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mben\Google Drive\Analytics\Forecasting\GitHub\Beyond_The_Score\Baseball\Output\"/>
    </mc:Choice>
  </mc:AlternateContent>
  <xr:revisionPtr revIDLastSave="0" documentId="13_ncr:1_{71D3C5CC-B9B3-44EB-87E7-6722527945DC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Summary" sheetId="15" r:id="rId1"/>
    <sheet name="Games" sheetId="14" r:id="rId2"/>
    <sheet name="Betting" sheetId="16" r:id="rId3"/>
    <sheet name="Schedule" sheetId="2" r:id="rId4"/>
    <sheet name="Calc" sheetId="3" state="hidden" r:id="rId5"/>
    <sheet name="Elo Ratings - Pre Season" sheetId="1" r:id="rId6"/>
    <sheet name="Elo Ratings - Current" sheetId="4" r:id="rId7"/>
    <sheet name="Pitchers In-Season" sheetId="8" r:id="rId8"/>
    <sheet name="Pitchers Pre-Season" sheetId="11" r:id="rId9"/>
    <sheet name="Team Pitching Projected" sheetId="13" r:id="rId10"/>
    <sheet name="Team Pitching In-Season" sheetId="12" r:id="rId11"/>
  </sheets>
  <definedNames>
    <definedName name="ExternalData_1" localSheetId="7" hidden="1">'Pitchers In-Season'!$A$1:$V$107</definedName>
    <definedName name="ExternalData_1" localSheetId="10" hidden="1">'Team Pitching In-Season'!$A$1:$V$31</definedName>
    <definedName name="ExternalData_2" localSheetId="9" hidden="1">'Team Pitching Projected'!$A$1:$O$32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8" i="16" l="1"/>
  <c r="J128" i="16" s="1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401" i="16"/>
  <c r="T402" i="16"/>
  <c r="T403" i="16"/>
  <c r="T404" i="16"/>
  <c r="T405" i="16"/>
  <c r="T406" i="16"/>
  <c r="T407" i="16"/>
  <c r="T408" i="16"/>
  <c r="T409" i="16"/>
  <c r="T410" i="16"/>
  <c r="T411" i="16"/>
  <c r="T412" i="16"/>
  <c r="T413" i="16"/>
  <c r="T414" i="16"/>
  <c r="T415" i="16"/>
  <c r="T416" i="16"/>
  <c r="T417" i="16"/>
  <c r="T418" i="16"/>
  <c r="T419" i="16"/>
  <c r="T420" i="16"/>
  <c r="T421" i="16"/>
  <c r="T422" i="16"/>
  <c r="T423" i="16"/>
  <c r="T424" i="16"/>
  <c r="T425" i="16"/>
  <c r="T426" i="16"/>
  <c r="T427" i="16"/>
  <c r="T428" i="16"/>
  <c r="T429" i="16"/>
  <c r="T430" i="16"/>
  <c r="T431" i="16"/>
  <c r="T432" i="16"/>
  <c r="T433" i="16"/>
  <c r="T434" i="16"/>
  <c r="T435" i="16"/>
  <c r="T436" i="16"/>
  <c r="T437" i="16"/>
  <c r="T438" i="16"/>
  <c r="T439" i="16"/>
  <c r="T440" i="16"/>
  <c r="T441" i="16"/>
  <c r="T442" i="16"/>
  <c r="T443" i="16"/>
  <c r="T444" i="16"/>
  <c r="T445" i="16"/>
  <c r="T446" i="16"/>
  <c r="T447" i="16"/>
  <c r="T448" i="16"/>
  <c r="T449" i="16"/>
  <c r="T450" i="16"/>
  <c r="T451" i="16"/>
  <c r="T452" i="16"/>
  <c r="T453" i="16"/>
  <c r="T454" i="16"/>
  <c r="T455" i="16"/>
  <c r="T456" i="16"/>
  <c r="T457" i="16"/>
  <c r="T458" i="16"/>
  <c r="T459" i="16"/>
  <c r="T460" i="16"/>
  <c r="T461" i="16"/>
  <c r="T462" i="16"/>
  <c r="T463" i="16"/>
  <c r="T464" i="16"/>
  <c r="T465" i="16"/>
  <c r="T466" i="16"/>
  <c r="T467" i="16"/>
  <c r="T46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82" i="16"/>
  <c r="T483" i="16"/>
  <c r="T484" i="16"/>
  <c r="T485" i="16"/>
  <c r="T486" i="16"/>
  <c r="T487" i="16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501" i="16"/>
  <c r="T502" i="16"/>
  <c r="T503" i="16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1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877" i="16"/>
  <c r="T878" i="16"/>
  <c r="T879" i="16"/>
  <c r="T880" i="16"/>
  <c r="T881" i="16"/>
  <c r="T882" i="16"/>
  <c r="T883" i="16"/>
  <c r="T884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899" i="16"/>
  <c r="T900" i="16"/>
  <c r="T901" i="16"/>
  <c r="T902" i="16"/>
  <c r="T903" i="16"/>
  <c r="T904" i="16"/>
  <c r="T905" i="16"/>
  <c r="T906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30" i="16"/>
  <c r="T931" i="16"/>
  <c r="T932" i="16"/>
  <c r="T933" i="16"/>
  <c r="T934" i="16"/>
  <c r="T935" i="16"/>
  <c r="T936" i="16"/>
  <c r="T937" i="16"/>
  <c r="T938" i="16"/>
  <c r="T939" i="16"/>
  <c r="T940" i="16"/>
  <c r="T941" i="16"/>
  <c r="T942" i="16"/>
  <c r="T943" i="16"/>
  <c r="T944" i="16"/>
  <c r="T945" i="16"/>
  <c r="T946" i="16"/>
  <c r="T947" i="16"/>
  <c r="T948" i="16"/>
  <c r="T949" i="16"/>
  <c r="T950" i="16"/>
  <c r="T951" i="16"/>
  <c r="T952" i="16"/>
  <c r="T953" i="16"/>
  <c r="T954" i="16"/>
  <c r="T955" i="16"/>
  <c r="T956" i="16"/>
  <c r="T957" i="16"/>
  <c r="T958" i="16"/>
  <c r="T959" i="16"/>
  <c r="T960" i="16"/>
  <c r="T961" i="16"/>
  <c r="T962" i="16"/>
  <c r="T963" i="16"/>
  <c r="T964" i="16"/>
  <c r="T965" i="16"/>
  <c r="T966" i="16"/>
  <c r="T967" i="16"/>
  <c r="T968" i="16"/>
  <c r="T969" i="16"/>
  <c r="T970" i="16"/>
  <c r="T971" i="16"/>
  <c r="T972" i="16"/>
  <c r="T973" i="16"/>
  <c r="T974" i="16"/>
  <c r="T975" i="16"/>
  <c r="T976" i="16"/>
  <c r="T977" i="16"/>
  <c r="T978" i="16"/>
  <c r="T979" i="16"/>
  <c r="T980" i="16"/>
  <c r="T981" i="16"/>
  <c r="T982" i="16"/>
  <c r="T983" i="16"/>
  <c r="T984" i="16"/>
  <c r="T985" i="16"/>
  <c r="T986" i="16"/>
  <c r="T987" i="16"/>
  <c r="T988" i="16"/>
  <c r="T989" i="16"/>
  <c r="T990" i="16"/>
  <c r="T991" i="16"/>
  <c r="T992" i="16"/>
  <c r="T993" i="16"/>
  <c r="T994" i="16"/>
  <c r="T995" i="16"/>
  <c r="T996" i="16"/>
  <c r="T997" i="16"/>
  <c r="T998" i="16"/>
  <c r="T999" i="16"/>
  <c r="T1000" i="16"/>
  <c r="T1001" i="16"/>
  <c r="T1002" i="16"/>
  <c r="T1003" i="16"/>
  <c r="T1004" i="16"/>
  <c r="T1005" i="16"/>
  <c r="T1006" i="16"/>
  <c r="T1007" i="16"/>
  <c r="T1008" i="16"/>
  <c r="T1009" i="16"/>
  <c r="T1010" i="16"/>
  <c r="T1011" i="16"/>
  <c r="T1012" i="16"/>
  <c r="T1013" i="16"/>
  <c r="T1014" i="16"/>
  <c r="T1015" i="16"/>
  <c r="T1016" i="16"/>
  <c r="T1017" i="16"/>
  <c r="T1018" i="16"/>
  <c r="T1019" i="16"/>
  <c r="T1020" i="16"/>
  <c r="T1021" i="16"/>
  <c r="T1022" i="16"/>
  <c r="T1023" i="16"/>
  <c r="T1024" i="16"/>
  <c r="T1025" i="16"/>
  <c r="T1026" i="16"/>
  <c r="T1027" i="16"/>
  <c r="T1028" i="16"/>
  <c r="T1029" i="16"/>
  <c r="T1030" i="16"/>
  <c r="T1031" i="16"/>
  <c r="T1032" i="16"/>
  <c r="T1033" i="16"/>
  <c r="T1034" i="16"/>
  <c r="T1035" i="16"/>
  <c r="T1036" i="16"/>
  <c r="T1037" i="16"/>
  <c r="T1038" i="16"/>
  <c r="T1039" i="16"/>
  <c r="T1040" i="16"/>
  <c r="T1041" i="16"/>
  <c r="T1042" i="16"/>
  <c r="T1043" i="16"/>
  <c r="T1044" i="16"/>
  <c r="T1045" i="16"/>
  <c r="T1046" i="16"/>
  <c r="T1047" i="16"/>
  <c r="T1048" i="16"/>
  <c r="T1049" i="16"/>
  <c r="T1050" i="16"/>
  <c r="T1051" i="16"/>
  <c r="T1052" i="16"/>
  <c r="T1053" i="16"/>
  <c r="T1054" i="16"/>
  <c r="T1055" i="16"/>
  <c r="T1056" i="16"/>
  <c r="T1057" i="16"/>
  <c r="T1058" i="16"/>
  <c r="T1059" i="16"/>
  <c r="T1060" i="16"/>
  <c r="T1061" i="16"/>
  <c r="T1062" i="16"/>
  <c r="T1063" i="16"/>
  <c r="T1064" i="16"/>
  <c r="T1065" i="16"/>
  <c r="T1066" i="16"/>
  <c r="T1067" i="16"/>
  <c r="T1068" i="16"/>
  <c r="T1069" i="16"/>
  <c r="T1070" i="16"/>
  <c r="T1071" i="16"/>
  <c r="T1072" i="16"/>
  <c r="T1073" i="16"/>
  <c r="T1074" i="16"/>
  <c r="T1075" i="16"/>
  <c r="T1076" i="16"/>
  <c r="T1077" i="16"/>
  <c r="T1078" i="16"/>
  <c r="T1079" i="16"/>
  <c r="T1080" i="16"/>
  <c r="T1081" i="16"/>
  <c r="T1082" i="16"/>
  <c r="T1083" i="16"/>
  <c r="T1084" i="16"/>
  <c r="T1085" i="16"/>
  <c r="T1086" i="16"/>
  <c r="T1087" i="16"/>
  <c r="T1088" i="16"/>
  <c r="T1089" i="16"/>
  <c r="T1090" i="16"/>
  <c r="T1091" i="16"/>
  <c r="T1092" i="16"/>
  <c r="T1093" i="16"/>
  <c r="T1094" i="16"/>
  <c r="T1095" i="16"/>
  <c r="T1096" i="16"/>
  <c r="T1097" i="16"/>
  <c r="T1098" i="16"/>
  <c r="T1099" i="16"/>
  <c r="T1100" i="16"/>
  <c r="T1101" i="16"/>
  <c r="T1102" i="16"/>
  <c r="T1103" i="16"/>
  <c r="T1104" i="16"/>
  <c r="T1105" i="16"/>
  <c r="T1106" i="16"/>
  <c r="T1107" i="16"/>
  <c r="T1108" i="16"/>
  <c r="T1109" i="16"/>
  <c r="T1110" i="16"/>
  <c r="T1111" i="16"/>
  <c r="T1112" i="16"/>
  <c r="T1113" i="16"/>
  <c r="T1114" i="16"/>
  <c r="T1115" i="16"/>
  <c r="T1116" i="16"/>
  <c r="T1117" i="16"/>
  <c r="T1118" i="16"/>
  <c r="T1119" i="16"/>
  <c r="T1120" i="16"/>
  <c r="T1121" i="16"/>
  <c r="T1122" i="16"/>
  <c r="T1123" i="16"/>
  <c r="T1124" i="16"/>
  <c r="T1125" i="16"/>
  <c r="T1126" i="16"/>
  <c r="T1127" i="16"/>
  <c r="T1128" i="16"/>
  <c r="T1129" i="16"/>
  <c r="T1130" i="16"/>
  <c r="T1131" i="16"/>
  <c r="T1132" i="16"/>
  <c r="T1133" i="16"/>
  <c r="T1134" i="16"/>
  <c r="T1135" i="16"/>
  <c r="T1136" i="16"/>
  <c r="T1137" i="16"/>
  <c r="T1138" i="16"/>
  <c r="T1139" i="16"/>
  <c r="T1140" i="16"/>
  <c r="T1141" i="16"/>
  <c r="T1142" i="16"/>
  <c r="T1143" i="16"/>
  <c r="T1144" i="16"/>
  <c r="T1145" i="16"/>
  <c r="T1146" i="16"/>
  <c r="T1147" i="16"/>
  <c r="T1148" i="16"/>
  <c r="T1149" i="16"/>
  <c r="T1150" i="16"/>
  <c r="T1151" i="16"/>
  <c r="T1152" i="16"/>
  <c r="T1153" i="16"/>
  <c r="T1154" i="16"/>
  <c r="T1155" i="16"/>
  <c r="T1156" i="16"/>
  <c r="T1157" i="16"/>
  <c r="T1158" i="16"/>
  <c r="T1159" i="16"/>
  <c r="T1160" i="16"/>
  <c r="T1161" i="16"/>
  <c r="T1162" i="16"/>
  <c r="T1163" i="16"/>
  <c r="T1164" i="16"/>
  <c r="T1165" i="16"/>
  <c r="T1166" i="16"/>
  <c r="T1167" i="16"/>
  <c r="T1168" i="16"/>
  <c r="T1169" i="16"/>
  <c r="T1170" i="16"/>
  <c r="T1171" i="16"/>
  <c r="T1172" i="16"/>
  <c r="T1173" i="16"/>
  <c r="T1174" i="16"/>
  <c r="T1175" i="16"/>
  <c r="T1176" i="16"/>
  <c r="T1177" i="16"/>
  <c r="T1178" i="16"/>
  <c r="T1179" i="16"/>
  <c r="T1180" i="16"/>
  <c r="T1181" i="16"/>
  <c r="T1182" i="16"/>
  <c r="T1183" i="16"/>
  <c r="T1184" i="16"/>
  <c r="T1185" i="16"/>
  <c r="T1186" i="16"/>
  <c r="T1187" i="16"/>
  <c r="T1188" i="16"/>
  <c r="T1189" i="16"/>
  <c r="T1190" i="16"/>
  <c r="T1191" i="16"/>
  <c r="T1192" i="16"/>
  <c r="T1193" i="16"/>
  <c r="T1194" i="16"/>
  <c r="T1195" i="16"/>
  <c r="T1196" i="16"/>
  <c r="T1197" i="16"/>
  <c r="T1198" i="16"/>
  <c r="T1199" i="16"/>
  <c r="T1200" i="16"/>
  <c r="T1201" i="16"/>
  <c r="T1202" i="16"/>
  <c r="T1203" i="16"/>
  <c r="T1204" i="16"/>
  <c r="T1205" i="16"/>
  <c r="T1206" i="16"/>
  <c r="T1207" i="16"/>
  <c r="T1208" i="16"/>
  <c r="T1209" i="16"/>
  <c r="T1210" i="16"/>
  <c r="T1211" i="16"/>
  <c r="T1212" i="16"/>
  <c r="T1213" i="16"/>
  <c r="T1214" i="16"/>
  <c r="T1215" i="16"/>
  <c r="T1216" i="16"/>
  <c r="T1217" i="16"/>
  <c r="T1218" i="16"/>
  <c r="T1219" i="16"/>
  <c r="T1220" i="16"/>
  <c r="T1221" i="16"/>
  <c r="T1222" i="16"/>
  <c r="T1223" i="16"/>
  <c r="T1224" i="16"/>
  <c r="T1225" i="16"/>
  <c r="T1226" i="16"/>
  <c r="T1227" i="16"/>
  <c r="T1228" i="16"/>
  <c r="T1229" i="16"/>
  <c r="T1230" i="16"/>
  <c r="T1231" i="16"/>
  <c r="T1232" i="16"/>
  <c r="T1233" i="16"/>
  <c r="T1234" i="16"/>
  <c r="T1235" i="16"/>
  <c r="T1236" i="16"/>
  <c r="T1237" i="16"/>
  <c r="T1238" i="16"/>
  <c r="T1239" i="16"/>
  <c r="T1240" i="16"/>
  <c r="T1241" i="16"/>
  <c r="T1242" i="16"/>
  <c r="T1243" i="16"/>
  <c r="T1244" i="16"/>
  <c r="T1245" i="16"/>
  <c r="T1246" i="16"/>
  <c r="T1247" i="16"/>
  <c r="T1248" i="16"/>
  <c r="T1249" i="16"/>
  <c r="T1250" i="16"/>
  <c r="T1251" i="16"/>
  <c r="T1252" i="16"/>
  <c r="T1253" i="16"/>
  <c r="T1254" i="16"/>
  <c r="T1255" i="16"/>
  <c r="T1256" i="16"/>
  <c r="T1257" i="16"/>
  <c r="T1258" i="16"/>
  <c r="T1259" i="16"/>
  <c r="T1260" i="16"/>
  <c r="T1261" i="16"/>
  <c r="T1262" i="16"/>
  <c r="T1263" i="16"/>
  <c r="T1264" i="16"/>
  <c r="T1265" i="16"/>
  <c r="T1266" i="16"/>
  <c r="T1267" i="16"/>
  <c r="T1268" i="16"/>
  <c r="T1269" i="16"/>
  <c r="T1270" i="16"/>
  <c r="T1271" i="16"/>
  <c r="T1272" i="16"/>
  <c r="T1273" i="16"/>
  <c r="T1274" i="16"/>
  <c r="T1275" i="16"/>
  <c r="T1276" i="16"/>
  <c r="T1277" i="16"/>
  <c r="T1278" i="16"/>
  <c r="T1279" i="16"/>
  <c r="T1280" i="16"/>
  <c r="T1281" i="16"/>
  <c r="T1282" i="16"/>
  <c r="T1283" i="16"/>
  <c r="T1284" i="16"/>
  <c r="T1285" i="16"/>
  <c r="T1286" i="16"/>
  <c r="T1287" i="16"/>
  <c r="T1288" i="16"/>
  <c r="T1289" i="16"/>
  <c r="T1290" i="16"/>
  <c r="T1291" i="16"/>
  <c r="T1292" i="16"/>
  <c r="T1293" i="16"/>
  <c r="T1294" i="16"/>
  <c r="T1295" i="16"/>
  <c r="T1296" i="16"/>
  <c r="T1297" i="16"/>
  <c r="T1298" i="16"/>
  <c r="T1299" i="16"/>
  <c r="T1300" i="16"/>
  <c r="T1301" i="16"/>
  <c r="T1302" i="16"/>
  <c r="T1303" i="16"/>
  <c r="T1304" i="16"/>
  <c r="T1305" i="16"/>
  <c r="T1306" i="16"/>
  <c r="T1307" i="16"/>
  <c r="T1308" i="16"/>
  <c r="T1309" i="16"/>
  <c r="T1310" i="16"/>
  <c r="T1311" i="16"/>
  <c r="T1312" i="16"/>
  <c r="T1313" i="16"/>
  <c r="T1314" i="16"/>
  <c r="T1315" i="16"/>
  <c r="T1316" i="16"/>
  <c r="T1317" i="16"/>
  <c r="T1318" i="16"/>
  <c r="T1319" i="16"/>
  <c r="T1320" i="16"/>
  <c r="T1321" i="16"/>
  <c r="T1322" i="16"/>
  <c r="T1323" i="16"/>
  <c r="T1324" i="16"/>
  <c r="T1325" i="16"/>
  <c r="T1326" i="16"/>
  <c r="T1327" i="16"/>
  <c r="T1328" i="16"/>
  <c r="T1329" i="16"/>
  <c r="T1330" i="16"/>
  <c r="T1331" i="16"/>
  <c r="T1332" i="16"/>
  <c r="T1333" i="16"/>
  <c r="T1334" i="16"/>
  <c r="T1335" i="16"/>
  <c r="T1336" i="16"/>
  <c r="T1337" i="16"/>
  <c r="T1338" i="16"/>
  <c r="T1339" i="16"/>
  <c r="T1340" i="16"/>
  <c r="T1341" i="16"/>
  <c r="T1342" i="16"/>
  <c r="T1343" i="16"/>
  <c r="T1344" i="16"/>
  <c r="T1345" i="16"/>
  <c r="T1346" i="16"/>
  <c r="T1347" i="16"/>
  <c r="T1348" i="16"/>
  <c r="T1349" i="16"/>
  <c r="T1350" i="16"/>
  <c r="T1351" i="16"/>
  <c r="T1352" i="16"/>
  <c r="T1353" i="16"/>
  <c r="T1354" i="16"/>
  <c r="T1355" i="16"/>
  <c r="T1356" i="16"/>
  <c r="T1357" i="16"/>
  <c r="T1358" i="16"/>
  <c r="T1359" i="16"/>
  <c r="T1360" i="16"/>
  <c r="T1361" i="16"/>
  <c r="T1362" i="16"/>
  <c r="T1363" i="16"/>
  <c r="T1364" i="16"/>
  <c r="T1365" i="16"/>
  <c r="T1366" i="16"/>
  <c r="T1367" i="16"/>
  <c r="T1368" i="16"/>
  <c r="T1369" i="16"/>
  <c r="T1370" i="16"/>
  <c r="T1371" i="16"/>
  <c r="T1372" i="16"/>
  <c r="T1373" i="16"/>
  <c r="T1374" i="16"/>
  <c r="T1375" i="16"/>
  <c r="T1376" i="16"/>
  <c r="T1377" i="16"/>
  <c r="T1378" i="16"/>
  <c r="T1379" i="16"/>
  <c r="T1380" i="16"/>
  <c r="T1381" i="16"/>
  <c r="T1382" i="16"/>
  <c r="T1383" i="16"/>
  <c r="T1384" i="16"/>
  <c r="T1385" i="16"/>
  <c r="T1386" i="16"/>
  <c r="T1387" i="16"/>
  <c r="T1388" i="16"/>
  <c r="T1389" i="16"/>
  <c r="T1390" i="16"/>
  <c r="T1391" i="16"/>
  <c r="T1392" i="16"/>
  <c r="T1393" i="16"/>
  <c r="T1394" i="16"/>
  <c r="T1395" i="16"/>
  <c r="T1396" i="16"/>
  <c r="T1397" i="16"/>
  <c r="T1398" i="16"/>
  <c r="T1399" i="16"/>
  <c r="T1400" i="16"/>
  <c r="T1401" i="16"/>
  <c r="T1402" i="16"/>
  <c r="T1403" i="16"/>
  <c r="T1404" i="16"/>
  <c r="T1405" i="16"/>
  <c r="T1406" i="16"/>
  <c r="T1407" i="16"/>
  <c r="T1408" i="16"/>
  <c r="T1409" i="16"/>
  <c r="T1410" i="16"/>
  <c r="T1411" i="16"/>
  <c r="T1412" i="16"/>
  <c r="T1413" i="16"/>
  <c r="T1414" i="16"/>
  <c r="T1415" i="16"/>
  <c r="T1416" i="16"/>
  <c r="T1417" i="16"/>
  <c r="T1418" i="16"/>
  <c r="T1419" i="16"/>
  <c r="T1420" i="16"/>
  <c r="T1421" i="16"/>
  <c r="T1422" i="16"/>
  <c r="T1423" i="16"/>
  <c r="T1424" i="16"/>
  <c r="T1425" i="16"/>
  <c r="T1426" i="16"/>
  <c r="T1427" i="16"/>
  <c r="T1428" i="16"/>
  <c r="T1429" i="16"/>
  <c r="T1430" i="16"/>
  <c r="T1431" i="16"/>
  <c r="T1432" i="16"/>
  <c r="T1433" i="16"/>
  <c r="T1434" i="16"/>
  <c r="T1435" i="16"/>
  <c r="T1436" i="16"/>
  <c r="T1437" i="16"/>
  <c r="T1438" i="16"/>
  <c r="T1439" i="16"/>
  <c r="T1440" i="16"/>
  <c r="T1441" i="16"/>
  <c r="T1442" i="16"/>
  <c r="T1443" i="16"/>
  <c r="T1444" i="16"/>
  <c r="T1445" i="16"/>
  <c r="T1446" i="16"/>
  <c r="T1447" i="16"/>
  <c r="T1448" i="16"/>
  <c r="T1449" i="16"/>
  <c r="T1450" i="16"/>
  <c r="T1451" i="16"/>
  <c r="T1452" i="16"/>
  <c r="T1453" i="16"/>
  <c r="T1454" i="16"/>
  <c r="T1455" i="16"/>
  <c r="T1456" i="16"/>
  <c r="T1457" i="16"/>
  <c r="T1458" i="16"/>
  <c r="T1459" i="16"/>
  <c r="T1460" i="16"/>
  <c r="T1461" i="16"/>
  <c r="T1462" i="16"/>
  <c r="T1463" i="16"/>
  <c r="T1464" i="16"/>
  <c r="T1465" i="16"/>
  <c r="T1466" i="16"/>
  <c r="T1467" i="16"/>
  <c r="T1468" i="16"/>
  <c r="T1469" i="16"/>
  <c r="T1470" i="16"/>
  <c r="T1471" i="16"/>
  <c r="T1472" i="16"/>
  <c r="T1473" i="16"/>
  <c r="T1474" i="16"/>
  <c r="T1475" i="16"/>
  <c r="T1476" i="16"/>
  <c r="T1477" i="16"/>
  <c r="T1478" i="16"/>
  <c r="T1479" i="16"/>
  <c r="T1480" i="16"/>
  <c r="T1481" i="16"/>
  <c r="T1482" i="16"/>
  <c r="T1483" i="16"/>
  <c r="T1484" i="16"/>
  <c r="T1485" i="16"/>
  <c r="T1486" i="16"/>
  <c r="T1487" i="16"/>
  <c r="T1488" i="16"/>
  <c r="T1489" i="16"/>
  <c r="T1490" i="16"/>
  <c r="T1491" i="16"/>
  <c r="T1492" i="16"/>
  <c r="T1493" i="16"/>
  <c r="T1494" i="16"/>
  <c r="T1495" i="16"/>
  <c r="T1496" i="16"/>
  <c r="T1497" i="16"/>
  <c r="T1498" i="16"/>
  <c r="T1499" i="16"/>
  <c r="T1500" i="16"/>
  <c r="T1501" i="16"/>
  <c r="T1502" i="16"/>
  <c r="T1503" i="16"/>
  <c r="T1504" i="16"/>
  <c r="T1505" i="16"/>
  <c r="T1506" i="16"/>
  <c r="T1507" i="16"/>
  <c r="T1508" i="16"/>
  <c r="T1509" i="16"/>
  <c r="T1510" i="16"/>
  <c r="T1511" i="16"/>
  <c r="T1512" i="16"/>
  <c r="T1513" i="16"/>
  <c r="T1514" i="16"/>
  <c r="T1515" i="16"/>
  <c r="T1516" i="16"/>
  <c r="T1517" i="16"/>
  <c r="T1518" i="16"/>
  <c r="T1519" i="16"/>
  <c r="T1520" i="16"/>
  <c r="T1521" i="16"/>
  <c r="T1522" i="16"/>
  <c r="T1523" i="16"/>
  <c r="T1524" i="16"/>
  <c r="T1525" i="16"/>
  <c r="T1526" i="16"/>
  <c r="T1527" i="16"/>
  <c r="T1528" i="16"/>
  <c r="T1529" i="16"/>
  <c r="T1530" i="16"/>
  <c r="T1531" i="16"/>
  <c r="T1532" i="16"/>
  <c r="T1533" i="16"/>
  <c r="T1534" i="16"/>
  <c r="T1535" i="16"/>
  <c r="T1536" i="16"/>
  <c r="T1537" i="16"/>
  <c r="T1538" i="16"/>
  <c r="T1539" i="16"/>
  <c r="T1540" i="16"/>
  <c r="T1541" i="16"/>
  <c r="T1542" i="16"/>
  <c r="T1543" i="16"/>
  <c r="T1544" i="16"/>
  <c r="T1545" i="16"/>
  <c r="T1546" i="16"/>
  <c r="T1547" i="16"/>
  <c r="T1548" i="16"/>
  <c r="T1549" i="16"/>
  <c r="T1550" i="16"/>
  <c r="T1551" i="16"/>
  <c r="T1552" i="16"/>
  <c r="T1553" i="16"/>
  <c r="T1554" i="16"/>
  <c r="T1555" i="16"/>
  <c r="T1556" i="16"/>
  <c r="T1557" i="16"/>
  <c r="T1558" i="16"/>
  <c r="T1559" i="16"/>
  <c r="T1560" i="16"/>
  <c r="T1561" i="16"/>
  <c r="T1562" i="16"/>
  <c r="T1563" i="16"/>
  <c r="T1564" i="16"/>
  <c r="T1565" i="16"/>
  <c r="T1566" i="16"/>
  <c r="T1567" i="16"/>
  <c r="T1568" i="16"/>
  <c r="T1569" i="16"/>
  <c r="T1570" i="16"/>
  <c r="T1571" i="16"/>
  <c r="T1572" i="16"/>
  <c r="T1573" i="16"/>
  <c r="T1574" i="16"/>
  <c r="T1575" i="16"/>
  <c r="T1576" i="16"/>
  <c r="T1577" i="16"/>
  <c r="T1578" i="16"/>
  <c r="T1579" i="16"/>
  <c r="T1580" i="16"/>
  <c r="T1581" i="16"/>
  <c r="T1582" i="16"/>
  <c r="T1583" i="16"/>
  <c r="T1584" i="16"/>
  <c r="T1585" i="16"/>
  <c r="T1586" i="16"/>
  <c r="T1587" i="16"/>
  <c r="T1588" i="16"/>
  <c r="T1589" i="16"/>
  <c r="T1590" i="16"/>
  <c r="T1591" i="16"/>
  <c r="T1592" i="16"/>
  <c r="T1593" i="16"/>
  <c r="T1594" i="16"/>
  <c r="T1595" i="16"/>
  <c r="T1596" i="16"/>
  <c r="T1597" i="16"/>
  <c r="T1598" i="16"/>
  <c r="T1599" i="16"/>
  <c r="T1600" i="16"/>
  <c r="T1601" i="16"/>
  <c r="T1602" i="16"/>
  <c r="T1603" i="16"/>
  <c r="T1604" i="16"/>
  <c r="T1605" i="16"/>
  <c r="T1606" i="16"/>
  <c r="T1607" i="16"/>
  <c r="T1608" i="16"/>
  <c r="T1609" i="16"/>
  <c r="T1610" i="16"/>
  <c r="T1611" i="16"/>
  <c r="T1612" i="16"/>
  <c r="T1613" i="16"/>
  <c r="T1614" i="16"/>
  <c r="T1615" i="16"/>
  <c r="T1616" i="16"/>
  <c r="T1617" i="16"/>
  <c r="T1618" i="16"/>
  <c r="T1619" i="16"/>
  <c r="T1620" i="16"/>
  <c r="T1621" i="16"/>
  <c r="T1622" i="16"/>
  <c r="T1623" i="16"/>
  <c r="T1624" i="16"/>
  <c r="T1625" i="16"/>
  <c r="T1626" i="16"/>
  <c r="T1627" i="16"/>
  <c r="T1628" i="16"/>
  <c r="T1629" i="16"/>
  <c r="T1630" i="16"/>
  <c r="T1631" i="16"/>
  <c r="T1632" i="16"/>
  <c r="T1633" i="16"/>
  <c r="T1634" i="16"/>
  <c r="T1635" i="16"/>
  <c r="T1636" i="16"/>
  <c r="T1637" i="16"/>
  <c r="T1638" i="16"/>
  <c r="T1639" i="16"/>
  <c r="T1640" i="16"/>
  <c r="T1641" i="16"/>
  <c r="T1642" i="16"/>
  <c r="T1643" i="16"/>
  <c r="T1644" i="16"/>
  <c r="T1645" i="16"/>
  <c r="T1646" i="16"/>
  <c r="T1647" i="16"/>
  <c r="T1648" i="16"/>
  <c r="T1649" i="16"/>
  <c r="T1650" i="16"/>
  <c r="T1651" i="16"/>
  <c r="T1652" i="16"/>
  <c r="T1653" i="16"/>
  <c r="T1654" i="16"/>
  <c r="T1655" i="16"/>
  <c r="T1656" i="16"/>
  <c r="T1657" i="16"/>
  <c r="T1658" i="16"/>
  <c r="T1659" i="16"/>
  <c r="T1660" i="16"/>
  <c r="T1661" i="16"/>
  <c r="T1662" i="16"/>
  <c r="T1663" i="16"/>
  <c r="T1664" i="16"/>
  <c r="T1665" i="16"/>
  <c r="T1666" i="16"/>
  <c r="T1667" i="16"/>
  <c r="T1668" i="16"/>
  <c r="T1669" i="16"/>
  <c r="T1670" i="16"/>
  <c r="T1671" i="16"/>
  <c r="T1672" i="16"/>
  <c r="T1673" i="16"/>
  <c r="T1674" i="16"/>
  <c r="T1675" i="16"/>
  <c r="T1676" i="16"/>
  <c r="T1677" i="16"/>
  <c r="T1678" i="16"/>
  <c r="T1679" i="16"/>
  <c r="T1680" i="16"/>
  <c r="T1681" i="16"/>
  <c r="T1682" i="16"/>
  <c r="T1683" i="16"/>
  <c r="T1684" i="16"/>
  <c r="T1685" i="16"/>
  <c r="T1686" i="16"/>
  <c r="T1687" i="16"/>
  <c r="T1688" i="16"/>
  <c r="T1689" i="16"/>
  <c r="T1690" i="16"/>
  <c r="T1691" i="16"/>
  <c r="T1692" i="16"/>
  <c r="T1693" i="16"/>
  <c r="T1694" i="16"/>
  <c r="T1695" i="16"/>
  <c r="T1696" i="16"/>
  <c r="T1697" i="16"/>
  <c r="T1698" i="16"/>
  <c r="T1699" i="16"/>
  <c r="T1700" i="16"/>
  <c r="T1701" i="16"/>
  <c r="T1702" i="16"/>
  <c r="T1703" i="16"/>
  <c r="T1704" i="16"/>
  <c r="T1705" i="16"/>
  <c r="T1706" i="16"/>
  <c r="T1707" i="16"/>
  <c r="T1708" i="16"/>
  <c r="T1709" i="16"/>
  <c r="T1710" i="16"/>
  <c r="T1711" i="16"/>
  <c r="T1712" i="16"/>
  <c r="T1713" i="16"/>
  <c r="T1714" i="16"/>
  <c r="T1715" i="16"/>
  <c r="T1716" i="16"/>
  <c r="T1717" i="16"/>
  <c r="T1718" i="16"/>
  <c r="T1719" i="16"/>
  <c r="T1720" i="16"/>
  <c r="T1721" i="16"/>
  <c r="T1722" i="16"/>
  <c r="T1723" i="16"/>
  <c r="T1724" i="16"/>
  <c r="T1725" i="16"/>
  <c r="T1726" i="16"/>
  <c r="T1727" i="16"/>
  <c r="T1728" i="16"/>
  <c r="T1729" i="16"/>
  <c r="T1730" i="16"/>
  <c r="T1731" i="16"/>
  <c r="T1732" i="16"/>
  <c r="T1733" i="16"/>
  <c r="T1734" i="16"/>
  <c r="T1735" i="16"/>
  <c r="T1736" i="16"/>
  <c r="T1737" i="16"/>
  <c r="T1738" i="16"/>
  <c r="T1739" i="16"/>
  <c r="T1740" i="16"/>
  <c r="T1741" i="16"/>
  <c r="T1742" i="16"/>
  <c r="T1743" i="16"/>
  <c r="T1744" i="16"/>
  <c r="T1745" i="16"/>
  <c r="T1746" i="16"/>
  <c r="T1747" i="16"/>
  <c r="T1748" i="16"/>
  <c r="T1749" i="16"/>
  <c r="T1750" i="16"/>
  <c r="T1751" i="16"/>
  <c r="T1752" i="16"/>
  <c r="T1753" i="16"/>
  <c r="T1754" i="16"/>
  <c r="T1755" i="16"/>
  <c r="T1756" i="16"/>
  <c r="T1757" i="16"/>
  <c r="T1758" i="16"/>
  <c r="T1759" i="16"/>
  <c r="T1760" i="16"/>
  <c r="T1761" i="16"/>
  <c r="T1762" i="16"/>
  <c r="T1763" i="16"/>
  <c r="T1764" i="16"/>
  <c r="T1765" i="16"/>
  <c r="T1766" i="16"/>
  <c r="T1767" i="16"/>
  <c r="T1768" i="16"/>
  <c r="T1769" i="16"/>
  <c r="T1770" i="16"/>
  <c r="T1771" i="16"/>
  <c r="T1772" i="16"/>
  <c r="T1773" i="16"/>
  <c r="T1774" i="16"/>
  <c r="T1775" i="16"/>
  <c r="T1776" i="16"/>
  <c r="T1777" i="16"/>
  <c r="T1778" i="16"/>
  <c r="T1779" i="16"/>
  <c r="T1780" i="16"/>
  <c r="T1781" i="16"/>
  <c r="T1782" i="16"/>
  <c r="T1783" i="16"/>
  <c r="T1784" i="16"/>
  <c r="T1785" i="16"/>
  <c r="T1786" i="16"/>
  <c r="T1787" i="16"/>
  <c r="T1788" i="16"/>
  <c r="T1789" i="16"/>
  <c r="T1790" i="16"/>
  <c r="T1791" i="16"/>
  <c r="T1792" i="16"/>
  <c r="T1793" i="16"/>
  <c r="T1794" i="16"/>
  <c r="T1795" i="16"/>
  <c r="T1796" i="16"/>
  <c r="T1797" i="16"/>
  <c r="T1798" i="16"/>
  <c r="T1799" i="16"/>
  <c r="T1800" i="16"/>
  <c r="T1801" i="16"/>
  <c r="T1802" i="16"/>
  <c r="T1803" i="16"/>
  <c r="T1804" i="16"/>
  <c r="T1805" i="16"/>
  <c r="T1806" i="16"/>
  <c r="T1807" i="16"/>
  <c r="T1808" i="16"/>
  <c r="T1809" i="16"/>
  <c r="T1810" i="16"/>
  <c r="T1811" i="16"/>
  <c r="T1812" i="16"/>
  <c r="T1813" i="16"/>
  <c r="T1814" i="16"/>
  <c r="T1815" i="16"/>
  <c r="T1816" i="16"/>
  <c r="T1817" i="16"/>
  <c r="T1818" i="16"/>
  <c r="T1819" i="16"/>
  <c r="T1820" i="16"/>
  <c r="T1821" i="16"/>
  <c r="T1822" i="16"/>
  <c r="T1823" i="16"/>
  <c r="T1824" i="16"/>
  <c r="T1825" i="16"/>
  <c r="T1826" i="16"/>
  <c r="T1827" i="16"/>
  <c r="T1828" i="16"/>
  <c r="T1829" i="16"/>
  <c r="T1830" i="16"/>
  <c r="T1831" i="16"/>
  <c r="T1832" i="16"/>
  <c r="T1833" i="16"/>
  <c r="T1834" i="16"/>
  <c r="T1835" i="16"/>
  <c r="T1836" i="16"/>
  <c r="T1837" i="16"/>
  <c r="T1838" i="16"/>
  <c r="T1839" i="16"/>
  <c r="T1840" i="16"/>
  <c r="T1841" i="16"/>
  <c r="T1842" i="16"/>
  <c r="T1843" i="16"/>
  <c r="T1844" i="16"/>
  <c r="T1845" i="16"/>
  <c r="T1846" i="16"/>
  <c r="T1847" i="16"/>
  <c r="T1848" i="16"/>
  <c r="T1849" i="16"/>
  <c r="T1850" i="16"/>
  <c r="T1851" i="16"/>
  <c r="T1852" i="16"/>
  <c r="T1853" i="16"/>
  <c r="T1854" i="16"/>
  <c r="T1855" i="16"/>
  <c r="T1856" i="16"/>
  <c r="T1857" i="16"/>
  <c r="T1858" i="16"/>
  <c r="T1859" i="16"/>
  <c r="T1860" i="16"/>
  <c r="T1861" i="16"/>
  <c r="T1862" i="16"/>
  <c r="T1863" i="16"/>
  <c r="T1864" i="16"/>
  <c r="T1865" i="16"/>
  <c r="T1866" i="16"/>
  <c r="T1867" i="16"/>
  <c r="T1868" i="16"/>
  <c r="T1869" i="16"/>
  <c r="T1870" i="16"/>
  <c r="T1871" i="16"/>
  <c r="T1872" i="16"/>
  <c r="T1873" i="16"/>
  <c r="T1874" i="16"/>
  <c r="T1875" i="16"/>
  <c r="T1876" i="16"/>
  <c r="T1877" i="16"/>
  <c r="T1878" i="16"/>
  <c r="T1879" i="16"/>
  <c r="T1880" i="16"/>
  <c r="T1881" i="16"/>
  <c r="T1882" i="16"/>
  <c r="T1883" i="16"/>
  <c r="T1884" i="16"/>
  <c r="T1885" i="16"/>
  <c r="T1886" i="16"/>
  <c r="T1887" i="16"/>
  <c r="T1888" i="16"/>
  <c r="T1889" i="16"/>
  <c r="T1890" i="16"/>
  <c r="T1891" i="16"/>
  <c r="T1892" i="16"/>
  <c r="T1893" i="16"/>
  <c r="T1894" i="16"/>
  <c r="T1895" i="16"/>
  <c r="T1896" i="16"/>
  <c r="T1897" i="16"/>
  <c r="T1898" i="16"/>
  <c r="T1899" i="16"/>
  <c r="T1900" i="16"/>
  <c r="T1901" i="16"/>
  <c r="T1902" i="16"/>
  <c r="T1903" i="16"/>
  <c r="T1904" i="16"/>
  <c r="T1905" i="16"/>
  <c r="T1906" i="16"/>
  <c r="T1907" i="16"/>
  <c r="T1908" i="16"/>
  <c r="T1909" i="16"/>
  <c r="T1910" i="16"/>
  <c r="T1911" i="16"/>
  <c r="T1912" i="16"/>
  <c r="T1913" i="16"/>
  <c r="T1914" i="16"/>
  <c r="T1915" i="16"/>
  <c r="T1916" i="16"/>
  <c r="T1917" i="16"/>
  <c r="T1918" i="16"/>
  <c r="T1919" i="16"/>
  <c r="T1920" i="16"/>
  <c r="T1921" i="16"/>
  <c r="T1922" i="16"/>
  <c r="T1923" i="16"/>
  <c r="T1924" i="16"/>
  <c r="T1925" i="16"/>
  <c r="T1926" i="16"/>
  <c r="T1927" i="16"/>
  <c r="T1928" i="16"/>
  <c r="T1929" i="16"/>
  <c r="T1930" i="16"/>
  <c r="T1931" i="16"/>
  <c r="T1932" i="16"/>
  <c r="T1933" i="16"/>
  <c r="T1934" i="16"/>
  <c r="T1935" i="16"/>
  <c r="T1936" i="16"/>
  <c r="T1937" i="16"/>
  <c r="T1938" i="16"/>
  <c r="T1939" i="16"/>
  <c r="T1940" i="16"/>
  <c r="T1941" i="16"/>
  <c r="T1942" i="16"/>
  <c r="T1943" i="16"/>
  <c r="T1944" i="16"/>
  <c r="T1945" i="16"/>
  <c r="T1946" i="16"/>
  <c r="T1947" i="16"/>
  <c r="T1948" i="16"/>
  <c r="T1949" i="16"/>
  <c r="T1950" i="16"/>
  <c r="T1951" i="16"/>
  <c r="T1952" i="16"/>
  <c r="T1953" i="16"/>
  <c r="T1954" i="16"/>
  <c r="T1955" i="16"/>
  <c r="T1956" i="16"/>
  <c r="T1957" i="16"/>
  <c r="T1958" i="16"/>
  <c r="T1959" i="16"/>
  <c r="T1960" i="16"/>
  <c r="T1961" i="16"/>
  <c r="T1962" i="16"/>
  <c r="T1963" i="16"/>
  <c r="T1964" i="16"/>
  <c r="T1965" i="16"/>
  <c r="T1966" i="16"/>
  <c r="T1967" i="16"/>
  <c r="T1968" i="16"/>
  <c r="T1969" i="16"/>
  <c r="T1970" i="16"/>
  <c r="T1971" i="16"/>
  <c r="T1972" i="16"/>
  <c r="T1973" i="16"/>
  <c r="T1974" i="16"/>
  <c r="T1975" i="16"/>
  <c r="T1976" i="16"/>
  <c r="T1977" i="16"/>
  <c r="T1978" i="16"/>
  <c r="T1979" i="16"/>
  <c r="T1980" i="16"/>
  <c r="T1981" i="16"/>
  <c r="T1982" i="16"/>
  <c r="T1983" i="16"/>
  <c r="T1984" i="16"/>
  <c r="T1985" i="16"/>
  <c r="T1986" i="16"/>
  <c r="T1987" i="16"/>
  <c r="T1988" i="16"/>
  <c r="T1989" i="16"/>
  <c r="T1990" i="16"/>
  <c r="T1991" i="16"/>
  <c r="T1992" i="16"/>
  <c r="T1993" i="16"/>
  <c r="T1994" i="16"/>
  <c r="T1995" i="16"/>
  <c r="T1996" i="16"/>
  <c r="T1997" i="16"/>
  <c r="T1998" i="16"/>
  <c r="T1999" i="16"/>
  <c r="T2000" i="16"/>
  <c r="T2001" i="16"/>
  <c r="T2002" i="16"/>
  <c r="T2003" i="16"/>
  <c r="T2004" i="16"/>
  <c r="T2005" i="16"/>
  <c r="T2006" i="16"/>
  <c r="T2007" i="16"/>
  <c r="T2008" i="16"/>
  <c r="T2009" i="16"/>
  <c r="T2010" i="16"/>
  <c r="T2011" i="16"/>
  <c r="T2012" i="16"/>
  <c r="T2013" i="16"/>
  <c r="T2014" i="16"/>
  <c r="T2015" i="16"/>
  <c r="T2016" i="16"/>
  <c r="T2017" i="16"/>
  <c r="T2018" i="16"/>
  <c r="T2019" i="16"/>
  <c r="T2020" i="16"/>
  <c r="T2021" i="16"/>
  <c r="T2022" i="16"/>
  <c r="T2023" i="16"/>
  <c r="T2024" i="16"/>
  <c r="T2025" i="16"/>
  <c r="T2026" i="16"/>
  <c r="T2027" i="16"/>
  <c r="T2028" i="16"/>
  <c r="T2029" i="16"/>
  <c r="T2030" i="16"/>
  <c r="T2031" i="16"/>
  <c r="T2032" i="16"/>
  <c r="T2033" i="16"/>
  <c r="T2034" i="16"/>
  <c r="T2035" i="16"/>
  <c r="T2036" i="16"/>
  <c r="T2037" i="16"/>
  <c r="T2038" i="16"/>
  <c r="T2039" i="16"/>
  <c r="T2040" i="16"/>
  <c r="T2041" i="16"/>
  <c r="T2042" i="16"/>
  <c r="T2043" i="16"/>
  <c r="T2044" i="16"/>
  <c r="T2045" i="16"/>
  <c r="T2046" i="16"/>
  <c r="T2047" i="16"/>
  <c r="T2048" i="16"/>
  <c r="T2049" i="16"/>
  <c r="T2050" i="16"/>
  <c r="T2051" i="16"/>
  <c r="T2052" i="16"/>
  <c r="T2053" i="16"/>
  <c r="T2054" i="16"/>
  <c r="T2055" i="16"/>
  <c r="T2056" i="16"/>
  <c r="T2057" i="16"/>
  <c r="T2058" i="16"/>
  <c r="T2059" i="16"/>
  <c r="T2060" i="16"/>
  <c r="T2061" i="16"/>
  <c r="T2062" i="16"/>
  <c r="T2063" i="16"/>
  <c r="T2064" i="16"/>
  <c r="T2065" i="16"/>
  <c r="T2066" i="16"/>
  <c r="T2067" i="16"/>
  <c r="T2068" i="16"/>
  <c r="T2069" i="16"/>
  <c r="T2070" i="16"/>
  <c r="T2071" i="16"/>
  <c r="T2072" i="16"/>
  <c r="T2073" i="16"/>
  <c r="T2074" i="16"/>
  <c r="T2075" i="16"/>
  <c r="T2076" i="16"/>
  <c r="T2077" i="16"/>
  <c r="T2078" i="16"/>
  <c r="T2079" i="16"/>
  <c r="T2080" i="16"/>
  <c r="T2081" i="16"/>
  <c r="T2082" i="16"/>
  <c r="T2083" i="16"/>
  <c r="T2084" i="16"/>
  <c r="T2085" i="16"/>
  <c r="T2086" i="16"/>
  <c r="T2087" i="16"/>
  <c r="T2088" i="16"/>
  <c r="T2089" i="16"/>
  <c r="T2090" i="16"/>
  <c r="T2091" i="16"/>
  <c r="T2092" i="16"/>
  <c r="T2093" i="16"/>
  <c r="T2094" i="16"/>
  <c r="T2095" i="16"/>
  <c r="T2096" i="16"/>
  <c r="T2097" i="16"/>
  <c r="T2098" i="16"/>
  <c r="T2099" i="16"/>
  <c r="T2100" i="16"/>
  <c r="T2101" i="16"/>
  <c r="T2102" i="16"/>
  <c r="T2103" i="16"/>
  <c r="T2104" i="16"/>
  <c r="T2105" i="16"/>
  <c r="T2106" i="16"/>
  <c r="T2107" i="16"/>
  <c r="T2108" i="16"/>
  <c r="T2109" i="16"/>
  <c r="T2110" i="16"/>
  <c r="T2111" i="16"/>
  <c r="T2112" i="16"/>
  <c r="T2113" i="16"/>
  <c r="T2114" i="16"/>
  <c r="T2115" i="16"/>
  <c r="T2116" i="16"/>
  <c r="T2117" i="16"/>
  <c r="T2118" i="16"/>
  <c r="T2119" i="16"/>
  <c r="T2120" i="16"/>
  <c r="T2121" i="16"/>
  <c r="T2122" i="16"/>
  <c r="T2123" i="16"/>
  <c r="T2124" i="16"/>
  <c r="T2125" i="16"/>
  <c r="T2126" i="16"/>
  <c r="T2127" i="16"/>
  <c r="T2128" i="16"/>
  <c r="T2129" i="16"/>
  <c r="T2130" i="16"/>
  <c r="T2131" i="16"/>
  <c r="T2132" i="16"/>
  <c r="T2133" i="16"/>
  <c r="T2134" i="16"/>
  <c r="T2135" i="16"/>
  <c r="T2136" i="16"/>
  <c r="T2137" i="16"/>
  <c r="T2138" i="16"/>
  <c r="T2139" i="16"/>
  <c r="T2140" i="16"/>
  <c r="T2141" i="16"/>
  <c r="T2142" i="16"/>
  <c r="T2143" i="16"/>
  <c r="T2144" i="16"/>
  <c r="T2145" i="16"/>
  <c r="T2146" i="16"/>
  <c r="T2147" i="16"/>
  <c r="T2148" i="16"/>
  <c r="T2149" i="16"/>
  <c r="T2150" i="16"/>
  <c r="T2151" i="16"/>
  <c r="T2152" i="16"/>
  <c r="T2153" i="16"/>
  <c r="T2154" i="16"/>
  <c r="T2155" i="16"/>
  <c r="T2156" i="16"/>
  <c r="T2157" i="16"/>
  <c r="T2158" i="16"/>
  <c r="T2159" i="16"/>
  <c r="T2160" i="16"/>
  <c r="T2161" i="16"/>
  <c r="T2162" i="16"/>
  <c r="T2163" i="16"/>
  <c r="T2164" i="16"/>
  <c r="T2165" i="16"/>
  <c r="T2166" i="16"/>
  <c r="T2167" i="16"/>
  <c r="T2168" i="16"/>
  <c r="T2169" i="16"/>
  <c r="T2170" i="16"/>
  <c r="T2171" i="16"/>
  <c r="T2172" i="16"/>
  <c r="T2173" i="16"/>
  <c r="T2174" i="16"/>
  <c r="T2175" i="16"/>
  <c r="T2176" i="16"/>
  <c r="T2177" i="16"/>
  <c r="T2178" i="16"/>
  <c r="T2179" i="16"/>
  <c r="T2180" i="16"/>
  <c r="T2181" i="16"/>
  <c r="T2182" i="16"/>
  <c r="T2183" i="16"/>
  <c r="T2184" i="16"/>
  <c r="T2185" i="16"/>
  <c r="T2186" i="16"/>
  <c r="T2187" i="16"/>
  <c r="T2188" i="16"/>
  <c r="T2189" i="16"/>
  <c r="T2190" i="16"/>
  <c r="T2191" i="16"/>
  <c r="T2192" i="16"/>
  <c r="T2193" i="16"/>
  <c r="T2194" i="16"/>
  <c r="T2195" i="16"/>
  <c r="T2196" i="16"/>
  <c r="T2197" i="16"/>
  <c r="T2198" i="16"/>
  <c r="T2199" i="16"/>
  <c r="T2200" i="16"/>
  <c r="T2201" i="16"/>
  <c r="T2202" i="16"/>
  <c r="T2203" i="16"/>
  <c r="T2204" i="16"/>
  <c r="T2205" i="16"/>
  <c r="T2206" i="16"/>
  <c r="T2207" i="16"/>
  <c r="T2208" i="16"/>
  <c r="T2209" i="16"/>
  <c r="T2210" i="16"/>
  <c r="T2211" i="16"/>
  <c r="T2212" i="16"/>
  <c r="T2213" i="16"/>
  <c r="T2214" i="16"/>
  <c r="T2215" i="16"/>
  <c r="T2216" i="16"/>
  <c r="T2217" i="16"/>
  <c r="T2218" i="16"/>
  <c r="T2219" i="16"/>
  <c r="T2220" i="16"/>
  <c r="T2221" i="16"/>
  <c r="T2222" i="16"/>
  <c r="T2223" i="16"/>
  <c r="T2224" i="16"/>
  <c r="T2225" i="16"/>
  <c r="T2226" i="16"/>
  <c r="T2227" i="16"/>
  <c r="T2228" i="16"/>
  <c r="T2229" i="16"/>
  <c r="T2230" i="16"/>
  <c r="T2231" i="16"/>
  <c r="T2232" i="16"/>
  <c r="T2233" i="16"/>
  <c r="T2234" i="16"/>
  <c r="T2235" i="16"/>
  <c r="T2236" i="16"/>
  <c r="T2237" i="16"/>
  <c r="T2238" i="16"/>
  <c r="T2239" i="16"/>
  <c r="T2240" i="16"/>
  <c r="T2241" i="16"/>
  <c r="T2242" i="16"/>
  <c r="T2243" i="16"/>
  <c r="T2244" i="16"/>
  <c r="T2245" i="16"/>
  <c r="T2246" i="16"/>
  <c r="T2247" i="16"/>
  <c r="T2248" i="16"/>
  <c r="T2249" i="16"/>
  <c r="T2250" i="16"/>
  <c r="T2251" i="16"/>
  <c r="T2252" i="16"/>
  <c r="T2253" i="16"/>
  <c r="T2254" i="16"/>
  <c r="T2255" i="16"/>
  <c r="T2256" i="16"/>
  <c r="T2257" i="16"/>
  <c r="T2258" i="16"/>
  <c r="T2259" i="16"/>
  <c r="T2260" i="16"/>
  <c r="T2261" i="16"/>
  <c r="T2262" i="16"/>
  <c r="T2263" i="16"/>
  <c r="T2264" i="16"/>
  <c r="T2265" i="16"/>
  <c r="T2266" i="16"/>
  <c r="T2267" i="16"/>
  <c r="T2268" i="16"/>
  <c r="T2269" i="16"/>
  <c r="T2270" i="16"/>
  <c r="T2271" i="16"/>
  <c r="T2272" i="16"/>
  <c r="T2273" i="16"/>
  <c r="T2274" i="16"/>
  <c r="T2275" i="16"/>
  <c r="T2276" i="16"/>
  <c r="T2277" i="16"/>
  <c r="T2278" i="16"/>
  <c r="T2279" i="16"/>
  <c r="T2280" i="16"/>
  <c r="T2281" i="16"/>
  <c r="T2282" i="16"/>
  <c r="T2283" i="16"/>
  <c r="T2284" i="16"/>
  <c r="T2285" i="16"/>
  <c r="T2286" i="16"/>
  <c r="T2287" i="16"/>
  <c r="T2288" i="16"/>
  <c r="T2289" i="16"/>
  <c r="T2290" i="16"/>
  <c r="T2291" i="16"/>
  <c r="T2292" i="16"/>
  <c r="T2293" i="16"/>
  <c r="T2294" i="16"/>
  <c r="T2295" i="16"/>
  <c r="T2296" i="16"/>
  <c r="T2297" i="16"/>
  <c r="T2298" i="16"/>
  <c r="T2299" i="16"/>
  <c r="T2300" i="16"/>
  <c r="T2301" i="16"/>
  <c r="T2302" i="16"/>
  <c r="T2303" i="16"/>
  <c r="T2304" i="16"/>
  <c r="T2305" i="16"/>
  <c r="T2306" i="16"/>
  <c r="T2307" i="16"/>
  <c r="T2308" i="16"/>
  <c r="T2309" i="16"/>
  <c r="T2310" i="16"/>
  <c r="T2311" i="16"/>
  <c r="T2312" i="16"/>
  <c r="T2313" i="16"/>
  <c r="T2314" i="16"/>
  <c r="T2315" i="16"/>
  <c r="T2316" i="16"/>
  <c r="T2317" i="16"/>
  <c r="T2318" i="16"/>
  <c r="T2319" i="16"/>
  <c r="T2320" i="16"/>
  <c r="T2321" i="16"/>
  <c r="T2322" i="16"/>
  <c r="T2323" i="16"/>
  <c r="T2324" i="16"/>
  <c r="T2325" i="16"/>
  <c r="T2326" i="16"/>
  <c r="T2327" i="16"/>
  <c r="T2328" i="16"/>
  <c r="T2329" i="16"/>
  <c r="T2330" i="16"/>
  <c r="T2331" i="16"/>
  <c r="T2332" i="16"/>
  <c r="T2333" i="16"/>
  <c r="T2334" i="16"/>
  <c r="T2335" i="16"/>
  <c r="T2336" i="16"/>
  <c r="T2337" i="16"/>
  <c r="T2338" i="16"/>
  <c r="T2339" i="16"/>
  <c r="T2340" i="16"/>
  <c r="T2341" i="16"/>
  <c r="T2342" i="16"/>
  <c r="T2343" i="16"/>
  <c r="T2344" i="16"/>
  <c r="T2345" i="16"/>
  <c r="T2346" i="16"/>
  <c r="T2347" i="16"/>
  <c r="T2348" i="16"/>
  <c r="T2349" i="16"/>
  <c r="T2350" i="16"/>
  <c r="T2351" i="16"/>
  <c r="T2352" i="16"/>
  <c r="T2353" i="16"/>
  <c r="T2354" i="16"/>
  <c r="T2355" i="16"/>
  <c r="T2356" i="16"/>
  <c r="T2357" i="16"/>
  <c r="T2358" i="16"/>
  <c r="T2359" i="16"/>
  <c r="T2360" i="16"/>
  <c r="T2361" i="16"/>
  <c r="T2362" i="16"/>
  <c r="T2363" i="16"/>
  <c r="T2364" i="16"/>
  <c r="T2365" i="16"/>
  <c r="T2366" i="16"/>
  <c r="T2367" i="16"/>
  <c r="T2368" i="16"/>
  <c r="T2369" i="16"/>
  <c r="T2370" i="16"/>
  <c r="T2371" i="16"/>
  <c r="T2372" i="16"/>
  <c r="T2373" i="16"/>
  <c r="T2374" i="16"/>
  <c r="T2375" i="16"/>
  <c r="T2376" i="16"/>
  <c r="T2377" i="16"/>
  <c r="T2378" i="16"/>
  <c r="T2379" i="16"/>
  <c r="T2380" i="16"/>
  <c r="T2381" i="16"/>
  <c r="T2382" i="16"/>
  <c r="T2383" i="16"/>
  <c r="T2384" i="16"/>
  <c r="T2385" i="16"/>
  <c r="T2386" i="16"/>
  <c r="T2387" i="16"/>
  <c r="T2388" i="16"/>
  <c r="T2389" i="16"/>
  <c r="T2390" i="16"/>
  <c r="T2391" i="16"/>
  <c r="T2392" i="16"/>
  <c r="T2393" i="16"/>
  <c r="T2394" i="16"/>
  <c r="T2395" i="16"/>
  <c r="T2396" i="16"/>
  <c r="T2397" i="16"/>
  <c r="T2398" i="16"/>
  <c r="T2399" i="16"/>
  <c r="T2400" i="16"/>
  <c r="T2401" i="16"/>
  <c r="T2402" i="16"/>
  <c r="T2403" i="16"/>
  <c r="T2404" i="16"/>
  <c r="T2405" i="16"/>
  <c r="T2406" i="16"/>
  <c r="T2407" i="16"/>
  <c r="T2408" i="16"/>
  <c r="T2409" i="16"/>
  <c r="T2410" i="16"/>
  <c r="T2411" i="16"/>
  <c r="T2412" i="16"/>
  <c r="T2413" i="16"/>
  <c r="T2414" i="16"/>
  <c r="T2415" i="16"/>
  <c r="T2416" i="16"/>
  <c r="T2417" i="16"/>
  <c r="T2418" i="16"/>
  <c r="T2419" i="16"/>
  <c r="T2420" i="16"/>
  <c r="T2421" i="16"/>
  <c r="T2422" i="16"/>
  <c r="T2423" i="16"/>
  <c r="T2424" i="16"/>
  <c r="T2425" i="16"/>
  <c r="T2426" i="16"/>
  <c r="T2427" i="16"/>
  <c r="T2428" i="16"/>
  <c r="T2429" i="16"/>
  <c r="T2430" i="16"/>
  <c r="T2431" i="16"/>
  <c r="T2432" i="16"/>
  <c r="T2433" i="16"/>
  <c r="T98" i="16"/>
  <c r="AA3" i="8"/>
  <c r="AA4" i="8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2" i="8"/>
  <c r="Q19" i="3"/>
  <c r="R19" i="3" s="1"/>
  <c r="S19" i="3"/>
  <c r="Q20" i="3"/>
  <c r="R20" i="3" s="1"/>
  <c r="S20" i="3"/>
  <c r="Q21" i="3"/>
  <c r="R21" i="3"/>
  <c r="S21" i="3"/>
  <c r="Q22" i="3"/>
  <c r="R22" i="3" s="1"/>
  <c r="Q47" i="3"/>
  <c r="R47" i="3" s="1"/>
  <c r="Q48" i="3"/>
  <c r="R48" i="3" s="1"/>
  <c r="S48" i="3"/>
  <c r="Q54" i="3"/>
  <c r="R54" i="3"/>
  <c r="S54" i="3"/>
  <c r="Q60" i="3"/>
  <c r="R60" i="3" s="1"/>
  <c r="S60" i="3"/>
  <c r="Q85" i="3"/>
  <c r="R85" i="3"/>
  <c r="S85" i="3"/>
  <c r="Q88" i="3"/>
  <c r="R88" i="3" s="1"/>
  <c r="Q92" i="3"/>
  <c r="R92" i="3" s="1"/>
  <c r="S92" i="3"/>
  <c r="Q94" i="3"/>
  <c r="R94" i="3" s="1"/>
  <c r="Q95" i="3"/>
  <c r="R95" i="3"/>
  <c r="S95" i="3"/>
  <c r="Q101" i="3"/>
  <c r="S101" i="3" s="1"/>
  <c r="R101" i="3"/>
  <c r="Q102" i="3"/>
  <c r="R102" i="3"/>
  <c r="S102" i="3"/>
  <c r="Q103" i="3"/>
  <c r="R103" i="3" s="1"/>
  <c r="S103" i="3"/>
  <c r="Q104" i="3"/>
  <c r="R104" i="3" s="1"/>
  <c r="Q119" i="3"/>
  <c r="R119" i="3"/>
  <c r="S119" i="3"/>
  <c r="Q120" i="3"/>
  <c r="R120" i="3" s="1"/>
  <c r="S120" i="3"/>
  <c r="Q121" i="3"/>
  <c r="R121" i="3"/>
  <c r="S121" i="3"/>
  <c r="Q122" i="3"/>
  <c r="R122" i="3"/>
  <c r="S122" i="3"/>
  <c r="Q123" i="3"/>
  <c r="R123" i="3"/>
  <c r="S123" i="3"/>
  <c r="Q124" i="3"/>
  <c r="R124" i="3" s="1"/>
  <c r="S124" i="3"/>
  <c r="Q125" i="3"/>
  <c r="R125" i="3" s="1"/>
  <c r="Q126" i="3"/>
  <c r="R126" i="3"/>
  <c r="S126" i="3"/>
  <c r="S127" i="3"/>
  <c r="S128" i="3"/>
  <c r="S129" i="3"/>
  <c r="Q131" i="3"/>
  <c r="R131" i="3"/>
  <c r="S131" i="3"/>
  <c r="Q132" i="3"/>
  <c r="R132" i="3" s="1"/>
  <c r="S132" i="3"/>
  <c r="Q133" i="3"/>
  <c r="R133" i="3"/>
  <c r="S133" i="3"/>
  <c r="Q134" i="3"/>
  <c r="R134" i="3"/>
  <c r="S134" i="3"/>
  <c r="Q135" i="3"/>
  <c r="R135" i="3"/>
  <c r="S135" i="3"/>
  <c r="Q136" i="3"/>
  <c r="R136" i="3" s="1"/>
  <c r="S136" i="3"/>
  <c r="Q138" i="3"/>
  <c r="R138" i="3"/>
  <c r="S138" i="3"/>
  <c r="Q139" i="3"/>
  <c r="R139" i="3"/>
  <c r="S139" i="3"/>
  <c r="Q140" i="3"/>
  <c r="R140" i="3" s="1"/>
  <c r="S140" i="3"/>
  <c r="Q141" i="3"/>
  <c r="R141" i="3"/>
  <c r="S141" i="3"/>
  <c r="Q142" i="3"/>
  <c r="R142" i="3"/>
  <c r="S142" i="3"/>
  <c r="Q143" i="3"/>
  <c r="R143" i="3"/>
  <c r="S143" i="3"/>
  <c r="Q144" i="3"/>
  <c r="R144" i="3" s="1"/>
  <c r="S144" i="3"/>
  <c r="Q145" i="3"/>
  <c r="R145" i="3"/>
  <c r="S145" i="3"/>
  <c r="Q146" i="3"/>
  <c r="R146" i="3"/>
  <c r="S146" i="3"/>
  <c r="Q147" i="3"/>
  <c r="R147" i="3"/>
  <c r="S147" i="3"/>
  <c r="Q148" i="3"/>
  <c r="R148" i="3" s="1"/>
  <c r="S148" i="3"/>
  <c r="Q149" i="3"/>
  <c r="R149" i="3"/>
  <c r="S149" i="3"/>
  <c r="Q150" i="3"/>
  <c r="R150" i="3"/>
  <c r="S150" i="3"/>
  <c r="Q151" i="3"/>
  <c r="R151" i="3"/>
  <c r="S151" i="3"/>
  <c r="Q152" i="3"/>
  <c r="R152" i="3" s="1"/>
  <c r="S152" i="3"/>
  <c r="Q153" i="3"/>
  <c r="R153" i="3"/>
  <c r="S153" i="3"/>
  <c r="Q154" i="3"/>
  <c r="R154" i="3"/>
  <c r="S154" i="3"/>
  <c r="Q155" i="3"/>
  <c r="R155" i="3"/>
  <c r="S155" i="3"/>
  <c r="Q156" i="3"/>
  <c r="R156" i="3" s="1"/>
  <c r="S156" i="3"/>
  <c r="Q157" i="3"/>
  <c r="R157" i="3"/>
  <c r="S157" i="3"/>
  <c r="Q158" i="3"/>
  <c r="R158" i="3"/>
  <c r="S158" i="3"/>
  <c r="Q159" i="3"/>
  <c r="R159" i="3"/>
  <c r="S159" i="3"/>
  <c r="Q160" i="3"/>
  <c r="R160" i="3" s="1"/>
  <c r="S160" i="3"/>
  <c r="Q161" i="3"/>
  <c r="R161" i="3"/>
  <c r="S161" i="3"/>
  <c r="Q162" i="3"/>
  <c r="R162" i="3"/>
  <c r="S162" i="3"/>
  <c r="Q163" i="3"/>
  <c r="R163" i="3"/>
  <c r="S163" i="3"/>
  <c r="Q164" i="3"/>
  <c r="R164" i="3" s="1"/>
  <c r="S164" i="3"/>
  <c r="Q165" i="3"/>
  <c r="R165" i="3"/>
  <c r="S165" i="3"/>
  <c r="Q166" i="3"/>
  <c r="R166" i="3"/>
  <c r="S166" i="3"/>
  <c r="Q167" i="3"/>
  <c r="R167" i="3"/>
  <c r="S167" i="3"/>
  <c r="Q168" i="3"/>
  <c r="R168" i="3" s="1"/>
  <c r="S168" i="3"/>
  <c r="Q169" i="3"/>
  <c r="R169" i="3"/>
  <c r="S169" i="3"/>
  <c r="Q170" i="3"/>
  <c r="R170" i="3" s="1"/>
  <c r="S170" i="3"/>
  <c r="Q171" i="3"/>
  <c r="R171" i="3"/>
  <c r="S171" i="3"/>
  <c r="Q172" i="3"/>
  <c r="R172" i="3" s="1"/>
  <c r="S172" i="3"/>
  <c r="Q173" i="3"/>
  <c r="R173" i="3" s="1"/>
  <c r="S173" i="3"/>
  <c r="Q174" i="3"/>
  <c r="R174" i="3"/>
  <c r="S174" i="3"/>
  <c r="Q175" i="3"/>
  <c r="R175" i="3"/>
  <c r="S175" i="3"/>
  <c r="Q176" i="3"/>
  <c r="R176" i="3" s="1"/>
  <c r="S176" i="3"/>
  <c r="Q177" i="3"/>
  <c r="R177" i="3"/>
  <c r="S177" i="3"/>
  <c r="Q178" i="3"/>
  <c r="R178" i="3" s="1"/>
  <c r="S178" i="3"/>
  <c r="Q179" i="3"/>
  <c r="R179" i="3"/>
  <c r="S179" i="3"/>
  <c r="Q180" i="3"/>
  <c r="R180" i="3" s="1"/>
  <c r="S180" i="3"/>
  <c r="Q181" i="3"/>
  <c r="R181" i="3" s="1"/>
  <c r="S181" i="3"/>
  <c r="Q182" i="3"/>
  <c r="R182" i="3"/>
  <c r="S182" i="3"/>
  <c r="Q183" i="3"/>
  <c r="R183" i="3"/>
  <c r="S183" i="3"/>
  <c r="Q184" i="3"/>
  <c r="R184" i="3" s="1"/>
  <c r="S184" i="3"/>
  <c r="Q185" i="3"/>
  <c r="R185" i="3"/>
  <c r="S185" i="3"/>
  <c r="Q186" i="3"/>
  <c r="R186" i="3"/>
  <c r="S186" i="3"/>
  <c r="Q187" i="3"/>
  <c r="R187" i="3"/>
  <c r="S187" i="3"/>
  <c r="Q188" i="3"/>
  <c r="R188" i="3" s="1"/>
  <c r="S188" i="3"/>
  <c r="Q189" i="3"/>
  <c r="R189" i="3"/>
  <c r="S189" i="3"/>
  <c r="Q190" i="3"/>
  <c r="R190" i="3"/>
  <c r="S190" i="3"/>
  <c r="Q191" i="3"/>
  <c r="R191" i="3"/>
  <c r="S191" i="3"/>
  <c r="Q192" i="3"/>
  <c r="R192" i="3" s="1"/>
  <c r="S192" i="3"/>
  <c r="Q193" i="3"/>
  <c r="R193" i="3"/>
  <c r="S193" i="3"/>
  <c r="Q194" i="3"/>
  <c r="R194" i="3"/>
  <c r="S194" i="3"/>
  <c r="Q195" i="3"/>
  <c r="R195" i="3"/>
  <c r="S195" i="3"/>
  <c r="Q196" i="3"/>
  <c r="R196" i="3" s="1"/>
  <c r="S196" i="3"/>
  <c r="Q197" i="3"/>
  <c r="R197" i="3"/>
  <c r="S197" i="3"/>
  <c r="Q198" i="3"/>
  <c r="R198" i="3"/>
  <c r="S198" i="3"/>
  <c r="Q199" i="3"/>
  <c r="R199" i="3"/>
  <c r="S199" i="3"/>
  <c r="Q200" i="3"/>
  <c r="R200" i="3" s="1"/>
  <c r="S200" i="3"/>
  <c r="Q201" i="3"/>
  <c r="R201" i="3"/>
  <c r="S201" i="3"/>
  <c r="Q202" i="3"/>
  <c r="R202" i="3" s="1"/>
  <c r="S202" i="3"/>
  <c r="Q203" i="3"/>
  <c r="R203" i="3"/>
  <c r="S203" i="3"/>
  <c r="Q204" i="3"/>
  <c r="R204" i="3" s="1"/>
  <c r="S204" i="3"/>
  <c r="Q205" i="3"/>
  <c r="R205" i="3" s="1"/>
  <c r="S205" i="3"/>
  <c r="Q206" i="3"/>
  <c r="R206" i="3"/>
  <c r="S206" i="3"/>
  <c r="Q207" i="3"/>
  <c r="R207" i="3"/>
  <c r="S207" i="3"/>
  <c r="Q208" i="3"/>
  <c r="R208" i="3" s="1"/>
  <c r="S208" i="3"/>
  <c r="Q209" i="3"/>
  <c r="R209" i="3"/>
  <c r="S209" i="3"/>
  <c r="Q210" i="3"/>
  <c r="R210" i="3"/>
  <c r="S210" i="3"/>
  <c r="Q211" i="3"/>
  <c r="R211" i="3"/>
  <c r="S211" i="3"/>
  <c r="Q212" i="3"/>
  <c r="R212" i="3"/>
  <c r="S212" i="3"/>
  <c r="Q213" i="3"/>
  <c r="R213" i="3" s="1"/>
  <c r="S213" i="3"/>
  <c r="Q214" i="3"/>
  <c r="R214" i="3"/>
  <c r="S214" i="3"/>
  <c r="Q215" i="3"/>
  <c r="R215" i="3" s="1"/>
  <c r="S215" i="3"/>
  <c r="Q216" i="3"/>
  <c r="R216" i="3" s="1"/>
  <c r="S216" i="3"/>
  <c r="Q217" i="3"/>
  <c r="R217" i="3"/>
  <c r="S217" i="3"/>
  <c r="Q218" i="3"/>
  <c r="R218" i="3" s="1"/>
  <c r="S218" i="3"/>
  <c r="Q219" i="3"/>
  <c r="R219" i="3"/>
  <c r="S219" i="3"/>
  <c r="Q220" i="3"/>
  <c r="R220" i="3" s="1"/>
  <c r="S220" i="3"/>
  <c r="Q221" i="3"/>
  <c r="R221" i="3" s="1"/>
  <c r="S221" i="3"/>
  <c r="Q222" i="3"/>
  <c r="R222" i="3"/>
  <c r="S222" i="3"/>
  <c r="Q223" i="3"/>
  <c r="R223" i="3"/>
  <c r="S223" i="3"/>
  <c r="Q224" i="3"/>
  <c r="R224" i="3" s="1"/>
  <c r="S224" i="3"/>
  <c r="Q225" i="3"/>
  <c r="R225" i="3"/>
  <c r="S225" i="3"/>
  <c r="Q226" i="3"/>
  <c r="R226" i="3"/>
  <c r="S226" i="3"/>
  <c r="Q227" i="3"/>
  <c r="R227" i="3"/>
  <c r="S227" i="3"/>
  <c r="Q228" i="3"/>
  <c r="R228" i="3"/>
  <c r="S228" i="3"/>
  <c r="Q229" i="3"/>
  <c r="R229" i="3" s="1"/>
  <c r="S229" i="3"/>
  <c r="Q230" i="3"/>
  <c r="R230" i="3"/>
  <c r="S230" i="3"/>
  <c r="Q231" i="3"/>
  <c r="R231" i="3" s="1"/>
  <c r="S231" i="3"/>
  <c r="Q232" i="3"/>
  <c r="R232" i="3" s="1"/>
  <c r="S232" i="3"/>
  <c r="Q233" i="3"/>
  <c r="R233" i="3"/>
  <c r="S233" i="3"/>
  <c r="Q234" i="3"/>
  <c r="R234" i="3" s="1"/>
  <c r="S234" i="3"/>
  <c r="Q235" i="3"/>
  <c r="R235" i="3"/>
  <c r="S235" i="3"/>
  <c r="Q236" i="3"/>
  <c r="R236" i="3"/>
  <c r="S236" i="3"/>
  <c r="Q237" i="3"/>
  <c r="R237" i="3"/>
  <c r="S237" i="3"/>
  <c r="Q238" i="3"/>
  <c r="R238" i="3"/>
  <c r="S238" i="3"/>
  <c r="Q239" i="3"/>
  <c r="R239" i="3"/>
  <c r="S239" i="3"/>
  <c r="Q240" i="3"/>
  <c r="R240" i="3" s="1"/>
  <c r="S240" i="3"/>
  <c r="Q241" i="3"/>
  <c r="R241" i="3"/>
  <c r="S241" i="3"/>
  <c r="Q242" i="3"/>
  <c r="R242" i="3"/>
  <c r="S242" i="3"/>
  <c r="Q243" i="3"/>
  <c r="R243" i="3"/>
  <c r="S243" i="3"/>
  <c r="Q244" i="3"/>
  <c r="R244" i="3" s="1"/>
  <c r="S244" i="3"/>
  <c r="Q245" i="3"/>
  <c r="R245" i="3" s="1"/>
  <c r="S245" i="3"/>
  <c r="Q246" i="3"/>
  <c r="R246" i="3"/>
  <c r="S246" i="3"/>
  <c r="Q247" i="3"/>
  <c r="R247" i="3"/>
  <c r="S247" i="3"/>
  <c r="Q248" i="3"/>
  <c r="R248" i="3" s="1"/>
  <c r="S248" i="3"/>
  <c r="Q249" i="3"/>
  <c r="R249" i="3"/>
  <c r="S249" i="3"/>
  <c r="Q250" i="3"/>
  <c r="R250" i="3"/>
  <c r="S250" i="3"/>
  <c r="Q251" i="3"/>
  <c r="R251" i="3"/>
  <c r="S251" i="3"/>
  <c r="Q252" i="3"/>
  <c r="R252" i="3" s="1"/>
  <c r="S252" i="3"/>
  <c r="Q253" i="3"/>
  <c r="R253" i="3"/>
  <c r="S253" i="3"/>
  <c r="Q254" i="3"/>
  <c r="R254" i="3"/>
  <c r="S254" i="3"/>
  <c r="Q255" i="3"/>
  <c r="R255" i="3" s="1"/>
  <c r="S255" i="3"/>
  <c r="Q256" i="3"/>
  <c r="R256" i="3" s="1"/>
  <c r="S256" i="3"/>
  <c r="Q257" i="3"/>
  <c r="R257" i="3"/>
  <c r="S257" i="3"/>
  <c r="Q258" i="3"/>
  <c r="R258" i="3" s="1"/>
  <c r="S258" i="3"/>
  <c r="Q259" i="3"/>
  <c r="R259" i="3"/>
  <c r="S259" i="3"/>
  <c r="Q260" i="3"/>
  <c r="R260" i="3" s="1"/>
  <c r="S260" i="3"/>
  <c r="Q261" i="3"/>
  <c r="R261" i="3"/>
  <c r="S261" i="3"/>
  <c r="Q262" i="3"/>
  <c r="R262" i="3"/>
  <c r="S262" i="3"/>
  <c r="Q263" i="3"/>
  <c r="R263" i="3" s="1"/>
  <c r="S263" i="3"/>
  <c r="Q264" i="3"/>
  <c r="R264" i="3" s="1"/>
  <c r="S264" i="3"/>
  <c r="Q265" i="3"/>
  <c r="R265" i="3"/>
  <c r="S265" i="3"/>
  <c r="Q266" i="3"/>
  <c r="R266" i="3" s="1"/>
  <c r="S266" i="3"/>
  <c r="Q267" i="3"/>
  <c r="R267" i="3"/>
  <c r="S267" i="3"/>
  <c r="Q268" i="3"/>
  <c r="R268" i="3" s="1"/>
  <c r="S268" i="3"/>
  <c r="Q269" i="3"/>
  <c r="R269" i="3" s="1"/>
  <c r="S269" i="3"/>
  <c r="Q270" i="3"/>
  <c r="R270" i="3"/>
  <c r="S270" i="3"/>
  <c r="Q271" i="3"/>
  <c r="R271" i="3" s="1"/>
  <c r="S271" i="3"/>
  <c r="Q272" i="3"/>
  <c r="R272" i="3" s="1"/>
  <c r="S272" i="3"/>
  <c r="Q273" i="3"/>
  <c r="R273" i="3"/>
  <c r="S273" i="3"/>
  <c r="Q274" i="3"/>
  <c r="R274" i="3" s="1"/>
  <c r="S274" i="3"/>
  <c r="Q275" i="3"/>
  <c r="R275" i="3"/>
  <c r="S275" i="3"/>
  <c r="Q276" i="3"/>
  <c r="R276" i="3"/>
  <c r="S276" i="3"/>
  <c r="Q277" i="3"/>
  <c r="R277" i="3" s="1"/>
  <c r="S277" i="3"/>
  <c r="Q278" i="3"/>
  <c r="R278" i="3"/>
  <c r="S278" i="3"/>
  <c r="Q279" i="3"/>
  <c r="R279" i="3" s="1"/>
  <c r="S279" i="3"/>
  <c r="Q280" i="3"/>
  <c r="R280" i="3" s="1"/>
  <c r="S280" i="3"/>
  <c r="Q281" i="3"/>
  <c r="R281" i="3"/>
  <c r="S281" i="3"/>
  <c r="Q282" i="3"/>
  <c r="R282" i="3" s="1"/>
  <c r="S282" i="3"/>
  <c r="Q283" i="3"/>
  <c r="R283" i="3"/>
  <c r="S283" i="3"/>
  <c r="Q284" i="3"/>
  <c r="R284" i="3" s="1"/>
  <c r="S284" i="3"/>
  <c r="Q285" i="3"/>
  <c r="R285" i="3" s="1"/>
  <c r="S285" i="3"/>
  <c r="Q286" i="3"/>
  <c r="R286" i="3"/>
  <c r="S286" i="3"/>
  <c r="Q287" i="3"/>
  <c r="R287" i="3"/>
  <c r="S287" i="3"/>
  <c r="Q288" i="3"/>
  <c r="R288" i="3" s="1"/>
  <c r="S288" i="3"/>
  <c r="Q289" i="3"/>
  <c r="R289" i="3"/>
  <c r="S289" i="3"/>
  <c r="Q290" i="3"/>
  <c r="R290" i="3"/>
  <c r="S290" i="3"/>
  <c r="Q291" i="3"/>
  <c r="R291" i="3"/>
  <c r="S291" i="3"/>
  <c r="Q292" i="3"/>
  <c r="R292" i="3"/>
  <c r="S292" i="3"/>
  <c r="Q293" i="3"/>
  <c r="R293" i="3"/>
  <c r="S293" i="3"/>
  <c r="Q294" i="3"/>
  <c r="R294" i="3"/>
  <c r="S294" i="3"/>
  <c r="Q295" i="3"/>
  <c r="R295" i="3" s="1"/>
  <c r="S295" i="3"/>
  <c r="Q296" i="3"/>
  <c r="R296" i="3" s="1"/>
  <c r="S296" i="3"/>
  <c r="Q297" i="3"/>
  <c r="R297" i="3"/>
  <c r="S297" i="3"/>
  <c r="Q298" i="3"/>
  <c r="R298" i="3" s="1"/>
  <c r="S298" i="3"/>
  <c r="Q299" i="3"/>
  <c r="R299" i="3"/>
  <c r="S299" i="3"/>
  <c r="Q300" i="3"/>
  <c r="R300" i="3"/>
  <c r="S300" i="3"/>
  <c r="Q301" i="3"/>
  <c r="R301" i="3"/>
  <c r="S301" i="3"/>
  <c r="Q302" i="3"/>
  <c r="R302" i="3"/>
  <c r="S302" i="3"/>
  <c r="Q303" i="3"/>
  <c r="R303" i="3"/>
  <c r="S303" i="3"/>
  <c r="Q304" i="3"/>
  <c r="R304" i="3" s="1"/>
  <c r="S304" i="3"/>
  <c r="Q305" i="3"/>
  <c r="R305" i="3"/>
  <c r="S305" i="3"/>
  <c r="Q306" i="3"/>
  <c r="R306" i="3"/>
  <c r="S306" i="3"/>
  <c r="Q307" i="3"/>
  <c r="R307" i="3"/>
  <c r="S307" i="3"/>
  <c r="Q308" i="3"/>
  <c r="R308" i="3" s="1"/>
  <c r="S308" i="3"/>
  <c r="Q309" i="3"/>
  <c r="R309" i="3" s="1"/>
  <c r="S309" i="3"/>
  <c r="Q310" i="3"/>
  <c r="R310" i="3"/>
  <c r="S310" i="3"/>
  <c r="Q311" i="3"/>
  <c r="R311" i="3"/>
  <c r="S311" i="3"/>
  <c r="Q312" i="3"/>
  <c r="R312" i="3" s="1"/>
  <c r="S312" i="3"/>
  <c r="Q313" i="3"/>
  <c r="R313" i="3"/>
  <c r="S313" i="3"/>
  <c r="Q314" i="3"/>
  <c r="R314" i="3"/>
  <c r="S314" i="3"/>
  <c r="Q315" i="3"/>
  <c r="R315" i="3"/>
  <c r="S315" i="3"/>
  <c r="Q316" i="3"/>
  <c r="R316" i="3" s="1"/>
  <c r="S316" i="3"/>
  <c r="Q317" i="3"/>
  <c r="R317" i="3"/>
  <c r="S317" i="3"/>
  <c r="Q318" i="3"/>
  <c r="R318" i="3"/>
  <c r="S318" i="3"/>
  <c r="Q319" i="3"/>
  <c r="R319" i="3" s="1"/>
  <c r="S319" i="3"/>
  <c r="Q320" i="3"/>
  <c r="R320" i="3" s="1"/>
  <c r="S320" i="3"/>
  <c r="Q321" i="3"/>
  <c r="R321" i="3"/>
  <c r="S321" i="3"/>
  <c r="Q322" i="3"/>
  <c r="R322" i="3" s="1"/>
  <c r="S322" i="3"/>
  <c r="Q323" i="3"/>
  <c r="R323" i="3"/>
  <c r="S323" i="3"/>
  <c r="Q324" i="3"/>
  <c r="R324" i="3"/>
  <c r="S324" i="3"/>
  <c r="Q325" i="3"/>
  <c r="R325" i="3"/>
  <c r="S325" i="3"/>
  <c r="Q326" i="3"/>
  <c r="R326" i="3"/>
  <c r="S326" i="3"/>
  <c r="Q327" i="3"/>
  <c r="R327" i="3" s="1"/>
  <c r="S327" i="3"/>
  <c r="Q328" i="3"/>
  <c r="R328" i="3" s="1"/>
  <c r="S328" i="3"/>
  <c r="Q329" i="3"/>
  <c r="R329" i="3"/>
  <c r="S329" i="3"/>
  <c r="Q330" i="3"/>
  <c r="R330" i="3" s="1"/>
  <c r="S330" i="3"/>
  <c r="Q331" i="3"/>
  <c r="R331" i="3"/>
  <c r="S331" i="3"/>
  <c r="Q332" i="3"/>
  <c r="R332" i="3"/>
  <c r="S332" i="3"/>
  <c r="Q333" i="3"/>
  <c r="R333" i="3" s="1"/>
  <c r="S333" i="3"/>
  <c r="Q334" i="3"/>
  <c r="R334" i="3"/>
  <c r="S334" i="3"/>
  <c r="Q335" i="3"/>
  <c r="R335" i="3"/>
  <c r="S335" i="3"/>
  <c r="Q336" i="3"/>
  <c r="R336" i="3" s="1"/>
  <c r="S336" i="3"/>
  <c r="Q337" i="3"/>
  <c r="R337" i="3"/>
  <c r="S337" i="3"/>
  <c r="Q338" i="3"/>
  <c r="R338" i="3"/>
  <c r="S338" i="3"/>
  <c r="Q339" i="3"/>
  <c r="R339" i="3"/>
  <c r="S339" i="3"/>
  <c r="Q340" i="3"/>
  <c r="R340" i="3"/>
  <c r="S340" i="3"/>
  <c r="Q341" i="3"/>
  <c r="R341" i="3" s="1"/>
  <c r="S341" i="3"/>
  <c r="Q342" i="3"/>
  <c r="R342" i="3"/>
  <c r="S342" i="3"/>
  <c r="Q343" i="3"/>
  <c r="R343" i="3" s="1"/>
  <c r="S343" i="3"/>
  <c r="Q344" i="3"/>
  <c r="R344" i="3" s="1"/>
  <c r="S344" i="3"/>
  <c r="Q345" i="3"/>
  <c r="R345" i="3"/>
  <c r="S345" i="3"/>
  <c r="Q346" i="3"/>
  <c r="R346" i="3" s="1"/>
  <c r="S346" i="3"/>
  <c r="Q347" i="3"/>
  <c r="R347" i="3"/>
  <c r="S347" i="3"/>
  <c r="Q348" i="3"/>
  <c r="R348" i="3" s="1"/>
  <c r="S348" i="3"/>
  <c r="Q349" i="3"/>
  <c r="R349" i="3" s="1"/>
  <c r="S349" i="3"/>
  <c r="Q350" i="3"/>
  <c r="R350" i="3"/>
  <c r="S350" i="3"/>
  <c r="Q351" i="3"/>
  <c r="R351" i="3"/>
  <c r="S351" i="3"/>
  <c r="Q352" i="3"/>
  <c r="R352" i="3" s="1"/>
  <c r="S352" i="3"/>
  <c r="Q353" i="3"/>
  <c r="R353" i="3"/>
  <c r="S353" i="3"/>
  <c r="Q354" i="3"/>
  <c r="R354" i="3"/>
  <c r="S354" i="3"/>
  <c r="Q355" i="3"/>
  <c r="R355" i="3"/>
  <c r="S355" i="3"/>
  <c r="Q356" i="3"/>
  <c r="R356" i="3"/>
  <c r="S356" i="3"/>
  <c r="Q357" i="3"/>
  <c r="R357" i="3"/>
  <c r="S357" i="3"/>
  <c r="Q358" i="3"/>
  <c r="R358" i="3"/>
  <c r="S358" i="3"/>
  <c r="Q359" i="3"/>
  <c r="R359" i="3" s="1"/>
  <c r="S359" i="3"/>
  <c r="Q360" i="3"/>
  <c r="R360" i="3" s="1"/>
  <c r="S360" i="3"/>
  <c r="Q361" i="3"/>
  <c r="R361" i="3"/>
  <c r="S361" i="3"/>
  <c r="Q362" i="3"/>
  <c r="R362" i="3" s="1"/>
  <c r="S362" i="3"/>
  <c r="Q363" i="3"/>
  <c r="R363" i="3"/>
  <c r="S363" i="3"/>
  <c r="Q364" i="3"/>
  <c r="R364" i="3"/>
  <c r="S364" i="3"/>
  <c r="Q365" i="3"/>
  <c r="R365" i="3"/>
  <c r="S365" i="3"/>
  <c r="Q366" i="3"/>
  <c r="R366" i="3"/>
  <c r="S366" i="3"/>
  <c r="Q367" i="3"/>
  <c r="R367" i="3"/>
  <c r="S367" i="3"/>
  <c r="Q368" i="3"/>
  <c r="R368" i="3" s="1"/>
  <c r="S368" i="3"/>
  <c r="Q369" i="3"/>
  <c r="R369" i="3"/>
  <c r="S369" i="3"/>
  <c r="Q370" i="3"/>
  <c r="R370" i="3"/>
  <c r="S370" i="3"/>
  <c r="Q371" i="3"/>
  <c r="R371" i="3"/>
  <c r="S371" i="3"/>
  <c r="Q372" i="3"/>
  <c r="R372" i="3" s="1"/>
  <c r="S372" i="3"/>
  <c r="Q373" i="3"/>
  <c r="R373" i="3" s="1"/>
  <c r="S373" i="3"/>
  <c r="Q374" i="3"/>
  <c r="R374" i="3"/>
  <c r="S374" i="3"/>
  <c r="Q375" i="3"/>
  <c r="R375" i="3"/>
  <c r="S375" i="3"/>
  <c r="Q376" i="3"/>
  <c r="R376" i="3" s="1"/>
  <c r="S376" i="3"/>
  <c r="Q377" i="3"/>
  <c r="R377" i="3"/>
  <c r="S377" i="3"/>
  <c r="Q378" i="3"/>
  <c r="R378" i="3"/>
  <c r="S378" i="3"/>
  <c r="Q379" i="3"/>
  <c r="R379" i="3"/>
  <c r="S379" i="3"/>
  <c r="Q380" i="3"/>
  <c r="R380" i="3" s="1"/>
  <c r="S380" i="3"/>
  <c r="Q381" i="3"/>
  <c r="R381" i="3"/>
  <c r="S381" i="3"/>
  <c r="Q382" i="3"/>
  <c r="R382" i="3"/>
  <c r="S382" i="3"/>
  <c r="Q383" i="3"/>
  <c r="R383" i="3" s="1"/>
  <c r="S383" i="3"/>
  <c r="Q384" i="3"/>
  <c r="R384" i="3" s="1"/>
  <c r="S384" i="3"/>
  <c r="Q385" i="3"/>
  <c r="R385" i="3"/>
  <c r="S385" i="3"/>
  <c r="Q386" i="3"/>
  <c r="R386" i="3" s="1"/>
  <c r="S386" i="3"/>
  <c r="Q387" i="3"/>
  <c r="R387" i="3"/>
  <c r="S387" i="3"/>
  <c r="Q388" i="3"/>
  <c r="R388" i="3" s="1"/>
  <c r="S388" i="3"/>
  <c r="Q389" i="3"/>
  <c r="R389" i="3"/>
  <c r="S389" i="3"/>
  <c r="Q390" i="3"/>
  <c r="R390" i="3"/>
  <c r="S390" i="3"/>
  <c r="Q391" i="3"/>
  <c r="R391" i="3" s="1"/>
  <c r="S391" i="3"/>
  <c r="Q392" i="3"/>
  <c r="R392" i="3" s="1"/>
  <c r="S392" i="3"/>
  <c r="Q393" i="3"/>
  <c r="R393" i="3"/>
  <c r="S393" i="3"/>
  <c r="Q394" i="3"/>
  <c r="R394" i="3" s="1"/>
  <c r="S394" i="3"/>
  <c r="Q395" i="3"/>
  <c r="R395" i="3"/>
  <c r="S395" i="3"/>
  <c r="Q396" i="3"/>
  <c r="R396" i="3"/>
  <c r="S396" i="3"/>
  <c r="Q397" i="3"/>
  <c r="R397" i="3" s="1"/>
  <c r="S397" i="3"/>
  <c r="Q398" i="3"/>
  <c r="R398" i="3"/>
  <c r="S398" i="3"/>
  <c r="Q399" i="3"/>
  <c r="R399" i="3"/>
  <c r="S399" i="3"/>
  <c r="Q400" i="3"/>
  <c r="R400" i="3" s="1"/>
  <c r="S400" i="3"/>
  <c r="Q401" i="3"/>
  <c r="R401" i="3"/>
  <c r="S401" i="3"/>
  <c r="Q402" i="3"/>
  <c r="R402" i="3"/>
  <c r="S402" i="3"/>
  <c r="Q403" i="3"/>
  <c r="R403" i="3"/>
  <c r="S403" i="3"/>
  <c r="Q404" i="3"/>
  <c r="R404" i="3"/>
  <c r="S404" i="3"/>
  <c r="Q405" i="3"/>
  <c r="R405" i="3" s="1"/>
  <c r="S405" i="3"/>
  <c r="Q406" i="3"/>
  <c r="R406" i="3"/>
  <c r="S406" i="3"/>
  <c r="Q407" i="3"/>
  <c r="R407" i="3" s="1"/>
  <c r="S407" i="3"/>
  <c r="Q408" i="3"/>
  <c r="R408" i="3" s="1"/>
  <c r="S408" i="3"/>
  <c r="Q409" i="3"/>
  <c r="R409" i="3"/>
  <c r="S409" i="3"/>
  <c r="Q410" i="3"/>
  <c r="R410" i="3" s="1"/>
  <c r="S410" i="3"/>
  <c r="Q411" i="3"/>
  <c r="R411" i="3"/>
  <c r="S411" i="3"/>
  <c r="Q412" i="3"/>
  <c r="R412" i="3" s="1"/>
  <c r="S412" i="3"/>
  <c r="Q413" i="3"/>
  <c r="R413" i="3" s="1"/>
  <c r="S413" i="3"/>
  <c r="Q414" i="3"/>
  <c r="R414" i="3"/>
  <c r="S414" i="3"/>
  <c r="Q415" i="3"/>
  <c r="R415" i="3"/>
  <c r="S415" i="3"/>
  <c r="Q416" i="3"/>
  <c r="R416" i="3" s="1"/>
  <c r="S416" i="3"/>
  <c r="Q417" i="3"/>
  <c r="R417" i="3"/>
  <c r="S417" i="3"/>
  <c r="Q418" i="3"/>
  <c r="R418" i="3"/>
  <c r="S418" i="3"/>
  <c r="Q419" i="3"/>
  <c r="R419" i="3"/>
  <c r="S419" i="3"/>
  <c r="Q420" i="3"/>
  <c r="R420" i="3"/>
  <c r="S420" i="3"/>
  <c r="Q421" i="3"/>
  <c r="R421" i="3"/>
  <c r="S421" i="3"/>
  <c r="Q422" i="3"/>
  <c r="R422" i="3"/>
  <c r="S422" i="3"/>
  <c r="Q423" i="3"/>
  <c r="R423" i="3" s="1"/>
  <c r="S423" i="3"/>
  <c r="Q424" i="3"/>
  <c r="R424" i="3" s="1"/>
  <c r="S424" i="3"/>
  <c r="Q425" i="3"/>
  <c r="R425" i="3"/>
  <c r="S425" i="3"/>
  <c r="Q426" i="3"/>
  <c r="R426" i="3" s="1"/>
  <c r="S426" i="3"/>
  <c r="Q427" i="3"/>
  <c r="R427" i="3"/>
  <c r="S427" i="3"/>
  <c r="Q428" i="3"/>
  <c r="R428" i="3"/>
  <c r="S428" i="3"/>
  <c r="Q429" i="3"/>
  <c r="R429" i="3"/>
  <c r="S429" i="3"/>
  <c r="Q430" i="3"/>
  <c r="R430" i="3"/>
  <c r="S430" i="3"/>
  <c r="Q431" i="3"/>
  <c r="R431" i="3"/>
  <c r="S431" i="3"/>
  <c r="Q432" i="3"/>
  <c r="R432" i="3" s="1"/>
  <c r="S432" i="3"/>
  <c r="Q433" i="3"/>
  <c r="R433" i="3"/>
  <c r="S433" i="3"/>
  <c r="Q434" i="3"/>
  <c r="R434" i="3"/>
  <c r="S434" i="3"/>
  <c r="Q435" i="3"/>
  <c r="R435" i="3"/>
  <c r="S435" i="3"/>
  <c r="Q436" i="3"/>
  <c r="R436" i="3" s="1"/>
  <c r="S436" i="3"/>
  <c r="Q437" i="3"/>
  <c r="R437" i="3" s="1"/>
  <c r="S437" i="3"/>
  <c r="Q438" i="3"/>
  <c r="R438" i="3"/>
  <c r="S438" i="3"/>
  <c r="Q439" i="3"/>
  <c r="R439" i="3"/>
  <c r="S439" i="3"/>
  <c r="Q440" i="3"/>
  <c r="R440" i="3" s="1"/>
  <c r="S440" i="3"/>
  <c r="Q441" i="3"/>
  <c r="R441" i="3"/>
  <c r="S441" i="3"/>
  <c r="Q442" i="3"/>
  <c r="R442" i="3"/>
  <c r="S442" i="3"/>
  <c r="Q443" i="3"/>
  <c r="R443" i="3"/>
  <c r="S443" i="3"/>
  <c r="Q444" i="3"/>
  <c r="R444" i="3" s="1"/>
  <c r="S444" i="3"/>
  <c r="Q445" i="3"/>
  <c r="R445" i="3"/>
  <c r="S445" i="3"/>
  <c r="Q446" i="3"/>
  <c r="R446" i="3"/>
  <c r="S446" i="3"/>
  <c r="Q447" i="3"/>
  <c r="R447" i="3" s="1"/>
  <c r="S447" i="3"/>
  <c r="Q448" i="3"/>
  <c r="R448" i="3" s="1"/>
  <c r="S448" i="3"/>
  <c r="Q449" i="3"/>
  <c r="R449" i="3"/>
  <c r="S449" i="3"/>
  <c r="Q450" i="3"/>
  <c r="R450" i="3" s="1"/>
  <c r="S450" i="3"/>
  <c r="Q451" i="3"/>
  <c r="R451" i="3"/>
  <c r="S451" i="3"/>
  <c r="Q452" i="3"/>
  <c r="R452" i="3"/>
  <c r="S452" i="3"/>
  <c r="Q453" i="3"/>
  <c r="R453" i="3"/>
  <c r="S453" i="3"/>
  <c r="Q454" i="3"/>
  <c r="R454" i="3"/>
  <c r="S454" i="3"/>
  <c r="Q455" i="3"/>
  <c r="R455" i="3" s="1"/>
  <c r="S455" i="3"/>
  <c r="Q456" i="3"/>
  <c r="R456" i="3" s="1"/>
  <c r="S456" i="3"/>
  <c r="Q457" i="3"/>
  <c r="R457" i="3"/>
  <c r="S457" i="3"/>
  <c r="Q458" i="3"/>
  <c r="R458" i="3" s="1"/>
  <c r="S458" i="3"/>
  <c r="Q459" i="3"/>
  <c r="R459" i="3"/>
  <c r="S459" i="3"/>
  <c r="Q460" i="3"/>
  <c r="R460" i="3"/>
  <c r="S460" i="3"/>
  <c r="Q461" i="3"/>
  <c r="R461" i="3" s="1"/>
  <c r="S461" i="3"/>
  <c r="Q462" i="3"/>
  <c r="R462" i="3"/>
  <c r="S462" i="3"/>
  <c r="Q463" i="3"/>
  <c r="R463" i="3"/>
  <c r="S463" i="3"/>
  <c r="Q464" i="3"/>
  <c r="R464" i="3" s="1"/>
  <c r="S464" i="3"/>
  <c r="Q465" i="3"/>
  <c r="R465" i="3"/>
  <c r="S465" i="3"/>
  <c r="Q466" i="3"/>
  <c r="R466" i="3"/>
  <c r="S466" i="3"/>
  <c r="Q467" i="3"/>
  <c r="R467" i="3"/>
  <c r="S467" i="3"/>
  <c r="Q468" i="3"/>
  <c r="R468" i="3"/>
  <c r="S468" i="3"/>
  <c r="Q469" i="3"/>
  <c r="R469" i="3" s="1"/>
  <c r="S469" i="3"/>
  <c r="Q470" i="3"/>
  <c r="R470" i="3"/>
  <c r="S470" i="3"/>
  <c r="Q471" i="3"/>
  <c r="R471" i="3" s="1"/>
  <c r="S471" i="3"/>
  <c r="Q472" i="3"/>
  <c r="R472" i="3" s="1"/>
  <c r="S472" i="3"/>
  <c r="Q473" i="3"/>
  <c r="R473" i="3"/>
  <c r="S473" i="3"/>
  <c r="Q474" i="3"/>
  <c r="R474" i="3" s="1"/>
  <c r="S474" i="3"/>
  <c r="Q475" i="3"/>
  <c r="R475" i="3"/>
  <c r="S475" i="3"/>
  <c r="Q476" i="3"/>
  <c r="R476" i="3" s="1"/>
  <c r="S476" i="3"/>
  <c r="Q477" i="3"/>
  <c r="R477" i="3" s="1"/>
  <c r="S477" i="3"/>
  <c r="Q478" i="3"/>
  <c r="R478" i="3"/>
  <c r="S478" i="3"/>
  <c r="Q479" i="3"/>
  <c r="R479" i="3"/>
  <c r="S479" i="3"/>
  <c r="Q480" i="3"/>
  <c r="R480" i="3" s="1"/>
  <c r="S480" i="3"/>
  <c r="Q481" i="3"/>
  <c r="R481" i="3"/>
  <c r="S481" i="3"/>
  <c r="Q482" i="3"/>
  <c r="R482" i="3"/>
  <c r="S482" i="3"/>
  <c r="Q483" i="3"/>
  <c r="R483" i="3"/>
  <c r="S483" i="3"/>
  <c r="Q484" i="3"/>
  <c r="R484" i="3"/>
  <c r="S484" i="3"/>
  <c r="Q485" i="3"/>
  <c r="R485" i="3" s="1"/>
  <c r="S485" i="3"/>
  <c r="Q486" i="3"/>
  <c r="R486" i="3"/>
  <c r="S486" i="3"/>
  <c r="Q487" i="3"/>
  <c r="R487" i="3" s="1"/>
  <c r="S487" i="3"/>
  <c r="Q488" i="3"/>
  <c r="R488" i="3" s="1"/>
  <c r="S488" i="3"/>
  <c r="Q489" i="3"/>
  <c r="R489" i="3"/>
  <c r="S489" i="3"/>
  <c r="Q490" i="3"/>
  <c r="R490" i="3" s="1"/>
  <c r="S490" i="3"/>
  <c r="Q491" i="3"/>
  <c r="R491" i="3"/>
  <c r="S491" i="3"/>
  <c r="Q492" i="3"/>
  <c r="R492" i="3"/>
  <c r="S492" i="3"/>
  <c r="Q493" i="3"/>
  <c r="R493" i="3"/>
  <c r="S493" i="3"/>
  <c r="Q494" i="3"/>
  <c r="R494" i="3" s="1"/>
  <c r="S494" i="3"/>
  <c r="Q495" i="3"/>
  <c r="R495" i="3"/>
  <c r="S495" i="3"/>
  <c r="Q496" i="3"/>
  <c r="R496" i="3" s="1"/>
  <c r="S496" i="3"/>
  <c r="Q497" i="3"/>
  <c r="R497" i="3" s="1"/>
  <c r="S497" i="3"/>
  <c r="Q498" i="3"/>
  <c r="R498" i="3"/>
  <c r="S498" i="3"/>
  <c r="Q499" i="3"/>
  <c r="R499" i="3"/>
  <c r="S499" i="3"/>
  <c r="Q500" i="3"/>
  <c r="R500" i="3" s="1"/>
  <c r="S500" i="3"/>
  <c r="Q501" i="3"/>
  <c r="R501" i="3" s="1"/>
  <c r="S501" i="3"/>
  <c r="Q502" i="3"/>
  <c r="R502" i="3"/>
  <c r="S502" i="3"/>
  <c r="Q503" i="3"/>
  <c r="R503" i="3"/>
  <c r="S503" i="3"/>
  <c r="Q504" i="3"/>
  <c r="R504" i="3" s="1"/>
  <c r="S504" i="3"/>
  <c r="Q505" i="3"/>
  <c r="R505" i="3"/>
  <c r="S505" i="3"/>
  <c r="Q506" i="3"/>
  <c r="R506" i="3"/>
  <c r="S506" i="3"/>
  <c r="Q507" i="3"/>
  <c r="R507" i="3"/>
  <c r="S507" i="3"/>
  <c r="Q508" i="3"/>
  <c r="R508" i="3" s="1"/>
  <c r="S508" i="3"/>
  <c r="Q509" i="3"/>
  <c r="R509" i="3"/>
  <c r="S509" i="3"/>
  <c r="Q510" i="3"/>
  <c r="R510" i="3" s="1"/>
  <c r="S510" i="3"/>
  <c r="Q511" i="3"/>
  <c r="R511" i="3" s="1"/>
  <c r="S511" i="3"/>
  <c r="Q512" i="3"/>
  <c r="R512" i="3" s="1"/>
  <c r="S512" i="3"/>
  <c r="Q513" i="3"/>
  <c r="R513" i="3"/>
  <c r="S513" i="3"/>
  <c r="Q514" i="3"/>
  <c r="R514" i="3" s="1"/>
  <c r="S514" i="3"/>
  <c r="Q515" i="3"/>
  <c r="R515" i="3"/>
  <c r="S515" i="3"/>
  <c r="Q516" i="3"/>
  <c r="R516" i="3"/>
  <c r="S516" i="3"/>
  <c r="Q517" i="3"/>
  <c r="R517" i="3"/>
  <c r="S517" i="3"/>
  <c r="Q518" i="3"/>
  <c r="R518" i="3"/>
  <c r="S518" i="3"/>
  <c r="Q519" i="3"/>
  <c r="R519" i="3" s="1"/>
  <c r="S519" i="3"/>
  <c r="Q520" i="3"/>
  <c r="R520" i="3" s="1"/>
  <c r="S520" i="3"/>
  <c r="Q521" i="3"/>
  <c r="R521" i="3"/>
  <c r="S521" i="3"/>
  <c r="Q522" i="3"/>
  <c r="R522" i="3" s="1"/>
  <c r="S522" i="3"/>
  <c r="Q523" i="3"/>
  <c r="R523" i="3"/>
  <c r="S523" i="3"/>
  <c r="Q524" i="3"/>
  <c r="R524" i="3" s="1"/>
  <c r="S524" i="3"/>
  <c r="Q525" i="3"/>
  <c r="R525" i="3" s="1"/>
  <c r="S525" i="3"/>
  <c r="Q526" i="3"/>
  <c r="R526" i="3" s="1"/>
  <c r="S526" i="3"/>
  <c r="Q527" i="3"/>
  <c r="R527" i="3"/>
  <c r="S527" i="3"/>
  <c r="Q528" i="3"/>
  <c r="R528" i="3" s="1"/>
  <c r="S528" i="3"/>
  <c r="Q529" i="3"/>
  <c r="R529" i="3" s="1"/>
  <c r="S529" i="3"/>
  <c r="Q530" i="3"/>
  <c r="R530" i="3"/>
  <c r="S530" i="3"/>
  <c r="Q531" i="3"/>
  <c r="R531" i="3"/>
  <c r="S531" i="3"/>
  <c r="Q532" i="3"/>
  <c r="R532" i="3"/>
  <c r="S532" i="3"/>
  <c r="Q533" i="3"/>
  <c r="R533" i="3" s="1"/>
  <c r="S533" i="3"/>
  <c r="Q534" i="3"/>
  <c r="R534" i="3"/>
  <c r="S534" i="3"/>
  <c r="Q535" i="3"/>
  <c r="R535" i="3" s="1"/>
  <c r="S535" i="3"/>
  <c r="Q536" i="3"/>
  <c r="R536" i="3" s="1"/>
  <c r="S536" i="3"/>
  <c r="Q537" i="3"/>
  <c r="R537" i="3"/>
  <c r="S537" i="3"/>
  <c r="Q538" i="3"/>
  <c r="R538" i="3" s="1"/>
  <c r="S538" i="3"/>
  <c r="Q539" i="3"/>
  <c r="R539" i="3"/>
  <c r="S539" i="3"/>
  <c r="Q540" i="3"/>
  <c r="R540" i="3" s="1"/>
  <c r="S540" i="3"/>
  <c r="Q541" i="3"/>
  <c r="R541" i="3" s="1"/>
  <c r="S541" i="3"/>
  <c r="Q542" i="3"/>
  <c r="R542" i="3"/>
  <c r="S542" i="3"/>
  <c r="Q543" i="3"/>
  <c r="R543" i="3"/>
  <c r="S543" i="3"/>
  <c r="Q544" i="3"/>
  <c r="R544" i="3" s="1"/>
  <c r="S544" i="3"/>
  <c r="Q545" i="3"/>
  <c r="R545" i="3"/>
  <c r="S545" i="3"/>
  <c r="Q546" i="3"/>
  <c r="R546" i="3"/>
  <c r="S546" i="3"/>
  <c r="Q547" i="3"/>
  <c r="R547" i="3"/>
  <c r="S547" i="3"/>
  <c r="Q548" i="3"/>
  <c r="R548" i="3"/>
  <c r="S548" i="3"/>
  <c r="Q549" i="3"/>
  <c r="R549" i="3" s="1"/>
  <c r="S549" i="3"/>
  <c r="Q550" i="3"/>
  <c r="R550" i="3" s="1"/>
  <c r="S550" i="3"/>
  <c r="Q551" i="3"/>
  <c r="R551" i="3" s="1"/>
  <c r="S551" i="3"/>
  <c r="Q552" i="3"/>
  <c r="R552" i="3" s="1"/>
  <c r="S552" i="3"/>
  <c r="Q553" i="3"/>
  <c r="R553" i="3" s="1"/>
  <c r="S553" i="3"/>
  <c r="Q554" i="3"/>
  <c r="R554" i="3" s="1"/>
  <c r="S554" i="3"/>
  <c r="Q555" i="3"/>
  <c r="R555" i="3"/>
  <c r="S555" i="3"/>
  <c r="Q556" i="3"/>
  <c r="R556" i="3"/>
  <c r="S556" i="3"/>
  <c r="Q557" i="3"/>
  <c r="R557" i="3"/>
  <c r="S557" i="3"/>
  <c r="Q558" i="3"/>
  <c r="R558" i="3" s="1"/>
  <c r="S558" i="3"/>
  <c r="Q559" i="3"/>
  <c r="R559" i="3"/>
  <c r="S559" i="3"/>
  <c r="Q560" i="3"/>
  <c r="R560" i="3" s="1"/>
  <c r="S560" i="3"/>
  <c r="Q561" i="3"/>
  <c r="R561" i="3" s="1"/>
  <c r="S561" i="3"/>
  <c r="Q562" i="3"/>
  <c r="R562" i="3"/>
  <c r="S562" i="3"/>
  <c r="Q563" i="3"/>
  <c r="R563" i="3"/>
  <c r="S563" i="3"/>
  <c r="Q564" i="3"/>
  <c r="R564" i="3" s="1"/>
  <c r="S564" i="3"/>
  <c r="Q565" i="3"/>
  <c r="R565" i="3" s="1"/>
  <c r="S565" i="3"/>
  <c r="Q566" i="3"/>
  <c r="R566" i="3" s="1"/>
  <c r="S566" i="3"/>
  <c r="Q567" i="3"/>
  <c r="R567" i="3"/>
  <c r="S567" i="3"/>
  <c r="Q568" i="3"/>
  <c r="R568" i="3" s="1"/>
  <c r="S568" i="3"/>
  <c r="Q569" i="3"/>
  <c r="R569" i="3" s="1"/>
  <c r="S569" i="3"/>
  <c r="Q570" i="3"/>
  <c r="R570" i="3"/>
  <c r="S570" i="3"/>
  <c r="Q571" i="3"/>
  <c r="R571" i="3"/>
  <c r="S571" i="3"/>
  <c r="Q572" i="3"/>
  <c r="R572" i="3" s="1"/>
  <c r="S572" i="3"/>
  <c r="Q573" i="3"/>
  <c r="R573" i="3"/>
  <c r="S573" i="3"/>
  <c r="Q574" i="3"/>
  <c r="R574" i="3" s="1"/>
  <c r="S574" i="3"/>
  <c r="Q575" i="3"/>
  <c r="R575" i="3" s="1"/>
  <c r="S575" i="3"/>
  <c r="Q576" i="3"/>
  <c r="R576" i="3" s="1"/>
  <c r="S576" i="3"/>
  <c r="Q577" i="3"/>
  <c r="R577" i="3"/>
  <c r="S577" i="3"/>
  <c r="Q578" i="3"/>
  <c r="R578" i="3" s="1"/>
  <c r="S578" i="3"/>
  <c r="Q579" i="3"/>
  <c r="R579" i="3"/>
  <c r="S579" i="3"/>
  <c r="Q580" i="3"/>
  <c r="R580" i="3"/>
  <c r="S580" i="3"/>
  <c r="Q581" i="3"/>
  <c r="R581" i="3"/>
  <c r="S581" i="3"/>
  <c r="Q582" i="3"/>
  <c r="R582" i="3"/>
  <c r="S582" i="3"/>
  <c r="Q583" i="3"/>
  <c r="R583" i="3" s="1"/>
  <c r="S583" i="3"/>
  <c r="Q584" i="3"/>
  <c r="R584" i="3" s="1"/>
  <c r="S584" i="3"/>
  <c r="Q585" i="3"/>
  <c r="R585" i="3"/>
  <c r="S585" i="3"/>
  <c r="Q586" i="3"/>
  <c r="R586" i="3" s="1"/>
  <c r="S586" i="3"/>
  <c r="Q587" i="3"/>
  <c r="R587" i="3"/>
  <c r="S587" i="3"/>
  <c r="Q588" i="3"/>
  <c r="R588" i="3"/>
  <c r="S588" i="3"/>
  <c r="Q589" i="3"/>
  <c r="R589" i="3" s="1"/>
  <c r="S589" i="3"/>
  <c r="Q590" i="3"/>
  <c r="R590" i="3" s="1"/>
  <c r="S590" i="3"/>
  <c r="Q591" i="3"/>
  <c r="R591" i="3" s="1"/>
  <c r="S591" i="3"/>
  <c r="Q592" i="3"/>
  <c r="R592" i="3" s="1"/>
  <c r="S592" i="3"/>
  <c r="Q593" i="3"/>
  <c r="R593" i="3" s="1"/>
  <c r="S593" i="3"/>
  <c r="Q594" i="3"/>
  <c r="R594" i="3" s="1"/>
  <c r="S594" i="3"/>
  <c r="Q595" i="3"/>
  <c r="R595" i="3"/>
  <c r="S595" i="3"/>
  <c r="Q596" i="3"/>
  <c r="R596" i="3"/>
  <c r="S596" i="3"/>
  <c r="Q597" i="3"/>
  <c r="R597" i="3" s="1"/>
  <c r="S597" i="3"/>
  <c r="Q598" i="3"/>
  <c r="R598" i="3"/>
  <c r="S598" i="3"/>
  <c r="Q599" i="3"/>
  <c r="R599" i="3"/>
  <c r="S599" i="3"/>
  <c r="Q600" i="3"/>
  <c r="R600" i="3" s="1"/>
  <c r="S600" i="3"/>
  <c r="Q601" i="3"/>
  <c r="R601" i="3"/>
  <c r="S601" i="3"/>
  <c r="Q602" i="3"/>
  <c r="R602" i="3"/>
  <c r="S602" i="3"/>
  <c r="Q603" i="3"/>
  <c r="R603" i="3"/>
  <c r="S603" i="3"/>
  <c r="Q604" i="3"/>
  <c r="R604" i="3" s="1"/>
  <c r="S604" i="3"/>
  <c r="Q605" i="3"/>
  <c r="R605" i="3"/>
  <c r="S605" i="3"/>
  <c r="Q606" i="3"/>
  <c r="R606" i="3"/>
  <c r="S606" i="3"/>
  <c r="Q607" i="3"/>
  <c r="R607" i="3"/>
  <c r="S607" i="3"/>
  <c r="Q608" i="3"/>
  <c r="R608" i="3" s="1"/>
  <c r="S608" i="3"/>
  <c r="Q609" i="3"/>
  <c r="R609" i="3"/>
  <c r="S609" i="3"/>
  <c r="Q610" i="3"/>
  <c r="R610" i="3"/>
  <c r="S610" i="3"/>
  <c r="Q611" i="3"/>
  <c r="R611" i="3"/>
  <c r="S611" i="3"/>
  <c r="Q612" i="3"/>
  <c r="R612" i="3"/>
  <c r="S612" i="3"/>
  <c r="Q613" i="3"/>
  <c r="R613" i="3"/>
  <c r="S613" i="3"/>
  <c r="Q614" i="3"/>
  <c r="R614" i="3" s="1"/>
  <c r="S614" i="3"/>
  <c r="Q615" i="3"/>
  <c r="R615" i="3" s="1"/>
  <c r="S615" i="3"/>
  <c r="Q616" i="3"/>
  <c r="R616" i="3" s="1"/>
  <c r="S616" i="3"/>
  <c r="Q617" i="3"/>
  <c r="R617" i="3" s="1"/>
  <c r="S617" i="3"/>
  <c r="Q618" i="3"/>
  <c r="R618" i="3" s="1"/>
  <c r="S618" i="3"/>
  <c r="Q619" i="3"/>
  <c r="R619" i="3"/>
  <c r="S619" i="3"/>
  <c r="Q620" i="3"/>
  <c r="R620" i="3"/>
  <c r="S620" i="3"/>
  <c r="Q621" i="3"/>
  <c r="R621" i="3"/>
  <c r="S621" i="3"/>
  <c r="Q622" i="3"/>
  <c r="R622" i="3" s="1"/>
  <c r="S622" i="3"/>
  <c r="Q623" i="3"/>
  <c r="R623" i="3"/>
  <c r="S623" i="3"/>
  <c r="Q624" i="3"/>
  <c r="R624" i="3" s="1"/>
  <c r="S624" i="3"/>
  <c r="Q625" i="3"/>
  <c r="R625" i="3" s="1"/>
  <c r="S625" i="3"/>
  <c r="Q626" i="3"/>
  <c r="R626" i="3"/>
  <c r="S626" i="3"/>
  <c r="Q627" i="3"/>
  <c r="R627" i="3"/>
  <c r="S627" i="3"/>
  <c r="Q628" i="3"/>
  <c r="R628" i="3" s="1"/>
  <c r="S628" i="3"/>
  <c r="Q629" i="3"/>
  <c r="R629" i="3" s="1"/>
  <c r="S629" i="3"/>
  <c r="Q630" i="3"/>
  <c r="R630" i="3"/>
  <c r="S630" i="3"/>
  <c r="Q631" i="3"/>
  <c r="R631" i="3"/>
  <c r="S631" i="3"/>
  <c r="Q632" i="3"/>
  <c r="R632" i="3" s="1"/>
  <c r="S632" i="3"/>
  <c r="Q633" i="3"/>
  <c r="R633" i="3"/>
  <c r="S633" i="3"/>
  <c r="Q634" i="3"/>
  <c r="R634" i="3"/>
  <c r="S634" i="3"/>
  <c r="Q635" i="3"/>
  <c r="R635" i="3"/>
  <c r="S635" i="3"/>
  <c r="Q636" i="3"/>
  <c r="R636" i="3" s="1"/>
  <c r="S636" i="3"/>
  <c r="Q637" i="3"/>
  <c r="R637" i="3"/>
  <c r="S637" i="3"/>
  <c r="Q638" i="3"/>
  <c r="R638" i="3" s="1"/>
  <c r="S638" i="3"/>
  <c r="Q639" i="3"/>
  <c r="R639" i="3" s="1"/>
  <c r="S639" i="3"/>
  <c r="Q640" i="3"/>
  <c r="R640" i="3" s="1"/>
  <c r="S640" i="3"/>
  <c r="Q641" i="3"/>
  <c r="R641" i="3"/>
  <c r="S641" i="3"/>
  <c r="Q642" i="3"/>
  <c r="R642" i="3" s="1"/>
  <c r="S642" i="3"/>
  <c r="Q643" i="3"/>
  <c r="R643" i="3"/>
  <c r="S643" i="3"/>
  <c r="Q644" i="3"/>
  <c r="R644" i="3"/>
  <c r="S644" i="3"/>
  <c r="Q645" i="3"/>
  <c r="R645" i="3"/>
  <c r="S645" i="3"/>
  <c r="Q646" i="3"/>
  <c r="R646" i="3"/>
  <c r="S646" i="3"/>
  <c r="Q647" i="3"/>
  <c r="R647" i="3" s="1"/>
  <c r="S647" i="3"/>
  <c r="Q648" i="3"/>
  <c r="R648" i="3" s="1"/>
  <c r="S648" i="3"/>
  <c r="Q649" i="3"/>
  <c r="R649" i="3"/>
  <c r="S649" i="3"/>
  <c r="Q650" i="3"/>
  <c r="R650" i="3" s="1"/>
  <c r="S650" i="3"/>
  <c r="Q651" i="3"/>
  <c r="R651" i="3"/>
  <c r="S651" i="3"/>
  <c r="Q652" i="3"/>
  <c r="R652" i="3" s="1"/>
  <c r="S652" i="3"/>
  <c r="Q653" i="3"/>
  <c r="R653" i="3" s="1"/>
  <c r="S653" i="3"/>
  <c r="Q654" i="3"/>
  <c r="R654" i="3" s="1"/>
  <c r="S654" i="3"/>
  <c r="Q655" i="3"/>
  <c r="R655" i="3"/>
  <c r="S655" i="3"/>
  <c r="Q656" i="3"/>
  <c r="R656" i="3" s="1"/>
  <c r="S656" i="3"/>
  <c r="Q657" i="3"/>
  <c r="R657" i="3" s="1"/>
  <c r="S657" i="3"/>
  <c r="Q658" i="3"/>
  <c r="R658" i="3" s="1"/>
  <c r="S658" i="3"/>
  <c r="Q659" i="3"/>
  <c r="R659" i="3"/>
  <c r="S659" i="3"/>
  <c r="Q660" i="3"/>
  <c r="R660" i="3"/>
  <c r="S660" i="3"/>
  <c r="Q661" i="3"/>
  <c r="R661" i="3" s="1"/>
  <c r="S661" i="3"/>
  <c r="Q662" i="3"/>
  <c r="R662" i="3"/>
  <c r="S662" i="3"/>
  <c r="Q663" i="3"/>
  <c r="R663" i="3" s="1"/>
  <c r="S663" i="3"/>
  <c r="Q664" i="3"/>
  <c r="R664" i="3" s="1"/>
  <c r="S664" i="3"/>
  <c r="Q665" i="3"/>
  <c r="R665" i="3"/>
  <c r="S665" i="3"/>
  <c r="Q666" i="3"/>
  <c r="R666" i="3" s="1"/>
  <c r="S666" i="3"/>
  <c r="Q667" i="3"/>
  <c r="R667" i="3"/>
  <c r="S667" i="3"/>
  <c r="Q668" i="3"/>
  <c r="R668" i="3" s="1"/>
  <c r="S668" i="3"/>
  <c r="Q669" i="3"/>
  <c r="R669" i="3" s="1"/>
  <c r="S669" i="3"/>
  <c r="Q670" i="3"/>
  <c r="R670" i="3"/>
  <c r="S670" i="3"/>
  <c r="Q671" i="3"/>
  <c r="R671" i="3"/>
  <c r="S671" i="3"/>
  <c r="Q672" i="3"/>
  <c r="R672" i="3" s="1"/>
  <c r="S672" i="3"/>
  <c r="Q673" i="3"/>
  <c r="R673" i="3"/>
  <c r="S673" i="3"/>
  <c r="Q674" i="3"/>
  <c r="R674" i="3"/>
  <c r="S674" i="3"/>
  <c r="Q675" i="3"/>
  <c r="R675" i="3"/>
  <c r="S675" i="3"/>
  <c r="Q676" i="3"/>
  <c r="R676" i="3"/>
  <c r="S676" i="3"/>
  <c r="Q677" i="3"/>
  <c r="R677" i="3"/>
  <c r="S677" i="3"/>
  <c r="Q678" i="3"/>
  <c r="R678" i="3" s="1"/>
  <c r="S678" i="3"/>
  <c r="Q679" i="3"/>
  <c r="R679" i="3" s="1"/>
  <c r="S679" i="3"/>
  <c r="Q680" i="3"/>
  <c r="R680" i="3" s="1"/>
  <c r="S680" i="3"/>
  <c r="Q681" i="3"/>
  <c r="R681" i="3" s="1"/>
  <c r="S681" i="3"/>
  <c r="Q682" i="3"/>
  <c r="R682" i="3" s="1"/>
  <c r="S682" i="3"/>
  <c r="Q683" i="3"/>
  <c r="R683" i="3" s="1"/>
  <c r="S683" i="3"/>
  <c r="Q684" i="3"/>
  <c r="R684" i="3"/>
  <c r="S684" i="3"/>
  <c r="Q685" i="3"/>
  <c r="R685" i="3"/>
  <c r="S685" i="3"/>
  <c r="Q686" i="3"/>
  <c r="R686" i="3" s="1"/>
  <c r="S686" i="3"/>
  <c r="Q687" i="3"/>
  <c r="R687" i="3"/>
  <c r="S687" i="3"/>
  <c r="Q688" i="3"/>
  <c r="R688" i="3" s="1"/>
  <c r="S688" i="3"/>
  <c r="Q689" i="3"/>
  <c r="R689" i="3" s="1"/>
  <c r="S689" i="3"/>
  <c r="Q690" i="3"/>
  <c r="R690" i="3" s="1"/>
  <c r="S690" i="3"/>
  <c r="Q691" i="3"/>
  <c r="R691" i="3"/>
  <c r="S691" i="3"/>
  <c r="Q692" i="3"/>
  <c r="R692" i="3"/>
  <c r="S692" i="3"/>
  <c r="Q693" i="3"/>
  <c r="R693" i="3"/>
  <c r="S693" i="3"/>
  <c r="Q694" i="3"/>
  <c r="R694" i="3" s="1"/>
  <c r="S694" i="3"/>
  <c r="Q695" i="3"/>
  <c r="R695" i="3"/>
  <c r="S695" i="3"/>
  <c r="Q696" i="3"/>
  <c r="R696" i="3"/>
  <c r="S696" i="3"/>
  <c r="Q697" i="3"/>
  <c r="R697" i="3" s="1"/>
  <c r="S697" i="3"/>
  <c r="Q698" i="3"/>
  <c r="R698" i="3" s="1"/>
  <c r="S698" i="3"/>
  <c r="Q699" i="3"/>
  <c r="R699" i="3"/>
  <c r="S699" i="3"/>
  <c r="Q700" i="3"/>
  <c r="R700" i="3"/>
  <c r="S700" i="3"/>
  <c r="Q701" i="3"/>
  <c r="R701" i="3"/>
  <c r="S701" i="3"/>
  <c r="Q702" i="3"/>
  <c r="R702" i="3" s="1"/>
  <c r="S702" i="3"/>
  <c r="Q703" i="3"/>
  <c r="R703" i="3"/>
  <c r="S703" i="3"/>
  <c r="Q704" i="3"/>
  <c r="R704" i="3" s="1"/>
  <c r="S704" i="3"/>
  <c r="Q705" i="3"/>
  <c r="R705" i="3" s="1"/>
  <c r="S705" i="3"/>
  <c r="Q706" i="3"/>
  <c r="R706" i="3" s="1"/>
  <c r="S706" i="3"/>
  <c r="Q707" i="3"/>
  <c r="R707" i="3" s="1"/>
  <c r="S707" i="3"/>
  <c r="Q708" i="3"/>
  <c r="R708" i="3"/>
  <c r="S708" i="3"/>
  <c r="Q709" i="3"/>
  <c r="R709" i="3"/>
  <c r="S709" i="3"/>
  <c r="Q710" i="3"/>
  <c r="R710" i="3" s="1"/>
  <c r="S710" i="3"/>
  <c r="Q711" i="3"/>
  <c r="R711" i="3"/>
  <c r="S711" i="3"/>
  <c r="Q712" i="3"/>
  <c r="R712" i="3"/>
  <c r="S712" i="3"/>
  <c r="Q713" i="3"/>
  <c r="R713" i="3" s="1"/>
  <c r="S713" i="3"/>
  <c r="Q714" i="3"/>
  <c r="R714" i="3" s="1"/>
  <c r="S714" i="3"/>
  <c r="Q715" i="3"/>
  <c r="R715" i="3" s="1"/>
  <c r="S715" i="3"/>
  <c r="Q716" i="3"/>
  <c r="R716" i="3"/>
  <c r="S716" i="3"/>
  <c r="Q717" i="3"/>
  <c r="R717" i="3"/>
  <c r="S717" i="3"/>
  <c r="Q718" i="3"/>
  <c r="R718" i="3" s="1"/>
  <c r="S718" i="3"/>
  <c r="Q719" i="3"/>
  <c r="R719" i="3"/>
  <c r="S719" i="3"/>
  <c r="Q720" i="3"/>
  <c r="R720" i="3"/>
  <c r="S720" i="3"/>
  <c r="Q721" i="3"/>
  <c r="R721" i="3" s="1"/>
  <c r="S721" i="3"/>
  <c r="Q722" i="3"/>
  <c r="R722" i="3" s="1"/>
  <c r="S722" i="3"/>
  <c r="Q723" i="3"/>
  <c r="R723" i="3" s="1"/>
  <c r="S723" i="3"/>
  <c r="Q724" i="3"/>
  <c r="R724" i="3"/>
  <c r="S724" i="3"/>
  <c r="Q725" i="3"/>
  <c r="R725" i="3"/>
  <c r="S725" i="3"/>
  <c r="Q726" i="3"/>
  <c r="R726" i="3" s="1"/>
  <c r="S726" i="3"/>
  <c r="Q727" i="3"/>
  <c r="R727" i="3"/>
  <c r="S727" i="3"/>
  <c r="Q728" i="3"/>
  <c r="R728" i="3"/>
  <c r="S728" i="3"/>
  <c r="Q729" i="3"/>
  <c r="R729" i="3" s="1"/>
  <c r="S729" i="3"/>
  <c r="Q730" i="3"/>
  <c r="R730" i="3" s="1"/>
  <c r="S730" i="3"/>
  <c r="Q731" i="3"/>
  <c r="R731" i="3"/>
  <c r="S731" i="3"/>
  <c r="Q732" i="3"/>
  <c r="R732" i="3"/>
  <c r="S732" i="3"/>
  <c r="Q733" i="3"/>
  <c r="R733" i="3"/>
  <c r="S733" i="3"/>
  <c r="Q734" i="3"/>
  <c r="R734" i="3" s="1"/>
  <c r="S734" i="3"/>
  <c r="Q735" i="3"/>
  <c r="R735" i="3"/>
  <c r="S735" i="3"/>
  <c r="Q736" i="3"/>
  <c r="R736" i="3" s="1"/>
  <c r="S736" i="3"/>
  <c r="Q737" i="3"/>
  <c r="R737" i="3" s="1"/>
  <c r="S737" i="3"/>
  <c r="Q738" i="3"/>
  <c r="R738" i="3" s="1"/>
  <c r="S738" i="3"/>
  <c r="Q739" i="3"/>
  <c r="R739" i="3"/>
  <c r="S739" i="3"/>
  <c r="Q740" i="3"/>
  <c r="R740" i="3"/>
  <c r="S740" i="3"/>
  <c r="Q741" i="3"/>
  <c r="R741" i="3"/>
  <c r="S741" i="3"/>
  <c r="Q742" i="3"/>
  <c r="R742" i="3" s="1"/>
  <c r="S742" i="3"/>
  <c r="Q743" i="3"/>
  <c r="R743" i="3"/>
  <c r="S743" i="3"/>
  <c r="Q744" i="3"/>
  <c r="R744" i="3" s="1"/>
  <c r="S744" i="3"/>
  <c r="Q745" i="3"/>
  <c r="R745" i="3" s="1"/>
  <c r="S745" i="3"/>
  <c r="Q746" i="3"/>
  <c r="R746" i="3" s="1"/>
  <c r="S746" i="3"/>
  <c r="Q747" i="3"/>
  <c r="R747" i="3" s="1"/>
  <c r="S747" i="3"/>
  <c r="Q748" i="3"/>
  <c r="R748" i="3"/>
  <c r="S748" i="3"/>
  <c r="Q749" i="3"/>
  <c r="R749" i="3"/>
  <c r="S749" i="3"/>
  <c r="Q750" i="3"/>
  <c r="R750" i="3" s="1"/>
  <c r="S750" i="3"/>
  <c r="Q751" i="3"/>
  <c r="R751" i="3"/>
  <c r="S751" i="3"/>
  <c r="Q752" i="3"/>
  <c r="R752" i="3"/>
  <c r="S752" i="3"/>
  <c r="Q753" i="3"/>
  <c r="R753" i="3" s="1"/>
  <c r="S753" i="3"/>
  <c r="Q754" i="3"/>
  <c r="R754" i="3" s="1"/>
  <c r="S754" i="3"/>
  <c r="Q755" i="3"/>
  <c r="R755" i="3"/>
  <c r="S755" i="3"/>
  <c r="Q756" i="3"/>
  <c r="R756" i="3"/>
  <c r="S756" i="3"/>
  <c r="Q757" i="3"/>
  <c r="R757" i="3"/>
  <c r="S757" i="3"/>
  <c r="Q758" i="3"/>
  <c r="R758" i="3" s="1"/>
  <c r="S758" i="3"/>
  <c r="Q759" i="3"/>
  <c r="R759" i="3"/>
  <c r="S759" i="3"/>
  <c r="Q760" i="3"/>
  <c r="R760" i="3"/>
  <c r="S760" i="3"/>
  <c r="Q761" i="3"/>
  <c r="R761" i="3" s="1"/>
  <c r="S761" i="3"/>
  <c r="Q762" i="3"/>
  <c r="R762" i="3" s="1"/>
  <c r="S762" i="3"/>
  <c r="Q763" i="3"/>
  <c r="R763" i="3"/>
  <c r="S763" i="3"/>
  <c r="Q764" i="3"/>
  <c r="R764" i="3"/>
  <c r="S764" i="3"/>
  <c r="Q765" i="3"/>
  <c r="R765" i="3"/>
  <c r="S765" i="3"/>
  <c r="Q766" i="3"/>
  <c r="R766" i="3" s="1"/>
  <c r="S766" i="3"/>
  <c r="Q767" i="3"/>
  <c r="R767" i="3"/>
  <c r="S767" i="3"/>
  <c r="Q768" i="3"/>
  <c r="R768" i="3" s="1"/>
  <c r="S768" i="3"/>
  <c r="Q769" i="3"/>
  <c r="R769" i="3" s="1"/>
  <c r="S769" i="3"/>
  <c r="Q770" i="3"/>
  <c r="R770" i="3" s="1"/>
  <c r="S770" i="3"/>
  <c r="Q771" i="3"/>
  <c r="R771" i="3"/>
  <c r="S771" i="3"/>
  <c r="Q772" i="3"/>
  <c r="R772" i="3"/>
  <c r="S772" i="3"/>
  <c r="Q773" i="3"/>
  <c r="R773" i="3"/>
  <c r="S773" i="3"/>
  <c r="Q774" i="3"/>
  <c r="R774" i="3" s="1"/>
  <c r="S774" i="3"/>
  <c r="Q775" i="3"/>
  <c r="R775" i="3"/>
  <c r="S775" i="3"/>
  <c r="Q776" i="3"/>
  <c r="R776" i="3"/>
  <c r="S776" i="3"/>
  <c r="Q777" i="3"/>
  <c r="R777" i="3" s="1"/>
  <c r="S777" i="3"/>
  <c r="Q778" i="3"/>
  <c r="R778" i="3" s="1"/>
  <c r="S778" i="3"/>
  <c r="Q779" i="3"/>
  <c r="R779" i="3" s="1"/>
  <c r="S779" i="3"/>
  <c r="Q780" i="3"/>
  <c r="R780" i="3"/>
  <c r="S780" i="3"/>
  <c r="Q781" i="3"/>
  <c r="R781" i="3"/>
  <c r="S781" i="3"/>
  <c r="Q782" i="3"/>
  <c r="R782" i="3" s="1"/>
  <c r="S782" i="3"/>
  <c r="Q783" i="3"/>
  <c r="R783" i="3"/>
  <c r="S783" i="3"/>
  <c r="Q784" i="3"/>
  <c r="R784" i="3"/>
  <c r="S784" i="3"/>
  <c r="Q785" i="3"/>
  <c r="R785" i="3" s="1"/>
  <c r="S785" i="3"/>
  <c r="Q786" i="3"/>
  <c r="R786" i="3" s="1"/>
  <c r="S786" i="3"/>
  <c r="Q787" i="3"/>
  <c r="R787" i="3" s="1"/>
  <c r="S787" i="3"/>
  <c r="Q788" i="3"/>
  <c r="R788" i="3"/>
  <c r="S788" i="3"/>
  <c r="Q789" i="3"/>
  <c r="R789" i="3"/>
  <c r="S789" i="3"/>
  <c r="Q790" i="3"/>
  <c r="R790" i="3" s="1"/>
  <c r="S790" i="3"/>
  <c r="Q791" i="3"/>
  <c r="R791" i="3" s="1"/>
  <c r="S791" i="3"/>
  <c r="Q792" i="3"/>
  <c r="R792" i="3"/>
  <c r="S792" i="3"/>
  <c r="Q793" i="3"/>
  <c r="R793" i="3" s="1"/>
  <c r="S793" i="3"/>
  <c r="Q794" i="3"/>
  <c r="R794" i="3" s="1"/>
  <c r="S794" i="3"/>
  <c r="Q795" i="3"/>
  <c r="R795" i="3"/>
  <c r="S795" i="3"/>
  <c r="Q796" i="3"/>
  <c r="R796" i="3"/>
  <c r="S796" i="3"/>
  <c r="Q797" i="3"/>
  <c r="R797" i="3"/>
  <c r="S797" i="3"/>
  <c r="Q798" i="3"/>
  <c r="R798" i="3" s="1"/>
  <c r="S798" i="3"/>
  <c r="Q799" i="3"/>
  <c r="R799" i="3" s="1"/>
  <c r="S799" i="3"/>
  <c r="Q800" i="3"/>
  <c r="R800" i="3" s="1"/>
  <c r="S800" i="3"/>
  <c r="Q801" i="3"/>
  <c r="R801" i="3" s="1"/>
  <c r="S801" i="3"/>
  <c r="Q802" i="3"/>
  <c r="R802" i="3" s="1"/>
  <c r="S802" i="3"/>
  <c r="Q803" i="3"/>
  <c r="R803" i="3"/>
  <c r="S803" i="3"/>
  <c r="Q804" i="3"/>
  <c r="R804" i="3"/>
  <c r="S804" i="3"/>
  <c r="Q805" i="3"/>
  <c r="R805" i="3"/>
  <c r="S805" i="3"/>
  <c r="Q806" i="3"/>
  <c r="R806" i="3" s="1"/>
  <c r="S806" i="3"/>
  <c r="Q807" i="3"/>
  <c r="R807" i="3" s="1"/>
  <c r="S807" i="3"/>
  <c r="Q808" i="3"/>
  <c r="R808" i="3" s="1"/>
  <c r="S808" i="3"/>
  <c r="Q809" i="3"/>
  <c r="R809" i="3" s="1"/>
  <c r="S809" i="3"/>
  <c r="Q810" i="3"/>
  <c r="R810" i="3" s="1"/>
  <c r="S810" i="3"/>
  <c r="Q811" i="3"/>
  <c r="R811" i="3" s="1"/>
  <c r="S811" i="3"/>
  <c r="Q812" i="3"/>
  <c r="R812" i="3"/>
  <c r="S812" i="3"/>
  <c r="Q813" i="3"/>
  <c r="R813" i="3"/>
  <c r="S813" i="3"/>
  <c r="Q814" i="3"/>
  <c r="R814" i="3" s="1"/>
  <c r="S814" i="3"/>
  <c r="Q815" i="3"/>
  <c r="R815" i="3"/>
  <c r="S815" i="3"/>
  <c r="Q816" i="3"/>
  <c r="R816" i="3" s="1"/>
  <c r="S816" i="3"/>
  <c r="Q817" i="3"/>
  <c r="R817" i="3" s="1"/>
  <c r="S817" i="3"/>
  <c r="Q818" i="3"/>
  <c r="R818" i="3" s="1"/>
  <c r="S818" i="3"/>
  <c r="Q819" i="3"/>
  <c r="R819" i="3"/>
  <c r="S819" i="3"/>
  <c r="Q820" i="3"/>
  <c r="R820" i="3"/>
  <c r="S820" i="3"/>
  <c r="Q821" i="3"/>
  <c r="R821" i="3"/>
  <c r="S821" i="3"/>
  <c r="Q822" i="3"/>
  <c r="R822" i="3" s="1"/>
  <c r="S822" i="3"/>
  <c r="Q823" i="3"/>
  <c r="R823" i="3" s="1"/>
  <c r="S823" i="3"/>
  <c r="Q824" i="3"/>
  <c r="R824" i="3" s="1"/>
  <c r="S824" i="3"/>
  <c r="Q825" i="3"/>
  <c r="R825" i="3" s="1"/>
  <c r="S825" i="3"/>
  <c r="Q826" i="3"/>
  <c r="R826" i="3" s="1"/>
  <c r="S826" i="3"/>
  <c r="Q827" i="3"/>
  <c r="R827" i="3" s="1"/>
  <c r="S827" i="3"/>
  <c r="Q828" i="3"/>
  <c r="R828" i="3"/>
  <c r="S828" i="3"/>
  <c r="Q829" i="3"/>
  <c r="R829" i="3"/>
  <c r="S829" i="3"/>
  <c r="Q830" i="3"/>
  <c r="R830" i="3"/>
  <c r="S830" i="3"/>
  <c r="Q831" i="3"/>
  <c r="R831" i="3" s="1"/>
  <c r="S831" i="3"/>
  <c r="Q832" i="3"/>
  <c r="R832" i="3"/>
  <c r="S832" i="3"/>
  <c r="Q833" i="3"/>
  <c r="R833" i="3" s="1"/>
  <c r="S833" i="3"/>
  <c r="Q834" i="3"/>
  <c r="R834" i="3" s="1"/>
  <c r="S834" i="3"/>
  <c r="Q835" i="3"/>
  <c r="R835" i="3"/>
  <c r="S835" i="3"/>
  <c r="Q836" i="3"/>
  <c r="R836" i="3"/>
  <c r="S836" i="3"/>
  <c r="Q837" i="3"/>
  <c r="R837" i="3" s="1"/>
  <c r="S837" i="3"/>
  <c r="Q838" i="3"/>
  <c r="R838" i="3" s="1"/>
  <c r="S838" i="3"/>
  <c r="Q839" i="3"/>
  <c r="R839" i="3"/>
  <c r="S839" i="3"/>
  <c r="Q840" i="3"/>
  <c r="R840" i="3"/>
  <c r="S840" i="3"/>
  <c r="Q841" i="3"/>
  <c r="R841" i="3" s="1"/>
  <c r="S841" i="3"/>
  <c r="Q842" i="3"/>
  <c r="R842" i="3"/>
  <c r="S842" i="3"/>
  <c r="Q843" i="3"/>
  <c r="R843" i="3"/>
  <c r="S843" i="3"/>
  <c r="Q844" i="3"/>
  <c r="R844" i="3"/>
  <c r="S844" i="3"/>
  <c r="Q845" i="3"/>
  <c r="R845" i="3" s="1"/>
  <c r="S845" i="3"/>
  <c r="Q846" i="3"/>
  <c r="R846" i="3"/>
  <c r="S846" i="3"/>
  <c r="Q847" i="3"/>
  <c r="R847" i="3"/>
  <c r="S847" i="3"/>
  <c r="Q848" i="3"/>
  <c r="R848" i="3" s="1"/>
  <c r="S848" i="3"/>
  <c r="Q849" i="3"/>
  <c r="R849" i="3" s="1"/>
  <c r="S849" i="3"/>
  <c r="Q850" i="3"/>
  <c r="R850" i="3" s="1"/>
  <c r="S850" i="3"/>
  <c r="Q851" i="3"/>
  <c r="R851" i="3" s="1"/>
  <c r="S851" i="3"/>
  <c r="Q852" i="3"/>
  <c r="R852" i="3"/>
  <c r="S852" i="3"/>
  <c r="Q853" i="3"/>
  <c r="R853" i="3" s="1"/>
  <c r="S853" i="3"/>
  <c r="Q854" i="3"/>
  <c r="R854" i="3"/>
  <c r="S854" i="3"/>
  <c r="Q855" i="3"/>
  <c r="R855" i="3"/>
  <c r="S855" i="3"/>
  <c r="Q856" i="3"/>
  <c r="R856" i="3" s="1"/>
  <c r="S856" i="3"/>
  <c r="Q857" i="3"/>
  <c r="R857" i="3" s="1"/>
  <c r="S857" i="3"/>
  <c r="Q858" i="3"/>
  <c r="R858" i="3"/>
  <c r="S858" i="3"/>
  <c r="Q859" i="3"/>
  <c r="R859" i="3" s="1"/>
  <c r="S859" i="3"/>
  <c r="Q860" i="3"/>
  <c r="R860" i="3"/>
  <c r="S860" i="3"/>
  <c r="Q861" i="3"/>
  <c r="R861" i="3"/>
  <c r="S861" i="3"/>
  <c r="Q862" i="3"/>
  <c r="R862" i="3" s="1"/>
  <c r="S862" i="3"/>
  <c r="Q863" i="3"/>
  <c r="R863" i="3" s="1"/>
  <c r="S863" i="3"/>
  <c r="Q864" i="3"/>
  <c r="R864" i="3" s="1"/>
  <c r="S864" i="3"/>
  <c r="Q865" i="3"/>
  <c r="R865" i="3" s="1"/>
  <c r="S865" i="3"/>
  <c r="Q866" i="3"/>
  <c r="R866" i="3" s="1"/>
  <c r="S866" i="3"/>
  <c r="Q867" i="3"/>
  <c r="R867" i="3" s="1"/>
  <c r="S867" i="3"/>
  <c r="Q868" i="3"/>
  <c r="R868" i="3"/>
  <c r="S868" i="3"/>
  <c r="Q869" i="3"/>
  <c r="R869" i="3"/>
  <c r="S869" i="3"/>
  <c r="Q870" i="3"/>
  <c r="R870" i="3" s="1"/>
  <c r="S870" i="3"/>
  <c r="Q871" i="3"/>
  <c r="R871" i="3"/>
  <c r="S871" i="3"/>
  <c r="Q872" i="3"/>
  <c r="R872" i="3"/>
  <c r="S872" i="3"/>
  <c r="Q873" i="3"/>
  <c r="R873" i="3" s="1"/>
  <c r="S873" i="3"/>
  <c r="Q874" i="3"/>
  <c r="R874" i="3"/>
  <c r="S874" i="3"/>
  <c r="Q875" i="3"/>
  <c r="R875" i="3"/>
  <c r="S875" i="3"/>
  <c r="Q876" i="3"/>
  <c r="R876" i="3"/>
  <c r="S876" i="3"/>
  <c r="Q877" i="3"/>
  <c r="R877" i="3" s="1"/>
  <c r="S877" i="3"/>
  <c r="Q878" i="3"/>
  <c r="R878" i="3"/>
  <c r="S878" i="3"/>
  <c r="Q879" i="3"/>
  <c r="R879" i="3"/>
  <c r="S879" i="3"/>
  <c r="Q880" i="3"/>
  <c r="R880" i="3"/>
  <c r="S880" i="3"/>
  <c r="Q881" i="3"/>
  <c r="R881" i="3" s="1"/>
  <c r="S881" i="3"/>
  <c r="Q882" i="3"/>
  <c r="R882" i="3"/>
  <c r="S882" i="3"/>
  <c r="Q883" i="3"/>
  <c r="R883" i="3"/>
  <c r="S883" i="3"/>
  <c r="Q884" i="3"/>
  <c r="R884" i="3"/>
  <c r="S884" i="3"/>
  <c r="Q885" i="3"/>
  <c r="R885" i="3"/>
  <c r="S885" i="3"/>
  <c r="Q886" i="3"/>
  <c r="R886" i="3" s="1"/>
  <c r="S886" i="3"/>
  <c r="Q887" i="3"/>
  <c r="R887" i="3" s="1"/>
  <c r="S887" i="3"/>
  <c r="Q888" i="3"/>
  <c r="R888" i="3" s="1"/>
  <c r="S888" i="3"/>
  <c r="Q889" i="3"/>
  <c r="R889" i="3" s="1"/>
  <c r="S889" i="3"/>
  <c r="Q890" i="3"/>
  <c r="R890" i="3" s="1"/>
  <c r="S890" i="3"/>
  <c r="Q891" i="3"/>
  <c r="R891" i="3" s="1"/>
  <c r="S891" i="3"/>
  <c r="Q892" i="3"/>
  <c r="R892" i="3"/>
  <c r="S892" i="3"/>
  <c r="Q893" i="3"/>
  <c r="R893" i="3"/>
  <c r="S893" i="3"/>
  <c r="Q894" i="3"/>
  <c r="R894" i="3"/>
  <c r="S894" i="3"/>
  <c r="Q895" i="3"/>
  <c r="R895" i="3" s="1"/>
  <c r="S895" i="3"/>
  <c r="Q896" i="3"/>
  <c r="R896" i="3"/>
  <c r="S896" i="3"/>
  <c r="Q897" i="3"/>
  <c r="R897" i="3" s="1"/>
  <c r="S897" i="3"/>
  <c r="Q898" i="3"/>
  <c r="R898" i="3" s="1"/>
  <c r="S898" i="3"/>
  <c r="Q899" i="3"/>
  <c r="R899" i="3"/>
  <c r="S899" i="3"/>
  <c r="Q900" i="3"/>
  <c r="R900" i="3"/>
  <c r="S900" i="3"/>
  <c r="Q901" i="3"/>
  <c r="R901" i="3" s="1"/>
  <c r="S901" i="3"/>
  <c r="Q902" i="3"/>
  <c r="R902" i="3" s="1"/>
  <c r="S902" i="3"/>
  <c r="Q903" i="3"/>
  <c r="R903" i="3"/>
  <c r="S903" i="3"/>
  <c r="Q904" i="3"/>
  <c r="R904" i="3"/>
  <c r="S904" i="3"/>
  <c r="Q905" i="3"/>
  <c r="R905" i="3" s="1"/>
  <c r="S905" i="3"/>
  <c r="Q906" i="3"/>
  <c r="R906" i="3"/>
  <c r="S906" i="3"/>
  <c r="Q907" i="3"/>
  <c r="R907" i="3"/>
  <c r="S907" i="3"/>
  <c r="Q908" i="3"/>
  <c r="R908" i="3"/>
  <c r="S908" i="3"/>
  <c r="Q909" i="3"/>
  <c r="R909" i="3" s="1"/>
  <c r="S909" i="3"/>
  <c r="Q910" i="3"/>
  <c r="R910" i="3"/>
  <c r="S910" i="3"/>
  <c r="Q911" i="3"/>
  <c r="R911" i="3"/>
  <c r="S911" i="3"/>
  <c r="Q912" i="3"/>
  <c r="R912" i="3" s="1"/>
  <c r="S912" i="3"/>
  <c r="Q913" i="3"/>
  <c r="R913" i="3" s="1"/>
  <c r="S913" i="3"/>
  <c r="Q914" i="3"/>
  <c r="R914" i="3"/>
  <c r="S914" i="3"/>
  <c r="Q915" i="3"/>
  <c r="R915" i="3" s="1"/>
  <c r="S915" i="3"/>
  <c r="Q916" i="3"/>
  <c r="R916" i="3"/>
  <c r="S916" i="3"/>
  <c r="Q917" i="3"/>
  <c r="R917" i="3"/>
  <c r="S917" i="3"/>
  <c r="Q918" i="3"/>
  <c r="R918" i="3"/>
  <c r="S918" i="3"/>
  <c r="Q919" i="3"/>
  <c r="R919" i="3"/>
  <c r="S919" i="3"/>
  <c r="Q920" i="3"/>
  <c r="R920" i="3" s="1"/>
  <c r="S920" i="3"/>
  <c r="Q921" i="3"/>
  <c r="R921" i="3" s="1"/>
  <c r="S921" i="3"/>
  <c r="Q922" i="3"/>
  <c r="R922" i="3"/>
  <c r="S922" i="3"/>
  <c r="Q923" i="3"/>
  <c r="R923" i="3" s="1"/>
  <c r="S923" i="3"/>
  <c r="Q924" i="3"/>
  <c r="R924" i="3"/>
  <c r="S924" i="3"/>
  <c r="Q925" i="3"/>
  <c r="R925" i="3"/>
  <c r="S925" i="3"/>
  <c r="Q926" i="3"/>
  <c r="R926" i="3" s="1"/>
  <c r="S926" i="3"/>
  <c r="Q927" i="3"/>
  <c r="R927" i="3" s="1"/>
  <c r="S927" i="3"/>
  <c r="Q928" i="3"/>
  <c r="R928" i="3" s="1"/>
  <c r="S928" i="3"/>
  <c r="Q929" i="3"/>
  <c r="R929" i="3" s="1"/>
  <c r="S929" i="3"/>
  <c r="Q930" i="3"/>
  <c r="R930" i="3" s="1"/>
  <c r="S930" i="3"/>
  <c r="Q931" i="3"/>
  <c r="R931" i="3"/>
  <c r="S931" i="3"/>
  <c r="Q932" i="3"/>
  <c r="R932" i="3"/>
  <c r="S932" i="3"/>
  <c r="Q933" i="3"/>
  <c r="R933" i="3"/>
  <c r="S933" i="3"/>
  <c r="Q934" i="3"/>
  <c r="R934" i="3" s="1"/>
  <c r="S934" i="3"/>
  <c r="Q935" i="3"/>
  <c r="R935" i="3"/>
  <c r="S935" i="3"/>
  <c r="Q936" i="3"/>
  <c r="R936" i="3"/>
  <c r="S936" i="3"/>
  <c r="Q937" i="3"/>
  <c r="R937" i="3" s="1"/>
  <c r="S937" i="3"/>
  <c r="Q938" i="3"/>
  <c r="R938" i="3"/>
  <c r="S938" i="3"/>
  <c r="Q939" i="3"/>
  <c r="R939" i="3"/>
  <c r="S939" i="3"/>
  <c r="Q940" i="3"/>
  <c r="R940" i="3"/>
  <c r="S940" i="3"/>
  <c r="Q941" i="3"/>
  <c r="R941" i="3" s="1"/>
  <c r="S941" i="3"/>
  <c r="Q942" i="3"/>
  <c r="R942" i="3"/>
  <c r="S942" i="3"/>
  <c r="Q943" i="3"/>
  <c r="R943" i="3"/>
  <c r="S943" i="3"/>
  <c r="Q944" i="3"/>
  <c r="R944" i="3"/>
  <c r="S944" i="3"/>
  <c r="Q945" i="3"/>
  <c r="R945" i="3" s="1"/>
  <c r="S945" i="3"/>
  <c r="Q946" i="3"/>
  <c r="R946" i="3"/>
  <c r="S946" i="3"/>
  <c r="Q947" i="3"/>
  <c r="R947" i="3"/>
  <c r="S947" i="3"/>
  <c r="Q948" i="3"/>
  <c r="R948" i="3"/>
  <c r="S948" i="3"/>
  <c r="Q949" i="3"/>
  <c r="R949" i="3"/>
  <c r="S949" i="3"/>
  <c r="Q950" i="3"/>
  <c r="R950" i="3" s="1"/>
  <c r="S950" i="3"/>
  <c r="Q951" i="3"/>
  <c r="R951" i="3" s="1"/>
  <c r="S951" i="3"/>
  <c r="Q952" i="3"/>
  <c r="R952" i="3" s="1"/>
  <c r="S952" i="3"/>
  <c r="Q953" i="3"/>
  <c r="R953" i="3" s="1"/>
  <c r="S953" i="3"/>
  <c r="Q954" i="3"/>
  <c r="R954" i="3" s="1"/>
  <c r="S954" i="3"/>
  <c r="Q955" i="3"/>
  <c r="R955" i="3" s="1"/>
  <c r="S955" i="3"/>
  <c r="Q956" i="3"/>
  <c r="R956" i="3"/>
  <c r="S956" i="3"/>
  <c r="Q957" i="3"/>
  <c r="R957" i="3"/>
  <c r="S957" i="3"/>
  <c r="Q958" i="3"/>
  <c r="R958" i="3"/>
  <c r="S958" i="3"/>
  <c r="Q959" i="3"/>
  <c r="R959" i="3" s="1"/>
  <c r="S959" i="3"/>
  <c r="Q960" i="3"/>
  <c r="R960" i="3"/>
  <c r="S960" i="3"/>
  <c r="Q961" i="3"/>
  <c r="R961" i="3" s="1"/>
  <c r="S961" i="3"/>
  <c r="Q962" i="3"/>
  <c r="R962" i="3" s="1"/>
  <c r="S962" i="3"/>
  <c r="Q963" i="3"/>
  <c r="R963" i="3"/>
  <c r="S963" i="3"/>
  <c r="Q964" i="3"/>
  <c r="R964" i="3"/>
  <c r="S964" i="3"/>
  <c r="Q965" i="3"/>
  <c r="R965" i="3" s="1"/>
  <c r="S965" i="3"/>
  <c r="Q966" i="3"/>
  <c r="R966" i="3" s="1"/>
  <c r="S966" i="3"/>
  <c r="Q967" i="3"/>
  <c r="R967" i="3"/>
  <c r="S967" i="3"/>
  <c r="Q968" i="3"/>
  <c r="R968" i="3"/>
  <c r="S968" i="3"/>
  <c r="Q969" i="3"/>
  <c r="R969" i="3" s="1"/>
  <c r="S969" i="3"/>
  <c r="Q970" i="3"/>
  <c r="R970" i="3"/>
  <c r="S970" i="3"/>
  <c r="Q971" i="3"/>
  <c r="R971" i="3"/>
  <c r="S971" i="3"/>
  <c r="Q972" i="3"/>
  <c r="R972" i="3"/>
  <c r="S972" i="3"/>
  <c r="Q973" i="3"/>
  <c r="R973" i="3" s="1"/>
  <c r="S973" i="3"/>
  <c r="Q974" i="3"/>
  <c r="R974" i="3"/>
  <c r="S974" i="3"/>
  <c r="Q975" i="3"/>
  <c r="R975" i="3"/>
  <c r="S975" i="3"/>
  <c r="Q976" i="3"/>
  <c r="R976" i="3" s="1"/>
  <c r="S976" i="3"/>
  <c r="Q977" i="3"/>
  <c r="R977" i="3" s="1"/>
  <c r="S977" i="3"/>
  <c r="Q978" i="3"/>
  <c r="R978" i="3" s="1"/>
  <c r="S978" i="3"/>
  <c r="Q979" i="3"/>
  <c r="R979" i="3" s="1"/>
  <c r="S979" i="3"/>
  <c r="Q980" i="3"/>
  <c r="R980" i="3"/>
  <c r="S980" i="3"/>
  <c r="Q981" i="3"/>
  <c r="R981" i="3" s="1"/>
  <c r="S981" i="3"/>
  <c r="Q982" i="3"/>
  <c r="R982" i="3"/>
  <c r="S982" i="3"/>
  <c r="Q983" i="3"/>
  <c r="R983" i="3"/>
  <c r="S983" i="3"/>
  <c r="Q984" i="3"/>
  <c r="R984" i="3" s="1"/>
  <c r="S984" i="3"/>
  <c r="Q985" i="3"/>
  <c r="R985" i="3" s="1"/>
  <c r="S985" i="3"/>
  <c r="Q986" i="3"/>
  <c r="R986" i="3"/>
  <c r="S986" i="3"/>
  <c r="Q987" i="3"/>
  <c r="R987" i="3" s="1"/>
  <c r="S987" i="3"/>
  <c r="Q988" i="3"/>
  <c r="R988" i="3"/>
  <c r="S988" i="3"/>
  <c r="Q989" i="3"/>
  <c r="R989" i="3"/>
  <c r="S989" i="3"/>
  <c r="Q990" i="3"/>
  <c r="R990" i="3" s="1"/>
  <c r="S990" i="3"/>
  <c r="Q991" i="3"/>
  <c r="R991" i="3" s="1"/>
  <c r="S991" i="3"/>
  <c r="Q992" i="3"/>
  <c r="R992" i="3" s="1"/>
  <c r="S992" i="3"/>
  <c r="Q993" i="3"/>
  <c r="R993" i="3" s="1"/>
  <c r="S993" i="3"/>
  <c r="Q994" i="3"/>
  <c r="R994" i="3" s="1"/>
  <c r="S994" i="3"/>
  <c r="Q995" i="3"/>
  <c r="R995" i="3"/>
  <c r="S995" i="3"/>
  <c r="Q996" i="3"/>
  <c r="R996" i="3"/>
  <c r="S996" i="3"/>
  <c r="Q997" i="3"/>
  <c r="R997" i="3"/>
  <c r="S997" i="3"/>
  <c r="Q998" i="3"/>
  <c r="R998" i="3" s="1"/>
  <c r="S998" i="3"/>
  <c r="Q999" i="3"/>
  <c r="R999" i="3"/>
  <c r="S999" i="3"/>
  <c r="Q1000" i="3"/>
  <c r="R1000" i="3"/>
  <c r="S1000" i="3"/>
  <c r="Q1001" i="3"/>
  <c r="R1001" i="3" s="1"/>
  <c r="S1001" i="3"/>
  <c r="Q1002" i="3"/>
  <c r="R1002" i="3"/>
  <c r="S1002" i="3"/>
  <c r="Q1003" i="3"/>
  <c r="R1003" i="3"/>
  <c r="S1003" i="3"/>
  <c r="Q1004" i="3"/>
  <c r="R1004" i="3"/>
  <c r="S1004" i="3"/>
  <c r="Q1005" i="3"/>
  <c r="R1005" i="3" s="1"/>
  <c r="S1005" i="3"/>
  <c r="Q1006" i="3"/>
  <c r="R1006" i="3"/>
  <c r="S1006" i="3"/>
  <c r="Q1007" i="3"/>
  <c r="R1007" i="3"/>
  <c r="S1007" i="3"/>
  <c r="Q1008" i="3"/>
  <c r="R1008" i="3"/>
  <c r="S1008" i="3"/>
  <c r="Q1009" i="3"/>
  <c r="R1009" i="3" s="1"/>
  <c r="S1009" i="3"/>
  <c r="Q1010" i="3"/>
  <c r="R1010" i="3"/>
  <c r="S1010" i="3"/>
  <c r="Q1011" i="3"/>
  <c r="R1011" i="3"/>
  <c r="S1011" i="3"/>
  <c r="Q1012" i="3"/>
  <c r="R1012" i="3"/>
  <c r="S1012" i="3"/>
  <c r="Q1013" i="3"/>
  <c r="R1013" i="3"/>
  <c r="S1013" i="3"/>
  <c r="Q1014" i="3"/>
  <c r="R1014" i="3" s="1"/>
  <c r="S1014" i="3"/>
  <c r="Q1015" i="3"/>
  <c r="R1015" i="3" s="1"/>
  <c r="S1015" i="3"/>
  <c r="Q1016" i="3"/>
  <c r="R1016" i="3" s="1"/>
  <c r="S1016" i="3"/>
  <c r="Q1017" i="3"/>
  <c r="R1017" i="3" s="1"/>
  <c r="S1017" i="3"/>
  <c r="Q1018" i="3"/>
  <c r="R1018" i="3" s="1"/>
  <c r="S1018" i="3"/>
  <c r="Q1019" i="3"/>
  <c r="R1019" i="3" s="1"/>
  <c r="S1019" i="3"/>
  <c r="Q1020" i="3"/>
  <c r="R1020" i="3"/>
  <c r="S1020" i="3"/>
  <c r="Q1021" i="3"/>
  <c r="R1021" i="3"/>
  <c r="S1021" i="3"/>
  <c r="Q1022" i="3"/>
  <c r="R1022" i="3"/>
  <c r="S1022" i="3"/>
  <c r="Q1023" i="3"/>
  <c r="R1023" i="3" s="1"/>
  <c r="S1023" i="3"/>
  <c r="Q1024" i="3"/>
  <c r="R1024" i="3"/>
  <c r="S1024" i="3"/>
  <c r="Q1025" i="3"/>
  <c r="R1025" i="3" s="1"/>
  <c r="S1025" i="3"/>
  <c r="Q1026" i="3"/>
  <c r="R1026" i="3" s="1"/>
  <c r="S1026" i="3"/>
  <c r="Q1027" i="3"/>
  <c r="R1027" i="3"/>
  <c r="S1027" i="3"/>
  <c r="Q1028" i="3"/>
  <c r="R1028" i="3"/>
  <c r="S1028" i="3"/>
  <c r="Q1029" i="3"/>
  <c r="R1029" i="3" s="1"/>
  <c r="S1029" i="3"/>
  <c r="Q1030" i="3"/>
  <c r="R1030" i="3" s="1"/>
  <c r="S1030" i="3"/>
  <c r="Q1031" i="3"/>
  <c r="R1031" i="3"/>
  <c r="S1031" i="3"/>
  <c r="Q1032" i="3"/>
  <c r="R1032" i="3"/>
  <c r="S1032" i="3"/>
  <c r="Q1033" i="3"/>
  <c r="R1033" i="3" s="1"/>
  <c r="S1033" i="3"/>
  <c r="Q1034" i="3"/>
  <c r="R1034" i="3"/>
  <c r="S1034" i="3"/>
  <c r="Q1035" i="3"/>
  <c r="R1035" i="3"/>
  <c r="S1035" i="3"/>
  <c r="Q1036" i="3"/>
  <c r="R1036" i="3"/>
  <c r="S1036" i="3"/>
  <c r="Q1037" i="3"/>
  <c r="R1037" i="3" s="1"/>
  <c r="S1037" i="3"/>
  <c r="Q1038" i="3"/>
  <c r="R1038" i="3"/>
  <c r="S1038" i="3"/>
  <c r="Q1039" i="3"/>
  <c r="R1039" i="3" s="1"/>
  <c r="S1039" i="3"/>
  <c r="Q1040" i="3"/>
  <c r="R1040" i="3" s="1"/>
  <c r="S1040" i="3"/>
  <c r="Q1041" i="3"/>
  <c r="R1041" i="3" s="1"/>
  <c r="S1041" i="3"/>
  <c r="Q1042" i="3"/>
  <c r="R1042" i="3"/>
  <c r="S1042" i="3"/>
  <c r="Q1043" i="3"/>
  <c r="R1043" i="3" s="1"/>
  <c r="S1043" i="3"/>
  <c r="Q1044" i="3"/>
  <c r="R1044" i="3"/>
  <c r="S1044" i="3"/>
  <c r="Q1045" i="3"/>
  <c r="R1045" i="3"/>
  <c r="S1045" i="3"/>
  <c r="Q1046" i="3"/>
  <c r="R1046" i="3"/>
  <c r="S1046" i="3"/>
  <c r="Q1047" i="3"/>
  <c r="R1047" i="3"/>
  <c r="S1047" i="3"/>
  <c r="Q1048" i="3"/>
  <c r="R1048" i="3" s="1"/>
  <c r="S1048" i="3"/>
  <c r="Q1049" i="3"/>
  <c r="R1049" i="3" s="1"/>
  <c r="S1049" i="3"/>
  <c r="Q1050" i="3"/>
  <c r="R1050" i="3"/>
  <c r="S1050" i="3"/>
  <c r="Q1051" i="3"/>
  <c r="R1051" i="3" s="1"/>
  <c r="S1051" i="3"/>
  <c r="Q1052" i="3"/>
  <c r="R1052" i="3"/>
  <c r="S1052" i="3"/>
  <c r="Q1053" i="3"/>
  <c r="R1053" i="3"/>
  <c r="S1053" i="3"/>
  <c r="Q1054" i="3"/>
  <c r="R1054" i="3" s="1"/>
  <c r="S1054" i="3"/>
  <c r="Q1055" i="3"/>
  <c r="R1055" i="3" s="1"/>
  <c r="S1055" i="3"/>
  <c r="Q1056" i="3"/>
  <c r="R1056" i="3" s="1"/>
  <c r="S1056" i="3"/>
  <c r="Q1057" i="3"/>
  <c r="R1057" i="3" s="1"/>
  <c r="S1057" i="3"/>
  <c r="Q1058" i="3"/>
  <c r="R1058" i="3" s="1"/>
  <c r="S1058" i="3"/>
  <c r="Q1059" i="3"/>
  <c r="R1059" i="3"/>
  <c r="S1059" i="3"/>
  <c r="Q1060" i="3"/>
  <c r="R1060" i="3"/>
  <c r="S1060" i="3"/>
  <c r="Q1061" i="3"/>
  <c r="R1061" i="3"/>
  <c r="S1061" i="3"/>
  <c r="Q1062" i="3"/>
  <c r="R1062" i="3" s="1"/>
  <c r="S1062" i="3"/>
  <c r="Q1063" i="3"/>
  <c r="R1063" i="3"/>
  <c r="S1063" i="3"/>
  <c r="Q1064" i="3"/>
  <c r="R1064" i="3"/>
  <c r="S1064" i="3"/>
  <c r="Q1065" i="3"/>
  <c r="R1065" i="3" s="1"/>
  <c r="S1065" i="3"/>
  <c r="Q1066" i="3"/>
  <c r="R1066" i="3" s="1"/>
  <c r="S1066" i="3"/>
  <c r="Q1067" i="3"/>
  <c r="R1067" i="3" s="1"/>
  <c r="S1067" i="3"/>
  <c r="Q1068" i="3"/>
  <c r="R1068" i="3"/>
  <c r="S1068" i="3"/>
  <c r="Q1069" i="3"/>
  <c r="R1069" i="3"/>
  <c r="S1069" i="3"/>
  <c r="Q1070" i="3"/>
  <c r="R1070" i="3" s="1"/>
  <c r="S1070" i="3"/>
  <c r="Q1071" i="3"/>
  <c r="R1071" i="3"/>
  <c r="S1071" i="3"/>
  <c r="Q1072" i="3"/>
  <c r="R1072" i="3" s="1"/>
  <c r="S1072" i="3"/>
  <c r="Q1073" i="3"/>
  <c r="R1073" i="3" s="1"/>
  <c r="S1073" i="3"/>
  <c r="Q1074" i="3"/>
  <c r="R1074" i="3" s="1"/>
  <c r="S1074" i="3"/>
  <c r="Q1075" i="3"/>
  <c r="R1075" i="3"/>
  <c r="S1075" i="3"/>
  <c r="Q1076" i="3"/>
  <c r="R1076" i="3"/>
  <c r="S1076" i="3"/>
  <c r="Q1077" i="3"/>
  <c r="R1077" i="3"/>
  <c r="S1077" i="3"/>
  <c r="Q1078" i="3"/>
  <c r="R1078" i="3" s="1"/>
  <c r="S1078" i="3"/>
  <c r="Q1079" i="3"/>
  <c r="R1079" i="3"/>
  <c r="S1079" i="3"/>
  <c r="Q1080" i="3"/>
  <c r="R1080" i="3"/>
  <c r="S1080" i="3"/>
  <c r="Q1081" i="3"/>
  <c r="R1081" i="3" s="1"/>
  <c r="S1081" i="3"/>
  <c r="Q1082" i="3"/>
  <c r="R1082" i="3" s="1"/>
  <c r="S1082" i="3"/>
  <c r="Q1083" i="3"/>
  <c r="R1083" i="3" s="1"/>
  <c r="S1083" i="3"/>
  <c r="Q1084" i="3"/>
  <c r="R1084" i="3"/>
  <c r="S1084" i="3"/>
  <c r="Q1085" i="3"/>
  <c r="R1085" i="3"/>
  <c r="S1085" i="3"/>
  <c r="Q1086" i="3"/>
  <c r="R1086" i="3" s="1"/>
  <c r="S1086" i="3"/>
  <c r="Q1087" i="3"/>
  <c r="R1087" i="3"/>
  <c r="S1087" i="3"/>
  <c r="Q1088" i="3"/>
  <c r="R1088" i="3" s="1"/>
  <c r="S1088" i="3"/>
  <c r="Q1089" i="3"/>
  <c r="R1089" i="3" s="1"/>
  <c r="S1089" i="3"/>
  <c r="Q1090" i="3"/>
  <c r="R1090" i="3" s="1"/>
  <c r="S1090" i="3"/>
  <c r="Q1091" i="3"/>
  <c r="R1091" i="3"/>
  <c r="S1091" i="3"/>
  <c r="Q1092" i="3"/>
  <c r="R1092" i="3"/>
  <c r="S1092" i="3"/>
  <c r="Q1093" i="3"/>
  <c r="R1093" i="3"/>
  <c r="S1093" i="3"/>
  <c r="Q1094" i="3"/>
  <c r="R1094" i="3" s="1"/>
  <c r="S1094" i="3"/>
  <c r="Q1095" i="3"/>
  <c r="R1095" i="3"/>
  <c r="S1095" i="3"/>
  <c r="Q1096" i="3"/>
  <c r="R1096" i="3"/>
  <c r="S1096" i="3"/>
  <c r="Q1097" i="3"/>
  <c r="R1097" i="3" s="1"/>
  <c r="S1097" i="3"/>
  <c r="Q1098" i="3"/>
  <c r="R1098" i="3" s="1"/>
  <c r="S1098" i="3"/>
  <c r="Q1099" i="3"/>
  <c r="R1099" i="3" s="1"/>
  <c r="S1099" i="3"/>
  <c r="Q1100" i="3"/>
  <c r="R1100" i="3"/>
  <c r="S1100" i="3"/>
  <c r="Q1101" i="3"/>
  <c r="R1101" i="3"/>
  <c r="S1101" i="3"/>
  <c r="Q1102" i="3"/>
  <c r="R1102" i="3" s="1"/>
  <c r="S1102" i="3"/>
  <c r="Q1103" i="3"/>
  <c r="R1103" i="3"/>
  <c r="S1103" i="3"/>
  <c r="Q1104" i="3"/>
  <c r="R1104" i="3" s="1"/>
  <c r="S1104" i="3"/>
  <c r="Q1105" i="3"/>
  <c r="R1105" i="3" s="1"/>
  <c r="S1105" i="3"/>
  <c r="Q1106" i="3"/>
  <c r="R1106" i="3" s="1"/>
  <c r="S1106" i="3"/>
  <c r="Q1107" i="3"/>
  <c r="R1107" i="3"/>
  <c r="S1107" i="3"/>
  <c r="Q1108" i="3"/>
  <c r="R1108" i="3"/>
  <c r="S1108" i="3"/>
  <c r="Q1109" i="3"/>
  <c r="R1109" i="3"/>
  <c r="S1109" i="3"/>
  <c r="Q1110" i="3"/>
  <c r="R1110" i="3" s="1"/>
  <c r="S1110" i="3"/>
  <c r="Q1111" i="3"/>
  <c r="R1111" i="3"/>
  <c r="S1111" i="3"/>
  <c r="Q1112" i="3"/>
  <c r="R1112" i="3"/>
  <c r="S1112" i="3"/>
  <c r="Q1113" i="3"/>
  <c r="R1113" i="3" s="1"/>
  <c r="S1113" i="3"/>
  <c r="Q1114" i="3"/>
  <c r="R1114" i="3" s="1"/>
  <c r="S1114" i="3"/>
  <c r="Q1115" i="3"/>
  <c r="R1115" i="3" s="1"/>
  <c r="S1115" i="3"/>
  <c r="Q1116" i="3"/>
  <c r="R1116" i="3"/>
  <c r="S1116" i="3"/>
  <c r="Q1117" i="3"/>
  <c r="R1117" i="3"/>
  <c r="S1117" i="3"/>
  <c r="Q1118" i="3"/>
  <c r="R1118" i="3" s="1"/>
  <c r="S1118" i="3"/>
  <c r="Q1119" i="3"/>
  <c r="R1119" i="3"/>
  <c r="S1119" i="3"/>
  <c r="Q1120" i="3"/>
  <c r="R1120" i="3" s="1"/>
  <c r="S1120" i="3"/>
  <c r="Q1121" i="3"/>
  <c r="R1121" i="3" s="1"/>
  <c r="S1121" i="3"/>
  <c r="Q1122" i="3"/>
  <c r="R1122" i="3" s="1"/>
  <c r="S1122" i="3"/>
  <c r="Q1123" i="3"/>
  <c r="R1123" i="3"/>
  <c r="S1123" i="3"/>
  <c r="Q1124" i="3"/>
  <c r="R1124" i="3"/>
  <c r="S1124" i="3"/>
  <c r="Q1125" i="3"/>
  <c r="R1125" i="3"/>
  <c r="S1125" i="3"/>
  <c r="Q1126" i="3"/>
  <c r="R1126" i="3" s="1"/>
  <c r="S1126" i="3"/>
  <c r="Q1127" i="3"/>
  <c r="R1127" i="3"/>
  <c r="S1127" i="3"/>
  <c r="Q1128" i="3"/>
  <c r="R1128" i="3"/>
  <c r="S1128" i="3"/>
  <c r="Q1129" i="3"/>
  <c r="R1129" i="3" s="1"/>
  <c r="S1129" i="3"/>
  <c r="Q1130" i="3"/>
  <c r="R1130" i="3" s="1"/>
  <c r="S1130" i="3"/>
  <c r="Q1131" i="3"/>
  <c r="R1131" i="3" s="1"/>
  <c r="S1131" i="3"/>
  <c r="Q1132" i="3"/>
  <c r="R1132" i="3"/>
  <c r="S1132" i="3"/>
  <c r="Q1133" i="3"/>
  <c r="R1133" i="3"/>
  <c r="S1133" i="3"/>
  <c r="Q1134" i="3"/>
  <c r="R1134" i="3" s="1"/>
  <c r="S1134" i="3"/>
  <c r="Q1135" i="3"/>
  <c r="R1135" i="3"/>
  <c r="S1135" i="3"/>
  <c r="Q1136" i="3"/>
  <c r="R1136" i="3" s="1"/>
  <c r="S1136" i="3"/>
  <c r="Q1137" i="3"/>
  <c r="R1137" i="3" s="1"/>
  <c r="S1137" i="3"/>
  <c r="Q1138" i="3"/>
  <c r="R1138" i="3" s="1"/>
  <c r="S1138" i="3"/>
  <c r="Q1139" i="3"/>
  <c r="R1139" i="3"/>
  <c r="S1139" i="3"/>
  <c r="Q1140" i="3"/>
  <c r="R1140" i="3"/>
  <c r="S1140" i="3"/>
  <c r="Q1141" i="3"/>
  <c r="R1141" i="3"/>
  <c r="S1141" i="3"/>
  <c r="Q1142" i="3"/>
  <c r="R1142" i="3" s="1"/>
  <c r="S1142" i="3"/>
  <c r="Q1143" i="3"/>
  <c r="R1143" i="3"/>
  <c r="S1143" i="3"/>
  <c r="Q1144" i="3"/>
  <c r="R1144" i="3"/>
  <c r="S1144" i="3"/>
  <c r="Q1145" i="3"/>
  <c r="R1145" i="3" s="1"/>
  <c r="S1145" i="3"/>
  <c r="Q1146" i="3"/>
  <c r="R1146" i="3" s="1"/>
  <c r="S1146" i="3"/>
  <c r="Q1147" i="3"/>
  <c r="R1147" i="3" s="1"/>
  <c r="S1147" i="3"/>
  <c r="Q1148" i="3"/>
  <c r="R1148" i="3"/>
  <c r="S1148" i="3"/>
  <c r="Q1149" i="3"/>
  <c r="R1149" i="3"/>
  <c r="S1149" i="3"/>
  <c r="Q1150" i="3"/>
  <c r="R1150" i="3" s="1"/>
  <c r="S1150" i="3"/>
  <c r="Q1151" i="3"/>
  <c r="R1151" i="3"/>
  <c r="S1151" i="3"/>
  <c r="Q1152" i="3"/>
  <c r="R1152" i="3" s="1"/>
  <c r="S1152" i="3"/>
  <c r="Q1153" i="3"/>
  <c r="R1153" i="3" s="1"/>
  <c r="S1153" i="3"/>
  <c r="Q1154" i="3"/>
  <c r="R1154" i="3" s="1"/>
  <c r="S1154" i="3"/>
  <c r="Q1155" i="3"/>
  <c r="R1155" i="3"/>
  <c r="S1155" i="3"/>
  <c r="Q1156" i="3"/>
  <c r="R1156" i="3"/>
  <c r="S1156" i="3"/>
  <c r="Q1157" i="3"/>
  <c r="R1157" i="3"/>
  <c r="S1157" i="3"/>
  <c r="Q1158" i="3"/>
  <c r="R1158" i="3" s="1"/>
  <c r="S1158" i="3"/>
  <c r="Q1159" i="3"/>
  <c r="R1159" i="3"/>
  <c r="S1159" i="3"/>
  <c r="Q1160" i="3"/>
  <c r="R1160" i="3"/>
  <c r="S1160" i="3"/>
  <c r="Q1161" i="3"/>
  <c r="R1161" i="3" s="1"/>
  <c r="S1161" i="3"/>
  <c r="Q1162" i="3"/>
  <c r="R1162" i="3" s="1"/>
  <c r="S1162" i="3"/>
  <c r="Q1163" i="3"/>
  <c r="R1163" i="3" s="1"/>
  <c r="S1163" i="3"/>
  <c r="Q1164" i="3"/>
  <c r="R1164" i="3"/>
  <c r="S1164" i="3"/>
  <c r="Q1165" i="3"/>
  <c r="R1165" i="3"/>
  <c r="S1165" i="3"/>
  <c r="Q1166" i="3"/>
  <c r="R1166" i="3" s="1"/>
  <c r="S1166" i="3"/>
  <c r="Q1167" i="3"/>
  <c r="R1167" i="3"/>
  <c r="S1167" i="3"/>
  <c r="Q1168" i="3"/>
  <c r="R1168" i="3" s="1"/>
  <c r="S1168" i="3"/>
  <c r="Q1169" i="3"/>
  <c r="R1169" i="3" s="1"/>
  <c r="S1169" i="3"/>
  <c r="Q1170" i="3"/>
  <c r="R1170" i="3" s="1"/>
  <c r="S1170" i="3"/>
  <c r="Q1171" i="3"/>
  <c r="R1171" i="3"/>
  <c r="S1171" i="3"/>
  <c r="Q1172" i="3"/>
  <c r="R1172" i="3"/>
  <c r="S1172" i="3"/>
  <c r="Q1173" i="3"/>
  <c r="R1173" i="3"/>
  <c r="S1173" i="3"/>
  <c r="Q1174" i="3"/>
  <c r="R1174" i="3" s="1"/>
  <c r="S1174" i="3"/>
  <c r="Q1175" i="3"/>
  <c r="R1175" i="3"/>
  <c r="S1175" i="3"/>
  <c r="Q1176" i="3"/>
  <c r="R1176" i="3"/>
  <c r="S1176" i="3"/>
  <c r="Q1177" i="3"/>
  <c r="R1177" i="3" s="1"/>
  <c r="S1177" i="3"/>
  <c r="Q1178" i="3"/>
  <c r="R1178" i="3" s="1"/>
  <c r="S1178" i="3"/>
  <c r="Q1179" i="3"/>
  <c r="R1179" i="3" s="1"/>
  <c r="S1179" i="3"/>
  <c r="Q1180" i="3"/>
  <c r="R1180" i="3"/>
  <c r="S1180" i="3"/>
  <c r="Q1181" i="3"/>
  <c r="R1181" i="3"/>
  <c r="S1181" i="3"/>
  <c r="Q1182" i="3"/>
  <c r="R1182" i="3" s="1"/>
  <c r="S1182" i="3"/>
  <c r="Q1183" i="3"/>
  <c r="R1183" i="3"/>
  <c r="S1183" i="3"/>
  <c r="Q1184" i="3"/>
  <c r="R1184" i="3" s="1"/>
  <c r="S1184" i="3"/>
  <c r="Q1185" i="3"/>
  <c r="R1185" i="3" s="1"/>
  <c r="S1185" i="3"/>
  <c r="Q1186" i="3"/>
  <c r="R1186" i="3" s="1"/>
  <c r="S1186" i="3"/>
  <c r="Q1187" i="3"/>
  <c r="R1187" i="3"/>
  <c r="S1187" i="3"/>
  <c r="Q1188" i="3"/>
  <c r="R1188" i="3"/>
  <c r="S1188" i="3"/>
  <c r="Q1189" i="3"/>
  <c r="R1189" i="3"/>
  <c r="S1189" i="3"/>
  <c r="Q1190" i="3"/>
  <c r="R1190" i="3" s="1"/>
  <c r="S1190" i="3"/>
  <c r="Q1191" i="3"/>
  <c r="R1191" i="3"/>
  <c r="S1191" i="3"/>
  <c r="Q1192" i="3"/>
  <c r="R1192" i="3"/>
  <c r="S1192" i="3"/>
  <c r="Q1193" i="3"/>
  <c r="R1193" i="3" s="1"/>
  <c r="S1193" i="3"/>
  <c r="Q1194" i="3"/>
  <c r="R1194" i="3" s="1"/>
  <c r="S1194" i="3"/>
  <c r="Q1195" i="3"/>
  <c r="R1195" i="3"/>
  <c r="S1195" i="3"/>
  <c r="Q1196" i="3"/>
  <c r="R1196" i="3"/>
  <c r="S1196" i="3"/>
  <c r="Q1197" i="3"/>
  <c r="R1197" i="3"/>
  <c r="S1197" i="3"/>
  <c r="Q1198" i="3"/>
  <c r="R1198" i="3" s="1"/>
  <c r="S1198" i="3"/>
  <c r="Q1199" i="3"/>
  <c r="R1199" i="3"/>
  <c r="S1199" i="3"/>
  <c r="Q1200" i="3"/>
  <c r="R1200" i="3" s="1"/>
  <c r="S1200" i="3"/>
  <c r="Q1201" i="3"/>
  <c r="R1201" i="3" s="1"/>
  <c r="S1201" i="3"/>
  <c r="Q1202" i="3"/>
  <c r="R1202" i="3" s="1"/>
  <c r="S1202" i="3"/>
  <c r="Q1203" i="3"/>
  <c r="R1203" i="3"/>
  <c r="S1203" i="3"/>
  <c r="Q1204" i="3"/>
  <c r="R1204" i="3"/>
  <c r="S1204" i="3"/>
  <c r="Q1205" i="3"/>
  <c r="R1205" i="3"/>
  <c r="S1205" i="3"/>
  <c r="Q1206" i="3"/>
  <c r="R1206" i="3" s="1"/>
  <c r="S1206" i="3"/>
  <c r="Q1207" i="3"/>
  <c r="R1207" i="3"/>
  <c r="S1207" i="3"/>
  <c r="Q1208" i="3"/>
  <c r="R1208" i="3"/>
  <c r="S1208" i="3"/>
  <c r="Q1209" i="3"/>
  <c r="R1209" i="3" s="1"/>
  <c r="S1209" i="3"/>
  <c r="Q1210" i="3"/>
  <c r="R1210" i="3" s="1"/>
  <c r="S1210" i="3"/>
  <c r="Q1211" i="3"/>
  <c r="R1211" i="3" s="1"/>
  <c r="S1211" i="3"/>
  <c r="Q1212" i="3"/>
  <c r="R1212" i="3"/>
  <c r="S1212" i="3"/>
  <c r="Q1213" i="3"/>
  <c r="R1213" i="3"/>
  <c r="S1213" i="3"/>
  <c r="Q1214" i="3"/>
  <c r="R1214" i="3" s="1"/>
  <c r="S1214" i="3"/>
  <c r="Q1215" i="3"/>
  <c r="R1215" i="3"/>
  <c r="S1215" i="3"/>
  <c r="Q1216" i="3"/>
  <c r="R1216" i="3" s="1"/>
  <c r="S1216" i="3"/>
  <c r="Q1217" i="3"/>
  <c r="R1217" i="3" s="1"/>
  <c r="S1217" i="3"/>
  <c r="Q1218" i="3"/>
  <c r="R1218" i="3" s="1"/>
  <c r="S1218" i="3"/>
  <c r="Q1219" i="3"/>
  <c r="R1219" i="3"/>
  <c r="S1219" i="3"/>
  <c r="Q1220" i="3"/>
  <c r="R1220" i="3"/>
  <c r="S1220" i="3"/>
  <c r="Q1221" i="3"/>
  <c r="R1221" i="3"/>
  <c r="S1221" i="3"/>
  <c r="Q1222" i="3"/>
  <c r="R1222" i="3" s="1"/>
  <c r="S1222" i="3"/>
  <c r="Q1223" i="3"/>
  <c r="R1223" i="3"/>
  <c r="S1223" i="3"/>
  <c r="Q1224" i="3"/>
  <c r="R1224" i="3"/>
  <c r="S1224" i="3"/>
  <c r="Q1225" i="3"/>
  <c r="R1225" i="3" s="1"/>
  <c r="S1225" i="3"/>
  <c r="Q1226" i="3"/>
  <c r="R1226" i="3" s="1"/>
  <c r="S1226" i="3"/>
  <c r="Q1227" i="3"/>
  <c r="R1227" i="3" s="1"/>
  <c r="S1227" i="3"/>
  <c r="Q1228" i="3"/>
  <c r="R1228" i="3"/>
  <c r="S1228" i="3"/>
  <c r="Q1229" i="3"/>
  <c r="R1229" i="3"/>
  <c r="S1229" i="3"/>
  <c r="Q1230" i="3"/>
  <c r="R1230" i="3" s="1"/>
  <c r="S1230" i="3"/>
  <c r="Q1231" i="3"/>
  <c r="R1231" i="3"/>
  <c r="S1231" i="3"/>
  <c r="Q1232" i="3"/>
  <c r="R1232" i="3" s="1"/>
  <c r="S1232" i="3"/>
  <c r="Q1233" i="3"/>
  <c r="R1233" i="3" s="1"/>
  <c r="S1233" i="3"/>
  <c r="Q1234" i="3"/>
  <c r="R1234" i="3" s="1"/>
  <c r="S1234" i="3"/>
  <c r="Q1235" i="3"/>
  <c r="R1235" i="3"/>
  <c r="S1235" i="3"/>
  <c r="Q1236" i="3"/>
  <c r="R1236" i="3"/>
  <c r="S1236" i="3"/>
  <c r="Q1237" i="3"/>
  <c r="R1237" i="3"/>
  <c r="S1237" i="3"/>
  <c r="Q1238" i="3"/>
  <c r="R1238" i="3" s="1"/>
  <c r="S1238" i="3"/>
  <c r="Q1239" i="3"/>
  <c r="R1239" i="3"/>
  <c r="S1239" i="3"/>
  <c r="Q1240" i="3"/>
  <c r="R1240" i="3"/>
  <c r="S1240" i="3"/>
  <c r="Q1241" i="3"/>
  <c r="R1241" i="3" s="1"/>
  <c r="S1241" i="3"/>
  <c r="Q1242" i="3"/>
  <c r="R1242" i="3" s="1"/>
  <c r="S1242" i="3"/>
  <c r="Q1243" i="3"/>
  <c r="R1243" i="3" s="1"/>
  <c r="S1243" i="3"/>
  <c r="Q1244" i="3"/>
  <c r="R1244" i="3"/>
  <c r="S1244" i="3"/>
  <c r="Q1245" i="3"/>
  <c r="R1245" i="3"/>
  <c r="S1245" i="3"/>
  <c r="Q1246" i="3"/>
  <c r="R1246" i="3" s="1"/>
  <c r="S1246" i="3"/>
  <c r="Q1247" i="3"/>
  <c r="R1247" i="3"/>
  <c r="S1247" i="3"/>
  <c r="Q1248" i="3"/>
  <c r="R1248" i="3" s="1"/>
  <c r="S1248" i="3"/>
  <c r="Q1249" i="3"/>
  <c r="R1249" i="3" s="1"/>
  <c r="S1249" i="3"/>
  <c r="Q1250" i="3"/>
  <c r="R1250" i="3" s="1"/>
  <c r="S1250" i="3"/>
  <c r="Q1251" i="3"/>
  <c r="R1251" i="3"/>
  <c r="S1251" i="3"/>
  <c r="Q1252" i="3"/>
  <c r="R1252" i="3"/>
  <c r="S1252" i="3"/>
  <c r="Q1253" i="3"/>
  <c r="R1253" i="3"/>
  <c r="S1253" i="3"/>
  <c r="Q1254" i="3"/>
  <c r="R1254" i="3" s="1"/>
  <c r="S1254" i="3"/>
  <c r="Q1255" i="3"/>
  <c r="R1255" i="3"/>
  <c r="S1255" i="3"/>
  <c r="Q1256" i="3"/>
  <c r="R1256" i="3"/>
  <c r="S1256" i="3"/>
  <c r="Q1257" i="3"/>
  <c r="R1257" i="3" s="1"/>
  <c r="S1257" i="3"/>
  <c r="Q1258" i="3"/>
  <c r="R1258" i="3" s="1"/>
  <c r="S1258" i="3"/>
  <c r="Q1259" i="3"/>
  <c r="R1259" i="3" s="1"/>
  <c r="S1259" i="3"/>
  <c r="Q1260" i="3"/>
  <c r="R1260" i="3"/>
  <c r="S1260" i="3"/>
  <c r="Q1261" i="3"/>
  <c r="R1261" i="3"/>
  <c r="S1261" i="3"/>
  <c r="Q1262" i="3"/>
  <c r="R1262" i="3" s="1"/>
  <c r="S1262" i="3"/>
  <c r="Q1263" i="3"/>
  <c r="R1263" i="3"/>
  <c r="S1263" i="3"/>
  <c r="Q1264" i="3"/>
  <c r="R1264" i="3" s="1"/>
  <c r="S1264" i="3"/>
  <c r="Q1265" i="3"/>
  <c r="R1265" i="3" s="1"/>
  <c r="S1265" i="3"/>
  <c r="Q1266" i="3"/>
  <c r="R1266" i="3" s="1"/>
  <c r="S1266" i="3"/>
  <c r="Q1267" i="3"/>
  <c r="R1267" i="3"/>
  <c r="S1267" i="3"/>
  <c r="Q1268" i="3"/>
  <c r="R1268" i="3"/>
  <c r="S1268" i="3"/>
  <c r="Q1269" i="3"/>
  <c r="R1269" i="3"/>
  <c r="S1269" i="3"/>
  <c r="Q1270" i="3"/>
  <c r="R1270" i="3" s="1"/>
  <c r="S1270" i="3"/>
  <c r="Q1271" i="3"/>
  <c r="R1271" i="3"/>
  <c r="S1271" i="3"/>
  <c r="Q1272" i="3"/>
  <c r="R1272" i="3"/>
  <c r="S1272" i="3"/>
  <c r="Q1273" i="3"/>
  <c r="R1273" i="3" s="1"/>
  <c r="S1273" i="3"/>
  <c r="Q1274" i="3"/>
  <c r="R1274" i="3" s="1"/>
  <c r="S1274" i="3"/>
  <c r="Q1275" i="3"/>
  <c r="R1275" i="3" s="1"/>
  <c r="S1275" i="3"/>
  <c r="Q1276" i="3"/>
  <c r="R1276" i="3"/>
  <c r="S1276" i="3"/>
  <c r="Q1277" i="3"/>
  <c r="R1277" i="3"/>
  <c r="S1277" i="3"/>
  <c r="Q1278" i="3"/>
  <c r="R1278" i="3" s="1"/>
  <c r="S1278" i="3"/>
  <c r="Q1279" i="3"/>
  <c r="R1279" i="3"/>
  <c r="S1279" i="3"/>
  <c r="Q1280" i="3"/>
  <c r="R1280" i="3"/>
  <c r="S1280" i="3"/>
  <c r="Q1281" i="3"/>
  <c r="R1281" i="3" s="1"/>
  <c r="S1281" i="3"/>
  <c r="Q1282" i="3"/>
  <c r="R1282" i="3" s="1"/>
  <c r="S1282" i="3"/>
  <c r="Q1283" i="3"/>
  <c r="R1283" i="3"/>
  <c r="S1283" i="3"/>
  <c r="Q1284" i="3"/>
  <c r="R1284" i="3"/>
  <c r="S1284" i="3"/>
  <c r="Q1285" i="3"/>
  <c r="R1285" i="3"/>
  <c r="S1285" i="3"/>
  <c r="Q1286" i="3"/>
  <c r="R1286" i="3" s="1"/>
  <c r="S1286" i="3"/>
  <c r="Q1287" i="3"/>
  <c r="R1287" i="3" s="1"/>
  <c r="S1287" i="3"/>
  <c r="Q1288" i="3"/>
  <c r="R1288" i="3"/>
  <c r="S1288" i="3"/>
  <c r="Q1289" i="3"/>
  <c r="R1289" i="3" s="1"/>
  <c r="S1289" i="3"/>
  <c r="Q1290" i="3"/>
  <c r="R1290" i="3" s="1"/>
  <c r="S1290" i="3"/>
  <c r="Q1291" i="3"/>
  <c r="R1291" i="3" s="1"/>
  <c r="S1291" i="3"/>
  <c r="Q1292" i="3"/>
  <c r="R1292" i="3"/>
  <c r="S1292" i="3"/>
  <c r="Q1293" i="3"/>
  <c r="R1293" i="3"/>
  <c r="S1293" i="3"/>
  <c r="Q1294" i="3"/>
  <c r="R1294" i="3" s="1"/>
  <c r="S1294" i="3"/>
  <c r="Q1295" i="3"/>
  <c r="R1295" i="3"/>
  <c r="S1295" i="3"/>
  <c r="Q1296" i="3"/>
  <c r="R1296" i="3" s="1"/>
  <c r="S1296" i="3"/>
  <c r="Q1297" i="3"/>
  <c r="R1297" i="3" s="1"/>
  <c r="S1297" i="3"/>
  <c r="Q1298" i="3"/>
  <c r="R1298" i="3" s="1"/>
  <c r="S1298" i="3"/>
  <c r="Q1299" i="3"/>
  <c r="R1299" i="3" s="1"/>
  <c r="S1299" i="3"/>
  <c r="Q1300" i="3"/>
  <c r="R1300" i="3"/>
  <c r="S1300" i="3"/>
  <c r="Q1301" i="3"/>
  <c r="R1301" i="3"/>
  <c r="S1301" i="3"/>
  <c r="Q1302" i="3"/>
  <c r="R1302" i="3" s="1"/>
  <c r="S1302" i="3"/>
  <c r="Q1303" i="3"/>
  <c r="R1303" i="3" s="1"/>
  <c r="S1303" i="3"/>
  <c r="Q1304" i="3"/>
  <c r="R1304" i="3"/>
  <c r="S1304" i="3"/>
  <c r="Q1305" i="3"/>
  <c r="R1305" i="3" s="1"/>
  <c r="S1305" i="3"/>
  <c r="Q1306" i="3"/>
  <c r="R1306" i="3" s="1"/>
  <c r="S1306" i="3"/>
  <c r="Q1307" i="3"/>
  <c r="R1307" i="3" s="1"/>
  <c r="S1307" i="3"/>
  <c r="Q1308" i="3"/>
  <c r="R1308" i="3"/>
  <c r="S1308" i="3"/>
  <c r="Q1309" i="3"/>
  <c r="R1309" i="3"/>
  <c r="S1309" i="3"/>
  <c r="Q1310" i="3"/>
  <c r="R1310" i="3" s="1"/>
  <c r="S1310" i="3"/>
  <c r="Q1311" i="3"/>
  <c r="R1311" i="3"/>
  <c r="S1311" i="3"/>
  <c r="Q1312" i="3"/>
  <c r="R1312" i="3" s="1"/>
  <c r="S1312" i="3"/>
  <c r="Q1313" i="3"/>
  <c r="R1313" i="3" s="1"/>
  <c r="S1313" i="3"/>
  <c r="Q1314" i="3"/>
  <c r="R1314" i="3" s="1"/>
  <c r="S1314" i="3"/>
  <c r="Q1315" i="3"/>
  <c r="R1315" i="3"/>
  <c r="S1315" i="3"/>
  <c r="Q1316" i="3"/>
  <c r="R1316" i="3"/>
  <c r="S1316" i="3"/>
  <c r="Q1317" i="3"/>
  <c r="R1317" i="3"/>
  <c r="S1317" i="3"/>
  <c r="Q1318" i="3"/>
  <c r="R1318" i="3" s="1"/>
  <c r="S1318" i="3"/>
  <c r="Q1319" i="3"/>
  <c r="R1319" i="3" s="1"/>
  <c r="S1319" i="3"/>
  <c r="Q1320" i="3"/>
  <c r="R1320" i="3" s="1"/>
  <c r="S1320" i="3"/>
  <c r="Q1321" i="3"/>
  <c r="R1321" i="3" s="1"/>
  <c r="S1321" i="3"/>
  <c r="Q1322" i="3"/>
  <c r="R1322" i="3" s="1"/>
  <c r="S1322" i="3"/>
  <c r="Q1323" i="3"/>
  <c r="R1323" i="3"/>
  <c r="S1323" i="3"/>
  <c r="Q1324" i="3"/>
  <c r="R1324" i="3"/>
  <c r="S1324" i="3"/>
  <c r="Q1325" i="3"/>
  <c r="R1325" i="3"/>
  <c r="S1325" i="3"/>
  <c r="Q1326" i="3"/>
  <c r="R1326" i="3" s="1"/>
  <c r="S1326" i="3"/>
  <c r="Q1327" i="3"/>
  <c r="R1327" i="3"/>
  <c r="S1327" i="3"/>
  <c r="Q1328" i="3"/>
  <c r="R1328" i="3" s="1"/>
  <c r="S1328" i="3"/>
  <c r="Q1329" i="3"/>
  <c r="R1329" i="3" s="1"/>
  <c r="S1329" i="3"/>
  <c r="Q1330" i="3"/>
  <c r="R1330" i="3" s="1"/>
  <c r="S1330" i="3"/>
  <c r="Q1331" i="3"/>
  <c r="R1331" i="3"/>
  <c r="S1331" i="3"/>
  <c r="Q1332" i="3"/>
  <c r="R1332" i="3"/>
  <c r="S1332" i="3"/>
  <c r="Q1333" i="3"/>
  <c r="R1333" i="3"/>
  <c r="S1333" i="3"/>
  <c r="Q1334" i="3"/>
  <c r="R1334" i="3" s="1"/>
  <c r="S1334" i="3"/>
  <c r="Q1335" i="3"/>
  <c r="R1335" i="3"/>
  <c r="S1335" i="3"/>
  <c r="Q1336" i="3"/>
  <c r="R1336" i="3"/>
  <c r="S1336" i="3"/>
  <c r="Q1337" i="3"/>
  <c r="R1337" i="3" s="1"/>
  <c r="S1337" i="3"/>
  <c r="Q1338" i="3"/>
  <c r="R1338" i="3" s="1"/>
  <c r="S1338" i="3"/>
  <c r="Q1339" i="3"/>
  <c r="R1339" i="3" s="1"/>
  <c r="S1339" i="3"/>
  <c r="Q1340" i="3"/>
  <c r="R1340" i="3"/>
  <c r="S1340" i="3"/>
  <c r="Q1341" i="3"/>
  <c r="R1341" i="3"/>
  <c r="S1341" i="3"/>
  <c r="Q1342" i="3"/>
  <c r="R1342" i="3" s="1"/>
  <c r="S1342" i="3"/>
  <c r="Q1343" i="3"/>
  <c r="R1343" i="3"/>
  <c r="S1343" i="3"/>
  <c r="Q1344" i="3"/>
  <c r="R1344" i="3"/>
  <c r="S1344" i="3"/>
  <c r="Q1345" i="3"/>
  <c r="R1345" i="3" s="1"/>
  <c r="S1345" i="3"/>
  <c r="Q1346" i="3"/>
  <c r="R1346" i="3" s="1"/>
  <c r="S1346" i="3"/>
  <c r="Q1347" i="3"/>
  <c r="R1347" i="3"/>
  <c r="S1347" i="3"/>
  <c r="Q1348" i="3"/>
  <c r="R1348" i="3"/>
  <c r="S1348" i="3"/>
  <c r="Q1349" i="3"/>
  <c r="R1349" i="3"/>
  <c r="S1349" i="3"/>
  <c r="Q1350" i="3"/>
  <c r="R1350" i="3" s="1"/>
  <c r="S1350" i="3"/>
  <c r="Q1351" i="3"/>
  <c r="R1351" i="3" s="1"/>
  <c r="S1351" i="3"/>
  <c r="Q1352" i="3"/>
  <c r="R1352" i="3"/>
  <c r="S1352" i="3"/>
  <c r="Q1353" i="3"/>
  <c r="R1353" i="3" s="1"/>
  <c r="S1353" i="3"/>
  <c r="Q1354" i="3"/>
  <c r="R1354" i="3" s="1"/>
  <c r="S1354" i="3"/>
  <c r="Q1355" i="3"/>
  <c r="R1355" i="3" s="1"/>
  <c r="S1355" i="3"/>
  <c r="Q1356" i="3"/>
  <c r="R1356" i="3"/>
  <c r="S1356" i="3"/>
  <c r="Q1357" i="3"/>
  <c r="R1357" i="3"/>
  <c r="S1357" i="3"/>
  <c r="Q1358" i="3"/>
  <c r="R1358" i="3" s="1"/>
  <c r="S1358" i="3"/>
  <c r="Q1359" i="3"/>
  <c r="R1359" i="3"/>
  <c r="S1359" i="3"/>
  <c r="Q1360" i="3"/>
  <c r="R1360" i="3" s="1"/>
  <c r="S1360" i="3"/>
  <c r="Q1361" i="3"/>
  <c r="R1361" i="3" s="1"/>
  <c r="S1361" i="3"/>
  <c r="Q1362" i="3"/>
  <c r="R1362" i="3" s="1"/>
  <c r="S1362" i="3"/>
  <c r="Q1363" i="3"/>
  <c r="R1363" i="3"/>
  <c r="S1363" i="3"/>
  <c r="Q1364" i="3"/>
  <c r="R1364" i="3"/>
  <c r="S1364" i="3"/>
  <c r="Q1365" i="3"/>
  <c r="R1365" i="3"/>
  <c r="S1365" i="3"/>
  <c r="Q1366" i="3"/>
  <c r="R1366" i="3" s="1"/>
  <c r="S1366" i="3"/>
  <c r="Q1367" i="3"/>
  <c r="R1367" i="3"/>
  <c r="S1367" i="3"/>
  <c r="Q1368" i="3"/>
  <c r="R1368" i="3"/>
  <c r="S1368" i="3"/>
  <c r="Q1369" i="3"/>
  <c r="R1369" i="3" s="1"/>
  <c r="S1369" i="3"/>
  <c r="Q1370" i="3"/>
  <c r="R1370" i="3" s="1"/>
  <c r="S1370" i="3"/>
  <c r="Q1371" i="3"/>
  <c r="R1371" i="3"/>
  <c r="S1371" i="3"/>
  <c r="Q1372" i="3"/>
  <c r="R1372" i="3"/>
  <c r="S1372" i="3"/>
  <c r="Q1373" i="3"/>
  <c r="R1373" i="3"/>
  <c r="S1373" i="3"/>
  <c r="Q1374" i="3"/>
  <c r="R1374" i="3"/>
  <c r="S1374" i="3"/>
  <c r="Q1375" i="3"/>
  <c r="R1375" i="3"/>
  <c r="S1375" i="3"/>
  <c r="Q1376" i="3"/>
  <c r="R1376" i="3" s="1"/>
  <c r="S1376" i="3"/>
  <c r="Q1377" i="3"/>
  <c r="R1377" i="3" s="1"/>
  <c r="S1377" i="3"/>
  <c r="Q1378" i="3"/>
  <c r="R1378" i="3" s="1"/>
  <c r="S1378" i="3"/>
  <c r="Q1379" i="3"/>
  <c r="R1379" i="3"/>
  <c r="S1379" i="3"/>
  <c r="Q1380" i="3"/>
  <c r="R1380" i="3"/>
  <c r="S1380" i="3"/>
  <c r="Q1381" i="3"/>
  <c r="R1381" i="3"/>
  <c r="S1381" i="3"/>
  <c r="Q1382" i="3"/>
  <c r="R1382" i="3" s="1"/>
  <c r="S1382" i="3"/>
  <c r="Q1383" i="3"/>
  <c r="R1383" i="3" s="1"/>
  <c r="S1383" i="3"/>
  <c r="Q1384" i="3"/>
  <c r="R1384" i="3" s="1"/>
  <c r="S1384" i="3"/>
  <c r="Q1385" i="3"/>
  <c r="R1385" i="3" s="1"/>
  <c r="S1385" i="3"/>
  <c r="Q1386" i="3"/>
  <c r="R1386" i="3" s="1"/>
  <c r="S1386" i="3"/>
  <c r="Q1387" i="3"/>
  <c r="R1387" i="3"/>
  <c r="S1387" i="3"/>
  <c r="Q1388" i="3"/>
  <c r="R1388" i="3"/>
  <c r="S1388" i="3"/>
  <c r="Q1389" i="3"/>
  <c r="R1389" i="3"/>
  <c r="S1389" i="3"/>
  <c r="Q1390" i="3"/>
  <c r="R1390" i="3" s="1"/>
  <c r="S1390" i="3"/>
  <c r="Q1391" i="3"/>
  <c r="R1391" i="3"/>
  <c r="S1391" i="3"/>
  <c r="Q1392" i="3"/>
  <c r="R1392" i="3" s="1"/>
  <c r="S1392" i="3"/>
  <c r="Q1393" i="3"/>
  <c r="R1393" i="3" s="1"/>
  <c r="S1393" i="3"/>
  <c r="Q1394" i="3"/>
  <c r="R1394" i="3" s="1"/>
  <c r="S1394" i="3"/>
  <c r="Q1395" i="3"/>
  <c r="R1395" i="3"/>
  <c r="S1395" i="3"/>
  <c r="Q1396" i="3"/>
  <c r="R1396" i="3"/>
  <c r="S1396" i="3"/>
  <c r="Q1397" i="3"/>
  <c r="R1397" i="3"/>
  <c r="S1397" i="3"/>
  <c r="Q1398" i="3"/>
  <c r="R1398" i="3" s="1"/>
  <c r="S1398" i="3"/>
  <c r="Q1399" i="3"/>
  <c r="R1399" i="3"/>
  <c r="S1399" i="3"/>
  <c r="Q1400" i="3"/>
  <c r="R1400" i="3"/>
  <c r="S1400" i="3"/>
  <c r="Q1401" i="3"/>
  <c r="R1401" i="3" s="1"/>
  <c r="S1401" i="3"/>
  <c r="Q1402" i="3"/>
  <c r="R1402" i="3" s="1"/>
  <c r="S1402" i="3"/>
  <c r="Q1403" i="3"/>
  <c r="R1403" i="3"/>
  <c r="S1403" i="3"/>
  <c r="Q1404" i="3"/>
  <c r="R1404" i="3"/>
  <c r="S1404" i="3"/>
  <c r="Q1405" i="3"/>
  <c r="R1405" i="3"/>
  <c r="S1405" i="3"/>
  <c r="Q1406" i="3"/>
  <c r="R1406" i="3"/>
  <c r="S1406" i="3"/>
  <c r="Q1407" i="3"/>
  <c r="R1407" i="3"/>
  <c r="S1407" i="3"/>
  <c r="Q1408" i="3"/>
  <c r="R1408" i="3" s="1"/>
  <c r="S1408" i="3"/>
  <c r="Q1409" i="3"/>
  <c r="R1409" i="3" s="1"/>
  <c r="S1409" i="3"/>
  <c r="Q1410" i="3"/>
  <c r="R1410" i="3" s="1"/>
  <c r="S1410" i="3"/>
  <c r="Q1411" i="3"/>
  <c r="R1411" i="3"/>
  <c r="S1411" i="3"/>
  <c r="Q1412" i="3"/>
  <c r="R1412" i="3"/>
  <c r="S1412" i="3"/>
  <c r="Q1413" i="3"/>
  <c r="R1413" i="3"/>
  <c r="S1413" i="3"/>
  <c r="Q1414" i="3"/>
  <c r="R1414" i="3" s="1"/>
  <c r="S1414" i="3"/>
  <c r="Q1415" i="3"/>
  <c r="R1415" i="3"/>
  <c r="S1415" i="3"/>
  <c r="Q1416" i="3"/>
  <c r="R1416" i="3" s="1"/>
  <c r="S1416" i="3"/>
  <c r="Q1417" i="3"/>
  <c r="R1417" i="3" s="1"/>
  <c r="S1417" i="3"/>
  <c r="Q1418" i="3"/>
  <c r="R1418" i="3"/>
  <c r="S1418" i="3"/>
  <c r="Q1419" i="3"/>
  <c r="R1419" i="3" s="1"/>
  <c r="S1419" i="3"/>
  <c r="Q1420" i="3"/>
  <c r="R1420" i="3"/>
  <c r="S1420" i="3"/>
  <c r="Q1421" i="3"/>
  <c r="R1421" i="3" s="1"/>
  <c r="S1421" i="3"/>
  <c r="Q1422" i="3"/>
  <c r="R1422" i="3"/>
  <c r="S1422" i="3"/>
  <c r="Q1423" i="3"/>
  <c r="R1423" i="3"/>
  <c r="S1423" i="3"/>
  <c r="Q1424" i="3"/>
  <c r="R1424" i="3"/>
  <c r="S1424" i="3"/>
  <c r="Q1425" i="3"/>
  <c r="R1425" i="3" s="1"/>
  <c r="S1425" i="3"/>
  <c r="Q1426" i="3"/>
  <c r="R1426" i="3"/>
  <c r="S1426" i="3"/>
  <c r="Q1427" i="3"/>
  <c r="R1427" i="3"/>
  <c r="S1427" i="3"/>
  <c r="Q1428" i="3"/>
  <c r="R1428" i="3"/>
  <c r="S1428" i="3"/>
  <c r="Q1429" i="3"/>
  <c r="R1429" i="3"/>
  <c r="S1429" i="3"/>
  <c r="Q1430" i="3"/>
  <c r="R1430" i="3" s="1"/>
  <c r="S1430" i="3"/>
  <c r="Q1431" i="3"/>
  <c r="R1431" i="3"/>
  <c r="S1431" i="3"/>
  <c r="Q1432" i="3"/>
  <c r="R1432" i="3" s="1"/>
  <c r="S1432" i="3"/>
  <c r="Q1433" i="3"/>
  <c r="R1433" i="3" s="1"/>
  <c r="S1433" i="3"/>
  <c r="Q1434" i="3"/>
  <c r="R1434" i="3"/>
  <c r="S1434" i="3"/>
  <c r="Q1435" i="3"/>
  <c r="R1435" i="3" s="1"/>
  <c r="S1435" i="3"/>
  <c r="Q1436" i="3"/>
  <c r="R1436" i="3"/>
  <c r="S1436" i="3"/>
  <c r="Q1437" i="3"/>
  <c r="R1437" i="3"/>
  <c r="S1437" i="3"/>
  <c r="Q1438" i="3"/>
  <c r="R1438" i="3"/>
  <c r="S1438" i="3"/>
  <c r="Q1439" i="3"/>
  <c r="R1439" i="3" s="1"/>
  <c r="S1439" i="3"/>
  <c r="Q1440" i="3"/>
  <c r="R1440" i="3"/>
  <c r="S1440" i="3"/>
  <c r="Q1441" i="3"/>
  <c r="R1441" i="3" s="1"/>
  <c r="S1441" i="3"/>
  <c r="Q1442" i="3"/>
  <c r="R1442" i="3" s="1"/>
  <c r="S1442" i="3"/>
  <c r="Q1443" i="3"/>
  <c r="R1443" i="3"/>
  <c r="S1443" i="3"/>
  <c r="Q1444" i="3"/>
  <c r="R1444" i="3"/>
  <c r="S1444" i="3"/>
  <c r="Q1445" i="3"/>
  <c r="R1445" i="3"/>
  <c r="S1445" i="3"/>
  <c r="Q1446" i="3"/>
  <c r="R1446" i="3" s="1"/>
  <c r="S1446" i="3"/>
  <c r="Q1447" i="3"/>
  <c r="R1447" i="3"/>
  <c r="S1447" i="3"/>
  <c r="Q1448" i="3"/>
  <c r="R1448" i="3" s="1"/>
  <c r="S1448" i="3"/>
  <c r="Q1449" i="3"/>
  <c r="R1449" i="3" s="1"/>
  <c r="S1449" i="3"/>
  <c r="Q1450" i="3"/>
  <c r="R1450" i="3"/>
  <c r="S1450" i="3"/>
  <c r="Q1451" i="3"/>
  <c r="R1451" i="3" s="1"/>
  <c r="S1451" i="3"/>
  <c r="Q1452" i="3"/>
  <c r="R1452" i="3"/>
  <c r="S1452" i="3"/>
  <c r="Q1453" i="3"/>
  <c r="R1453" i="3" s="1"/>
  <c r="S1453" i="3"/>
  <c r="Q1454" i="3"/>
  <c r="R1454" i="3" s="1"/>
  <c r="S1454" i="3"/>
  <c r="Q1455" i="3"/>
  <c r="R1455" i="3" s="1"/>
  <c r="S1455" i="3"/>
  <c r="Q1456" i="3"/>
  <c r="R1456" i="3"/>
  <c r="S1456" i="3"/>
  <c r="Q1457" i="3"/>
  <c r="R1457" i="3" s="1"/>
  <c r="S1457" i="3"/>
  <c r="Q1458" i="3"/>
  <c r="R1458" i="3" s="1"/>
  <c r="S1458" i="3"/>
  <c r="Q1459" i="3"/>
  <c r="R1459" i="3"/>
  <c r="S1459" i="3"/>
  <c r="Q1460" i="3"/>
  <c r="R1460" i="3"/>
  <c r="S1460" i="3"/>
  <c r="Q1461" i="3"/>
  <c r="R1461" i="3"/>
  <c r="S1461" i="3"/>
  <c r="Q1462" i="3"/>
  <c r="R1462" i="3"/>
  <c r="S1462" i="3"/>
  <c r="Q1463" i="3"/>
  <c r="R1463" i="3"/>
  <c r="S1463" i="3"/>
  <c r="Q1464" i="3"/>
  <c r="R1464" i="3" s="1"/>
  <c r="S1464" i="3"/>
  <c r="Q1465" i="3"/>
  <c r="R1465" i="3" s="1"/>
  <c r="S1465" i="3"/>
  <c r="Q1466" i="3"/>
  <c r="R1466" i="3"/>
  <c r="S1466" i="3"/>
  <c r="Q1467" i="3"/>
  <c r="R1467" i="3" s="1"/>
  <c r="S1467" i="3"/>
  <c r="Q1468" i="3"/>
  <c r="R1468" i="3"/>
  <c r="S1468" i="3"/>
  <c r="Q1469" i="3"/>
  <c r="R1469" i="3" s="1"/>
  <c r="S1469" i="3"/>
  <c r="Q1470" i="3"/>
  <c r="R1470" i="3"/>
  <c r="S1470" i="3"/>
  <c r="Q1471" i="3"/>
  <c r="R1471" i="3" s="1"/>
  <c r="S1471" i="3"/>
  <c r="Q1472" i="3"/>
  <c r="R1472" i="3"/>
  <c r="S1472" i="3"/>
  <c r="Q1473" i="3"/>
  <c r="R1473" i="3" s="1"/>
  <c r="S1473" i="3"/>
  <c r="Q1474" i="3"/>
  <c r="R1474" i="3" s="1"/>
  <c r="S1474" i="3"/>
  <c r="Q1475" i="3"/>
  <c r="R1475" i="3"/>
  <c r="S1475" i="3"/>
  <c r="Q1476" i="3"/>
  <c r="R1476" i="3"/>
  <c r="S1476" i="3"/>
  <c r="Q1477" i="3"/>
  <c r="R1477" i="3"/>
  <c r="S1477" i="3"/>
  <c r="Q1478" i="3"/>
  <c r="R1478" i="3" s="1"/>
  <c r="S1478" i="3"/>
  <c r="Q1479" i="3"/>
  <c r="R1479" i="3" s="1"/>
  <c r="S1479" i="3"/>
  <c r="Q1480" i="3"/>
  <c r="R1480" i="3" s="1"/>
  <c r="S1480" i="3"/>
  <c r="Q1481" i="3"/>
  <c r="R1481" i="3" s="1"/>
  <c r="S1481" i="3"/>
  <c r="Q1482" i="3"/>
  <c r="R1482" i="3"/>
  <c r="S1482" i="3"/>
  <c r="Q1483" i="3"/>
  <c r="R1483" i="3" s="1"/>
  <c r="S1483" i="3"/>
  <c r="Q1484" i="3"/>
  <c r="R1484" i="3"/>
  <c r="S1484" i="3"/>
  <c r="Q1485" i="3"/>
  <c r="R1485" i="3" s="1"/>
  <c r="S1485" i="3"/>
  <c r="Q1486" i="3"/>
  <c r="R1486" i="3"/>
  <c r="S1486" i="3"/>
  <c r="Q1487" i="3"/>
  <c r="R1487" i="3" s="1"/>
  <c r="S1487" i="3"/>
  <c r="Q1488" i="3"/>
  <c r="R1488" i="3"/>
  <c r="S1488" i="3"/>
  <c r="Q1489" i="3"/>
  <c r="R1489" i="3" s="1"/>
  <c r="S1489" i="3"/>
  <c r="Q1490" i="3"/>
  <c r="R1490" i="3" s="1"/>
  <c r="S1490" i="3"/>
  <c r="Q1491" i="3"/>
  <c r="R1491" i="3"/>
  <c r="S1491" i="3"/>
  <c r="Q1492" i="3"/>
  <c r="R1492" i="3"/>
  <c r="S1492" i="3"/>
  <c r="Q1493" i="3"/>
  <c r="R1493" i="3"/>
  <c r="S1493" i="3"/>
  <c r="Q1494" i="3"/>
  <c r="R1494" i="3" s="1"/>
  <c r="S1494" i="3"/>
  <c r="Q1495" i="3"/>
  <c r="R1495" i="3"/>
  <c r="S1495" i="3"/>
  <c r="Q1496" i="3"/>
  <c r="R1496" i="3" s="1"/>
  <c r="S1496" i="3"/>
  <c r="Q1497" i="3"/>
  <c r="R1497" i="3" s="1"/>
  <c r="S1497" i="3"/>
  <c r="Q1498" i="3"/>
  <c r="R1498" i="3"/>
  <c r="S1498" i="3"/>
  <c r="Q1499" i="3"/>
  <c r="R1499" i="3" s="1"/>
  <c r="S1499" i="3"/>
  <c r="Q1500" i="3"/>
  <c r="R1500" i="3"/>
  <c r="S1500" i="3"/>
  <c r="Q1501" i="3"/>
  <c r="R1501" i="3"/>
  <c r="S1501" i="3"/>
  <c r="Q1502" i="3"/>
  <c r="R1502" i="3"/>
  <c r="S1502" i="3"/>
  <c r="Q1503" i="3"/>
  <c r="R1503" i="3" s="1"/>
  <c r="S1503" i="3"/>
  <c r="Q1504" i="3"/>
  <c r="R1504" i="3"/>
  <c r="S1504" i="3"/>
  <c r="Q1505" i="3"/>
  <c r="R1505" i="3" s="1"/>
  <c r="S1505" i="3"/>
  <c r="Q1506" i="3"/>
  <c r="R1506" i="3" s="1"/>
  <c r="S1506" i="3"/>
  <c r="Q1507" i="3"/>
  <c r="R1507" i="3" s="1"/>
  <c r="S1507" i="3"/>
  <c r="Q1508" i="3"/>
  <c r="R1508" i="3"/>
  <c r="S1508" i="3"/>
  <c r="Q1509" i="3"/>
  <c r="R1509" i="3"/>
  <c r="S1509" i="3"/>
  <c r="Q1510" i="3"/>
  <c r="R1510" i="3" s="1"/>
  <c r="S1510" i="3"/>
  <c r="Q1511" i="3"/>
  <c r="R1511" i="3"/>
  <c r="S1511" i="3"/>
  <c r="Q1512" i="3"/>
  <c r="R1512" i="3"/>
  <c r="S1512" i="3"/>
  <c r="Q1513" i="3"/>
  <c r="R1513" i="3" s="1"/>
  <c r="S1513" i="3"/>
  <c r="Q1514" i="3"/>
  <c r="R1514" i="3"/>
  <c r="S1514" i="3"/>
  <c r="Q1515" i="3"/>
  <c r="R1515" i="3"/>
  <c r="S1515" i="3"/>
  <c r="Q1516" i="3"/>
  <c r="R1516" i="3"/>
  <c r="S1516" i="3"/>
  <c r="Q1517" i="3"/>
  <c r="R1517" i="3" s="1"/>
  <c r="S1517" i="3"/>
  <c r="Q1518" i="3"/>
  <c r="R1518" i="3"/>
  <c r="S1518" i="3"/>
  <c r="Q1519" i="3"/>
  <c r="R1519" i="3" s="1"/>
  <c r="S1519" i="3"/>
  <c r="Q1520" i="3"/>
  <c r="R1520" i="3"/>
  <c r="S1520" i="3"/>
  <c r="Q1521" i="3"/>
  <c r="R1521" i="3" s="1"/>
  <c r="S1521" i="3"/>
  <c r="Q1522" i="3"/>
  <c r="R1522" i="3" s="1"/>
  <c r="S1522" i="3"/>
  <c r="Q1523" i="3"/>
  <c r="R1523" i="3"/>
  <c r="S1523" i="3"/>
  <c r="Q1524" i="3"/>
  <c r="R1524" i="3"/>
  <c r="S1524" i="3"/>
  <c r="Q1525" i="3"/>
  <c r="R1525" i="3"/>
  <c r="S1525" i="3"/>
  <c r="Q1526" i="3"/>
  <c r="R1526" i="3"/>
  <c r="S1526" i="3"/>
  <c r="Q1527" i="3"/>
  <c r="R1527" i="3"/>
  <c r="S1527" i="3"/>
  <c r="Q1528" i="3"/>
  <c r="R1528" i="3" s="1"/>
  <c r="S1528" i="3"/>
  <c r="Q1529" i="3"/>
  <c r="R1529" i="3" s="1"/>
  <c r="S1529" i="3"/>
  <c r="Q1530" i="3"/>
  <c r="R1530" i="3"/>
  <c r="S1530" i="3"/>
  <c r="Q1531" i="3"/>
  <c r="R1531" i="3" s="1"/>
  <c r="S1531" i="3"/>
  <c r="Q1532" i="3"/>
  <c r="R1532" i="3"/>
  <c r="S1532" i="3"/>
  <c r="Q1533" i="3"/>
  <c r="R1533" i="3" s="1"/>
  <c r="S1533" i="3"/>
  <c r="Q1534" i="3"/>
  <c r="R1534" i="3"/>
  <c r="S1534" i="3"/>
  <c r="Q1535" i="3"/>
  <c r="R1535" i="3" s="1"/>
  <c r="S1535" i="3"/>
  <c r="Q1536" i="3"/>
  <c r="R1536" i="3"/>
  <c r="S1536" i="3"/>
  <c r="Q1537" i="3"/>
  <c r="R1537" i="3" s="1"/>
  <c r="S1537" i="3"/>
  <c r="Q1538" i="3"/>
  <c r="R1538" i="3" s="1"/>
  <c r="S1538" i="3"/>
  <c r="Q1539" i="3"/>
  <c r="R1539" i="3"/>
  <c r="S1539" i="3"/>
  <c r="Q1540" i="3"/>
  <c r="R1540" i="3"/>
  <c r="S1540" i="3"/>
  <c r="Q1541" i="3"/>
  <c r="R1541" i="3"/>
  <c r="S1541" i="3"/>
  <c r="Q1542" i="3"/>
  <c r="R1542" i="3" s="1"/>
  <c r="S1542" i="3"/>
  <c r="Q1543" i="3"/>
  <c r="R1543" i="3"/>
  <c r="S1543" i="3"/>
  <c r="Q1544" i="3"/>
  <c r="R1544" i="3" s="1"/>
  <c r="S1544" i="3"/>
  <c r="Q1545" i="3"/>
  <c r="R1545" i="3" s="1"/>
  <c r="S1545" i="3"/>
  <c r="Q1546" i="3"/>
  <c r="R1546" i="3"/>
  <c r="S1546" i="3"/>
  <c r="Q1547" i="3"/>
  <c r="R1547" i="3" s="1"/>
  <c r="S1547" i="3"/>
  <c r="Q1548" i="3"/>
  <c r="R1548" i="3"/>
  <c r="S1548" i="3"/>
  <c r="Q1549" i="3"/>
  <c r="R1549" i="3" s="1"/>
  <c r="S1549" i="3"/>
  <c r="Q1550" i="3"/>
  <c r="R1550" i="3"/>
  <c r="S1550" i="3"/>
  <c r="Q1551" i="3"/>
  <c r="R1551" i="3"/>
  <c r="S1551" i="3"/>
  <c r="Q1552" i="3"/>
  <c r="R1552" i="3"/>
  <c r="S1552" i="3"/>
  <c r="Q1553" i="3"/>
  <c r="R1553" i="3" s="1"/>
  <c r="S1553" i="3"/>
  <c r="Q1554" i="3"/>
  <c r="R1554" i="3"/>
  <c r="S1554" i="3"/>
  <c r="Q1555" i="3"/>
  <c r="R1555" i="3"/>
  <c r="S1555" i="3"/>
  <c r="Q1556" i="3"/>
  <c r="R1556" i="3"/>
  <c r="S1556" i="3"/>
  <c r="Q1557" i="3"/>
  <c r="R1557" i="3"/>
  <c r="S1557" i="3"/>
  <c r="Q1558" i="3"/>
  <c r="R1558" i="3" s="1"/>
  <c r="S1558" i="3"/>
  <c r="Q1559" i="3"/>
  <c r="R1559" i="3"/>
  <c r="S1559" i="3"/>
  <c r="Q1560" i="3"/>
  <c r="R1560" i="3" s="1"/>
  <c r="S1560" i="3"/>
  <c r="Q1561" i="3"/>
  <c r="R1561" i="3" s="1"/>
  <c r="S1561" i="3"/>
  <c r="Q1562" i="3"/>
  <c r="R1562" i="3"/>
  <c r="S1562" i="3"/>
  <c r="Q1563" i="3"/>
  <c r="R1563" i="3" s="1"/>
  <c r="S1563" i="3"/>
  <c r="Q1564" i="3"/>
  <c r="R1564" i="3"/>
  <c r="S1564" i="3"/>
  <c r="Q1565" i="3"/>
  <c r="R1565" i="3"/>
  <c r="S1565" i="3"/>
  <c r="Q1566" i="3"/>
  <c r="R1566" i="3"/>
  <c r="S1566" i="3"/>
  <c r="Q1567" i="3"/>
  <c r="R1567" i="3" s="1"/>
  <c r="S1567" i="3"/>
  <c r="Q1568" i="3"/>
  <c r="R1568" i="3"/>
  <c r="S1568" i="3"/>
  <c r="Q1569" i="3"/>
  <c r="R1569" i="3" s="1"/>
  <c r="S1569" i="3"/>
  <c r="Q1570" i="3"/>
  <c r="R1570" i="3" s="1"/>
  <c r="S1570" i="3"/>
  <c r="Q1571" i="3"/>
  <c r="R1571" i="3"/>
  <c r="S1571" i="3"/>
  <c r="Q1572" i="3"/>
  <c r="R1572" i="3"/>
  <c r="S1572" i="3"/>
  <c r="Q1573" i="3"/>
  <c r="R1573" i="3"/>
  <c r="S1573" i="3"/>
  <c r="Q1574" i="3"/>
  <c r="R1574" i="3" s="1"/>
  <c r="S1574" i="3"/>
  <c r="Q1575" i="3"/>
  <c r="R1575" i="3"/>
  <c r="S1575" i="3"/>
  <c r="Q1576" i="3"/>
  <c r="R1576" i="3" s="1"/>
  <c r="S1576" i="3"/>
  <c r="Q1577" i="3"/>
  <c r="R1577" i="3" s="1"/>
  <c r="S1577" i="3"/>
  <c r="Q1578" i="3"/>
  <c r="R1578" i="3"/>
  <c r="S1578" i="3"/>
  <c r="Q1579" i="3"/>
  <c r="R1579" i="3" s="1"/>
  <c r="S1579" i="3"/>
  <c r="Q1580" i="3"/>
  <c r="R1580" i="3"/>
  <c r="S1580" i="3"/>
  <c r="Q1581" i="3"/>
  <c r="R1581" i="3" s="1"/>
  <c r="S1581" i="3"/>
  <c r="Q1582" i="3"/>
  <c r="R1582" i="3" s="1"/>
  <c r="S1582" i="3"/>
  <c r="Q1583" i="3"/>
  <c r="R1583" i="3" s="1"/>
  <c r="S1583" i="3"/>
  <c r="Q1584" i="3"/>
  <c r="R1584" i="3"/>
  <c r="S1584" i="3"/>
  <c r="Q1585" i="3"/>
  <c r="R1585" i="3" s="1"/>
  <c r="S1585" i="3"/>
  <c r="Q1586" i="3"/>
  <c r="R1586" i="3" s="1"/>
  <c r="S1586" i="3"/>
  <c r="Q1587" i="3"/>
  <c r="R1587" i="3"/>
  <c r="S1587" i="3"/>
  <c r="Q1588" i="3"/>
  <c r="R1588" i="3"/>
  <c r="S1588" i="3"/>
  <c r="Q1589" i="3"/>
  <c r="R1589" i="3"/>
  <c r="S1589" i="3"/>
  <c r="Q1590" i="3"/>
  <c r="R1590" i="3"/>
  <c r="S1590" i="3"/>
  <c r="Q1591" i="3"/>
  <c r="R1591" i="3"/>
  <c r="S1591" i="3"/>
  <c r="Q1592" i="3"/>
  <c r="R1592" i="3" s="1"/>
  <c r="S1592" i="3"/>
  <c r="Q1593" i="3"/>
  <c r="R1593" i="3" s="1"/>
  <c r="S1593" i="3"/>
  <c r="Q1594" i="3"/>
  <c r="R1594" i="3"/>
  <c r="S1594" i="3"/>
  <c r="Q1595" i="3"/>
  <c r="R1595" i="3" s="1"/>
  <c r="S1595" i="3"/>
  <c r="Q1596" i="3"/>
  <c r="R1596" i="3"/>
  <c r="S1596" i="3"/>
  <c r="Q1597" i="3"/>
  <c r="R1597" i="3" s="1"/>
  <c r="S1597" i="3"/>
  <c r="Q1598" i="3"/>
  <c r="R1598" i="3"/>
  <c r="S1598" i="3"/>
  <c r="Q1599" i="3"/>
  <c r="R1599" i="3" s="1"/>
  <c r="S1599" i="3"/>
  <c r="Q1600" i="3"/>
  <c r="R1600" i="3"/>
  <c r="S1600" i="3"/>
  <c r="Q1601" i="3"/>
  <c r="R1601" i="3" s="1"/>
  <c r="S1601" i="3"/>
  <c r="Q1602" i="3"/>
  <c r="R1602" i="3" s="1"/>
  <c r="S1602" i="3"/>
  <c r="Q1603" i="3"/>
  <c r="R1603" i="3"/>
  <c r="S1603" i="3"/>
  <c r="Q1604" i="3"/>
  <c r="R1604" i="3"/>
  <c r="S1604" i="3"/>
  <c r="Q1605" i="3"/>
  <c r="R1605" i="3"/>
  <c r="S1605" i="3"/>
  <c r="Q1606" i="3"/>
  <c r="R1606" i="3" s="1"/>
  <c r="S1606" i="3"/>
  <c r="Q1607" i="3"/>
  <c r="R1607" i="3" s="1"/>
  <c r="S1607" i="3"/>
  <c r="Q1608" i="3"/>
  <c r="R1608" i="3" s="1"/>
  <c r="S1608" i="3"/>
  <c r="Q1609" i="3"/>
  <c r="R1609" i="3" s="1"/>
  <c r="S1609" i="3"/>
  <c r="Q1610" i="3"/>
  <c r="R1610" i="3"/>
  <c r="S1610" i="3"/>
  <c r="Q1611" i="3"/>
  <c r="R1611" i="3" s="1"/>
  <c r="S1611" i="3"/>
  <c r="Q1612" i="3"/>
  <c r="R1612" i="3"/>
  <c r="S1612" i="3"/>
  <c r="Q1613" i="3"/>
  <c r="R1613" i="3" s="1"/>
  <c r="S1613" i="3"/>
  <c r="Q1614" i="3"/>
  <c r="R1614" i="3"/>
  <c r="S1614" i="3"/>
  <c r="Q1615" i="3"/>
  <c r="R1615" i="3" s="1"/>
  <c r="S1615" i="3"/>
  <c r="Q1616" i="3"/>
  <c r="R1616" i="3"/>
  <c r="S1616" i="3"/>
  <c r="Q1617" i="3"/>
  <c r="R1617" i="3" s="1"/>
  <c r="S1617" i="3"/>
  <c r="Q1618" i="3"/>
  <c r="R1618" i="3" s="1"/>
  <c r="S1618" i="3"/>
  <c r="Q1619" i="3"/>
  <c r="R1619" i="3"/>
  <c r="S1619" i="3"/>
  <c r="Q1620" i="3"/>
  <c r="R1620" i="3"/>
  <c r="S1620" i="3"/>
  <c r="Q1621" i="3"/>
  <c r="R1621" i="3"/>
  <c r="S1621" i="3"/>
  <c r="Q1622" i="3"/>
  <c r="R1622" i="3" s="1"/>
  <c r="S1622" i="3"/>
  <c r="Q1623" i="3"/>
  <c r="R1623" i="3"/>
  <c r="S1623" i="3"/>
  <c r="Q1624" i="3"/>
  <c r="R1624" i="3" s="1"/>
  <c r="S1624" i="3"/>
  <c r="Q1625" i="3"/>
  <c r="R1625" i="3" s="1"/>
  <c r="S1625" i="3"/>
  <c r="Q1626" i="3"/>
  <c r="R1626" i="3"/>
  <c r="S1626" i="3"/>
  <c r="Q1627" i="3"/>
  <c r="R1627" i="3" s="1"/>
  <c r="S1627" i="3"/>
  <c r="Q1628" i="3"/>
  <c r="R1628" i="3"/>
  <c r="S1628" i="3"/>
  <c r="Q1629" i="3"/>
  <c r="R1629" i="3"/>
  <c r="S1629" i="3"/>
  <c r="Q1630" i="3"/>
  <c r="R1630" i="3"/>
  <c r="S1630" i="3"/>
  <c r="Q1631" i="3"/>
  <c r="R1631" i="3" s="1"/>
  <c r="S1631" i="3"/>
  <c r="Q1632" i="3"/>
  <c r="R1632" i="3"/>
  <c r="S1632" i="3"/>
  <c r="Q1633" i="3"/>
  <c r="R1633" i="3" s="1"/>
  <c r="S1633" i="3"/>
  <c r="Q1634" i="3"/>
  <c r="R1634" i="3" s="1"/>
  <c r="S1634" i="3"/>
  <c r="Q1635" i="3"/>
  <c r="R1635" i="3" s="1"/>
  <c r="S1635" i="3"/>
  <c r="Q1636" i="3"/>
  <c r="R1636" i="3"/>
  <c r="S1636" i="3"/>
  <c r="Q1637" i="3"/>
  <c r="R1637" i="3"/>
  <c r="S1637" i="3"/>
  <c r="Q1638" i="3"/>
  <c r="R1638" i="3" s="1"/>
  <c r="S1638" i="3"/>
  <c r="Q1639" i="3"/>
  <c r="R1639" i="3"/>
  <c r="S1639" i="3"/>
  <c r="Q1640" i="3"/>
  <c r="R1640" i="3" s="1"/>
  <c r="S1640" i="3"/>
  <c r="Q1641" i="3"/>
  <c r="R1641" i="3" s="1"/>
  <c r="S1641" i="3"/>
  <c r="Q1642" i="3"/>
  <c r="R1642" i="3"/>
  <c r="S1642" i="3"/>
  <c r="Q1643" i="3"/>
  <c r="R1643" i="3" s="1"/>
  <c r="S1643" i="3"/>
  <c r="Q1644" i="3"/>
  <c r="R1644" i="3"/>
  <c r="S1644" i="3"/>
  <c r="Q1645" i="3"/>
  <c r="R1645" i="3" s="1"/>
  <c r="S1645" i="3"/>
  <c r="Q1646" i="3"/>
  <c r="R1646" i="3" s="1"/>
  <c r="S1646" i="3"/>
  <c r="Q1647" i="3"/>
  <c r="R1647" i="3" s="1"/>
  <c r="S1647" i="3"/>
  <c r="Q1648" i="3"/>
  <c r="R1648" i="3"/>
  <c r="S1648" i="3"/>
  <c r="Q1649" i="3"/>
  <c r="R1649" i="3" s="1"/>
  <c r="S1649" i="3"/>
  <c r="Q1650" i="3"/>
  <c r="R1650" i="3" s="1"/>
  <c r="S1650" i="3"/>
  <c r="Q1651" i="3"/>
  <c r="R1651" i="3"/>
  <c r="S1651" i="3"/>
  <c r="Q1652" i="3"/>
  <c r="R1652" i="3"/>
  <c r="S1652" i="3"/>
  <c r="Q1653" i="3"/>
  <c r="R1653" i="3"/>
  <c r="S1653" i="3"/>
  <c r="Q1654" i="3"/>
  <c r="R1654" i="3"/>
  <c r="S1654" i="3"/>
  <c r="Q1655" i="3"/>
  <c r="R1655" i="3"/>
  <c r="S1655" i="3"/>
  <c r="Q1656" i="3"/>
  <c r="R1656" i="3" s="1"/>
  <c r="S1656" i="3"/>
  <c r="Q1657" i="3"/>
  <c r="R1657" i="3" s="1"/>
  <c r="S1657" i="3"/>
  <c r="Q1658" i="3"/>
  <c r="R1658" i="3"/>
  <c r="S1658" i="3"/>
  <c r="Q1659" i="3"/>
  <c r="R1659" i="3" s="1"/>
  <c r="S1659" i="3"/>
  <c r="Q1660" i="3"/>
  <c r="R1660" i="3"/>
  <c r="S1660" i="3"/>
  <c r="Q1661" i="3"/>
  <c r="R1661" i="3" s="1"/>
  <c r="S1661" i="3"/>
  <c r="Q1662" i="3"/>
  <c r="R1662" i="3"/>
  <c r="S1662" i="3"/>
  <c r="Q1663" i="3"/>
  <c r="R1663" i="3" s="1"/>
  <c r="S1663" i="3"/>
  <c r="Q1664" i="3"/>
  <c r="R1664" i="3"/>
  <c r="S1664" i="3"/>
  <c r="Q1665" i="3"/>
  <c r="R1665" i="3" s="1"/>
  <c r="S1665" i="3"/>
  <c r="Q1666" i="3"/>
  <c r="R1666" i="3" s="1"/>
  <c r="S1666" i="3"/>
  <c r="Q1667" i="3"/>
  <c r="R1667" i="3"/>
  <c r="S1667" i="3"/>
  <c r="Q1668" i="3"/>
  <c r="R1668" i="3"/>
  <c r="S1668" i="3"/>
  <c r="Q1669" i="3"/>
  <c r="R1669" i="3"/>
  <c r="S1669" i="3"/>
  <c r="Q1670" i="3"/>
  <c r="R1670" i="3" s="1"/>
  <c r="S1670" i="3"/>
  <c r="Q1671" i="3"/>
  <c r="R1671" i="3" s="1"/>
  <c r="S1671" i="3"/>
  <c r="Q1672" i="3"/>
  <c r="R1672" i="3" s="1"/>
  <c r="S1672" i="3"/>
  <c r="Q1673" i="3"/>
  <c r="R1673" i="3" s="1"/>
  <c r="S1673" i="3"/>
  <c r="Q1674" i="3"/>
  <c r="R1674" i="3"/>
  <c r="S1674" i="3"/>
  <c r="Q1675" i="3"/>
  <c r="R1675" i="3" s="1"/>
  <c r="S1675" i="3"/>
  <c r="Q1676" i="3"/>
  <c r="R1676" i="3"/>
  <c r="S1676" i="3"/>
  <c r="Q1677" i="3"/>
  <c r="R1677" i="3" s="1"/>
  <c r="S1677" i="3"/>
  <c r="Q1678" i="3"/>
  <c r="R1678" i="3"/>
  <c r="S1678" i="3"/>
  <c r="Q1679" i="3"/>
  <c r="R1679" i="3"/>
  <c r="S1679" i="3"/>
  <c r="Q1680" i="3"/>
  <c r="R1680" i="3"/>
  <c r="S1680" i="3"/>
  <c r="Q1681" i="3"/>
  <c r="R1681" i="3" s="1"/>
  <c r="S1681" i="3"/>
  <c r="Q1682" i="3"/>
  <c r="R1682" i="3"/>
  <c r="S1682" i="3"/>
  <c r="Q1683" i="3"/>
  <c r="R1683" i="3"/>
  <c r="S1683" i="3"/>
  <c r="Q1684" i="3"/>
  <c r="R1684" i="3"/>
  <c r="S1684" i="3"/>
  <c r="Q1685" i="3"/>
  <c r="R1685" i="3"/>
  <c r="S1685" i="3"/>
  <c r="Q1686" i="3"/>
  <c r="R1686" i="3" s="1"/>
  <c r="S1686" i="3"/>
  <c r="Q1687" i="3"/>
  <c r="R1687" i="3"/>
  <c r="S1687" i="3"/>
  <c r="Q1688" i="3"/>
  <c r="R1688" i="3" s="1"/>
  <c r="S1688" i="3"/>
  <c r="Q1689" i="3"/>
  <c r="R1689" i="3" s="1"/>
  <c r="S1689" i="3"/>
  <c r="Q1690" i="3"/>
  <c r="R1690" i="3"/>
  <c r="S1690" i="3"/>
  <c r="Q1691" i="3"/>
  <c r="R1691" i="3" s="1"/>
  <c r="S1691" i="3"/>
  <c r="Q1692" i="3"/>
  <c r="R1692" i="3"/>
  <c r="S1692" i="3"/>
  <c r="Q1693" i="3"/>
  <c r="R1693" i="3"/>
  <c r="S1693" i="3"/>
  <c r="Q1694" i="3"/>
  <c r="R1694" i="3"/>
  <c r="S1694" i="3"/>
  <c r="Q1695" i="3"/>
  <c r="R1695" i="3" s="1"/>
  <c r="S1695" i="3"/>
  <c r="Q1696" i="3"/>
  <c r="R1696" i="3"/>
  <c r="S1696" i="3"/>
  <c r="Q1697" i="3"/>
  <c r="R1697" i="3" s="1"/>
  <c r="S1697" i="3"/>
  <c r="Q1698" i="3"/>
  <c r="R1698" i="3" s="1"/>
  <c r="S1698" i="3"/>
  <c r="Q1699" i="3"/>
  <c r="R1699" i="3" s="1"/>
  <c r="S1699" i="3"/>
  <c r="Q1700" i="3"/>
  <c r="R1700" i="3"/>
  <c r="S1700" i="3"/>
  <c r="Q1701" i="3"/>
  <c r="R1701" i="3"/>
  <c r="S1701" i="3"/>
  <c r="Q1702" i="3"/>
  <c r="R1702" i="3" s="1"/>
  <c r="S1702" i="3"/>
  <c r="Q1703" i="3"/>
  <c r="R1703" i="3"/>
  <c r="S1703" i="3"/>
  <c r="Q1704" i="3"/>
  <c r="R1704" i="3" s="1"/>
  <c r="S1704" i="3"/>
  <c r="Q1705" i="3"/>
  <c r="R1705" i="3" s="1"/>
  <c r="S1705" i="3"/>
  <c r="Q1706" i="3"/>
  <c r="R1706" i="3"/>
  <c r="S1706" i="3"/>
  <c r="Q1707" i="3"/>
  <c r="R1707" i="3" s="1"/>
  <c r="S1707" i="3"/>
  <c r="Q1708" i="3"/>
  <c r="R1708" i="3"/>
  <c r="S1708" i="3"/>
  <c r="Q1709" i="3"/>
  <c r="R1709" i="3" s="1"/>
  <c r="S1709" i="3"/>
  <c r="Q1710" i="3"/>
  <c r="R1710" i="3" s="1"/>
  <c r="S1710" i="3"/>
  <c r="Q1711" i="3"/>
  <c r="R1711" i="3" s="1"/>
  <c r="S1711" i="3"/>
  <c r="Q1712" i="3"/>
  <c r="R1712" i="3"/>
  <c r="S1712" i="3"/>
  <c r="Q1713" i="3"/>
  <c r="R1713" i="3" s="1"/>
  <c r="S1713" i="3"/>
  <c r="Q1714" i="3"/>
  <c r="R1714" i="3" s="1"/>
  <c r="S1714" i="3"/>
  <c r="Q1715" i="3"/>
  <c r="R1715" i="3"/>
  <c r="S1715" i="3"/>
  <c r="Q1716" i="3"/>
  <c r="R1716" i="3"/>
  <c r="S1716" i="3"/>
  <c r="Q1717" i="3"/>
  <c r="R1717" i="3"/>
  <c r="S1717" i="3"/>
  <c r="Q1718" i="3"/>
  <c r="R1718" i="3"/>
  <c r="S1718" i="3"/>
  <c r="Q1719" i="3"/>
  <c r="R1719" i="3"/>
  <c r="S1719" i="3"/>
  <c r="Q1720" i="3"/>
  <c r="R1720" i="3" s="1"/>
  <c r="S1720" i="3"/>
  <c r="Q1721" i="3"/>
  <c r="R1721" i="3" s="1"/>
  <c r="S1721" i="3"/>
  <c r="Q1722" i="3"/>
  <c r="R1722" i="3"/>
  <c r="S1722" i="3"/>
  <c r="Q1723" i="3"/>
  <c r="R1723" i="3" s="1"/>
  <c r="S1723" i="3"/>
  <c r="Q1724" i="3"/>
  <c r="R1724" i="3"/>
  <c r="S1724" i="3"/>
  <c r="Q1725" i="3"/>
  <c r="R1725" i="3" s="1"/>
  <c r="S1725" i="3"/>
  <c r="Q1726" i="3"/>
  <c r="R1726" i="3"/>
  <c r="S1726" i="3"/>
  <c r="Q1727" i="3"/>
  <c r="R1727" i="3" s="1"/>
  <c r="S1727" i="3"/>
  <c r="Q1728" i="3"/>
  <c r="R1728" i="3"/>
  <c r="S1728" i="3"/>
  <c r="Q1729" i="3"/>
  <c r="R1729" i="3" s="1"/>
  <c r="S1729" i="3"/>
  <c r="Q1730" i="3"/>
  <c r="R1730" i="3" s="1"/>
  <c r="S1730" i="3"/>
  <c r="Q1731" i="3"/>
  <c r="R1731" i="3"/>
  <c r="S1731" i="3"/>
  <c r="Q1732" i="3"/>
  <c r="R1732" i="3"/>
  <c r="S1732" i="3"/>
  <c r="Q1733" i="3"/>
  <c r="R1733" i="3"/>
  <c r="S1733" i="3"/>
  <c r="Q1734" i="3"/>
  <c r="R1734" i="3" s="1"/>
  <c r="S1734" i="3"/>
  <c r="Q1735" i="3"/>
  <c r="R1735" i="3" s="1"/>
  <c r="S1735" i="3"/>
  <c r="Q1736" i="3"/>
  <c r="R1736" i="3" s="1"/>
  <c r="S1736" i="3"/>
  <c r="Q1737" i="3"/>
  <c r="R1737" i="3" s="1"/>
  <c r="S1737" i="3"/>
  <c r="Q1738" i="3"/>
  <c r="R1738" i="3"/>
  <c r="S1738" i="3"/>
  <c r="Q1739" i="3"/>
  <c r="R1739" i="3" s="1"/>
  <c r="S1739" i="3"/>
  <c r="Q1740" i="3"/>
  <c r="R1740" i="3"/>
  <c r="S1740" i="3"/>
  <c r="Q1741" i="3"/>
  <c r="R1741" i="3" s="1"/>
  <c r="S1741" i="3"/>
  <c r="Q1742" i="3"/>
  <c r="R1742" i="3"/>
  <c r="S1742" i="3"/>
  <c r="Q1743" i="3"/>
  <c r="R1743" i="3" s="1"/>
  <c r="S1743" i="3"/>
  <c r="Q1744" i="3"/>
  <c r="R1744" i="3"/>
  <c r="S1744" i="3"/>
  <c r="Q1745" i="3"/>
  <c r="R1745" i="3" s="1"/>
  <c r="S1745" i="3"/>
  <c r="Q1746" i="3"/>
  <c r="R1746" i="3" s="1"/>
  <c r="S1746" i="3"/>
  <c r="Q1747" i="3"/>
  <c r="R1747" i="3" s="1"/>
  <c r="S1747" i="3"/>
  <c r="Q1748" i="3"/>
  <c r="R1748" i="3"/>
  <c r="S1748" i="3"/>
  <c r="Q1749" i="3"/>
  <c r="R1749" i="3" s="1"/>
  <c r="S1749" i="3"/>
  <c r="Q1750" i="3"/>
  <c r="R1750" i="3"/>
  <c r="S1750" i="3"/>
  <c r="Q1751" i="3"/>
  <c r="R1751" i="3"/>
  <c r="S1751" i="3"/>
  <c r="Q1752" i="3"/>
  <c r="R1752" i="3"/>
  <c r="S1752" i="3"/>
  <c r="Q1753" i="3"/>
  <c r="R1753" i="3" s="1"/>
  <c r="S1753" i="3"/>
  <c r="Q1754" i="3"/>
  <c r="R1754" i="3"/>
  <c r="S1754" i="3"/>
  <c r="Q1755" i="3"/>
  <c r="R1755" i="3" s="1"/>
  <c r="S1755" i="3"/>
  <c r="Q1756" i="3"/>
  <c r="R1756" i="3"/>
  <c r="S1756" i="3"/>
  <c r="Q1757" i="3"/>
  <c r="R1757" i="3" s="1"/>
  <c r="S1757" i="3"/>
  <c r="Q1758" i="3"/>
  <c r="R1758" i="3"/>
  <c r="S1758" i="3"/>
  <c r="Q1759" i="3"/>
  <c r="R1759" i="3"/>
  <c r="S1759" i="3"/>
  <c r="Q1760" i="3"/>
  <c r="R1760" i="3"/>
  <c r="S1760" i="3"/>
  <c r="Q1761" i="3"/>
  <c r="R1761" i="3" s="1"/>
  <c r="S1761" i="3"/>
  <c r="Q1762" i="3"/>
  <c r="R1762" i="3"/>
  <c r="S1762" i="3"/>
  <c r="Q1763" i="3"/>
  <c r="R1763" i="3" s="1"/>
  <c r="S1763" i="3"/>
  <c r="Q1764" i="3"/>
  <c r="R1764" i="3"/>
  <c r="S1764" i="3"/>
  <c r="Q1765" i="3"/>
  <c r="R1765" i="3" s="1"/>
  <c r="S1765" i="3"/>
  <c r="Q1766" i="3"/>
  <c r="R1766" i="3"/>
  <c r="S1766" i="3"/>
  <c r="Q1767" i="3"/>
  <c r="R1767" i="3"/>
  <c r="S1767" i="3"/>
  <c r="Q1768" i="3"/>
  <c r="R1768" i="3"/>
  <c r="S1768" i="3"/>
  <c r="Q1769" i="3"/>
  <c r="R1769" i="3" s="1"/>
  <c r="S1769" i="3"/>
  <c r="Q1770" i="3"/>
  <c r="R1770" i="3"/>
  <c r="S1770" i="3"/>
  <c r="Q1771" i="3"/>
  <c r="R1771" i="3" s="1"/>
  <c r="S1771" i="3"/>
  <c r="Q1772" i="3"/>
  <c r="R1772" i="3"/>
  <c r="S1772" i="3"/>
  <c r="Q1773" i="3"/>
  <c r="R1773" i="3" s="1"/>
  <c r="S1773" i="3"/>
  <c r="Q1774" i="3"/>
  <c r="R1774" i="3"/>
  <c r="S1774" i="3"/>
  <c r="Q1775" i="3"/>
  <c r="R1775" i="3" s="1"/>
  <c r="S1775" i="3"/>
  <c r="Q1776" i="3"/>
  <c r="R1776" i="3"/>
  <c r="S1776" i="3"/>
  <c r="Q1777" i="3"/>
  <c r="R1777" i="3" s="1"/>
  <c r="S1777" i="3"/>
  <c r="Q1778" i="3"/>
  <c r="R1778" i="3" s="1"/>
  <c r="S1778" i="3"/>
  <c r="Q1779" i="3"/>
  <c r="R1779" i="3" s="1"/>
  <c r="S1779" i="3"/>
  <c r="Q1780" i="3"/>
  <c r="R1780" i="3"/>
  <c r="S1780" i="3"/>
  <c r="Q1781" i="3"/>
  <c r="R1781" i="3" s="1"/>
  <c r="S1781" i="3"/>
  <c r="Q1782" i="3"/>
  <c r="R1782" i="3"/>
  <c r="S1782" i="3"/>
  <c r="Q1783" i="3"/>
  <c r="R1783" i="3"/>
  <c r="S1783" i="3"/>
  <c r="Q1784" i="3"/>
  <c r="R1784" i="3"/>
  <c r="S1784" i="3"/>
  <c r="Q1785" i="3"/>
  <c r="R1785" i="3" s="1"/>
  <c r="S1785" i="3"/>
  <c r="Q1786" i="3"/>
  <c r="R1786" i="3"/>
  <c r="S1786" i="3"/>
  <c r="Q1787" i="3"/>
  <c r="R1787" i="3" s="1"/>
  <c r="S1787" i="3"/>
  <c r="Q1788" i="3"/>
  <c r="R1788" i="3"/>
  <c r="S1788" i="3"/>
  <c r="Q1789" i="3"/>
  <c r="R1789" i="3" s="1"/>
  <c r="S1789" i="3"/>
  <c r="Q1790" i="3"/>
  <c r="R1790" i="3"/>
  <c r="S1790" i="3"/>
  <c r="Q1791" i="3"/>
  <c r="R1791" i="3" s="1"/>
  <c r="S1791" i="3"/>
  <c r="Q1792" i="3"/>
  <c r="R1792" i="3"/>
  <c r="S1792" i="3"/>
  <c r="Q1793" i="3"/>
  <c r="R1793" i="3" s="1"/>
  <c r="S1793" i="3"/>
  <c r="Q1794" i="3"/>
  <c r="R1794" i="3" s="1"/>
  <c r="S1794" i="3"/>
  <c r="Q1795" i="3"/>
  <c r="R1795" i="3" s="1"/>
  <c r="S1795" i="3"/>
  <c r="Q1796" i="3"/>
  <c r="R1796" i="3"/>
  <c r="S1796" i="3"/>
  <c r="Q1797" i="3"/>
  <c r="R1797" i="3" s="1"/>
  <c r="S1797" i="3"/>
  <c r="Q1798" i="3"/>
  <c r="R1798" i="3"/>
  <c r="S1798" i="3"/>
  <c r="Q1799" i="3"/>
  <c r="R1799" i="3"/>
  <c r="S1799" i="3"/>
  <c r="Q1800" i="3"/>
  <c r="R1800" i="3"/>
  <c r="S1800" i="3"/>
  <c r="Q1801" i="3"/>
  <c r="R1801" i="3" s="1"/>
  <c r="S1801" i="3"/>
  <c r="Q1802" i="3"/>
  <c r="R1802" i="3"/>
  <c r="S1802" i="3"/>
  <c r="Q1803" i="3"/>
  <c r="R1803" i="3" s="1"/>
  <c r="S1803" i="3"/>
  <c r="Q1804" i="3"/>
  <c r="R1804" i="3"/>
  <c r="S1804" i="3"/>
  <c r="Q1805" i="3"/>
  <c r="R1805" i="3" s="1"/>
  <c r="S1805" i="3"/>
  <c r="Q1806" i="3"/>
  <c r="R1806" i="3"/>
  <c r="S1806" i="3"/>
  <c r="Q1807" i="3"/>
  <c r="R1807" i="3" s="1"/>
  <c r="S1807" i="3"/>
  <c r="Q1808" i="3"/>
  <c r="R1808" i="3"/>
  <c r="S1808" i="3"/>
  <c r="Q1809" i="3"/>
  <c r="R1809" i="3" s="1"/>
  <c r="S1809" i="3"/>
  <c r="Q1810" i="3"/>
  <c r="R1810" i="3" s="1"/>
  <c r="S1810" i="3"/>
  <c r="Q1811" i="3"/>
  <c r="R1811" i="3" s="1"/>
  <c r="S1811" i="3"/>
  <c r="Q1812" i="3"/>
  <c r="R1812" i="3"/>
  <c r="S1812" i="3"/>
  <c r="Q1813" i="3"/>
  <c r="R1813" i="3" s="1"/>
  <c r="S1813" i="3"/>
  <c r="Q1814" i="3"/>
  <c r="R1814" i="3"/>
  <c r="S1814" i="3"/>
  <c r="Q1815" i="3"/>
  <c r="R1815" i="3"/>
  <c r="S1815" i="3"/>
  <c r="Q1816" i="3"/>
  <c r="R1816" i="3"/>
  <c r="S1816" i="3"/>
  <c r="Q1817" i="3"/>
  <c r="R1817" i="3" s="1"/>
  <c r="S1817" i="3"/>
  <c r="Q1818" i="3"/>
  <c r="R1818" i="3"/>
  <c r="S1818" i="3"/>
  <c r="Q1819" i="3"/>
  <c r="R1819" i="3" s="1"/>
  <c r="S1819" i="3"/>
  <c r="Q1820" i="3"/>
  <c r="R1820" i="3"/>
  <c r="S1820" i="3"/>
  <c r="Q1821" i="3"/>
  <c r="R1821" i="3" s="1"/>
  <c r="S1821" i="3"/>
  <c r="Q1822" i="3"/>
  <c r="R1822" i="3"/>
  <c r="S1822" i="3"/>
  <c r="Q1823" i="3"/>
  <c r="R1823" i="3"/>
  <c r="S1823" i="3"/>
  <c r="Q1824" i="3"/>
  <c r="R1824" i="3"/>
  <c r="S1824" i="3"/>
  <c r="Q1825" i="3"/>
  <c r="R1825" i="3" s="1"/>
  <c r="S1825" i="3"/>
  <c r="Q1826" i="3"/>
  <c r="R1826" i="3"/>
  <c r="S1826" i="3"/>
  <c r="Q1827" i="3"/>
  <c r="R1827" i="3" s="1"/>
  <c r="S1827" i="3"/>
  <c r="Q1828" i="3"/>
  <c r="R1828" i="3"/>
  <c r="S1828" i="3"/>
  <c r="Q1829" i="3"/>
  <c r="R1829" i="3" s="1"/>
  <c r="S1829" i="3"/>
  <c r="Q1830" i="3"/>
  <c r="R1830" i="3"/>
  <c r="S1830" i="3"/>
  <c r="Q1831" i="3"/>
  <c r="R1831" i="3"/>
  <c r="S1831" i="3"/>
  <c r="Q1832" i="3"/>
  <c r="R1832" i="3"/>
  <c r="S1832" i="3"/>
  <c r="Q1833" i="3"/>
  <c r="R1833" i="3" s="1"/>
  <c r="S1833" i="3"/>
  <c r="Q1834" i="3"/>
  <c r="R1834" i="3"/>
  <c r="S1834" i="3"/>
  <c r="Q1835" i="3"/>
  <c r="R1835" i="3" s="1"/>
  <c r="S1835" i="3"/>
  <c r="Q1836" i="3"/>
  <c r="R1836" i="3"/>
  <c r="S1836" i="3"/>
  <c r="Q1837" i="3"/>
  <c r="R1837" i="3" s="1"/>
  <c r="S1837" i="3"/>
  <c r="Q1838" i="3"/>
  <c r="R1838" i="3"/>
  <c r="S1838" i="3"/>
  <c r="Q1839" i="3"/>
  <c r="R1839" i="3" s="1"/>
  <c r="S1839" i="3"/>
  <c r="Q1840" i="3"/>
  <c r="R1840" i="3"/>
  <c r="S1840" i="3"/>
  <c r="Q1841" i="3"/>
  <c r="R1841" i="3" s="1"/>
  <c r="S1841" i="3"/>
  <c r="Q1842" i="3"/>
  <c r="R1842" i="3" s="1"/>
  <c r="S1842" i="3"/>
  <c r="Q1843" i="3"/>
  <c r="R1843" i="3" s="1"/>
  <c r="S1843" i="3"/>
  <c r="Q1844" i="3"/>
  <c r="R1844" i="3"/>
  <c r="S1844" i="3"/>
  <c r="Q1845" i="3"/>
  <c r="R1845" i="3" s="1"/>
  <c r="S1845" i="3"/>
  <c r="Q1846" i="3"/>
  <c r="R1846" i="3"/>
  <c r="S1846" i="3"/>
  <c r="Q1847" i="3"/>
  <c r="R1847" i="3"/>
  <c r="S1847" i="3"/>
  <c r="Q1848" i="3"/>
  <c r="R1848" i="3"/>
  <c r="S1848" i="3"/>
  <c r="Q1849" i="3"/>
  <c r="R1849" i="3" s="1"/>
  <c r="S1849" i="3"/>
  <c r="Q1850" i="3"/>
  <c r="R1850" i="3"/>
  <c r="S1850" i="3"/>
  <c r="Q1851" i="3"/>
  <c r="R1851" i="3" s="1"/>
  <c r="S1851" i="3"/>
  <c r="Q1852" i="3"/>
  <c r="R1852" i="3"/>
  <c r="S1852" i="3"/>
  <c r="Q1853" i="3"/>
  <c r="R1853" i="3" s="1"/>
  <c r="S1853" i="3"/>
  <c r="Q1854" i="3"/>
  <c r="R1854" i="3"/>
  <c r="S1854" i="3"/>
  <c r="Q1855" i="3"/>
  <c r="R1855" i="3" s="1"/>
  <c r="S1855" i="3"/>
  <c r="Q1856" i="3"/>
  <c r="R1856" i="3"/>
  <c r="S1856" i="3"/>
  <c r="Q1857" i="3"/>
  <c r="R1857" i="3" s="1"/>
  <c r="S1857" i="3"/>
  <c r="Q1858" i="3"/>
  <c r="R1858" i="3" s="1"/>
  <c r="S1858" i="3"/>
  <c r="Q1859" i="3"/>
  <c r="R1859" i="3" s="1"/>
  <c r="S1859" i="3"/>
  <c r="Q1860" i="3"/>
  <c r="R1860" i="3"/>
  <c r="S1860" i="3"/>
  <c r="Q1861" i="3"/>
  <c r="R1861" i="3" s="1"/>
  <c r="S1861" i="3"/>
  <c r="Q1862" i="3"/>
  <c r="R1862" i="3"/>
  <c r="S1862" i="3"/>
  <c r="Q1863" i="3"/>
  <c r="R1863" i="3"/>
  <c r="S1863" i="3"/>
  <c r="Q1864" i="3"/>
  <c r="R1864" i="3"/>
  <c r="S1864" i="3"/>
  <c r="Q1865" i="3"/>
  <c r="R1865" i="3" s="1"/>
  <c r="S1865" i="3"/>
  <c r="Q1866" i="3"/>
  <c r="R1866" i="3"/>
  <c r="S1866" i="3"/>
  <c r="Q1867" i="3"/>
  <c r="R1867" i="3" s="1"/>
  <c r="S1867" i="3"/>
  <c r="Q1868" i="3"/>
  <c r="R1868" i="3"/>
  <c r="S1868" i="3"/>
  <c r="Q1869" i="3"/>
  <c r="R1869" i="3" s="1"/>
  <c r="S1869" i="3"/>
  <c r="Q1870" i="3"/>
  <c r="R1870" i="3"/>
  <c r="S1870" i="3"/>
  <c r="Q1871" i="3"/>
  <c r="R1871" i="3" s="1"/>
  <c r="S1871" i="3"/>
  <c r="Q1872" i="3"/>
  <c r="R1872" i="3"/>
  <c r="S1872" i="3"/>
  <c r="Q1873" i="3"/>
  <c r="R1873" i="3" s="1"/>
  <c r="S1873" i="3"/>
  <c r="Q1874" i="3"/>
  <c r="R1874" i="3" s="1"/>
  <c r="S1874" i="3"/>
  <c r="Q1875" i="3"/>
  <c r="R1875" i="3" s="1"/>
  <c r="S1875" i="3"/>
  <c r="Q1876" i="3"/>
  <c r="R1876" i="3"/>
  <c r="S1876" i="3"/>
  <c r="Q1877" i="3"/>
  <c r="R1877" i="3" s="1"/>
  <c r="S1877" i="3"/>
  <c r="Q1878" i="3"/>
  <c r="R1878" i="3"/>
  <c r="S1878" i="3"/>
  <c r="Q1879" i="3"/>
  <c r="R1879" i="3"/>
  <c r="S1879" i="3"/>
  <c r="Q1880" i="3"/>
  <c r="R1880" i="3"/>
  <c r="S1880" i="3"/>
  <c r="Q1881" i="3"/>
  <c r="R1881" i="3" s="1"/>
  <c r="S1881" i="3"/>
  <c r="Q1882" i="3"/>
  <c r="R1882" i="3"/>
  <c r="S1882" i="3"/>
  <c r="Q1883" i="3"/>
  <c r="R1883" i="3" s="1"/>
  <c r="S1883" i="3"/>
  <c r="Q1884" i="3"/>
  <c r="R1884" i="3"/>
  <c r="S1884" i="3"/>
  <c r="Q1885" i="3"/>
  <c r="R1885" i="3" s="1"/>
  <c r="S1885" i="3"/>
  <c r="Q1886" i="3"/>
  <c r="R1886" i="3"/>
  <c r="S1886" i="3"/>
  <c r="Q1887" i="3"/>
  <c r="R1887" i="3"/>
  <c r="S1887" i="3"/>
  <c r="Q1888" i="3"/>
  <c r="R1888" i="3"/>
  <c r="S1888" i="3"/>
  <c r="Q1889" i="3"/>
  <c r="R1889" i="3" s="1"/>
  <c r="S1889" i="3"/>
  <c r="Q1890" i="3"/>
  <c r="R1890" i="3"/>
  <c r="S1890" i="3"/>
  <c r="Q1891" i="3"/>
  <c r="R1891" i="3" s="1"/>
  <c r="S1891" i="3"/>
  <c r="Q1892" i="3"/>
  <c r="R1892" i="3"/>
  <c r="S1892" i="3"/>
  <c r="Q1893" i="3"/>
  <c r="R1893" i="3" s="1"/>
  <c r="S1893" i="3"/>
  <c r="Q1894" i="3"/>
  <c r="R1894" i="3"/>
  <c r="S1894" i="3"/>
  <c r="Q1895" i="3"/>
  <c r="R1895" i="3"/>
  <c r="S1895" i="3"/>
  <c r="Q1896" i="3"/>
  <c r="R1896" i="3"/>
  <c r="S1896" i="3"/>
  <c r="Q1897" i="3"/>
  <c r="R1897" i="3" s="1"/>
  <c r="S1897" i="3"/>
  <c r="Q1898" i="3"/>
  <c r="R1898" i="3"/>
  <c r="S1898" i="3"/>
  <c r="Q1899" i="3"/>
  <c r="R1899" i="3" s="1"/>
  <c r="S1899" i="3"/>
  <c r="Q1900" i="3"/>
  <c r="R1900" i="3"/>
  <c r="S1900" i="3"/>
  <c r="Q1901" i="3"/>
  <c r="R1901" i="3" s="1"/>
  <c r="S1901" i="3"/>
  <c r="Q1902" i="3"/>
  <c r="R1902" i="3"/>
  <c r="S1902" i="3"/>
  <c r="Q1903" i="3"/>
  <c r="R1903" i="3" s="1"/>
  <c r="S1903" i="3"/>
  <c r="Q1904" i="3"/>
  <c r="R1904" i="3"/>
  <c r="S1904" i="3"/>
  <c r="Q1905" i="3"/>
  <c r="R1905" i="3" s="1"/>
  <c r="S1905" i="3"/>
  <c r="Q1906" i="3"/>
  <c r="R1906" i="3" s="1"/>
  <c r="S1906" i="3"/>
  <c r="Q1907" i="3"/>
  <c r="R1907" i="3" s="1"/>
  <c r="S1907" i="3"/>
  <c r="Q1908" i="3"/>
  <c r="R1908" i="3"/>
  <c r="S1908" i="3"/>
  <c r="Q1909" i="3"/>
  <c r="R1909" i="3" s="1"/>
  <c r="S1909" i="3"/>
  <c r="Q1910" i="3"/>
  <c r="R1910" i="3"/>
  <c r="S1910" i="3"/>
  <c r="Q1911" i="3"/>
  <c r="R1911" i="3"/>
  <c r="S1911" i="3"/>
  <c r="Q1912" i="3"/>
  <c r="R1912" i="3"/>
  <c r="S1912" i="3"/>
  <c r="Q1913" i="3"/>
  <c r="R1913" i="3" s="1"/>
  <c r="S1913" i="3"/>
  <c r="Q1914" i="3"/>
  <c r="R1914" i="3"/>
  <c r="S1914" i="3"/>
  <c r="Q1915" i="3"/>
  <c r="R1915" i="3" s="1"/>
  <c r="S1915" i="3"/>
  <c r="Q1916" i="3"/>
  <c r="R1916" i="3"/>
  <c r="S1916" i="3"/>
  <c r="Q1917" i="3"/>
  <c r="R1917" i="3" s="1"/>
  <c r="S1917" i="3"/>
  <c r="Q1918" i="3"/>
  <c r="R1918" i="3"/>
  <c r="S1918" i="3"/>
  <c r="Q1919" i="3"/>
  <c r="R1919" i="3"/>
  <c r="S1919" i="3"/>
  <c r="Q1920" i="3"/>
  <c r="R1920" i="3"/>
  <c r="S1920" i="3"/>
  <c r="Q1921" i="3"/>
  <c r="R1921" i="3" s="1"/>
  <c r="S1921" i="3"/>
  <c r="Q1922" i="3"/>
  <c r="R1922" i="3"/>
  <c r="S1922" i="3"/>
  <c r="Q1923" i="3"/>
  <c r="R1923" i="3" s="1"/>
  <c r="S1923" i="3"/>
  <c r="Q1924" i="3"/>
  <c r="R1924" i="3"/>
  <c r="S1924" i="3"/>
  <c r="Q1925" i="3"/>
  <c r="R1925" i="3" s="1"/>
  <c r="S1925" i="3"/>
  <c r="Q1926" i="3"/>
  <c r="R1926" i="3"/>
  <c r="S1926" i="3"/>
  <c r="Q1927" i="3"/>
  <c r="R1927" i="3"/>
  <c r="S1927" i="3"/>
  <c r="Q1928" i="3"/>
  <c r="R1928" i="3"/>
  <c r="S1928" i="3"/>
  <c r="Q1929" i="3"/>
  <c r="R1929" i="3" s="1"/>
  <c r="S1929" i="3"/>
  <c r="Q1930" i="3"/>
  <c r="R1930" i="3"/>
  <c r="S1930" i="3"/>
  <c r="Q1931" i="3"/>
  <c r="R1931" i="3" s="1"/>
  <c r="S1931" i="3"/>
  <c r="Q1932" i="3"/>
  <c r="R1932" i="3"/>
  <c r="S1932" i="3"/>
  <c r="Q1933" i="3"/>
  <c r="R1933" i="3" s="1"/>
  <c r="S1933" i="3"/>
  <c r="Q1934" i="3"/>
  <c r="R1934" i="3"/>
  <c r="S1934" i="3"/>
  <c r="Q1935" i="3"/>
  <c r="R1935" i="3" s="1"/>
  <c r="S1935" i="3"/>
  <c r="Q1936" i="3"/>
  <c r="R1936" i="3"/>
  <c r="S1936" i="3"/>
  <c r="Q1937" i="3"/>
  <c r="R1937" i="3" s="1"/>
  <c r="S1937" i="3"/>
  <c r="Q1938" i="3"/>
  <c r="R1938" i="3" s="1"/>
  <c r="S1938" i="3"/>
  <c r="Q1939" i="3"/>
  <c r="R1939" i="3" s="1"/>
  <c r="S1939" i="3"/>
  <c r="Q1940" i="3"/>
  <c r="R1940" i="3"/>
  <c r="S1940" i="3"/>
  <c r="Q1941" i="3"/>
  <c r="R1941" i="3" s="1"/>
  <c r="S1941" i="3"/>
  <c r="Q1942" i="3"/>
  <c r="R1942" i="3"/>
  <c r="S1942" i="3"/>
  <c r="Q1943" i="3"/>
  <c r="R1943" i="3"/>
  <c r="S1943" i="3"/>
  <c r="Q1944" i="3"/>
  <c r="R1944" i="3"/>
  <c r="S1944" i="3"/>
  <c r="Q1945" i="3"/>
  <c r="R1945" i="3" s="1"/>
  <c r="S1945" i="3"/>
  <c r="Q1946" i="3"/>
  <c r="R1946" i="3"/>
  <c r="S1946" i="3"/>
  <c r="Q1947" i="3"/>
  <c r="R1947" i="3" s="1"/>
  <c r="S1947" i="3"/>
  <c r="Q1948" i="3"/>
  <c r="R1948" i="3"/>
  <c r="S1948" i="3"/>
  <c r="Q1949" i="3"/>
  <c r="R1949" i="3" s="1"/>
  <c r="S1949" i="3"/>
  <c r="Q1950" i="3"/>
  <c r="R1950" i="3"/>
  <c r="S1950" i="3"/>
  <c r="Q1951" i="3"/>
  <c r="R1951" i="3"/>
  <c r="S1951" i="3"/>
  <c r="Q1952" i="3"/>
  <c r="R1952" i="3"/>
  <c r="S1952" i="3"/>
  <c r="Q1953" i="3"/>
  <c r="R1953" i="3" s="1"/>
  <c r="S1953" i="3"/>
  <c r="Q1954" i="3"/>
  <c r="R1954" i="3"/>
  <c r="S1954" i="3"/>
  <c r="Q1955" i="3"/>
  <c r="R1955" i="3" s="1"/>
  <c r="S1955" i="3"/>
  <c r="Q1956" i="3"/>
  <c r="R1956" i="3"/>
  <c r="S1956" i="3"/>
  <c r="Q1957" i="3"/>
  <c r="R1957" i="3" s="1"/>
  <c r="S1957" i="3"/>
  <c r="Q1958" i="3"/>
  <c r="R1958" i="3"/>
  <c r="S1958" i="3"/>
  <c r="Q1959" i="3"/>
  <c r="R1959" i="3"/>
  <c r="S1959" i="3"/>
  <c r="Q1960" i="3"/>
  <c r="R1960" i="3"/>
  <c r="S1960" i="3"/>
  <c r="Q1961" i="3"/>
  <c r="R1961" i="3" s="1"/>
  <c r="S1961" i="3"/>
  <c r="Q1962" i="3"/>
  <c r="R1962" i="3"/>
  <c r="S1962" i="3"/>
  <c r="Q1963" i="3"/>
  <c r="R1963" i="3" s="1"/>
  <c r="S1963" i="3"/>
  <c r="Q1964" i="3"/>
  <c r="R1964" i="3"/>
  <c r="S1964" i="3"/>
  <c r="Q1965" i="3"/>
  <c r="R1965" i="3" s="1"/>
  <c r="S1965" i="3"/>
  <c r="Q1966" i="3"/>
  <c r="R1966" i="3"/>
  <c r="S1966" i="3"/>
  <c r="Q1967" i="3"/>
  <c r="R1967" i="3" s="1"/>
  <c r="S1967" i="3"/>
  <c r="Q1968" i="3"/>
  <c r="R1968" i="3"/>
  <c r="S1968" i="3"/>
  <c r="Q1969" i="3"/>
  <c r="R1969" i="3" s="1"/>
  <c r="S1969" i="3"/>
  <c r="Q1970" i="3"/>
  <c r="R1970" i="3" s="1"/>
  <c r="S1970" i="3"/>
  <c r="Q1971" i="3"/>
  <c r="R1971" i="3" s="1"/>
  <c r="S1971" i="3"/>
  <c r="Q1972" i="3"/>
  <c r="R1972" i="3"/>
  <c r="S1972" i="3"/>
  <c r="Q1973" i="3"/>
  <c r="R1973" i="3" s="1"/>
  <c r="S1973" i="3"/>
  <c r="Q1974" i="3"/>
  <c r="R1974" i="3"/>
  <c r="S1974" i="3"/>
  <c r="Q1975" i="3"/>
  <c r="R1975" i="3"/>
  <c r="S1975" i="3"/>
  <c r="Q1976" i="3"/>
  <c r="R1976" i="3"/>
  <c r="S1976" i="3"/>
  <c r="Q1977" i="3"/>
  <c r="R1977" i="3" s="1"/>
  <c r="S1977" i="3"/>
  <c r="Q1978" i="3"/>
  <c r="R1978" i="3"/>
  <c r="S1978" i="3"/>
  <c r="Q1979" i="3"/>
  <c r="R1979" i="3" s="1"/>
  <c r="S1979" i="3"/>
  <c r="Q1980" i="3"/>
  <c r="R1980" i="3"/>
  <c r="S1980" i="3"/>
  <c r="Q1981" i="3"/>
  <c r="R1981" i="3" s="1"/>
  <c r="S1981" i="3"/>
  <c r="Q1982" i="3"/>
  <c r="R1982" i="3"/>
  <c r="S1982" i="3"/>
  <c r="Q1983" i="3"/>
  <c r="R1983" i="3"/>
  <c r="S1983" i="3"/>
  <c r="Q1984" i="3"/>
  <c r="R1984" i="3"/>
  <c r="S1984" i="3"/>
  <c r="Q1985" i="3"/>
  <c r="R1985" i="3" s="1"/>
  <c r="S1985" i="3"/>
  <c r="Q1986" i="3"/>
  <c r="R1986" i="3"/>
  <c r="S1986" i="3"/>
  <c r="Q1987" i="3"/>
  <c r="R1987" i="3" s="1"/>
  <c r="S1987" i="3"/>
  <c r="Q1988" i="3"/>
  <c r="R1988" i="3"/>
  <c r="S1988" i="3"/>
  <c r="Q1989" i="3"/>
  <c r="R1989" i="3" s="1"/>
  <c r="S1989" i="3"/>
  <c r="Q1990" i="3"/>
  <c r="R1990" i="3"/>
  <c r="S1990" i="3"/>
  <c r="Q1991" i="3"/>
  <c r="R1991" i="3"/>
  <c r="S1991" i="3"/>
  <c r="Q1992" i="3"/>
  <c r="R1992" i="3"/>
  <c r="S1992" i="3"/>
  <c r="Q1993" i="3"/>
  <c r="R1993" i="3" s="1"/>
  <c r="S1993" i="3"/>
  <c r="Q1994" i="3"/>
  <c r="R1994" i="3"/>
  <c r="S1994" i="3"/>
  <c r="Q1995" i="3"/>
  <c r="R1995" i="3" s="1"/>
  <c r="S1995" i="3"/>
  <c r="Q1996" i="3"/>
  <c r="R1996" i="3"/>
  <c r="S1996" i="3"/>
  <c r="Q1997" i="3"/>
  <c r="R1997" i="3" s="1"/>
  <c r="S1997" i="3"/>
  <c r="Q1998" i="3"/>
  <c r="R1998" i="3"/>
  <c r="S1998" i="3"/>
  <c r="Q1999" i="3"/>
  <c r="R1999" i="3" s="1"/>
  <c r="S1999" i="3"/>
  <c r="Q2000" i="3"/>
  <c r="R2000" i="3"/>
  <c r="S2000" i="3"/>
  <c r="Q2001" i="3"/>
  <c r="R2001" i="3" s="1"/>
  <c r="S2001" i="3"/>
  <c r="Q2002" i="3"/>
  <c r="R2002" i="3" s="1"/>
  <c r="S2002" i="3"/>
  <c r="Q2003" i="3"/>
  <c r="R2003" i="3" s="1"/>
  <c r="S2003" i="3"/>
  <c r="Q2004" i="3"/>
  <c r="R2004" i="3"/>
  <c r="S2004" i="3"/>
  <c r="Q2005" i="3"/>
  <c r="R2005" i="3" s="1"/>
  <c r="S2005" i="3"/>
  <c r="Q2006" i="3"/>
  <c r="R2006" i="3"/>
  <c r="S2006" i="3"/>
  <c r="Q2007" i="3"/>
  <c r="R2007" i="3"/>
  <c r="S2007" i="3"/>
  <c r="Q2008" i="3"/>
  <c r="R2008" i="3"/>
  <c r="S2008" i="3"/>
  <c r="Q2009" i="3"/>
  <c r="R2009" i="3" s="1"/>
  <c r="S2009" i="3"/>
  <c r="Q2010" i="3"/>
  <c r="R2010" i="3"/>
  <c r="S2010" i="3"/>
  <c r="Q2011" i="3"/>
  <c r="R2011" i="3" s="1"/>
  <c r="S2011" i="3"/>
  <c r="Q2012" i="3"/>
  <c r="R2012" i="3"/>
  <c r="S2012" i="3"/>
  <c r="Q2013" i="3"/>
  <c r="R2013" i="3" s="1"/>
  <c r="S2013" i="3"/>
  <c r="Q2014" i="3"/>
  <c r="R2014" i="3"/>
  <c r="S2014" i="3"/>
  <c r="Q2015" i="3"/>
  <c r="R2015" i="3"/>
  <c r="S2015" i="3"/>
  <c r="Q2016" i="3"/>
  <c r="R2016" i="3"/>
  <c r="S2016" i="3"/>
  <c r="Q2017" i="3"/>
  <c r="R2017" i="3" s="1"/>
  <c r="S2017" i="3"/>
  <c r="Q2018" i="3"/>
  <c r="R2018" i="3"/>
  <c r="S2018" i="3"/>
  <c r="Q2019" i="3"/>
  <c r="R2019" i="3" s="1"/>
  <c r="S2019" i="3"/>
  <c r="Q2020" i="3"/>
  <c r="R2020" i="3"/>
  <c r="S2020" i="3"/>
  <c r="Q2021" i="3"/>
  <c r="R2021" i="3" s="1"/>
  <c r="S2021" i="3"/>
  <c r="Q2022" i="3"/>
  <c r="R2022" i="3"/>
  <c r="S2022" i="3"/>
  <c r="Q2023" i="3"/>
  <c r="R2023" i="3"/>
  <c r="S2023" i="3"/>
  <c r="Q2024" i="3"/>
  <c r="R2024" i="3"/>
  <c r="S2024" i="3"/>
  <c r="Q2025" i="3"/>
  <c r="R2025" i="3" s="1"/>
  <c r="S2025" i="3"/>
  <c r="Q2026" i="3"/>
  <c r="R2026" i="3"/>
  <c r="S2026" i="3"/>
  <c r="Q2027" i="3"/>
  <c r="R2027" i="3" s="1"/>
  <c r="S2027" i="3"/>
  <c r="Q2028" i="3"/>
  <c r="R2028" i="3"/>
  <c r="S2028" i="3"/>
  <c r="Q2029" i="3"/>
  <c r="R2029" i="3" s="1"/>
  <c r="S2029" i="3"/>
  <c r="Q2030" i="3"/>
  <c r="R2030" i="3"/>
  <c r="S2030" i="3"/>
  <c r="Q2031" i="3"/>
  <c r="R2031" i="3" s="1"/>
  <c r="S2031" i="3"/>
  <c r="Q2032" i="3"/>
  <c r="R2032" i="3"/>
  <c r="S2032" i="3"/>
  <c r="Q2033" i="3"/>
  <c r="R2033" i="3" s="1"/>
  <c r="S2033" i="3"/>
  <c r="Q2034" i="3"/>
  <c r="R2034" i="3" s="1"/>
  <c r="S2034" i="3"/>
  <c r="Q2035" i="3"/>
  <c r="R2035" i="3" s="1"/>
  <c r="S2035" i="3"/>
  <c r="Q2036" i="3"/>
  <c r="R2036" i="3"/>
  <c r="S2036" i="3"/>
  <c r="Q2037" i="3"/>
  <c r="R2037" i="3" s="1"/>
  <c r="S2037" i="3"/>
  <c r="Q2038" i="3"/>
  <c r="R2038" i="3"/>
  <c r="S2038" i="3"/>
  <c r="Q2039" i="3"/>
  <c r="R2039" i="3"/>
  <c r="S2039" i="3"/>
  <c r="Q2040" i="3"/>
  <c r="R2040" i="3"/>
  <c r="S2040" i="3"/>
  <c r="Q2041" i="3"/>
  <c r="R2041" i="3" s="1"/>
  <c r="S2041" i="3"/>
  <c r="Q2042" i="3"/>
  <c r="R2042" i="3"/>
  <c r="S2042" i="3"/>
  <c r="Q2043" i="3"/>
  <c r="R2043" i="3" s="1"/>
  <c r="S2043" i="3"/>
  <c r="Q2044" i="3"/>
  <c r="R2044" i="3"/>
  <c r="S2044" i="3"/>
  <c r="Q2045" i="3"/>
  <c r="R2045" i="3" s="1"/>
  <c r="S2045" i="3"/>
  <c r="Q2046" i="3"/>
  <c r="R2046" i="3"/>
  <c r="S2046" i="3"/>
  <c r="Q2047" i="3"/>
  <c r="R2047" i="3"/>
  <c r="S2047" i="3"/>
  <c r="Q2048" i="3"/>
  <c r="R2048" i="3"/>
  <c r="S2048" i="3"/>
  <c r="Q2049" i="3"/>
  <c r="R2049" i="3" s="1"/>
  <c r="S2049" i="3"/>
  <c r="Q2050" i="3"/>
  <c r="R2050" i="3" s="1"/>
  <c r="S2050" i="3"/>
  <c r="Q2051" i="3"/>
  <c r="R2051" i="3"/>
  <c r="S2051" i="3"/>
  <c r="Q2052" i="3"/>
  <c r="R2052" i="3"/>
  <c r="S2052" i="3"/>
  <c r="Q2053" i="3"/>
  <c r="R2053" i="3" s="1"/>
  <c r="S2053" i="3"/>
  <c r="Q2054" i="3"/>
  <c r="R2054" i="3"/>
  <c r="S2054" i="3"/>
  <c r="Q2055" i="3"/>
  <c r="R2055" i="3" s="1"/>
  <c r="S2055" i="3"/>
  <c r="Q2056" i="3"/>
  <c r="R2056" i="3"/>
  <c r="S2056" i="3"/>
  <c r="Q2057" i="3"/>
  <c r="R2057" i="3" s="1"/>
  <c r="S2057" i="3"/>
  <c r="Q2058" i="3"/>
  <c r="R2058" i="3" s="1"/>
  <c r="S2058" i="3"/>
  <c r="Q2059" i="3"/>
  <c r="R2059" i="3"/>
  <c r="S2059" i="3"/>
  <c r="Q2060" i="3"/>
  <c r="R2060" i="3"/>
  <c r="S2060" i="3"/>
  <c r="Q2061" i="3"/>
  <c r="R2061" i="3" s="1"/>
  <c r="S2061" i="3"/>
  <c r="Q2062" i="3"/>
  <c r="R2062" i="3"/>
  <c r="S2062" i="3"/>
  <c r="Q2063" i="3"/>
  <c r="R2063" i="3"/>
  <c r="S2063" i="3"/>
  <c r="Q2064" i="3"/>
  <c r="R2064" i="3"/>
  <c r="S2064" i="3"/>
  <c r="Q2065" i="3"/>
  <c r="R2065" i="3" s="1"/>
  <c r="S2065" i="3"/>
  <c r="Q2066" i="3"/>
  <c r="R2066" i="3"/>
  <c r="S2066" i="3"/>
  <c r="Q2067" i="3"/>
  <c r="R2067" i="3"/>
  <c r="S2067" i="3"/>
  <c r="Q2068" i="3"/>
  <c r="R2068" i="3"/>
  <c r="S2068" i="3"/>
  <c r="Q2069" i="3"/>
  <c r="R2069" i="3" s="1"/>
  <c r="S2069" i="3"/>
  <c r="Q2070" i="3"/>
  <c r="R2070" i="3"/>
  <c r="S2070" i="3"/>
  <c r="Q2071" i="3"/>
  <c r="R2071" i="3" s="1"/>
  <c r="S2071" i="3"/>
  <c r="Q2072" i="3"/>
  <c r="R2072" i="3"/>
  <c r="S2072" i="3"/>
  <c r="Q2073" i="3"/>
  <c r="R2073" i="3" s="1"/>
  <c r="S2073" i="3"/>
  <c r="Q2074" i="3"/>
  <c r="R2074" i="3" s="1"/>
  <c r="S2074" i="3"/>
  <c r="Q2075" i="3"/>
  <c r="R2075" i="3"/>
  <c r="S2075" i="3"/>
  <c r="Q2076" i="3"/>
  <c r="R2076" i="3"/>
  <c r="S2076" i="3"/>
  <c r="Q2077" i="3"/>
  <c r="R2077" i="3" s="1"/>
  <c r="S2077" i="3"/>
  <c r="Q2078" i="3"/>
  <c r="R2078" i="3"/>
  <c r="S2078" i="3"/>
  <c r="Q2079" i="3"/>
  <c r="R2079" i="3" s="1"/>
  <c r="S2079" i="3"/>
  <c r="Q2080" i="3"/>
  <c r="R2080" i="3"/>
  <c r="S2080" i="3"/>
  <c r="Q2081" i="3"/>
  <c r="R2081" i="3" s="1"/>
  <c r="S2081" i="3"/>
  <c r="Q2082" i="3"/>
  <c r="R2082" i="3" s="1"/>
  <c r="S2082" i="3"/>
  <c r="Q2083" i="3"/>
  <c r="R2083" i="3"/>
  <c r="S2083" i="3"/>
  <c r="Q2084" i="3"/>
  <c r="R2084" i="3"/>
  <c r="S2084" i="3"/>
  <c r="Q2085" i="3"/>
  <c r="R2085" i="3" s="1"/>
  <c r="S2085" i="3"/>
  <c r="Q2086" i="3"/>
  <c r="R2086" i="3"/>
  <c r="S2086" i="3"/>
  <c r="Q2087" i="3"/>
  <c r="R2087" i="3" s="1"/>
  <c r="S2087" i="3"/>
  <c r="Q2088" i="3"/>
  <c r="R2088" i="3"/>
  <c r="S2088" i="3"/>
  <c r="Q2089" i="3"/>
  <c r="R2089" i="3" s="1"/>
  <c r="S2089" i="3"/>
  <c r="Q2090" i="3"/>
  <c r="R2090" i="3" s="1"/>
  <c r="S2090" i="3"/>
  <c r="Q2091" i="3"/>
  <c r="R2091" i="3"/>
  <c r="S2091" i="3"/>
  <c r="Q2092" i="3"/>
  <c r="R2092" i="3"/>
  <c r="S2092" i="3"/>
  <c r="Q2093" i="3"/>
  <c r="R2093" i="3" s="1"/>
  <c r="S2093" i="3"/>
  <c r="Q2094" i="3"/>
  <c r="R2094" i="3"/>
  <c r="S2094" i="3"/>
  <c r="Q2095" i="3"/>
  <c r="R2095" i="3"/>
  <c r="S2095" i="3"/>
  <c r="Q2096" i="3"/>
  <c r="R2096" i="3"/>
  <c r="S2096" i="3"/>
  <c r="Q2097" i="3"/>
  <c r="R2097" i="3" s="1"/>
  <c r="S2097" i="3"/>
  <c r="Q2098" i="3"/>
  <c r="R2098" i="3"/>
  <c r="S2098" i="3"/>
  <c r="Q2099" i="3"/>
  <c r="R2099" i="3"/>
  <c r="S2099" i="3"/>
  <c r="Q2100" i="3"/>
  <c r="R2100" i="3"/>
  <c r="S2100" i="3"/>
  <c r="Q2101" i="3"/>
  <c r="R2101" i="3" s="1"/>
  <c r="S2101" i="3"/>
  <c r="Q2102" i="3"/>
  <c r="R2102" i="3"/>
  <c r="S2102" i="3"/>
  <c r="Q2103" i="3"/>
  <c r="R2103" i="3" s="1"/>
  <c r="S2103" i="3"/>
  <c r="Q2104" i="3"/>
  <c r="R2104" i="3"/>
  <c r="S2104" i="3"/>
  <c r="Q2105" i="3"/>
  <c r="R2105" i="3" s="1"/>
  <c r="S2105" i="3"/>
  <c r="Q2106" i="3"/>
  <c r="R2106" i="3" s="1"/>
  <c r="S2106" i="3"/>
  <c r="Q2107" i="3"/>
  <c r="R2107" i="3"/>
  <c r="S2107" i="3"/>
  <c r="Q2108" i="3"/>
  <c r="R2108" i="3"/>
  <c r="S2108" i="3"/>
  <c r="Q2109" i="3"/>
  <c r="R2109" i="3" s="1"/>
  <c r="S2109" i="3"/>
  <c r="Q2110" i="3"/>
  <c r="R2110" i="3"/>
  <c r="S2110" i="3"/>
  <c r="Q2111" i="3"/>
  <c r="R2111" i="3" s="1"/>
  <c r="S2111" i="3"/>
  <c r="Q2112" i="3"/>
  <c r="R2112" i="3"/>
  <c r="S2112" i="3"/>
  <c r="Q2113" i="3"/>
  <c r="R2113" i="3" s="1"/>
  <c r="S2113" i="3"/>
  <c r="Q2114" i="3"/>
  <c r="R2114" i="3" s="1"/>
  <c r="S2114" i="3"/>
  <c r="Q2115" i="3"/>
  <c r="R2115" i="3"/>
  <c r="S2115" i="3"/>
  <c r="Q2116" i="3"/>
  <c r="R2116" i="3"/>
  <c r="S2116" i="3"/>
  <c r="Q2117" i="3"/>
  <c r="R2117" i="3" s="1"/>
  <c r="S2117" i="3"/>
  <c r="Q2118" i="3"/>
  <c r="R2118" i="3"/>
  <c r="S2118" i="3"/>
  <c r="Q2119" i="3"/>
  <c r="R2119" i="3" s="1"/>
  <c r="S2119" i="3"/>
  <c r="Q2120" i="3"/>
  <c r="R2120" i="3"/>
  <c r="S2120" i="3"/>
  <c r="Q2121" i="3"/>
  <c r="R2121" i="3" s="1"/>
  <c r="S2121" i="3"/>
  <c r="Q2122" i="3"/>
  <c r="R2122" i="3" s="1"/>
  <c r="S2122" i="3"/>
  <c r="Q2123" i="3"/>
  <c r="R2123" i="3"/>
  <c r="S2123" i="3"/>
  <c r="Q2124" i="3"/>
  <c r="R2124" i="3"/>
  <c r="S2124" i="3"/>
  <c r="Q2125" i="3"/>
  <c r="R2125" i="3" s="1"/>
  <c r="S2125" i="3"/>
  <c r="Q2126" i="3"/>
  <c r="R2126" i="3"/>
  <c r="S2126" i="3"/>
  <c r="Q2127" i="3"/>
  <c r="R2127" i="3"/>
  <c r="S2127" i="3"/>
  <c r="Q2128" i="3"/>
  <c r="R2128" i="3"/>
  <c r="S2128" i="3"/>
  <c r="Q2129" i="3"/>
  <c r="R2129" i="3" s="1"/>
  <c r="S2129" i="3"/>
  <c r="Q2130" i="3"/>
  <c r="R2130" i="3"/>
  <c r="S2130" i="3"/>
  <c r="Q2131" i="3"/>
  <c r="R2131" i="3"/>
  <c r="S2131" i="3"/>
  <c r="Q2132" i="3"/>
  <c r="R2132" i="3"/>
  <c r="S2132" i="3"/>
  <c r="Q2133" i="3"/>
  <c r="R2133" i="3" s="1"/>
  <c r="S2133" i="3"/>
  <c r="Q2134" i="3"/>
  <c r="R2134" i="3"/>
  <c r="S2134" i="3"/>
  <c r="Q2135" i="3"/>
  <c r="R2135" i="3" s="1"/>
  <c r="S2135" i="3"/>
  <c r="Q2136" i="3"/>
  <c r="R2136" i="3"/>
  <c r="S2136" i="3"/>
  <c r="Q2137" i="3"/>
  <c r="R2137" i="3" s="1"/>
  <c r="S2137" i="3"/>
  <c r="Q2138" i="3"/>
  <c r="R2138" i="3" s="1"/>
  <c r="S2138" i="3"/>
  <c r="Q2139" i="3"/>
  <c r="R2139" i="3"/>
  <c r="S2139" i="3"/>
  <c r="Q2140" i="3"/>
  <c r="R2140" i="3"/>
  <c r="S2140" i="3"/>
  <c r="Q2141" i="3"/>
  <c r="R2141" i="3" s="1"/>
  <c r="S2141" i="3"/>
  <c r="Q2142" i="3"/>
  <c r="R2142" i="3"/>
  <c r="S2142" i="3"/>
  <c r="Q2143" i="3"/>
  <c r="R2143" i="3"/>
  <c r="S2143" i="3"/>
  <c r="Q2144" i="3"/>
  <c r="R2144" i="3"/>
  <c r="S2144" i="3"/>
  <c r="Q2145" i="3"/>
  <c r="R2145" i="3" s="1"/>
  <c r="S2145" i="3"/>
  <c r="Q2146" i="3"/>
  <c r="R2146" i="3" s="1"/>
  <c r="S2146" i="3"/>
  <c r="Q2147" i="3"/>
  <c r="R2147" i="3"/>
  <c r="S2147" i="3"/>
  <c r="Q2148" i="3"/>
  <c r="R2148" i="3"/>
  <c r="S2148" i="3"/>
  <c r="Q2149" i="3"/>
  <c r="R2149" i="3" s="1"/>
  <c r="S2149" i="3"/>
  <c r="Q2150" i="3"/>
  <c r="R2150" i="3"/>
  <c r="S2150" i="3"/>
  <c r="Q2151" i="3"/>
  <c r="R2151" i="3" s="1"/>
  <c r="S2151" i="3"/>
  <c r="Q2152" i="3"/>
  <c r="R2152" i="3"/>
  <c r="S2152" i="3"/>
  <c r="Q2153" i="3"/>
  <c r="R2153" i="3" s="1"/>
  <c r="S2153" i="3"/>
  <c r="Q2154" i="3"/>
  <c r="R2154" i="3" s="1"/>
  <c r="S2154" i="3"/>
  <c r="Q2155" i="3"/>
  <c r="R2155" i="3"/>
  <c r="S2155" i="3"/>
  <c r="Q2156" i="3"/>
  <c r="R2156" i="3"/>
  <c r="S2156" i="3"/>
  <c r="Q2157" i="3"/>
  <c r="R2157" i="3" s="1"/>
  <c r="S2157" i="3"/>
  <c r="Q2158" i="3"/>
  <c r="R2158" i="3"/>
  <c r="S2158" i="3"/>
  <c r="Q2159" i="3"/>
  <c r="R2159" i="3"/>
  <c r="S2159" i="3"/>
  <c r="Q2160" i="3"/>
  <c r="R2160" i="3"/>
  <c r="S2160" i="3"/>
  <c r="Q2161" i="3"/>
  <c r="R2161" i="3" s="1"/>
  <c r="S2161" i="3"/>
  <c r="Q2162" i="3"/>
  <c r="R2162" i="3"/>
  <c r="S2162" i="3"/>
  <c r="Q2163" i="3"/>
  <c r="R2163" i="3"/>
  <c r="S2163" i="3"/>
  <c r="Q2164" i="3"/>
  <c r="R2164" i="3"/>
  <c r="S2164" i="3"/>
  <c r="Q2165" i="3"/>
  <c r="R2165" i="3" s="1"/>
  <c r="S2165" i="3"/>
  <c r="Q2166" i="3"/>
  <c r="R2166" i="3"/>
  <c r="S2166" i="3"/>
  <c r="Q2167" i="3"/>
  <c r="R2167" i="3" s="1"/>
  <c r="S2167" i="3"/>
  <c r="Q2168" i="3"/>
  <c r="R2168" i="3"/>
  <c r="S2168" i="3"/>
  <c r="Q2169" i="3"/>
  <c r="R2169" i="3" s="1"/>
  <c r="S2169" i="3"/>
  <c r="Q2170" i="3"/>
  <c r="R2170" i="3" s="1"/>
  <c r="S2170" i="3"/>
  <c r="Q2171" i="3"/>
  <c r="R2171" i="3"/>
  <c r="S2171" i="3"/>
  <c r="Q2172" i="3"/>
  <c r="R2172" i="3"/>
  <c r="S2172" i="3"/>
  <c r="Q2173" i="3"/>
  <c r="R2173" i="3" s="1"/>
  <c r="S2173" i="3"/>
  <c r="Q2174" i="3"/>
  <c r="R2174" i="3"/>
  <c r="S2174" i="3"/>
  <c r="Q2175" i="3"/>
  <c r="R2175" i="3" s="1"/>
  <c r="S2175" i="3"/>
  <c r="Q2176" i="3"/>
  <c r="R2176" i="3"/>
  <c r="S2176" i="3"/>
  <c r="Q2177" i="3"/>
  <c r="R2177" i="3" s="1"/>
  <c r="S2177" i="3"/>
  <c r="Q2178" i="3"/>
  <c r="R2178" i="3" s="1"/>
  <c r="S2178" i="3"/>
  <c r="Q2179" i="3"/>
  <c r="R2179" i="3"/>
  <c r="S2179" i="3"/>
  <c r="Q2180" i="3"/>
  <c r="R2180" i="3"/>
  <c r="S2180" i="3"/>
  <c r="Q2181" i="3"/>
  <c r="R2181" i="3" s="1"/>
  <c r="S2181" i="3"/>
  <c r="Q2182" i="3"/>
  <c r="R2182" i="3"/>
  <c r="S2182" i="3"/>
  <c r="Q2183" i="3"/>
  <c r="R2183" i="3" s="1"/>
  <c r="S2183" i="3"/>
  <c r="Q2184" i="3"/>
  <c r="R2184" i="3"/>
  <c r="S2184" i="3"/>
  <c r="Q2185" i="3"/>
  <c r="R2185" i="3" s="1"/>
  <c r="S2185" i="3"/>
  <c r="Q2186" i="3"/>
  <c r="R2186" i="3" s="1"/>
  <c r="S2186" i="3"/>
  <c r="Q2187" i="3"/>
  <c r="R2187" i="3"/>
  <c r="S2187" i="3"/>
  <c r="Q2188" i="3"/>
  <c r="R2188" i="3"/>
  <c r="S2188" i="3"/>
  <c r="Q2189" i="3"/>
  <c r="R2189" i="3" s="1"/>
  <c r="S2189" i="3"/>
  <c r="Q2190" i="3"/>
  <c r="R2190" i="3"/>
  <c r="S2190" i="3"/>
  <c r="Q2191" i="3"/>
  <c r="R2191" i="3"/>
  <c r="S2191" i="3"/>
  <c r="Q2192" i="3"/>
  <c r="R2192" i="3"/>
  <c r="S2192" i="3"/>
  <c r="Q2193" i="3"/>
  <c r="R2193" i="3" s="1"/>
  <c r="S2193" i="3"/>
  <c r="Q2194" i="3"/>
  <c r="R2194" i="3"/>
  <c r="S2194" i="3"/>
  <c r="Q2195" i="3"/>
  <c r="R2195" i="3"/>
  <c r="S2195" i="3"/>
  <c r="Q2196" i="3"/>
  <c r="R2196" i="3"/>
  <c r="S2196" i="3"/>
  <c r="Q2197" i="3"/>
  <c r="R2197" i="3" s="1"/>
  <c r="S2197" i="3"/>
  <c r="Q2198" i="3"/>
  <c r="R2198" i="3"/>
  <c r="S2198" i="3"/>
  <c r="Q2199" i="3"/>
  <c r="R2199" i="3" s="1"/>
  <c r="S2199" i="3"/>
  <c r="Q2200" i="3"/>
  <c r="R2200" i="3"/>
  <c r="S2200" i="3"/>
  <c r="Q2201" i="3"/>
  <c r="R2201" i="3" s="1"/>
  <c r="S2201" i="3"/>
  <c r="Q2202" i="3"/>
  <c r="R2202" i="3" s="1"/>
  <c r="S2202" i="3"/>
  <c r="Q2203" i="3"/>
  <c r="R2203" i="3"/>
  <c r="S2203" i="3"/>
  <c r="Q2204" i="3"/>
  <c r="R2204" i="3"/>
  <c r="S2204" i="3"/>
  <c r="Q2205" i="3"/>
  <c r="R2205" i="3" s="1"/>
  <c r="S2205" i="3"/>
  <c r="Q2206" i="3"/>
  <c r="R2206" i="3"/>
  <c r="S2206" i="3"/>
  <c r="Q2207" i="3"/>
  <c r="R2207" i="3" s="1"/>
  <c r="S2207" i="3"/>
  <c r="Q2208" i="3"/>
  <c r="R2208" i="3"/>
  <c r="S2208" i="3"/>
  <c r="Q2209" i="3"/>
  <c r="R2209" i="3" s="1"/>
  <c r="S2209" i="3"/>
  <c r="Q2210" i="3"/>
  <c r="R2210" i="3"/>
  <c r="S2210" i="3"/>
  <c r="Q2211" i="3"/>
  <c r="R2211" i="3"/>
  <c r="S2211" i="3"/>
  <c r="Q2212" i="3"/>
  <c r="R2212" i="3"/>
  <c r="S2212" i="3"/>
  <c r="Q2213" i="3"/>
  <c r="R2213" i="3" s="1"/>
  <c r="S2213" i="3"/>
  <c r="Q2214" i="3"/>
  <c r="R2214" i="3"/>
  <c r="S2214" i="3"/>
  <c r="Q2215" i="3"/>
  <c r="R2215" i="3" s="1"/>
  <c r="S2215" i="3"/>
  <c r="Q2216" i="3"/>
  <c r="R2216" i="3"/>
  <c r="S2216" i="3"/>
  <c r="Q2217" i="3"/>
  <c r="R2217" i="3" s="1"/>
  <c r="S2217" i="3"/>
  <c r="Q2218" i="3"/>
  <c r="R2218" i="3" s="1"/>
  <c r="S2218" i="3"/>
  <c r="Q2219" i="3"/>
  <c r="R2219" i="3"/>
  <c r="S2219" i="3"/>
  <c r="Q2220" i="3"/>
  <c r="R2220" i="3"/>
  <c r="S2220" i="3"/>
  <c r="Q2221" i="3"/>
  <c r="R2221" i="3" s="1"/>
  <c r="S2221" i="3"/>
  <c r="Q2222" i="3"/>
  <c r="R2222" i="3"/>
  <c r="S2222" i="3"/>
  <c r="Q2223" i="3"/>
  <c r="R2223" i="3"/>
  <c r="S2223" i="3"/>
  <c r="Q2224" i="3"/>
  <c r="R2224" i="3"/>
  <c r="S2224" i="3"/>
  <c r="Q2225" i="3"/>
  <c r="R2225" i="3" s="1"/>
  <c r="S2225" i="3"/>
  <c r="Q2226" i="3"/>
  <c r="R2226" i="3"/>
  <c r="S2226" i="3"/>
  <c r="Q2227" i="3"/>
  <c r="R2227" i="3"/>
  <c r="S2227" i="3"/>
  <c r="Q2228" i="3"/>
  <c r="R2228" i="3"/>
  <c r="S2228" i="3"/>
  <c r="Q2229" i="3"/>
  <c r="R2229" i="3" s="1"/>
  <c r="S2229" i="3"/>
  <c r="Q2230" i="3"/>
  <c r="R2230" i="3"/>
  <c r="S2230" i="3"/>
  <c r="Q2231" i="3"/>
  <c r="R2231" i="3" s="1"/>
  <c r="S2231" i="3"/>
  <c r="Q2232" i="3"/>
  <c r="R2232" i="3"/>
  <c r="S2232" i="3"/>
  <c r="Q2233" i="3"/>
  <c r="R2233" i="3" s="1"/>
  <c r="S2233" i="3"/>
  <c r="Q2234" i="3"/>
  <c r="R2234" i="3" s="1"/>
  <c r="S2234" i="3"/>
  <c r="Q2235" i="3"/>
  <c r="R2235" i="3"/>
  <c r="S2235" i="3"/>
  <c r="Q2236" i="3"/>
  <c r="R2236" i="3"/>
  <c r="S2236" i="3"/>
  <c r="Q2237" i="3"/>
  <c r="R2237" i="3"/>
  <c r="S2237" i="3"/>
  <c r="Q2238" i="3"/>
  <c r="R2238" i="3" s="1"/>
  <c r="S2238" i="3"/>
  <c r="Q2239" i="3"/>
  <c r="R2239" i="3"/>
  <c r="S2239" i="3"/>
  <c r="Q2240" i="3"/>
  <c r="R2240" i="3"/>
  <c r="S2240" i="3"/>
  <c r="Q2241" i="3"/>
  <c r="R2241" i="3" s="1"/>
  <c r="S2241" i="3"/>
  <c r="Q2242" i="3"/>
  <c r="R2242" i="3"/>
  <c r="S2242" i="3"/>
  <c r="Q2243" i="3"/>
  <c r="R2243" i="3"/>
  <c r="S2243" i="3"/>
  <c r="Q2244" i="3"/>
  <c r="R2244" i="3"/>
  <c r="S2244" i="3"/>
  <c r="Q2245" i="3"/>
  <c r="R2245" i="3" s="1"/>
  <c r="S2245" i="3"/>
  <c r="Q2246" i="3"/>
  <c r="R2246" i="3"/>
  <c r="S2246" i="3"/>
  <c r="Q2247" i="3"/>
  <c r="R2247" i="3"/>
  <c r="S2247" i="3"/>
  <c r="Q2248" i="3"/>
  <c r="R2248" i="3"/>
  <c r="S2248" i="3"/>
  <c r="Q2249" i="3"/>
  <c r="R2249" i="3" s="1"/>
  <c r="S2249" i="3"/>
  <c r="Q2250" i="3"/>
  <c r="R2250" i="3"/>
  <c r="S2250" i="3"/>
  <c r="Q2251" i="3"/>
  <c r="R2251" i="3"/>
  <c r="S2251" i="3"/>
  <c r="Q2252" i="3"/>
  <c r="R2252" i="3"/>
  <c r="S2252" i="3"/>
  <c r="Q2253" i="3"/>
  <c r="R2253" i="3"/>
  <c r="S2253" i="3"/>
  <c r="Q2254" i="3"/>
  <c r="R2254" i="3"/>
  <c r="S2254" i="3"/>
  <c r="Q2255" i="3"/>
  <c r="R2255" i="3"/>
  <c r="S2255" i="3"/>
  <c r="Q2256" i="3"/>
  <c r="R2256" i="3" s="1"/>
  <c r="S2256" i="3"/>
  <c r="Q2257" i="3"/>
  <c r="R2257" i="3" s="1"/>
  <c r="S2257" i="3"/>
  <c r="Q2258" i="3"/>
  <c r="R2258" i="3"/>
  <c r="S2258" i="3"/>
  <c r="Q2259" i="3"/>
  <c r="R2259" i="3" s="1"/>
  <c r="S2259" i="3"/>
  <c r="Q2260" i="3"/>
  <c r="R2260" i="3"/>
  <c r="S2260" i="3"/>
  <c r="Q2261" i="3"/>
  <c r="R2261" i="3"/>
  <c r="S2261" i="3"/>
  <c r="Q2262" i="3"/>
  <c r="R2262" i="3"/>
  <c r="S2262" i="3"/>
  <c r="Q2263" i="3"/>
  <c r="R2263" i="3" s="1"/>
  <c r="S2263" i="3"/>
  <c r="Q2264" i="3"/>
  <c r="R2264" i="3"/>
  <c r="S2264" i="3"/>
  <c r="Q2265" i="3"/>
  <c r="R2265" i="3" s="1"/>
  <c r="S2265" i="3"/>
  <c r="Q2266" i="3"/>
  <c r="R2266" i="3" s="1"/>
  <c r="S2266" i="3"/>
  <c r="Q2267" i="3"/>
  <c r="R2267" i="3"/>
  <c r="S2267" i="3"/>
  <c r="Q2268" i="3"/>
  <c r="R2268" i="3"/>
  <c r="S2268" i="3"/>
  <c r="Q2269" i="3"/>
  <c r="R2269" i="3"/>
  <c r="S2269" i="3"/>
  <c r="Q2270" i="3"/>
  <c r="R2270" i="3" s="1"/>
  <c r="S2270" i="3"/>
  <c r="Q2271" i="3"/>
  <c r="R2271" i="3"/>
  <c r="S2271" i="3"/>
  <c r="Q2272" i="3"/>
  <c r="R2272" i="3"/>
  <c r="S2272" i="3"/>
  <c r="Q2273" i="3"/>
  <c r="R2273" i="3" s="1"/>
  <c r="S2273" i="3"/>
  <c r="Q2274" i="3"/>
  <c r="R2274" i="3"/>
  <c r="S2274" i="3"/>
  <c r="Q2275" i="3"/>
  <c r="R2275" i="3"/>
  <c r="S2275" i="3"/>
  <c r="Q2276" i="3"/>
  <c r="R2276" i="3"/>
  <c r="S2276" i="3"/>
  <c r="Q2277" i="3"/>
  <c r="R2277" i="3" s="1"/>
  <c r="S2277" i="3"/>
  <c r="Q2278" i="3"/>
  <c r="R2278" i="3"/>
  <c r="S2278" i="3"/>
  <c r="Q2279" i="3"/>
  <c r="R2279" i="3"/>
  <c r="S2279" i="3"/>
  <c r="Q2280" i="3"/>
  <c r="R2280" i="3"/>
  <c r="S2280" i="3"/>
  <c r="Q2281" i="3"/>
  <c r="R2281" i="3" s="1"/>
  <c r="S2281" i="3"/>
  <c r="Q2282" i="3"/>
  <c r="R2282" i="3"/>
  <c r="S2282" i="3"/>
  <c r="Q2283" i="3"/>
  <c r="R2283" i="3"/>
  <c r="S2283" i="3"/>
  <c r="Q2284" i="3"/>
  <c r="R2284" i="3"/>
  <c r="S2284" i="3"/>
  <c r="Q2285" i="3"/>
  <c r="R2285" i="3"/>
  <c r="S2285" i="3"/>
  <c r="Q2286" i="3"/>
  <c r="R2286" i="3"/>
  <c r="S2286" i="3"/>
  <c r="Q2287" i="3"/>
  <c r="R2287" i="3"/>
  <c r="S2287" i="3"/>
  <c r="Q2288" i="3"/>
  <c r="R2288" i="3" s="1"/>
  <c r="S2288" i="3"/>
  <c r="Q2289" i="3"/>
  <c r="R2289" i="3" s="1"/>
  <c r="S2289" i="3"/>
  <c r="Q2290" i="3"/>
  <c r="R2290" i="3"/>
  <c r="S2290" i="3"/>
  <c r="Q2291" i="3"/>
  <c r="R2291" i="3" s="1"/>
  <c r="S2291" i="3"/>
  <c r="Q2292" i="3"/>
  <c r="R2292" i="3"/>
  <c r="S2292" i="3"/>
  <c r="Q2293" i="3"/>
  <c r="R2293" i="3"/>
  <c r="S2293" i="3"/>
  <c r="Q2294" i="3"/>
  <c r="R2294" i="3"/>
  <c r="S2294" i="3"/>
  <c r="Q2295" i="3"/>
  <c r="R2295" i="3" s="1"/>
  <c r="S2295" i="3"/>
  <c r="Q2296" i="3"/>
  <c r="R2296" i="3"/>
  <c r="S2296" i="3"/>
  <c r="Q2297" i="3"/>
  <c r="R2297" i="3" s="1"/>
  <c r="S2297" i="3"/>
  <c r="Q2298" i="3"/>
  <c r="R2298" i="3" s="1"/>
  <c r="S2298" i="3"/>
  <c r="Q2299" i="3"/>
  <c r="R2299" i="3"/>
  <c r="S2299" i="3"/>
  <c r="Q2300" i="3"/>
  <c r="R2300" i="3"/>
  <c r="S2300" i="3"/>
  <c r="Q2301" i="3"/>
  <c r="R2301" i="3"/>
  <c r="S2301" i="3"/>
  <c r="Q2302" i="3"/>
  <c r="R2302" i="3" s="1"/>
  <c r="S2302" i="3"/>
  <c r="Q2303" i="3"/>
  <c r="R2303" i="3"/>
  <c r="S2303" i="3"/>
  <c r="Q2304" i="3"/>
  <c r="R2304" i="3"/>
  <c r="S2304" i="3"/>
  <c r="Q2305" i="3"/>
  <c r="R2305" i="3" s="1"/>
  <c r="S2305" i="3"/>
  <c r="Q2306" i="3"/>
  <c r="R2306" i="3"/>
  <c r="S2306" i="3"/>
  <c r="Q2307" i="3"/>
  <c r="R2307" i="3"/>
  <c r="S2307" i="3"/>
  <c r="Q2308" i="3"/>
  <c r="R2308" i="3"/>
  <c r="S2308" i="3"/>
  <c r="Q2309" i="3"/>
  <c r="R2309" i="3" s="1"/>
  <c r="S2309" i="3"/>
  <c r="Q2310" i="3"/>
  <c r="R2310" i="3"/>
  <c r="S2310" i="3"/>
  <c r="Q2311" i="3"/>
  <c r="R2311" i="3"/>
  <c r="S2311" i="3"/>
  <c r="Q2312" i="3"/>
  <c r="R2312" i="3"/>
  <c r="S2312" i="3"/>
  <c r="Q2313" i="3"/>
  <c r="R2313" i="3" s="1"/>
  <c r="S2313" i="3"/>
  <c r="Q2314" i="3"/>
  <c r="R2314" i="3" s="1"/>
  <c r="S2314" i="3"/>
  <c r="Q2315" i="3"/>
  <c r="R2315" i="3"/>
  <c r="S2315" i="3"/>
  <c r="Q2316" i="3"/>
  <c r="R2316" i="3"/>
  <c r="S2316" i="3"/>
  <c r="Q2317" i="3"/>
  <c r="R2317" i="3"/>
  <c r="S2317" i="3"/>
  <c r="Q2318" i="3"/>
  <c r="R2318" i="3"/>
  <c r="S2318" i="3"/>
  <c r="Q2319" i="3"/>
  <c r="R2319" i="3"/>
  <c r="S2319" i="3"/>
  <c r="Q2320" i="3"/>
  <c r="R2320" i="3" s="1"/>
  <c r="S2320" i="3"/>
  <c r="Q2321" i="3"/>
  <c r="R2321" i="3" s="1"/>
  <c r="S2321" i="3"/>
  <c r="Q2322" i="3"/>
  <c r="R2322" i="3"/>
  <c r="S2322" i="3"/>
  <c r="Q2323" i="3"/>
  <c r="R2323" i="3" s="1"/>
  <c r="S2323" i="3"/>
  <c r="Q2324" i="3"/>
  <c r="R2324" i="3"/>
  <c r="S2324" i="3"/>
  <c r="Q2325" i="3"/>
  <c r="R2325" i="3" s="1"/>
  <c r="S2325" i="3"/>
  <c r="Q2326" i="3"/>
  <c r="R2326" i="3"/>
  <c r="S2326" i="3"/>
  <c r="Q2327" i="3"/>
  <c r="R2327" i="3" s="1"/>
  <c r="S2327" i="3"/>
  <c r="Q2328" i="3"/>
  <c r="R2328" i="3"/>
  <c r="S2328" i="3"/>
  <c r="Q2329" i="3"/>
  <c r="R2329" i="3" s="1"/>
  <c r="S2329" i="3"/>
  <c r="Q2330" i="3"/>
  <c r="R2330" i="3" s="1"/>
  <c r="S2330" i="3"/>
  <c r="Q2331" i="3"/>
  <c r="R2331" i="3"/>
  <c r="S2331" i="3"/>
  <c r="Q2332" i="3"/>
  <c r="R2332" i="3"/>
  <c r="S2332" i="3"/>
  <c r="Q2333" i="3"/>
  <c r="R2333" i="3"/>
  <c r="S2333" i="3"/>
  <c r="Q2334" i="3"/>
  <c r="R2334" i="3" s="1"/>
  <c r="S2334" i="3"/>
  <c r="Q2335" i="3"/>
  <c r="R2335" i="3"/>
  <c r="S2335" i="3"/>
  <c r="Q2336" i="3"/>
  <c r="R2336" i="3" s="1"/>
  <c r="S2336" i="3"/>
  <c r="Q2337" i="3"/>
  <c r="R2337" i="3" s="1"/>
  <c r="S2337" i="3"/>
  <c r="Q2338" i="3"/>
  <c r="R2338" i="3"/>
  <c r="S2338" i="3"/>
  <c r="Q2339" i="3"/>
  <c r="R2339" i="3" s="1"/>
  <c r="S2339" i="3"/>
  <c r="Q2340" i="3"/>
  <c r="R2340" i="3"/>
  <c r="S2340" i="3"/>
  <c r="Q2341" i="3"/>
  <c r="R2341" i="3" s="1"/>
  <c r="S2341" i="3"/>
  <c r="Q2342" i="3"/>
  <c r="R2342" i="3"/>
  <c r="S2342" i="3"/>
  <c r="Q2343" i="3"/>
  <c r="R2343" i="3"/>
  <c r="S2343" i="3"/>
  <c r="Q2344" i="3"/>
  <c r="R2344" i="3"/>
  <c r="S2344" i="3"/>
  <c r="Q2345" i="3"/>
  <c r="R2345" i="3" s="1"/>
  <c r="S2345" i="3"/>
  <c r="Q2346" i="3"/>
  <c r="R2346" i="3"/>
  <c r="S2346" i="3"/>
  <c r="Q2347" i="3"/>
  <c r="R2347" i="3"/>
  <c r="S2347" i="3"/>
  <c r="Q2348" i="3"/>
  <c r="R2348" i="3"/>
  <c r="S2348" i="3"/>
  <c r="Q2349" i="3"/>
  <c r="R2349" i="3"/>
  <c r="S2349" i="3"/>
  <c r="Q2350" i="3"/>
  <c r="R2350" i="3" s="1"/>
  <c r="S2350" i="3"/>
  <c r="Q2351" i="3"/>
  <c r="R2351" i="3"/>
  <c r="S2351" i="3"/>
  <c r="Q2352" i="3"/>
  <c r="R2352" i="3" s="1"/>
  <c r="S2352" i="3"/>
  <c r="Q2353" i="3"/>
  <c r="R2353" i="3" s="1"/>
  <c r="S2353" i="3"/>
  <c r="Q2354" i="3"/>
  <c r="R2354" i="3"/>
  <c r="S2354" i="3"/>
  <c r="Q2355" i="3"/>
  <c r="R2355" i="3" s="1"/>
  <c r="S2355" i="3"/>
  <c r="Q2356" i="3"/>
  <c r="R2356" i="3"/>
  <c r="S2356" i="3"/>
  <c r="Q2357" i="3"/>
  <c r="R2357" i="3"/>
  <c r="S2357" i="3"/>
  <c r="Q2358" i="3"/>
  <c r="R2358" i="3"/>
  <c r="S2358" i="3"/>
  <c r="Q2359" i="3"/>
  <c r="R2359" i="3" s="1"/>
  <c r="S2359" i="3"/>
  <c r="Q2360" i="3"/>
  <c r="R2360" i="3"/>
  <c r="S2360" i="3"/>
  <c r="Q2361" i="3"/>
  <c r="R2361" i="3" s="1"/>
  <c r="S2361" i="3"/>
  <c r="Q2362" i="3"/>
  <c r="R2362" i="3" s="1"/>
  <c r="S2362" i="3"/>
  <c r="Q2363" i="3"/>
  <c r="R2363" i="3"/>
  <c r="S2363" i="3"/>
  <c r="Q2364" i="3"/>
  <c r="R2364" i="3"/>
  <c r="S2364" i="3"/>
  <c r="Q2365" i="3"/>
  <c r="R2365" i="3"/>
  <c r="S2365" i="3"/>
  <c r="Q2366" i="3"/>
  <c r="R2366" i="3" s="1"/>
  <c r="S2366" i="3"/>
  <c r="Q2367" i="3"/>
  <c r="R2367" i="3"/>
  <c r="S2367" i="3"/>
  <c r="Q2368" i="3"/>
  <c r="R2368" i="3"/>
  <c r="S2368" i="3"/>
  <c r="Q2369" i="3"/>
  <c r="R2369" i="3" s="1"/>
  <c r="S2369" i="3"/>
  <c r="Q2370" i="3"/>
  <c r="R2370" i="3"/>
  <c r="S2370" i="3"/>
  <c r="Q2371" i="3"/>
  <c r="R2371" i="3"/>
  <c r="S2371" i="3"/>
  <c r="Q2372" i="3"/>
  <c r="R2372" i="3"/>
  <c r="S2372" i="3"/>
  <c r="Q2373" i="3"/>
  <c r="R2373" i="3" s="1"/>
  <c r="S2373" i="3"/>
  <c r="Q2374" i="3"/>
  <c r="R2374" i="3"/>
  <c r="S2374" i="3"/>
  <c r="Q2375" i="3"/>
  <c r="R2375" i="3"/>
  <c r="S2375" i="3"/>
  <c r="Q2376" i="3"/>
  <c r="R2376" i="3"/>
  <c r="S2376" i="3"/>
  <c r="Q2377" i="3"/>
  <c r="R2377" i="3" s="1"/>
  <c r="S2377" i="3"/>
  <c r="Q2378" i="3"/>
  <c r="R2378" i="3" s="1"/>
  <c r="S2378" i="3"/>
  <c r="Q2379" i="3"/>
  <c r="R2379" i="3"/>
  <c r="S2379" i="3"/>
  <c r="Q2380" i="3"/>
  <c r="R2380" i="3"/>
  <c r="S2380" i="3"/>
  <c r="Q2381" i="3"/>
  <c r="R2381" i="3"/>
  <c r="S2381" i="3"/>
  <c r="Q2382" i="3"/>
  <c r="R2382" i="3"/>
  <c r="S2382" i="3"/>
  <c r="Q2383" i="3"/>
  <c r="R2383" i="3"/>
  <c r="S2383" i="3"/>
  <c r="Q2384" i="3"/>
  <c r="R2384" i="3" s="1"/>
  <c r="S2384" i="3"/>
  <c r="Q2385" i="3"/>
  <c r="R2385" i="3" s="1"/>
  <c r="S2385" i="3"/>
  <c r="Q2386" i="3"/>
  <c r="R2386" i="3"/>
  <c r="S2386" i="3"/>
  <c r="Q2387" i="3"/>
  <c r="R2387" i="3" s="1"/>
  <c r="S2387" i="3"/>
  <c r="Q2388" i="3"/>
  <c r="R2388" i="3"/>
  <c r="S2388" i="3"/>
  <c r="Q2389" i="3"/>
  <c r="R2389" i="3" s="1"/>
  <c r="S2389" i="3"/>
  <c r="Q2390" i="3"/>
  <c r="R2390" i="3"/>
  <c r="S2390" i="3"/>
  <c r="Q2391" i="3"/>
  <c r="R2391" i="3" s="1"/>
  <c r="S2391" i="3"/>
  <c r="Q2392" i="3"/>
  <c r="R2392" i="3"/>
  <c r="S2392" i="3"/>
  <c r="Q2393" i="3"/>
  <c r="R2393" i="3" s="1"/>
  <c r="S2393" i="3"/>
  <c r="Q2394" i="3"/>
  <c r="R2394" i="3" s="1"/>
  <c r="S2394" i="3"/>
  <c r="Q2395" i="3"/>
  <c r="R2395" i="3"/>
  <c r="S2395" i="3"/>
  <c r="Q2396" i="3"/>
  <c r="R2396" i="3"/>
  <c r="S2396" i="3"/>
  <c r="Q2397" i="3"/>
  <c r="R2397" i="3"/>
  <c r="S2397" i="3"/>
  <c r="Q2398" i="3"/>
  <c r="R2398" i="3" s="1"/>
  <c r="S2398" i="3"/>
  <c r="Q2399" i="3"/>
  <c r="R2399" i="3"/>
  <c r="S2399" i="3"/>
  <c r="Q2400" i="3"/>
  <c r="R2400" i="3"/>
  <c r="S2400" i="3"/>
  <c r="Q2401" i="3"/>
  <c r="R2401" i="3" s="1"/>
  <c r="S2401" i="3"/>
  <c r="Q2402" i="3"/>
  <c r="R2402" i="3"/>
  <c r="S2402" i="3"/>
  <c r="Q2403" i="3"/>
  <c r="R2403" i="3"/>
  <c r="S2403" i="3"/>
  <c r="Q2404" i="3"/>
  <c r="R2404" i="3"/>
  <c r="S2404" i="3"/>
  <c r="Q2405" i="3"/>
  <c r="R2405" i="3" s="1"/>
  <c r="S2405" i="3"/>
  <c r="Q2406" i="3"/>
  <c r="R2406" i="3"/>
  <c r="S2406" i="3"/>
  <c r="Q2407" i="3"/>
  <c r="R2407" i="3"/>
  <c r="S2407" i="3"/>
  <c r="Q2408" i="3"/>
  <c r="R2408" i="3"/>
  <c r="S2408" i="3"/>
  <c r="Q2409" i="3"/>
  <c r="R2409" i="3" s="1"/>
  <c r="S2409" i="3"/>
  <c r="Q2410" i="3"/>
  <c r="R2410" i="3"/>
  <c r="S2410" i="3"/>
  <c r="Q2411" i="3"/>
  <c r="R2411" i="3"/>
  <c r="S2411" i="3"/>
  <c r="Q2412" i="3"/>
  <c r="R2412" i="3"/>
  <c r="S2412" i="3"/>
  <c r="Q2413" i="3"/>
  <c r="R2413" i="3"/>
  <c r="S2413" i="3"/>
  <c r="Q2414" i="3"/>
  <c r="R2414" i="3"/>
  <c r="S2414" i="3"/>
  <c r="Q2415" i="3"/>
  <c r="R2415" i="3"/>
  <c r="S2415" i="3"/>
  <c r="Q2416" i="3"/>
  <c r="R2416" i="3" s="1"/>
  <c r="S2416" i="3"/>
  <c r="Q2417" i="3"/>
  <c r="R2417" i="3" s="1"/>
  <c r="S2417" i="3"/>
  <c r="Q2418" i="3"/>
  <c r="R2418" i="3"/>
  <c r="S2418" i="3"/>
  <c r="Q2419" i="3"/>
  <c r="R2419" i="3" s="1"/>
  <c r="S2419" i="3"/>
  <c r="Q2420" i="3"/>
  <c r="R2420" i="3"/>
  <c r="S2420" i="3"/>
  <c r="Q2421" i="3"/>
  <c r="R2421" i="3"/>
  <c r="S2421" i="3"/>
  <c r="Q2422" i="3"/>
  <c r="R2422" i="3"/>
  <c r="S2422" i="3"/>
  <c r="Q2423" i="3"/>
  <c r="R2423" i="3" s="1"/>
  <c r="S2423" i="3"/>
  <c r="Q2424" i="3"/>
  <c r="R2424" i="3"/>
  <c r="S2424" i="3"/>
  <c r="Q2425" i="3"/>
  <c r="R2425" i="3" s="1"/>
  <c r="S2425" i="3"/>
  <c r="Q2426" i="3"/>
  <c r="R2426" i="3" s="1"/>
  <c r="S2426" i="3"/>
  <c r="Q2427" i="3"/>
  <c r="R2427" i="3"/>
  <c r="S2427" i="3"/>
  <c r="Q2428" i="3"/>
  <c r="R2428" i="3"/>
  <c r="S2428" i="3"/>
  <c r="Q2429" i="3"/>
  <c r="R2429" i="3"/>
  <c r="S2429" i="3"/>
  <c r="Q2430" i="3"/>
  <c r="R2430" i="3" s="1"/>
  <c r="S2430" i="3"/>
  <c r="Q2431" i="3"/>
  <c r="R2431" i="3"/>
  <c r="S2431" i="3"/>
  <c r="Q2432" i="3"/>
  <c r="R2432" i="3"/>
  <c r="S2432" i="3"/>
  <c r="Q2433" i="3"/>
  <c r="R2433" i="3" s="1"/>
  <c r="S2433" i="3"/>
  <c r="T3" i="3"/>
  <c r="U3" i="3"/>
  <c r="T4" i="3"/>
  <c r="U4" i="3"/>
  <c r="T5" i="3"/>
  <c r="U5" i="3"/>
  <c r="T6" i="3"/>
  <c r="U6" i="3"/>
  <c r="T7" i="3"/>
  <c r="U7" i="3"/>
  <c r="T8" i="3"/>
  <c r="U8" i="3"/>
  <c r="T9" i="3"/>
  <c r="U9" i="3"/>
  <c r="T10" i="3"/>
  <c r="U10" i="3"/>
  <c r="T11" i="3"/>
  <c r="U11" i="3"/>
  <c r="T12" i="3"/>
  <c r="U12" i="3"/>
  <c r="T13" i="3"/>
  <c r="U13" i="3"/>
  <c r="T14" i="3"/>
  <c r="U14" i="3"/>
  <c r="T15" i="3"/>
  <c r="U15" i="3"/>
  <c r="T16" i="3"/>
  <c r="U16" i="3"/>
  <c r="T17" i="3"/>
  <c r="U17" i="3"/>
  <c r="T18" i="3"/>
  <c r="U18" i="3"/>
  <c r="T19" i="3"/>
  <c r="U19" i="3"/>
  <c r="T20" i="3"/>
  <c r="U20" i="3"/>
  <c r="T21" i="3"/>
  <c r="U21" i="3"/>
  <c r="T22" i="3"/>
  <c r="U22" i="3"/>
  <c r="T23" i="3"/>
  <c r="U23" i="3"/>
  <c r="T24" i="3"/>
  <c r="U24" i="3"/>
  <c r="T25" i="3"/>
  <c r="U25" i="3"/>
  <c r="T26" i="3"/>
  <c r="U26" i="3"/>
  <c r="T27" i="3"/>
  <c r="U27" i="3"/>
  <c r="T28" i="3"/>
  <c r="U28" i="3"/>
  <c r="T29" i="3"/>
  <c r="U29" i="3"/>
  <c r="T30" i="3"/>
  <c r="U30" i="3"/>
  <c r="T31" i="3"/>
  <c r="U31" i="3"/>
  <c r="T32" i="3"/>
  <c r="U32" i="3"/>
  <c r="T33" i="3"/>
  <c r="U33" i="3"/>
  <c r="T34" i="3"/>
  <c r="U34" i="3"/>
  <c r="T35" i="3"/>
  <c r="U35" i="3"/>
  <c r="T36" i="3"/>
  <c r="U36" i="3"/>
  <c r="T37" i="3"/>
  <c r="U37" i="3"/>
  <c r="T38" i="3"/>
  <c r="U38" i="3"/>
  <c r="T39" i="3"/>
  <c r="U39" i="3"/>
  <c r="T40" i="3"/>
  <c r="U40" i="3"/>
  <c r="T41" i="3"/>
  <c r="U41" i="3"/>
  <c r="T42" i="3"/>
  <c r="U42" i="3"/>
  <c r="T43" i="3"/>
  <c r="U43" i="3"/>
  <c r="T44" i="3"/>
  <c r="U44" i="3"/>
  <c r="T45" i="3"/>
  <c r="U45" i="3"/>
  <c r="T46" i="3"/>
  <c r="U46" i="3"/>
  <c r="T47" i="3"/>
  <c r="U47" i="3"/>
  <c r="T48" i="3"/>
  <c r="U48" i="3"/>
  <c r="T49" i="3"/>
  <c r="U49" i="3"/>
  <c r="T50" i="3"/>
  <c r="U50" i="3"/>
  <c r="T51" i="3"/>
  <c r="U51" i="3"/>
  <c r="T52" i="3"/>
  <c r="U52" i="3"/>
  <c r="T53" i="3"/>
  <c r="U53" i="3"/>
  <c r="T54" i="3"/>
  <c r="U54" i="3"/>
  <c r="T55" i="3"/>
  <c r="U55" i="3"/>
  <c r="T56" i="3"/>
  <c r="U56" i="3"/>
  <c r="T57" i="3"/>
  <c r="U57" i="3"/>
  <c r="T58" i="3"/>
  <c r="U58" i="3"/>
  <c r="T59" i="3"/>
  <c r="U59" i="3"/>
  <c r="T60" i="3"/>
  <c r="U60" i="3"/>
  <c r="T61" i="3"/>
  <c r="U61" i="3"/>
  <c r="T62" i="3"/>
  <c r="U62" i="3"/>
  <c r="T63" i="3"/>
  <c r="U63" i="3"/>
  <c r="T64" i="3"/>
  <c r="U64" i="3"/>
  <c r="T65" i="3"/>
  <c r="U65" i="3"/>
  <c r="T66" i="3"/>
  <c r="U66" i="3"/>
  <c r="T67" i="3"/>
  <c r="U67" i="3"/>
  <c r="T68" i="3"/>
  <c r="U68" i="3"/>
  <c r="T69" i="3"/>
  <c r="U69" i="3"/>
  <c r="T70" i="3"/>
  <c r="U70" i="3"/>
  <c r="T71" i="3"/>
  <c r="U71" i="3"/>
  <c r="T72" i="3"/>
  <c r="U72" i="3"/>
  <c r="T73" i="3"/>
  <c r="U73" i="3"/>
  <c r="T74" i="3"/>
  <c r="U74" i="3"/>
  <c r="T75" i="3"/>
  <c r="U75" i="3"/>
  <c r="T76" i="3"/>
  <c r="U76" i="3"/>
  <c r="T77" i="3"/>
  <c r="U77" i="3"/>
  <c r="T78" i="3"/>
  <c r="U78" i="3"/>
  <c r="T79" i="3"/>
  <c r="U79" i="3"/>
  <c r="T80" i="3"/>
  <c r="U80" i="3"/>
  <c r="T81" i="3"/>
  <c r="U81" i="3"/>
  <c r="T82" i="3"/>
  <c r="U82" i="3"/>
  <c r="T83" i="3"/>
  <c r="U83" i="3"/>
  <c r="T84" i="3"/>
  <c r="U84" i="3"/>
  <c r="T85" i="3"/>
  <c r="U85" i="3"/>
  <c r="T86" i="3"/>
  <c r="U86" i="3"/>
  <c r="T87" i="3"/>
  <c r="U87" i="3"/>
  <c r="T88" i="3"/>
  <c r="U88" i="3"/>
  <c r="T89" i="3"/>
  <c r="U89" i="3"/>
  <c r="T90" i="3"/>
  <c r="U90" i="3"/>
  <c r="T91" i="3"/>
  <c r="U91" i="3"/>
  <c r="T92" i="3"/>
  <c r="U92" i="3"/>
  <c r="T93" i="3"/>
  <c r="U93" i="3"/>
  <c r="T94" i="3"/>
  <c r="U94" i="3"/>
  <c r="T95" i="3"/>
  <c r="U95" i="3"/>
  <c r="T96" i="3"/>
  <c r="U96" i="3"/>
  <c r="T97" i="3"/>
  <c r="U97" i="3"/>
  <c r="T98" i="3"/>
  <c r="U98" i="3"/>
  <c r="T99" i="3"/>
  <c r="U99" i="3"/>
  <c r="T100" i="3"/>
  <c r="U100" i="3"/>
  <c r="T101" i="3"/>
  <c r="U101" i="3"/>
  <c r="T102" i="3"/>
  <c r="U102" i="3"/>
  <c r="T103" i="3"/>
  <c r="U103" i="3"/>
  <c r="T104" i="3"/>
  <c r="U104" i="3"/>
  <c r="T105" i="3"/>
  <c r="U105" i="3"/>
  <c r="T106" i="3"/>
  <c r="U106" i="3"/>
  <c r="T107" i="3"/>
  <c r="U107" i="3"/>
  <c r="T108" i="3"/>
  <c r="U108" i="3"/>
  <c r="T109" i="3"/>
  <c r="U109" i="3"/>
  <c r="T110" i="3"/>
  <c r="U110" i="3"/>
  <c r="T111" i="3"/>
  <c r="U111" i="3"/>
  <c r="T112" i="3"/>
  <c r="U112" i="3"/>
  <c r="T113" i="3"/>
  <c r="U113" i="3"/>
  <c r="T114" i="3"/>
  <c r="U114" i="3"/>
  <c r="T115" i="3"/>
  <c r="U115" i="3"/>
  <c r="T116" i="3"/>
  <c r="U116" i="3"/>
  <c r="T117" i="3"/>
  <c r="U117" i="3"/>
  <c r="T118" i="3"/>
  <c r="U118" i="3"/>
  <c r="T119" i="3"/>
  <c r="U119" i="3"/>
  <c r="T120" i="3"/>
  <c r="U120" i="3"/>
  <c r="T121" i="3"/>
  <c r="U121" i="3"/>
  <c r="T122" i="3"/>
  <c r="U122" i="3"/>
  <c r="T123" i="3"/>
  <c r="U123" i="3"/>
  <c r="T124" i="3"/>
  <c r="U124" i="3"/>
  <c r="T125" i="3"/>
  <c r="U125" i="3"/>
  <c r="T126" i="3"/>
  <c r="U126" i="3"/>
  <c r="T127" i="3"/>
  <c r="U127" i="3"/>
  <c r="T128" i="3"/>
  <c r="U128" i="3"/>
  <c r="T129" i="3"/>
  <c r="U129" i="3"/>
  <c r="T130" i="3"/>
  <c r="U130" i="3"/>
  <c r="T131" i="3"/>
  <c r="U131" i="3"/>
  <c r="T132" i="3"/>
  <c r="U132" i="3"/>
  <c r="T133" i="3"/>
  <c r="U133" i="3"/>
  <c r="T134" i="3"/>
  <c r="U134" i="3"/>
  <c r="T135" i="3"/>
  <c r="U135" i="3"/>
  <c r="T136" i="3"/>
  <c r="U136" i="3"/>
  <c r="T137" i="3"/>
  <c r="U137" i="3"/>
  <c r="T138" i="3"/>
  <c r="U138" i="3"/>
  <c r="T139" i="3"/>
  <c r="U139" i="3"/>
  <c r="T140" i="3"/>
  <c r="U140" i="3"/>
  <c r="T141" i="3"/>
  <c r="U141" i="3"/>
  <c r="T142" i="3"/>
  <c r="U142" i="3"/>
  <c r="T143" i="3"/>
  <c r="U143" i="3"/>
  <c r="T144" i="3"/>
  <c r="U144" i="3"/>
  <c r="T145" i="3"/>
  <c r="U145" i="3"/>
  <c r="T146" i="3"/>
  <c r="U146" i="3"/>
  <c r="T147" i="3"/>
  <c r="U147" i="3"/>
  <c r="T148" i="3"/>
  <c r="U148" i="3"/>
  <c r="T149" i="3"/>
  <c r="U149" i="3"/>
  <c r="T150" i="3"/>
  <c r="U150" i="3"/>
  <c r="T151" i="3"/>
  <c r="U151" i="3"/>
  <c r="T152" i="3"/>
  <c r="U152" i="3"/>
  <c r="T153" i="3"/>
  <c r="U153" i="3"/>
  <c r="T154" i="3"/>
  <c r="U154" i="3"/>
  <c r="T155" i="3"/>
  <c r="U155" i="3"/>
  <c r="T156" i="3"/>
  <c r="U156" i="3"/>
  <c r="T157" i="3"/>
  <c r="U157" i="3"/>
  <c r="T158" i="3"/>
  <c r="U158" i="3"/>
  <c r="T159" i="3"/>
  <c r="U159" i="3"/>
  <c r="T160" i="3"/>
  <c r="U160" i="3"/>
  <c r="T161" i="3"/>
  <c r="U161" i="3"/>
  <c r="T162" i="3"/>
  <c r="U162" i="3"/>
  <c r="T163" i="3"/>
  <c r="U163" i="3"/>
  <c r="T164" i="3"/>
  <c r="U164" i="3"/>
  <c r="T165" i="3"/>
  <c r="U165" i="3"/>
  <c r="T166" i="3"/>
  <c r="U166" i="3"/>
  <c r="T167" i="3"/>
  <c r="U167" i="3"/>
  <c r="T168" i="3"/>
  <c r="U168" i="3"/>
  <c r="T169" i="3"/>
  <c r="U169" i="3"/>
  <c r="T170" i="3"/>
  <c r="U170" i="3"/>
  <c r="T171" i="3"/>
  <c r="U171" i="3"/>
  <c r="T172" i="3"/>
  <c r="U172" i="3"/>
  <c r="T173" i="3"/>
  <c r="U173" i="3"/>
  <c r="T174" i="3"/>
  <c r="U174" i="3"/>
  <c r="T175" i="3"/>
  <c r="U175" i="3"/>
  <c r="T176" i="3"/>
  <c r="U176" i="3"/>
  <c r="T177" i="3"/>
  <c r="U177" i="3"/>
  <c r="T178" i="3"/>
  <c r="U178" i="3"/>
  <c r="T179" i="3"/>
  <c r="U179" i="3"/>
  <c r="T180" i="3"/>
  <c r="U180" i="3"/>
  <c r="T181" i="3"/>
  <c r="U181" i="3"/>
  <c r="T182" i="3"/>
  <c r="U182" i="3"/>
  <c r="T183" i="3"/>
  <c r="U183" i="3"/>
  <c r="T184" i="3"/>
  <c r="U184" i="3"/>
  <c r="T185" i="3"/>
  <c r="U185" i="3"/>
  <c r="T186" i="3"/>
  <c r="U186" i="3"/>
  <c r="T187" i="3"/>
  <c r="U187" i="3"/>
  <c r="T188" i="3"/>
  <c r="U188" i="3"/>
  <c r="T189" i="3"/>
  <c r="U189" i="3"/>
  <c r="T190" i="3"/>
  <c r="U190" i="3"/>
  <c r="T191" i="3"/>
  <c r="U191" i="3"/>
  <c r="T192" i="3"/>
  <c r="U192" i="3"/>
  <c r="T193" i="3"/>
  <c r="U193" i="3"/>
  <c r="T194" i="3"/>
  <c r="U194" i="3"/>
  <c r="T195" i="3"/>
  <c r="U195" i="3"/>
  <c r="T196" i="3"/>
  <c r="U196" i="3"/>
  <c r="T197" i="3"/>
  <c r="U197" i="3"/>
  <c r="T198" i="3"/>
  <c r="U198" i="3"/>
  <c r="T199" i="3"/>
  <c r="U199" i="3"/>
  <c r="T200" i="3"/>
  <c r="U200" i="3"/>
  <c r="T201" i="3"/>
  <c r="U201" i="3"/>
  <c r="T202" i="3"/>
  <c r="U202" i="3"/>
  <c r="T203" i="3"/>
  <c r="U203" i="3"/>
  <c r="T204" i="3"/>
  <c r="U204" i="3"/>
  <c r="T205" i="3"/>
  <c r="U205" i="3"/>
  <c r="T206" i="3"/>
  <c r="U206" i="3"/>
  <c r="T207" i="3"/>
  <c r="U207" i="3"/>
  <c r="T208" i="3"/>
  <c r="U208" i="3"/>
  <c r="T209" i="3"/>
  <c r="U209" i="3"/>
  <c r="T210" i="3"/>
  <c r="U210" i="3"/>
  <c r="T211" i="3"/>
  <c r="U211" i="3"/>
  <c r="T212" i="3"/>
  <c r="U212" i="3"/>
  <c r="T213" i="3"/>
  <c r="U213" i="3"/>
  <c r="T214" i="3"/>
  <c r="U214" i="3"/>
  <c r="T215" i="3"/>
  <c r="U215" i="3"/>
  <c r="T216" i="3"/>
  <c r="U216" i="3"/>
  <c r="T217" i="3"/>
  <c r="U217" i="3"/>
  <c r="T218" i="3"/>
  <c r="U218" i="3"/>
  <c r="T219" i="3"/>
  <c r="U219" i="3"/>
  <c r="T220" i="3"/>
  <c r="U220" i="3"/>
  <c r="T221" i="3"/>
  <c r="U221" i="3"/>
  <c r="T222" i="3"/>
  <c r="U222" i="3"/>
  <c r="T223" i="3"/>
  <c r="U223" i="3"/>
  <c r="T224" i="3"/>
  <c r="U224" i="3"/>
  <c r="T225" i="3"/>
  <c r="U225" i="3"/>
  <c r="T226" i="3"/>
  <c r="U226" i="3"/>
  <c r="T227" i="3"/>
  <c r="U227" i="3"/>
  <c r="T228" i="3"/>
  <c r="U228" i="3"/>
  <c r="T229" i="3"/>
  <c r="U229" i="3"/>
  <c r="T230" i="3"/>
  <c r="U230" i="3"/>
  <c r="T231" i="3"/>
  <c r="U231" i="3"/>
  <c r="T232" i="3"/>
  <c r="U232" i="3"/>
  <c r="T233" i="3"/>
  <c r="U233" i="3"/>
  <c r="T234" i="3"/>
  <c r="U234" i="3"/>
  <c r="T235" i="3"/>
  <c r="U235" i="3"/>
  <c r="T236" i="3"/>
  <c r="U236" i="3"/>
  <c r="T237" i="3"/>
  <c r="U237" i="3"/>
  <c r="T238" i="3"/>
  <c r="U238" i="3"/>
  <c r="T239" i="3"/>
  <c r="U239" i="3"/>
  <c r="T240" i="3"/>
  <c r="U240" i="3"/>
  <c r="T241" i="3"/>
  <c r="U241" i="3"/>
  <c r="T242" i="3"/>
  <c r="U242" i="3"/>
  <c r="T243" i="3"/>
  <c r="U243" i="3"/>
  <c r="T244" i="3"/>
  <c r="U244" i="3"/>
  <c r="T245" i="3"/>
  <c r="U245" i="3"/>
  <c r="T246" i="3"/>
  <c r="U246" i="3"/>
  <c r="T247" i="3"/>
  <c r="U247" i="3"/>
  <c r="T248" i="3"/>
  <c r="U248" i="3"/>
  <c r="T249" i="3"/>
  <c r="U249" i="3"/>
  <c r="T250" i="3"/>
  <c r="U250" i="3"/>
  <c r="T251" i="3"/>
  <c r="U251" i="3"/>
  <c r="T252" i="3"/>
  <c r="U252" i="3"/>
  <c r="T253" i="3"/>
  <c r="U253" i="3"/>
  <c r="T254" i="3"/>
  <c r="U254" i="3"/>
  <c r="T255" i="3"/>
  <c r="U255" i="3"/>
  <c r="T256" i="3"/>
  <c r="U256" i="3"/>
  <c r="T257" i="3"/>
  <c r="U257" i="3"/>
  <c r="T258" i="3"/>
  <c r="U258" i="3"/>
  <c r="T259" i="3"/>
  <c r="U259" i="3"/>
  <c r="T260" i="3"/>
  <c r="U260" i="3"/>
  <c r="T261" i="3"/>
  <c r="U261" i="3"/>
  <c r="T262" i="3"/>
  <c r="U262" i="3"/>
  <c r="T263" i="3"/>
  <c r="U263" i="3"/>
  <c r="T264" i="3"/>
  <c r="U264" i="3"/>
  <c r="T265" i="3"/>
  <c r="U265" i="3"/>
  <c r="T266" i="3"/>
  <c r="U266" i="3"/>
  <c r="T267" i="3"/>
  <c r="U267" i="3"/>
  <c r="T268" i="3"/>
  <c r="U268" i="3"/>
  <c r="T269" i="3"/>
  <c r="U269" i="3"/>
  <c r="T270" i="3"/>
  <c r="U270" i="3"/>
  <c r="T271" i="3"/>
  <c r="U271" i="3"/>
  <c r="T272" i="3"/>
  <c r="U272" i="3"/>
  <c r="T273" i="3"/>
  <c r="U273" i="3"/>
  <c r="T274" i="3"/>
  <c r="U274" i="3"/>
  <c r="T275" i="3"/>
  <c r="U275" i="3"/>
  <c r="T276" i="3"/>
  <c r="U276" i="3"/>
  <c r="T277" i="3"/>
  <c r="U277" i="3"/>
  <c r="T278" i="3"/>
  <c r="U278" i="3"/>
  <c r="T279" i="3"/>
  <c r="U279" i="3"/>
  <c r="T280" i="3"/>
  <c r="U280" i="3"/>
  <c r="T281" i="3"/>
  <c r="U281" i="3"/>
  <c r="T282" i="3"/>
  <c r="U282" i="3"/>
  <c r="T283" i="3"/>
  <c r="U283" i="3"/>
  <c r="T284" i="3"/>
  <c r="U284" i="3"/>
  <c r="T285" i="3"/>
  <c r="U285" i="3"/>
  <c r="T286" i="3"/>
  <c r="U286" i="3"/>
  <c r="T287" i="3"/>
  <c r="U287" i="3"/>
  <c r="T288" i="3"/>
  <c r="U288" i="3"/>
  <c r="T289" i="3"/>
  <c r="U289" i="3"/>
  <c r="T290" i="3"/>
  <c r="U290" i="3"/>
  <c r="T291" i="3"/>
  <c r="U291" i="3"/>
  <c r="T292" i="3"/>
  <c r="U292" i="3"/>
  <c r="T293" i="3"/>
  <c r="U293" i="3"/>
  <c r="T294" i="3"/>
  <c r="U294" i="3"/>
  <c r="T295" i="3"/>
  <c r="U295" i="3"/>
  <c r="T296" i="3"/>
  <c r="U296" i="3"/>
  <c r="T297" i="3"/>
  <c r="U297" i="3"/>
  <c r="T298" i="3"/>
  <c r="U298" i="3"/>
  <c r="T299" i="3"/>
  <c r="U299" i="3"/>
  <c r="T300" i="3"/>
  <c r="U300" i="3"/>
  <c r="T301" i="3"/>
  <c r="U301" i="3"/>
  <c r="T302" i="3"/>
  <c r="U302" i="3"/>
  <c r="T303" i="3"/>
  <c r="U303" i="3"/>
  <c r="T304" i="3"/>
  <c r="U304" i="3"/>
  <c r="T305" i="3"/>
  <c r="U305" i="3"/>
  <c r="T306" i="3"/>
  <c r="U306" i="3"/>
  <c r="T307" i="3"/>
  <c r="U307" i="3"/>
  <c r="T308" i="3"/>
  <c r="U308" i="3"/>
  <c r="T309" i="3"/>
  <c r="U309" i="3"/>
  <c r="T310" i="3"/>
  <c r="U310" i="3"/>
  <c r="T311" i="3"/>
  <c r="U311" i="3"/>
  <c r="T312" i="3"/>
  <c r="U312" i="3"/>
  <c r="T313" i="3"/>
  <c r="U313" i="3"/>
  <c r="T314" i="3"/>
  <c r="U314" i="3"/>
  <c r="T315" i="3"/>
  <c r="U315" i="3"/>
  <c r="T316" i="3"/>
  <c r="U316" i="3"/>
  <c r="T317" i="3"/>
  <c r="U317" i="3"/>
  <c r="T318" i="3"/>
  <c r="U318" i="3"/>
  <c r="T319" i="3"/>
  <c r="U319" i="3"/>
  <c r="T320" i="3"/>
  <c r="U320" i="3"/>
  <c r="T321" i="3"/>
  <c r="U321" i="3"/>
  <c r="T322" i="3"/>
  <c r="U322" i="3"/>
  <c r="T323" i="3"/>
  <c r="U323" i="3"/>
  <c r="T324" i="3"/>
  <c r="U324" i="3"/>
  <c r="T325" i="3"/>
  <c r="U325" i="3"/>
  <c r="T326" i="3"/>
  <c r="U326" i="3"/>
  <c r="T327" i="3"/>
  <c r="U327" i="3"/>
  <c r="T328" i="3"/>
  <c r="U328" i="3"/>
  <c r="T329" i="3"/>
  <c r="U329" i="3"/>
  <c r="T330" i="3"/>
  <c r="U330" i="3"/>
  <c r="T331" i="3"/>
  <c r="U331" i="3"/>
  <c r="T332" i="3"/>
  <c r="U332" i="3"/>
  <c r="T333" i="3"/>
  <c r="U333" i="3"/>
  <c r="T334" i="3"/>
  <c r="U334" i="3"/>
  <c r="T335" i="3"/>
  <c r="U335" i="3"/>
  <c r="T336" i="3"/>
  <c r="U336" i="3"/>
  <c r="T337" i="3"/>
  <c r="U337" i="3"/>
  <c r="T338" i="3"/>
  <c r="U338" i="3"/>
  <c r="T339" i="3"/>
  <c r="U339" i="3"/>
  <c r="T340" i="3"/>
  <c r="U340" i="3"/>
  <c r="T341" i="3"/>
  <c r="U341" i="3"/>
  <c r="T342" i="3"/>
  <c r="U342" i="3"/>
  <c r="T343" i="3"/>
  <c r="U343" i="3"/>
  <c r="T344" i="3"/>
  <c r="U344" i="3"/>
  <c r="T345" i="3"/>
  <c r="U345" i="3"/>
  <c r="T346" i="3"/>
  <c r="U346" i="3"/>
  <c r="T347" i="3"/>
  <c r="U347" i="3"/>
  <c r="T348" i="3"/>
  <c r="U348" i="3"/>
  <c r="T349" i="3"/>
  <c r="U349" i="3"/>
  <c r="T350" i="3"/>
  <c r="U350" i="3"/>
  <c r="T351" i="3"/>
  <c r="U351" i="3"/>
  <c r="T352" i="3"/>
  <c r="U352" i="3"/>
  <c r="T353" i="3"/>
  <c r="U353" i="3"/>
  <c r="T354" i="3"/>
  <c r="U354" i="3"/>
  <c r="T355" i="3"/>
  <c r="U355" i="3"/>
  <c r="T356" i="3"/>
  <c r="U356" i="3"/>
  <c r="T357" i="3"/>
  <c r="U357" i="3"/>
  <c r="T358" i="3"/>
  <c r="U358" i="3"/>
  <c r="T359" i="3"/>
  <c r="U359" i="3"/>
  <c r="T360" i="3"/>
  <c r="U360" i="3"/>
  <c r="T361" i="3"/>
  <c r="U361" i="3"/>
  <c r="T362" i="3"/>
  <c r="U362" i="3"/>
  <c r="T363" i="3"/>
  <c r="U363" i="3"/>
  <c r="T364" i="3"/>
  <c r="U364" i="3"/>
  <c r="T365" i="3"/>
  <c r="U365" i="3"/>
  <c r="T366" i="3"/>
  <c r="U366" i="3"/>
  <c r="T367" i="3"/>
  <c r="U367" i="3"/>
  <c r="T368" i="3"/>
  <c r="U368" i="3"/>
  <c r="T369" i="3"/>
  <c r="U369" i="3"/>
  <c r="T370" i="3"/>
  <c r="U370" i="3"/>
  <c r="T371" i="3"/>
  <c r="U371" i="3"/>
  <c r="T372" i="3"/>
  <c r="U372" i="3"/>
  <c r="T373" i="3"/>
  <c r="U373" i="3"/>
  <c r="T374" i="3"/>
  <c r="U374" i="3"/>
  <c r="T375" i="3"/>
  <c r="U375" i="3"/>
  <c r="T376" i="3"/>
  <c r="U376" i="3"/>
  <c r="T377" i="3"/>
  <c r="U377" i="3"/>
  <c r="T378" i="3"/>
  <c r="U378" i="3"/>
  <c r="T379" i="3"/>
  <c r="U379" i="3"/>
  <c r="T380" i="3"/>
  <c r="U380" i="3"/>
  <c r="T381" i="3"/>
  <c r="U381" i="3"/>
  <c r="T382" i="3"/>
  <c r="U382" i="3"/>
  <c r="T383" i="3"/>
  <c r="U383" i="3"/>
  <c r="T384" i="3"/>
  <c r="U384" i="3"/>
  <c r="T385" i="3"/>
  <c r="U385" i="3"/>
  <c r="T386" i="3"/>
  <c r="U386" i="3"/>
  <c r="T387" i="3"/>
  <c r="U387" i="3"/>
  <c r="T388" i="3"/>
  <c r="U388" i="3"/>
  <c r="T389" i="3"/>
  <c r="U389" i="3"/>
  <c r="T390" i="3"/>
  <c r="U390" i="3"/>
  <c r="T391" i="3"/>
  <c r="U391" i="3"/>
  <c r="T392" i="3"/>
  <c r="U392" i="3"/>
  <c r="T393" i="3"/>
  <c r="U393" i="3"/>
  <c r="T394" i="3"/>
  <c r="U394" i="3"/>
  <c r="T395" i="3"/>
  <c r="U395" i="3"/>
  <c r="T396" i="3"/>
  <c r="U396" i="3"/>
  <c r="T397" i="3"/>
  <c r="U397" i="3"/>
  <c r="T398" i="3"/>
  <c r="U398" i="3"/>
  <c r="T399" i="3"/>
  <c r="U399" i="3"/>
  <c r="T400" i="3"/>
  <c r="U400" i="3"/>
  <c r="T401" i="3"/>
  <c r="U401" i="3"/>
  <c r="T402" i="3"/>
  <c r="U402" i="3"/>
  <c r="T403" i="3"/>
  <c r="U403" i="3"/>
  <c r="T404" i="3"/>
  <c r="U404" i="3"/>
  <c r="T405" i="3"/>
  <c r="U405" i="3"/>
  <c r="T406" i="3"/>
  <c r="U406" i="3"/>
  <c r="T407" i="3"/>
  <c r="U407" i="3"/>
  <c r="T408" i="3"/>
  <c r="U408" i="3"/>
  <c r="T409" i="3"/>
  <c r="U409" i="3"/>
  <c r="T410" i="3"/>
  <c r="U410" i="3"/>
  <c r="T411" i="3"/>
  <c r="U411" i="3"/>
  <c r="T412" i="3"/>
  <c r="U412" i="3"/>
  <c r="T413" i="3"/>
  <c r="U413" i="3"/>
  <c r="T414" i="3"/>
  <c r="U414" i="3"/>
  <c r="T415" i="3"/>
  <c r="U415" i="3"/>
  <c r="T416" i="3"/>
  <c r="U416" i="3"/>
  <c r="T417" i="3"/>
  <c r="U417" i="3"/>
  <c r="T418" i="3"/>
  <c r="U418" i="3"/>
  <c r="T419" i="3"/>
  <c r="U419" i="3"/>
  <c r="T420" i="3"/>
  <c r="U420" i="3"/>
  <c r="T421" i="3"/>
  <c r="U421" i="3"/>
  <c r="T422" i="3"/>
  <c r="U422" i="3"/>
  <c r="T423" i="3"/>
  <c r="U423" i="3"/>
  <c r="T424" i="3"/>
  <c r="U424" i="3"/>
  <c r="T425" i="3"/>
  <c r="U425" i="3"/>
  <c r="T426" i="3"/>
  <c r="U426" i="3"/>
  <c r="T427" i="3"/>
  <c r="U427" i="3"/>
  <c r="T428" i="3"/>
  <c r="U428" i="3"/>
  <c r="T429" i="3"/>
  <c r="U429" i="3"/>
  <c r="T430" i="3"/>
  <c r="U430" i="3"/>
  <c r="T431" i="3"/>
  <c r="U431" i="3"/>
  <c r="T432" i="3"/>
  <c r="U432" i="3"/>
  <c r="T433" i="3"/>
  <c r="U433" i="3"/>
  <c r="T434" i="3"/>
  <c r="U434" i="3"/>
  <c r="T435" i="3"/>
  <c r="U435" i="3"/>
  <c r="T436" i="3"/>
  <c r="U436" i="3"/>
  <c r="T437" i="3"/>
  <c r="U437" i="3"/>
  <c r="T438" i="3"/>
  <c r="U438" i="3"/>
  <c r="T439" i="3"/>
  <c r="U439" i="3"/>
  <c r="T440" i="3"/>
  <c r="U440" i="3"/>
  <c r="T441" i="3"/>
  <c r="U441" i="3"/>
  <c r="T442" i="3"/>
  <c r="U442" i="3"/>
  <c r="T443" i="3"/>
  <c r="U443" i="3"/>
  <c r="T444" i="3"/>
  <c r="U444" i="3"/>
  <c r="T445" i="3"/>
  <c r="U445" i="3"/>
  <c r="T446" i="3"/>
  <c r="U446" i="3"/>
  <c r="T447" i="3"/>
  <c r="U447" i="3"/>
  <c r="T448" i="3"/>
  <c r="U448" i="3"/>
  <c r="T449" i="3"/>
  <c r="U449" i="3"/>
  <c r="T450" i="3"/>
  <c r="U450" i="3"/>
  <c r="T451" i="3"/>
  <c r="U451" i="3"/>
  <c r="T452" i="3"/>
  <c r="U452" i="3"/>
  <c r="T453" i="3"/>
  <c r="U453" i="3"/>
  <c r="T454" i="3"/>
  <c r="U454" i="3"/>
  <c r="T455" i="3"/>
  <c r="U455" i="3"/>
  <c r="T456" i="3"/>
  <c r="U456" i="3"/>
  <c r="T457" i="3"/>
  <c r="U457" i="3"/>
  <c r="T458" i="3"/>
  <c r="U458" i="3"/>
  <c r="T459" i="3"/>
  <c r="U459" i="3"/>
  <c r="T460" i="3"/>
  <c r="U460" i="3"/>
  <c r="T461" i="3"/>
  <c r="U461" i="3"/>
  <c r="T462" i="3"/>
  <c r="U462" i="3"/>
  <c r="T463" i="3"/>
  <c r="U463" i="3"/>
  <c r="T464" i="3"/>
  <c r="U464" i="3"/>
  <c r="T465" i="3"/>
  <c r="U465" i="3"/>
  <c r="T466" i="3"/>
  <c r="U466" i="3"/>
  <c r="T467" i="3"/>
  <c r="U467" i="3"/>
  <c r="T468" i="3"/>
  <c r="U468" i="3"/>
  <c r="T469" i="3"/>
  <c r="U469" i="3"/>
  <c r="T470" i="3"/>
  <c r="U470" i="3"/>
  <c r="T471" i="3"/>
  <c r="U471" i="3"/>
  <c r="T472" i="3"/>
  <c r="U472" i="3"/>
  <c r="T473" i="3"/>
  <c r="U473" i="3"/>
  <c r="T474" i="3"/>
  <c r="U474" i="3"/>
  <c r="T475" i="3"/>
  <c r="U475" i="3"/>
  <c r="T476" i="3"/>
  <c r="U476" i="3"/>
  <c r="T477" i="3"/>
  <c r="U477" i="3"/>
  <c r="T478" i="3"/>
  <c r="U478" i="3"/>
  <c r="T479" i="3"/>
  <c r="U479" i="3"/>
  <c r="T480" i="3"/>
  <c r="U480" i="3"/>
  <c r="T481" i="3"/>
  <c r="U481" i="3"/>
  <c r="T482" i="3"/>
  <c r="U482" i="3"/>
  <c r="T483" i="3"/>
  <c r="U483" i="3"/>
  <c r="T484" i="3"/>
  <c r="U484" i="3"/>
  <c r="T485" i="3"/>
  <c r="U485" i="3"/>
  <c r="T486" i="3"/>
  <c r="U486" i="3"/>
  <c r="T487" i="3"/>
  <c r="U487" i="3"/>
  <c r="T488" i="3"/>
  <c r="U488" i="3"/>
  <c r="T489" i="3"/>
  <c r="U489" i="3"/>
  <c r="T490" i="3"/>
  <c r="U490" i="3"/>
  <c r="T491" i="3"/>
  <c r="U491" i="3"/>
  <c r="T492" i="3"/>
  <c r="U492" i="3"/>
  <c r="T493" i="3"/>
  <c r="U493" i="3"/>
  <c r="T494" i="3"/>
  <c r="U494" i="3"/>
  <c r="T495" i="3"/>
  <c r="U495" i="3"/>
  <c r="T496" i="3"/>
  <c r="U496" i="3"/>
  <c r="T497" i="3"/>
  <c r="U497" i="3"/>
  <c r="T498" i="3"/>
  <c r="U498" i="3"/>
  <c r="T499" i="3"/>
  <c r="U499" i="3"/>
  <c r="T500" i="3"/>
  <c r="U500" i="3"/>
  <c r="T501" i="3"/>
  <c r="U501" i="3"/>
  <c r="T502" i="3"/>
  <c r="U502" i="3"/>
  <c r="T503" i="3"/>
  <c r="U503" i="3"/>
  <c r="T504" i="3"/>
  <c r="U504" i="3"/>
  <c r="T505" i="3"/>
  <c r="U505" i="3"/>
  <c r="T506" i="3"/>
  <c r="U506" i="3"/>
  <c r="T507" i="3"/>
  <c r="U507" i="3"/>
  <c r="T508" i="3"/>
  <c r="U508" i="3"/>
  <c r="T509" i="3"/>
  <c r="U509" i="3"/>
  <c r="T510" i="3"/>
  <c r="U510" i="3"/>
  <c r="T511" i="3"/>
  <c r="U511" i="3"/>
  <c r="T512" i="3"/>
  <c r="U512" i="3"/>
  <c r="T513" i="3"/>
  <c r="U513" i="3"/>
  <c r="T514" i="3"/>
  <c r="U514" i="3"/>
  <c r="T515" i="3"/>
  <c r="U515" i="3"/>
  <c r="T516" i="3"/>
  <c r="U516" i="3"/>
  <c r="T517" i="3"/>
  <c r="U517" i="3"/>
  <c r="T518" i="3"/>
  <c r="U518" i="3"/>
  <c r="T519" i="3"/>
  <c r="U519" i="3"/>
  <c r="T520" i="3"/>
  <c r="U520" i="3"/>
  <c r="T521" i="3"/>
  <c r="U521" i="3"/>
  <c r="T522" i="3"/>
  <c r="U522" i="3"/>
  <c r="T523" i="3"/>
  <c r="U523" i="3"/>
  <c r="T524" i="3"/>
  <c r="U524" i="3"/>
  <c r="T525" i="3"/>
  <c r="U525" i="3"/>
  <c r="T526" i="3"/>
  <c r="U526" i="3"/>
  <c r="T527" i="3"/>
  <c r="U527" i="3"/>
  <c r="T528" i="3"/>
  <c r="U528" i="3"/>
  <c r="T529" i="3"/>
  <c r="U529" i="3"/>
  <c r="T530" i="3"/>
  <c r="U530" i="3"/>
  <c r="T531" i="3"/>
  <c r="U531" i="3"/>
  <c r="T532" i="3"/>
  <c r="U532" i="3"/>
  <c r="T533" i="3"/>
  <c r="U533" i="3"/>
  <c r="T534" i="3"/>
  <c r="U534" i="3"/>
  <c r="T535" i="3"/>
  <c r="U535" i="3"/>
  <c r="T536" i="3"/>
  <c r="U536" i="3"/>
  <c r="T537" i="3"/>
  <c r="U537" i="3"/>
  <c r="T538" i="3"/>
  <c r="U538" i="3"/>
  <c r="T539" i="3"/>
  <c r="U539" i="3"/>
  <c r="T540" i="3"/>
  <c r="U540" i="3"/>
  <c r="T541" i="3"/>
  <c r="U541" i="3"/>
  <c r="T542" i="3"/>
  <c r="U542" i="3"/>
  <c r="T543" i="3"/>
  <c r="U543" i="3"/>
  <c r="T544" i="3"/>
  <c r="U544" i="3"/>
  <c r="T545" i="3"/>
  <c r="U545" i="3"/>
  <c r="T546" i="3"/>
  <c r="U546" i="3"/>
  <c r="T547" i="3"/>
  <c r="U547" i="3"/>
  <c r="T548" i="3"/>
  <c r="U548" i="3"/>
  <c r="T549" i="3"/>
  <c r="U549" i="3"/>
  <c r="T550" i="3"/>
  <c r="U550" i="3"/>
  <c r="T551" i="3"/>
  <c r="U551" i="3"/>
  <c r="T552" i="3"/>
  <c r="U552" i="3"/>
  <c r="T553" i="3"/>
  <c r="U553" i="3"/>
  <c r="T554" i="3"/>
  <c r="U554" i="3"/>
  <c r="T555" i="3"/>
  <c r="U555" i="3"/>
  <c r="T556" i="3"/>
  <c r="U556" i="3"/>
  <c r="T557" i="3"/>
  <c r="U557" i="3"/>
  <c r="T558" i="3"/>
  <c r="U558" i="3"/>
  <c r="T559" i="3"/>
  <c r="U559" i="3"/>
  <c r="T560" i="3"/>
  <c r="U560" i="3"/>
  <c r="T561" i="3"/>
  <c r="U561" i="3"/>
  <c r="T562" i="3"/>
  <c r="U562" i="3"/>
  <c r="T563" i="3"/>
  <c r="U563" i="3"/>
  <c r="T564" i="3"/>
  <c r="U564" i="3"/>
  <c r="T565" i="3"/>
  <c r="U565" i="3"/>
  <c r="T566" i="3"/>
  <c r="U566" i="3"/>
  <c r="T567" i="3"/>
  <c r="U567" i="3"/>
  <c r="T568" i="3"/>
  <c r="U568" i="3"/>
  <c r="T569" i="3"/>
  <c r="U569" i="3"/>
  <c r="T570" i="3"/>
  <c r="U570" i="3"/>
  <c r="T571" i="3"/>
  <c r="U571" i="3"/>
  <c r="T572" i="3"/>
  <c r="U572" i="3"/>
  <c r="T573" i="3"/>
  <c r="U573" i="3"/>
  <c r="T574" i="3"/>
  <c r="U574" i="3"/>
  <c r="T575" i="3"/>
  <c r="U575" i="3"/>
  <c r="T576" i="3"/>
  <c r="U576" i="3"/>
  <c r="T577" i="3"/>
  <c r="U577" i="3"/>
  <c r="T578" i="3"/>
  <c r="U578" i="3"/>
  <c r="T579" i="3"/>
  <c r="U579" i="3"/>
  <c r="T580" i="3"/>
  <c r="U580" i="3"/>
  <c r="T581" i="3"/>
  <c r="U581" i="3"/>
  <c r="T582" i="3"/>
  <c r="U582" i="3"/>
  <c r="T583" i="3"/>
  <c r="U583" i="3"/>
  <c r="T584" i="3"/>
  <c r="U584" i="3"/>
  <c r="T585" i="3"/>
  <c r="U585" i="3"/>
  <c r="T586" i="3"/>
  <c r="U586" i="3"/>
  <c r="T587" i="3"/>
  <c r="U587" i="3"/>
  <c r="T588" i="3"/>
  <c r="U588" i="3"/>
  <c r="T589" i="3"/>
  <c r="U589" i="3"/>
  <c r="T590" i="3"/>
  <c r="U590" i="3"/>
  <c r="T591" i="3"/>
  <c r="U591" i="3"/>
  <c r="T592" i="3"/>
  <c r="U592" i="3"/>
  <c r="T593" i="3"/>
  <c r="U593" i="3"/>
  <c r="T594" i="3"/>
  <c r="U594" i="3"/>
  <c r="T595" i="3"/>
  <c r="U595" i="3"/>
  <c r="T596" i="3"/>
  <c r="U596" i="3"/>
  <c r="T597" i="3"/>
  <c r="U597" i="3"/>
  <c r="T598" i="3"/>
  <c r="U598" i="3"/>
  <c r="T599" i="3"/>
  <c r="U599" i="3"/>
  <c r="T600" i="3"/>
  <c r="U600" i="3"/>
  <c r="T601" i="3"/>
  <c r="U601" i="3"/>
  <c r="T602" i="3"/>
  <c r="U602" i="3"/>
  <c r="T603" i="3"/>
  <c r="U603" i="3"/>
  <c r="T604" i="3"/>
  <c r="U604" i="3"/>
  <c r="T605" i="3"/>
  <c r="U605" i="3"/>
  <c r="T606" i="3"/>
  <c r="U606" i="3"/>
  <c r="T607" i="3"/>
  <c r="U607" i="3"/>
  <c r="T608" i="3"/>
  <c r="U608" i="3"/>
  <c r="T609" i="3"/>
  <c r="U609" i="3"/>
  <c r="T610" i="3"/>
  <c r="U610" i="3"/>
  <c r="T611" i="3"/>
  <c r="U611" i="3"/>
  <c r="T612" i="3"/>
  <c r="U612" i="3"/>
  <c r="T613" i="3"/>
  <c r="U613" i="3"/>
  <c r="T614" i="3"/>
  <c r="U614" i="3"/>
  <c r="T615" i="3"/>
  <c r="U615" i="3"/>
  <c r="T616" i="3"/>
  <c r="U616" i="3"/>
  <c r="T617" i="3"/>
  <c r="U617" i="3"/>
  <c r="T618" i="3"/>
  <c r="U618" i="3"/>
  <c r="T619" i="3"/>
  <c r="U619" i="3"/>
  <c r="T620" i="3"/>
  <c r="U620" i="3"/>
  <c r="T621" i="3"/>
  <c r="U621" i="3"/>
  <c r="T622" i="3"/>
  <c r="U622" i="3"/>
  <c r="T623" i="3"/>
  <c r="U623" i="3"/>
  <c r="T624" i="3"/>
  <c r="U624" i="3"/>
  <c r="T625" i="3"/>
  <c r="U625" i="3"/>
  <c r="T626" i="3"/>
  <c r="U626" i="3"/>
  <c r="T627" i="3"/>
  <c r="U627" i="3"/>
  <c r="T628" i="3"/>
  <c r="U628" i="3"/>
  <c r="T629" i="3"/>
  <c r="U629" i="3"/>
  <c r="T630" i="3"/>
  <c r="U630" i="3"/>
  <c r="T631" i="3"/>
  <c r="U631" i="3"/>
  <c r="T632" i="3"/>
  <c r="U632" i="3"/>
  <c r="T633" i="3"/>
  <c r="U633" i="3"/>
  <c r="T634" i="3"/>
  <c r="U634" i="3"/>
  <c r="T635" i="3"/>
  <c r="U635" i="3"/>
  <c r="T636" i="3"/>
  <c r="U636" i="3"/>
  <c r="T637" i="3"/>
  <c r="U637" i="3"/>
  <c r="T638" i="3"/>
  <c r="U638" i="3"/>
  <c r="T639" i="3"/>
  <c r="U639" i="3"/>
  <c r="T640" i="3"/>
  <c r="U640" i="3"/>
  <c r="T641" i="3"/>
  <c r="U641" i="3"/>
  <c r="T642" i="3"/>
  <c r="U642" i="3"/>
  <c r="T643" i="3"/>
  <c r="U643" i="3"/>
  <c r="T644" i="3"/>
  <c r="U644" i="3"/>
  <c r="T645" i="3"/>
  <c r="U645" i="3"/>
  <c r="T646" i="3"/>
  <c r="U646" i="3"/>
  <c r="T647" i="3"/>
  <c r="U647" i="3"/>
  <c r="T648" i="3"/>
  <c r="U648" i="3"/>
  <c r="T649" i="3"/>
  <c r="U649" i="3"/>
  <c r="T650" i="3"/>
  <c r="U650" i="3"/>
  <c r="T651" i="3"/>
  <c r="U651" i="3"/>
  <c r="T652" i="3"/>
  <c r="U652" i="3"/>
  <c r="T653" i="3"/>
  <c r="U653" i="3"/>
  <c r="T654" i="3"/>
  <c r="U654" i="3"/>
  <c r="T655" i="3"/>
  <c r="U655" i="3"/>
  <c r="T656" i="3"/>
  <c r="U656" i="3"/>
  <c r="T657" i="3"/>
  <c r="U657" i="3"/>
  <c r="T658" i="3"/>
  <c r="U658" i="3"/>
  <c r="T659" i="3"/>
  <c r="U659" i="3"/>
  <c r="T660" i="3"/>
  <c r="U660" i="3"/>
  <c r="T661" i="3"/>
  <c r="U661" i="3"/>
  <c r="T662" i="3"/>
  <c r="U662" i="3"/>
  <c r="T663" i="3"/>
  <c r="U663" i="3"/>
  <c r="T664" i="3"/>
  <c r="U664" i="3"/>
  <c r="T665" i="3"/>
  <c r="U665" i="3"/>
  <c r="T666" i="3"/>
  <c r="U666" i="3"/>
  <c r="T667" i="3"/>
  <c r="U667" i="3"/>
  <c r="T668" i="3"/>
  <c r="U668" i="3"/>
  <c r="T669" i="3"/>
  <c r="U669" i="3"/>
  <c r="T670" i="3"/>
  <c r="U670" i="3"/>
  <c r="T671" i="3"/>
  <c r="U671" i="3"/>
  <c r="T672" i="3"/>
  <c r="U672" i="3"/>
  <c r="T673" i="3"/>
  <c r="U673" i="3"/>
  <c r="T674" i="3"/>
  <c r="U674" i="3"/>
  <c r="T675" i="3"/>
  <c r="U675" i="3"/>
  <c r="T676" i="3"/>
  <c r="U676" i="3"/>
  <c r="T677" i="3"/>
  <c r="U677" i="3"/>
  <c r="T678" i="3"/>
  <c r="U678" i="3"/>
  <c r="T679" i="3"/>
  <c r="U679" i="3"/>
  <c r="T680" i="3"/>
  <c r="U680" i="3"/>
  <c r="T681" i="3"/>
  <c r="U681" i="3"/>
  <c r="T682" i="3"/>
  <c r="U682" i="3"/>
  <c r="T683" i="3"/>
  <c r="U683" i="3"/>
  <c r="T684" i="3"/>
  <c r="U684" i="3"/>
  <c r="T685" i="3"/>
  <c r="U685" i="3"/>
  <c r="T686" i="3"/>
  <c r="U686" i="3"/>
  <c r="T687" i="3"/>
  <c r="U687" i="3"/>
  <c r="T688" i="3"/>
  <c r="U688" i="3"/>
  <c r="T689" i="3"/>
  <c r="U689" i="3"/>
  <c r="T690" i="3"/>
  <c r="U690" i="3"/>
  <c r="T691" i="3"/>
  <c r="U691" i="3"/>
  <c r="T692" i="3"/>
  <c r="U692" i="3"/>
  <c r="T693" i="3"/>
  <c r="U693" i="3"/>
  <c r="T694" i="3"/>
  <c r="U694" i="3"/>
  <c r="T695" i="3"/>
  <c r="U695" i="3"/>
  <c r="T696" i="3"/>
  <c r="U696" i="3"/>
  <c r="T697" i="3"/>
  <c r="U697" i="3"/>
  <c r="T698" i="3"/>
  <c r="U698" i="3"/>
  <c r="T699" i="3"/>
  <c r="U699" i="3"/>
  <c r="T700" i="3"/>
  <c r="U700" i="3"/>
  <c r="T701" i="3"/>
  <c r="U701" i="3"/>
  <c r="T702" i="3"/>
  <c r="U702" i="3"/>
  <c r="T703" i="3"/>
  <c r="U703" i="3"/>
  <c r="T704" i="3"/>
  <c r="U704" i="3"/>
  <c r="T705" i="3"/>
  <c r="U705" i="3"/>
  <c r="T706" i="3"/>
  <c r="U706" i="3"/>
  <c r="T707" i="3"/>
  <c r="U707" i="3"/>
  <c r="T708" i="3"/>
  <c r="U708" i="3"/>
  <c r="T709" i="3"/>
  <c r="U709" i="3"/>
  <c r="T710" i="3"/>
  <c r="U710" i="3"/>
  <c r="T711" i="3"/>
  <c r="U711" i="3"/>
  <c r="T712" i="3"/>
  <c r="U712" i="3"/>
  <c r="T713" i="3"/>
  <c r="U713" i="3"/>
  <c r="T714" i="3"/>
  <c r="U714" i="3"/>
  <c r="T715" i="3"/>
  <c r="U715" i="3"/>
  <c r="T716" i="3"/>
  <c r="U716" i="3"/>
  <c r="T717" i="3"/>
  <c r="U717" i="3"/>
  <c r="T718" i="3"/>
  <c r="U718" i="3"/>
  <c r="T719" i="3"/>
  <c r="U719" i="3"/>
  <c r="T720" i="3"/>
  <c r="U720" i="3"/>
  <c r="T721" i="3"/>
  <c r="U721" i="3"/>
  <c r="T722" i="3"/>
  <c r="U722" i="3"/>
  <c r="T723" i="3"/>
  <c r="U723" i="3"/>
  <c r="T724" i="3"/>
  <c r="U724" i="3"/>
  <c r="T725" i="3"/>
  <c r="U725" i="3"/>
  <c r="T726" i="3"/>
  <c r="U726" i="3"/>
  <c r="T727" i="3"/>
  <c r="U727" i="3"/>
  <c r="T728" i="3"/>
  <c r="U728" i="3"/>
  <c r="T729" i="3"/>
  <c r="U729" i="3"/>
  <c r="T730" i="3"/>
  <c r="U730" i="3"/>
  <c r="T731" i="3"/>
  <c r="U731" i="3"/>
  <c r="T732" i="3"/>
  <c r="U732" i="3"/>
  <c r="T733" i="3"/>
  <c r="U733" i="3"/>
  <c r="T734" i="3"/>
  <c r="U734" i="3"/>
  <c r="T735" i="3"/>
  <c r="U735" i="3"/>
  <c r="T736" i="3"/>
  <c r="U736" i="3"/>
  <c r="T737" i="3"/>
  <c r="U737" i="3"/>
  <c r="T738" i="3"/>
  <c r="U738" i="3"/>
  <c r="T739" i="3"/>
  <c r="U739" i="3"/>
  <c r="T740" i="3"/>
  <c r="U740" i="3"/>
  <c r="T741" i="3"/>
  <c r="U741" i="3"/>
  <c r="T742" i="3"/>
  <c r="U742" i="3"/>
  <c r="T743" i="3"/>
  <c r="U743" i="3"/>
  <c r="T744" i="3"/>
  <c r="U744" i="3"/>
  <c r="T745" i="3"/>
  <c r="U745" i="3"/>
  <c r="T746" i="3"/>
  <c r="U746" i="3"/>
  <c r="T747" i="3"/>
  <c r="U747" i="3"/>
  <c r="T748" i="3"/>
  <c r="U748" i="3"/>
  <c r="T749" i="3"/>
  <c r="U749" i="3"/>
  <c r="T750" i="3"/>
  <c r="U750" i="3"/>
  <c r="T751" i="3"/>
  <c r="U751" i="3"/>
  <c r="T752" i="3"/>
  <c r="U752" i="3"/>
  <c r="T753" i="3"/>
  <c r="U753" i="3"/>
  <c r="T754" i="3"/>
  <c r="U754" i="3"/>
  <c r="T755" i="3"/>
  <c r="U755" i="3"/>
  <c r="T756" i="3"/>
  <c r="U756" i="3"/>
  <c r="T757" i="3"/>
  <c r="U757" i="3"/>
  <c r="T758" i="3"/>
  <c r="U758" i="3"/>
  <c r="T759" i="3"/>
  <c r="U759" i="3"/>
  <c r="T760" i="3"/>
  <c r="U760" i="3"/>
  <c r="T761" i="3"/>
  <c r="U761" i="3"/>
  <c r="T762" i="3"/>
  <c r="U762" i="3"/>
  <c r="T763" i="3"/>
  <c r="U763" i="3"/>
  <c r="T764" i="3"/>
  <c r="U764" i="3"/>
  <c r="T765" i="3"/>
  <c r="U765" i="3"/>
  <c r="T766" i="3"/>
  <c r="U766" i="3"/>
  <c r="T767" i="3"/>
  <c r="U767" i="3"/>
  <c r="T768" i="3"/>
  <c r="U768" i="3"/>
  <c r="T769" i="3"/>
  <c r="U769" i="3"/>
  <c r="T770" i="3"/>
  <c r="U770" i="3"/>
  <c r="T771" i="3"/>
  <c r="U771" i="3"/>
  <c r="T772" i="3"/>
  <c r="U772" i="3"/>
  <c r="T773" i="3"/>
  <c r="U773" i="3"/>
  <c r="T774" i="3"/>
  <c r="U774" i="3"/>
  <c r="T775" i="3"/>
  <c r="U775" i="3"/>
  <c r="T776" i="3"/>
  <c r="U776" i="3"/>
  <c r="T777" i="3"/>
  <c r="U777" i="3"/>
  <c r="T778" i="3"/>
  <c r="U778" i="3"/>
  <c r="T779" i="3"/>
  <c r="U779" i="3"/>
  <c r="T780" i="3"/>
  <c r="U780" i="3"/>
  <c r="T781" i="3"/>
  <c r="U781" i="3"/>
  <c r="T782" i="3"/>
  <c r="U782" i="3"/>
  <c r="T783" i="3"/>
  <c r="U783" i="3"/>
  <c r="T784" i="3"/>
  <c r="U784" i="3"/>
  <c r="T785" i="3"/>
  <c r="U785" i="3"/>
  <c r="T786" i="3"/>
  <c r="U786" i="3"/>
  <c r="T787" i="3"/>
  <c r="U787" i="3"/>
  <c r="T788" i="3"/>
  <c r="U788" i="3"/>
  <c r="T789" i="3"/>
  <c r="U789" i="3"/>
  <c r="T790" i="3"/>
  <c r="U790" i="3"/>
  <c r="T791" i="3"/>
  <c r="U791" i="3"/>
  <c r="T792" i="3"/>
  <c r="U792" i="3"/>
  <c r="T793" i="3"/>
  <c r="U793" i="3"/>
  <c r="T794" i="3"/>
  <c r="U794" i="3"/>
  <c r="T795" i="3"/>
  <c r="U795" i="3"/>
  <c r="T796" i="3"/>
  <c r="U796" i="3"/>
  <c r="T797" i="3"/>
  <c r="U797" i="3"/>
  <c r="T798" i="3"/>
  <c r="U798" i="3"/>
  <c r="T799" i="3"/>
  <c r="U799" i="3"/>
  <c r="T800" i="3"/>
  <c r="U800" i="3"/>
  <c r="T801" i="3"/>
  <c r="U801" i="3"/>
  <c r="T802" i="3"/>
  <c r="U802" i="3"/>
  <c r="T803" i="3"/>
  <c r="U803" i="3"/>
  <c r="T804" i="3"/>
  <c r="U804" i="3"/>
  <c r="T805" i="3"/>
  <c r="U805" i="3"/>
  <c r="T806" i="3"/>
  <c r="U806" i="3"/>
  <c r="T807" i="3"/>
  <c r="U807" i="3"/>
  <c r="T808" i="3"/>
  <c r="U808" i="3"/>
  <c r="T809" i="3"/>
  <c r="U809" i="3"/>
  <c r="T810" i="3"/>
  <c r="U810" i="3"/>
  <c r="T811" i="3"/>
  <c r="U811" i="3"/>
  <c r="T812" i="3"/>
  <c r="U812" i="3"/>
  <c r="T813" i="3"/>
  <c r="U813" i="3"/>
  <c r="T814" i="3"/>
  <c r="U814" i="3"/>
  <c r="T815" i="3"/>
  <c r="U815" i="3"/>
  <c r="T816" i="3"/>
  <c r="U816" i="3"/>
  <c r="T817" i="3"/>
  <c r="U817" i="3"/>
  <c r="T818" i="3"/>
  <c r="U818" i="3"/>
  <c r="T819" i="3"/>
  <c r="U819" i="3"/>
  <c r="T820" i="3"/>
  <c r="U820" i="3"/>
  <c r="T821" i="3"/>
  <c r="U821" i="3"/>
  <c r="T822" i="3"/>
  <c r="U822" i="3"/>
  <c r="T823" i="3"/>
  <c r="U823" i="3"/>
  <c r="T824" i="3"/>
  <c r="U824" i="3"/>
  <c r="T825" i="3"/>
  <c r="U825" i="3"/>
  <c r="T826" i="3"/>
  <c r="U826" i="3"/>
  <c r="T827" i="3"/>
  <c r="U827" i="3"/>
  <c r="T828" i="3"/>
  <c r="U828" i="3"/>
  <c r="T829" i="3"/>
  <c r="U829" i="3"/>
  <c r="T830" i="3"/>
  <c r="U830" i="3"/>
  <c r="T831" i="3"/>
  <c r="U831" i="3"/>
  <c r="T832" i="3"/>
  <c r="U832" i="3"/>
  <c r="T833" i="3"/>
  <c r="U833" i="3"/>
  <c r="T834" i="3"/>
  <c r="U834" i="3"/>
  <c r="T835" i="3"/>
  <c r="U835" i="3"/>
  <c r="T836" i="3"/>
  <c r="U836" i="3"/>
  <c r="T837" i="3"/>
  <c r="U837" i="3"/>
  <c r="T838" i="3"/>
  <c r="U838" i="3"/>
  <c r="T839" i="3"/>
  <c r="U839" i="3"/>
  <c r="T840" i="3"/>
  <c r="U840" i="3"/>
  <c r="T841" i="3"/>
  <c r="U841" i="3"/>
  <c r="T842" i="3"/>
  <c r="U842" i="3"/>
  <c r="T843" i="3"/>
  <c r="U843" i="3"/>
  <c r="T844" i="3"/>
  <c r="U844" i="3"/>
  <c r="T845" i="3"/>
  <c r="U845" i="3"/>
  <c r="T846" i="3"/>
  <c r="U846" i="3"/>
  <c r="T847" i="3"/>
  <c r="U847" i="3"/>
  <c r="T848" i="3"/>
  <c r="U848" i="3"/>
  <c r="T849" i="3"/>
  <c r="U849" i="3"/>
  <c r="T850" i="3"/>
  <c r="U850" i="3"/>
  <c r="T851" i="3"/>
  <c r="U851" i="3"/>
  <c r="T852" i="3"/>
  <c r="U852" i="3"/>
  <c r="T853" i="3"/>
  <c r="U853" i="3"/>
  <c r="T854" i="3"/>
  <c r="U854" i="3"/>
  <c r="T855" i="3"/>
  <c r="U855" i="3"/>
  <c r="T856" i="3"/>
  <c r="U856" i="3"/>
  <c r="T857" i="3"/>
  <c r="U857" i="3"/>
  <c r="T858" i="3"/>
  <c r="U858" i="3"/>
  <c r="T859" i="3"/>
  <c r="U859" i="3"/>
  <c r="T860" i="3"/>
  <c r="U860" i="3"/>
  <c r="T861" i="3"/>
  <c r="U861" i="3"/>
  <c r="T862" i="3"/>
  <c r="U862" i="3"/>
  <c r="T863" i="3"/>
  <c r="U863" i="3"/>
  <c r="T864" i="3"/>
  <c r="U864" i="3"/>
  <c r="T865" i="3"/>
  <c r="U865" i="3"/>
  <c r="T866" i="3"/>
  <c r="U866" i="3"/>
  <c r="T867" i="3"/>
  <c r="U867" i="3"/>
  <c r="T868" i="3"/>
  <c r="U868" i="3"/>
  <c r="T869" i="3"/>
  <c r="U869" i="3"/>
  <c r="T870" i="3"/>
  <c r="U870" i="3"/>
  <c r="T871" i="3"/>
  <c r="U871" i="3"/>
  <c r="T872" i="3"/>
  <c r="U872" i="3"/>
  <c r="T873" i="3"/>
  <c r="U873" i="3"/>
  <c r="T874" i="3"/>
  <c r="U874" i="3"/>
  <c r="T875" i="3"/>
  <c r="U875" i="3"/>
  <c r="T876" i="3"/>
  <c r="U876" i="3"/>
  <c r="T877" i="3"/>
  <c r="U877" i="3"/>
  <c r="T878" i="3"/>
  <c r="U878" i="3"/>
  <c r="T879" i="3"/>
  <c r="U879" i="3"/>
  <c r="T880" i="3"/>
  <c r="U880" i="3"/>
  <c r="T881" i="3"/>
  <c r="U881" i="3"/>
  <c r="T882" i="3"/>
  <c r="U882" i="3"/>
  <c r="T883" i="3"/>
  <c r="U883" i="3"/>
  <c r="T884" i="3"/>
  <c r="U884" i="3"/>
  <c r="T885" i="3"/>
  <c r="U885" i="3"/>
  <c r="T886" i="3"/>
  <c r="U886" i="3"/>
  <c r="T887" i="3"/>
  <c r="U887" i="3"/>
  <c r="T888" i="3"/>
  <c r="U888" i="3"/>
  <c r="T889" i="3"/>
  <c r="U889" i="3"/>
  <c r="T890" i="3"/>
  <c r="U890" i="3"/>
  <c r="T891" i="3"/>
  <c r="U891" i="3"/>
  <c r="T892" i="3"/>
  <c r="U892" i="3"/>
  <c r="T893" i="3"/>
  <c r="U893" i="3"/>
  <c r="T894" i="3"/>
  <c r="U894" i="3"/>
  <c r="T895" i="3"/>
  <c r="U895" i="3"/>
  <c r="T896" i="3"/>
  <c r="U896" i="3"/>
  <c r="T897" i="3"/>
  <c r="U897" i="3"/>
  <c r="T898" i="3"/>
  <c r="U898" i="3"/>
  <c r="T899" i="3"/>
  <c r="U899" i="3"/>
  <c r="T900" i="3"/>
  <c r="U900" i="3"/>
  <c r="T901" i="3"/>
  <c r="U901" i="3"/>
  <c r="T902" i="3"/>
  <c r="U902" i="3"/>
  <c r="T903" i="3"/>
  <c r="U903" i="3"/>
  <c r="T904" i="3"/>
  <c r="U904" i="3"/>
  <c r="T905" i="3"/>
  <c r="U905" i="3"/>
  <c r="T906" i="3"/>
  <c r="U906" i="3"/>
  <c r="T907" i="3"/>
  <c r="U907" i="3"/>
  <c r="T908" i="3"/>
  <c r="U908" i="3"/>
  <c r="T909" i="3"/>
  <c r="U909" i="3"/>
  <c r="T910" i="3"/>
  <c r="U910" i="3"/>
  <c r="T911" i="3"/>
  <c r="U911" i="3"/>
  <c r="T912" i="3"/>
  <c r="U912" i="3"/>
  <c r="T913" i="3"/>
  <c r="U913" i="3"/>
  <c r="T914" i="3"/>
  <c r="U914" i="3"/>
  <c r="T915" i="3"/>
  <c r="U915" i="3"/>
  <c r="T916" i="3"/>
  <c r="U916" i="3"/>
  <c r="T917" i="3"/>
  <c r="U917" i="3"/>
  <c r="T918" i="3"/>
  <c r="U918" i="3"/>
  <c r="T919" i="3"/>
  <c r="U919" i="3"/>
  <c r="T920" i="3"/>
  <c r="U920" i="3"/>
  <c r="T921" i="3"/>
  <c r="U921" i="3"/>
  <c r="T922" i="3"/>
  <c r="U922" i="3"/>
  <c r="T923" i="3"/>
  <c r="U923" i="3"/>
  <c r="T924" i="3"/>
  <c r="U924" i="3"/>
  <c r="T925" i="3"/>
  <c r="U925" i="3"/>
  <c r="T926" i="3"/>
  <c r="U926" i="3"/>
  <c r="T927" i="3"/>
  <c r="U927" i="3"/>
  <c r="T928" i="3"/>
  <c r="U928" i="3"/>
  <c r="T929" i="3"/>
  <c r="U929" i="3"/>
  <c r="T930" i="3"/>
  <c r="U930" i="3"/>
  <c r="T931" i="3"/>
  <c r="U931" i="3"/>
  <c r="T932" i="3"/>
  <c r="U932" i="3"/>
  <c r="T933" i="3"/>
  <c r="U933" i="3"/>
  <c r="T934" i="3"/>
  <c r="U934" i="3"/>
  <c r="T935" i="3"/>
  <c r="U935" i="3"/>
  <c r="T936" i="3"/>
  <c r="U936" i="3"/>
  <c r="T937" i="3"/>
  <c r="U937" i="3"/>
  <c r="T938" i="3"/>
  <c r="U938" i="3"/>
  <c r="T939" i="3"/>
  <c r="U939" i="3"/>
  <c r="T940" i="3"/>
  <c r="U940" i="3"/>
  <c r="T941" i="3"/>
  <c r="U941" i="3"/>
  <c r="T942" i="3"/>
  <c r="U942" i="3"/>
  <c r="T943" i="3"/>
  <c r="U943" i="3"/>
  <c r="T944" i="3"/>
  <c r="U944" i="3"/>
  <c r="T945" i="3"/>
  <c r="U945" i="3"/>
  <c r="T946" i="3"/>
  <c r="U946" i="3"/>
  <c r="T947" i="3"/>
  <c r="U947" i="3"/>
  <c r="T948" i="3"/>
  <c r="U948" i="3"/>
  <c r="T949" i="3"/>
  <c r="U949" i="3"/>
  <c r="T950" i="3"/>
  <c r="U950" i="3"/>
  <c r="T951" i="3"/>
  <c r="U951" i="3"/>
  <c r="T952" i="3"/>
  <c r="U952" i="3"/>
  <c r="T953" i="3"/>
  <c r="U953" i="3"/>
  <c r="T954" i="3"/>
  <c r="U954" i="3"/>
  <c r="T955" i="3"/>
  <c r="U955" i="3"/>
  <c r="T956" i="3"/>
  <c r="U956" i="3"/>
  <c r="T957" i="3"/>
  <c r="U957" i="3"/>
  <c r="T958" i="3"/>
  <c r="U958" i="3"/>
  <c r="T959" i="3"/>
  <c r="U959" i="3"/>
  <c r="T960" i="3"/>
  <c r="U960" i="3"/>
  <c r="T961" i="3"/>
  <c r="U961" i="3"/>
  <c r="T962" i="3"/>
  <c r="U962" i="3"/>
  <c r="T963" i="3"/>
  <c r="U963" i="3"/>
  <c r="T964" i="3"/>
  <c r="U964" i="3"/>
  <c r="T965" i="3"/>
  <c r="U965" i="3"/>
  <c r="T966" i="3"/>
  <c r="U966" i="3"/>
  <c r="T967" i="3"/>
  <c r="U967" i="3"/>
  <c r="T968" i="3"/>
  <c r="U968" i="3"/>
  <c r="T969" i="3"/>
  <c r="U969" i="3"/>
  <c r="T970" i="3"/>
  <c r="U970" i="3"/>
  <c r="T971" i="3"/>
  <c r="U971" i="3"/>
  <c r="T972" i="3"/>
  <c r="U972" i="3"/>
  <c r="T973" i="3"/>
  <c r="U973" i="3"/>
  <c r="T974" i="3"/>
  <c r="U974" i="3"/>
  <c r="T975" i="3"/>
  <c r="U975" i="3"/>
  <c r="T976" i="3"/>
  <c r="U976" i="3"/>
  <c r="T977" i="3"/>
  <c r="U977" i="3"/>
  <c r="T978" i="3"/>
  <c r="U978" i="3"/>
  <c r="T979" i="3"/>
  <c r="U979" i="3"/>
  <c r="T980" i="3"/>
  <c r="U980" i="3"/>
  <c r="T981" i="3"/>
  <c r="U981" i="3"/>
  <c r="T982" i="3"/>
  <c r="U982" i="3"/>
  <c r="T983" i="3"/>
  <c r="U983" i="3"/>
  <c r="T984" i="3"/>
  <c r="U984" i="3"/>
  <c r="T985" i="3"/>
  <c r="U985" i="3"/>
  <c r="T986" i="3"/>
  <c r="U986" i="3"/>
  <c r="T987" i="3"/>
  <c r="U987" i="3"/>
  <c r="T988" i="3"/>
  <c r="U988" i="3"/>
  <c r="T989" i="3"/>
  <c r="U989" i="3"/>
  <c r="T990" i="3"/>
  <c r="U990" i="3"/>
  <c r="T991" i="3"/>
  <c r="U991" i="3"/>
  <c r="T992" i="3"/>
  <c r="U992" i="3"/>
  <c r="T993" i="3"/>
  <c r="U993" i="3"/>
  <c r="T994" i="3"/>
  <c r="U994" i="3"/>
  <c r="T995" i="3"/>
  <c r="U995" i="3"/>
  <c r="T996" i="3"/>
  <c r="U996" i="3"/>
  <c r="T997" i="3"/>
  <c r="U997" i="3"/>
  <c r="T998" i="3"/>
  <c r="U998" i="3"/>
  <c r="T999" i="3"/>
  <c r="U999" i="3"/>
  <c r="T1000" i="3"/>
  <c r="U1000" i="3"/>
  <c r="T1001" i="3"/>
  <c r="U1001" i="3"/>
  <c r="T1002" i="3"/>
  <c r="U1002" i="3"/>
  <c r="T1003" i="3"/>
  <c r="U1003" i="3"/>
  <c r="T1004" i="3"/>
  <c r="U1004" i="3"/>
  <c r="T1005" i="3"/>
  <c r="U1005" i="3"/>
  <c r="T1006" i="3"/>
  <c r="U1006" i="3"/>
  <c r="T1007" i="3"/>
  <c r="U1007" i="3"/>
  <c r="T1008" i="3"/>
  <c r="U1008" i="3"/>
  <c r="T1009" i="3"/>
  <c r="U1009" i="3"/>
  <c r="T1010" i="3"/>
  <c r="U1010" i="3"/>
  <c r="T1011" i="3"/>
  <c r="U1011" i="3"/>
  <c r="T1012" i="3"/>
  <c r="U1012" i="3"/>
  <c r="T1013" i="3"/>
  <c r="U1013" i="3"/>
  <c r="T1014" i="3"/>
  <c r="U1014" i="3"/>
  <c r="T1015" i="3"/>
  <c r="U1015" i="3"/>
  <c r="T1016" i="3"/>
  <c r="U1016" i="3"/>
  <c r="T1017" i="3"/>
  <c r="U1017" i="3"/>
  <c r="T1018" i="3"/>
  <c r="U1018" i="3"/>
  <c r="T1019" i="3"/>
  <c r="U1019" i="3"/>
  <c r="T1020" i="3"/>
  <c r="U1020" i="3"/>
  <c r="T1021" i="3"/>
  <c r="U1021" i="3"/>
  <c r="T1022" i="3"/>
  <c r="U1022" i="3"/>
  <c r="T1023" i="3"/>
  <c r="U1023" i="3"/>
  <c r="T1024" i="3"/>
  <c r="U1024" i="3"/>
  <c r="T1025" i="3"/>
  <c r="U1025" i="3"/>
  <c r="T1026" i="3"/>
  <c r="U1026" i="3"/>
  <c r="T1027" i="3"/>
  <c r="U1027" i="3"/>
  <c r="T1028" i="3"/>
  <c r="U1028" i="3"/>
  <c r="T1029" i="3"/>
  <c r="U1029" i="3"/>
  <c r="T1030" i="3"/>
  <c r="U1030" i="3"/>
  <c r="T1031" i="3"/>
  <c r="U1031" i="3"/>
  <c r="T1032" i="3"/>
  <c r="U1032" i="3"/>
  <c r="T1033" i="3"/>
  <c r="U1033" i="3"/>
  <c r="T1034" i="3"/>
  <c r="U1034" i="3"/>
  <c r="T1035" i="3"/>
  <c r="U1035" i="3"/>
  <c r="T1036" i="3"/>
  <c r="U1036" i="3"/>
  <c r="T1037" i="3"/>
  <c r="U1037" i="3"/>
  <c r="T1038" i="3"/>
  <c r="U1038" i="3"/>
  <c r="T1039" i="3"/>
  <c r="U1039" i="3"/>
  <c r="T1040" i="3"/>
  <c r="U1040" i="3"/>
  <c r="T1041" i="3"/>
  <c r="U1041" i="3"/>
  <c r="T1042" i="3"/>
  <c r="U1042" i="3"/>
  <c r="T1043" i="3"/>
  <c r="U1043" i="3"/>
  <c r="T1044" i="3"/>
  <c r="U1044" i="3"/>
  <c r="T1045" i="3"/>
  <c r="U1045" i="3"/>
  <c r="T1046" i="3"/>
  <c r="U1046" i="3"/>
  <c r="T1047" i="3"/>
  <c r="U1047" i="3"/>
  <c r="T1048" i="3"/>
  <c r="U1048" i="3"/>
  <c r="T1049" i="3"/>
  <c r="U1049" i="3"/>
  <c r="T1050" i="3"/>
  <c r="U1050" i="3"/>
  <c r="T1051" i="3"/>
  <c r="U1051" i="3"/>
  <c r="T1052" i="3"/>
  <c r="U1052" i="3"/>
  <c r="T1053" i="3"/>
  <c r="U1053" i="3"/>
  <c r="T1054" i="3"/>
  <c r="U1054" i="3"/>
  <c r="T1055" i="3"/>
  <c r="U1055" i="3"/>
  <c r="T1056" i="3"/>
  <c r="U1056" i="3"/>
  <c r="T1057" i="3"/>
  <c r="U1057" i="3"/>
  <c r="T1058" i="3"/>
  <c r="U1058" i="3"/>
  <c r="T1059" i="3"/>
  <c r="U1059" i="3"/>
  <c r="T1060" i="3"/>
  <c r="U1060" i="3"/>
  <c r="T1061" i="3"/>
  <c r="U1061" i="3"/>
  <c r="T1062" i="3"/>
  <c r="U1062" i="3"/>
  <c r="T1063" i="3"/>
  <c r="U1063" i="3"/>
  <c r="T1064" i="3"/>
  <c r="U1064" i="3"/>
  <c r="T1065" i="3"/>
  <c r="U1065" i="3"/>
  <c r="T1066" i="3"/>
  <c r="U1066" i="3"/>
  <c r="T1067" i="3"/>
  <c r="U1067" i="3"/>
  <c r="T1068" i="3"/>
  <c r="U1068" i="3"/>
  <c r="T1069" i="3"/>
  <c r="U1069" i="3"/>
  <c r="T1070" i="3"/>
  <c r="U1070" i="3"/>
  <c r="T1071" i="3"/>
  <c r="U1071" i="3"/>
  <c r="T1072" i="3"/>
  <c r="U1072" i="3"/>
  <c r="T1073" i="3"/>
  <c r="U1073" i="3"/>
  <c r="T1074" i="3"/>
  <c r="U1074" i="3"/>
  <c r="T1075" i="3"/>
  <c r="U1075" i="3"/>
  <c r="T1076" i="3"/>
  <c r="U1076" i="3"/>
  <c r="T1077" i="3"/>
  <c r="U1077" i="3"/>
  <c r="T1078" i="3"/>
  <c r="U1078" i="3"/>
  <c r="T1079" i="3"/>
  <c r="U1079" i="3"/>
  <c r="T1080" i="3"/>
  <c r="U1080" i="3"/>
  <c r="T1081" i="3"/>
  <c r="U1081" i="3"/>
  <c r="T1082" i="3"/>
  <c r="U1082" i="3"/>
  <c r="T1083" i="3"/>
  <c r="U1083" i="3"/>
  <c r="T1084" i="3"/>
  <c r="U1084" i="3"/>
  <c r="T1085" i="3"/>
  <c r="U1085" i="3"/>
  <c r="T1086" i="3"/>
  <c r="U1086" i="3"/>
  <c r="T1087" i="3"/>
  <c r="U1087" i="3"/>
  <c r="T1088" i="3"/>
  <c r="U1088" i="3"/>
  <c r="T1089" i="3"/>
  <c r="U1089" i="3"/>
  <c r="T1090" i="3"/>
  <c r="U1090" i="3"/>
  <c r="T1091" i="3"/>
  <c r="U1091" i="3"/>
  <c r="T1092" i="3"/>
  <c r="U1092" i="3"/>
  <c r="T1093" i="3"/>
  <c r="U1093" i="3"/>
  <c r="T1094" i="3"/>
  <c r="U1094" i="3"/>
  <c r="T1095" i="3"/>
  <c r="U1095" i="3"/>
  <c r="T1096" i="3"/>
  <c r="U1096" i="3"/>
  <c r="T1097" i="3"/>
  <c r="U1097" i="3"/>
  <c r="T1098" i="3"/>
  <c r="U1098" i="3"/>
  <c r="T1099" i="3"/>
  <c r="U1099" i="3"/>
  <c r="T1100" i="3"/>
  <c r="U1100" i="3"/>
  <c r="T1101" i="3"/>
  <c r="U1101" i="3"/>
  <c r="T1102" i="3"/>
  <c r="U1102" i="3"/>
  <c r="T1103" i="3"/>
  <c r="U1103" i="3"/>
  <c r="T1104" i="3"/>
  <c r="U1104" i="3"/>
  <c r="T1105" i="3"/>
  <c r="U1105" i="3"/>
  <c r="T1106" i="3"/>
  <c r="U1106" i="3"/>
  <c r="T1107" i="3"/>
  <c r="U1107" i="3"/>
  <c r="T1108" i="3"/>
  <c r="U1108" i="3"/>
  <c r="T1109" i="3"/>
  <c r="U1109" i="3"/>
  <c r="T1110" i="3"/>
  <c r="U1110" i="3"/>
  <c r="T1111" i="3"/>
  <c r="U1111" i="3"/>
  <c r="T1112" i="3"/>
  <c r="U1112" i="3"/>
  <c r="T1113" i="3"/>
  <c r="U1113" i="3"/>
  <c r="T1114" i="3"/>
  <c r="U1114" i="3"/>
  <c r="T1115" i="3"/>
  <c r="U1115" i="3"/>
  <c r="T1116" i="3"/>
  <c r="U1116" i="3"/>
  <c r="T1117" i="3"/>
  <c r="U1117" i="3"/>
  <c r="T1118" i="3"/>
  <c r="U1118" i="3"/>
  <c r="T1119" i="3"/>
  <c r="U1119" i="3"/>
  <c r="T1120" i="3"/>
  <c r="U1120" i="3"/>
  <c r="T1121" i="3"/>
  <c r="U1121" i="3"/>
  <c r="T1122" i="3"/>
  <c r="U1122" i="3"/>
  <c r="T1123" i="3"/>
  <c r="U1123" i="3"/>
  <c r="T1124" i="3"/>
  <c r="U1124" i="3"/>
  <c r="T1125" i="3"/>
  <c r="U1125" i="3"/>
  <c r="T1126" i="3"/>
  <c r="U1126" i="3"/>
  <c r="T1127" i="3"/>
  <c r="U1127" i="3"/>
  <c r="T1128" i="3"/>
  <c r="U1128" i="3"/>
  <c r="T1129" i="3"/>
  <c r="U1129" i="3"/>
  <c r="T1130" i="3"/>
  <c r="U1130" i="3"/>
  <c r="T1131" i="3"/>
  <c r="U1131" i="3"/>
  <c r="T1132" i="3"/>
  <c r="U1132" i="3"/>
  <c r="T1133" i="3"/>
  <c r="U1133" i="3"/>
  <c r="T1134" i="3"/>
  <c r="U1134" i="3"/>
  <c r="T1135" i="3"/>
  <c r="U1135" i="3"/>
  <c r="T1136" i="3"/>
  <c r="U1136" i="3"/>
  <c r="T1137" i="3"/>
  <c r="U1137" i="3"/>
  <c r="T1138" i="3"/>
  <c r="U1138" i="3"/>
  <c r="T1139" i="3"/>
  <c r="U1139" i="3"/>
  <c r="T1140" i="3"/>
  <c r="U1140" i="3"/>
  <c r="T1141" i="3"/>
  <c r="U1141" i="3"/>
  <c r="T1142" i="3"/>
  <c r="U1142" i="3"/>
  <c r="T1143" i="3"/>
  <c r="U1143" i="3"/>
  <c r="T1144" i="3"/>
  <c r="U1144" i="3"/>
  <c r="T1145" i="3"/>
  <c r="U1145" i="3"/>
  <c r="T1146" i="3"/>
  <c r="U1146" i="3"/>
  <c r="T1147" i="3"/>
  <c r="U1147" i="3"/>
  <c r="T1148" i="3"/>
  <c r="U1148" i="3"/>
  <c r="T1149" i="3"/>
  <c r="U1149" i="3"/>
  <c r="T1150" i="3"/>
  <c r="U1150" i="3"/>
  <c r="T1151" i="3"/>
  <c r="U1151" i="3"/>
  <c r="T1152" i="3"/>
  <c r="U1152" i="3"/>
  <c r="T1153" i="3"/>
  <c r="U1153" i="3"/>
  <c r="T1154" i="3"/>
  <c r="U1154" i="3"/>
  <c r="T1155" i="3"/>
  <c r="U1155" i="3"/>
  <c r="T1156" i="3"/>
  <c r="U1156" i="3"/>
  <c r="T1157" i="3"/>
  <c r="U1157" i="3"/>
  <c r="T1158" i="3"/>
  <c r="U1158" i="3"/>
  <c r="T1159" i="3"/>
  <c r="U1159" i="3"/>
  <c r="T1160" i="3"/>
  <c r="U1160" i="3"/>
  <c r="T1161" i="3"/>
  <c r="U1161" i="3"/>
  <c r="T1162" i="3"/>
  <c r="U1162" i="3"/>
  <c r="T1163" i="3"/>
  <c r="U1163" i="3"/>
  <c r="T1164" i="3"/>
  <c r="U1164" i="3"/>
  <c r="T1165" i="3"/>
  <c r="U1165" i="3"/>
  <c r="T1166" i="3"/>
  <c r="U1166" i="3"/>
  <c r="T1167" i="3"/>
  <c r="U1167" i="3"/>
  <c r="T1168" i="3"/>
  <c r="U1168" i="3"/>
  <c r="T1169" i="3"/>
  <c r="U1169" i="3"/>
  <c r="T1170" i="3"/>
  <c r="U1170" i="3"/>
  <c r="T1171" i="3"/>
  <c r="U1171" i="3"/>
  <c r="T1172" i="3"/>
  <c r="U1172" i="3"/>
  <c r="T1173" i="3"/>
  <c r="U1173" i="3"/>
  <c r="T1174" i="3"/>
  <c r="U1174" i="3"/>
  <c r="T1175" i="3"/>
  <c r="U1175" i="3"/>
  <c r="T1176" i="3"/>
  <c r="U1176" i="3"/>
  <c r="T1177" i="3"/>
  <c r="U1177" i="3"/>
  <c r="T1178" i="3"/>
  <c r="U1178" i="3"/>
  <c r="T1179" i="3"/>
  <c r="U1179" i="3"/>
  <c r="T1180" i="3"/>
  <c r="U1180" i="3"/>
  <c r="T1181" i="3"/>
  <c r="U1181" i="3"/>
  <c r="T1182" i="3"/>
  <c r="U1182" i="3"/>
  <c r="T1183" i="3"/>
  <c r="U1183" i="3"/>
  <c r="T1184" i="3"/>
  <c r="U1184" i="3"/>
  <c r="T1185" i="3"/>
  <c r="U1185" i="3"/>
  <c r="T1186" i="3"/>
  <c r="U1186" i="3"/>
  <c r="T1187" i="3"/>
  <c r="U1187" i="3"/>
  <c r="T1188" i="3"/>
  <c r="U1188" i="3"/>
  <c r="T1189" i="3"/>
  <c r="U1189" i="3"/>
  <c r="T1190" i="3"/>
  <c r="U1190" i="3"/>
  <c r="T1191" i="3"/>
  <c r="U1191" i="3"/>
  <c r="T1192" i="3"/>
  <c r="U1192" i="3"/>
  <c r="T1193" i="3"/>
  <c r="U1193" i="3"/>
  <c r="T1194" i="3"/>
  <c r="U1194" i="3"/>
  <c r="T1195" i="3"/>
  <c r="U1195" i="3"/>
  <c r="T1196" i="3"/>
  <c r="U1196" i="3"/>
  <c r="T1197" i="3"/>
  <c r="U1197" i="3"/>
  <c r="T1198" i="3"/>
  <c r="U1198" i="3"/>
  <c r="T1199" i="3"/>
  <c r="U1199" i="3"/>
  <c r="T1200" i="3"/>
  <c r="U1200" i="3"/>
  <c r="T1201" i="3"/>
  <c r="U1201" i="3"/>
  <c r="T1202" i="3"/>
  <c r="U1202" i="3"/>
  <c r="T1203" i="3"/>
  <c r="U1203" i="3"/>
  <c r="T1204" i="3"/>
  <c r="U1204" i="3"/>
  <c r="T1205" i="3"/>
  <c r="U1205" i="3"/>
  <c r="T1206" i="3"/>
  <c r="U1206" i="3"/>
  <c r="T1207" i="3"/>
  <c r="U1207" i="3"/>
  <c r="T1208" i="3"/>
  <c r="U1208" i="3"/>
  <c r="T1209" i="3"/>
  <c r="U1209" i="3"/>
  <c r="T1210" i="3"/>
  <c r="U1210" i="3"/>
  <c r="T1211" i="3"/>
  <c r="U1211" i="3"/>
  <c r="T1212" i="3"/>
  <c r="U1212" i="3"/>
  <c r="T1213" i="3"/>
  <c r="U1213" i="3"/>
  <c r="T1214" i="3"/>
  <c r="U1214" i="3"/>
  <c r="T1215" i="3"/>
  <c r="U1215" i="3"/>
  <c r="T1216" i="3"/>
  <c r="U1216" i="3"/>
  <c r="T1217" i="3"/>
  <c r="U1217" i="3"/>
  <c r="T1218" i="3"/>
  <c r="U1218" i="3"/>
  <c r="T1219" i="3"/>
  <c r="U1219" i="3"/>
  <c r="T1220" i="3"/>
  <c r="U1220" i="3"/>
  <c r="T1221" i="3"/>
  <c r="U1221" i="3"/>
  <c r="T1222" i="3"/>
  <c r="U1222" i="3"/>
  <c r="T1223" i="3"/>
  <c r="U1223" i="3"/>
  <c r="T1224" i="3"/>
  <c r="U1224" i="3"/>
  <c r="T1225" i="3"/>
  <c r="U1225" i="3"/>
  <c r="T1226" i="3"/>
  <c r="U1226" i="3"/>
  <c r="T1227" i="3"/>
  <c r="U1227" i="3"/>
  <c r="T1228" i="3"/>
  <c r="U1228" i="3"/>
  <c r="T1229" i="3"/>
  <c r="U1229" i="3"/>
  <c r="T1230" i="3"/>
  <c r="U1230" i="3"/>
  <c r="T1231" i="3"/>
  <c r="U1231" i="3"/>
  <c r="T1232" i="3"/>
  <c r="U1232" i="3"/>
  <c r="T1233" i="3"/>
  <c r="U1233" i="3"/>
  <c r="T1234" i="3"/>
  <c r="U1234" i="3"/>
  <c r="T1235" i="3"/>
  <c r="U1235" i="3"/>
  <c r="T1236" i="3"/>
  <c r="U1236" i="3"/>
  <c r="T1237" i="3"/>
  <c r="U1237" i="3"/>
  <c r="T1238" i="3"/>
  <c r="U1238" i="3"/>
  <c r="T1239" i="3"/>
  <c r="U1239" i="3"/>
  <c r="T1240" i="3"/>
  <c r="U1240" i="3"/>
  <c r="T1241" i="3"/>
  <c r="U1241" i="3"/>
  <c r="T1242" i="3"/>
  <c r="U1242" i="3"/>
  <c r="T1243" i="3"/>
  <c r="U1243" i="3"/>
  <c r="T1244" i="3"/>
  <c r="U1244" i="3"/>
  <c r="T1245" i="3"/>
  <c r="U1245" i="3"/>
  <c r="T1246" i="3"/>
  <c r="U1246" i="3"/>
  <c r="T1247" i="3"/>
  <c r="U1247" i="3"/>
  <c r="T1248" i="3"/>
  <c r="U1248" i="3"/>
  <c r="T1249" i="3"/>
  <c r="U1249" i="3"/>
  <c r="T1250" i="3"/>
  <c r="U1250" i="3"/>
  <c r="T1251" i="3"/>
  <c r="U1251" i="3"/>
  <c r="T1252" i="3"/>
  <c r="U1252" i="3"/>
  <c r="T1253" i="3"/>
  <c r="U1253" i="3"/>
  <c r="T1254" i="3"/>
  <c r="U1254" i="3"/>
  <c r="T1255" i="3"/>
  <c r="U1255" i="3"/>
  <c r="T1256" i="3"/>
  <c r="U1256" i="3"/>
  <c r="T1257" i="3"/>
  <c r="U1257" i="3"/>
  <c r="T1258" i="3"/>
  <c r="U1258" i="3"/>
  <c r="T1259" i="3"/>
  <c r="U1259" i="3"/>
  <c r="T1260" i="3"/>
  <c r="U1260" i="3"/>
  <c r="T1261" i="3"/>
  <c r="U1261" i="3"/>
  <c r="T1262" i="3"/>
  <c r="U1262" i="3"/>
  <c r="T1263" i="3"/>
  <c r="U1263" i="3"/>
  <c r="T1264" i="3"/>
  <c r="U1264" i="3"/>
  <c r="T1265" i="3"/>
  <c r="U1265" i="3"/>
  <c r="T1266" i="3"/>
  <c r="U1266" i="3"/>
  <c r="T1267" i="3"/>
  <c r="U1267" i="3"/>
  <c r="T1268" i="3"/>
  <c r="U1268" i="3"/>
  <c r="T1269" i="3"/>
  <c r="U1269" i="3"/>
  <c r="T1270" i="3"/>
  <c r="U1270" i="3"/>
  <c r="T1271" i="3"/>
  <c r="U1271" i="3"/>
  <c r="T1272" i="3"/>
  <c r="U1272" i="3"/>
  <c r="T1273" i="3"/>
  <c r="U1273" i="3"/>
  <c r="T1274" i="3"/>
  <c r="U1274" i="3"/>
  <c r="T1275" i="3"/>
  <c r="U1275" i="3"/>
  <c r="T1276" i="3"/>
  <c r="U1276" i="3"/>
  <c r="T1277" i="3"/>
  <c r="U1277" i="3"/>
  <c r="T1278" i="3"/>
  <c r="U1278" i="3"/>
  <c r="T1279" i="3"/>
  <c r="U1279" i="3"/>
  <c r="T1280" i="3"/>
  <c r="U1280" i="3"/>
  <c r="T1281" i="3"/>
  <c r="U1281" i="3"/>
  <c r="T1282" i="3"/>
  <c r="U1282" i="3"/>
  <c r="T1283" i="3"/>
  <c r="U1283" i="3"/>
  <c r="T1284" i="3"/>
  <c r="U1284" i="3"/>
  <c r="T1285" i="3"/>
  <c r="U1285" i="3"/>
  <c r="T1286" i="3"/>
  <c r="U1286" i="3"/>
  <c r="T1287" i="3"/>
  <c r="U1287" i="3"/>
  <c r="T1288" i="3"/>
  <c r="U1288" i="3"/>
  <c r="T1289" i="3"/>
  <c r="U1289" i="3"/>
  <c r="T1290" i="3"/>
  <c r="U1290" i="3"/>
  <c r="T1291" i="3"/>
  <c r="U1291" i="3"/>
  <c r="T1292" i="3"/>
  <c r="U1292" i="3"/>
  <c r="T1293" i="3"/>
  <c r="U1293" i="3"/>
  <c r="T1294" i="3"/>
  <c r="U1294" i="3"/>
  <c r="T1295" i="3"/>
  <c r="U1295" i="3"/>
  <c r="T1296" i="3"/>
  <c r="U1296" i="3"/>
  <c r="T1297" i="3"/>
  <c r="U1297" i="3"/>
  <c r="T1298" i="3"/>
  <c r="U1298" i="3"/>
  <c r="T1299" i="3"/>
  <c r="U1299" i="3"/>
  <c r="T1300" i="3"/>
  <c r="U1300" i="3"/>
  <c r="T1301" i="3"/>
  <c r="U1301" i="3"/>
  <c r="T1302" i="3"/>
  <c r="U1302" i="3"/>
  <c r="T1303" i="3"/>
  <c r="U1303" i="3"/>
  <c r="T1304" i="3"/>
  <c r="U1304" i="3"/>
  <c r="T1305" i="3"/>
  <c r="U1305" i="3"/>
  <c r="T1306" i="3"/>
  <c r="U1306" i="3"/>
  <c r="T1307" i="3"/>
  <c r="U1307" i="3"/>
  <c r="T1308" i="3"/>
  <c r="U1308" i="3"/>
  <c r="T1309" i="3"/>
  <c r="U1309" i="3"/>
  <c r="T1310" i="3"/>
  <c r="U1310" i="3"/>
  <c r="T1311" i="3"/>
  <c r="U1311" i="3"/>
  <c r="T1312" i="3"/>
  <c r="U1312" i="3"/>
  <c r="T1313" i="3"/>
  <c r="U1313" i="3"/>
  <c r="T1314" i="3"/>
  <c r="U1314" i="3"/>
  <c r="T1315" i="3"/>
  <c r="U1315" i="3"/>
  <c r="T1316" i="3"/>
  <c r="U1316" i="3"/>
  <c r="T1317" i="3"/>
  <c r="U1317" i="3"/>
  <c r="T1318" i="3"/>
  <c r="U1318" i="3"/>
  <c r="T1319" i="3"/>
  <c r="U1319" i="3"/>
  <c r="T1320" i="3"/>
  <c r="U1320" i="3"/>
  <c r="T1321" i="3"/>
  <c r="U1321" i="3"/>
  <c r="T1322" i="3"/>
  <c r="U1322" i="3"/>
  <c r="T1323" i="3"/>
  <c r="U1323" i="3"/>
  <c r="T1324" i="3"/>
  <c r="U1324" i="3"/>
  <c r="T1325" i="3"/>
  <c r="U1325" i="3"/>
  <c r="T1326" i="3"/>
  <c r="U1326" i="3"/>
  <c r="T1327" i="3"/>
  <c r="U1327" i="3"/>
  <c r="T1328" i="3"/>
  <c r="U1328" i="3"/>
  <c r="T1329" i="3"/>
  <c r="U1329" i="3"/>
  <c r="T1330" i="3"/>
  <c r="U1330" i="3"/>
  <c r="T1331" i="3"/>
  <c r="U1331" i="3"/>
  <c r="T1332" i="3"/>
  <c r="U1332" i="3"/>
  <c r="T1333" i="3"/>
  <c r="U1333" i="3"/>
  <c r="T1334" i="3"/>
  <c r="U1334" i="3"/>
  <c r="T1335" i="3"/>
  <c r="U1335" i="3"/>
  <c r="T1336" i="3"/>
  <c r="U1336" i="3"/>
  <c r="T1337" i="3"/>
  <c r="U1337" i="3"/>
  <c r="T1338" i="3"/>
  <c r="U1338" i="3"/>
  <c r="T1339" i="3"/>
  <c r="U1339" i="3"/>
  <c r="T1340" i="3"/>
  <c r="U1340" i="3"/>
  <c r="T1341" i="3"/>
  <c r="U1341" i="3"/>
  <c r="T1342" i="3"/>
  <c r="U1342" i="3"/>
  <c r="T1343" i="3"/>
  <c r="U1343" i="3"/>
  <c r="T1344" i="3"/>
  <c r="U1344" i="3"/>
  <c r="T1345" i="3"/>
  <c r="U1345" i="3"/>
  <c r="T1346" i="3"/>
  <c r="U1346" i="3"/>
  <c r="T1347" i="3"/>
  <c r="U1347" i="3"/>
  <c r="T1348" i="3"/>
  <c r="U1348" i="3"/>
  <c r="T1349" i="3"/>
  <c r="U1349" i="3"/>
  <c r="T1350" i="3"/>
  <c r="U1350" i="3"/>
  <c r="T1351" i="3"/>
  <c r="U1351" i="3"/>
  <c r="T1352" i="3"/>
  <c r="U1352" i="3"/>
  <c r="T1353" i="3"/>
  <c r="U1353" i="3"/>
  <c r="T1354" i="3"/>
  <c r="U1354" i="3"/>
  <c r="T1355" i="3"/>
  <c r="U1355" i="3"/>
  <c r="T1356" i="3"/>
  <c r="U1356" i="3"/>
  <c r="T1357" i="3"/>
  <c r="U1357" i="3"/>
  <c r="T1358" i="3"/>
  <c r="U1358" i="3"/>
  <c r="T1359" i="3"/>
  <c r="U1359" i="3"/>
  <c r="T1360" i="3"/>
  <c r="U1360" i="3"/>
  <c r="T1361" i="3"/>
  <c r="U1361" i="3"/>
  <c r="T1362" i="3"/>
  <c r="U1362" i="3"/>
  <c r="T1363" i="3"/>
  <c r="U1363" i="3"/>
  <c r="T1364" i="3"/>
  <c r="U1364" i="3"/>
  <c r="T1365" i="3"/>
  <c r="U1365" i="3"/>
  <c r="T1366" i="3"/>
  <c r="U1366" i="3"/>
  <c r="T1367" i="3"/>
  <c r="U1367" i="3"/>
  <c r="T1368" i="3"/>
  <c r="U1368" i="3"/>
  <c r="T1369" i="3"/>
  <c r="U1369" i="3"/>
  <c r="T1370" i="3"/>
  <c r="U1370" i="3"/>
  <c r="T1371" i="3"/>
  <c r="U1371" i="3"/>
  <c r="T1372" i="3"/>
  <c r="U1372" i="3"/>
  <c r="T1373" i="3"/>
  <c r="U1373" i="3"/>
  <c r="T1374" i="3"/>
  <c r="U1374" i="3"/>
  <c r="T1375" i="3"/>
  <c r="U1375" i="3"/>
  <c r="T1376" i="3"/>
  <c r="U1376" i="3"/>
  <c r="T1377" i="3"/>
  <c r="U1377" i="3"/>
  <c r="T1378" i="3"/>
  <c r="U1378" i="3"/>
  <c r="T1379" i="3"/>
  <c r="U1379" i="3"/>
  <c r="T1380" i="3"/>
  <c r="U1380" i="3"/>
  <c r="T1381" i="3"/>
  <c r="U1381" i="3"/>
  <c r="T1382" i="3"/>
  <c r="U1382" i="3"/>
  <c r="T1383" i="3"/>
  <c r="U1383" i="3"/>
  <c r="T1384" i="3"/>
  <c r="U1384" i="3"/>
  <c r="T1385" i="3"/>
  <c r="U1385" i="3"/>
  <c r="T1386" i="3"/>
  <c r="U1386" i="3"/>
  <c r="T1387" i="3"/>
  <c r="U1387" i="3"/>
  <c r="T1388" i="3"/>
  <c r="U1388" i="3"/>
  <c r="T1389" i="3"/>
  <c r="U1389" i="3"/>
  <c r="T1390" i="3"/>
  <c r="U1390" i="3"/>
  <c r="T1391" i="3"/>
  <c r="U1391" i="3"/>
  <c r="T1392" i="3"/>
  <c r="U1392" i="3"/>
  <c r="T1393" i="3"/>
  <c r="U1393" i="3"/>
  <c r="T1394" i="3"/>
  <c r="U1394" i="3"/>
  <c r="T1395" i="3"/>
  <c r="U1395" i="3"/>
  <c r="T1396" i="3"/>
  <c r="U1396" i="3"/>
  <c r="T1397" i="3"/>
  <c r="U1397" i="3"/>
  <c r="T1398" i="3"/>
  <c r="U1398" i="3"/>
  <c r="T1399" i="3"/>
  <c r="U1399" i="3"/>
  <c r="T1400" i="3"/>
  <c r="U1400" i="3"/>
  <c r="T1401" i="3"/>
  <c r="U1401" i="3"/>
  <c r="T1402" i="3"/>
  <c r="U1402" i="3"/>
  <c r="T1403" i="3"/>
  <c r="U1403" i="3"/>
  <c r="T1404" i="3"/>
  <c r="U1404" i="3"/>
  <c r="T1405" i="3"/>
  <c r="U1405" i="3"/>
  <c r="T1406" i="3"/>
  <c r="U1406" i="3"/>
  <c r="T1407" i="3"/>
  <c r="U1407" i="3"/>
  <c r="T1408" i="3"/>
  <c r="U1408" i="3"/>
  <c r="T1409" i="3"/>
  <c r="U1409" i="3"/>
  <c r="T1410" i="3"/>
  <c r="U1410" i="3"/>
  <c r="T1411" i="3"/>
  <c r="U1411" i="3"/>
  <c r="T1412" i="3"/>
  <c r="U1412" i="3"/>
  <c r="T1413" i="3"/>
  <c r="U1413" i="3"/>
  <c r="T1414" i="3"/>
  <c r="U1414" i="3"/>
  <c r="T1415" i="3"/>
  <c r="U1415" i="3"/>
  <c r="T1416" i="3"/>
  <c r="U1416" i="3"/>
  <c r="T1417" i="3"/>
  <c r="U1417" i="3"/>
  <c r="T1418" i="3"/>
  <c r="U1418" i="3"/>
  <c r="T1419" i="3"/>
  <c r="U1419" i="3"/>
  <c r="T1420" i="3"/>
  <c r="U1420" i="3"/>
  <c r="T1421" i="3"/>
  <c r="U1421" i="3"/>
  <c r="T1422" i="3"/>
  <c r="U1422" i="3"/>
  <c r="T1423" i="3"/>
  <c r="U1423" i="3"/>
  <c r="T1424" i="3"/>
  <c r="U1424" i="3"/>
  <c r="T1425" i="3"/>
  <c r="U1425" i="3"/>
  <c r="T1426" i="3"/>
  <c r="U1426" i="3"/>
  <c r="T1427" i="3"/>
  <c r="U1427" i="3"/>
  <c r="T1428" i="3"/>
  <c r="U1428" i="3"/>
  <c r="T1429" i="3"/>
  <c r="U1429" i="3"/>
  <c r="T1430" i="3"/>
  <c r="U1430" i="3"/>
  <c r="T1431" i="3"/>
  <c r="U1431" i="3"/>
  <c r="T1432" i="3"/>
  <c r="U1432" i="3"/>
  <c r="T1433" i="3"/>
  <c r="U1433" i="3"/>
  <c r="T1434" i="3"/>
  <c r="U1434" i="3"/>
  <c r="T1435" i="3"/>
  <c r="U1435" i="3"/>
  <c r="T1436" i="3"/>
  <c r="U1436" i="3"/>
  <c r="T1437" i="3"/>
  <c r="U1437" i="3"/>
  <c r="T1438" i="3"/>
  <c r="U1438" i="3"/>
  <c r="T1439" i="3"/>
  <c r="U1439" i="3"/>
  <c r="T1440" i="3"/>
  <c r="U1440" i="3"/>
  <c r="T1441" i="3"/>
  <c r="U1441" i="3"/>
  <c r="T1442" i="3"/>
  <c r="U1442" i="3"/>
  <c r="T1443" i="3"/>
  <c r="U1443" i="3"/>
  <c r="T1444" i="3"/>
  <c r="U1444" i="3"/>
  <c r="T1445" i="3"/>
  <c r="U1445" i="3"/>
  <c r="T1446" i="3"/>
  <c r="U1446" i="3"/>
  <c r="T1447" i="3"/>
  <c r="U1447" i="3"/>
  <c r="T1448" i="3"/>
  <c r="U1448" i="3"/>
  <c r="T1449" i="3"/>
  <c r="U1449" i="3"/>
  <c r="T1450" i="3"/>
  <c r="U1450" i="3"/>
  <c r="T1451" i="3"/>
  <c r="U1451" i="3"/>
  <c r="T1452" i="3"/>
  <c r="U1452" i="3"/>
  <c r="T1453" i="3"/>
  <c r="U1453" i="3"/>
  <c r="T1454" i="3"/>
  <c r="U1454" i="3"/>
  <c r="T1455" i="3"/>
  <c r="U1455" i="3"/>
  <c r="T1456" i="3"/>
  <c r="U1456" i="3"/>
  <c r="T1457" i="3"/>
  <c r="U1457" i="3"/>
  <c r="T1458" i="3"/>
  <c r="U1458" i="3"/>
  <c r="T1459" i="3"/>
  <c r="U1459" i="3"/>
  <c r="T1460" i="3"/>
  <c r="U1460" i="3"/>
  <c r="T1461" i="3"/>
  <c r="U1461" i="3"/>
  <c r="T1462" i="3"/>
  <c r="U1462" i="3"/>
  <c r="T1463" i="3"/>
  <c r="U1463" i="3"/>
  <c r="T1464" i="3"/>
  <c r="U1464" i="3"/>
  <c r="T1465" i="3"/>
  <c r="U1465" i="3"/>
  <c r="T1466" i="3"/>
  <c r="U1466" i="3"/>
  <c r="T1467" i="3"/>
  <c r="U1467" i="3"/>
  <c r="T1468" i="3"/>
  <c r="U1468" i="3"/>
  <c r="T1469" i="3"/>
  <c r="U1469" i="3"/>
  <c r="T1470" i="3"/>
  <c r="U1470" i="3"/>
  <c r="T1471" i="3"/>
  <c r="U1471" i="3"/>
  <c r="T1472" i="3"/>
  <c r="U1472" i="3"/>
  <c r="T1473" i="3"/>
  <c r="U1473" i="3"/>
  <c r="T1474" i="3"/>
  <c r="U1474" i="3"/>
  <c r="T1475" i="3"/>
  <c r="U1475" i="3"/>
  <c r="T1476" i="3"/>
  <c r="U1476" i="3"/>
  <c r="T1477" i="3"/>
  <c r="U1477" i="3"/>
  <c r="T1478" i="3"/>
  <c r="U1478" i="3"/>
  <c r="T1479" i="3"/>
  <c r="U1479" i="3"/>
  <c r="T1480" i="3"/>
  <c r="U1480" i="3"/>
  <c r="T1481" i="3"/>
  <c r="U1481" i="3"/>
  <c r="T1482" i="3"/>
  <c r="U1482" i="3"/>
  <c r="T1483" i="3"/>
  <c r="U1483" i="3"/>
  <c r="T1484" i="3"/>
  <c r="U1484" i="3"/>
  <c r="T1485" i="3"/>
  <c r="U1485" i="3"/>
  <c r="T1486" i="3"/>
  <c r="U1486" i="3"/>
  <c r="T1487" i="3"/>
  <c r="U1487" i="3"/>
  <c r="T1488" i="3"/>
  <c r="U1488" i="3"/>
  <c r="T1489" i="3"/>
  <c r="U1489" i="3"/>
  <c r="T1490" i="3"/>
  <c r="U1490" i="3"/>
  <c r="T1491" i="3"/>
  <c r="U1491" i="3"/>
  <c r="T1492" i="3"/>
  <c r="U1492" i="3"/>
  <c r="T1493" i="3"/>
  <c r="U1493" i="3"/>
  <c r="T1494" i="3"/>
  <c r="U1494" i="3"/>
  <c r="T1495" i="3"/>
  <c r="U1495" i="3"/>
  <c r="T1496" i="3"/>
  <c r="U1496" i="3"/>
  <c r="T1497" i="3"/>
  <c r="U1497" i="3"/>
  <c r="T1498" i="3"/>
  <c r="U1498" i="3"/>
  <c r="T1499" i="3"/>
  <c r="U1499" i="3"/>
  <c r="T1500" i="3"/>
  <c r="U1500" i="3"/>
  <c r="T1501" i="3"/>
  <c r="U1501" i="3"/>
  <c r="T1502" i="3"/>
  <c r="U1502" i="3"/>
  <c r="T1503" i="3"/>
  <c r="U1503" i="3"/>
  <c r="T1504" i="3"/>
  <c r="U1504" i="3"/>
  <c r="T1505" i="3"/>
  <c r="U1505" i="3"/>
  <c r="T1506" i="3"/>
  <c r="U1506" i="3"/>
  <c r="T1507" i="3"/>
  <c r="U1507" i="3"/>
  <c r="T1508" i="3"/>
  <c r="U1508" i="3"/>
  <c r="T1509" i="3"/>
  <c r="U1509" i="3"/>
  <c r="T1510" i="3"/>
  <c r="U1510" i="3"/>
  <c r="T1511" i="3"/>
  <c r="U1511" i="3"/>
  <c r="T1512" i="3"/>
  <c r="U1512" i="3"/>
  <c r="T1513" i="3"/>
  <c r="U1513" i="3"/>
  <c r="T1514" i="3"/>
  <c r="U1514" i="3"/>
  <c r="T1515" i="3"/>
  <c r="U1515" i="3"/>
  <c r="T1516" i="3"/>
  <c r="U1516" i="3"/>
  <c r="T1517" i="3"/>
  <c r="U1517" i="3"/>
  <c r="T1518" i="3"/>
  <c r="U1518" i="3"/>
  <c r="T1519" i="3"/>
  <c r="U1519" i="3"/>
  <c r="T1520" i="3"/>
  <c r="U1520" i="3"/>
  <c r="T1521" i="3"/>
  <c r="U1521" i="3"/>
  <c r="T1522" i="3"/>
  <c r="U1522" i="3"/>
  <c r="T1523" i="3"/>
  <c r="U1523" i="3"/>
  <c r="T1524" i="3"/>
  <c r="U1524" i="3"/>
  <c r="T1525" i="3"/>
  <c r="U1525" i="3"/>
  <c r="T1526" i="3"/>
  <c r="U1526" i="3"/>
  <c r="T1527" i="3"/>
  <c r="U1527" i="3"/>
  <c r="T1528" i="3"/>
  <c r="U1528" i="3"/>
  <c r="T1529" i="3"/>
  <c r="U1529" i="3"/>
  <c r="T1530" i="3"/>
  <c r="U1530" i="3"/>
  <c r="T1531" i="3"/>
  <c r="U1531" i="3"/>
  <c r="T1532" i="3"/>
  <c r="U1532" i="3"/>
  <c r="T1533" i="3"/>
  <c r="U1533" i="3"/>
  <c r="T1534" i="3"/>
  <c r="U1534" i="3"/>
  <c r="T1535" i="3"/>
  <c r="U1535" i="3"/>
  <c r="T1536" i="3"/>
  <c r="U1536" i="3"/>
  <c r="T1537" i="3"/>
  <c r="U1537" i="3"/>
  <c r="T1538" i="3"/>
  <c r="U1538" i="3"/>
  <c r="T1539" i="3"/>
  <c r="U1539" i="3"/>
  <c r="T1540" i="3"/>
  <c r="U1540" i="3"/>
  <c r="T1541" i="3"/>
  <c r="U1541" i="3"/>
  <c r="T1542" i="3"/>
  <c r="U1542" i="3"/>
  <c r="T1543" i="3"/>
  <c r="U1543" i="3"/>
  <c r="T1544" i="3"/>
  <c r="U1544" i="3"/>
  <c r="T1545" i="3"/>
  <c r="U1545" i="3"/>
  <c r="T1546" i="3"/>
  <c r="U1546" i="3"/>
  <c r="T1547" i="3"/>
  <c r="U1547" i="3"/>
  <c r="T1548" i="3"/>
  <c r="U1548" i="3"/>
  <c r="T1549" i="3"/>
  <c r="U1549" i="3"/>
  <c r="T1550" i="3"/>
  <c r="U1550" i="3"/>
  <c r="T1551" i="3"/>
  <c r="U1551" i="3"/>
  <c r="T1552" i="3"/>
  <c r="U1552" i="3"/>
  <c r="T1553" i="3"/>
  <c r="U1553" i="3"/>
  <c r="T1554" i="3"/>
  <c r="U1554" i="3"/>
  <c r="T1555" i="3"/>
  <c r="U1555" i="3"/>
  <c r="T1556" i="3"/>
  <c r="U1556" i="3"/>
  <c r="T1557" i="3"/>
  <c r="U1557" i="3"/>
  <c r="T1558" i="3"/>
  <c r="U1558" i="3"/>
  <c r="T1559" i="3"/>
  <c r="U1559" i="3"/>
  <c r="T1560" i="3"/>
  <c r="U1560" i="3"/>
  <c r="T1561" i="3"/>
  <c r="U1561" i="3"/>
  <c r="T1562" i="3"/>
  <c r="U1562" i="3"/>
  <c r="T1563" i="3"/>
  <c r="U1563" i="3"/>
  <c r="T1564" i="3"/>
  <c r="U1564" i="3"/>
  <c r="T1565" i="3"/>
  <c r="U1565" i="3"/>
  <c r="T1566" i="3"/>
  <c r="U1566" i="3"/>
  <c r="T1567" i="3"/>
  <c r="U1567" i="3"/>
  <c r="T1568" i="3"/>
  <c r="U1568" i="3"/>
  <c r="T1569" i="3"/>
  <c r="U1569" i="3"/>
  <c r="T1570" i="3"/>
  <c r="U1570" i="3"/>
  <c r="T1571" i="3"/>
  <c r="U1571" i="3"/>
  <c r="T1572" i="3"/>
  <c r="U1572" i="3"/>
  <c r="T1573" i="3"/>
  <c r="U1573" i="3"/>
  <c r="T1574" i="3"/>
  <c r="U1574" i="3"/>
  <c r="T1575" i="3"/>
  <c r="U1575" i="3"/>
  <c r="T1576" i="3"/>
  <c r="U1576" i="3"/>
  <c r="T1577" i="3"/>
  <c r="U1577" i="3"/>
  <c r="T1578" i="3"/>
  <c r="U1578" i="3"/>
  <c r="T1579" i="3"/>
  <c r="U1579" i="3"/>
  <c r="T1580" i="3"/>
  <c r="U1580" i="3"/>
  <c r="T1581" i="3"/>
  <c r="U1581" i="3"/>
  <c r="T1582" i="3"/>
  <c r="U1582" i="3"/>
  <c r="T1583" i="3"/>
  <c r="U1583" i="3"/>
  <c r="T1584" i="3"/>
  <c r="U1584" i="3"/>
  <c r="T1585" i="3"/>
  <c r="U1585" i="3"/>
  <c r="T1586" i="3"/>
  <c r="U1586" i="3"/>
  <c r="T1587" i="3"/>
  <c r="U1587" i="3"/>
  <c r="T1588" i="3"/>
  <c r="U1588" i="3"/>
  <c r="T1589" i="3"/>
  <c r="U1589" i="3"/>
  <c r="T1590" i="3"/>
  <c r="U1590" i="3"/>
  <c r="T1591" i="3"/>
  <c r="U1591" i="3"/>
  <c r="T1592" i="3"/>
  <c r="U1592" i="3"/>
  <c r="T1593" i="3"/>
  <c r="U1593" i="3"/>
  <c r="T1594" i="3"/>
  <c r="U1594" i="3"/>
  <c r="T1595" i="3"/>
  <c r="U1595" i="3"/>
  <c r="T1596" i="3"/>
  <c r="U1596" i="3"/>
  <c r="T1597" i="3"/>
  <c r="U1597" i="3"/>
  <c r="T1598" i="3"/>
  <c r="U1598" i="3"/>
  <c r="T1599" i="3"/>
  <c r="U1599" i="3"/>
  <c r="T1600" i="3"/>
  <c r="U1600" i="3"/>
  <c r="T1601" i="3"/>
  <c r="U1601" i="3"/>
  <c r="T1602" i="3"/>
  <c r="U1602" i="3"/>
  <c r="T1603" i="3"/>
  <c r="U1603" i="3"/>
  <c r="T1604" i="3"/>
  <c r="U1604" i="3"/>
  <c r="T1605" i="3"/>
  <c r="U1605" i="3"/>
  <c r="T1606" i="3"/>
  <c r="U1606" i="3"/>
  <c r="T1607" i="3"/>
  <c r="U1607" i="3"/>
  <c r="T1608" i="3"/>
  <c r="U1608" i="3"/>
  <c r="T1609" i="3"/>
  <c r="U1609" i="3"/>
  <c r="T1610" i="3"/>
  <c r="U1610" i="3"/>
  <c r="T1611" i="3"/>
  <c r="U1611" i="3"/>
  <c r="T1612" i="3"/>
  <c r="U1612" i="3"/>
  <c r="T1613" i="3"/>
  <c r="U1613" i="3"/>
  <c r="T1614" i="3"/>
  <c r="U1614" i="3"/>
  <c r="T1615" i="3"/>
  <c r="U1615" i="3"/>
  <c r="T1616" i="3"/>
  <c r="U1616" i="3"/>
  <c r="T1617" i="3"/>
  <c r="U1617" i="3"/>
  <c r="T1618" i="3"/>
  <c r="U1618" i="3"/>
  <c r="T1619" i="3"/>
  <c r="U1619" i="3"/>
  <c r="T1620" i="3"/>
  <c r="U1620" i="3"/>
  <c r="T1621" i="3"/>
  <c r="U1621" i="3"/>
  <c r="T1622" i="3"/>
  <c r="U1622" i="3"/>
  <c r="T1623" i="3"/>
  <c r="U1623" i="3"/>
  <c r="T1624" i="3"/>
  <c r="U1624" i="3"/>
  <c r="T1625" i="3"/>
  <c r="U1625" i="3"/>
  <c r="T1626" i="3"/>
  <c r="U1626" i="3"/>
  <c r="T1627" i="3"/>
  <c r="U1627" i="3"/>
  <c r="T1628" i="3"/>
  <c r="U1628" i="3"/>
  <c r="T1629" i="3"/>
  <c r="U1629" i="3"/>
  <c r="T1630" i="3"/>
  <c r="U1630" i="3"/>
  <c r="T1631" i="3"/>
  <c r="U1631" i="3"/>
  <c r="T1632" i="3"/>
  <c r="U1632" i="3"/>
  <c r="T1633" i="3"/>
  <c r="U1633" i="3"/>
  <c r="T1634" i="3"/>
  <c r="U1634" i="3"/>
  <c r="T1635" i="3"/>
  <c r="U1635" i="3"/>
  <c r="T1636" i="3"/>
  <c r="U1636" i="3"/>
  <c r="T1637" i="3"/>
  <c r="U1637" i="3"/>
  <c r="T1638" i="3"/>
  <c r="U1638" i="3"/>
  <c r="T1639" i="3"/>
  <c r="U1639" i="3"/>
  <c r="T1640" i="3"/>
  <c r="U1640" i="3"/>
  <c r="T1641" i="3"/>
  <c r="U1641" i="3"/>
  <c r="T1642" i="3"/>
  <c r="U1642" i="3"/>
  <c r="T1643" i="3"/>
  <c r="U1643" i="3"/>
  <c r="T1644" i="3"/>
  <c r="U1644" i="3"/>
  <c r="T1645" i="3"/>
  <c r="U1645" i="3"/>
  <c r="T1646" i="3"/>
  <c r="U1646" i="3"/>
  <c r="T1647" i="3"/>
  <c r="U1647" i="3"/>
  <c r="T1648" i="3"/>
  <c r="U1648" i="3"/>
  <c r="T1649" i="3"/>
  <c r="U1649" i="3"/>
  <c r="T1650" i="3"/>
  <c r="U1650" i="3"/>
  <c r="T1651" i="3"/>
  <c r="U1651" i="3"/>
  <c r="T1652" i="3"/>
  <c r="U1652" i="3"/>
  <c r="T1653" i="3"/>
  <c r="U1653" i="3"/>
  <c r="T1654" i="3"/>
  <c r="U1654" i="3"/>
  <c r="T1655" i="3"/>
  <c r="U1655" i="3"/>
  <c r="T1656" i="3"/>
  <c r="U1656" i="3"/>
  <c r="T1657" i="3"/>
  <c r="U1657" i="3"/>
  <c r="T1658" i="3"/>
  <c r="U1658" i="3"/>
  <c r="T1659" i="3"/>
  <c r="U1659" i="3"/>
  <c r="T1660" i="3"/>
  <c r="U1660" i="3"/>
  <c r="T1661" i="3"/>
  <c r="U1661" i="3"/>
  <c r="T1662" i="3"/>
  <c r="U1662" i="3"/>
  <c r="T1663" i="3"/>
  <c r="U1663" i="3"/>
  <c r="T1664" i="3"/>
  <c r="U1664" i="3"/>
  <c r="T1665" i="3"/>
  <c r="U1665" i="3"/>
  <c r="T1666" i="3"/>
  <c r="U1666" i="3"/>
  <c r="T1667" i="3"/>
  <c r="U1667" i="3"/>
  <c r="T1668" i="3"/>
  <c r="U1668" i="3"/>
  <c r="T1669" i="3"/>
  <c r="U1669" i="3"/>
  <c r="T1670" i="3"/>
  <c r="U1670" i="3"/>
  <c r="T1671" i="3"/>
  <c r="U1671" i="3"/>
  <c r="T1672" i="3"/>
  <c r="U1672" i="3"/>
  <c r="T1673" i="3"/>
  <c r="U1673" i="3"/>
  <c r="T1674" i="3"/>
  <c r="U1674" i="3"/>
  <c r="T1675" i="3"/>
  <c r="U1675" i="3"/>
  <c r="T1676" i="3"/>
  <c r="U1676" i="3"/>
  <c r="T1677" i="3"/>
  <c r="U1677" i="3"/>
  <c r="T1678" i="3"/>
  <c r="U1678" i="3"/>
  <c r="T1679" i="3"/>
  <c r="U1679" i="3"/>
  <c r="T1680" i="3"/>
  <c r="U1680" i="3"/>
  <c r="T1681" i="3"/>
  <c r="U1681" i="3"/>
  <c r="T1682" i="3"/>
  <c r="U1682" i="3"/>
  <c r="T1683" i="3"/>
  <c r="U1683" i="3"/>
  <c r="T1684" i="3"/>
  <c r="U1684" i="3"/>
  <c r="T1685" i="3"/>
  <c r="U1685" i="3"/>
  <c r="T1686" i="3"/>
  <c r="U1686" i="3"/>
  <c r="T1687" i="3"/>
  <c r="U1687" i="3"/>
  <c r="T1688" i="3"/>
  <c r="U1688" i="3"/>
  <c r="T1689" i="3"/>
  <c r="U1689" i="3"/>
  <c r="T1690" i="3"/>
  <c r="U1690" i="3"/>
  <c r="T1691" i="3"/>
  <c r="U1691" i="3"/>
  <c r="T1692" i="3"/>
  <c r="U1692" i="3"/>
  <c r="T1693" i="3"/>
  <c r="U1693" i="3"/>
  <c r="T1694" i="3"/>
  <c r="U1694" i="3"/>
  <c r="T1695" i="3"/>
  <c r="U1695" i="3"/>
  <c r="T1696" i="3"/>
  <c r="U1696" i="3"/>
  <c r="T1697" i="3"/>
  <c r="U1697" i="3"/>
  <c r="T1698" i="3"/>
  <c r="U1698" i="3"/>
  <c r="T1699" i="3"/>
  <c r="U1699" i="3"/>
  <c r="T1700" i="3"/>
  <c r="U1700" i="3"/>
  <c r="T1701" i="3"/>
  <c r="U1701" i="3"/>
  <c r="T1702" i="3"/>
  <c r="U1702" i="3"/>
  <c r="T1703" i="3"/>
  <c r="U1703" i="3"/>
  <c r="T1704" i="3"/>
  <c r="U1704" i="3"/>
  <c r="T1705" i="3"/>
  <c r="U1705" i="3"/>
  <c r="T1706" i="3"/>
  <c r="U1706" i="3"/>
  <c r="T1707" i="3"/>
  <c r="U1707" i="3"/>
  <c r="T1708" i="3"/>
  <c r="U1708" i="3"/>
  <c r="T1709" i="3"/>
  <c r="U1709" i="3"/>
  <c r="T1710" i="3"/>
  <c r="U1710" i="3"/>
  <c r="T1711" i="3"/>
  <c r="U1711" i="3"/>
  <c r="T1712" i="3"/>
  <c r="U1712" i="3"/>
  <c r="T1713" i="3"/>
  <c r="U1713" i="3"/>
  <c r="T1714" i="3"/>
  <c r="U1714" i="3"/>
  <c r="T1715" i="3"/>
  <c r="U1715" i="3"/>
  <c r="T1716" i="3"/>
  <c r="U1716" i="3"/>
  <c r="T1717" i="3"/>
  <c r="U1717" i="3"/>
  <c r="T1718" i="3"/>
  <c r="U1718" i="3"/>
  <c r="T1719" i="3"/>
  <c r="U1719" i="3"/>
  <c r="T1720" i="3"/>
  <c r="U1720" i="3"/>
  <c r="T1721" i="3"/>
  <c r="U1721" i="3"/>
  <c r="T1722" i="3"/>
  <c r="U1722" i="3"/>
  <c r="T1723" i="3"/>
  <c r="U1723" i="3"/>
  <c r="T1724" i="3"/>
  <c r="U1724" i="3"/>
  <c r="T1725" i="3"/>
  <c r="U1725" i="3"/>
  <c r="T1726" i="3"/>
  <c r="U1726" i="3"/>
  <c r="T1727" i="3"/>
  <c r="U1727" i="3"/>
  <c r="T1728" i="3"/>
  <c r="U1728" i="3"/>
  <c r="T1729" i="3"/>
  <c r="U1729" i="3"/>
  <c r="T1730" i="3"/>
  <c r="U1730" i="3"/>
  <c r="T1731" i="3"/>
  <c r="U1731" i="3"/>
  <c r="T1732" i="3"/>
  <c r="U1732" i="3"/>
  <c r="T1733" i="3"/>
  <c r="U1733" i="3"/>
  <c r="T1734" i="3"/>
  <c r="U1734" i="3"/>
  <c r="T1735" i="3"/>
  <c r="U1735" i="3"/>
  <c r="T1736" i="3"/>
  <c r="U1736" i="3"/>
  <c r="T1737" i="3"/>
  <c r="U1737" i="3"/>
  <c r="T1738" i="3"/>
  <c r="U1738" i="3"/>
  <c r="T1739" i="3"/>
  <c r="U1739" i="3"/>
  <c r="T1740" i="3"/>
  <c r="U1740" i="3"/>
  <c r="T1741" i="3"/>
  <c r="U1741" i="3"/>
  <c r="T1742" i="3"/>
  <c r="U1742" i="3"/>
  <c r="T1743" i="3"/>
  <c r="U1743" i="3"/>
  <c r="T1744" i="3"/>
  <c r="U1744" i="3"/>
  <c r="T1745" i="3"/>
  <c r="U1745" i="3"/>
  <c r="T1746" i="3"/>
  <c r="U1746" i="3"/>
  <c r="T1747" i="3"/>
  <c r="U1747" i="3"/>
  <c r="T1748" i="3"/>
  <c r="U1748" i="3"/>
  <c r="T1749" i="3"/>
  <c r="U1749" i="3"/>
  <c r="T1750" i="3"/>
  <c r="U1750" i="3"/>
  <c r="T1751" i="3"/>
  <c r="U1751" i="3"/>
  <c r="T1752" i="3"/>
  <c r="U1752" i="3"/>
  <c r="T1753" i="3"/>
  <c r="U1753" i="3"/>
  <c r="T1754" i="3"/>
  <c r="U1754" i="3"/>
  <c r="T1755" i="3"/>
  <c r="U1755" i="3"/>
  <c r="T1756" i="3"/>
  <c r="U1756" i="3"/>
  <c r="T1757" i="3"/>
  <c r="U1757" i="3"/>
  <c r="T1758" i="3"/>
  <c r="U1758" i="3"/>
  <c r="T1759" i="3"/>
  <c r="U1759" i="3"/>
  <c r="T1760" i="3"/>
  <c r="U1760" i="3"/>
  <c r="T1761" i="3"/>
  <c r="U1761" i="3"/>
  <c r="T1762" i="3"/>
  <c r="U1762" i="3"/>
  <c r="T1763" i="3"/>
  <c r="U1763" i="3"/>
  <c r="T1764" i="3"/>
  <c r="U1764" i="3"/>
  <c r="T1765" i="3"/>
  <c r="U1765" i="3"/>
  <c r="T1766" i="3"/>
  <c r="U1766" i="3"/>
  <c r="T1767" i="3"/>
  <c r="U1767" i="3"/>
  <c r="T1768" i="3"/>
  <c r="U1768" i="3"/>
  <c r="T1769" i="3"/>
  <c r="U1769" i="3"/>
  <c r="T1770" i="3"/>
  <c r="U1770" i="3"/>
  <c r="T1771" i="3"/>
  <c r="U1771" i="3"/>
  <c r="T1772" i="3"/>
  <c r="U1772" i="3"/>
  <c r="T1773" i="3"/>
  <c r="U1773" i="3"/>
  <c r="T1774" i="3"/>
  <c r="U1774" i="3"/>
  <c r="T1775" i="3"/>
  <c r="U1775" i="3"/>
  <c r="T1776" i="3"/>
  <c r="U1776" i="3"/>
  <c r="T1777" i="3"/>
  <c r="U1777" i="3"/>
  <c r="T1778" i="3"/>
  <c r="U1778" i="3"/>
  <c r="T1779" i="3"/>
  <c r="U1779" i="3"/>
  <c r="T1780" i="3"/>
  <c r="U1780" i="3"/>
  <c r="T1781" i="3"/>
  <c r="U1781" i="3"/>
  <c r="T1782" i="3"/>
  <c r="U1782" i="3"/>
  <c r="T1783" i="3"/>
  <c r="U1783" i="3"/>
  <c r="T1784" i="3"/>
  <c r="U1784" i="3"/>
  <c r="T1785" i="3"/>
  <c r="U1785" i="3"/>
  <c r="T1786" i="3"/>
  <c r="U1786" i="3"/>
  <c r="T1787" i="3"/>
  <c r="U1787" i="3"/>
  <c r="T1788" i="3"/>
  <c r="U1788" i="3"/>
  <c r="T1789" i="3"/>
  <c r="U1789" i="3"/>
  <c r="T1790" i="3"/>
  <c r="U1790" i="3"/>
  <c r="T1791" i="3"/>
  <c r="U1791" i="3"/>
  <c r="T1792" i="3"/>
  <c r="U1792" i="3"/>
  <c r="T1793" i="3"/>
  <c r="U1793" i="3"/>
  <c r="T1794" i="3"/>
  <c r="U1794" i="3"/>
  <c r="T1795" i="3"/>
  <c r="U1795" i="3"/>
  <c r="T1796" i="3"/>
  <c r="U1796" i="3"/>
  <c r="T1797" i="3"/>
  <c r="U1797" i="3"/>
  <c r="T1798" i="3"/>
  <c r="U1798" i="3"/>
  <c r="T1799" i="3"/>
  <c r="U1799" i="3"/>
  <c r="T1800" i="3"/>
  <c r="U1800" i="3"/>
  <c r="T1801" i="3"/>
  <c r="U1801" i="3"/>
  <c r="T1802" i="3"/>
  <c r="U1802" i="3"/>
  <c r="T1803" i="3"/>
  <c r="U1803" i="3"/>
  <c r="T1804" i="3"/>
  <c r="U1804" i="3"/>
  <c r="T1805" i="3"/>
  <c r="U1805" i="3"/>
  <c r="T1806" i="3"/>
  <c r="U1806" i="3"/>
  <c r="T1807" i="3"/>
  <c r="U1807" i="3"/>
  <c r="T1808" i="3"/>
  <c r="U1808" i="3"/>
  <c r="T1809" i="3"/>
  <c r="U1809" i="3"/>
  <c r="T1810" i="3"/>
  <c r="U1810" i="3"/>
  <c r="T1811" i="3"/>
  <c r="U1811" i="3"/>
  <c r="T1812" i="3"/>
  <c r="U1812" i="3"/>
  <c r="T1813" i="3"/>
  <c r="U1813" i="3"/>
  <c r="T1814" i="3"/>
  <c r="U1814" i="3"/>
  <c r="T1815" i="3"/>
  <c r="U1815" i="3"/>
  <c r="T1816" i="3"/>
  <c r="U1816" i="3"/>
  <c r="T1817" i="3"/>
  <c r="U1817" i="3"/>
  <c r="T1818" i="3"/>
  <c r="U1818" i="3"/>
  <c r="T1819" i="3"/>
  <c r="U1819" i="3"/>
  <c r="T1820" i="3"/>
  <c r="U1820" i="3"/>
  <c r="T1821" i="3"/>
  <c r="U1821" i="3"/>
  <c r="T1822" i="3"/>
  <c r="U1822" i="3"/>
  <c r="T1823" i="3"/>
  <c r="U1823" i="3"/>
  <c r="T1824" i="3"/>
  <c r="U1824" i="3"/>
  <c r="T1825" i="3"/>
  <c r="U1825" i="3"/>
  <c r="T1826" i="3"/>
  <c r="U1826" i="3"/>
  <c r="T1827" i="3"/>
  <c r="U1827" i="3"/>
  <c r="T1828" i="3"/>
  <c r="U1828" i="3"/>
  <c r="T1829" i="3"/>
  <c r="U1829" i="3"/>
  <c r="T1830" i="3"/>
  <c r="U1830" i="3"/>
  <c r="T1831" i="3"/>
  <c r="U1831" i="3"/>
  <c r="T1832" i="3"/>
  <c r="U1832" i="3"/>
  <c r="T1833" i="3"/>
  <c r="U1833" i="3"/>
  <c r="T1834" i="3"/>
  <c r="U1834" i="3"/>
  <c r="T1835" i="3"/>
  <c r="U1835" i="3"/>
  <c r="T1836" i="3"/>
  <c r="U1836" i="3"/>
  <c r="T1837" i="3"/>
  <c r="U1837" i="3"/>
  <c r="T1838" i="3"/>
  <c r="U1838" i="3"/>
  <c r="T1839" i="3"/>
  <c r="U1839" i="3"/>
  <c r="T1840" i="3"/>
  <c r="U1840" i="3"/>
  <c r="T1841" i="3"/>
  <c r="U1841" i="3"/>
  <c r="T1842" i="3"/>
  <c r="U1842" i="3"/>
  <c r="T1843" i="3"/>
  <c r="U1843" i="3"/>
  <c r="T1844" i="3"/>
  <c r="U1844" i="3"/>
  <c r="T1845" i="3"/>
  <c r="U1845" i="3"/>
  <c r="T1846" i="3"/>
  <c r="U1846" i="3"/>
  <c r="T1847" i="3"/>
  <c r="U1847" i="3"/>
  <c r="T1848" i="3"/>
  <c r="U1848" i="3"/>
  <c r="T1849" i="3"/>
  <c r="U1849" i="3"/>
  <c r="T1850" i="3"/>
  <c r="U1850" i="3"/>
  <c r="T1851" i="3"/>
  <c r="U1851" i="3"/>
  <c r="T1852" i="3"/>
  <c r="U1852" i="3"/>
  <c r="T1853" i="3"/>
  <c r="U1853" i="3"/>
  <c r="T1854" i="3"/>
  <c r="U1854" i="3"/>
  <c r="T1855" i="3"/>
  <c r="U1855" i="3"/>
  <c r="T1856" i="3"/>
  <c r="U1856" i="3"/>
  <c r="T1857" i="3"/>
  <c r="U1857" i="3"/>
  <c r="T1858" i="3"/>
  <c r="U1858" i="3"/>
  <c r="T1859" i="3"/>
  <c r="U1859" i="3"/>
  <c r="T1860" i="3"/>
  <c r="U1860" i="3"/>
  <c r="T1861" i="3"/>
  <c r="U1861" i="3"/>
  <c r="T1862" i="3"/>
  <c r="U1862" i="3"/>
  <c r="T1863" i="3"/>
  <c r="U1863" i="3"/>
  <c r="T1864" i="3"/>
  <c r="U1864" i="3"/>
  <c r="T1865" i="3"/>
  <c r="U1865" i="3"/>
  <c r="T1866" i="3"/>
  <c r="U1866" i="3"/>
  <c r="T1867" i="3"/>
  <c r="U1867" i="3"/>
  <c r="T1868" i="3"/>
  <c r="U1868" i="3"/>
  <c r="T1869" i="3"/>
  <c r="U1869" i="3"/>
  <c r="T1870" i="3"/>
  <c r="U1870" i="3"/>
  <c r="T1871" i="3"/>
  <c r="U1871" i="3"/>
  <c r="T1872" i="3"/>
  <c r="U1872" i="3"/>
  <c r="T1873" i="3"/>
  <c r="U1873" i="3"/>
  <c r="T1874" i="3"/>
  <c r="U1874" i="3"/>
  <c r="T1875" i="3"/>
  <c r="U1875" i="3"/>
  <c r="T1876" i="3"/>
  <c r="U1876" i="3"/>
  <c r="T1877" i="3"/>
  <c r="U1877" i="3"/>
  <c r="T1878" i="3"/>
  <c r="U1878" i="3"/>
  <c r="T1879" i="3"/>
  <c r="U1879" i="3"/>
  <c r="T1880" i="3"/>
  <c r="U1880" i="3"/>
  <c r="T1881" i="3"/>
  <c r="U1881" i="3"/>
  <c r="T1882" i="3"/>
  <c r="U1882" i="3"/>
  <c r="T1883" i="3"/>
  <c r="U1883" i="3"/>
  <c r="T1884" i="3"/>
  <c r="U1884" i="3"/>
  <c r="T1885" i="3"/>
  <c r="U1885" i="3"/>
  <c r="T1886" i="3"/>
  <c r="U1886" i="3"/>
  <c r="T1887" i="3"/>
  <c r="U1887" i="3"/>
  <c r="T1888" i="3"/>
  <c r="U1888" i="3"/>
  <c r="T1889" i="3"/>
  <c r="U1889" i="3"/>
  <c r="T1890" i="3"/>
  <c r="U1890" i="3"/>
  <c r="T1891" i="3"/>
  <c r="U1891" i="3"/>
  <c r="T1892" i="3"/>
  <c r="U1892" i="3"/>
  <c r="T1893" i="3"/>
  <c r="U1893" i="3"/>
  <c r="T1894" i="3"/>
  <c r="U1894" i="3"/>
  <c r="T1895" i="3"/>
  <c r="U1895" i="3"/>
  <c r="T1896" i="3"/>
  <c r="U1896" i="3"/>
  <c r="T1897" i="3"/>
  <c r="U1897" i="3"/>
  <c r="T1898" i="3"/>
  <c r="U1898" i="3"/>
  <c r="T1899" i="3"/>
  <c r="U1899" i="3"/>
  <c r="T1900" i="3"/>
  <c r="U1900" i="3"/>
  <c r="T1901" i="3"/>
  <c r="U1901" i="3"/>
  <c r="T1902" i="3"/>
  <c r="U1902" i="3"/>
  <c r="T1903" i="3"/>
  <c r="U1903" i="3"/>
  <c r="T1904" i="3"/>
  <c r="U1904" i="3"/>
  <c r="T1905" i="3"/>
  <c r="U1905" i="3"/>
  <c r="T1906" i="3"/>
  <c r="U1906" i="3"/>
  <c r="T1907" i="3"/>
  <c r="U1907" i="3"/>
  <c r="T1908" i="3"/>
  <c r="U1908" i="3"/>
  <c r="T1909" i="3"/>
  <c r="U1909" i="3"/>
  <c r="T1910" i="3"/>
  <c r="U1910" i="3"/>
  <c r="T1911" i="3"/>
  <c r="U1911" i="3"/>
  <c r="T1912" i="3"/>
  <c r="U1912" i="3"/>
  <c r="T1913" i="3"/>
  <c r="U1913" i="3"/>
  <c r="T1914" i="3"/>
  <c r="U1914" i="3"/>
  <c r="T1915" i="3"/>
  <c r="U1915" i="3"/>
  <c r="T1916" i="3"/>
  <c r="U1916" i="3"/>
  <c r="T1917" i="3"/>
  <c r="U1917" i="3"/>
  <c r="T1918" i="3"/>
  <c r="U1918" i="3"/>
  <c r="T1919" i="3"/>
  <c r="U1919" i="3"/>
  <c r="T1920" i="3"/>
  <c r="U1920" i="3"/>
  <c r="T1921" i="3"/>
  <c r="U1921" i="3"/>
  <c r="T1922" i="3"/>
  <c r="U1922" i="3"/>
  <c r="T1923" i="3"/>
  <c r="U1923" i="3"/>
  <c r="T1924" i="3"/>
  <c r="U1924" i="3"/>
  <c r="T1925" i="3"/>
  <c r="U1925" i="3"/>
  <c r="T1926" i="3"/>
  <c r="U1926" i="3"/>
  <c r="T1927" i="3"/>
  <c r="U1927" i="3"/>
  <c r="T1928" i="3"/>
  <c r="U1928" i="3"/>
  <c r="T1929" i="3"/>
  <c r="U1929" i="3"/>
  <c r="T1930" i="3"/>
  <c r="U1930" i="3"/>
  <c r="T1931" i="3"/>
  <c r="U1931" i="3"/>
  <c r="T1932" i="3"/>
  <c r="U1932" i="3"/>
  <c r="T1933" i="3"/>
  <c r="U1933" i="3"/>
  <c r="T1934" i="3"/>
  <c r="U1934" i="3"/>
  <c r="T1935" i="3"/>
  <c r="U1935" i="3"/>
  <c r="T1936" i="3"/>
  <c r="U1936" i="3"/>
  <c r="T1937" i="3"/>
  <c r="U1937" i="3"/>
  <c r="T1938" i="3"/>
  <c r="U1938" i="3"/>
  <c r="T1939" i="3"/>
  <c r="U1939" i="3"/>
  <c r="T1940" i="3"/>
  <c r="U1940" i="3"/>
  <c r="T1941" i="3"/>
  <c r="U1941" i="3"/>
  <c r="T1942" i="3"/>
  <c r="U1942" i="3"/>
  <c r="T1943" i="3"/>
  <c r="U1943" i="3"/>
  <c r="T1944" i="3"/>
  <c r="U1944" i="3"/>
  <c r="T1945" i="3"/>
  <c r="U1945" i="3"/>
  <c r="T1946" i="3"/>
  <c r="U1946" i="3"/>
  <c r="T1947" i="3"/>
  <c r="U1947" i="3"/>
  <c r="T1948" i="3"/>
  <c r="U1948" i="3"/>
  <c r="T1949" i="3"/>
  <c r="U1949" i="3"/>
  <c r="T1950" i="3"/>
  <c r="U1950" i="3"/>
  <c r="T1951" i="3"/>
  <c r="U1951" i="3"/>
  <c r="T1952" i="3"/>
  <c r="U1952" i="3"/>
  <c r="T1953" i="3"/>
  <c r="U1953" i="3"/>
  <c r="T1954" i="3"/>
  <c r="U1954" i="3"/>
  <c r="T1955" i="3"/>
  <c r="U1955" i="3"/>
  <c r="T1956" i="3"/>
  <c r="U1956" i="3"/>
  <c r="T1957" i="3"/>
  <c r="U1957" i="3"/>
  <c r="T1958" i="3"/>
  <c r="U1958" i="3"/>
  <c r="T1959" i="3"/>
  <c r="U1959" i="3"/>
  <c r="T1960" i="3"/>
  <c r="U1960" i="3"/>
  <c r="T1961" i="3"/>
  <c r="U1961" i="3"/>
  <c r="T1962" i="3"/>
  <c r="U1962" i="3"/>
  <c r="T1963" i="3"/>
  <c r="U1963" i="3"/>
  <c r="T1964" i="3"/>
  <c r="U1964" i="3"/>
  <c r="T1965" i="3"/>
  <c r="U1965" i="3"/>
  <c r="T1966" i="3"/>
  <c r="U1966" i="3"/>
  <c r="T1967" i="3"/>
  <c r="U1967" i="3"/>
  <c r="T1968" i="3"/>
  <c r="U1968" i="3"/>
  <c r="T1969" i="3"/>
  <c r="U1969" i="3"/>
  <c r="T1970" i="3"/>
  <c r="U1970" i="3"/>
  <c r="T1971" i="3"/>
  <c r="U1971" i="3"/>
  <c r="T1972" i="3"/>
  <c r="U1972" i="3"/>
  <c r="T1973" i="3"/>
  <c r="U1973" i="3"/>
  <c r="T1974" i="3"/>
  <c r="U1974" i="3"/>
  <c r="T1975" i="3"/>
  <c r="U1975" i="3"/>
  <c r="T1976" i="3"/>
  <c r="U1976" i="3"/>
  <c r="T1977" i="3"/>
  <c r="U1977" i="3"/>
  <c r="T1978" i="3"/>
  <c r="U1978" i="3"/>
  <c r="T1979" i="3"/>
  <c r="U1979" i="3"/>
  <c r="T1980" i="3"/>
  <c r="U1980" i="3"/>
  <c r="T1981" i="3"/>
  <c r="U1981" i="3"/>
  <c r="T1982" i="3"/>
  <c r="U1982" i="3"/>
  <c r="T1983" i="3"/>
  <c r="U1983" i="3"/>
  <c r="T1984" i="3"/>
  <c r="U1984" i="3"/>
  <c r="T1985" i="3"/>
  <c r="U1985" i="3"/>
  <c r="T1986" i="3"/>
  <c r="U1986" i="3"/>
  <c r="T1987" i="3"/>
  <c r="U1987" i="3"/>
  <c r="T1988" i="3"/>
  <c r="U1988" i="3"/>
  <c r="T1989" i="3"/>
  <c r="U1989" i="3"/>
  <c r="T1990" i="3"/>
  <c r="U1990" i="3"/>
  <c r="T1991" i="3"/>
  <c r="U1991" i="3"/>
  <c r="T1992" i="3"/>
  <c r="U1992" i="3"/>
  <c r="T1993" i="3"/>
  <c r="U1993" i="3"/>
  <c r="T1994" i="3"/>
  <c r="U1994" i="3"/>
  <c r="T1995" i="3"/>
  <c r="U1995" i="3"/>
  <c r="T1996" i="3"/>
  <c r="U1996" i="3"/>
  <c r="T1997" i="3"/>
  <c r="U1997" i="3"/>
  <c r="T1998" i="3"/>
  <c r="U1998" i="3"/>
  <c r="T1999" i="3"/>
  <c r="U1999" i="3"/>
  <c r="T2000" i="3"/>
  <c r="U2000" i="3"/>
  <c r="T2001" i="3"/>
  <c r="U2001" i="3"/>
  <c r="T2002" i="3"/>
  <c r="U2002" i="3"/>
  <c r="T2003" i="3"/>
  <c r="U2003" i="3"/>
  <c r="T2004" i="3"/>
  <c r="U2004" i="3"/>
  <c r="T2005" i="3"/>
  <c r="U2005" i="3"/>
  <c r="T2006" i="3"/>
  <c r="U2006" i="3"/>
  <c r="T2007" i="3"/>
  <c r="U2007" i="3"/>
  <c r="T2008" i="3"/>
  <c r="U2008" i="3"/>
  <c r="T2009" i="3"/>
  <c r="U2009" i="3"/>
  <c r="T2010" i="3"/>
  <c r="U2010" i="3"/>
  <c r="T2011" i="3"/>
  <c r="U2011" i="3"/>
  <c r="T2012" i="3"/>
  <c r="U2012" i="3"/>
  <c r="T2013" i="3"/>
  <c r="U2013" i="3"/>
  <c r="T2014" i="3"/>
  <c r="U2014" i="3"/>
  <c r="T2015" i="3"/>
  <c r="U2015" i="3"/>
  <c r="T2016" i="3"/>
  <c r="U2016" i="3"/>
  <c r="T2017" i="3"/>
  <c r="U2017" i="3"/>
  <c r="T2018" i="3"/>
  <c r="U2018" i="3"/>
  <c r="T2019" i="3"/>
  <c r="U2019" i="3"/>
  <c r="T2020" i="3"/>
  <c r="U2020" i="3"/>
  <c r="T2021" i="3"/>
  <c r="U2021" i="3"/>
  <c r="T2022" i="3"/>
  <c r="U2022" i="3"/>
  <c r="T2023" i="3"/>
  <c r="U2023" i="3"/>
  <c r="T2024" i="3"/>
  <c r="U2024" i="3"/>
  <c r="T2025" i="3"/>
  <c r="U2025" i="3"/>
  <c r="T2026" i="3"/>
  <c r="U2026" i="3"/>
  <c r="T2027" i="3"/>
  <c r="U2027" i="3"/>
  <c r="T2028" i="3"/>
  <c r="U2028" i="3"/>
  <c r="T2029" i="3"/>
  <c r="U2029" i="3"/>
  <c r="T2030" i="3"/>
  <c r="U2030" i="3"/>
  <c r="T2031" i="3"/>
  <c r="U2031" i="3"/>
  <c r="T2032" i="3"/>
  <c r="U2032" i="3"/>
  <c r="T2033" i="3"/>
  <c r="U2033" i="3"/>
  <c r="T2034" i="3"/>
  <c r="U2034" i="3"/>
  <c r="T2035" i="3"/>
  <c r="U2035" i="3"/>
  <c r="T2036" i="3"/>
  <c r="U2036" i="3"/>
  <c r="T2037" i="3"/>
  <c r="U2037" i="3"/>
  <c r="T2038" i="3"/>
  <c r="U2038" i="3"/>
  <c r="T2039" i="3"/>
  <c r="U2039" i="3"/>
  <c r="T2040" i="3"/>
  <c r="U2040" i="3"/>
  <c r="T2041" i="3"/>
  <c r="U2041" i="3"/>
  <c r="T2042" i="3"/>
  <c r="U2042" i="3"/>
  <c r="T2043" i="3"/>
  <c r="U2043" i="3"/>
  <c r="T2044" i="3"/>
  <c r="U2044" i="3"/>
  <c r="T2045" i="3"/>
  <c r="U2045" i="3"/>
  <c r="T2046" i="3"/>
  <c r="U2046" i="3"/>
  <c r="T2047" i="3"/>
  <c r="U2047" i="3"/>
  <c r="T2048" i="3"/>
  <c r="U2048" i="3"/>
  <c r="T2049" i="3"/>
  <c r="U2049" i="3"/>
  <c r="T2050" i="3"/>
  <c r="U2050" i="3"/>
  <c r="T2051" i="3"/>
  <c r="U2051" i="3"/>
  <c r="T2052" i="3"/>
  <c r="U2052" i="3"/>
  <c r="T2053" i="3"/>
  <c r="U2053" i="3"/>
  <c r="T2054" i="3"/>
  <c r="U2054" i="3"/>
  <c r="T2055" i="3"/>
  <c r="U2055" i="3"/>
  <c r="T2056" i="3"/>
  <c r="U2056" i="3"/>
  <c r="T2057" i="3"/>
  <c r="U2057" i="3"/>
  <c r="T2058" i="3"/>
  <c r="U2058" i="3"/>
  <c r="T2059" i="3"/>
  <c r="U2059" i="3"/>
  <c r="T2060" i="3"/>
  <c r="U2060" i="3"/>
  <c r="T2061" i="3"/>
  <c r="U2061" i="3"/>
  <c r="T2062" i="3"/>
  <c r="U2062" i="3"/>
  <c r="T2063" i="3"/>
  <c r="U2063" i="3"/>
  <c r="T2064" i="3"/>
  <c r="U2064" i="3"/>
  <c r="T2065" i="3"/>
  <c r="U2065" i="3"/>
  <c r="T2066" i="3"/>
  <c r="U2066" i="3"/>
  <c r="T2067" i="3"/>
  <c r="U2067" i="3"/>
  <c r="T2068" i="3"/>
  <c r="U2068" i="3"/>
  <c r="T2069" i="3"/>
  <c r="U2069" i="3"/>
  <c r="T2070" i="3"/>
  <c r="U2070" i="3"/>
  <c r="T2071" i="3"/>
  <c r="U2071" i="3"/>
  <c r="T2072" i="3"/>
  <c r="U2072" i="3"/>
  <c r="T2073" i="3"/>
  <c r="U2073" i="3"/>
  <c r="T2074" i="3"/>
  <c r="U2074" i="3"/>
  <c r="T2075" i="3"/>
  <c r="U2075" i="3"/>
  <c r="T2076" i="3"/>
  <c r="U2076" i="3"/>
  <c r="T2077" i="3"/>
  <c r="U2077" i="3"/>
  <c r="T2078" i="3"/>
  <c r="U2078" i="3"/>
  <c r="T2079" i="3"/>
  <c r="U2079" i="3"/>
  <c r="T2080" i="3"/>
  <c r="U2080" i="3"/>
  <c r="T2081" i="3"/>
  <c r="U2081" i="3"/>
  <c r="T2082" i="3"/>
  <c r="U2082" i="3"/>
  <c r="T2083" i="3"/>
  <c r="U2083" i="3"/>
  <c r="T2084" i="3"/>
  <c r="U2084" i="3"/>
  <c r="T2085" i="3"/>
  <c r="U2085" i="3"/>
  <c r="T2086" i="3"/>
  <c r="U2086" i="3"/>
  <c r="T2087" i="3"/>
  <c r="U2087" i="3"/>
  <c r="T2088" i="3"/>
  <c r="U2088" i="3"/>
  <c r="T2089" i="3"/>
  <c r="U2089" i="3"/>
  <c r="T2090" i="3"/>
  <c r="U2090" i="3"/>
  <c r="T2091" i="3"/>
  <c r="U2091" i="3"/>
  <c r="T2092" i="3"/>
  <c r="U2092" i="3"/>
  <c r="T2093" i="3"/>
  <c r="U2093" i="3"/>
  <c r="T2094" i="3"/>
  <c r="U2094" i="3"/>
  <c r="T2095" i="3"/>
  <c r="U2095" i="3"/>
  <c r="T2096" i="3"/>
  <c r="U2096" i="3"/>
  <c r="T2097" i="3"/>
  <c r="U2097" i="3"/>
  <c r="T2098" i="3"/>
  <c r="U2098" i="3"/>
  <c r="T2099" i="3"/>
  <c r="U2099" i="3"/>
  <c r="T2100" i="3"/>
  <c r="U2100" i="3"/>
  <c r="T2101" i="3"/>
  <c r="U2101" i="3"/>
  <c r="T2102" i="3"/>
  <c r="U2102" i="3"/>
  <c r="T2103" i="3"/>
  <c r="U2103" i="3"/>
  <c r="T2104" i="3"/>
  <c r="U2104" i="3"/>
  <c r="T2105" i="3"/>
  <c r="U2105" i="3"/>
  <c r="T2106" i="3"/>
  <c r="U2106" i="3"/>
  <c r="T2107" i="3"/>
  <c r="U2107" i="3"/>
  <c r="T2108" i="3"/>
  <c r="U2108" i="3"/>
  <c r="T2109" i="3"/>
  <c r="U2109" i="3"/>
  <c r="T2110" i="3"/>
  <c r="U2110" i="3"/>
  <c r="T2111" i="3"/>
  <c r="U2111" i="3"/>
  <c r="T2112" i="3"/>
  <c r="U2112" i="3"/>
  <c r="T2113" i="3"/>
  <c r="U2113" i="3"/>
  <c r="T2114" i="3"/>
  <c r="U2114" i="3"/>
  <c r="T2115" i="3"/>
  <c r="U2115" i="3"/>
  <c r="T2116" i="3"/>
  <c r="U2116" i="3"/>
  <c r="T2117" i="3"/>
  <c r="U2117" i="3"/>
  <c r="T2118" i="3"/>
  <c r="U2118" i="3"/>
  <c r="T2119" i="3"/>
  <c r="U2119" i="3"/>
  <c r="T2120" i="3"/>
  <c r="U2120" i="3"/>
  <c r="T2121" i="3"/>
  <c r="U2121" i="3"/>
  <c r="T2122" i="3"/>
  <c r="U2122" i="3"/>
  <c r="T2123" i="3"/>
  <c r="U2123" i="3"/>
  <c r="T2124" i="3"/>
  <c r="U2124" i="3"/>
  <c r="T2125" i="3"/>
  <c r="U2125" i="3"/>
  <c r="T2126" i="3"/>
  <c r="U2126" i="3"/>
  <c r="T2127" i="3"/>
  <c r="U2127" i="3"/>
  <c r="T2128" i="3"/>
  <c r="U2128" i="3"/>
  <c r="T2129" i="3"/>
  <c r="U2129" i="3"/>
  <c r="T2130" i="3"/>
  <c r="U2130" i="3"/>
  <c r="T2131" i="3"/>
  <c r="U2131" i="3"/>
  <c r="T2132" i="3"/>
  <c r="U2132" i="3"/>
  <c r="T2133" i="3"/>
  <c r="U2133" i="3"/>
  <c r="T2134" i="3"/>
  <c r="U2134" i="3"/>
  <c r="T2135" i="3"/>
  <c r="U2135" i="3"/>
  <c r="T2136" i="3"/>
  <c r="U2136" i="3"/>
  <c r="T2137" i="3"/>
  <c r="U2137" i="3"/>
  <c r="T2138" i="3"/>
  <c r="U2138" i="3"/>
  <c r="T2139" i="3"/>
  <c r="U2139" i="3"/>
  <c r="T2140" i="3"/>
  <c r="U2140" i="3"/>
  <c r="T2141" i="3"/>
  <c r="U2141" i="3"/>
  <c r="T2142" i="3"/>
  <c r="U2142" i="3"/>
  <c r="T2143" i="3"/>
  <c r="U2143" i="3"/>
  <c r="T2144" i="3"/>
  <c r="U2144" i="3"/>
  <c r="T2145" i="3"/>
  <c r="U2145" i="3"/>
  <c r="T2146" i="3"/>
  <c r="U2146" i="3"/>
  <c r="T2147" i="3"/>
  <c r="U2147" i="3"/>
  <c r="T2148" i="3"/>
  <c r="U2148" i="3"/>
  <c r="T2149" i="3"/>
  <c r="U2149" i="3"/>
  <c r="T2150" i="3"/>
  <c r="U2150" i="3"/>
  <c r="T2151" i="3"/>
  <c r="U2151" i="3"/>
  <c r="T2152" i="3"/>
  <c r="U2152" i="3"/>
  <c r="T2153" i="3"/>
  <c r="U2153" i="3"/>
  <c r="T2154" i="3"/>
  <c r="U2154" i="3"/>
  <c r="T2155" i="3"/>
  <c r="U2155" i="3"/>
  <c r="T2156" i="3"/>
  <c r="U2156" i="3"/>
  <c r="T2157" i="3"/>
  <c r="U2157" i="3"/>
  <c r="T2158" i="3"/>
  <c r="U2158" i="3"/>
  <c r="T2159" i="3"/>
  <c r="U2159" i="3"/>
  <c r="T2160" i="3"/>
  <c r="U2160" i="3"/>
  <c r="T2161" i="3"/>
  <c r="U2161" i="3"/>
  <c r="T2162" i="3"/>
  <c r="U2162" i="3"/>
  <c r="T2163" i="3"/>
  <c r="U2163" i="3"/>
  <c r="T2164" i="3"/>
  <c r="U2164" i="3"/>
  <c r="T2165" i="3"/>
  <c r="U2165" i="3"/>
  <c r="T2166" i="3"/>
  <c r="U2166" i="3"/>
  <c r="T2167" i="3"/>
  <c r="U2167" i="3"/>
  <c r="T2168" i="3"/>
  <c r="U2168" i="3"/>
  <c r="T2169" i="3"/>
  <c r="U2169" i="3"/>
  <c r="T2170" i="3"/>
  <c r="U2170" i="3"/>
  <c r="T2171" i="3"/>
  <c r="U2171" i="3"/>
  <c r="T2172" i="3"/>
  <c r="U2172" i="3"/>
  <c r="T2173" i="3"/>
  <c r="U2173" i="3"/>
  <c r="T2174" i="3"/>
  <c r="U2174" i="3"/>
  <c r="T2175" i="3"/>
  <c r="U2175" i="3"/>
  <c r="T2176" i="3"/>
  <c r="U2176" i="3"/>
  <c r="T2177" i="3"/>
  <c r="U2177" i="3"/>
  <c r="T2178" i="3"/>
  <c r="U2178" i="3"/>
  <c r="T2179" i="3"/>
  <c r="U2179" i="3"/>
  <c r="T2180" i="3"/>
  <c r="U2180" i="3"/>
  <c r="T2181" i="3"/>
  <c r="U2181" i="3"/>
  <c r="T2182" i="3"/>
  <c r="U2182" i="3"/>
  <c r="T2183" i="3"/>
  <c r="U2183" i="3"/>
  <c r="T2184" i="3"/>
  <c r="U2184" i="3"/>
  <c r="T2185" i="3"/>
  <c r="U2185" i="3"/>
  <c r="T2186" i="3"/>
  <c r="U2186" i="3"/>
  <c r="T2187" i="3"/>
  <c r="U2187" i="3"/>
  <c r="T2188" i="3"/>
  <c r="U2188" i="3"/>
  <c r="T2189" i="3"/>
  <c r="U2189" i="3"/>
  <c r="T2190" i="3"/>
  <c r="U2190" i="3"/>
  <c r="T2191" i="3"/>
  <c r="U2191" i="3"/>
  <c r="T2192" i="3"/>
  <c r="U2192" i="3"/>
  <c r="T2193" i="3"/>
  <c r="U2193" i="3"/>
  <c r="T2194" i="3"/>
  <c r="U2194" i="3"/>
  <c r="T2195" i="3"/>
  <c r="U2195" i="3"/>
  <c r="T2196" i="3"/>
  <c r="U2196" i="3"/>
  <c r="T2197" i="3"/>
  <c r="U2197" i="3"/>
  <c r="T2198" i="3"/>
  <c r="U2198" i="3"/>
  <c r="T2199" i="3"/>
  <c r="U2199" i="3"/>
  <c r="T2200" i="3"/>
  <c r="U2200" i="3"/>
  <c r="T2201" i="3"/>
  <c r="U2201" i="3"/>
  <c r="T2202" i="3"/>
  <c r="U2202" i="3"/>
  <c r="T2203" i="3"/>
  <c r="U2203" i="3"/>
  <c r="T2204" i="3"/>
  <c r="U2204" i="3"/>
  <c r="T2205" i="3"/>
  <c r="U2205" i="3"/>
  <c r="T2206" i="3"/>
  <c r="U2206" i="3"/>
  <c r="T2207" i="3"/>
  <c r="U2207" i="3"/>
  <c r="T2208" i="3"/>
  <c r="U2208" i="3"/>
  <c r="T2209" i="3"/>
  <c r="U2209" i="3"/>
  <c r="T2210" i="3"/>
  <c r="U2210" i="3"/>
  <c r="T2211" i="3"/>
  <c r="U2211" i="3"/>
  <c r="T2212" i="3"/>
  <c r="U2212" i="3"/>
  <c r="T2213" i="3"/>
  <c r="U2213" i="3"/>
  <c r="T2214" i="3"/>
  <c r="U2214" i="3"/>
  <c r="T2215" i="3"/>
  <c r="U2215" i="3"/>
  <c r="T2216" i="3"/>
  <c r="U2216" i="3"/>
  <c r="T2217" i="3"/>
  <c r="U2217" i="3"/>
  <c r="T2218" i="3"/>
  <c r="U2218" i="3"/>
  <c r="T2219" i="3"/>
  <c r="U2219" i="3"/>
  <c r="T2220" i="3"/>
  <c r="U2220" i="3"/>
  <c r="T2221" i="3"/>
  <c r="U2221" i="3"/>
  <c r="T2222" i="3"/>
  <c r="U2222" i="3"/>
  <c r="T2223" i="3"/>
  <c r="U2223" i="3"/>
  <c r="T2224" i="3"/>
  <c r="U2224" i="3"/>
  <c r="T2225" i="3"/>
  <c r="U2225" i="3"/>
  <c r="T2226" i="3"/>
  <c r="U2226" i="3"/>
  <c r="T2227" i="3"/>
  <c r="U2227" i="3"/>
  <c r="T2228" i="3"/>
  <c r="U2228" i="3"/>
  <c r="T2229" i="3"/>
  <c r="U2229" i="3"/>
  <c r="T2230" i="3"/>
  <c r="U2230" i="3"/>
  <c r="T2231" i="3"/>
  <c r="U2231" i="3"/>
  <c r="T2232" i="3"/>
  <c r="U2232" i="3"/>
  <c r="T2233" i="3"/>
  <c r="U2233" i="3"/>
  <c r="T2234" i="3"/>
  <c r="U2234" i="3"/>
  <c r="T2235" i="3"/>
  <c r="U2235" i="3"/>
  <c r="T2236" i="3"/>
  <c r="U2236" i="3"/>
  <c r="T2237" i="3"/>
  <c r="U2237" i="3"/>
  <c r="T2238" i="3"/>
  <c r="U2238" i="3"/>
  <c r="T2239" i="3"/>
  <c r="U2239" i="3"/>
  <c r="T2240" i="3"/>
  <c r="U2240" i="3"/>
  <c r="T2241" i="3"/>
  <c r="U2241" i="3"/>
  <c r="T2242" i="3"/>
  <c r="U2242" i="3"/>
  <c r="T2243" i="3"/>
  <c r="U2243" i="3"/>
  <c r="T2244" i="3"/>
  <c r="U2244" i="3"/>
  <c r="T2245" i="3"/>
  <c r="U2245" i="3"/>
  <c r="T2246" i="3"/>
  <c r="U2246" i="3"/>
  <c r="T2247" i="3"/>
  <c r="U2247" i="3"/>
  <c r="T2248" i="3"/>
  <c r="U2248" i="3"/>
  <c r="T2249" i="3"/>
  <c r="U2249" i="3"/>
  <c r="T2250" i="3"/>
  <c r="U2250" i="3"/>
  <c r="T2251" i="3"/>
  <c r="U2251" i="3"/>
  <c r="T2252" i="3"/>
  <c r="U2252" i="3"/>
  <c r="T2253" i="3"/>
  <c r="U2253" i="3"/>
  <c r="T2254" i="3"/>
  <c r="U2254" i="3"/>
  <c r="T2255" i="3"/>
  <c r="U2255" i="3"/>
  <c r="T2256" i="3"/>
  <c r="U2256" i="3"/>
  <c r="T2257" i="3"/>
  <c r="U2257" i="3"/>
  <c r="T2258" i="3"/>
  <c r="U2258" i="3"/>
  <c r="T2259" i="3"/>
  <c r="U2259" i="3"/>
  <c r="T2260" i="3"/>
  <c r="U2260" i="3"/>
  <c r="T2261" i="3"/>
  <c r="U2261" i="3"/>
  <c r="T2262" i="3"/>
  <c r="U2262" i="3"/>
  <c r="T2263" i="3"/>
  <c r="U2263" i="3"/>
  <c r="T2264" i="3"/>
  <c r="U2264" i="3"/>
  <c r="T2265" i="3"/>
  <c r="U2265" i="3"/>
  <c r="T2266" i="3"/>
  <c r="U2266" i="3"/>
  <c r="T2267" i="3"/>
  <c r="U2267" i="3"/>
  <c r="T2268" i="3"/>
  <c r="U2268" i="3"/>
  <c r="T2269" i="3"/>
  <c r="U2269" i="3"/>
  <c r="T2270" i="3"/>
  <c r="U2270" i="3"/>
  <c r="T2271" i="3"/>
  <c r="U2271" i="3"/>
  <c r="T2272" i="3"/>
  <c r="U2272" i="3"/>
  <c r="T2273" i="3"/>
  <c r="U2273" i="3"/>
  <c r="T2274" i="3"/>
  <c r="U2274" i="3"/>
  <c r="T2275" i="3"/>
  <c r="U2275" i="3"/>
  <c r="T2276" i="3"/>
  <c r="U2276" i="3"/>
  <c r="T2277" i="3"/>
  <c r="U2277" i="3"/>
  <c r="T2278" i="3"/>
  <c r="U2278" i="3"/>
  <c r="T2279" i="3"/>
  <c r="U2279" i="3"/>
  <c r="T2280" i="3"/>
  <c r="U2280" i="3"/>
  <c r="T2281" i="3"/>
  <c r="U2281" i="3"/>
  <c r="T2282" i="3"/>
  <c r="U2282" i="3"/>
  <c r="T2283" i="3"/>
  <c r="U2283" i="3"/>
  <c r="T2284" i="3"/>
  <c r="U2284" i="3"/>
  <c r="T2285" i="3"/>
  <c r="U2285" i="3"/>
  <c r="T2286" i="3"/>
  <c r="U2286" i="3"/>
  <c r="T2287" i="3"/>
  <c r="U2287" i="3"/>
  <c r="T2288" i="3"/>
  <c r="U2288" i="3"/>
  <c r="T2289" i="3"/>
  <c r="U2289" i="3"/>
  <c r="T2290" i="3"/>
  <c r="U2290" i="3"/>
  <c r="T2291" i="3"/>
  <c r="U2291" i="3"/>
  <c r="T2292" i="3"/>
  <c r="U2292" i="3"/>
  <c r="T2293" i="3"/>
  <c r="U2293" i="3"/>
  <c r="T2294" i="3"/>
  <c r="U2294" i="3"/>
  <c r="T2295" i="3"/>
  <c r="U2295" i="3"/>
  <c r="T2296" i="3"/>
  <c r="U2296" i="3"/>
  <c r="T2297" i="3"/>
  <c r="U2297" i="3"/>
  <c r="T2298" i="3"/>
  <c r="U2298" i="3"/>
  <c r="T2299" i="3"/>
  <c r="U2299" i="3"/>
  <c r="T2300" i="3"/>
  <c r="U2300" i="3"/>
  <c r="T2301" i="3"/>
  <c r="U2301" i="3"/>
  <c r="T2302" i="3"/>
  <c r="U2302" i="3"/>
  <c r="T2303" i="3"/>
  <c r="U2303" i="3"/>
  <c r="T2304" i="3"/>
  <c r="U2304" i="3"/>
  <c r="T2305" i="3"/>
  <c r="U2305" i="3"/>
  <c r="T2306" i="3"/>
  <c r="U2306" i="3"/>
  <c r="T2307" i="3"/>
  <c r="U2307" i="3"/>
  <c r="T2308" i="3"/>
  <c r="U2308" i="3"/>
  <c r="T2309" i="3"/>
  <c r="U2309" i="3"/>
  <c r="T2310" i="3"/>
  <c r="U2310" i="3"/>
  <c r="T2311" i="3"/>
  <c r="U2311" i="3"/>
  <c r="T2312" i="3"/>
  <c r="U2312" i="3"/>
  <c r="T2313" i="3"/>
  <c r="U2313" i="3"/>
  <c r="T2314" i="3"/>
  <c r="U2314" i="3"/>
  <c r="T2315" i="3"/>
  <c r="U2315" i="3"/>
  <c r="T2316" i="3"/>
  <c r="U2316" i="3"/>
  <c r="T2317" i="3"/>
  <c r="U2317" i="3"/>
  <c r="T2318" i="3"/>
  <c r="U2318" i="3"/>
  <c r="T2319" i="3"/>
  <c r="U2319" i="3"/>
  <c r="T2320" i="3"/>
  <c r="U2320" i="3"/>
  <c r="T2321" i="3"/>
  <c r="U2321" i="3"/>
  <c r="T2322" i="3"/>
  <c r="U2322" i="3"/>
  <c r="T2323" i="3"/>
  <c r="U2323" i="3"/>
  <c r="T2324" i="3"/>
  <c r="U2324" i="3"/>
  <c r="T2325" i="3"/>
  <c r="U2325" i="3"/>
  <c r="T2326" i="3"/>
  <c r="U2326" i="3"/>
  <c r="T2327" i="3"/>
  <c r="U2327" i="3"/>
  <c r="T2328" i="3"/>
  <c r="U2328" i="3"/>
  <c r="T2329" i="3"/>
  <c r="U2329" i="3"/>
  <c r="T2330" i="3"/>
  <c r="U2330" i="3"/>
  <c r="T2331" i="3"/>
  <c r="U2331" i="3"/>
  <c r="T2332" i="3"/>
  <c r="U2332" i="3"/>
  <c r="T2333" i="3"/>
  <c r="U2333" i="3"/>
  <c r="T2334" i="3"/>
  <c r="U2334" i="3"/>
  <c r="T2335" i="3"/>
  <c r="U2335" i="3"/>
  <c r="T2336" i="3"/>
  <c r="U2336" i="3"/>
  <c r="T2337" i="3"/>
  <c r="U2337" i="3"/>
  <c r="T2338" i="3"/>
  <c r="U2338" i="3"/>
  <c r="T2339" i="3"/>
  <c r="U2339" i="3"/>
  <c r="T2340" i="3"/>
  <c r="U2340" i="3"/>
  <c r="T2341" i="3"/>
  <c r="U2341" i="3"/>
  <c r="T2342" i="3"/>
  <c r="U2342" i="3"/>
  <c r="T2343" i="3"/>
  <c r="U2343" i="3"/>
  <c r="T2344" i="3"/>
  <c r="U2344" i="3"/>
  <c r="T2345" i="3"/>
  <c r="U2345" i="3"/>
  <c r="T2346" i="3"/>
  <c r="U2346" i="3"/>
  <c r="T2347" i="3"/>
  <c r="U2347" i="3"/>
  <c r="T2348" i="3"/>
  <c r="U2348" i="3"/>
  <c r="T2349" i="3"/>
  <c r="U2349" i="3"/>
  <c r="T2350" i="3"/>
  <c r="U2350" i="3"/>
  <c r="T2351" i="3"/>
  <c r="U2351" i="3"/>
  <c r="T2352" i="3"/>
  <c r="U2352" i="3"/>
  <c r="T2353" i="3"/>
  <c r="U2353" i="3"/>
  <c r="T2354" i="3"/>
  <c r="U2354" i="3"/>
  <c r="T2355" i="3"/>
  <c r="U2355" i="3"/>
  <c r="T2356" i="3"/>
  <c r="U2356" i="3"/>
  <c r="T2357" i="3"/>
  <c r="U2357" i="3"/>
  <c r="T2358" i="3"/>
  <c r="U2358" i="3"/>
  <c r="T2359" i="3"/>
  <c r="U2359" i="3"/>
  <c r="T2360" i="3"/>
  <c r="U2360" i="3"/>
  <c r="T2361" i="3"/>
  <c r="U2361" i="3"/>
  <c r="T2362" i="3"/>
  <c r="U2362" i="3"/>
  <c r="T2363" i="3"/>
  <c r="U2363" i="3"/>
  <c r="T2364" i="3"/>
  <c r="U2364" i="3"/>
  <c r="T2365" i="3"/>
  <c r="U2365" i="3"/>
  <c r="T2366" i="3"/>
  <c r="U2366" i="3"/>
  <c r="T2367" i="3"/>
  <c r="U2367" i="3"/>
  <c r="T2368" i="3"/>
  <c r="U2368" i="3"/>
  <c r="T2369" i="3"/>
  <c r="U2369" i="3"/>
  <c r="T2370" i="3"/>
  <c r="U2370" i="3"/>
  <c r="T2371" i="3"/>
  <c r="U2371" i="3"/>
  <c r="T2372" i="3"/>
  <c r="U2372" i="3"/>
  <c r="T2373" i="3"/>
  <c r="U2373" i="3"/>
  <c r="T2374" i="3"/>
  <c r="U2374" i="3"/>
  <c r="T2375" i="3"/>
  <c r="U2375" i="3"/>
  <c r="T2376" i="3"/>
  <c r="U2376" i="3"/>
  <c r="T2377" i="3"/>
  <c r="U2377" i="3"/>
  <c r="T2378" i="3"/>
  <c r="U2378" i="3"/>
  <c r="T2379" i="3"/>
  <c r="U2379" i="3"/>
  <c r="T2380" i="3"/>
  <c r="U2380" i="3"/>
  <c r="T2381" i="3"/>
  <c r="U2381" i="3"/>
  <c r="T2382" i="3"/>
  <c r="U2382" i="3"/>
  <c r="T2383" i="3"/>
  <c r="U2383" i="3"/>
  <c r="T2384" i="3"/>
  <c r="U2384" i="3"/>
  <c r="T2385" i="3"/>
  <c r="U2385" i="3"/>
  <c r="T2386" i="3"/>
  <c r="U2386" i="3"/>
  <c r="T2387" i="3"/>
  <c r="U2387" i="3"/>
  <c r="T2388" i="3"/>
  <c r="U2388" i="3"/>
  <c r="T2389" i="3"/>
  <c r="U2389" i="3"/>
  <c r="T2390" i="3"/>
  <c r="U2390" i="3"/>
  <c r="T2391" i="3"/>
  <c r="U2391" i="3"/>
  <c r="T2392" i="3"/>
  <c r="U2392" i="3"/>
  <c r="T2393" i="3"/>
  <c r="U2393" i="3"/>
  <c r="T2394" i="3"/>
  <c r="U2394" i="3"/>
  <c r="T2395" i="3"/>
  <c r="U2395" i="3"/>
  <c r="T2396" i="3"/>
  <c r="U2396" i="3"/>
  <c r="T2397" i="3"/>
  <c r="U2397" i="3"/>
  <c r="T2398" i="3"/>
  <c r="U2398" i="3"/>
  <c r="T2399" i="3"/>
  <c r="U2399" i="3"/>
  <c r="T2400" i="3"/>
  <c r="U2400" i="3"/>
  <c r="T2401" i="3"/>
  <c r="U2401" i="3"/>
  <c r="T2402" i="3"/>
  <c r="U2402" i="3"/>
  <c r="T2403" i="3"/>
  <c r="U2403" i="3"/>
  <c r="T2404" i="3"/>
  <c r="U2404" i="3"/>
  <c r="T2405" i="3"/>
  <c r="U2405" i="3"/>
  <c r="T2406" i="3"/>
  <c r="U2406" i="3"/>
  <c r="T2407" i="3"/>
  <c r="U2407" i="3"/>
  <c r="T2408" i="3"/>
  <c r="U2408" i="3"/>
  <c r="T2409" i="3"/>
  <c r="U2409" i="3"/>
  <c r="T2410" i="3"/>
  <c r="U2410" i="3"/>
  <c r="T2411" i="3"/>
  <c r="U2411" i="3"/>
  <c r="T2412" i="3"/>
  <c r="U2412" i="3"/>
  <c r="T2413" i="3"/>
  <c r="U2413" i="3"/>
  <c r="T2414" i="3"/>
  <c r="U2414" i="3"/>
  <c r="T2415" i="3"/>
  <c r="U2415" i="3"/>
  <c r="T2416" i="3"/>
  <c r="U2416" i="3"/>
  <c r="T2417" i="3"/>
  <c r="U2417" i="3"/>
  <c r="T2418" i="3"/>
  <c r="U2418" i="3"/>
  <c r="T2419" i="3"/>
  <c r="U2419" i="3"/>
  <c r="T2420" i="3"/>
  <c r="U2420" i="3"/>
  <c r="T2421" i="3"/>
  <c r="U2421" i="3"/>
  <c r="T2422" i="3"/>
  <c r="U2422" i="3"/>
  <c r="T2423" i="3"/>
  <c r="U2423" i="3"/>
  <c r="T2424" i="3"/>
  <c r="U2424" i="3"/>
  <c r="T2425" i="3"/>
  <c r="U2425" i="3"/>
  <c r="T2426" i="3"/>
  <c r="U2426" i="3"/>
  <c r="T2427" i="3"/>
  <c r="U2427" i="3"/>
  <c r="T2428" i="3"/>
  <c r="U2428" i="3"/>
  <c r="T2429" i="3"/>
  <c r="U2429" i="3"/>
  <c r="T2430" i="3"/>
  <c r="U2430" i="3"/>
  <c r="T2431" i="3"/>
  <c r="U2431" i="3"/>
  <c r="T2432" i="3"/>
  <c r="U2432" i="3"/>
  <c r="T2433" i="3"/>
  <c r="U2433" i="3"/>
  <c r="I3" i="3"/>
  <c r="J3" i="3"/>
  <c r="K3" i="3"/>
  <c r="L3" i="3"/>
  <c r="I4" i="3"/>
  <c r="J4" i="3"/>
  <c r="K4" i="3"/>
  <c r="L4" i="3"/>
  <c r="I5" i="3"/>
  <c r="J5" i="3"/>
  <c r="K5" i="3"/>
  <c r="L5" i="3"/>
  <c r="I6" i="3"/>
  <c r="J6" i="3"/>
  <c r="K6" i="3"/>
  <c r="L6" i="3"/>
  <c r="I7" i="3"/>
  <c r="J7" i="3"/>
  <c r="K7" i="3"/>
  <c r="L7" i="3"/>
  <c r="I8" i="3"/>
  <c r="J8" i="3"/>
  <c r="K8" i="3"/>
  <c r="L8" i="3"/>
  <c r="I9" i="3"/>
  <c r="J9" i="3"/>
  <c r="K9" i="3"/>
  <c r="L9" i="3"/>
  <c r="I10" i="3"/>
  <c r="J10" i="3"/>
  <c r="K10" i="3"/>
  <c r="L10" i="3"/>
  <c r="I11" i="3"/>
  <c r="J11" i="3"/>
  <c r="K11" i="3"/>
  <c r="L11" i="3"/>
  <c r="I12" i="3"/>
  <c r="J12" i="3"/>
  <c r="K12" i="3"/>
  <c r="L12" i="3"/>
  <c r="I13" i="3"/>
  <c r="J13" i="3"/>
  <c r="K13" i="3"/>
  <c r="L13" i="3"/>
  <c r="I14" i="3"/>
  <c r="J14" i="3"/>
  <c r="K14" i="3"/>
  <c r="L14" i="3"/>
  <c r="I15" i="3"/>
  <c r="J15" i="3"/>
  <c r="K15" i="3"/>
  <c r="L15" i="3"/>
  <c r="I16" i="3"/>
  <c r="J16" i="3"/>
  <c r="K16" i="3"/>
  <c r="L16" i="3"/>
  <c r="I17" i="3"/>
  <c r="J17" i="3"/>
  <c r="K17" i="3"/>
  <c r="L17" i="3"/>
  <c r="I18" i="3"/>
  <c r="J18" i="3"/>
  <c r="K18" i="3"/>
  <c r="L18" i="3"/>
  <c r="I19" i="3"/>
  <c r="J19" i="3"/>
  <c r="K19" i="3"/>
  <c r="L19" i="3"/>
  <c r="I20" i="3"/>
  <c r="J20" i="3"/>
  <c r="K20" i="3"/>
  <c r="L20" i="3"/>
  <c r="I21" i="3"/>
  <c r="J21" i="3"/>
  <c r="K21" i="3"/>
  <c r="L21" i="3"/>
  <c r="I22" i="3"/>
  <c r="J22" i="3"/>
  <c r="K22" i="3"/>
  <c r="L22" i="3"/>
  <c r="I23" i="3"/>
  <c r="J23" i="3"/>
  <c r="K23" i="3"/>
  <c r="L23" i="3"/>
  <c r="I24" i="3"/>
  <c r="J24" i="3"/>
  <c r="K24" i="3"/>
  <c r="L24" i="3"/>
  <c r="I25" i="3"/>
  <c r="J25" i="3"/>
  <c r="K25" i="3"/>
  <c r="L25" i="3"/>
  <c r="I26" i="3"/>
  <c r="J26" i="3"/>
  <c r="K26" i="3"/>
  <c r="L26" i="3"/>
  <c r="I27" i="3"/>
  <c r="J27" i="3"/>
  <c r="K27" i="3"/>
  <c r="L27" i="3"/>
  <c r="I28" i="3"/>
  <c r="J28" i="3"/>
  <c r="L28" i="3" s="1"/>
  <c r="K28" i="3"/>
  <c r="I29" i="3"/>
  <c r="J29" i="3"/>
  <c r="K29" i="3"/>
  <c r="L29" i="3"/>
  <c r="I30" i="3"/>
  <c r="J30" i="3"/>
  <c r="K30" i="3"/>
  <c r="L30" i="3"/>
  <c r="I31" i="3"/>
  <c r="J31" i="3"/>
  <c r="K31" i="3"/>
  <c r="L31" i="3"/>
  <c r="I32" i="3"/>
  <c r="J32" i="3"/>
  <c r="K32" i="3"/>
  <c r="L32" i="3"/>
  <c r="I33" i="3"/>
  <c r="J33" i="3"/>
  <c r="K33" i="3"/>
  <c r="L33" i="3"/>
  <c r="I34" i="3"/>
  <c r="J34" i="3"/>
  <c r="K34" i="3"/>
  <c r="L34" i="3"/>
  <c r="I35" i="3"/>
  <c r="J35" i="3"/>
  <c r="K35" i="3"/>
  <c r="L35" i="3"/>
  <c r="I36" i="3"/>
  <c r="J36" i="3"/>
  <c r="K36" i="3"/>
  <c r="L36" i="3"/>
  <c r="I37" i="3"/>
  <c r="J37" i="3"/>
  <c r="K37" i="3"/>
  <c r="L37" i="3"/>
  <c r="I38" i="3"/>
  <c r="J38" i="3"/>
  <c r="K38" i="3"/>
  <c r="L38" i="3"/>
  <c r="I39" i="3"/>
  <c r="J39" i="3"/>
  <c r="K39" i="3"/>
  <c r="L39" i="3"/>
  <c r="I40" i="3"/>
  <c r="J40" i="3"/>
  <c r="K40" i="3"/>
  <c r="L40" i="3"/>
  <c r="I41" i="3"/>
  <c r="J41" i="3"/>
  <c r="K41" i="3"/>
  <c r="L41" i="3"/>
  <c r="I42" i="3"/>
  <c r="K42" i="3" s="1"/>
  <c r="J42" i="3"/>
  <c r="L42" i="3" s="1"/>
  <c r="I43" i="3"/>
  <c r="J43" i="3"/>
  <c r="K43" i="3"/>
  <c r="L43" i="3"/>
  <c r="I44" i="3"/>
  <c r="J44" i="3"/>
  <c r="K44" i="3"/>
  <c r="L44" i="3"/>
  <c r="I45" i="3"/>
  <c r="J45" i="3"/>
  <c r="K45" i="3"/>
  <c r="L45" i="3"/>
  <c r="I46" i="3"/>
  <c r="J46" i="3"/>
  <c r="K46" i="3"/>
  <c r="L46" i="3"/>
  <c r="I47" i="3"/>
  <c r="J47" i="3"/>
  <c r="K47" i="3"/>
  <c r="L47" i="3"/>
  <c r="I48" i="3"/>
  <c r="J48" i="3"/>
  <c r="K48" i="3"/>
  <c r="L48" i="3"/>
  <c r="I49" i="3"/>
  <c r="J49" i="3"/>
  <c r="K49" i="3"/>
  <c r="L49" i="3"/>
  <c r="I50" i="3"/>
  <c r="J50" i="3"/>
  <c r="K50" i="3"/>
  <c r="L50" i="3"/>
  <c r="I51" i="3"/>
  <c r="J51" i="3"/>
  <c r="K51" i="3"/>
  <c r="L51" i="3"/>
  <c r="I52" i="3"/>
  <c r="J52" i="3"/>
  <c r="K52" i="3"/>
  <c r="L52" i="3"/>
  <c r="I53" i="3"/>
  <c r="J53" i="3"/>
  <c r="K53" i="3"/>
  <c r="L53" i="3"/>
  <c r="I54" i="3"/>
  <c r="J54" i="3"/>
  <c r="K54" i="3"/>
  <c r="L54" i="3"/>
  <c r="I55" i="3"/>
  <c r="J55" i="3"/>
  <c r="K55" i="3"/>
  <c r="L55" i="3"/>
  <c r="I56" i="3"/>
  <c r="J56" i="3"/>
  <c r="K56" i="3"/>
  <c r="L56" i="3"/>
  <c r="I57" i="3"/>
  <c r="J57" i="3"/>
  <c r="K57" i="3"/>
  <c r="L57" i="3"/>
  <c r="I58" i="3"/>
  <c r="J58" i="3"/>
  <c r="K58" i="3"/>
  <c r="L58" i="3"/>
  <c r="I59" i="3"/>
  <c r="J59" i="3"/>
  <c r="K59" i="3"/>
  <c r="L59" i="3"/>
  <c r="I60" i="3"/>
  <c r="J60" i="3"/>
  <c r="K60" i="3"/>
  <c r="L60" i="3"/>
  <c r="I61" i="3"/>
  <c r="J61" i="3"/>
  <c r="K61" i="3"/>
  <c r="L61" i="3"/>
  <c r="I62" i="3"/>
  <c r="J62" i="3"/>
  <c r="K62" i="3"/>
  <c r="L62" i="3"/>
  <c r="I63" i="3"/>
  <c r="J63" i="3"/>
  <c r="K63" i="3"/>
  <c r="L63" i="3"/>
  <c r="I64" i="3"/>
  <c r="J64" i="3"/>
  <c r="K64" i="3"/>
  <c r="L64" i="3"/>
  <c r="I65" i="3"/>
  <c r="J65" i="3"/>
  <c r="K65" i="3"/>
  <c r="L65" i="3"/>
  <c r="I66" i="3"/>
  <c r="J66" i="3"/>
  <c r="K66" i="3"/>
  <c r="L66" i="3"/>
  <c r="I67" i="3"/>
  <c r="J67" i="3"/>
  <c r="K67" i="3"/>
  <c r="L67" i="3"/>
  <c r="I68" i="3"/>
  <c r="J68" i="3"/>
  <c r="K68" i="3"/>
  <c r="L68" i="3"/>
  <c r="I69" i="3"/>
  <c r="J69" i="3"/>
  <c r="K69" i="3"/>
  <c r="L69" i="3"/>
  <c r="I70" i="3"/>
  <c r="J70" i="3"/>
  <c r="K70" i="3"/>
  <c r="L70" i="3"/>
  <c r="I71" i="3"/>
  <c r="J71" i="3"/>
  <c r="K71" i="3"/>
  <c r="L71" i="3"/>
  <c r="I72" i="3"/>
  <c r="J72" i="3"/>
  <c r="K72" i="3"/>
  <c r="L72" i="3"/>
  <c r="I73" i="3"/>
  <c r="J73" i="3"/>
  <c r="K73" i="3"/>
  <c r="L73" i="3"/>
  <c r="I74" i="3"/>
  <c r="J74" i="3"/>
  <c r="K74" i="3"/>
  <c r="L74" i="3"/>
  <c r="I75" i="3"/>
  <c r="J75" i="3"/>
  <c r="K75" i="3"/>
  <c r="L75" i="3"/>
  <c r="I76" i="3"/>
  <c r="J76" i="3"/>
  <c r="K76" i="3"/>
  <c r="L76" i="3"/>
  <c r="I77" i="3"/>
  <c r="J77" i="3"/>
  <c r="K77" i="3"/>
  <c r="L77" i="3"/>
  <c r="I78" i="3"/>
  <c r="J78" i="3"/>
  <c r="L78" i="3" s="1"/>
  <c r="K78" i="3"/>
  <c r="I79" i="3"/>
  <c r="J79" i="3"/>
  <c r="K79" i="3"/>
  <c r="L79" i="3"/>
  <c r="I80" i="3"/>
  <c r="J80" i="3"/>
  <c r="K80" i="3"/>
  <c r="L80" i="3"/>
  <c r="I81" i="3"/>
  <c r="J81" i="3"/>
  <c r="K81" i="3"/>
  <c r="L81" i="3"/>
  <c r="I82" i="3"/>
  <c r="J82" i="3"/>
  <c r="K82" i="3"/>
  <c r="L82" i="3"/>
  <c r="I83" i="3"/>
  <c r="J83" i="3"/>
  <c r="K83" i="3"/>
  <c r="L83" i="3"/>
  <c r="I84" i="3"/>
  <c r="J84" i="3"/>
  <c r="K84" i="3"/>
  <c r="L84" i="3"/>
  <c r="I85" i="3"/>
  <c r="J85" i="3"/>
  <c r="K85" i="3"/>
  <c r="L85" i="3"/>
  <c r="I86" i="3"/>
  <c r="J86" i="3"/>
  <c r="K86" i="3"/>
  <c r="L86" i="3"/>
  <c r="I87" i="3"/>
  <c r="J87" i="3"/>
  <c r="L87" i="3" s="1"/>
  <c r="K87" i="3"/>
  <c r="I88" i="3"/>
  <c r="J88" i="3"/>
  <c r="K88" i="3"/>
  <c r="L88" i="3"/>
  <c r="I89" i="3"/>
  <c r="K89" i="3" s="1"/>
  <c r="J89" i="3"/>
  <c r="L89" i="3"/>
  <c r="I90" i="3"/>
  <c r="J90" i="3"/>
  <c r="L90" i="3" s="1"/>
  <c r="K90" i="3"/>
  <c r="I91" i="3"/>
  <c r="J91" i="3"/>
  <c r="K91" i="3"/>
  <c r="L91" i="3"/>
  <c r="I92" i="3"/>
  <c r="J92" i="3"/>
  <c r="K92" i="3"/>
  <c r="L92" i="3"/>
  <c r="I93" i="3"/>
  <c r="J93" i="3"/>
  <c r="K93" i="3"/>
  <c r="L93" i="3"/>
  <c r="I94" i="3"/>
  <c r="J94" i="3"/>
  <c r="K94" i="3"/>
  <c r="L94" i="3"/>
  <c r="I95" i="3"/>
  <c r="J95" i="3"/>
  <c r="K95" i="3"/>
  <c r="L95" i="3"/>
  <c r="I96" i="3"/>
  <c r="J96" i="3"/>
  <c r="K96" i="3"/>
  <c r="L96" i="3"/>
  <c r="I97" i="3"/>
  <c r="J97" i="3"/>
  <c r="K97" i="3"/>
  <c r="L97" i="3"/>
  <c r="I98" i="3"/>
  <c r="J98" i="3"/>
  <c r="L98" i="3" s="1"/>
  <c r="K98" i="3"/>
  <c r="I99" i="3"/>
  <c r="J99" i="3"/>
  <c r="K99" i="3"/>
  <c r="L99" i="3"/>
  <c r="I100" i="3"/>
  <c r="J100" i="3"/>
  <c r="K100" i="3"/>
  <c r="L100" i="3"/>
  <c r="I101" i="3"/>
  <c r="J101" i="3"/>
  <c r="K101" i="3"/>
  <c r="L101" i="3"/>
  <c r="I102" i="3"/>
  <c r="K102" i="3" s="1"/>
  <c r="J102" i="3"/>
  <c r="L102" i="3"/>
  <c r="I103" i="3"/>
  <c r="K103" i="3" s="1"/>
  <c r="J103" i="3"/>
  <c r="L103" i="3" s="1"/>
  <c r="I104" i="3"/>
  <c r="J104" i="3"/>
  <c r="L104" i="3" s="1"/>
  <c r="K104" i="3"/>
  <c r="I105" i="3"/>
  <c r="J105" i="3"/>
  <c r="K105" i="3"/>
  <c r="L105" i="3"/>
  <c r="I106" i="3"/>
  <c r="J106" i="3"/>
  <c r="K106" i="3"/>
  <c r="L106" i="3"/>
  <c r="I107" i="3"/>
  <c r="K107" i="3" s="1"/>
  <c r="J107" i="3"/>
  <c r="L107" i="3"/>
  <c r="I108" i="3"/>
  <c r="K108" i="3" s="1"/>
  <c r="J108" i="3"/>
  <c r="L108" i="3" s="1"/>
  <c r="I109" i="3"/>
  <c r="J109" i="3"/>
  <c r="L109" i="3" s="1"/>
  <c r="K109" i="3"/>
  <c r="I110" i="3"/>
  <c r="J110" i="3"/>
  <c r="K110" i="3"/>
  <c r="L110" i="3"/>
  <c r="I111" i="3"/>
  <c r="J111" i="3"/>
  <c r="K111" i="3"/>
  <c r="L111" i="3"/>
  <c r="I112" i="3"/>
  <c r="J112" i="3"/>
  <c r="K112" i="3"/>
  <c r="L112" i="3"/>
  <c r="I113" i="3"/>
  <c r="J113" i="3"/>
  <c r="K113" i="3"/>
  <c r="L113" i="3"/>
  <c r="I114" i="3"/>
  <c r="K114" i="3" s="1"/>
  <c r="J114" i="3"/>
  <c r="L114" i="3"/>
  <c r="I115" i="3"/>
  <c r="K115" i="3" s="1"/>
  <c r="J115" i="3"/>
  <c r="L115" i="3"/>
  <c r="I116" i="3"/>
  <c r="J116" i="3"/>
  <c r="L116" i="3" s="1"/>
  <c r="K116" i="3"/>
  <c r="I117" i="3"/>
  <c r="J117" i="3"/>
  <c r="L117" i="3" s="1"/>
  <c r="K117" i="3"/>
  <c r="I118" i="3"/>
  <c r="J118" i="3"/>
  <c r="K118" i="3"/>
  <c r="L118" i="3"/>
  <c r="I119" i="3"/>
  <c r="J119" i="3"/>
  <c r="L119" i="3" s="1"/>
  <c r="K119" i="3"/>
  <c r="I120" i="3"/>
  <c r="K120" i="3" s="1"/>
  <c r="J120" i="3"/>
  <c r="L120" i="3"/>
  <c r="I121" i="3"/>
  <c r="K121" i="3" s="1"/>
  <c r="J121" i="3"/>
  <c r="L121" i="3" s="1"/>
  <c r="I122" i="3"/>
  <c r="J122" i="3"/>
  <c r="K122" i="3"/>
  <c r="L122" i="3"/>
  <c r="I123" i="3"/>
  <c r="J123" i="3"/>
  <c r="L123" i="3" s="1"/>
  <c r="K123" i="3"/>
  <c r="I124" i="3"/>
  <c r="K124" i="3" s="1"/>
  <c r="J124" i="3"/>
  <c r="L124" i="3"/>
  <c r="I125" i="3"/>
  <c r="K125" i="3" s="1"/>
  <c r="J125" i="3"/>
  <c r="L125" i="3" s="1"/>
  <c r="I126" i="3"/>
  <c r="J126" i="3"/>
  <c r="L126" i="3" s="1"/>
  <c r="K126" i="3"/>
  <c r="I127" i="3"/>
  <c r="K127" i="3" s="1"/>
  <c r="J127" i="3"/>
  <c r="L127" i="3"/>
  <c r="I128" i="3"/>
  <c r="K128" i="3" s="1"/>
  <c r="J128" i="3"/>
  <c r="L128" i="3" s="1"/>
  <c r="I129" i="3"/>
  <c r="J129" i="3"/>
  <c r="K129" i="3"/>
  <c r="L129" i="3"/>
  <c r="I130" i="3"/>
  <c r="J130" i="3"/>
  <c r="L130" i="3" s="1"/>
  <c r="K130" i="3"/>
  <c r="I131" i="3"/>
  <c r="K131" i="3" s="1"/>
  <c r="J131" i="3"/>
  <c r="L131" i="3"/>
  <c r="I132" i="3"/>
  <c r="K132" i="3" s="1"/>
  <c r="J132" i="3"/>
  <c r="L132" i="3" s="1"/>
  <c r="I133" i="3"/>
  <c r="J133" i="3"/>
  <c r="L133" i="3" s="1"/>
  <c r="K133" i="3"/>
  <c r="I134" i="3"/>
  <c r="K134" i="3" s="1"/>
  <c r="J134" i="3"/>
  <c r="L134" i="3" s="1"/>
  <c r="I135" i="3"/>
  <c r="J135" i="3"/>
  <c r="L135" i="3" s="1"/>
  <c r="K135" i="3"/>
  <c r="I136" i="3"/>
  <c r="J136" i="3"/>
  <c r="K136" i="3"/>
  <c r="L136" i="3"/>
  <c r="I137" i="3"/>
  <c r="K137" i="3" s="1"/>
  <c r="J137" i="3"/>
  <c r="L137" i="3"/>
  <c r="I138" i="3"/>
  <c r="J138" i="3"/>
  <c r="K138" i="3"/>
  <c r="L138" i="3"/>
  <c r="I139" i="3"/>
  <c r="J139" i="3"/>
  <c r="K139" i="3"/>
  <c r="L139" i="3"/>
  <c r="I140" i="3"/>
  <c r="K140" i="3" s="1"/>
  <c r="J140" i="3"/>
  <c r="L140" i="3"/>
  <c r="I141" i="3"/>
  <c r="J141" i="3"/>
  <c r="K141" i="3"/>
  <c r="L141" i="3"/>
  <c r="I142" i="3"/>
  <c r="J142" i="3"/>
  <c r="K142" i="3"/>
  <c r="L142" i="3"/>
  <c r="I143" i="3"/>
  <c r="J143" i="3"/>
  <c r="K143" i="3"/>
  <c r="L143" i="3"/>
  <c r="I144" i="3"/>
  <c r="J144" i="3"/>
  <c r="K144" i="3"/>
  <c r="L144" i="3"/>
  <c r="I145" i="3"/>
  <c r="J145" i="3"/>
  <c r="K145" i="3"/>
  <c r="L145" i="3"/>
  <c r="I146" i="3"/>
  <c r="J146" i="3"/>
  <c r="K146" i="3"/>
  <c r="L146" i="3"/>
  <c r="I147" i="3"/>
  <c r="J147" i="3"/>
  <c r="K147" i="3"/>
  <c r="L147" i="3"/>
  <c r="I148" i="3"/>
  <c r="J148" i="3"/>
  <c r="K148" i="3"/>
  <c r="L148" i="3"/>
  <c r="I149" i="3"/>
  <c r="J149" i="3"/>
  <c r="K149" i="3"/>
  <c r="L149" i="3"/>
  <c r="I150" i="3"/>
  <c r="J150" i="3"/>
  <c r="K150" i="3"/>
  <c r="L150" i="3"/>
  <c r="I151" i="3"/>
  <c r="J151" i="3"/>
  <c r="K151" i="3"/>
  <c r="L151" i="3"/>
  <c r="I152" i="3"/>
  <c r="J152" i="3"/>
  <c r="K152" i="3"/>
  <c r="L152" i="3"/>
  <c r="I153" i="3"/>
  <c r="J153" i="3"/>
  <c r="K153" i="3"/>
  <c r="L153" i="3"/>
  <c r="I154" i="3"/>
  <c r="J154" i="3"/>
  <c r="K154" i="3"/>
  <c r="L154" i="3"/>
  <c r="I155" i="3"/>
  <c r="J155" i="3"/>
  <c r="K155" i="3"/>
  <c r="L155" i="3"/>
  <c r="I156" i="3"/>
  <c r="J156" i="3"/>
  <c r="K156" i="3"/>
  <c r="L156" i="3"/>
  <c r="I157" i="3"/>
  <c r="J157" i="3"/>
  <c r="K157" i="3"/>
  <c r="L157" i="3"/>
  <c r="I158" i="3"/>
  <c r="J158" i="3"/>
  <c r="K158" i="3"/>
  <c r="L158" i="3"/>
  <c r="I159" i="3"/>
  <c r="J159" i="3"/>
  <c r="K159" i="3"/>
  <c r="L159" i="3"/>
  <c r="I160" i="3"/>
  <c r="J160" i="3"/>
  <c r="K160" i="3"/>
  <c r="L160" i="3"/>
  <c r="I161" i="3"/>
  <c r="J161" i="3"/>
  <c r="K161" i="3"/>
  <c r="L161" i="3"/>
  <c r="I162" i="3"/>
  <c r="J162" i="3"/>
  <c r="K162" i="3"/>
  <c r="L162" i="3"/>
  <c r="I163" i="3"/>
  <c r="J163" i="3"/>
  <c r="K163" i="3"/>
  <c r="L163" i="3"/>
  <c r="I164" i="3"/>
  <c r="J164" i="3"/>
  <c r="K164" i="3"/>
  <c r="L164" i="3"/>
  <c r="I165" i="3"/>
  <c r="J165" i="3"/>
  <c r="K165" i="3"/>
  <c r="L165" i="3"/>
  <c r="I166" i="3"/>
  <c r="J166" i="3"/>
  <c r="K166" i="3"/>
  <c r="L166" i="3"/>
  <c r="I167" i="3"/>
  <c r="J167" i="3"/>
  <c r="K167" i="3"/>
  <c r="L167" i="3"/>
  <c r="I168" i="3"/>
  <c r="J168" i="3"/>
  <c r="K168" i="3"/>
  <c r="L168" i="3"/>
  <c r="I169" i="3"/>
  <c r="J169" i="3"/>
  <c r="K169" i="3"/>
  <c r="L169" i="3"/>
  <c r="I170" i="3"/>
  <c r="J170" i="3"/>
  <c r="K170" i="3"/>
  <c r="L170" i="3"/>
  <c r="I171" i="3"/>
  <c r="J171" i="3"/>
  <c r="K171" i="3"/>
  <c r="L171" i="3"/>
  <c r="I172" i="3"/>
  <c r="J172" i="3"/>
  <c r="K172" i="3"/>
  <c r="L172" i="3"/>
  <c r="I173" i="3"/>
  <c r="J173" i="3"/>
  <c r="K173" i="3"/>
  <c r="L173" i="3"/>
  <c r="I174" i="3"/>
  <c r="J174" i="3"/>
  <c r="K174" i="3"/>
  <c r="L174" i="3"/>
  <c r="I175" i="3"/>
  <c r="J175" i="3"/>
  <c r="K175" i="3"/>
  <c r="L175" i="3"/>
  <c r="I176" i="3"/>
  <c r="J176" i="3"/>
  <c r="K176" i="3"/>
  <c r="L176" i="3"/>
  <c r="I177" i="3"/>
  <c r="J177" i="3"/>
  <c r="K177" i="3"/>
  <c r="L177" i="3"/>
  <c r="I178" i="3"/>
  <c r="J178" i="3"/>
  <c r="K178" i="3"/>
  <c r="L178" i="3"/>
  <c r="I179" i="3"/>
  <c r="J179" i="3"/>
  <c r="K179" i="3"/>
  <c r="L179" i="3"/>
  <c r="I180" i="3"/>
  <c r="J180" i="3"/>
  <c r="K180" i="3"/>
  <c r="L180" i="3"/>
  <c r="I181" i="3"/>
  <c r="J181" i="3"/>
  <c r="K181" i="3"/>
  <c r="L181" i="3"/>
  <c r="I182" i="3"/>
  <c r="J182" i="3"/>
  <c r="K182" i="3"/>
  <c r="L182" i="3"/>
  <c r="I183" i="3"/>
  <c r="J183" i="3"/>
  <c r="K183" i="3"/>
  <c r="L183" i="3"/>
  <c r="I184" i="3"/>
  <c r="J184" i="3"/>
  <c r="K184" i="3"/>
  <c r="L184" i="3"/>
  <c r="I185" i="3"/>
  <c r="J185" i="3"/>
  <c r="K185" i="3"/>
  <c r="L185" i="3"/>
  <c r="I186" i="3"/>
  <c r="J186" i="3"/>
  <c r="K186" i="3"/>
  <c r="L186" i="3"/>
  <c r="I187" i="3"/>
  <c r="J187" i="3"/>
  <c r="K187" i="3"/>
  <c r="L187" i="3"/>
  <c r="I188" i="3"/>
  <c r="J188" i="3"/>
  <c r="K188" i="3"/>
  <c r="L188" i="3"/>
  <c r="I189" i="3"/>
  <c r="J189" i="3"/>
  <c r="K189" i="3"/>
  <c r="L189" i="3"/>
  <c r="I190" i="3"/>
  <c r="J190" i="3"/>
  <c r="K190" i="3"/>
  <c r="L190" i="3"/>
  <c r="I191" i="3"/>
  <c r="J191" i="3"/>
  <c r="K191" i="3"/>
  <c r="L191" i="3"/>
  <c r="I192" i="3"/>
  <c r="J192" i="3"/>
  <c r="K192" i="3"/>
  <c r="L192" i="3"/>
  <c r="I193" i="3"/>
  <c r="J193" i="3"/>
  <c r="K193" i="3"/>
  <c r="L193" i="3"/>
  <c r="I194" i="3"/>
  <c r="J194" i="3"/>
  <c r="K194" i="3"/>
  <c r="L194" i="3"/>
  <c r="I195" i="3"/>
  <c r="J195" i="3"/>
  <c r="K195" i="3"/>
  <c r="L195" i="3"/>
  <c r="I196" i="3"/>
  <c r="J196" i="3"/>
  <c r="K196" i="3"/>
  <c r="L196" i="3"/>
  <c r="I197" i="3"/>
  <c r="J197" i="3"/>
  <c r="K197" i="3"/>
  <c r="L197" i="3"/>
  <c r="I198" i="3"/>
  <c r="J198" i="3"/>
  <c r="K198" i="3"/>
  <c r="L198" i="3"/>
  <c r="I199" i="3"/>
  <c r="J199" i="3"/>
  <c r="K199" i="3"/>
  <c r="L199" i="3"/>
  <c r="I200" i="3"/>
  <c r="J200" i="3"/>
  <c r="K200" i="3"/>
  <c r="L200" i="3"/>
  <c r="I201" i="3"/>
  <c r="J201" i="3"/>
  <c r="K201" i="3"/>
  <c r="L201" i="3"/>
  <c r="I202" i="3"/>
  <c r="J202" i="3"/>
  <c r="K202" i="3"/>
  <c r="L202" i="3"/>
  <c r="I203" i="3"/>
  <c r="J203" i="3"/>
  <c r="K203" i="3"/>
  <c r="L203" i="3"/>
  <c r="I204" i="3"/>
  <c r="J204" i="3"/>
  <c r="K204" i="3"/>
  <c r="L204" i="3"/>
  <c r="I205" i="3"/>
  <c r="J205" i="3"/>
  <c r="K205" i="3"/>
  <c r="L205" i="3"/>
  <c r="I206" i="3"/>
  <c r="J206" i="3"/>
  <c r="K206" i="3"/>
  <c r="L206" i="3"/>
  <c r="I207" i="3"/>
  <c r="J207" i="3"/>
  <c r="K207" i="3"/>
  <c r="L207" i="3"/>
  <c r="I208" i="3"/>
  <c r="J208" i="3"/>
  <c r="K208" i="3"/>
  <c r="L208" i="3"/>
  <c r="I209" i="3"/>
  <c r="J209" i="3"/>
  <c r="K209" i="3"/>
  <c r="L209" i="3"/>
  <c r="I210" i="3"/>
  <c r="J210" i="3"/>
  <c r="K210" i="3"/>
  <c r="L210" i="3"/>
  <c r="I211" i="3"/>
  <c r="J211" i="3"/>
  <c r="K211" i="3"/>
  <c r="L211" i="3"/>
  <c r="I212" i="3"/>
  <c r="J212" i="3"/>
  <c r="K212" i="3"/>
  <c r="L212" i="3"/>
  <c r="I213" i="3"/>
  <c r="J213" i="3"/>
  <c r="K213" i="3"/>
  <c r="L213" i="3"/>
  <c r="I214" i="3"/>
  <c r="J214" i="3"/>
  <c r="K214" i="3"/>
  <c r="L214" i="3"/>
  <c r="I215" i="3"/>
  <c r="J215" i="3"/>
  <c r="K215" i="3"/>
  <c r="L215" i="3"/>
  <c r="I216" i="3"/>
  <c r="J216" i="3"/>
  <c r="K216" i="3"/>
  <c r="L216" i="3"/>
  <c r="I217" i="3"/>
  <c r="J217" i="3"/>
  <c r="K217" i="3"/>
  <c r="L217" i="3"/>
  <c r="I218" i="3"/>
  <c r="J218" i="3"/>
  <c r="K218" i="3"/>
  <c r="L218" i="3"/>
  <c r="I219" i="3"/>
  <c r="J219" i="3"/>
  <c r="K219" i="3"/>
  <c r="L219" i="3"/>
  <c r="I220" i="3"/>
  <c r="J220" i="3"/>
  <c r="K220" i="3"/>
  <c r="L220" i="3"/>
  <c r="I221" i="3"/>
  <c r="J221" i="3"/>
  <c r="K221" i="3"/>
  <c r="L221" i="3"/>
  <c r="I222" i="3"/>
  <c r="J222" i="3"/>
  <c r="K222" i="3"/>
  <c r="L222" i="3"/>
  <c r="I223" i="3"/>
  <c r="J223" i="3"/>
  <c r="K223" i="3"/>
  <c r="L223" i="3"/>
  <c r="I224" i="3"/>
  <c r="J224" i="3"/>
  <c r="K224" i="3"/>
  <c r="L224" i="3"/>
  <c r="I225" i="3"/>
  <c r="J225" i="3"/>
  <c r="K225" i="3"/>
  <c r="L225" i="3"/>
  <c r="I226" i="3"/>
  <c r="J226" i="3"/>
  <c r="K226" i="3"/>
  <c r="L226" i="3"/>
  <c r="I227" i="3"/>
  <c r="J227" i="3"/>
  <c r="K227" i="3"/>
  <c r="L227" i="3"/>
  <c r="I228" i="3"/>
  <c r="J228" i="3"/>
  <c r="K228" i="3"/>
  <c r="L228" i="3"/>
  <c r="I229" i="3"/>
  <c r="J229" i="3"/>
  <c r="K229" i="3"/>
  <c r="L229" i="3"/>
  <c r="I230" i="3"/>
  <c r="J230" i="3"/>
  <c r="K230" i="3"/>
  <c r="L230" i="3"/>
  <c r="I231" i="3"/>
  <c r="J231" i="3"/>
  <c r="K231" i="3"/>
  <c r="L231" i="3"/>
  <c r="I232" i="3"/>
  <c r="J232" i="3"/>
  <c r="K232" i="3"/>
  <c r="L232" i="3"/>
  <c r="I233" i="3"/>
  <c r="J233" i="3"/>
  <c r="K233" i="3"/>
  <c r="L233" i="3"/>
  <c r="I234" i="3"/>
  <c r="J234" i="3"/>
  <c r="K234" i="3"/>
  <c r="L234" i="3"/>
  <c r="I235" i="3"/>
  <c r="J235" i="3"/>
  <c r="K235" i="3"/>
  <c r="L235" i="3"/>
  <c r="I236" i="3"/>
  <c r="J236" i="3"/>
  <c r="K236" i="3"/>
  <c r="L236" i="3"/>
  <c r="I237" i="3"/>
  <c r="J237" i="3"/>
  <c r="K237" i="3"/>
  <c r="L237" i="3"/>
  <c r="I238" i="3"/>
  <c r="J238" i="3"/>
  <c r="K238" i="3"/>
  <c r="L238" i="3"/>
  <c r="I239" i="3"/>
  <c r="J239" i="3"/>
  <c r="K239" i="3"/>
  <c r="L239" i="3"/>
  <c r="I240" i="3"/>
  <c r="J240" i="3"/>
  <c r="K240" i="3"/>
  <c r="L240" i="3"/>
  <c r="I241" i="3"/>
  <c r="J241" i="3"/>
  <c r="K241" i="3"/>
  <c r="L241" i="3"/>
  <c r="I242" i="3"/>
  <c r="J242" i="3"/>
  <c r="K242" i="3"/>
  <c r="L242" i="3"/>
  <c r="I243" i="3"/>
  <c r="J243" i="3"/>
  <c r="K243" i="3"/>
  <c r="L243" i="3"/>
  <c r="I244" i="3"/>
  <c r="J244" i="3"/>
  <c r="K244" i="3"/>
  <c r="L244" i="3"/>
  <c r="I245" i="3"/>
  <c r="J245" i="3"/>
  <c r="K245" i="3"/>
  <c r="L245" i="3"/>
  <c r="I246" i="3"/>
  <c r="J246" i="3"/>
  <c r="K246" i="3"/>
  <c r="L246" i="3"/>
  <c r="I247" i="3"/>
  <c r="J247" i="3"/>
  <c r="K247" i="3"/>
  <c r="L247" i="3"/>
  <c r="I248" i="3"/>
  <c r="J248" i="3"/>
  <c r="K248" i="3"/>
  <c r="L248" i="3"/>
  <c r="I249" i="3"/>
  <c r="J249" i="3"/>
  <c r="K249" i="3"/>
  <c r="L249" i="3"/>
  <c r="I250" i="3"/>
  <c r="J250" i="3"/>
  <c r="K250" i="3"/>
  <c r="L250" i="3"/>
  <c r="I251" i="3"/>
  <c r="J251" i="3"/>
  <c r="K251" i="3"/>
  <c r="L251" i="3"/>
  <c r="I252" i="3"/>
  <c r="J252" i="3"/>
  <c r="K252" i="3"/>
  <c r="L252" i="3"/>
  <c r="I253" i="3"/>
  <c r="J253" i="3"/>
  <c r="K253" i="3"/>
  <c r="L253" i="3"/>
  <c r="I254" i="3"/>
  <c r="J254" i="3"/>
  <c r="K254" i="3"/>
  <c r="L254" i="3"/>
  <c r="I255" i="3"/>
  <c r="J255" i="3"/>
  <c r="K255" i="3"/>
  <c r="L255" i="3"/>
  <c r="I256" i="3"/>
  <c r="J256" i="3"/>
  <c r="K256" i="3"/>
  <c r="L256" i="3"/>
  <c r="I257" i="3"/>
  <c r="J257" i="3"/>
  <c r="K257" i="3"/>
  <c r="L257" i="3"/>
  <c r="I258" i="3"/>
  <c r="J258" i="3"/>
  <c r="K258" i="3"/>
  <c r="L258" i="3"/>
  <c r="I259" i="3"/>
  <c r="J259" i="3"/>
  <c r="K259" i="3"/>
  <c r="L259" i="3"/>
  <c r="I260" i="3"/>
  <c r="J260" i="3"/>
  <c r="K260" i="3"/>
  <c r="L260" i="3"/>
  <c r="I261" i="3"/>
  <c r="J261" i="3"/>
  <c r="K261" i="3"/>
  <c r="L261" i="3"/>
  <c r="I262" i="3"/>
  <c r="J262" i="3"/>
  <c r="K262" i="3"/>
  <c r="L262" i="3"/>
  <c r="I263" i="3"/>
  <c r="J263" i="3"/>
  <c r="K263" i="3"/>
  <c r="L263" i="3"/>
  <c r="I264" i="3"/>
  <c r="J264" i="3"/>
  <c r="K264" i="3"/>
  <c r="L264" i="3"/>
  <c r="I265" i="3"/>
  <c r="J265" i="3"/>
  <c r="K265" i="3"/>
  <c r="L265" i="3"/>
  <c r="I266" i="3"/>
  <c r="J266" i="3"/>
  <c r="K266" i="3"/>
  <c r="L266" i="3"/>
  <c r="I267" i="3"/>
  <c r="J267" i="3"/>
  <c r="K267" i="3"/>
  <c r="L267" i="3"/>
  <c r="I268" i="3"/>
  <c r="J268" i="3"/>
  <c r="K268" i="3"/>
  <c r="L268" i="3"/>
  <c r="I269" i="3"/>
  <c r="J269" i="3"/>
  <c r="K269" i="3"/>
  <c r="L269" i="3"/>
  <c r="I270" i="3"/>
  <c r="J270" i="3"/>
  <c r="K270" i="3"/>
  <c r="L270" i="3"/>
  <c r="I271" i="3"/>
  <c r="J271" i="3"/>
  <c r="K271" i="3"/>
  <c r="L271" i="3"/>
  <c r="I272" i="3"/>
  <c r="J272" i="3"/>
  <c r="K272" i="3"/>
  <c r="L272" i="3"/>
  <c r="I273" i="3"/>
  <c r="J273" i="3"/>
  <c r="K273" i="3"/>
  <c r="L273" i="3"/>
  <c r="I274" i="3"/>
  <c r="J274" i="3"/>
  <c r="K274" i="3"/>
  <c r="L274" i="3"/>
  <c r="I275" i="3"/>
  <c r="J275" i="3"/>
  <c r="K275" i="3"/>
  <c r="L275" i="3"/>
  <c r="I276" i="3"/>
  <c r="J276" i="3"/>
  <c r="K276" i="3"/>
  <c r="L276" i="3"/>
  <c r="I277" i="3"/>
  <c r="J277" i="3"/>
  <c r="K277" i="3"/>
  <c r="L277" i="3"/>
  <c r="I278" i="3"/>
  <c r="J278" i="3"/>
  <c r="K278" i="3"/>
  <c r="L278" i="3"/>
  <c r="I279" i="3"/>
  <c r="J279" i="3"/>
  <c r="K279" i="3"/>
  <c r="L279" i="3"/>
  <c r="I280" i="3"/>
  <c r="J280" i="3"/>
  <c r="K280" i="3"/>
  <c r="L280" i="3"/>
  <c r="I281" i="3"/>
  <c r="J281" i="3"/>
  <c r="K281" i="3"/>
  <c r="L281" i="3"/>
  <c r="I282" i="3"/>
  <c r="J282" i="3"/>
  <c r="K282" i="3"/>
  <c r="L282" i="3"/>
  <c r="I283" i="3"/>
  <c r="J283" i="3"/>
  <c r="K283" i="3"/>
  <c r="L283" i="3"/>
  <c r="I284" i="3"/>
  <c r="J284" i="3"/>
  <c r="K284" i="3"/>
  <c r="L284" i="3"/>
  <c r="I285" i="3"/>
  <c r="J285" i="3"/>
  <c r="K285" i="3"/>
  <c r="L285" i="3"/>
  <c r="I286" i="3"/>
  <c r="J286" i="3"/>
  <c r="K286" i="3"/>
  <c r="L286" i="3"/>
  <c r="I287" i="3"/>
  <c r="J287" i="3"/>
  <c r="K287" i="3"/>
  <c r="L287" i="3"/>
  <c r="I288" i="3"/>
  <c r="J288" i="3"/>
  <c r="K288" i="3"/>
  <c r="L288" i="3"/>
  <c r="I289" i="3"/>
  <c r="J289" i="3"/>
  <c r="K289" i="3"/>
  <c r="L289" i="3"/>
  <c r="I290" i="3"/>
  <c r="J290" i="3"/>
  <c r="K290" i="3"/>
  <c r="L290" i="3"/>
  <c r="I291" i="3"/>
  <c r="J291" i="3"/>
  <c r="K291" i="3"/>
  <c r="L291" i="3"/>
  <c r="I292" i="3"/>
  <c r="J292" i="3"/>
  <c r="K292" i="3"/>
  <c r="L292" i="3"/>
  <c r="I293" i="3"/>
  <c r="J293" i="3"/>
  <c r="K293" i="3"/>
  <c r="L293" i="3"/>
  <c r="I294" i="3"/>
  <c r="J294" i="3"/>
  <c r="K294" i="3"/>
  <c r="L294" i="3"/>
  <c r="I295" i="3"/>
  <c r="J295" i="3"/>
  <c r="K295" i="3"/>
  <c r="L295" i="3"/>
  <c r="I296" i="3"/>
  <c r="J296" i="3"/>
  <c r="K296" i="3"/>
  <c r="L296" i="3"/>
  <c r="I297" i="3"/>
  <c r="J297" i="3"/>
  <c r="K297" i="3"/>
  <c r="L297" i="3"/>
  <c r="I298" i="3"/>
  <c r="J298" i="3"/>
  <c r="K298" i="3"/>
  <c r="L298" i="3"/>
  <c r="I299" i="3"/>
  <c r="J299" i="3"/>
  <c r="K299" i="3"/>
  <c r="L299" i="3"/>
  <c r="I300" i="3"/>
  <c r="J300" i="3"/>
  <c r="K300" i="3"/>
  <c r="L300" i="3"/>
  <c r="I301" i="3"/>
  <c r="J301" i="3"/>
  <c r="K301" i="3"/>
  <c r="L301" i="3"/>
  <c r="I302" i="3"/>
  <c r="J302" i="3"/>
  <c r="K302" i="3"/>
  <c r="L302" i="3"/>
  <c r="I303" i="3"/>
  <c r="J303" i="3"/>
  <c r="K303" i="3"/>
  <c r="L303" i="3"/>
  <c r="I304" i="3"/>
  <c r="J304" i="3"/>
  <c r="K304" i="3"/>
  <c r="L304" i="3"/>
  <c r="I305" i="3"/>
  <c r="J305" i="3"/>
  <c r="K305" i="3"/>
  <c r="L305" i="3"/>
  <c r="I306" i="3"/>
  <c r="J306" i="3"/>
  <c r="K306" i="3"/>
  <c r="L306" i="3"/>
  <c r="I307" i="3"/>
  <c r="J307" i="3"/>
  <c r="K307" i="3"/>
  <c r="L307" i="3"/>
  <c r="I308" i="3"/>
  <c r="J308" i="3"/>
  <c r="K308" i="3"/>
  <c r="L308" i="3"/>
  <c r="I309" i="3"/>
  <c r="J309" i="3"/>
  <c r="K309" i="3"/>
  <c r="L309" i="3"/>
  <c r="I310" i="3"/>
  <c r="J310" i="3"/>
  <c r="K310" i="3"/>
  <c r="L310" i="3"/>
  <c r="I311" i="3"/>
  <c r="J311" i="3"/>
  <c r="K311" i="3"/>
  <c r="L311" i="3"/>
  <c r="I312" i="3"/>
  <c r="J312" i="3"/>
  <c r="K312" i="3"/>
  <c r="L312" i="3"/>
  <c r="I313" i="3"/>
  <c r="J313" i="3"/>
  <c r="K313" i="3"/>
  <c r="L313" i="3"/>
  <c r="I314" i="3"/>
  <c r="J314" i="3"/>
  <c r="K314" i="3"/>
  <c r="L314" i="3"/>
  <c r="I315" i="3"/>
  <c r="J315" i="3"/>
  <c r="K315" i="3"/>
  <c r="L315" i="3"/>
  <c r="I316" i="3"/>
  <c r="J316" i="3"/>
  <c r="K316" i="3"/>
  <c r="L316" i="3"/>
  <c r="I317" i="3"/>
  <c r="J317" i="3"/>
  <c r="K317" i="3"/>
  <c r="L317" i="3"/>
  <c r="I318" i="3"/>
  <c r="J318" i="3"/>
  <c r="K318" i="3"/>
  <c r="L318" i="3"/>
  <c r="I319" i="3"/>
  <c r="J319" i="3"/>
  <c r="K319" i="3"/>
  <c r="L319" i="3"/>
  <c r="I320" i="3"/>
  <c r="J320" i="3"/>
  <c r="K320" i="3"/>
  <c r="L320" i="3"/>
  <c r="I321" i="3"/>
  <c r="J321" i="3"/>
  <c r="K321" i="3"/>
  <c r="L321" i="3"/>
  <c r="I322" i="3"/>
  <c r="J322" i="3"/>
  <c r="K322" i="3"/>
  <c r="L322" i="3"/>
  <c r="I323" i="3"/>
  <c r="J323" i="3"/>
  <c r="K323" i="3"/>
  <c r="L323" i="3"/>
  <c r="I324" i="3"/>
  <c r="J324" i="3"/>
  <c r="K324" i="3"/>
  <c r="L324" i="3"/>
  <c r="I325" i="3"/>
  <c r="J325" i="3"/>
  <c r="K325" i="3"/>
  <c r="L325" i="3"/>
  <c r="I326" i="3"/>
  <c r="J326" i="3"/>
  <c r="K326" i="3"/>
  <c r="L326" i="3"/>
  <c r="I327" i="3"/>
  <c r="J327" i="3"/>
  <c r="K327" i="3"/>
  <c r="L327" i="3"/>
  <c r="I328" i="3"/>
  <c r="J328" i="3"/>
  <c r="K328" i="3"/>
  <c r="L328" i="3"/>
  <c r="I329" i="3"/>
  <c r="J329" i="3"/>
  <c r="K329" i="3"/>
  <c r="L329" i="3"/>
  <c r="I330" i="3"/>
  <c r="J330" i="3"/>
  <c r="K330" i="3"/>
  <c r="L330" i="3"/>
  <c r="I331" i="3"/>
  <c r="J331" i="3"/>
  <c r="K331" i="3"/>
  <c r="L331" i="3"/>
  <c r="I332" i="3"/>
  <c r="J332" i="3"/>
  <c r="K332" i="3"/>
  <c r="L332" i="3"/>
  <c r="I333" i="3"/>
  <c r="J333" i="3"/>
  <c r="K333" i="3"/>
  <c r="L333" i="3"/>
  <c r="I334" i="3"/>
  <c r="J334" i="3"/>
  <c r="K334" i="3"/>
  <c r="L334" i="3"/>
  <c r="I335" i="3"/>
  <c r="J335" i="3"/>
  <c r="K335" i="3"/>
  <c r="L335" i="3"/>
  <c r="I336" i="3"/>
  <c r="J336" i="3"/>
  <c r="K336" i="3"/>
  <c r="L336" i="3"/>
  <c r="I337" i="3"/>
  <c r="J337" i="3"/>
  <c r="K337" i="3"/>
  <c r="L337" i="3"/>
  <c r="I338" i="3"/>
  <c r="J338" i="3"/>
  <c r="K338" i="3"/>
  <c r="L338" i="3"/>
  <c r="I339" i="3"/>
  <c r="J339" i="3"/>
  <c r="K339" i="3"/>
  <c r="L339" i="3"/>
  <c r="I340" i="3"/>
  <c r="J340" i="3"/>
  <c r="K340" i="3"/>
  <c r="L340" i="3"/>
  <c r="I341" i="3"/>
  <c r="J341" i="3"/>
  <c r="K341" i="3"/>
  <c r="L341" i="3"/>
  <c r="I342" i="3"/>
  <c r="J342" i="3"/>
  <c r="K342" i="3"/>
  <c r="L342" i="3"/>
  <c r="I343" i="3"/>
  <c r="J343" i="3"/>
  <c r="K343" i="3"/>
  <c r="L343" i="3"/>
  <c r="I344" i="3"/>
  <c r="J344" i="3"/>
  <c r="K344" i="3"/>
  <c r="L344" i="3"/>
  <c r="I345" i="3"/>
  <c r="J345" i="3"/>
  <c r="K345" i="3"/>
  <c r="L345" i="3"/>
  <c r="I346" i="3"/>
  <c r="J346" i="3"/>
  <c r="K346" i="3"/>
  <c r="L346" i="3"/>
  <c r="I347" i="3"/>
  <c r="J347" i="3"/>
  <c r="K347" i="3"/>
  <c r="L347" i="3"/>
  <c r="I348" i="3"/>
  <c r="J348" i="3"/>
  <c r="K348" i="3"/>
  <c r="L348" i="3"/>
  <c r="I349" i="3"/>
  <c r="J349" i="3"/>
  <c r="K349" i="3"/>
  <c r="L349" i="3"/>
  <c r="I350" i="3"/>
  <c r="J350" i="3"/>
  <c r="K350" i="3"/>
  <c r="L350" i="3"/>
  <c r="I351" i="3"/>
  <c r="J351" i="3"/>
  <c r="K351" i="3"/>
  <c r="L351" i="3"/>
  <c r="I352" i="3"/>
  <c r="J352" i="3"/>
  <c r="K352" i="3"/>
  <c r="L352" i="3"/>
  <c r="I353" i="3"/>
  <c r="J353" i="3"/>
  <c r="K353" i="3"/>
  <c r="L353" i="3"/>
  <c r="I354" i="3"/>
  <c r="J354" i="3"/>
  <c r="K354" i="3"/>
  <c r="L354" i="3"/>
  <c r="I355" i="3"/>
  <c r="J355" i="3"/>
  <c r="K355" i="3"/>
  <c r="L355" i="3"/>
  <c r="I356" i="3"/>
  <c r="J356" i="3"/>
  <c r="K356" i="3"/>
  <c r="L356" i="3"/>
  <c r="I357" i="3"/>
  <c r="J357" i="3"/>
  <c r="K357" i="3"/>
  <c r="L357" i="3"/>
  <c r="I358" i="3"/>
  <c r="J358" i="3"/>
  <c r="K358" i="3"/>
  <c r="L358" i="3"/>
  <c r="I359" i="3"/>
  <c r="J359" i="3"/>
  <c r="K359" i="3"/>
  <c r="L359" i="3"/>
  <c r="I360" i="3"/>
  <c r="J360" i="3"/>
  <c r="K360" i="3"/>
  <c r="L360" i="3"/>
  <c r="I361" i="3"/>
  <c r="J361" i="3"/>
  <c r="K361" i="3"/>
  <c r="L361" i="3"/>
  <c r="I362" i="3"/>
  <c r="J362" i="3"/>
  <c r="K362" i="3"/>
  <c r="L362" i="3"/>
  <c r="I363" i="3"/>
  <c r="J363" i="3"/>
  <c r="K363" i="3"/>
  <c r="L363" i="3"/>
  <c r="I364" i="3"/>
  <c r="J364" i="3"/>
  <c r="K364" i="3"/>
  <c r="L364" i="3"/>
  <c r="I365" i="3"/>
  <c r="J365" i="3"/>
  <c r="K365" i="3"/>
  <c r="L365" i="3"/>
  <c r="I366" i="3"/>
  <c r="J366" i="3"/>
  <c r="K366" i="3"/>
  <c r="L366" i="3"/>
  <c r="I367" i="3"/>
  <c r="J367" i="3"/>
  <c r="K367" i="3"/>
  <c r="L367" i="3"/>
  <c r="I368" i="3"/>
  <c r="J368" i="3"/>
  <c r="K368" i="3"/>
  <c r="L368" i="3"/>
  <c r="I369" i="3"/>
  <c r="J369" i="3"/>
  <c r="K369" i="3"/>
  <c r="L369" i="3"/>
  <c r="I370" i="3"/>
  <c r="J370" i="3"/>
  <c r="K370" i="3"/>
  <c r="L370" i="3"/>
  <c r="I371" i="3"/>
  <c r="J371" i="3"/>
  <c r="K371" i="3"/>
  <c r="L371" i="3"/>
  <c r="I372" i="3"/>
  <c r="J372" i="3"/>
  <c r="K372" i="3"/>
  <c r="L372" i="3"/>
  <c r="I373" i="3"/>
  <c r="J373" i="3"/>
  <c r="K373" i="3"/>
  <c r="L373" i="3"/>
  <c r="I374" i="3"/>
  <c r="J374" i="3"/>
  <c r="K374" i="3"/>
  <c r="L374" i="3"/>
  <c r="I375" i="3"/>
  <c r="J375" i="3"/>
  <c r="K375" i="3"/>
  <c r="L375" i="3"/>
  <c r="I376" i="3"/>
  <c r="J376" i="3"/>
  <c r="K376" i="3"/>
  <c r="L376" i="3"/>
  <c r="I377" i="3"/>
  <c r="J377" i="3"/>
  <c r="K377" i="3"/>
  <c r="L377" i="3"/>
  <c r="I378" i="3"/>
  <c r="J378" i="3"/>
  <c r="K378" i="3"/>
  <c r="L378" i="3"/>
  <c r="I379" i="3"/>
  <c r="J379" i="3"/>
  <c r="K379" i="3"/>
  <c r="L379" i="3"/>
  <c r="I380" i="3"/>
  <c r="J380" i="3"/>
  <c r="K380" i="3"/>
  <c r="L380" i="3"/>
  <c r="I381" i="3"/>
  <c r="J381" i="3"/>
  <c r="K381" i="3"/>
  <c r="L381" i="3"/>
  <c r="I382" i="3"/>
  <c r="J382" i="3"/>
  <c r="K382" i="3"/>
  <c r="L382" i="3"/>
  <c r="I383" i="3"/>
  <c r="J383" i="3"/>
  <c r="K383" i="3"/>
  <c r="L383" i="3"/>
  <c r="I384" i="3"/>
  <c r="J384" i="3"/>
  <c r="K384" i="3"/>
  <c r="L384" i="3"/>
  <c r="I385" i="3"/>
  <c r="J385" i="3"/>
  <c r="K385" i="3"/>
  <c r="L385" i="3"/>
  <c r="I386" i="3"/>
  <c r="J386" i="3"/>
  <c r="K386" i="3"/>
  <c r="L386" i="3"/>
  <c r="I387" i="3"/>
  <c r="J387" i="3"/>
  <c r="K387" i="3"/>
  <c r="L387" i="3"/>
  <c r="I388" i="3"/>
  <c r="J388" i="3"/>
  <c r="K388" i="3"/>
  <c r="L388" i="3"/>
  <c r="I389" i="3"/>
  <c r="J389" i="3"/>
  <c r="K389" i="3"/>
  <c r="L389" i="3"/>
  <c r="I390" i="3"/>
  <c r="J390" i="3"/>
  <c r="K390" i="3"/>
  <c r="L390" i="3"/>
  <c r="I391" i="3"/>
  <c r="J391" i="3"/>
  <c r="K391" i="3"/>
  <c r="L391" i="3"/>
  <c r="I392" i="3"/>
  <c r="J392" i="3"/>
  <c r="K392" i="3"/>
  <c r="L392" i="3"/>
  <c r="I393" i="3"/>
  <c r="J393" i="3"/>
  <c r="K393" i="3"/>
  <c r="L393" i="3"/>
  <c r="I394" i="3"/>
  <c r="J394" i="3"/>
  <c r="K394" i="3"/>
  <c r="L394" i="3"/>
  <c r="I395" i="3"/>
  <c r="J395" i="3"/>
  <c r="K395" i="3"/>
  <c r="L395" i="3"/>
  <c r="I396" i="3"/>
  <c r="J396" i="3"/>
  <c r="K396" i="3"/>
  <c r="L396" i="3"/>
  <c r="I397" i="3"/>
  <c r="J397" i="3"/>
  <c r="K397" i="3"/>
  <c r="L397" i="3"/>
  <c r="I398" i="3"/>
  <c r="J398" i="3"/>
  <c r="K398" i="3"/>
  <c r="L398" i="3"/>
  <c r="I399" i="3"/>
  <c r="J399" i="3"/>
  <c r="K399" i="3"/>
  <c r="L399" i="3"/>
  <c r="I400" i="3"/>
  <c r="J400" i="3"/>
  <c r="K400" i="3"/>
  <c r="L400" i="3"/>
  <c r="I401" i="3"/>
  <c r="J401" i="3"/>
  <c r="K401" i="3"/>
  <c r="L401" i="3"/>
  <c r="I402" i="3"/>
  <c r="J402" i="3"/>
  <c r="K402" i="3"/>
  <c r="L402" i="3"/>
  <c r="I403" i="3"/>
  <c r="J403" i="3"/>
  <c r="K403" i="3"/>
  <c r="L403" i="3"/>
  <c r="I404" i="3"/>
  <c r="J404" i="3"/>
  <c r="K404" i="3"/>
  <c r="L404" i="3"/>
  <c r="I405" i="3"/>
  <c r="J405" i="3"/>
  <c r="K405" i="3"/>
  <c r="L405" i="3"/>
  <c r="I406" i="3"/>
  <c r="J406" i="3"/>
  <c r="K406" i="3"/>
  <c r="L406" i="3"/>
  <c r="I407" i="3"/>
  <c r="J407" i="3"/>
  <c r="K407" i="3"/>
  <c r="L407" i="3"/>
  <c r="I408" i="3"/>
  <c r="J408" i="3"/>
  <c r="K408" i="3"/>
  <c r="L408" i="3"/>
  <c r="I409" i="3"/>
  <c r="J409" i="3"/>
  <c r="K409" i="3"/>
  <c r="L409" i="3"/>
  <c r="I410" i="3"/>
  <c r="J410" i="3"/>
  <c r="K410" i="3"/>
  <c r="L410" i="3"/>
  <c r="I411" i="3"/>
  <c r="J411" i="3"/>
  <c r="K411" i="3"/>
  <c r="L411" i="3"/>
  <c r="I412" i="3"/>
  <c r="J412" i="3"/>
  <c r="K412" i="3"/>
  <c r="L412" i="3"/>
  <c r="I413" i="3"/>
  <c r="J413" i="3"/>
  <c r="K413" i="3"/>
  <c r="L413" i="3"/>
  <c r="I414" i="3"/>
  <c r="J414" i="3"/>
  <c r="K414" i="3"/>
  <c r="L414" i="3"/>
  <c r="I415" i="3"/>
  <c r="J415" i="3"/>
  <c r="K415" i="3"/>
  <c r="L415" i="3"/>
  <c r="I416" i="3"/>
  <c r="J416" i="3"/>
  <c r="K416" i="3"/>
  <c r="L416" i="3"/>
  <c r="I417" i="3"/>
  <c r="J417" i="3"/>
  <c r="K417" i="3"/>
  <c r="L417" i="3"/>
  <c r="I418" i="3"/>
  <c r="J418" i="3"/>
  <c r="K418" i="3"/>
  <c r="L418" i="3"/>
  <c r="I419" i="3"/>
  <c r="J419" i="3"/>
  <c r="K419" i="3"/>
  <c r="L419" i="3"/>
  <c r="I420" i="3"/>
  <c r="J420" i="3"/>
  <c r="K420" i="3"/>
  <c r="L420" i="3"/>
  <c r="I421" i="3"/>
  <c r="J421" i="3"/>
  <c r="K421" i="3"/>
  <c r="L421" i="3"/>
  <c r="I422" i="3"/>
  <c r="J422" i="3"/>
  <c r="K422" i="3"/>
  <c r="L422" i="3"/>
  <c r="I423" i="3"/>
  <c r="J423" i="3"/>
  <c r="K423" i="3"/>
  <c r="L423" i="3"/>
  <c r="I424" i="3"/>
  <c r="J424" i="3"/>
  <c r="K424" i="3"/>
  <c r="L424" i="3"/>
  <c r="I425" i="3"/>
  <c r="J425" i="3"/>
  <c r="K425" i="3"/>
  <c r="L425" i="3"/>
  <c r="I426" i="3"/>
  <c r="J426" i="3"/>
  <c r="K426" i="3"/>
  <c r="L426" i="3"/>
  <c r="I427" i="3"/>
  <c r="J427" i="3"/>
  <c r="K427" i="3"/>
  <c r="L427" i="3"/>
  <c r="I428" i="3"/>
  <c r="J428" i="3"/>
  <c r="K428" i="3"/>
  <c r="L428" i="3"/>
  <c r="I429" i="3"/>
  <c r="J429" i="3"/>
  <c r="K429" i="3"/>
  <c r="L429" i="3"/>
  <c r="I430" i="3"/>
  <c r="J430" i="3"/>
  <c r="K430" i="3"/>
  <c r="L430" i="3"/>
  <c r="I431" i="3"/>
  <c r="J431" i="3"/>
  <c r="K431" i="3"/>
  <c r="L431" i="3"/>
  <c r="I432" i="3"/>
  <c r="J432" i="3"/>
  <c r="K432" i="3"/>
  <c r="L432" i="3"/>
  <c r="I433" i="3"/>
  <c r="J433" i="3"/>
  <c r="K433" i="3"/>
  <c r="L433" i="3"/>
  <c r="I434" i="3"/>
  <c r="J434" i="3"/>
  <c r="K434" i="3"/>
  <c r="L434" i="3"/>
  <c r="I435" i="3"/>
  <c r="J435" i="3"/>
  <c r="K435" i="3"/>
  <c r="L435" i="3"/>
  <c r="I436" i="3"/>
  <c r="J436" i="3"/>
  <c r="K436" i="3"/>
  <c r="L436" i="3"/>
  <c r="I437" i="3"/>
  <c r="J437" i="3"/>
  <c r="K437" i="3"/>
  <c r="L437" i="3"/>
  <c r="I438" i="3"/>
  <c r="J438" i="3"/>
  <c r="K438" i="3"/>
  <c r="L438" i="3"/>
  <c r="I439" i="3"/>
  <c r="J439" i="3"/>
  <c r="K439" i="3"/>
  <c r="L439" i="3"/>
  <c r="I440" i="3"/>
  <c r="J440" i="3"/>
  <c r="K440" i="3"/>
  <c r="L440" i="3"/>
  <c r="I441" i="3"/>
  <c r="J441" i="3"/>
  <c r="K441" i="3"/>
  <c r="L441" i="3"/>
  <c r="I442" i="3"/>
  <c r="J442" i="3"/>
  <c r="K442" i="3"/>
  <c r="L442" i="3"/>
  <c r="I443" i="3"/>
  <c r="J443" i="3"/>
  <c r="K443" i="3"/>
  <c r="L443" i="3"/>
  <c r="I444" i="3"/>
  <c r="J444" i="3"/>
  <c r="K444" i="3"/>
  <c r="L444" i="3"/>
  <c r="I445" i="3"/>
  <c r="J445" i="3"/>
  <c r="K445" i="3"/>
  <c r="L445" i="3"/>
  <c r="I446" i="3"/>
  <c r="J446" i="3"/>
  <c r="K446" i="3"/>
  <c r="L446" i="3"/>
  <c r="I447" i="3"/>
  <c r="J447" i="3"/>
  <c r="K447" i="3"/>
  <c r="L447" i="3"/>
  <c r="I448" i="3"/>
  <c r="J448" i="3"/>
  <c r="K448" i="3"/>
  <c r="L448" i="3"/>
  <c r="I449" i="3"/>
  <c r="J449" i="3"/>
  <c r="K449" i="3"/>
  <c r="L449" i="3"/>
  <c r="I450" i="3"/>
  <c r="J450" i="3"/>
  <c r="K450" i="3"/>
  <c r="L450" i="3"/>
  <c r="I451" i="3"/>
  <c r="J451" i="3"/>
  <c r="K451" i="3"/>
  <c r="L451" i="3"/>
  <c r="I452" i="3"/>
  <c r="J452" i="3"/>
  <c r="K452" i="3"/>
  <c r="L452" i="3"/>
  <c r="I453" i="3"/>
  <c r="J453" i="3"/>
  <c r="K453" i="3"/>
  <c r="L453" i="3"/>
  <c r="I454" i="3"/>
  <c r="J454" i="3"/>
  <c r="K454" i="3"/>
  <c r="L454" i="3"/>
  <c r="I455" i="3"/>
  <c r="J455" i="3"/>
  <c r="K455" i="3"/>
  <c r="L455" i="3"/>
  <c r="I456" i="3"/>
  <c r="J456" i="3"/>
  <c r="K456" i="3"/>
  <c r="L456" i="3"/>
  <c r="I457" i="3"/>
  <c r="J457" i="3"/>
  <c r="K457" i="3"/>
  <c r="L457" i="3"/>
  <c r="I458" i="3"/>
  <c r="J458" i="3"/>
  <c r="K458" i="3"/>
  <c r="L458" i="3"/>
  <c r="I459" i="3"/>
  <c r="J459" i="3"/>
  <c r="K459" i="3"/>
  <c r="L459" i="3"/>
  <c r="I460" i="3"/>
  <c r="J460" i="3"/>
  <c r="K460" i="3"/>
  <c r="L460" i="3"/>
  <c r="I461" i="3"/>
  <c r="J461" i="3"/>
  <c r="K461" i="3"/>
  <c r="L461" i="3"/>
  <c r="I462" i="3"/>
  <c r="J462" i="3"/>
  <c r="K462" i="3"/>
  <c r="L462" i="3"/>
  <c r="I463" i="3"/>
  <c r="J463" i="3"/>
  <c r="K463" i="3"/>
  <c r="L463" i="3"/>
  <c r="I464" i="3"/>
  <c r="J464" i="3"/>
  <c r="K464" i="3"/>
  <c r="L464" i="3"/>
  <c r="I465" i="3"/>
  <c r="J465" i="3"/>
  <c r="K465" i="3"/>
  <c r="L465" i="3"/>
  <c r="I466" i="3"/>
  <c r="J466" i="3"/>
  <c r="K466" i="3"/>
  <c r="L466" i="3"/>
  <c r="I467" i="3"/>
  <c r="J467" i="3"/>
  <c r="K467" i="3"/>
  <c r="L467" i="3"/>
  <c r="I468" i="3"/>
  <c r="J468" i="3"/>
  <c r="K468" i="3"/>
  <c r="L468" i="3"/>
  <c r="I469" i="3"/>
  <c r="J469" i="3"/>
  <c r="K469" i="3"/>
  <c r="L469" i="3"/>
  <c r="I470" i="3"/>
  <c r="J470" i="3"/>
  <c r="K470" i="3"/>
  <c r="L470" i="3"/>
  <c r="I471" i="3"/>
  <c r="J471" i="3"/>
  <c r="K471" i="3"/>
  <c r="L471" i="3"/>
  <c r="I472" i="3"/>
  <c r="J472" i="3"/>
  <c r="K472" i="3"/>
  <c r="L472" i="3"/>
  <c r="I473" i="3"/>
  <c r="J473" i="3"/>
  <c r="K473" i="3"/>
  <c r="L473" i="3"/>
  <c r="I474" i="3"/>
  <c r="J474" i="3"/>
  <c r="K474" i="3"/>
  <c r="L474" i="3"/>
  <c r="I475" i="3"/>
  <c r="J475" i="3"/>
  <c r="K475" i="3"/>
  <c r="L475" i="3"/>
  <c r="I476" i="3"/>
  <c r="J476" i="3"/>
  <c r="K476" i="3"/>
  <c r="L476" i="3"/>
  <c r="I477" i="3"/>
  <c r="J477" i="3"/>
  <c r="K477" i="3"/>
  <c r="L477" i="3"/>
  <c r="I478" i="3"/>
  <c r="J478" i="3"/>
  <c r="K478" i="3"/>
  <c r="L478" i="3"/>
  <c r="I479" i="3"/>
  <c r="J479" i="3"/>
  <c r="K479" i="3"/>
  <c r="L479" i="3"/>
  <c r="I480" i="3"/>
  <c r="J480" i="3"/>
  <c r="K480" i="3"/>
  <c r="L480" i="3"/>
  <c r="I481" i="3"/>
  <c r="J481" i="3"/>
  <c r="K481" i="3"/>
  <c r="L481" i="3"/>
  <c r="I482" i="3"/>
  <c r="J482" i="3"/>
  <c r="K482" i="3"/>
  <c r="L482" i="3"/>
  <c r="I483" i="3"/>
  <c r="J483" i="3"/>
  <c r="K483" i="3"/>
  <c r="L483" i="3"/>
  <c r="I484" i="3"/>
  <c r="J484" i="3"/>
  <c r="K484" i="3"/>
  <c r="L484" i="3"/>
  <c r="I485" i="3"/>
  <c r="J485" i="3"/>
  <c r="K485" i="3"/>
  <c r="L485" i="3"/>
  <c r="I486" i="3"/>
  <c r="J486" i="3"/>
  <c r="K486" i="3"/>
  <c r="L486" i="3"/>
  <c r="I487" i="3"/>
  <c r="J487" i="3"/>
  <c r="K487" i="3"/>
  <c r="L487" i="3"/>
  <c r="I488" i="3"/>
  <c r="J488" i="3"/>
  <c r="K488" i="3"/>
  <c r="L488" i="3"/>
  <c r="I489" i="3"/>
  <c r="J489" i="3"/>
  <c r="K489" i="3"/>
  <c r="L489" i="3"/>
  <c r="I490" i="3"/>
  <c r="J490" i="3"/>
  <c r="K490" i="3"/>
  <c r="L490" i="3"/>
  <c r="I491" i="3"/>
  <c r="J491" i="3"/>
  <c r="K491" i="3"/>
  <c r="L491" i="3"/>
  <c r="I492" i="3"/>
  <c r="J492" i="3"/>
  <c r="K492" i="3"/>
  <c r="L492" i="3"/>
  <c r="I493" i="3"/>
  <c r="J493" i="3"/>
  <c r="K493" i="3"/>
  <c r="L493" i="3"/>
  <c r="I494" i="3"/>
  <c r="J494" i="3"/>
  <c r="K494" i="3"/>
  <c r="L494" i="3"/>
  <c r="I495" i="3"/>
  <c r="J495" i="3"/>
  <c r="K495" i="3"/>
  <c r="L495" i="3"/>
  <c r="I496" i="3"/>
  <c r="J496" i="3"/>
  <c r="K496" i="3"/>
  <c r="L496" i="3"/>
  <c r="I497" i="3"/>
  <c r="J497" i="3"/>
  <c r="K497" i="3"/>
  <c r="L497" i="3"/>
  <c r="I498" i="3"/>
  <c r="J498" i="3"/>
  <c r="K498" i="3"/>
  <c r="L498" i="3"/>
  <c r="I499" i="3"/>
  <c r="J499" i="3"/>
  <c r="K499" i="3"/>
  <c r="L499" i="3"/>
  <c r="I500" i="3"/>
  <c r="J500" i="3"/>
  <c r="K500" i="3"/>
  <c r="L500" i="3"/>
  <c r="I501" i="3"/>
  <c r="J501" i="3"/>
  <c r="K501" i="3"/>
  <c r="L501" i="3"/>
  <c r="I502" i="3"/>
  <c r="J502" i="3"/>
  <c r="K502" i="3"/>
  <c r="L502" i="3"/>
  <c r="I503" i="3"/>
  <c r="J503" i="3"/>
  <c r="K503" i="3"/>
  <c r="L503" i="3"/>
  <c r="I504" i="3"/>
  <c r="J504" i="3"/>
  <c r="K504" i="3"/>
  <c r="L504" i="3"/>
  <c r="I505" i="3"/>
  <c r="J505" i="3"/>
  <c r="K505" i="3"/>
  <c r="L505" i="3"/>
  <c r="I506" i="3"/>
  <c r="J506" i="3"/>
  <c r="K506" i="3"/>
  <c r="L506" i="3"/>
  <c r="I507" i="3"/>
  <c r="J507" i="3"/>
  <c r="K507" i="3"/>
  <c r="L507" i="3"/>
  <c r="I508" i="3"/>
  <c r="J508" i="3"/>
  <c r="K508" i="3"/>
  <c r="L508" i="3"/>
  <c r="I509" i="3"/>
  <c r="J509" i="3"/>
  <c r="K509" i="3"/>
  <c r="L509" i="3"/>
  <c r="I510" i="3"/>
  <c r="J510" i="3"/>
  <c r="K510" i="3"/>
  <c r="L510" i="3"/>
  <c r="I511" i="3"/>
  <c r="J511" i="3"/>
  <c r="K511" i="3"/>
  <c r="L511" i="3"/>
  <c r="I512" i="3"/>
  <c r="J512" i="3"/>
  <c r="K512" i="3"/>
  <c r="L512" i="3"/>
  <c r="I513" i="3"/>
  <c r="J513" i="3"/>
  <c r="K513" i="3"/>
  <c r="L513" i="3"/>
  <c r="I514" i="3"/>
  <c r="J514" i="3"/>
  <c r="K514" i="3"/>
  <c r="L514" i="3"/>
  <c r="I515" i="3"/>
  <c r="J515" i="3"/>
  <c r="K515" i="3"/>
  <c r="L515" i="3"/>
  <c r="I516" i="3"/>
  <c r="J516" i="3"/>
  <c r="K516" i="3"/>
  <c r="L516" i="3"/>
  <c r="I517" i="3"/>
  <c r="J517" i="3"/>
  <c r="K517" i="3"/>
  <c r="L517" i="3"/>
  <c r="I518" i="3"/>
  <c r="J518" i="3"/>
  <c r="K518" i="3"/>
  <c r="L518" i="3"/>
  <c r="I519" i="3"/>
  <c r="J519" i="3"/>
  <c r="K519" i="3"/>
  <c r="L519" i="3"/>
  <c r="I520" i="3"/>
  <c r="J520" i="3"/>
  <c r="K520" i="3"/>
  <c r="L520" i="3"/>
  <c r="I521" i="3"/>
  <c r="J521" i="3"/>
  <c r="K521" i="3"/>
  <c r="L521" i="3"/>
  <c r="I522" i="3"/>
  <c r="J522" i="3"/>
  <c r="K522" i="3"/>
  <c r="L522" i="3"/>
  <c r="I523" i="3"/>
  <c r="J523" i="3"/>
  <c r="K523" i="3"/>
  <c r="L523" i="3"/>
  <c r="I524" i="3"/>
  <c r="J524" i="3"/>
  <c r="K524" i="3"/>
  <c r="L524" i="3"/>
  <c r="I525" i="3"/>
  <c r="J525" i="3"/>
  <c r="K525" i="3"/>
  <c r="L525" i="3"/>
  <c r="I526" i="3"/>
  <c r="J526" i="3"/>
  <c r="K526" i="3"/>
  <c r="L526" i="3"/>
  <c r="I527" i="3"/>
  <c r="J527" i="3"/>
  <c r="K527" i="3"/>
  <c r="L527" i="3"/>
  <c r="I528" i="3"/>
  <c r="J528" i="3"/>
  <c r="K528" i="3"/>
  <c r="L528" i="3"/>
  <c r="I529" i="3"/>
  <c r="J529" i="3"/>
  <c r="K529" i="3"/>
  <c r="L529" i="3"/>
  <c r="I530" i="3"/>
  <c r="J530" i="3"/>
  <c r="K530" i="3"/>
  <c r="L530" i="3"/>
  <c r="I531" i="3"/>
  <c r="J531" i="3"/>
  <c r="K531" i="3"/>
  <c r="L531" i="3"/>
  <c r="I532" i="3"/>
  <c r="J532" i="3"/>
  <c r="K532" i="3"/>
  <c r="L532" i="3"/>
  <c r="I533" i="3"/>
  <c r="J533" i="3"/>
  <c r="K533" i="3"/>
  <c r="L533" i="3"/>
  <c r="I534" i="3"/>
  <c r="J534" i="3"/>
  <c r="K534" i="3"/>
  <c r="L534" i="3"/>
  <c r="I535" i="3"/>
  <c r="J535" i="3"/>
  <c r="K535" i="3"/>
  <c r="L535" i="3"/>
  <c r="I536" i="3"/>
  <c r="J536" i="3"/>
  <c r="K536" i="3"/>
  <c r="L536" i="3"/>
  <c r="I537" i="3"/>
  <c r="J537" i="3"/>
  <c r="K537" i="3"/>
  <c r="L537" i="3"/>
  <c r="I538" i="3"/>
  <c r="J538" i="3"/>
  <c r="K538" i="3"/>
  <c r="L538" i="3"/>
  <c r="I539" i="3"/>
  <c r="J539" i="3"/>
  <c r="K539" i="3"/>
  <c r="L539" i="3"/>
  <c r="I540" i="3"/>
  <c r="J540" i="3"/>
  <c r="K540" i="3"/>
  <c r="L540" i="3"/>
  <c r="I541" i="3"/>
  <c r="J541" i="3"/>
  <c r="K541" i="3"/>
  <c r="L541" i="3"/>
  <c r="I542" i="3"/>
  <c r="J542" i="3"/>
  <c r="K542" i="3"/>
  <c r="L542" i="3"/>
  <c r="I543" i="3"/>
  <c r="J543" i="3"/>
  <c r="K543" i="3"/>
  <c r="L543" i="3"/>
  <c r="I544" i="3"/>
  <c r="J544" i="3"/>
  <c r="K544" i="3"/>
  <c r="L544" i="3"/>
  <c r="I545" i="3"/>
  <c r="J545" i="3"/>
  <c r="K545" i="3"/>
  <c r="L545" i="3"/>
  <c r="I546" i="3"/>
  <c r="J546" i="3"/>
  <c r="K546" i="3"/>
  <c r="L546" i="3"/>
  <c r="I547" i="3"/>
  <c r="J547" i="3"/>
  <c r="K547" i="3"/>
  <c r="L547" i="3"/>
  <c r="I548" i="3"/>
  <c r="J548" i="3"/>
  <c r="K548" i="3"/>
  <c r="L548" i="3"/>
  <c r="I549" i="3"/>
  <c r="J549" i="3"/>
  <c r="K549" i="3"/>
  <c r="L549" i="3"/>
  <c r="I550" i="3"/>
  <c r="J550" i="3"/>
  <c r="K550" i="3"/>
  <c r="L550" i="3"/>
  <c r="I551" i="3"/>
  <c r="J551" i="3"/>
  <c r="K551" i="3"/>
  <c r="L551" i="3"/>
  <c r="I552" i="3"/>
  <c r="J552" i="3"/>
  <c r="K552" i="3"/>
  <c r="L552" i="3"/>
  <c r="I553" i="3"/>
  <c r="J553" i="3"/>
  <c r="K553" i="3"/>
  <c r="L553" i="3"/>
  <c r="I554" i="3"/>
  <c r="J554" i="3"/>
  <c r="K554" i="3"/>
  <c r="L554" i="3"/>
  <c r="I555" i="3"/>
  <c r="J555" i="3"/>
  <c r="K555" i="3"/>
  <c r="L555" i="3"/>
  <c r="I556" i="3"/>
  <c r="J556" i="3"/>
  <c r="K556" i="3"/>
  <c r="L556" i="3"/>
  <c r="I557" i="3"/>
  <c r="J557" i="3"/>
  <c r="K557" i="3"/>
  <c r="L557" i="3"/>
  <c r="I558" i="3"/>
  <c r="J558" i="3"/>
  <c r="K558" i="3"/>
  <c r="L558" i="3"/>
  <c r="I559" i="3"/>
  <c r="J559" i="3"/>
  <c r="K559" i="3"/>
  <c r="L559" i="3"/>
  <c r="I560" i="3"/>
  <c r="J560" i="3"/>
  <c r="K560" i="3"/>
  <c r="L560" i="3"/>
  <c r="I561" i="3"/>
  <c r="J561" i="3"/>
  <c r="K561" i="3"/>
  <c r="L561" i="3"/>
  <c r="I562" i="3"/>
  <c r="J562" i="3"/>
  <c r="K562" i="3"/>
  <c r="L562" i="3"/>
  <c r="I563" i="3"/>
  <c r="J563" i="3"/>
  <c r="K563" i="3"/>
  <c r="L563" i="3"/>
  <c r="I564" i="3"/>
  <c r="J564" i="3"/>
  <c r="K564" i="3"/>
  <c r="L564" i="3"/>
  <c r="I565" i="3"/>
  <c r="J565" i="3"/>
  <c r="K565" i="3"/>
  <c r="L565" i="3"/>
  <c r="I566" i="3"/>
  <c r="J566" i="3"/>
  <c r="K566" i="3"/>
  <c r="L566" i="3"/>
  <c r="I567" i="3"/>
  <c r="J567" i="3"/>
  <c r="K567" i="3"/>
  <c r="L567" i="3"/>
  <c r="I568" i="3"/>
  <c r="J568" i="3"/>
  <c r="K568" i="3"/>
  <c r="L568" i="3"/>
  <c r="I569" i="3"/>
  <c r="J569" i="3"/>
  <c r="K569" i="3"/>
  <c r="L569" i="3"/>
  <c r="I570" i="3"/>
  <c r="J570" i="3"/>
  <c r="K570" i="3"/>
  <c r="L570" i="3"/>
  <c r="I571" i="3"/>
  <c r="J571" i="3"/>
  <c r="K571" i="3"/>
  <c r="L571" i="3"/>
  <c r="I572" i="3"/>
  <c r="J572" i="3"/>
  <c r="K572" i="3"/>
  <c r="L572" i="3"/>
  <c r="I573" i="3"/>
  <c r="J573" i="3"/>
  <c r="K573" i="3"/>
  <c r="L573" i="3"/>
  <c r="I574" i="3"/>
  <c r="J574" i="3"/>
  <c r="K574" i="3"/>
  <c r="L574" i="3"/>
  <c r="I575" i="3"/>
  <c r="J575" i="3"/>
  <c r="K575" i="3"/>
  <c r="L575" i="3"/>
  <c r="I576" i="3"/>
  <c r="J576" i="3"/>
  <c r="K576" i="3"/>
  <c r="L576" i="3"/>
  <c r="I577" i="3"/>
  <c r="J577" i="3"/>
  <c r="K577" i="3"/>
  <c r="L577" i="3"/>
  <c r="I578" i="3"/>
  <c r="J578" i="3"/>
  <c r="K578" i="3"/>
  <c r="L578" i="3"/>
  <c r="I579" i="3"/>
  <c r="J579" i="3"/>
  <c r="K579" i="3"/>
  <c r="L579" i="3"/>
  <c r="I580" i="3"/>
  <c r="J580" i="3"/>
  <c r="K580" i="3"/>
  <c r="L580" i="3"/>
  <c r="I581" i="3"/>
  <c r="J581" i="3"/>
  <c r="K581" i="3"/>
  <c r="L581" i="3"/>
  <c r="I582" i="3"/>
  <c r="J582" i="3"/>
  <c r="K582" i="3"/>
  <c r="L582" i="3"/>
  <c r="I583" i="3"/>
  <c r="J583" i="3"/>
  <c r="K583" i="3"/>
  <c r="L583" i="3"/>
  <c r="I584" i="3"/>
  <c r="J584" i="3"/>
  <c r="K584" i="3"/>
  <c r="L584" i="3"/>
  <c r="I585" i="3"/>
  <c r="J585" i="3"/>
  <c r="K585" i="3"/>
  <c r="L585" i="3"/>
  <c r="I586" i="3"/>
  <c r="J586" i="3"/>
  <c r="K586" i="3"/>
  <c r="L586" i="3"/>
  <c r="I587" i="3"/>
  <c r="J587" i="3"/>
  <c r="K587" i="3"/>
  <c r="L587" i="3"/>
  <c r="I588" i="3"/>
  <c r="J588" i="3"/>
  <c r="K588" i="3"/>
  <c r="L588" i="3"/>
  <c r="I589" i="3"/>
  <c r="J589" i="3"/>
  <c r="K589" i="3"/>
  <c r="L589" i="3"/>
  <c r="I590" i="3"/>
  <c r="J590" i="3"/>
  <c r="K590" i="3"/>
  <c r="L590" i="3"/>
  <c r="I591" i="3"/>
  <c r="J591" i="3"/>
  <c r="K591" i="3"/>
  <c r="L591" i="3"/>
  <c r="I592" i="3"/>
  <c r="J592" i="3"/>
  <c r="K592" i="3"/>
  <c r="L592" i="3"/>
  <c r="I593" i="3"/>
  <c r="J593" i="3"/>
  <c r="K593" i="3"/>
  <c r="L593" i="3"/>
  <c r="I594" i="3"/>
  <c r="J594" i="3"/>
  <c r="K594" i="3"/>
  <c r="L594" i="3"/>
  <c r="I595" i="3"/>
  <c r="J595" i="3"/>
  <c r="K595" i="3"/>
  <c r="L595" i="3"/>
  <c r="I596" i="3"/>
  <c r="J596" i="3"/>
  <c r="K596" i="3"/>
  <c r="L596" i="3"/>
  <c r="I597" i="3"/>
  <c r="J597" i="3"/>
  <c r="K597" i="3"/>
  <c r="L597" i="3"/>
  <c r="I598" i="3"/>
  <c r="J598" i="3"/>
  <c r="K598" i="3"/>
  <c r="L598" i="3"/>
  <c r="I599" i="3"/>
  <c r="J599" i="3"/>
  <c r="K599" i="3"/>
  <c r="L599" i="3"/>
  <c r="I600" i="3"/>
  <c r="J600" i="3"/>
  <c r="K600" i="3"/>
  <c r="L600" i="3"/>
  <c r="I601" i="3"/>
  <c r="J601" i="3"/>
  <c r="K601" i="3"/>
  <c r="L601" i="3"/>
  <c r="I602" i="3"/>
  <c r="J602" i="3"/>
  <c r="K602" i="3"/>
  <c r="L602" i="3"/>
  <c r="I603" i="3"/>
  <c r="J603" i="3"/>
  <c r="K603" i="3"/>
  <c r="L603" i="3"/>
  <c r="I604" i="3"/>
  <c r="J604" i="3"/>
  <c r="K604" i="3"/>
  <c r="L604" i="3"/>
  <c r="I605" i="3"/>
  <c r="J605" i="3"/>
  <c r="K605" i="3"/>
  <c r="L605" i="3"/>
  <c r="I606" i="3"/>
  <c r="J606" i="3"/>
  <c r="K606" i="3"/>
  <c r="L606" i="3"/>
  <c r="I607" i="3"/>
  <c r="J607" i="3"/>
  <c r="K607" i="3"/>
  <c r="L607" i="3"/>
  <c r="I608" i="3"/>
  <c r="J608" i="3"/>
  <c r="K608" i="3"/>
  <c r="L608" i="3"/>
  <c r="I609" i="3"/>
  <c r="J609" i="3"/>
  <c r="K609" i="3"/>
  <c r="L609" i="3"/>
  <c r="I610" i="3"/>
  <c r="J610" i="3"/>
  <c r="K610" i="3"/>
  <c r="L610" i="3"/>
  <c r="I611" i="3"/>
  <c r="J611" i="3"/>
  <c r="K611" i="3"/>
  <c r="L611" i="3"/>
  <c r="I612" i="3"/>
  <c r="J612" i="3"/>
  <c r="K612" i="3"/>
  <c r="L612" i="3"/>
  <c r="I613" i="3"/>
  <c r="J613" i="3"/>
  <c r="K613" i="3"/>
  <c r="L613" i="3"/>
  <c r="I614" i="3"/>
  <c r="J614" i="3"/>
  <c r="K614" i="3"/>
  <c r="L614" i="3"/>
  <c r="I615" i="3"/>
  <c r="J615" i="3"/>
  <c r="K615" i="3"/>
  <c r="L615" i="3"/>
  <c r="I616" i="3"/>
  <c r="J616" i="3"/>
  <c r="K616" i="3"/>
  <c r="L616" i="3"/>
  <c r="I617" i="3"/>
  <c r="J617" i="3"/>
  <c r="K617" i="3"/>
  <c r="L617" i="3"/>
  <c r="I618" i="3"/>
  <c r="J618" i="3"/>
  <c r="K618" i="3"/>
  <c r="L618" i="3"/>
  <c r="I619" i="3"/>
  <c r="J619" i="3"/>
  <c r="K619" i="3"/>
  <c r="L619" i="3"/>
  <c r="I620" i="3"/>
  <c r="J620" i="3"/>
  <c r="K620" i="3"/>
  <c r="L620" i="3"/>
  <c r="I621" i="3"/>
  <c r="J621" i="3"/>
  <c r="K621" i="3"/>
  <c r="L621" i="3"/>
  <c r="I622" i="3"/>
  <c r="J622" i="3"/>
  <c r="K622" i="3"/>
  <c r="L622" i="3"/>
  <c r="I623" i="3"/>
  <c r="J623" i="3"/>
  <c r="K623" i="3"/>
  <c r="L623" i="3"/>
  <c r="I624" i="3"/>
  <c r="J624" i="3"/>
  <c r="K624" i="3"/>
  <c r="L624" i="3"/>
  <c r="I625" i="3"/>
  <c r="J625" i="3"/>
  <c r="K625" i="3"/>
  <c r="L625" i="3"/>
  <c r="I626" i="3"/>
  <c r="J626" i="3"/>
  <c r="K626" i="3"/>
  <c r="L626" i="3"/>
  <c r="I627" i="3"/>
  <c r="J627" i="3"/>
  <c r="K627" i="3"/>
  <c r="L627" i="3"/>
  <c r="I628" i="3"/>
  <c r="J628" i="3"/>
  <c r="K628" i="3"/>
  <c r="L628" i="3"/>
  <c r="I629" i="3"/>
  <c r="J629" i="3"/>
  <c r="K629" i="3"/>
  <c r="L629" i="3"/>
  <c r="I630" i="3"/>
  <c r="J630" i="3"/>
  <c r="K630" i="3"/>
  <c r="L630" i="3"/>
  <c r="I631" i="3"/>
  <c r="J631" i="3"/>
  <c r="K631" i="3"/>
  <c r="L631" i="3"/>
  <c r="I632" i="3"/>
  <c r="J632" i="3"/>
  <c r="K632" i="3"/>
  <c r="L632" i="3"/>
  <c r="I633" i="3"/>
  <c r="J633" i="3"/>
  <c r="K633" i="3"/>
  <c r="L633" i="3"/>
  <c r="I634" i="3"/>
  <c r="J634" i="3"/>
  <c r="K634" i="3"/>
  <c r="L634" i="3"/>
  <c r="I635" i="3"/>
  <c r="J635" i="3"/>
  <c r="K635" i="3"/>
  <c r="L635" i="3"/>
  <c r="I636" i="3"/>
  <c r="J636" i="3"/>
  <c r="K636" i="3"/>
  <c r="L636" i="3"/>
  <c r="I637" i="3"/>
  <c r="J637" i="3"/>
  <c r="K637" i="3"/>
  <c r="L637" i="3"/>
  <c r="I638" i="3"/>
  <c r="J638" i="3"/>
  <c r="K638" i="3"/>
  <c r="L638" i="3"/>
  <c r="I639" i="3"/>
  <c r="J639" i="3"/>
  <c r="K639" i="3"/>
  <c r="L639" i="3"/>
  <c r="I640" i="3"/>
  <c r="J640" i="3"/>
  <c r="K640" i="3"/>
  <c r="L640" i="3"/>
  <c r="I641" i="3"/>
  <c r="J641" i="3"/>
  <c r="K641" i="3"/>
  <c r="L641" i="3"/>
  <c r="I642" i="3"/>
  <c r="J642" i="3"/>
  <c r="K642" i="3"/>
  <c r="L642" i="3"/>
  <c r="I643" i="3"/>
  <c r="J643" i="3"/>
  <c r="K643" i="3"/>
  <c r="L643" i="3"/>
  <c r="I644" i="3"/>
  <c r="J644" i="3"/>
  <c r="K644" i="3"/>
  <c r="L644" i="3"/>
  <c r="I645" i="3"/>
  <c r="J645" i="3"/>
  <c r="K645" i="3"/>
  <c r="L645" i="3"/>
  <c r="I646" i="3"/>
  <c r="J646" i="3"/>
  <c r="K646" i="3"/>
  <c r="L646" i="3"/>
  <c r="I647" i="3"/>
  <c r="J647" i="3"/>
  <c r="K647" i="3"/>
  <c r="L647" i="3"/>
  <c r="I648" i="3"/>
  <c r="J648" i="3"/>
  <c r="K648" i="3"/>
  <c r="L648" i="3"/>
  <c r="I649" i="3"/>
  <c r="J649" i="3"/>
  <c r="K649" i="3"/>
  <c r="L649" i="3"/>
  <c r="I650" i="3"/>
  <c r="J650" i="3"/>
  <c r="K650" i="3"/>
  <c r="L650" i="3"/>
  <c r="I651" i="3"/>
  <c r="J651" i="3"/>
  <c r="K651" i="3"/>
  <c r="L651" i="3"/>
  <c r="I652" i="3"/>
  <c r="J652" i="3"/>
  <c r="K652" i="3"/>
  <c r="L652" i="3"/>
  <c r="I653" i="3"/>
  <c r="J653" i="3"/>
  <c r="K653" i="3"/>
  <c r="L653" i="3"/>
  <c r="I654" i="3"/>
  <c r="J654" i="3"/>
  <c r="K654" i="3"/>
  <c r="L654" i="3"/>
  <c r="I655" i="3"/>
  <c r="J655" i="3"/>
  <c r="K655" i="3"/>
  <c r="L655" i="3"/>
  <c r="I656" i="3"/>
  <c r="J656" i="3"/>
  <c r="K656" i="3"/>
  <c r="L656" i="3"/>
  <c r="I657" i="3"/>
  <c r="J657" i="3"/>
  <c r="K657" i="3"/>
  <c r="L657" i="3"/>
  <c r="I658" i="3"/>
  <c r="J658" i="3"/>
  <c r="K658" i="3"/>
  <c r="L658" i="3"/>
  <c r="I659" i="3"/>
  <c r="J659" i="3"/>
  <c r="K659" i="3"/>
  <c r="L659" i="3"/>
  <c r="I660" i="3"/>
  <c r="J660" i="3"/>
  <c r="K660" i="3"/>
  <c r="L660" i="3"/>
  <c r="I661" i="3"/>
  <c r="J661" i="3"/>
  <c r="K661" i="3"/>
  <c r="L661" i="3"/>
  <c r="I662" i="3"/>
  <c r="J662" i="3"/>
  <c r="K662" i="3"/>
  <c r="L662" i="3"/>
  <c r="I663" i="3"/>
  <c r="J663" i="3"/>
  <c r="K663" i="3"/>
  <c r="L663" i="3"/>
  <c r="I664" i="3"/>
  <c r="J664" i="3"/>
  <c r="K664" i="3"/>
  <c r="L664" i="3"/>
  <c r="I665" i="3"/>
  <c r="J665" i="3"/>
  <c r="K665" i="3"/>
  <c r="L665" i="3"/>
  <c r="I666" i="3"/>
  <c r="J666" i="3"/>
  <c r="K666" i="3"/>
  <c r="L666" i="3"/>
  <c r="I667" i="3"/>
  <c r="J667" i="3"/>
  <c r="K667" i="3"/>
  <c r="L667" i="3"/>
  <c r="I668" i="3"/>
  <c r="J668" i="3"/>
  <c r="K668" i="3"/>
  <c r="L668" i="3"/>
  <c r="I669" i="3"/>
  <c r="J669" i="3"/>
  <c r="K669" i="3"/>
  <c r="L669" i="3"/>
  <c r="I670" i="3"/>
  <c r="J670" i="3"/>
  <c r="K670" i="3"/>
  <c r="L670" i="3"/>
  <c r="I671" i="3"/>
  <c r="J671" i="3"/>
  <c r="K671" i="3"/>
  <c r="L671" i="3"/>
  <c r="I672" i="3"/>
  <c r="J672" i="3"/>
  <c r="K672" i="3"/>
  <c r="L672" i="3"/>
  <c r="I673" i="3"/>
  <c r="J673" i="3"/>
  <c r="K673" i="3"/>
  <c r="L673" i="3"/>
  <c r="I674" i="3"/>
  <c r="J674" i="3"/>
  <c r="K674" i="3"/>
  <c r="L674" i="3"/>
  <c r="I675" i="3"/>
  <c r="J675" i="3"/>
  <c r="K675" i="3"/>
  <c r="L675" i="3"/>
  <c r="I676" i="3"/>
  <c r="J676" i="3"/>
  <c r="K676" i="3"/>
  <c r="L676" i="3"/>
  <c r="I677" i="3"/>
  <c r="J677" i="3"/>
  <c r="K677" i="3"/>
  <c r="L677" i="3"/>
  <c r="I678" i="3"/>
  <c r="J678" i="3"/>
  <c r="K678" i="3"/>
  <c r="L678" i="3"/>
  <c r="I679" i="3"/>
  <c r="J679" i="3"/>
  <c r="K679" i="3"/>
  <c r="L679" i="3"/>
  <c r="I680" i="3"/>
  <c r="J680" i="3"/>
  <c r="K680" i="3"/>
  <c r="L680" i="3"/>
  <c r="I681" i="3"/>
  <c r="J681" i="3"/>
  <c r="K681" i="3"/>
  <c r="L681" i="3"/>
  <c r="I682" i="3"/>
  <c r="J682" i="3"/>
  <c r="K682" i="3"/>
  <c r="L682" i="3"/>
  <c r="I683" i="3"/>
  <c r="J683" i="3"/>
  <c r="K683" i="3"/>
  <c r="L683" i="3"/>
  <c r="I684" i="3"/>
  <c r="J684" i="3"/>
  <c r="K684" i="3"/>
  <c r="L684" i="3"/>
  <c r="I685" i="3"/>
  <c r="J685" i="3"/>
  <c r="K685" i="3"/>
  <c r="L685" i="3"/>
  <c r="I686" i="3"/>
  <c r="J686" i="3"/>
  <c r="K686" i="3"/>
  <c r="L686" i="3"/>
  <c r="I687" i="3"/>
  <c r="J687" i="3"/>
  <c r="K687" i="3"/>
  <c r="L687" i="3"/>
  <c r="I688" i="3"/>
  <c r="J688" i="3"/>
  <c r="K688" i="3"/>
  <c r="L688" i="3"/>
  <c r="I689" i="3"/>
  <c r="J689" i="3"/>
  <c r="K689" i="3"/>
  <c r="L689" i="3"/>
  <c r="I690" i="3"/>
  <c r="J690" i="3"/>
  <c r="K690" i="3"/>
  <c r="L690" i="3"/>
  <c r="I691" i="3"/>
  <c r="J691" i="3"/>
  <c r="K691" i="3"/>
  <c r="L691" i="3"/>
  <c r="I692" i="3"/>
  <c r="J692" i="3"/>
  <c r="K692" i="3"/>
  <c r="L692" i="3"/>
  <c r="I693" i="3"/>
  <c r="J693" i="3"/>
  <c r="K693" i="3"/>
  <c r="L693" i="3"/>
  <c r="I694" i="3"/>
  <c r="J694" i="3"/>
  <c r="K694" i="3"/>
  <c r="L694" i="3"/>
  <c r="I695" i="3"/>
  <c r="J695" i="3"/>
  <c r="K695" i="3"/>
  <c r="L695" i="3"/>
  <c r="I696" i="3"/>
  <c r="J696" i="3"/>
  <c r="K696" i="3"/>
  <c r="L696" i="3"/>
  <c r="I697" i="3"/>
  <c r="J697" i="3"/>
  <c r="K697" i="3"/>
  <c r="L697" i="3"/>
  <c r="I698" i="3"/>
  <c r="J698" i="3"/>
  <c r="K698" i="3"/>
  <c r="L698" i="3"/>
  <c r="I699" i="3"/>
  <c r="J699" i="3"/>
  <c r="K699" i="3"/>
  <c r="L699" i="3"/>
  <c r="I700" i="3"/>
  <c r="J700" i="3"/>
  <c r="K700" i="3"/>
  <c r="L700" i="3"/>
  <c r="I701" i="3"/>
  <c r="J701" i="3"/>
  <c r="K701" i="3"/>
  <c r="L701" i="3"/>
  <c r="I702" i="3"/>
  <c r="J702" i="3"/>
  <c r="K702" i="3"/>
  <c r="L702" i="3"/>
  <c r="I703" i="3"/>
  <c r="J703" i="3"/>
  <c r="K703" i="3"/>
  <c r="L703" i="3"/>
  <c r="I704" i="3"/>
  <c r="J704" i="3"/>
  <c r="K704" i="3"/>
  <c r="L704" i="3"/>
  <c r="I705" i="3"/>
  <c r="J705" i="3"/>
  <c r="K705" i="3"/>
  <c r="L705" i="3"/>
  <c r="I706" i="3"/>
  <c r="J706" i="3"/>
  <c r="K706" i="3"/>
  <c r="L706" i="3"/>
  <c r="I707" i="3"/>
  <c r="J707" i="3"/>
  <c r="K707" i="3"/>
  <c r="L707" i="3"/>
  <c r="I708" i="3"/>
  <c r="J708" i="3"/>
  <c r="K708" i="3"/>
  <c r="L708" i="3"/>
  <c r="I709" i="3"/>
  <c r="J709" i="3"/>
  <c r="K709" i="3"/>
  <c r="L709" i="3"/>
  <c r="I710" i="3"/>
  <c r="J710" i="3"/>
  <c r="K710" i="3"/>
  <c r="L710" i="3"/>
  <c r="I711" i="3"/>
  <c r="J711" i="3"/>
  <c r="K711" i="3"/>
  <c r="L711" i="3"/>
  <c r="I712" i="3"/>
  <c r="J712" i="3"/>
  <c r="K712" i="3"/>
  <c r="L712" i="3"/>
  <c r="I713" i="3"/>
  <c r="J713" i="3"/>
  <c r="K713" i="3"/>
  <c r="L713" i="3"/>
  <c r="I714" i="3"/>
  <c r="J714" i="3"/>
  <c r="K714" i="3"/>
  <c r="L714" i="3"/>
  <c r="I715" i="3"/>
  <c r="J715" i="3"/>
  <c r="K715" i="3"/>
  <c r="L715" i="3"/>
  <c r="I716" i="3"/>
  <c r="J716" i="3"/>
  <c r="K716" i="3"/>
  <c r="L716" i="3"/>
  <c r="I717" i="3"/>
  <c r="J717" i="3"/>
  <c r="K717" i="3"/>
  <c r="L717" i="3"/>
  <c r="I718" i="3"/>
  <c r="J718" i="3"/>
  <c r="K718" i="3"/>
  <c r="L718" i="3"/>
  <c r="I719" i="3"/>
  <c r="J719" i="3"/>
  <c r="K719" i="3"/>
  <c r="L719" i="3"/>
  <c r="I720" i="3"/>
  <c r="J720" i="3"/>
  <c r="K720" i="3"/>
  <c r="L720" i="3"/>
  <c r="I721" i="3"/>
  <c r="J721" i="3"/>
  <c r="K721" i="3"/>
  <c r="L721" i="3"/>
  <c r="I722" i="3"/>
  <c r="J722" i="3"/>
  <c r="K722" i="3"/>
  <c r="L722" i="3"/>
  <c r="I723" i="3"/>
  <c r="J723" i="3"/>
  <c r="K723" i="3"/>
  <c r="L723" i="3"/>
  <c r="I724" i="3"/>
  <c r="J724" i="3"/>
  <c r="K724" i="3"/>
  <c r="L724" i="3"/>
  <c r="I725" i="3"/>
  <c r="J725" i="3"/>
  <c r="K725" i="3"/>
  <c r="L725" i="3"/>
  <c r="I726" i="3"/>
  <c r="J726" i="3"/>
  <c r="K726" i="3"/>
  <c r="L726" i="3"/>
  <c r="I727" i="3"/>
  <c r="J727" i="3"/>
  <c r="K727" i="3"/>
  <c r="L727" i="3"/>
  <c r="I728" i="3"/>
  <c r="J728" i="3"/>
  <c r="K728" i="3"/>
  <c r="L728" i="3"/>
  <c r="I729" i="3"/>
  <c r="J729" i="3"/>
  <c r="K729" i="3"/>
  <c r="L729" i="3"/>
  <c r="I730" i="3"/>
  <c r="J730" i="3"/>
  <c r="K730" i="3"/>
  <c r="L730" i="3"/>
  <c r="I731" i="3"/>
  <c r="J731" i="3"/>
  <c r="K731" i="3"/>
  <c r="L731" i="3"/>
  <c r="I732" i="3"/>
  <c r="J732" i="3"/>
  <c r="K732" i="3"/>
  <c r="L732" i="3"/>
  <c r="I733" i="3"/>
  <c r="J733" i="3"/>
  <c r="K733" i="3"/>
  <c r="L733" i="3"/>
  <c r="I734" i="3"/>
  <c r="J734" i="3"/>
  <c r="K734" i="3"/>
  <c r="L734" i="3"/>
  <c r="I735" i="3"/>
  <c r="J735" i="3"/>
  <c r="K735" i="3"/>
  <c r="L735" i="3"/>
  <c r="I736" i="3"/>
  <c r="J736" i="3"/>
  <c r="K736" i="3"/>
  <c r="L736" i="3"/>
  <c r="I737" i="3"/>
  <c r="J737" i="3"/>
  <c r="K737" i="3"/>
  <c r="L737" i="3"/>
  <c r="I738" i="3"/>
  <c r="J738" i="3"/>
  <c r="K738" i="3"/>
  <c r="L738" i="3"/>
  <c r="I739" i="3"/>
  <c r="J739" i="3"/>
  <c r="K739" i="3"/>
  <c r="L739" i="3"/>
  <c r="I740" i="3"/>
  <c r="J740" i="3"/>
  <c r="K740" i="3"/>
  <c r="L740" i="3"/>
  <c r="I741" i="3"/>
  <c r="J741" i="3"/>
  <c r="K741" i="3"/>
  <c r="L741" i="3"/>
  <c r="I742" i="3"/>
  <c r="J742" i="3"/>
  <c r="K742" i="3"/>
  <c r="L742" i="3"/>
  <c r="I743" i="3"/>
  <c r="J743" i="3"/>
  <c r="K743" i="3"/>
  <c r="L743" i="3"/>
  <c r="I744" i="3"/>
  <c r="J744" i="3"/>
  <c r="K744" i="3"/>
  <c r="L744" i="3"/>
  <c r="I745" i="3"/>
  <c r="J745" i="3"/>
  <c r="K745" i="3"/>
  <c r="L745" i="3"/>
  <c r="I746" i="3"/>
  <c r="J746" i="3"/>
  <c r="K746" i="3"/>
  <c r="L746" i="3"/>
  <c r="I747" i="3"/>
  <c r="J747" i="3"/>
  <c r="K747" i="3"/>
  <c r="L747" i="3"/>
  <c r="I748" i="3"/>
  <c r="J748" i="3"/>
  <c r="K748" i="3"/>
  <c r="L748" i="3"/>
  <c r="I749" i="3"/>
  <c r="J749" i="3"/>
  <c r="K749" i="3"/>
  <c r="L749" i="3"/>
  <c r="I750" i="3"/>
  <c r="J750" i="3"/>
  <c r="K750" i="3"/>
  <c r="L750" i="3"/>
  <c r="I751" i="3"/>
  <c r="J751" i="3"/>
  <c r="K751" i="3"/>
  <c r="L751" i="3"/>
  <c r="I752" i="3"/>
  <c r="J752" i="3"/>
  <c r="K752" i="3"/>
  <c r="L752" i="3"/>
  <c r="I753" i="3"/>
  <c r="J753" i="3"/>
  <c r="K753" i="3"/>
  <c r="L753" i="3"/>
  <c r="I754" i="3"/>
  <c r="J754" i="3"/>
  <c r="K754" i="3"/>
  <c r="L754" i="3"/>
  <c r="I755" i="3"/>
  <c r="J755" i="3"/>
  <c r="K755" i="3"/>
  <c r="L755" i="3"/>
  <c r="I756" i="3"/>
  <c r="J756" i="3"/>
  <c r="K756" i="3"/>
  <c r="L756" i="3"/>
  <c r="I757" i="3"/>
  <c r="J757" i="3"/>
  <c r="K757" i="3"/>
  <c r="L757" i="3"/>
  <c r="I758" i="3"/>
  <c r="J758" i="3"/>
  <c r="K758" i="3"/>
  <c r="L758" i="3"/>
  <c r="I759" i="3"/>
  <c r="J759" i="3"/>
  <c r="K759" i="3"/>
  <c r="L759" i="3"/>
  <c r="I760" i="3"/>
  <c r="J760" i="3"/>
  <c r="K760" i="3"/>
  <c r="L760" i="3"/>
  <c r="I761" i="3"/>
  <c r="J761" i="3"/>
  <c r="K761" i="3"/>
  <c r="L761" i="3"/>
  <c r="I762" i="3"/>
  <c r="J762" i="3"/>
  <c r="K762" i="3"/>
  <c r="L762" i="3"/>
  <c r="I763" i="3"/>
  <c r="J763" i="3"/>
  <c r="K763" i="3"/>
  <c r="L763" i="3"/>
  <c r="I764" i="3"/>
  <c r="J764" i="3"/>
  <c r="K764" i="3"/>
  <c r="L764" i="3"/>
  <c r="I765" i="3"/>
  <c r="J765" i="3"/>
  <c r="K765" i="3"/>
  <c r="L765" i="3"/>
  <c r="I766" i="3"/>
  <c r="J766" i="3"/>
  <c r="K766" i="3"/>
  <c r="L766" i="3"/>
  <c r="I767" i="3"/>
  <c r="J767" i="3"/>
  <c r="K767" i="3"/>
  <c r="L767" i="3"/>
  <c r="I768" i="3"/>
  <c r="J768" i="3"/>
  <c r="K768" i="3"/>
  <c r="L768" i="3"/>
  <c r="I769" i="3"/>
  <c r="J769" i="3"/>
  <c r="K769" i="3"/>
  <c r="L769" i="3"/>
  <c r="I770" i="3"/>
  <c r="J770" i="3"/>
  <c r="K770" i="3"/>
  <c r="L770" i="3"/>
  <c r="I771" i="3"/>
  <c r="J771" i="3"/>
  <c r="K771" i="3"/>
  <c r="L771" i="3"/>
  <c r="I772" i="3"/>
  <c r="J772" i="3"/>
  <c r="K772" i="3"/>
  <c r="L772" i="3"/>
  <c r="I773" i="3"/>
  <c r="J773" i="3"/>
  <c r="K773" i="3"/>
  <c r="L773" i="3"/>
  <c r="I774" i="3"/>
  <c r="J774" i="3"/>
  <c r="K774" i="3"/>
  <c r="L774" i="3"/>
  <c r="I775" i="3"/>
  <c r="J775" i="3"/>
  <c r="K775" i="3"/>
  <c r="L775" i="3"/>
  <c r="I776" i="3"/>
  <c r="J776" i="3"/>
  <c r="K776" i="3"/>
  <c r="L776" i="3"/>
  <c r="I777" i="3"/>
  <c r="J777" i="3"/>
  <c r="K777" i="3"/>
  <c r="L777" i="3"/>
  <c r="I778" i="3"/>
  <c r="J778" i="3"/>
  <c r="K778" i="3"/>
  <c r="L778" i="3"/>
  <c r="I779" i="3"/>
  <c r="J779" i="3"/>
  <c r="K779" i="3"/>
  <c r="L779" i="3"/>
  <c r="I780" i="3"/>
  <c r="J780" i="3"/>
  <c r="K780" i="3"/>
  <c r="L780" i="3"/>
  <c r="I781" i="3"/>
  <c r="J781" i="3"/>
  <c r="K781" i="3"/>
  <c r="L781" i="3"/>
  <c r="I782" i="3"/>
  <c r="J782" i="3"/>
  <c r="K782" i="3"/>
  <c r="L782" i="3"/>
  <c r="I783" i="3"/>
  <c r="J783" i="3"/>
  <c r="K783" i="3"/>
  <c r="L783" i="3"/>
  <c r="I784" i="3"/>
  <c r="J784" i="3"/>
  <c r="K784" i="3"/>
  <c r="L784" i="3"/>
  <c r="I785" i="3"/>
  <c r="J785" i="3"/>
  <c r="K785" i="3"/>
  <c r="L785" i="3"/>
  <c r="I786" i="3"/>
  <c r="J786" i="3"/>
  <c r="K786" i="3"/>
  <c r="L786" i="3"/>
  <c r="I787" i="3"/>
  <c r="J787" i="3"/>
  <c r="K787" i="3"/>
  <c r="L787" i="3"/>
  <c r="I788" i="3"/>
  <c r="J788" i="3"/>
  <c r="K788" i="3"/>
  <c r="L788" i="3"/>
  <c r="I789" i="3"/>
  <c r="J789" i="3"/>
  <c r="K789" i="3"/>
  <c r="L789" i="3"/>
  <c r="I790" i="3"/>
  <c r="J790" i="3"/>
  <c r="K790" i="3"/>
  <c r="L790" i="3"/>
  <c r="I791" i="3"/>
  <c r="J791" i="3"/>
  <c r="K791" i="3"/>
  <c r="L791" i="3"/>
  <c r="I792" i="3"/>
  <c r="J792" i="3"/>
  <c r="K792" i="3"/>
  <c r="L792" i="3"/>
  <c r="I793" i="3"/>
  <c r="J793" i="3"/>
  <c r="K793" i="3"/>
  <c r="L793" i="3"/>
  <c r="I794" i="3"/>
  <c r="J794" i="3"/>
  <c r="K794" i="3"/>
  <c r="L794" i="3"/>
  <c r="I795" i="3"/>
  <c r="J795" i="3"/>
  <c r="K795" i="3"/>
  <c r="L795" i="3"/>
  <c r="I796" i="3"/>
  <c r="J796" i="3"/>
  <c r="K796" i="3"/>
  <c r="L796" i="3"/>
  <c r="I797" i="3"/>
  <c r="J797" i="3"/>
  <c r="K797" i="3"/>
  <c r="L797" i="3"/>
  <c r="I798" i="3"/>
  <c r="J798" i="3"/>
  <c r="K798" i="3"/>
  <c r="L798" i="3"/>
  <c r="I799" i="3"/>
  <c r="J799" i="3"/>
  <c r="K799" i="3"/>
  <c r="L799" i="3"/>
  <c r="I800" i="3"/>
  <c r="J800" i="3"/>
  <c r="K800" i="3"/>
  <c r="L800" i="3"/>
  <c r="I801" i="3"/>
  <c r="J801" i="3"/>
  <c r="K801" i="3"/>
  <c r="L801" i="3"/>
  <c r="I802" i="3"/>
  <c r="J802" i="3"/>
  <c r="K802" i="3"/>
  <c r="L802" i="3"/>
  <c r="I803" i="3"/>
  <c r="J803" i="3"/>
  <c r="K803" i="3"/>
  <c r="L803" i="3"/>
  <c r="I804" i="3"/>
  <c r="J804" i="3"/>
  <c r="K804" i="3"/>
  <c r="L804" i="3"/>
  <c r="I805" i="3"/>
  <c r="J805" i="3"/>
  <c r="K805" i="3"/>
  <c r="L805" i="3"/>
  <c r="I806" i="3"/>
  <c r="J806" i="3"/>
  <c r="K806" i="3"/>
  <c r="L806" i="3"/>
  <c r="I807" i="3"/>
  <c r="J807" i="3"/>
  <c r="K807" i="3"/>
  <c r="L807" i="3"/>
  <c r="I808" i="3"/>
  <c r="J808" i="3"/>
  <c r="K808" i="3"/>
  <c r="L808" i="3"/>
  <c r="I809" i="3"/>
  <c r="J809" i="3"/>
  <c r="K809" i="3"/>
  <c r="L809" i="3"/>
  <c r="I810" i="3"/>
  <c r="J810" i="3"/>
  <c r="K810" i="3"/>
  <c r="L810" i="3"/>
  <c r="I811" i="3"/>
  <c r="J811" i="3"/>
  <c r="K811" i="3"/>
  <c r="L811" i="3"/>
  <c r="I812" i="3"/>
  <c r="J812" i="3"/>
  <c r="K812" i="3"/>
  <c r="L812" i="3"/>
  <c r="I813" i="3"/>
  <c r="J813" i="3"/>
  <c r="K813" i="3"/>
  <c r="L813" i="3"/>
  <c r="I814" i="3"/>
  <c r="J814" i="3"/>
  <c r="K814" i="3"/>
  <c r="L814" i="3"/>
  <c r="I815" i="3"/>
  <c r="J815" i="3"/>
  <c r="K815" i="3"/>
  <c r="L815" i="3"/>
  <c r="I816" i="3"/>
  <c r="J816" i="3"/>
  <c r="K816" i="3"/>
  <c r="L816" i="3"/>
  <c r="I817" i="3"/>
  <c r="J817" i="3"/>
  <c r="K817" i="3"/>
  <c r="L817" i="3"/>
  <c r="I818" i="3"/>
  <c r="J818" i="3"/>
  <c r="K818" i="3"/>
  <c r="L818" i="3"/>
  <c r="I819" i="3"/>
  <c r="J819" i="3"/>
  <c r="K819" i="3"/>
  <c r="L819" i="3"/>
  <c r="I820" i="3"/>
  <c r="J820" i="3"/>
  <c r="K820" i="3"/>
  <c r="L820" i="3"/>
  <c r="I821" i="3"/>
  <c r="J821" i="3"/>
  <c r="K821" i="3"/>
  <c r="L821" i="3"/>
  <c r="I822" i="3"/>
  <c r="J822" i="3"/>
  <c r="K822" i="3"/>
  <c r="L822" i="3"/>
  <c r="I823" i="3"/>
  <c r="J823" i="3"/>
  <c r="K823" i="3"/>
  <c r="L823" i="3"/>
  <c r="I824" i="3"/>
  <c r="J824" i="3"/>
  <c r="K824" i="3"/>
  <c r="L824" i="3"/>
  <c r="I825" i="3"/>
  <c r="J825" i="3"/>
  <c r="K825" i="3"/>
  <c r="L825" i="3"/>
  <c r="I826" i="3"/>
  <c r="J826" i="3"/>
  <c r="K826" i="3"/>
  <c r="L826" i="3"/>
  <c r="I827" i="3"/>
  <c r="J827" i="3"/>
  <c r="K827" i="3"/>
  <c r="L827" i="3"/>
  <c r="I828" i="3"/>
  <c r="J828" i="3"/>
  <c r="K828" i="3"/>
  <c r="L828" i="3"/>
  <c r="I829" i="3"/>
  <c r="J829" i="3"/>
  <c r="K829" i="3"/>
  <c r="L829" i="3"/>
  <c r="I830" i="3"/>
  <c r="J830" i="3"/>
  <c r="K830" i="3"/>
  <c r="L830" i="3"/>
  <c r="I831" i="3"/>
  <c r="J831" i="3"/>
  <c r="K831" i="3"/>
  <c r="L831" i="3"/>
  <c r="I832" i="3"/>
  <c r="J832" i="3"/>
  <c r="K832" i="3"/>
  <c r="L832" i="3"/>
  <c r="I833" i="3"/>
  <c r="J833" i="3"/>
  <c r="K833" i="3"/>
  <c r="L833" i="3"/>
  <c r="I834" i="3"/>
  <c r="J834" i="3"/>
  <c r="K834" i="3"/>
  <c r="L834" i="3"/>
  <c r="I835" i="3"/>
  <c r="J835" i="3"/>
  <c r="K835" i="3"/>
  <c r="L835" i="3"/>
  <c r="I836" i="3"/>
  <c r="J836" i="3"/>
  <c r="K836" i="3"/>
  <c r="L836" i="3"/>
  <c r="I837" i="3"/>
  <c r="J837" i="3"/>
  <c r="K837" i="3"/>
  <c r="L837" i="3"/>
  <c r="I838" i="3"/>
  <c r="J838" i="3"/>
  <c r="K838" i="3"/>
  <c r="L838" i="3"/>
  <c r="I839" i="3"/>
  <c r="J839" i="3"/>
  <c r="K839" i="3"/>
  <c r="L839" i="3"/>
  <c r="I840" i="3"/>
  <c r="J840" i="3"/>
  <c r="K840" i="3"/>
  <c r="L840" i="3"/>
  <c r="I841" i="3"/>
  <c r="J841" i="3"/>
  <c r="K841" i="3"/>
  <c r="L841" i="3"/>
  <c r="I842" i="3"/>
  <c r="J842" i="3"/>
  <c r="K842" i="3"/>
  <c r="L842" i="3"/>
  <c r="I843" i="3"/>
  <c r="J843" i="3"/>
  <c r="K843" i="3"/>
  <c r="L843" i="3"/>
  <c r="I844" i="3"/>
  <c r="J844" i="3"/>
  <c r="K844" i="3"/>
  <c r="L844" i="3"/>
  <c r="I845" i="3"/>
  <c r="J845" i="3"/>
  <c r="K845" i="3"/>
  <c r="L845" i="3"/>
  <c r="I846" i="3"/>
  <c r="J846" i="3"/>
  <c r="K846" i="3"/>
  <c r="L846" i="3"/>
  <c r="I847" i="3"/>
  <c r="J847" i="3"/>
  <c r="K847" i="3"/>
  <c r="L847" i="3"/>
  <c r="I848" i="3"/>
  <c r="J848" i="3"/>
  <c r="K848" i="3"/>
  <c r="L848" i="3"/>
  <c r="I849" i="3"/>
  <c r="J849" i="3"/>
  <c r="K849" i="3"/>
  <c r="L849" i="3"/>
  <c r="I850" i="3"/>
  <c r="J850" i="3"/>
  <c r="K850" i="3"/>
  <c r="L850" i="3"/>
  <c r="I851" i="3"/>
  <c r="J851" i="3"/>
  <c r="K851" i="3"/>
  <c r="L851" i="3"/>
  <c r="I852" i="3"/>
  <c r="J852" i="3"/>
  <c r="K852" i="3"/>
  <c r="L852" i="3"/>
  <c r="I853" i="3"/>
  <c r="J853" i="3"/>
  <c r="K853" i="3"/>
  <c r="L853" i="3"/>
  <c r="I854" i="3"/>
  <c r="J854" i="3"/>
  <c r="K854" i="3"/>
  <c r="L854" i="3"/>
  <c r="I855" i="3"/>
  <c r="J855" i="3"/>
  <c r="K855" i="3"/>
  <c r="L855" i="3"/>
  <c r="I856" i="3"/>
  <c r="J856" i="3"/>
  <c r="K856" i="3"/>
  <c r="L856" i="3"/>
  <c r="I857" i="3"/>
  <c r="J857" i="3"/>
  <c r="K857" i="3"/>
  <c r="L857" i="3"/>
  <c r="I858" i="3"/>
  <c r="J858" i="3"/>
  <c r="K858" i="3"/>
  <c r="L858" i="3"/>
  <c r="I859" i="3"/>
  <c r="J859" i="3"/>
  <c r="K859" i="3"/>
  <c r="L859" i="3"/>
  <c r="I860" i="3"/>
  <c r="J860" i="3"/>
  <c r="K860" i="3"/>
  <c r="L860" i="3"/>
  <c r="I861" i="3"/>
  <c r="J861" i="3"/>
  <c r="K861" i="3"/>
  <c r="L861" i="3"/>
  <c r="I862" i="3"/>
  <c r="J862" i="3"/>
  <c r="K862" i="3"/>
  <c r="L862" i="3"/>
  <c r="I863" i="3"/>
  <c r="J863" i="3"/>
  <c r="K863" i="3"/>
  <c r="L863" i="3"/>
  <c r="I864" i="3"/>
  <c r="J864" i="3"/>
  <c r="K864" i="3"/>
  <c r="L864" i="3"/>
  <c r="I865" i="3"/>
  <c r="J865" i="3"/>
  <c r="K865" i="3"/>
  <c r="L865" i="3"/>
  <c r="I866" i="3"/>
  <c r="J866" i="3"/>
  <c r="K866" i="3"/>
  <c r="L866" i="3"/>
  <c r="I867" i="3"/>
  <c r="J867" i="3"/>
  <c r="K867" i="3"/>
  <c r="L867" i="3"/>
  <c r="I868" i="3"/>
  <c r="J868" i="3"/>
  <c r="K868" i="3"/>
  <c r="L868" i="3"/>
  <c r="I869" i="3"/>
  <c r="J869" i="3"/>
  <c r="K869" i="3"/>
  <c r="L869" i="3"/>
  <c r="I870" i="3"/>
  <c r="J870" i="3"/>
  <c r="K870" i="3"/>
  <c r="L870" i="3"/>
  <c r="I871" i="3"/>
  <c r="J871" i="3"/>
  <c r="K871" i="3"/>
  <c r="L871" i="3"/>
  <c r="I872" i="3"/>
  <c r="J872" i="3"/>
  <c r="K872" i="3"/>
  <c r="L872" i="3"/>
  <c r="I873" i="3"/>
  <c r="J873" i="3"/>
  <c r="K873" i="3"/>
  <c r="L873" i="3"/>
  <c r="I874" i="3"/>
  <c r="J874" i="3"/>
  <c r="K874" i="3"/>
  <c r="L874" i="3"/>
  <c r="I875" i="3"/>
  <c r="J875" i="3"/>
  <c r="K875" i="3"/>
  <c r="L875" i="3"/>
  <c r="I876" i="3"/>
  <c r="J876" i="3"/>
  <c r="K876" i="3"/>
  <c r="L876" i="3"/>
  <c r="I877" i="3"/>
  <c r="J877" i="3"/>
  <c r="K877" i="3"/>
  <c r="L877" i="3"/>
  <c r="I878" i="3"/>
  <c r="J878" i="3"/>
  <c r="K878" i="3"/>
  <c r="L878" i="3"/>
  <c r="I879" i="3"/>
  <c r="J879" i="3"/>
  <c r="K879" i="3"/>
  <c r="L879" i="3"/>
  <c r="I880" i="3"/>
  <c r="J880" i="3"/>
  <c r="K880" i="3"/>
  <c r="L880" i="3"/>
  <c r="I881" i="3"/>
  <c r="J881" i="3"/>
  <c r="K881" i="3"/>
  <c r="L881" i="3"/>
  <c r="I882" i="3"/>
  <c r="J882" i="3"/>
  <c r="K882" i="3"/>
  <c r="L882" i="3"/>
  <c r="I883" i="3"/>
  <c r="J883" i="3"/>
  <c r="K883" i="3"/>
  <c r="L883" i="3"/>
  <c r="I884" i="3"/>
  <c r="J884" i="3"/>
  <c r="K884" i="3"/>
  <c r="L884" i="3"/>
  <c r="I885" i="3"/>
  <c r="J885" i="3"/>
  <c r="K885" i="3"/>
  <c r="L885" i="3"/>
  <c r="I886" i="3"/>
  <c r="J886" i="3"/>
  <c r="K886" i="3"/>
  <c r="L886" i="3"/>
  <c r="I887" i="3"/>
  <c r="J887" i="3"/>
  <c r="K887" i="3"/>
  <c r="L887" i="3"/>
  <c r="I888" i="3"/>
  <c r="J888" i="3"/>
  <c r="K888" i="3"/>
  <c r="L888" i="3"/>
  <c r="I889" i="3"/>
  <c r="J889" i="3"/>
  <c r="K889" i="3"/>
  <c r="L889" i="3"/>
  <c r="I890" i="3"/>
  <c r="J890" i="3"/>
  <c r="K890" i="3"/>
  <c r="L890" i="3"/>
  <c r="I891" i="3"/>
  <c r="J891" i="3"/>
  <c r="K891" i="3"/>
  <c r="L891" i="3"/>
  <c r="I892" i="3"/>
  <c r="J892" i="3"/>
  <c r="K892" i="3"/>
  <c r="L892" i="3"/>
  <c r="I893" i="3"/>
  <c r="J893" i="3"/>
  <c r="K893" i="3"/>
  <c r="L893" i="3"/>
  <c r="I894" i="3"/>
  <c r="J894" i="3"/>
  <c r="K894" i="3"/>
  <c r="L894" i="3"/>
  <c r="I895" i="3"/>
  <c r="J895" i="3"/>
  <c r="K895" i="3"/>
  <c r="L895" i="3"/>
  <c r="I896" i="3"/>
  <c r="J896" i="3"/>
  <c r="K896" i="3"/>
  <c r="L896" i="3"/>
  <c r="I897" i="3"/>
  <c r="J897" i="3"/>
  <c r="K897" i="3"/>
  <c r="L897" i="3"/>
  <c r="I898" i="3"/>
  <c r="J898" i="3"/>
  <c r="K898" i="3"/>
  <c r="L898" i="3"/>
  <c r="I899" i="3"/>
  <c r="J899" i="3"/>
  <c r="K899" i="3"/>
  <c r="L899" i="3"/>
  <c r="I900" i="3"/>
  <c r="J900" i="3"/>
  <c r="K900" i="3"/>
  <c r="L900" i="3"/>
  <c r="I901" i="3"/>
  <c r="J901" i="3"/>
  <c r="K901" i="3"/>
  <c r="L901" i="3"/>
  <c r="I902" i="3"/>
  <c r="J902" i="3"/>
  <c r="K902" i="3"/>
  <c r="L902" i="3"/>
  <c r="I903" i="3"/>
  <c r="J903" i="3"/>
  <c r="K903" i="3"/>
  <c r="L903" i="3"/>
  <c r="I904" i="3"/>
  <c r="J904" i="3"/>
  <c r="K904" i="3"/>
  <c r="L904" i="3"/>
  <c r="I905" i="3"/>
  <c r="J905" i="3"/>
  <c r="K905" i="3"/>
  <c r="L905" i="3"/>
  <c r="I906" i="3"/>
  <c r="J906" i="3"/>
  <c r="K906" i="3"/>
  <c r="L906" i="3"/>
  <c r="I907" i="3"/>
  <c r="J907" i="3"/>
  <c r="K907" i="3"/>
  <c r="L907" i="3"/>
  <c r="I908" i="3"/>
  <c r="J908" i="3"/>
  <c r="K908" i="3"/>
  <c r="L908" i="3"/>
  <c r="I909" i="3"/>
  <c r="J909" i="3"/>
  <c r="K909" i="3"/>
  <c r="L909" i="3"/>
  <c r="I910" i="3"/>
  <c r="J910" i="3"/>
  <c r="K910" i="3"/>
  <c r="L910" i="3"/>
  <c r="I911" i="3"/>
  <c r="J911" i="3"/>
  <c r="K911" i="3"/>
  <c r="L911" i="3"/>
  <c r="I912" i="3"/>
  <c r="J912" i="3"/>
  <c r="K912" i="3"/>
  <c r="L912" i="3"/>
  <c r="I913" i="3"/>
  <c r="J913" i="3"/>
  <c r="K913" i="3"/>
  <c r="L913" i="3"/>
  <c r="I914" i="3"/>
  <c r="J914" i="3"/>
  <c r="K914" i="3"/>
  <c r="L914" i="3"/>
  <c r="I915" i="3"/>
  <c r="J915" i="3"/>
  <c r="K915" i="3"/>
  <c r="L915" i="3"/>
  <c r="I916" i="3"/>
  <c r="J916" i="3"/>
  <c r="K916" i="3"/>
  <c r="L916" i="3"/>
  <c r="I917" i="3"/>
  <c r="J917" i="3"/>
  <c r="K917" i="3"/>
  <c r="L917" i="3"/>
  <c r="I918" i="3"/>
  <c r="J918" i="3"/>
  <c r="K918" i="3"/>
  <c r="L918" i="3"/>
  <c r="I919" i="3"/>
  <c r="J919" i="3"/>
  <c r="K919" i="3"/>
  <c r="L919" i="3"/>
  <c r="I920" i="3"/>
  <c r="J920" i="3"/>
  <c r="K920" i="3"/>
  <c r="L920" i="3"/>
  <c r="I921" i="3"/>
  <c r="J921" i="3"/>
  <c r="K921" i="3"/>
  <c r="L921" i="3"/>
  <c r="I922" i="3"/>
  <c r="J922" i="3"/>
  <c r="K922" i="3"/>
  <c r="L922" i="3"/>
  <c r="I923" i="3"/>
  <c r="J923" i="3"/>
  <c r="K923" i="3"/>
  <c r="L923" i="3"/>
  <c r="I924" i="3"/>
  <c r="J924" i="3"/>
  <c r="K924" i="3"/>
  <c r="L924" i="3"/>
  <c r="I925" i="3"/>
  <c r="J925" i="3"/>
  <c r="K925" i="3"/>
  <c r="L925" i="3"/>
  <c r="I926" i="3"/>
  <c r="J926" i="3"/>
  <c r="K926" i="3"/>
  <c r="L926" i="3"/>
  <c r="I927" i="3"/>
  <c r="J927" i="3"/>
  <c r="K927" i="3"/>
  <c r="L927" i="3"/>
  <c r="I928" i="3"/>
  <c r="J928" i="3"/>
  <c r="K928" i="3"/>
  <c r="L928" i="3"/>
  <c r="I929" i="3"/>
  <c r="J929" i="3"/>
  <c r="K929" i="3"/>
  <c r="L929" i="3"/>
  <c r="I930" i="3"/>
  <c r="J930" i="3"/>
  <c r="K930" i="3"/>
  <c r="L930" i="3"/>
  <c r="I931" i="3"/>
  <c r="J931" i="3"/>
  <c r="K931" i="3"/>
  <c r="L931" i="3"/>
  <c r="I932" i="3"/>
  <c r="J932" i="3"/>
  <c r="K932" i="3"/>
  <c r="L932" i="3"/>
  <c r="I933" i="3"/>
  <c r="J933" i="3"/>
  <c r="K933" i="3"/>
  <c r="L933" i="3"/>
  <c r="I934" i="3"/>
  <c r="J934" i="3"/>
  <c r="K934" i="3"/>
  <c r="L934" i="3"/>
  <c r="I935" i="3"/>
  <c r="J935" i="3"/>
  <c r="K935" i="3"/>
  <c r="L935" i="3"/>
  <c r="I936" i="3"/>
  <c r="J936" i="3"/>
  <c r="K936" i="3"/>
  <c r="L936" i="3"/>
  <c r="I937" i="3"/>
  <c r="J937" i="3"/>
  <c r="K937" i="3"/>
  <c r="L937" i="3"/>
  <c r="I938" i="3"/>
  <c r="J938" i="3"/>
  <c r="K938" i="3"/>
  <c r="L938" i="3"/>
  <c r="I939" i="3"/>
  <c r="J939" i="3"/>
  <c r="K939" i="3"/>
  <c r="L939" i="3"/>
  <c r="I940" i="3"/>
  <c r="J940" i="3"/>
  <c r="K940" i="3"/>
  <c r="L940" i="3"/>
  <c r="I941" i="3"/>
  <c r="J941" i="3"/>
  <c r="K941" i="3"/>
  <c r="L941" i="3"/>
  <c r="I942" i="3"/>
  <c r="J942" i="3"/>
  <c r="K942" i="3"/>
  <c r="L942" i="3"/>
  <c r="I943" i="3"/>
  <c r="J943" i="3"/>
  <c r="K943" i="3"/>
  <c r="L943" i="3"/>
  <c r="I944" i="3"/>
  <c r="J944" i="3"/>
  <c r="K944" i="3"/>
  <c r="L944" i="3"/>
  <c r="I945" i="3"/>
  <c r="J945" i="3"/>
  <c r="K945" i="3"/>
  <c r="L945" i="3"/>
  <c r="I946" i="3"/>
  <c r="J946" i="3"/>
  <c r="K946" i="3"/>
  <c r="L946" i="3"/>
  <c r="I947" i="3"/>
  <c r="J947" i="3"/>
  <c r="K947" i="3"/>
  <c r="L947" i="3"/>
  <c r="I948" i="3"/>
  <c r="J948" i="3"/>
  <c r="K948" i="3"/>
  <c r="L948" i="3"/>
  <c r="I949" i="3"/>
  <c r="J949" i="3"/>
  <c r="K949" i="3"/>
  <c r="L949" i="3"/>
  <c r="I950" i="3"/>
  <c r="J950" i="3"/>
  <c r="K950" i="3"/>
  <c r="L950" i="3"/>
  <c r="I951" i="3"/>
  <c r="J951" i="3"/>
  <c r="K951" i="3"/>
  <c r="L951" i="3"/>
  <c r="I952" i="3"/>
  <c r="J952" i="3"/>
  <c r="K952" i="3"/>
  <c r="L952" i="3"/>
  <c r="I953" i="3"/>
  <c r="J953" i="3"/>
  <c r="K953" i="3"/>
  <c r="L953" i="3"/>
  <c r="I954" i="3"/>
  <c r="J954" i="3"/>
  <c r="K954" i="3"/>
  <c r="L954" i="3"/>
  <c r="I955" i="3"/>
  <c r="J955" i="3"/>
  <c r="K955" i="3"/>
  <c r="L955" i="3"/>
  <c r="I956" i="3"/>
  <c r="J956" i="3"/>
  <c r="K956" i="3"/>
  <c r="L956" i="3"/>
  <c r="I957" i="3"/>
  <c r="J957" i="3"/>
  <c r="K957" i="3"/>
  <c r="L957" i="3"/>
  <c r="I958" i="3"/>
  <c r="J958" i="3"/>
  <c r="K958" i="3"/>
  <c r="L958" i="3"/>
  <c r="I959" i="3"/>
  <c r="J959" i="3"/>
  <c r="K959" i="3"/>
  <c r="L959" i="3"/>
  <c r="I960" i="3"/>
  <c r="J960" i="3"/>
  <c r="K960" i="3"/>
  <c r="L960" i="3"/>
  <c r="I961" i="3"/>
  <c r="J961" i="3"/>
  <c r="K961" i="3"/>
  <c r="L961" i="3"/>
  <c r="I962" i="3"/>
  <c r="J962" i="3"/>
  <c r="K962" i="3"/>
  <c r="L962" i="3"/>
  <c r="I963" i="3"/>
  <c r="J963" i="3"/>
  <c r="K963" i="3"/>
  <c r="L963" i="3"/>
  <c r="I964" i="3"/>
  <c r="J964" i="3"/>
  <c r="K964" i="3"/>
  <c r="L964" i="3"/>
  <c r="I965" i="3"/>
  <c r="J965" i="3"/>
  <c r="K965" i="3"/>
  <c r="L965" i="3"/>
  <c r="I966" i="3"/>
  <c r="J966" i="3"/>
  <c r="K966" i="3"/>
  <c r="L966" i="3"/>
  <c r="I967" i="3"/>
  <c r="J967" i="3"/>
  <c r="K967" i="3"/>
  <c r="L967" i="3"/>
  <c r="I968" i="3"/>
  <c r="J968" i="3"/>
  <c r="K968" i="3"/>
  <c r="L968" i="3"/>
  <c r="I969" i="3"/>
  <c r="J969" i="3"/>
  <c r="K969" i="3"/>
  <c r="L969" i="3"/>
  <c r="I970" i="3"/>
  <c r="J970" i="3"/>
  <c r="K970" i="3"/>
  <c r="L970" i="3"/>
  <c r="I971" i="3"/>
  <c r="J971" i="3"/>
  <c r="K971" i="3"/>
  <c r="L971" i="3"/>
  <c r="I972" i="3"/>
  <c r="J972" i="3"/>
  <c r="K972" i="3"/>
  <c r="L972" i="3"/>
  <c r="I973" i="3"/>
  <c r="J973" i="3"/>
  <c r="K973" i="3"/>
  <c r="L973" i="3"/>
  <c r="I974" i="3"/>
  <c r="J974" i="3"/>
  <c r="K974" i="3"/>
  <c r="L974" i="3"/>
  <c r="I975" i="3"/>
  <c r="J975" i="3"/>
  <c r="K975" i="3"/>
  <c r="L975" i="3"/>
  <c r="I976" i="3"/>
  <c r="J976" i="3"/>
  <c r="K976" i="3"/>
  <c r="L976" i="3"/>
  <c r="I977" i="3"/>
  <c r="J977" i="3"/>
  <c r="K977" i="3"/>
  <c r="L977" i="3"/>
  <c r="I978" i="3"/>
  <c r="J978" i="3"/>
  <c r="K978" i="3"/>
  <c r="L978" i="3"/>
  <c r="I979" i="3"/>
  <c r="J979" i="3"/>
  <c r="K979" i="3"/>
  <c r="L979" i="3"/>
  <c r="I980" i="3"/>
  <c r="J980" i="3"/>
  <c r="K980" i="3"/>
  <c r="L980" i="3"/>
  <c r="I981" i="3"/>
  <c r="J981" i="3"/>
  <c r="K981" i="3"/>
  <c r="L981" i="3"/>
  <c r="I982" i="3"/>
  <c r="J982" i="3"/>
  <c r="K982" i="3"/>
  <c r="L982" i="3"/>
  <c r="I983" i="3"/>
  <c r="J983" i="3"/>
  <c r="K983" i="3"/>
  <c r="L983" i="3"/>
  <c r="I984" i="3"/>
  <c r="J984" i="3"/>
  <c r="K984" i="3"/>
  <c r="L984" i="3"/>
  <c r="I985" i="3"/>
  <c r="J985" i="3"/>
  <c r="K985" i="3"/>
  <c r="L985" i="3"/>
  <c r="I986" i="3"/>
  <c r="J986" i="3"/>
  <c r="K986" i="3"/>
  <c r="L986" i="3"/>
  <c r="I987" i="3"/>
  <c r="J987" i="3"/>
  <c r="K987" i="3"/>
  <c r="L987" i="3"/>
  <c r="I988" i="3"/>
  <c r="J988" i="3"/>
  <c r="K988" i="3"/>
  <c r="L988" i="3"/>
  <c r="I989" i="3"/>
  <c r="J989" i="3"/>
  <c r="K989" i="3"/>
  <c r="L989" i="3"/>
  <c r="I990" i="3"/>
  <c r="J990" i="3"/>
  <c r="K990" i="3"/>
  <c r="L990" i="3"/>
  <c r="I991" i="3"/>
  <c r="J991" i="3"/>
  <c r="K991" i="3"/>
  <c r="L991" i="3"/>
  <c r="I992" i="3"/>
  <c r="J992" i="3"/>
  <c r="K992" i="3"/>
  <c r="L992" i="3"/>
  <c r="I993" i="3"/>
  <c r="J993" i="3"/>
  <c r="K993" i="3"/>
  <c r="L993" i="3"/>
  <c r="I994" i="3"/>
  <c r="J994" i="3"/>
  <c r="K994" i="3"/>
  <c r="L994" i="3"/>
  <c r="I995" i="3"/>
  <c r="J995" i="3"/>
  <c r="K995" i="3"/>
  <c r="L995" i="3"/>
  <c r="I996" i="3"/>
  <c r="J996" i="3"/>
  <c r="K996" i="3"/>
  <c r="L996" i="3"/>
  <c r="I997" i="3"/>
  <c r="J997" i="3"/>
  <c r="K997" i="3"/>
  <c r="L997" i="3"/>
  <c r="I998" i="3"/>
  <c r="J998" i="3"/>
  <c r="K998" i="3"/>
  <c r="L998" i="3"/>
  <c r="I999" i="3"/>
  <c r="J999" i="3"/>
  <c r="K999" i="3"/>
  <c r="L999" i="3"/>
  <c r="I1000" i="3"/>
  <c r="J1000" i="3"/>
  <c r="K1000" i="3"/>
  <c r="L1000" i="3"/>
  <c r="I1001" i="3"/>
  <c r="J1001" i="3"/>
  <c r="K1001" i="3"/>
  <c r="L1001" i="3"/>
  <c r="I1002" i="3"/>
  <c r="J1002" i="3"/>
  <c r="K1002" i="3"/>
  <c r="L1002" i="3"/>
  <c r="I1003" i="3"/>
  <c r="J1003" i="3"/>
  <c r="K1003" i="3"/>
  <c r="L1003" i="3"/>
  <c r="I1004" i="3"/>
  <c r="J1004" i="3"/>
  <c r="K1004" i="3"/>
  <c r="L1004" i="3"/>
  <c r="I1005" i="3"/>
  <c r="J1005" i="3"/>
  <c r="K1005" i="3"/>
  <c r="L1005" i="3"/>
  <c r="I1006" i="3"/>
  <c r="J1006" i="3"/>
  <c r="K1006" i="3"/>
  <c r="L1006" i="3"/>
  <c r="I1007" i="3"/>
  <c r="J1007" i="3"/>
  <c r="K1007" i="3"/>
  <c r="L1007" i="3"/>
  <c r="I1008" i="3"/>
  <c r="J1008" i="3"/>
  <c r="K1008" i="3"/>
  <c r="L1008" i="3"/>
  <c r="I1009" i="3"/>
  <c r="J1009" i="3"/>
  <c r="K1009" i="3"/>
  <c r="L1009" i="3"/>
  <c r="I1010" i="3"/>
  <c r="J1010" i="3"/>
  <c r="K1010" i="3"/>
  <c r="L1010" i="3"/>
  <c r="I1011" i="3"/>
  <c r="J1011" i="3"/>
  <c r="K1011" i="3"/>
  <c r="L1011" i="3"/>
  <c r="I1012" i="3"/>
  <c r="J1012" i="3"/>
  <c r="K1012" i="3"/>
  <c r="L1012" i="3"/>
  <c r="I1013" i="3"/>
  <c r="J1013" i="3"/>
  <c r="K1013" i="3"/>
  <c r="L1013" i="3"/>
  <c r="I1014" i="3"/>
  <c r="J1014" i="3"/>
  <c r="K1014" i="3"/>
  <c r="L1014" i="3"/>
  <c r="I1015" i="3"/>
  <c r="J1015" i="3"/>
  <c r="K1015" i="3"/>
  <c r="L1015" i="3"/>
  <c r="I1016" i="3"/>
  <c r="J1016" i="3"/>
  <c r="K1016" i="3"/>
  <c r="L1016" i="3"/>
  <c r="I1017" i="3"/>
  <c r="J1017" i="3"/>
  <c r="K1017" i="3"/>
  <c r="L1017" i="3"/>
  <c r="I1018" i="3"/>
  <c r="J1018" i="3"/>
  <c r="K1018" i="3"/>
  <c r="L1018" i="3"/>
  <c r="I1019" i="3"/>
  <c r="J1019" i="3"/>
  <c r="K1019" i="3"/>
  <c r="L1019" i="3"/>
  <c r="I1020" i="3"/>
  <c r="J1020" i="3"/>
  <c r="K1020" i="3"/>
  <c r="L1020" i="3"/>
  <c r="I1021" i="3"/>
  <c r="J1021" i="3"/>
  <c r="K1021" i="3"/>
  <c r="L1021" i="3"/>
  <c r="I1022" i="3"/>
  <c r="J1022" i="3"/>
  <c r="K1022" i="3"/>
  <c r="L1022" i="3"/>
  <c r="I1023" i="3"/>
  <c r="J1023" i="3"/>
  <c r="K1023" i="3"/>
  <c r="L1023" i="3"/>
  <c r="I1024" i="3"/>
  <c r="J1024" i="3"/>
  <c r="K1024" i="3"/>
  <c r="L1024" i="3"/>
  <c r="I1025" i="3"/>
  <c r="J1025" i="3"/>
  <c r="K1025" i="3"/>
  <c r="L1025" i="3"/>
  <c r="I1026" i="3"/>
  <c r="J1026" i="3"/>
  <c r="K1026" i="3"/>
  <c r="L1026" i="3"/>
  <c r="I1027" i="3"/>
  <c r="J1027" i="3"/>
  <c r="K1027" i="3"/>
  <c r="L1027" i="3"/>
  <c r="I1028" i="3"/>
  <c r="J1028" i="3"/>
  <c r="K1028" i="3"/>
  <c r="L1028" i="3"/>
  <c r="I1029" i="3"/>
  <c r="J1029" i="3"/>
  <c r="K1029" i="3"/>
  <c r="L1029" i="3"/>
  <c r="I1030" i="3"/>
  <c r="J1030" i="3"/>
  <c r="K1030" i="3"/>
  <c r="L1030" i="3"/>
  <c r="I1031" i="3"/>
  <c r="J1031" i="3"/>
  <c r="K1031" i="3"/>
  <c r="L1031" i="3"/>
  <c r="I1032" i="3"/>
  <c r="J1032" i="3"/>
  <c r="K1032" i="3"/>
  <c r="L1032" i="3"/>
  <c r="I1033" i="3"/>
  <c r="J1033" i="3"/>
  <c r="K1033" i="3"/>
  <c r="L1033" i="3"/>
  <c r="I1034" i="3"/>
  <c r="J1034" i="3"/>
  <c r="K1034" i="3"/>
  <c r="L1034" i="3"/>
  <c r="I1035" i="3"/>
  <c r="J1035" i="3"/>
  <c r="K1035" i="3"/>
  <c r="L1035" i="3"/>
  <c r="I1036" i="3"/>
  <c r="J1036" i="3"/>
  <c r="K1036" i="3"/>
  <c r="L1036" i="3"/>
  <c r="I1037" i="3"/>
  <c r="J1037" i="3"/>
  <c r="K1037" i="3"/>
  <c r="L1037" i="3"/>
  <c r="I1038" i="3"/>
  <c r="J1038" i="3"/>
  <c r="K1038" i="3"/>
  <c r="L1038" i="3"/>
  <c r="I1039" i="3"/>
  <c r="J1039" i="3"/>
  <c r="K1039" i="3"/>
  <c r="L1039" i="3"/>
  <c r="I1040" i="3"/>
  <c r="J1040" i="3"/>
  <c r="K1040" i="3"/>
  <c r="L1040" i="3"/>
  <c r="I1041" i="3"/>
  <c r="J1041" i="3"/>
  <c r="K1041" i="3"/>
  <c r="L1041" i="3"/>
  <c r="I1042" i="3"/>
  <c r="J1042" i="3"/>
  <c r="K1042" i="3"/>
  <c r="L1042" i="3"/>
  <c r="I1043" i="3"/>
  <c r="J1043" i="3"/>
  <c r="K1043" i="3"/>
  <c r="L1043" i="3"/>
  <c r="I1044" i="3"/>
  <c r="J1044" i="3"/>
  <c r="K1044" i="3"/>
  <c r="L1044" i="3"/>
  <c r="I1045" i="3"/>
  <c r="J1045" i="3"/>
  <c r="K1045" i="3"/>
  <c r="L1045" i="3"/>
  <c r="I1046" i="3"/>
  <c r="J1046" i="3"/>
  <c r="K1046" i="3"/>
  <c r="L1046" i="3"/>
  <c r="I1047" i="3"/>
  <c r="J1047" i="3"/>
  <c r="K1047" i="3"/>
  <c r="L1047" i="3"/>
  <c r="I1048" i="3"/>
  <c r="J1048" i="3"/>
  <c r="K1048" i="3"/>
  <c r="L1048" i="3"/>
  <c r="I1049" i="3"/>
  <c r="J1049" i="3"/>
  <c r="K1049" i="3"/>
  <c r="L1049" i="3"/>
  <c r="I1050" i="3"/>
  <c r="J1050" i="3"/>
  <c r="K1050" i="3"/>
  <c r="L1050" i="3"/>
  <c r="I1051" i="3"/>
  <c r="J1051" i="3"/>
  <c r="K1051" i="3"/>
  <c r="L1051" i="3"/>
  <c r="I1052" i="3"/>
  <c r="J1052" i="3"/>
  <c r="K1052" i="3"/>
  <c r="L1052" i="3"/>
  <c r="I1053" i="3"/>
  <c r="J1053" i="3"/>
  <c r="K1053" i="3"/>
  <c r="L1053" i="3"/>
  <c r="I1054" i="3"/>
  <c r="J1054" i="3"/>
  <c r="K1054" i="3"/>
  <c r="L1054" i="3"/>
  <c r="I1055" i="3"/>
  <c r="J1055" i="3"/>
  <c r="K1055" i="3"/>
  <c r="L1055" i="3"/>
  <c r="I1056" i="3"/>
  <c r="J1056" i="3"/>
  <c r="K1056" i="3"/>
  <c r="L1056" i="3"/>
  <c r="I1057" i="3"/>
  <c r="J1057" i="3"/>
  <c r="K1057" i="3"/>
  <c r="L1057" i="3"/>
  <c r="I1058" i="3"/>
  <c r="J1058" i="3"/>
  <c r="K1058" i="3"/>
  <c r="L1058" i="3"/>
  <c r="I1059" i="3"/>
  <c r="J1059" i="3"/>
  <c r="K1059" i="3"/>
  <c r="L1059" i="3"/>
  <c r="I1060" i="3"/>
  <c r="J1060" i="3"/>
  <c r="K1060" i="3"/>
  <c r="L1060" i="3"/>
  <c r="I1061" i="3"/>
  <c r="J1061" i="3"/>
  <c r="K1061" i="3"/>
  <c r="L1061" i="3"/>
  <c r="I1062" i="3"/>
  <c r="J1062" i="3"/>
  <c r="K1062" i="3"/>
  <c r="L1062" i="3"/>
  <c r="I1063" i="3"/>
  <c r="J1063" i="3"/>
  <c r="K1063" i="3"/>
  <c r="L1063" i="3"/>
  <c r="I1064" i="3"/>
  <c r="J1064" i="3"/>
  <c r="K1064" i="3"/>
  <c r="L1064" i="3"/>
  <c r="I1065" i="3"/>
  <c r="J1065" i="3"/>
  <c r="K1065" i="3"/>
  <c r="L1065" i="3"/>
  <c r="I1066" i="3"/>
  <c r="J1066" i="3"/>
  <c r="K1066" i="3"/>
  <c r="L1066" i="3"/>
  <c r="I1067" i="3"/>
  <c r="J1067" i="3"/>
  <c r="K1067" i="3"/>
  <c r="L1067" i="3"/>
  <c r="I1068" i="3"/>
  <c r="J1068" i="3"/>
  <c r="K1068" i="3"/>
  <c r="L1068" i="3"/>
  <c r="I1069" i="3"/>
  <c r="J1069" i="3"/>
  <c r="K1069" i="3"/>
  <c r="L1069" i="3"/>
  <c r="I1070" i="3"/>
  <c r="J1070" i="3"/>
  <c r="K1070" i="3"/>
  <c r="L1070" i="3"/>
  <c r="I1071" i="3"/>
  <c r="J1071" i="3"/>
  <c r="K1071" i="3"/>
  <c r="L1071" i="3"/>
  <c r="I1072" i="3"/>
  <c r="J1072" i="3"/>
  <c r="K1072" i="3"/>
  <c r="L1072" i="3"/>
  <c r="I1073" i="3"/>
  <c r="J1073" i="3"/>
  <c r="K1073" i="3"/>
  <c r="L1073" i="3"/>
  <c r="I1074" i="3"/>
  <c r="J1074" i="3"/>
  <c r="K1074" i="3"/>
  <c r="L1074" i="3"/>
  <c r="I1075" i="3"/>
  <c r="J1075" i="3"/>
  <c r="K1075" i="3"/>
  <c r="L1075" i="3"/>
  <c r="I1076" i="3"/>
  <c r="J1076" i="3"/>
  <c r="K1076" i="3"/>
  <c r="L1076" i="3"/>
  <c r="I1077" i="3"/>
  <c r="J1077" i="3"/>
  <c r="K1077" i="3"/>
  <c r="L1077" i="3"/>
  <c r="I1078" i="3"/>
  <c r="J1078" i="3"/>
  <c r="K1078" i="3"/>
  <c r="L1078" i="3"/>
  <c r="I1079" i="3"/>
  <c r="J1079" i="3"/>
  <c r="K1079" i="3"/>
  <c r="L1079" i="3"/>
  <c r="I1080" i="3"/>
  <c r="J1080" i="3"/>
  <c r="K1080" i="3"/>
  <c r="L1080" i="3"/>
  <c r="I1081" i="3"/>
  <c r="J1081" i="3"/>
  <c r="K1081" i="3"/>
  <c r="L1081" i="3"/>
  <c r="I1082" i="3"/>
  <c r="J1082" i="3"/>
  <c r="K1082" i="3"/>
  <c r="L1082" i="3"/>
  <c r="I1083" i="3"/>
  <c r="J1083" i="3"/>
  <c r="K1083" i="3"/>
  <c r="L1083" i="3"/>
  <c r="I1084" i="3"/>
  <c r="J1084" i="3"/>
  <c r="K1084" i="3"/>
  <c r="L1084" i="3"/>
  <c r="I1085" i="3"/>
  <c r="J1085" i="3"/>
  <c r="K1085" i="3"/>
  <c r="L1085" i="3"/>
  <c r="I1086" i="3"/>
  <c r="J1086" i="3"/>
  <c r="K1086" i="3"/>
  <c r="L1086" i="3"/>
  <c r="I1087" i="3"/>
  <c r="J1087" i="3"/>
  <c r="K1087" i="3"/>
  <c r="L1087" i="3"/>
  <c r="I1088" i="3"/>
  <c r="J1088" i="3"/>
  <c r="K1088" i="3"/>
  <c r="L1088" i="3"/>
  <c r="I1089" i="3"/>
  <c r="J1089" i="3"/>
  <c r="K1089" i="3"/>
  <c r="L1089" i="3"/>
  <c r="I1090" i="3"/>
  <c r="J1090" i="3"/>
  <c r="K1090" i="3"/>
  <c r="L1090" i="3"/>
  <c r="I1091" i="3"/>
  <c r="J1091" i="3"/>
  <c r="K1091" i="3"/>
  <c r="L1091" i="3"/>
  <c r="I1092" i="3"/>
  <c r="J1092" i="3"/>
  <c r="K1092" i="3"/>
  <c r="L1092" i="3"/>
  <c r="I1093" i="3"/>
  <c r="J1093" i="3"/>
  <c r="K1093" i="3"/>
  <c r="L1093" i="3"/>
  <c r="I1094" i="3"/>
  <c r="J1094" i="3"/>
  <c r="K1094" i="3"/>
  <c r="L1094" i="3"/>
  <c r="I1095" i="3"/>
  <c r="J1095" i="3"/>
  <c r="K1095" i="3"/>
  <c r="L1095" i="3"/>
  <c r="I1096" i="3"/>
  <c r="J1096" i="3"/>
  <c r="K1096" i="3"/>
  <c r="L1096" i="3"/>
  <c r="I1097" i="3"/>
  <c r="J1097" i="3"/>
  <c r="K1097" i="3"/>
  <c r="L1097" i="3"/>
  <c r="I1098" i="3"/>
  <c r="J1098" i="3"/>
  <c r="K1098" i="3"/>
  <c r="L1098" i="3"/>
  <c r="I1099" i="3"/>
  <c r="J1099" i="3"/>
  <c r="K1099" i="3"/>
  <c r="L1099" i="3"/>
  <c r="I1100" i="3"/>
  <c r="J1100" i="3"/>
  <c r="K1100" i="3"/>
  <c r="L1100" i="3"/>
  <c r="I1101" i="3"/>
  <c r="J1101" i="3"/>
  <c r="K1101" i="3"/>
  <c r="L1101" i="3"/>
  <c r="I1102" i="3"/>
  <c r="J1102" i="3"/>
  <c r="K1102" i="3"/>
  <c r="L1102" i="3"/>
  <c r="I1103" i="3"/>
  <c r="J1103" i="3"/>
  <c r="K1103" i="3"/>
  <c r="L1103" i="3"/>
  <c r="I1104" i="3"/>
  <c r="J1104" i="3"/>
  <c r="K1104" i="3"/>
  <c r="L1104" i="3"/>
  <c r="I1105" i="3"/>
  <c r="J1105" i="3"/>
  <c r="K1105" i="3"/>
  <c r="L1105" i="3"/>
  <c r="I1106" i="3"/>
  <c r="J1106" i="3"/>
  <c r="K1106" i="3"/>
  <c r="L1106" i="3"/>
  <c r="I1107" i="3"/>
  <c r="J1107" i="3"/>
  <c r="K1107" i="3"/>
  <c r="L1107" i="3"/>
  <c r="I1108" i="3"/>
  <c r="J1108" i="3"/>
  <c r="K1108" i="3"/>
  <c r="L1108" i="3"/>
  <c r="I1109" i="3"/>
  <c r="J1109" i="3"/>
  <c r="K1109" i="3"/>
  <c r="L1109" i="3"/>
  <c r="I1110" i="3"/>
  <c r="J1110" i="3"/>
  <c r="K1110" i="3"/>
  <c r="L1110" i="3"/>
  <c r="I1111" i="3"/>
  <c r="J1111" i="3"/>
  <c r="K1111" i="3"/>
  <c r="L1111" i="3"/>
  <c r="I1112" i="3"/>
  <c r="J1112" i="3"/>
  <c r="K1112" i="3"/>
  <c r="L1112" i="3"/>
  <c r="I1113" i="3"/>
  <c r="J1113" i="3"/>
  <c r="K1113" i="3"/>
  <c r="L1113" i="3"/>
  <c r="I1114" i="3"/>
  <c r="J1114" i="3"/>
  <c r="K1114" i="3"/>
  <c r="L1114" i="3"/>
  <c r="I1115" i="3"/>
  <c r="J1115" i="3"/>
  <c r="K1115" i="3"/>
  <c r="L1115" i="3"/>
  <c r="I1116" i="3"/>
  <c r="J1116" i="3"/>
  <c r="K1116" i="3"/>
  <c r="L1116" i="3"/>
  <c r="I1117" i="3"/>
  <c r="J1117" i="3"/>
  <c r="K1117" i="3"/>
  <c r="L1117" i="3"/>
  <c r="I1118" i="3"/>
  <c r="J1118" i="3"/>
  <c r="K1118" i="3"/>
  <c r="L1118" i="3"/>
  <c r="I1119" i="3"/>
  <c r="J1119" i="3"/>
  <c r="K1119" i="3"/>
  <c r="L1119" i="3"/>
  <c r="I1120" i="3"/>
  <c r="J1120" i="3"/>
  <c r="K1120" i="3"/>
  <c r="L1120" i="3"/>
  <c r="I1121" i="3"/>
  <c r="J1121" i="3"/>
  <c r="K1121" i="3"/>
  <c r="L1121" i="3"/>
  <c r="I1122" i="3"/>
  <c r="J1122" i="3"/>
  <c r="K1122" i="3"/>
  <c r="L1122" i="3"/>
  <c r="I1123" i="3"/>
  <c r="J1123" i="3"/>
  <c r="K1123" i="3"/>
  <c r="L1123" i="3"/>
  <c r="I1124" i="3"/>
  <c r="J1124" i="3"/>
  <c r="K1124" i="3"/>
  <c r="L1124" i="3"/>
  <c r="I1125" i="3"/>
  <c r="J1125" i="3"/>
  <c r="K1125" i="3"/>
  <c r="L1125" i="3"/>
  <c r="I1126" i="3"/>
  <c r="J1126" i="3"/>
  <c r="K1126" i="3"/>
  <c r="L1126" i="3"/>
  <c r="I1127" i="3"/>
  <c r="J1127" i="3"/>
  <c r="K1127" i="3"/>
  <c r="L1127" i="3"/>
  <c r="I1128" i="3"/>
  <c r="J1128" i="3"/>
  <c r="K1128" i="3"/>
  <c r="L1128" i="3"/>
  <c r="I1129" i="3"/>
  <c r="J1129" i="3"/>
  <c r="K1129" i="3"/>
  <c r="L1129" i="3"/>
  <c r="I1130" i="3"/>
  <c r="J1130" i="3"/>
  <c r="K1130" i="3"/>
  <c r="L1130" i="3"/>
  <c r="I1131" i="3"/>
  <c r="J1131" i="3"/>
  <c r="K1131" i="3"/>
  <c r="L1131" i="3"/>
  <c r="I1132" i="3"/>
  <c r="J1132" i="3"/>
  <c r="K1132" i="3"/>
  <c r="L1132" i="3"/>
  <c r="I1133" i="3"/>
  <c r="J1133" i="3"/>
  <c r="K1133" i="3"/>
  <c r="L1133" i="3"/>
  <c r="I1134" i="3"/>
  <c r="J1134" i="3"/>
  <c r="K1134" i="3"/>
  <c r="L1134" i="3"/>
  <c r="I1135" i="3"/>
  <c r="J1135" i="3"/>
  <c r="K1135" i="3"/>
  <c r="L1135" i="3"/>
  <c r="I1136" i="3"/>
  <c r="J1136" i="3"/>
  <c r="K1136" i="3"/>
  <c r="L1136" i="3"/>
  <c r="I1137" i="3"/>
  <c r="J1137" i="3"/>
  <c r="K1137" i="3"/>
  <c r="L1137" i="3"/>
  <c r="I1138" i="3"/>
  <c r="J1138" i="3"/>
  <c r="K1138" i="3"/>
  <c r="L1138" i="3"/>
  <c r="I1139" i="3"/>
  <c r="J1139" i="3"/>
  <c r="K1139" i="3"/>
  <c r="L1139" i="3"/>
  <c r="I1140" i="3"/>
  <c r="J1140" i="3"/>
  <c r="K1140" i="3"/>
  <c r="L1140" i="3"/>
  <c r="I1141" i="3"/>
  <c r="J1141" i="3"/>
  <c r="K1141" i="3"/>
  <c r="L1141" i="3"/>
  <c r="I1142" i="3"/>
  <c r="J1142" i="3"/>
  <c r="K1142" i="3"/>
  <c r="L1142" i="3"/>
  <c r="I1143" i="3"/>
  <c r="J1143" i="3"/>
  <c r="K1143" i="3"/>
  <c r="L1143" i="3"/>
  <c r="I1144" i="3"/>
  <c r="J1144" i="3"/>
  <c r="K1144" i="3"/>
  <c r="L1144" i="3"/>
  <c r="I1145" i="3"/>
  <c r="J1145" i="3"/>
  <c r="K1145" i="3"/>
  <c r="L1145" i="3"/>
  <c r="I1146" i="3"/>
  <c r="J1146" i="3"/>
  <c r="K1146" i="3"/>
  <c r="L1146" i="3"/>
  <c r="I1147" i="3"/>
  <c r="J1147" i="3"/>
  <c r="K1147" i="3"/>
  <c r="L1147" i="3"/>
  <c r="I1148" i="3"/>
  <c r="J1148" i="3"/>
  <c r="K1148" i="3"/>
  <c r="L1148" i="3"/>
  <c r="I1149" i="3"/>
  <c r="J1149" i="3"/>
  <c r="K1149" i="3"/>
  <c r="L1149" i="3"/>
  <c r="I1150" i="3"/>
  <c r="J1150" i="3"/>
  <c r="K1150" i="3"/>
  <c r="L1150" i="3"/>
  <c r="I1151" i="3"/>
  <c r="J1151" i="3"/>
  <c r="K1151" i="3"/>
  <c r="L1151" i="3"/>
  <c r="I1152" i="3"/>
  <c r="J1152" i="3"/>
  <c r="K1152" i="3"/>
  <c r="L1152" i="3"/>
  <c r="I1153" i="3"/>
  <c r="J1153" i="3"/>
  <c r="K1153" i="3"/>
  <c r="L1153" i="3"/>
  <c r="I1154" i="3"/>
  <c r="J1154" i="3"/>
  <c r="K1154" i="3"/>
  <c r="L1154" i="3"/>
  <c r="I1155" i="3"/>
  <c r="J1155" i="3"/>
  <c r="K1155" i="3"/>
  <c r="L1155" i="3"/>
  <c r="I1156" i="3"/>
  <c r="J1156" i="3"/>
  <c r="K1156" i="3"/>
  <c r="L1156" i="3"/>
  <c r="I1157" i="3"/>
  <c r="J1157" i="3"/>
  <c r="K1157" i="3"/>
  <c r="L1157" i="3"/>
  <c r="I1158" i="3"/>
  <c r="J1158" i="3"/>
  <c r="K1158" i="3"/>
  <c r="L1158" i="3"/>
  <c r="I1159" i="3"/>
  <c r="J1159" i="3"/>
  <c r="K1159" i="3"/>
  <c r="L1159" i="3"/>
  <c r="I1160" i="3"/>
  <c r="J1160" i="3"/>
  <c r="K1160" i="3"/>
  <c r="L1160" i="3"/>
  <c r="I1161" i="3"/>
  <c r="J1161" i="3"/>
  <c r="K1161" i="3"/>
  <c r="L1161" i="3"/>
  <c r="I1162" i="3"/>
  <c r="J1162" i="3"/>
  <c r="K1162" i="3"/>
  <c r="L1162" i="3"/>
  <c r="I1163" i="3"/>
  <c r="J1163" i="3"/>
  <c r="K1163" i="3"/>
  <c r="L1163" i="3"/>
  <c r="I1164" i="3"/>
  <c r="J1164" i="3"/>
  <c r="K1164" i="3"/>
  <c r="L1164" i="3"/>
  <c r="I1165" i="3"/>
  <c r="J1165" i="3"/>
  <c r="K1165" i="3"/>
  <c r="L1165" i="3"/>
  <c r="I1166" i="3"/>
  <c r="J1166" i="3"/>
  <c r="K1166" i="3"/>
  <c r="L1166" i="3"/>
  <c r="I1167" i="3"/>
  <c r="J1167" i="3"/>
  <c r="K1167" i="3"/>
  <c r="L1167" i="3"/>
  <c r="I1168" i="3"/>
  <c r="J1168" i="3"/>
  <c r="K1168" i="3"/>
  <c r="L1168" i="3"/>
  <c r="I1169" i="3"/>
  <c r="J1169" i="3"/>
  <c r="K1169" i="3"/>
  <c r="L1169" i="3"/>
  <c r="I1170" i="3"/>
  <c r="J1170" i="3"/>
  <c r="K1170" i="3"/>
  <c r="L1170" i="3"/>
  <c r="I1171" i="3"/>
  <c r="J1171" i="3"/>
  <c r="K1171" i="3"/>
  <c r="L1171" i="3"/>
  <c r="I1172" i="3"/>
  <c r="J1172" i="3"/>
  <c r="K1172" i="3"/>
  <c r="L1172" i="3"/>
  <c r="I1173" i="3"/>
  <c r="J1173" i="3"/>
  <c r="K1173" i="3"/>
  <c r="L1173" i="3"/>
  <c r="I1174" i="3"/>
  <c r="J1174" i="3"/>
  <c r="K1174" i="3"/>
  <c r="L1174" i="3"/>
  <c r="I1175" i="3"/>
  <c r="J1175" i="3"/>
  <c r="K1175" i="3"/>
  <c r="L1175" i="3"/>
  <c r="I1176" i="3"/>
  <c r="J1176" i="3"/>
  <c r="K1176" i="3"/>
  <c r="L1176" i="3"/>
  <c r="I1177" i="3"/>
  <c r="J1177" i="3"/>
  <c r="K1177" i="3"/>
  <c r="L1177" i="3"/>
  <c r="I1178" i="3"/>
  <c r="J1178" i="3"/>
  <c r="K1178" i="3"/>
  <c r="L1178" i="3"/>
  <c r="I1179" i="3"/>
  <c r="J1179" i="3"/>
  <c r="K1179" i="3"/>
  <c r="L1179" i="3"/>
  <c r="I1180" i="3"/>
  <c r="J1180" i="3"/>
  <c r="K1180" i="3"/>
  <c r="L1180" i="3"/>
  <c r="I1181" i="3"/>
  <c r="J1181" i="3"/>
  <c r="K1181" i="3"/>
  <c r="L1181" i="3"/>
  <c r="I1182" i="3"/>
  <c r="J1182" i="3"/>
  <c r="K1182" i="3"/>
  <c r="L1182" i="3"/>
  <c r="I1183" i="3"/>
  <c r="J1183" i="3"/>
  <c r="K1183" i="3"/>
  <c r="L1183" i="3"/>
  <c r="I1184" i="3"/>
  <c r="J1184" i="3"/>
  <c r="K1184" i="3"/>
  <c r="L1184" i="3"/>
  <c r="I1185" i="3"/>
  <c r="J1185" i="3"/>
  <c r="K1185" i="3"/>
  <c r="L1185" i="3"/>
  <c r="I1186" i="3"/>
  <c r="J1186" i="3"/>
  <c r="K1186" i="3"/>
  <c r="L1186" i="3"/>
  <c r="I1187" i="3"/>
  <c r="J1187" i="3"/>
  <c r="K1187" i="3"/>
  <c r="L1187" i="3"/>
  <c r="I1188" i="3"/>
  <c r="J1188" i="3"/>
  <c r="K1188" i="3"/>
  <c r="L1188" i="3"/>
  <c r="I1189" i="3"/>
  <c r="J1189" i="3"/>
  <c r="K1189" i="3"/>
  <c r="L1189" i="3"/>
  <c r="I1190" i="3"/>
  <c r="J1190" i="3"/>
  <c r="K1190" i="3"/>
  <c r="L1190" i="3"/>
  <c r="I1191" i="3"/>
  <c r="J1191" i="3"/>
  <c r="K1191" i="3"/>
  <c r="L1191" i="3"/>
  <c r="I1192" i="3"/>
  <c r="J1192" i="3"/>
  <c r="K1192" i="3"/>
  <c r="L1192" i="3"/>
  <c r="I1193" i="3"/>
  <c r="J1193" i="3"/>
  <c r="K1193" i="3"/>
  <c r="L1193" i="3"/>
  <c r="I1194" i="3"/>
  <c r="J1194" i="3"/>
  <c r="K1194" i="3"/>
  <c r="L1194" i="3"/>
  <c r="I1195" i="3"/>
  <c r="J1195" i="3"/>
  <c r="K1195" i="3"/>
  <c r="L1195" i="3"/>
  <c r="I1196" i="3"/>
  <c r="J1196" i="3"/>
  <c r="K1196" i="3"/>
  <c r="L1196" i="3"/>
  <c r="I1197" i="3"/>
  <c r="J1197" i="3"/>
  <c r="K1197" i="3"/>
  <c r="L1197" i="3"/>
  <c r="I1198" i="3"/>
  <c r="J1198" i="3"/>
  <c r="K1198" i="3"/>
  <c r="L1198" i="3"/>
  <c r="I1199" i="3"/>
  <c r="J1199" i="3"/>
  <c r="K1199" i="3"/>
  <c r="L1199" i="3"/>
  <c r="I1200" i="3"/>
  <c r="J1200" i="3"/>
  <c r="K1200" i="3"/>
  <c r="L1200" i="3"/>
  <c r="I1201" i="3"/>
  <c r="J1201" i="3"/>
  <c r="K1201" i="3"/>
  <c r="L1201" i="3"/>
  <c r="I1202" i="3"/>
  <c r="J1202" i="3"/>
  <c r="K1202" i="3"/>
  <c r="L1202" i="3"/>
  <c r="I1203" i="3"/>
  <c r="J1203" i="3"/>
  <c r="K1203" i="3"/>
  <c r="L1203" i="3"/>
  <c r="I1204" i="3"/>
  <c r="J1204" i="3"/>
  <c r="K1204" i="3"/>
  <c r="L1204" i="3"/>
  <c r="I1205" i="3"/>
  <c r="J1205" i="3"/>
  <c r="K1205" i="3"/>
  <c r="L1205" i="3"/>
  <c r="I1206" i="3"/>
  <c r="J1206" i="3"/>
  <c r="K1206" i="3"/>
  <c r="L1206" i="3"/>
  <c r="I1207" i="3"/>
  <c r="J1207" i="3"/>
  <c r="K1207" i="3"/>
  <c r="L1207" i="3"/>
  <c r="I1208" i="3"/>
  <c r="J1208" i="3"/>
  <c r="K1208" i="3"/>
  <c r="L1208" i="3"/>
  <c r="I1209" i="3"/>
  <c r="J1209" i="3"/>
  <c r="K1209" i="3"/>
  <c r="L1209" i="3"/>
  <c r="I1210" i="3"/>
  <c r="J1210" i="3"/>
  <c r="K1210" i="3"/>
  <c r="L1210" i="3"/>
  <c r="I1211" i="3"/>
  <c r="J1211" i="3"/>
  <c r="K1211" i="3"/>
  <c r="L1211" i="3"/>
  <c r="I1212" i="3"/>
  <c r="J1212" i="3"/>
  <c r="K1212" i="3"/>
  <c r="L1212" i="3"/>
  <c r="I1213" i="3"/>
  <c r="J1213" i="3"/>
  <c r="K1213" i="3"/>
  <c r="L1213" i="3"/>
  <c r="I1214" i="3"/>
  <c r="J1214" i="3"/>
  <c r="K1214" i="3"/>
  <c r="L1214" i="3"/>
  <c r="I1215" i="3"/>
  <c r="J1215" i="3"/>
  <c r="K1215" i="3"/>
  <c r="L1215" i="3"/>
  <c r="I1216" i="3"/>
  <c r="J1216" i="3"/>
  <c r="K1216" i="3"/>
  <c r="L1216" i="3"/>
  <c r="I1217" i="3"/>
  <c r="J1217" i="3"/>
  <c r="K1217" i="3"/>
  <c r="L1217" i="3"/>
  <c r="I1218" i="3"/>
  <c r="J1218" i="3"/>
  <c r="K1218" i="3"/>
  <c r="L1218" i="3"/>
  <c r="I1219" i="3"/>
  <c r="J1219" i="3"/>
  <c r="K1219" i="3"/>
  <c r="L1219" i="3"/>
  <c r="I1220" i="3"/>
  <c r="J1220" i="3"/>
  <c r="K1220" i="3"/>
  <c r="L1220" i="3"/>
  <c r="I1221" i="3"/>
  <c r="J1221" i="3"/>
  <c r="K1221" i="3"/>
  <c r="L1221" i="3"/>
  <c r="I1222" i="3"/>
  <c r="J1222" i="3"/>
  <c r="K1222" i="3"/>
  <c r="L1222" i="3"/>
  <c r="I1223" i="3"/>
  <c r="J1223" i="3"/>
  <c r="K1223" i="3"/>
  <c r="L1223" i="3"/>
  <c r="I1224" i="3"/>
  <c r="J1224" i="3"/>
  <c r="K1224" i="3"/>
  <c r="L1224" i="3"/>
  <c r="I1225" i="3"/>
  <c r="J1225" i="3"/>
  <c r="K1225" i="3"/>
  <c r="L1225" i="3"/>
  <c r="I1226" i="3"/>
  <c r="J1226" i="3"/>
  <c r="K1226" i="3"/>
  <c r="L1226" i="3"/>
  <c r="I1227" i="3"/>
  <c r="J1227" i="3"/>
  <c r="K1227" i="3"/>
  <c r="L1227" i="3"/>
  <c r="I1228" i="3"/>
  <c r="J1228" i="3"/>
  <c r="K1228" i="3"/>
  <c r="L1228" i="3"/>
  <c r="I1229" i="3"/>
  <c r="J1229" i="3"/>
  <c r="K1229" i="3"/>
  <c r="L1229" i="3"/>
  <c r="I1230" i="3"/>
  <c r="J1230" i="3"/>
  <c r="K1230" i="3"/>
  <c r="L1230" i="3"/>
  <c r="I1231" i="3"/>
  <c r="J1231" i="3"/>
  <c r="K1231" i="3"/>
  <c r="L1231" i="3"/>
  <c r="I1232" i="3"/>
  <c r="J1232" i="3"/>
  <c r="K1232" i="3"/>
  <c r="L1232" i="3"/>
  <c r="I1233" i="3"/>
  <c r="J1233" i="3"/>
  <c r="K1233" i="3"/>
  <c r="L1233" i="3"/>
  <c r="I1234" i="3"/>
  <c r="J1234" i="3"/>
  <c r="K1234" i="3"/>
  <c r="L1234" i="3"/>
  <c r="I1235" i="3"/>
  <c r="J1235" i="3"/>
  <c r="K1235" i="3"/>
  <c r="L1235" i="3"/>
  <c r="I1236" i="3"/>
  <c r="J1236" i="3"/>
  <c r="K1236" i="3"/>
  <c r="L1236" i="3"/>
  <c r="I1237" i="3"/>
  <c r="J1237" i="3"/>
  <c r="K1237" i="3"/>
  <c r="L1237" i="3"/>
  <c r="I1238" i="3"/>
  <c r="J1238" i="3"/>
  <c r="K1238" i="3"/>
  <c r="L1238" i="3"/>
  <c r="I1239" i="3"/>
  <c r="J1239" i="3"/>
  <c r="K1239" i="3"/>
  <c r="L1239" i="3"/>
  <c r="I1240" i="3"/>
  <c r="J1240" i="3"/>
  <c r="K1240" i="3"/>
  <c r="L1240" i="3"/>
  <c r="I1241" i="3"/>
  <c r="J1241" i="3"/>
  <c r="K1241" i="3"/>
  <c r="L1241" i="3"/>
  <c r="I1242" i="3"/>
  <c r="J1242" i="3"/>
  <c r="K1242" i="3"/>
  <c r="L1242" i="3"/>
  <c r="I1243" i="3"/>
  <c r="J1243" i="3"/>
  <c r="K1243" i="3"/>
  <c r="L1243" i="3"/>
  <c r="I1244" i="3"/>
  <c r="J1244" i="3"/>
  <c r="K1244" i="3"/>
  <c r="L1244" i="3"/>
  <c r="I1245" i="3"/>
  <c r="J1245" i="3"/>
  <c r="K1245" i="3"/>
  <c r="L1245" i="3"/>
  <c r="I1246" i="3"/>
  <c r="J1246" i="3"/>
  <c r="K1246" i="3"/>
  <c r="L1246" i="3"/>
  <c r="I1247" i="3"/>
  <c r="J1247" i="3"/>
  <c r="K1247" i="3"/>
  <c r="L1247" i="3"/>
  <c r="I1248" i="3"/>
  <c r="J1248" i="3"/>
  <c r="K1248" i="3"/>
  <c r="L1248" i="3"/>
  <c r="I1249" i="3"/>
  <c r="J1249" i="3"/>
  <c r="K1249" i="3"/>
  <c r="L1249" i="3"/>
  <c r="I1250" i="3"/>
  <c r="J1250" i="3"/>
  <c r="K1250" i="3"/>
  <c r="L1250" i="3"/>
  <c r="I1251" i="3"/>
  <c r="J1251" i="3"/>
  <c r="K1251" i="3"/>
  <c r="L1251" i="3"/>
  <c r="I1252" i="3"/>
  <c r="J1252" i="3"/>
  <c r="K1252" i="3"/>
  <c r="L1252" i="3"/>
  <c r="I1253" i="3"/>
  <c r="J1253" i="3"/>
  <c r="K1253" i="3"/>
  <c r="L1253" i="3"/>
  <c r="I1254" i="3"/>
  <c r="J1254" i="3"/>
  <c r="K1254" i="3"/>
  <c r="L1254" i="3"/>
  <c r="I1255" i="3"/>
  <c r="J1255" i="3"/>
  <c r="K1255" i="3"/>
  <c r="L1255" i="3"/>
  <c r="I1256" i="3"/>
  <c r="J1256" i="3"/>
  <c r="K1256" i="3"/>
  <c r="L1256" i="3"/>
  <c r="I1257" i="3"/>
  <c r="J1257" i="3"/>
  <c r="K1257" i="3"/>
  <c r="L1257" i="3"/>
  <c r="I1258" i="3"/>
  <c r="J1258" i="3"/>
  <c r="K1258" i="3"/>
  <c r="L1258" i="3"/>
  <c r="I1259" i="3"/>
  <c r="J1259" i="3"/>
  <c r="K1259" i="3"/>
  <c r="L1259" i="3"/>
  <c r="I1260" i="3"/>
  <c r="J1260" i="3"/>
  <c r="K1260" i="3"/>
  <c r="L1260" i="3"/>
  <c r="I1261" i="3"/>
  <c r="J1261" i="3"/>
  <c r="K1261" i="3"/>
  <c r="L1261" i="3"/>
  <c r="I1262" i="3"/>
  <c r="J1262" i="3"/>
  <c r="K1262" i="3"/>
  <c r="L1262" i="3"/>
  <c r="I1263" i="3"/>
  <c r="J1263" i="3"/>
  <c r="K1263" i="3"/>
  <c r="L1263" i="3"/>
  <c r="I1264" i="3"/>
  <c r="J1264" i="3"/>
  <c r="K1264" i="3"/>
  <c r="L1264" i="3"/>
  <c r="I1265" i="3"/>
  <c r="J1265" i="3"/>
  <c r="K1265" i="3"/>
  <c r="L1265" i="3"/>
  <c r="I1266" i="3"/>
  <c r="J1266" i="3"/>
  <c r="K1266" i="3"/>
  <c r="L1266" i="3"/>
  <c r="I1267" i="3"/>
  <c r="J1267" i="3"/>
  <c r="K1267" i="3"/>
  <c r="L1267" i="3"/>
  <c r="I1268" i="3"/>
  <c r="J1268" i="3"/>
  <c r="K1268" i="3"/>
  <c r="L1268" i="3"/>
  <c r="I1269" i="3"/>
  <c r="J1269" i="3"/>
  <c r="K1269" i="3"/>
  <c r="L1269" i="3"/>
  <c r="I1270" i="3"/>
  <c r="J1270" i="3"/>
  <c r="K1270" i="3"/>
  <c r="L1270" i="3"/>
  <c r="I1271" i="3"/>
  <c r="J1271" i="3"/>
  <c r="K1271" i="3"/>
  <c r="L1271" i="3"/>
  <c r="I1272" i="3"/>
  <c r="J1272" i="3"/>
  <c r="K1272" i="3"/>
  <c r="L1272" i="3"/>
  <c r="I1273" i="3"/>
  <c r="J1273" i="3"/>
  <c r="K1273" i="3"/>
  <c r="L1273" i="3"/>
  <c r="I1274" i="3"/>
  <c r="J1274" i="3"/>
  <c r="K1274" i="3"/>
  <c r="L1274" i="3"/>
  <c r="I1275" i="3"/>
  <c r="J1275" i="3"/>
  <c r="K1275" i="3"/>
  <c r="L1275" i="3"/>
  <c r="I1276" i="3"/>
  <c r="J1276" i="3"/>
  <c r="K1276" i="3"/>
  <c r="L1276" i="3"/>
  <c r="I1277" i="3"/>
  <c r="J1277" i="3"/>
  <c r="K1277" i="3"/>
  <c r="L1277" i="3"/>
  <c r="I1278" i="3"/>
  <c r="J1278" i="3"/>
  <c r="K1278" i="3"/>
  <c r="L1278" i="3"/>
  <c r="I1279" i="3"/>
  <c r="J1279" i="3"/>
  <c r="K1279" i="3"/>
  <c r="L1279" i="3"/>
  <c r="I1280" i="3"/>
  <c r="J1280" i="3"/>
  <c r="K1280" i="3"/>
  <c r="L1280" i="3"/>
  <c r="I1281" i="3"/>
  <c r="J1281" i="3"/>
  <c r="K1281" i="3"/>
  <c r="L1281" i="3"/>
  <c r="I1282" i="3"/>
  <c r="J1282" i="3"/>
  <c r="K1282" i="3"/>
  <c r="L1282" i="3"/>
  <c r="I1283" i="3"/>
  <c r="J1283" i="3"/>
  <c r="K1283" i="3"/>
  <c r="L1283" i="3"/>
  <c r="I1284" i="3"/>
  <c r="J1284" i="3"/>
  <c r="K1284" i="3"/>
  <c r="L1284" i="3"/>
  <c r="I1285" i="3"/>
  <c r="J1285" i="3"/>
  <c r="K1285" i="3"/>
  <c r="L1285" i="3"/>
  <c r="I1286" i="3"/>
  <c r="J1286" i="3"/>
  <c r="K1286" i="3"/>
  <c r="L1286" i="3"/>
  <c r="I1287" i="3"/>
  <c r="J1287" i="3"/>
  <c r="K1287" i="3"/>
  <c r="L1287" i="3"/>
  <c r="I1288" i="3"/>
  <c r="J1288" i="3"/>
  <c r="K1288" i="3"/>
  <c r="L1288" i="3"/>
  <c r="I1289" i="3"/>
  <c r="J1289" i="3"/>
  <c r="K1289" i="3"/>
  <c r="L1289" i="3"/>
  <c r="I1290" i="3"/>
  <c r="J1290" i="3"/>
  <c r="K1290" i="3"/>
  <c r="L1290" i="3"/>
  <c r="I1291" i="3"/>
  <c r="J1291" i="3"/>
  <c r="K1291" i="3"/>
  <c r="L1291" i="3"/>
  <c r="I1292" i="3"/>
  <c r="J1292" i="3"/>
  <c r="K1292" i="3"/>
  <c r="L1292" i="3"/>
  <c r="I1293" i="3"/>
  <c r="J1293" i="3"/>
  <c r="K1293" i="3"/>
  <c r="L1293" i="3"/>
  <c r="I1294" i="3"/>
  <c r="J1294" i="3"/>
  <c r="K1294" i="3"/>
  <c r="L1294" i="3"/>
  <c r="I1295" i="3"/>
  <c r="J1295" i="3"/>
  <c r="K1295" i="3"/>
  <c r="L1295" i="3"/>
  <c r="I1296" i="3"/>
  <c r="J1296" i="3"/>
  <c r="K1296" i="3"/>
  <c r="L1296" i="3"/>
  <c r="I1297" i="3"/>
  <c r="J1297" i="3"/>
  <c r="K1297" i="3"/>
  <c r="L1297" i="3"/>
  <c r="I1298" i="3"/>
  <c r="J1298" i="3"/>
  <c r="K1298" i="3"/>
  <c r="L1298" i="3"/>
  <c r="I1299" i="3"/>
  <c r="J1299" i="3"/>
  <c r="K1299" i="3"/>
  <c r="L1299" i="3"/>
  <c r="I1300" i="3"/>
  <c r="J1300" i="3"/>
  <c r="K1300" i="3"/>
  <c r="L1300" i="3"/>
  <c r="I1301" i="3"/>
  <c r="J1301" i="3"/>
  <c r="K1301" i="3"/>
  <c r="L1301" i="3"/>
  <c r="I1302" i="3"/>
  <c r="J1302" i="3"/>
  <c r="K1302" i="3"/>
  <c r="L1302" i="3"/>
  <c r="I1303" i="3"/>
  <c r="J1303" i="3"/>
  <c r="K1303" i="3"/>
  <c r="L1303" i="3"/>
  <c r="I1304" i="3"/>
  <c r="J1304" i="3"/>
  <c r="K1304" i="3"/>
  <c r="L1304" i="3"/>
  <c r="I1305" i="3"/>
  <c r="J1305" i="3"/>
  <c r="K1305" i="3"/>
  <c r="L1305" i="3"/>
  <c r="I1306" i="3"/>
  <c r="J1306" i="3"/>
  <c r="K1306" i="3"/>
  <c r="L1306" i="3"/>
  <c r="I1307" i="3"/>
  <c r="J1307" i="3"/>
  <c r="K1307" i="3"/>
  <c r="L1307" i="3"/>
  <c r="I1308" i="3"/>
  <c r="J1308" i="3"/>
  <c r="K1308" i="3"/>
  <c r="L1308" i="3"/>
  <c r="I1309" i="3"/>
  <c r="J1309" i="3"/>
  <c r="K1309" i="3"/>
  <c r="L1309" i="3"/>
  <c r="I1310" i="3"/>
  <c r="J1310" i="3"/>
  <c r="K1310" i="3"/>
  <c r="L1310" i="3"/>
  <c r="I1311" i="3"/>
  <c r="J1311" i="3"/>
  <c r="K1311" i="3"/>
  <c r="L1311" i="3"/>
  <c r="I1312" i="3"/>
  <c r="J1312" i="3"/>
  <c r="K1312" i="3"/>
  <c r="L1312" i="3"/>
  <c r="I1313" i="3"/>
  <c r="J1313" i="3"/>
  <c r="K1313" i="3"/>
  <c r="L1313" i="3"/>
  <c r="I1314" i="3"/>
  <c r="J1314" i="3"/>
  <c r="K1314" i="3"/>
  <c r="L1314" i="3"/>
  <c r="I1315" i="3"/>
  <c r="J1315" i="3"/>
  <c r="K1315" i="3"/>
  <c r="L1315" i="3"/>
  <c r="I1316" i="3"/>
  <c r="J1316" i="3"/>
  <c r="K1316" i="3"/>
  <c r="L1316" i="3"/>
  <c r="I1317" i="3"/>
  <c r="J1317" i="3"/>
  <c r="K1317" i="3"/>
  <c r="L1317" i="3"/>
  <c r="I1318" i="3"/>
  <c r="J1318" i="3"/>
  <c r="K1318" i="3"/>
  <c r="L1318" i="3"/>
  <c r="I1319" i="3"/>
  <c r="J1319" i="3"/>
  <c r="K1319" i="3"/>
  <c r="L1319" i="3"/>
  <c r="I1320" i="3"/>
  <c r="J1320" i="3"/>
  <c r="K1320" i="3"/>
  <c r="L1320" i="3"/>
  <c r="I1321" i="3"/>
  <c r="J1321" i="3"/>
  <c r="K1321" i="3"/>
  <c r="L1321" i="3"/>
  <c r="I1322" i="3"/>
  <c r="J1322" i="3"/>
  <c r="K1322" i="3"/>
  <c r="L1322" i="3"/>
  <c r="I1323" i="3"/>
  <c r="J1323" i="3"/>
  <c r="K1323" i="3"/>
  <c r="L1323" i="3"/>
  <c r="I1324" i="3"/>
  <c r="J1324" i="3"/>
  <c r="K1324" i="3"/>
  <c r="L1324" i="3"/>
  <c r="I1325" i="3"/>
  <c r="J1325" i="3"/>
  <c r="K1325" i="3"/>
  <c r="L1325" i="3"/>
  <c r="I1326" i="3"/>
  <c r="J1326" i="3"/>
  <c r="K1326" i="3"/>
  <c r="L1326" i="3"/>
  <c r="I1327" i="3"/>
  <c r="J1327" i="3"/>
  <c r="K1327" i="3"/>
  <c r="L1327" i="3"/>
  <c r="I1328" i="3"/>
  <c r="J1328" i="3"/>
  <c r="K1328" i="3"/>
  <c r="L1328" i="3"/>
  <c r="I1329" i="3"/>
  <c r="J1329" i="3"/>
  <c r="K1329" i="3"/>
  <c r="L1329" i="3"/>
  <c r="I1330" i="3"/>
  <c r="J1330" i="3"/>
  <c r="K1330" i="3"/>
  <c r="L1330" i="3"/>
  <c r="I1331" i="3"/>
  <c r="J1331" i="3"/>
  <c r="K1331" i="3"/>
  <c r="L1331" i="3"/>
  <c r="I1332" i="3"/>
  <c r="J1332" i="3"/>
  <c r="K1332" i="3"/>
  <c r="L1332" i="3"/>
  <c r="I1333" i="3"/>
  <c r="J1333" i="3"/>
  <c r="K1333" i="3"/>
  <c r="L1333" i="3"/>
  <c r="I1334" i="3"/>
  <c r="J1334" i="3"/>
  <c r="K1334" i="3"/>
  <c r="L1334" i="3"/>
  <c r="I1335" i="3"/>
  <c r="J1335" i="3"/>
  <c r="K1335" i="3"/>
  <c r="L1335" i="3"/>
  <c r="I1336" i="3"/>
  <c r="J1336" i="3"/>
  <c r="K1336" i="3"/>
  <c r="L1336" i="3"/>
  <c r="I1337" i="3"/>
  <c r="J1337" i="3"/>
  <c r="K1337" i="3"/>
  <c r="L1337" i="3"/>
  <c r="I1338" i="3"/>
  <c r="J1338" i="3"/>
  <c r="K1338" i="3"/>
  <c r="L1338" i="3"/>
  <c r="I1339" i="3"/>
  <c r="J1339" i="3"/>
  <c r="K1339" i="3"/>
  <c r="L1339" i="3"/>
  <c r="I1340" i="3"/>
  <c r="J1340" i="3"/>
  <c r="K1340" i="3"/>
  <c r="L1340" i="3"/>
  <c r="I1341" i="3"/>
  <c r="J1341" i="3"/>
  <c r="K1341" i="3"/>
  <c r="L1341" i="3"/>
  <c r="I1342" i="3"/>
  <c r="J1342" i="3"/>
  <c r="K1342" i="3"/>
  <c r="L1342" i="3"/>
  <c r="I1343" i="3"/>
  <c r="J1343" i="3"/>
  <c r="K1343" i="3"/>
  <c r="L1343" i="3"/>
  <c r="I1344" i="3"/>
  <c r="J1344" i="3"/>
  <c r="K1344" i="3"/>
  <c r="L1344" i="3"/>
  <c r="I1345" i="3"/>
  <c r="J1345" i="3"/>
  <c r="K1345" i="3"/>
  <c r="L1345" i="3"/>
  <c r="I1346" i="3"/>
  <c r="J1346" i="3"/>
  <c r="K1346" i="3"/>
  <c r="L1346" i="3"/>
  <c r="I1347" i="3"/>
  <c r="J1347" i="3"/>
  <c r="K1347" i="3"/>
  <c r="L1347" i="3"/>
  <c r="I1348" i="3"/>
  <c r="J1348" i="3"/>
  <c r="K1348" i="3"/>
  <c r="L1348" i="3"/>
  <c r="I1349" i="3"/>
  <c r="J1349" i="3"/>
  <c r="K1349" i="3"/>
  <c r="L1349" i="3"/>
  <c r="I1350" i="3"/>
  <c r="J1350" i="3"/>
  <c r="K1350" i="3"/>
  <c r="L1350" i="3"/>
  <c r="I1351" i="3"/>
  <c r="J1351" i="3"/>
  <c r="K1351" i="3"/>
  <c r="L1351" i="3"/>
  <c r="I1352" i="3"/>
  <c r="J1352" i="3"/>
  <c r="K1352" i="3"/>
  <c r="L1352" i="3"/>
  <c r="I1353" i="3"/>
  <c r="J1353" i="3"/>
  <c r="K1353" i="3"/>
  <c r="L1353" i="3"/>
  <c r="I1354" i="3"/>
  <c r="J1354" i="3"/>
  <c r="K1354" i="3"/>
  <c r="L1354" i="3"/>
  <c r="I1355" i="3"/>
  <c r="J1355" i="3"/>
  <c r="K1355" i="3"/>
  <c r="L1355" i="3"/>
  <c r="I1356" i="3"/>
  <c r="J1356" i="3"/>
  <c r="K1356" i="3"/>
  <c r="L1356" i="3"/>
  <c r="I1357" i="3"/>
  <c r="J1357" i="3"/>
  <c r="K1357" i="3"/>
  <c r="L1357" i="3"/>
  <c r="I1358" i="3"/>
  <c r="J1358" i="3"/>
  <c r="K1358" i="3"/>
  <c r="L1358" i="3"/>
  <c r="I1359" i="3"/>
  <c r="J1359" i="3"/>
  <c r="K1359" i="3"/>
  <c r="L1359" i="3"/>
  <c r="I1360" i="3"/>
  <c r="J1360" i="3"/>
  <c r="K1360" i="3"/>
  <c r="L1360" i="3"/>
  <c r="I1361" i="3"/>
  <c r="J1361" i="3"/>
  <c r="K1361" i="3"/>
  <c r="L1361" i="3"/>
  <c r="I1362" i="3"/>
  <c r="J1362" i="3"/>
  <c r="K1362" i="3"/>
  <c r="L1362" i="3"/>
  <c r="I1363" i="3"/>
  <c r="J1363" i="3"/>
  <c r="K1363" i="3"/>
  <c r="L1363" i="3"/>
  <c r="I1364" i="3"/>
  <c r="J1364" i="3"/>
  <c r="K1364" i="3"/>
  <c r="L1364" i="3"/>
  <c r="I1365" i="3"/>
  <c r="J1365" i="3"/>
  <c r="K1365" i="3"/>
  <c r="L1365" i="3"/>
  <c r="I1366" i="3"/>
  <c r="J1366" i="3"/>
  <c r="K1366" i="3"/>
  <c r="L1366" i="3"/>
  <c r="I1367" i="3"/>
  <c r="J1367" i="3"/>
  <c r="K1367" i="3"/>
  <c r="L1367" i="3"/>
  <c r="I1368" i="3"/>
  <c r="J1368" i="3"/>
  <c r="K1368" i="3"/>
  <c r="L1368" i="3"/>
  <c r="I1369" i="3"/>
  <c r="J1369" i="3"/>
  <c r="K1369" i="3"/>
  <c r="L1369" i="3"/>
  <c r="I1370" i="3"/>
  <c r="J1370" i="3"/>
  <c r="K1370" i="3"/>
  <c r="L1370" i="3"/>
  <c r="I1371" i="3"/>
  <c r="J1371" i="3"/>
  <c r="K1371" i="3"/>
  <c r="L1371" i="3"/>
  <c r="I1372" i="3"/>
  <c r="J1372" i="3"/>
  <c r="K1372" i="3"/>
  <c r="L1372" i="3"/>
  <c r="I1373" i="3"/>
  <c r="J1373" i="3"/>
  <c r="K1373" i="3"/>
  <c r="L1373" i="3"/>
  <c r="I1374" i="3"/>
  <c r="J1374" i="3"/>
  <c r="K1374" i="3"/>
  <c r="L1374" i="3"/>
  <c r="I1375" i="3"/>
  <c r="J1375" i="3"/>
  <c r="K1375" i="3"/>
  <c r="L1375" i="3"/>
  <c r="I1376" i="3"/>
  <c r="J1376" i="3"/>
  <c r="K1376" i="3"/>
  <c r="L1376" i="3"/>
  <c r="I1377" i="3"/>
  <c r="J1377" i="3"/>
  <c r="K1377" i="3"/>
  <c r="L1377" i="3"/>
  <c r="I1378" i="3"/>
  <c r="J1378" i="3"/>
  <c r="K1378" i="3"/>
  <c r="L1378" i="3"/>
  <c r="I1379" i="3"/>
  <c r="J1379" i="3"/>
  <c r="K1379" i="3"/>
  <c r="L1379" i="3"/>
  <c r="I1380" i="3"/>
  <c r="J1380" i="3"/>
  <c r="K1380" i="3"/>
  <c r="L1380" i="3"/>
  <c r="I1381" i="3"/>
  <c r="J1381" i="3"/>
  <c r="K1381" i="3"/>
  <c r="L1381" i="3"/>
  <c r="I1382" i="3"/>
  <c r="J1382" i="3"/>
  <c r="K1382" i="3"/>
  <c r="L1382" i="3"/>
  <c r="I1383" i="3"/>
  <c r="J1383" i="3"/>
  <c r="K1383" i="3"/>
  <c r="L1383" i="3"/>
  <c r="I1384" i="3"/>
  <c r="J1384" i="3"/>
  <c r="K1384" i="3"/>
  <c r="L1384" i="3"/>
  <c r="I1385" i="3"/>
  <c r="J1385" i="3"/>
  <c r="K1385" i="3"/>
  <c r="L1385" i="3"/>
  <c r="I1386" i="3"/>
  <c r="J1386" i="3"/>
  <c r="K1386" i="3"/>
  <c r="L1386" i="3"/>
  <c r="I1387" i="3"/>
  <c r="J1387" i="3"/>
  <c r="K1387" i="3"/>
  <c r="L1387" i="3"/>
  <c r="I1388" i="3"/>
  <c r="J1388" i="3"/>
  <c r="K1388" i="3"/>
  <c r="L1388" i="3"/>
  <c r="I1389" i="3"/>
  <c r="J1389" i="3"/>
  <c r="K1389" i="3"/>
  <c r="L1389" i="3"/>
  <c r="I1390" i="3"/>
  <c r="J1390" i="3"/>
  <c r="K1390" i="3"/>
  <c r="L1390" i="3"/>
  <c r="I1391" i="3"/>
  <c r="J1391" i="3"/>
  <c r="K1391" i="3"/>
  <c r="L1391" i="3"/>
  <c r="I1392" i="3"/>
  <c r="J1392" i="3"/>
  <c r="K1392" i="3"/>
  <c r="L1392" i="3"/>
  <c r="I1393" i="3"/>
  <c r="J1393" i="3"/>
  <c r="K1393" i="3"/>
  <c r="L1393" i="3"/>
  <c r="I1394" i="3"/>
  <c r="J1394" i="3"/>
  <c r="K1394" i="3"/>
  <c r="L1394" i="3"/>
  <c r="I1395" i="3"/>
  <c r="J1395" i="3"/>
  <c r="K1395" i="3"/>
  <c r="L1395" i="3"/>
  <c r="I1396" i="3"/>
  <c r="J1396" i="3"/>
  <c r="K1396" i="3"/>
  <c r="L1396" i="3"/>
  <c r="I1397" i="3"/>
  <c r="J1397" i="3"/>
  <c r="K1397" i="3"/>
  <c r="L1397" i="3"/>
  <c r="I1398" i="3"/>
  <c r="J1398" i="3"/>
  <c r="K1398" i="3"/>
  <c r="L1398" i="3"/>
  <c r="I1399" i="3"/>
  <c r="J1399" i="3"/>
  <c r="K1399" i="3"/>
  <c r="L1399" i="3"/>
  <c r="I1400" i="3"/>
  <c r="J1400" i="3"/>
  <c r="K1400" i="3"/>
  <c r="L1400" i="3"/>
  <c r="I1401" i="3"/>
  <c r="J1401" i="3"/>
  <c r="K1401" i="3"/>
  <c r="L1401" i="3"/>
  <c r="I1402" i="3"/>
  <c r="J1402" i="3"/>
  <c r="K1402" i="3"/>
  <c r="L1402" i="3"/>
  <c r="I1403" i="3"/>
  <c r="J1403" i="3"/>
  <c r="K1403" i="3"/>
  <c r="L1403" i="3"/>
  <c r="I1404" i="3"/>
  <c r="J1404" i="3"/>
  <c r="K1404" i="3"/>
  <c r="L1404" i="3"/>
  <c r="I1405" i="3"/>
  <c r="J1405" i="3"/>
  <c r="K1405" i="3"/>
  <c r="L1405" i="3"/>
  <c r="I1406" i="3"/>
  <c r="J1406" i="3"/>
  <c r="K1406" i="3"/>
  <c r="L1406" i="3"/>
  <c r="I1407" i="3"/>
  <c r="J1407" i="3"/>
  <c r="K1407" i="3"/>
  <c r="L1407" i="3"/>
  <c r="I1408" i="3"/>
  <c r="J1408" i="3"/>
  <c r="K1408" i="3"/>
  <c r="L1408" i="3"/>
  <c r="I1409" i="3"/>
  <c r="J1409" i="3"/>
  <c r="K1409" i="3"/>
  <c r="L1409" i="3"/>
  <c r="I1410" i="3"/>
  <c r="J1410" i="3"/>
  <c r="K1410" i="3"/>
  <c r="L1410" i="3"/>
  <c r="I1411" i="3"/>
  <c r="J1411" i="3"/>
  <c r="K1411" i="3"/>
  <c r="L1411" i="3"/>
  <c r="I1412" i="3"/>
  <c r="J1412" i="3"/>
  <c r="K1412" i="3"/>
  <c r="L1412" i="3"/>
  <c r="I1413" i="3"/>
  <c r="J1413" i="3"/>
  <c r="K1413" i="3"/>
  <c r="L1413" i="3"/>
  <c r="I1414" i="3"/>
  <c r="J1414" i="3"/>
  <c r="K1414" i="3"/>
  <c r="L1414" i="3"/>
  <c r="I1415" i="3"/>
  <c r="J1415" i="3"/>
  <c r="K1415" i="3"/>
  <c r="L1415" i="3"/>
  <c r="I1416" i="3"/>
  <c r="J1416" i="3"/>
  <c r="K1416" i="3"/>
  <c r="L1416" i="3"/>
  <c r="I1417" i="3"/>
  <c r="J1417" i="3"/>
  <c r="K1417" i="3"/>
  <c r="L1417" i="3"/>
  <c r="I1418" i="3"/>
  <c r="J1418" i="3"/>
  <c r="K1418" i="3"/>
  <c r="L1418" i="3"/>
  <c r="I1419" i="3"/>
  <c r="J1419" i="3"/>
  <c r="K1419" i="3"/>
  <c r="L1419" i="3"/>
  <c r="I1420" i="3"/>
  <c r="J1420" i="3"/>
  <c r="K1420" i="3"/>
  <c r="L1420" i="3"/>
  <c r="I1421" i="3"/>
  <c r="J1421" i="3"/>
  <c r="K1421" i="3"/>
  <c r="L1421" i="3"/>
  <c r="I1422" i="3"/>
  <c r="J1422" i="3"/>
  <c r="K1422" i="3"/>
  <c r="L1422" i="3"/>
  <c r="I1423" i="3"/>
  <c r="J1423" i="3"/>
  <c r="K1423" i="3"/>
  <c r="L1423" i="3"/>
  <c r="I1424" i="3"/>
  <c r="J1424" i="3"/>
  <c r="K1424" i="3"/>
  <c r="L1424" i="3"/>
  <c r="I1425" i="3"/>
  <c r="J1425" i="3"/>
  <c r="K1425" i="3"/>
  <c r="L1425" i="3"/>
  <c r="I1426" i="3"/>
  <c r="J1426" i="3"/>
  <c r="K1426" i="3"/>
  <c r="L1426" i="3"/>
  <c r="I1427" i="3"/>
  <c r="J1427" i="3"/>
  <c r="K1427" i="3"/>
  <c r="L1427" i="3"/>
  <c r="I1428" i="3"/>
  <c r="J1428" i="3"/>
  <c r="K1428" i="3"/>
  <c r="L1428" i="3"/>
  <c r="I1429" i="3"/>
  <c r="J1429" i="3"/>
  <c r="K1429" i="3"/>
  <c r="L1429" i="3"/>
  <c r="I1430" i="3"/>
  <c r="J1430" i="3"/>
  <c r="K1430" i="3"/>
  <c r="L1430" i="3"/>
  <c r="I1431" i="3"/>
  <c r="J1431" i="3"/>
  <c r="K1431" i="3"/>
  <c r="L1431" i="3"/>
  <c r="I1432" i="3"/>
  <c r="J1432" i="3"/>
  <c r="K1432" i="3"/>
  <c r="L1432" i="3"/>
  <c r="I1433" i="3"/>
  <c r="J1433" i="3"/>
  <c r="K1433" i="3"/>
  <c r="L1433" i="3"/>
  <c r="I1434" i="3"/>
  <c r="J1434" i="3"/>
  <c r="K1434" i="3"/>
  <c r="L1434" i="3"/>
  <c r="I1435" i="3"/>
  <c r="J1435" i="3"/>
  <c r="K1435" i="3"/>
  <c r="L1435" i="3"/>
  <c r="I1436" i="3"/>
  <c r="J1436" i="3"/>
  <c r="K1436" i="3"/>
  <c r="L1436" i="3"/>
  <c r="I1437" i="3"/>
  <c r="J1437" i="3"/>
  <c r="K1437" i="3"/>
  <c r="L1437" i="3"/>
  <c r="I1438" i="3"/>
  <c r="J1438" i="3"/>
  <c r="K1438" i="3"/>
  <c r="L1438" i="3"/>
  <c r="I1439" i="3"/>
  <c r="J1439" i="3"/>
  <c r="K1439" i="3"/>
  <c r="L1439" i="3"/>
  <c r="I1440" i="3"/>
  <c r="J1440" i="3"/>
  <c r="K1440" i="3"/>
  <c r="L1440" i="3"/>
  <c r="I1441" i="3"/>
  <c r="J1441" i="3"/>
  <c r="K1441" i="3"/>
  <c r="L1441" i="3"/>
  <c r="I1442" i="3"/>
  <c r="J1442" i="3"/>
  <c r="K1442" i="3"/>
  <c r="L1442" i="3"/>
  <c r="I1443" i="3"/>
  <c r="J1443" i="3"/>
  <c r="K1443" i="3"/>
  <c r="L1443" i="3"/>
  <c r="I1444" i="3"/>
  <c r="J1444" i="3"/>
  <c r="K1444" i="3"/>
  <c r="L1444" i="3"/>
  <c r="I1445" i="3"/>
  <c r="J1445" i="3"/>
  <c r="K1445" i="3"/>
  <c r="L1445" i="3"/>
  <c r="I1446" i="3"/>
  <c r="J1446" i="3"/>
  <c r="K1446" i="3"/>
  <c r="L1446" i="3"/>
  <c r="I1447" i="3"/>
  <c r="J1447" i="3"/>
  <c r="K1447" i="3"/>
  <c r="L1447" i="3"/>
  <c r="I1448" i="3"/>
  <c r="J1448" i="3"/>
  <c r="K1448" i="3"/>
  <c r="L1448" i="3"/>
  <c r="I1449" i="3"/>
  <c r="J1449" i="3"/>
  <c r="K1449" i="3"/>
  <c r="L1449" i="3"/>
  <c r="I1450" i="3"/>
  <c r="J1450" i="3"/>
  <c r="K1450" i="3"/>
  <c r="L1450" i="3"/>
  <c r="I1451" i="3"/>
  <c r="J1451" i="3"/>
  <c r="K1451" i="3"/>
  <c r="L1451" i="3"/>
  <c r="I1452" i="3"/>
  <c r="J1452" i="3"/>
  <c r="K1452" i="3"/>
  <c r="L1452" i="3"/>
  <c r="I1453" i="3"/>
  <c r="J1453" i="3"/>
  <c r="K1453" i="3"/>
  <c r="L1453" i="3"/>
  <c r="I1454" i="3"/>
  <c r="J1454" i="3"/>
  <c r="K1454" i="3"/>
  <c r="L1454" i="3"/>
  <c r="I1455" i="3"/>
  <c r="J1455" i="3"/>
  <c r="K1455" i="3"/>
  <c r="L1455" i="3"/>
  <c r="I1456" i="3"/>
  <c r="J1456" i="3"/>
  <c r="K1456" i="3"/>
  <c r="L1456" i="3"/>
  <c r="I1457" i="3"/>
  <c r="J1457" i="3"/>
  <c r="K1457" i="3"/>
  <c r="L1457" i="3"/>
  <c r="I1458" i="3"/>
  <c r="J1458" i="3"/>
  <c r="K1458" i="3"/>
  <c r="L1458" i="3"/>
  <c r="I1459" i="3"/>
  <c r="J1459" i="3"/>
  <c r="K1459" i="3"/>
  <c r="L1459" i="3"/>
  <c r="I1460" i="3"/>
  <c r="J1460" i="3"/>
  <c r="K1460" i="3"/>
  <c r="L1460" i="3"/>
  <c r="I1461" i="3"/>
  <c r="J1461" i="3"/>
  <c r="K1461" i="3"/>
  <c r="L1461" i="3"/>
  <c r="I1462" i="3"/>
  <c r="J1462" i="3"/>
  <c r="K1462" i="3"/>
  <c r="L1462" i="3"/>
  <c r="I1463" i="3"/>
  <c r="J1463" i="3"/>
  <c r="K1463" i="3"/>
  <c r="L1463" i="3"/>
  <c r="I1464" i="3"/>
  <c r="J1464" i="3"/>
  <c r="K1464" i="3"/>
  <c r="L1464" i="3"/>
  <c r="I1465" i="3"/>
  <c r="J1465" i="3"/>
  <c r="K1465" i="3"/>
  <c r="L1465" i="3"/>
  <c r="I1466" i="3"/>
  <c r="J1466" i="3"/>
  <c r="K1466" i="3"/>
  <c r="L1466" i="3"/>
  <c r="I1467" i="3"/>
  <c r="J1467" i="3"/>
  <c r="K1467" i="3"/>
  <c r="L1467" i="3"/>
  <c r="I1468" i="3"/>
  <c r="J1468" i="3"/>
  <c r="K1468" i="3"/>
  <c r="L1468" i="3"/>
  <c r="I1469" i="3"/>
  <c r="J1469" i="3"/>
  <c r="K1469" i="3"/>
  <c r="L1469" i="3"/>
  <c r="I1470" i="3"/>
  <c r="J1470" i="3"/>
  <c r="K1470" i="3"/>
  <c r="L1470" i="3"/>
  <c r="I1471" i="3"/>
  <c r="J1471" i="3"/>
  <c r="K1471" i="3"/>
  <c r="L1471" i="3"/>
  <c r="I1472" i="3"/>
  <c r="J1472" i="3"/>
  <c r="K1472" i="3"/>
  <c r="L1472" i="3"/>
  <c r="I1473" i="3"/>
  <c r="J1473" i="3"/>
  <c r="K1473" i="3"/>
  <c r="L1473" i="3"/>
  <c r="I1474" i="3"/>
  <c r="J1474" i="3"/>
  <c r="K1474" i="3"/>
  <c r="L1474" i="3"/>
  <c r="I1475" i="3"/>
  <c r="J1475" i="3"/>
  <c r="K1475" i="3"/>
  <c r="L1475" i="3"/>
  <c r="I1476" i="3"/>
  <c r="J1476" i="3"/>
  <c r="K1476" i="3"/>
  <c r="L1476" i="3"/>
  <c r="I1477" i="3"/>
  <c r="J1477" i="3"/>
  <c r="K1477" i="3"/>
  <c r="L1477" i="3"/>
  <c r="I1478" i="3"/>
  <c r="J1478" i="3"/>
  <c r="K1478" i="3"/>
  <c r="L1478" i="3"/>
  <c r="I1479" i="3"/>
  <c r="J1479" i="3"/>
  <c r="K1479" i="3"/>
  <c r="L1479" i="3"/>
  <c r="I1480" i="3"/>
  <c r="J1480" i="3"/>
  <c r="K1480" i="3"/>
  <c r="L1480" i="3"/>
  <c r="I1481" i="3"/>
  <c r="J1481" i="3"/>
  <c r="K1481" i="3"/>
  <c r="L1481" i="3"/>
  <c r="I1482" i="3"/>
  <c r="J1482" i="3"/>
  <c r="K1482" i="3"/>
  <c r="L1482" i="3"/>
  <c r="I1483" i="3"/>
  <c r="J1483" i="3"/>
  <c r="K1483" i="3"/>
  <c r="L1483" i="3"/>
  <c r="I1484" i="3"/>
  <c r="J1484" i="3"/>
  <c r="K1484" i="3"/>
  <c r="L1484" i="3"/>
  <c r="I1485" i="3"/>
  <c r="J1485" i="3"/>
  <c r="K1485" i="3"/>
  <c r="L1485" i="3"/>
  <c r="I1486" i="3"/>
  <c r="J1486" i="3"/>
  <c r="K1486" i="3"/>
  <c r="L1486" i="3"/>
  <c r="I1487" i="3"/>
  <c r="J1487" i="3"/>
  <c r="K1487" i="3"/>
  <c r="L1487" i="3"/>
  <c r="I1488" i="3"/>
  <c r="J1488" i="3"/>
  <c r="K1488" i="3"/>
  <c r="L1488" i="3"/>
  <c r="I1489" i="3"/>
  <c r="J1489" i="3"/>
  <c r="K1489" i="3"/>
  <c r="L1489" i="3"/>
  <c r="I1490" i="3"/>
  <c r="J1490" i="3"/>
  <c r="K1490" i="3"/>
  <c r="L1490" i="3"/>
  <c r="I1491" i="3"/>
  <c r="J1491" i="3"/>
  <c r="K1491" i="3"/>
  <c r="L1491" i="3"/>
  <c r="I1492" i="3"/>
  <c r="J1492" i="3"/>
  <c r="K1492" i="3"/>
  <c r="L1492" i="3"/>
  <c r="I1493" i="3"/>
  <c r="J1493" i="3"/>
  <c r="K1493" i="3"/>
  <c r="L1493" i="3"/>
  <c r="I1494" i="3"/>
  <c r="J1494" i="3"/>
  <c r="K1494" i="3"/>
  <c r="L1494" i="3"/>
  <c r="I1495" i="3"/>
  <c r="J1495" i="3"/>
  <c r="K1495" i="3"/>
  <c r="L1495" i="3"/>
  <c r="I1496" i="3"/>
  <c r="J1496" i="3"/>
  <c r="K1496" i="3"/>
  <c r="L1496" i="3"/>
  <c r="I1497" i="3"/>
  <c r="J1497" i="3"/>
  <c r="K1497" i="3"/>
  <c r="L1497" i="3"/>
  <c r="I1498" i="3"/>
  <c r="J1498" i="3"/>
  <c r="K1498" i="3"/>
  <c r="L1498" i="3"/>
  <c r="I1499" i="3"/>
  <c r="J1499" i="3"/>
  <c r="K1499" i="3"/>
  <c r="L1499" i="3"/>
  <c r="I1500" i="3"/>
  <c r="J1500" i="3"/>
  <c r="K1500" i="3"/>
  <c r="L1500" i="3"/>
  <c r="I1501" i="3"/>
  <c r="J1501" i="3"/>
  <c r="K1501" i="3"/>
  <c r="L1501" i="3"/>
  <c r="I1502" i="3"/>
  <c r="J1502" i="3"/>
  <c r="K1502" i="3"/>
  <c r="L1502" i="3"/>
  <c r="I1503" i="3"/>
  <c r="J1503" i="3"/>
  <c r="K1503" i="3"/>
  <c r="L1503" i="3"/>
  <c r="I1504" i="3"/>
  <c r="J1504" i="3"/>
  <c r="K1504" i="3"/>
  <c r="L1504" i="3"/>
  <c r="I1505" i="3"/>
  <c r="J1505" i="3"/>
  <c r="K1505" i="3"/>
  <c r="L1505" i="3"/>
  <c r="I1506" i="3"/>
  <c r="J1506" i="3"/>
  <c r="K1506" i="3"/>
  <c r="L1506" i="3"/>
  <c r="I1507" i="3"/>
  <c r="J1507" i="3"/>
  <c r="K1507" i="3"/>
  <c r="L1507" i="3"/>
  <c r="I1508" i="3"/>
  <c r="J1508" i="3"/>
  <c r="K1508" i="3"/>
  <c r="L1508" i="3"/>
  <c r="I1509" i="3"/>
  <c r="J1509" i="3"/>
  <c r="K1509" i="3"/>
  <c r="L1509" i="3"/>
  <c r="I1510" i="3"/>
  <c r="J1510" i="3"/>
  <c r="K1510" i="3"/>
  <c r="L1510" i="3"/>
  <c r="I1511" i="3"/>
  <c r="J1511" i="3"/>
  <c r="K1511" i="3"/>
  <c r="L1511" i="3"/>
  <c r="I1512" i="3"/>
  <c r="J1512" i="3"/>
  <c r="K1512" i="3"/>
  <c r="L1512" i="3"/>
  <c r="I1513" i="3"/>
  <c r="J1513" i="3"/>
  <c r="K1513" i="3"/>
  <c r="L1513" i="3"/>
  <c r="I1514" i="3"/>
  <c r="J1514" i="3"/>
  <c r="K1514" i="3"/>
  <c r="L1514" i="3"/>
  <c r="I1515" i="3"/>
  <c r="J1515" i="3"/>
  <c r="K1515" i="3"/>
  <c r="L1515" i="3"/>
  <c r="I1516" i="3"/>
  <c r="J1516" i="3"/>
  <c r="K1516" i="3"/>
  <c r="L1516" i="3"/>
  <c r="I1517" i="3"/>
  <c r="J1517" i="3"/>
  <c r="K1517" i="3"/>
  <c r="L1517" i="3"/>
  <c r="I1518" i="3"/>
  <c r="J1518" i="3"/>
  <c r="K1518" i="3"/>
  <c r="L1518" i="3"/>
  <c r="I1519" i="3"/>
  <c r="J1519" i="3"/>
  <c r="K1519" i="3"/>
  <c r="L1519" i="3"/>
  <c r="I1520" i="3"/>
  <c r="J1520" i="3"/>
  <c r="K1520" i="3"/>
  <c r="L1520" i="3"/>
  <c r="I1521" i="3"/>
  <c r="J1521" i="3"/>
  <c r="K1521" i="3"/>
  <c r="L1521" i="3"/>
  <c r="I1522" i="3"/>
  <c r="J1522" i="3"/>
  <c r="K1522" i="3"/>
  <c r="L1522" i="3"/>
  <c r="I1523" i="3"/>
  <c r="J1523" i="3"/>
  <c r="K1523" i="3"/>
  <c r="L1523" i="3"/>
  <c r="I1524" i="3"/>
  <c r="J1524" i="3"/>
  <c r="K1524" i="3"/>
  <c r="L1524" i="3"/>
  <c r="I1525" i="3"/>
  <c r="J1525" i="3"/>
  <c r="K1525" i="3"/>
  <c r="L1525" i="3"/>
  <c r="I1526" i="3"/>
  <c r="J1526" i="3"/>
  <c r="K1526" i="3"/>
  <c r="L1526" i="3"/>
  <c r="I1527" i="3"/>
  <c r="J1527" i="3"/>
  <c r="K1527" i="3"/>
  <c r="L1527" i="3"/>
  <c r="I1528" i="3"/>
  <c r="J1528" i="3"/>
  <c r="K1528" i="3"/>
  <c r="L1528" i="3"/>
  <c r="I1529" i="3"/>
  <c r="J1529" i="3"/>
  <c r="K1529" i="3"/>
  <c r="L1529" i="3"/>
  <c r="I1530" i="3"/>
  <c r="J1530" i="3"/>
  <c r="K1530" i="3"/>
  <c r="L1530" i="3"/>
  <c r="I1531" i="3"/>
  <c r="J1531" i="3"/>
  <c r="K1531" i="3"/>
  <c r="L1531" i="3"/>
  <c r="I1532" i="3"/>
  <c r="J1532" i="3"/>
  <c r="K1532" i="3"/>
  <c r="L1532" i="3"/>
  <c r="I1533" i="3"/>
  <c r="J1533" i="3"/>
  <c r="K1533" i="3"/>
  <c r="L1533" i="3"/>
  <c r="I1534" i="3"/>
  <c r="J1534" i="3"/>
  <c r="K1534" i="3"/>
  <c r="L1534" i="3"/>
  <c r="I1535" i="3"/>
  <c r="J1535" i="3"/>
  <c r="K1535" i="3"/>
  <c r="L1535" i="3"/>
  <c r="I1536" i="3"/>
  <c r="J1536" i="3"/>
  <c r="K1536" i="3"/>
  <c r="L1536" i="3"/>
  <c r="I1537" i="3"/>
  <c r="J1537" i="3"/>
  <c r="K1537" i="3"/>
  <c r="L1537" i="3"/>
  <c r="I1538" i="3"/>
  <c r="J1538" i="3"/>
  <c r="K1538" i="3"/>
  <c r="L1538" i="3"/>
  <c r="I1539" i="3"/>
  <c r="J1539" i="3"/>
  <c r="K1539" i="3"/>
  <c r="L1539" i="3"/>
  <c r="I1540" i="3"/>
  <c r="J1540" i="3"/>
  <c r="K1540" i="3"/>
  <c r="L1540" i="3"/>
  <c r="I1541" i="3"/>
  <c r="J1541" i="3"/>
  <c r="K1541" i="3"/>
  <c r="L1541" i="3"/>
  <c r="I1542" i="3"/>
  <c r="J1542" i="3"/>
  <c r="K1542" i="3"/>
  <c r="L1542" i="3"/>
  <c r="I1543" i="3"/>
  <c r="J1543" i="3"/>
  <c r="K1543" i="3"/>
  <c r="L1543" i="3"/>
  <c r="I1544" i="3"/>
  <c r="J1544" i="3"/>
  <c r="K1544" i="3"/>
  <c r="L1544" i="3"/>
  <c r="I1545" i="3"/>
  <c r="J1545" i="3"/>
  <c r="K1545" i="3"/>
  <c r="L1545" i="3"/>
  <c r="I1546" i="3"/>
  <c r="J1546" i="3"/>
  <c r="K1546" i="3"/>
  <c r="L1546" i="3"/>
  <c r="I1547" i="3"/>
  <c r="J1547" i="3"/>
  <c r="K1547" i="3"/>
  <c r="L1547" i="3"/>
  <c r="I1548" i="3"/>
  <c r="J1548" i="3"/>
  <c r="K1548" i="3"/>
  <c r="L1548" i="3"/>
  <c r="I1549" i="3"/>
  <c r="J1549" i="3"/>
  <c r="K1549" i="3"/>
  <c r="L1549" i="3"/>
  <c r="I1550" i="3"/>
  <c r="J1550" i="3"/>
  <c r="K1550" i="3"/>
  <c r="L1550" i="3"/>
  <c r="I1551" i="3"/>
  <c r="J1551" i="3"/>
  <c r="K1551" i="3"/>
  <c r="L1551" i="3"/>
  <c r="I1552" i="3"/>
  <c r="J1552" i="3"/>
  <c r="K1552" i="3"/>
  <c r="L1552" i="3"/>
  <c r="I1553" i="3"/>
  <c r="J1553" i="3"/>
  <c r="K1553" i="3"/>
  <c r="L1553" i="3"/>
  <c r="I1554" i="3"/>
  <c r="J1554" i="3"/>
  <c r="K1554" i="3"/>
  <c r="L1554" i="3"/>
  <c r="I1555" i="3"/>
  <c r="J1555" i="3"/>
  <c r="K1555" i="3"/>
  <c r="L1555" i="3"/>
  <c r="I1556" i="3"/>
  <c r="J1556" i="3"/>
  <c r="K1556" i="3"/>
  <c r="L1556" i="3"/>
  <c r="I1557" i="3"/>
  <c r="J1557" i="3"/>
  <c r="K1557" i="3"/>
  <c r="L1557" i="3"/>
  <c r="I1558" i="3"/>
  <c r="J1558" i="3"/>
  <c r="K1558" i="3"/>
  <c r="L1558" i="3"/>
  <c r="I1559" i="3"/>
  <c r="J1559" i="3"/>
  <c r="K1559" i="3"/>
  <c r="L1559" i="3"/>
  <c r="I1560" i="3"/>
  <c r="J1560" i="3"/>
  <c r="K1560" i="3"/>
  <c r="L1560" i="3"/>
  <c r="I1561" i="3"/>
  <c r="J1561" i="3"/>
  <c r="K1561" i="3"/>
  <c r="L1561" i="3"/>
  <c r="I1562" i="3"/>
  <c r="J1562" i="3"/>
  <c r="K1562" i="3"/>
  <c r="L1562" i="3"/>
  <c r="I1563" i="3"/>
  <c r="J1563" i="3"/>
  <c r="K1563" i="3"/>
  <c r="L1563" i="3"/>
  <c r="I1564" i="3"/>
  <c r="J1564" i="3"/>
  <c r="K1564" i="3"/>
  <c r="L1564" i="3"/>
  <c r="I1565" i="3"/>
  <c r="J1565" i="3"/>
  <c r="K1565" i="3"/>
  <c r="L1565" i="3"/>
  <c r="I1566" i="3"/>
  <c r="J1566" i="3"/>
  <c r="K1566" i="3"/>
  <c r="L1566" i="3"/>
  <c r="I1567" i="3"/>
  <c r="J1567" i="3"/>
  <c r="K1567" i="3"/>
  <c r="L1567" i="3"/>
  <c r="I1568" i="3"/>
  <c r="J1568" i="3"/>
  <c r="K1568" i="3"/>
  <c r="L1568" i="3"/>
  <c r="I1569" i="3"/>
  <c r="J1569" i="3"/>
  <c r="K1569" i="3"/>
  <c r="L1569" i="3"/>
  <c r="I1570" i="3"/>
  <c r="J1570" i="3"/>
  <c r="K1570" i="3"/>
  <c r="L1570" i="3"/>
  <c r="I1571" i="3"/>
  <c r="J1571" i="3"/>
  <c r="K1571" i="3"/>
  <c r="L1571" i="3"/>
  <c r="I1572" i="3"/>
  <c r="J1572" i="3"/>
  <c r="K1572" i="3"/>
  <c r="L1572" i="3"/>
  <c r="I1573" i="3"/>
  <c r="J1573" i="3"/>
  <c r="K1573" i="3"/>
  <c r="L1573" i="3"/>
  <c r="I1574" i="3"/>
  <c r="J1574" i="3"/>
  <c r="K1574" i="3"/>
  <c r="L1574" i="3"/>
  <c r="I1575" i="3"/>
  <c r="J1575" i="3"/>
  <c r="K1575" i="3"/>
  <c r="L1575" i="3"/>
  <c r="I1576" i="3"/>
  <c r="J1576" i="3"/>
  <c r="K1576" i="3"/>
  <c r="L1576" i="3"/>
  <c r="I1577" i="3"/>
  <c r="J1577" i="3"/>
  <c r="K1577" i="3"/>
  <c r="L1577" i="3"/>
  <c r="I1578" i="3"/>
  <c r="J1578" i="3"/>
  <c r="K1578" i="3"/>
  <c r="L1578" i="3"/>
  <c r="I1579" i="3"/>
  <c r="J1579" i="3"/>
  <c r="K1579" i="3"/>
  <c r="L1579" i="3"/>
  <c r="I1580" i="3"/>
  <c r="J1580" i="3"/>
  <c r="K1580" i="3"/>
  <c r="L1580" i="3"/>
  <c r="I1581" i="3"/>
  <c r="J1581" i="3"/>
  <c r="K1581" i="3"/>
  <c r="L1581" i="3"/>
  <c r="I1582" i="3"/>
  <c r="J1582" i="3"/>
  <c r="K1582" i="3"/>
  <c r="L1582" i="3"/>
  <c r="I1583" i="3"/>
  <c r="J1583" i="3"/>
  <c r="K1583" i="3"/>
  <c r="L1583" i="3"/>
  <c r="I1584" i="3"/>
  <c r="J1584" i="3"/>
  <c r="K1584" i="3"/>
  <c r="L1584" i="3"/>
  <c r="I1585" i="3"/>
  <c r="J1585" i="3"/>
  <c r="K1585" i="3"/>
  <c r="L1585" i="3"/>
  <c r="I1586" i="3"/>
  <c r="J1586" i="3"/>
  <c r="K1586" i="3"/>
  <c r="L1586" i="3"/>
  <c r="I1587" i="3"/>
  <c r="J1587" i="3"/>
  <c r="K1587" i="3"/>
  <c r="L1587" i="3"/>
  <c r="I1588" i="3"/>
  <c r="J1588" i="3"/>
  <c r="K1588" i="3"/>
  <c r="L1588" i="3"/>
  <c r="I1589" i="3"/>
  <c r="J1589" i="3"/>
  <c r="K1589" i="3"/>
  <c r="L1589" i="3"/>
  <c r="I1590" i="3"/>
  <c r="J1590" i="3"/>
  <c r="K1590" i="3"/>
  <c r="L1590" i="3"/>
  <c r="I1591" i="3"/>
  <c r="J1591" i="3"/>
  <c r="K1591" i="3"/>
  <c r="L1591" i="3"/>
  <c r="I1592" i="3"/>
  <c r="J1592" i="3"/>
  <c r="K1592" i="3"/>
  <c r="L1592" i="3"/>
  <c r="I1593" i="3"/>
  <c r="J1593" i="3"/>
  <c r="K1593" i="3"/>
  <c r="L1593" i="3"/>
  <c r="I1594" i="3"/>
  <c r="J1594" i="3"/>
  <c r="K1594" i="3"/>
  <c r="L1594" i="3"/>
  <c r="I1595" i="3"/>
  <c r="J1595" i="3"/>
  <c r="K1595" i="3"/>
  <c r="L1595" i="3"/>
  <c r="I1596" i="3"/>
  <c r="J1596" i="3"/>
  <c r="K1596" i="3"/>
  <c r="L1596" i="3"/>
  <c r="I1597" i="3"/>
  <c r="J1597" i="3"/>
  <c r="K1597" i="3"/>
  <c r="L1597" i="3"/>
  <c r="I1598" i="3"/>
  <c r="J1598" i="3"/>
  <c r="K1598" i="3"/>
  <c r="L1598" i="3"/>
  <c r="I1599" i="3"/>
  <c r="J1599" i="3"/>
  <c r="K1599" i="3"/>
  <c r="L1599" i="3"/>
  <c r="I1600" i="3"/>
  <c r="J1600" i="3"/>
  <c r="K1600" i="3"/>
  <c r="L1600" i="3"/>
  <c r="I1601" i="3"/>
  <c r="J1601" i="3"/>
  <c r="K1601" i="3"/>
  <c r="L1601" i="3"/>
  <c r="I1602" i="3"/>
  <c r="J1602" i="3"/>
  <c r="K1602" i="3"/>
  <c r="L1602" i="3"/>
  <c r="I1603" i="3"/>
  <c r="J1603" i="3"/>
  <c r="K1603" i="3"/>
  <c r="L1603" i="3"/>
  <c r="I1604" i="3"/>
  <c r="J1604" i="3"/>
  <c r="K1604" i="3"/>
  <c r="L1604" i="3"/>
  <c r="I1605" i="3"/>
  <c r="J1605" i="3"/>
  <c r="K1605" i="3"/>
  <c r="L1605" i="3"/>
  <c r="I1606" i="3"/>
  <c r="J1606" i="3"/>
  <c r="K1606" i="3"/>
  <c r="L1606" i="3"/>
  <c r="I1607" i="3"/>
  <c r="J1607" i="3"/>
  <c r="K1607" i="3"/>
  <c r="L1607" i="3"/>
  <c r="I1608" i="3"/>
  <c r="J1608" i="3"/>
  <c r="K1608" i="3"/>
  <c r="L1608" i="3"/>
  <c r="I1609" i="3"/>
  <c r="J1609" i="3"/>
  <c r="K1609" i="3"/>
  <c r="L1609" i="3"/>
  <c r="I1610" i="3"/>
  <c r="J1610" i="3"/>
  <c r="K1610" i="3"/>
  <c r="L1610" i="3"/>
  <c r="I1611" i="3"/>
  <c r="J1611" i="3"/>
  <c r="K1611" i="3"/>
  <c r="L1611" i="3"/>
  <c r="I1612" i="3"/>
  <c r="J1612" i="3"/>
  <c r="K1612" i="3"/>
  <c r="L1612" i="3"/>
  <c r="I1613" i="3"/>
  <c r="J1613" i="3"/>
  <c r="K1613" i="3"/>
  <c r="L1613" i="3"/>
  <c r="I1614" i="3"/>
  <c r="J1614" i="3"/>
  <c r="K1614" i="3"/>
  <c r="L1614" i="3"/>
  <c r="I1615" i="3"/>
  <c r="J1615" i="3"/>
  <c r="K1615" i="3"/>
  <c r="L1615" i="3"/>
  <c r="I1616" i="3"/>
  <c r="J1616" i="3"/>
  <c r="K1616" i="3"/>
  <c r="L1616" i="3"/>
  <c r="I1617" i="3"/>
  <c r="J1617" i="3"/>
  <c r="K1617" i="3"/>
  <c r="L1617" i="3"/>
  <c r="I1618" i="3"/>
  <c r="J1618" i="3"/>
  <c r="K1618" i="3"/>
  <c r="L1618" i="3"/>
  <c r="I1619" i="3"/>
  <c r="J1619" i="3"/>
  <c r="K1619" i="3"/>
  <c r="L1619" i="3"/>
  <c r="I1620" i="3"/>
  <c r="J1620" i="3"/>
  <c r="K1620" i="3"/>
  <c r="L1620" i="3"/>
  <c r="I1621" i="3"/>
  <c r="J1621" i="3"/>
  <c r="K1621" i="3"/>
  <c r="L1621" i="3"/>
  <c r="I1622" i="3"/>
  <c r="J1622" i="3"/>
  <c r="K1622" i="3"/>
  <c r="L1622" i="3"/>
  <c r="I1623" i="3"/>
  <c r="J1623" i="3"/>
  <c r="K1623" i="3"/>
  <c r="L1623" i="3"/>
  <c r="I1624" i="3"/>
  <c r="J1624" i="3"/>
  <c r="K1624" i="3"/>
  <c r="L1624" i="3"/>
  <c r="I1625" i="3"/>
  <c r="J1625" i="3"/>
  <c r="K1625" i="3"/>
  <c r="L1625" i="3"/>
  <c r="I1626" i="3"/>
  <c r="J1626" i="3"/>
  <c r="K1626" i="3"/>
  <c r="L1626" i="3"/>
  <c r="I1627" i="3"/>
  <c r="J1627" i="3"/>
  <c r="K1627" i="3"/>
  <c r="L1627" i="3"/>
  <c r="I1628" i="3"/>
  <c r="J1628" i="3"/>
  <c r="K1628" i="3"/>
  <c r="L1628" i="3"/>
  <c r="I1629" i="3"/>
  <c r="J1629" i="3"/>
  <c r="K1629" i="3"/>
  <c r="L1629" i="3"/>
  <c r="I1630" i="3"/>
  <c r="J1630" i="3"/>
  <c r="K1630" i="3"/>
  <c r="L1630" i="3"/>
  <c r="I1631" i="3"/>
  <c r="J1631" i="3"/>
  <c r="K1631" i="3"/>
  <c r="L1631" i="3"/>
  <c r="I1632" i="3"/>
  <c r="J1632" i="3"/>
  <c r="K1632" i="3"/>
  <c r="L1632" i="3"/>
  <c r="I1633" i="3"/>
  <c r="J1633" i="3"/>
  <c r="K1633" i="3"/>
  <c r="L1633" i="3"/>
  <c r="I1634" i="3"/>
  <c r="J1634" i="3"/>
  <c r="K1634" i="3"/>
  <c r="L1634" i="3"/>
  <c r="I1635" i="3"/>
  <c r="J1635" i="3"/>
  <c r="K1635" i="3"/>
  <c r="L1635" i="3"/>
  <c r="I1636" i="3"/>
  <c r="J1636" i="3"/>
  <c r="K1636" i="3"/>
  <c r="L1636" i="3"/>
  <c r="I1637" i="3"/>
  <c r="J1637" i="3"/>
  <c r="K1637" i="3"/>
  <c r="L1637" i="3"/>
  <c r="I1638" i="3"/>
  <c r="J1638" i="3"/>
  <c r="K1638" i="3"/>
  <c r="L1638" i="3"/>
  <c r="I1639" i="3"/>
  <c r="J1639" i="3"/>
  <c r="K1639" i="3"/>
  <c r="L1639" i="3"/>
  <c r="I1640" i="3"/>
  <c r="J1640" i="3"/>
  <c r="K1640" i="3"/>
  <c r="L1640" i="3"/>
  <c r="I1641" i="3"/>
  <c r="J1641" i="3"/>
  <c r="K1641" i="3"/>
  <c r="L1641" i="3"/>
  <c r="I1642" i="3"/>
  <c r="J1642" i="3"/>
  <c r="K1642" i="3"/>
  <c r="L1642" i="3"/>
  <c r="I1643" i="3"/>
  <c r="J1643" i="3"/>
  <c r="K1643" i="3"/>
  <c r="L1643" i="3"/>
  <c r="I1644" i="3"/>
  <c r="J1644" i="3"/>
  <c r="K1644" i="3"/>
  <c r="L1644" i="3"/>
  <c r="I1645" i="3"/>
  <c r="J1645" i="3"/>
  <c r="K1645" i="3"/>
  <c r="L1645" i="3"/>
  <c r="I1646" i="3"/>
  <c r="J1646" i="3"/>
  <c r="K1646" i="3"/>
  <c r="L1646" i="3"/>
  <c r="I1647" i="3"/>
  <c r="J1647" i="3"/>
  <c r="K1647" i="3"/>
  <c r="L1647" i="3"/>
  <c r="I1648" i="3"/>
  <c r="J1648" i="3"/>
  <c r="K1648" i="3"/>
  <c r="L1648" i="3"/>
  <c r="I1649" i="3"/>
  <c r="J1649" i="3"/>
  <c r="K1649" i="3"/>
  <c r="L1649" i="3"/>
  <c r="I1650" i="3"/>
  <c r="J1650" i="3"/>
  <c r="K1650" i="3"/>
  <c r="L1650" i="3"/>
  <c r="I1651" i="3"/>
  <c r="J1651" i="3"/>
  <c r="K1651" i="3"/>
  <c r="L1651" i="3"/>
  <c r="I1652" i="3"/>
  <c r="J1652" i="3"/>
  <c r="K1652" i="3"/>
  <c r="L1652" i="3"/>
  <c r="I1653" i="3"/>
  <c r="J1653" i="3"/>
  <c r="K1653" i="3"/>
  <c r="L1653" i="3"/>
  <c r="I1654" i="3"/>
  <c r="J1654" i="3"/>
  <c r="K1654" i="3"/>
  <c r="L1654" i="3"/>
  <c r="I1655" i="3"/>
  <c r="J1655" i="3"/>
  <c r="K1655" i="3"/>
  <c r="L1655" i="3"/>
  <c r="I1656" i="3"/>
  <c r="J1656" i="3"/>
  <c r="K1656" i="3"/>
  <c r="L1656" i="3"/>
  <c r="I1657" i="3"/>
  <c r="J1657" i="3"/>
  <c r="K1657" i="3"/>
  <c r="L1657" i="3"/>
  <c r="I1658" i="3"/>
  <c r="J1658" i="3"/>
  <c r="K1658" i="3"/>
  <c r="L1658" i="3"/>
  <c r="I1659" i="3"/>
  <c r="J1659" i="3"/>
  <c r="K1659" i="3"/>
  <c r="L1659" i="3"/>
  <c r="I1660" i="3"/>
  <c r="J1660" i="3"/>
  <c r="K1660" i="3"/>
  <c r="L1660" i="3"/>
  <c r="I1661" i="3"/>
  <c r="J1661" i="3"/>
  <c r="K1661" i="3"/>
  <c r="L1661" i="3"/>
  <c r="I1662" i="3"/>
  <c r="J1662" i="3"/>
  <c r="K1662" i="3"/>
  <c r="L1662" i="3"/>
  <c r="I1663" i="3"/>
  <c r="J1663" i="3"/>
  <c r="K1663" i="3"/>
  <c r="L1663" i="3"/>
  <c r="I1664" i="3"/>
  <c r="J1664" i="3"/>
  <c r="K1664" i="3"/>
  <c r="L1664" i="3"/>
  <c r="I1665" i="3"/>
  <c r="J1665" i="3"/>
  <c r="K1665" i="3"/>
  <c r="L1665" i="3"/>
  <c r="I1666" i="3"/>
  <c r="J1666" i="3"/>
  <c r="K1666" i="3"/>
  <c r="L1666" i="3"/>
  <c r="I1667" i="3"/>
  <c r="J1667" i="3"/>
  <c r="K1667" i="3"/>
  <c r="L1667" i="3"/>
  <c r="I1668" i="3"/>
  <c r="J1668" i="3"/>
  <c r="K1668" i="3"/>
  <c r="L1668" i="3"/>
  <c r="I1669" i="3"/>
  <c r="J1669" i="3"/>
  <c r="K1669" i="3"/>
  <c r="L1669" i="3"/>
  <c r="I1670" i="3"/>
  <c r="J1670" i="3"/>
  <c r="K1670" i="3"/>
  <c r="L1670" i="3"/>
  <c r="I1671" i="3"/>
  <c r="J1671" i="3"/>
  <c r="K1671" i="3"/>
  <c r="L1671" i="3"/>
  <c r="I1672" i="3"/>
  <c r="J1672" i="3"/>
  <c r="K1672" i="3"/>
  <c r="L1672" i="3"/>
  <c r="I1673" i="3"/>
  <c r="J1673" i="3"/>
  <c r="K1673" i="3"/>
  <c r="L1673" i="3"/>
  <c r="I1674" i="3"/>
  <c r="J1674" i="3"/>
  <c r="K1674" i="3"/>
  <c r="L1674" i="3"/>
  <c r="I1675" i="3"/>
  <c r="J1675" i="3"/>
  <c r="K1675" i="3"/>
  <c r="L1675" i="3"/>
  <c r="I1676" i="3"/>
  <c r="J1676" i="3"/>
  <c r="K1676" i="3"/>
  <c r="L1676" i="3"/>
  <c r="I1677" i="3"/>
  <c r="J1677" i="3"/>
  <c r="K1677" i="3"/>
  <c r="L1677" i="3"/>
  <c r="I1678" i="3"/>
  <c r="J1678" i="3"/>
  <c r="K1678" i="3"/>
  <c r="L1678" i="3"/>
  <c r="I1679" i="3"/>
  <c r="J1679" i="3"/>
  <c r="K1679" i="3"/>
  <c r="L1679" i="3"/>
  <c r="I1680" i="3"/>
  <c r="J1680" i="3"/>
  <c r="K1680" i="3"/>
  <c r="L1680" i="3"/>
  <c r="I1681" i="3"/>
  <c r="J1681" i="3"/>
  <c r="K1681" i="3"/>
  <c r="L1681" i="3"/>
  <c r="I1682" i="3"/>
  <c r="J1682" i="3"/>
  <c r="K1682" i="3"/>
  <c r="L1682" i="3"/>
  <c r="I1683" i="3"/>
  <c r="J1683" i="3"/>
  <c r="K1683" i="3"/>
  <c r="L1683" i="3"/>
  <c r="I1684" i="3"/>
  <c r="J1684" i="3"/>
  <c r="K1684" i="3"/>
  <c r="L1684" i="3"/>
  <c r="I1685" i="3"/>
  <c r="J1685" i="3"/>
  <c r="K1685" i="3"/>
  <c r="L1685" i="3"/>
  <c r="I1686" i="3"/>
  <c r="J1686" i="3"/>
  <c r="K1686" i="3"/>
  <c r="L1686" i="3"/>
  <c r="I1687" i="3"/>
  <c r="J1687" i="3"/>
  <c r="K1687" i="3"/>
  <c r="L1687" i="3"/>
  <c r="I1688" i="3"/>
  <c r="J1688" i="3"/>
  <c r="K1688" i="3"/>
  <c r="L1688" i="3"/>
  <c r="I1689" i="3"/>
  <c r="J1689" i="3"/>
  <c r="K1689" i="3"/>
  <c r="L1689" i="3"/>
  <c r="I1690" i="3"/>
  <c r="J1690" i="3"/>
  <c r="K1690" i="3"/>
  <c r="L1690" i="3"/>
  <c r="I1691" i="3"/>
  <c r="J1691" i="3"/>
  <c r="K1691" i="3"/>
  <c r="L1691" i="3"/>
  <c r="I1692" i="3"/>
  <c r="J1692" i="3"/>
  <c r="K1692" i="3"/>
  <c r="L1692" i="3"/>
  <c r="I1693" i="3"/>
  <c r="J1693" i="3"/>
  <c r="K1693" i="3"/>
  <c r="L1693" i="3"/>
  <c r="I1694" i="3"/>
  <c r="J1694" i="3"/>
  <c r="K1694" i="3"/>
  <c r="L1694" i="3"/>
  <c r="I1695" i="3"/>
  <c r="J1695" i="3"/>
  <c r="K1695" i="3"/>
  <c r="L1695" i="3"/>
  <c r="I1696" i="3"/>
  <c r="J1696" i="3"/>
  <c r="K1696" i="3"/>
  <c r="L1696" i="3"/>
  <c r="I1697" i="3"/>
  <c r="J1697" i="3"/>
  <c r="K1697" i="3"/>
  <c r="L1697" i="3"/>
  <c r="I1698" i="3"/>
  <c r="J1698" i="3"/>
  <c r="K1698" i="3"/>
  <c r="L1698" i="3"/>
  <c r="I1699" i="3"/>
  <c r="J1699" i="3"/>
  <c r="K1699" i="3"/>
  <c r="L1699" i="3"/>
  <c r="I1700" i="3"/>
  <c r="J1700" i="3"/>
  <c r="K1700" i="3"/>
  <c r="L1700" i="3"/>
  <c r="I1701" i="3"/>
  <c r="J1701" i="3"/>
  <c r="K1701" i="3"/>
  <c r="L1701" i="3"/>
  <c r="I1702" i="3"/>
  <c r="J1702" i="3"/>
  <c r="K1702" i="3"/>
  <c r="L1702" i="3"/>
  <c r="I1703" i="3"/>
  <c r="J1703" i="3"/>
  <c r="K1703" i="3"/>
  <c r="L1703" i="3"/>
  <c r="I1704" i="3"/>
  <c r="J1704" i="3"/>
  <c r="K1704" i="3"/>
  <c r="L1704" i="3"/>
  <c r="I1705" i="3"/>
  <c r="J1705" i="3"/>
  <c r="K1705" i="3"/>
  <c r="L1705" i="3"/>
  <c r="I1706" i="3"/>
  <c r="J1706" i="3"/>
  <c r="K1706" i="3"/>
  <c r="L1706" i="3"/>
  <c r="I1707" i="3"/>
  <c r="J1707" i="3"/>
  <c r="K1707" i="3"/>
  <c r="L1707" i="3"/>
  <c r="I1708" i="3"/>
  <c r="J1708" i="3"/>
  <c r="K1708" i="3"/>
  <c r="L1708" i="3"/>
  <c r="I1709" i="3"/>
  <c r="J1709" i="3"/>
  <c r="K1709" i="3"/>
  <c r="L1709" i="3"/>
  <c r="I1710" i="3"/>
  <c r="J1710" i="3"/>
  <c r="K1710" i="3"/>
  <c r="L1710" i="3"/>
  <c r="I1711" i="3"/>
  <c r="J1711" i="3"/>
  <c r="K1711" i="3"/>
  <c r="L1711" i="3"/>
  <c r="I1712" i="3"/>
  <c r="J1712" i="3"/>
  <c r="K1712" i="3"/>
  <c r="L1712" i="3"/>
  <c r="I1713" i="3"/>
  <c r="J1713" i="3"/>
  <c r="K1713" i="3"/>
  <c r="L1713" i="3"/>
  <c r="I1714" i="3"/>
  <c r="J1714" i="3"/>
  <c r="K1714" i="3"/>
  <c r="L1714" i="3"/>
  <c r="I1715" i="3"/>
  <c r="J1715" i="3"/>
  <c r="K1715" i="3"/>
  <c r="L1715" i="3"/>
  <c r="I1716" i="3"/>
  <c r="J1716" i="3"/>
  <c r="K1716" i="3"/>
  <c r="L1716" i="3"/>
  <c r="I1717" i="3"/>
  <c r="J1717" i="3"/>
  <c r="K1717" i="3"/>
  <c r="L1717" i="3"/>
  <c r="I1718" i="3"/>
  <c r="J1718" i="3"/>
  <c r="K1718" i="3"/>
  <c r="L1718" i="3"/>
  <c r="I1719" i="3"/>
  <c r="J1719" i="3"/>
  <c r="K1719" i="3"/>
  <c r="L1719" i="3"/>
  <c r="I1720" i="3"/>
  <c r="J1720" i="3"/>
  <c r="K1720" i="3"/>
  <c r="L1720" i="3"/>
  <c r="I1721" i="3"/>
  <c r="J1721" i="3"/>
  <c r="K1721" i="3"/>
  <c r="L1721" i="3"/>
  <c r="I1722" i="3"/>
  <c r="J1722" i="3"/>
  <c r="K1722" i="3"/>
  <c r="L1722" i="3"/>
  <c r="I1723" i="3"/>
  <c r="J1723" i="3"/>
  <c r="K1723" i="3"/>
  <c r="L1723" i="3"/>
  <c r="I1724" i="3"/>
  <c r="J1724" i="3"/>
  <c r="K1724" i="3"/>
  <c r="L1724" i="3"/>
  <c r="I1725" i="3"/>
  <c r="J1725" i="3"/>
  <c r="K1725" i="3"/>
  <c r="L1725" i="3"/>
  <c r="I1726" i="3"/>
  <c r="J1726" i="3"/>
  <c r="K1726" i="3"/>
  <c r="L1726" i="3"/>
  <c r="I1727" i="3"/>
  <c r="J1727" i="3"/>
  <c r="K1727" i="3"/>
  <c r="L1727" i="3"/>
  <c r="I1728" i="3"/>
  <c r="J1728" i="3"/>
  <c r="K1728" i="3"/>
  <c r="L1728" i="3"/>
  <c r="I1729" i="3"/>
  <c r="J1729" i="3"/>
  <c r="K1729" i="3"/>
  <c r="L1729" i="3"/>
  <c r="I1730" i="3"/>
  <c r="J1730" i="3"/>
  <c r="K1730" i="3"/>
  <c r="L1730" i="3"/>
  <c r="I1731" i="3"/>
  <c r="J1731" i="3"/>
  <c r="K1731" i="3"/>
  <c r="L1731" i="3"/>
  <c r="I1732" i="3"/>
  <c r="J1732" i="3"/>
  <c r="K1732" i="3"/>
  <c r="L1732" i="3"/>
  <c r="I1733" i="3"/>
  <c r="J1733" i="3"/>
  <c r="K1733" i="3"/>
  <c r="L1733" i="3"/>
  <c r="I1734" i="3"/>
  <c r="J1734" i="3"/>
  <c r="K1734" i="3"/>
  <c r="L1734" i="3"/>
  <c r="I1735" i="3"/>
  <c r="J1735" i="3"/>
  <c r="K1735" i="3"/>
  <c r="L1735" i="3"/>
  <c r="I1736" i="3"/>
  <c r="J1736" i="3"/>
  <c r="K1736" i="3"/>
  <c r="L1736" i="3"/>
  <c r="I1737" i="3"/>
  <c r="J1737" i="3"/>
  <c r="K1737" i="3"/>
  <c r="L1737" i="3"/>
  <c r="I1738" i="3"/>
  <c r="J1738" i="3"/>
  <c r="K1738" i="3"/>
  <c r="L1738" i="3"/>
  <c r="I1739" i="3"/>
  <c r="J1739" i="3"/>
  <c r="K1739" i="3"/>
  <c r="L1739" i="3"/>
  <c r="I1740" i="3"/>
  <c r="J1740" i="3"/>
  <c r="K1740" i="3"/>
  <c r="L1740" i="3"/>
  <c r="I1741" i="3"/>
  <c r="J1741" i="3"/>
  <c r="K1741" i="3"/>
  <c r="L1741" i="3"/>
  <c r="I1742" i="3"/>
  <c r="J1742" i="3"/>
  <c r="K1742" i="3"/>
  <c r="L1742" i="3"/>
  <c r="I1743" i="3"/>
  <c r="J1743" i="3"/>
  <c r="K1743" i="3"/>
  <c r="L1743" i="3"/>
  <c r="I1744" i="3"/>
  <c r="J1744" i="3"/>
  <c r="K1744" i="3"/>
  <c r="L1744" i="3"/>
  <c r="I1745" i="3"/>
  <c r="J1745" i="3"/>
  <c r="K1745" i="3"/>
  <c r="L1745" i="3"/>
  <c r="I1746" i="3"/>
  <c r="J1746" i="3"/>
  <c r="K1746" i="3"/>
  <c r="L1746" i="3"/>
  <c r="I1747" i="3"/>
  <c r="J1747" i="3"/>
  <c r="K1747" i="3"/>
  <c r="L1747" i="3"/>
  <c r="I1748" i="3"/>
  <c r="J1748" i="3"/>
  <c r="K1748" i="3"/>
  <c r="L1748" i="3"/>
  <c r="I1749" i="3"/>
  <c r="J1749" i="3"/>
  <c r="K1749" i="3"/>
  <c r="L1749" i="3"/>
  <c r="I1750" i="3"/>
  <c r="J1750" i="3"/>
  <c r="K1750" i="3"/>
  <c r="L1750" i="3"/>
  <c r="I1751" i="3"/>
  <c r="J1751" i="3"/>
  <c r="K1751" i="3"/>
  <c r="L1751" i="3"/>
  <c r="I1752" i="3"/>
  <c r="J1752" i="3"/>
  <c r="K1752" i="3"/>
  <c r="L1752" i="3"/>
  <c r="I1753" i="3"/>
  <c r="J1753" i="3"/>
  <c r="K1753" i="3"/>
  <c r="L1753" i="3"/>
  <c r="I1754" i="3"/>
  <c r="J1754" i="3"/>
  <c r="K1754" i="3"/>
  <c r="L1754" i="3"/>
  <c r="I1755" i="3"/>
  <c r="J1755" i="3"/>
  <c r="K1755" i="3"/>
  <c r="L1755" i="3"/>
  <c r="I1756" i="3"/>
  <c r="J1756" i="3"/>
  <c r="K1756" i="3"/>
  <c r="L1756" i="3"/>
  <c r="I1757" i="3"/>
  <c r="J1757" i="3"/>
  <c r="K1757" i="3"/>
  <c r="L1757" i="3"/>
  <c r="I1758" i="3"/>
  <c r="J1758" i="3"/>
  <c r="K1758" i="3"/>
  <c r="L1758" i="3"/>
  <c r="I1759" i="3"/>
  <c r="J1759" i="3"/>
  <c r="K1759" i="3"/>
  <c r="L1759" i="3"/>
  <c r="I1760" i="3"/>
  <c r="J1760" i="3"/>
  <c r="K1760" i="3"/>
  <c r="L1760" i="3"/>
  <c r="I1761" i="3"/>
  <c r="J1761" i="3"/>
  <c r="K1761" i="3"/>
  <c r="L1761" i="3"/>
  <c r="I1762" i="3"/>
  <c r="J1762" i="3"/>
  <c r="K1762" i="3"/>
  <c r="L1762" i="3"/>
  <c r="I1763" i="3"/>
  <c r="J1763" i="3"/>
  <c r="K1763" i="3"/>
  <c r="L1763" i="3"/>
  <c r="I1764" i="3"/>
  <c r="J1764" i="3"/>
  <c r="K1764" i="3"/>
  <c r="L1764" i="3"/>
  <c r="I1765" i="3"/>
  <c r="J1765" i="3"/>
  <c r="K1765" i="3"/>
  <c r="L1765" i="3"/>
  <c r="I1766" i="3"/>
  <c r="J1766" i="3"/>
  <c r="K1766" i="3"/>
  <c r="L1766" i="3"/>
  <c r="I1767" i="3"/>
  <c r="J1767" i="3"/>
  <c r="K1767" i="3"/>
  <c r="L1767" i="3"/>
  <c r="I1768" i="3"/>
  <c r="J1768" i="3"/>
  <c r="K1768" i="3"/>
  <c r="L1768" i="3"/>
  <c r="I1769" i="3"/>
  <c r="J1769" i="3"/>
  <c r="K1769" i="3"/>
  <c r="L1769" i="3"/>
  <c r="I1770" i="3"/>
  <c r="J1770" i="3"/>
  <c r="K1770" i="3"/>
  <c r="L1770" i="3"/>
  <c r="I1771" i="3"/>
  <c r="J1771" i="3"/>
  <c r="K1771" i="3"/>
  <c r="L1771" i="3"/>
  <c r="I1772" i="3"/>
  <c r="J1772" i="3"/>
  <c r="K1772" i="3"/>
  <c r="L1772" i="3"/>
  <c r="I1773" i="3"/>
  <c r="J1773" i="3"/>
  <c r="K1773" i="3"/>
  <c r="L1773" i="3"/>
  <c r="I1774" i="3"/>
  <c r="J1774" i="3"/>
  <c r="K1774" i="3"/>
  <c r="L1774" i="3"/>
  <c r="I1775" i="3"/>
  <c r="J1775" i="3"/>
  <c r="K1775" i="3"/>
  <c r="L1775" i="3"/>
  <c r="I1776" i="3"/>
  <c r="J1776" i="3"/>
  <c r="K1776" i="3"/>
  <c r="L1776" i="3"/>
  <c r="I1777" i="3"/>
  <c r="J1777" i="3"/>
  <c r="K1777" i="3"/>
  <c r="L1777" i="3"/>
  <c r="I1778" i="3"/>
  <c r="J1778" i="3"/>
  <c r="K1778" i="3"/>
  <c r="L1778" i="3"/>
  <c r="I1779" i="3"/>
  <c r="J1779" i="3"/>
  <c r="K1779" i="3"/>
  <c r="L1779" i="3"/>
  <c r="I1780" i="3"/>
  <c r="J1780" i="3"/>
  <c r="K1780" i="3"/>
  <c r="L1780" i="3"/>
  <c r="I1781" i="3"/>
  <c r="J1781" i="3"/>
  <c r="K1781" i="3"/>
  <c r="L1781" i="3"/>
  <c r="I1782" i="3"/>
  <c r="J1782" i="3"/>
  <c r="K1782" i="3"/>
  <c r="L1782" i="3"/>
  <c r="I1783" i="3"/>
  <c r="J1783" i="3"/>
  <c r="K1783" i="3"/>
  <c r="L1783" i="3"/>
  <c r="I1784" i="3"/>
  <c r="J1784" i="3"/>
  <c r="K1784" i="3"/>
  <c r="L1784" i="3"/>
  <c r="I1785" i="3"/>
  <c r="J1785" i="3"/>
  <c r="K1785" i="3"/>
  <c r="L1785" i="3"/>
  <c r="I1786" i="3"/>
  <c r="J1786" i="3"/>
  <c r="K1786" i="3"/>
  <c r="L1786" i="3"/>
  <c r="I1787" i="3"/>
  <c r="J1787" i="3"/>
  <c r="K1787" i="3"/>
  <c r="L1787" i="3"/>
  <c r="I1788" i="3"/>
  <c r="J1788" i="3"/>
  <c r="K1788" i="3"/>
  <c r="L1788" i="3"/>
  <c r="I1789" i="3"/>
  <c r="J1789" i="3"/>
  <c r="K1789" i="3"/>
  <c r="L1789" i="3"/>
  <c r="I1790" i="3"/>
  <c r="J1790" i="3"/>
  <c r="K1790" i="3"/>
  <c r="L1790" i="3"/>
  <c r="I1791" i="3"/>
  <c r="J1791" i="3"/>
  <c r="K1791" i="3"/>
  <c r="L1791" i="3"/>
  <c r="I1792" i="3"/>
  <c r="J1792" i="3"/>
  <c r="K1792" i="3"/>
  <c r="L1792" i="3"/>
  <c r="I1793" i="3"/>
  <c r="J1793" i="3"/>
  <c r="K1793" i="3"/>
  <c r="L1793" i="3"/>
  <c r="I1794" i="3"/>
  <c r="J1794" i="3"/>
  <c r="K1794" i="3"/>
  <c r="L1794" i="3"/>
  <c r="I1795" i="3"/>
  <c r="J1795" i="3"/>
  <c r="K1795" i="3"/>
  <c r="L1795" i="3"/>
  <c r="I1796" i="3"/>
  <c r="J1796" i="3"/>
  <c r="K1796" i="3"/>
  <c r="L1796" i="3"/>
  <c r="I1797" i="3"/>
  <c r="J1797" i="3"/>
  <c r="K1797" i="3"/>
  <c r="L1797" i="3"/>
  <c r="I1798" i="3"/>
  <c r="J1798" i="3"/>
  <c r="K1798" i="3"/>
  <c r="L1798" i="3"/>
  <c r="I1799" i="3"/>
  <c r="J1799" i="3"/>
  <c r="K1799" i="3"/>
  <c r="L1799" i="3"/>
  <c r="I1800" i="3"/>
  <c r="J1800" i="3"/>
  <c r="K1800" i="3"/>
  <c r="L1800" i="3"/>
  <c r="I1801" i="3"/>
  <c r="J1801" i="3"/>
  <c r="K1801" i="3"/>
  <c r="L1801" i="3"/>
  <c r="I1802" i="3"/>
  <c r="J1802" i="3"/>
  <c r="K1802" i="3"/>
  <c r="L1802" i="3"/>
  <c r="I1803" i="3"/>
  <c r="J1803" i="3"/>
  <c r="K1803" i="3"/>
  <c r="L1803" i="3"/>
  <c r="I1804" i="3"/>
  <c r="J1804" i="3"/>
  <c r="K1804" i="3"/>
  <c r="L1804" i="3"/>
  <c r="I1805" i="3"/>
  <c r="J1805" i="3"/>
  <c r="K1805" i="3"/>
  <c r="L1805" i="3"/>
  <c r="I1806" i="3"/>
  <c r="J1806" i="3"/>
  <c r="K1806" i="3"/>
  <c r="L1806" i="3"/>
  <c r="I1807" i="3"/>
  <c r="J1807" i="3"/>
  <c r="K1807" i="3"/>
  <c r="L1807" i="3"/>
  <c r="I1808" i="3"/>
  <c r="J1808" i="3"/>
  <c r="K1808" i="3"/>
  <c r="L1808" i="3"/>
  <c r="I1809" i="3"/>
  <c r="J1809" i="3"/>
  <c r="K1809" i="3"/>
  <c r="L1809" i="3"/>
  <c r="I1810" i="3"/>
  <c r="J1810" i="3"/>
  <c r="K1810" i="3"/>
  <c r="L1810" i="3"/>
  <c r="I1811" i="3"/>
  <c r="J1811" i="3"/>
  <c r="K1811" i="3"/>
  <c r="L1811" i="3"/>
  <c r="I1812" i="3"/>
  <c r="J1812" i="3"/>
  <c r="K1812" i="3"/>
  <c r="L1812" i="3"/>
  <c r="I1813" i="3"/>
  <c r="J1813" i="3"/>
  <c r="K1813" i="3"/>
  <c r="L1813" i="3"/>
  <c r="I1814" i="3"/>
  <c r="J1814" i="3"/>
  <c r="K1814" i="3"/>
  <c r="L1814" i="3"/>
  <c r="I1815" i="3"/>
  <c r="J1815" i="3"/>
  <c r="K1815" i="3"/>
  <c r="L1815" i="3"/>
  <c r="I1816" i="3"/>
  <c r="J1816" i="3"/>
  <c r="K1816" i="3"/>
  <c r="L1816" i="3"/>
  <c r="I1817" i="3"/>
  <c r="J1817" i="3"/>
  <c r="K1817" i="3"/>
  <c r="L1817" i="3"/>
  <c r="I1818" i="3"/>
  <c r="J1818" i="3"/>
  <c r="K1818" i="3"/>
  <c r="L1818" i="3"/>
  <c r="I1819" i="3"/>
  <c r="J1819" i="3"/>
  <c r="K1819" i="3"/>
  <c r="L1819" i="3"/>
  <c r="I1820" i="3"/>
  <c r="J1820" i="3"/>
  <c r="K1820" i="3"/>
  <c r="L1820" i="3"/>
  <c r="I1821" i="3"/>
  <c r="J1821" i="3"/>
  <c r="K1821" i="3"/>
  <c r="L1821" i="3"/>
  <c r="I1822" i="3"/>
  <c r="J1822" i="3"/>
  <c r="K1822" i="3"/>
  <c r="L1822" i="3"/>
  <c r="I1823" i="3"/>
  <c r="J1823" i="3"/>
  <c r="K1823" i="3"/>
  <c r="L1823" i="3"/>
  <c r="I1824" i="3"/>
  <c r="J1824" i="3"/>
  <c r="K1824" i="3"/>
  <c r="L1824" i="3"/>
  <c r="I1825" i="3"/>
  <c r="J1825" i="3"/>
  <c r="K1825" i="3"/>
  <c r="L1825" i="3"/>
  <c r="I1826" i="3"/>
  <c r="J1826" i="3"/>
  <c r="K1826" i="3"/>
  <c r="L1826" i="3"/>
  <c r="I1827" i="3"/>
  <c r="J1827" i="3"/>
  <c r="K1827" i="3"/>
  <c r="L1827" i="3"/>
  <c r="I1828" i="3"/>
  <c r="J1828" i="3"/>
  <c r="K1828" i="3"/>
  <c r="L1828" i="3"/>
  <c r="I1829" i="3"/>
  <c r="J1829" i="3"/>
  <c r="K1829" i="3"/>
  <c r="L1829" i="3"/>
  <c r="I1830" i="3"/>
  <c r="J1830" i="3"/>
  <c r="K1830" i="3"/>
  <c r="L1830" i="3"/>
  <c r="I1831" i="3"/>
  <c r="J1831" i="3"/>
  <c r="K1831" i="3"/>
  <c r="L1831" i="3"/>
  <c r="I1832" i="3"/>
  <c r="J1832" i="3"/>
  <c r="K1832" i="3"/>
  <c r="L1832" i="3"/>
  <c r="I1833" i="3"/>
  <c r="J1833" i="3"/>
  <c r="K1833" i="3"/>
  <c r="L1833" i="3"/>
  <c r="I1834" i="3"/>
  <c r="J1834" i="3"/>
  <c r="K1834" i="3"/>
  <c r="L1834" i="3"/>
  <c r="I1835" i="3"/>
  <c r="J1835" i="3"/>
  <c r="K1835" i="3"/>
  <c r="L1835" i="3"/>
  <c r="I1836" i="3"/>
  <c r="J1836" i="3"/>
  <c r="K1836" i="3"/>
  <c r="L1836" i="3"/>
  <c r="I1837" i="3"/>
  <c r="J1837" i="3"/>
  <c r="K1837" i="3"/>
  <c r="L1837" i="3"/>
  <c r="I1838" i="3"/>
  <c r="J1838" i="3"/>
  <c r="K1838" i="3"/>
  <c r="L1838" i="3"/>
  <c r="I1839" i="3"/>
  <c r="J1839" i="3"/>
  <c r="K1839" i="3"/>
  <c r="L1839" i="3"/>
  <c r="I1840" i="3"/>
  <c r="J1840" i="3"/>
  <c r="K1840" i="3"/>
  <c r="L1840" i="3"/>
  <c r="I1841" i="3"/>
  <c r="J1841" i="3"/>
  <c r="K1841" i="3"/>
  <c r="L1841" i="3"/>
  <c r="I1842" i="3"/>
  <c r="J1842" i="3"/>
  <c r="K1842" i="3"/>
  <c r="L1842" i="3"/>
  <c r="I1843" i="3"/>
  <c r="J1843" i="3"/>
  <c r="K1843" i="3"/>
  <c r="L1843" i="3"/>
  <c r="I1844" i="3"/>
  <c r="J1844" i="3"/>
  <c r="K1844" i="3"/>
  <c r="L1844" i="3"/>
  <c r="I1845" i="3"/>
  <c r="J1845" i="3"/>
  <c r="K1845" i="3"/>
  <c r="L1845" i="3"/>
  <c r="I1846" i="3"/>
  <c r="J1846" i="3"/>
  <c r="K1846" i="3"/>
  <c r="L1846" i="3"/>
  <c r="I1847" i="3"/>
  <c r="J1847" i="3"/>
  <c r="K1847" i="3"/>
  <c r="L1847" i="3"/>
  <c r="I1848" i="3"/>
  <c r="J1848" i="3"/>
  <c r="K1848" i="3"/>
  <c r="L1848" i="3"/>
  <c r="I1849" i="3"/>
  <c r="J1849" i="3"/>
  <c r="K1849" i="3"/>
  <c r="L1849" i="3"/>
  <c r="I1850" i="3"/>
  <c r="J1850" i="3"/>
  <c r="K1850" i="3"/>
  <c r="L1850" i="3"/>
  <c r="I1851" i="3"/>
  <c r="J1851" i="3"/>
  <c r="K1851" i="3"/>
  <c r="L1851" i="3"/>
  <c r="I1852" i="3"/>
  <c r="J1852" i="3"/>
  <c r="K1852" i="3"/>
  <c r="L1852" i="3"/>
  <c r="I1853" i="3"/>
  <c r="J1853" i="3"/>
  <c r="K1853" i="3"/>
  <c r="L1853" i="3"/>
  <c r="I1854" i="3"/>
  <c r="J1854" i="3"/>
  <c r="K1854" i="3"/>
  <c r="L1854" i="3"/>
  <c r="I1855" i="3"/>
  <c r="J1855" i="3"/>
  <c r="K1855" i="3"/>
  <c r="L1855" i="3"/>
  <c r="I1856" i="3"/>
  <c r="J1856" i="3"/>
  <c r="K1856" i="3"/>
  <c r="L1856" i="3"/>
  <c r="I1857" i="3"/>
  <c r="J1857" i="3"/>
  <c r="K1857" i="3"/>
  <c r="L1857" i="3"/>
  <c r="I1858" i="3"/>
  <c r="J1858" i="3"/>
  <c r="K1858" i="3"/>
  <c r="L1858" i="3"/>
  <c r="I1859" i="3"/>
  <c r="J1859" i="3"/>
  <c r="K1859" i="3"/>
  <c r="L1859" i="3"/>
  <c r="I1860" i="3"/>
  <c r="J1860" i="3"/>
  <c r="K1860" i="3"/>
  <c r="L1860" i="3"/>
  <c r="I1861" i="3"/>
  <c r="J1861" i="3"/>
  <c r="K1861" i="3"/>
  <c r="L1861" i="3"/>
  <c r="I1862" i="3"/>
  <c r="J1862" i="3"/>
  <c r="K1862" i="3"/>
  <c r="L1862" i="3"/>
  <c r="I1863" i="3"/>
  <c r="J1863" i="3"/>
  <c r="K1863" i="3"/>
  <c r="L1863" i="3"/>
  <c r="I1864" i="3"/>
  <c r="J1864" i="3"/>
  <c r="K1864" i="3"/>
  <c r="L1864" i="3"/>
  <c r="I1865" i="3"/>
  <c r="J1865" i="3"/>
  <c r="K1865" i="3"/>
  <c r="L1865" i="3"/>
  <c r="I1866" i="3"/>
  <c r="J1866" i="3"/>
  <c r="K1866" i="3"/>
  <c r="L1866" i="3"/>
  <c r="I1867" i="3"/>
  <c r="J1867" i="3"/>
  <c r="K1867" i="3"/>
  <c r="L1867" i="3"/>
  <c r="I1868" i="3"/>
  <c r="J1868" i="3"/>
  <c r="K1868" i="3"/>
  <c r="L1868" i="3"/>
  <c r="I1869" i="3"/>
  <c r="J1869" i="3"/>
  <c r="K1869" i="3"/>
  <c r="L1869" i="3"/>
  <c r="I1870" i="3"/>
  <c r="J1870" i="3"/>
  <c r="K1870" i="3"/>
  <c r="L1870" i="3"/>
  <c r="I1871" i="3"/>
  <c r="J1871" i="3"/>
  <c r="K1871" i="3"/>
  <c r="L1871" i="3"/>
  <c r="I1872" i="3"/>
  <c r="J1872" i="3"/>
  <c r="K1872" i="3"/>
  <c r="L1872" i="3"/>
  <c r="I1873" i="3"/>
  <c r="J1873" i="3"/>
  <c r="K1873" i="3"/>
  <c r="L1873" i="3"/>
  <c r="I1874" i="3"/>
  <c r="J1874" i="3"/>
  <c r="K1874" i="3"/>
  <c r="L1874" i="3"/>
  <c r="I1875" i="3"/>
  <c r="J1875" i="3"/>
  <c r="K1875" i="3"/>
  <c r="L1875" i="3"/>
  <c r="I1876" i="3"/>
  <c r="J1876" i="3"/>
  <c r="K1876" i="3"/>
  <c r="L1876" i="3"/>
  <c r="I1877" i="3"/>
  <c r="J1877" i="3"/>
  <c r="K1877" i="3"/>
  <c r="L1877" i="3"/>
  <c r="I1878" i="3"/>
  <c r="J1878" i="3"/>
  <c r="K1878" i="3"/>
  <c r="L1878" i="3"/>
  <c r="I1879" i="3"/>
  <c r="J1879" i="3"/>
  <c r="K1879" i="3"/>
  <c r="L1879" i="3"/>
  <c r="I1880" i="3"/>
  <c r="J1880" i="3"/>
  <c r="K1880" i="3"/>
  <c r="L1880" i="3"/>
  <c r="I1881" i="3"/>
  <c r="J1881" i="3"/>
  <c r="K1881" i="3"/>
  <c r="L1881" i="3"/>
  <c r="I1882" i="3"/>
  <c r="J1882" i="3"/>
  <c r="K1882" i="3"/>
  <c r="L1882" i="3"/>
  <c r="I1883" i="3"/>
  <c r="J1883" i="3"/>
  <c r="K1883" i="3"/>
  <c r="L1883" i="3"/>
  <c r="I1884" i="3"/>
  <c r="J1884" i="3"/>
  <c r="K1884" i="3"/>
  <c r="L1884" i="3"/>
  <c r="I1885" i="3"/>
  <c r="J1885" i="3"/>
  <c r="K1885" i="3"/>
  <c r="L1885" i="3"/>
  <c r="I1886" i="3"/>
  <c r="J1886" i="3"/>
  <c r="K1886" i="3"/>
  <c r="L1886" i="3"/>
  <c r="I1887" i="3"/>
  <c r="J1887" i="3"/>
  <c r="K1887" i="3"/>
  <c r="L1887" i="3"/>
  <c r="I1888" i="3"/>
  <c r="J1888" i="3"/>
  <c r="K1888" i="3"/>
  <c r="L1888" i="3"/>
  <c r="I1889" i="3"/>
  <c r="J1889" i="3"/>
  <c r="K1889" i="3"/>
  <c r="L1889" i="3"/>
  <c r="I1890" i="3"/>
  <c r="J1890" i="3"/>
  <c r="K1890" i="3"/>
  <c r="L1890" i="3"/>
  <c r="I1891" i="3"/>
  <c r="J1891" i="3"/>
  <c r="K1891" i="3"/>
  <c r="L1891" i="3"/>
  <c r="I1892" i="3"/>
  <c r="J1892" i="3"/>
  <c r="K1892" i="3"/>
  <c r="L1892" i="3"/>
  <c r="I1893" i="3"/>
  <c r="J1893" i="3"/>
  <c r="K1893" i="3"/>
  <c r="L1893" i="3"/>
  <c r="I1894" i="3"/>
  <c r="J1894" i="3"/>
  <c r="K1894" i="3"/>
  <c r="L1894" i="3"/>
  <c r="I1895" i="3"/>
  <c r="J1895" i="3"/>
  <c r="K1895" i="3"/>
  <c r="L1895" i="3"/>
  <c r="I1896" i="3"/>
  <c r="J1896" i="3"/>
  <c r="K1896" i="3"/>
  <c r="L1896" i="3"/>
  <c r="I1897" i="3"/>
  <c r="J1897" i="3"/>
  <c r="K1897" i="3"/>
  <c r="L1897" i="3"/>
  <c r="I1898" i="3"/>
  <c r="J1898" i="3"/>
  <c r="K1898" i="3"/>
  <c r="L1898" i="3"/>
  <c r="I1899" i="3"/>
  <c r="J1899" i="3"/>
  <c r="K1899" i="3"/>
  <c r="L1899" i="3"/>
  <c r="I1900" i="3"/>
  <c r="J1900" i="3"/>
  <c r="K1900" i="3"/>
  <c r="L1900" i="3"/>
  <c r="I1901" i="3"/>
  <c r="J1901" i="3"/>
  <c r="K1901" i="3"/>
  <c r="L1901" i="3"/>
  <c r="I1902" i="3"/>
  <c r="J1902" i="3"/>
  <c r="K1902" i="3"/>
  <c r="L1902" i="3"/>
  <c r="I1903" i="3"/>
  <c r="J1903" i="3"/>
  <c r="K1903" i="3"/>
  <c r="L1903" i="3"/>
  <c r="I1904" i="3"/>
  <c r="J1904" i="3"/>
  <c r="K1904" i="3"/>
  <c r="L1904" i="3"/>
  <c r="I1905" i="3"/>
  <c r="J1905" i="3"/>
  <c r="K1905" i="3"/>
  <c r="L1905" i="3"/>
  <c r="I1906" i="3"/>
  <c r="J1906" i="3"/>
  <c r="K1906" i="3"/>
  <c r="L1906" i="3"/>
  <c r="I1907" i="3"/>
  <c r="J1907" i="3"/>
  <c r="K1907" i="3"/>
  <c r="L1907" i="3"/>
  <c r="I1908" i="3"/>
  <c r="J1908" i="3"/>
  <c r="K1908" i="3"/>
  <c r="L1908" i="3"/>
  <c r="I1909" i="3"/>
  <c r="J1909" i="3"/>
  <c r="K1909" i="3"/>
  <c r="L1909" i="3"/>
  <c r="I1910" i="3"/>
  <c r="J1910" i="3"/>
  <c r="K1910" i="3"/>
  <c r="L1910" i="3"/>
  <c r="I1911" i="3"/>
  <c r="J1911" i="3"/>
  <c r="K1911" i="3"/>
  <c r="L1911" i="3"/>
  <c r="I1912" i="3"/>
  <c r="J1912" i="3"/>
  <c r="K1912" i="3"/>
  <c r="L1912" i="3"/>
  <c r="I1913" i="3"/>
  <c r="J1913" i="3"/>
  <c r="K1913" i="3"/>
  <c r="L1913" i="3"/>
  <c r="I1914" i="3"/>
  <c r="J1914" i="3"/>
  <c r="K1914" i="3"/>
  <c r="L1914" i="3"/>
  <c r="I1915" i="3"/>
  <c r="J1915" i="3"/>
  <c r="K1915" i="3"/>
  <c r="L1915" i="3"/>
  <c r="I1916" i="3"/>
  <c r="J1916" i="3"/>
  <c r="K1916" i="3"/>
  <c r="L1916" i="3"/>
  <c r="I1917" i="3"/>
  <c r="J1917" i="3"/>
  <c r="K1917" i="3"/>
  <c r="L1917" i="3"/>
  <c r="I1918" i="3"/>
  <c r="J1918" i="3"/>
  <c r="K1918" i="3"/>
  <c r="L1918" i="3"/>
  <c r="I1919" i="3"/>
  <c r="J1919" i="3"/>
  <c r="K1919" i="3"/>
  <c r="L1919" i="3"/>
  <c r="I1920" i="3"/>
  <c r="J1920" i="3"/>
  <c r="K1920" i="3"/>
  <c r="L1920" i="3"/>
  <c r="I1921" i="3"/>
  <c r="J1921" i="3"/>
  <c r="K1921" i="3"/>
  <c r="L1921" i="3"/>
  <c r="I1922" i="3"/>
  <c r="J1922" i="3"/>
  <c r="K1922" i="3"/>
  <c r="L1922" i="3"/>
  <c r="I1923" i="3"/>
  <c r="J1923" i="3"/>
  <c r="K1923" i="3"/>
  <c r="L1923" i="3"/>
  <c r="I1924" i="3"/>
  <c r="J1924" i="3"/>
  <c r="K1924" i="3"/>
  <c r="L1924" i="3"/>
  <c r="I1925" i="3"/>
  <c r="J1925" i="3"/>
  <c r="K1925" i="3"/>
  <c r="L1925" i="3"/>
  <c r="I1926" i="3"/>
  <c r="J1926" i="3"/>
  <c r="K1926" i="3"/>
  <c r="L1926" i="3"/>
  <c r="I1927" i="3"/>
  <c r="J1927" i="3"/>
  <c r="K1927" i="3"/>
  <c r="L1927" i="3"/>
  <c r="I1928" i="3"/>
  <c r="J1928" i="3"/>
  <c r="K1928" i="3"/>
  <c r="L1928" i="3"/>
  <c r="I1929" i="3"/>
  <c r="J1929" i="3"/>
  <c r="K1929" i="3"/>
  <c r="L1929" i="3"/>
  <c r="I1930" i="3"/>
  <c r="J1930" i="3"/>
  <c r="K1930" i="3"/>
  <c r="L1930" i="3"/>
  <c r="I1931" i="3"/>
  <c r="J1931" i="3"/>
  <c r="K1931" i="3"/>
  <c r="L1931" i="3"/>
  <c r="I1932" i="3"/>
  <c r="J1932" i="3"/>
  <c r="K1932" i="3"/>
  <c r="L1932" i="3"/>
  <c r="I1933" i="3"/>
  <c r="J1933" i="3"/>
  <c r="K1933" i="3"/>
  <c r="L1933" i="3"/>
  <c r="I1934" i="3"/>
  <c r="J1934" i="3"/>
  <c r="K1934" i="3"/>
  <c r="L1934" i="3"/>
  <c r="I1935" i="3"/>
  <c r="J1935" i="3"/>
  <c r="K1935" i="3"/>
  <c r="L1935" i="3"/>
  <c r="I1936" i="3"/>
  <c r="J1936" i="3"/>
  <c r="K1936" i="3"/>
  <c r="L1936" i="3"/>
  <c r="I1937" i="3"/>
  <c r="J1937" i="3"/>
  <c r="K1937" i="3"/>
  <c r="L1937" i="3"/>
  <c r="I1938" i="3"/>
  <c r="J1938" i="3"/>
  <c r="K1938" i="3"/>
  <c r="L1938" i="3"/>
  <c r="I1939" i="3"/>
  <c r="J1939" i="3"/>
  <c r="K1939" i="3"/>
  <c r="L1939" i="3"/>
  <c r="I1940" i="3"/>
  <c r="J1940" i="3"/>
  <c r="K1940" i="3"/>
  <c r="L1940" i="3"/>
  <c r="I1941" i="3"/>
  <c r="J1941" i="3"/>
  <c r="K1941" i="3"/>
  <c r="L1941" i="3"/>
  <c r="I1942" i="3"/>
  <c r="J1942" i="3"/>
  <c r="K1942" i="3"/>
  <c r="L1942" i="3"/>
  <c r="I1943" i="3"/>
  <c r="J1943" i="3"/>
  <c r="K1943" i="3"/>
  <c r="L1943" i="3"/>
  <c r="I1944" i="3"/>
  <c r="J1944" i="3"/>
  <c r="K1944" i="3"/>
  <c r="L1944" i="3"/>
  <c r="I1945" i="3"/>
  <c r="J1945" i="3"/>
  <c r="K1945" i="3"/>
  <c r="L1945" i="3"/>
  <c r="I1946" i="3"/>
  <c r="J1946" i="3"/>
  <c r="K1946" i="3"/>
  <c r="L1946" i="3"/>
  <c r="I1947" i="3"/>
  <c r="J1947" i="3"/>
  <c r="K1947" i="3"/>
  <c r="L1947" i="3"/>
  <c r="I1948" i="3"/>
  <c r="J1948" i="3"/>
  <c r="K1948" i="3"/>
  <c r="L1948" i="3"/>
  <c r="I1949" i="3"/>
  <c r="J1949" i="3"/>
  <c r="K1949" i="3"/>
  <c r="L1949" i="3"/>
  <c r="I1950" i="3"/>
  <c r="J1950" i="3"/>
  <c r="K1950" i="3"/>
  <c r="L1950" i="3"/>
  <c r="I1951" i="3"/>
  <c r="J1951" i="3"/>
  <c r="K1951" i="3"/>
  <c r="L1951" i="3"/>
  <c r="I1952" i="3"/>
  <c r="J1952" i="3"/>
  <c r="K1952" i="3"/>
  <c r="L1952" i="3"/>
  <c r="I1953" i="3"/>
  <c r="J1953" i="3"/>
  <c r="K1953" i="3"/>
  <c r="L1953" i="3"/>
  <c r="I1954" i="3"/>
  <c r="J1954" i="3"/>
  <c r="K1954" i="3"/>
  <c r="L1954" i="3"/>
  <c r="I1955" i="3"/>
  <c r="J1955" i="3"/>
  <c r="K1955" i="3"/>
  <c r="L1955" i="3"/>
  <c r="I1956" i="3"/>
  <c r="J1956" i="3"/>
  <c r="K1956" i="3"/>
  <c r="L1956" i="3"/>
  <c r="I1957" i="3"/>
  <c r="J1957" i="3"/>
  <c r="K1957" i="3"/>
  <c r="L1957" i="3"/>
  <c r="I1958" i="3"/>
  <c r="J1958" i="3"/>
  <c r="K1958" i="3"/>
  <c r="L1958" i="3"/>
  <c r="I1959" i="3"/>
  <c r="J1959" i="3"/>
  <c r="K1959" i="3"/>
  <c r="L1959" i="3"/>
  <c r="I1960" i="3"/>
  <c r="J1960" i="3"/>
  <c r="K1960" i="3"/>
  <c r="L1960" i="3"/>
  <c r="I1961" i="3"/>
  <c r="J1961" i="3"/>
  <c r="K1961" i="3"/>
  <c r="L1961" i="3"/>
  <c r="I1962" i="3"/>
  <c r="J1962" i="3"/>
  <c r="K1962" i="3"/>
  <c r="L1962" i="3"/>
  <c r="I1963" i="3"/>
  <c r="J1963" i="3"/>
  <c r="K1963" i="3"/>
  <c r="L1963" i="3"/>
  <c r="I1964" i="3"/>
  <c r="J1964" i="3"/>
  <c r="K1964" i="3"/>
  <c r="L1964" i="3"/>
  <c r="I1965" i="3"/>
  <c r="J1965" i="3"/>
  <c r="K1965" i="3"/>
  <c r="L1965" i="3"/>
  <c r="I1966" i="3"/>
  <c r="J1966" i="3"/>
  <c r="K1966" i="3"/>
  <c r="L1966" i="3"/>
  <c r="I1967" i="3"/>
  <c r="J1967" i="3"/>
  <c r="K1967" i="3"/>
  <c r="L1967" i="3"/>
  <c r="I1968" i="3"/>
  <c r="J1968" i="3"/>
  <c r="K1968" i="3"/>
  <c r="L1968" i="3"/>
  <c r="I1969" i="3"/>
  <c r="J1969" i="3"/>
  <c r="K1969" i="3"/>
  <c r="L1969" i="3"/>
  <c r="I1970" i="3"/>
  <c r="J1970" i="3"/>
  <c r="K1970" i="3"/>
  <c r="L1970" i="3"/>
  <c r="I1971" i="3"/>
  <c r="J1971" i="3"/>
  <c r="K1971" i="3"/>
  <c r="L1971" i="3"/>
  <c r="I1972" i="3"/>
  <c r="J1972" i="3"/>
  <c r="K1972" i="3"/>
  <c r="L1972" i="3"/>
  <c r="I1973" i="3"/>
  <c r="J1973" i="3"/>
  <c r="K1973" i="3"/>
  <c r="L1973" i="3"/>
  <c r="I1974" i="3"/>
  <c r="J1974" i="3"/>
  <c r="K1974" i="3"/>
  <c r="L1974" i="3"/>
  <c r="I1975" i="3"/>
  <c r="J1975" i="3"/>
  <c r="K1975" i="3"/>
  <c r="L1975" i="3"/>
  <c r="I1976" i="3"/>
  <c r="J1976" i="3"/>
  <c r="K1976" i="3"/>
  <c r="L1976" i="3"/>
  <c r="I1977" i="3"/>
  <c r="J1977" i="3"/>
  <c r="K1977" i="3"/>
  <c r="L1977" i="3"/>
  <c r="I1978" i="3"/>
  <c r="J1978" i="3"/>
  <c r="K1978" i="3"/>
  <c r="L1978" i="3"/>
  <c r="I1979" i="3"/>
  <c r="J1979" i="3"/>
  <c r="K1979" i="3"/>
  <c r="L1979" i="3"/>
  <c r="I1980" i="3"/>
  <c r="J1980" i="3"/>
  <c r="K1980" i="3"/>
  <c r="L1980" i="3"/>
  <c r="I1981" i="3"/>
  <c r="J1981" i="3"/>
  <c r="K1981" i="3"/>
  <c r="L1981" i="3"/>
  <c r="I1982" i="3"/>
  <c r="J1982" i="3"/>
  <c r="K1982" i="3"/>
  <c r="L1982" i="3"/>
  <c r="I1983" i="3"/>
  <c r="J1983" i="3"/>
  <c r="K1983" i="3"/>
  <c r="L1983" i="3"/>
  <c r="I1984" i="3"/>
  <c r="J1984" i="3"/>
  <c r="K1984" i="3"/>
  <c r="L1984" i="3"/>
  <c r="I1985" i="3"/>
  <c r="J1985" i="3"/>
  <c r="K1985" i="3"/>
  <c r="L1985" i="3"/>
  <c r="I1986" i="3"/>
  <c r="J1986" i="3"/>
  <c r="K1986" i="3"/>
  <c r="L1986" i="3"/>
  <c r="I1987" i="3"/>
  <c r="J1987" i="3"/>
  <c r="K1987" i="3"/>
  <c r="L1987" i="3"/>
  <c r="I1988" i="3"/>
  <c r="J1988" i="3"/>
  <c r="K1988" i="3"/>
  <c r="L1988" i="3"/>
  <c r="I1989" i="3"/>
  <c r="J1989" i="3"/>
  <c r="K1989" i="3"/>
  <c r="L1989" i="3"/>
  <c r="I1990" i="3"/>
  <c r="J1990" i="3"/>
  <c r="K1990" i="3"/>
  <c r="L1990" i="3"/>
  <c r="I1991" i="3"/>
  <c r="J1991" i="3"/>
  <c r="K1991" i="3"/>
  <c r="L1991" i="3"/>
  <c r="I1992" i="3"/>
  <c r="J1992" i="3"/>
  <c r="K1992" i="3"/>
  <c r="L1992" i="3"/>
  <c r="I1993" i="3"/>
  <c r="J1993" i="3"/>
  <c r="K1993" i="3"/>
  <c r="L1993" i="3"/>
  <c r="I1994" i="3"/>
  <c r="J1994" i="3"/>
  <c r="K1994" i="3"/>
  <c r="L1994" i="3"/>
  <c r="I1995" i="3"/>
  <c r="J1995" i="3"/>
  <c r="K1995" i="3"/>
  <c r="L1995" i="3"/>
  <c r="I1996" i="3"/>
  <c r="J1996" i="3"/>
  <c r="K1996" i="3"/>
  <c r="L1996" i="3"/>
  <c r="I1997" i="3"/>
  <c r="J1997" i="3"/>
  <c r="K1997" i="3"/>
  <c r="L1997" i="3"/>
  <c r="I1998" i="3"/>
  <c r="J1998" i="3"/>
  <c r="K1998" i="3"/>
  <c r="L1998" i="3"/>
  <c r="I1999" i="3"/>
  <c r="J1999" i="3"/>
  <c r="K1999" i="3"/>
  <c r="L1999" i="3"/>
  <c r="I2000" i="3"/>
  <c r="J2000" i="3"/>
  <c r="K2000" i="3"/>
  <c r="L2000" i="3"/>
  <c r="I2001" i="3"/>
  <c r="J2001" i="3"/>
  <c r="K2001" i="3"/>
  <c r="L2001" i="3"/>
  <c r="I2002" i="3"/>
  <c r="J2002" i="3"/>
  <c r="K2002" i="3"/>
  <c r="L2002" i="3"/>
  <c r="I2003" i="3"/>
  <c r="J2003" i="3"/>
  <c r="K2003" i="3"/>
  <c r="L2003" i="3"/>
  <c r="I2004" i="3"/>
  <c r="J2004" i="3"/>
  <c r="K2004" i="3"/>
  <c r="L2004" i="3"/>
  <c r="I2005" i="3"/>
  <c r="J2005" i="3"/>
  <c r="K2005" i="3"/>
  <c r="L2005" i="3"/>
  <c r="I2006" i="3"/>
  <c r="J2006" i="3"/>
  <c r="K2006" i="3"/>
  <c r="L2006" i="3"/>
  <c r="I2007" i="3"/>
  <c r="J2007" i="3"/>
  <c r="K2007" i="3"/>
  <c r="L2007" i="3"/>
  <c r="I2008" i="3"/>
  <c r="J2008" i="3"/>
  <c r="K2008" i="3"/>
  <c r="L2008" i="3"/>
  <c r="I2009" i="3"/>
  <c r="J2009" i="3"/>
  <c r="K2009" i="3"/>
  <c r="L2009" i="3"/>
  <c r="I2010" i="3"/>
  <c r="J2010" i="3"/>
  <c r="K2010" i="3"/>
  <c r="L2010" i="3"/>
  <c r="I2011" i="3"/>
  <c r="J2011" i="3"/>
  <c r="K2011" i="3"/>
  <c r="L2011" i="3"/>
  <c r="I2012" i="3"/>
  <c r="J2012" i="3"/>
  <c r="K2012" i="3"/>
  <c r="L2012" i="3"/>
  <c r="I2013" i="3"/>
  <c r="J2013" i="3"/>
  <c r="K2013" i="3"/>
  <c r="L2013" i="3"/>
  <c r="I2014" i="3"/>
  <c r="J2014" i="3"/>
  <c r="K2014" i="3"/>
  <c r="L2014" i="3"/>
  <c r="I2015" i="3"/>
  <c r="J2015" i="3"/>
  <c r="K2015" i="3"/>
  <c r="L2015" i="3"/>
  <c r="I2016" i="3"/>
  <c r="J2016" i="3"/>
  <c r="K2016" i="3"/>
  <c r="L2016" i="3"/>
  <c r="I2017" i="3"/>
  <c r="J2017" i="3"/>
  <c r="K2017" i="3"/>
  <c r="L2017" i="3"/>
  <c r="I2018" i="3"/>
  <c r="J2018" i="3"/>
  <c r="K2018" i="3"/>
  <c r="L2018" i="3"/>
  <c r="I2019" i="3"/>
  <c r="J2019" i="3"/>
  <c r="K2019" i="3"/>
  <c r="L2019" i="3"/>
  <c r="I2020" i="3"/>
  <c r="J2020" i="3"/>
  <c r="K2020" i="3"/>
  <c r="L2020" i="3"/>
  <c r="I2021" i="3"/>
  <c r="J2021" i="3"/>
  <c r="K2021" i="3"/>
  <c r="L2021" i="3"/>
  <c r="I2022" i="3"/>
  <c r="J2022" i="3"/>
  <c r="K2022" i="3"/>
  <c r="L2022" i="3"/>
  <c r="I2023" i="3"/>
  <c r="J2023" i="3"/>
  <c r="K2023" i="3"/>
  <c r="L2023" i="3"/>
  <c r="I2024" i="3"/>
  <c r="J2024" i="3"/>
  <c r="K2024" i="3"/>
  <c r="L2024" i="3"/>
  <c r="I2025" i="3"/>
  <c r="J2025" i="3"/>
  <c r="K2025" i="3"/>
  <c r="L2025" i="3"/>
  <c r="I2026" i="3"/>
  <c r="J2026" i="3"/>
  <c r="K2026" i="3"/>
  <c r="L2026" i="3"/>
  <c r="I2027" i="3"/>
  <c r="J2027" i="3"/>
  <c r="K2027" i="3"/>
  <c r="L2027" i="3"/>
  <c r="I2028" i="3"/>
  <c r="J2028" i="3"/>
  <c r="K2028" i="3"/>
  <c r="L2028" i="3"/>
  <c r="I2029" i="3"/>
  <c r="J2029" i="3"/>
  <c r="K2029" i="3"/>
  <c r="L2029" i="3"/>
  <c r="I2030" i="3"/>
  <c r="J2030" i="3"/>
  <c r="K2030" i="3"/>
  <c r="L2030" i="3"/>
  <c r="I2031" i="3"/>
  <c r="J2031" i="3"/>
  <c r="K2031" i="3"/>
  <c r="L2031" i="3"/>
  <c r="I2032" i="3"/>
  <c r="J2032" i="3"/>
  <c r="K2032" i="3"/>
  <c r="L2032" i="3"/>
  <c r="I2033" i="3"/>
  <c r="J2033" i="3"/>
  <c r="K2033" i="3"/>
  <c r="L2033" i="3"/>
  <c r="I2034" i="3"/>
  <c r="J2034" i="3"/>
  <c r="K2034" i="3"/>
  <c r="L2034" i="3"/>
  <c r="I2035" i="3"/>
  <c r="J2035" i="3"/>
  <c r="K2035" i="3"/>
  <c r="L2035" i="3"/>
  <c r="I2036" i="3"/>
  <c r="J2036" i="3"/>
  <c r="K2036" i="3"/>
  <c r="L2036" i="3"/>
  <c r="I2037" i="3"/>
  <c r="J2037" i="3"/>
  <c r="K2037" i="3"/>
  <c r="L2037" i="3"/>
  <c r="I2038" i="3"/>
  <c r="J2038" i="3"/>
  <c r="K2038" i="3"/>
  <c r="L2038" i="3"/>
  <c r="I2039" i="3"/>
  <c r="J2039" i="3"/>
  <c r="K2039" i="3"/>
  <c r="L2039" i="3"/>
  <c r="I2040" i="3"/>
  <c r="J2040" i="3"/>
  <c r="K2040" i="3"/>
  <c r="L2040" i="3"/>
  <c r="I2041" i="3"/>
  <c r="J2041" i="3"/>
  <c r="K2041" i="3"/>
  <c r="L2041" i="3"/>
  <c r="I2042" i="3"/>
  <c r="J2042" i="3"/>
  <c r="K2042" i="3"/>
  <c r="L2042" i="3"/>
  <c r="I2043" i="3"/>
  <c r="J2043" i="3"/>
  <c r="K2043" i="3"/>
  <c r="L2043" i="3"/>
  <c r="I2044" i="3"/>
  <c r="J2044" i="3"/>
  <c r="K2044" i="3"/>
  <c r="L2044" i="3"/>
  <c r="I2045" i="3"/>
  <c r="J2045" i="3"/>
  <c r="K2045" i="3"/>
  <c r="L2045" i="3"/>
  <c r="I2046" i="3"/>
  <c r="J2046" i="3"/>
  <c r="K2046" i="3"/>
  <c r="L2046" i="3"/>
  <c r="I2047" i="3"/>
  <c r="J2047" i="3"/>
  <c r="K2047" i="3"/>
  <c r="L2047" i="3"/>
  <c r="I2048" i="3"/>
  <c r="J2048" i="3"/>
  <c r="K2048" i="3"/>
  <c r="L2048" i="3"/>
  <c r="I2049" i="3"/>
  <c r="J2049" i="3"/>
  <c r="K2049" i="3"/>
  <c r="L2049" i="3"/>
  <c r="I2050" i="3"/>
  <c r="J2050" i="3"/>
  <c r="K2050" i="3"/>
  <c r="L2050" i="3"/>
  <c r="I2051" i="3"/>
  <c r="J2051" i="3"/>
  <c r="K2051" i="3"/>
  <c r="L2051" i="3"/>
  <c r="I2052" i="3"/>
  <c r="J2052" i="3"/>
  <c r="K2052" i="3"/>
  <c r="L2052" i="3"/>
  <c r="I2053" i="3"/>
  <c r="J2053" i="3"/>
  <c r="K2053" i="3"/>
  <c r="L2053" i="3"/>
  <c r="I2054" i="3"/>
  <c r="J2054" i="3"/>
  <c r="K2054" i="3"/>
  <c r="L2054" i="3"/>
  <c r="I2055" i="3"/>
  <c r="J2055" i="3"/>
  <c r="K2055" i="3"/>
  <c r="L2055" i="3"/>
  <c r="I2056" i="3"/>
  <c r="J2056" i="3"/>
  <c r="K2056" i="3"/>
  <c r="L2056" i="3"/>
  <c r="I2057" i="3"/>
  <c r="J2057" i="3"/>
  <c r="K2057" i="3"/>
  <c r="L2057" i="3"/>
  <c r="I2058" i="3"/>
  <c r="J2058" i="3"/>
  <c r="K2058" i="3"/>
  <c r="L2058" i="3"/>
  <c r="I2059" i="3"/>
  <c r="J2059" i="3"/>
  <c r="K2059" i="3"/>
  <c r="L2059" i="3"/>
  <c r="I2060" i="3"/>
  <c r="J2060" i="3"/>
  <c r="K2060" i="3"/>
  <c r="L2060" i="3"/>
  <c r="I2061" i="3"/>
  <c r="J2061" i="3"/>
  <c r="K2061" i="3"/>
  <c r="L2061" i="3"/>
  <c r="I2062" i="3"/>
  <c r="J2062" i="3"/>
  <c r="K2062" i="3"/>
  <c r="L2062" i="3"/>
  <c r="I2063" i="3"/>
  <c r="J2063" i="3"/>
  <c r="K2063" i="3"/>
  <c r="L2063" i="3"/>
  <c r="I2064" i="3"/>
  <c r="J2064" i="3"/>
  <c r="K2064" i="3"/>
  <c r="L2064" i="3"/>
  <c r="I2065" i="3"/>
  <c r="J2065" i="3"/>
  <c r="K2065" i="3"/>
  <c r="L2065" i="3"/>
  <c r="I2066" i="3"/>
  <c r="J2066" i="3"/>
  <c r="K2066" i="3"/>
  <c r="L2066" i="3"/>
  <c r="I2067" i="3"/>
  <c r="J2067" i="3"/>
  <c r="K2067" i="3"/>
  <c r="L2067" i="3"/>
  <c r="I2068" i="3"/>
  <c r="J2068" i="3"/>
  <c r="K2068" i="3"/>
  <c r="L2068" i="3"/>
  <c r="I2069" i="3"/>
  <c r="J2069" i="3"/>
  <c r="K2069" i="3"/>
  <c r="L2069" i="3"/>
  <c r="I2070" i="3"/>
  <c r="J2070" i="3"/>
  <c r="K2070" i="3"/>
  <c r="L2070" i="3"/>
  <c r="I2071" i="3"/>
  <c r="J2071" i="3"/>
  <c r="K2071" i="3"/>
  <c r="L2071" i="3"/>
  <c r="I2072" i="3"/>
  <c r="J2072" i="3"/>
  <c r="K2072" i="3"/>
  <c r="L2072" i="3"/>
  <c r="I2073" i="3"/>
  <c r="J2073" i="3"/>
  <c r="K2073" i="3"/>
  <c r="L2073" i="3"/>
  <c r="I2074" i="3"/>
  <c r="J2074" i="3"/>
  <c r="K2074" i="3"/>
  <c r="L2074" i="3"/>
  <c r="I2075" i="3"/>
  <c r="J2075" i="3"/>
  <c r="K2075" i="3"/>
  <c r="L2075" i="3"/>
  <c r="I2076" i="3"/>
  <c r="J2076" i="3"/>
  <c r="K2076" i="3"/>
  <c r="L2076" i="3"/>
  <c r="I2077" i="3"/>
  <c r="J2077" i="3"/>
  <c r="K2077" i="3"/>
  <c r="L2077" i="3"/>
  <c r="I2078" i="3"/>
  <c r="J2078" i="3"/>
  <c r="K2078" i="3"/>
  <c r="L2078" i="3"/>
  <c r="I2079" i="3"/>
  <c r="J2079" i="3"/>
  <c r="K2079" i="3"/>
  <c r="L2079" i="3"/>
  <c r="I2080" i="3"/>
  <c r="J2080" i="3"/>
  <c r="K2080" i="3"/>
  <c r="L2080" i="3"/>
  <c r="I2081" i="3"/>
  <c r="J2081" i="3"/>
  <c r="K2081" i="3"/>
  <c r="L2081" i="3"/>
  <c r="I2082" i="3"/>
  <c r="J2082" i="3"/>
  <c r="K2082" i="3"/>
  <c r="L2082" i="3"/>
  <c r="I2083" i="3"/>
  <c r="J2083" i="3"/>
  <c r="K2083" i="3"/>
  <c r="L2083" i="3"/>
  <c r="I2084" i="3"/>
  <c r="J2084" i="3"/>
  <c r="K2084" i="3"/>
  <c r="L2084" i="3"/>
  <c r="I2085" i="3"/>
  <c r="J2085" i="3"/>
  <c r="K2085" i="3"/>
  <c r="L2085" i="3"/>
  <c r="I2086" i="3"/>
  <c r="J2086" i="3"/>
  <c r="K2086" i="3"/>
  <c r="L2086" i="3"/>
  <c r="I2087" i="3"/>
  <c r="J2087" i="3"/>
  <c r="K2087" i="3"/>
  <c r="L2087" i="3"/>
  <c r="I2088" i="3"/>
  <c r="J2088" i="3"/>
  <c r="K2088" i="3"/>
  <c r="L2088" i="3"/>
  <c r="I2089" i="3"/>
  <c r="J2089" i="3"/>
  <c r="K2089" i="3"/>
  <c r="L2089" i="3"/>
  <c r="I2090" i="3"/>
  <c r="J2090" i="3"/>
  <c r="K2090" i="3"/>
  <c r="L2090" i="3"/>
  <c r="I2091" i="3"/>
  <c r="J2091" i="3"/>
  <c r="K2091" i="3"/>
  <c r="L2091" i="3"/>
  <c r="I2092" i="3"/>
  <c r="J2092" i="3"/>
  <c r="K2092" i="3"/>
  <c r="L2092" i="3"/>
  <c r="I2093" i="3"/>
  <c r="J2093" i="3"/>
  <c r="K2093" i="3"/>
  <c r="L2093" i="3"/>
  <c r="I2094" i="3"/>
  <c r="J2094" i="3"/>
  <c r="K2094" i="3"/>
  <c r="L2094" i="3"/>
  <c r="I2095" i="3"/>
  <c r="J2095" i="3"/>
  <c r="K2095" i="3"/>
  <c r="L2095" i="3"/>
  <c r="I2096" i="3"/>
  <c r="J2096" i="3"/>
  <c r="K2096" i="3"/>
  <c r="L2096" i="3"/>
  <c r="I2097" i="3"/>
  <c r="J2097" i="3"/>
  <c r="K2097" i="3"/>
  <c r="L2097" i="3"/>
  <c r="I2098" i="3"/>
  <c r="J2098" i="3"/>
  <c r="K2098" i="3"/>
  <c r="L2098" i="3"/>
  <c r="I2099" i="3"/>
  <c r="J2099" i="3"/>
  <c r="K2099" i="3"/>
  <c r="L2099" i="3"/>
  <c r="I2100" i="3"/>
  <c r="J2100" i="3"/>
  <c r="K2100" i="3"/>
  <c r="L2100" i="3"/>
  <c r="I2101" i="3"/>
  <c r="J2101" i="3"/>
  <c r="K2101" i="3"/>
  <c r="L2101" i="3"/>
  <c r="I2102" i="3"/>
  <c r="J2102" i="3"/>
  <c r="K2102" i="3"/>
  <c r="L2102" i="3"/>
  <c r="I2103" i="3"/>
  <c r="J2103" i="3"/>
  <c r="K2103" i="3"/>
  <c r="L2103" i="3"/>
  <c r="I2104" i="3"/>
  <c r="J2104" i="3"/>
  <c r="K2104" i="3"/>
  <c r="L2104" i="3"/>
  <c r="I2105" i="3"/>
  <c r="J2105" i="3"/>
  <c r="K2105" i="3"/>
  <c r="L2105" i="3"/>
  <c r="I2106" i="3"/>
  <c r="J2106" i="3"/>
  <c r="K2106" i="3"/>
  <c r="L2106" i="3"/>
  <c r="I2107" i="3"/>
  <c r="J2107" i="3"/>
  <c r="K2107" i="3"/>
  <c r="L2107" i="3"/>
  <c r="I2108" i="3"/>
  <c r="J2108" i="3"/>
  <c r="K2108" i="3"/>
  <c r="L2108" i="3"/>
  <c r="I2109" i="3"/>
  <c r="J2109" i="3"/>
  <c r="K2109" i="3"/>
  <c r="L2109" i="3"/>
  <c r="I2110" i="3"/>
  <c r="J2110" i="3"/>
  <c r="K2110" i="3"/>
  <c r="L2110" i="3"/>
  <c r="I2111" i="3"/>
  <c r="J2111" i="3"/>
  <c r="K2111" i="3"/>
  <c r="L2111" i="3"/>
  <c r="I2112" i="3"/>
  <c r="J2112" i="3"/>
  <c r="K2112" i="3"/>
  <c r="L2112" i="3"/>
  <c r="I2113" i="3"/>
  <c r="J2113" i="3"/>
  <c r="K2113" i="3"/>
  <c r="L2113" i="3"/>
  <c r="I2114" i="3"/>
  <c r="J2114" i="3"/>
  <c r="K2114" i="3"/>
  <c r="L2114" i="3"/>
  <c r="I2115" i="3"/>
  <c r="J2115" i="3"/>
  <c r="K2115" i="3"/>
  <c r="L2115" i="3"/>
  <c r="I2116" i="3"/>
  <c r="J2116" i="3"/>
  <c r="K2116" i="3"/>
  <c r="L2116" i="3"/>
  <c r="I2117" i="3"/>
  <c r="J2117" i="3"/>
  <c r="K2117" i="3"/>
  <c r="L2117" i="3"/>
  <c r="I2118" i="3"/>
  <c r="J2118" i="3"/>
  <c r="K2118" i="3"/>
  <c r="L2118" i="3"/>
  <c r="I2119" i="3"/>
  <c r="J2119" i="3"/>
  <c r="K2119" i="3"/>
  <c r="L2119" i="3"/>
  <c r="I2120" i="3"/>
  <c r="J2120" i="3"/>
  <c r="K2120" i="3"/>
  <c r="L2120" i="3"/>
  <c r="I2121" i="3"/>
  <c r="J2121" i="3"/>
  <c r="K2121" i="3"/>
  <c r="L2121" i="3"/>
  <c r="I2122" i="3"/>
  <c r="J2122" i="3"/>
  <c r="K2122" i="3"/>
  <c r="L2122" i="3"/>
  <c r="I2123" i="3"/>
  <c r="J2123" i="3"/>
  <c r="K2123" i="3"/>
  <c r="L2123" i="3"/>
  <c r="I2124" i="3"/>
  <c r="J2124" i="3"/>
  <c r="K2124" i="3"/>
  <c r="L2124" i="3"/>
  <c r="I2125" i="3"/>
  <c r="J2125" i="3"/>
  <c r="K2125" i="3"/>
  <c r="L2125" i="3"/>
  <c r="I2126" i="3"/>
  <c r="J2126" i="3"/>
  <c r="K2126" i="3"/>
  <c r="L2126" i="3"/>
  <c r="I2127" i="3"/>
  <c r="J2127" i="3"/>
  <c r="K2127" i="3"/>
  <c r="L2127" i="3"/>
  <c r="I2128" i="3"/>
  <c r="J2128" i="3"/>
  <c r="K2128" i="3"/>
  <c r="L2128" i="3"/>
  <c r="I2129" i="3"/>
  <c r="J2129" i="3"/>
  <c r="K2129" i="3"/>
  <c r="L2129" i="3"/>
  <c r="I2130" i="3"/>
  <c r="J2130" i="3"/>
  <c r="K2130" i="3"/>
  <c r="L2130" i="3"/>
  <c r="I2131" i="3"/>
  <c r="J2131" i="3"/>
  <c r="K2131" i="3"/>
  <c r="L2131" i="3"/>
  <c r="I2132" i="3"/>
  <c r="J2132" i="3"/>
  <c r="K2132" i="3"/>
  <c r="L2132" i="3"/>
  <c r="I2133" i="3"/>
  <c r="J2133" i="3"/>
  <c r="K2133" i="3"/>
  <c r="L2133" i="3"/>
  <c r="I2134" i="3"/>
  <c r="J2134" i="3"/>
  <c r="K2134" i="3"/>
  <c r="L2134" i="3"/>
  <c r="I2135" i="3"/>
  <c r="J2135" i="3"/>
  <c r="K2135" i="3"/>
  <c r="L2135" i="3"/>
  <c r="I2136" i="3"/>
  <c r="J2136" i="3"/>
  <c r="K2136" i="3"/>
  <c r="L2136" i="3"/>
  <c r="I2137" i="3"/>
  <c r="J2137" i="3"/>
  <c r="K2137" i="3"/>
  <c r="L2137" i="3"/>
  <c r="I2138" i="3"/>
  <c r="J2138" i="3"/>
  <c r="K2138" i="3"/>
  <c r="L2138" i="3"/>
  <c r="I2139" i="3"/>
  <c r="J2139" i="3"/>
  <c r="K2139" i="3"/>
  <c r="L2139" i="3"/>
  <c r="I2140" i="3"/>
  <c r="J2140" i="3"/>
  <c r="K2140" i="3"/>
  <c r="L2140" i="3"/>
  <c r="I2141" i="3"/>
  <c r="J2141" i="3"/>
  <c r="K2141" i="3"/>
  <c r="L2141" i="3"/>
  <c r="I2142" i="3"/>
  <c r="J2142" i="3"/>
  <c r="K2142" i="3"/>
  <c r="L2142" i="3"/>
  <c r="I2143" i="3"/>
  <c r="J2143" i="3"/>
  <c r="K2143" i="3"/>
  <c r="L2143" i="3"/>
  <c r="I2144" i="3"/>
  <c r="J2144" i="3"/>
  <c r="K2144" i="3"/>
  <c r="L2144" i="3"/>
  <c r="I2145" i="3"/>
  <c r="J2145" i="3"/>
  <c r="K2145" i="3"/>
  <c r="L2145" i="3"/>
  <c r="I2146" i="3"/>
  <c r="J2146" i="3"/>
  <c r="K2146" i="3"/>
  <c r="L2146" i="3"/>
  <c r="I2147" i="3"/>
  <c r="J2147" i="3"/>
  <c r="K2147" i="3"/>
  <c r="L2147" i="3"/>
  <c r="I2148" i="3"/>
  <c r="J2148" i="3"/>
  <c r="K2148" i="3"/>
  <c r="L2148" i="3"/>
  <c r="I2149" i="3"/>
  <c r="J2149" i="3"/>
  <c r="K2149" i="3"/>
  <c r="L2149" i="3"/>
  <c r="I2150" i="3"/>
  <c r="J2150" i="3"/>
  <c r="K2150" i="3"/>
  <c r="L2150" i="3"/>
  <c r="I2151" i="3"/>
  <c r="J2151" i="3"/>
  <c r="K2151" i="3"/>
  <c r="L2151" i="3"/>
  <c r="I2152" i="3"/>
  <c r="J2152" i="3"/>
  <c r="K2152" i="3"/>
  <c r="L2152" i="3"/>
  <c r="I2153" i="3"/>
  <c r="J2153" i="3"/>
  <c r="K2153" i="3"/>
  <c r="L2153" i="3"/>
  <c r="I2154" i="3"/>
  <c r="J2154" i="3"/>
  <c r="K2154" i="3"/>
  <c r="L2154" i="3"/>
  <c r="I2155" i="3"/>
  <c r="J2155" i="3"/>
  <c r="K2155" i="3"/>
  <c r="L2155" i="3"/>
  <c r="I2156" i="3"/>
  <c r="J2156" i="3"/>
  <c r="K2156" i="3"/>
  <c r="L2156" i="3"/>
  <c r="I2157" i="3"/>
  <c r="J2157" i="3"/>
  <c r="K2157" i="3"/>
  <c r="L2157" i="3"/>
  <c r="I2158" i="3"/>
  <c r="J2158" i="3"/>
  <c r="K2158" i="3"/>
  <c r="L2158" i="3"/>
  <c r="I2159" i="3"/>
  <c r="J2159" i="3"/>
  <c r="K2159" i="3"/>
  <c r="L2159" i="3"/>
  <c r="I2160" i="3"/>
  <c r="J2160" i="3"/>
  <c r="K2160" i="3"/>
  <c r="L2160" i="3"/>
  <c r="I2161" i="3"/>
  <c r="J2161" i="3"/>
  <c r="K2161" i="3"/>
  <c r="L2161" i="3"/>
  <c r="I2162" i="3"/>
  <c r="J2162" i="3"/>
  <c r="K2162" i="3"/>
  <c r="L2162" i="3"/>
  <c r="I2163" i="3"/>
  <c r="J2163" i="3"/>
  <c r="K2163" i="3"/>
  <c r="L2163" i="3"/>
  <c r="I2164" i="3"/>
  <c r="J2164" i="3"/>
  <c r="K2164" i="3"/>
  <c r="L2164" i="3"/>
  <c r="I2165" i="3"/>
  <c r="J2165" i="3"/>
  <c r="K2165" i="3"/>
  <c r="L2165" i="3"/>
  <c r="I2166" i="3"/>
  <c r="J2166" i="3"/>
  <c r="K2166" i="3"/>
  <c r="L2166" i="3"/>
  <c r="I2167" i="3"/>
  <c r="J2167" i="3"/>
  <c r="K2167" i="3"/>
  <c r="L2167" i="3"/>
  <c r="I2168" i="3"/>
  <c r="J2168" i="3"/>
  <c r="K2168" i="3"/>
  <c r="L2168" i="3"/>
  <c r="I2169" i="3"/>
  <c r="J2169" i="3"/>
  <c r="K2169" i="3"/>
  <c r="L2169" i="3"/>
  <c r="I2170" i="3"/>
  <c r="J2170" i="3"/>
  <c r="K2170" i="3"/>
  <c r="L2170" i="3"/>
  <c r="I2171" i="3"/>
  <c r="J2171" i="3"/>
  <c r="K2171" i="3"/>
  <c r="L2171" i="3"/>
  <c r="I2172" i="3"/>
  <c r="J2172" i="3"/>
  <c r="K2172" i="3"/>
  <c r="L2172" i="3"/>
  <c r="I2173" i="3"/>
  <c r="J2173" i="3"/>
  <c r="K2173" i="3"/>
  <c r="L2173" i="3"/>
  <c r="I2174" i="3"/>
  <c r="J2174" i="3"/>
  <c r="K2174" i="3"/>
  <c r="L2174" i="3"/>
  <c r="I2175" i="3"/>
  <c r="J2175" i="3"/>
  <c r="K2175" i="3"/>
  <c r="L2175" i="3"/>
  <c r="I2176" i="3"/>
  <c r="J2176" i="3"/>
  <c r="K2176" i="3"/>
  <c r="L2176" i="3"/>
  <c r="I2177" i="3"/>
  <c r="J2177" i="3"/>
  <c r="K2177" i="3"/>
  <c r="L2177" i="3"/>
  <c r="I2178" i="3"/>
  <c r="J2178" i="3"/>
  <c r="K2178" i="3"/>
  <c r="L2178" i="3"/>
  <c r="I2179" i="3"/>
  <c r="J2179" i="3"/>
  <c r="K2179" i="3"/>
  <c r="L2179" i="3"/>
  <c r="I2180" i="3"/>
  <c r="J2180" i="3"/>
  <c r="K2180" i="3"/>
  <c r="L2180" i="3"/>
  <c r="I2181" i="3"/>
  <c r="J2181" i="3"/>
  <c r="K2181" i="3"/>
  <c r="L2181" i="3"/>
  <c r="I2182" i="3"/>
  <c r="J2182" i="3"/>
  <c r="K2182" i="3"/>
  <c r="L2182" i="3"/>
  <c r="I2183" i="3"/>
  <c r="J2183" i="3"/>
  <c r="K2183" i="3"/>
  <c r="L2183" i="3"/>
  <c r="I2184" i="3"/>
  <c r="J2184" i="3"/>
  <c r="K2184" i="3"/>
  <c r="L2184" i="3"/>
  <c r="I2185" i="3"/>
  <c r="J2185" i="3"/>
  <c r="K2185" i="3"/>
  <c r="L2185" i="3"/>
  <c r="I2186" i="3"/>
  <c r="J2186" i="3"/>
  <c r="K2186" i="3"/>
  <c r="L2186" i="3"/>
  <c r="I2187" i="3"/>
  <c r="J2187" i="3"/>
  <c r="K2187" i="3"/>
  <c r="L2187" i="3"/>
  <c r="I2188" i="3"/>
  <c r="J2188" i="3"/>
  <c r="K2188" i="3"/>
  <c r="L2188" i="3"/>
  <c r="I2189" i="3"/>
  <c r="J2189" i="3"/>
  <c r="K2189" i="3"/>
  <c r="L2189" i="3"/>
  <c r="I2190" i="3"/>
  <c r="J2190" i="3"/>
  <c r="K2190" i="3"/>
  <c r="L2190" i="3"/>
  <c r="I2191" i="3"/>
  <c r="J2191" i="3"/>
  <c r="K2191" i="3"/>
  <c r="L2191" i="3"/>
  <c r="I2192" i="3"/>
  <c r="J2192" i="3"/>
  <c r="K2192" i="3"/>
  <c r="L2192" i="3"/>
  <c r="I2193" i="3"/>
  <c r="J2193" i="3"/>
  <c r="K2193" i="3"/>
  <c r="L2193" i="3"/>
  <c r="I2194" i="3"/>
  <c r="J2194" i="3"/>
  <c r="K2194" i="3"/>
  <c r="L2194" i="3"/>
  <c r="I2195" i="3"/>
  <c r="J2195" i="3"/>
  <c r="K2195" i="3"/>
  <c r="L2195" i="3"/>
  <c r="I2196" i="3"/>
  <c r="J2196" i="3"/>
  <c r="K2196" i="3"/>
  <c r="L2196" i="3"/>
  <c r="I2197" i="3"/>
  <c r="J2197" i="3"/>
  <c r="K2197" i="3"/>
  <c r="L2197" i="3"/>
  <c r="I2198" i="3"/>
  <c r="J2198" i="3"/>
  <c r="K2198" i="3"/>
  <c r="L2198" i="3"/>
  <c r="I2199" i="3"/>
  <c r="J2199" i="3"/>
  <c r="K2199" i="3"/>
  <c r="L2199" i="3"/>
  <c r="I2200" i="3"/>
  <c r="J2200" i="3"/>
  <c r="K2200" i="3"/>
  <c r="L2200" i="3"/>
  <c r="I2201" i="3"/>
  <c r="J2201" i="3"/>
  <c r="K2201" i="3"/>
  <c r="L2201" i="3"/>
  <c r="I2202" i="3"/>
  <c r="J2202" i="3"/>
  <c r="K2202" i="3"/>
  <c r="L2202" i="3"/>
  <c r="I2203" i="3"/>
  <c r="J2203" i="3"/>
  <c r="K2203" i="3"/>
  <c r="L2203" i="3"/>
  <c r="I2204" i="3"/>
  <c r="J2204" i="3"/>
  <c r="K2204" i="3"/>
  <c r="L2204" i="3"/>
  <c r="I2205" i="3"/>
  <c r="J2205" i="3"/>
  <c r="K2205" i="3"/>
  <c r="L2205" i="3"/>
  <c r="I2206" i="3"/>
  <c r="J2206" i="3"/>
  <c r="K2206" i="3"/>
  <c r="L2206" i="3"/>
  <c r="I2207" i="3"/>
  <c r="J2207" i="3"/>
  <c r="K2207" i="3"/>
  <c r="L2207" i="3"/>
  <c r="I2208" i="3"/>
  <c r="J2208" i="3"/>
  <c r="K2208" i="3"/>
  <c r="L2208" i="3"/>
  <c r="I2209" i="3"/>
  <c r="J2209" i="3"/>
  <c r="K2209" i="3"/>
  <c r="L2209" i="3"/>
  <c r="I2210" i="3"/>
  <c r="J2210" i="3"/>
  <c r="K2210" i="3"/>
  <c r="L2210" i="3"/>
  <c r="I2211" i="3"/>
  <c r="J2211" i="3"/>
  <c r="K2211" i="3"/>
  <c r="L2211" i="3"/>
  <c r="I2212" i="3"/>
  <c r="J2212" i="3"/>
  <c r="K2212" i="3"/>
  <c r="L2212" i="3"/>
  <c r="I2213" i="3"/>
  <c r="J2213" i="3"/>
  <c r="K2213" i="3"/>
  <c r="L2213" i="3"/>
  <c r="I2214" i="3"/>
  <c r="J2214" i="3"/>
  <c r="K2214" i="3"/>
  <c r="L2214" i="3"/>
  <c r="I2215" i="3"/>
  <c r="J2215" i="3"/>
  <c r="K2215" i="3"/>
  <c r="L2215" i="3"/>
  <c r="I2216" i="3"/>
  <c r="J2216" i="3"/>
  <c r="K2216" i="3"/>
  <c r="L2216" i="3"/>
  <c r="I2217" i="3"/>
  <c r="J2217" i="3"/>
  <c r="K2217" i="3"/>
  <c r="L2217" i="3"/>
  <c r="I2218" i="3"/>
  <c r="J2218" i="3"/>
  <c r="K2218" i="3"/>
  <c r="L2218" i="3"/>
  <c r="I2219" i="3"/>
  <c r="J2219" i="3"/>
  <c r="K2219" i="3"/>
  <c r="L2219" i="3"/>
  <c r="I2220" i="3"/>
  <c r="J2220" i="3"/>
  <c r="K2220" i="3"/>
  <c r="L2220" i="3"/>
  <c r="I2221" i="3"/>
  <c r="J2221" i="3"/>
  <c r="K2221" i="3"/>
  <c r="L2221" i="3"/>
  <c r="I2222" i="3"/>
  <c r="J2222" i="3"/>
  <c r="K2222" i="3"/>
  <c r="L2222" i="3"/>
  <c r="I2223" i="3"/>
  <c r="J2223" i="3"/>
  <c r="K2223" i="3"/>
  <c r="L2223" i="3"/>
  <c r="I2224" i="3"/>
  <c r="J2224" i="3"/>
  <c r="K2224" i="3"/>
  <c r="L2224" i="3"/>
  <c r="I2225" i="3"/>
  <c r="J2225" i="3"/>
  <c r="K2225" i="3"/>
  <c r="L2225" i="3"/>
  <c r="I2226" i="3"/>
  <c r="J2226" i="3"/>
  <c r="K2226" i="3"/>
  <c r="L2226" i="3"/>
  <c r="I2227" i="3"/>
  <c r="J2227" i="3"/>
  <c r="K2227" i="3"/>
  <c r="L2227" i="3"/>
  <c r="I2228" i="3"/>
  <c r="J2228" i="3"/>
  <c r="K2228" i="3"/>
  <c r="L2228" i="3"/>
  <c r="I2229" i="3"/>
  <c r="J2229" i="3"/>
  <c r="K2229" i="3"/>
  <c r="L2229" i="3"/>
  <c r="I2230" i="3"/>
  <c r="J2230" i="3"/>
  <c r="K2230" i="3"/>
  <c r="L2230" i="3"/>
  <c r="I2231" i="3"/>
  <c r="J2231" i="3"/>
  <c r="K2231" i="3"/>
  <c r="L2231" i="3"/>
  <c r="I2232" i="3"/>
  <c r="J2232" i="3"/>
  <c r="K2232" i="3"/>
  <c r="L2232" i="3"/>
  <c r="I2233" i="3"/>
  <c r="J2233" i="3"/>
  <c r="K2233" i="3"/>
  <c r="L2233" i="3"/>
  <c r="I2234" i="3"/>
  <c r="J2234" i="3"/>
  <c r="K2234" i="3"/>
  <c r="L2234" i="3"/>
  <c r="I2235" i="3"/>
  <c r="J2235" i="3"/>
  <c r="K2235" i="3"/>
  <c r="L2235" i="3"/>
  <c r="I2236" i="3"/>
  <c r="J2236" i="3"/>
  <c r="K2236" i="3"/>
  <c r="L2236" i="3"/>
  <c r="I2237" i="3"/>
  <c r="J2237" i="3"/>
  <c r="K2237" i="3"/>
  <c r="L2237" i="3"/>
  <c r="I2238" i="3"/>
  <c r="J2238" i="3"/>
  <c r="K2238" i="3"/>
  <c r="L2238" i="3"/>
  <c r="I2239" i="3"/>
  <c r="J2239" i="3"/>
  <c r="K2239" i="3"/>
  <c r="L2239" i="3"/>
  <c r="I2240" i="3"/>
  <c r="J2240" i="3"/>
  <c r="K2240" i="3"/>
  <c r="L2240" i="3"/>
  <c r="I2241" i="3"/>
  <c r="J2241" i="3"/>
  <c r="K2241" i="3"/>
  <c r="L2241" i="3"/>
  <c r="I2242" i="3"/>
  <c r="J2242" i="3"/>
  <c r="K2242" i="3"/>
  <c r="L2242" i="3"/>
  <c r="I2243" i="3"/>
  <c r="J2243" i="3"/>
  <c r="K2243" i="3"/>
  <c r="L2243" i="3"/>
  <c r="I2244" i="3"/>
  <c r="J2244" i="3"/>
  <c r="K2244" i="3"/>
  <c r="L2244" i="3"/>
  <c r="I2245" i="3"/>
  <c r="J2245" i="3"/>
  <c r="K2245" i="3"/>
  <c r="L2245" i="3"/>
  <c r="I2246" i="3"/>
  <c r="J2246" i="3"/>
  <c r="K2246" i="3"/>
  <c r="L2246" i="3"/>
  <c r="I2247" i="3"/>
  <c r="J2247" i="3"/>
  <c r="K2247" i="3"/>
  <c r="L2247" i="3"/>
  <c r="I2248" i="3"/>
  <c r="J2248" i="3"/>
  <c r="K2248" i="3"/>
  <c r="L2248" i="3"/>
  <c r="I2249" i="3"/>
  <c r="J2249" i="3"/>
  <c r="K2249" i="3"/>
  <c r="L2249" i="3"/>
  <c r="I2250" i="3"/>
  <c r="J2250" i="3"/>
  <c r="K2250" i="3"/>
  <c r="L2250" i="3"/>
  <c r="I2251" i="3"/>
  <c r="J2251" i="3"/>
  <c r="K2251" i="3"/>
  <c r="L2251" i="3"/>
  <c r="I2252" i="3"/>
  <c r="J2252" i="3"/>
  <c r="K2252" i="3"/>
  <c r="L2252" i="3"/>
  <c r="I2253" i="3"/>
  <c r="J2253" i="3"/>
  <c r="K2253" i="3"/>
  <c r="L2253" i="3"/>
  <c r="I2254" i="3"/>
  <c r="J2254" i="3"/>
  <c r="K2254" i="3"/>
  <c r="L2254" i="3"/>
  <c r="I2255" i="3"/>
  <c r="J2255" i="3"/>
  <c r="K2255" i="3"/>
  <c r="L2255" i="3"/>
  <c r="I2256" i="3"/>
  <c r="J2256" i="3"/>
  <c r="K2256" i="3"/>
  <c r="L2256" i="3"/>
  <c r="I2257" i="3"/>
  <c r="J2257" i="3"/>
  <c r="K2257" i="3"/>
  <c r="L2257" i="3"/>
  <c r="I2258" i="3"/>
  <c r="J2258" i="3"/>
  <c r="K2258" i="3"/>
  <c r="L2258" i="3"/>
  <c r="I2259" i="3"/>
  <c r="J2259" i="3"/>
  <c r="K2259" i="3"/>
  <c r="L2259" i="3"/>
  <c r="I2260" i="3"/>
  <c r="J2260" i="3"/>
  <c r="K2260" i="3"/>
  <c r="L2260" i="3"/>
  <c r="I2261" i="3"/>
  <c r="J2261" i="3"/>
  <c r="K2261" i="3"/>
  <c r="L2261" i="3"/>
  <c r="I2262" i="3"/>
  <c r="J2262" i="3"/>
  <c r="K2262" i="3"/>
  <c r="L2262" i="3"/>
  <c r="I2263" i="3"/>
  <c r="J2263" i="3"/>
  <c r="K2263" i="3"/>
  <c r="L2263" i="3"/>
  <c r="I2264" i="3"/>
  <c r="J2264" i="3"/>
  <c r="K2264" i="3"/>
  <c r="L2264" i="3"/>
  <c r="I2265" i="3"/>
  <c r="J2265" i="3"/>
  <c r="K2265" i="3"/>
  <c r="L2265" i="3"/>
  <c r="I2266" i="3"/>
  <c r="J2266" i="3"/>
  <c r="K2266" i="3"/>
  <c r="L2266" i="3"/>
  <c r="I2267" i="3"/>
  <c r="J2267" i="3"/>
  <c r="K2267" i="3"/>
  <c r="L2267" i="3"/>
  <c r="I2268" i="3"/>
  <c r="J2268" i="3"/>
  <c r="K2268" i="3"/>
  <c r="L2268" i="3"/>
  <c r="I2269" i="3"/>
  <c r="J2269" i="3"/>
  <c r="K2269" i="3"/>
  <c r="L2269" i="3"/>
  <c r="I2270" i="3"/>
  <c r="J2270" i="3"/>
  <c r="K2270" i="3"/>
  <c r="L2270" i="3"/>
  <c r="I2271" i="3"/>
  <c r="J2271" i="3"/>
  <c r="K2271" i="3"/>
  <c r="L2271" i="3"/>
  <c r="I2272" i="3"/>
  <c r="J2272" i="3"/>
  <c r="K2272" i="3"/>
  <c r="L2272" i="3"/>
  <c r="I2273" i="3"/>
  <c r="J2273" i="3"/>
  <c r="K2273" i="3"/>
  <c r="L2273" i="3"/>
  <c r="I2274" i="3"/>
  <c r="J2274" i="3"/>
  <c r="K2274" i="3"/>
  <c r="L2274" i="3"/>
  <c r="I2275" i="3"/>
  <c r="J2275" i="3"/>
  <c r="K2275" i="3"/>
  <c r="L2275" i="3"/>
  <c r="I2276" i="3"/>
  <c r="J2276" i="3"/>
  <c r="K2276" i="3"/>
  <c r="L2276" i="3"/>
  <c r="I2277" i="3"/>
  <c r="J2277" i="3"/>
  <c r="K2277" i="3"/>
  <c r="L2277" i="3"/>
  <c r="I2278" i="3"/>
  <c r="J2278" i="3"/>
  <c r="K2278" i="3"/>
  <c r="L2278" i="3"/>
  <c r="I2279" i="3"/>
  <c r="J2279" i="3"/>
  <c r="K2279" i="3"/>
  <c r="L2279" i="3"/>
  <c r="I2280" i="3"/>
  <c r="J2280" i="3"/>
  <c r="K2280" i="3"/>
  <c r="L2280" i="3"/>
  <c r="I2281" i="3"/>
  <c r="J2281" i="3"/>
  <c r="K2281" i="3"/>
  <c r="L2281" i="3"/>
  <c r="I2282" i="3"/>
  <c r="J2282" i="3"/>
  <c r="K2282" i="3"/>
  <c r="L2282" i="3"/>
  <c r="I2283" i="3"/>
  <c r="J2283" i="3"/>
  <c r="K2283" i="3"/>
  <c r="L2283" i="3"/>
  <c r="I2284" i="3"/>
  <c r="J2284" i="3"/>
  <c r="K2284" i="3"/>
  <c r="L2284" i="3"/>
  <c r="I2285" i="3"/>
  <c r="J2285" i="3"/>
  <c r="K2285" i="3"/>
  <c r="L2285" i="3"/>
  <c r="I2286" i="3"/>
  <c r="J2286" i="3"/>
  <c r="K2286" i="3"/>
  <c r="L2286" i="3"/>
  <c r="I2287" i="3"/>
  <c r="J2287" i="3"/>
  <c r="K2287" i="3"/>
  <c r="L2287" i="3"/>
  <c r="I2288" i="3"/>
  <c r="J2288" i="3"/>
  <c r="K2288" i="3"/>
  <c r="L2288" i="3"/>
  <c r="I2289" i="3"/>
  <c r="J2289" i="3"/>
  <c r="K2289" i="3"/>
  <c r="L2289" i="3"/>
  <c r="I2290" i="3"/>
  <c r="J2290" i="3"/>
  <c r="K2290" i="3"/>
  <c r="L2290" i="3"/>
  <c r="I2291" i="3"/>
  <c r="J2291" i="3"/>
  <c r="K2291" i="3"/>
  <c r="L2291" i="3"/>
  <c r="I2292" i="3"/>
  <c r="J2292" i="3"/>
  <c r="K2292" i="3"/>
  <c r="L2292" i="3"/>
  <c r="I2293" i="3"/>
  <c r="J2293" i="3"/>
  <c r="K2293" i="3"/>
  <c r="L2293" i="3"/>
  <c r="I2294" i="3"/>
  <c r="J2294" i="3"/>
  <c r="K2294" i="3"/>
  <c r="L2294" i="3"/>
  <c r="I2295" i="3"/>
  <c r="J2295" i="3"/>
  <c r="K2295" i="3"/>
  <c r="L2295" i="3"/>
  <c r="I2296" i="3"/>
  <c r="J2296" i="3"/>
  <c r="K2296" i="3"/>
  <c r="L2296" i="3"/>
  <c r="I2297" i="3"/>
  <c r="J2297" i="3"/>
  <c r="K2297" i="3"/>
  <c r="L2297" i="3"/>
  <c r="I2298" i="3"/>
  <c r="J2298" i="3"/>
  <c r="K2298" i="3"/>
  <c r="L2298" i="3"/>
  <c r="I2299" i="3"/>
  <c r="J2299" i="3"/>
  <c r="K2299" i="3"/>
  <c r="L2299" i="3"/>
  <c r="I2300" i="3"/>
  <c r="J2300" i="3"/>
  <c r="K2300" i="3"/>
  <c r="L2300" i="3"/>
  <c r="I2301" i="3"/>
  <c r="J2301" i="3"/>
  <c r="K2301" i="3"/>
  <c r="L2301" i="3"/>
  <c r="I2302" i="3"/>
  <c r="J2302" i="3"/>
  <c r="K2302" i="3"/>
  <c r="L2302" i="3"/>
  <c r="I2303" i="3"/>
  <c r="J2303" i="3"/>
  <c r="K2303" i="3"/>
  <c r="L2303" i="3"/>
  <c r="I2304" i="3"/>
  <c r="J2304" i="3"/>
  <c r="K2304" i="3"/>
  <c r="L2304" i="3"/>
  <c r="I2305" i="3"/>
  <c r="J2305" i="3"/>
  <c r="K2305" i="3"/>
  <c r="L2305" i="3"/>
  <c r="I2306" i="3"/>
  <c r="J2306" i="3"/>
  <c r="K2306" i="3"/>
  <c r="L2306" i="3"/>
  <c r="I2307" i="3"/>
  <c r="J2307" i="3"/>
  <c r="K2307" i="3"/>
  <c r="L2307" i="3"/>
  <c r="I2308" i="3"/>
  <c r="J2308" i="3"/>
  <c r="K2308" i="3"/>
  <c r="L2308" i="3"/>
  <c r="I2309" i="3"/>
  <c r="J2309" i="3"/>
  <c r="K2309" i="3"/>
  <c r="L2309" i="3"/>
  <c r="I2310" i="3"/>
  <c r="J2310" i="3"/>
  <c r="K2310" i="3"/>
  <c r="L2310" i="3"/>
  <c r="I2311" i="3"/>
  <c r="J2311" i="3"/>
  <c r="K2311" i="3"/>
  <c r="L2311" i="3"/>
  <c r="I2312" i="3"/>
  <c r="J2312" i="3"/>
  <c r="K2312" i="3"/>
  <c r="L2312" i="3"/>
  <c r="I2313" i="3"/>
  <c r="J2313" i="3"/>
  <c r="K2313" i="3"/>
  <c r="L2313" i="3"/>
  <c r="I2314" i="3"/>
  <c r="J2314" i="3"/>
  <c r="K2314" i="3"/>
  <c r="L2314" i="3"/>
  <c r="I2315" i="3"/>
  <c r="J2315" i="3"/>
  <c r="K2315" i="3"/>
  <c r="L2315" i="3"/>
  <c r="I2316" i="3"/>
  <c r="J2316" i="3"/>
  <c r="K2316" i="3"/>
  <c r="L2316" i="3"/>
  <c r="I2317" i="3"/>
  <c r="J2317" i="3"/>
  <c r="K2317" i="3"/>
  <c r="L2317" i="3"/>
  <c r="I2318" i="3"/>
  <c r="J2318" i="3"/>
  <c r="K2318" i="3"/>
  <c r="L2318" i="3"/>
  <c r="I2319" i="3"/>
  <c r="J2319" i="3"/>
  <c r="K2319" i="3"/>
  <c r="L2319" i="3"/>
  <c r="I2320" i="3"/>
  <c r="J2320" i="3"/>
  <c r="K2320" i="3"/>
  <c r="L2320" i="3"/>
  <c r="I2321" i="3"/>
  <c r="J2321" i="3"/>
  <c r="K2321" i="3"/>
  <c r="L2321" i="3"/>
  <c r="I2322" i="3"/>
  <c r="J2322" i="3"/>
  <c r="K2322" i="3"/>
  <c r="L2322" i="3"/>
  <c r="I2323" i="3"/>
  <c r="J2323" i="3"/>
  <c r="K2323" i="3"/>
  <c r="L2323" i="3"/>
  <c r="I2324" i="3"/>
  <c r="J2324" i="3"/>
  <c r="K2324" i="3"/>
  <c r="L2324" i="3"/>
  <c r="I2325" i="3"/>
  <c r="J2325" i="3"/>
  <c r="K2325" i="3"/>
  <c r="L2325" i="3"/>
  <c r="I2326" i="3"/>
  <c r="J2326" i="3"/>
  <c r="K2326" i="3"/>
  <c r="L2326" i="3"/>
  <c r="I2327" i="3"/>
  <c r="J2327" i="3"/>
  <c r="K2327" i="3"/>
  <c r="L2327" i="3"/>
  <c r="I2328" i="3"/>
  <c r="J2328" i="3"/>
  <c r="K2328" i="3"/>
  <c r="L2328" i="3"/>
  <c r="I2329" i="3"/>
  <c r="J2329" i="3"/>
  <c r="K2329" i="3"/>
  <c r="L2329" i="3"/>
  <c r="I2330" i="3"/>
  <c r="J2330" i="3"/>
  <c r="K2330" i="3"/>
  <c r="L2330" i="3"/>
  <c r="I2331" i="3"/>
  <c r="J2331" i="3"/>
  <c r="K2331" i="3"/>
  <c r="L2331" i="3"/>
  <c r="I2332" i="3"/>
  <c r="J2332" i="3"/>
  <c r="K2332" i="3"/>
  <c r="L2332" i="3"/>
  <c r="I2333" i="3"/>
  <c r="J2333" i="3"/>
  <c r="K2333" i="3"/>
  <c r="L2333" i="3"/>
  <c r="I2334" i="3"/>
  <c r="J2334" i="3"/>
  <c r="K2334" i="3"/>
  <c r="L2334" i="3"/>
  <c r="I2335" i="3"/>
  <c r="J2335" i="3"/>
  <c r="K2335" i="3"/>
  <c r="L2335" i="3"/>
  <c r="I2336" i="3"/>
  <c r="J2336" i="3"/>
  <c r="K2336" i="3"/>
  <c r="L2336" i="3"/>
  <c r="I2337" i="3"/>
  <c r="J2337" i="3"/>
  <c r="K2337" i="3"/>
  <c r="L2337" i="3"/>
  <c r="I2338" i="3"/>
  <c r="J2338" i="3"/>
  <c r="K2338" i="3"/>
  <c r="L2338" i="3"/>
  <c r="I2339" i="3"/>
  <c r="J2339" i="3"/>
  <c r="K2339" i="3"/>
  <c r="L2339" i="3"/>
  <c r="I2340" i="3"/>
  <c r="J2340" i="3"/>
  <c r="K2340" i="3"/>
  <c r="L2340" i="3"/>
  <c r="I2341" i="3"/>
  <c r="J2341" i="3"/>
  <c r="K2341" i="3"/>
  <c r="L2341" i="3"/>
  <c r="I2342" i="3"/>
  <c r="J2342" i="3"/>
  <c r="K2342" i="3"/>
  <c r="L2342" i="3"/>
  <c r="I2343" i="3"/>
  <c r="J2343" i="3"/>
  <c r="K2343" i="3"/>
  <c r="L2343" i="3"/>
  <c r="I2344" i="3"/>
  <c r="J2344" i="3"/>
  <c r="K2344" i="3"/>
  <c r="L2344" i="3"/>
  <c r="I2345" i="3"/>
  <c r="J2345" i="3"/>
  <c r="K2345" i="3"/>
  <c r="L2345" i="3"/>
  <c r="I2346" i="3"/>
  <c r="J2346" i="3"/>
  <c r="K2346" i="3"/>
  <c r="L2346" i="3"/>
  <c r="I2347" i="3"/>
  <c r="J2347" i="3"/>
  <c r="K2347" i="3"/>
  <c r="L2347" i="3"/>
  <c r="I2348" i="3"/>
  <c r="J2348" i="3"/>
  <c r="K2348" i="3"/>
  <c r="L2348" i="3"/>
  <c r="I2349" i="3"/>
  <c r="J2349" i="3"/>
  <c r="K2349" i="3"/>
  <c r="L2349" i="3"/>
  <c r="I2350" i="3"/>
  <c r="J2350" i="3"/>
  <c r="K2350" i="3"/>
  <c r="L2350" i="3"/>
  <c r="I2351" i="3"/>
  <c r="J2351" i="3"/>
  <c r="K2351" i="3"/>
  <c r="L2351" i="3"/>
  <c r="I2352" i="3"/>
  <c r="J2352" i="3"/>
  <c r="K2352" i="3"/>
  <c r="L2352" i="3"/>
  <c r="I2353" i="3"/>
  <c r="J2353" i="3"/>
  <c r="K2353" i="3"/>
  <c r="L2353" i="3"/>
  <c r="I2354" i="3"/>
  <c r="J2354" i="3"/>
  <c r="K2354" i="3"/>
  <c r="L2354" i="3"/>
  <c r="I2355" i="3"/>
  <c r="J2355" i="3"/>
  <c r="K2355" i="3"/>
  <c r="L2355" i="3"/>
  <c r="I2356" i="3"/>
  <c r="J2356" i="3"/>
  <c r="K2356" i="3"/>
  <c r="L2356" i="3"/>
  <c r="I2357" i="3"/>
  <c r="J2357" i="3"/>
  <c r="K2357" i="3"/>
  <c r="L2357" i="3"/>
  <c r="I2358" i="3"/>
  <c r="J2358" i="3"/>
  <c r="K2358" i="3"/>
  <c r="L2358" i="3"/>
  <c r="I2359" i="3"/>
  <c r="J2359" i="3"/>
  <c r="K2359" i="3"/>
  <c r="L2359" i="3"/>
  <c r="I2360" i="3"/>
  <c r="J2360" i="3"/>
  <c r="K2360" i="3"/>
  <c r="L2360" i="3"/>
  <c r="I2361" i="3"/>
  <c r="J2361" i="3"/>
  <c r="K2361" i="3"/>
  <c r="L2361" i="3"/>
  <c r="I2362" i="3"/>
  <c r="J2362" i="3"/>
  <c r="K2362" i="3"/>
  <c r="L2362" i="3"/>
  <c r="I2363" i="3"/>
  <c r="J2363" i="3"/>
  <c r="K2363" i="3"/>
  <c r="L2363" i="3"/>
  <c r="I2364" i="3"/>
  <c r="J2364" i="3"/>
  <c r="K2364" i="3"/>
  <c r="L2364" i="3"/>
  <c r="I2365" i="3"/>
  <c r="J2365" i="3"/>
  <c r="K2365" i="3"/>
  <c r="L2365" i="3"/>
  <c r="I2366" i="3"/>
  <c r="J2366" i="3"/>
  <c r="K2366" i="3"/>
  <c r="L2366" i="3"/>
  <c r="I2367" i="3"/>
  <c r="J2367" i="3"/>
  <c r="K2367" i="3"/>
  <c r="L2367" i="3"/>
  <c r="I2368" i="3"/>
  <c r="J2368" i="3"/>
  <c r="K2368" i="3"/>
  <c r="L2368" i="3"/>
  <c r="I2369" i="3"/>
  <c r="J2369" i="3"/>
  <c r="K2369" i="3"/>
  <c r="L2369" i="3"/>
  <c r="I2370" i="3"/>
  <c r="J2370" i="3"/>
  <c r="K2370" i="3"/>
  <c r="L2370" i="3"/>
  <c r="I2371" i="3"/>
  <c r="J2371" i="3"/>
  <c r="K2371" i="3"/>
  <c r="L2371" i="3"/>
  <c r="I2372" i="3"/>
  <c r="J2372" i="3"/>
  <c r="K2372" i="3"/>
  <c r="L2372" i="3"/>
  <c r="I2373" i="3"/>
  <c r="J2373" i="3"/>
  <c r="K2373" i="3"/>
  <c r="L2373" i="3"/>
  <c r="I2374" i="3"/>
  <c r="J2374" i="3"/>
  <c r="K2374" i="3"/>
  <c r="L2374" i="3"/>
  <c r="I2375" i="3"/>
  <c r="J2375" i="3"/>
  <c r="K2375" i="3"/>
  <c r="L2375" i="3"/>
  <c r="I2376" i="3"/>
  <c r="J2376" i="3"/>
  <c r="K2376" i="3"/>
  <c r="L2376" i="3"/>
  <c r="I2377" i="3"/>
  <c r="J2377" i="3"/>
  <c r="K2377" i="3"/>
  <c r="L2377" i="3"/>
  <c r="I2378" i="3"/>
  <c r="J2378" i="3"/>
  <c r="K2378" i="3"/>
  <c r="L2378" i="3"/>
  <c r="I2379" i="3"/>
  <c r="J2379" i="3"/>
  <c r="K2379" i="3"/>
  <c r="L2379" i="3"/>
  <c r="I2380" i="3"/>
  <c r="J2380" i="3"/>
  <c r="K2380" i="3"/>
  <c r="L2380" i="3"/>
  <c r="I2381" i="3"/>
  <c r="J2381" i="3"/>
  <c r="K2381" i="3"/>
  <c r="L2381" i="3"/>
  <c r="I2382" i="3"/>
  <c r="J2382" i="3"/>
  <c r="K2382" i="3"/>
  <c r="L2382" i="3"/>
  <c r="I2383" i="3"/>
  <c r="J2383" i="3"/>
  <c r="K2383" i="3"/>
  <c r="L2383" i="3"/>
  <c r="I2384" i="3"/>
  <c r="J2384" i="3"/>
  <c r="K2384" i="3"/>
  <c r="L2384" i="3"/>
  <c r="I2385" i="3"/>
  <c r="J2385" i="3"/>
  <c r="K2385" i="3"/>
  <c r="L2385" i="3"/>
  <c r="I2386" i="3"/>
  <c r="J2386" i="3"/>
  <c r="K2386" i="3"/>
  <c r="L2386" i="3"/>
  <c r="I2387" i="3"/>
  <c r="J2387" i="3"/>
  <c r="K2387" i="3"/>
  <c r="L2387" i="3"/>
  <c r="I2388" i="3"/>
  <c r="J2388" i="3"/>
  <c r="K2388" i="3"/>
  <c r="L2388" i="3"/>
  <c r="I2389" i="3"/>
  <c r="J2389" i="3"/>
  <c r="K2389" i="3"/>
  <c r="L2389" i="3"/>
  <c r="I2390" i="3"/>
  <c r="J2390" i="3"/>
  <c r="K2390" i="3"/>
  <c r="L2390" i="3"/>
  <c r="I2391" i="3"/>
  <c r="J2391" i="3"/>
  <c r="K2391" i="3"/>
  <c r="L2391" i="3"/>
  <c r="I2392" i="3"/>
  <c r="J2392" i="3"/>
  <c r="K2392" i="3"/>
  <c r="L2392" i="3"/>
  <c r="I2393" i="3"/>
  <c r="J2393" i="3"/>
  <c r="K2393" i="3"/>
  <c r="L2393" i="3"/>
  <c r="I2394" i="3"/>
  <c r="J2394" i="3"/>
  <c r="K2394" i="3"/>
  <c r="L2394" i="3"/>
  <c r="I2395" i="3"/>
  <c r="J2395" i="3"/>
  <c r="K2395" i="3"/>
  <c r="L2395" i="3"/>
  <c r="I2396" i="3"/>
  <c r="J2396" i="3"/>
  <c r="K2396" i="3"/>
  <c r="L2396" i="3"/>
  <c r="I2397" i="3"/>
  <c r="J2397" i="3"/>
  <c r="K2397" i="3"/>
  <c r="L2397" i="3"/>
  <c r="I2398" i="3"/>
  <c r="J2398" i="3"/>
  <c r="K2398" i="3"/>
  <c r="L2398" i="3"/>
  <c r="I2399" i="3"/>
  <c r="J2399" i="3"/>
  <c r="K2399" i="3"/>
  <c r="L2399" i="3"/>
  <c r="I2400" i="3"/>
  <c r="J2400" i="3"/>
  <c r="K2400" i="3"/>
  <c r="L2400" i="3"/>
  <c r="I2401" i="3"/>
  <c r="J2401" i="3"/>
  <c r="K2401" i="3"/>
  <c r="L2401" i="3"/>
  <c r="I2402" i="3"/>
  <c r="J2402" i="3"/>
  <c r="K2402" i="3"/>
  <c r="L2402" i="3"/>
  <c r="I2403" i="3"/>
  <c r="J2403" i="3"/>
  <c r="K2403" i="3"/>
  <c r="L2403" i="3"/>
  <c r="I2404" i="3"/>
  <c r="J2404" i="3"/>
  <c r="K2404" i="3"/>
  <c r="L2404" i="3"/>
  <c r="I2405" i="3"/>
  <c r="J2405" i="3"/>
  <c r="K2405" i="3"/>
  <c r="L2405" i="3"/>
  <c r="I2406" i="3"/>
  <c r="J2406" i="3"/>
  <c r="K2406" i="3"/>
  <c r="L2406" i="3"/>
  <c r="I2407" i="3"/>
  <c r="J2407" i="3"/>
  <c r="K2407" i="3"/>
  <c r="L2407" i="3"/>
  <c r="I2408" i="3"/>
  <c r="J2408" i="3"/>
  <c r="K2408" i="3"/>
  <c r="L2408" i="3"/>
  <c r="I2409" i="3"/>
  <c r="J2409" i="3"/>
  <c r="K2409" i="3"/>
  <c r="L2409" i="3"/>
  <c r="I2410" i="3"/>
  <c r="J2410" i="3"/>
  <c r="K2410" i="3"/>
  <c r="L2410" i="3"/>
  <c r="I2411" i="3"/>
  <c r="J2411" i="3"/>
  <c r="K2411" i="3"/>
  <c r="L2411" i="3"/>
  <c r="I2412" i="3"/>
  <c r="J2412" i="3"/>
  <c r="K2412" i="3"/>
  <c r="L2412" i="3"/>
  <c r="I2413" i="3"/>
  <c r="J2413" i="3"/>
  <c r="K2413" i="3"/>
  <c r="L2413" i="3"/>
  <c r="I2414" i="3"/>
  <c r="J2414" i="3"/>
  <c r="K2414" i="3"/>
  <c r="L2414" i="3"/>
  <c r="I2415" i="3"/>
  <c r="J2415" i="3"/>
  <c r="K2415" i="3"/>
  <c r="L2415" i="3"/>
  <c r="I2416" i="3"/>
  <c r="J2416" i="3"/>
  <c r="K2416" i="3"/>
  <c r="L2416" i="3"/>
  <c r="I2417" i="3"/>
  <c r="J2417" i="3"/>
  <c r="K2417" i="3"/>
  <c r="L2417" i="3"/>
  <c r="I2418" i="3"/>
  <c r="J2418" i="3"/>
  <c r="K2418" i="3"/>
  <c r="L2418" i="3"/>
  <c r="I2419" i="3"/>
  <c r="J2419" i="3"/>
  <c r="K2419" i="3"/>
  <c r="L2419" i="3"/>
  <c r="I2420" i="3"/>
  <c r="J2420" i="3"/>
  <c r="K2420" i="3"/>
  <c r="L2420" i="3"/>
  <c r="I2421" i="3"/>
  <c r="J2421" i="3"/>
  <c r="K2421" i="3"/>
  <c r="L2421" i="3"/>
  <c r="I2422" i="3"/>
  <c r="J2422" i="3"/>
  <c r="K2422" i="3"/>
  <c r="L2422" i="3"/>
  <c r="I2423" i="3"/>
  <c r="J2423" i="3"/>
  <c r="K2423" i="3"/>
  <c r="L2423" i="3"/>
  <c r="I2424" i="3"/>
  <c r="J2424" i="3"/>
  <c r="K2424" i="3"/>
  <c r="L2424" i="3"/>
  <c r="I2425" i="3"/>
  <c r="J2425" i="3"/>
  <c r="K2425" i="3"/>
  <c r="L2425" i="3"/>
  <c r="I2426" i="3"/>
  <c r="J2426" i="3"/>
  <c r="K2426" i="3"/>
  <c r="L2426" i="3"/>
  <c r="I2427" i="3"/>
  <c r="J2427" i="3"/>
  <c r="K2427" i="3"/>
  <c r="L2427" i="3"/>
  <c r="I2428" i="3"/>
  <c r="J2428" i="3"/>
  <c r="K2428" i="3"/>
  <c r="L2428" i="3"/>
  <c r="I2429" i="3"/>
  <c r="J2429" i="3"/>
  <c r="K2429" i="3"/>
  <c r="L2429" i="3"/>
  <c r="I2430" i="3"/>
  <c r="J2430" i="3"/>
  <c r="K2430" i="3"/>
  <c r="L2430" i="3"/>
  <c r="I2431" i="3"/>
  <c r="J2431" i="3"/>
  <c r="K2431" i="3"/>
  <c r="L2431" i="3"/>
  <c r="I2432" i="3"/>
  <c r="J2432" i="3"/>
  <c r="K2432" i="3"/>
  <c r="L2432" i="3"/>
  <c r="I2433" i="3"/>
  <c r="J2433" i="3"/>
  <c r="K2433" i="3"/>
  <c r="L2433" i="3"/>
  <c r="A3" i="3"/>
  <c r="B3" i="3"/>
  <c r="C3" i="3"/>
  <c r="D3" i="3"/>
  <c r="E3" i="3"/>
  <c r="F3" i="3" a="1"/>
  <c r="F3" i="3" s="1"/>
  <c r="G3" i="3" a="1"/>
  <c r="G3" i="3" s="1"/>
  <c r="H3" i="3"/>
  <c r="A4" i="3"/>
  <c r="B4" i="3"/>
  <c r="C4" i="3"/>
  <c r="D4" i="3"/>
  <c r="E4" i="3"/>
  <c r="H4" i="3"/>
  <c r="A5" i="3"/>
  <c r="B5" i="3"/>
  <c r="C5" i="3"/>
  <c r="D5" i="3"/>
  <c r="E5" i="3"/>
  <c r="H5" i="3"/>
  <c r="A6" i="3"/>
  <c r="B6" i="3"/>
  <c r="C6" i="3"/>
  <c r="D6" i="3"/>
  <c r="E6" i="3"/>
  <c r="H6" i="3"/>
  <c r="A7" i="3"/>
  <c r="B7" i="3"/>
  <c r="C7" i="3"/>
  <c r="D7" i="3"/>
  <c r="E7" i="3"/>
  <c r="H7" i="3"/>
  <c r="A8" i="3"/>
  <c r="B8" i="3"/>
  <c r="C8" i="3"/>
  <c r="D8" i="3"/>
  <c r="E8" i="3"/>
  <c r="H8" i="3"/>
  <c r="A9" i="3"/>
  <c r="B9" i="3"/>
  <c r="C9" i="3"/>
  <c r="D9" i="3"/>
  <c r="E9" i="3"/>
  <c r="H9" i="3"/>
  <c r="A10" i="3"/>
  <c r="B10" i="3"/>
  <c r="C10" i="3"/>
  <c r="D10" i="3"/>
  <c r="E10" i="3"/>
  <c r="H10" i="3"/>
  <c r="A11" i="3"/>
  <c r="B11" i="3"/>
  <c r="C11" i="3"/>
  <c r="D11" i="3"/>
  <c r="E11" i="3"/>
  <c r="H11" i="3"/>
  <c r="A12" i="3"/>
  <c r="B12" i="3"/>
  <c r="C12" i="3"/>
  <c r="D12" i="3"/>
  <c r="E12" i="3"/>
  <c r="H12" i="3"/>
  <c r="A13" i="3"/>
  <c r="B13" i="3"/>
  <c r="C13" i="3"/>
  <c r="D13" i="3"/>
  <c r="E13" i="3"/>
  <c r="H13" i="3"/>
  <c r="A14" i="3"/>
  <c r="B14" i="3"/>
  <c r="C14" i="3"/>
  <c r="D14" i="3"/>
  <c r="E14" i="3"/>
  <c r="H14" i="3"/>
  <c r="A15" i="3"/>
  <c r="B15" i="3"/>
  <c r="C15" i="3"/>
  <c r="D15" i="3"/>
  <c r="E15" i="3"/>
  <c r="H15" i="3"/>
  <c r="A16" i="3"/>
  <c r="B16" i="3"/>
  <c r="C16" i="3"/>
  <c r="D16" i="3"/>
  <c r="E16" i="3"/>
  <c r="H16" i="3"/>
  <c r="A17" i="3"/>
  <c r="B17" i="3"/>
  <c r="C17" i="3"/>
  <c r="D17" i="3"/>
  <c r="E17" i="3"/>
  <c r="H17" i="3"/>
  <c r="A18" i="3"/>
  <c r="B18" i="3"/>
  <c r="C18" i="3"/>
  <c r="D18" i="3"/>
  <c r="E18" i="3"/>
  <c r="H18" i="3"/>
  <c r="A19" i="3"/>
  <c r="B19" i="3"/>
  <c r="C19" i="3"/>
  <c r="D19" i="3"/>
  <c r="E19" i="3"/>
  <c r="H19" i="3"/>
  <c r="A20" i="3"/>
  <c r="B20" i="3"/>
  <c r="C20" i="3"/>
  <c r="D20" i="3"/>
  <c r="E20" i="3"/>
  <c r="H20" i="3"/>
  <c r="A21" i="3"/>
  <c r="B21" i="3"/>
  <c r="C21" i="3"/>
  <c r="D21" i="3"/>
  <c r="E21" i="3"/>
  <c r="H21" i="3"/>
  <c r="A22" i="3"/>
  <c r="B22" i="3"/>
  <c r="C22" i="3"/>
  <c r="D22" i="3"/>
  <c r="E22" i="3"/>
  <c r="H22" i="3"/>
  <c r="A23" i="3"/>
  <c r="B23" i="3"/>
  <c r="C23" i="3"/>
  <c r="D23" i="3"/>
  <c r="E23" i="3"/>
  <c r="H23" i="3"/>
  <c r="A24" i="3"/>
  <c r="B24" i="3"/>
  <c r="C24" i="3"/>
  <c r="D24" i="3"/>
  <c r="E24" i="3"/>
  <c r="H24" i="3"/>
  <c r="A25" i="3"/>
  <c r="B25" i="3"/>
  <c r="C25" i="3"/>
  <c r="D25" i="3"/>
  <c r="E25" i="3"/>
  <c r="H25" i="3"/>
  <c r="A26" i="3"/>
  <c r="B26" i="3"/>
  <c r="C26" i="3"/>
  <c r="D26" i="3"/>
  <c r="E26" i="3"/>
  <c r="H26" i="3"/>
  <c r="A27" i="3"/>
  <c r="B27" i="3"/>
  <c r="C27" i="3"/>
  <c r="D27" i="3"/>
  <c r="E27" i="3"/>
  <c r="H27" i="3"/>
  <c r="A28" i="3"/>
  <c r="B28" i="3"/>
  <c r="C28" i="3"/>
  <c r="D28" i="3"/>
  <c r="E28" i="3"/>
  <c r="H28" i="3"/>
  <c r="A29" i="3"/>
  <c r="B29" i="3"/>
  <c r="C29" i="3"/>
  <c r="D29" i="3"/>
  <c r="E29" i="3"/>
  <c r="H29" i="3"/>
  <c r="A30" i="3"/>
  <c r="B30" i="3"/>
  <c r="C30" i="3"/>
  <c r="D30" i="3"/>
  <c r="E30" i="3"/>
  <c r="H30" i="3"/>
  <c r="A31" i="3"/>
  <c r="B31" i="3"/>
  <c r="C31" i="3"/>
  <c r="D31" i="3"/>
  <c r="E31" i="3"/>
  <c r="H31" i="3"/>
  <c r="A32" i="3"/>
  <c r="B32" i="3"/>
  <c r="C32" i="3"/>
  <c r="D32" i="3"/>
  <c r="E32" i="3"/>
  <c r="H32" i="3"/>
  <c r="A33" i="3"/>
  <c r="B33" i="3"/>
  <c r="C33" i="3"/>
  <c r="D33" i="3"/>
  <c r="E33" i="3"/>
  <c r="H33" i="3"/>
  <c r="A34" i="3"/>
  <c r="B34" i="3"/>
  <c r="C34" i="3"/>
  <c r="D34" i="3"/>
  <c r="E34" i="3"/>
  <c r="H34" i="3"/>
  <c r="A35" i="3"/>
  <c r="B35" i="3"/>
  <c r="C35" i="3"/>
  <c r="D35" i="3"/>
  <c r="E35" i="3"/>
  <c r="H35" i="3"/>
  <c r="A36" i="3"/>
  <c r="B36" i="3"/>
  <c r="C36" i="3"/>
  <c r="D36" i="3"/>
  <c r="E36" i="3"/>
  <c r="H36" i="3"/>
  <c r="A37" i="3"/>
  <c r="B37" i="3"/>
  <c r="C37" i="3"/>
  <c r="D37" i="3"/>
  <c r="E37" i="3"/>
  <c r="H37" i="3"/>
  <c r="A38" i="3"/>
  <c r="B38" i="3"/>
  <c r="C38" i="3"/>
  <c r="D38" i="3"/>
  <c r="E38" i="3"/>
  <c r="H38" i="3"/>
  <c r="A39" i="3"/>
  <c r="B39" i="3"/>
  <c r="C39" i="3"/>
  <c r="D39" i="3"/>
  <c r="E39" i="3"/>
  <c r="H39" i="3"/>
  <c r="A40" i="3"/>
  <c r="B40" i="3"/>
  <c r="C40" i="3"/>
  <c r="D40" i="3"/>
  <c r="E40" i="3"/>
  <c r="H40" i="3"/>
  <c r="A41" i="3"/>
  <c r="B41" i="3"/>
  <c r="C41" i="3"/>
  <c r="D41" i="3"/>
  <c r="E41" i="3"/>
  <c r="H41" i="3"/>
  <c r="A42" i="3"/>
  <c r="B42" i="3"/>
  <c r="C42" i="3"/>
  <c r="D42" i="3"/>
  <c r="E42" i="3"/>
  <c r="H42" i="3"/>
  <c r="A43" i="3"/>
  <c r="B43" i="3"/>
  <c r="C43" i="3"/>
  <c r="D43" i="3"/>
  <c r="E43" i="3"/>
  <c r="H43" i="3"/>
  <c r="A44" i="3"/>
  <c r="B44" i="3"/>
  <c r="C44" i="3"/>
  <c r="D44" i="3"/>
  <c r="E44" i="3"/>
  <c r="H44" i="3"/>
  <c r="A45" i="3"/>
  <c r="B45" i="3"/>
  <c r="C45" i="3"/>
  <c r="D45" i="3"/>
  <c r="E45" i="3"/>
  <c r="H45" i="3"/>
  <c r="A46" i="3"/>
  <c r="B46" i="3"/>
  <c r="C46" i="3"/>
  <c r="D46" i="3"/>
  <c r="E46" i="3"/>
  <c r="H46" i="3"/>
  <c r="A47" i="3"/>
  <c r="B47" i="3"/>
  <c r="C47" i="3"/>
  <c r="D47" i="3"/>
  <c r="E47" i="3"/>
  <c r="H47" i="3"/>
  <c r="A48" i="3"/>
  <c r="B48" i="3"/>
  <c r="C48" i="3"/>
  <c r="D48" i="3"/>
  <c r="E48" i="3"/>
  <c r="H48" i="3"/>
  <c r="A49" i="3"/>
  <c r="B49" i="3"/>
  <c r="C49" i="3"/>
  <c r="D49" i="3"/>
  <c r="E49" i="3"/>
  <c r="H49" i="3"/>
  <c r="A50" i="3"/>
  <c r="B50" i="3"/>
  <c r="C50" i="3"/>
  <c r="D50" i="3"/>
  <c r="E50" i="3"/>
  <c r="H50" i="3"/>
  <c r="A51" i="3"/>
  <c r="B51" i="3"/>
  <c r="C51" i="3"/>
  <c r="D51" i="3"/>
  <c r="E51" i="3"/>
  <c r="H51" i="3"/>
  <c r="A52" i="3"/>
  <c r="B52" i="3"/>
  <c r="C52" i="3"/>
  <c r="D52" i="3"/>
  <c r="E52" i="3"/>
  <c r="H52" i="3"/>
  <c r="A53" i="3"/>
  <c r="B53" i="3"/>
  <c r="C53" i="3"/>
  <c r="D53" i="3"/>
  <c r="E53" i="3"/>
  <c r="H53" i="3"/>
  <c r="A54" i="3"/>
  <c r="B54" i="3"/>
  <c r="C54" i="3"/>
  <c r="D54" i="3"/>
  <c r="E54" i="3"/>
  <c r="H54" i="3"/>
  <c r="A55" i="3"/>
  <c r="B55" i="3"/>
  <c r="C55" i="3"/>
  <c r="D55" i="3"/>
  <c r="E55" i="3"/>
  <c r="H55" i="3"/>
  <c r="A56" i="3"/>
  <c r="B56" i="3"/>
  <c r="C56" i="3"/>
  <c r="D56" i="3"/>
  <c r="E56" i="3"/>
  <c r="H56" i="3"/>
  <c r="A57" i="3"/>
  <c r="B57" i="3"/>
  <c r="C57" i="3"/>
  <c r="D57" i="3"/>
  <c r="E57" i="3"/>
  <c r="H57" i="3"/>
  <c r="A58" i="3"/>
  <c r="B58" i="3"/>
  <c r="C58" i="3"/>
  <c r="D58" i="3"/>
  <c r="E58" i="3"/>
  <c r="H58" i="3"/>
  <c r="A59" i="3"/>
  <c r="B59" i="3"/>
  <c r="C59" i="3"/>
  <c r="D59" i="3"/>
  <c r="E59" i="3"/>
  <c r="H59" i="3"/>
  <c r="A60" i="3"/>
  <c r="B60" i="3"/>
  <c r="C60" i="3"/>
  <c r="D60" i="3"/>
  <c r="E60" i="3"/>
  <c r="H60" i="3"/>
  <c r="A61" i="3"/>
  <c r="B61" i="3"/>
  <c r="C61" i="3"/>
  <c r="D61" i="3"/>
  <c r="E61" i="3"/>
  <c r="H61" i="3"/>
  <c r="A62" i="3"/>
  <c r="B62" i="3"/>
  <c r="C62" i="3"/>
  <c r="D62" i="3"/>
  <c r="E62" i="3"/>
  <c r="H62" i="3"/>
  <c r="A63" i="3"/>
  <c r="B63" i="3"/>
  <c r="C63" i="3"/>
  <c r="D63" i="3"/>
  <c r="E63" i="3"/>
  <c r="H63" i="3"/>
  <c r="A64" i="3"/>
  <c r="B64" i="3"/>
  <c r="C64" i="3"/>
  <c r="D64" i="3"/>
  <c r="E64" i="3"/>
  <c r="H64" i="3"/>
  <c r="A65" i="3"/>
  <c r="B65" i="3"/>
  <c r="C65" i="3"/>
  <c r="D65" i="3"/>
  <c r="E65" i="3"/>
  <c r="H65" i="3"/>
  <c r="A66" i="3"/>
  <c r="B66" i="3"/>
  <c r="C66" i="3"/>
  <c r="D66" i="3"/>
  <c r="E66" i="3"/>
  <c r="H66" i="3"/>
  <c r="A67" i="3"/>
  <c r="B67" i="3"/>
  <c r="C67" i="3"/>
  <c r="D67" i="3"/>
  <c r="E67" i="3"/>
  <c r="H67" i="3"/>
  <c r="A68" i="3"/>
  <c r="B68" i="3"/>
  <c r="C68" i="3"/>
  <c r="D68" i="3"/>
  <c r="E68" i="3"/>
  <c r="H68" i="3"/>
  <c r="A69" i="3"/>
  <c r="B69" i="3"/>
  <c r="C69" i="3"/>
  <c r="D69" i="3"/>
  <c r="E69" i="3"/>
  <c r="H69" i="3"/>
  <c r="A70" i="3"/>
  <c r="B70" i="3"/>
  <c r="C70" i="3"/>
  <c r="D70" i="3"/>
  <c r="E70" i="3"/>
  <c r="H70" i="3"/>
  <c r="A71" i="3"/>
  <c r="B71" i="3"/>
  <c r="C71" i="3"/>
  <c r="D71" i="3"/>
  <c r="E71" i="3"/>
  <c r="H71" i="3"/>
  <c r="A72" i="3"/>
  <c r="B72" i="3"/>
  <c r="C72" i="3"/>
  <c r="D72" i="3"/>
  <c r="E72" i="3"/>
  <c r="H72" i="3"/>
  <c r="A73" i="3"/>
  <c r="B73" i="3"/>
  <c r="C73" i="3"/>
  <c r="D73" i="3"/>
  <c r="E73" i="3"/>
  <c r="H73" i="3"/>
  <c r="A74" i="3"/>
  <c r="B74" i="3"/>
  <c r="C74" i="3"/>
  <c r="D74" i="3"/>
  <c r="E74" i="3"/>
  <c r="H74" i="3"/>
  <c r="A75" i="3"/>
  <c r="B75" i="3"/>
  <c r="C75" i="3"/>
  <c r="D75" i="3"/>
  <c r="E75" i="3"/>
  <c r="H75" i="3"/>
  <c r="A76" i="3"/>
  <c r="B76" i="3"/>
  <c r="C76" i="3"/>
  <c r="D76" i="3"/>
  <c r="E76" i="3"/>
  <c r="H76" i="3"/>
  <c r="A77" i="3"/>
  <c r="B77" i="3"/>
  <c r="C77" i="3"/>
  <c r="D77" i="3"/>
  <c r="E77" i="3"/>
  <c r="H77" i="3"/>
  <c r="A78" i="3"/>
  <c r="B78" i="3"/>
  <c r="C78" i="3"/>
  <c r="D78" i="3"/>
  <c r="E78" i="3"/>
  <c r="H78" i="3"/>
  <c r="A79" i="3"/>
  <c r="B79" i="3"/>
  <c r="C79" i="3"/>
  <c r="D79" i="3"/>
  <c r="E79" i="3"/>
  <c r="H79" i="3"/>
  <c r="A80" i="3"/>
  <c r="B80" i="3"/>
  <c r="C80" i="3"/>
  <c r="D80" i="3"/>
  <c r="E80" i="3"/>
  <c r="H80" i="3"/>
  <c r="A81" i="3"/>
  <c r="B81" i="3"/>
  <c r="C81" i="3"/>
  <c r="D81" i="3"/>
  <c r="E81" i="3"/>
  <c r="H81" i="3"/>
  <c r="A82" i="3"/>
  <c r="B82" i="3"/>
  <c r="C82" i="3"/>
  <c r="D82" i="3"/>
  <c r="E82" i="3"/>
  <c r="H82" i="3"/>
  <c r="A83" i="3"/>
  <c r="B83" i="3"/>
  <c r="C83" i="3"/>
  <c r="D83" i="3"/>
  <c r="E83" i="3"/>
  <c r="H83" i="3"/>
  <c r="A84" i="3"/>
  <c r="B84" i="3"/>
  <c r="C84" i="3"/>
  <c r="D84" i="3"/>
  <c r="E84" i="3"/>
  <c r="H84" i="3"/>
  <c r="A85" i="3"/>
  <c r="B85" i="3"/>
  <c r="C85" i="3"/>
  <c r="D85" i="3"/>
  <c r="E85" i="3"/>
  <c r="H85" i="3"/>
  <c r="A86" i="3"/>
  <c r="B86" i="3"/>
  <c r="C86" i="3"/>
  <c r="D86" i="3"/>
  <c r="E86" i="3"/>
  <c r="H86" i="3"/>
  <c r="A87" i="3"/>
  <c r="B87" i="3"/>
  <c r="C87" i="3"/>
  <c r="D87" i="3"/>
  <c r="E87" i="3"/>
  <c r="H87" i="3"/>
  <c r="A88" i="3"/>
  <c r="B88" i="3"/>
  <c r="C88" i="3"/>
  <c r="D88" i="3"/>
  <c r="E88" i="3"/>
  <c r="H88" i="3"/>
  <c r="A89" i="3"/>
  <c r="B89" i="3"/>
  <c r="C89" i="3"/>
  <c r="D89" i="3"/>
  <c r="E89" i="3"/>
  <c r="H89" i="3"/>
  <c r="A90" i="3"/>
  <c r="B90" i="3"/>
  <c r="C90" i="3"/>
  <c r="D90" i="3"/>
  <c r="E90" i="3"/>
  <c r="H90" i="3"/>
  <c r="A91" i="3"/>
  <c r="B91" i="3"/>
  <c r="C91" i="3"/>
  <c r="D91" i="3"/>
  <c r="E91" i="3"/>
  <c r="H91" i="3"/>
  <c r="A92" i="3"/>
  <c r="B92" i="3"/>
  <c r="C92" i="3"/>
  <c r="D92" i="3"/>
  <c r="E92" i="3"/>
  <c r="H92" i="3"/>
  <c r="A93" i="3"/>
  <c r="B93" i="3"/>
  <c r="C93" i="3"/>
  <c r="D93" i="3"/>
  <c r="E93" i="3"/>
  <c r="H93" i="3"/>
  <c r="A94" i="3"/>
  <c r="B94" i="3"/>
  <c r="C94" i="3"/>
  <c r="D94" i="3"/>
  <c r="E94" i="3"/>
  <c r="H94" i="3"/>
  <c r="A95" i="3"/>
  <c r="B95" i="3"/>
  <c r="C95" i="3"/>
  <c r="D95" i="3"/>
  <c r="E95" i="3"/>
  <c r="H95" i="3"/>
  <c r="A96" i="3"/>
  <c r="B96" i="3"/>
  <c r="C96" i="3"/>
  <c r="D96" i="3"/>
  <c r="E96" i="3"/>
  <c r="H96" i="3"/>
  <c r="A97" i="3"/>
  <c r="B97" i="3"/>
  <c r="C97" i="3"/>
  <c r="D97" i="3"/>
  <c r="E97" i="3"/>
  <c r="H97" i="3"/>
  <c r="A98" i="3"/>
  <c r="B98" i="3"/>
  <c r="C98" i="3"/>
  <c r="D98" i="3"/>
  <c r="E98" i="3"/>
  <c r="H98" i="3"/>
  <c r="A99" i="3"/>
  <c r="B99" i="3"/>
  <c r="C99" i="3"/>
  <c r="D99" i="3"/>
  <c r="E99" i="3"/>
  <c r="H99" i="3"/>
  <c r="A100" i="3"/>
  <c r="B100" i="3"/>
  <c r="C100" i="3"/>
  <c r="D100" i="3"/>
  <c r="E100" i="3"/>
  <c r="H100" i="3"/>
  <c r="A101" i="3"/>
  <c r="B101" i="3"/>
  <c r="C101" i="3"/>
  <c r="D101" i="3"/>
  <c r="E101" i="3"/>
  <c r="H101" i="3"/>
  <c r="A102" i="3"/>
  <c r="B102" i="3"/>
  <c r="C102" i="3"/>
  <c r="D102" i="3"/>
  <c r="E102" i="3"/>
  <c r="H102" i="3"/>
  <c r="A103" i="3"/>
  <c r="B103" i="3"/>
  <c r="C103" i="3"/>
  <c r="D103" i="3"/>
  <c r="E103" i="3"/>
  <c r="H103" i="3"/>
  <c r="A104" i="3"/>
  <c r="B104" i="3"/>
  <c r="C104" i="3"/>
  <c r="D104" i="3"/>
  <c r="E104" i="3"/>
  <c r="H104" i="3"/>
  <c r="A105" i="3"/>
  <c r="B105" i="3"/>
  <c r="C105" i="3"/>
  <c r="D105" i="3"/>
  <c r="E105" i="3"/>
  <c r="H105" i="3"/>
  <c r="A106" i="3"/>
  <c r="B106" i="3"/>
  <c r="C106" i="3"/>
  <c r="D106" i="3"/>
  <c r="E106" i="3"/>
  <c r="H106" i="3"/>
  <c r="A107" i="3"/>
  <c r="B107" i="3"/>
  <c r="C107" i="3"/>
  <c r="D107" i="3"/>
  <c r="E107" i="3"/>
  <c r="H107" i="3"/>
  <c r="A108" i="3"/>
  <c r="B108" i="3"/>
  <c r="C108" i="3"/>
  <c r="D108" i="3"/>
  <c r="E108" i="3"/>
  <c r="H108" i="3"/>
  <c r="A109" i="3"/>
  <c r="B109" i="3"/>
  <c r="C109" i="3"/>
  <c r="D109" i="3"/>
  <c r="E109" i="3"/>
  <c r="H109" i="3"/>
  <c r="A110" i="3"/>
  <c r="B110" i="3"/>
  <c r="C110" i="3"/>
  <c r="D110" i="3"/>
  <c r="E110" i="3"/>
  <c r="H110" i="3"/>
  <c r="A111" i="3"/>
  <c r="B111" i="3"/>
  <c r="C111" i="3"/>
  <c r="D111" i="3"/>
  <c r="E111" i="3"/>
  <c r="H111" i="3"/>
  <c r="A112" i="3"/>
  <c r="B112" i="3"/>
  <c r="C112" i="3"/>
  <c r="D112" i="3"/>
  <c r="E112" i="3"/>
  <c r="H112" i="3"/>
  <c r="A113" i="3"/>
  <c r="B113" i="3"/>
  <c r="C113" i="3"/>
  <c r="D113" i="3"/>
  <c r="E113" i="3"/>
  <c r="H113" i="3"/>
  <c r="A114" i="3"/>
  <c r="B114" i="3"/>
  <c r="C114" i="3"/>
  <c r="D114" i="3"/>
  <c r="E114" i="3"/>
  <c r="H114" i="3"/>
  <c r="A115" i="3"/>
  <c r="B115" i="3"/>
  <c r="C115" i="3"/>
  <c r="D115" i="3"/>
  <c r="E115" i="3"/>
  <c r="H115" i="3"/>
  <c r="A116" i="3"/>
  <c r="B116" i="3"/>
  <c r="C116" i="3"/>
  <c r="D116" i="3"/>
  <c r="E116" i="3"/>
  <c r="H116" i="3"/>
  <c r="A117" i="3"/>
  <c r="B117" i="3"/>
  <c r="C117" i="3"/>
  <c r="D117" i="3"/>
  <c r="E117" i="3"/>
  <c r="H117" i="3"/>
  <c r="A118" i="3"/>
  <c r="B118" i="3"/>
  <c r="C118" i="3"/>
  <c r="D118" i="3"/>
  <c r="E118" i="3"/>
  <c r="H118" i="3"/>
  <c r="A119" i="3"/>
  <c r="B119" i="3"/>
  <c r="C119" i="3"/>
  <c r="D119" i="3"/>
  <c r="E119" i="3"/>
  <c r="H119" i="3"/>
  <c r="A120" i="3"/>
  <c r="B120" i="3"/>
  <c r="C120" i="3"/>
  <c r="D120" i="3"/>
  <c r="E120" i="3"/>
  <c r="H120" i="3"/>
  <c r="A121" i="3"/>
  <c r="B121" i="3"/>
  <c r="C121" i="3"/>
  <c r="D121" i="3"/>
  <c r="E121" i="3"/>
  <c r="H121" i="3"/>
  <c r="A122" i="3"/>
  <c r="B122" i="3"/>
  <c r="C122" i="3"/>
  <c r="D122" i="3"/>
  <c r="E122" i="3"/>
  <c r="H122" i="3"/>
  <c r="A123" i="3"/>
  <c r="B123" i="3"/>
  <c r="C123" i="3"/>
  <c r="D123" i="3"/>
  <c r="E123" i="3"/>
  <c r="H123" i="3"/>
  <c r="A124" i="3"/>
  <c r="B124" i="3"/>
  <c r="C124" i="3"/>
  <c r="D124" i="3"/>
  <c r="E124" i="3"/>
  <c r="H124" i="3"/>
  <c r="A125" i="3"/>
  <c r="B125" i="3"/>
  <c r="C125" i="3"/>
  <c r="D125" i="3"/>
  <c r="E125" i="3"/>
  <c r="H125" i="3"/>
  <c r="A126" i="3"/>
  <c r="B126" i="3"/>
  <c r="C126" i="3"/>
  <c r="D126" i="3"/>
  <c r="E126" i="3"/>
  <c r="H126" i="3"/>
  <c r="A127" i="3"/>
  <c r="B127" i="3"/>
  <c r="C127" i="3"/>
  <c r="D127" i="3"/>
  <c r="E127" i="3"/>
  <c r="H127" i="3"/>
  <c r="A128" i="3"/>
  <c r="B128" i="3"/>
  <c r="C128" i="3"/>
  <c r="D128" i="3"/>
  <c r="E128" i="3"/>
  <c r="H128" i="3"/>
  <c r="A129" i="3"/>
  <c r="B129" i="3"/>
  <c r="C129" i="3"/>
  <c r="D129" i="3"/>
  <c r="E129" i="3"/>
  <c r="H129" i="3"/>
  <c r="A130" i="3"/>
  <c r="B130" i="3"/>
  <c r="C130" i="3"/>
  <c r="D130" i="3"/>
  <c r="E130" i="3"/>
  <c r="H130" i="3"/>
  <c r="A131" i="3"/>
  <c r="B131" i="3"/>
  <c r="C131" i="3"/>
  <c r="D131" i="3"/>
  <c r="E131" i="3"/>
  <c r="H131" i="3"/>
  <c r="A132" i="3"/>
  <c r="B132" i="3"/>
  <c r="C132" i="3"/>
  <c r="D132" i="3"/>
  <c r="E132" i="3"/>
  <c r="H132" i="3"/>
  <c r="A133" i="3"/>
  <c r="B133" i="3"/>
  <c r="C133" i="3"/>
  <c r="D133" i="3"/>
  <c r="E133" i="3"/>
  <c r="H133" i="3"/>
  <c r="A134" i="3"/>
  <c r="B134" i="3"/>
  <c r="C134" i="3"/>
  <c r="D134" i="3"/>
  <c r="E134" i="3"/>
  <c r="H134" i="3"/>
  <c r="A135" i="3"/>
  <c r="B135" i="3"/>
  <c r="C135" i="3"/>
  <c r="D135" i="3"/>
  <c r="E135" i="3"/>
  <c r="H135" i="3"/>
  <c r="A136" i="3"/>
  <c r="B136" i="3"/>
  <c r="C136" i="3"/>
  <c r="D136" i="3"/>
  <c r="E136" i="3"/>
  <c r="H136" i="3"/>
  <c r="A137" i="3"/>
  <c r="B137" i="3"/>
  <c r="C137" i="3"/>
  <c r="D137" i="3"/>
  <c r="E137" i="3"/>
  <c r="H137" i="3"/>
  <c r="A138" i="3"/>
  <c r="B138" i="3"/>
  <c r="C138" i="3"/>
  <c r="D138" i="3"/>
  <c r="E138" i="3"/>
  <c r="H138" i="3"/>
  <c r="A139" i="3"/>
  <c r="B139" i="3"/>
  <c r="C139" i="3"/>
  <c r="D139" i="3"/>
  <c r="E139" i="3"/>
  <c r="H139" i="3"/>
  <c r="A140" i="3"/>
  <c r="B140" i="3"/>
  <c r="C140" i="3"/>
  <c r="D140" i="3"/>
  <c r="E140" i="3"/>
  <c r="H140" i="3"/>
  <c r="A141" i="3"/>
  <c r="B141" i="3"/>
  <c r="C141" i="3"/>
  <c r="D141" i="3"/>
  <c r="E141" i="3"/>
  <c r="H141" i="3"/>
  <c r="A142" i="3"/>
  <c r="B142" i="3"/>
  <c r="C142" i="3"/>
  <c r="D142" i="3"/>
  <c r="E142" i="3"/>
  <c r="H142" i="3"/>
  <c r="A143" i="3"/>
  <c r="B143" i="3"/>
  <c r="C143" i="3"/>
  <c r="D143" i="3"/>
  <c r="E143" i="3"/>
  <c r="H143" i="3"/>
  <c r="A144" i="3"/>
  <c r="B144" i="3"/>
  <c r="C144" i="3"/>
  <c r="D144" i="3"/>
  <c r="E144" i="3"/>
  <c r="H144" i="3"/>
  <c r="A145" i="3"/>
  <c r="B145" i="3"/>
  <c r="C145" i="3"/>
  <c r="D145" i="3"/>
  <c r="E145" i="3"/>
  <c r="H145" i="3"/>
  <c r="A146" i="3"/>
  <c r="B146" i="3"/>
  <c r="C146" i="3"/>
  <c r="D146" i="3"/>
  <c r="E146" i="3"/>
  <c r="H146" i="3"/>
  <c r="A147" i="3"/>
  <c r="B147" i="3"/>
  <c r="C147" i="3"/>
  <c r="D147" i="3"/>
  <c r="E147" i="3"/>
  <c r="H147" i="3"/>
  <c r="A148" i="3"/>
  <c r="B148" i="3"/>
  <c r="C148" i="3"/>
  <c r="D148" i="3"/>
  <c r="E148" i="3"/>
  <c r="H148" i="3"/>
  <c r="A149" i="3"/>
  <c r="B149" i="3"/>
  <c r="C149" i="3"/>
  <c r="D149" i="3"/>
  <c r="E149" i="3"/>
  <c r="H149" i="3"/>
  <c r="A150" i="3"/>
  <c r="B150" i="3"/>
  <c r="C150" i="3"/>
  <c r="D150" i="3"/>
  <c r="E150" i="3"/>
  <c r="H150" i="3"/>
  <c r="A151" i="3"/>
  <c r="B151" i="3"/>
  <c r="C151" i="3"/>
  <c r="D151" i="3"/>
  <c r="E151" i="3"/>
  <c r="H151" i="3"/>
  <c r="A152" i="3"/>
  <c r="B152" i="3"/>
  <c r="C152" i="3"/>
  <c r="D152" i="3"/>
  <c r="E152" i="3"/>
  <c r="H152" i="3"/>
  <c r="A153" i="3"/>
  <c r="B153" i="3"/>
  <c r="C153" i="3"/>
  <c r="D153" i="3"/>
  <c r="E153" i="3"/>
  <c r="H153" i="3"/>
  <c r="A154" i="3"/>
  <c r="B154" i="3"/>
  <c r="C154" i="3"/>
  <c r="D154" i="3"/>
  <c r="E154" i="3"/>
  <c r="H154" i="3"/>
  <c r="A155" i="3"/>
  <c r="B155" i="3"/>
  <c r="C155" i="3"/>
  <c r="D155" i="3"/>
  <c r="E155" i="3"/>
  <c r="H155" i="3"/>
  <c r="A156" i="3"/>
  <c r="B156" i="3"/>
  <c r="C156" i="3"/>
  <c r="D156" i="3"/>
  <c r="E156" i="3"/>
  <c r="H156" i="3"/>
  <c r="A157" i="3"/>
  <c r="B157" i="3"/>
  <c r="C157" i="3"/>
  <c r="D157" i="3"/>
  <c r="E157" i="3"/>
  <c r="H157" i="3"/>
  <c r="A158" i="3"/>
  <c r="B158" i="3"/>
  <c r="C158" i="3"/>
  <c r="D158" i="3"/>
  <c r="E158" i="3"/>
  <c r="H158" i="3"/>
  <c r="A159" i="3"/>
  <c r="B159" i="3"/>
  <c r="C159" i="3"/>
  <c r="D159" i="3"/>
  <c r="E159" i="3"/>
  <c r="H159" i="3"/>
  <c r="A160" i="3"/>
  <c r="B160" i="3"/>
  <c r="C160" i="3"/>
  <c r="D160" i="3"/>
  <c r="E160" i="3"/>
  <c r="H160" i="3"/>
  <c r="A161" i="3"/>
  <c r="B161" i="3"/>
  <c r="C161" i="3"/>
  <c r="D161" i="3"/>
  <c r="E161" i="3"/>
  <c r="H161" i="3"/>
  <c r="A162" i="3"/>
  <c r="B162" i="3"/>
  <c r="C162" i="3"/>
  <c r="D162" i="3"/>
  <c r="E162" i="3"/>
  <c r="H162" i="3"/>
  <c r="A163" i="3"/>
  <c r="B163" i="3"/>
  <c r="C163" i="3"/>
  <c r="D163" i="3"/>
  <c r="E163" i="3"/>
  <c r="H163" i="3"/>
  <c r="A164" i="3"/>
  <c r="B164" i="3"/>
  <c r="C164" i="3"/>
  <c r="D164" i="3"/>
  <c r="E164" i="3"/>
  <c r="H164" i="3"/>
  <c r="A165" i="3"/>
  <c r="B165" i="3"/>
  <c r="C165" i="3"/>
  <c r="D165" i="3"/>
  <c r="E165" i="3"/>
  <c r="H165" i="3"/>
  <c r="A166" i="3"/>
  <c r="B166" i="3"/>
  <c r="C166" i="3"/>
  <c r="D166" i="3"/>
  <c r="E166" i="3"/>
  <c r="H166" i="3"/>
  <c r="A167" i="3"/>
  <c r="B167" i="3"/>
  <c r="C167" i="3"/>
  <c r="D167" i="3"/>
  <c r="E167" i="3"/>
  <c r="H167" i="3"/>
  <c r="A168" i="3"/>
  <c r="B168" i="3"/>
  <c r="C168" i="3"/>
  <c r="D168" i="3"/>
  <c r="E168" i="3"/>
  <c r="H168" i="3"/>
  <c r="A169" i="3"/>
  <c r="B169" i="3"/>
  <c r="C169" i="3"/>
  <c r="D169" i="3"/>
  <c r="E169" i="3"/>
  <c r="H169" i="3"/>
  <c r="A170" i="3"/>
  <c r="B170" i="3"/>
  <c r="C170" i="3"/>
  <c r="D170" i="3"/>
  <c r="E170" i="3"/>
  <c r="H170" i="3"/>
  <c r="A171" i="3"/>
  <c r="B171" i="3"/>
  <c r="C171" i="3"/>
  <c r="D171" i="3"/>
  <c r="E171" i="3"/>
  <c r="H171" i="3"/>
  <c r="A172" i="3"/>
  <c r="B172" i="3"/>
  <c r="C172" i="3"/>
  <c r="D172" i="3"/>
  <c r="E172" i="3"/>
  <c r="H172" i="3"/>
  <c r="A173" i="3"/>
  <c r="B173" i="3"/>
  <c r="C173" i="3"/>
  <c r="D173" i="3"/>
  <c r="E173" i="3"/>
  <c r="H173" i="3"/>
  <c r="A174" i="3"/>
  <c r="B174" i="3"/>
  <c r="C174" i="3"/>
  <c r="D174" i="3"/>
  <c r="E174" i="3"/>
  <c r="H174" i="3"/>
  <c r="A175" i="3"/>
  <c r="B175" i="3"/>
  <c r="C175" i="3"/>
  <c r="D175" i="3"/>
  <c r="E175" i="3"/>
  <c r="H175" i="3"/>
  <c r="A176" i="3"/>
  <c r="B176" i="3"/>
  <c r="C176" i="3"/>
  <c r="D176" i="3"/>
  <c r="E176" i="3"/>
  <c r="H176" i="3"/>
  <c r="A177" i="3"/>
  <c r="B177" i="3"/>
  <c r="C177" i="3"/>
  <c r="D177" i="3"/>
  <c r="E177" i="3"/>
  <c r="H177" i="3"/>
  <c r="A178" i="3"/>
  <c r="B178" i="3"/>
  <c r="C178" i="3"/>
  <c r="D178" i="3"/>
  <c r="E178" i="3"/>
  <c r="H178" i="3"/>
  <c r="A179" i="3"/>
  <c r="B179" i="3"/>
  <c r="C179" i="3"/>
  <c r="D179" i="3"/>
  <c r="E179" i="3"/>
  <c r="H179" i="3"/>
  <c r="A180" i="3"/>
  <c r="B180" i="3"/>
  <c r="C180" i="3"/>
  <c r="D180" i="3"/>
  <c r="E180" i="3"/>
  <c r="H180" i="3"/>
  <c r="A181" i="3"/>
  <c r="B181" i="3"/>
  <c r="C181" i="3"/>
  <c r="D181" i="3"/>
  <c r="E181" i="3"/>
  <c r="H181" i="3"/>
  <c r="A182" i="3"/>
  <c r="B182" i="3"/>
  <c r="C182" i="3"/>
  <c r="D182" i="3"/>
  <c r="E182" i="3"/>
  <c r="H182" i="3"/>
  <c r="A183" i="3"/>
  <c r="B183" i="3"/>
  <c r="C183" i="3"/>
  <c r="D183" i="3"/>
  <c r="E183" i="3"/>
  <c r="H183" i="3"/>
  <c r="A184" i="3"/>
  <c r="B184" i="3"/>
  <c r="C184" i="3"/>
  <c r="D184" i="3"/>
  <c r="E184" i="3"/>
  <c r="H184" i="3"/>
  <c r="A185" i="3"/>
  <c r="B185" i="3"/>
  <c r="C185" i="3"/>
  <c r="D185" i="3"/>
  <c r="E185" i="3"/>
  <c r="H185" i="3"/>
  <c r="A186" i="3"/>
  <c r="B186" i="3"/>
  <c r="C186" i="3"/>
  <c r="D186" i="3"/>
  <c r="E186" i="3"/>
  <c r="H186" i="3"/>
  <c r="A187" i="3"/>
  <c r="B187" i="3"/>
  <c r="C187" i="3"/>
  <c r="D187" i="3"/>
  <c r="E187" i="3"/>
  <c r="H187" i="3"/>
  <c r="A188" i="3"/>
  <c r="B188" i="3"/>
  <c r="C188" i="3"/>
  <c r="D188" i="3"/>
  <c r="E188" i="3"/>
  <c r="H188" i="3"/>
  <c r="A189" i="3"/>
  <c r="B189" i="3"/>
  <c r="C189" i="3"/>
  <c r="D189" i="3"/>
  <c r="E189" i="3"/>
  <c r="H189" i="3"/>
  <c r="A190" i="3"/>
  <c r="B190" i="3"/>
  <c r="C190" i="3"/>
  <c r="D190" i="3"/>
  <c r="E190" i="3"/>
  <c r="H190" i="3"/>
  <c r="A191" i="3"/>
  <c r="B191" i="3"/>
  <c r="C191" i="3"/>
  <c r="D191" i="3"/>
  <c r="E191" i="3"/>
  <c r="H191" i="3"/>
  <c r="A192" i="3"/>
  <c r="B192" i="3"/>
  <c r="C192" i="3"/>
  <c r="D192" i="3"/>
  <c r="E192" i="3"/>
  <c r="H192" i="3"/>
  <c r="A193" i="3"/>
  <c r="B193" i="3"/>
  <c r="C193" i="3"/>
  <c r="D193" i="3"/>
  <c r="E193" i="3"/>
  <c r="H193" i="3"/>
  <c r="A194" i="3"/>
  <c r="B194" i="3"/>
  <c r="C194" i="3"/>
  <c r="D194" i="3"/>
  <c r="E194" i="3"/>
  <c r="H194" i="3"/>
  <c r="A195" i="3"/>
  <c r="B195" i="3"/>
  <c r="C195" i="3"/>
  <c r="D195" i="3"/>
  <c r="E195" i="3"/>
  <c r="H195" i="3"/>
  <c r="A196" i="3"/>
  <c r="B196" i="3"/>
  <c r="C196" i="3"/>
  <c r="D196" i="3"/>
  <c r="E196" i="3"/>
  <c r="H196" i="3"/>
  <c r="A197" i="3"/>
  <c r="B197" i="3"/>
  <c r="C197" i="3"/>
  <c r="D197" i="3"/>
  <c r="E197" i="3"/>
  <c r="H197" i="3"/>
  <c r="A198" i="3"/>
  <c r="B198" i="3"/>
  <c r="C198" i="3"/>
  <c r="D198" i="3"/>
  <c r="E198" i="3"/>
  <c r="H198" i="3"/>
  <c r="A199" i="3"/>
  <c r="B199" i="3"/>
  <c r="C199" i="3"/>
  <c r="D199" i="3"/>
  <c r="E199" i="3"/>
  <c r="H199" i="3"/>
  <c r="A200" i="3"/>
  <c r="B200" i="3"/>
  <c r="C200" i="3"/>
  <c r="D200" i="3"/>
  <c r="E200" i="3"/>
  <c r="H200" i="3"/>
  <c r="A201" i="3"/>
  <c r="B201" i="3"/>
  <c r="C201" i="3"/>
  <c r="D201" i="3"/>
  <c r="E201" i="3"/>
  <c r="H201" i="3"/>
  <c r="A202" i="3"/>
  <c r="B202" i="3"/>
  <c r="C202" i="3"/>
  <c r="D202" i="3"/>
  <c r="E202" i="3"/>
  <c r="H202" i="3"/>
  <c r="A203" i="3"/>
  <c r="B203" i="3"/>
  <c r="C203" i="3"/>
  <c r="D203" i="3"/>
  <c r="E203" i="3"/>
  <c r="H203" i="3"/>
  <c r="A204" i="3"/>
  <c r="B204" i="3"/>
  <c r="C204" i="3"/>
  <c r="D204" i="3"/>
  <c r="E204" i="3"/>
  <c r="H204" i="3"/>
  <c r="A205" i="3"/>
  <c r="B205" i="3"/>
  <c r="C205" i="3"/>
  <c r="D205" i="3"/>
  <c r="E205" i="3"/>
  <c r="H205" i="3"/>
  <c r="A206" i="3"/>
  <c r="B206" i="3"/>
  <c r="C206" i="3"/>
  <c r="D206" i="3"/>
  <c r="E206" i="3"/>
  <c r="H206" i="3"/>
  <c r="A207" i="3"/>
  <c r="B207" i="3"/>
  <c r="C207" i="3"/>
  <c r="D207" i="3"/>
  <c r="E207" i="3"/>
  <c r="H207" i="3"/>
  <c r="A208" i="3"/>
  <c r="B208" i="3"/>
  <c r="C208" i="3"/>
  <c r="D208" i="3"/>
  <c r="E208" i="3"/>
  <c r="H208" i="3"/>
  <c r="A209" i="3"/>
  <c r="B209" i="3"/>
  <c r="C209" i="3"/>
  <c r="D209" i="3"/>
  <c r="E209" i="3"/>
  <c r="H209" i="3"/>
  <c r="A210" i="3"/>
  <c r="B210" i="3"/>
  <c r="C210" i="3"/>
  <c r="D210" i="3"/>
  <c r="E210" i="3"/>
  <c r="H210" i="3"/>
  <c r="A211" i="3"/>
  <c r="B211" i="3"/>
  <c r="C211" i="3"/>
  <c r="D211" i="3"/>
  <c r="E211" i="3"/>
  <c r="H211" i="3"/>
  <c r="A212" i="3"/>
  <c r="B212" i="3"/>
  <c r="C212" i="3"/>
  <c r="D212" i="3"/>
  <c r="E212" i="3"/>
  <c r="H212" i="3"/>
  <c r="A213" i="3"/>
  <c r="B213" i="3"/>
  <c r="C213" i="3"/>
  <c r="D213" i="3"/>
  <c r="E213" i="3"/>
  <c r="H213" i="3"/>
  <c r="A214" i="3"/>
  <c r="B214" i="3"/>
  <c r="C214" i="3"/>
  <c r="D214" i="3"/>
  <c r="E214" i="3"/>
  <c r="H214" i="3"/>
  <c r="A215" i="3"/>
  <c r="B215" i="3"/>
  <c r="C215" i="3"/>
  <c r="D215" i="3"/>
  <c r="E215" i="3"/>
  <c r="H215" i="3"/>
  <c r="A216" i="3"/>
  <c r="B216" i="3"/>
  <c r="C216" i="3"/>
  <c r="D216" i="3"/>
  <c r="E216" i="3"/>
  <c r="H216" i="3"/>
  <c r="A217" i="3"/>
  <c r="B217" i="3"/>
  <c r="C217" i="3"/>
  <c r="D217" i="3"/>
  <c r="E217" i="3"/>
  <c r="H217" i="3"/>
  <c r="A218" i="3"/>
  <c r="B218" i="3"/>
  <c r="C218" i="3"/>
  <c r="D218" i="3"/>
  <c r="E218" i="3"/>
  <c r="H218" i="3"/>
  <c r="A219" i="3"/>
  <c r="B219" i="3"/>
  <c r="C219" i="3"/>
  <c r="D219" i="3"/>
  <c r="E219" i="3"/>
  <c r="H219" i="3"/>
  <c r="A220" i="3"/>
  <c r="B220" i="3"/>
  <c r="C220" i="3"/>
  <c r="D220" i="3"/>
  <c r="E220" i="3"/>
  <c r="H220" i="3"/>
  <c r="A221" i="3"/>
  <c r="B221" i="3"/>
  <c r="C221" i="3"/>
  <c r="D221" i="3"/>
  <c r="E221" i="3"/>
  <c r="H221" i="3"/>
  <c r="A222" i="3"/>
  <c r="B222" i="3"/>
  <c r="C222" i="3"/>
  <c r="D222" i="3"/>
  <c r="E222" i="3"/>
  <c r="H222" i="3"/>
  <c r="A223" i="3"/>
  <c r="B223" i="3"/>
  <c r="C223" i="3"/>
  <c r="D223" i="3"/>
  <c r="E223" i="3"/>
  <c r="H223" i="3"/>
  <c r="A224" i="3"/>
  <c r="B224" i="3"/>
  <c r="C224" i="3"/>
  <c r="D224" i="3"/>
  <c r="E224" i="3"/>
  <c r="H224" i="3"/>
  <c r="A225" i="3"/>
  <c r="B225" i="3"/>
  <c r="C225" i="3"/>
  <c r="D225" i="3"/>
  <c r="E225" i="3"/>
  <c r="H225" i="3"/>
  <c r="A226" i="3"/>
  <c r="B226" i="3"/>
  <c r="C226" i="3"/>
  <c r="D226" i="3"/>
  <c r="E226" i="3"/>
  <c r="H226" i="3"/>
  <c r="A227" i="3"/>
  <c r="B227" i="3"/>
  <c r="C227" i="3"/>
  <c r="D227" i="3"/>
  <c r="E227" i="3"/>
  <c r="H227" i="3"/>
  <c r="A228" i="3"/>
  <c r="B228" i="3"/>
  <c r="C228" i="3"/>
  <c r="D228" i="3"/>
  <c r="E228" i="3"/>
  <c r="H228" i="3"/>
  <c r="A229" i="3"/>
  <c r="B229" i="3"/>
  <c r="C229" i="3"/>
  <c r="D229" i="3"/>
  <c r="E229" i="3"/>
  <c r="H229" i="3"/>
  <c r="A230" i="3"/>
  <c r="B230" i="3"/>
  <c r="C230" i="3"/>
  <c r="D230" i="3"/>
  <c r="E230" i="3"/>
  <c r="H230" i="3"/>
  <c r="A231" i="3"/>
  <c r="B231" i="3"/>
  <c r="C231" i="3"/>
  <c r="D231" i="3"/>
  <c r="E231" i="3"/>
  <c r="H231" i="3"/>
  <c r="A232" i="3"/>
  <c r="B232" i="3"/>
  <c r="C232" i="3"/>
  <c r="D232" i="3"/>
  <c r="E232" i="3"/>
  <c r="H232" i="3"/>
  <c r="A233" i="3"/>
  <c r="B233" i="3"/>
  <c r="C233" i="3"/>
  <c r="D233" i="3"/>
  <c r="E233" i="3"/>
  <c r="H233" i="3"/>
  <c r="A234" i="3"/>
  <c r="B234" i="3"/>
  <c r="C234" i="3"/>
  <c r="D234" i="3"/>
  <c r="E234" i="3"/>
  <c r="H234" i="3"/>
  <c r="A235" i="3"/>
  <c r="B235" i="3"/>
  <c r="C235" i="3"/>
  <c r="D235" i="3"/>
  <c r="E235" i="3"/>
  <c r="H235" i="3"/>
  <c r="A236" i="3"/>
  <c r="B236" i="3"/>
  <c r="C236" i="3"/>
  <c r="D236" i="3"/>
  <c r="E236" i="3"/>
  <c r="H236" i="3"/>
  <c r="A237" i="3"/>
  <c r="B237" i="3"/>
  <c r="C237" i="3"/>
  <c r="D237" i="3"/>
  <c r="E237" i="3"/>
  <c r="H237" i="3"/>
  <c r="A238" i="3"/>
  <c r="B238" i="3"/>
  <c r="C238" i="3"/>
  <c r="D238" i="3"/>
  <c r="E238" i="3"/>
  <c r="H238" i="3"/>
  <c r="A239" i="3"/>
  <c r="B239" i="3"/>
  <c r="C239" i="3"/>
  <c r="D239" i="3"/>
  <c r="E239" i="3"/>
  <c r="H239" i="3"/>
  <c r="A240" i="3"/>
  <c r="B240" i="3"/>
  <c r="C240" i="3"/>
  <c r="D240" i="3"/>
  <c r="E240" i="3"/>
  <c r="H240" i="3"/>
  <c r="A241" i="3"/>
  <c r="B241" i="3"/>
  <c r="C241" i="3"/>
  <c r="D241" i="3"/>
  <c r="E241" i="3"/>
  <c r="H241" i="3"/>
  <c r="A242" i="3"/>
  <c r="B242" i="3"/>
  <c r="C242" i="3"/>
  <c r="D242" i="3"/>
  <c r="E242" i="3"/>
  <c r="H242" i="3"/>
  <c r="A243" i="3"/>
  <c r="B243" i="3"/>
  <c r="C243" i="3"/>
  <c r="D243" i="3"/>
  <c r="E243" i="3"/>
  <c r="H243" i="3"/>
  <c r="A244" i="3"/>
  <c r="B244" i="3"/>
  <c r="C244" i="3"/>
  <c r="D244" i="3"/>
  <c r="E244" i="3"/>
  <c r="H244" i="3"/>
  <c r="A245" i="3"/>
  <c r="B245" i="3"/>
  <c r="C245" i="3"/>
  <c r="D245" i="3"/>
  <c r="E245" i="3"/>
  <c r="H245" i="3"/>
  <c r="A246" i="3"/>
  <c r="B246" i="3"/>
  <c r="C246" i="3"/>
  <c r="D246" i="3"/>
  <c r="E246" i="3"/>
  <c r="H246" i="3"/>
  <c r="A247" i="3"/>
  <c r="B247" i="3"/>
  <c r="C247" i="3"/>
  <c r="D247" i="3"/>
  <c r="E247" i="3"/>
  <c r="H247" i="3"/>
  <c r="A248" i="3"/>
  <c r="B248" i="3"/>
  <c r="C248" i="3"/>
  <c r="D248" i="3"/>
  <c r="E248" i="3"/>
  <c r="H248" i="3"/>
  <c r="A249" i="3"/>
  <c r="B249" i="3"/>
  <c r="C249" i="3"/>
  <c r="D249" i="3"/>
  <c r="E249" i="3"/>
  <c r="H249" i="3"/>
  <c r="A250" i="3"/>
  <c r="B250" i="3"/>
  <c r="C250" i="3"/>
  <c r="D250" i="3"/>
  <c r="E250" i="3"/>
  <c r="H250" i="3"/>
  <c r="A251" i="3"/>
  <c r="B251" i="3"/>
  <c r="C251" i="3"/>
  <c r="D251" i="3"/>
  <c r="E251" i="3"/>
  <c r="H251" i="3"/>
  <c r="A252" i="3"/>
  <c r="B252" i="3"/>
  <c r="C252" i="3"/>
  <c r="D252" i="3"/>
  <c r="E252" i="3"/>
  <c r="H252" i="3"/>
  <c r="A253" i="3"/>
  <c r="B253" i="3"/>
  <c r="C253" i="3"/>
  <c r="D253" i="3"/>
  <c r="E253" i="3"/>
  <c r="H253" i="3"/>
  <c r="A254" i="3"/>
  <c r="B254" i="3"/>
  <c r="C254" i="3"/>
  <c r="D254" i="3"/>
  <c r="E254" i="3"/>
  <c r="H254" i="3"/>
  <c r="A255" i="3"/>
  <c r="B255" i="3"/>
  <c r="C255" i="3"/>
  <c r="D255" i="3"/>
  <c r="E255" i="3"/>
  <c r="H255" i="3"/>
  <c r="A256" i="3"/>
  <c r="B256" i="3"/>
  <c r="C256" i="3"/>
  <c r="D256" i="3"/>
  <c r="E256" i="3"/>
  <c r="H256" i="3"/>
  <c r="A257" i="3"/>
  <c r="B257" i="3"/>
  <c r="C257" i="3"/>
  <c r="D257" i="3"/>
  <c r="E257" i="3"/>
  <c r="H257" i="3"/>
  <c r="A258" i="3"/>
  <c r="B258" i="3"/>
  <c r="C258" i="3"/>
  <c r="D258" i="3"/>
  <c r="E258" i="3"/>
  <c r="H258" i="3"/>
  <c r="A259" i="3"/>
  <c r="B259" i="3"/>
  <c r="C259" i="3"/>
  <c r="D259" i="3"/>
  <c r="E259" i="3"/>
  <c r="H259" i="3"/>
  <c r="A260" i="3"/>
  <c r="B260" i="3"/>
  <c r="C260" i="3"/>
  <c r="D260" i="3"/>
  <c r="E260" i="3"/>
  <c r="H260" i="3"/>
  <c r="A261" i="3"/>
  <c r="B261" i="3"/>
  <c r="C261" i="3"/>
  <c r="D261" i="3"/>
  <c r="E261" i="3"/>
  <c r="H261" i="3"/>
  <c r="A262" i="3"/>
  <c r="B262" i="3"/>
  <c r="C262" i="3"/>
  <c r="D262" i="3"/>
  <c r="E262" i="3"/>
  <c r="H262" i="3"/>
  <c r="A263" i="3"/>
  <c r="B263" i="3"/>
  <c r="C263" i="3"/>
  <c r="D263" i="3"/>
  <c r="E263" i="3"/>
  <c r="H263" i="3"/>
  <c r="A264" i="3"/>
  <c r="B264" i="3"/>
  <c r="C264" i="3"/>
  <c r="D264" i="3"/>
  <c r="E264" i="3"/>
  <c r="H264" i="3"/>
  <c r="A265" i="3"/>
  <c r="B265" i="3"/>
  <c r="C265" i="3"/>
  <c r="D265" i="3"/>
  <c r="E265" i="3"/>
  <c r="H265" i="3"/>
  <c r="A266" i="3"/>
  <c r="B266" i="3"/>
  <c r="C266" i="3"/>
  <c r="D266" i="3"/>
  <c r="E266" i="3"/>
  <c r="H266" i="3"/>
  <c r="A267" i="3"/>
  <c r="B267" i="3"/>
  <c r="C267" i="3"/>
  <c r="D267" i="3"/>
  <c r="E267" i="3"/>
  <c r="H267" i="3"/>
  <c r="A268" i="3"/>
  <c r="B268" i="3"/>
  <c r="C268" i="3"/>
  <c r="D268" i="3"/>
  <c r="E268" i="3"/>
  <c r="H268" i="3"/>
  <c r="A269" i="3"/>
  <c r="B269" i="3"/>
  <c r="C269" i="3"/>
  <c r="D269" i="3"/>
  <c r="E269" i="3"/>
  <c r="H269" i="3"/>
  <c r="A270" i="3"/>
  <c r="B270" i="3"/>
  <c r="C270" i="3"/>
  <c r="D270" i="3"/>
  <c r="E270" i="3"/>
  <c r="H270" i="3"/>
  <c r="A271" i="3"/>
  <c r="B271" i="3"/>
  <c r="C271" i="3"/>
  <c r="D271" i="3"/>
  <c r="E271" i="3"/>
  <c r="H271" i="3"/>
  <c r="A272" i="3"/>
  <c r="B272" i="3"/>
  <c r="C272" i="3"/>
  <c r="D272" i="3"/>
  <c r="E272" i="3"/>
  <c r="H272" i="3"/>
  <c r="A273" i="3"/>
  <c r="B273" i="3"/>
  <c r="C273" i="3"/>
  <c r="D273" i="3"/>
  <c r="E273" i="3"/>
  <c r="H273" i="3"/>
  <c r="A274" i="3"/>
  <c r="B274" i="3"/>
  <c r="C274" i="3"/>
  <c r="D274" i="3"/>
  <c r="E274" i="3"/>
  <c r="H274" i="3"/>
  <c r="A275" i="3"/>
  <c r="B275" i="3"/>
  <c r="C275" i="3"/>
  <c r="D275" i="3"/>
  <c r="E275" i="3"/>
  <c r="H275" i="3"/>
  <c r="A276" i="3"/>
  <c r="B276" i="3"/>
  <c r="C276" i="3"/>
  <c r="D276" i="3"/>
  <c r="E276" i="3"/>
  <c r="H276" i="3"/>
  <c r="A277" i="3"/>
  <c r="B277" i="3"/>
  <c r="C277" i="3"/>
  <c r="D277" i="3"/>
  <c r="E277" i="3"/>
  <c r="H277" i="3"/>
  <c r="A278" i="3"/>
  <c r="B278" i="3"/>
  <c r="C278" i="3"/>
  <c r="D278" i="3"/>
  <c r="E278" i="3"/>
  <c r="H278" i="3"/>
  <c r="A279" i="3"/>
  <c r="B279" i="3"/>
  <c r="C279" i="3"/>
  <c r="D279" i="3"/>
  <c r="E279" i="3"/>
  <c r="H279" i="3"/>
  <c r="A280" i="3"/>
  <c r="B280" i="3"/>
  <c r="C280" i="3"/>
  <c r="D280" i="3"/>
  <c r="E280" i="3"/>
  <c r="H280" i="3"/>
  <c r="A281" i="3"/>
  <c r="B281" i="3"/>
  <c r="C281" i="3"/>
  <c r="D281" i="3"/>
  <c r="E281" i="3"/>
  <c r="H281" i="3"/>
  <c r="A282" i="3"/>
  <c r="B282" i="3"/>
  <c r="C282" i="3"/>
  <c r="D282" i="3"/>
  <c r="E282" i="3"/>
  <c r="H282" i="3"/>
  <c r="A283" i="3"/>
  <c r="B283" i="3"/>
  <c r="C283" i="3"/>
  <c r="D283" i="3"/>
  <c r="E283" i="3"/>
  <c r="H283" i="3"/>
  <c r="A284" i="3"/>
  <c r="B284" i="3"/>
  <c r="C284" i="3"/>
  <c r="D284" i="3"/>
  <c r="E284" i="3"/>
  <c r="H284" i="3"/>
  <c r="A285" i="3"/>
  <c r="B285" i="3"/>
  <c r="C285" i="3"/>
  <c r="D285" i="3"/>
  <c r="E285" i="3"/>
  <c r="H285" i="3"/>
  <c r="A286" i="3"/>
  <c r="B286" i="3"/>
  <c r="C286" i="3"/>
  <c r="D286" i="3"/>
  <c r="E286" i="3"/>
  <c r="H286" i="3"/>
  <c r="A287" i="3"/>
  <c r="B287" i="3"/>
  <c r="C287" i="3"/>
  <c r="D287" i="3"/>
  <c r="E287" i="3"/>
  <c r="H287" i="3"/>
  <c r="A288" i="3"/>
  <c r="B288" i="3"/>
  <c r="C288" i="3"/>
  <c r="D288" i="3"/>
  <c r="E288" i="3"/>
  <c r="H288" i="3"/>
  <c r="A289" i="3"/>
  <c r="B289" i="3"/>
  <c r="C289" i="3"/>
  <c r="D289" i="3"/>
  <c r="E289" i="3"/>
  <c r="H289" i="3"/>
  <c r="A290" i="3"/>
  <c r="B290" i="3"/>
  <c r="C290" i="3"/>
  <c r="D290" i="3"/>
  <c r="E290" i="3"/>
  <c r="H290" i="3"/>
  <c r="A291" i="3"/>
  <c r="B291" i="3"/>
  <c r="C291" i="3"/>
  <c r="D291" i="3"/>
  <c r="E291" i="3"/>
  <c r="H291" i="3"/>
  <c r="A292" i="3"/>
  <c r="B292" i="3"/>
  <c r="C292" i="3"/>
  <c r="D292" i="3"/>
  <c r="E292" i="3"/>
  <c r="H292" i="3"/>
  <c r="A293" i="3"/>
  <c r="B293" i="3"/>
  <c r="C293" i="3"/>
  <c r="D293" i="3"/>
  <c r="E293" i="3"/>
  <c r="H293" i="3"/>
  <c r="A294" i="3"/>
  <c r="B294" i="3"/>
  <c r="C294" i="3"/>
  <c r="D294" i="3"/>
  <c r="E294" i="3"/>
  <c r="H294" i="3"/>
  <c r="A295" i="3"/>
  <c r="B295" i="3"/>
  <c r="C295" i="3"/>
  <c r="D295" i="3"/>
  <c r="E295" i="3"/>
  <c r="H295" i="3"/>
  <c r="A296" i="3"/>
  <c r="B296" i="3"/>
  <c r="C296" i="3"/>
  <c r="D296" i="3"/>
  <c r="E296" i="3"/>
  <c r="H296" i="3"/>
  <c r="A297" i="3"/>
  <c r="B297" i="3"/>
  <c r="C297" i="3"/>
  <c r="D297" i="3"/>
  <c r="E297" i="3"/>
  <c r="H297" i="3"/>
  <c r="A298" i="3"/>
  <c r="B298" i="3"/>
  <c r="C298" i="3"/>
  <c r="D298" i="3"/>
  <c r="E298" i="3"/>
  <c r="H298" i="3"/>
  <c r="A299" i="3"/>
  <c r="B299" i="3"/>
  <c r="C299" i="3"/>
  <c r="D299" i="3"/>
  <c r="E299" i="3"/>
  <c r="H299" i="3"/>
  <c r="A300" i="3"/>
  <c r="B300" i="3"/>
  <c r="C300" i="3"/>
  <c r="D300" i="3"/>
  <c r="E300" i="3"/>
  <c r="H300" i="3"/>
  <c r="A301" i="3"/>
  <c r="B301" i="3"/>
  <c r="C301" i="3"/>
  <c r="D301" i="3"/>
  <c r="E301" i="3"/>
  <c r="H301" i="3"/>
  <c r="A302" i="3"/>
  <c r="B302" i="3"/>
  <c r="C302" i="3"/>
  <c r="D302" i="3"/>
  <c r="E302" i="3"/>
  <c r="H302" i="3"/>
  <c r="A303" i="3"/>
  <c r="B303" i="3"/>
  <c r="C303" i="3"/>
  <c r="D303" i="3"/>
  <c r="E303" i="3"/>
  <c r="H303" i="3"/>
  <c r="A304" i="3"/>
  <c r="B304" i="3"/>
  <c r="C304" i="3"/>
  <c r="D304" i="3"/>
  <c r="E304" i="3"/>
  <c r="H304" i="3"/>
  <c r="A305" i="3"/>
  <c r="B305" i="3"/>
  <c r="C305" i="3"/>
  <c r="D305" i="3"/>
  <c r="E305" i="3"/>
  <c r="H305" i="3"/>
  <c r="A306" i="3"/>
  <c r="B306" i="3"/>
  <c r="C306" i="3"/>
  <c r="D306" i="3"/>
  <c r="E306" i="3"/>
  <c r="H306" i="3"/>
  <c r="A307" i="3"/>
  <c r="B307" i="3"/>
  <c r="C307" i="3"/>
  <c r="D307" i="3"/>
  <c r="E307" i="3"/>
  <c r="H307" i="3"/>
  <c r="A308" i="3"/>
  <c r="B308" i="3"/>
  <c r="C308" i="3"/>
  <c r="D308" i="3"/>
  <c r="E308" i="3"/>
  <c r="H308" i="3"/>
  <c r="A309" i="3"/>
  <c r="B309" i="3"/>
  <c r="C309" i="3"/>
  <c r="D309" i="3"/>
  <c r="E309" i="3"/>
  <c r="H309" i="3"/>
  <c r="A310" i="3"/>
  <c r="B310" i="3"/>
  <c r="C310" i="3"/>
  <c r="D310" i="3"/>
  <c r="E310" i="3"/>
  <c r="H310" i="3"/>
  <c r="A311" i="3"/>
  <c r="B311" i="3"/>
  <c r="C311" i="3"/>
  <c r="D311" i="3"/>
  <c r="E311" i="3"/>
  <c r="H311" i="3"/>
  <c r="A312" i="3"/>
  <c r="B312" i="3"/>
  <c r="C312" i="3"/>
  <c r="D312" i="3"/>
  <c r="E312" i="3"/>
  <c r="H312" i="3"/>
  <c r="A313" i="3"/>
  <c r="B313" i="3"/>
  <c r="C313" i="3"/>
  <c r="D313" i="3"/>
  <c r="E313" i="3"/>
  <c r="H313" i="3"/>
  <c r="A314" i="3"/>
  <c r="B314" i="3"/>
  <c r="C314" i="3"/>
  <c r="D314" i="3"/>
  <c r="E314" i="3"/>
  <c r="H314" i="3"/>
  <c r="A315" i="3"/>
  <c r="B315" i="3"/>
  <c r="C315" i="3"/>
  <c r="D315" i="3"/>
  <c r="E315" i="3"/>
  <c r="H315" i="3"/>
  <c r="A316" i="3"/>
  <c r="B316" i="3"/>
  <c r="C316" i="3"/>
  <c r="D316" i="3"/>
  <c r="E316" i="3"/>
  <c r="H316" i="3"/>
  <c r="A317" i="3"/>
  <c r="B317" i="3"/>
  <c r="C317" i="3"/>
  <c r="D317" i="3"/>
  <c r="E317" i="3"/>
  <c r="H317" i="3"/>
  <c r="A318" i="3"/>
  <c r="B318" i="3"/>
  <c r="C318" i="3"/>
  <c r="D318" i="3"/>
  <c r="E318" i="3"/>
  <c r="H318" i="3"/>
  <c r="A319" i="3"/>
  <c r="B319" i="3"/>
  <c r="C319" i="3"/>
  <c r="D319" i="3"/>
  <c r="E319" i="3"/>
  <c r="H319" i="3"/>
  <c r="A320" i="3"/>
  <c r="B320" i="3"/>
  <c r="C320" i="3"/>
  <c r="D320" i="3"/>
  <c r="E320" i="3"/>
  <c r="H320" i="3"/>
  <c r="A321" i="3"/>
  <c r="B321" i="3"/>
  <c r="C321" i="3"/>
  <c r="D321" i="3"/>
  <c r="E321" i="3"/>
  <c r="H321" i="3"/>
  <c r="A322" i="3"/>
  <c r="B322" i="3"/>
  <c r="C322" i="3"/>
  <c r="D322" i="3"/>
  <c r="E322" i="3"/>
  <c r="H322" i="3"/>
  <c r="A323" i="3"/>
  <c r="B323" i="3"/>
  <c r="C323" i="3"/>
  <c r="D323" i="3"/>
  <c r="E323" i="3"/>
  <c r="H323" i="3"/>
  <c r="A324" i="3"/>
  <c r="B324" i="3"/>
  <c r="C324" i="3"/>
  <c r="D324" i="3"/>
  <c r="E324" i="3"/>
  <c r="H324" i="3"/>
  <c r="A325" i="3"/>
  <c r="B325" i="3"/>
  <c r="C325" i="3"/>
  <c r="D325" i="3"/>
  <c r="E325" i="3"/>
  <c r="H325" i="3"/>
  <c r="A326" i="3"/>
  <c r="B326" i="3"/>
  <c r="C326" i="3"/>
  <c r="D326" i="3"/>
  <c r="E326" i="3"/>
  <c r="H326" i="3"/>
  <c r="A327" i="3"/>
  <c r="B327" i="3"/>
  <c r="C327" i="3"/>
  <c r="D327" i="3"/>
  <c r="E327" i="3"/>
  <c r="H327" i="3"/>
  <c r="A328" i="3"/>
  <c r="B328" i="3"/>
  <c r="C328" i="3"/>
  <c r="D328" i="3"/>
  <c r="E328" i="3"/>
  <c r="H328" i="3"/>
  <c r="A329" i="3"/>
  <c r="B329" i="3"/>
  <c r="C329" i="3"/>
  <c r="D329" i="3"/>
  <c r="E329" i="3"/>
  <c r="H329" i="3"/>
  <c r="A330" i="3"/>
  <c r="B330" i="3"/>
  <c r="C330" i="3"/>
  <c r="D330" i="3"/>
  <c r="E330" i="3"/>
  <c r="H330" i="3"/>
  <c r="A331" i="3"/>
  <c r="B331" i="3"/>
  <c r="C331" i="3"/>
  <c r="D331" i="3"/>
  <c r="E331" i="3"/>
  <c r="H331" i="3"/>
  <c r="A332" i="3"/>
  <c r="B332" i="3"/>
  <c r="C332" i="3"/>
  <c r="D332" i="3"/>
  <c r="E332" i="3"/>
  <c r="H332" i="3"/>
  <c r="A333" i="3"/>
  <c r="B333" i="3"/>
  <c r="C333" i="3"/>
  <c r="D333" i="3"/>
  <c r="E333" i="3"/>
  <c r="H333" i="3"/>
  <c r="A334" i="3"/>
  <c r="B334" i="3"/>
  <c r="C334" i="3"/>
  <c r="D334" i="3"/>
  <c r="E334" i="3"/>
  <c r="H334" i="3"/>
  <c r="A335" i="3"/>
  <c r="B335" i="3"/>
  <c r="C335" i="3"/>
  <c r="D335" i="3"/>
  <c r="E335" i="3"/>
  <c r="H335" i="3"/>
  <c r="A336" i="3"/>
  <c r="B336" i="3"/>
  <c r="C336" i="3"/>
  <c r="D336" i="3"/>
  <c r="E336" i="3"/>
  <c r="H336" i="3"/>
  <c r="A337" i="3"/>
  <c r="B337" i="3"/>
  <c r="C337" i="3"/>
  <c r="D337" i="3"/>
  <c r="E337" i="3"/>
  <c r="H337" i="3"/>
  <c r="A338" i="3"/>
  <c r="B338" i="3"/>
  <c r="C338" i="3"/>
  <c r="D338" i="3"/>
  <c r="E338" i="3"/>
  <c r="H338" i="3"/>
  <c r="A339" i="3"/>
  <c r="B339" i="3"/>
  <c r="C339" i="3"/>
  <c r="D339" i="3"/>
  <c r="E339" i="3"/>
  <c r="H339" i="3"/>
  <c r="A340" i="3"/>
  <c r="B340" i="3"/>
  <c r="C340" i="3"/>
  <c r="D340" i="3"/>
  <c r="E340" i="3"/>
  <c r="H340" i="3"/>
  <c r="A341" i="3"/>
  <c r="B341" i="3"/>
  <c r="C341" i="3"/>
  <c r="D341" i="3"/>
  <c r="E341" i="3"/>
  <c r="H341" i="3"/>
  <c r="A342" i="3"/>
  <c r="B342" i="3"/>
  <c r="C342" i="3"/>
  <c r="D342" i="3"/>
  <c r="E342" i="3"/>
  <c r="H342" i="3"/>
  <c r="A343" i="3"/>
  <c r="B343" i="3"/>
  <c r="C343" i="3"/>
  <c r="D343" i="3"/>
  <c r="E343" i="3"/>
  <c r="H343" i="3"/>
  <c r="A344" i="3"/>
  <c r="B344" i="3"/>
  <c r="C344" i="3"/>
  <c r="D344" i="3"/>
  <c r="E344" i="3"/>
  <c r="H344" i="3"/>
  <c r="A345" i="3"/>
  <c r="B345" i="3"/>
  <c r="C345" i="3"/>
  <c r="D345" i="3"/>
  <c r="E345" i="3"/>
  <c r="H345" i="3"/>
  <c r="A346" i="3"/>
  <c r="B346" i="3"/>
  <c r="C346" i="3"/>
  <c r="D346" i="3"/>
  <c r="E346" i="3"/>
  <c r="H346" i="3"/>
  <c r="A347" i="3"/>
  <c r="B347" i="3"/>
  <c r="C347" i="3"/>
  <c r="D347" i="3"/>
  <c r="E347" i="3"/>
  <c r="H347" i="3"/>
  <c r="A348" i="3"/>
  <c r="B348" i="3"/>
  <c r="C348" i="3"/>
  <c r="D348" i="3"/>
  <c r="E348" i="3"/>
  <c r="H348" i="3"/>
  <c r="A349" i="3"/>
  <c r="B349" i="3"/>
  <c r="C349" i="3"/>
  <c r="D349" i="3"/>
  <c r="E349" i="3"/>
  <c r="H349" i="3"/>
  <c r="A350" i="3"/>
  <c r="B350" i="3"/>
  <c r="C350" i="3"/>
  <c r="D350" i="3"/>
  <c r="E350" i="3"/>
  <c r="H350" i="3"/>
  <c r="A351" i="3"/>
  <c r="B351" i="3"/>
  <c r="C351" i="3"/>
  <c r="D351" i="3"/>
  <c r="E351" i="3"/>
  <c r="H351" i="3"/>
  <c r="A352" i="3"/>
  <c r="B352" i="3"/>
  <c r="C352" i="3"/>
  <c r="D352" i="3"/>
  <c r="E352" i="3"/>
  <c r="H352" i="3"/>
  <c r="A353" i="3"/>
  <c r="B353" i="3"/>
  <c r="C353" i="3"/>
  <c r="D353" i="3"/>
  <c r="E353" i="3"/>
  <c r="H353" i="3"/>
  <c r="A354" i="3"/>
  <c r="B354" i="3"/>
  <c r="C354" i="3"/>
  <c r="D354" i="3"/>
  <c r="E354" i="3"/>
  <c r="H354" i="3"/>
  <c r="A355" i="3"/>
  <c r="B355" i="3"/>
  <c r="C355" i="3"/>
  <c r="D355" i="3"/>
  <c r="E355" i="3"/>
  <c r="H355" i="3"/>
  <c r="A356" i="3"/>
  <c r="B356" i="3"/>
  <c r="C356" i="3"/>
  <c r="D356" i="3"/>
  <c r="E356" i="3"/>
  <c r="H356" i="3"/>
  <c r="A357" i="3"/>
  <c r="B357" i="3"/>
  <c r="C357" i="3"/>
  <c r="D357" i="3"/>
  <c r="E357" i="3"/>
  <c r="H357" i="3"/>
  <c r="A358" i="3"/>
  <c r="B358" i="3"/>
  <c r="C358" i="3"/>
  <c r="D358" i="3"/>
  <c r="E358" i="3"/>
  <c r="H358" i="3"/>
  <c r="A359" i="3"/>
  <c r="B359" i="3"/>
  <c r="C359" i="3"/>
  <c r="D359" i="3"/>
  <c r="E359" i="3"/>
  <c r="H359" i="3"/>
  <c r="A360" i="3"/>
  <c r="B360" i="3"/>
  <c r="C360" i="3"/>
  <c r="D360" i="3"/>
  <c r="E360" i="3"/>
  <c r="H360" i="3"/>
  <c r="A361" i="3"/>
  <c r="B361" i="3"/>
  <c r="C361" i="3"/>
  <c r="D361" i="3"/>
  <c r="E361" i="3"/>
  <c r="H361" i="3"/>
  <c r="A362" i="3"/>
  <c r="B362" i="3"/>
  <c r="C362" i="3"/>
  <c r="D362" i="3"/>
  <c r="E362" i="3"/>
  <c r="H362" i="3"/>
  <c r="A363" i="3"/>
  <c r="B363" i="3"/>
  <c r="C363" i="3"/>
  <c r="D363" i="3"/>
  <c r="E363" i="3"/>
  <c r="H363" i="3"/>
  <c r="A364" i="3"/>
  <c r="B364" i="3"/>
  <c r="C364" i="3"/>
  <c r="D364" i="3"/>
  <c r="E364" i="3"/>
  <c r="H364" i="3"/>
  <c r="A365" i="3"/>
  <c r="B365" i="3"/>
  <c r="C365" i="3"/>
  <c r="D365" i="3"/>
  <c r="E365" i="3"/>
  <c r="H365" i="3"/>
  <c r="A366" i="3"/>
  <c r="B366" i="3"/>
  <c r="C366" i="3"/>
  <c r="D366" i="3"/>
  <c r="E366" i="3"/>
  <c r="H366" i="3"/>
  <c r="A367" i="3"/>
  <c r="B367" i="3"/>
  <c r="C367" i="3"/>
  <c r="D367" i="3"/>
  <c r="E367" i="3"/>
  <c r="H367" i="3"/>
  <c r="A368" i="3"/>
  <c r="B368" i="3"/>
  <c r="C368" i="3"/>
  <c r="D368" i="3"/>
  <c r="E368" i="3"/>
  <c r="H368" i="3"/>
  <c r="A369" i="3"/>
  <c r="B369" i="3"/>
  <c r="C369" i="3"/>
  <c r="D369" i="3"/>
  <c r="E369" i="3"/>
  <c r="H369" i="3"/>
  <c r="A370" i="3"/>
  <c r="B370" i="3"/>
  <c r="C370" i="3"/>
  <c r="D370" i="3"/>
  <c r="E370" i="3"/>
  <c r="H370" i="3"/>
  <c r="A371" i="3"/>
  <c r="B371" i="3"/>
  <c r="C371" i="3"/>
  <c r="D371" i="3"/>
  <c r="E371" i="3"/>
  <c r="H371" i="3"/>
  <c r="A372" i="3"/>
  <c r="B372" i="3"/>
  <c r="C372" i="3"/>
  <c r="D372" i="3"/>
  <c r="E372" i="3"/>
  <c r="H372" i="3"/>
  <c r="A373" i="3"/>
  <c r="B373" i="3"/>
  <c r="C373" i="3"/>
  <c r="D373" i="3"/>
  <c r="E373" i="3"/>
  <c r="H373" i="3"/>
  <c r="A374" i="3"/>
  <c r="B374" i="3"/>
  <c r="C374" i="3"/>
  <c r="D374" i="3"/>
  <c r="E374" i="3"/>
  <c r="H374" i="3"/>
  <c r="A375" i="3"/>
  <c r="B375" i="3"/>
  <c r="C375" i="3"/>
  <c r="D375" i="3"/>
  <c r="E375" i="3"/>
  <c r="H375" i="3"/>
  <c r="A376" i="3"/>
  <c r="B376" i="3"/>
  <c r="C376" i="3"/>
  <c r="D376" i="3"/>
  <c r="E376" i="3"/>
  <c r="H376" i="3"/>
  <c r="A377" i="3"/>
  <c r="B377" i="3"/>
  <c r="C377" i="3"/>
  <c r="D377" i="3"/>
  <c r="E377" i="3"/>
  <c r="H377" i="3"/>
  <c r="A378" i="3"/>
  <c r="B378" i="3"/>
  <c r="C378" i="3"/>
  <c r="D378" i="3"/>
  <c r="E378" i="3"/>
  <c r="H378" i="3"/>
  <c r="A379" i="3"/>
  <c r="B379" i="3"/>
  <c r="C379" i="3"/>
  <c r="D379" i="3"/>
  <c r="E379" i="3"/>
  <c r="H379" i="3"/>
  <c r="A380" i="3"/>
  <c r="B380" i="3"/>
  <c r="C380" i="3"/>
  <c r="D380" i="3"/>
  <c r="E380" i="3"/>
  <c r="H380" i="3"/>
  <c r="A381" i="3"/>
  <c r="B381" i="3"/>
  <c r="C381" i="3"/>
  <c r="D381" i="3"/>
  <c r="E381" i="3"/>
  <c r="H381" i="3"/>
  <c r="A382" i="3"/>
  <c r="B382" i="3"/>
  <c r="C382" i="3"/>
  <c r="D382" i="3"/>
  <c r="E382" i="3"/>
  <c r="H382" i="3"/>
  <c r="A383" i="3"/>
  <c r="B383" i="3"/>
  <c r="C383" i="3"/>
  <c r="D383" i="3"/>
  <c r="E383" i="3"/>
  <c r="H383" i="3"/>
  <c r="A384" i="3"/>
  <c r="B384" i="3"/>
  <c r="C384" i="3"/>
  <c r="D384" i="3"/>
  <c r="E384" i="3"/>
  <c r="H384" i="3"/>
  <c r="A385" i="3"/>
  <c r="B385" i="3"/>
  <c r="C385" i="3"/>
  <c r="D385" i="3"/>
  <c r="E385" i="3"/>
  <c r="H385" i="3"/>
  <c r="A386" i="3"/>
  <c r="B386" i="3"/>
  <c r="C386" i="3"/>
  <c r="D386" i="3"/>
  <c r="E386" i="3"/>
  <c r="H386" i="3"/>
  <c r="A387" i="3"/>
  <c r="B387" i="3"/>
  <c r="C387" i="3"/>
  <c r="D387" i="3"/>
  <c r="E387" i="3"/>
  <c r="H387" i="3"/>
  <c r="A388" i="3"/>
  <c r="B388" i="3"/>
  <c r="C388" i="3"/>
  <c r="D388" i="3"/>
  <c r="E388" i="3"/>
  <c r="H388" i="3"/>
  <c r="A389" i="3"/>
  <c r="B389" i="3"/>
  <c r="C389" i="3"/>
  <c r="D389" i="3"/>
  <c r="E389" i="3"/>
  <c r="H389" i="3"/>
  <c r="A390" i="3"/>
  <c r="B390" i="3"/>
  <c r="C390" i="3"/>
  <c r="D390" i="3"/>
  <c r="E390" i="3"/>
  <c r="H390" i="3"/>
  <c r="A391" i="3"/>
  <c r="B391" i="3"/>
  <c r="C391" i="3"/>
  <c r="D391" i="3"/>
  <c r="E391" i="3"/>
  <c r="H391" i="3"/>
  <c r="A392" i="3"/>
  <c r="B392" i="3"/>
  <c r="C392" i="3"/>
  <c r="D392" i="3"/>
  <c r="E392" i="3"/>
  <c r="H392" i="3"/>
  <c r="A393" i="3"/>
  <c r="B393" i="3"/>
  <c r="C393" i="3"/>
  <c r="D393" i="3"/>
  <c r="E393" i="3"/>
  <c r="H393" i="3"/>
  <c r="A394" i="3"/>
  <c r="B394" i="3"/>
  <c r="C394" i="3"/>
  <c r="D394" i="3"/>
  <c r="E394" i="3"/>
  <c r="H394" i="3"/>
  <c r="A395" i="3"/>
  <c r="B395" i="3"/>
  <c r="C395" i="3"/>
  <c r="D395" i="3"/>
  <c r="E395" i="3"/>
  <c r="H395" i="3"/>
  <c r="A396" i="3"/>
  <c r="B396" i="3"/>
  <c r="C396" i="3"/>
  <c r="D396" i="3"/>
  <c r="E396" i="3"/>
  <c r="H396" i="3"/>
  <c r="A397" i="3"/>
  <c r="B397" i="3"/>
  <c r="C397" i="3"/>
  <c r="D397" i="3"/>
  <c r="E397" i="3"/>
  <c r="H397" i="3"/>
  <c r="A398" i="3"/>
  <c r="B398" i="3"/>
  <c r="C398" i="3"/>
  <c r="D398" i="3"/>
  <c r="E398" i="3"/>
  <c r="H398" i="3"/>
  <c r="A399" i="3"/>
  <c r="B399" i="3"/>
  <c r="C399" i="3"/>
  <c r="D399" i="3"/>
  <c r="E399" i="3"/>
  <c r="H399" i="3"/>
  <c r="A400" i="3"/>
  <c r="B400" i="3"/>
  <c r="C400" i="3"/>
  <c r="D400" i="3"/>
  <c r="E400" i="3"/>
  <c r="H400" i="3"/>
  <c r="A401" i="3"/>
  <c r="B401" i="3"/>
  <c r="C401" i="3"/>
  <c r="D401" i="3"/>
  <c r="E401" i="3"/>
  <c r="H401" i="3"/>
  <c r="A402" i="3"/>
  <c r="B402" i="3"/>
  <c r="C402" i="3"/>
  <c r="D402" i="3"/>
  <c r="E402" i="3"/>
  <c r="H402" i="3"/>
  <c r="A403" i="3"/>
  <c r="B403" i="3"/>
  <c r="C403" i="3"/>
  <c r="D403" i="3"/>
  <c r="E403" i="3"/>
  <c r="H403" i="3"/>
  <c r="A404" i="3"/>
  <c r="B404" i="3"/>
  <c r="C404" i="3"/>
  <c r="D404" i="3"/>
  <c r="E404" i="3"/>
  <c r="H404" i="3"/>
  <c r="A405" i="3"/>
  <c r="B405" i="3"/>
  <c r="C405" i="3"/>
  <c r="D405" i="3"/>
  <c r="E405" i="3"/>
  <c r="H405" i="3"/>
  <c r="A406" i="3"/>
  <c r="B406" i="3"/>
  <c r="C406" i="3"/>
  <c r="D406" i="3"/>
  <c r="E406" i="3"/>
  <c r="H406" i="3"/>
  <c r="A407" i="3"/>
  <c r="B407" i="3"/>
  <c r="C407" i="3"/>
  <c r="D407" i="3"/>
  <c r="E407" i="3"/>
  <c r="H407" i="3"/>
  <c r="A408" i="3"/>
  <c r="B408" i="3"/>
  <c r="C408" i="3"/>
  <c r="D408" i="3"/>
  <c r="E408" i="3"/>
  <c r="H408" i="3"/>
  <c r="A409" i="3"/>
  <c r="B409" i="3"/>
  <c r="C409" i="3"/>
  <c r="D409" i="3"/>
  <c r="E409" i="3"/>
  <c r="H409" i="3"/>
  <c r="A410" i="3"/>
  <c r="B410" i="3"/>
  <c r="C410" i="3"/>
  <c r="D410" i="3"/>
  <c r="E410" i="3"/>
  <c r="H410" i="3"/>
  <c r="A411" i="3"/>
  <c r="B411" i="3"/>
  <c r="C411" i="3"/>
  <c r="D411" i="3"/>
  <c r="E411" i="3"/>
  <c r="H411" i="3"/>
  <c r="A412" i="3"/>
  <c r="B412" i="3"/>
  <c r="C412" i="3"/>
  <c r="D412" i="3"/>
  <c r="E412" i="3"/>
  <c r="H412" i="3"/>
  <c r="A413" i="3"/>
  <c r="B413" i="3"/>
  <c r="C413" i="3"/>
  <c r="D413" i="3"/>
  <c r="E413" i="3"/>
  <c r="H413" i="3"/>
  <c r="A414" i="3"/>
  <c r="B414" i="3"/>
  <c r="C414" i="3"/>
  <c r="D414" i="3"/>
  <c r="E414" i="3"/>
  <c r="H414" i="3"/>
  <c r="A415" i="3"/>
  <c r="B415" i="3"/>
  <c r="C415" i="3"/>
  <c r="D415" i="3"/>
  <c r="E415" i="3"/>
  <c r="H415" i="3"/>
  <c r="A416" i="3"/>
  <c r="B416" i="3"/>
  <c r="C416" i="3"/>
  <c r="D416" i="3"/>
  <c r="E416" i="3"/>
  <c r="H416" i="3"/>
  <c r="A417" i="3"/>
  <c r="B417" i="3"/>
  <c r="C417" i="3"/>
  <c r="D417" i="3"/>
  <c r="E417" i="3"/>
  <c r="H417" i="3"/>
  <c r="A418" i="3"/>
  <c r="B418" i="3"/>
  <c r="C418" i="3"/>
  <c r="D418" i="3"/>
  <c r="E418" i="3"/>
  <c r="H418" i="3"/>
  <c r="A419" i="3"/>
  <c r="B419" i="3"/>
  <c r="C419" i="3"/>
  <c r="D419" i="3"/>
  <c r="E419" i="3"/>
  <c r="H419" i="3"/>
  <c r="A420" i="3"/>
  <c r="B420" i="3"/>
  <c r="C420" i="3"/>
  <c r="D420" i="3"/>
  <c r="E420" i="3"/>
  <c r="H420" i="3"/>
  <c r="A421" i="3"/>
  <c r="B421" i="3"/>
  <c r="C421" i="3"/>
  <c r="D421" i="3"/>
  <c r="E421" i="3"/>
  <c r="H421" i="3"/>
  <c r="A422" i="3"/>
  <c r="B422" i="3"/>
  <c r="C422" i="3"/>
  <c r="D422" i="3"/>
  <c r="E422" i="3"/>
  <c r="H422" i="3"/>
  <c r="A423" i="3"/>
  <c r="B423" i="3"/>
  <c r="C423" i="3"/>
  <c r="D423" i="3"/>
  <c r="E423" i="3"/>
  <c r="H423" i="3"/>
  <c r="A424" i="3"/>
  <c r="B424" i="3"/>
  <c r="C424" i="3"/>
  <c r="D424" i="3"/>
  <c r="E424" i="3"/>
  <c r="H424" i="3"/>
  <c r="A425" i="3"/>
  <c r="B425" i="3"/>
  <c r="C425" i="3"/>
  <c r="D425" i="3"/>
  <c r="E425" i="3"/>
  <c r="H425" i="3"/>
  <c r="A426" i="3"/>
  <c r="B426" i="3"/>
  <c r="C426" i="3"/>
  <c r="D426" i="3"/>
  <c r="E426" i="3"/>
  <c r="H426" i="3"/>
  <c r="A427" i="3"/>
  <c r="B427" i="3"/>
  <c r="C427" i="3"/>
  <c r="D427" i="3"/>
  <c r="E427" i="3"/>
  <c r="H427" i="3"/>
  <c r="A428" i="3"/>
  <c r="B428" i="3"/>
  <c r="C428" i="3"/>
  <c r="D428" i="3"/>
  <c r="E428" i="3"/>
  <c r="H428" i="3"/>
  <c r="A429" i="3"/>
  <c r="B429" i="3"/>
  <c r="C429" i="3"/>
  <c r="D429" i="3"/>
  <c r="E429" i="3"/>
  <c r="H429" i="3"/>
  <c r="A430" i="3"/>
  <c r="B430" i="3"/>
  <c r="C430" i="3"/>
  <c r="D430" i="3"/>
  <c r="E430" i="3"/>
  <c r="H430" i="3"/>
  <c r="A431" i="3"/>
  <c r="B431" i="3"/>
  <c r="C431" i="3"/>
  <c r="D431" i="3"/>
  <c r="E431" i="3"/>
  <c r="H431" i="3"/>
  <c r="A432" i="3"/>
  <c r="B432" i="3"/>
  <c r="C432" i="3"/>
  <c r="D432" i="3"/>
  <c r="E432" i="3"/>
  <c r="H432" i="3"/>
  <c r="A433" i="3"/>
  <c r="B433" i="3"/>
  <c r="C433" i="3"/>
  <c r="D433" i="3"/>
  <c r="E433" i="3"/>
  <c r="H433" i="3"/>
  <c r="A434" i="3"/>
  <c r="B434" i="3"/>
  <c r="C434" i="3"/>
  <c r="D434" i="3"/>
  <c r="E434" i="3"/>
  <c r="H434" i="3"/>
  <c r="A435" i="3"/>
  <c r="B435" i="3"/>
  <c r="C435" i="3"/>
  <c r="D435" i="3"/>
  <c r="E435" i="3"/>
  <c r="H435" i="3"/>
  <c r="A436" i="3"/>
  <c r="B436" i="3"/>
  <c r="C436" i="3"/>
  <c r="D436" i="3"/>
  <c r="E436" i="3"/>
  <c r="H436" i="3"/>
  <c r="A437" i="3"/>
  <c r="B437" i="3"/>
  <c r="C437" i="3"/>
  <c r="D437" i="3"/>
  <c r="E437" i="3"/>
  <c r="H437" i="3"/>
  <c r="A438" i="3"/>
  <c r="B438" i="3"/>
  <c r="C438" i="3"/>
  <c r="D438" i="3"/>
  <c r="E438" i="3"/>
  <c r="H438" i="3"/>
  <c r="A439" i="3"/>
  <c r="B439" i="3"/>
  <c r="C439" i="3"/>
  <c r="D439" i="3"/>
  <c r="E439" i="3"/>
  <c r="H439" i="3"/>
  <c r="A440" i="3"/>
  <c r="B440" i="3"/>
  <c r="C440" i="3"/>
  <c r="D440" i="3"/>
  <c r="E440" i="3"/>
  <c r="H440" i="3"/>
  <c r="A441" i="3"/>
  <c r="B441" i="3"/>
  <c r="C441" i="3"/>
  <c r="D441" i="3"/>
  <c r="E441" i="3"/>
  <c r="H441" i="3"/>
  <c r="A442" i="3"/>
  <c r="B442" i="3"/>
  <c r="C442" i="3"/>
  <c r="D442" i="3"/>
  <c r="E442" i="3"/>
  <c r="H442" i="3"/>
  <c r="A443" i="3"/>
  <c r="B443" i="3"/>
  <c r="C443" i="3"/>
  <c r="D443" i="3"/>
  <c r="E443" i="3"/>
  <c r="H443" i="3"/>
  <c r="A444" i="3"/>
  <c r="B444" i="3"/>
  <c r="C444" i="3"/>
  <c r="D444" i="3"/>
  <c r="E444" i="3"/>
  <c r="H444" i="3"/>
  <c r="A445" i="3"/>
  <c r="B445" i="3"/>
  <c r="C445" i="3"/>
  <c r="D445" i="3"/>
  <c r="E445" i="3"/>
  <c r="H445" i="3"/>
  <c r="A446" i="3"/>
  <c r="B446" i="3"/>
  <c r="C446" i="3"/>
  <c r="D446" i="3"/>
  <c r="E446" i="3"/>
  <c r="H446" i="3"/>
  <c r="A447" i="3"/>
  <c r="B447" i="3"/>
  <c r="C447" i="3"/>
  <c r="D447" i="3"/>
  <c r="E447" i="3"/>
  <c r="H447" i="3"/>
  <c r="A448" i="3"/>
  <c r="B448" i="3"/>
  <c r="C448" i="3"/>
  <c r="D448" i="3"/>
  <c r="E448" i="3"/>
  <c r="H448" i="3"/>
  <c r="A449" i="3"/>
  <c r="B449" i="3"/>
  <c r="C449" i="3"/>
  <c r="D449" i="3"/>
  <c r="E449" i="3"/>
  <c r="H449" i="3"/>
  <c r="A450" i="3"/>
  <c r="B450" i="3"/>
  <c r="C450" i="3"/>
  <c r="D450" i="3"/>
  <c r="E450" i="3"/>
  <c r="H450" i="3"/>
  <c r="A451" i="3"/>
  <c r="B451" i="3"/>
  <c r="C451" i="3"/>
  <c r="D451" i="3"/>
  <c r="E451" i="3"/>
  <c r="H451" i="3"/>
  <c r="A452" i="3"/>
  <c r="B452" i="3"/>
  <c r="C452" i="3"/>
  <c r="D452" i="3"/>
  <c r="E452" i="3"/>
  <c r="H452" i="3"/>
  <c r="A453" i="3"/>
  <c r="B453" i="3"/>
  <c r="C453" i="3"/>
  <c r="D453" i="3"/>
  <c r="E453" i="3"/>
  <c r="H453" i="3"/>
  <c r="A454" i="3"/>
  <c r="B454" i="3"/>
  <c r="C454" i="3"/>
  <c r="D454" i="3"/>
  <c r="E454" i="3"/>
  <c r="H454" i="3"/>
  <c r="A455" i="3"/>
  <c r="B455" i="3"/>
  <c r="C455" i="3"/>
  <c r="D455" i="3"/>
  <c r="E455" i="3"/>
  <c r="H455" i="3"/>
  <c r="A456" i="3"/>
  <c r="B456" i="3"/>
  <c r="C456" i="3"/>
  <c r="D456" i="3"/>
  <c r="E456" i="3"/>
  <c r="H456" i="3"/>
  <c r="A457" i="3"/>
  <c r="B457" i="3"/>
  <c r="C457" i="3"/>
  <c r="D457" i="3"/>
  <c r="E457" i="3"/>
  <c r="H457" i="3"/>
  <c r="A458" i="3"/>
  <c r="B458" i="3"/>
  <c r="C458" i="3"/>
  <c r="D458" i="3"/>
  <c r="E458" i="3"/>
  <c r="H458" i="3"/>
  <c r="A459" i="3"/>
  <c r="B459" i="3"/>
  <c r="C459" i="3"/>
  <c r="D459" i="3"/>
  <c r="E459" i="3"/>
  <c r="H459" i="3"/>
  <c r="A460" i="3"/>
  <c r="B460" i="3"/>
  <c r="C460" i="3"/>
  <c r="D460" i="3"/>
  <c r="E460" i="3"/>
  <c r="H460" i="3"/>
  <c r="A461" i="3"/>
  <c r="B461" i="3"/>
  <c r="C461" i="3"/>
  <c r="D461" i="3"/>
  <c r="E461" i="3"/>
  <c r="H461" i="3"/>
  <c r="A462" i="3"/>
  <c r="B462" i="3"/>
  <c r="C462" i="3"/>
  <c r="D462" i="3"/>
  <c r="E462" i="3"/>
  <c r="H462" i="3"/>
  <c r="A463" i="3"/>
  <c r="B463" i="3"/>
  <c r="C463" i="3"/>
  <c r="D463" i="3"/>
  <c r="E463" i="3"/>
  <c r="H463" i="3"/>
  <c r="A464" i="3"/>
  <c r="B464" i="3"/>
  <c r="C464" i="3"/>
  <c r="D464" i="3"/>
  <c r="E464" i="3"/>
  <c r="H464" i="3"/>
  <c r="A465" i="3"/>
  <c r="B465" i="3"/>
  <c r="C465" i="3"/>
  <c r="D465" i="3"/>
  <c r="E465" i="3"/>
  <c r="H465" i="3"/>
  <c r="A466" i="3"/>
  <c r="B466" i="3"/>
  <c r="C466" i="3"/>
  <c r="D466" i="3"/>
  <c r="E466" i="3"/>
  <c r="H466" i="3"/>
  <c r="A467" i="3"/>
  <c r="B467" i="3"/>
  <c r="C467" i="3"/>
  <c r="D467" i="3"/>
  <c r="E467" i="3"/>
  <c r="H467" i="3"/>
  <c r="A468" i="3"/>
  <c r="B468" i="3"/>
  <c r="C468" i="3"/>
  <c r="D468" i="3"/>
  <c r="E468" i="3"/>
  <c r="H468" i="3"/>
  <c r="A469" i="3"/>
  <c r="B469" i="3"/>
  <c r="C469" i="3"/>
  <c r="D469" i="3"/>
  <c r="E469" i="3"/>
  <c r="H469" i="3"/>
  <c r="A470" i="3"/>
  <c r="B470" i="3"/>
  <c r="C470" i="3"/>
  <c r="D470" i="3"/>
  <c r="E470" i="3"/>
  <c r="H470" i="3"/>
  <c r="A471" i="3"/>
  <c r="B471" i="3"/>
  <c r="C471" i="3"/>
  <c r="D471" i="3"/>
  <c r="E471" i="3"/>
  <c r="H471" i="3"/>
  <c r="A472" i="3"/>
  <c r="B472" i="3"/>
  <c r="C472" i="3"/>
  <c r="D472" i="3"/>
  <c r="E472" i="3"/>
  <c r="H472" i="3"/>
  <c r="A473" i="3"/>
  <c r="B473" i="3"/>
  <c r="C473" i="3"/>
  <c r="D473" i="3"/>
  <c r="E473" i="3"/>
  <c r="H473" i="3"/>
  <c r="A474" i="3"/>
  <c r="B474" i="3"/>
  <c r="C474" i="3"/>
  <c r="D474" i="3"/>
  <c r="E474" i="3"/>
  <c r="H474" i="3"/>
  <c r="A475" i="3"/>
  <c r="B475" i="3"/>
  <c r="C475" i="3"/>
  <c r="D475" i="3"/>
  <c r="E475" i="3"/>
  <c r="H475" i="3"/>
  <c r="A476" i="3"/>
  <c r="B476" i="3"/>
  <c r="C476" i="3"/>
  <c r="D476" i="3"/>
  <c r="E476" i="3"/>
  <c r="H476" i="3"/>
  <c r="A477" i="3"/>
  <c r="B477" i="3"/>
  <c r="C477" i="3"/>
  <c r="D477" i="3"/>
  <c r="E477" i="3"/>
  <c r="H477" i="3"/>
  <c r="A478" i="3"/>
  <c r="B478" i="3"/>
  <c r="C478" i="3"/>
  <c r="D478" i="3"/>
  <c r="E478" i="3"/>
  <c r="H478" i="3"/>
  <c r="A479" i="3"/>
  <c r="B479" i="3"/>
  <c r="C479" i="3"/>
  <c r="D479" i="3"/>
  <c r="E479" i="3"/>
  <c r="H479" i="3"/>
  <c r="A480" i="3"/>
  <c r="B480" i="3"/>
  <c r="C480" i="3"/>
  <c r="D480" i="3"/>
  <c r="E480" i="3"/>
  <c r="H480" i="3"/>
  <c r="A481" i="3"/>
  <c r="B481" i="3"/>
  <c r="C481" i="3"/>
  <c r="D481" i="3"/>
  <c r="E481" i="3"/>
  <c r="H481" i="3"/>
  <c r="A482" i="3"/>
  <c r="B482" i="3"/>
  <c r="C482" i="3"/>
  <c r="D482" i="3"/>
  <c r="E482" i="3"/>
  <c r="H482" i="3"/>
  <c r="A483" i="3"/>
  <c r="B483" i="3"/>
  <c r="C483" i="3"/>
  <c r="D483" i="3"/>
  <c r="E483" i="3"/>
  <c r="H483" i="3"/>
  <c r="A484" i="3"/>
  <c r="B484" i="3"/>
  <c r="C484" i="3"/>
  <c r="D484" i="3"/>
  <c r="E484" i="3"/>
  <c r="H484" i="3"/>
  <c r="A485" i="3"/>
  <c r="B485" i="3"/>
  <c r="C485" i="3"/>
  <c r="D485" i="3"/>
  <c r="E485" i="3"/>
  <c r="H485" i="3"/>
  <c r="A486" i="3"/>
  <c r="B486" i="3"/>
  <c r="C486" i="3"/>
  <c r="D486" i="3"/>
  <c r="E486" i="3"/>
  <c r="H486" i="3"/>
  <c r="A487" i="3"/>
  <c r="B487" i="3"/>
  <c r="C487" i="3"/>
  <c r="D487" i="3"/>
  <c r="E487" i="3"/>
  <c r="H487" i="3"/>
  <c r="A488" i="3"/>
  <c r="B488" i="3"/>
  <c r="C488" i="3"/>
  <c r="D488" i="3"/>
  <c r="E488" i="3"/>
  <c r="H488" i="3"/>
  <c r="A489" i="3"/>
  <c r="B489" i="3"/>
  <c r="C489" i="3"/>
  <c r="D489" i="3"/>
  <c r="E489" i="3"/>
  <c r="H489" i="3"/>
  <c r="A490" i="3"/>
  <c r="B490" i="3"/>
  <c r="C490" i="3"/>
  <c r="D490" i="3"/>
  <c r="E490" i="3"/>
  <c r="H490" i="3"/>
  <c r="A491" i="3"/>
  <c r="B491" i="3"/>
  <c r="C491" i="3"/>
  <c r="D491" i="3"/>
  <c r="E491" i="3"/>
  <c r="H491" i="3"/>
  <c r="A492" i="3"/>
  <c r="B492" i="3"/>
  <c r="C492" i="3"/>
  <c r="D492" i="3"/>
  <c r="E492" i="3"/>
  <c r="H492" i="3"/>
  <c r="A493" i="3"/>
  <c r="B493" i="3"/>
  <c r="C493" i="3"/>
  <c r="D493" i="3"/>
  <c r="E493" i="3"/>
  <c r="H493" i="3"/>
  <c r="A494" i="3"/>
  <c r="B494" i="3"/>
  <c r="C494" i="3"/>
  <c r="D494" i="3"/>
  <c r="E494" i="3"/>
  <c r="H494" i="3"/>
  <c r="A495" i="3"/>
  <c r="B495" i="3"/>
  <c r="C495" i="3"/>
  <c r="D495" i="3"/>
  <c r="E495" i="3"/>
  <c r="H495" i="3"/>
  <c r="A496" i="3"/>
  <c r="B496" i="3"/>
  <c r="C496" i="3"/>
  <c r="D496" i="3"/>
  <c r="E496" i="3"/>
  <c r="H496" i="3"/>
  <c r="A497" i="3"/>
  <c r="B497" i="3"/>
  <c r="C497" i="3"/>
  <c r="D497" i="3"/>
  <c r="E497" i="3"/>
  <c r="H497" i="3"/>
  <c r="A498" i="3"/>
  <c r="B498" i="3"/>
  <c r="C498" i="3"/>
  <c r="D498" i="3"/>
  <c r="E498" i="3"/>
  <c r="H498" i="3"/>
  <c r="A499" i="3"/>
  <c r="B499" i="3"/>
  <c r="C499" i="3"/>
  <c r="D499" i="3"/>
  <c r="E499" i="3"/>
  <c r="H499" i="3"/>
  <c r="A500" i="3"/>
  <c r="B500" i="3"/>
  <c r="C500" i="3"/>
  <c r="D500" i="3"/>
  <c r="E500" i="3"/>
  <c r="H500" i="3"/>
  <c r="A501" i="3"/>
  <c r="B501" i="3"/>
  <c r="C501" i="3"/>
  <c r="D501" i="3"/>
  <c r="E501" i="3"/>
  <c r="H501" i="3"/>
  <c r="A502" i="3"/>
  <c r="B502" i="3"/>
  <c r="C502" i="3"/>
  <c r="D502" i="3"/>
  <c r="E502" i="3"/>
  <c r="H502" i="3"/>
  <c r="A503" i="3"/>
  <c r="B503" i="3"/>
  <c r="C503" i="3"/>
  <c r="D503" i="3"/>
  <c r="E503" i="3"/>
  <c r="H503" i="3"/>
  <c r="A504" i="3"/>
  <c r="B504" i="3"/>
  <c r="C504" i="3"/>
  <c r="D504" i="3"/>
  <c r="E504" i="3"/>
  <c r="H504" i="3"/>
  <c r="A505" i="3"/>
  <c r="B505" i="3"/>
  <c r="C505" i="3"/>
  <c r="D505" i="3"/>
  <c r="E505" i="3"/>
  <c r="H505" i="3"/>
  <c r="A506" i="3"/>
  <c r="B506" i="3"/>
  <c r="C506" i="3"/>
  <c r="D506" i="3"/>
  <c r="E506" i="3"/>
  <c r="H506" i="3"/>
  <c r="A507" i="3"/>
  <c r="B507" i="3"/>
  <c r="C507" i="3"/>
  <c r="D507" i="3"/>
  <c r="E507" i="3"/>
  <c r="H507" i="3"/>
  <c r="A508" i="3"/>
  <c r="B508" i="3"/>
  <c r="C508" i="3"/>
  <c r="D508" i="3"/>
  <c r="E508" i="3"/>
  <c r="H508" i="3"/>
  <c r="A509" i="3"/>
  <c r="B509" i="3"/>
  <c r="C509" i="3"/>
  <c r="D509" i="3"/>
  <c r="E509" i="3"/>
  <c r="H509" i="3"/>
  <c r="A510" i="3"/>
  <c r="B510" i="3"/>
  <c r="C510" i="3"/>
  <c r="D510" i="3"/>
  <c r="E510" i="3"/>
  <c r="H510" i="3"/>
  <c r="A511" i="3"/>
  <c r="B511" i="3"/>
  <c r="C511" i="3"/>
  <c r="D511" i="3"/>
  <c r="E511" i="3"/>
  <c r="H511" i="3"/>
  <c r="A512" i="3"/>
  <c r="B512" i="3"/>
  <c r="C512" i="3"/>
  <c r="D512" i="3"/>
  <c r="E512" i="3"/>
  <c r="H512" i="3"/>
  <c r="A513" i="3"/>
  <c r="B513" i="3"/>
  <c r="C513" i="3"/>
  <c r="D513" i="3"/>
  <c r="E513" i="3"/>
  <c r="H513" i="3"/>
  <c r="A514" i="3"/>
  <c r="B514" i="3"/>
  <c r="C514" i="3"/>
  <c r="D514" i="3"/>
  <c r="E514" i="3"/>
  <c r="H514" i="3"/>
  <c r="A515" i="3"/>
  <c r="B515" i="3"/>
  <c r="C515" i="3"/>
  <c r="D515" i="3"/>
  <c r="E515" i="3"/>
  <c r="H515" i="3"/>
  <c r="A516" i="3"/>
  <c r="B516" i="3"/>
  <c r="C516" i="3"/>
  <c r="D516" i="3"/>
  <c r="E516" i="3"/>
  <c r="H516" i="3"/>
  <c r="A517" i="3"/>
  <c r="B517" i="3"/>
  <c r="C517" i="3"/>
  <c r="D517" i="3"/>
  <c r="E517" i="3"/>
  <c r="H517" i="3"/>
  <c r="A518" i="3"/>
  <c r="B518" i="3"/>
  <c r="C518" i="3"/>
  <c r="D518" i="3"/>
  <c r="E518" i="3"/>
  <c r="H518" i="3"/>
  <c r="A519" i="3"/>
  <c r="B519" i="3"/>
  <c r="C519" i="3"/>
  <c r="D519" i="3"/>
  <c r="E519" i="3"/>
  <c r="H519" i="3"/>
  <c r="A520" i="3"/>
  <c r="B520" i="3"/>
  <c r="C520" i="3"/>
  <c r="D520" i="3"/>
  <c r="E520" i="3"/>
  <c r="H520" i="3"/>
  <c r="A521" i="3"/>
  <c r="B521" i="3"/>
  <c r="C521" i="3"/>
  <c r="D521" i="3"/>
  <c r="E521" i="3"/>
  <c r="H521" i="3"/>
  <c r="A522" i="3"/>
  <c r="B522" i="3"/>
  <c r="C522" i="3"/>
  <c r="D522" i="3"/>
  <c r="E522" i="3"/>
  <c r="H522" i="3"/>
  <c r="A523" i="3"/>
  <c r="B523" i="3"/>
  <c r="C523" i="3"/>
  <c r="D523" i="3"/>
  <c r="E523" i="3"/>
  <c r="H523" i="3"/>
  <c r="A524" i="3"/>
  <c r="B524" i="3"/>
  <c r="C524" i="3"/>
  <c r="D524" i="3"/>
  <c r="E524" i="3"/>
  <c r="H524" i="3"/>
  <c r="A525" i="3"/>
  <c r="B525" i="3"/>
  <c r="C525" i="3"/>
  <c r="D525" i="3"/>
  <c r="E525" i="3"/>
  <c r="H525" i="3"/>
  <c r="A526" i="3"/>
  <c r="B526" i="3"/>
  <c r="C526" i="3"/>
  <c r="D526" i="3"/>
  <c r="E526" i="3"/>
  <c r="H526" i="3"/>
  <c r="A527" i="3"/>
  <c r="B527" i="3"/>
  <c r="C527" i="3"/>
  <c r="D527" i="3"/>
  <c r="E527" i="3"/>
  <c r="H527" i="3"/>
  <c r="A528" i="3"/>
  <c r="B528" i="3"/>
  <c r="C528" i="3"/>
  <c r="D528" i="3"/>
  <c r="E528" i="3"/>
  <c r="H528" i="3"/>
  <c r="A529" i="3"/>
  <c r="B529" i="3"/>
  <c r="C529" i="3"/>
  <c r="D529" i="3"/>
  <c r="E529" i="3"/>
  <c r="H529" i="3"/>
  <c r="A530" i="3"/>
  <c r="B530" i="3"/>
  <c r="C530" i="3"/>
  <c r="D530" i="3"/>
  <c r="E530" i="3"/>
  <c r="H530" i="3"/>
  <c r="A531" i="3"/>
  <c r="B531" i="3"/>
  <c r="C531" i="3"/>
  <c r="D531" i="3"/>
  <c r="E531" i="3"/>
  <c r="H531" i="3"/>
  <c r="A532" i="3"/>
  <c r="B532" i="3"/>
  <c r="C532" i="3"/>
  <c r="D532" i="3"/>
  <c r="E532" i="3"/>
  <c r="H532" i="3"/>
  <c r="A533" i="3"/>
  <c r="B533" i="3"/>
  <c r="C533" i="3"/>
  <c r="D533" i="3"/>
  <c r="E533" i="3"/>
  <c r="H533" i="3"/>
  <c r="A534" i="3"/>
  <c r="B534" i="3"/>
  <c r="C534" i="3"/>
  <c r="D534" i="3"/>
  <c r="E534" i="3"/>
  <c r="H534" i="3"/>
  <c r="A535" i="3"/>
  <c r="B535" i="3"/>
  <c r="C535" i="3"/>
  <c r="D535" i="3"/>
  <c r="E535" i="3"/>
  <c r="H535" i="3"/>
  <c r="A536" i="3"/>
  <c r="B536" i="3"/>
  <c r="C536" i="3"/>
  <c r="D536" i="3"/>
  <c r="E536" i="3"/>
  <c r="H536" i="3"/>
  <c r="A537" i="3"/>
  <c r="B537" i="3"/>
  <c r="C537" i="3"/>
  <c r="D537" i="3"/>
  <c r="E537" i="3"/>
  <c r="H537" i="3"/>
  <c r="A538" i="3"/>
  <c r="B538" i="3"/>
  <c r="C538" i="3"/>
  <c r="D538" i="3"/>
  <c r="E538" i="3"/>
  <c r="H538" i="3"/>
  <c r="A539" i="3"/>
  <c r="B539" i="3"/>
  <c r="C539" i="3"/>
  <c r="D539" i="3"/>
  <c r="E539" i="3"/>
  <c r="H539" i="3"/>
  <c r="A540" i="3"/>
  <c r="B540" i="3"/>
  <c r="C540" i="3"/>
  <c r="D540" i="3"/>
  <c r="E540" i="3"/>
  <c r="H540" i="3"/>
  <c r="A541" i="3"/>
  <c r="B541" i="3"/>
  <c r="C541" i="3"/>
  <c r="D541" i="3"/>
  <c r="E541" i="3"/>
  <c r="H541" i="3"/>
  <c r="A542" i="3"/>
  <c r="B542" i="3"/>
  <c r="C542" i="3"/>
  <c r="D542" i="3"/>
  <c r="E542" i="3"/>
  <c r="H542" i="3"/>
  <c r="A543" i="3"/>
  <c r="B543" i="3"/>
  <c r="C543" i="3"/>
  <c r="D543" i="3"/>
  <c r="E543" i="3"/>
  <c r="H543" i="3"/>
  <c r="A544" i="3"/>
  <c r="B544" i="3"/>
  <c r="C544" i="3"/>
  <c r="D544" i="3"/>
  <c r="E544" i="3"/>
  <c r="H544" i="3"/>
  <c r="A545" i="3"/>
  <c r="B545" i="3"/>
  <c r="C545" i="3"/>
  <c r="D545" i="3"/>
  <c r="E545" i="3"/>
  <c r="H545" i="3"/>
  <c r="A546" i="3"/>
  <c r="B546" i="3"/>
  <c r="C546" i="3"/>
  <c r="D546" i="3"/>
  <c r="E546" i="3"/>
  <c r="H546" i="3"/>
  <c r="A547" i="3"/>
  <c r="B547" i="3"/>
  <c r="C547" i="3"/>
  <c r="D547" i="3"/>
  <c r="E547" i="3"/>
  <c r="H547" i="3"/>
  <c r="A548" i="3"/>
  <c r="B548" i="3"/>
  <c r="C548" i="3"/>
  <c r="D548" i="3"/>
  <c r="E548" i="3"/>
  <c r="H548" i="3"/>
  <c r="A549" i="3"/>
  <c r="B549" i="3"/>
  <c r="C549" i="3"/>
  <c r="D549" i="3"/>
  <c r="E549" i="3"/>
  <c r="H549" i="3"/>
  <c r="A550" i="3"/>
  <c r="B550" i="3"/>
  <c r="C550" i="3"/>
  <c r="D550" i="3"/>
  <c r="E550" i="3"/>
  <c r="H550" i="3"/>
  <c r="A551" i="3"/>
  <c r="B551" i="3"/>
  <c r="C551" i="3"/>
  <c r="D551" i="3"/>
  <c r="E551" i="3"/>
  <c r="H551" i="3"/>
  <c r="A552" i="3"/>
  <c r="B552" i="3"/>
  <c r="C552" i="3"/>
  <c r="D552" i="3"/>
  <c r="E552" i="3"/>
  <c r="H552" i="3"/>
  <c r="A553" i="3"/>
  <c r="B553" i="3"/>
  <c r="C553" i="3"/>
  <c r="D553" i="3"/>
  <c r="E553" i="3"/>
  <c r="H553" i="3"/>
  <c r="A554" i="3"/>
  <c r="B554" i="3"/>
  <c r="C554" i="3"/>
  <c r="D554" i="3"/>
  <c r="E554" i="3"/>
  <c r="H554" i="3"/>
  <c r="A555" i="3"/>
  <c r="B555" i="3"/>
  <c r="C555" i="3"/>
  <c r="D555" i="3"/>
  <c r="E555" i="3"/>
  <c r="H555" i="3"/>
  <c r="A556" i="3"/>
  <c r="B556" i="3"/>
  <c r="C556" i="3"/>
  <c r="D556" i="3"/>
  <c r="E556" i="3"/>
  <c r="H556" i="3"/>
  <c r="A557" i="3"/>
  <c r="B557" i="3"/>
  <c r="C557" i="3"/>
  <c r="D557" i="3"/>
  <c r="E557" i="3"/>
  <c r="H557" i="3"/>
  <c r="A558" i="3"/>
  <c r="B558" i="3"/>
  <c r="C558" i="3"/>
  <c r="D558" i="3"/>
  <c r="E558" i="3"/>
  <c r="H558" i="3"/>
  <c r="A559" i="3"/>
  <c r="B559" i="3"/>
  <c r="C559" i="3"/>
  <c r="D559" i="3"/>
  <c r="E559" i="3"/>
  <c r="H559" i="3"/>
  <c r="A560" i="3"/>
  <c r="B560" i="3"/>
  <c r="C560" i="3"/>
  <c r="D560" i="3"/>
  <c r="E560" i="3"/>
  <c r="H560" i="3"/>
  <c r="A561" i="3"/>
  <c r="B561" i="3"/>
  <c r="C561" i="3"/>
  <c r="D561" i="3"/>
  <c r="E561" i="3"/>
  <c r="H561" i="3"/>
  <c r="A562" i="3"/>
  <c r="B562" i="3"/>
  <c r="C562" i="3"/>
  <c r="D562" i="3"/>
  <c r="E562" i="3"/>
  <c r="H562" i="3"/>
  <c r="A563" i="3"/>
  <c r="B563" i="3"/>
  <c r="C563" i="3"/>
  <c r="D563" i="3"/>
  <c r="E563" i="3"/>
  <c r="H563" i="3"/>
  <c r="A564" i="3"/>
  <c r="B564" i="3"/>
  <c r="C564" i="3"/>
  <c r="D564" i="3"/>
  <c r="E564" i="3"/>
  <c r="H564" i="3"/>
  <c r="A565" i="3"/>
  <c r="B565" i="3"/>
  <c r="C565" i="3"/>
  <c r="D565" i="3"/>
  <c r="E565" i="3"/>
  <c r="H565" i="3"/>
  <c r="A566" i="3"/>
  <c r="B566" i="3"/>
  <c r="C566" i="3"/>
  <c r="D566" i="3"/>
  <c r="E566" i="3"/>
  <c r="H566" i="3"/>
  <c r="A567" i="3"/>
  <c r="B567" i="3"/>
  <c r="C567" i="3"/>
  <c r="D567" i="3"/>
  <c r="E567" i="3"/>
  <c r="H567" i="3"/>
  <c r="A568" i="3"/>
  <c r="B568" i="3"/>
  <c r="C568" i="3"/>
  <c r="D568" i="3"/>
  <c r="E568" i="3"/>
  <c r="H568" i="3"/>
  <c r="A569" i="3"/>
  <c r="B569" i="3"/>
  <c r="C569" i="3"/>
  <c r="D569" i="3"/>
  <c r="E569" i="3"/>
  <c r="H569" i="3"/>
  <c r="A570" i="3"/>
  <c r="B570" i="3"/>
  <c r="C570" i="3"/>
  <c r="D570" i="3"/>
  <c r="E570" i="3"/>
  <c r="H570" i="3"/>
  <c r="A571" i="3"/>
  <c r="B571" i="3"/>
  <c r="C571" i="3"/>
  <c r="D571" i="3"/>
  <c r="E571" i="3"/>
  <c r="H571" i="3"/>
  <c r="A572" i="3"/>
  <c r="B572" i="3"/>
  <c r="C572" i="3"/>
  <c r="D572" i="3"/>
  <c r="E572" i="3"/>
  <c r="H572" i="3"/>
  <c r="A573" i="3"/>
  <c r="B573" i="3"/>
  <c r="C573" i="3"/>
  <c r="D573" i="3"/>
  <c r="E573" i="3"/>
  <c r="H573" i="3"/>
  <c r="A574" i="3"/>
  <c r="B574" i="3"/>
  <c r="C574" i="3"/>
  <c r="D574" i="3"/>
  <c r="E574" i="3"/>
  <c r="H574" i="3"/>
  <c r="A575" i="3"/>
  <c r="B575" i="3"/>
  <c r="C575" i="3"/>
  <c r="D575" i="3"/>
  <c r="E575" i="3"/>
  <c r="H575" i="3"/>
  <c r="A576" i="3"/>
  <c r="B576" i="3"/>
  <c r="C576" i="3"/>
  <c r="D576" i="3"/>
  <c r="E576" i="3"/>
  <c r="H576" i="3"/>
  <c r="A577" i="3"/>
  <c r="B577" i="3"/>
  <c r="C577" i="3"/>
  <c r="D577" i="3"/>
  <c r="E577" i="3"/>
  <c r="H577" i="3"/>
  <c r="A578" i="3"/>
  <c r="B578" i="3"/>
  <c r="C578" i="3"/>
  <c r="D578" i="3"/>
  <c r="E578" i="3"/>
  <c r="H578" i="3"/>
  <c r="A579" i="3"/>
  <c r="B579" i="3"/>
  <c r="C579" i="3"/>
  <c r="D579" i="3"/>
  <c r="E579" i="3"/>
  <c r="H579" i="3"/>
  <c r="A580" i="3"/>
  <c r="B580" i="3"/>
  <c r="C580" i="3"/>
  <c r="D580" i="3"/>
  <c r="E580" i="3"/>
  <c r="H580" i="3"/>
  <c r="A581" i="3"/>
  <c r="B581" i="3"/>
  <c r="C581" i="3"/>
  <c r="D581" i="3"/>
  <c r="E581" i="3"/>
  <c r="H581" i="3"/>
  <c r="A582" i="3"/>
  <c r="B582" i="3"/>
  <c r="C582" i="3"/>
  <c r="D582" i="3"/>
  <c r="E582" i="3"/>
  <c r="H582" i="3"/>
  <c r="A583" i="3"/>
  <c r="B583" i="3"/>
  <c r="C583" i="3"/>
  <c r="D583" i="3"/>
  <c r="E583" i="3"/>
  <c r="H583" i="3"/>
  <c r="A584" i="3"/>
  <c r="B584" i="3"/>
  <c r="C584" i="3"/>
  <c r="D584" i="3"/>
  <c r="E584" i="3"/>
  <c r="H584" i="3"/>
  <c r="A585" i="3"/>
  <c r="B585" i="3"/>
  <c r="C585" i="3"/>
  <c r="D585" i="3"/>
  <c r="E585" i="3"/>
  <c r="H585" i="3"/>
  <c r="A586" i="3"/>
  <c r="B586" i="3"/>
  <c r="C586" i="3"/>
  <c r="D586" i="3"/>
  <c r="E586" i="3"/>
  <c r="H586" i="3"/>
  <c r="A587" i="3"/>
  <c r="B587" i="3"/>
  <c r="C587" i="3"/>
  <c r="D587" i="3"/>
  <c r="E587" i="3"/>
  <c r="H587" i="3"/>
  <c r="A588" i="3"/>
  <c r="B588" i="3"/>
  <c r="C588" i="3"/>
  <c r="D588" i="3"/>
  <c r="E588" i="3"/>
  <c r="H588" i="3"/>
  <c r="A589" i="3"/>
  <c r="B589" i="3"/>
  <c r="C589" i="3"/>
  <c r="D589" i="3"/>
  <c r="E589" i="3"/>
  <c r="H589" i="3"/>
  <c r="A590" i="3"/>
  <c r="B590" i="3"/>
  <c r="C590" i="3"/>
  <c r="D590" i="3"/>
  <c r="E590" i="3"/>
  <c r="H590" i="3"/>
  <c r="A591" i="3"/>
  <c r="B591" i="3"/>
  <c r="C591" i="3"/>
  <c r="D591" i="3"/>
  <c r="E591" i="3"/>
  <c r="H591" i="3"/>
  <c r="A592" i="3"/>
  <c r="B592" i="3"/>
  <c r="C592" i="3"/>
  <c r="D592" i="3"/>
  <c r="E592" i="3"/>
  <c r="H592" i="3"/>
  <c r="A593" i="3"/>
  <c r="B593" i="3"/>
  <c r="C593" i="3"/>
  <c r="D593" i="3"/>
  <c r="E593" i="3"/>
  <c r="H593" i="3"/>
  <c r="A594" i="3"/>
  <c r="B594" i="3"/>
  <c r="C594" i="3"/>
  <c r="D594" i="3"/>
  <c r="E594" i="3"/>
  <c r="H594" i="3"/>
  <c r="A595" i="3"/>
  <c r="B595" i="3"/>
  <c r="C595" i="3"/>
  <c r="D595" i="3"/>
  <c r="E595" i="3"/>
  <c r="H595" i="3"/>
  <c r="A596" i="3"/>
  <c r="B596" i="3"/>
  <c r="C596" i="3"/>
  <c r="D596" i="3"/>
  <c r="E596" i="3"/>
  <c r="H596" i="3"/>
  <c r="A597" i="3"/>
  <c r="B597" i="3"/>
  <c r="C597" i="3"/>
  <c r="D597" i="3"/>
  <c r="E597" i="3"/>
  <c r="H597" i="3"/>
  <c r="A598" i="3"/>
  <c r="B598" i="3"/>
  <c r="C598" i="3"/>
  <c r="D598" i="3"/>
  <c r="E598" i="3"/>
  <c r="H598" i="3"/>
  <c r="A599" i="3"/>
  <c r="B599" i="3"/>
  <c r="C599" i="3"/>
  <c r="D599" i="3"/>
  <c r="E599" i="3"/>
  <c r="H599" i="3"/>
  <c r="A600" i="3"/>
  <c r="B600" i="3"/>
  <c r="C600" i="3"/>
  <c r="D600" i="3"/>
  <c r="E600" i="3"/>
  <c r="H600" i="3"/>
  <c r="A601" i="3"/>
  <c r="B601" i="3"/>
  <c r="C601" i="3"/>
  <c r="D601" i="3"/>
  <c r="E601" i="3"/>
  <c r="H601" i="3"/>
  <c r="A602" i="3"/>
  <c r="B602" i="3"/>
  <c r="C602" i="3"/>
  <c r="D602" i="3"/>
  <c r="E602" i="3"/>
  <c r="H602" i="3"/>
  <c r="A603" i="3"/>
  <c r="B603" i="3"/>
  <c r="C603" i="3"/>
  <c r="D603" i="3"/>
  <c r="E603" i="3"/>
  <c r="H603" i="3"/>
  <c r="A604" i="3"/>
  <c r="B604" i="3"/>
  <c r="C604" i="3"/>
  <c r="D604" i="3"/>
  <c r="E604" i="3"/>
  <c r="H604" i="3"/>
  <c r="A605" i="3"/>
  <c r="B605" i="3"/>
  <c r="C605" i="3"/>
  <c r="D605" i="3"/>
  <c r="E605" i="3"/>
  <c r="H605" i="3"/>
  <c r="A606" i="3"/>
  <c r="B606" i="3"/>
  <c r="C606" i="3"/>
  <c r="D606" i="3"/>
  <c r="E606" i="3"/>
  <c r="H606" i="3"/>
  <c r="A607" i="3"/>
  <c r="B607" i="3"/>
  <c r="C607" i="3"/>
  <c r="D607" i="3"/>
  <c r="E607" i="3"/>
  <c r="H607" i="3"/>
  <c r="A608" i="3"/>
  <c r="B608" i="3"/>
  <c r="C608" i="3"/>
  <c r="D608" i="3"/>
  <c r="E608" i="3"/>
  <c r="H608" i="3"/>
  <c r="A609" i="3"/>
  <c r="B609" i="3"/>
  <c r="C609" i="3"/>
  <c r="D609" i="3"/>
  <c r="E609" i="3"/>
  <c r="H609" i="3"/>
  <c r="A610" i="3"/>
  <c r="B610" i="3"/>
  <c r="C610" i="3"/>
  <c r="D610" i="3"/>
  <c r="E610" i="3"/>
  <c r="H610" i="3"/>
  <c r="A611" i="3"/>
  <c r="B611" i="3"/>
  <c r="C611" i="3"/>
  <c r="D611" i="3"/>
  <c r="E611" i="3"/>
  <c r="H611" i="3"/>
  <c r="A612" i="3"/>
  <c r="B612" i="3"/>
  <c r="C612" i="3"/>
  <c r="D612" i="3"/>
  <c r="E612" i="3"/>
  <c r="H612" i="3"/>
  <c r="A613" i="3"/>
  <c r="B613" i="3"/>
  <c r="C613" i="3"/>
  <c r="D613" i="3"/>
  <c r="E613" i="3"/>
  <c r="H613" i="3"/>
  <c r="A614" i="3"/>
  <c r="B614" i="3"/>
  <c r="C614" i="3"/>
  <c r="D614" i="3"/>
  <c r="E614" i="3"/>
  <c r="H614" i="3"/>
  <c r="A615" i="3"/>
  <c r="B615" i="3"/>
  <c r="C615" i="3"/>
  <c r="D615" i="3"/>
  <c r="E615" i="3"/>
  <c r="H615" i="3"/>
  <c r="A616" i="3"/>
  <c r="B616" i="3"/>
  <c r="C616" i="3"/>
  <c r="D616" i="3"/>
  <c r="E616" i="3"/>
  <c r="H616" i="3"/>
  <c r="A617" i="3"/>
  <c r="B617" i="3"/>
  <c r="C617" i="3"/>
  <c r="D617" i="3"/>
  <c r="E617" i="3"/>
  <c r="H617" i="3"/>
  <c r="A618" i="3"/>
  <c r="B618" i="3"/>
  <c r="C618" i="3"/>
  <c r="D618" i="3"/>
  <c r="E618" i="3"/>
  <c r="H618" i="3"/>
  <c r="A619" i="3"/>
  <c r="B619" i="3"/>
  <c r="C619" i="3"/>
  <c r="D619" i="3"/>
  <c r="E619" i="3"/>
  <c r="H619" i="3"/>
  <c r="A620" i="3"/>
  <c r="B620" i="3"/>
  <c r="C620" i="3"/>
  <c r="D620" i="3"/>
  <c r="E620" i="3"/>
  <c r="H620" i="3"/>
  <c r="A621" i="3"/>
  <c r="B621" i="3"/>
  <c r="C621" i="3"/>
  <c r="D621" i="3"/>
  <c r="E621" i="3"/>
  <c r="H621" i="3"/>
  <c r="A622" i="3"/>
  <c r="B622" i="3"/>
  <c r="C622" i="3"/>
  <c r="D622" i="3"/>
  <c r="E622" i="3"/>
  <c r="H622" i="3"/>
  <c r="A623" i="3"/>
  <c r="B623" i="3"/>
  <c r="C623" i="3"/>
  <c r="D623" i="3"/>
  <c r="E623" i="3"/>
  <c r="H623" i="3"/>
  <c r="A624" i="3"/>
  <c r="B624" i="3"/>
  <c r="C624" i="3"/>
  <c r="D624" i="3"/>
  <c r="E624" i="3"/>
  <c r="H624" i="3"/>
  <c r="A625" i="3"/>
  <c r="B625" i="3"/>
  <c r="C625" i="3"/>
  <c r="D625" i="3"/>
  <c r="E625" i="3"/>
  <c r="H625" i="3"/>
  <c r="A626" i="3"/>
  <c r="B626" i="3"/>
  <c r="C626" i="3"/>
  <c r="D626" i="3"/>
  <c r="E626" i="3"/>
  <c r="H626" i="3"/>
  <c r="A627" i="3"/>
  <c r="B627" i="3"/>
  <c r="C627" i="3"/>
  <c r="D627" i="3"/>
  <c r="E627" i="3"/>
  <c r="H627" i="3"/>
  <c r="A628" i="3"/>
  <c r="B628" i="3"/>
  <c r="C628" i="3"/>
  <c r="D628" i="3"/>
  <c r="E628" i="3"/>
  <c r="H628" i="3"/>
  <c r="A629" i="3"/>
  <c r="B629" i="3"/>
  <c r="C629" i="3"/>
  <c r="D629" i="3"/>
  <c r="E629" i="3"/>
  <c r="H629" i="3"/>
  <c r="A630" i="3"/>
  <c r="B630" i="3"/>
  <c r="C630" i="3"/>
  <c r="D630" i="3"/>
  <c r="E630" i="3"/>
  <c r="H630" i="3"/>
  <c r="A631" i="3"/>
  <c r="B631" i="3"/>
  <c r="C631" i="3"/>
  <c r="D631" i="3"/>
  <c r="E631" i="3"/>
  <c r="H631" i="3"/>
  <c r="A632" i="3"/>
  <c r="B632" i="3"/>
  <c r="C632" i="3"/>
  <c r="D632" i="3"/>
  <c r="E632" i="3"/>
  <c r="H632" i="3"/>
  <c r="A633" i="3"/>
  <c r="B633" i="3"/>
  <c r="C633" i="3"/>
  <c r="D633" i="3"/>
  <c r="E633" i="3"/>
  <c r="H633" i="3"/>
  <c r="A634" i="3"/>
  <c r="B634" i="3"/>
  <c r="C634" i="3"/>
  <c r="D634" i="3"/>
  <c r="E634" i="3"/>
  <c r="H634" i="3"/>
  <c r="A635" i="3"/>
  <c r="B635" i="3"/>
  <c r="C635" i="3"/>
  <c r="D635" i="3"/>
  <c r="E635" i="3"/>
  <c r="H635" i="3"/>
  <c r="A636" i="3"/>
  <c r="B636" i="3"/>
  <c r="C636" i="3"/>
  <c r="D636" i="3"/>
  <c r="E636" i="3"/>
  <c r="H636" i="3"/>
  <c r="A637" i="3"/>
  <c r="B637" i="3"/>
  <c r="C637" i="3"/>
  <c r="D637" i="3"/>
  <c r="E637" i="3"/>
  <c r="H637" i="3"/>
  <c r="A638" i="3"/>
  <c r="B638" i="3"/>
  <c r="C638" i="3"/>
  <c r="D638" i="3"/>
  <c r="E638" i="3"/>
  <c r="H638" i="3"/>
  <c r="A639" i="3"/>
  <c r="B639" i="3"/>
  <c r="C639" i="3"/>
  <c r="D639" i="3"/>
  <c r="E639" i="3"/>
  <c r="H639" i="3"/>
  <c r="A640" i="3"/>
  <c r="B640" i="3"/>
  <c r="C640" i="3"/>
  <c r="D640" i="3"/>
  <c r="E640" i="3"/>
  <c r="H640" i="3"/>
  <c r="A641" i="3"/>
  <c r="B641" i="3"/>
  <c r="C641" i="3"/>
  <c r="D641" i="3"/>
  <c r="E641" i="3"/>
  <c r="H641" i="3"/>
  <c r="A642" i="3"/>
  <c r="B642" i="3"/>
  <c r="C642" i="3"/>
  <c r="D642" i="3"/>
  <c r="E642" i="3"/>
  <c r="H642" i="3"/>
  <c r="A643" i="3"/>
  <c r="B643" i="3"/>
  <c r="C643" i="3"/>
  <c r="D643" i="3"/>
  <c r="E643" i="3"/>
  <c r="H643" i="3"/>
  <c r="A644" i="3"/>
  <c r="B644" i="3"/>
  <c r="C644" i="3"/>
  <c r="D644" i="3"/>
  <c r="E644" i="3"/>
  <c r="H644" i="3"/>
  <c r="A645" i="3"/>
  <c r="B645" i="3"/>
  <c r="C645" i="3"/>
  <c r="D645" i="3"/>
  <c r="E645" i="3"/>
  <c r="H645" i="3"/>
  <c r="A646" i="3"/>
  <c r="B646" i="3"/>
  <c r="C646" i="3"/>
  <c r="D646" i="3"/>
  <c r="E646" i="3"/>
  <c r="H646" i="3"/>
  <c r="A647" i="3"/>
  <c r="B647" i="3"/>
  <c r="C647" i="3"/>
  <c r="D647" i="3"/>
  <c r="E647" i="3"/>
  <c r="H647" i="3"/>
  <c r="A648" i="3"/>
  <c r="B648" i="3"/>
  <c r="C648" i="3"/>
  <c r="D648" i="3"/>
  <c r="E648" i="3"/>
  <c r="H648" i="3"/>
  <c r="A649" i="3"/>
  <c r="B649" i="3"/>
  <c r="C649" i="3"/>
  <c r="D649" i="3"/>
  <c r="E649" i="3"/>
  <c r="H649" i="3"/>
  <c r="A650" i="3"/>
  <c r="B650" i="3"/>
  <c r="C650" i="3"/>
  <c r="D650" i="3"/>
  <c r="E650" i="3"/>
  <c r="H650" i="3"/>
  <c r="A651" i="3"/>
  <c r="B651" i="3"/>
  <c r="C651" i="3"/>
  <c r="D651" i="3"/>
  <c r="E651" i="3"/>
  <c r="H651" i="3"/>
  <c r="A652" i="3"/>
  <c r="B652" i="3"/>
  <c r="C652" i="3"/>
  <c r="D652" i="3"/>
  <c r="E652" i="3"/>
  <c r="H652" i="3"/>
  <c r="A653" i="3"/>
  <c r="B653" i="3"/>
  <c r="C653" i="3"/>
  <c r="D653" i="3"/>
  <c r="E653" i="3"/>
  <c r="H653" i="3"/>
  <c r="A654" i="3"/>
  <c r="B654" i="3"/>
  <c r="C654" i="3"/>
  <c r="D654" i="3"/>
  <c r="E654" i="3"/>
  <c r="H654" i="3"/>
  <c r="A655" i="3"/>
  <c r="B655" i="3"/>
  <c r="C655" i="3"/>
  <c r="D655" i="3"/>
  <c r="E655" i="3"/>
  <c r="H655" i="3"/>
  <c r="A656" i="3"/>
  <c r="B656" i="3"/>
  <c r="C656" i="3"/>
  <c r="D656" i="3"/>
  <c r="E656" i="3"/>
  <c r="H656" i="3"/>
  <c r="A657" i="3"/>
  <c r="B657" i="3"/>
  <c r="C657" i="3"/>
  <c r="D657" i="3"/>
  <c r="E657" i="3"/>
  <c r="H657" i="3"/>
  <c r="A658" i="3"/>
  <c r="B658" i="3"/>
  <c r="C658" i="3"/>
  <c r="D658" i="3"/>
  <c r="E658" i="3"/>
  <c r="H658" i="3"/>
  <c r="A659" i="3"/>
  <c r="B659" i="3"/>
  <c r="C659" i="3"/>
  <c r="D659" i="3"/>
  <c r="E659" i="3"/>
  <c r="H659" i="3"/>
  <c r="A660" i="3"/>
  <c r="B660" i="3"/>
  <c r="C660" i="3"/>
  <c r="D660" i="3"/>
  <c r="E660" i="3"/>
  <c r="H660" i="3"/>
  <c r="A661" i="3"/>
  <c r="B661" i="3"/>
  <c r="C661" i="3"/>
  <c r="D661" i="3"/>
  <c r="E661" i="3"/>
  <c r="H661" i="3"/>
  <c r="A662" i="3"/>
  <c r="B662" i="3"/>
  <c r="C662" i="3"/>
  <c r="D662" i="3"/>
  <c r="E662" i="3"/>
  <c r="H662" i="3"/>
  <c r="A663" i="3"/>
  <c r="B663" i="3"/>
  <c r="C663" i="3"/>
  <c r="D663" i="3"/>
  <c r="E663" i="3"/>
  <c r="H663" i="3"/>
  <c r="A664" i="3"/>
  <c r="B664" i="3"/>
  <c r="C664" i="3"/>
  <c r="D664" i="3"/>
  <c r="E664" i="3"/>
  <c r="H664" i="3"/>
  <c r="A665" i="3"/>
  <c r="B665" i="3"/>
  <c r="C665" i="3"/>
  <c r="D665" i="3"/>
  <c r="E665" i="3"/>
  <c r="H665" i="3"/>
  <c r="A666" i="3"/>
  <c r="B666" i="3"/>
  <c r="C666" i="3"/>
  <c r="D666" i="3"/>
  <c r="E666" i="3"/>
  <c r="H666" i="3"/>
  <c r="A667" i="3"/>
  <c r="B667" i="3"/>
  <c r="C667" i="3"/>
  <c r="D667" i="3"/>
  <c r="E667" i="3"/>
  <c r="H667" i="3"/>
  <c r="A668" i="3"/>
  <c r="B668" i="3"/>
  <c r="C668" i="3"/>
  <c r="D668" i="3"/>
  <c r="E668" i="3"/>
  <c r="H668" i="3"/>
  <c r="A669" i="3"/>
  <c r="B669" i="3"/>
  <c r="C669" i="3"/>
  <c r="D669" i="3"/>
  <c r="E669" i="3"/>
  <c r="H669" i="3"/>
  <c r="A670" i="3"/>
  <c r="B670" i="3"/>
  <c r="C670" i="3"/>
  <c r="D670" i="3"/>
  <c r="E670" i="3"/>
  <c r="H670" i="3"/>
  <c r="A671" i="3"/>
  <c r="B671" i="3"/>
  <c r="C671" i="3"/>
  <c r="D671" i="3"/>
  <c r="E671" i="3"/>
  <c r="H671" i="3"/>
  <c r="A672" i="3"/>
  <c r="B672" i="3"/>
  <c r="C672" i="3"/>
  <c r="D672" i="3"/>
  <c r="E672" i="3"/>
  <c r="H672" i="3"/>
  <c r="A673" i="3"/>
  <c r="B673" i="3"/>
  <c r="C673" i="3"/>
  <c r="D673" i="3"/>
  <c r="E673" i="3"/>
  <c r="H673" i="3"/>
  <c r="A674" i="3"/>
  <c r="B674" i="3"/>
  <c r="C674" i="3"/>
  <c r="D674" i="3"/>
  <c r="E674" i="3"/>
  <c r="H674" i="3"/>
  <c r="A675" i="3"/>
  <c r="B675" i="3"/>
  <c r="C675" i="3"/>
  <c r="D675" i="3"/>
  <c r="E675" i="3"/>
  <c r="H675" i="3"/>
  <c r="A676" i="3"/>
  <c r="B676" i="3"/>
  <c r="C676" i="3"/>
  <c r="D676" i="3"/>
  <c r="E676" i="3"/>
  <c r="H676" i="3"/>
  <c r="A677" i="3"/>
  <c r="B677" i="3"/>
  <c r="C677" i="3"/>
  <c r="D677" i="3"/>
  <c r="E677" i="3"/>
  <c r="H677" i="3"/>
  <c r="A678" i="3"/>
  <c r="B678" i="3"/>
  <c r="C678" i="3"/>
  <c r="D678" i="3"/>
  <c r="E678" i="3"/>
  <c r="H678" i="3"/>
  <c r="A679" i="3"/>
  <c r="B679" i="3"/>
  <c r="C679" i="3"/>
  <c r="D679" i="3"/>
  <c r="E679" i="3"/>
  <c r="H679" i="3"/>
  <c r="A680" i="3"/>
  <c r="B680" i="3"/>
  <c r="C680" i="3"/>
  <c r="D680" i="3"/>
  <c r="E680" i="3"/>
  <c r="H680" i="3"/>
  <c r="A681" i="3"/>
  <c r="B681" i="3"/>
  <c r="C681" i="3"/>
  <c r="D681" i="3"/>
  <c r="E681" i="3"/>
  <c r="H681" i="3"/>
  <c r="A682" i="3"/>
  <c r="B682" i="3"/>
  <c r="C682" i="3"/>
  <c r="D682" i="3"/>
  <c r="E682" i="3"/>
  <c r="H682" i="3"/>
  <c r="A683" i="3"/>
  <c r="B683" i="3"/>
  <c r="C683" i="3"/>
  <c r="D683" i="3"/>
  <c r="E683" i="3"/>
  <c r="H683" i="3"/>
  <c r="A684" i="3"/>
  <c r="B684" i="3"/>
  <c r="C684" i="3"/>
  <c r="D684" i="3"/>
  <c r="E684" i="3"/>
  <c r="H684" i="3"/>
  <c r="A685" i="3"/>
  <c r="B685" i="3"/>
  <c r="C685" i="3"/>
  <c r="D685" i="3"/>
  <c r="E685" i="3"/>
  <c r="H685" i="3"/>
  <c r="A686" i="3"/>
  <c r="B686" i="3"/>
  <c r="C686" i="3"/>
  <c r="D686" i="3"/>
  <c r="E686" i="3"/>
  <c r="H686" i="3"/>
  <c r="A687" i="3"/>
  <c r="B687" i="3"/>
  <c r="C687" i="3"/>
  <c r="D687" i="3"/>
  <c r="E687" i="3"/>
  <c r="H687" i="3"/>
  <c r="A688" i="3"/>
  <c r="B688" i="3"/>
  <c r="C688" i="3"/>
  <c r="D688" i="3"/>
  <c r="E688" i="3"/>
  <c r="H688" i="3"/>
  <c r="A689" i="3"/>
  <c r="B689" i="3"/>
  <c r="C689" i="3"/>
  <c r="D689" i="3"/>
  <c r="E689" i="3"/>
  <c r="H689" i="3"/>
  <c r="A690" i="3"/>
  <c r="B690" i="3"/>
  <c r="C690" i="3"/>
  <c r="D690" i="3"/>
  <c r="E690" i="3"/>
  <c r="H690" i="3"/>
  <c r="A691" i="3"/>
  <c r="B691" i="3"/>
  <c r="C691" i="3"/>
  <c r="D691" i="3"/>
  <c r="E691" i="3"/>
  <c r="H691" i="3"/>
  <c r="A692" i="3"/>
  <c r="B692" i="3"/>
  <c r="C692" i="3"/>
  <c r="D692" i="3"/>
  <c r="E692" i="3"/>
  <c r="H692" i="3"/>
  <c r="A693" i="3"/>
  <c r="B693" i="3"/>
  <c r="C693" i="3"/>
  <c r="D693" i="3"/>
  <c r="E693" i="3"/>
  <c r="H693" i="3"/>
  <c r="A694" i="3"/>
  <c r="B694" i="3"/>
  <c r="C694" i="3"/>
  <c r="D694" i="3"/>
  <c r="E694" i="3"/>
  <c r="H694" i="3"/>
  <c r="A695" i="3"/>
  <c r="B695" i="3"/>
  <c r="C695" i="3"/>
  <c r="D695" i="3"/>
  <c r="E695" i="3"/>
  <c r="H695" i="3"/>
  <c r="A696" i="3"/>
  <c r="B696" i="3"/>
  <c r="C696" i="3"/>
  <c r="D696" i="3"/>
  <c r="E696" i="3"/>
  <c r="H696" i="3"/>
  <c r="A697" i="3"/>
  <c r="B697" i="3"/>
  <c r="C697" i="3"/>
  <c r="D697" i="3"/>
  <c r="E697" i="3"/>
  <c r="H697" i="3"/>
  <c r="A698" i="3"/>
  <c r="B698" i="3"/>
  <c r="C698" i="3"/>
  <c r="D698" i="3"/>
  <c r="E698" i="3"/>
  <c r="H698" i="3"/>
  <c r="A699" i="3"/>
  <c r="B699" i="3"/>
  <c r="C699" i="3"/>
  <c r="D699" i="3"/>
  <c r="E699" i="3"/>
  <c r="H699" i="3"/>
  <c r="A700" i="3"/>
  <c r="B700" i="3"/>
  <c r="C700" i="3"/>
  <c r="D700" i="3"/>
  <c r="E700" i="3"/>
  <c r="H700" i="3"/>
  <c r="A701" i="3"/>
  <c r="B701" i="3"/>
  <c r="C701" i="3"/>
  <c r="D701" i="3"/>
  <c r="E701" i="3"/>
  <c r="H701" i="3"/>
  <c r="A702" i="3"/>
  <c r="B702" i="3"/>
  <c r="C702" i="3"/>
  <c r="D702" i="3"/>
  <c r="E702" i="3"/>
  <c r="H702" i="3"/>
  <c r="A703" i="3"/>
  <c r="B703" i="3"/>
  <c r="C703" i="3"/>
  <c r="D703" i="3"/>
  <c r="E703" i="3"/>
  <c r="H703" i="3"/>
  <c r="A704" i="3"/>
  <c r="B704" i="3"/>
  <c r="C704" i="3"/>
  <c r="D704" i="3"/>
  <c r="E704" i="3"/>
  <c r="H704" i="3"/>
  <c r="A705" i="3"/>
  <c r="B705" i="3"/>
  <c r="C705" i="3"/>
  <c r="D705" i="3"/>
  <c r="E705" i="3"/>
  <c r="H705" i="3"/>
  <c r="A706" i="3"/>
  <c r="B706" i="3"/>
  <c r="C706" i="3"/>
  <c r="D706" i="3"/>
  <c r="E706" i="3"/>
  <c r="H706" i="3"/>
  <c r="A707" i="3"/>
  <c r="B707" i="3"/>
  <c r="C707" i="3"/>
  <c r="D707" i="3"/>
  <c r="E707" i="3"/>
  <c r="H707" i="3"/>
  <c r="A708" i="3"/>
  <c r="B708" i="3"/>
  <c r="C708" i="3"/>
  <c r="D708" i="3"/>
  <c r="E708" i="3"/>
  <c r="H708" i="3"/>
  <c r="A709" i="3"/>
  <c r="B709" i="3"/>
  <c r="C709" i="3"/>
  <c r="D709" i="3"/>
  <c r="E709" i="3"/>
  <c r="H709" i="3"/>
  <c r="A710" i="3"/>
  <c r="B710" i="3"/>
  <c r="C710" i="3"/>
  <c r="D710" i="3"/>
  <c r="E710" i="3"/>
  <c r="H710" i="3"/>
  <c r="A711" i="3"/>
  <c r="B711" i="3"/>
  <c r="C711" i="3"/>
  <c r="D711" i="3"/>
  <c r="E711" i="3"/>
  <c r="H711" i="3"/>
  <c r="A712" i="3"/>
  <c r="B712" i="3"/>
  <c r="C712" i="3"/>
  <c r="D712" i="3"/>
  <c r="E712" i="3"/>
  <c r="H712" i="3"/>
  <c r="A713" i="3"/>
  <c r="B713" i="3"/>
  <c r="C713" i="3"/>
  <c r="D713" i="3"/>
  <c r="E713" i="3"/>
  <c r="H713" i="3"/>
  <c r="A714" i="3"/>
  <c r="B714" i="3"/>
  <c r="C714" i="3"/>
  <c r="D714" i="3"/>
  <c r="E714" i="3"/>
  <c r="H714" i="3"/>
  <c r="A715" i="3"/>
  <c r="B715" i="3"/>
  <c r="C715" i="3"/>
  <c r="D715" i="3"/>
  <c r="E715" i="3"/>
  <c r="H715" i="3"/>
  <c r="A716" i="3"/>
  <c r="B716" i="3"/>
  <c r="C716" i="3"/>
  <c r="D716" i="3"/>
  <c r="E716" i="3"/>
  <c r="H716" i="3"/>
  <c r="A717" i="3"/>
  <c r="B717" i="3"/>
  <c r="C717" i="3"/>
  <c r="D717" i="3"/>
  <c r="E717" i="3"/>
  <c r="H717" i="3"/>
  <c r="A718" i="3"/>
  <c r="B718" i="3"/>
  <c r="C718" i="3"/>
  <c r="D718" i="3"/>
  <c r="E718" i="3"/>
  <c r="H718" i="3"/>
  <c r="A719" i="3"/>
  <c r="B719" i="3"/>
  <c r="C719" i="3"/>
  <c r="D719" i="3"/>
  <c r="E719" i="3"/>
  <c r="H719" i="3"/>
  <c r="A720" i="3"/>
  <c r="B720" i="3"/>
  <c r="C720" i="3"/>
  <c r="D720" i="3"/>
  <c r="E720" i="3"/>
  <c r="H720" i="3"/>
  <c r="A721" i="3"/>
  <c r="B721" i="3"/>
  <c r="C721" i="3"/>
  <c r="D721" i="3"/>
  <c r="E721" i="3"/>
  <c r="H721" i="3"/>
  <c r="A722" i="3"/>
  <c r="B722" i="3"/>
  <c r="C722" i="3"/>
  <c r="D722" i="3"/>
  <c r="E722" i="3"/>
  <c r="H722" i="3"/>
  <c r="A723" i="3"/>
  <c r="B723" i="3"/>
  <c r="C723" i="3"/>
  <c r="D723" i="3"/>
  <c r="E723" i="3"/>
  <c r="H723" i="3"/>
  <c r="A724" i="3"/>
  <c r="B724" i="3"/>
  <c r="C724" i="3"/>
  <c r="D724" i="3"/>
  <c r="E724" i="3"/>
  <c r="H724" i="3"/>
  <c r="A725" i="3"/>
  <c r="B725" i="3"/>
  <c r="C725" i="3"/>
  <c r="D725" i="3"/>
  <c r="E725" i="3"/>
  <c r="H725" i="3"/>
  <c r="A726" i="3"/>
  <c r="B726" i="3"/>
  <c r="C726" i="3"/>
  <c r="D726" i="3"/>
  <c r="E726" i="3"/>
  <c r="H726" i="3"/>
  <c r="A727" i="3"/>
  <c r="B727" i="3"/>
  <c r="C727" i="3"/>
  <c r="D727" i="3"/>
  <c r="E727" i="3"/>
  <c r="H727" i="3"/>
  <c r="A728" i="3"/>
  <c r="B728" i="3"/>
  <c r="C728" i="3"/>
  <c r="D728" i="3"/>
  <c r="E728" i="3"/>
  <c r="H728" i="3"/>
  <c r="A729" i="3"/>
  <c r="B729" i="3"/>
  <c r="C729" i="3"/>
  <c r="D729" i="3"/>
  <c r="E729" i="3"/>
  <c r="H729" i="3"/>
  <c r="A730" i="3"/>
  <c r="B730" i="3"/>
  <c r="C730" i="3"/>
  <c r="D730" i="3"/>
  <c r="E730" i="3"/>
  <c r="H730" i="3"/>
  <c r="A731" i="3"/>
  <c r="B731" i="3"/>
  <c r="C731" i="3"/>
  <c r="D731" i="3"/>
  <c r="E731" i="3"/>
  <c r="H731" i="3"/>
  <c r="A732" i="3"/>
  <c r="B732" i="3"/>
  <c r="C732" i="3"/>
  <c r="D732" i="3"/>
  <c r="E732" i="3"/>
  <c r="H732" i="3"/>
  <c r="A733" i="3"/>
  <c r="B733" i="3"/>
  <c r="C733" i="3"/>
  <c r="D733" i="3"/>
  <c r="E733" i="3"/>
  <c r="H733" i="3"/>
  <c r="A734" i="3"/>
  <c r="B734" i="3"/>
  <c r="C734" i="3"/>
  <c r="D734" i="3"/>
  <c r="E734" i="3"/>
  <c r="H734" i="3"/>
  <c r="A735" i="3"/>
  <c r="B735" i="3"/>
  <c r="C735" i="3"/>
  <c r="D735" i="3"/>
  <c r="E735" i="3"/>
  <c r="H735" i="3"/>
  <c r="A736" i="3"/>
  <c r="B736" i="3"/>
  <c r="C736" i="3"/>
  <c r="D736" i="3"/>
  <c r="E736" i="3"/>
  <c r="H736" i="3"/>
  <c r="A737" i="3"/>
  <c r="B737" i="3"/>
  <c r="C737" i="3"/>
  <c r="D737" i="3"/>
  <c r="E737" i="3"/>
  <c r="H737" i="3"/>
  <c r="A738" i="3"/>
  <c r="B738" i="3"/>
  <c r="C738" i="3"/>
  <c r="D738" i="3"/>
  <c r="E738" i="3"/>
  <c r="H738" i="3"/>
  <c r="A739" i="3"/>
  <c r="B739" i="3"/>
  <c r="C739" i="3"/>
  <c r="D739" i="3"/>
  <c r="E739" i="3"/>
  <c r="H739" i="3"/>
  <c r="A740" i="3"/>
  <c r="B740" i="3"/>
  <c r="C740" i="3"/>
  <c r="D740" i="3"/>
  <c r="E740" i="3"/>
  <c r="H740" i="3"/>
  <c r="A741" i="3"/>
  <c r="B741" i="3"/>
  <c r="C741" i="3"/>
  <c r="D741" i="3"/>
  <c r="E741" i="3"/>
  <c r="H741" i="3"/>
  <c r="A742" i="3"/>
  <c r="B742" i="3"/>
  <c r="C742" i="3"/>
  <c r="D742" i="3"/>
  <c r="E742" i="3"/>
  <c r="H742" i="3"/>
  <c r="A743" i="3"/>
  <c r="B743" i="3"/>
  <c r="C743" i="3"/>
  <c r="D743" i="3"/>
  <c r="E743" i="3"/>
  <c r="H743" i="3"/>
  <c r="A744" i="3"/>
  <c r="B744" i="3"/>
  <c r="C744" i="3"/>
  <c r="D744" i="3"/>
  <c r="E744" i="3"/>
  <c r="H744" i="3"/>
  <c r="A745" i="3"/>
  <c r="B745" i="3"/>
  <c r="C745" i="3"/>
  <c r="D745" i="3"/>
  <c r="E745" i="3"/>
  <c r="H745" i="3"/>
  <c r="A746" i="3"/>
  <c r="B746" i="3"/>
  <c r="C746" i="3"/>
  <c r="D746" i="3"/>
  <c r="E746" i="3"/>
  <c r="H746" i="3"/>
  <c r="A747" i="3"/>
  <c r="B747" i="3"/>
  <c r="C747" i="3"/>
  <c r="D747" i="3"/>
  <c r="E747" i="3"/>
  <c r="H747" i="3"/>
  <c r="A748" i="3"/>
  <c r="B748" i="3"/>
  <c r="C748" i="3"/>
  <c r="D748" i="3"/>
  <c r="E748" i="3"/>
  <c r="H748" i="3"/>
  <c r="A749" i="3"/>
  <c r="B749" i="3"/>
  <c r="C749" i="3"/>
  <c r="D749" i="3"/>
  <c r="E749" i="3"/>
  <c r="H749" i="3"/>
  <c r="A750" i="3"/>
  <c r="B750" i="3"/>
  <c r="C750" i="3"/>
  <c r="D750" i="3"/>
  <c r="E750" i="3"/>
  <c r="H750" i="3"/>
  <c r="A751" i="3"/>
  <c r="B751" i="3"/>
  <c r="C751" i="3"/>
  <c r="D751" i="3"/>
  <c r="E751" i="3"/>
  <c r="H751" i="3"/>
  <c r="A752" i="3"/>
  <c r="B752" i="3"/>
  <c r="C752" i="3"/>
  <c r="D752" i="3"/>
  <c r="E752" i="3"/>
  <c r="H752" i="3"/>
  <c r="A753" i="3"/>
  <c r="B753" i="3"/>
  <c r="C753" i="3"/>
  <c r="D753" i="3"/>
  <c r="E753" i="3"/>
  <c r="H753" i="3"/>
  <c r="A754" i="3"/>
  <c r="B754" i="3"/>
  <c r="C754" i="3"/>
  <c r="D754" i="3"/>
  <c r="E754" i="3"/>
  <c r="H754" i="3"/>
  <c r="A755" i="3"/>
  <c r="B755" i="3"/>
  <c r="C755" i="3"/>
  <c r="D755" i="3"/>
  <c r="E755" i="3"/>
  <c r="H755" i="3"/>
  <c r="A756" i="3"/>
  <c r="B756" i="3"/>
  <c r="C756" i="3"/>
  <c r="D756" i="3"/>
  <c r="E756" i="3"/>
  <c r="H756" i="3"/>
  <c r="A757" i="3"/>
  <c r="B757" i="3"/>
  <c r="C757" i="3"/>
  <c r="D757" i="3"/>
  <c r="E757" i="3"/>
  <c r="H757" i="3"/>
  <c r="A758" i="3"/>
  <c r="B758" i="3"/>
  <c r="C758" i="3"/>
  <c r="D758" i="3"/>
  <c r="E758" i="3"/>
  <c r="H758" i="3"/>
  <c r="A759" i="3"/>
  <c r="B759" i="3"/>
  <c r="C759" i="3"/>
  <c r="D759" i="3"/>
  <c r="E759" i="3"/>
  <c r="H759" i="3"/>
  <c r="A760" i="3"/>
  <c r="B760" i="3"/>
  <c r="C760" i="3"/>
  <c r="D760" i="3"/>
  <c r="E760" i="3"/>
  <c r="H760" i="3"/>
  <c r="A761" i="3"/>
  <c r="B761" i="3"/>
  <c r="C761" i="3"/>
  <c r="D761" i="3"/>
  <c r="E761" i="3"/>
  <c r="H761" i="3"/>
  <c r="A762" i="3"/>
  <c r="B762" i="3"/>
  <c r="C762" i="3"/>
  <c r="D762" i="3"/>
  <c r="E762" i="3"/>
  <c r="H762" i="3"/>
  <c r="A763" i="3"/>
  <c r="B763" i="3"/>
  <c r="C763" i="3"/>
  <c r="D763" i="3"/>
  <c r="E763" i="3"/>
  <c r="H763" i="3"/>
  <c r="A764" i="3"/>
  <c r="B764" i="3"/>
  <c r="C764" i="3"/>
  <c r="D764" i="3"/>
  <c r="E764" i="3"/>
  <c r="H764" i="3"/>
  <c r="A765" i="3"/>
  <c r="B765" i="3"/>
  <c r="C765" i="3"/>
  <c r="D765" i="3"/>
  <c r="E765" i="3"/>
  <c r="H765" i="3"/>
  <c r="A766" i="3"/>
  <c r="B766" i="3"/>
  <c r="C766" i="3"/>
  <c r="D766" i="3"/>
  <c r="E766" i="3"/>
  <c r="H766" i="3"/>
  <c r="A767" i="3"/>
  <c r="B767" i="3"/>
  <c r="C767" i="3"/>
  <c r="D767" i="3"/>
  <c r="E767" i="3"/>
  <c r="H767" i="3"/>
  <c r="A768" i="3"/>
  <c r="B768" i="3"/>
  <c r="C768" i="3"/>
  <c r="D768" i="3"/>
  <c r="E768" i="3"/>
  <c r="H768" i="3"/>
  <c r="A769" i="3"/>
  <c r="B769" i="3"/>
  <c r="C769" i="3"/>
  <c r="D769" i="3"/>
  <c r="E769" i="3"/>
  <c r="H769" i="3"/>
  <c r="A770" i="3"/>
  <c r="B770" i="3"/>
  <c r="C770" i="3"/>
  <c r="D770" i="3"/>
  <c r="E770" i="3"/>
  <c r="H770" i="3"/>
  <c r="A771" i="3"/>
  <c r="B771" i="3"/>
  <c r="C771" i="3"/>
  <c r="D771" i="3"/>
  <c r="E771" i="3"/>
  <c r="H771" i="3"/>
  <c r="A772" i="3"/>
  <c r="B772" i="3"/>
  <c r="C772" i="3"/>
  <c r="D772" i="3"/>
  <c r="E772" i="3"/>
  <c r="H772" i="3"/>
  <c r="A773" i="3"/>
  <c r="B773" i="3"/>
  <c r="C773" i="3"/>
  <c r="D773" i="3"/>
  <c r="E773" i="3"/>
  <c r="H773" i="3"/>
  <c r="A774" i="3"/>
  <c r="B774" i="3"/>
  <c r="C774" i="3"/>
  <c r="D774" i="3"/>
  <c r="E774" i="3"/>
  <c r="H774" i="3"/>
  <c r="A775" i="3"/>
  <c r="B775" i="3"/>
  <c r="C775" i="3"/>
  <c r="D775" i="3"/>
  <c r="E775" i="3"/>
  <c r="H775" i="3"/>
  <c r="A776" i="3"/>
  <c r="B776" i="3"/>
  <c r="C776" i="3"/>
  <c r="D776" i="3"/>
  <c r="E776" i="3"/>
  <c r="H776" i="3"/>
  <c r="A777" i="3"/>
  <c r="B777" i="3"/>
  <c r="C777" i="3"/>
  <c r="D777" i="3"/>
  <c r="E777" i="3"/>
  <c r="H777" i="3"/>
  <c r="A778" i="3"/>
  <c r="B778" i="3"/>
  <c r="C778" i="3"/>
  <c r="D778" i="3"/>
  <c r="E778" i="3"/>
  <c r="H778" i="3"/>
  <c r="A779" i="3"/>
  <c r="B779" i="3"/>
  <c r="C779" i="3"/>
  <c r="D779" i="3"/>
  <c r="E779" i="3"/>
  <c r="H779" i="3"/>
  <c r="A780" i="3"/>
  <c r="B780" i="3"/>
  <c r="C780" i="3"/>
  <c r="D780" i="3"/>
  <c r="E780" i="3"/>
  <c r="H780" i="3"/>
  <c r="A781" i="3"/>
  <c r="B781" i="3"/>
  <c r="C781" i="3"/>
  <c r="D781" i="3"/>
  <c r="E781" i="3"/>
  <c r="H781" i="3"/>
  <c r="A782" i="3"/>
  <c r="B782" i="3"/>
  <c r="C782" i="3"/>
  <c r="D782" i="3"/>
  <c r="E782" i="3"/>
  <c r="H782" i="3"/>
  <c r="A783" i="3"/>
  <c r="B783" i="3"/>
  <c r="C783" i="3"/>
  <c r="D783" i="3"/>
  <c r="E783" i="3"/>
  <c r="H783" i="3"/>
  <c r="A784" i="3"/>
  <c r="B784" i="3"/>
  <c r="C784" i="3"/>
  <c r="D784" i="3"/>
  <c r="E784" i="3"/>
  <c r="H784" i="3"/>
  <c r="A785" i="3"/>
  <c r="B785" i="3"/>
  <c r="C785" i="3"/>
  <c r="D785" i="3"/>
  <c r="E785" i="3"/>
  <c r="H785" i="3"/>
  <c r="A786" i="3"/>
  <c r="B786" i="3"/>
  <c r="C786" i="3"/>
  <c r="D786" i="3"/>
  <c r="E786" i="3"/>
  <c r="H786" i="3"/>
  <c r="A787" i="3"/>
  <c r="B787" i="3"/>
  <c r="C787" i="3"/>
  <c r="D787" i="3"/>
  <c r="E787" i="3"/>
  <c r="H787" i="3"/>
  <c r="A788" i="3"/>
  <c r="B788" i="3"/>
  <c r="C788" i="3"/>
  <c r="D788" i="3"/>
  <c r="E788" i="3"/>
  <c r="H788" i="3"/>
  <c r="A789" i="3"/>
  <c r="B789" i="3"/>
  <c r="C789" i="3"/>
  <c r="D789" i="3"/>
  <c r="E789" i="3"/>
  <c r="H789" i="3"/>
  <c r="A790" i="3"/>
  <c r="B790" i="3"/>
  <c r="C790" i="3"/>
  <c r="D790" i="3"/>
  <c r="E790" i="3"/>
  <c r="H790" i="3"/>
  <c r="A791" i="3"/>
  <c r="B791" i="3"/>
  <c r="C791" i="3"/>
  <c r="D791" i="3"/>
  <c r="E791" i="3"/>
  <c r="H791" i="3"/>
  <c r="A792" i="3"/>
  <c r="B792" i="3"/>
  <c r="C792" i="3"/>
  <c r="D792" i="3"/>
  <c r="E792" i="3"/>
  <c r="H792" i="3"/>
  <c r="A793" i="3"/>
  <c r="B793" i="3"/>
  <c r="C793" i="3"/>
  <c r="D793" i="3"/>
  <c r="E793" i="3"/>
  <c r="H793" i="3"/>
  <c r="A794" i="3"/>
  <c r="B794" i="3"/>
  <c r="C794" i="3"/>
  <c r="D794" i="3"/>
  <c r="E794" i="3"/>
  <c r="H794" i="3"/>
  <c r="A795" i="3"/>
  <c r="B795" i="3"/>
  <c r="C795" i="3"/>
  <c r="D795" i="3"/>
  <c r="E795" i="3"/>
  <c r="H795" i="3"/>
  <c r="A796" i="3"/>
  <c r="B796" i="3"/>
  <c r="C796" i="3"/>
  <c r="D796" i="3"/>
  <c r="E796" i="3"/>
  <c r="H796" i="3"/>
  <c r="A797" i="3"/>
  <c r="B797" i="3"/>
  <c r="C797" i="3"/>
  <c r="D797" i="3"/>
  <c r="E797" i="3"/>
  <c r="H797" i="3"/>
  <c r="A798" i="3"/>
  <c r="B798" i="3"/>
  <c r="C798" i="3"/>
  <c r="D798" i="3"/>
  <c r="E798" i="3"/>
  <c r="H798" i="3"/>
  <c r="A799" i="3"/>
  <c r="B799" i="3"/>
  <c r="C799" i="3"/>
  <c r="D799" i="3"/>
  <c r="E799" i="3"/>
  <c r="H799" i="3"/>
  <c r="A800" i="3"/>
  <c r="B800" i="3"/>
  <c r="C800" i="3"/>
  <c r="D800" i="3"/>
  <c r="E800" i="3"/>
  <c r="H800" i="3"/>
  <c r="A801" i="3"/>
  <c r="B801" i="3"/>
  <c r="C801" i="3"/>
  <c r="D801" i="3"/>
  <c r="E801" i="3"/>
  <c r="H801" i="3"/>
  <c r="A802" i="3"/>
  <c r="B802" i="3"/>
  <c r="C802" i="3"/>
  <c r="D802" i="3"/>
  <c r="E802" i="3"/>
  <c r="H802" i="3"/>
  <c r="A803" i="3"/>
  <c r="B803" i="3"/>
  <c r="C803" i="3"/>
  <c r="D803" i="3"/>
  <c r="E803" i="3"/>
  <c r="H803" i="3"/>
  <c r="A804" i="3"/>
  <c r="B804" i="3"/>
  <c r="C804" i="3"/>
  <c r="D804" i="3"/>
  <c r="E804" i="3"/>
  <c r="H804" i="3"/>
  <c r="A805" i="3"/>
  <c r="B805" i="3"/>
  <c r="C805" i="3"/>
  <c r="D805" i="3"/>
  <c r="E805" i="3"/>
  <c r="H805" i="3"/>
  <c r="A806" i="3"/>
  <c r="B806" i="3"/>
  <c r="C806" i="3"/>
  <c r="D806" i="3"/>
  <c r="E806" i="3"/>
  <c r="H806" i="3"/>
  <c r="A807" i="3"/>
  <c r="B807" i="3"/>
  <c r="C807" i="3"/>
  <c r="D807" i="3"/>
  <c r="E807" i="3"/>
  <c r="H807" i="3"/>
  <c r="A808" i="3"/>
  <c r="B808" i="3"/>
  <c r="C808" i="3"/>
  <c r="D808" i="3"/>
  <c r="E808" i="3"/>
  <c r="H808" i="3"/>
  <c r="A809" i="3"/>
  <c r="B809" i="3"/>
  <c r="C809" i="3"/>
  <c r="D809" i="3"/>
  <c r="E809" i="3"/>
  <c r="H809" i="3"/>
  <c r="A810" i="3"/>
  <c r="B810" i="3"/>
  <c r="C810" i="3"/>
  <c r="D810" i="3"/>
  <c r="E810" i="3"/>
  <c r="H810" i="3"/>
  <c r="A811" i="3"/>
  <c r="B811" i="3"/>
  <c r="C811" i="3"/>
  <c r="D811" i="3"/>
  <c r="E811" i="3"/>
  <c r="H811" i="3"/>
  <c r="A812" i="3"/>
  <c r="B812" i="3"/>
  <c r="C812" i="3"/>
  <c r="D812" i="3"/>
  <c r="E812" i="3"/>
  <c r="H812" i="3"/>
  <c r="A813" i="3"/>
  <c r="B813" i="3"/>
  <c r="C813" i="3"/>
  <c r="D813" i="3"/>
  <c r="E813" i="3"/>
  <c r="H813" i="3"/>
  <c r="A814" i="3"/>
  <c r="B814" i="3"/>
  <c r="C814" i="3"/>
  <c r="D814" i="3"/>
  <c r="E814" i="3"/>
  <c r="H814" i="3"/>
  <c r="A815" i="3"/>
  <c r="B815" i="3"/>
  <c r="C815" i="3"/>
  <c r="D815" i="3"/>
  <c r="E815" i="3"/>
  <c r="H815" i="3"/>
  <c r="A816" i="3"/>
  <c r="B816" i="3"/>
  <c r="C816" i="3"/>
  <c r="D816" i="3"/>
  <c r="E816" i="3"/>
  <c r="H816" i="3"/>
  <c r="A817" i="3"/>
  <c r="B817" i="3"/>
  <c r="C817" i="3"/>
  <c r="D817" i="3"/>
  <c r="E817" i="3"/>
  <c r="H817" i="3"/>
  <c r="A818" i="3"/>
  <c r="B818" i="3"/>
  <c r="C818" i="3"/>
  <c r="D818" i="3"/>
  <c r="E818" i="3"/>
  <c r="H818" i="3"/>
  <c r="A819" i="3"/>
  <c r="B819" i="3"/>
  <c r="C819" i="3"/>
  <c r="D819" i="3"/>
  <c r="E819" i="3"/>
  <c r="H819" i="3"/>
  <c r="A820" i="3"/>
  <c r="B820" i="3"/>
  <c r="C820" i="3"/>
  <c r="D820" i="3"/>
  <c r="E820" i="3"/>
  <c r="H820" i="3"/>
  <c r="A821" i="3"/>
  <c r="B821" i="3"/>
  <c r="C821" i="3"/>
  <c r="D821" i="3"/>
  <c r="E821" i="3"/>
  <c r="H821" i="3"/>
  <c r="A822" i="3"/>
  <c r="B822" i="3"/>
  <c r="C822" i="3"/>
  <c r="D822" i="3"/>
  <c r="E822" i="3"/>
  <c r="H822" i="3"/>
  <c r="A823" i="3"/>
  <c r="B823" i="3"/>
  <c r="C823" i="3"/>
  <c r="D823" i="3"/>
  <c r="E823" i="3"/>
  <c r="H823" i="3"/>
  <c r="A824" i="3"/>
  <c r="B824" i="3"/>
  <c r="C824" i="3"/>
  <c r="D824" i="3"/>
  <c r="E824" i="3"/>
  <c r="H824" i="3"/>
  <c r="A825" i="3"/>
  <c r="B825" i="3"/>
  <c r="C825" i="3"/>
  <c r="D825" i="3"/>
  <c r="E825" i="3"/>
  <c r="H825" i="3"/>
  <c r="A826" i="3"/>
  <c r="B826" i="3"/>
  <c r="C826" i="3"/>
  <c r="D826" i="3"/>
  <c r="E826" i="3"/>
  <c r="H826" i="3"/>
  <c r="A827" i="3"/>
  <c r="B827" i="3"/>
  <c r="C827" i="3"/>
  <c r="D827" i="3"/>
  <c r="E827" i="3"/>
  <c r="H827" i="3"/>
  <c r="A828" i="3"/>
  <c r="B828" i="3"/>
  <c r="C828" i="3"/>
  <c r="D828" i="3"/>
  <c r="E828" i="3"/>
  <c r="H828" i="3"/>
  <c r="A829" i="3"/>
  <c r="B829" i="3"/>
  <c r="C829" i="3"/>
  <c r="D829" i="3"/>
  <c r="E829" i="3"/>
  <c r="H829" i="3"/>
  <c r="A830" i="3"/>
  <c r="B830" i="3"/>
  <c r="C830" i="3"/>
  <c r="D830" i="3"/>
  <c r="E830" i="3"/>
  <c r="H830" i="3"/>
  <c r="A831" i="3"/>
  <c r="B831" i="3"/>
  <c r="C831" i="3"/>
  <c r="D831" i="3"/>
  <c r="E831" i="3"/>
  <c r="H831" i="3"/>
  <c r="A832" i="3"/>
  <c r="B832" i="3"/>
  <c r="C832" i="3"/>
  <c r="D832" i="3"/>
  <c r="E832" i="3"/>
  <c r="H832" i="3"/>
  <c r="A833" i="3"/>
  <c r="B833" i="3"/>
  <c r="C833" i="3"/>
  <c r="D833" i="3"/>
  <c r="E833" i="3"/>
  <c r="H833" i="3"/>
  <c r="A834" i="3"/>
  <c r="B834" i="3"/>
  <c r="C834" i="3"/>
  <c r="D834" i="3"/>
  <c r="E834" i="3"/>
  <c r="H834" i="3"/>
  <c r="A835" i="3"/>
  <c r="B835" i="3"/>
  <c r="C835" i="3"/>
  <c r="D835" i="3"/>
  <c r="E835" i="3"/>
  <c r="H835" i="3"/>
  <c r="A836" i="3"/>
  <c r="B836" i="3"/>
  <c r="C836" i="3"/>
  <c r="D836" i="3"/>
  <c r="E836" i="3"/>
  <c r="H836" i="3"/>
  <c r="A837" i="3"/>
  <c r="B837" i="3"/>
  <c r="C837" i="3"/>
  <c r="D837" i="3"/>
  <c r="E837" i="3"/>
  <c r="H837" i="3"/>
  <c r="A838" i="3"/>
  <c r="B838" i="3"/>
  <c r="C838" i="3"/>
  <c r="D838" i="3"/>
  <c r="E838" i="3"/>
  <c r="H838" i="3"/>
  <c r="A839" i="3"/>
  <c r="B839" i="3"/>
  <c r="C839" i="3"/>
  <c r="D839" i="3"/>
  <c r="E839" i="3"/>
  <c r="H839" i="3"/>
  <c r="A840" i="3"/>
  <c r="B840" i="3"/>
  <c r="C840" i="3"/>
  <c r="D840" i="3"/>
  <c r="E840" i="3"/>
  <c r="H840" i="3"/>
  <c r="A841" i="3"/>
  <c r="B841" i="3"/>
  <c r="C841" i="3"/>
  <c r="D841" i="3"/>
  <c r="E841" i="3"/>
  <c r="H841" i="3"/>
  <c r="A842" i="3"/>
  <c r="B842" i="3"/>
  <c r="C842" i="3"/>
  <c r="D842" i="3"/>
  <c r="E842" i="3"/>
  <c r="H842" i="3"/>
  <c r="A843" i="3"/>
  <c r="B843" i="3"/>
  <c r="C843" i="3"/>
  <c r="D843" i="3"/>
  <c r="E843" i="3"/>
  <c r="H843" i="3"/>
  <c r="A844" i="3"/>
  <c r="B844" i="3"/>
  <c r="C844" i="3"/>
  <c r="D844" i="3"/>
  <c r="E844" i="3"/>
  <c r="H844" i="3"/>
  <c r="A845" i="3"/>
  <c r="B845" i="3"/>
  <c r="C845" i="3"/>
  <c r="D845" i="3"/>
  <c r="E845" i="3"/>
  <c r="H845" i="3"/>
  <c r="A846" i="3"/>
  <c r="B846" i="3"/>
  <c r="C846" i="3"/>
  <c r="D846" i="3"/>
  <c r="E846" i="3"/>
  <c r="H846" i="3"/>
  <c r="A847" i="3"/>
  <c r="B847" i="3"/>
  <c r="C847" i="3"/>
  <c r="D847" i="3"/>
  <c r="E847" i="3"/>
  <c r="H847" i="3"/>
  <c r="A848" i="3"/>
  <c r="B848" i="3"/>
  <c r="C848" i="3"/>
  <c r="D848" i="3"/>
  <c r="E848" i="3"/>
  <c r="H848" i="3"/>
  <c r="A849" i="3"/>
  <c r="B849" i="3"/>
  <c r="C849" i="3"/>
  <c r="D849" i="3"/>
  <c r="E849" i="3"/>
  <c r="H849" i="3"/>
  <c r="A850" i="3"/>
  <c r="B850" i="3"/>
  <c r="C850" i="3"/>
  <c r="D850" i="3"/>
  <c r="E850" i="3"/>
  <c r="H850" i="3"/>
  <c r="A851" i="3"/>
  <c r="B851" i="3"/>
  <c r="C851" i="3"/>
  <c r="D851" i="3"/>
  <c r="E851" i="3"/>
  <c r="H851" i="3"/>
  <c r="A852" i="3"/>
  <c r="B852" i="3"/>
  <c r="C852" i="3"/>
  <c r="D852" i="3"/>
  <c r="E852" i="3"/>
  <c r="H852" i="3"/>
  <c r="A853" i="3"/>
  <c r="B853" i="3"/>
  <c r="C853" i="3"/>
  <c r="D853" i="3"/>
  <c r="E853" i="3"/>
  <c r="H853" i="3"/>
  <c r="A854" i="3"/>
  <c r="B854" i="3"/>
  <c r="C854" i="3"/>
  <c r="D854" i="3"/>
  <c r="E854" i="3"/>
  <c r="H854" i="3"/>
  <c r="A855" i="3"/>
  <c r="B855" i="3"/>
  <c r="C855" i="3"/>
  <c r="D855" i="3"/>
  <c r="E855" i="3"/>
  <c r="H855" i="3"/>
  <c r="A856" i="3"/>
  <c r="B856" i="3"/>
  <c r="C856" i="3"/>
  <c r="D856" i="3"/>
  <c r="E856" i="3"/>
  <c r="H856" i="3"/>
  <c r="A857" i="3"/>
  <c r="B857" i="3"/>
  <c r="C857" i="3"/>
  <c r="D857" i="3"/>
  <c r="E857" i="3"/>
  <c r="H857" i="3"/>
  <c r="A858" i="3"/>
  <c r="B858" i="3"/>
  <c r="C858" i="3"/>
  <c r="D858" i="3"/>
  <c r="E858" i="3"/>
  <c r="H858" i="3"/>
  <c r="A859" i="3"/>
  <c r="B859" i="3"/>
  <c r="C859" i="3"/>
  <c r="D859" i="3"/>
  <c r="E859" i="3"/>
  <c r="H859" i="3"/>
  <c r="A860" i="3"/>
  <c r="B860" i="3"/>
  <c r="C860" i="3"/>
  <c r="D860" i="3"/>
  <c r="E860" i="3"/>
  <c r="H860" i="3"/>
  <c r="A861" i="3"/>
  <c r="B861" i="3"/>
  <c r="C861" i="3"/>
  <c r="D861" i="3"/>
  <c r="E861" i="3"/>
  <c r="H861" i="3"/>
  <c r="A862" i="3"/>
  <c r="B862" i="3"/>
  <c r="C862" i="3"/>
  <c r="D862" i="3"/>
  <c r="E862" i="3"/>
  <c r="H862" i="3"/>
  <c r="A863" i="3"/>
  <c r="B863" i="3"/>
  <c r="C863" i="3"/>
  <c r="D863" i="3"/>
  <c r="E863" i="3"/>
  <c r="H863" i="3"/>
  <c r="A864" i="3"/>
  <c r="B864" i="3"/>
  <c r="C864" i="3"/>
  <c r="D864" i="3"/>
  <c r="E864" i="3"/>
  <c r="H864" i="3"/>
  <c r="A865" i="3"/>
  <c r="B865" i="3"/>
  <c r="C865" i="3"/>
  <c r="D865" i="3"/>
  <c r="E865" i="3"/>
  <c r="H865" i="3"/>
  <c r="A866" i="3"/>
  <c r="B866" i="3"/>
  <c r="C866" i="3"/>
  <c r="D866" i="3"/>
  <c r="E866" i="3"/>
  <c r="H866" i="3"/>
  <c r="A867" i="3"/>
  <c r="B867" i="3"/>
  <c r="C867" i="3"/>
  <c r="D867" i="3"/>
  <c r="E867" i="3"/>
  <c r="H867" i="3"/>
  <c r="A868" i="3"/>
  <c r="B868" i="3"/>
  <c r="C868" i="3"/>
  <c r="D868" i="3"/>
  <c r="E868" i="3"/>
  <c r="H868" i="3"/>
  <c r="A869" i="3"/>
  <c r="B869" i="3"/>
  <c r="C869" i="3"/>
  <c r="D869" i="3"/>
  <c r="E869" i="3"/>
  <c r="H869" i="3"/>
  <c r="A870" i="3"/>
  <c r="B870" i="3"/>
  <c r="C870" i="3"/>
  <c r="D870" i="3"/>
  <c r="E870" i="3"/>
  <c r="H870" i="3"/>
  <c r="A871" i="3"/>
  <c r="B871" i="3"/>
  <c r="C871" i="3"/>
  <c r="D871" i="3"/>
  <c r="E871" i="3"/>
  <c r="H871" i="3"/>
  <c r="A872" i="3"/>
  <c r="B872" i="3"/>
  <c r="C872" i="3"/>
  <c r="D872" i="3"/>
  <c r="E872" i="3"/>
  <c r="H872" i="3"/>
  <c r="A873" i="3"/>
  <c r="B873" i="3"/>
  <c r="C873" i="3"/>
  <c r="D873" i="3"/>
  <c r="E873" i="3"/>
  <c r="H873" i="3"/>
  <c r="A874" i="3"/>
  <c r="B874" i="3"/>
  <c r="C874" i="3"/>
  <c r="D874" i="3"/>
  <c r="E874" i="3"/>
  <c r="H874" i="3"/>
  <c r="A875" i="3"/>
  <c r="B875" i="3"/>
  <c r="C875" i="3"/>
  <c r="D875" i="3"/>
  <c r="E875" i="3"/>
  <c r="H875" i="3"/>
  <c r="A876" i="3"/>
  <c r="B876" i="3"/>
  <c r="C876" i="3"/>
  <c r="D876" i="3"/>
  <c r="E876" i="3"/>
  <c r="H876" i="3"/>
  <c r="A877" i="3"/>
  <c r="B877" i="3"/>
  <c r="C877" i="3"/>
  <c r="D877" i="3"/>
  <c r="E877" i="3"/>
  <c r="H877" i="3"/>
  <c r="A878" i="3"/>
  <c r="B878" i="3"/>
  <c r="C878" i="3"/>
  <c r="D878" i="3"/>
  <c r="E878" i="3"/>
  <c r="H878" i="3"/>
  <c r="A879" i="3"/>
  <c r="B879" i="3"/>
  <c r="C879" i="3"/>
  <c r="D879" i="3"/>
  <c r="E879" i="3"/>
  <c r="H879" i="3"/>
  <c r="A880" i="3"/>
  <c r="B880" i="3"/>
  <c r="C880" i="3"/>
  <c r="D880" i="3"/>
  <c r="E880" i="3"/>
  <c r="H880" i="3"/>
  <c r="A881" i="3"/>
  <c r="B881" i="3"/>
  <c r="C881" i="3"/>
  <c r="D881" i="3"/>
  <c r="E881" i="3"/>
  <c r="H881" i="3"/>
  <c r="A882" i="3"/>
  <c r="B882" i="3"/>
  <c r="C882" i="3"/>
  <c r="D882" i="3"/>
  <c r="E882" i="3"/>
  <c r="H882" i="3"/>
  <c r="A883" i="3"/>
  <c r="B883" i="3"/>
  <c r="C883" i="3"/>
  <c r="D883" i="3"/>
  <c r="E883" i="3"/>
  <c r="H883" i="3"/>
  <c r="A884" i="3"/>
  <c r="B884" i="3"/>
  <c r="C884" i="3"/>
  <c r="D884" i="3"/>
  <c r="E884" i="3"/>
  <c r="H884" i="3"/>
  <c r="A885" i="3"/>
  <c r="B885" i="3"/>
  <c r="C885" i="3"/>
  <c r="D885" i="3"/>
  <c r="E885" i="3"/>
  <c r="H885" i="3"/>
  <c r="A886" i="3"/>
  <c r="B886" i="3"/>
  <c r="C886" i="3"/>
  <c r="D886" i="3"/>
  <c r="E886" i="3"/>
  <c r="H886" i="3"/>
  <c r="A887" i="3"/>
  <c r="B887" i="3"/>
  <c r="C887" i="3"/>
  <c r="D887" i="3"/>
  <c r="E887" i="3"/>
  <c r="H887" i="3"/>
  <c r="A888" i="3"/>
  <c r="B888" i="3"/>
  <c r="C888" i="3"/>
  <c r="D888" i="3"/>
  <c r="E888" i="3"/>
  <c r="H888" i="3"/>
  <c r="A889" i="3"/>
  <c r="B889" i="3"/>
  <c r="C889" i="3"/>
  <c r="D889" i="3"/>
  <c r="E889" i="3"/>
  <c r="H889" i="3"/>
  <c r="A890" i="3"/>
  <c r="B890" i="3"/>
  <c r="C890" i="3"/>
  <c r="D890" i="3"/>
  <c r="E890" i="3"/>
  <c r="H890" i="3"/>
  <c r="A891" i="3"/>
  <c r="B891" i="3"/>
  <c r="C891" i="3"/>
  <c r="D891" i="3"/>
  <c r="E891" i="3"/>
  <c r="H891" i="3"/>
  <c r="A892" i="3"/>
  <c r="B892" i="3"/>
  <c r="C892" i="3"/>
  <c r="D892" i="3"/>
  <c r="E892" i="3"/>
  <c r="H892" i="3"/>
  <c r="A893" i="3"/>
  <c r="B893" i="3"/>
  <c r="C893" i="3"/>
  <c r="D893" i="3"/>
  <c r="E893" i="3"/>
  <c r="H893" i="3"/>
  <c r="A894" i="3"/>
  <c r="B894" i="3"/>
  <c r="C894" i="3"/>
  <c r="D894" i="3"/>
  <c r="E894" i="3"/>
  <c r="H894" i="3"/>
  <c r="A895" i="3"/>
  <c r="B895" i="3"/>
  <c r="C895" i="3"/>
  <c r="D895" i="3"/>
  <c r="E895" i="3"/>
  <c r="H895" i="3"/>
  <c r="A896" i="3"/>
  <c r="B896" i="3"/>
  <c r="C896" i="3"/>
  <c r="D896" i="3"/>
  <c r="E896" i="3"/>
  <c r="H896" i="3"/>
  <c r="A897" i="3"/>
  <c r="B897" i="3"/>
  <c r="C897" i="3"/>
  <c r="D897" i="3"/>
  <c r="E897" i="3"/>
  <c r="H897" i="3"/>
  <c r="A898" i="3"/>
  <c r="B898" i="3"/>
  <c r="C898" i="3"/>
  <c r="D898" i="3"/>
  <c r="E898" i="3"/>
  <c r="H898" i="3"/>
  <c r="A899" i="3"/>
  <c r="B899" i="3"/>
  <c r="C899" i="3"/>
  <c r="D899" i="3"/>
  <c r="E899" i="3"/>
  <c r="H899" i="3"/>
  <c r="A900" i="3"/>
  <c r="B900" i="3"/>
  <c r="C900" i="3"/>
  <c r="D900" i="3"/>
  <c r="E900" i="3"/>
  <c r="H900" i="3"/>
  <c r="A901" i="3"/>
  <c r="B901" i="3"/>
  <c r="C901" i="3"/>
  <c r="D901" i="3"/>
  <c r="E901" i="3"/>
  <c r="H901" i="3"/>
  <c r="A902" i="3"/>
  <c r="B902" i="3"/>
  <c r="C902" i="3"/>
  <c r="D902" i="3"/>
  <c r="E902" i="3"/>
  <c r="H902" i="3"/>
  <c r="A903" i="3"/>
  <c r="B903" i="3"/>
  <c r="C903" i="3"/>
  <c r="D903" i="3"/>
  <c r="E903" i="3"/>
  <c r="H903" i="3"/>
  <c r="A904" i="3"/>
  <c r="B904" i="3"/>
  <c r="C904" i="3"/>
  <c r="D904" i="3"/>
  <c r="E904" i="3"/>
  <c r="H904" i="3"/>
  <c r="A905" i="3"/>
  <c r="B905" i="3"/>
  <c r="C905" i="3"/>
  <c r="D905" i="3"/>
  <c r="E905" i="3"/>
  <c r="H905" i="3"/>
  <c r="A906" i="3"/>
  <c r="B906" i="3"/>
  <c r="C906" i="3"/>
  <c r="D906" i="3"/>
  <c r="E906" i="3"/>
  <c r="H906" i="3"/>
  <c r="A907" i="3"/>
  <c r="B907" i="3"/>
  <c r="C907" i="3"/>
  <c r="D907" i="3"/>
  <c r="E907" i="3"/>
  <c r="H907" i="3"/>
  <c r="A908" i="3"/>
  <c r="B908" i="3"/>
  <c r="C908" i="3"/>
  <c r="D908" i="3"/>
  <c r="E908" i="3"/>
  <c r="H908" i="3"/>
  <c r="A909" i="3"/>
  <c r="B909" i="3"/>
  <c r="C909" i="3"/>
  <c r="D909" i="3"/>
  <c r="E909" i="3"/>
  <c r="H909" i="3"/>
  <c r="A910" i="3"/>
  <c r="B910" i="3"/>
  <c r="C910" i="3"/>
  <c r="D910" i="3"/>
  <c r="E910" i="3"/>
  <c r="H910" i="3"/>
  <c r="A911" i="3"/>
  <c r="B911" i="3"/>
  <c r="C911" i="3"/>
  <c r="D911" i="3"/>
  <c r="E911" i="3"/>
  <c r="H911" i="3"/>
  <c r="A912" i="3"/>
  <c r="B912" i="3"/>
  <c r="C912" i="3"/>
  <c r="D912" i="3"/>
  <c r="E912" i="3"/>
  <c r="H912" i="3"/>
  <c r="A913" i="3"/>
  <c r="B913" i="3"/>
  <c r="C913" i="3"/>
  <c r="D913" i="3"/>
  <c r="E913" i="3"/>
  <c r="H913" i="3"/>
  <c r="A914" i="3"/>
  <c r="B914" i="3"/>
  <c r="C914" i="3"/>
  <c r="D914" i="3"/>
  <c r="E914" i="3"/>
  <c r="H914" i="3"/>
  <c r="A915" i="3"/>
  <c r="B915" i="3"/>
  <c r="C915" i="3"/>
  <c r="D915" i="3"/>
  <c r="E915" i="3"/>
  <c r="H915" i="3"/>
  <c r="A916" i="3"/>
  <c r="B916" i="3"/>
  <c r="C916" i="3"/>
  <c r="D916" i="3"/>
  <c r="E916" i="3"/>
  <c r="H916" i="3"/>
  <c r="A917" i="3"/>
  <c r="B917" i="3"/>
  <c r="C917" i="3"/>
  <c r="D917" i="3"/>
  <c r="E917" i="3"/>
  <c r="H917" i="3"/>
  <c r="A918" i="3"/>
  <c r="B918" i="3"/>
  <c r="C918" i="3"/>
  <c r="D918" i="3"/>
  <c r="E918" i="3"/>
  <c r="H918" i="3"/>
  <c r="A919" i="3"/>
  <c r="B919" i="3"/>
  <c r="C919" i="3"/>
  <c r="D919" i="3"/>
  <c r="E919" i="3"/>
  <c r="H919" i="3"/>
  <c r="A920" i="3"/>
  <c r="B920" i="3"/>
  <c r="C920" i="3"/>
  <c r="D920" i="3"/>
  <c r="E920" i="3"/>
  <c r="H920" i="3"/>
  <c r="A921" i="3"/>
  <c r="B921" i="3"/>
  <c r="C921" i="3"/>
  <c r="D921" i="3"/>
  <c r="E921" i="3"/>
  <c r="H921" i="3"/>
  <c r="A922" i="3"/>
  <c r="B922" i="3"/>
  <c r="C922" i="3"/>
  <c r="D922" i="3"/>
  <c r="E922" i="3"/>
  <c r="H922" i="3"/>
  <c r="A923" i="3"/>
  <c r="B923" i="3"/>
  <c r="C923" i="3"/>
  <c r="D923" i="3"/>
  <c r="E923" i="3"/>
  <c r="H923" i="3"/>
  <c r="A924" i="3"/>
  <c r="B924" i="3"/>
  <c r="C924" i="3"/>
  <c r="D924" i="3"/>
  <c r="E924" i="3"/>
  <c r="H924" i="3"/>
  <c r="A925" i="3"/>
  <c r="B925" i="3"/>
  <c r="C925" i="3"/>
  <c r="D925" i="3"/>
  <c r="E925" i="3"/>
  <c r="H925" i="3"/>
  <c r="A926" i="3"/>
  <c r="B926" i="3"/>
  <c r="C926" i="3"/>
  <c r="D926" i="3"/>
  <c r="E926" i="3"/>
  <c r="H926" i="3"/>
  <c r="A927" i="3"/>
  <c r="B927" i="3"/>
  <c r="C927" i="3"/>
  <c r="D927" i="3"/>
  <c r="E927" i="3"/>
  <c r="H927" i="3"/>
  <c r="A928" i="3"/>
  <c r="B928" i="3"/>
  <c r="C928" i="3"/>
  <c r="D928" i="3"/>
  <c r="E928" i="3"/>
  <c r="H928" i="3"/>
  <c r="A929" i="3"/>
  <c r="B929" i="3"/>
  <c r="C929" i="3"/>
  <c r="D929" i="3"/>
  <c r="E929" i="3"/>
  <c r="H929" i="3"/>
  <c r="A930" i="3"/>
  <c r="B930" i="3"/>
  <c r="C930" i="3"/>
  <c r="D930" i="3"/>
  <c r="E930" i="3"/>
  <c r="H930" i="3"/>
  <c r="A931" i="3"/>
  <c r="B931" i="3"/>
  <c r="C931" i="3"/>
  <c r="D931" i="3"/>
  <c r="E931" i="3"/>
  <c r="H931" i="3"/>
  <c r="A932" i="3"/>
  <c r="B932" i="3"/>
  <c r="C932" i="3"/>
  <c r="D932" i="3"/>
  <c r="E932" i="3"/>
  <c r="H932" i="3"/>
  <c r="A933" i="3"/>
  <c r="B933" i="3"/>
  <c r="C933" i="3"/>
  <c r="D933" i="3"/>
  <c r="E933" i="3"/>
  <c r="H933" i="3"/>
  <c r="A934" i="3"/>
  <c r="B934" i="3"/>
  <c r="C934" i="3"/>
  <c r="D934" i="3"/>
  <c r="E934" i="3"/>
  <c r="H934" i="3"/>
  <c r="A935" i="3"/>
  <c r="B935" i="3"/>
  <c r="C935" i="3"/>
  <c r="D935" i="3"/>
  <c r="E935" i="3"/>
  <c r="H935" i="3"/>
  <c r="A936" i="3"/>
  <c r="B936" i="3"/>
  <c r="C936" i="3"/>
  <c r="D936" i="3"/>
  <c r="E936" i="3"/>
  <c r="H936" i="3"/>
  <c r="A937" i="3"/>
  <c r="B937" i="3"/>
  <c r="C937" i="3"/>
  <c r="D937" i="3"/>
  <c r="E937" i="3"/>
  <c r="H937" i="3"/>
  <c r="A938" i="3"/>
  <c r="B938" i="3"/>
  <c r="C938" i="3"/>
  <c r="D938" i="3"/>
  <c r="E938" i="3"/>
  <c r="H938" i="3"/>
  <c r="A939" i="3"/>
  <c r="B939" i="3"/>
  <c r="C939" i="3"/>
  <c r="D939" i="3"/>
  <c r="E939" i="3"/>
  <c r="H939" i="3"/>
  <c r="A940" i="3"/>
  <c r="B940" i="3"/>
  <c r="C940" i="3"/>
  <c r="D940" i="3"/>
  <c r="E940" i="3"/>
  <c r="H940" i="3"/>
  <c r="A941" i="3"/>
  <c r="B941" i="3"/>
  <c r="C941" i="3"/>
  <c r="D941" i="3"/>
  <c r="E941" i="3"/>
  <c r="H941" i="3"/>
  <c r="A942" i="3"/>
  <c r="B942" i="3"/>
  <c r="C942" i="3"/>
  <c r="D942" i="3"/>
  <c r="E942" i="3"/>
  <c r="H942" i="3"/>
  <c r="A943" i="3"/>
  <c r="B943" i="3"/>
  <c r="C943" i="3"/>
  <c r="D943" i="3"/>
  <c r="E943" i="3"/>
  <c r="H943" i="3"/>
  <c r="A944" i="3"/>
  <c r="B944" i="3"/>
  <c r="C944" i="3"/>
  <c r="D944" i="3"/>
  <c r="E944" i="3"/>
  <c r="H944" i="3"/>
  <c r="A945" i="3"/>
  <c r="B945" i="3"/>
  <c r="C945" i="3"/>
  <c r="D945" i="3"/>
  <c r="E945" i="3"/>
  <c r="H945" i="3"/>
  <c r="A946" i="3"/>
  <c r="B946" i="3"/>
  <c r="C946" i="3"/>
  <c r="D946" i="3"/>
  <c r="E946" i="3"/>
  <c r="H946" i="3"/>
  <c r="A947" i="3"/>
  <c r="B947" i="3"/>
  <c r="C947" i="3"/>
  <c r="D947" i="3"/>
  <c r="E947" i="3"/>
  <c r="H947" i="3"/>
  <c r="A948" i="3"/>
  <c r="B948" i="3"/>
  <c r="C948" i="3"/>
  <c r="D948" i="3"/>
  <c r="E948" i="3"/>
  <c r="H948" i="3"/>
  <c r="A949" i="3"/>
  <c r="B949" i="3"/>
  <c r="C949" i="3"/>
  <c r="D949" i="3"/>
  <c r="E949" i="3"/>
  <c r="H949" i="3"/>
  <c r="A950" i="3"/>
  <c r="B950" i="3"/>
  <c r="C950" i="3"/>
  <c r="D950" i="3"/>
  <c r="E950" i="3"/>
  <c r="H950" i="3"/>
  <c r="A951" i="3"/>
  <c r="B951" i="3"/>
  <c r="C951" i="3"/>
  <c r="D951" i="3"/>
  <c r="E951" i="3"/>
  <c r="H951" i="3"/>
  <c r="A952" i="3"/>
  <c r="B952" i="3"/>
  <c r="C952" i="3"/>
  <c r="D952" i="3"/>
  <c r="E952" i="3"/>
  <c r="H952" i="3"/>
  <c r="A953" i="3"/>
  <c r="B953" i="3"/>
  <c r="C953" i="3"/>
  <c r="D953" i="3"/>
  <c r="E953" i="3"/>
  <c r="H953" i="3"/>
  <c r="A954" i="3"/>
  <c r="B954" i="3"/>
  <c r="C954" i="3"/>
  <c r="D954" i="3"/>
  <c r="E954" i="3"/>
  <c r="H954" i="3"/>
  <c r="A955" i="3"/>
  <c r="B955" i="3"/>
  <c r="C955" i="3"/>
  <c r="D955" i="3"/>
  <c r="E955" i="3"/>
  <c r="H955" i="3"/>
  <c r="A956" i="3"/>
  <c r="B956" i="3"/>
  <c r="C956" i="3"/>
  <c r="D956" i="3"/>
  <c r="E956" i="3"/>
  <c r="H956" i="3"/>
  <c r="A957" i="3"/>
  <c r="B957" i="3"/>
  <c r="C957" i="3"/>
  <c r="D957" i="3"/>
  <c r="E957" i="3"/>
  <c r="H957" i="3"/>
  <c r="A958" i="3"/>
  <c r="B958" i="3"/>
  <c r="C958" i="3"/>
  <c r="D958" i="3"/>
  <c r="E958" i="3"/>
  <c r="H958" i="3"/>
  <c r="A959" i="3"/>
  <c r="B959" i="3"/>
  <c r="C959" i="3"/>
  <c r="D959" i="3"/>
  <c r="E959" i="3"/>
  <c r="H959" i="3"/>
  <c r="A960" i="3"/>
  <c r="B960" i="3"/>
  <c r="C960" i="3"/>
  <c r="D960" i="3"/>
  <c r="E960" i="3"/>
  <c r="H960" i="3"/>
  <c r="A961" i="3"/>
  <c r="B961" i="3"/>
  <c r="C961" i="3"/>
  <c r="D961" i="3"/>
  <c r="E961" i="3"/>
  <c r="H961" i="3"/>
  <c r="A962" i="3"/>
  <c r="B962" i="3"/>
  <c r="C962" i="3"/>
  <c r="D962" i="3"/>
  <c r="E962" i="3"/>
  <c r="H962" i="3"/>
  <c r="A963" i="3"/>
  <c r="B963" i="3"/>
  <c r="C963" i="3"/>
  <c r="D963" i="3"/>
  <c r="E963" i="3"/>
  <c r="H963" i="3"/>
  <c r="A964" i="3"/>
  <c r="B964" i="3"/>
  <c r="C964" i="3"/>
  <c r="D964" i="3"/>
  <c r="E964" i="3"/>
  <c r="H964" i="3"/>
  <c r="A965" i="3"/>
  <c r="B965" i="3"/>
  <c r="C965" i="3"/>
  <c r="D965" i="3"/>
  <c r="E965" i="3"/>
  <c r="H965" i="3"/>
  <c r="A966" i="3"/>
  <c r="B966" i="3"/>
  <c r="C966" i="3"/>
  <c r="D966" i="3"/>
  <c r="E966" i="3"/>
  <c r="H966" i="3"/>
  <c r="A967" i="3"/>
  <c r="B967" i="3"/>
  <c r="C967" i="3"/>
  <c r="D967" i="3"/>
  <c r="E967" i="3"/>
  <c r="H967" i="3"/>
  <c r="A968" i="3"/>
  <c r="B968" i="3"/>
  <c r="C968" i="3"/>
  <c r="D968" i="3"/>
  <c r="E968" i="3"/>
  <c r="H968" i="3"/>
  <c r="A969" i="3"/>
  <c r="B969" i="3"/>
  <c r="C969" i="3"/>
  <c r="D969" i="3"/>
  <c r="E969" i="3"/>
  <c r="H969" i="3"/>
  <c r="A970" i="3"/>
  <c r="B970" i="3"/>
  <c r="C970" i="3"/>
  <c r="D970" i="3"/>
  <c r="E970" i="3"/>
  <c r="H970" i="3"/>
  <c r="A971" i="3"/>
  <c r="B971" i="3"/>
  <c r="C971" i="3"/>
  <c r="D971" i="3"/>
  <c r="E971" i="3"/>
  <c r="H971" i="3"/>
  <c r="A972" i="3"/>
  <c r="B972" i="3"/>
  <c r="C972" i="3"/>
  <c r="D972" i="3"/>
  <c r="E972" i="3"/>
  <c r="H972" i="3"/>
  <c r="A973" i="3"/>
  <c r="B973" i="3"/>
  <c r="C973" i="3"/>
  <c r="D973" i="3"/>
  <c r="E973" i="3"/>
  <c r="H973" i="3"/>
  <c r="A974" i="3"/>
  <c r="B974" i="3"/>
  <c r="C974" i="3"/>
  <c r="D974" i="3"/>
  <c r="E974" i="3"/>
  <c r="H974" i="3"/>
  <c r="A975" i="3"/>
  <c r="B975" i="3"/>
  <c r="C975" i="3"/>
  <c r="D975" i="3"/>
  <c r="E975" i="3"/>
  <c r="H975" i="3"/>
  <c r="A976" i="3"/>
  <c r="B976" i="3"/>
  <c r="C976" i="3"/>
  <c r="D976" i="3"/>
  <c r="E976" i="3"/>
  <c r="H976" i="3"/>
  <c r="A977" i="3"/>
  <c r="B977" i="3"/>
  <c r="C977" i="3"/>
  <c r="D977" i="3"/>
  <c r="E977" i="3"/>
  <c r="H977" i="3"/>
  <c r="A978" i="3"/>
  <c r="B978" i="3"/>
  <c r="C978" i="3"/>
  <c r="D978" i="3"/>
  <c r="E978" i="3"/>
  <c r="H978" i="3"/>
  <c r="A979" i="3"/>
  <c r="B979" i="3"/>
  <c r="C979" i="3"/>
  <c r="D979" i="3"/>
  <c r="E979" i="3"/>
  <c r="H979" i="3"/>
  <c r="A980" i="3"/>
  <c r="B980" i="3"/>
  <c r="C980" i="3"/>
  <c r="D980" i="3"/>
  <c r="E980" i="3"/>
  <c r="H980" i="3"/>
  <c r="A981" i="3"/>
  <c r="B981" i="3"/>
  <c r="C981" i="3"/>
  <c r="D981" i="3"/>
  <c r="E981" i="3"/>
  <c r="H981" i="3"/>
  <c r="A982" i="3"/>
  <c r="B982" i="3"/>
  <c r="C982" i="3"/>
  <c r="D982" i="3"/>
  <c r="E982" i="3"/>
  <c r="H982" i="3"/>
  <c r="A983" i="3"/>
  <c r="B983" i="3"/>
  <c r="C983" i="3"/>
  <c r="D983" i="3"/>
  <c r="E983" i="3"/>
  <c r="H983" i="3"/>
  <c r="A984" i="3"/>
  <c r="B984" i="3"/>
  <c r="C984" i="3"/>
  <c r="D984" i="3"/>
  <c r="E984" i="3"/>
  <c r="H984" i="3"/>
  <c r="A985" i="3"/>
  <c r="B985" i="3"/>
  <c r="C985" i="3"/>
  <c r="D985" i="3"/>
  <c r="E985" i="3"/>
  <c r="H985" i="3"/>
  <c r="A986" i="3"/>
  <c r="B986" i="3"/>
  <c r="C986" i="3"/>
  <c r="D986" i="3"/>
  <c r="E986" i="3"/>
  <c r="H986" i="3"/>
  <c r="A987" i="3"/>
  <c r="B987" i="3"/>
  <c r="C987" i="3"/>
  <c r="D987" i="3"/>
  <c r="E987" i="3"/>
  <c r="H987" i="3"/>
  <c r="A988" i="3"/>
  <c r="B988" i="3"/>
  <c r="C988" i="3"/>
  <c r="D988" i="3"/>
  <c r="E988" i="3"/>
  <c r="H988" i="3"/>
  <c r="A989" i="3"/>
  <c r="B989" i="3"/>
  <c r="C989" i="3"/>
  <c r="D989" i="3"/>
  <c r="E989" i="3"/>
  <c r="H989" i="3"/>
  <c r="A990" i="3"/>
  <c r="B990" i="3"/>
  <c r="C990" i="3"/>
  <c r="D990" i="3"/>
  <c r="E990" i="3"/>
  <c r="H990" i="3"/>
  <c r="A991" i="3"/>
  <c r="B991" i="3"/>
  <c r="C991" i="3"/>
  <c r="D991" i="3"/>
  <c r="E991" i="3"/>
  <c r="H991" i="3"/>
  <c r="A992" i="3"/>
  <c r="B992" i="3"/>
  <c r="C992" i="3"/>
  <c r="D992" i="3"/>
  <c r="E992" i="3"/>
  <c r="H992" i="3"/>
  <c r="A993" i="3"/>
  <c r="B993" i="3"/>
  <c r="C993" i="3"/>
  <c r="D993" i="3"/>
  <c r="E993" i="3"/>
  <c r="H993" i="3"/>
  <c r="A994" i="3"/>
  <c r="B994" i="3"/>
  <c r="C994" i="3"/>
  <c r="D994" i="3"/>
  <c r="E994" i="3"/>
  <c r="H994" i="3"/>
  <c r="A995" i="3"/>
  <c r="B995" i="3"/>
  <c r="C995" i="3"/>
  <c r="D995" i="3"/>
  <c r="E995" i="3"/>
  <c r="H995" i="3"/>
  <c r="A996" i="3"/>
  <c r="B996" i="3"/>
  <c r="C996" i="3"/>
  <c r="D996" i="3"/>
  <c r="E996" i="3"/>
  <c r="H996" i="3"/>
  <c r="A997" i="3"/>
  <c r="B997" i="3"/>
  <c r="C997" i="3"/>
  <c r="D997" i="3"/>
  <c r="E997" i="3"/>
  <c r="H997" i="3"/>
  <c r="A998" i="3"/>
  <c r="B998" i="3"/>
  <c r="C998" i="3"/>
  <c r="D998" i="3"/>
  <c r="E998" i="3"/>
  <c r="H998" i="3"/>
  <c r="A999" i="3"/>
  <c r="B999" i="3"/>
  <c r="C999" i="3"/>
  <c r="D999" i="3"/>
  <c r="E999" i="3"/>
  <c r="H999" i="3"/>
  <c r="A1000" i="3"/>
  <c r="B1000" i="3"/>
  <c r="C1000" i="3"/>
  <c r="D1000" i="3"/>
  <c r="E1000" i="3"/>
  <c r="H1000" i="3"/>
  <c r="A1001" i="3"/>
  <c r="B1001" i="3"/>
  <c r="C1001" i="3"/>
  <c r="D1001" i="3"/>
  <c r="E1001" i="3"/>
  <c r="H1001" i="3"/>
  <c r="A1002" i="3"/>
  <c r="B1002" i="3"/>
  <c r="C1002" i="3"/>
  <c r="D1002" i="3"/>
  <c r="E1002" i="3"/>
  <c r="H1002" i="3"/>
  <c r="A1003" i="3"/>
  <c r="B1003" i="3"/>
  <c r="C1003" i="3"/>
  <c r="D1003" i="3"/>
  <c r="E1003" i="3"/>
  <c r="H1003" i="3"/>
  <c r="A1004" i="3"/>
  <c r="B1004" i="3"/>
  <c r="C1004" i="3"/>
  <c r="D1004" i="3"/>
  <c r="E1004" i="3"/>
  <c r="H1004" i="3"/>
  <c r="A1005" i="3"/>
  <c r="B1005" i="3"/>
  <c r="C1005" i="3"/>
  <c r="D1005" i="3"/>
  <c r="E1005" i="3"/>
  <c r="H1005" i="3"/>
  <c r="A1006" i="3"/>
  <c r="B1006" i="3"/>
  <c r="C1006" i="3"/>
  <c r="D1006" i="3"/>
  <c r="E1006" i="3"/>
  <c r="H1006" i="3"/>
  <c r="A1007" i="3"/>
  <c r="B1007" i="3"/>
  <c r="C1007" i="3"/>
  <c r="D1007" i="3"/>
  <c r="E1007" i="3"/>
  <c r="H1007" i="3"/>
  <c r="A1008" i="3"/>
  <c r="B1008" i="3"/>
  <c r="C1008" i="3"/>
  <c r="D1008" i="3"/>
  <c r="E1008" i="3"/>
  <c r="H1008" i="3"/>
  <c r="A1009" i="3"/>
  <c r="B1009" i="3"/>
  <c r="C1009" i="3"/>
  <c r="D1009" i="3"/>
  <c r="E1009" i="3"/>
  <c r="H1009" i="3"/>
  <c r="A1010" i="3"/>
  <c r="B1010" i="3"/>
  <c r="C1010" i="3"/>
  <c r="D1010" i="3"/>
  <c r="E1010" i="3"/>
  <c r="H1010" i="3"/>
  <c r="A1011" i="3"/>
  <c r="B1011" i="3"/>
  <c r="C1011" i="3"/>
  <c r="D1011" i="3"/>
  <c r="E1011" i="3"/>
  <c r="H1011" i="3"/>
  <c r="A1012" i="3"/>
  <c r="B1012" i="3"/>
  <c r="C1012" i="3"/>
  <c r="D1012" i="3"/>
  <c r="E1012" i="3"/>
  <c r="H1012" i="3"/>
  <c r="A1013" i="3"/>
  <c r="B1013" i="3"/>
  <c r="C1013" i="3"/>
  <c r="D1013" i="3"/>
  <c r="E1013" i="3"/>
  <c r="H1013" i="3"/>
  <c r="A1014" i="3"/>
  <c r="B1014" i="3"/>
  <c r="C1014" i="3"/>
  <c r="D1014" i="3"/>
  <c r="E1014" i="3"/>
  <c r="H1014" i="3"/>
  <c r="A1015" i="3"/>
  <c r="B1015" i="3"/>
  <c r="C1015" i="3"/>
  <c r="D1015" i="3"/>
  <c r="E1015" i="3"/>
  <c r="H1015" i="3"/>
  <c r="A1016" i="3"/>
  <c r="B1016" i="3"/>
  <c r="C1016" i="3"/>
  <c r="D1016" i="3"/>
  <c r="E1016" i="3"/>
  <c r="H1016" i="3"/>
  <c r="A1017" i="3"/>
  <c r="B1017" i="3"/>
  <c r="C1017" i="3"/>
  <c r="D1017" i="3"/>
  <c r="E1017" i="3"/>
  <c r="H1017" i="3"/>
  <c r="A1018" i="3"/>
  <c r="B1018" i="3"/>
  <c r="C1018" i="3"/>
  <c r="D1018" i="3"/>
  <c r="E1018" i="3"/>
  <c r="H1018" i="3"/>
  <c r="A1019" i="3"/>
  <c r="B1019" i="3"/>
  <c r="C1019" i="3"/>
  <c r="D1019" i="3"/>
  <c r="E1019" i="3"/>
  <c r="H1019" i="3"/>
  <c r="A1020" i="3"/>
  <c r="B1020" i="3"/>
  <c r="C1020" i="3"/>
  <c r="D1020" i="3"/>
  <c r="E1020" i="3"/>
  <c r="H1020" i="3"/>
  <c r="A1021" i="3"/>
  <c r="B1021" i="3"/>
  <c r="C1021" i="3"/>
  <c r="D1021" i="3"/>
  <c r="E1021" i="3"/>
  <c r="H1021" i="3"/>
  <c r="A1022" i="3"/>
  <c r="B1022" i="3"/>
  <c r="C1022" i="3"/>
  <c r="D1022" i="3"/>
  <c r="E1022" i="3"/>
  <c r="H1022" i="3"/>
  <c r="A1023" i="3"/>
  <c r="B1023" i="3"/>
  <c r="C1023" i="3"/>
  <c r="D1023" i="3"/>
  <c r="E1023" i="3"/>
  <c r="H1023" i="3"/>
  <c r="A1024" i="3"/>
  <c r="B1024" i="3"/>
  <c r="C1024" i="3"/>
  <c r="D1024" i="3"/>
  <c r="E1024" i="3"/>
  <c r="H1024" i="3"/>
  <c r="A1025" i="3"/>
  <c r="B1025" i="3"/>
  <c r="C1025" i="3"/>
  <c r="D1025" i="3"/>
  <c r="E1025" i="3"/>
  <c r="H1025" i="3"/>
  <c r="A1026" i="3"/>
  <c r="B1026" i="3"/>
  <c r="C1026" i="3"/>
  <c r="D1026" i="3"/>
  <c r="E1026" i="3"/>
  <c r="H1026" i="3"/>
  <c r="A1027" i="3"/>
  <c r="B1027" i="3"/>
  <c r="C1027" i="3"/>
  <c r="D1027" i="3"/>
  <c r="E1027" i="3"/>
  <c r="H1027" i="3"/>
  <c r="A1028" i="3"/>
  <c r="B1028" i="3"/>
  <c r="C1028" i="3"/>
  <c r="D1028" i="3"/>
  <c r="E1028" i="3"/>
  <c r="H1028" i="3"/>
  <c r="A1029" i="3"/>
  <c r="B1029" i="3"/>
  <c r="C1029" i="3"/>
  <c r="D1029" i="3"/>
  <c r="E1029" i="3"/>
  <c r="H1029" i="3"/>
  <c r="A1030" i="3"/>
  <c r="B1030" i="3"/>
  <c r="C1030" i="3"/>
  <c r="D1030" i="3"/>
  <c r="E1030" i="3"/>
  <c r="H1030" i="3"/>
  <c r="A1031" i="3"/>
  <c r="B1031" i="3"/>
  <c r="C1031" i="3"/>
  <c r="D1031" i="3"/>
  <c r="E1031" i="3"/>
  <c r="H1031" i="3"/>
  <c r="A1032" i="3"/>
  <c r="B1032" i="3"/>
  <c r="C1032" i="3"/>
  <c r="D1032" i="3"/>
  <c r="E1032" i="3"/>
  <c r="H1032" i="3"/>
  <c r="A1033" i="3"/>
  <c r="B1033" i="3"/>
  <c r="C1033" i="3"/>
  <c r="D1033" i="3"/>
  <c r="E1033" i="3"/>
  <c r="H1033" i="3"/>
  <c r="A1034" i="3"/>
  <c r="B1034" i="3"/>
  <c r="C1034" i="3"/>
  <c r="D1034" i="3"/>
  <c r="E1034" i="3"/>
  <c r="H1034" i="3"/>
  <c r="A1035" i="3"/>
  <c r="B1035" i="3"/>
  <c r="C1035" i="3"/>
  <c r="D1035" i="3"/>
  <c r="E1035" i="3"/>
  <c r="H1035" i="3"/>
  <c r="A1036" i="3"/>
  <c r="B1036" i="3"/>
  <c r="C1036" i="3"/>
  <c r="D1036" i="3"/>
  <c r="E1036" i="3"/>
  <c r="H1036" i="3"/>
  <c r="A1037" i="3"/>
  <c r="B1037" i="3"/>
  <c r="C1037" i="3"/>
  <c r="D1037" i="3"/>
  <c r="E1037" i="3"/>
  <c r="H1037" i="3"/>
  <c r="A1038" i="3"/>
  <c r="B1038" i="3"/>
  <c r="C1038" i="3"/>
  <c r="D1038" i="3"/>
  <c r="E1038" i="3"/>
  <c r="H1038" i="3"/>
  <c r="A1039" i="3"/>
  <c r="B1039" i="3"/>
  <c r="C1039" i="3"/>
  <c r="D1039" i="3"/>
  <c r="E1039" i="3"/>
  <c r="H1039" i="3"/>
  <c r="A1040" i="3"/>
  <c r="B1040" i="3"/>
  <c r="C1040" i="3"/>
  <c r="D1040" i="3"/>
  <c r="E1040" i="3"/>
  <c r="H1040" i="3"/>
  <c r="A1041" i="3"/>
  <c r="B1041" i="3"/>
  <c r="C1041" i="3"/>
  <c r="D1041" i="3"/>
  <c r="E1041" i="3"/>
  <c r="H1041" i="3"/>
  <c r="A1042" i="3"/>
  <c r="B1042" i="3"/>
  <c r="C1042" i="3"/>
  <c r="D1042" i="3"/>
  <c r="E1042" i="3"/>
  <c r="H1042" i="3"/>
  <c r="A1043" i="3"/>
  <c r="B1043" i="3"/>
  <c r="C1043" i="3"/>
  <c r="D1043" i="3"/>
  <c r="E1043" i="3"/>
  <c r="H1043" i="3"/>
  <c r="A1044" i="3"/>
  <c r="B1044" i="3"/>
  <c r="C1044" i="3"/>
  <c r="D1044" i="3"/>
  <c r="E1044" i="3"/>
  <c r="H1044" i="3"/>
  <c r="A1045" i="3"/>
  <c r="B1045" i="3"/>
  <c r="C1045" i="3"/>
  <c r="D1045" i="3"/>
  <c r="E1045" i="3"/>
  <c r="H1045" i="3"/>
  <c r="A1046" i="3"/>
  <c r="B1046" i="3"/>
  <c r="C1046" i="3"/>
  <c r="D1046" i="3"/>
  <c r="E1046" i="3"/>
  <c r="H1046" i="3"/>
  <c r="A1047" i="3"/>
  <c r="B1047" i="3"/>
  <c r="C1047" i="3"/>
  <c r="D1047" i="3"/>
  <c r="E1047" i="3"/>
  <c r="H1047" i="3"/>
  <c r="A1048" i="3"/>
  <c r="B1048" i="3"/>
  <c r="C1048" i="3"/>
  <c r="D1048" i="3"/>
  <c r="E1048" i="3"/>
  <c r="H1048" i="3"/>
  <c r="A1049" i="3"/>
  <c r="B1049" i="3"/>
  <c r="C1049" i="3"/>
  <c r="D1049" i="3"/>
  <c r="E1049" i="3"/>
  <c r="H1049" i="3"/>
  <c r="A1050" i="3"/>
  <c r="B1050" i="3"/>
  <c r="C1050" i="3"/>
  <c r="D1050" i="3"/>
  <c r="E1050" i="3"/>
  <c r="H1050" i="3"/>
  <c r="A1051" i="3"/>
  <c r="B1051" i="3"/>
  <c r="C1051" i="3"/>
  <c r="D1051" i="3"/>
  <c r="E1051" i="3"/>
  <c r="H1051" i="3"/>
  <c r="A1052" i="3"/>
  <c r="B1052" i="3"/>
  <c r="C1052" i="3"/>
  <c r="D1052" i="3"/>
  <c r="E1052" i="3"/>
  <c r="H1052" i="3"/>
  <c r="A1053" i="3"/>
  <c r="B1053" i="3"/>
  <c r="C1053" i="3"/>
  <c r="D1053" i="3"/>
  <c r="E1053" i="3"/>
  <c r="H1053" i="3"/>
  <c r="A1054" i="3"/>
  <c r="B1054" i="3"/>
  <c r="C1054" i="3"/>
  <c r="D1054" i="3"/>
  <c r="E1054" i="3"/>
  <c r="H1054" i="3"/>
  <c r="A1055" i="3"/>
  <c r="B1055" i="3"/>
  <c r="C1055" i="3"/>
  <c r="D1055" i="3"/>
  <c r="E1055" i="3"/>
  <c r="H1055" i="3"/>
  <c r="A1056" i="3"/>
  <c r="B1056" i="3"/>
  <c r="C1056" i="3"/>
  <c r="D1056" i="3"/>
  <c r="E1056" i="3"/>
  <c r="H1056" i="3"/>
  <c r="A1057" i="3"/>
  <c r="B1057" i="3"/>
  <c r="C1057" i="3"/>
  <c r="D1057" i="3"/>
  <c r="E1057" i="3"/>
  <c r="H1057" i="3"/>
  <c r="A1058" i="3"/>
  <c r="B1058" i="3"/>
  <c r="C1058" i="3"/>
  <c r="D1058" i="3"/>
  <c r="E1058" i="3"/>
  <c r="H1058" i="3"/>
  <c r="A1059" i="3"/>
  <c r="B1059" i="3"/>
  <c r="C1059" i="3"/>
  <c r="D1059" i="3"/>
  <c r="E1059" i="3"/>
  <c r="H1059" i="3"/>
  <c r="A1060" i="3"/>
  <c r="B1060" i="3"/>
  <c r="C1060" i="3"/>
  <c r="D1060" i="3"/>
  <c r="E1060" i="3"/>
  <c r="H1060" i="3"/>
  <c r="A1061" i="3"/>
  <c r="B1061" i="3"/>
  <c r="C1061" i="3"/>
  <c r="D1061" i="3"/>
  <c r="E1061" i="3"/>
  <c r="H1061" i="3"/>
  <c r="A1062" i="3"/>
  <c r="B1062" i="3"/>
  <c r="C1062" i="3"/>
  <c r="D1062" i="3"/>
  <c r="E1062" i="3"/>
  <c r="H1062" i="3"/>
  <c r="A1063" i="3"/>
  <c r="B1063" i="3"/>
  <c r="C1063" i="3"/>
  <c r="D1063" i="3"/>
  <c r="E1063" i="3"/>
  <c r="H1063" i="3"/>
  <c r="A1064" i="3"/>
  <c r="B1064" i="3"/>
  <c r="C1064" i="3"/>
  <c r="D1064" i="3"/>
  <c r="E1064" i="3"/>
  <c r="H1064" i="3"/>
  <c r="A1065" i="3"/>
  <c r="B1065" i="3"/>
  <c r="C1065" i="3"/>
  <c r="D1065" i="3"/>
  <c r="E1065" i="3"/>
  <c r="H1065" i="3"/>
  <c r="A1066" i="3"/>
  <c r="B1066" i="3"/>
  <c r="C1066" i="3"/>
  <c r="D1066" i="3"/>
  <c r="E1066" i="3"/>
  <c r="H1066" i="3"/>
  <c r="A1067" i="3"/>
  <c r="B1067" i="3"/>
  <c r="C1067" i="3"/>
  <c r="D1067" i="3"/>
  <c r="E1067" i="3"/>
  <c r="H1067" i="3"/>
  <c r="A1068" i="3"/>
  <c r="B1068" i="3"/>
  <c r="C1068" i="3"/>
  <c r="D1068" i="3"/>
  <c r="E1068" i="3"/>
  <c r="H1068" i="3"/>
  <c r="A1069" i="3"/>
  <c r="B1069" i="3"/>
  <c r="C1069" i="3"/>
  <c r="D1069" i="3"/>
  <c r="E1069" i="3"/>
  <c r="H1069" i="3"/>
  <c r="A1070" i="3"/>
  <c r="B1070" i="3"/>
  <c r="C1070" i="3"/>
  <c r="D1070" i="3"/>
  <c r="E1070" i="3"/>
  <c r="H1070" i="3"/>
  <c r="A1071" i="3"/>
  <c r="B1071" i="3"/>
  <c r="C1071" i="3"/>
  <c r="D1071" i="3"/>
  <c r="E1071" i="3"/>
  <c r="H1071" i="3"/>
  <c r="A1072" i="3"/>
  <c r="B1072" i="3"/>
  <c r="C1072" i="3"/>
  <c r="D1072" i="3"/>
  <c r="E1072" i="3"/>
  <c r="H1072" i="3"/>
  <c r="A1073" i="3"/>
  <c r="B1073" i="3"/>
  <c r="C1073" i="3"/>
  <c r="D1073" i="3"/>
  <c r="E1073" i="3"/>
  <c r="H1073" i="3"/>
  <c r="A1074" i="3"/>
  <c r="B1074" i="3"/>
  <c r="C1074" i="3"/>
  <c r="D1074" i="3"/>
  <c r="E1074" i="3"/>
  <c r="H1074" i="3"/>
  <c r="A1075" i="3"/>
  <c r="B1075" i="3"/>
  <c r="C1075" i="3"/>
  <c r="D1075" i="3"/>
  <c r="E1075" i="3"/>
  <c r="H1075" i="3"/>
  <c r="A1076" i="3"/>
  <c r="B1076" i="3"/>
  <c r="C1076" i="3"/>
  <c r="D1076" i="3"/>
  <c r="E1076" i="3"/>
  <c r="H1076" i="3"/>
  <c r="A1077" i="3"/>
  <c r="B1077" i="3"/>
  <c r="C1077" i="3"/>
  <c r="D1077" i="3"/>
  <c r="E1077" i="3"/>
  <c r="H1077" i="3"/>
  <c r="A1078" i="3"/>
  <c r="B1078" i="3"/>
  <c r="C1078" i="3"/>
  <c r="D1078" i="3"/>
  <c r="E1078" i="3"/>
  <c r="H1078" i="3"/>
  <c r="A1079" i="3"/>
  <c r="B1079" i="3"/>
  <c r="C1079" i="3"/>
  <c r="D1079" i="3"/>
  <c r="E1079" i="3"/>
  <c r="H1079" i="3"/>
  <c r="A1080" i="3"/>
  <c r="B1080" i="3"/>
  <c r="C1080" i="3"/>
  <c r="D1080" i="3"/>
  <c r="E1080" i="3"/>
  <c r="H1080" i="3"/>
  <c r="A1081" i="3"/>
  <c r="B1081" i="3"/>
  <c r="C1081" i="3"/>
  <c r="D1081" i="3"/>
  <c r="E1081" i="3"/>
  <c r="H1081" i="3"/>
  <c r="A1082" i="3"/>
  <c r="B1082" i="3"/>
  <c r="C1082" i="3"/>
  <c r="D1082" i="3"/>
  <c r="E1082" i="3"/>
  <c r="H1082" i="3"/>
  <c r="A1083" i="3"/>
  <c r="B1083" i="3"/>
  <c r="C1083" i="3"/>
  <c r="D1083" i="3"/>
  <c r="E1083" i="3"/>
  <c r="H1083" i="3"/>
  <c r="A1084" i="3"/>
  <c r="B1084" i="3"/>
  <c r="C1084" i="3"/>
  <c r="D1084" i="3"/>
  <c r="E1084" i="3"/>
  <c r="H1084" i="3"/>
  <c r="A1085" i="3"/>
  <c r="B1085" i="3"/>
  <c r="C1085" i="3"/>
  <c r="D1085" i="3"/>
  <c r="E1085" i="3"/>
  <c r="H1085" i="3"/>
  <c r="A1086" i="3"/>
  <c r="B1086" i="3"/>
  <c r="C1086" i="3"/>
  <c r="D1086" i="3"/>
  <c r="E1086" i="3"/>
  <c r="H1086" i="3"/>
  <c r="A1087" i="3"/>
  <c r="B1087" i="3"/>
  <c r="C1087" i="3"/>
  <c r="D1087" i="3"/>
  <c r="E1087" i="3"/>
  <c r="H1087" i="3"/>
  <c r="A1088" i="3"/>
  <c r="B1088" i="3"/>
  <c r="C1088" i="3"/>
  <c r="D1088" i="3"/>
  <c r="E1088" i="3"/>
  <c r="H1088" i="3"/>
  <c r="A1089" i="3"/>
  <c r="B1089" i="3"/>
  <c r="C1089" i="3"/>
  <c r="D1089" i="3"/>
  <c r="E1089" i="3"/>
  <c r="H1089" i="3"/>
  <c r="A1090" i="3"/>
  <c r="B1090" i="3"/>
  <c r="C1090" i="3"/>
  <c r="D1090" i="3"/>
  <c r="E1090" i="3"/>
  <c r="H1090" i="3"/>
  <c r="A1091" i="3"/>
  <c r="B1091" i="3"/>
  <c r="C1091" i="3"/>
  <c r="D1091" i="3"/>
  <c r="E1091" i="3"/>
  <c r="H1091" i="3"/>
  <c r="A1092" i="3"/>
  <c r="B1092" i="3"/>
  <c r="C1092" i="3"/>
  <c r="D1092" i="3"/>
  <c r="E1092" i="3"/>
  <c r="H1092" i="3"/>
  <c r="A1093" i="3"/>
  <c r="B1093" i="3"/>
  <c r="C1093" i="3"/>
  <c r="D1093" i="3"/>
  <c r="E1093" i="3"/>
  <c r="H1093" i="3"/>
  <c r="A1094" i="3"/>
  <c r="B1094" i="3"/>
  <c r="C1094" i="3"/>
  <c r="D1094" i="3"/>
  <c r="E1094" i="3"/>
  <c r="H1094" i="3"/>
  <c r="A1095" i="3"/>
  <c r="B1095" i="3"/>
  <c r="C1095" i="3"/>
  <c r="D1095" i="3"/>
  <c r="E1095" i="3"/>
  <c r="H1095" i="3"/>
  <c r="A1096" i="3"/>
  <c r="B1096" i="3"/>
  <c r="C1096" i="3"/>
  <c r="D1096" i="3"/>
  <c r="E1096" i="3"/>
  <c r="H1096" i="3"/>
  <c r="A1097" i="3"/>
  <c r="B1097" i="3"/>
  <c r="C1097" i="3"/>
  <c r="D1097" i="3"/>
  <c r="E1097" i="3"/>
  <c r="H1097" i="3"/>
  <c r="A1098" i="3"/>
  <c r="B1098" i="3"/>
  <c r="C1098" i="3"/>
  <c r="D1098" i="3"/>
  <c r="E1098" i="3"/>
  <c r="H1098" i="3"/>
  <c r="A1099" i="3"/>
  <c r="B1099" i="3"/>
  <c r="C1099" i="3"/>
  <c r="D1099" i="3"/>
  <c r="E1099" i="3"/>
  <c r="H1099" i="3"/>
  <c r="A1100" i="3"/>
  <c r="B1100" i="3"/>
  <c r="C1100" i="3"/>
  <c r="D1100" i="3"/>
  <c r="E1100" i="3"/>
  <c r="H1100" i="3"/>
  <c r="A1101" i="3"/>
  <c r="B1101" i="3"/>
  <c r="C1101" i="3"/>
  <c r="D1101" i="3"/>
  <c r="E1101" i="3"/>
  <c r="H1101" i="3"/>
  <c r="A1102" i="3"/>
  <c r="B1102" i="3"/>
  <c r="C1102" i="3"/>
  <c r="D1102" i="3"/>
  <c r="E1102" i="3"/>
  <c r="H1102" i="3"/>
  <c r="A1103" i="3"/>
  <c r="B1103" i="3"/>
  <c r="C1103" i="3"/>
  <c r="D1103" i="3"/>
  <c r="E1103" i="3"/>
  <c r="H1103" i="3"/>
  <c r="A1104" i="3"/>
  <c r="B1104" i="3"/>
  <c r="C1104" i="3"/>
  <c r="D1104" i="3"/>
  <c r="E1104" i="3"/>
  <c r="H1104" i="3"/>
  <c r="A1105" i="3"/>
  <c r="B1105" i="3"/>
  <c r="C1105" i="3"/>
  <c r="D1105" i="3"/>
  <c r="E1105" i="3"/>
  <c r="H1105" i="3"/>
  <c r="A1106" i="3"/>
  <c r="B1106" i="3"/>
  <c r="C1106" i="3"/>
  <c r="D1106" i="3"/>
  <c r="E1106" i="3"/>
  <c r="H1106" i="3"/>
  <c r="A1107" i="3"/>
  <c r="B1107" i="3"/>
  <c r="C1107" i="3"/>
  <c r="D1107" i="3"/>
  <c r="E1107" i="3"/>
  <c r="H1107" i="3"/>
  <c r="A1108" i="3"/>
  <c r="B1108" i="3"/>
  <c r="C1108" i="3"/>
  <c r="D1108" i="3"/>
  <c r="E1108" i="3"/>
  <c r="H1108" i="3"/>
  <c r="A1109" i="3"/>
  <c r="B1109" i="3"/>
  <c r="C1109" i="3"/>
  <c r="D1109" i="3"/>
  <c r="E1109" i="3"/>
  <c r="H1109" i="3"/>
  <c r="A1110" i="3"/>
  <c r="B1110" i="3"/>
  <c r="C1110" i="3"/>
  <c r="D1110" i="3"/>
  <c r="E1110" i="3"/>
  <c r="H1110" i="3"/>
  <c r="A1111" i="3"/>
  <c r="B1111" i="3"/>
  <c r="C1111" i="3"/>
  <c r="D1111" i="3"/>
  <c r="E1111" i="3"/>
  <c r="H1111" i="3"/>
  <c r="A1112" i="3"/>
  <c r="B1112" i="3"/>
  <c r="C1112" i="3"/>
  <c r="D1112" i="3"/>
  <c r="E1112" i="3"/>
  <c r="H1112" i="3"/>
  <c r="A1113" i="3"/>
  <c r="B1113" i="3"/>
  <c r="C1113" i="3"/>
  <c r="D1113" i="3"/>
  <c r="E1113" i="3"/>
  <c r="H1113" i="3"/>
  <c r="A1114" i="3"/>
  <c r="B1114" i="3"/>
  <c r="C1114" i="3"/>
  <c r="D1114" i="3"/>
  <c r="E1114" i="3"/>
  <c r="H1114" i="3"/>
  <c r="A1115" i="3"/>
  <c r="B1115" i="3"/>
  <c r="C1115" i="3"/>
  <c r="D1115" i="3"/>
  <c r="E1115" i="3"/>
  <c r="H1115" i="3"/>
  <c r="A1116" i="3"/>
  <c r="B1116" i="3"/>
  <c r="C1116" i="3"/>
  <c r="D1116" i="3"/>
  <c r="E1116" i="3"/>
  <c r="H1116" i="3"/>
  <c r="A1117" i="3"/>
  <c r="B1117" i="3"/>
  <c r="C1117" i="3"/>
  <c r="D1117" i="3"/>
  <c r="E1117" i="3"/>
  <c r="H1117" i="3"/>
  <c r="A1118" i="3"/>
  <c r="B1118" i="3"/>
  <c r="C1118" i="3"/>
  <c r="D1118" i="3"/>
  <c r="E1118" i="3"/>
  <c r="H1118" i="3"/>
  <c r="A1119" i="3"/>
  <c r="B1119" i="3"/>
  <c r="C1119" i="3"/>
  <c r="D1119" i="3"/>
  <c r="E1119" i="3"/>
  <c r="H1119" i="3"/>
  <c r="A1120" i="3"/>
  <c r="B1120" i="3"/>
  <c r="C1120" i="3"/>
  <c r="D1120" i="3"/>
  <c r="E1120" i="3"/>
  <c r="H1120" i="3"/>
  <c r="A1121" i="3"/>
  <c r="B1121" i="3"/>
  <c r="C1121" i="3"/>
  <c r="D1121" i="3"/>
  <c r="E1121" i="3"/>
  <c r="H1121" i="3"/>
  <c r="A1122" i="3"/>
  <c r="B1122" i="3"/>
  <c r="C1122" i="3"/>
  <c r="D1122" i="3"/>
  <c r="E1122" i="3"/>
  <c r="H1122" i="3"/>
  <c r="A1123" i="3"/>
  <c r="B1123" i="3"/>
  <c r="C1123" i="3"/>
  <c r="D1123" i="3"/>
  <c r="E1123" i="3"/>
  <c r="H1123" i="3"/>
  <c r="A1124" i="3"/>
  <c r="B1124" i="3"/>
  <c r="C1124" i="3"/>
  <c r="D1124" i="3"/>
  <c r="E1124" i="3"/>
  <c r="H1124" i="3"/>
  <c r="A1125" i="3"/>
  <c r="B1125" i="3"/>
  <c r="C1125" i="3"/>
  <c r="D1125" i="3"/>
  <c r="E1125" i="3"/>
  <c r="H1125" i="3"/>
  <c r="A1126" i="3"/>
  <c r="B1126" i="3"/>
  <c r="C1126" i="3"/>
  <c r="D1126" i="3"/>
  <c r="E1126" i="3"/>
  <c r="H1126" i="3"/>
  <c r="A1127" i="3"/>
  <c r="B1127" i="3"/>
  <c r="C1127" i="3"/>
  <c r="D1127" i="3"/>
  <c r="E1127" i="3"/>
  <c r="H1127" i="3"/>
  <c r="A1128" i="3"/>
  <c r="B1128" i="3"/>
  <c r="C1128" i="3"/>
  <c r="D1128" i="3"/>
  <c r="E1128" i="3"/>
  <c r="H1128" i="3"/>
  <c r="A1129" i="3"/>
  <c r="B1129" i="3"/>
  <c r="C1129" i="3"/>
  <c r="D1129" i="3"/>
  <c r="E1129" i="3"/>
  <c r="H1129" i="3"/>
  <c r="A1130" i="3"/>
  <c r="B1130" i="3"/>
  <c r="C1130" i="3"/>
  <c r="D1130" i="3"/>
  <c r="E1130" i="3"/>
  <c r="H1130" i="3"/>
  <c r="A1131" i="3"/>
  <c r="B1131" i="3"/>
  <c r="C1131" i="3"/>
  <c r="D1131" i="3"/>
  <c r="E1131" i="3"/>
  <c r="H1131" i="3"/>
  <c r="A1132" i="3"/>
  <c r="B1132" i="3"/>
  <c r="C1132" i="3"/>
  <c r="D1132" i="3"/>
  <c r="E1132" i="3"/>
  <c r="H1132" i="3"/>
  <c r="A1133" i="3"/>
  <c r="B1133" i="3"/>
  <c r="C1133" i="3"/>
  <c r="D1133" i="3"/>
  <c r="E1133" i="3"/>
  <c r="H1133" i="3"/>
  <c r="A1134" i="3"/>
  <c r="B1134" i="3"/>
  <c r="C1134" i="3"/>
  <c r="D1134" i="3"/>
  <c r="E1134" i="3"/>
  <c r="H1134" i="3"/>
  <c r="A1135" i="3"/>
  <c r="B1135" i="3"/>
  <c r="C1135" i="3"/>
  <c r="D1135" i="3"/>
  <c r="E1135" i="3"/>
  <c r="H1135" i="3"/>
  <c r="A1136" i="3"/>
  <c r="B1136" i="3"/>
  <c r="C1136" i="3"/>
  <c r="D1136" i="3"/>
  <c r="E1136" i="3"/>
  <c r="H1136" i="3"/>
  <c r="A1137" i="3"/>
  <c r="B1137" i="3"/>
  <c r="C1137" i="3"/>
  <c r="D1137" i="3"/>
  <c r="E1137" i="3"/>
  <c r="H1137" i="3"/>
  <c r="A1138" i="3"/>
  <c r="B1138" i="3"/>
  <c r="C1138" i="3"/>
  <c r="D1138" i="3"/>
  <c r="E1138" i="3"/>
  <c r="H1138" i="3"/>
  <c r="A1139" i="3"/>
  <c r="B1139" i="3"/>
  <c r="C1139" i="3"/>
  <c r="D1139" i="3"/>
  <c r="E1139" i="3"/>
  <c r="H1139" i="3"/>
  <c r="A1140" i="3"/>
  <c r="B1140" i="3"/>
  <c r="C1140" i="3"/>
  <c r="D1140" i="3"/>
  <c r="E1140" i="3"/>
  <c r="H1140" i="3"/>
  <c r="A1141" i="3"/>
  <c r="B1141" i="3"/>
  <c r="C1141" i="3"/>
  <c r="D1141" i="3"/>
  <c r="E1141" i="3"/>
  <c r="H1141" i="3"/>
  <c r="A1142" i="3"/>
  <c r="B1142" i="3"/>
  <c r="C1142" i="3"/>
  <c r="D1142" i="3"/>
  <c r="E1142" i="3"/>
  <c r="H1142" i="3"/>
  <c r="A1143" i="3"/>
  <c r="B1143" i="3"/>
  <c r="C1143" i="3"/>
  <c r="D1143" i="3"/>
  <c r="E1143" i="3"/>
  <c r="H1143" i="3"/>
  <c r="A1144" i="3"/>
  <c r="B1144" i="3"/>
  <c r="C1144" i="3"/>
  <c r="D1144" i="3"/>
  <c r="E1144" i="3"/>
  <c r="H1144" i="3"/>
  <c r="A1145" i="3"/>
  <c r="B1145" i="3"/>
  <c r="C1145" i="3"/>
  <c r="D1145" i="3"/>
  <c r="E1145" i="3"/>
  <c r="H1145" i="3"/>
  <c r="A1146" i="3"/>
  <c r="B1146" i="3"/>
  <c r="C1146" i="3"/>
  <c r="D1146" i="3"/>
  <c r="E1146" i="3"/>
  <c r="H1146" i="3"/>
  <c r="A1147" i="3"/>
  <c r="B1147" i="3"/>
  <c r="C1147" i="3"/>
  <c r="D1147" i="3"/>
  <c r="E1147" i="3"/>
  <c r="H1147" i="3"/>
  <c r="A1148" i="3"/>
  <c r="B1148" i="3"/>
  <c r="C1148" i="3"/>
  <c r="D1148" i="3"/>
  <c r="E1148" i="3"/>
  <c r="H1148" i="3"/>
  <c r="A1149" i="3"/>
  <c r="B1149" i="3"/>
  <c r="C1149" i="3"/>
  <c r="D1149" i="3"/>
  <c r="E1149" i="3"/>
  <c r="H1149" i="3"/>
  <c r="A1150" i="3"/>
  <c r="B1150" i="3"/>
  <c r="C1150" i="3"/>
  <c r="D1150" i="3"/>
  <c r="E1150" i="3"/>
  <c r="H1150" i="3"/>
  <c r="A1151" i="3"/>
  <c r="B1151" i="3"/>
  <c r="C1151" i="3"/>
  <c r="D1151" i="3"/>
  <c r="E1151" i="3"/>
  <c r="H1151" i="3"/>
  <c r="A1152" i="3"/>
  <c r="B1152" i="3"/>
  <c r="C1152" i="3"/>
  <c r="D1152" i="3"/>
  <c r="E1152" i="3"/>
  <c r="H1152" i="3"/>
  <c r="A1153" i="3"/>
  <c r="B1153" i="3"/>
  <c r="C1153" i="3"/>
  <c r="D1153" i="3"/>
  <c r="E1153" i="3"/>
  <c r="H1153" i="3"/>
  <c r="A1154" i="3"/>
  <c r="B1154" i="3"/>
  <c r="C1154" i="3"/>
  <c r="D1154" i="3"/>
  <c r="E1154" i="3"/>
  <c r="H1154" i="3"/>
  <c r="A1155" i="3"/>
  <c r="B1155" i="3"/>
  <c r="C1155" i="3"/>
  <c r="D1155" i="3"/>
  <c r="E1155" i="3"/>
  <c r="H1155" i="3"/>
  <c r="A1156" i="3"/>
  <c r="B1156" i="3"/>
  <c r="C1156" i="3"/>
  <c r="D1156" i="3"/>
  <c r="E1156" i="3"/>
  <c r="H1156" i="3"/>
  <c r="A1157" i="3"/>
  <c r="B1157" i="3"/>
  <c r="C1157" i="3"/>
  <c r="D1157" i="3"/>
  <c r="E1157" i="3"/>
  <c r="H1157" i="3"/>
  <c r="A1158" i="3"/>
  <c r="B1158" i="3"/>
  <c r="C1158" i="3"/>
  <c r="D1158" i="3"/>
  <c r="E1158" i="3"/>
  <c r="H1158" i="3"/>
  <c r="A1159" i="3"/>
  <c r="B1159" i="3"/>
  <c r="C1159" i="3"/>
  <c r="D1159" i="3"/>
  <c r="E1159" i="3"/>
  <c r="H1159" i="3"/>
  <c r="A1160" i="3"/>
  <c r="B1160" i="3"/>
  <c r="C1160" i="3"/>
  <c r="D1160" i="3"/>
  <c r="E1160" i="3"/>
  <c r="H1160" i="3"/>
  <c r="A1161" i="3"/>
  <c r="B1161" i="3"/>
  <c r="C1161" i="3"/>
  <c r="D1161" i="3"/>
  <c r="E1161" i="3"/>
  <c r="H1161" i="3"/>
  <c r="A1162" i="3"/>
  <c r="B1162" i="3"/>
  <c r="C1162" i="3"/>
  <c r="D1162" i="3"/>
  <c r="E1162" i="3"/>
  <c r="H1162" i="3"/>
  <c r="A1163" i="3"/>
  <c r="B1163" i="3"/>
  <c r="C1163" i="3"/>
  <c r="D1163" i="3"/>
  <c r="E1163" i="3"/>
  <c r="H1163" i="3"/>
  <c r="A1164" i="3"/>
  <c r="B1164" i="3"/>
  <c r="C1164" i="3"/>
  <c r="D1164" i="3"/>
  <c r="E1164" i="3"/>
  <c r="H1164" i="3"/>
  <c r="A1165" i="3"/>
  <c r="B1165" i="3"/>
  <c r="C1165" i="3"/>
  <c r="D1165" i="3"/>
  <c r="E1165" i="3"/>
  <c r="H1165" i="3"/>
  <c r="A1166" i="3"/>
  <c r="B1166" i="3"/>
  <c r="C1166" i="3"/>
  <c r="D1166" i="3"/>
  <c r="E1166" i="3"/>
  <c r="H1166" i="3"/>
  <c r="A1167" i="3"/>
  <c r="B1167" i="3"/>
  <c r="C1167" i="3"/>
  <c r="D1167" i="3"/>
  <c r="E1167" i="3"/>
  <c r="H1167" i="3"/>
  <c r="A1168" i="3"/>
  <c r="B1168" i="3"/>
  <c r="C1168" i="3"/>
  <c r="D1168" i="3"/>
  <c r="E1168" i="3"/>
  <c r="H1168" i="3"/>
  <c r="A1169" i="3"/>
  <c r="B1169" i="3"/>
  <c r="C1169" i="3"/>
  <c r="D1169" i="3"/>
  <c r="E1169" i="3"/>
  <c r="H1169" i="3"/>
  <c r="A1170" i="3"/>
  <c r="B1170" i="3"/>
  <c r="C1170" i="3"/>
  <c r="D1170" i="3"/>
  <c r="E1170" i="3"/>
  <c r="H1170" i="3"/>
  <c r="A1171" i="3"/>
  <c r="B1171" i="3"/>
  <c r="C1171" i="3"/>
  <c r="D1171" i="3"/>
  <c r="E1171" i="3"/>
  <c r="H1171" i="3"/>
  <c r="A1172" i="3"/>
  <c r="B1172" i="3"/>
  <c r="C1172" i="3"/>
  <c r="D1172" i="3"/>
  <c r="E1172" i="3"/>
  <c r="H1172" i="3"/>
  <c r="A1173" i="3"/>
  <c r="B1173" i="3"/>
  <c r="C1173" i="3"/>
  <c r="D1173" i="3"/>
  <c r="E1173" i="3"/>
  <c r="H1173" i="3"/>
  <c r="A1174" i="3"/>
  <c r="B1174" i="3"/>
  <c r="C1174" i="3"/>
  <c r="D1174" i="3"/>
  <c r="E1174" i="3"/>
  <c r="H1174" i="3"/>
  <c r="A1175" i="3"/>
  <c r="B1175" i="3"/>
  <c r="C1175" i="3"/>
  <c r="D1175" i="3"/>
  <c r="E1175" i="3"/>
  <c r="H1175" i="3"/>
  <c r="A1176" i="3"/>
  <c r="B1176" i="3"/>
  <c r="C1176" i="3"/>
  <c r="D1176" i="3"/>
  <c r="E1176" i="3"/>
  <c r="H1176" i="3"/>
  <c r="A1177" i="3"/>
  <c r="B1177" i="3"/>
  <c r="C1177" i="3"/>
  <c r="D1177" i="3"/>
  <c r="E1177" i="3"/>
  <c r="H1177" i="3"/>
  <c r="A1178" i="3"/>
  <c r="B1178" i="3"/>
  <c r="C1178" i="3"/>
  <c r="D1178" i="3"/>
  <c r="E1178" i="3"/>
  <c r="H1178" i="3"/>
  <c r="A1179" i="3"/>
  <c r="B1179" i="3"/>
  <c r="C1179" i="3"/>
  <c r="D1179" i="3"/>
  <c r="E1179" i="3"/>
  <c r="H1179" i="3"/>
  <c r="A1180" i="3"/>
  <c r="B1180" i="3"/>
  <c r="C1180" i="3"/>
  <c r="D1180" i="3"/>
  <c r="E1180" i="3"/>
  <c r="H1180" i="3"/>
  <c r="A1181" i="3"/>
  <c r="B1181" i="3"/>
  <c r="C1181" i="3"/>
  <c r="D1181" i="3"/>
  <c r="E1181" i="3"/>
  <c r="H1181" i="3"/>
  <c r="A1182" i="3"/>
  <c r="B1182" i="3"/>
  <c r="C1182" i="3"/>
  <c r="D1182" i="3"/>
  <c r="E1182" i="3"/>
  <c r="H1182" i="3"/>
  <c r="A1183" i="3"/>
  <c r="B1183" i="3"/>
  <c r="C1183" i="3"/>
  <c r="D1183" i="3"/>
  <c r="E1183" i="3"/>
  <c r="H1183" i="3"/>
  <c r="A1184" i="3"/>
  <c r="B1184" i="3"/>
  <c r="C1184" i="3"/>
  <c r="D1184" i="3"/>
  <c r="E1184" i="3"/>
  <c r="H1184" i="3"/>
  <c r="A1185" i="3"/>
  <c r="B1185" i="3"/>
  <c r="C1185" i="3"/>
  <c r="D1185" i="3"/>
  <c r="E1185" i="3"/>
  <c r="H1185" i="3"/>
  <c r="A1186" i="3"/>
  <c r="B1186" i="3"/>
  <c r="C1186" i="3"/>
  <c r="D1186" i="3"/>
  <c r="E1186" i="3"/>
  <c r="H1186" i="3"/>
  <c r="A1187" i="3"/>
  <c r="B1187" i="3"/>
  <c r="C1187" i="3"/>
  <c r="D1187" i="3"/>
  <c r="E1187" i="3"/>
  <c r="H1187" i="3"/>
  <c r="A1188" i="3"/>
  <c r="B1188" i="3"/>
  <c r="C1188" i="3"/>
  <c r="D1188" i="3"/>
  <c r="E1188" i="3"/>
  <c r="H1188" i="3"/>
  <c r="A1189" i="3"/>
  <c r="B1189" i="3"/>
  <c r="C1189" i="3"/>
  <c r="D1189" i="3"/>
  <c r="E1189" i="3"/>
  <c r="H1189" i="3"/>
  <c r="A1190" i="3"/>
  <c r="B1190" i="3"/>
  <c r="C1190" i="3"/>
  <c r="D1190" i="3"/>
  <c r="E1190" i="3"/>
  <c r="H1190" i="3"/>
  <c r="A1191" i="3"/>
  <c r="B1191" i="3"/>
  <c r="C1191" i="3"/>
  <c r="D1191" i="3"/>
  <c r="E1191" i="3"/>
  <c r="H1191" i="3"/>
  <c r="A1192" i="3"/>
  <c r="B1192" i="3"/>
  <c r="C1192" i="3"/>
  <c r="D1192" i="3"/>
  <c r="E1192" i="3"/>
  <c r="H1192" i="3"/>
  <c r="A1193" i="3"/>
  <c r="B1193" i="3"/>
  <c r="C1193" i="3"/>
  <c r="D1193" i="3"/>
  <c r="E1193" i="3"/>
  <c r="H1193" i="3"/>
  <c r="A1194" i="3"/>
  <c r="B1194" i="3"/>
  <c r="C1194" i="3"/>
  <c r="D1194" i="3"/>
  <c r="E1194" i="3"/>
  <c r="H1194" i="3"/>
  <c r="A1195" i="3"/>
  <c r="B1195" i="3"/>
  <c r="C1195" i="3"/>
  <c r="D1195" i="3"/>
  <c r="E1195" i="3"/>
  <c r="H1195" i="3"/>
  <c r="A1196" i="3"/>
  <c r="B1196" i="3"/>
  <c r="C1196" i="3"/>
  <c r="D1196" i="3"/>
  <c r="E1196" i="3"/>
  <c r="H1196" i="3"/>
  <c r="A1197" i="3"/>
  <c r="B1197" i="3"/>
  <c r="C1197" i="3"/>
  <c r="D1197" i="3"/>
  <c r="E1197" i="3"/>
  <c r="H1197" i="3"/>
  <c r="A1198" i="3"/>
  <c r="B1198" i="3"/>
  <c r="C1198" i="3"/>
  <c r="D1198" i="3"/>
  <c r="E1198" i="3"/>
  <c r="H1198" i="3"/>
  <c r="A1199" i="3"/>
  <c r="B1199" i="3"/>
  <c r="C1199" i="3"/>
  <c r="D1199" i="3"/>
  <c r="E1199" i="3"/>
  <c r="H1199" i="3"/>
  <c r="A1200" i="3"/>
  <c r="B1200" i="3"/>
  <c r="C1200" i="3"/>
  <c r="D1200" i="3"/>
  <c r="E1200" i="3"/>
  <c r="H1200" i="3"/>
  <c r="A1201" i="3"/>
  <c r="B1201" i="3"/>
  <c r="C1201" i="3"/>
  <c r="D1201" i="3"/>
  <c r="E1201" i="3"/>
  <c r="H1201" i="3"/>
  <c r="A1202" i="3"/>
  <c r="B1202" i="3"/>
  <c r="C1202" i="3"/>
  <c r="D1202" i="3"/>
  <c r="E1202" i="3"/>
  <c r="H1202" i="3"/>
  <c r="A1203" i="3"/>
  <c r="B1203" i="3"/>
  <c r="C1203" i="3"/>
  <c r="D1203" i="3"/>
  <c r="E1203" i="3"/>
  <c r="H1203" i="3"/>
  <c r="A1204" i="3"/>
  <c r="B1204" i="3"/>
  <c r="C1204" i="3"/>
  <c r="D1204" i="3"/>
  <c r="E1204" i="3"/>
  <c r="H1204" i="3"/>
  <c r="A1205" i="3"/>
  <c r="B1205" i="3"/>
  <c r="C1205" i="3"/>
  <c r="D1205" i="3"/>
  <c r="E1205" i="3"/>
  <c r="H1205" i="3"/>
  <c r="A1206" i="3"/>
  <c r="B1206" i="3"/>
  <c r="C1206" i="3"/>
  <c r="D1206" i="3"/>
  <c r="E1206" i="3"/>
  <c r="H1206" i="3"/>
  <c r="A1207" i="3"/>
  <c r="B1207" i="3"/>
  <c r="C1207" i="3"/>
  <c r="D1207" i="3"/>
  <c r="E1207" i="3"/>
  <c r="H1207" i="3"/>
  <c r="A1208" i="3"/>
  <c r="B1208" i="3"/>
  <c r="C1208" i="3"/>
  <c r="D1208" i="3"/>
  <c r="E1208" i="3"/>
  <c r="H1208" i="3"/>
  <c r="A1209" i="3"/>
  <c r="B1209" i="3"/>
  <c r="C1209" i="3"/>
  <c r="D1209" i="3"/>
  <c r="E1209" i="3"/>
  <c r="H1209" i="3"/>
  <c r="A1210" i="3"/>
  <c r="B1210" i="3"/>
  <c r="C1210" i="3"/>
  <c r="D1210" i="3"/>
  <c r="E1210" i="3"/>
  <c r="H1210" i="3"/>
  <c r="A1211" i="3"/>
  <c r="B1211" i="3"/>
  <c r="C1211" i="3"/>
  <c r="D1211" i="3"/>
  <c r="E1211" i="3"/>
  <c r="H1211" i="3"/>
  <c r="A1212" i="3"/>
  <c r="B1212" i="3"/>
  <c r="C1212" i="3"/>
  <c r="D1212" i="3"/>
  <c r="E1212" i="3"/>
  <c r="H1212" i="3"/>
  <c r="A1213" i="3"/>
  <c r="B1213" i="3"/>
  <c r="C1213" i="3"/>
  <c r="D1213" i="3"/>
  <c r="E1213" i="3"/>
  <c r="H1213" i="3"/>
  <c r="A1214" i="3"/>
  <c r="B1214" i="3"/>
  <c r="C1214" i="3"/>
  <c r="D1214" i="3"/>
  <c r="E1214" i="3"/>
  <c r="H1214" i="3"/>
  <c r="A1215" i="3"/>
  <c r="B1215" i="3"/>
  <c r="C1215" i="3"/>
  <c r="D1215" i="3"/>
  <c r="E1215" i="3"/>
  <c r="H1215" i="3"/>
  <c r="A1216" i="3"/>
  <c r="B1216" i="3"/>
  <c r="C1216" i="3"/>
  <c r="D1216" i="3"/>
  <c r="E1216" i="3"/>
  <c r="H1216" i="3"/>
  <c r="A1217" i="3"/>
  <c r="B1217" i="3"/>
  <c r="C1217" i="3"/>
  <c r="D1217" i="3"/>
  <c r="E1217" i="3"/>
  <c r="H1217" i="3"/>
  <c r="A1218" i="3"/>
  <c r="B1218" i="3"/>
  <c r="C1218" i="3"/>
  <c r="D1218" i="3"/>
  <c r="E1218" i="3"/>
  <c r="H1218" i="3"/>
  <c r="A1219" i="3"/>
  <c r="B1219" i="3"/>
  <c r="C1219" i="3"/>
  <c r="D1219" i="3"/>
  <c r="E1219" i="3"/>
  <c r="H1219" i="3"/>
  <c r="A1220" i="3"/>
  <c r="B1220" i="3"/>
  <c r="C1220" i="3"/>
  <c r="D1220" i="3"/>
  <c r="E1220" i="3"/>
  <c r="H1220" i="3"/>
  <c r="A1221" i="3"/>
  <c r="B1221" i="3"/>
  <c r="C1221" i="3"/>
  <c r="D1221" i="3"/>
  <c r="E1221" i="3"/>
  <c r="H1221" i="3"/>
  <c r="A1222" i="3"/>
  <c r="B1222" i="3"/>
  <c r="C1222" i="3"/>
  <c r="D1222" i="3"/>
  <c r="E1222" i="3"/>
  <c r="H1222" i="3"/>
  <c r="A1223" i="3"/>
  <c r="B1223" i="3"/>
  <c r="C1223" i="3"/>
  <c r="D1223" i="3"/>
  <c r="E1223" i="3"/>
  <c r="H1223" i="3"/>
  <c r="A1224" i="3"/>
  <c r="B1224" i="3"/>
  <c r="C1224" i="3"/>
  <c r="D1224" i="3"/>
  <c r="E1224" i="3"/>
  <c r="H1224" i="3"/>
  <c r="A1225" i="3"/>
  <c r="B1225" i="3"/>
  <c r="C1225" i="3"/>
  <c r="D1225" i="3"/>
  <c r="E1225" i="3"/>
  <c r="H1225" i="3"/>
  <c r="A1226" i="3"/>
  <c r="B1226" i="3"/>
  <c r="C1226" i="3"/>
  <c r="D1226" i="3"/>
  <c r="E1226" i="3"/>
  <c r="H1226" i="3"/>
  <c r="A1227" i="3"/>
  <c r="B1227" i="3"/>
  <c r="C1227" i="3"/>
  <c r="D1227" i="3"/>
  <c r="E1227" i="3"/>
  <c r="H1227" i="3"/>
  <c r="A1228" i="3"/>
  <c r="B1228" i="3"/>
  <c r="C1228" i="3"/>
  <c r="D1228" i="3"/>
  <c r="E1228" i="3"/>
  <c r="H1228" i="3"/>
  <c r="A1229" i="3"/>
  <c r="B1229" i="3"/>
  <c r="C1229" i="3"/>
  <c r="D1229" i="3"/>
  <c r="E1229" i="3"/>
  <c r="H1229" i="3"/>
  <c r="A1230" i="3"/>
  <c r="B1230" i="3"/>
  <c r="C1230" i="3"/>
  <c r="D1230" i="3"/>
  <c r="E1230" i="3"/>
  <c r="H1230" i="3"/>
  <c r="A1231" i="3"/>
  <c r="B1231" i="3"/>
  <c r="C1231" i="3"/>
  <c r="D1231" i="3"/>
  <c r="E1231" i="3"/>
  <c r="H1231" i="3"/>
  <c r="A1232" i="3"/>
  <c r="B1232" i="3"/>
  <c r="C1232" i="3"/>
  <c r="D1232" i="3"/>
  <c r="E1232" i="3"/>
  <c r="H1232" i="3"/>
  <c r="A1233" i="3"/>
  <c r="B1233" i="3"/>
  <c r="C1233" i="3"/>
  <c r="D1233" i="3"/>
  <c r="E1233" i="3"/>
  <c r="H1233" i="3"/>
  <c r="A1234" i="3"/>
  <c r="B1234" i="3"/>
  <c r="C1234" i="3"/>
  <c r="D1234" i="3"/>
  <c r="E1234" i="3"/>
  <c r="H1234" i="3"/>
  <c r="A1235" i="3"/>
  <c r="B1235" i="3"/>
  <c r="C1235" i="3"/>
  <c r="D1235" i="3"/>
  <c r="E1235" i="3"/>
  <c r="H1235" i="3"/>
  <c r="A1236" i="3"/>
  <c r="B1236" i="3"/>
  <c r="C1236" i="3"/>
  <c r="D1236" i="3"/>
  <c r="E1236" i="3"/>
  <c r="H1236" i="3"/>
  <c r="A1237" i="3"/>
  <c r="B1237" i="3"/>
  <c r="C1237" i="3"/>
  <c r="D1237" i="3"/>
  <c r="E1237" i="3"/>
  <c r="H1237" i="3"/>
  <c r="A1238" i="3"/>
  <c r="B1238" i="3"/>
  <c r="C1238" i="3"/>
  <c r="D1238" i="3"/>
  <c r="E1238" i="3"/>
  <c r="H1238" i="3"/>
  <c r="A1239" i="3"/>
  <c r="B1239" i="3"/>
  <c r="C1239" i="3"/>
  <c r="D1239" i="3"/>
  <c r="E1239" i="3"/>
  <c r="H1239" i="3"/>
  <c r="A1240" i="3"/>
  <c r="B1240" i="3"/>
  <c r="C1240" i="3"/>
  <c r="D1240" i="3"/>
  <c r="E1240" i="3"/>
  <c r="H1240" i="3"/>
  <c r="A1241" i="3"/>
  <c r="B1241" i="3"/>
  <c r="C1241" i="3"/>
  <c r="D1241" i="3"/>
  <c r="E1241" i="3"/>
  <c r="H1241" i="3"/>
  <c r="A1242" i="3"/>
  <c r="B1242" i="3"/>
  <c r="C1242" i="3"/>
  <c r="D1242" i="3"/>
  <c r="E1242" i="3"/>
  <c r="H1242" i="3"/>
  <c r="A1243" i="3"/>
  <c r="B1243" i="3"/>
  <c r="C1243" i="3"/>
  <c r="D1243" i="3"/>
  <c r="E1243" i="3"/>
  <c r="H1243" i="3"/>
  <c r="A1244" i="3"/>
  <c r="B1244" i="3"/>
  <c r="C1244" i="3"/>
  <c r="D1244" i="3"/>
  <c r="E1244" i="3"/>
  <c r="H1244" i="3"/>
  <c r="A1245" i="3"/>
  <c r="B1245" i="3"/>
  <c r="C1245" i="3"/>
  <c r="D1245" i="3"/>
  <c r="E1245" i="3"/>
  <c r="H1245" i="3"/>
  <c r="A1246" i="3"/>
  <c r="B1246" i="3"/>
  <c r="C1246" i="3"/>
  <c r="D1246" i="3"/>
  <c r="E1246" i="3"/>
  <c r="H1246" i="3"/>
  <c r="A1247" i="3"/>
  <c r="B1247" i="3"/>
  <c r="C1247" i="3"/>
  <c r="D1247" i="3"/>
  <c r="E1247" i="3"/>
  <c r="H1247" i="3"/>
  <c r="A1248" i="3"/>
  <c r="B1248" i="3"/>
  <c r="C1248" i="3"/>
  <c r="D1248" i="3"/>
  <c r="E1248" i="3"/>
  <c r="H1248" i="3"/>
  <c r="A1249" i="3"/>
  <c r="B1249" i="3"/>
  <c r="C1249" i="3"/>
  <c r="D1249" i="3"/>
  <c r="E1249" i="3"/>
  <c r="H1249" i="3"/>
  <c r="A1250" i="3"/>
  <c r="B1250" i="3"/>
  <c r="C1250" i="3"/>
  <c r="D1250" i="3"/>
  <c r="E1250" i="3"/>
  <c r="H1250" i="3"/>
  <c r="A1251" i="3"/>
  <c r="B1251" i="3"/>
  <c r="C1251" i="3"/>
  <c r="D1251" i="3"/>
  <c r="E1251" i="3"/>
  <c r="H1251" i="3"/>
  <c r="A1252" i="3"/>
  <c r="B1252" i="3"/>
  <c r="C1252" i="3"/>
  <c r="D1252" i="3"/>
  <c r="E1252" i="3"/>
  <c r="H1252" i="3"/>
  <c r="A1253" i="3"/>
  <c r="B1253" i="3"/>
  <c r="C1253" i="3"/>
  <c r="D1253" i="3"/>
  <c r="E1253" i="3"/>
  <c r="H1253" i="3"/>
  <c r="A1254" i="3"/>
  <c r="B1254" i="3"/>
  <c r="C1254" i="3"/>
  <c r="D1254" i="3"/>
  <c r="E1254" i="3"/>
  <c r="H1254" i="3"/>
  <c r="A1255" i="3"/>
  <c r="B1255" i="3"/>
  <c r="C1255" i="3"/>
  <c r="D1255" i="3"/>
  <c r="E1255" i="3"/>
  <c r="H1255" i="3"/>
  <c r="A1256" i="3"/>
  <c r="B1256" i="3"/>
  <c r="C1256" i="3"/>
  <c r="D1256" i="3"/>
  <c r="E1256" i="3"/>
  <c r="H1256" i="3"/>
  <c r="A1257" i="3"/>
  <c r="B1257" i="3"/>
  <c r="C1257" i="3"/>
  <c r="D1257" i="3"/>
  <c r="E1257" i="3"/>
  <c r="H1257" i="3"/>
  <c r="A1258" i="3"/>
  <c r="B1258" i="3"/>
  <c r="C1258" i="3"/>
  <c r="D1258" i="3"/>
  <c r="E1258" i="3"/>
  <c r="H1258" i="3"/>
  <c r="A1259" i="3"/>
  <c r="B1259" i="3"/>
  <c r="C1259" i="3"/>
  <c r="D1259" i="3"/>
  <c r="E1259" i="3"/>
  <c r="H1259" i="3"/>
  <c r="A1260" i="3"/>
  <c r="B1260" i="3"/>
  <c r="C1260" i="3"/>
  <c r="D1260" i="3"/>
  <c r="E1260" i="3"/>
  <c r="H1260" i="3"/>
  <c r="A1261" i="3"/>
  <c r="B1261" i="3"/>
  <c r="C1261" i="3"/>
  <c r="D1261" i="3"/>
  <c r="E1261" i="3"/>
  <c r="H1261" i="3"/>
  <c r="A1262" i="3"/>
  <c r="B1262" i="3"/>
  <c r="C1262" i="3"/>
  <c r="D1262" i="3"/>
  <c r="E1262" i="3"/>
  <c r="H1262" i="3"/>
  <c r="A1263" i="3"/>
  <c r="B1263" i="3"/>
  <c r="C1263" i="3"/>
  <c r="D1263" i="3"/>
  <c r="E1263" i="3"/>
  <c r="H1263" i="3"/>
  <c r="A1264" i="3"/>
  <c r="B1264" i="3"/>
  <c r="C1264" i="3"/>
  <c r="D1264" i="3"/>
  <c r="E1264" i="3"/>
  <c r="H1264" i="3"/>
  <c r="A1265" i="3"/>
  <c r="B1265" i="3"/>
  <c r="C1265" i="3"/>
  <c r="D1265" i="3"/>
  <c r="E1265" i="3"/>
  <c r="H1265" i="3"/>
  <c r="A1266" i="3"/>
  <c r="B1266" i="3"/>
  <c r="C1266" i="3"/>
  <c r="D1266" i="3"/>
  <c r="E1266" i="3"/>
  <c r="H1266" i="3"/>
  <c r="A1267" i="3"/>
  <c r="B1267" i="3"/>
  <c r="C1267" i="3"/>
  <c r="D1267" i="3"/>
  <c r="E1267" i="3"/>
  <c r="H1267" i="3"/>
  <c r="A1268" i="3"/>
  <c r="B1268" i="3"/>
  <c r="C1268" i="3"/>
  <c r="D1268" i="3"/>
  <c r="E1268" i="3"/>
  <c r="H1268" i="3"/>
  <c r="A1269" i="3"/>
  <c r="B1269" i="3"/>
  <c r="C1269" i="3"/>
  <c r="D1269" i="3"/>
  <c r="E1269" i="3"/>
  <c r="H1269" i="3"/>
  <c r="A1270" i="3"/>
  <c r="B1270" i="3"/>
  <c r="C1270" i="3"/>
  <c r="D1270" i="3"/>
  <c r="E1270" i="3"/>
  <c r="H1270" i="3"/>
  <c r="A1271" i="3"/>
  <c r="B1271" i="3"/>
  <c r="C1271" i="3"/>
  <c r="D1271" i="3"/>
  <c r="E1271" i="3"/>
  <c r="H1271" i="3"/>
  <c r="A1272" i="3"/>
  <c r="B1272" i="3"/>
  <c r="C1272" i="3"/>
  <c r="D1272" i="3"/>
  <c r="E1272" i="3"/>
  <c r="H1272" i="3"/>
  <c r="A1273" i="3"/>
  <c r="B1273" i="3"/>
  <c r="C1273" i="3"/>
  <c r="D1273" i="3"/>
  <c r="E1273" i="3"/>
  <c r="H1273" i="3"/>
  <c r="A1274" i="3"/>
  <c r="B1274" i="3"/>
  <c r="C1274" i="3"/>
  <c r="D1274" i="3"/>
  <c r="E1274" i="3"/>
  <c r="H1274" i="3"/>
  <c r="A1275" i="3"/>
  <c r="B1275" i="3"/>
  <c r="C1275" i="3"/>
  <c r="D1275" i="3"/>
  <c r="E1275" i="3"/>
  <c r="H1275" i="3"/>
  <c r="A1276" i="3"/>
  <c r="B1276" i="3"/>
  <c r="C1276" i="3"/>
  <c r="D1276" i="3"/>
  <c r="E1276" i="3"/>
  <c r="H1276" i="3"/>
  <c r="A1277" i="3"/>
  <c r="B1277" i="3"/>
  <c r="C1277" i="3"/>
  <c r="D1277" i="3"/>
  <c r="E1277" i="3"/>
  <c r="H1277" i="3"/>
  <c r="A1278" i="3"/>
  <c r="B1278" i="3"/>
  <c r="C1278" i="3"/>
  <c r="D1278" i="3"/>
  <c r="E1278" i="3"/>
  <c r="H1278" i="3"/>
  <c r="A1279" i="3"/>
  <c r="B1279" i="3"/>
  <c r="C1279" i="3"/>
  <c r="D1279" i="3"/>
  <c r="E1279" i="3"/>
  <c r="H1279" i="3"/>
  <c r="A1280" i="3"/>
  <c r="B1280" i="3"/>
  <c r="C1280" i="3"/>
  <c r="D1280" i="3"/>
  <c r="E1280" i="3"/>
  <c r="H1280" i="3"/>
  <c r="A1281" i="3"/>
  <c r="B1281" i="3"/>
  <c r="C1281" i="3"/>
  <c r="D1281" i="3"/>
  <c r="E1281" i="3"/>
  <c r="H1281" i="3"/>
  <c r="A1282" i="3"/>
  <c r="B1282" i="3"/>
  <c r="C1282" i="3"/>
  <c r="D1282" i="3"/>
  <c r="E1282" i="3"/>
  <c r="H1282" i="3"/>
  <c r="A1283" i="3"/>
  <c r="B1283" i="3"/>
  <c r="C1283" i="3"/>
  <c r="D1283" i="3"/>
  <c r="E1283" i="3"/>
  <c r="H1283" i="3"/>
  <c r="A1284" i="3"/>
  <c r="B1284" i="3"/>
  <c r="C1284" i="3"/>
  <c r="D1284" i="3"/>
  <c r="E1284" i="3"/>
  <c r="H1284" i="3"/>
  <c r="A1285" i="3"/>
  <c r="B1285" i="3"/>
  <c r="C1285" i="3"/>
  <c r="D1285" i="3"/>
  <c r="E1285" i="3"/>
  <c r="H1285" i="3"/>
  <c r="A1286" i="3"/>
  <c r="B1286" i="3"/>
  <c r="C1286" i="3"/>
  <c r="D1286" i="3"/>
  <c r="E1286" i="3"/>
  <c r="H1286" i="3"/>
  <c r="A1287" i="3"/>
  <c r="B1287" i="3"/>
  <c r="C1287" i="3"/>
  <c r="D1287" i="3"/>
  <c r="E1287" i="3"/>
  <c r="H1287" i="3"/>
  <c r="A1288" i="3"/>
  <c r="B1288" i="3"/>
  <c r="C1288" i="3"/>
  <c r="D1288" i="3"/>
  <c r="E1288" i="3"/>
  <c r="H1288" i="3"/>
  <c r="A1289" i="3"/>
  <c r="B1289" i="3"/>
  <c r="C1289" i="3"/>
  <c r="D1289" i="3"/>
  <c r="E1289" i="3"/>
  <c r="H1289" i="3"/>
  <c r="A1290" i="3"/>
  <c r="B1290" i="3"/>
  <c r="C1290" i="3"/>
  <c r="D1290" i="3"/>
  <c r="E1290" i="3"/>
  <c r="H1290" i="3"/>
  <c r="A1291" i="3"/>
  <c r="B1291" i="3"/>
  <c r="C1291" i="3"/>
  <c r="D1291" i="3"/>
  <c r="E1291" i="3"/>
  <c r="H1291" i="3"/>
  <c r="A1292" i="3"/>
  <c r="B1292" i="3"/>
  <c r="C1292" i="3"/>
  <c r="D1292" i="3"/>
  <c r="E1292" i="3"/>
  <c r="H1292" i="3"/>
  <c r="A1293" i="3"/>
  <c r="B1293" i="3"/>
  <c r="C1293" i="3"/>
  <c r="D1293" i="3"/>
  <c r="E1293" i="3"/>
  <c r="H1293" i="3"/>
  <c r="A1294" i="3"/>
  <c r="B1294" i="3"/>
  <c r="C1294" i="3"/>
  <c r="D1294" i="3"/>
  <c r="E1294" i="3"/>
  <c r="H1294" i="3"/>
  <c r="A1295" i="3"/>
  <c r="B1295" i="3"/>
  <c r="C1295" i="3"/>
  <c r="D1295" i="3"/>
  <c r="E1295" i="3"/>
  <c r="H1295" i="3"/>
  <c r="A1296" i="3"/>
  <c r="B1296" i="3"/>
  <c r="C1296" i="3"/>
  <c r="D1296" i="3"/>
  <c r="E1296" i="3"/>
  <c r="H1296" i="3"/>
  <c r="A1297" i="3"/>
  <c r="B1297" i="3"/>
  <c r="C1297" i="3"/>
  <c r="D1297" i="3"/>
  <c r="E1297" i="3"/>
  <c r="H1297" i="3"/>
  <c r="A1298" i="3"/>
  <c r="B1298" i="3"/>
  <c r="C1298" i="3"/>
  <c r="D1298" i="3"/>
  <c r="E1298" i="3"/>
  <c r="H1298" i="3"/>
  <c r="A1299" i="3"/>
  <c r="B1299" i="3"/>
  <c r="C1299" i="3"/>
  <c r="D1299" i="3"/>
  <c r="E1299" i="3"/>
  <c r="H1299" i="3"/>
  <c r="A1300" i="3"/>
  <c r="B1300" i="3"/>
  <c r="C1300" i="3"/>
  <c r="D1300" i="3"/>
  <c r="E1300" i="3"/>
  <c r="H1300" i="3"/>
  <c r="A1301" i="3"/>
  <c r="B1301" i="3"/>
  <c r="C1301" i="3"/>
  <c r="D1301" i="3"/>
  <c r="E1301" i="3"/>
  <c r="H1301" i="3"/>
  <c r="A1302" i="3"/>
  <c r="B1302" i="3"/>
  <c r="C1302" i="3"/>
  <c r="D1302" i="3"/>
  <c r="E1302" i="3"/>
  <c r="H1302" i="3"/>
  <c r="A1303" i="3"/>
  <c r="B1303" i="3"/>
  <c r="C1303" i="3"/>
  <c r="D1303" i="3"/>
  <c r="E1303" i="3"/>
  <c r="H1303" i="3"/>
  <c r="A1304" i="3"/>
  <c r="B1304" i="3"/>
  <c r="C1304" i="3"/>
  <c r="D1304" i="3"/>
  <c r="E1304" i="3"/>
  <c r="H1304" i="3"/>
  <c r="A1305" i="3"/>
  <c r="B1305" i="3"/>
  <c r="C1305" i="3"/>
  <c r="D1305" i="3"/>
  <c r="E1305" i="3"/>
  <c r="H1305" i="3"/>
  <c r="A1306" i="3"/>
  <c r="B1306" i="3"/>
  <c r="C1306" i="3"/>
  <c r="D1306" i="3"/>
  <c r="E1306" i="3"/>
  <c r="H1306" i="3"/>
  <c r="A1307" i="3"/>
  <c r="B1307" i="3"/>
  <c r="C1307" i="3"/>
  <c r="D1307" i="3"/>
  <c r="E1307" i="3"/>
  <c r="H1307" i="3"/>
  <c r="A1308" i="3"/>
  <c r="B1308" i="3"/>
  <c r="C1308" i="3"/>
  <c r="D1308" i="3"/>
  <c r="E1308" i="3"/>
  <c r="H1308" i="3"/>
  <c r="A1309" i="3"/>
  <c r="B1309" i="3"/>
  <c r="C1309" i="3"/>
  <c r="D1309" i="3"/>
  <c r="E1309" i="3"/>
  <c r="H1309" i="3"/>
  <c r="A1310" i="3"/>
  <c r="B1310" i="3"/>
  <c r="C1310" i="3"/>
  <c r="D1310" i="3"/>
  <c r="E1310" i="3"/>
  <c r="H1310" i="3"/>
  <c r="A1311" i="3"/>
  <c r="B1311" i="3"/>
  <c r="C1311" i="3"/>
  <c r="D1311" i="3"/>
  <c r="E1311" i="3"/>
  <c r="H1311" i="3"/>
  <c r="A1312" i="3"/>
  <c r="B1312" i="3"/>
  <c r="C1312" i="3"/>
  <c r="D1312" i="3"/>
  <c r="E1312" i="3"/>
  <c r="H1312" i="3"/>
  <c r="A1313" i="3"/>
  <c r="B1313" i="3"/>
  <c r="C1313" i="3"/>
  <c r="D1313" i="3"/>
  <c r="E1313" i="3"/>
  <c r="H1313" i="3"/>
  <c r="A1314" i="3"/>
  <c r="B1314" i="3"/>
  <c r="C1314" i="3"/>
  <c r="D1314" i="3"/>
  <c r="E1314" i="3"/>
  <c r="H1314" i="3"/>
  <c r="A1315" i="3"/>
  <c r="B1315" i="3"/>
  <c r="C1315" i="3"/>
  <c r="D1315" i="3"/>
  <c r="E1315" i="3"/>
  <c r="H1315" i="3"/>
  <c r="A1316" i="3"/>
  <c r="B1316" i="3"/>
  <c r="C1316" i="3"/>
  <c r="D1316" i="3"/>
  <c r="E1316" i="3"/>
  <c r="H1316" i="3"/>
  <c r="A1317" i="3"/>
  <c r="B1317" i="3"/>
  <c r="C1317" i="3"/>
  <c r="D1317" i="3"/>
  <c r="E1317" i="3"/>
  <c r="H1317" i="3"/>
  <c r="A1318" i="3"/>
  <c r="B1318" i="3"/>
  <c r="C1318" i="3"/>
  <c r="D1318" i="3"/>
  <c r="E1318" i="3"/>
  <c r="H1318" i="3"/>
  <c r="A1319" i="3"/>
  <c r="B1319" i="3"/>
  <c r="C1319" i="3"/>
  <c r="D1319" i="3"/>
  <c r="E1319" i="3"/>
  <c r="H1319" i="3"/>
  <c r="A1320" i="3"/>
  <c r="B1320" i="3"/>
  <c r="C1320" i="3"/>
  <c r="D1320" i="3"/>
  <c r="E1320" i="3"/>
  <c r="H1320" i="3"/>
  <c r="A1321" i="3"/>
  <c r="B1321" i="3"/>
  <c r="C1321" i="3"/>
  <c r="D1321" i="3"/>
  <c r="E1321" i="3"/>
  <c r="H1321" i="3"/>
  <c r="A1322" i="3"/>
  <c r="B1322" i="3"/>
  <c r="C1322" i="3"/>
  <c r="D1322" i="3"/>
  <c r="E1322" i="3"/>
  <c r="H1322" i="3"/>
  <c r="A1323" i="3"/>
  <c r="B1323" i="3"/>
  <c r="C1323" i="3"/>
  <c r="D1323" i="3"/>
  <c r="E1323" i="3"/>
  <c r="H1323" i="3"/>
  <c r="A1324" i="3"/>
  <c r="B1324" i="3"/>
  <c r="C1324" i="3"/>
  <c r="D1324" i="3"/>
  <c r="E1324" i="3"/>
  <c r="H1324" i="3"/>
  <c r="A1325" i="3"/>
  <c r="B1325" i="3"/>
  <c r="C1325" i="3"/>
  <c r="D1325" i="3"/>
  <c r="E1325" i="3"/>
  <c r="H1325" i="3"/>
  <c r="A1326" i="3"/>
  <c r="B1326" i="3"/>
  <c r="C1326" i="3"/>
  <c r="D1326" i="3"/>
  <c r="E1326" i="3"/>
  <c r="H1326" i="3"/>
  <c r="A1327" i="3"/>
  <c r="B1327" i="3"/>
  <c r="C1327" i="3"/>
  <c r="D1327" i="3"/>
  <c r="E1327" i="3"/>
  <c r="H1327" i="3"/>
  <c r="A1328" i="3"/>
  <c r="B1328" i="3"/>
  <c r="C1328" i="3"/>
  <c r="D1328" i="3"/>
  <c r="E1328" i="3"/>
  <c r="H1328" i="3"/>
  <c r="A1329" i="3"/>
  <c r="B1329" i="3"/>
  <c r="C1329" i="3"/>
  <c r="D1329" i="3"/>
  <c r="E1329" i="3"/>
  <c r="H1329" i="3"/>
  <c r="A1330" i="3"/>
  <c r="B1330" i="3"/>
  <c r="C1330" i="3"/>
  <c r="D1330" i="3"/>
  <c r="E1330" i="3"/>
  <c r="H1330" i="3"/>
  <c r="A1331" i="3"/>
  <c r="B1331" i="3"/>
  <c r="C1331" i="3"/>
  <c r="D1331" i="3"/>
  <c r="E1331" i="3"/>
  <c r="H1331" i="3"/>
  <c r="A1332" i="3"/>
  <c r="B1332" i="3"/>
  <c r="C1332" i="3"/>
  <c r="D1332" i="3"/>
  <c r="E1332" i="3"/>
  <c r="H1332" i="3"/>
  <c r="A1333" i="3"/>
  <c r="B1333" i="3"/>
  <c r="C1333" i="3"/>
  <c r="D1333" i="3"/>
  <c r="E1333" i="3"/>
  <c r="H1333" i="3"/>
  <c r="A1334" i="3"/>
  <c r="B1334" i="3"/>
  <c r="C1334" i="3"/>
  <c r="D1334" i="3"/>
  <c r="E1334" i="3"/>
  <c r="H1334" i="3"/>
  <c r="A1335" i="3"/>
  <c r="B1335" i="3"/>
  <c r="C1335" i="3"/>
  <c r="D1335" i="3"/>
  <c r="E1335" i="3"/>
  <c r="H1335" i="3"/>
  <c r="A1336" i="3"/>
  <c r="B1336" i="3"/>
  <c r="C1336" i="3"/>
  <c r="D1336" i="3"/>
  <c r="E1336" i="3"/>
  <c r="H1336" i="3"/>
  <c r="A1337" i="3"/>
  <c r="B1337" i="3"/>
  <c r="C1337" i="3"/>
  <c r="D1337" i="3"/>
  <c r="E1337" i="3"/>
  <c r="H1337" i="3"/>
  <c r="A1338" i="3"/>
  <c r="B1338" i="3"/>
  <c r="C1338" i="3"/>
  <c r="D1338" i="3"/>
  <c r="E1338" i="3"/>
  <c r="H1338" i="3"/>
  <c r="A1339" i="3"/>
  <c r="B1339" i="3"/>
  <c r="C1339" i="3"/>
  <c r="D1339" i="3"/>
  <c r="E1339" i="3"/>
  <c r="H1339" i="3"/>
  <c r="A1340" i="3"/>
  <c r="B1340" i="3"/>
  <c r="C1340" i="3"/>
  <c r="D1340" i="3"/>
  <c r="E1340" i="3"/>
  <c r="H1340" i="3"/>
  <c r="A1341" i="3"/>
  <c r="B1341" i="3"/>
  <c r="C1341" i="3"/>
  <c r="D1341" i="3"/>
  <c r="E1341" i="3"/>
  <c r="H1341" i="3"/>
  <c r="A1342" i="3"/>
  <c r="B1342" i="3"/>
  <c r="C1342" i="3"/>
  <c r="D1342" i="3"/>
  <c r="E1342" i="3"/>
  <c r="H1342" i="3"/>
  <c r="A1343" i="3"/>
  <c r="B1343" i="3"/>
  <c r="C1343" i="3"/>
  <c r="D1343" i="3"/>
  <c r="E1343" i="3"/>
  <c r="H1343" i="3"/>
  <c r="A1344" i="3"/>
  <c r="B1344" i="3"/>
  <c r="C1344" i="3"/>
  <c r="D1344" i="3"/>
  <c r="E1344" i="3"/>
  <c r="H1344" i="3"/>
  <c r="A1345" i="3"/>
  <c r="B1345" i="3"/>
  <c r="C1345" i="3"/>
  <c r="D1345" i="3"/>
  <c r="E1345" i="3"/>
  <c r="H1345" i="3"/>
  <c r="A1346" i="3"/>
  <c r="B1346" i="3"/>
  <c r="C1346" i="3"/>
  <c r="D1346" i="3"/>
  <c r="E1346" i="3"/>
  <c r="H1346" i="3"/>
  <c r="A1347" i="3"/>
  <c r="B1347" i="3"/>
  <c r="C1347" i="3"/>
  <c r="D1347" i="3"/>
  <c r="E1347" i="3"/>
  <c r="H1347" i="3"/>
  <c r="A1348" i="3"/>
  <c r="B1348" i="3"/>
  <c r="C1348" i="3"/>
  <c r="D1348" i="3"/>
  <c r="E1348" i="3"/>
  <c r="H1348" i="3"/>
  <c r="A1349" i="3"/>
  <c r="B1349" i="3"/>
  <c r="C1349" i="3"/>
  <c r="D1349" i="3"/>
  <c r="E1349" i="3"/>
  <c r="H1349" i="3"/>
  <c r="A1350" i="3"/>
  <c r="B1350" i="3"/>
  <c r="C1350" i="3"/>
  <c r="D1350" i="3"/>
  <c r="E1350" i="3"/>
  <c r="H1350" i="3"/>
  <c r="A1351" i="3"/>
  <c r="B1351" i="3"/>
  <c r="C1351" i="3"/>
  <c r="D1351" i="3"/>
  <c r="E1351" i="3"/>
  <c r="H1351" i="3"/>
  <c r="A1352" i="3"/>
  <c r="B1352" i="3"/>
  <c r="C1352" i="3"/>
  <c r="D1352" i="3"/>
  <c r="E1352" i="3"/>
  <c r="H1352" i="3"/>
  <c r="A1353" i="3"/>
  <c r="B1353" i="3"/>
  <c r="C1353" i="3"/>
  <c r="D1353" i="3"/>
  <c r="E1353" i="3"/>
  <c r="H1353" i="3"/>
  <c r="A1354" i="3"/>
  <c r="B1354" i="3"/>
  <c r="C1354" i="3"/>
  <c r="D1354" i="3"/>
  <c r="E1354" i="3"/>
  <c r="H1354" i="3"/>
  <c r="A1355" i="3"/>
  <c r="B1355" i="3"/>
  <c r="C1355" i="3"/>
  <c r="D1355" i="3"/>
  <c r="E1355" i="3"/>
  <c r="H1355" i="3"/>
  <c r="A1356" i="3"/>
  <c r="B1356" i="3"/>
  <c r="C1356" i="3"/>
  <c r="D1356" i="3"/>
  <c r="E1356" i="3"/>
  <c r="H1356" i="3"/>
  <c r="A1357" i="3"/>
  <c r="B1357" i="3"/>
  <c r="C1357" i="3"/>
  <c r="D1357" i="3"/>
  <c r="E1357" i="3"/>
  <c r="H1357" i="3"/>
  <c r="A1358" i="3"/>
  <c r="B1358" i="3"/>
  <c r="C1358" i="3"/>
  <c r="D1358" i="3"/>
  <c r="E1358" i="3"/>
  <c r="H1358" i="3"/>
  <c r="A1359" i="3"/>
  <c r="B1359" i="3"/>
  <c r="C1359" i="3"/>
  <c r="D1359" i="3"/>
  <c r="E1359" i="3"/>
  <c r="H1359" i="3"/>
  <c r="A1360" i="3"/>
  <c r="B1360" i="3"/>
  <c r="C1360" i="3"/>
  <c r="D1360" i="3"/>
  <c r="E1360" i="3"/>
  <c r="H1360" i="3"/>
  <c r="A1361" i="3"/>
  <c r="B1361" i="3"/>
  <c r="C1361" i="3"/>
  <c r="D1361" i="3"/>
  <c r="E1361" i="3"/>
  <c r="H1361" i="3"/>
  <c r="A1362" i="3"/>
  <c r="B1362" i="3"/>
  <c r="C1362" i="3"/>
  <c r="D1362" i="3"/>
  <c r="E1362" i="3"/>
  <c r="H1362" i="3"/>
  <c r="A1363" i="3"/>
  <c r="B1363" i="3"/>
  <c r="C1363" i="3"/>
  <c r="D1363" i="3"/>
  <c r="E1363" i="3"/>
  <c r="H1363" i="3"/>
  <c r="A1364" i="3"/>
  <c r="B1364" i="3"/>
  <c r="C1364" i="3"/>
  <c r="D1364" i="3"/>
  <c r="E1364" i="3"/>
  <c r="H1364" i="3"/>
  <c r="A1365" i="3"/>
  <c r="B1365" i="3"/>
  <c r="C1365" i="3"/>
  <c r="D1365" i="3"/>
  <c r="E1365" i="3"/>
  <c r="H1365" i="3"/>
  <c r="A1366" i="3"/>
  <c r="B1366" i="3"/>
  <c r="C1366" i="3"/>
  <c r="D1366" i="3"/>
  <c r="E1366" i="3"/>
  <c r="H1366" i="3"/>
  <c r="A1367" i="3"/>
  <c r="B1367" i="3"/>
  <c r="C1367" i="3"/>
  <c r="D1367" i="3"/>
  <c r="E1367" i="3"/>
  <c r="H1367" i="3"/>
  <c r="A1368" i="3"/>
  <c r="B1368" i="3"/>
  <c r="C1368" i="3"/>
  <c r="D1368" i="3"/>
  <c r="E1368" i="3"/>
  <c r="H1368" i="3"/>
  <c r="A1369" i="3"/>
  <c r="B1369" i="3"/>
  <c r="C1369" i="3"/>
  <c r="D1369" i="3"/>
  <c r="E1369" i="3"/>
  <c r="H1369" i="3"/>
  <c r="A1370" i="3"/>
  <c r="B1370" i="3"/>
  <c r="C1370" i="3"/>
  <c r="D1370" i="3"/>
  <c r="E1370" i="3"/>
  <c r="H1370" i="3"/>
  <c r="A1371" i="3"/>
  <c r="B1371" i="3"/>
  <c r="C1371" i="3"/>
  <c r="D1371" i="3"/>
  <c r="E1371" i="3"/>
  <c r="H1371" i="3"/>
  <c r="A1372" i="3"/>
  <c r="B1372" i="3"/>
  <c r="C1372" i="3"/>
  <c r="D1372" i="3"/>
  <c r="E1372" i="3"/>
  <c r="H1372" i="3"/>
  <c r="A1373" i="3"/>
  <c r="B1373" i="3"/>
  <c r="C1373" i="3"/>
  <c r="D1373" i="3"/>
  <c r="E1373" i="3"/>
  <c r="H1373" i="3"/>
  <c r="A1374" i="3"/>
  <c r="B1374" i="3"/>
  <c r="C1374" i="3"/>
  <c r="D1374" i="3"/>
  <c r="E1374" i="3"/>
  <c r="H1374" i="3"/>
  <c r="A1375" i="3"/>
  <c r="B1375" i="3"/>
  <c r="C1375" i="3"/>
  <c r="D1375" i="3"/>
  <c r="E1375" i="3"/>
  <c r="H1375" i="3"/>
  <c r="A1376" i="3"/>
  <c r="B1376" i="3"/>
  <c r="C1376" i="3"/>
  <c r="D1376" i="3"/>
  <c r="E1376" i="3"/>
  <c r="H1376" i="3"/>
  <c r="A1377" i="3"/>
  <c r="B1377" i="3"/>
  <c r="C1377" i="3"/>
  <c r="D1377" i="3"/>
  <c r="E1377" i="3"/>
  <c r="H1377" i="3"/>
  <c r="A1378" i="3"/>
  <c r="B1378" i="3"/>
  <c r="C1378" i="3"/>
  <c r="D1378" i="3"/>
  <c r="E1378" i="3"/>
  <c r="H1378" i="3"/>
  <c r="A1379" i="3"/>
  <c r="B1379" i="3"/>
  <c r="C1379" i="3"/>
  <c r="D1379" i="3"/>
  <c r="E1379" i="3"/>
  <c r="H1379" i="3"/>
  <c r="A1380" i="3"/>
  <c r="B1380" i="3"/>
  <c r="C1380" i="3"/>
  <c r="D1380" i="3"/>
  <c r="E1380" i="3"/>
  <c r="H1380" i="3"/>
  <c r="A1381" i="3"/>
  <c r="B1381" i="3"/>
  <c r="C1381" i="3"/>
  <c r="D1381" i="3"/>
  <c r="E1381" i="3"/>
  <c r="H1381" i="3"/>
  <c r="A1382" i="3"/>
  <c r="B1382" i="3"/>
  <c r="C1382" i="3"/>
  <c r="D1382" i="3"/>
  <c r="E1382" i="3"/>
  <c r="H1382" i="3"/>
  <c r="A1383" i="3"/>
  <c r="B1383" i="3"/>
  <c r="C1383" i="3"/>
  <c r="D1383" i="3"/>
  <c r="E1383" i="3"/>
  <c r="H1383" i="3"/>
  <c r="A1384" i="3"/>
  <c r="B1384" i="3"/>
  <c r="C1384" i="3"/>
  <c r="D1384" i="3"/>
  <c r="E1384" i="3"/>
  <c r="H1384" i="3"/>
  <c r="A1385" i="3"/>
  <c r="B1385" i="3"/>
  <c r="C1385" i="3"/>
  <c r="D1385" i="3"/>
  <c r="E1385" i="3"/>
  <c r="H1385" i="3"/>
  <c r="A1386" i="3"/>
  <c r="B1386" i="3"/>
  <c r="C1386" i="3"/>
  <c r="D1386" i="3"/>
  <c r="E1386" i="3"/>
  <c r="H1386" i="3"/>
  <c r="A1387" i="3"/>
  <c r="B1387" i="3"/>
  <c r="C1387" i="3"/>
  <c r="D1387" i="3"/>
  <c r="E1387" i="3"/>
  <c r="H1387" i="3"/>
  <c r="A1388" i="3"/>
  <c r="B1388" i="3"/>
  <c r="C1388" i="3"/>
  <c r="D1388" i="3"/>
  <c r="E1388" i="3"/>
  <c r="H1388" i="3"/>
  <c r="A1389" i="3"/>
  <c r="B1389" i="3"/>
  <c r="C1389" i="3"/>
  <c r="D1389" i="3"/>
  <c r="E1389" i="3"/>
  <c r="H1389" i="3"/>
  <c r="A1390" i="3"/>
  <c r="B1390" i="3"/>
  <c r="C1390" i="3"/>
  <c r="D1390" i="3"/>
  <c r="E1390" i="3"/>
  <c r="H1390" i="3"/>
  <c r="A1391" i="3"/>
  <c r="B1391" i="3"/>
  <c r="C1391" i="3"/>
  <c r="D1391" i="3"/>
  <c r="E1391" i="3"/>
  <c r="H1391" i="3"/>
  <c r="A1392" i="3"/>
  <c r="B1392" i="3"/>
  <c r="C1392" i="3"/>
  <c r="D1392" i="3"/>
  <c r="E1392" i="3"/>
  <c r="H1392" i="3"/>
  <c r="A1393" i="3"/>
  <c r="B1393" i="3"/>
  <c r="C1393" i="3"/>
  <c r="D1393" i="3"/>
  <c r="E1393" i="3"/>
  <c r="H1393" i="3"/>
  <c r="A1394" i="3"/>
  <c r="B1394" i="3"/>
  <c r="C1394" i="3"/>
  <c r="D1394" i="3"/>
  <c r="E1394" i="3"/>
  <c r="H1394" i="3"/>
  <c r="A1395" i="3"/>
  <c r="B1395" i="3"/>
  <c r="C1395" i="3"/>
  <c r="D1395" i="3"/>
  <c r="E1395" i="3"/>
  <c r="H1395" i="3"/>
  <c r="A1396" i="3"/>
  <c r="B1396" i="3"/>
  <c r="C1396" i="3"/>
  <c r="D1396" i="3"/>
  <c r="E1396" i="3"/>
  <c r="H1396" i="3"/>
  <c r="A1397" i="3"/>
  <c r="B1397" i="3"/>
  <c r="C1397" i="3"/>
  <c r="D1397" i="3"/>
  <c r="E1397" i="3"/>
  <c r="H1397" i="3"/>
  <c r="A1398" i="3"/>
  <c r="B1398" i="3"/>
  <c r="C1398" i="3"/>
  <c r="D1398" i="3"/>
  <c r="E1398" i="3"/>
  <c r="H1398" i="3"/>
  <c r="A1399" i="3"/>
  <c r="B1399" i="3"/>
  <c r="C1399" i="3"/>
  <c r="D1399" i="3"/>
  <c r="E1399" i="3"/>
  <c r="H1399" i="3"/>
  <c r="A1400" i="3"/>
  <c r="B1400" i="3"/>
  <c r="C1400" i="3"/>
  <c r="D1400" i="3"/>
  <c r="E1400" i="3"/>
  <c r="H1400" i="3"/>
  <c r="A1401" i="3"/>
  <c r="B1401" i="3"/>
  <c r="C1401" i="3"/>
  <c r="D1401" i="3"/>
  <c r="E1401" i="3"/>
  <c r="H1401" i="3"/>
  <c r="A1402" i="3"/>
  <c r="B1402" i="3"/>
  <c r="C1402" i="3"/>
  <c r="D1402" i="3"/>
  <c r="E1402" i="3"/>
  <c r="H1402" i="3"/>
  <c r="A1403" i="3"/>
  <c r="B1403" i="3"/>
  <c r="C1403" i="3"/>
  <c r="D1403" i="3"/>
  <c r="E1403" i="3"/>
  <c r="H1403" i="3"/>
  <c r="A1404" i="3"/>
  <c r="B1404" i="3"/>
  <c r="C1404" i="3"/>
  <c r="D1404" i="3"/>
  <c r="E1404" i="3"/>
  <c r="H1404" i="3"/>
  <c r="A1405" i="3"/>
  <c r="B1405" i="3"/>
  <c r="C1405" i="3"/>
  <c r="D1405" i="3"/>
  <c r="E1405" i="3"/>
  <c r="H1405" i="3"/>
  <c r="A1406" i="3"/>
  <c r="B1406" i="3"/>
  <c r="C1406" i="3"/>
  <c r="D1406" i="3"/>
  <c r="E1406" i="3"/>
  <c r="H1406" i="3"/>
  <c r="A1407" i="3"/>
  <c r="B1407" i="3"/>
  <c r="C1407" i="3"/>
  <c r="D1407" i="3"/>
  <c r="E1407" i="3"/>
  <c r="H1407" i="3"/>
  <c r="A1408" i="3"/>
  <c r="B1408" i="3"/>
  <c r="C1408" i="3"/>
  <c r="D1408" i="3"/>
  <c r="E1408" i="3"/>
  <c r="H1408" i="3"/>
  <c r="A1409" i="3"/>
  <c r="B1409" i="3"/>
  <c r="C1409" i="3"/>
  <c r="D1409" i="3"/>
  <c r="E1409" i="3"/>
  <c r="H1409" i="3"/>
  <c r="A1410" i="3"/>
  <c r="B1410" i="3"/>
  <c r="C1410" i="3"/>
  <c r="D1410" i="3"/>
  <c r="E1410" i="3"/>
  <c r="H1410" i="3"/>
  <c r="A1411" i="3"/>
  <c r="B1411" i="3"/>
  <c r="C1411" i="3"/>
  <c r="D1411" i="3"/>
  <c r="E1411" i="3"/>
  <c r="H1411" i="3"/>
  <c r="A1412" i="3"/>
  <c r="B1412" i="3"/>
  <c r="C1412" i="3"/>
  <c r="D1412" i="3"/>
  <c r="E1412" i="3"/>
  <c r="H1412" i="3"/>
  <c r="A1413" i="3"/>
  <c r="B1413" i="3"/>
  <c r="C1413" i="3"/>
  <c r="D1413" i="3"/>
  <c r="E1413" i="3"/>
  <c r="H1413" i="3"/>
  <c r="A1414" i="3"/>
  <c r="B1414" i="3"/>
  <c r="C1414" i="3"/>
  <c r="D1414" i="3"/>
  <c r="E1414" i="3"/>
  <c r="H1414" i="3"/>
  <c r="A1415" i="3"/>
  <c r="B1415" i="3"/>
  <c r="C1415" i="3"/>
  <c r="D1415" i="3"/>
  <c r="E1415" i="3"/>
  <c r="H1415" i="3"/>
  <c r="A1416" i="3"/>
  <c r="B1416" i="3"/>
  <c r="C1416" i="3"/>
  <c r="D1416" i="3"/>
  <c r="E1416" i="3"/>
  <c r="H1416" i="3"/>
  <c r="A1417" i="3"/>
  <c r="B1417" i="3"/>
  <c r="C1417" i="3"/>
  <c r="D1417" i="3"/>
  <c r="E1417" i="3"/>
  <c r="H1417" i="3"/>
  <c r="A1418" i="3"/>
  <c r="B1418" i="3"/>
  <c r="C1418" i="3"/>
  <c r="D1418" i="3"/>
  <c r="E1418" i="3"/>
  <c r="H1418" i="3"/>
  <c r="A1419" i="3"/>
  <c r="B1419" i="3"/>
  <c r="C1419" i="3"/>
  <c r="D1419" i="3"/>
  <c r="E1419" i="3"/>
  <c r="H1419" i="3"/>
  <c r="A1420" i="3"/>
  <c r="B1420" i="3"/>
  <c r="C1420" i="3"/>
  <c r="D1420" i="3"/>
  <c r="E1420" i="3"/>
  <c r="H1420" i="3"/>
  <c r="A1421" i="3"/>
  <c r="B1421" i="3"/>
  <c r="C1421" i="3"/>
  <c r="D1421" i="3"/>
  <c r="E1421" i="3"/>
  <c r="H1421" i="3"/>
  <c r="A1422" i="3"/>
  <c r="B1422" i="3"/>
  <c r="C1422" i="3"/>
  <c r="D1422" i="3"/>
  <c r="E1422" i="3"/>
  <c r="H1422" i="3"/>
  <c r="A1423" i="3"/>
  <c r="B1423" i="3"/>
  <c r="C1423" i="3"/>
  <c r="D1423" i="3"/>
  <c r="E1423" i="3"/>
  <c r="H1423" i="3"/>
  <c r="A1424" i="3"/>
  <c r="B1424" i="3"/>
  <c r="C1424" i="3"/>
  <c r="D1424" i="3"/>
  <c r="E1424" i="3"/>
  <c r="H1424" i="3"/>
  <c r="A1425" i="3"/>
  <c r="B1425" i="3"/>
  <c r="C1425" i="3"/>
  <c r="D1425" i="3"/>
  <c r="E1425" i="3"/>
  <c r="H1425" i="3"/>
  <c r="A1426" i="3"/>
  <c r="B1426" i="3"/>
  <c r="C1426" i="3"/>
  <c r="D1426" i="3"/>
  <c r="E1426" i="3"/>
  <c r="H1426" i="3"/>
  <c r="A1427" i="3"/>
  <c r="B1427" i="3"/>
  <c r="C1427" i="3"/>
  <c r="D1427" i="3"/>
  <c r="E1427" i="3"/>
  <c r="H1427" i="3"/>
  <c r="A1428" i="3"/>
  <c r="B1428" i="3"/>
  <c r="C1428" i="3"/>
  <c r="D1428" i="3"/>
  <c r="E1428" i="3"/>
  <c r="H1428" i="3"/>
  <c r="A1429" i="3"/>
  <c r="B1429" i="3"/>
  <c r="C1429" i="3"/>
  <c r="D1429" i="3"/>
  <c r="E1429" i="3"/>
  <c r="H1429" i="3"/>
  <c r="A1430" i="3"/>
  <c r="B1430" i="3"/>
  <c r="C1430" i="3"/>
  <c r="D1430" i="3"/>
  <c r="E1430" i="3"/>
  <c r="H1430" i="3"/>
  <c r="A1431" i="3"/>
  <c r="B1431" i="3"/>
  <c r="C1431" i="3"/>
  <c r="D1431" i="3"/>
  <c r="E1431" i="3"/>
  <c r="H1431" i="3"/>
  <c r="A1432" i="3"/>
  <c r="B1432" i="3"/>
  <c r="C1432" i="3"/>
  <c r="D1432" i="3"/>
  <c r="E1432" i="3"/>
  <c r="H1432" i="3"/>
  <c r="A1433" i="3"/>
  <c r="B1433" i="3"/>
  <c r="C1433" i="3"/>
  <c r="D1433" i="3"/>
  <c r="E1433" i="3"/>
  <c r="H1433" i="3"/>
  <c r="A1434" i="3"/>
  <c r="B1434" i="3"/>
  <c r="C1434" i="3"/>
  <c r="D1434" i="3"/>
  <c r="E1434" i="3"/>
  <c r="H1434" i="3"/>
  <c r="A1435" i="3"/>
  <c r="B1435" i="3"/>
  <c r="C1435" i="3"/>
  <c r="D1435" i="3"/>
  <c r="E1435" i="3"/>
  <c r="H1435" i="3"/>
  <c r="A1436" i="3"/>
  <c r="B1436" i="3"/>
  <c r="C1436" i="3"/>
  <c r="D1436" i="3"/>
  <c r="E1436" i="3"/>
  <c r="H1436" i="3"/>
  <c r="A1437" i="3"/>
  <c r="B1437" i="3"/>
  <c r="C1437" i="3"/>
  <c r="D1437" i="3"/>
  <c r="E1437" i="3"/>
  <c r="H1437" i="3"/>
  <c r="A1438" i="3"/>
  <c r="B1438" i="3"/>
  <c r="C1438" i="3"/>
  <c r="D1438" i="3"/>
  <c r="E1438" i="3"/>
  <c r="H1438" i="3"/>
  <c r="A1439" i="3"/>
  <c r="B1439" i="3"/>
  <c r="C1439" i="3"/>
  <c r="D1439" i="3"/>
  <c r="E1439" i="3"/>
  <c r="H1439" i="3"/>
  <c r="A1440" i="3"/>
  <c r="B1440" i="3"/>
  <c r="C1440" i="3"/>
  <c r="D1440" i="3"/>
  <c r="E1440" i="3"/>
  <c r="H1440" i="3"/>
  <c r="A1441" i="3"/>
  <c r="B1441" i="3"/>
  <c r="C1441" i="3"/>
  <c r="D1441" i="3"/>
  <c r="E1441" i="3"/>
  <c r="H1441" i="3"/>
  <c r="A1442" i="3"/>
  <c r="B1442" i="3"/>
  <c r="C1442" i="3"/>
  <c r="D1442" i="3"/>
  <c r="E1442" i="3"/>
  <c r="H1442" i="3"/>
  <c r="A1443" i="3"/>
  <c r="B1443" i="3"/>
  <c r="C1443" i="3"/>
  <c r="D1443" i="3"/>
  <c r="E1443" i="3"/>
  <c r="H1443" i="3"/>
  <c r="A1444" i="3"/>
  <c r="B1444" i="3"/>
  <c r="C1444" i="3"/>
  <c r="D1444" i="3"/>
  <c r="E1444" i="3"/>
  <c r="H1444" i="3"/>
  <c r="A1445" i="3"/>
  <c r="B1445" i="3"/>
  <c r="C1445" i="3"/>
  <c r="D1445" i="3"/>
  <c r="E1445" i="3"/>
  <c r="H1445" i="3"/>
  <c r="A1446" i="3"/>
  <c r="B1446" i="3"/>
  <c r="C1446" i="3"/>
  <c r="D1446" i="3"/>
  <c r="E1446" i="3"/>
  <c r="H1446" i="3"/>
  <c r="A1447" i="3"/>
  <c r="B1447" i="3"/>
  <c r="C1447" i="3"/>
  <c r="D1447" i="3"/>
  <c r="E1447" i="3"/>
  <c r="H1447" i="3"/>
  <c r="A1448" i="3"/>
  <c r="B1448" i="3"/>
  <c r="C1448" i="3"/>
  <c r="D1448" i="3"/>
  <c r="E1448" i="3"/>
  <c r="H1448" i="3"/>
  <c r="A1449" i="3"/>
  <c r="B1449" i="3"/>
  <c r="C1449" i="3"/>
  <c r="D1449" i="3"/>
  <c r="E1449" i="3"/>
  <c r="H1449" i="3"/>
  <c r="A1450" i="3"/>
  <c r="B1450" i="3"/>
  <c r="C1450" i="3"/>
  <c r="D1450" i="3"/>
  <c r="E1450" i="3"/>
  <c r="H1450" i="3"/>
  <c r="A1451" i="3"/>
  <c r="B1451" i="3"/>
  <c r="C1451" i="3"/>
  <c r="D1451" i="3"/>
  <c r="E1451" i="3"/>
  <c r="H1451" i="3"/>
  <c r="A1452" i="3"/>
  <c r="B1452" i="3"/>
  <c r="C1452" i="3"/>
  <c r="D1452" i="3"/>
  <c r="E1452" i="3"/>
  <c r="H1452" i="3"/>
  <c r="A1453" i="3"/>
  <c r="B1453" i="3"/>
  <c r="C1453" i="3"/>
  <c r="D1453" i="3"/>
  <c r="E1453" i="3"/>
  <c r="H1453" i="3"/>
  <c r="A1454" i="3"/>
  <c r="B1454" i="3"/>
  <c r="C1454" i="3"/>
  <c r="D1454" i="3"/>
  <c r="E1454" i="3"/>
  <c r="H1454" i="3"/>
  <c r="A1455" i="3"/>
  <c r="B1455" i="3"/>
  <c r="C1455" i="3"/>
  <c r="D1455" i="3"/>
  <c r="E1455" i="3"/>
  <c r="H1455" i="3"/>
  <c r="A1456" i="3"/>
  <c r="B1456" i="3"/>
  <c r="C1456" i="3"/>
  <c r="D1456" i="3"/>
  <c r="E1456" i="3"/>
  <c r="H1456" i="3"/>
  <c r="A1457" i="3"/>
  <c r="B1457" i="3"/>
  <c r="C1457" i="3"/>
  <c r="D1457" i="3"/>
  <c r="E1457" i="3"/>
  <c r="H1457" i="3"/>
  <c r="A1458" i="3"/>
  <c r="B1458" i="3"/>
  <c r="C1458" i="3"/>
  <c r="D1458" i="3"/>
  <c r="E1458" i="3"/>
  <c r="H1458" i="3"/>
  <c r="A1459" i="3"/>
  <c r="B1459" i="3"/>
  <c r="C1459" i="3"/>
  <c r="D1459" i="3"/>
  <c r="E1459" i="3"/>
  <c r="H1459" i="3"/>
  <c r="A1460" i="3"/>
  <c r="B1460" i="3"/>
  <c r="C1460" i="3"/>
  <c r="D1460" i="3"/>
  <c r="E1460" i="3"/>
  <c r="H1460" i="3"/>
  <c r="A1461" i="3"/>
  <c r="B1461" i="3"/>
  <c r="C1461" i="3"/>
  <c r="D1461" i="3"/>
  <c r="E1461" i="3"/>
  <c r="H1461" i="3"/>
  <c r="A1462" i="3"/>
  <c r="B1462" i="3"/>
  <c r="C1462" i="3"/>
  <c r="D1462" i="3"/>
  <c r="E1462" i="3"/>
  <c r="H1462" i="3"/>
  <c r="A1463" i="3"/>
  <c r="B1463" i="3"/>
  <c r="C1463" i="3"/>
  <c r="D1463" i="3"/>
  <c r="E1463" i="3"/>
  <c r="H1463" i="3"/>
  <c r="A1464" i="3"/>
  <c r="B1464" i="3"/>
  <c r="C1464" i="3"/>
  <c r="D1464" i="3"/>
  <c r="E1464" i="3"/>
  <c r="H1464" i="3"/>
  <c r="A1465" i="3"/>
  <c r="B1465" i="3"/>
  <c r="C1465" i="3"/>
  <c r="D1465" i="3"/>
  <c r="E1465" i="3"/>
  <c r="H1465" i="3"/>
  <c r="A1466" i="3"/>
  <c r="B1466" i="3"/>
  <c r="C1466" i="3"/>
  <c r="D1466" i="3"/>
  <c r="E1466" i="3"/>
  <c r="H1466" i="3"/>
  <c r="A1467" i="3"/>
  <c r="B1467" i="3"/>
  <c r="C1467" i="3"/>
  <c r="D1467" i="3"/>
  <c r="E1467" i="3"/>
  <c r="H1467" i="3"/>
  <c r="A1468" i="3"/>
  <c r="B1468" i="3"/>
  <c r="C1468" i="3"/>
  <c r="D1468" i="3"/>
  <c r="E1468" i="3"/>
  <c r="H1468" i="3"/>
  <c r="A1469" i="3"/>
  <c r="B1469" i="3"/>
  <c r="C1469" i="3"/>
  <c r="D1469" i="3"/>
  <c r="E1469" i="3"/>
  <c r="H1469" i="3"/>
  <c r="A1470" i="3"/>
  <c r="B1470" i="3"/>
  <c r="C1470" i="3"/>
  <c r="D1470" i="3"/>
  <c r="E1470" i="3"/>
  <c r="H1470" i="3"/>
  <c r="A1471" i="3"/>
  <c r="B1471" i="3"/>
  <c r="C1471" i="3"/>
  <c r="D1471" i="3"/>
  <c r="E1471" i="3"/>
  <c r="H1471" i="3"/>
  <c r="A1472" i="3"/>
  <c r="B1472" i="3"/>
  <c r="C1472" i="3"/>
  <c r="D1472" i="3"/>
  <c r="E1472" i="3"/>
  <c r="H1472" i="3"/>
  <c r="A1473" i="3"/>
  <c r="B1473" i="3"/>
  <c r="C1473" i="3"/>
  <c r="D1473" i="3"/>
  <c r="E1473" i="3"/>
  <c r="H1473" i="3"/>
  <c r="A1474" i="3"/>
  <c r="B1474" i="3"/>
  <c r="C1474" i="3"/>
  <c r="D1474" i="3"/>
  <c r="E1474" i="3"/>
  <c r="H1474" i="3"/>
  <c r="A1475" i="3"/>
  <c r="B1475" i="3"/>
  <c r="C1475" i="3"/>
  <c r="D1475" i="3"/>
  <c r="E1475" i="3"/>
  <c r="H1475" i="3"/>
  <c r="A1476" i="3"/>
  <c r="B1476" i="3"/>
  <c r="C1476" i="3"/>
  <c r="D1476" i="3"/>
  <c r="E1476" i="3"/>
  <c r="H1476" i="3"/>
  <c r="A1477" i="3"/>
  <c r="B1477" i="3"/>
  <c r="C1477" i="3"/>
  <c r="D1477" i="3"/>
  <c r="E1477" i="3"/>
  <c r="H1477" i="3"/>
  <c r="A1478" i="3"/>
  <c r="B1478" i="3"/>
  <c r="C1478" i="3"/>
  <c r="D1478" i="3"/>
  <c r="E1478" i="3"/>
  <c r="H1478" i="3"/>
  <c r="A1479" i="3"/>
  <c r="B1479" i="3"/>
  <c r="C1479" i="3"/>
  <c r="D1479" i="3"/>
  <c r="E1479" i="3"/>
  <c r="H1479" i="3"/>
  <c r="A1480" i="3"/>
  <c r="B1480" i="3"/>
  <c r="C1480" i="3"/>
  <c r="D1480" i="3"/>
  <c r="E1480" i="3"/>
  <c r="H1480" i="3"/>
  <c r="A1481" i="3"/>
  <c r="B1481" i="3"/>
  <c r="C1481" i="3"/>
  <c r="D1481" i="3"/>
  <c r="E1481" i="3"/>
  <c r="H1481" i="3"/>
  <c r="A1482" i="3"/>
  <c r="B1482" i="3"/>
  <c r="C1482" i="3"/>
  <c r="D1482" i="3"/>
  <c r="E1482" i="3"/>
  <c r="H1482" i="3"/>
  <c r="A1483" i="3"/>
  <c r="B1483" i="3"/>
  <c r="C1483" i="3"/>
  <c r="D1483" i="3"/>
  <c r="E1483" i="3"/>
  <c r="H1483" i="3"/>
  <c r="A1484" i="3"/>
  <c r="B1484" i="3"/>
  <c r="C1484" i="3"/>
  <c r="D1484" i="3"/>
  <c r="E1484" i="3"/>
  <c r="H1484" i="3"/>
  <c r="A1485" i="3"/>
  <c r="B1485" i="3"/>
  <c r="C1485" i="3"/>
  <c r="D1485" i="3"/>
  <c r="E1485" i="3"/>
  <c r="H1485" i="3"/>
  <c r="A1486" i="3"/>
  <c r="B1486" i="3"/>
  <c r="C1486" i="3"/>
  <c r="D1486" i="3"/>
  <c r="E1486" i="3"/>
  <c r="H1486" i="3"/>
  <c r="A1487" i="3"/>
  <c r="B1487" i="3"/>
  <c r="C1487" i="3"/>
  <c r="D1487" i="3"/>
  <c r="E1487" i="3"/>
  <c r="H1487" i="3"/>
  <c r="A1488" i="3"/>
  <c r="B1488" i="3"/>
  <c r="C1488" i="3"/>
  <c r="D1488" i="3"/>
  <c r="E1488" i="3"/>
  <c r="H1488" i="3"/>
  <c r="A1489" i="3"/>
  <c r="B1489" i="3"/>
  <c r="C1489" i="3"/>
  <c r="D1489" i="3"/>
  <c r="E1489" i="3"/>
  <c r="H1489" i="3"/>
  <c r="A1490" i="3"/>
  <c r="B1490" i="3"/>
  <c r="C1490" i="3"/>
  <c r="D1490" i="3"/>
  <c r="E1490" i="3"/>
  <c r="H1490" i="3"/>
  <c r="A1491" i="3"/>
  <c r="B1491" i="3"/>
  <c r="C1491" i="3"/>
  <c r="D1491" i="3"/>
  <c r="E1491" i="3"/>
  <c r="H1491" i="3"/>
  <c r="A1492" i="3"/>
  <c r="B1492" i="3"/>
  <c r="C1492" i="3"/>
  <c r="D1492" i="3"/>
  <c r="E1492" i="3"/>
  <c r="H1492" i="3"/>
  <c r="A1493" i="3"/>
  <c r="B1493" i="3"/>
  <c r="C1493" i="3"/>
  <c r="D1493" i="3"/>
  <c r="E1493" i="3"/>
  <c r="H1493" i="3"/>
  <c r="A1494" i="3"/>
  <c r="B1494" i="3"/>
  <c r="C1494" i="3"/>
  <c r="D1494" i="3"/>
  <c r="E1494" i="3"/>
  <c r="H1494" i="3"/>
  <c r="A1495" i="3"/>
  <c r="B1495" i="3"/>
  <c r="C1495" i="3"/>
  <c r="D1495" i="3"/>
  <c r="E1495" i="3"/>
  <c r="H1495" i="3"/>
  <c r="A1496" i="3"/>
  <c r="B1496" i="3"/>
  <c r="C1496" i="3"/>
  <c r="D1496" i="3"/>
  <c r="E1496" i="3"/>
  <c r="H1496" i="3"/>
  <c r="A1497" i="3"/>
  <c r="B1497" i="3"/>
  <c r="C1497" i="3"/>
  <c r="D1497" i="3"/>
  <c r="E1497" i="3"/>
  <c r="H1497" i="3"/>
  <c r="A1498" i="3"/>
  <c r="B1498" i="3"/>
  <c r="C1498" i="3"/>
  <c r="D1498" i="3"/>
  <c r="E1498" i="3"/>
  <c r="H1498" i="3"/>
  <c r="A1499" i="3"/>
  <c r="B1499" i="3"/>
  <c r="C1499" i="3"/>
  <c r="D1499" i="3"/>
  <c r="E1499" i="3"/>
  <c r="H1499" i="3"/>
  <c r="A1500" i="3"/>
  <c r="B1500" i="3"/>
  <c r="C1500" i="3"/>
  <c r="D1500" i="3"/>
  <c r="E1500" i="3"/>
  <c r="H1500" i="3"/>
  <c r="A1501" i="3"/>
  <c r="B1501" i="3"/>
  <c r="C1501" i="3"/>
  <c r="D1501" i="3"/>
  <c r="E1501" i="3"/>
  <c r="H1501" i="3"/>
  <c r="A1502" i="3"/>
  <c r="B1502" i="3"/>
  <c r="C1502" i="3"/>
  <c r="D1502" i="3"/>
  <c r="E1502" i="3"/>
  <c r="H1502" i="3"/>
  <c r="A1503" i="3"/>
  <c r="B1503" i="3"/>
  <c r="C1503" i="3"/>
  <c r="D1503" i="3"/>
  <c r="E1503" i="3"/>
  <c r="H1503" i="3"/>
  <c r="A1504" i="3"/>
  <c r="B1504" i="3"/>
  <c r="C1504" i="3"/>
  <c r="D1504" i="3"/>
  <c r="E1504" i="3"/>
  <c r="H1504" i="3"/>
  <c r="A1505" i="3"/>
  <c r="B1505" i="3"/>
  <c r="C1505" i="3"/>
  <c r="D1505" i="3"/>
  <c r="E1505" i="3"/>
  <c r="H1505" i="3"/>
  <c r="A1506" i="3"/>
  <c r="B1506" i="3"/>
  <c r="C1506" i="3"/>
  <c r="D1506" i="3"/>
  <c r="E1506" i="3"/>
  <c r="H1506" i="3"/>
  <c r="A1507" i="3"/>
  <c r="B1507" i="3"/>
  <c r="C1507" i="3"/>
  <c r="D1507" i="3"/>
  <c r="E1507" i="3"/>
  <c r="H1507" i="3"/>
  <c r="A1508" i="3"/>
  <c r="B1508" i="3"/>
  <c r="C1508" i="3"/>
  <c r="D1508" i="3"/>
  <c r="E1508" i="3"/>
  <c r="H1508" i="3"/>
  <c r="A1509" i="3"/>
  <c r="B1509" i="3"/>
  <c r="C1509" i="3"/>
  <c r="D1509" i="3"/>
  <c r="E1509" i="3"/>
  <c r="H1509" i="3"/>
  <c r="A1510" i="3"/>
  <c r="B1510" i="3"/>
  <c r="C1510" i="3"/>
  <c r="D1510" i="3"/>
  <c r="E1510" i="3"/>
  <c r="H1510" i="3"/>
  <c r="A1511" i="3"/>
  <c r="B1511" i="3"/>
  <c r="C1511" i="3"/>
  <c r="D1511" i="3"/>
  <c r="E1511" i="3"/>
  <c r="H1511" i="3"/>
  <c r="A1512" i="3"/>
  <c r="B1512" i="3"/>
  <c r="C1512" i="3"/>
  <c r="D1512" i="3"/>
  <c r="E1512" i="3"/>
  <c r="H1512" i="3"/>
  <c r="A1513" i="3"/>
  <c r="B1513" i="3"/>
  <c r="C1513" i="3"/>
  <c r="D1513" i="3"/>
  <c r="E1513" i="3"/>
  <c r="H1513" i="3"/>
  <c r="A1514" i="3"/>
  <c r="B1514" i="3"/>
  <c r="C1514" i="3"/>
  <c r="D1514" i="3"/>
  <c r="E1514" i="3"/>
  <c r="H1514" i="3"/>
  <c r="A1515" i="3"/>
  <c r="B1515" i="3"/>
  <c r="C1515" i="3"/>
  <c r="D1515" i="3"/>
  <c r="E1515" i="3"/>
  <c r="H1515" i="3"/>
  <c r="A1516" i="3"/>
  <c r="B1516" i="3"/>
  <c r="C1516" i="3"/>
  <c r="D1516" i="3"/>
  <c r="E1516" i="3"/>
  <c r="H1516" i="3"/>
  <c r="A1517" i="3"/>
  <c r="B1517" i="3"/>
  <c r="C1517" i="3"/>
  <c r="D1517" i="3"/>
  <c r="E1517" i="3"/>
  <c r="H1517" i="3"/>
  <c r="A1518" i="3"/>
  <c r="B1518" i="3"/>
  <c r="C1518" i="3"/>
  <c r="D1518" i="3"/>
  <c r="E1518" i="3"/>
  <c r="H1518" i="3"/>
  <c r="A1519" i="3"/>
  <c r="B1519" i="3"/>
  <c r="C1519" i="3"/>
  <c r="D1519" i="3"/>
  <c r="E1519" i="3"/>
  <c r="H1519" i="3"/>
  <c r="A1520" i="3"/>
  <c r="B1520" i="3"/>
  <c r="C1520" i="3"/>
  <c r="D1520" i="3"/>
  <c r="E1520" i="3"/>
  <c r="H1520" i="3"/>
  <c r="A1521" i="3"/>
  <c r="B1521" i="3"/>
  <c r="C1521" i="3"/>
  <c r="D1521" i="3"/>
  <c r="E1521" i="3"/>
  <c r="H1521" i="3"/>
  <c r="A1522" i="3"/>
  <c r="B1522" i="3"/>
  <c r="C1522" i="3"/>
  <c r="D1522" i="3"/>
  <c r="E1522" i="3"/>
  <c r="H1522" i="3"/>
  <c r="A1523" i="3"/>
  <c r="B1523" i="3"/>
  <c r="C1523" i="3"/>
  <c r="D1523" i="3"/>
  <c r="E1523" i="3"/>
  <c r="H1523" i="3"/>
  <c r="A1524" i="3"/>
  <c r="B1524" i="3"/>
  <c r="C1524" i="3"/>
  <c r="D1524" i="3"/>
  <c r="E1524" i="3"/>
  <c r="H1524" i="3"/>
  <c r="A1525" i="3"/>
  <c r="B1525" i="3"/>
  <c r="C1525" i="3"/>
  <c r="D1525" i="3"/>
  <c r="E1525" i="3"/>
  <c r="H1525" i="3"/>
  <c r="A1526" i="3"/>
  <c r="B1526" i="3"/>
  <c r="C1526" i="3"/>
  <c r="D1526" i="3"/>
  <c r="E1526" i="3"/>
  <c r="H1526" i="3"/>
  <c r="A1527" i="3"/>
  <c r="B1527" i="3"/>
  <c r="C1527" i="3"/>
  <c r="D1527" i="3"/>
  <c r="E1527" i="3"/>
  <c r="H1527" i="3"/>
  <c r="A1528" i="3"/>
  <c r="B1528" i="3"/>
  <c r="C1528" i="3"/>
  <c r="D1528" i="3"/>
  <c r="E1528" i="3"/>
  <c r="H1528" i="3"/>
  <c r="A1529" i="3"/>
  <c r="B1529" i="3"/>
  <c r="C1529" i="3"/>
  <c r="D1529" i="3"/>
  <c r="E1529" i="3"/>
  <c r="H1529" i="3"/>
  <c r="A1530" i="3"/>
  <c r="B1530" i="3"/>
  <c r="C1530" i="3"/>
  <c r="D1530" i="3"/>
  <c r="E1530" i="3"/>
  <c r="H1530" i="3"/>
  <c r="A1531" i="3"/>
  <c r="B1531" i="3"/>
  <c r="C1531" i="3"/>
  <c r="D1531" i="3"/>
  <c r="E1531" i="3"/>
  <c r="H1531" i="3"/>
  <c r="A1532" i="3"/>
  <c r="B1532" i="3"/>
  <c r="C1532" i="3"/>
  <c r="D1532" i="3"/>
  <c r="E1532" i="3"/>
  <c r="H1532" i="3"/>
  <c r="A1533" i="3"/>
  <c r="B1533" i="3"/>
  <c r="C1533" i="3"/>
  <c r="D1533" i="3"/>
  <c r="E1533" i="3"/>
  <c r="H1533" i="3"/>
  <c r="A1534" i="3"/>
  <c r="B1534" i="3"/>
  <c r="C1534" i="3"/>
  <c r="D1534" i="3"/>
  <c r="E1534" i="3"/>
  <c r="H1534" i="3"/>
  <c r="A1535" i="3"/>
  <c r="B1535" i="3"/>
  <c r="C1535" i="3"/>
  <c r="D1535" i="3"/>
  <c r="E1535" i="3"/>
  <c r="H1535" i="3"/>
  <c r="A1536" i="3"/>
  <c r="B1536" i="3"/>
  <c r="C1536" i="3"/>
  <c r="D1536" i="3"/>
  <c r="E1536" i="3"/>
  <c r="H1536" i="3"/>
  <c r="A1537" i="3"/>
  <c r="B1537" i="3"/>
  <c r="C1537" i="3"/>
  <c r="D1537" i="3"/>
  <c r="E1537" i="3"/>
  <c r="H1537" i="3"/>
  <c r="A1538" i="3"/>
  <c r="B1538" i="3"/>
  <c r="C1538" i="3"/>
  <c r="D1538" i="3"/>
  <c r="E1538" i="3"/>
  <c r="H1538" i="3"/>
  <c r="A1539" i="3"/>
  <c r="B1539" i="3"/>
  <c r="C1539" i="3"/>
  <c r="D1539" i="3"/>
  <c r="E1539" i="3"/>
  <c r="H1539" i="3"/>
  <c r="A1540" i="3"/>
  <c r="B1540" i="3"/>
  <c r="C1540" i="3"/>
  <c r="D1540" i="3"/>
  <c r="E1540" i="3"/>
  <c r="H1540" i="3"/>
  <c r="A1541" i="3"/>
  <c r="B1541" i="3"/>
  <c r="C1541" i="3"/>
  <c r="D1541" i="3"/>
  <c r="E1541" i="3"/>
  <c r="H1541" i="3"/>
  <c r="A1542" i="3"/>
  <c r="B1542" i="3"/>
  <c r="C1542" i="3"/>
  <c r="D1542" i="3"/>
  <c r="E1542" i="3"/>
  <c r="H1542" i="3"/>
  <c r="A1543" i="3"/>
  <c r="B1543" i="3"/>
  <c r="C1543" i="3"/>
  <c r="D1543" i="3"/>
  <c r="E1543" i="3"/>
  <c r="H1543" i="3"/>
  <c r="A1544" i="3"/>
  <c r="B1544" i="3"/>
  <c r="C1544" i="3"/>
  <c r="D1544" i="3"/>
  <c r="E1544" i="3"/>
  <c r="H1544" i="3"/>
  <c r="A1545" i="3"/>
  <c r="B1545" i="3"/>
  <c r="C1545" i="3"/>
  <c r="D1545" i="3"/>
  <c r="E1545" i="3"/>
  <c r="H1545" i="3"/>
  <c r="A1546" i="3"/>
  <c r="B1546" i="3"/>
  <c r="C1546" i="3"/>
  <c r="D1546" i="3"/>
  <c r="E1546" i="3"/>
  <c r="H1546" i="3"/>
  <c r="A1547" i="3"/>
  <c r="B1547" i="3"/>
  <c r="C1547" i="3"/>
  <c r="D1547" i="3"/>
  <c r="E1547" i="3"/>
  <c r="H1547" i="3"/>
  <c r="A1548" i="3"/>
  <c r="B1548" i="3"/>
  <c r="C1548" i="3"/>
  <c r="D1548" i="3"/>
  <c r="E1548" i="3"/>
  <c r="H1548" i="3"/>
  <c r="A1549" i="3"/>
  <c r="B1549" i="3"/>
  <c r="C1549" i="3"/>
  <c r="D1549" i="3"/>
  <c r="E1549" i="3"/>
  <c r="H1549" i="3"/>
  <c r="A1550" i="3"/>
  <c r="B1550" i="3"/>
  <c r="C1550" i="3"/>
  <c r="D1550" i="3"/>
  <c r="E1550" i="3"/>
  <c r="H1550" i="3"/>
  <c r="A1551" i="3"/>
  <c r="B1551" i="3"/>
  <c r="C1551" i="3"/>
  <c r="D1551" i="3"/>
  <c r="E1551" i="3"/>
  <c r="H1551" i="3"/>
  <c r="A1552" i="3"/>
  <c r="B1552" i="3"/>
  <c r="C1552" i="3"/>
  <c r="D1552" i="3"/>
  <c r="E1552" i="3"/>
  <c r="H1552" i="3"/>
  <c r="A1553" i="3"/>
  <c r="B1553" i="3"/>
  <c r="C1553" i="3"/>
  <c r="D1553" i="3"/>
  <c r="E1553" i="3"/>
  <c r="H1553" i="3"/>
  <c r="A1554" i="3"/>
  <c r="B1554" i="3"/>
  <c r="C1554" i="3"/>
  <c r="D1554" i="3"/>
  <c r="E1554" i="3"/>
  <c r="H1554" i="3"/>
  <c r="A1555" i="3"/>
  <c r="B1555" i="3"/>
  <c r="C1555" i="3"/>
  <c r="D1555" i="3"/>
  <c r="E1555" i="3"/>
  <c r="H1555" i="3"/>
  <c r="A1556" i="3"/>
  <c r="B1556" i="3"/>
  <c r="C1556" i="3"/>
  <c r="D1556" i="3"/>
  <c r="E1556" i="3"/>
  <c r="H1556" i="3"/>
  <c r="A1557" i="3"/>
  <c r="B1557" i="3"/>
  <c r="C1557" i="3"/>
  <c r="D1557" i="3"/>
  <c r="E1557" i="3"/>
  <c r="H1557" i="3"/>
  <c r="A1558" i="3"/>
  <c r="B1558" i="3"/>
  <c r="C1558" i="3"/>
  <c r="D1558" i="3"/>
  <c r="E1558" i="3"/>
  <c r="H1558" i="3"/>
  <c r="A1559" i="3"/>
  <c r="B1559" i="3"/>
  <c r="C1559" i="3"/>
  <c r="D1559" i="3"/>
  <c r="E1559" i="3"/>
  <c r="H1559" i="3"/>
  <c r="A1560" i="3"/>
  <c r="B1560" i="3"/>
  <c r="C1560" i="3"/>
  <c r="D1560" i="3"/>
  <c r="E1560" i="3"/>
  <c r="H1560" i="3"/>
  <c r="A1561" i="3"/>
  <c r="B1561" i="3"/>
  <c r="C1561" i="3"/>
  <c r="D1561" i="3"/>
  <c r="E1561" i="3"/>
  <c r="H1561" i="3"/>
  <c r="A1562" i="3"/>
  <c r="B1562" i="3"/>
  <c r="C1562" i="3"/>
  <c r="D1562" i="3"/>
  <c r="E1562" i="3"/>
  <c r="H1562" i="3"/>
  <c r="A1563" i="3"/>
  <c r="B1563" i="3"/>
  <c r="C1563" i="3"/>
  <c r="D1563" i="3"/>
  <c r="E1563" i="3"/>
  <c r="H1563" i="3"/>
  <c r="A1564" i="3"/>
  <c r="B1564" i="3"/>
  <c r="C1564" i="3"/>
  <c r="D1564" i="3"/>
  <c r="E1564" i="3"/>
  <c r="H1564" i="3"/>
  <c r="A1565" i="3"/>
  <c r="B1565" i="3"/>
  <c r="C1565" i="3"/>
  <c r="D1565" i="3"/>
  <c r="E1565" i="3"/>
  <c r="H1565" i="3"/>
  <c r="A1566" i="3"/>
  <c r="B1566" i="3"/>
  <c r="C1566" i="3"/>
  <c r="D1566" i="3"/>
  <c r="E1566" i="3"/>
  <c r="H1566" i="3"/>
  <c r="A1567" i="3"/>
  <c r="B1567" i="3"/>
  <c r="C1567" i="3"/>
  <c r="D1567" i="3"/>
  <c r="E1567" i="3"/>
  <c r="H1567" i="3"/>
  <c r="A1568" i="3"/>
  <c r="B1568" i="3"/>
  <c r="C1568" i="3"/>
  <c r="D1568" i="3"/>
  <c r="E1568" i="3"/>
  <c r="H1568" i="3"/>
  <c r="A1569" i="3"/>
  <c r="B1569" i="3"/>
  <c r="C1569" i="3"/>
  <c r="D1569" i="3"/>
  <c r="E1569" i="3"/>
  <c r="H1569" i="3"/>
  <c r="A1570" i="3"/>
  <c r="B1570" i="3"/>
  <c r="C1570" i="3"/>
  <c r="D1570" i="3"/>
  <c r="E1570" i="3"/>
  <c r="H1570" i="3"/>
  <c r="A1571" i="3"/>
  <c r="B1571" i="3"/>
  <c r="C1571" i="3"/>
  <c r="D1571" i="3"/>
  <c r="E1571" i="3"/>
  <c r="H1571" i="3"/>
  <c r="A1572" i="3"/>
  <c r="B1572" i="3"/>
  <c r="C1572" i="3"/>
  <c r="D1572" i="3"/>
  <c r="E1572" i="3"/>
  <c r="H1572" i="3"/>
  <c r="A1573" i="3"/>
  <c r="B1573" i="3"/>
  <c r="C1573" i="3"/>
  <c r="D1573" i="3"/>
  <c r="E1573" i="3"/>
  <c r="H1573" i="3"/>
  <c r="A1574" i="3"/>
  <c r="B1574" i="3"/>
  <c r="C1574" i="3"/>
  <c r="D1574" i="3"/>
  <c r="E1574" i="3"/>
  <c r="H1574" i="3"/>
  <c r="A1575" i="3"/>
  <c r="B1575" i="3"/>
  <c r="C1575" i="3"/>
  <c r="D1575" i="3"/>
  <c r="E1575" i="3"/>
  <c r="H1575" i="3"/>
  <c r="A1576" i="3"/>
  <c r="B1576" i="3"/>
  <c r="C1576" i="3"/>
  <c r="D1576" i="3"/>
  <c r="E1576" i="3"/>
  <c r="H1576" i="3"/>
  <c r="A1577" i="3"/>
  <c r="B1577" i="3"/>
  <c r="C1577" i="3"/>
  <c r="D1577" i="3"/>
  <c r="E1577" i="3"/>
  <c r="H1577" i="3"/>
  <c r="A1578" i="3"/>
  <c r="B1578" i="3"/>
  <c r="C1578" i="3"/>
  <c r="D1578" i="3"/>
  <c r="E1578" i="3"/>
  <c r="H1578" i="3"/>
  <c r="A1579" i="3"/>
  <c r="B1579" i="3"/>
  <c r="C1579" i="3"/>
  <c r="D1579" i="3"/>
  <c r="E1579" i="3"/>
  <c r="H1579" i="3"/>
  <c r="A1580" i="3"/>
  <c r="B1580" i="3"/>
  <c r="C1580" i="3"/>
  <c r="D1580" i="3"/>
  <c r="E1580" i="3"/>
  <c r="H1580" i="3"/>
  <c r="A1581" i="3"/>
  <c r="B1581" i="3"/>
  <c r="C1581" i="3"/>
  <c r="D1581" i="3"/>
  <c r="E1581" i="3"/>
  <c r="H1581" i="3"/>
  <c r="A1582" i="3"/>
  <c r="B1582" i="3"/>
  <c r="C1582" i="3"/>
  <c r="D1582" i="3"/>
  <c r="E1582" i="3"/>
  <c r="H1582" i="3"/>
  <c r="A1583" i="3"/>
  <c r="B1583" i="3"/>
  <c r="C1583" i="3"/>
  <c r="D1583" i="3"/>
  <c r="E1583" i="3"/>
  <c r="H1583" i="3"/>
  <c r="A1584" i="3"/>
  <c r="B1584" i="3"/>
  <c r="C1584" i="3"/>
  <c r="D1584" i="3"/>
  <c r="E1584" i="3"/>
  <c r="H1584" i="3"/>
  <c r="A1585" i="3"/>
  <c r="B1585" i="3"/>
  <c r="C1585" i="3"/>
  <c r="D1585" i="3"/>
  <c r="E1585" i="3"/>
  <c r="H1585" i="3"/>
  <c r="A1586" i="3"/>
  <c r="B1586" i="3"/>
  <c r="C1586" i="3"/>
  <c r="D1586" i="3"/>
  <c r="E1586" i="3"/>
  <c r="H1586" i="3"/>
  <c r="A1587" i="3"/>
  <c r="B1587" i="3"/>
  <c r="C1587" i="3"/>
  <c r="D1587" i="3"/>
  <c r="E1587" i="3"/>
  <c r="H1587" i="3"/>
  <c r="A1588" i="3"/>
  <c r="B1588" i="3"/>
  <c r="C1588" i="3"/>
  <c r="D1588" i="3"/>
  <c r="E1588" i="3"/>
  <c r="H1588" i="3"/>
  <c r="A1589" i="3"/>
  <c r="B1589" i="3"/>
  <c r="C1589" i="3"/>
  <c r="D1589" i="3"/>
  <c r="E1589" i="3"/>
  <c r="H1589" i="3"/>
  <c r="A1590" i="3"/>
  <c r="B1590" i="3"/>
  <c r="C1590" i="3"/>
  <c r="D1590" i="3"/>
  <c r="E1590" i="3"/>
  <c r="H1590" i="3"/>
  <c r="A1591" i="3"/>
  <c r="B1591" i="3"/>
  <c r="C1591" i="3"/>
  <c r="D1591" i="3"/>
  <c r="E1591" i="3"/>
  <c r="H1591" i="3"/>
  <c r="A1592" i="3"/>
  <c r="B1592" i="3"/>
  <c r="C1592" i="3"/>
  <c r="D1592" i="3"/>
  <c r="E1592" i="3"/>
  <c r="H1592" i="3"/>
  <c r="A1593" i="3"/>
  <c r="B1593" i="3"/>
  <c r="C1593" i="3"/>
  <c r="D1593" i="3"/>
  <c r="E1593" i="3"/>
  <c r="H1593" i="3"/>
  <c r="A1594" i="3"/>
  <c r="B1594" i="3"/>
  <c r="C1594" i="3"/>
  <c r="D1594" i="3"/>
  <c r="E1594" i="3"/>
  <c r="H1594" i="3"/>
  <c r="A1595" i="3"/>
  <c r="B1595" i="3"/>
  <c r="C1595" i="3"/>
  <c r="D1595" i="3"/>
  <c r="E1595" i="3"/>
  <c r="H1595" i="3"/>
  <c r="A1596" i="3"/>
  <c r="B1596" i="3"/>
  <c r="C1596" i="3"/>
  <c r="D1596" i="3"/>
  <c r="E1596" i="3"/>
  <c r="H1596" i="3"/>
  <c r="A1597" i="3"/>
  <c r="B1597" i="3"/>
  <c r="C1597" i="3"/>
  <c r="D1597" i="3"/>
  <c r="E1597" i="3"/>
  <c r="H1597" i="3"/>
  <c r="A1598" i="3"/>
  <c r="B1598" i="3"/>
  <c r="C1598" i="3"/>
  <c r="D1598" i="3"/>
  <c r="E1598" i="3"/>
  <c r="H1598" i="3"/>
  <c r="A1599" i="3"/>
  <c r="B1599" i="3"/>
  <c r="C1599" i="3"/>
  <c r="D1599" i="3"/>
  <c r="E1599" i="3"/>
  <c r="H1599" i="3"/>
  <c r="A1600" i="3"/>
  <c r="B1600" i="3"/>
  <c r="C1600" i="3"/>
  <c r="D1600" i="3"/>
  <c r="E1600" i="3"/>
  <c r="H1600" i="3"/>
  <c r="A1601" i="3"/>
  <c r="B1601" i="3"/>
  <c r="C1601" i="3"/>
  <c r="D1601" i="3"/>
  <c r="E1601" i="3"/>
  <c r="H1601" i="3"/>
  <c r="A1602" i="3"/>
  <c r="B1602" i="3"/>
  <c r="C1602" i="3"/>
  <c r="D1602" i="3"/>
  <c r="E1602" i="3"/>
  <c r="H1602" i="3"/>
  <c r="A1603" i="3"/>
  <c r="B1603" i="3"/>
  <c r="C1603" i="3"/>
  <c r="D1603" i="3"/>
  <c r="E1603" i="3"/>
  <c r="H1603" i="3"/>
  <c r="A1604" i="3"/>
  <c r="B1604" i="3"/>
  <c r="C1604" i="3"/>
  <c r="D1604" i="3"/>
  <c r="E1604" i="3"/>
  <c r="H1604" i="3"/>
  <c r="A1605" i="3"/>
  <c r="B1605" i="3"/>
  <c r="C1605" i="3"/>
  <c r="D1605" i="3"/>
  <c r="E1605" i="3"/>
  <c r="H1605" i="3"/>
  <c r="A1606" i="3"/>
  <c r="B1606" i="3"/>
  <c r="C1606" i="3"/>
  <c r="D1606" i="3"/>
  <c r="E1606" i="3"/>
  <c r="H1606" i="3"/>
  <c r="A1607" i="3"/>
  <c r="B1607" i="3"/>
  <c r="C1607" i="3"/>
  <c r="D1607" i="3"/>
  <c r="E1607" i="3"/>
  <c r="H1607" i="3"/>
  <c r="A1608" i="3"/>
  <c r="B1608" i="3"/>
  <c r="C1608" i="3"/>
  <c r="D1608" i="3"/>
  <c r="E1608" i="3"/>
  <c r="H1608" i="3"/>
  <c r="A1609" i="3"/>
  <c r="B1609" i="3"/>
  <c r="C1609" i="3"/>
  <c r="D1609" i="3"/>
  <c r="E1609" i="3"/>
  <c r="H1609" i="3"/>
  <c r="A1610" i="3"/>
  <c r="B1610" i="3"/>
  <c r="C1610" i="3"/>
  <c r="D1610" i="3"/>
  <c r="E1610" i="3"/>
  <c r="H1610" i="3"/>
  <c r="A1611" i="3"/>
  <c r="B1611" i="3"/>
  <c r="C1611" i="3"/>
  <c r="D1611" i="3"/>
  <c r="E1611" i="3"/>
  <c r="H1611" i="3"/>
  <c r="A1612" i="3"/>
  <c r="B1612" i="3"/>
  <c r="C1612" i="3"/>
  <c r="D1612" i="3"/>
  <c r="E1612" i="3"/>
  <c r="H1612" i="3"/>
  <c r="A1613" i="3"/>
  <c r="B1613" i="3"/>
  <c r="C1613" i="3"/>
  <c r="D1613" i="3"/>
  <c r="E1613" i="3"/>
  <c r="H1613" i="3"/>
  <c r="A1614" i="3"/>
  <c r="B1614" i="3"/>
  <c r="C1614" i="3"/>
  <c r="D1614" i="3"/>
  <c r="E1614" i="3"/>
  <c r="H1614" i="3"/>
  <c r="A1615" i="3"/>
  <c r="B1615" i="3"/>
  <c r="C1615" i="3"/>
  <c r="D1615" i="3"/>
  <c r="E1615" i="3"/>
  <c r="H1615" i="3"/>
  <c r="A1616" i="3"/>
  <c r="B1616" i="3"/>
  <c r="C1616" i="3"/>
  <c r="D1616" i="3"/>
  <c r="E1616" i="3"/>
  <c r="H1616" i="3"/>
  <c r="A1617" i="3"/>
  <c r="B1617" i="3"/>
  <c r="C1617" i="3"/>
  <c r="D1617" i="3"/>
  <c r="E1617" i="3"/>
  <c r="H1617" i="3"/>
  <c r="A1618" i="3"/>
  <c r="B1618" i="3"/>
  <c r="C1618" i="3"/>
  <c r="D1618" i="3"/>
  <c r="E1618" i="3"/>
  <c r="H1618" i="3"/>
  <c r="A1619" i="3"/>
  <c r="B1619" i="3"/>
  <c r="C1619" i="3"/>
  <c r="D1619" i="3"/>
  <c r="E1619" i="3"/>
  <c r="H1619" i="3"/>
  <c r="A1620" i="3"/>
  <c r="B1620" i="3"/>
  <c r="C1620" i="3"/>
  <c r="D1620" i="3"/>
  <c r="E1620" i="3"/>
  <c r="H1620" i="3"/>
  <c r="A1621" i="3"/>
  <c r="B1621" i="3"/>
  <c r="C1621" i="3"/>
  <c r="D1621" i="3"/>
  <c r="E1621" i="3"/>
  <c r="H1621" i="3"/>
  <c r="A1622" i="3"/>
  <c r="B1622" i="3"/>
  <c r="C1622" i="3"/>
  <c r="D1622" i="3"/>
  <c r="E1622" i="3"/>
  <c r="H1622" i="3"/>
  <c r="A1623" i="3"/>
  <c r="B1623" i="3"/>
  <c r="C1623" i="3"/>
  <c r="D1623" i="3"/>
  <c r="E1623" i="3"/>
  <c r="H1623" i="3"/>
  <c r="A1624" i="3"/>
  <c r="B1624" i="3"/>
  <c r="C1624" i="3"/>
  <c r="D1624" i="3"/>
  <c r="E1624" i="3"/>
  <c r="H1624" i="3"/>
  <c r="A1625" i="3"/>
  <c r="B1625" i="3"/>
  <c r="C1625" i="3"/>
  <c r="D1625" i="3"/>
  <c r="E1625" i="3"/>
  <c r="H1625" i="3"/>
  <c r="A1626" i="3"/>
  <c r="B1626" i="3"/>
  <c r="C1626" i="3"/>
  <c r="D1626" i="3"/>
  <c r="E1626" i="3"/>
  <c r="H1626" i="3"/>
  <c r="A1627" i="3"/>
  <c r="B1627" i="3"/>
  <c r="C1627" i="3"/>
  <c r="D1627" i="3"/>
  <c r="E1627" i="3"/>
  <c r="H1627" i="3"/>
  <c r="A1628" i="3"/>
  <c r="B1628" i="3"/>
  <c r="C1628" i="3"/>
  <c r="D1628" i="3"/>
  <c r="E1628" i="3"/>
  <c r="H1628" i="3"/>
  <c r="A1629" i="3"/>
  <c r="B1629" i="3"/>
  <c r="C1629" i="3"/>
  <c r="D1629" i="3"/>
  <c r="E1629" i="3"/>
  <c r="H1629" i="3"/>
  <c r="A1630" i="3"/>
  <c r="B1630" i="3"/>
  <c r="C1630" i="3"/>
  <c r="D1630" i="3"/>
  <c r="E1630" i="3"/>
  <c r="H1630" i="3"/>
  <c r="A1631" i="3"/>
  <c r="B1631" i="3"/>
  <c r="C1631" i="3"/>
  <c r="D1631" i="3"/>
  <c r="E1631" i="3"/>
  <c r="H1631" i="3"/>
  <c r="A1632" i="3"/>
  <c r="B1632" i="3"/>
  <c r="C1632" i="3"/>
  <c r="D1632" i="3"/>
  <c r="E1632" i="3"/>
  <c r="H1632" i="3"/>
  <c r="A1633" i="3"/>
  <c r="B1633" i="3"/>
  <c r="C1633" i="3"/>
  <c r="D1633" i="3"/>
  <c r="E1633" i="3"/>
  <c r="H1633" i="3"/>
  <c r="A1634" i="3"/>
  <c r="B1634" i="3"/>
  <c r="C1634" i="3"/>
  <c r="D1634" i="3"/>
  <c r="E1634" i="3"/>
  <c r="H1634" i="3"/>
  <c r="A1635" i="3"/>
  <c r="B1635" i="3"/>
  <c r="C1635" i="3"/>
  <c r="D1635" i="3"/>
  <c r="E1635" i="3"/>
  <c r="H1635" i="3"/>
  <c r="A1636" i="3"/>
  <c r="B1636" i="3"/>
  <c r="C1636" i="3"/>
  <c r="D1636" i="3"/>
  <c r="E1636" i="3"/>
  <c r="H1636" i="3"/>
  <c r="A1637" i="3"/>
  <c r="B1637" i="3"/>
  <c r="C1637" i="3"/>
  <c r="D1637" i="3"/>
  <c r="E1637" i="3"/>
  <c r="H1637" i="3"/>
  <c r="A1638" i="3"/>
  <c r="B1638" i="3"/>
  <c r="C1638" i="3"/>
  <c r="D1638" i="3"/>
  <c r="E1638" i="3"/>
  <c r="H1638" i="3"/>
  <c r="A1639" i="3"/>
  <c r="B1639" i="3"/>
  <c r="C1639" i="3"/>
  <c r="D1639" i="3"/>
  <c r="E1639" i="3"/>
  <c r="H1639" i="3"/>
  <c r="A1640" i="3"/>
  <c r="B1640" i="3"/>
  <c r="C1640" i="3"/>
  <c r="D1640" i="3"/>
  <c r="E1640" i="3"/>
  <c r="H1640" i="3"/>
  <c r="A1641" i="3"/>
  <c r="B1641" i="3"/>
  <c r="C1641" i="3"/>
  <c r="D1641" i="3"/>
  <c r="E1641" i="3"/>
  <c r="H1641" i="3"/>
  <c r="A1642" i="3"/>
  <c r="B1642" i="3"/>
  <c r="C1642" i="3"/>
  <c r="D1642" i="3"/>
  <c r="E1642" i="3"/>
  <c r="H1642" i="3"/>
  <c r="A1643" i="3"/>
  <c r="B1643" i="3"/>
  <c r="C1643" i="3"/>
  <c r="D1643" i="3"/>
  <c r="E1643" i="3"/>
  <c r="H1643" i="3"/>
  <c r="A1644" i="3"/>
  <c r="B1644" i="3"/>
  <c r="C1644" i="3"/>
  <c r="D1644" i="3"/>
  <c r="E1644" i="3"/>
  <c r="H1644" i="3"/>
  <c r="A1645" i="3"/>
  <c r="B1645" i="3"/>
  <c r="C1645" i="3"/>
  <c r="D1645" i="3"/>
  <c r="E1645" i="3"/>
  <c r="H1645" i="3"/>
  <c r="A1646" i="3"/>
  <c r="B1646" i="3"/>
  <c r="C1646" i="3"/>
  <c r="D1646" i="3"/>
  <c r="E1646" i="3"/>
  <c r="H1646" i="3"/>
  <c r="A1647" i="3"/>
  <c r="B1647" i="3"/>
  <c r="C1647" i="3"/>
  <c r="D1647" i="3"/>
  <c r="E1647" i="3"/>
  <c r="H1647" i="3"/>
  <c r="A1648" i="3"/>
  <c r="B1648" i="3"/>
  <c r="C1648" i="3"/>
  <c r="D1648" i="3"/>
  <c r="E1648" i="3"/>
  <c r="H1648" i="3"/>
  <c r="A1649" i="3"/>
  <c r="B1649" i="3"/>
  <c r="C1649" i="3"/>
  <c r="D1649" i="3"/>
  <c r="E1649" i="3"/>
  <c r="H1649" i="3"/>
  <c r="A1650" i="3"/>
  <c r="B1650" i="3"/>
  <c r="C1650" i="3"/>
  <c r="D1650" i="3"/>
  <c r="E1650" i="3"/>
  <c r="H1650" i="3"/>
  <c r="A1651" i="3"/>
  <c r="B1651" i="3"/>
  <c r="C1651" i="3"/>
  <c r="D1651" i="3"/>
  <c r="E1651" i="3"/>
  <c r="H1651" i="3"/>
  <c r="A1652" i="3"/>
  <c r="B1652" i="3"/>
  <c r="C1652" i="3"/>
  <c r="D1652" i="3"/>
  <c r="E1652" i="3"/>
  <c r="H1652" i="3"/>
  <c r="A1653" i="3"/>
  <c r="B1653" i="3"/>
  <c r="C1653" i="3"/>
  <c r="D1653" i="3"/>
  <c r="E1653" i="3"/>
  <c r="H1653" i="3"/>
  <c r="A1654" i="3"/>
  <c r="B1654" i="3"/>
  <c r="C1654" i="3"/>
  <c r="D1654" i="3"/>
  <c r="E1654" i="3"/>
  <c r="H1654" i="3"/>
  <c r="A1655" i="3"/>
  <c r="B1655" i="3"/>
  <c r="C1655" i="3"/>
  <c r="D1655" i="3"/>
  <c r="E1655" i="3"/>
  <c r="H1655" i="3"/>
  <c r="A1656" i="3"/>
  <c r="B1656" i="3"/>
  <c r="C1656" i="3"/>
  <c r="D1656" i="3"/>
  <c r="E1656" i="3"/>
  <c r="H1656" i="3"/>
  <c r="A1657" i="3"/>
  <c r="B1657" i="3"/>
  <c r="C1657" i="3"/>
  <c r="D1657" i="3"/>
  <c r="E1657" i="3"/>
  <c r="H1657" i="3"/>
  <c r="A1658" i="3"/>
  <c r="B1658" i="3"/>
  <c r="C1658" i="3"/>
  <c r="D1658" i="3"/>
  <c r="E1658" i="3"/>
  <c r="H1658" i="3"/>
  <c r="A1659" i="3"/>
  <c r="B1659" i="3"/>
  <c r="C1659" i="3"/>
  <c r="D1659" i="3"/>
  <c r="E1659" i="3"/>
  <c r="H1659" i="3"/>
  <c r="A1660" i="3"/>
  <c r="B1660" i="3"/>
  <c r="C1660" i="3"/>
  <c r="D1660" i="3"/>
  <c r="E1660" i="3"/>
  <c r="H1660" i="3"/>
  <c r="A1661" i="3"/>
  <c r="B1661" i="3"/>
  <c r="C1661" i="3"/>
  <c r="D1661" i="3"/>
  <c r="E1661" i="3"/>
  <c r="H1661" i="3"/>
  <c r="A1662" i="3"/>
  <c r="B1662" i="3"/>
  <c r="C1662" i="3"/>
  <c r="D1662" i="3"/>
  <c r="E1662" i="3"/>
  <c r="H1662" i="3"/>
  <c r="A1663" i="3"/>
  <c r="B1663" i="3"/>
  <c r="C1663" i="3"/>
  <c r="D1663" i="3"/>
  <c r="E1663" i="3"/>
  <c r="H1663" i="3"/>
  <c r="A1664" i="3"/>
  <c r="B1664" i="3"/>
  <c r="C1664" i="3"/>
  <c r="D1664" i="3"/>
  <c r="E1664" i="3"/>
  <c r="H1664" i="3"/>
  <c r="A1665" i="3"/>
  <c r="B1665" i="3"/>
  <c r="C1665" i="3"/>
  <c r="D1665" i="3"/>
  <c r="E1665" i="3"/>
  <c r="H1665" i="3"/>
  <c r="A1666" i="3"/>
  <c r="B1666" i="3"/>
  <c r="C1666" i="3"/>
  <c r="D1666" i="3"/>
  <c r="E1666" i="3"/>
  <c r="H1666" i="3"/>
  <c r="A1667" i="3"/>
  <c r="B1667" i="3"/>
  <c r="C1667" i="3"/>
  <c r="D1667" i="3"/>
  <c r="E1667" i="3"/>
  <c r="H1667" i="3"/>
  <c r="A1668" i="3"/>
  <c r="B1668" i="3"/>
  <c r="C1668" i="3"/>
  <c r="D1668" i="3"/>
  <c r="E1668" i="3"/>
  <c r="H1668" i="3"/>
  <c r="A1669" i="3"/>
  <c r="B1669" i="3"/>
  <c r="C1669" i="3"/>
  <c r="D1669" i="3"/>
  <c r="E1669" i="3"/>
  <c r="H1669" i="3"/>
  <c r="A1670" i="3"/>
  <c r="B1670" i="3"/>
  <c r="C1670" i="3"/>
  <c r="D1670" i="3"/>
  <c r="E1670" i="3"/>
  <c r="H1670" i="3"/>
  <c r="A1671" i="3"/>
  <c r="B1671" i="3"/>
  <c r="C1671" i="3"/>
  <c r="D1671" i="3"/>
  <c r="E1671" i="3"/>
  <c r="H1671" i="3"/>
  <c r="A1672" i="3"/>
  <c r="B1672" i="3"/>
  <c r="C1672" i="3"/>
  <c r="D1672" i="3"/>
  <c r="E1672" i="3"/>
  <c r="H1672" i="3"/>
  <c r="A1673" i="3"/>
  <c r="B1673" i="3"/>
  <c r="C1673" i="3"/>
  <c r="D1673" i="3"/>
  <c r="E1673" i="3"/>
  <c r="H1673" i="3"/>
  <c r="A1674" i="3"/>
  <c r="B1674" i="3"/>
  <c r="C1674" i="3"/>
  <c r="D1674" i="3"/>
  <c r="E1674" i="3"/>
  <c r="H1674" i="3"/>
  <c r="A1675" i="3"/>
  <c r="B1675" i="3"/>
  <c r="C1675" i="3"/>
  <c r="D1675" i="3"/>
  <c r="E1675" i="3"/>
  <c r="H1675" i="3"/>
  <c r="A1676" i="3"/>
  <c r="B1676" i="3"/>
  <c r="C1676" i="3"/>
  <c r="D1676" i="3"/>
  <c r="E1676" i="3"/>
  <c r="H1676" i="3"/>
  <c r="A1677" i="3"/>
  <c r="B1677" i="3"/>
  <c r="C1677" i="3"/>
  <c r="D1677" i="3"/>
  <c r="E1677" i="3"/>
  <c r="H1677" i="3"/>
  <c r="A1678" i="3"/>
  <c r="B1678" i="3"/>
  <c r="C1678" i="3"/>
  <c r="D1678" i="3"/>
  <c r="E1678" i="3"/>
  <c r="H1678" i="3"/>
  <c r="A1679" i="3"/>
  <c r="B1679" i="3"/>
  <c r="C1679" i="3"/>
  <c r="D1679" i="3"/>
  <c r="E1679" i="3"/>
  <c r="H1679" i="3"/>
  <c r="A1680" i="3"/>
  <c r="B1680" i="3"/>
  <c r="C1680" i="3"/>
  <c r="D1680" i="3"/>
  <c r="E1680" i="3"/>
  <c r="H1680" i="3"/>
  <c r="A1681" i="3"/>
  <c r="B1681" i="3"/>
  <c r="C1681" i="3"/>
  <c r="D1681" i="3"/>
  <c r="E1681" i="3"/>
  <c r="H1681" i="3"/>
  <c r="A1682" i="3"/>
  <c r="B1682" i="3"/>
  <c r="C1682" i="3"/>
  <c r="D1682" i="3"/>
  <c r="E1682" i="3"/>
  <c r="H1682" i="3"/>
  <c r="A1683" i="3"/>
  <c r="B1683" i="3"/>
  <c r="C1683" i="3"/>
  <c r="D1683" i="3"/>
  <c r="E1683" i="3"/>
  <c r="H1683" i="3"/>
  <c r="A1684" i="3"/>
  <c r="B1684" i="3"/>
  <c r="C1684" i="3"/>
  <c r="D1684" i="3"/>
  <c r="E1684" i="3"/>
  <c r="H1684" i="3"/>
  <c r="A1685" i="3"/>
  <c r="B1685" i="3"/>
  <c r="C1685" i="3"/>
  <c r="D1685" i="3"/>
  <c r="E1685" i="3"/>
  <c r="H1685" i="3"/>
  <c r="A1686" i="3"/>
  <c r="B1686" i="3"/>
  <c r="C1686" i="3"/>
  <c r="D1686" i="3"/>
  <c r="E1686" i="3"/>
  <c r="H1686" i="3"/>
  <c r="A1687" i="3"/>
  <c r="B1687" i="3"/>
  <c r="C1687" i="3"/>
  <c r="D1687" i="3"/>
  <c r="E1687" i="3"/>
  <c r="H1687" i="3"/>
  <c r="A1688" i="3"/>
  <c r="B1688" i="3"/>
  <c r="C1688" i="3"/>
  <c r="D1688" i="3"/>
  <c r="E1688" i="3"/>
  <c r="H1688" i="3"/>
  <c r="A1689" i="3"/>
  <c r="B1689" i="3"/>
  <c r="C1689" i="3"/>
  <c r="D1689" i="3"/>
  <c r="E1689" i="3"/>
  <c r="H1689" i="3"/>
  <c r="A1690" i="3"/>
  <c r="B1690" i="3"/>
  <c r="C1690" i="3"/>
  <c r="D1690" i="3"/>
  <c r="E1690" i="3"/>
  <c r="H1690" i="3"/>
  <c r="A1691" i="3"/>
  <c r="B1691" i="3"/>
  <c r="C1691" i="3"/>
  <c r="D1691" i="3"/>
  <c r="E1691" i="3"/>
  <c r="H1691" i="3"/>
  <c r="A1692" i="3"/>
  <c r="B1692" i="3"/>
  <c r="C1692" i="3"/>
  <c r="D1692" i="3"/>
  <c r="E1692" i="3"/>
  <c r="H1692" i="3"/>
  <c r="A1693" i="3"/>
  <c r="B1693" i="3"/>
  <c r="C1693" i="3"/>
  <c r="D1693" i="3"/>
  <c r="E1693" i="3"/>
  <c r="H1693" i="3"/>
  <c r="A1694" i="3"/>
  <c r="B1694" i="3"/>
  <c r="C1694" i="3"/>
  <c r="D1694" i="3"/>
  <c r="E1694" i="3"/>
  <c r="H1694" i="3"/>
  <c r="A1695" i="3"/>
  <c r="B1695" i="3"/>
  <c r="C1695" i="3"/>
  <c r="D1695" i="3"/>
  <c r="E1695" i="3"/>
  <c r="H1695" i="3"/>
  <c r="A1696" i="3"/>
  <c r="B1696" i="3"/>
  <c r="C1696" i="3"/>
  <c r="D1696" i="3"/>
  <c r="E1696" i="3"/>
  <c r="H1696" i="3"/>
  <c r="A1697" i="3"/>
  <c r="B1697" i="3"/>
  <c r="C1697" i="3"/>
  <c r="D1697" i="3"/>
  <c r="E1697" i="3"/>
  <c r="H1697" i="3"/>
  <c r="A1698" i="3"/>
  <c r="B1698" i="3"/>
  <c r="C1698" i="3"/>
  <c r="D1698" i="3"/>
  <c r="E1698" i="3"/>
  <c r="H1698" i="3"/>
  <c r="A1699" i="3"/>
  <c r="B1699" i="3"/>
  <c r="C1699" i="3"/>
  <c r="D1699" i="3"/>
  <c r="E1699" i="3"/>
  <c r="H1699" i="3"/>
  <c r="A1700" i="3"/>
  <c r="B1700" i="3"/>
  <c r="C1700" i="3"/>
  <c r="D1700" i="3"/>
  <c r="E1700" i="3"/>
  <c r="H1700" i="3"/>
  <c r="A1701" i="3"/>
  <c r="B1701" i="3"/>
  <c r="C1701" i="3"/>
  <c r="D1701" i="3"/>
  <c r="E1701" i="3"/>
  <c r="H1701" i="3"/>
  <c r="A1702" i="3"/>
  <c r="B1702" i="3"/>
  <c r="C1702" i="3"/>
  <c r="D1702" i="3"/>
  <c r="E1702" i="3"/>
  <c r="H1702" i="3"/>
  <c r="A1703" i="3"/>
  <c r="B1703" i="3"/>
  <c r="C1703" i="3"/>
  <c r="D1703" i="3"/>
  <c r="E1703" i="3"/>
  <c r="H1703" i="3"/>
  <c r="A1704" i="3"/>
  <c r="B1704" i="3"/>
  <c r="C1704" i="3"/>
  <c r="D1704" i="3"/>
  <c r="E1704" i="3"/>
  <c r="H1704" i="3"/>
  <c r="A1705" i="3"/>
  <c r="B1705" i="3"/>
  <c r="C1705" i="3"/>
  <c r="D1705" i="3"/>
  <c r="E1705" i="3"/>
  <c r="H1705" i="3"/>
  <c r="A1706" i="3"/>
  <c r="B1706" i="3"/>
  <c r="C1706" i="3"/>
  <c r="D1706" i="3"/>
  <c r="E1706" i="3"/>
  <c r="H1706" i="3"/>
  <c r="A1707" i="3"/>
  <c r="B1707" i="3"/>
  <c r="C1707" i="3"/>
  <c r="D1707" i="3"/>
  <c r="E1707" i="3"/>
  <c r="H1707" i="3"/>
  <c r="A1708" i="3"/>
  <c r="B1708" i="3"/>
  <c r="C1708" i="3"/>
  <c r="D1708" i="3"/>
  <c r="E1708" i="3"/>
  <c r="H1708" i="3"/>
  <c r="A1709" i="3"/>
  <c r="B1709" i="3"/>
  <c r="C1709" i="3"/>
  <c r="D1709" i="3"/>
  <c r="E1709" i="3"/>
  <c r="H1709" i="3"/>
  <c r="A1710" i="3"/>
  <c r="B1710" i="3"/>
  <c r="C1710" i="3"/>
  <c r="D1710" i="3"/>
  <c r="E1710" i="3"/>
  <c r="H1710" i="3"/>
  <c r="A1711" i="3"/>
  <c r="B1711" i="3"/>
  <c r="C1711" i="3"/>
  <c r="D1711" i="3"/>
  <c r="E1711" i="3"/>
  <c r="H1711" i="3"/>
  <c r="A1712" i="3"/>
  <c r="B1712" i="3"/>
  <c r="C1712" i="3"/>
  <c r="D1712" i="3"/>
  <c r="E1712" i="3"/>
  <c r="H1712" i="3"/>
  <c r="A1713" i="3"/>
  <c r="B1713" i="3"/>
  <c r="C1713" i="3"/>
  <c r="D1713" i="3"/>
  <c r="E1713" i="3"/>
  <c r="H1713" i="3"/>
  <c r="A1714" i="3"/>
  <c r="B1714" i="3"/>
  <c r="C1714" i="3"/>
  <c r="D1714" i="3"/>
  <c r="E1714" i="3"/>
  <c r="H1714" i="3"/>
  <c r="A1715" i="3"/>
  <c r="B1715" i="3"/>
  <c r="C1715" i="3"/>
  <c r="D1715" i="3"/>
  <c r="E1715" i="3"/>
  <c r="H1715" i="3"/>
  <c r="A1716" i="3"/>
  <c r="B1716" i="3"/>
  <c r="C1716" i="3"/>
  <c r="D1716" i="3"/>
  <c r="E1716" i="3"/>
  <c r="H1716" i="3"/>
  <c r="A1717" i="3"/>
  <c r="B1717" i="3"/>
  <c r="C1717" i="3"/>
  <c r="D1717" i="3"/>
  <c r="E1717" i="3"/>
  <c r="H1717" i="3"/>
  <c r="A1718" i="3"/>
  <c r="B1718" i="3"/>
  <c r="C1718" i="3"/>
  <c r="D1718" i="3"/>
  <c r="E1718" i="3"/>
  <c r="H1718" i="3"/>
  <c r="A1719" i="3"/>
  <c r="B1719" i="3"/>
  <c r="C1719" i="3"/>
  <c r="D1719" i="3"/>
  <c r="E1719" i="3"/>
  <c r="H1719" i="3"/>
  <c r="A1720" i="3"/>
  <c r="B1720" i="3"/>
  <c r="C1720" i="3"/>
  <c r="D1720" i="3"/>
  <c r="E1720" i="3"/>
  <c r="H1720" i="3"/>
  <c r="A1721" i="3"/>
  <c r="B1721" i="3"/>
  <c r="C1721" i="3"/>
  <c r="D1721" i="3"/>
  <c r="E1721" i="3"/>
  <c r="H1721" i="3"/>
  <c r="A1722" i="3"/>
  <c r="B1722" i="3"/>
  <c r="C1722" i="3"/>
  <c r="D1722" i="3"/>
  <c r="E1722" i="3"/>
  <c r="H1722" i="3"/>
  <c r="A1723" i="3"/>
  <c r="B1723" i="3"/>
  <c r="C1723" i="3"/>
  <c r="D1723" i="3"/>
  <c r="E1723" i="3"/>
  <c r="H1723" i="3"/>
  <c r="A1724" i="3"/>
  <c r="B1724" i="3"/>
  <c r="C1724" i="3"/>
  <c r="D1724" i="3"/>
  <c r="E1724" i="3"/>
  <c r="H1724" i="3"/>
  <c r="A1725" i="3"/>
  <c r="B1725" i="3"/>
  <c r="C1725" i="3"/>
  <c r="D1725" i="3"/>
  <c r="E1725" i="3"/>
  <c r="H1725" i="3"/>
  <c r="A1726" i="3"/>
  <c r="B1726" i="3"/>
  <c r="C1726" i="3"/>
  <c r="D1726" i="3"/>
  <c r="E1726" i="3"/>
  <c r="H1726" i="3"/>
  <c r="A1727" i="3"/>
  <c r="B1727" i="3"/>
  <c r="C1727" i="3"/>
  <c r="D1727" i="3"/>
  <c r="E1727" i="3"/>
  <c r="H1727" i="3"/>
  <c r="A1728" i="3"/>
  <c r="B1728" i="3"/>
  <c r="C1728" i="3"/>
  <c r="D1728" i="3"/>
  <c r="E1728" i="3"/>
  <c r="H1728" i="3"/>
  <c r="A1729" i="3"/>
  <c r="B1729" i="3"/>
  <c r="C1729" i="3"/>
  <c r="D1729" i="3"/>
  <c r="E1729" i="3"/>
  <c r="H1729" i="3"/>
  <c r="A1730" i="3"/>
  <c r="B1730" i="3"/>
  <c r="C1730" i="3"/>
  <c r="D1730" i="3"/>
  <c r="E1730" i="3"/>
  <c r="H1730" i="3"/>
  <c r="A1731" i="3"/>
  <c r="B1731" i="3"/>
  <c r="C1731" i="3"/>
  <c r="D1731" i="3"/>
  <c r="E1731" i="3"/>
  <c r="H1731" i="3"/>
  <c r="A1732" i="3"/>
  <c r="B1732" i="3"/>
  <c r="C1732" i="3"/>
  <c r="D1732" i="3"/>
  <c r="E1732" i="3"/>
  <c r="H1732" i="3"/>
  <c r="A1733" i="3"/>
  <c r="B1733" i="3"/>
  <c r="C1733" i="3"/>
  <c r="D1733" i="3"/>
  <c r="E1733" i="3"/>
  <c r="H1733" i="3"/>
  <c r="A1734" i="3"/>
  <c r="B1734" i="3"/>
  <c r="C1734" i="3"/>
  <c r="D1734" i="3"/>
  <c r="E1734" i="3"/>
  <c r="H1734" i="3"/>
  <c r="A1735" i="3"/>
  <c r="B1735" i="3"/>
  <c r="C1735" i="3"/>
  <c r="D1735" i="3"/>
  <c r="E1735" i="3"/>
  <c r="H1735" i="3"/>
  <c r="A1736" i="3"/>
  <c r="B1736" i="3"/>
  <c r="C1736" i="3"/>
  <c r="D1736" i="3"/>
  <c r="E1736" i="3"/>
  <c r="H1736" i="3"/>
  <c r="A1737" i="3"/>
  <c r="B1737" i="3"/>
  <c r="C1737" i="3"/>
  <c r="D1737" i="3"/>
  <c r="E1737" i="3"/>
  <c r="H1737" i="3"/>
  <c r="A1738" i="3"/>
  <c r="B1738" i="3"/>
  <c r="C1738" i="3"/>
  <c r="D1738" i="3"/>
  <c r="E1738" i="3"/>
  <c r="H1738" i="3"/>
  <c r="A1739" i="3"/>
  <c r="B1739" i="3"/>
  <c r="C1739" i="3"/>
  <c r="D1739" i="3"/>
  <c r="E1739" i="3"/>
  <c r="H1739" i="3"/>
  <c r="A1740" i="3"/>
  <c r="B1740" i="3"/>
  <c r="C1740" i="3"/>
  <c r="D1740" i="3"/>
  <c r="E1740" i="3"/>
  <c r="H1740" i="3"/>
  <c r="A1741" i="3"/>
  <c r="B1741" i="3"/>
  <c r="C1741" i="3"/>
  <c r="D1741" i="3"/>
  <c r="E1741" i="3"/>
  <c r="H1741" i="3"/>
  <c r="A1742" i="3"/>
  <c r="B1742" i="3"/>
  <c r="C1742" i="3"/>
  <c r="D1742" i="3"/>
  <c r="E1742" i="3"/>
  <c r="H1742" i="3"/>
  <c r="A1743" i="3"/>
  <c r="B1743" i="3"/>
  <c r="C1743" i="3"/>
  <c r="D1743" i="3"/>
  <c r="E1743" i="3"/>
  <c r="H1743" i="3"/>
  <c r="A1744" i="3"/>
  <c r="B1744" i="3"/>
  <c r="C1744" i="3"/>
  <c r="D1744" i="3"/>
  <c r="E1744" i="3"/>
  <c r="H1744" i="3"/>
  <c r="A1745" i="3"/>
  <c r="B1745" i="3"/>
  <c r="C1745" i="3"/>
  <c r="D1745" i="3"/>
  <c r="E1745" i="3"/>
  <c r="H1745" i="3"/>
  <c r="A1746" i="3"/>
  <c r="B1746" i="3"/>
  <c r="C1746" i="3"/>
  <c r="D1746" i="3"/>
  <c r="E1746" i="3"/>
  <c r="H1746" i="3"/>
  <c r="A1747" i="3"/>
  <c r="B1747" i="3"/>
  <c r="C1747" i="3"/>
  <c r="D1747" i="3"/>
  <c r="E1747" i="3"/>
  <c r="H1747" i="3"/>
  <c r="A1748" i="3"/>
  <c r="B1748" i="3"/>
  <c r="C1748" i="3"/>
  <c r="D1748" i="3"/>
  <c r="E1748" i="3"/>
  <c r="H1748" i="3"/>
  <c r="A1749" i="3"/>
  <c r="B1749" i="3"/>
  <c r="C1749" i="3"/>
  <c r="D1749" i="3"/>
  <c r="E1749" i="3"/>
  <c r="H1749" i="3"/>
  <c r="A1750" i="3"/>
  <c r="B1750" i="3"/>
  <c r="C1750" i="3"/>
  <c r="D1750" i="3"/>
  <c r="E1750" i="3"/>
  <c r="H1750" i="3"/>
  <c r="A1751" i="3"/>
  <c r="B1751" i="3"/>
  <c r="C1751" i="3"/>
  <c r="D1751" i="3"/>
  <c r="E1751" i="3"/>
  <c r="H1751" i="3"/>
  <c r="A1752" i="3"/>
  <c r="B1752" i="3"/>
  <c r="C1752" i="3"/>
  <c r="D1752" i="3"/>
  <c r="E1752" i="3"/>
  <c r="H1752" i="3"/>
  <c r="A1753" i="3"/>
  <c r="B1753" i="3"/>
  <c r="C1753" i="3"/>
  <c r="D1753" i="3"/>
  <c r="E1753" i="3"/>
  <c r="H1753" i="3"/>
  <c r="A1754" i="3"/>
  <c r="B1754" i="3"/>
  <c r="C1754" i="3"/>
  <c r="D1754" i="3"/>
  <c r="E1754" i="3"/>
  <c r="H1754" i="3"/>
  <c r="A1755" i="3"/>
  <c r="B1755" i="3"/>
  <c r="C1755" i="3"/>
  <c r="D1755" i="3"/>
  <c r="E1755" i="3"/>
  <c r="H1755" i="3"/>
  <c r="A1756" i="3"/>
  <c r="B1756" i="3"/>
  <c r="C1756" i="3"/>
  <c r="D1756" i="3"/>
  <c r="E1756" i="3"/>
  <c r="H1756" i="3"/>
  <c r="A1757" i="3"/>
  <c r="B1757" i="3"/>
  <c r="C1757" i="3"/>
  <c r="D1757" i="3"/>
  <c r="E1757" i="3"/>
  <c r="H1757" i="3"/>
  <c r="A1758" i="3"/>
  <c r="B1758" i="3"/>
  <c r="C1758" i="3"/>
  <c r="D1758" i="3"/>
  <c r="E1758" i="3"/>
  <c r="H1758" i="3"/>
  <c r="A1759" i="3"/>
  <c r="B1759" i="3"/>
  <c r="C1759" i="3"/>
  <c r="D1759" i="3"/>
  <c r="E1759" i="3"/>
  <c r="H1759" i="3"/>
  <c r="A1760" i="3"/>
  <c r="B1760" i="3"/>
  <c r="C1760" i="3"/>
  <c r="D1760" i="3"/>
  <c r="E1760" i="3"/>
  <c r="H1760" i="3"/>
  <c r="A1761" i="3"/>
  <c r="B1761" i="3"/>
  <c r="C1761" i="3"/>
  <c r="D1761" i="3"/>
  <c r="E1761" i="3"/>
  <c r="H1761" i="3"/>
  <c r="A1762" i="3"/>
  <c r="B1762" i="3"/>
  <c r="C1762" i="3"/>
  <c r="D1762" i="3"/>
  <c r="E1762" i="3"/>
  <c r="H1762" i="3"/>
  <c r="A1763" i="3"/>
  <c r="B1763" i="3"/>
  <c r="C1763" i="3"/>
  <c r="D1763" i="3"/>
  <c r="E1763" i="3"/>
  <c r="H1763" i="3"/>
  <c r="A1764" i="3"/>
  <c r="B1764" i="3"/>
  <c r="C1764" i="3"/>
  <c r="D1764" i="3"/>
  <c r="E1764" i="3"/>
  <c r="H1764" i="3"/>
  <c r="A1765" i="3"/>
  <c r="B1765" i="3"/>
  <c r="C1765" i="3"/>
  <c r="D1765" i="3"/>
  <c r="E1765" i="3"/>
  <c r="H1765" i="3"/>
  <c r="A1766" i="3"/>
  <c r="B1766" i="3"/>
  <c r="C1766" i="3"/>
  <c r="D1766" i="3"/>
  <c r="E1766" i="3"/>
  <c r="H1766" i="3"/>
  <c r="A1767" i="3"/>
  <c r="B1767" i="3"/>
  <c r="C1767" i="3"/>
  <c r="D1767" i="3"/>
  <c r="E1767" i="3"/>
  <c r="H1767" i="3"/>
  <c r="A1768" i="3"/>
  <c r="B1768" i="3"/>
  <c r="C1768" i="3"/>
  <c r="D1768" i="3"/>
  <c r="E1768" i="3"/>
  <c r="H1768" i="3"/>
  <c r="A1769" i="3"/>
  <c r="B1769" i="3"/>
  <c r="C1769" i="3"/>
  <c r="D1769" i="3"/>
  <c r="E1769" i="3"/>
  <c r="H1769" i="3"/>
  <c r="A1770" i="3"/>
  <c r="B1770" i="3"/>
  <c r="C1770" i="3"/>
  <c r="D1770" i="3"/>
  <c r="E1770" i="3"/>
  <c r="H1770" i="3"/>
  <c r="A1771" i="3"/>
  <c r="B1771" i="3"/>
  <c r="C1771" i="3"/>
  <c r="D1771" i="3"/>
  <c r="E1771" i="3"/>
  <c r="H1771" i="3"/>
  <c r="A1772" i="3"/>
  <c r="B1772" i="3"/>
  <c r="C1772" i="3"/>
  <c r="D1772" i="3"/>
  <c r="E1772" i="3"/>
  <c r="H1772" i="3"/>
  <c r="A1773" i="3"/>
  <c r="B1773" i="3"/>
  <c r="C1773" i="3"/>
  <c r="D1773" i="3"/>
  <c r="E1773" i="3"/>
  <c r="H1773" i="3"/>
  <c r="A1774" i="3"/>
  <c r="B1774" i="3"/>
  <c r="C1774" i="3"/>
  <c r="D1774" i="3"/>
  <c r="E1774" i="3"/>
  <c r="H1774" i="3"/>
  <c r="A1775" i="3"/>
  <c r="B1775" i="3"/>
  <c r="C1775" i="3"/>
  <c r="D1775" i="3"/>
  <c r="E1775" i="3"/>
  <c r="H1775" i="3"/>
  <c r="A1776" i="3"/>
  <c r="B1776" i="3"/>
  <c r="C1776" i="3"/>
  <c r="D1776" i="3"/>
  <c r="E1776" i="3"/>
  <c r="H1776" i="3"/>
  <c r="A1777" i="3"/>
  <c r="B1777" i="3"/>
  <c r="C1777" i="3"/>
  <c r="D1777" i="3"/>
  <c r="E1777" i="3"/>
  <c r="H1777" i="3"/>
  <c r="A1778" i="3"/>
  <c r="B1778" i="3"/>
  <c r="C1778" i="3"/>
  <c r="D1778" i="3"/>
  <c r="E1778" i="3"/>
  <c r="H1778" i="3"/>
  <c r="A1779" i="3"/>
  <c r="B1779" i="3"/>
  <c r="C1779" i="3"/>
  <c r="D1779" i="3"/>
  <c r="E1779" i="3"/>
  <c r="H1779" i="3"/>
  <c r="A1780" i="3"/>
  <c r="B1780" i="3"/>
  <c r="C1780" i="3"/>
  <c r="D1780" i="3"/>
  <c r="E1780" i="3"/>
  <c r="H1780" i="3"/>
  <c r="A1781" i="3"/>
  <c r="B1781" i="3"/>
  <c r="C1781" i="3"/>
  <c r="D1781" i="3"/>
  <c r="E1781" i="3"/>
  <c r="H1781" i="3"/>
  <c r="A1782" i="3"/>
  <c r="B1782" i="3"/>
  <c r="C1782" i="3"/>
  <c r="D1782" i="3"/>
  <c r="E1782" i="3"/>
  <c r="H1782" i="3"/>
  <c r="A1783" i="3"/>
  <c r="B1783" i="3"/>
  <c r="C1783" i="3"/>
  <c r="D1783" i="3"/>
  <c r="E1783" i="3"/>
  <c r="H1783" i="3"/>
  <c r="A1784" i="3"/>
  <c r="B1784" i="3"/>
  <c r="C1784" i="3"/>
  <c r="D1784" i="3"/>
  <c r="E1784" i="3"/>
  <c r="H1784" i="3"/>
  <c r="A1785" i="3"/>
  <c r="B1785" i="3"/>
  <c r="C1785" i="3"/>
  <c r="D1785" i="3"/>
  <c r="E1785" i="3"/>
  <c r="H1785" i="3"/>
  <c r="A1786" i="3"/>
  <c r="B1786" i="3"/>
  <c r="C1786" i="3"/>
  <c r="D1786" i="3"/>
  <c r="E1786" i="3"/>
  <c r="H1786" i="3"/>
  <c r="A1787" i="3"/>
  <c r="B1787" i="3"/>
  <c r="C1787" i="3"/>
  <c r="D1787" i="3"/>
  <c r="E1787" i="3"/>
  <c r="H1787" i="3"/>
  <c r="A1788" i="3"/>
  <c r="B1788" i="3"/>
  <c r="C1788" i="3"/>
  <c r="D1788" i="3"/>
  <c r="E1788" i="3"/>
  <c r="H1788" i="3"/>
  <c r="A1789" i="3"/>
  <c r="B1789" i="3"/>
  <c r="C1789" i="3"/>
  <c r="D1789" i="3"/>
  <c r="E1789" i="3"/>
  <c r="H1789" i="3"/>
  <c r="A1790" i="3"/>
  <c r="B1790" i="3"/>
  <c r="C1790" i="3"/>
  <c r="D1790" i="3"/>
  <c r="E1790" i="3"/>
  <c r="H1790" i="3"/>
  <c r="A1791" i="3"/>
  <c r="B1791" i="3"/>
  <c r="C1791" i="3"/>
  <c r="D1791" i="3"/>
  <c r="E1791" i="3"/>
  <c r="H1791" i="3"/>
  <c r="A1792" i="3"/>
  <c r="B1792" i="3"/>
  <c r="C1792" i="3"/>
  <c r="D1792" i="3"/>
  <c r="E1792" i="3"/>
  <c r="H1792" i="3"/>
  <c r="A1793" i="3"/>
  <c r="B1793" i="3"/>
  <c r="C1793" i="3"/>
  <c r="D1793" i="3"/>
  <c r="E1793" i="3"/>
  <c r="H1793" i="3"/>
  <c r="A1794" i="3"/>
  <c r="B1794" i="3"/>
  <c r="C1794" i="3"/>
  <c r="D1794" i="3"/>
  <c r="E1794" i="3"/>
  <c r="H1794" i="3"/>
  <c r="A1795" i="3"/>
  <c r="B1795" i="3"/>
  <c r="C1795" i="3"/>
  <c r="D1795" i="3"/>
  <c r="E1795" i="3"/>
  <c r="H1795" i="3"/>
  <c r="A1796" i="3"/>
  <c r="B1796" i="3"/>
  <c r="C1796" i="3"/>
  <c r="D1796" i="3"/>
  <c r="E1796" i="3"/>
  <c r="H1796" i="3"/>
  <c r="A1797" i="3"/>
  <c r="B1797" i="3"/>
  <c r="C1797" i="3"/>
  <c r="D1797" i="3"/>
  <c r="E1797" i="3"/>
  <c r="H1797" i="3"/>
  <c r="A1798" i="3"/>
  <c r="B1798" i="3"/>
  <c r="C1798" i="3"/>
  <c r="D1798" i="3"/>
  <c r="E1798" i="3"/>
  <c r="H1798" i="3"/>
  <c r="A1799" i="3"/>
  <c r="B1799" i="3"/>
  <c r="C1799" i="3"/>
  <c r="D1799" i="3"/>
  <c r="E1799" i="3"/>
  <c r="H1799" i="3"/>
  <c r="A1800" i="3"/>
  <c r="B1800" i="3"/>
  <c r="C1800" i="3"/>
  <c r="D1800" i="3"/>
  <c r="E1800" i="3"/>
  <c r="H1800" i="3"/>
  <c r="A1801" i="3"/>
  <c r="B1801" i="3"/>
  <c r="C1801" i="3"/>
  <c r="D1801" i="3"/>
  <c r="E1801" i="3"/>
  <c r="H1801" i="3"/>
  <c r="A1802" i="3"/>
  <c r="B1802" i="3"/>
  <c r="C1802" i="3"/>
  <c r="D1802" i="3"/>
  <c r="E1802" i="3"/>
  <c r="H1802" i="3"/>
  <c r="A1803" i="3"/>
  <c r="B1803" i="3"/>
  <c r="C1803" i="3"/>
  <c r="D1803" i="3"/>
  <c r="E1803" i="3"/>
  <c r="H1803" i="3"/>
  <c r="A1804" i="3"/>
  <c r="B1804" i="3"/>
  <c r="C1804" i="3"/>
  <c r="D1804" i="3"/>
  <c r="E1804" i="3"/>
  <c r="H1804" i="3"/>
  <c r="A1805" i="3"/>
  <c r="B1805" i="3"/>
  <c r="C1805" i="3"/>
  <c r="D1805" i="3"/>
  <c r="E1805" i="3"/>
  <c r="H1805" i="3"/>
  <c r="A1806" i="3"/>
  <c r="B1806" i="3"/>
  <c r="C1806" i="3"/>
  <c r="D1806" i="3"/>
  <c r="E1806" i="3"/>
  <c r="H1806" i="3"/>
  <c r="A1807" i="3"/>
  <c r="B1807" i="3"/>
  <c r="C1807" i="3"/>
  <c r="D1807" i="3"/>
  <c r="E1807" i="3"/>
  <c r="H1807" i="3"/>
  <c r="A1808" i="3"/>
  <c r="B1808" i="3"/>
  <c r="C1808" i="3"/>
  <c r="D1808" i="3"/>
  <c r="E1808" i="3"/>
  <c r="H1808" i="3"/>
  <c r="A1809" i="3"/>
  <c r="B1809" i="3"/>
  <c r="C1809" i="3"/>
  <c r="D1809" i="3"/>
  <c r="E1809" i="3"/>
  <c r="H1809" i="3"/>
  <c r="A1810" i="3"/>
  <c r="B1810" i="3"/>
  <c r="C1810" i="3"/>
  <c r="D1810" i="3"/>
  <c r="E1810" i="3"/>
  <c r="H1810" i="3"/>
  <c r="A1811" i="3"/>
  <c r="B1811" i="3"/>
  <c r="C1811" i="3"/>
  <c r="D1811" i="3"/>
  <c r="E1811" i="3"/>
  <c r="H1811" i="3"/>
  <c r="A1812" i="3"/>
  <c r="B1812" i="3"/>
  <c r="C1812" i="3"/>
  <c r="D1812" i="3"/>
  <c r="E1812" i="3"/>
  <c r="H1812" i="3"/>
  <c r="A1813" i="3"/>
  <c r="B1813" i="3"/>
  <c r="C1813" i="3"/>
  <c r="D1813" i="3"/>
  <c r="E1813" i="3"/>
  <c r="H1813" i="3"/>
  <c r="A1814" i="3"/>
  <c r="B1814" i="3"/>
  <c r="C1814" i="3"/>
  <c r="D1814" i="3"/>
  <c r="E1814" i="3"/>
  <c r="H1814" i="3"/>
  <c r="A1815" i="3"/>
  <c r="B1815" i="3"/>
  <c r="C1815" i="3"/>
  <c r="D1815" i="3"/>
  <c r="E1815" i="3"/>
  <c r="H1815" i="3"/>
  <c r="A1816" i="3"/>
  <c r="B1816" i="3"/>
  <c r="C1816" i="3"/>
  <c r="D1816" i="3"/>
  <c r="E1816" i="3"/>
  <c r="H1816" i="3"/>
  <c r="A1817" i="3"/>
  <c r="B1817" i="3"/>
  <c r="C1817" i="3"/>
  <c r="D1817" i="3"/>
  <c r="E1817" i="3"/>
  <c r="H1817" i="3"/>
  <c r="A1818" i="3"/>
  <c r="B1818" i="3"/>
  <c r="C1818" i="3"/>
  <c r="D1818" i="3"/>
  <c r="E1818" i="3"/>
  <c r="H1818" i="3"/>
  <c r="A1819" i="3"/>
  <c r="B1819" i="3"/>
  <c r="C1819" i="3"/>
  <c r="D1819" i="3"/>
  <c r="E1819" i="3"/>
  <c r="H1819" i="3"/>
  <c r="A1820" i="3"/>
  <c r="B1820" i="3"/>
  <c r="C1820" i="3"/>
  <c r="D1820" i="3"/>
  <c r="E1820" i="3"/>
  <c r="H1820" i="3"/>
  <c r="A1821" i="3"/>
  <c r="B1821" i="3"/>
  <c r="C1821" i="3"/>
  <c r="D1821" i="3"/>
  <c r="E1821" i="3"/>
  <c r="H1821" i="3"/>
  <c r="A1822" i="3"/>
  <c r="B1822" i="3"/>
  <c r="C1822" i="3"/>
  <c r="D1822" i="3"/>
  <c r="E1822" i="3"/>
  <c r="H1822" i="3"/>
  <c r="A1823" i="3"/>
  <c r="B1823" i="3"/>
  <c r="C1823" i="3"/>
  <c r="D1823" i="3"/>
  <c r="E1823" i="3"/>
  <c r="H1823" i="3"/>
  <c r="A1824" i="3"/>
  <c r="B1824" i="3"/>
  <c r="C1824" i="3"/>
  <c r="D1824" i="3"/>
  <c r="E1824" i="3"/>
  <c r="H1824" i="3"/>
  <c r="A1825" i="3"/>
  <c r="B1825" i="3"/>
  <c r="C1825" i="3"/>
  <c r="D1825" i="3"/>
  <c r="E1825" i="3"/>
  <c r="H1825" i="3"/>
  <c r="A1826" i="3"/>
  <c r="B1826" i="3"/>
  <c r="C1826" i="3"/>
  <c r="D1826" i="3"/>
  <c r="E1826" i="3"/>
  <c r="H1826" i="3"/>
  <c r="A1827" i="3"/>
  <c r="B1827" i="3"/>
  <c r="C1827" i="3"/>
  <c r="D1827" i="3"/>
  <c r="E1827" i="3"/>
  <c r="H1827" i="3"/>
  <c r="A1828" i="3"/>
  <c r="B1828" i="3"/>
  <c r="C1828" i="3"/>
  <c r="D1828" i="3"/>
  <c r="E1828" i="3"/>
  <c r="H1828" i="3"/>
  <c r="A1829" i="3"/>
  <c r="B1829" i="3"/>
  <c r="C1829" i="3"/>
  <c r="D1829" i="3"/>
  <c r="E1829" i="3"/>
  <c r="H1829" i="3"/>
  <c r="A1830" i="3"/>
  <c r="B1830" i="3"/>
  <c r="C1830" i="3"/>
  <c r="D1830" i="3"/>
  <c r="E1830" i="3"/>
  <c r="H1830" i="3"/>
  <c r="A1831" i="3"/>
  <c r="B1831" i="3"/>
  <c r="C1831" i="3"/>
  <c r="D1831" i="3"/>
  <c r="E1831" i="3"/>
  <c r="H1831" i="3"/>
  <c r="A1832" i="3"/>
  <c r="B1832" i="3"/>
  <c r="C1832" i="3"/>
  <c r="D1832" i="3"/>
  <c r="E1832" i="3"/>
  <c r="H1832" i="3"/>
  <c r="A1833" i="3"/>
  <c r="B1833" i="3"/>
  <c r="C1833" i="3"/>
  <c r="D1833" i="3"/>
  <c r="E1833" i="3"/>
  <c r="H1833" i="3"/>
  <c r="A1834" i="3"/>
  <c r="B1834" i="3"/>
  <c r="C1834" i="3"/>
  <c r="D1834" i="3"/>
  <c r="E1834" i="3"/>
  <c r="H1834" i="3"/>
  <c r="A1835" i="3"/>
  <c r="B1835" i="3"/>
  <c r="C1835" i="3"/>
  <c r="D1835" i="3"/>
  <c r="E1835" i="3"/>
  <c r="H1835" i="3"/>
  <c r="A1836" i="3"/>
  <c r="B1836" i="3"/>
  <c r="C1836" i="3"/>
  <c r="D1836" i="3"/>
  <c r="E1836" i="3"/>
  <c r="H1836" i="3"/>
  <c r="A1837" i="3"/>
  <c r="B1837" i="3"/>
  <c r="C1837" i="3"/>
  <c r="D1837" i="3"/>
  <c r="E1837" i="3"/>
  <c r="H1837" i="3"/>
  <c r="A1838" i="3"/>
  <c r="B1838" i="3"/>
  <c r="C1838" i="3"/>
  <c r="D1838" i="3"/>
  <c r="E1838" i="3"/>
  <c r="H1838" i="3"/>
  <c r="A1839" i="3"/>
  <c r="B1839" i="3"/>
  <c r="C1839" i="3"/>
  <c r="D1839" i="3"/>
  <c r="E1839" i="3"/>
  <c r="H1839" i="3"/>
  <c r="A1840" i="3"/>
  <c r="B1840" i="3"/>
  <c r="C1840" i="3"/>
  <c r="D1840" i="3"/>
  <c r="E1840" i="3"/>
  <c r="H1840" i="3"/>
  <c r="A1841" i="3"/>
  <c r="B1841" i="3"/>
  <c r="C1841" i="3"/>
  <c r="D1841" i="3"/>
  <c r="E1841" i="3"/>
  <c r="H1841" i="3"/>
  <c r="A1842" i="3"/>
  <c r="B1842" i="3"/>
  <c r="C1842" i="3"/>
  <c r="D1842" i="3"/>
  <c r="E1842" i="3"/>
  <c r="H1842" i="3"/>
  <c r="A1843" i="3"/>
  <c r="B1843" i="3"/>
  <c r="C1843" i="3"/>
  <c r="D1843" i="3"/>
  <c r="E1843" i="3"/>
  <c r="H1843" i="3"/>
  <c r="A1844" i="3"/>
  <c r="B1844" i="3"/>
  <c r="C1844" i="3"/>
  <c r="D1844" i="3"/>
  <c r="E1844" i="3"/>
  <c r="H1844" i="3"/>
  <c r="A1845" i="3"/>
  <c r="B1845" i="3"/>
  <c r="C1845" i="3"/>
  <c r="D1845" i="3"/>
  <c r="E1845" i="3"/>
  <c r="H1845" i="3"/>
  <c r="A1846" i="3"/>
  <c r="B1846" i="3"/>
  <c r="C1846" i="3"/>
  <c r="D1846" i="3"/>
  <c r="E1846" i="3"/>
  <c r="H1846" i="3"/>
  <c r="A1847" i="3"/>
  <c r="B1847" i="3"/>
  <c r="C1847" i="3"/>
  <c r="D1847" i="3"/>
  <c r="E1847" i="3"/>
  <c r="H1847" i="3"/>
  <c r="A1848" i="3"/>
  <c r="B1848" i="3"/>
  <c r="C1848" i="3"/>
  <c r="D1848" i="3"/>
  <c r="E1848" i="3"/>
  <c r="H1848" i="3"/>
  <c r="A1849" i="3"/>
  <c r="B1849" i="3"/>
  <c r="C1849" i="3"/>
  <c r="D1849" i="3"/>
  <c r="E1849" i="3"/>
  <c r="H1849" i="3"/>
  <c r="A1850" i="3"/>
  <c r="B1850" i="3"/>
  <c r="C1850" i="3"/>
  <c r="D1850" i="3"/>
  <c r="E1850" i="3"/>
  <c r="H1850" i="3"/>
  <c r="A1851" i="3"/>
  <c r="B1851" i="3"/>
  <c r="C1851" i="3"/>
  <c r="D1851" i="3"/>
  <c r="E1851" i="3"/>
  <c r="H1851" i="3"/>
  <c r="A1852" i="3"/>
  <c r="B1852" i="3"/>
  <c r="C1852" i="3"/>
  <c r="D1852" i="3"/>
  <c r="E1852" i="3"/>
  <c r="H1852" i="3"/>
  <c r="A1853" i="3"/>
  <c r="B1853" i="3"/>
  <c r="C1853" i="3"/>
  <c r="D1853" i="3"/>
  <c r="E1853" i="3"/>
  <c r="H1853" i="3"/>
  <c r="A1854" i="3"/>
  <c r="B1854" i="3"/>
  <c r="C1854" i="3"/>
  <c r="D1854" i="3"/>
  <c r="E1854" i="3"/>
  <c r="H1854" i="3"/>
  <c r="A1855" i="3"/>
  <c r="B1855" i="3"/>
  <c r="C1855" i="3"/>
  <c r="D1855" i="3"/>
  <c r="E1855" i="3"/>
  <c r="H1855" i="3"/>
  <c r="A1856" i="3"/>
  <c r="B1856" i="3"/>
  <c r="C1856" i="3"/>
  <c r="D1856" i="3"/>
  <c r="E1856" i="3"/>
  <c r="H1856" i="3"/>
  <c r="A1857" i="3"/>
  <c r="B1857" i="3"/>
  <c r="C1857" i="3"/>
  <c r="D1857" i="3"/>
  <c r="E1857" i="3"/>
  <c r="H1857" i="3"/>
  <c r="A1858" i="3"/>
  <c r="B1858" i="3"/>
  <c r="C1858" i="3"/>
  <c r="D1858" i="3"/>
  <c r="E1858" i="3"/>
  <c r="H1858" i="3"/>
  <c r="A1859" i="3"/>
  <c r="B1859" i="3"/>
  <c r="C1859" i="3"/>
  <c r="D1859" i="3"/>
  <c r="E1859" i="3"/>
  <c r="H1859" i="3"/>
  <c r="A1860" i="3"/>
  <c r="B1860" i="3"/>
  <c r="C1860" i="3"/>
  <c r="D1860" i="3"/>
  <c r="E1860" i="3"/>
  <c r="H1860" i="3"/>
  <c r="A1861" i="3"/>
  <c r="B1861" i="3"/>
  <c r="C1861" i="3"/>
  <c r="D1861" i="3"/>
  <c r="E1861" i="3"/>
  <c r="H1861" i="3"/>
  <c r="A1862" i="3"/>
  <c r="B1862" i="3"/>
  <c r="C1862" i="3"/>
  <c r="D1862" i="3"/>
  <c r="E1862" i="3"/>
  <c r="H1862" i="3"/>
  <c r="A1863" i="3"/>
  <c r="B1863" i="3"/>
  <c r="C1863" i="3"/>
  <c r="D1863" i="3"/>
  <c r="E1863" i="3"/>
  <c r="H1863" i="3"/>
  <c r="A1864" i="3"/>
  <c r="B1864" i="3"/>
  <c r="C1864" i="3"/>
  <c r="D1864" i="3"/>
  <c r="E1864" i="3"/>
  <c r="H1864" i="3"/>
  <c r="A1865" i="3"/>
  <c r="B1865" i="3"/>
  <c r="C1865" i="3"/>
  <c r="D1865" i="3"/>
  <c r="E1865" i="3"/>
  <c r="H1865" i="3"/>
  <c r="A1866" i="3"/>
  <c r="B1866" i="3"/>
  <c r="C1866" i="3"/>
  <c r="D1866" i="3"/>
  <c r="E1866" i="3"/>
  <c r="H1866" i="3"/>
  <c r="A1867" i="3"/>
  <c r="B1867" i="3"/>
  <c r="C1867" i="3"/>
  <c r="D1867" i="3"/>
  <c r="E1867" i="3"/>
  <c r="H1867" i="3"/>
  <c r="A1868" i="3"/>
  <c r="B1868" i="3"/>
  <c r="C1868" i="3"/>
  <c r="D1868" i="3"/>
  <c r="E1868" i="3"/>
  <c r="H1868" i="3"/>
  <c r="A1869" i="3"/>
  <c r="B1869" i="3"/>
  <c r="C1869" i="3"/>
  <c r="D1869" i="3"/>
  <c r="E1869" i="3"/>
  <c r="H1869" i="3"/>
  <c r="A1870" i="3"/>
  <c r="B1870" i="3"/>
  <c r="C1870" i="3"/>
  <c r="D1870" i="3"/>
  <c r="E1870" i="3"/>
  <c r="H1870" i="3"/>
  <c r="A1871" i="3"/>
  <c r="B1871" i="3"/>
  <c r="C1871" i="3"/>
  <c r="D1871" i="3"/>
  <c r="E1871" i="3"/>
  <c r="H1871" i="3"/>
  <c r="A1872" i="3"/>
  <c r="B1872" i="3"/>
  <c r="C1872" i="3"/>
  <c r="D1872" i="3"/>
  <c r="E1872" i="3"/>
  <c r="H1872" i="3"/>
  <c r="A1873" i="3"/>
  <c r="B1873" i="3"/>
  <c r="C1873" i="3"/>
  <c r="D1873" i="3"/>
  <c r="E1873" i="3"/>
  <c r="H1873" i="3"/>
  <c r="A1874" i="3"/>
  <c r="B1874" i="3"/>
  <c r="C1874" i="3"/>
  <c r="D1874" i="3"/>
  <c r="E1874" i="3"/>
  <c r="H1874" i="3"/>
  <c r="A1875" i="3"/>
  <c r="B1875" i="3"/>
  <c r="C1875" i="3"/>
  <c r="D1875" i="3"/>
  <c r="E1875" i="3"/>
  <c r="H1875" i="3"/>
  <c r="A1876" i="3"/>
  <c r="B1876" i="3"/>
  <c r="C1876" i="3"/>
  <c r="D1876" i="3"/>
  <c r="E1876" i="3"/>
  <c r="H1876" i="3"/>
  <c r="A1877" i="3"/>
  <c r="B1877" i="3"/>
  <c r="C1877" i="3"/>
  <c r="D1877" i="3"/>
  <c r="E1877" i="3"/>
  <c r="H1877" i="3"/>
  <c r="A1878" i="3"/>
  <c r="B1878" i="3"/>
  <c r="C1878" i="3"/>
  <c r="D1878" i="3"/>
  <c r="E1878" i="3"/>
  <c r="H1878" i="3"/>
  <c r="A1879" i="3"/>
  <c r="B1879" i="3"/>
  <c r="C1879" i="3"/>
  <c r="D1879" i="3"/>
  <c r="E1879" i="3"/>
  <c r="H1879" i="3"/>
  <c r="A1880" i="3"/>
  <c r="B1880" i="3"/>
  <c r="C1880" i="3"/>
  <c r="D1880" i="3"/>
  <c r="E1880" i="3"/>
  <c r="H1880" i="3"/>
  <c r="A1881" i="3"/>
  <c r="B1881" i="3"/>
  <c r="C1881" i="3"/>
  <c r="D1881" i="3"/>
  <c r="E1881" i="3"/>
  <c r="H1881" i="3"/>
  <c r="A1882" i="3"/>
  <c r="B1882" i="3"/>
  <c r="C1882" i="3"/>
  <c r="D1882" i="3"/>
  <c r="E1882" i="3"/>
  <c r="H1882" i="3"/>
  <c r="A1883" i="3"/>
  <c r="B1883" i="3"/>
  <c r="C1883" i="3"/>
  <c r="D1883" i="3"/>
  <c r="E1883" i="3"/>
  <c r="H1883" i="3"/>
  <c r="A1884" i="3"/>
  <c r="B1884" i="3"/>
  <c r="C1884" i="3"/>
  <c r="D1884" i="3"/>
  <c r="E1884" i="3"/>
  <c r="H1884" i="3"/>
  <c r="A1885" i="3"/>
  <c r="B1885" i="3"/>
  <c r="C1885" i="3"/>
  <c r="D1885" i="3"/>
  <c r="E1885" i="3"/>
  <c r="H1885" i="3"/>
  <c r="A1886" i="3"/>
  <c r="B1886" i="3"/>
  <c r="C1886" i="3"/>
  <c r="D1886" i="3"/>
  <c r="E1886" i="3"/>
  <c r="H1886" i="3"/>
  <c r="A1887" i="3"/>
  <c r="B1887" i="3"/>
  <c r="C1887" i="3"/>
  <c r="D1887" i="3"/>
  <c r="E1887" i="3"/>
  <c r="H1887" i="3"/>
  <c r="A1888" i="3"/>
  <c r="B1888" i="3"/>
  <c r="C1888" i="3"/>
  <c r="D1888" i="3"/>
  <c r="E1888" i="3"/>
  <c r="H1888" i="3"/>
  <c r="A1889" i="3"/>
  <c r="B1889" i="3"/>
  <c r="C1889" i="3"/>
  <c r="D1889" i="3"/>
  <c r="E1889" i="3"/>
  <c r="H1889" i="3"/>
  <c r="A1890" i="3"/>
  <c r="B1890" i="3"/>
  <c r="C1890" i="3"/>
  <c r="D1890" i="3"/>
  <c r="E1890" i="3"/>
  <c r="H1890" i="3"/>
  <c r="A1891" i="3"/>
  <c r="B1891" i="3"/>
  <c r="C1891" i="3"/>
  <c r="D1891" i="3"/>
  <c r="E1891" i="3"/>
  <c r="H1891" i="3"/>
  <c r="A1892" i="3"/>
  <c r="B1892" i="3"/>
  <c r="C1892" i="3"/>
  <c r="D1892" i="3"/>
  <c r="E1892" i="3"/>
  <c r="H1892" i="3"/>
  <c r="A1893" i="3"/>
  <c r="B1893" i="3"/>
  <c r="C1893" i="3"/>
  <c r="D1893" i="3"/>
  <c r="E1893" i="3"/>
  <c r="H1893" i="3"/>
  <c r="A1894" i="3"/>
  <c r="B1894" i="3"/>
  <c r="C1894" i="3"/>
  <c r="D1894" i="3"/>
  <c r="E1894" i="3"/>
  <c r="H1894" i="3"/>
  <c r="A1895" i="3"/>
  <c r="B1895" i="3"/>
  <c r="C1895" i="3"/>
  <c r="D1895" i="3"/>
  <c r="E1895" i="3"/>
  <c r="H1895" i="3"/>
  <c r="A1896" i="3"/>
  <c r="B1896" i="3"/>
  <c r="C1896" i="3"/>
  <c r="D1896" i="3"/>
  <c r="E1896" i="3"/>
  <c r="H1896" i="3"/>
  <c r="A1897" i="3"/>
  <c r="B1897" i="3"/>
  <c r="C1897" i="3"/>
  <c r="D1897" i="3"/>
  <c r="E1897" i="3"/>
  <c r="H1897" i="3"/>
  <c r="A1898" i="3"/>
  <c r="B1898" i="3"/>
  <c r="C1898" i="3"/>
  <c r="D1898" i="3"/>
  <c r="E1898" i="3"/>
  <c r="H1898" i="3"/>
  <c r="A1899" i="3"/>
  <c r="B1899" i="3"/>
  <c r="C1899" i="3"/>
  <c r="D1899" i="3"/>
  <c r="E1899" i="3"/>
  <c r="H1899" i="3"/>
  <c r="A1900" i="3"/>
  <c r="B1900" i="3"/>
  <c r="C1900" i="3"/>
  <c r="D1900" i="3"/>
  <c r="E1900" i="3"/>
  <c r="H1900" i="3"/>
  <c r="A1901" i="3"/>
  <c r="B1901" i="3"/>
  <c r="C1901" i="3"/>
  <c r="D1901" i="3"/>
  <c r="E1901" i="3"/>
  <c r="H1901" i="3"/>
  <c r="A1902" i="3"/>
  <c r="B1902" i="3"/>
  <c r="C1902" i="3"/>
  <c r="D1902" i="3"/>
  <c r="E1902" i="3"/>
  <c r="H1902" i="3"/>
  <c r="A1903" i="3"/>
  <c r="B1903" i="3"/>
  <c r="C1903" i="3"/>
  <c r="D1903" i="3"/>
  <c r="E1903" i="3"/>
  <c r="H1903" i="3"/>
  <c r="A1904" i="3"/>
  <c r="B1904" i="3"/>
  <c r="C1904" i="3"/>
  <c r="D1904" i="3"/>
  <c r="E1904" i="3"/>
  <c r="H1904" i="3"/>
  <c r="A1905" i="3"/>
  <c r="B1905" i="3"/>
  <c r="C1905" i="3"/>
  <c r="D1905" i="3"/>
  <c r="E1905" i="3"/>
  <c r="H1905" i="3"/>
  <c r="A1906" i="3"/>
  <c r="B1906" i="3"/>
  <c r="C1906" i="3"/>
  <c r="D1906" i="3"/>
  <c r="E1906" i="3"/>
  <c r="H1906" i="3"/>
  <c r="A1907" i="3"/>
  <c r="B1907" i="3"/>
  <c r="C1907" i="3"/>
  <c r="D1907" i="3"/>
  <c r="E1907" i="3"/>
  <c r="H1907" i="3"/>
  <c r="A1908" i="3"/>
  <c r="B1908" i="3"/>
  <c r="C1908" i="3"/>
  <c r="D1908" i="3"/>
  <c r="E1908" i="3"/>
  <c r="H1908" i="3"/>
  <c r="A1909" i="3"/>
  <c r="B1909" i="3"/>
  <c r="C1909" i="3"/>
  <c r="D1909" i="3"/>
  <c r="E1909" i="3"/>
  <c r="H1909" i="3"/>
  <c r="A1910" i="3"/>
  <c r="B1910" i="3"/>
  <c r="C1910" i="3"/>
  <c r="D1910" i="3"/>
  <c r="E1910" i="3"/>
  <c r="H1910" i="3"/>
  <c r="A1911" i="3"/>
  <c r="B1911" i="3"/>
  <c r="C1911" i="3"/>
  <c r="D1911" i="3"/>
  <c r="E1911" i="3"/>
  <c r="H1911" i="3"/>
  <c r="A1912" i="3"/>
  <c r="B1912" i="3"/>
  <c r="C1912" i="3"/>
  <c r="D1912" i="3"/>
  <c r="E1912" i="3"/>
  <c r="H1912" i="3"/>
  <c r="A1913" i="3"/>
  <c r="B1913" i="3"/>
  <c r="C1913" i="3"/>
  <c r="D1913" i="3"/>
  <c r="E1913" i="3"/>
  <c r="H1913" i="3"/>
  <c r="A1914" i="3"/>
  <c r="B1914" i="3"/>
  <c r="C1914" i="3"/>
  <c r="D1914" i="3"/>
  <c r="E1914" i="3"/>
  <c r="H1914" i="3"/>
  <c r="A1915" i="3"/>
  <c r="B1915" i="3"/>
  <c r="C1915" i="3"/>
  <c r="D1915" i="3"/>
  <c r="E1915" i="3"/>
  <c r="H1915" i="3"/>
  <c r="A1916" i="3"/>
  <c r="B1916" i="3"/>
  <c r="C1916" i="3"/>
  <c r="D1916" i="3"/>
  <c r="E1916" i="3"/>
  <c r="H1916" i="3"/>
  <c r="A1917" i="3"/>
  <c r="B1917" i="3"/>
  <c r="C1917" i="3"/>
  <c r="D1917" i="3"/>
  <c r="E1917" i="3"/>
  <c r="H1917" i="3"/>
  <c r="A1918" i="3"/>
  <c r="B1918" i="3"/>
  <c r="C1918" i="3"/>
  <c r="D1918" i="3"/>
  <c r="E1918" i="3"/>
  <c r="H1918" i="3"/>
  <c r="A1919" i="3"/>
  <c r="B1919" i="3"/>
  <c r="C1919" i="3"/>
  <c r="D1919" i="3"/>
  <c r="E1919" i="3"/>
  <c r="H1919" i="3"/>
  <c r="A1920" i="3"/>
  <c r="B1920" i="3"/>
  <c r="C1920" i="3"/>
  <c r="D1920" i="3"/>
  <c r="E1920" i="3"/>
  <c r="H1920" i="3"/>
  <c r="A1921" i="3"/>
  <c r="B1921" i="3"/>
  <c r="C1921" i="3"/>
  <c r="D1921" i="3"/>
  <c r="E1921" i="3"/>
  <c r="H1921" i="3"/>
  <c r="A1922" i="3"/>
  <c r="B1922" i="3"/>
  <c r="C1922" i="3"/>
  <c r="D1922" i="3"/>
  <c r="E1922" i="3"/>
  <c r="H1922" i="3"/>
  <c r="A1923" i="3"/>
  <c r="B1923" i="3"/>
  <c r="C1923" i="3"/>
  <c r="D1923" i="3"/>
  <c r="E1923" i="3"/>
  <c r="H1923" i="3"/>
  <c r="A1924" i="3"/>
  <c r="B1924" i="3"/>
  <c r="C1924" i="3"/>
  <c r="D1924" i="3"/>
  <c r="E1924" i="3"/>
  <c r="H1924" i="3"/>
  <c r="A1925" i="3"/>
  <c r="B1925" i="3"/>
  <c r="C1925" i="3"/>
  <c r="D1925" i="3"/>
  <c r="E1925" i="3"/>
  <c r="H1925" i="3"/>
  <c r="A1926" i="3"/>
  <c r="B1926" i="3"/>
  <c r="C1926" i="3"/>
  <c r="D1926" i="3"/>
  <c r="E1926" i="3"/>
  <c r="H1926" i="3"/>
  <c r="A1927" i="3"/>
  <c r="B1927" i="3"/>
  <c r="C1927" i="3"/>
  <c r="D1927" i="3"/>
  <c r="E1927" i="3"/>
  <c r="H1927" i="3"/>
  <c r="A1928" i="3"/>
  <c r="B1928" i="3"/>
  <c r="C1928" i="3"/>
  <c r="D1928" i="3"/>
  <c r="E1928" i="3"/>
  <c r="H1928" i="3"/>
  <c r="A1929" i="3"/>
  <c r="B1929" i="3"/>
  <c r="C1929" i="3"/>
  <c r="D1929" i="3"/>
  <c r="E1929" i="3"/>
  <c r="H1929" i="3"/>
  <c r="A1930" i="3"/>
  <c r="B1930" i="3"/>
  <c r="C1930" i="3"/>
  <c r="D1930" i="3"/>
  <c r="E1930" i="3"/>
  <c r="H1930" i="3"/>
  <c r="A1931" i="3"/>
  <c r="B1931" i="3"/>
  <c r="C1931" i="3"/>
  <c r="D1931" i="3"/>
  <c r="E1931" i="3"/>
  <c r="H1931" i="3"/>
  <c r="A1932" i="3"/>
  <c r="B1932" i="3"/>
  <c r="C1932" i="3"/>
  <c r="D1932" i="3"/>
  <c r="E1932" i="3"/>
  <c r="H1932" i="3"/>
  <c r="A1933" i="3"/>
  <c r="B1933" i="3"/>
  <c r="C1933" i="3"/>
  <c r="D1933" i="3"/>
  <c r="E1933" i="3"/>
  <c r="H1933" i="3"/>
  <c r="A1934" i="3"/>
  <c r="B1934" i="3"/>
  <c r="C1934" i="3"/>
  <c r="D1934" i="3"/>
  <c r="E1934" i="3"/>
  <c r="H1934" i="3"/>
  <c r="A1935" i="3"/>
  <c r="B1935" i="3"/>
  <c r="C1935" i="3"/>
  <c r="D1935" i="3"/>
  <c r="E1935" i="3"/>
  <c r="H1935" i="3"/>
  <c r="A1936" i="3"/>
  <c r="B1936" i="3"/>
  <c r="C1936" i="3"/>
  <c r="D1936" i="3"/>
  <c r="E1936" i="3"/>
  <c r="H1936" i="3"/>
  <c r="A1937" i="3"/>
  <c r="B1937" i="3"/>
  <c r="C1937" i="3"/>
  <c r="D1937" i="3"/>
  <c r="E1937" i="3"/>
  <c r="H1937" i="3"/>
  <c r="A1938" i="3"/>
  <c r="B1938" i="3"/>
  <c r="C1938" i="3"/>
  <c r="D1938" i="3"/>
  <c r="E1938" i="3"/>
  <c r="H1938" i="3"/>
  <c r="A1939" i="3"/>
  <c r="B1939" i="3"/>
  <c r="C1939" i="3"/>
  <c r="D1939" i="3"/>
  <c r="E1939" i="3"/>
  <c r="H1939" i="3"/>
  <c r="A1940" i="3"/>
  <c r="B1940" i="3"/>
  <c r="C1940" i="3"/>
  <c r="D1940" i="3"/>
  <c r="E1940" i="3"/>
  <c r="H1940" i="3"/>
  <c r="A1941" i="3"/>
  <c r="B1941" i="3"/>
  <c r="C1941" i="3"/>
  <c r="D1941" i="3"/>
  <c r="E1941" i="3"/>
  <c r="H1941" i="3"/>
  <c r="A1942" i="3"/>
  <c r="B1942" i="3"/>
  <c r="C1942" i="3"/>
  <c r="D1942" i="3"/>
  <c r="E1942" i="3"/>
  <c r="H1942" i="3"/>
  <c r="A1943" i="3"/>
  <c r="B1943" i="3"/>
  <c r="C1943" i="3"/>
  <c r="D1943" i="3"/>
  <c r="E1943" i="3"/>
  <c r="H1943" i="3"/>
  <c r="A1944" i="3"/>
  <c r="B1944" i="3"/>
  <c r="C1944" i="3"/>
  <c r="D1944" i="3"/>
  <c r="E1944" i="3"/>
  <c r="H1944" i="3"/>
  <c r="A1945" i="3"/>
  <c r="B1945" i="3"/>
  <c r="C1945" i="3"/>
  <c r="D1945" i="3"/>
  <c r="E1945" i="3"/>
  <c r="H1945" i="3"/>
  <c r="A1946" i="3"/>
  <c r="B1946" i="3"/>
  <c r="C1946" i="3"/>
  <c r="D1946" i="3"/>
  <c r="E1946" i="3"/>
  <c r="H1946" i="3"/>
  <c r="A1947" i="3"/>
  <c r="B1947" i="3"/>
  <c r="C1947" i="3"/>
  <c r="D1947" i="3"/>
  <c r="E1947" i="3"/>
  <c r="H1947" i="3"/>
  <c r="A1948" i="3"/>
  <c r="B1948" i="3"/>
  <c r="C1948" i="3"/>
  <c r="D1948" i="3"/>
  <c r="E1948" i="3"/>
  <c r="H1948" i="3"/>
  <c r="A1949" i="3"/>
  <c r="B1949" i="3"/>
  <c r="C1949" i="3"/>
  <c r="D1949" i="3"/>
  <c r="E1949" i="3"/>
  <c r="H1949" i="3"/>
  <c r="A1950" i="3"/>
  <c r="B1950" i="3"/>
  <c r="C1950" i="3"/>
  <c r="D1950" i="3"/>
  <c r="E1950" i="3"/>
  <c r="H1950" i="3"/>
  <c r="A1951" i="3"/>
  <c r="B1951" i="3"/>
  <c r="C1951" i="3"/>
  <c r="D1951" i="3"/>
  <c r="E1951" i="3"/>
  <c r="H1951" i="3"/>
  <c r="A1952" i="3"/>
  <c r="B1952" i="3"/>
  <c r="C1952" i="3"/>
  <c r="D1952" i="3"/>
  <c r="E1952" i="3"/>
  <c r="H1952" i="3"/>
  <c r="A1953" i="3"/>
  <c r="B1953" i="3"/>
  <c r="C1953" i="3"/>
  <c r="D1953" i="3"/>
  <c r="E1953" i="3"/>
  <c r="H1953" i="3"/>
  <c r="A1954" i="3"/>
  <c r="B1954" i="3"/>
  <c r="C1954" i="3"/>
  <c r="D1954" i="3"/>
  <c r="E1954" i="3"/>
  <c r="H1954" i="3"/>
  <c r="A1955" i="3"/>
  <c r="B1955" i="3"/>
  <c r="C1955" i="3"/>
  <c r="D1955" i="3"/>
  <c r="E1955" i="3"/>
  <c r="H1955" i="3"/>
  <c r="A1956" i="3"/>
  <c r="B1956" i="3"/>
  <c r="C1956" i="3"/>
  <c r="D1956" i="3"/>
  <c r="E1956" i="3"/>
  <c r="H1956" i="3"/>
  <c r="A1957" i="3"/>
  <c r="B1957" i="3"/>
  <c r="C1957" i="3"/>
  <c r="D1957" i="3"/>
  <c r="E1957" i="3"/>
  <c r="H1957" i="3"/>
  <c r="A1958" i="3"/>
  <c r="B1958" i="3"/>
  <c r="C1958" i="3"/>
  <c r="D1958" i="3"/>
  <c r="E1958" i="3"/>
  <c r="H1958" i="3"/>
  <c r="A1959" i="3"/>
  <c r="B1959" i="3"/>
  <c r="C1959" i="3"/>
  <c r="D1959" i="3"/>
  <c r="E1959" i="3"/>
  <c r="H1959" i="3"/>
  <c r="A1960" i="3"/>
  <c r="B1960" i="3"/>
  <c r="C1960" i="3"/>
  <c r="D1960" i="3"/>
  <c r="E1960" i="3"/>
  <c r="H1960" i="3"/>
  <c r="A1961" i="3"/>
  <c r="B1961" i="3"/>
  <c r="C1961" i="3"/>
  <c r="D1961" i="3"/>
  <c r="E1961" i="3"/>
  <c r="H1961" i="3"/>
  <c r="A1962" i="3"/>
  <c r="B1962" i="3"/>
  <c r="C1962" i="3"/>
  <c r="D1962" i="3"/>
  <c r="E1962" i="3"/>
  <c r="H1962" i="3"/>
  <c r="A1963" i="3"/>
  <c r="B1963" i="3"/>
  <c r="C1963" i="3"/>
  <c r="D1963" i="3"/>
  <c r="E1963" i="3"/>
  <c r="H1963" i="3"/>
  <c r="A1964" i="3"/>
  <c r="B1964" i="3"/>
  <c r="C1964" i="3"/>
  <c r="D1964" i="3"/>
  <c r="E1964" i="3"/>
  <c r="H1964" i="3"/>
  <c r="A1965" i="3"/>
  <c r="B1965" i="3"/>
  <c r="C1965" i="3"/>
  <c r="D1965" i="3"/>
  <c r="E1965" i="3"/>
  <c r="H1965" i="3"/>
  <c r="A1966" i="3"/>
  <c r="B1966" i="3"/>
  <c r="C1966" i="3"/>
  <c r="D1966" i="3"/>
  <c r="E1966" i="3"/>
  <c r="H1966" i="3"/>
  <c r="A1967" i="3"/>
  <c r="B1967" i="3"/>
  <c r="C1967" i="3"/>
  <c r="D1967" i="3"/>
  <c r="E1967" i="3"/>
  <c r="H1967" i="3"/>
  <c r="A1968" i="3"/>
  <c r="B1968" i="3"/>
  <c r="C1968" i="3"/>
  <c r="D1968" i="3"/>
  <c r="E1968" i="3"/>
  <c r="H1968" i="3"/>
  <c r="A1969" i="3"/>
  <c r="B1969" i="3"/>
  <c r="C1969" i="3"/>
  <c r="D1969" i="3"/>
  <c r="E1969" i="3"/>
  <c r="H1969" i="3"/>
  <c r="A1970" i="3"/>
  <c r="B1970" i="3"/>
  <c r="C1970" i="3"/>
  <c r="D1970" i="3"/>
  <c r="E1970" i="3"/>
  <c r="H1970" i="3"/>
  <c r="A1971" i="3"/>
  <c r="B1971" i="3"/>
  <c r="C1971" i="3"/>
  <c r="D1971" i="3"/>
  <c r="E1971" i="3"/>
  <c r="H1971" i="3"/>
  <c r="A1972" i="3"/>
  <c r="B1972" i="3"/>
  <c r="C1972" i="3"/>
  <c r="D1972" i="3"/>
  <c r="E1972" i="3"/>
  <c r="H1972" i="3"/>
  <c r="A1973" i="3"/>
  <c r="B1973" i="3"/>
  <c r="C1973" i="3"/>
  <c r="D1973" i="3"/>
  <c r="E1973" i="3"/>
  <c r="H1973" i="3"/>
  <c r="A1974" i="3"/>
  <c r="B1974" i="3"/>
  <c r="C1974" i="3"/>
  <c r="D1974" i="3"/>
  <c r="E1974" i="3"/>
  <c r="H1974" i="3"/>
  <c r="A1975" i="3"/>
  <c r="B1975" i="3"/>
  <c r="C1975" i="3"/>
  <c r="D1975" i="3"/>
  <c r="E1975" i="3"/>
  <c r="H1975" i="3"/>
  <c r="A1976" i="3"/>
  <c r="B1976" i="3"/>
  <c r="C1976" i="3"/>
  <c r="D1976" i="3"/>
  <c r="E1976" i="3"/>
  <c r="H1976" i="3"/>
  <c r="A1977" i="3"/>
  <c r="B1977" i="3"/>
  <c r="C1977" i="3"/>
  <c r="D1977" i="3"/>
  <c r="E1977" i="3"/>
  <c r="H1977" i="3"/>
  <c r="A1978" i="3"/>
  <c r="B1978" i="3"/>
  <c r="C1978" i="3"/>
  <c r="D1978" i="3"/>
  <c r="E1978" i="3"/>
  <c r="H1978" i="3"/>
  <c r="A1979" i="3"/>
  <c r="B1979" i="3"/>
  <c r="C1979" i="3"/>
  <c r="D1979" i="3"/>
  <c r="E1979" i="3"/>
  <c r="H1979" i="3"/>
  <c r="A1980" i="3"/>
  <c r="B1980" i="3"/>
  <c r="C1980" i="3"/>
  <c r="D1980" i="3"/>
  <c r="E1980" i="3"/>
  <c r="H1980" i="3"/>
  <c r="A1981" i="3"/>
  <c r="B1981" i="3"/>
  <c r="C1981" i="3"/>
  <c r="D1981" i="3"/>
  <c r="E1981" i="3"/>
  <c r="H1981" i="3"/>
  <c r="A1982" i="3"/>
  <c r="B1982" i="3"/>
  <c r="C1982" i="3"/>
  <c r="D1982" i="3"/>
  <c r="E1982" i="3"/>
  <c r="H1982" i="3"/>
  <c r="A1983" i="3"/>
  <c r="B1983" i="3"/>
  <c r="C1983" i="3"/>
  <c r="D1983" i="3"/>
  <c r="E1983" i="3"/>
  <c r="H1983" i="3"/>
  <c r="A1984" i="3"/>
  <c r="B1984" i="3"/>
  <c r="C1984" i="3"/>
  <c r="D1984" i="3"/>
  <c r="E1984" i="3"/>
  <c r="H1984" i="3"/>
  <c r="A1985" i="3"/>
  <c r="B1985" i="3"/>
  <c r="C1985" i="3"/>
  <c r="D1985" i="3"/>
  <c r="E1985" i="3"/>
  <c r="H1985" i="3"/>
  <c r="A1986" i="3"/>
  <c r="B1986" i="3"/>
  <c r="C1986" i="3"/>
  <c r="D1986" i="3"/>
  <c r="E1986" i="3"/>
  <c r="H1986" i="3"/>
  <c r="A1987" i="3"/>
  <c r="B1987" i="3"/>
  <c r="C1987" i="3"/>
  <c r="D1987" i="3"/>
  <c r="E1987" i="3"/>
  <c r="H1987" i="3"/>
  <c r="A1988" i="3"/>
  <c r="B1988" i="3"/>
  <c r="C1988" i="3"/>
  <c r="D1988" i="3"/>
  <c r="E1988" i="3"/>
  <c r="H1988" i="3"/>
  <c r="A1989" i="3"/>
  <c r="B1989" i="3"/>
  <c r="C1989" i="3"/>
  <c r="D1989" i="3"/>
  <c r="E1989" i="3"/>
  <c r="H1989" i="3"/>
  <c r="A1990" i="3"/>
  <c r="B1990" i="3"/>
  <c r="C1990" i="3"/>
  <c r="D1990" i="3"/>
  <c r="E1990" i="3"/>
  <c r="H1990" i="3"/>
  <c r="A1991" i="3"/>
  <c r="B1991" i="3"/>
  <c r="C1991" i="3"/>
  <c r="D1991" i="3"/>
  <c r="E1991" i="3"/>
  <c r="H1991" i="3"/>
  <c r="A1992" i="3"/>
  <c r="B1992" i="3"/>
  <c r="C1992" i="3"/>
  <c r="D1992" i="3"/>
  <c r="E1992" i="3"/>
  <c r="H1992" i="3"/>
  <c r="A1993" i="3"/>
  <c r="B1993" i="3"/>
  <c r="C1993" i="3"/>
  <c r="D1993" i="3"/>
  <c r="E1993" i="3"/>
  <c r="H1993" i="3"/>
  <c r="A1994" i="3"/>
  <c r="B1994" i="3"/>
  <c r="C1994" i="3"/>
  <c r="D1994" i="3"/>
  <c r="E1994" i="3"/>
  <c r="H1994" i="3"/>
  <c r="A1995" i="3"/>
  <c r="B1995" i="3"/>
  <c r="C1995" i="3"/>
  <c r="D1995" i="3"/>
  <c r="E1995" i="3"/>
  <c r="H1995" i="3"/>
  <c r="A1996" i="3"/>
  <c r="B1996" i="3"/>
  <c r="C1996" i="3"/>
  <c r="D1996" i="3"/>
  <c r="E1996" i="3"/>
  <c r="H1996" i="3"/>
  <c r="A1997" i="3"/>
  <c r="B1997" i="3"/>
  <c r="C1997" i="3"/>
  <c r="D1997" i="3"/>
  <c r="E1997" i="3"/>
  <c r="H1997" i="3"/>
  <c r="A1998" i="3"/>
  <c r="B1998" i="3"/>
  <c r="C1998" i="3"/>
  <c r="D1998" i="3"/>
  <c r="E1998" i="3"/>
  <c r="H1998" i="3"/>
  <c r="A1999" i="3"/>
  <c r="B1999" i="3"/>
  <c r="C1999" i="3"/>
  <c r="D1999" i="3"/>
  <c r="E1999" i="3"/>
  <c r="H1999" i="3"/>
  <c r="A2000" i="3"/>
  <c r="B2000" i="3"/>
  <c r="C2000" i="3"/>
  <c r="D2000" i="3"/>
  <c r="E2000" i="3"/>
  <c r="H2000" i="3"/>
  <c r="A2001" i="3"/>
  <c r="B2001" i="3"/>
  <c r="C2001" i="3"/>
  <c r="D2001" i="3"/>
  <c r="E2001" i="3"/>
  <c r="H2001" i="3"/>
  <c r="A2002" i="3"/>
  <c r="B2002" i="3"/>
  <c r="C2002" i="3"/>
  <c r="D2002" i="3"/>
  <c r="E2002" i="3"/>
  <c r="H2002" i="3"/>
  <c r="A2003" i="3"/>
  <c r="B2003" i="3"/>
  <c r="C2003" i="3"/>
  <c r="D2003" i="3"/>
  <c r="E2003" i="3"/>
  <c r="H2003" i="3"/>
  <c r="A2004" i="3"/>
  <c r="B2004" i="3"/>
  <c r="C2004" i="3"/>
  <c r="D2004" i="3"/>
  <c r="E2004" i="3"/>
  <c r="H2004" i="3"/>
  <c r="A2005" i="3"/>
  <c r="B2005" i="3"/>
  <c r="C2005" i="3"/>
  <c r="D2005" i="3"/>
  <c r="E2005" i="3"/>
  <c r="H2005" i="3"/>
  <c r="A2006" i="3"/>
  <c r="B2006" i="3"/>
  <c r="C2006" i="3"/>
  <c r="D2006" i="3"/>
  <c r="E2006" i="3"/>
  <c r="H2006" i="3"/>
  <c r="A2007" i="3"/>
  <c r="B2007" i="3"/>
  <c r="C2007" i="3"/>
  <c r="D2007" i="3"/>
  <c r="E2007" i="3"/>
  <c r="H2007" i="3"/>
  <c r="A2008" i="3"/>
  <c r="B2008" i="3"/>
  <c r="C2008" i="3"/>
  <c r="D2008" i="3"/>
  <c r="E2008" i="3"/>
  <c r="H2008" i="3"/>
  <c r="A2009" i="3"/>
  <c r="B2009" i="3"/>
  <c r="C2009" i="3"/>
  <c r="D2009" i="3"/>
  <c r="E2009" i="3"/>
  <c r="H2009" i="3"/>
  <c r="A2010" i="3"/>
  <c r="B2010" i="3"/>
  <c r="C2010" i="3"/>
  <c r="D2010" i="3"/>
  <c r="E2010" i="3"/>
  <c r="H2010" i="3"/>
  <c r="A2011" i="3"/>
  <c r="B2011" i="3"/>
  <c r="C2011" i="3"/>
  <c r="D2011" i="3"/>
  <c r="E2011" i="3"/>
  <c r="H2011" i="3"/>
  <c r="A2012" i="3"/>
  <c r="B2012" i="3"/>
  <c r="C2012" i="3"/>
  <c r="D2012" i="3"/>
  <c r="E2012" i="3"/>
  <c r="H2012" i="3"/>
  <c r="A2013" i="3"/>
  <c r="B2013" i="3"/>
  <c r="C2013" i="3"/>
  <c r="D2013" i="3"/>
  <c r="E2013" i="3"/>
  <c r="H2013" i="3"/>
  <c r="A2014" i="3"/>
  <c r="B2014" i="3"/>
  <c r="C2014" i="3"/>
  <c r="D2014" i="3"/>
  <c r="E2014" i="3"/>
  <c r="H2014" i="3"/>
  <c r="A2015" i="3"/>
  <c r="B2015" i="3"/>
  <c r="C2015" i="3"/>
  <c r="D2015" i="3"/>
  <c r="E2015" i="3"/>
  <c r="H2015" i="3"/>
  <c r="A2016" i="3"/>
  <c r="B2016" i="3"/>
  <c r="C2016" i="3"/>
  <c r="D2016" i="3"/>
  <c r="E2016" i="3"/>
  <c r="H2016" i="3"/>
  <c r="A2017" i="3"/>
  <c r="B2017" i="3"/>
  <c r="C2017" i="3"/>
  <c r="D2017" i="3"/>
  <c r="E2017" i="3"/>
  <c r="H2017" i="3"/>
  <c r="A2018" i="3"/>
  <c r="B2018" i="3"/>
  <c r="C2018" i="3"/>
  <c r="D2018" i="3"/>
  <c r="E2018" i="3"/>
  <c r="H2018" i="3"/>
  <c r="A2019" i="3"/>
  <c r="B2019" i="3"/>
  <c r="C2019" i="3"/>
  <c r="D2019" i="3"/>
  <c r="E2019" i="3"/>
  <c r="H2019" i="3"/>
  <c r="A2020" i="3"/>
  <c r="B2020" i="3"/>
  <c r="C2020" i="3"/>
  <c r="D2020" i="3"/>
  <c r="E2020" i="3"/>
  <c r="H2020" i="3"/>
  <c r="A2021" i="3"/>
  <c r="B2021" i="3"/>
  <c r="C2021" i="3"/>
  <c r="D2021" i="3"/>
  <c r="E2021" i="3"/>
  <c r="H2021" i="3"/>
  <c r="A2022" i="3"/>
  <c r="B2022" i="3"/>
  <c r="C2022" i="3"/>
  <c r="D2022" i="3"/>
  <c r="E2022" i="3"/>
  <c r="H2022" i="3"/>
  <c r="A2023" i="3"/>
  <c r="B2023" i="3"/>
  <c r="C2023" i="3"/>
  <c r="D2023" i="3"/>
  <c r="E2023" i="3"/>
  <c r="H2023" i="3"/>
  <c r="A2024" i="3"/>
  <c r="B2024" i="3"/>
  <c r="C2024" i="3"/>
  <c r="D2024" i="3"/>
  <c r="E2024" i="3"/>
  <c r="H2024" i="3"/>
  <c r="A2025" i="3"/>
  <c r="B2025" i="3"/>
  <c r="C2025" i="3"/>
  <c r="D2025" i="3"/>
  <c r="E2025" i="3"/>
  <c r="H2025" i="3"/>
  <c r="A2026" i="3"/>
  <c r="B2026" i="3"/>
  <c r="C2026" i="3"/>
  <c r="D2026" i="3"/>
  <c r="E2026" i="3"/>
  <c r="H2026" i="3"/>
  <c r="A2027" i="3"/>
  <c r="B2027" i="3"/>
  <c r="C2027" i="3"/>
  <c r="D2027" i="3"/>
  <c r="E2027" i="3"/>
  <c r="H2027" i="3"/>
  <c r="A2028" i="3"/>
  <c r="B2028" i="3"/>
  <c r="C2028" i="3"/>
  <c r="D2028" i="3"/>
  <c r="E2028" i="3"/>
  <c r="H2028" i="3"/>
  <c r="A2029" i="3"/>
  <c r="B2029" i="3"/>
  <c r="C2029" i="3"/>
  <c r="D2029" i="3"/>
  <c r="E2029" i="3"/>
  <c r="H2029" i="3"/>
  <c r="A2030" i="3"/>
  <c r="B2030" i="3"/>
  <c r="C2030" i="3"/>
  <c r="D2030" i="3"/>
  <c r="E2030" i="3"/>
  <c r="H2030" i="3"/>
  <c r="A2031" i="3"/>
  <c r="B2031" i="3"/>
  <c r="C2031" i="3"/>
  <c r="D2031" i="3"/>
  <c r="E2031" i="3"/>
  <c r="H2031" i="3"/>
  <c r="A2032" i="3"/>
  <c r="B2032" i="3"/>
  <c r="C2032" i="3"/>
  <c r="D2032" i="3"/>
  <c r="E2032" i="3"/>
  <c r="H2032" i="3"/>
  <c r="A2033" i="3"/>
  <c r="B2033" i="3"/>
  <c r="C2033" i="3"/>
  <c r="D2033" i="3"/>
  <c r="E2033" i="3"/>
  <c r="H2033" i="3"/>
  <c r="A2034" i="3"/>
  <c r="B2034" i="3"/>
  <c r="C2034" i="3"/>
  <c r="D2034" i="3"/>
  <c r="E2034" i="3"/>
  <c r="H2034" i="3"/>
  <c r="A2035" i="3"/>
  <c r="B2035" i="3"/>
  <c r="C2035" i="3"/>
  <c r="D2035" i="3"/>
  <c r="E2035" i="3"/>
  <c r="H2035" i="3"/>
  <c r="A2036" i="3"/>
  <c r="B2036" i="3"/>
  <c r="C2036" i="3"/>
  <c r="D2036" i="3"/>
  <c r="E2036" i="3"/>
  <c r="H2036" i="3"/>
  <c r="A2037" i="3"/>
  <c r="B2037" i="3"/>
  <c r="C2037" i="3"/>
  <c r="D2037" i="3"/>
  <c r="E2037" i="3"/>
  <c r="H2037" i="3"/>
  <c r="A2038" i="3"/>
  <c r="B2038" i="3"/>
  <c r="C2038" i="3"/>
  <c r="D2038" i="3"/>
  <c r="E2038" i="3"/>
  <c r="H2038" i="3"/>
  <c r="A2039" i="3"/>
  <c r="B2039" i="3"/>
  <c r="C2039" i="3"/>
  <c r="D2039" i="3"/>
  <c r="E2039" i="3"/>
  <c r="H2039" i="3"/>
  <c r="A2040" i="3"/>
  <c r="B2040" i="3"/>
  <c r="C2040" i="3"/>
  <c r="D2040" i="3"/>
  <c r="E2040" i="3"/>
  <c r="H2040" i="3"/>
  <c r="A2041" i="3"/>
  <c r="B2041" i="3"/>
  <c r="C2041" i="3"/>
  <c r="D2041" i="3"/>
  <c r="E2041" i="3"/>
  <c r="H2041" i="3"/>
  <c r="A2042" i="3"/>
  <c r="B2042" i="3"/>
  <c r="C2042" i="3"/>
  <c r="D2042" i="3"/>
  <c r="E2042" i="3"/>
  <c r="H2042" i="3"/>
  <c r="A2043" i="3"/>
  <c r="B2043" i="3"/>
  <c r="C2043" i="3"/>
  <c r="D2043" i="3"/>
  <c r="E2043" i="3"/>
  <c r="H2043" i="3"/>
  <c r="A2044" i="3"/>
  <c r="B2044" i="3"/>
  <c r="C2044" i="3"/>
  <c r="D2044" i="3"/>
  <c r="E2044" i="3"/>
  <c r="H2044" i="3"/>
  <c r="A2045" i="3"/>
  <c r="B2045" i="3"/>
  <c r="C2045" i="3"/>
  <c r="D2045" i="3"/>
  <c r="E2045" i="3"/>
  <c r="H2045" i="3"/>
  <c r="A2046" i="3"/>
  <c r="B2046" i="3"/>
  <c r="C2046" i="3"/>
  <c r="D2046" i="3"/>
  <c r="E2046" i="3"/>
  <c r="H2046" i="3"/>
  <c r="A2047" i="3"/>
  <c r="B2047" i="3"/>
  <c r="C2047" i="3"/>
  <c r="D2047" i="3"/>
  <c r="E2047" i="3"/>
  <c r="H2047" i="3"/>
  <c r="A2048" i="3"/>
  <c r="B2048" i="3"/>
  <c r="C2048" i="3"/>
  <c r="D2048" i="3"/>
  <c r="E2048" i="3"/>
  <c r="H2048" i="3"/>
  <c r="A2049" i="3"/>
  <c r="B2049" i="3"/>
  <c r="C2049" i="3"/>
  <c r="D2049" i="3"/>
  <c r="E2049" i="3"/>
  <c r="H2049" i="3"/>
  <c r="A2050" i="3"/>
  <c r="B2050" i="3"/>
  <c r="C2050" i="3"/>
  <c r="D2050" i="3"/>
  <c r="E2050" i="3"/>
  <c r="H2050" i="3"/>
  <c r="A2051" i="3"/>
  <c r="B2051" i="3"/>
  <c r="C2051" i="3"/>
  <c r="D2051" i="3"/>
  <c r="E2051" i="3"/>
  <c r="H2051" i="3"/>
  <c r="A2052" i="3"/>
  <c r="B2052" i="3"/>
  <c r="C2052" i="3"/>
  <c r="D2052" i="3"/>
  <c r="E2052" i="3"/>
  <c r="H2052" i="3"/>
  <c r="A2053" i="3"/>
  <c r="B2053" i="3"/>
  <c r="C2053" i="3"/>
  <c r="D2053" i="3"/>
  <c r="E2053" i="3"/>
  <c r="H2053" i="3"/>
  <c r="A2054" i="3"/>
  <c r="B2054" i="3"/>
  <c r="C2054" i="3"/>
  <c r="D2054" i="3"/>
  <c r="E2054" i="3"/>
  <c r="H2054" i="3"/>
  <c r="A2055" i="3"/>
  <c r="B2055" i="3"/>
  <c r="C2055" i="3"/>
  <c r="D2055" i="3"/>
  <c r="E2055" i="3"/>
  <c r="H2055" i="3"/>
  <c r="A2056" i="3"/>
  <c r="B2056" i="3"/>
  <c r="C2056" i="3"/>
  <c r="D2056" i="3"/>
  <c r="E2056" i="3"/>
  <c r="H2056" i="3"/>
  <c r="A2057" i="3"/>
  <c r="B2057" i="3"/>
  <c r="C2057" i="3"/>
  <c r="D2057" i="3"/>
  <c r="E2057" i="3"/>
  <c r="H2057" i="3"/>
  <c r="A2058" i="3"/>
  <c r="B2058" i="3"/>
  <c r="C2058" i="3"/>
  <c r="D2058" i="3"/>
  <c r="E2058" i="3"/>
  <c r="H2058" i="3"/>
  <c r="A2059" i="3"/>
  <c r="B2059" i="3"/>
  <c r="C2059" i="3"/>
  <c r="D2059" i="3"/>
  <c r="E2059" i="3"/>
  <c r="H2059" i="3"/>
  <c r="A2060" i="3"/>
  <c r="B2060" i="3"/>
  <c r="C2060" i="3"/>
  <c r="D2060" i="3"/>
  <c r="E2060" i="3"/>
  <c r="H2060" i="3"/>
  <c r="A2061" i="3"/>
  <c r="B2061" i="3"/>
  <c r="C2061" i="3"/>
  <c r="D2061" i="3"/>
  <c r="E2061" i="3"/>
  <c r="H2061" i="3"/>
  <c r="A2062" i="3"/>
  <c r="B2062" i="3"/>
  <c r="C2062" i="3"/>
  <c r="D2062" i="3"/>
  <c r="E2062" i="3"/>
  <c r="H2062" i="3"/>
  <c r="A2063" i="3"/>
  <c r="B2063" i="3"/>
  <c r="C2063" i="3"/>
  <c r="D2063" i="3"/>
  <c r="E2063" i="3"/>
  <c r="H2063" i="3"/>
  <c r="A2064" i="3"/>
  <c r="B2064" i="3"/>
  <c r="C2064" i="3"/>
  <c r="D2064" i="3"/>
  <c r="E2064" i="3"/>
  <c r="H2064" i="3"/>
  <c r="A2065" i="3"/>
  <c r="B2065" i="3"/>
  <c r="C2065" i="3"/>
  <c r="D2065" i="3"/>
  <c r="E2065" i="3"/>
  <c r="H2065" i="3"/>
  <c r="A2066" i="3"/>
  <c r="B2066" i="3"/>
  <c r="C2066" i="3"/>
  <c r="D2066" i="3"/>
  <c r="E2066" i="3"/>
  <c r="H2066" i="3"/>
  <c r="A2067" i="3"/>
  <c r="B2067" i="3"/>
  <c r="C2067" i="3"/>
  <c r="D2067" i="3"/>
  <c r="E2067" i="3"/>
  <c r="H2067" i="3"/>
  <c r="A2068" i="3"/>
  <c r="B2068" i="3"/>
  <c r="C2068" i="3"/>
  <c r="D2068" i="3"/>
  <c r="E2068" i="3"/>
  <c r="H2068" i="3"/>
  <c r="A2069" i="3"/>
  <c r="B2069" i="3"/>
  <c r="C2069" i="3"/>
  <c r="D2069" i="3"/>
  <c r="E2069" i="3"/>
  <c r="H2069" i="3"/>
  <c r="A2070" i="3"/>
  <c r="B2070" i="3"/>
  <c r="C2070" i="3"/>
  <c r="D2070" i="3"/>
  <c r="E2070" i="3"/>
  <c r="H2070" i="3"/>
  <c r="A2071" i="3"/>
  <c r="B2071" i="3"/>
  <c r="C2071" i="3"/>
  <c r="D2071" i="3"/>
  <c r="E2071" i="3"/>
  <c r="H2071" i="3"/>
  <c r="A2072" i="3"/>
  <c r="B2072" i="3"/>
  <c r="C2072" i="3"/>
  <c r="D2072" i="3"/>
  <c r="E2072" i="3"/>
  <c r="H2072" i="3"/>
  <c r="A2073" i="3"/>
  <c r="B2073" i="3"/>
  <c r="C2073" i="3"/>
  <c r="D2073" i="3"/>
  <c r="E2073" i="3"/>
  <c r="H2073" i="3"/>
  <c r="A2074" i="3"/>
  <c r="B2074" i="3"/>
  <c r="C2074" i="3"/>
  <c r="D2074" i="3"/>
  <c r="E2074" i="3"/>
  <c r="H2074" i="3"/>
  <c r="A2075" i="3"/>
  <c r="B2075" i="3"/>
  <c r="C2075" i="3"/>
  <c r="D2075" i="3"/>
  <c r="E2075" i="3"/>
  <c r="H2075" i="3"/>
  <c r="A2076" i="3"/>
  <c r="B2076" i="3"/>
  <c r="C2076" i="3"/>
  <c r="D2076" i="3"/>
  <c r="E2076" i="3"/>
  <c r="H2076" i="3"/>
  <c r="A2077" i="3"/>
  <c r="B2077" i="3"/>
  <c r="C2077" i="3"/>
  <c r="D2077" i="3"/>
  <c r="E2077" i="3"/>
  <c r="H2077" i="3"/>
  <c r="A2078" i="3"/>
  <c r="B2078" i="3"/>
  <c r="C2078" i="3"/>
  <c r="D2078" i="3"/>
  <c r="E2078" i="3"/>
  <c r="H2078" i="3"/>
  <c r="A2079" i="3"/>
  <c r="B2079" i="3"/>
  <c r="C2079" i="3"/>
  <c r="D2079" i="3"/>
  <c r="E2079" i="3"/>
  <c r="H2079" i="3"/>
  <c r="A2080" i="3"/>
  <c r="B2080" i="3"/>
  <c r="C2080" i="3"/>
  <c r="D2080" i="3"/>
  <c r="E2080" i="3"/>
  <c r="H2080" i="3"/>
  <c r="A2081" i="3"/>
  <c r="B2081" i="3"/>
  <c r="C2081" i="3"/>
  <c r="D2081" i="3"/>
  <c r="E2081" i="3"/>
  <c r="H2081" i="3"/>
  <c r="A2082" i="3"/>
  <c r="B2082" i="3"/>
  <c r="C2082" i="3"/>
  <c r="D2082" i="3"/>
  <c r="E2082" i="3"/>
  <c r="H2082" i="3"/>
  <c r="A2083" i="3"/>
  <c r="B2083" i="3"/>
  <c r="C2083" i="3"/>
  <c r="D2083" i="3"/>
  <c r="E2083" i="3"/>
  <c r="H2083" i="3"/>
  <c r="A2084" i="3"/>
  <c r="B2084" i="3"/>
  <c r="C2084" i="3"/>
  <c r="D2084" i="3"/>
  <c r="E2084" i="3"/>
  <c r="H2084" i="3"/>
  <c r="A2085" i="3"/>
  <c r="B2085" i="3"/>
  <c r="C2085" i="3"/>
  <c r="D2085" i="3"/>
  <c r="E2085" i="3"/>
  <c r="H2085" i="3"/>
  <c r="A2086" i="3"/>
  <c r="B2086" i="3"/>
  <c r="C2086" i="3"/>
  <c r="D2086" i="3"/>
  <c r="E2086" i="3"/>
  <c r="H2086" i="3"/>
  <c r="A2087" i="3"/>
  <c r="B2087" i="3"/>
  <c r="C2087" i="3"/>
  <c r="D2087" i="3"/>
  <c r="E2087" i="3"/>
  <c r="H2087" i="3"/>
  <c r="A2088" i="3"/>
  <c r="B2088" i="3"/>
  <c r="C2088" i="3"/>
  <c r="D2088" i="3"/>
  <c r="E2088" i="3"/>
  <c r="H2088" i="3"/>
  <c r="A2089" i="3"/>
  <c r="B2089" i="3"/>
  <c r="C2089" i="3"/>
  <c r="D2089" i="3"/>
  <c r="E2089" i="3"/>
  <c r="H2089" i="3"/>
  <c r="A2090" i="3"/>
  <c r="B2090" i="3"/>
  <c r="C2090" i="3"/>
  <c r="D2090" i="3"/>
  <c r="E2090" i="3"/>
  <c r="H2090" i="3"/>
  <c r="A2091" i="3"/>
  <c r="B2091" i="3"/>
  <c r="C2091" i="3"/>
  <c r="D2091" i="3"/>
  <c r="E2091" i="3"/>
  <c r="H2091" i="3"/>
  <c r="A2092" i="3"/>
  <c r="B2092" i="3"/>
  <c r="C2092" i="3"/>
  <c r="D2092" i="3"/>
  <c r="E2092" i="3"/>
  <c r="H2092" i="3"/>
  <c r="A2093" i="3"/>
  <c r="B2093" i="3"/>
  <c r="C2093" i="3"/>
  <c r="D2093" i="3"/>
  <c r="E2093" i="3"/>
  <c r="H2093" i="3"/>
  <c r="A2094" i="3"/>
  <c r="B2094" i="3"/>
  <c r="C2094" i="3"/>
  <c r="D2094" i="3"/>
  <c r="E2094" i="3"/>
  <c r="H2094" i="3"/>
  <c r="A2095" i="3"/>
  <c r="B2095" i="3"/>
  <c r="C2095" i="3"/>
  <c r="D2095" i="3"/>
  <c r="E2095" i="3"/>
  <c r="H2095" i="3"/>
  <c r="A2096" i="3"/>
  <c r="B2096" i="3"/>
  <c r="C2096" i="3"/>
  <c r="D2096" i="3"/>
  <c r="E2096" i="3"/>
  <c r="H2096" i="3"/>
  <c r="A2097" i="3"/>
  <c r="B2097" i="3"/>
  <c r="C2097" i="3"/>
  <c r="D2097" i="3"/>
  <c r="E2097" i="3"/>
  <c r="H2097" i="3"/>
  <c r="A2098" i="3"/>
  <c r="B2098" i="3"/>
  <c r="C2098" i="3"/>
  <c r="D2098" i="3"/>
  <c r="E2098" i="3"/>
  <c r="H2098" i="3"/>
  <c r="A2099" i="3"/>
  <c r="B2099" i="3"/>
  <c r="C2099" i="3"/>
  <c r="D2099" i="3"/>
  <c r="E2099" i="3"/>
  <c r="H2099" i="3"/>
  <c r="A2100" i="3"/>
  <c r="B2100" i="3"/>
  <c r="C2100" i="3"/>
  <c r="D2100" i="3"/>
  <c r="E2100" i="3"/>
  <c r="H2100" i="3"/>
  <c r="A2101" i="3"/>
  <c r="B2101" i="3"/>
  <c r="C2101" i="3"/>
  <c r="D2101" i="3"/>
  <c r="E2101" i="3"/>
  <c r="H2101" i="3"/>
  <c r="A2102" i="3"/>
  <c r="B2102" i="3"/>
  <c r="C2102" i="3"/>
  <c r="D2102" i="3"/>
  <c r="E2102" i="3"/>
  <c r="H2102" i="3"/>
  <c r="A2103" i="3"/>
  <c r="B2103" i="3"/>
  <c r="C2103" i="3"/>
  <c r="D2103" i="3"/>
  <c r="E2103" i="3"/>
  <c r="H2103" i="3"/>
  <c r="A2104" i="3"/>
  <c r="B2104" i="3"/>
  <c r="C2104" i="3"/>
  <c r="D2104" i="3"/>
  <c r="E2104" i="3"/>
  <c r="H2104" i="3"/>
  <c r="A2105" i="3"/>
  <c r="B2105" i="3"/>
  <c r="C2105" i="3"/>
  <c r="D2105" i="3"/>
  <c r="E2105" i="3"/>
  <c r="H2105" i="3"/>
  <c r="A2106" i="3"/>
  <c r="B2106" i="3"/>
  <c r="C2106" i="3"/>
  <c r="D2106" i="3"/>
  <c r="E2106" i="3"/>
  <c r="H2106" i="3"/>
  <c r="A2107" i="3"/>
  <c r="B2107" i="3"/>
  <c r="C2107" i="3"/>
  <c r="D2107" i="3"/>
  <c r="E2107" i="3"/>
  <c r="H2107" i="3"/>
  <c r="A2108" i="3"/>
  <c r="B2108" i="3"/>
  <c r="C2108" i="3"/>
  <c r="D2108" i="3"/>
  <c r="E2108" i="3"/>
  <c r="H2108" i="3"/>
  <c r="A2109" i="3"/>
  <c r="B2109" i="3"/>
  <c r="C2109" i="3"/>
  <c r="D2109" i="3"/>
  <c r="E2109" i="3"/>
  <c r="H2109" i="3"/>
  <c r="A2110" i="3"/>
  <c r="B2110" i="3"/>
  <c r="C2110" i="3"/>
  <c r="D2110" i="3"/>
  <c r="E2110" i="3"/>
  <c r="H2110" i="3"/>
  <c r="A2111" i="3"/>
  <c r="B2111" i="3"/>
  <c r="C2111" i="3"/>
  <c r="D2111" i="3"/>
  <c r="E2111" i="3"/>
  <c r="H2111" i="3"/>
  <c r="A2112" i="3"/>
  <c r="B2112" i="3"/>
  <c r="C2112" i="3"/>
  <c r="D2112" i="3"/>
  <c r="E2112" i="3"/>
  <c r="H2112" i="3"/>
  <c r="A2113" i="3"/>
  <c r="B2113" i="3"/>
  <c r="C2113" i="3"/>
  <c r="D2113" i="3"/>
  <c r="E2113" i="3"/>
  <c r="H2113" i="3"/>
  <c r="A2114" i="3"/>
  <c r="B2114" i="3"/>
  <c r="C2114" i="3"/>
  <c r="D2114" i="3"/>
  <c r="E2114" i="3"/>
  <c r="H2114" i="3"/>
  <c r="A2115" i="3"/>
  <c r="B2115" i="3"/>
  <c r="C2115" i="3"/>
  <c r="D2115" i="3"/>
  <c r="E2115" i="3"/>
  <c r="H2115" i="3"/>
  <c r="A2116" i="3"/>
  <c r="B2116" i="3"/>
  <c r="C2116" i="3"/>
  <c r="D2116" i="3"/>
  <c r="E2116" i="3"/>
  <c r="H2116" i="3"/>
  <c r="A2117" i="3"/>
  <c r="B2117" i="3"/>
  <c r="C2117" i="3"/>
  <c r="D2117" i="3"/>
  <c r="E2117" i="3"/>
  <c r="H2117" i="3"/>
  <c r="A2118" i="3"/>
  <c r="B2118" i="3"/>
  <c r="C2118" i="3"/>
  <c r="D2118" i="3"/>
  <c r="E2118" i="3"/>
  <c r="H2118" i="3"/>
  <c r="A2119" i="3"/>
  <c r="B2119" i="3"/>
  <c r="C2119" i="3"/>
  <c r="D2119" i="3"/>
  <c r="E2119" i="3"/>
  <c r="H2119" i="3"/>
  <c r="A2120" i="3"/>
  <c r="B2120" i="3"/>
  <c r="C2120" i="3"/>
  <c r="D2120" i="3"/>
  <c r="E2120" i="3"/>
  <c r="H2120" i="3"/>
  <c r="A2121" i="3"/>
  <c r="B2121" i="3"/>
  <c r="C2121" i="3"/>
  <c r="D2121" i="3"/>
  <c r="E2121" i="3"/>
  <c r="H2121" i="3"/>
  <c r="A2122" i="3"/>
  <c r="B2122" i="3"/>
  <c r="C2122" i="3"/>
  <c r="D2122" i="3"/>
  <c r="E2122" i="3"/>
  <c r="H2122" i="3"/>
  <c r="A2123" i="3"/>
  <c r="B2123" i="3"/>
  <c r="C2123" i="3"/>
  <c r="D2123" i="3"/>
  <c r="E2123" i="3"/>
  <c r="H2123" i="3"/>
  <c r="A2124" i="3"/>
  <c r="B2124" i="3"/>
  <c r="C2124" i="3"/>
  <c r="D2124" i="3"/>
  <c r="E2124" i="3"/>
  <c r="H2124" i="3"/>
  <c r="A2125" i="3"/>
  <c r="B2125" i="3"/>
  <c r="C2125" i="3"/>
  <c r="D2125" i="3"/>
  <c r="E2125" i="3"/>
  <c r="H2125" i="3"/>
  <c r="A2126" i="3"/>
  <c r="B2126" i="3"/>
  <c r="C2126" i="3"/>
  <c r="D2126" i="3"/>
  <c r="E2126" i="3"/>
  <c r="H2126" i="3"/>
  <c r="A2127" i="3"/>
  <c r="B2127" i="3"/>
  <c r="C2127" i="3"/>
  <c r="D2127" i="3"/>
  <c r="E2127" i="3"/>
  <c r="H2127" i="3"/>
  <c r="A2128" i="3"/>
  <c r="B2128" i="3"/>
  <c r="C2128" i="3"/>
  <c r="D2128" i="3"/>
  <c r="E2128" i="3"/>
  <c r="H2128" i="3"/>
  <c r="A2129" i="3"/>
  <c r="B2129" i="3"/>
  <c r="C2129" i="3"/>
  <c r="D2129" i="3"/>
  <c r="E2129" i="3"/>
  <c r="H2129" i="3"/>
  <c r="A2130" i="3"/>
  <c r="B2130" i="3"/>
  <c r="C2130" i="3"/>
  <c r="D2130" i="3"/>
  <c r="E2130" i="3"/>
  <c r="H2130" i="3"/>
  <c r="A2131" i="3"/>
  <c r="B2131" i="3"/>
  <c r="C2131" i="3"/>
  <c r="D2131" i="3"/>
  <c r="E2131" i="3"/>
  <c r="H2131" i="3"/>
  <c r="A2132" i="3"/>
  <c r="B2132" i="3"/>
  <c r="C2132" i="3"/>
  <c r="D2132" i="3"/>
  <c r="E2132" i="3"/>
  <c r="H2132" i="3"/>
  <c r="A2133" i="3"/>
  <c r="B2133" i="3"/>
  <c r="C2133" i="3"/>
  <c r="D2133" i="3"/>
  <c r="E2133" i="3"/>
  <c r="H2133" i="3"/>
  <c r="A2134" i="3"/>
  <c r="B2134" i="3"/>
  <c r="C2134" i="3"/>
  <c r="D2134" i="3"/>
  <c r="E2134" i="3"/>
  <c r="H2134" i="3"/>
  <c r="A2135" i="3"/>
  <c r="B2135" i="3"/>
  <c r="C2135" i="3"/>
  <c r="D2135" i="3"/>
  <c r="E2135" i="3"/>
  <c r="H2135" i="3"/>
  <c r="A2136" i="3"/>
  <c r="B2136" i="3"/>
  <c r="C2136" i="3"/>
  <c r="D2136" i="3"/>
  <c r="E2136" i="3"/>
  <c r="H2136" i="3"/>
  <c r="A2137" i="3"/>
  <c r="B2137" i="3"/>
  <c r="C2137" i="3"/>
  <c r="D2137" i="3"/>
  <c r="E2137" i="3"/>
  <c r="H2137" i="3"/>
  <c r="A2138" i="3"/>
  <c r="B2138" i="3"/>
  <c r="C2138" i="3"/>
  <c r="D2138" i="3"/>
  <c r="E2138" i="3"/>
  <c r="H2138" i="3"/>
  <c r="A2139" i="3"/>
  <c r="B2139" i="3"/>
  <c r="C2139" i="3"/>
  <c r="D2139" i="3"/>
  <c r="E2139" i="3"/>
  <c r="H2139" i="3"/>
  <c r="A2140" i="3"/>
  <c r="B2140" i="3"/>
  <c r="C2140" i="3"/>
  <c r="D2140" i="3"/>
  <c r="E2140" i="3"/>
  <c r="H2140" i="3"/>
  <c r="A2141" i="3"/>
  <c r="B2141" i="3"/>
  <c r="C2141" i="3"/>
  <c r="D2141" i="3"/>
  <c r="E2141" i="3"/>
  <c r="H2141" i="3"/>
  <c r="A2142" i="3"/>
  <c r="B2142" i="3"/>
  <c r="C2142" i="3"/>
  <c r="D2142" i="3"/>
  <c r="E2142" i="3"/>
  <c r="H2142" i="3"/>
  <c r="A2143" i="3"/>
  <c r="B2143" i="3"/>
  <c r="C2143" i="3"/>
  <c r="D2143" i="3"/>
  <c r="E2143" i="3"/>
  <c r="H2143" i="3"/>
  <c r="A2144" i="3"/>
  <c r="B2144" i="3"/>
  <c r="C2144" i="3"/>
  <c r="D2144" i="3"/>
  <c r="E2144" i="3"/>
  <c r="H2144" i="3"/>
  <c r="A2145" i="3"/>
  <c r="B2145" i="3"/>
  <c r="C2145" i="3"/>
  <c r="D2145" i="3"/>
  <c r="E2145" i="3"/>
  <c r="H2145" i="3"/>
  <c r="A2146" i="3"/>
  <c r="B2146" i="3"/>
  <c r="C2146" i="3"/>
  <c r="D2146" i="3"/>
  <c r="E2146" i="3"/>
  <c r="H2146" i="3"/>
  <c r="A2147" i="3"/>
  <c r="B2147" i="3"/>
  <c r="C2147" i="3"/>
  <c r="D2147" i="3"/>
  <c r="E2147" i="3"/>
  <c r="H2147" i="3"/>
  <c r="A2148" i="3"/>
  <c r="B2148" i="3"/>
  <c r="C2148" i="3"/>
  <c r="D2148" i="3"/>
  <c r="E2148" i="3"/>
  <c r="H2148" i="3"/>
  <c r="A2149" i="3"/>
  <c r="B2149" i="3"/>
  <c r="C2149" i="3"/>
  <c r="D2149" i="3"/>
  <c r="E2149" i="3"/>
  <c r="H2149" i="3"/>
  <c r="A2150" i="3"/>
  <c r="B2150" i="3"/>
  <c r="C2150" i="3"/>
  <c r="D2150" i="3"/>
  <c r="E2150" i="3"/>
  <c r="H2150" i="3"/>
  <c r="A2151" i="3"/>
  <c r="B2151" i="3"/>
  <c r="C2151" i="3"/>
  <c r="D2151" i="3"/>
  <c r="E2151" i="3"/>
  <c r="H2151" i="3"/>
  <c r="A2152" i="3"/>
  <c r="B2152" i="3"/>
  <c r="C2152" i="3"/>
  <c r="D2152" i="3"/>
  <c r="E2152" i="3"/>
  <c r="H2152" i="3"/>
  <c r="A2153" i="3"/>
  <c r="B2153" i="3"/>
  <c r="C2153" i="3"/>
  <c r="D2153" i="3"/>
  <c r="E2153" i="3"/>
  <c r="H2153" i="3"/>
  <c r="A2154" i="3"/>
  <c r="B2154" i="3"/>
  <c r="C2154" i="3"/>
  <c r="D2154" i="3"/>
  <c r="E2154" i="3"/>
  <c r="H2154" i="3"/>
  <c r="A2155" i="3"/>
  <c r="B2155" i="3"/>
  <c r="C2155" i="3"/>
  <c r="D2155" i="3"/>
  <c r="E2155" i="3"/>
  <c r="H2155" i="3"/>
  <c r="A2156" i="3"/>
  <c r="B2156" i="3"/>
  <c r="C2156" i="3"/>
  <c r="D2156" i="3"/>
  <c r="E2156" i="3"/>
  <c r="H2156" i="3"/>
  <c r="A2157" i="3"/>
  <c r="B2157" i="3"/>
  <c r="C2157" i="3"/>
  <c r="D2157" i="3"/>
  <c r="E2157" i="3"/>
  <c r="H2157" i="3"/>
  <c r="A2158" i="3"/>
  <c r="B2158" i="3"/>
  <c r="C2158" i="3"/>
  <c r="D2158" i="3"/>
  <c r="E2158" i="3"/>
  <c r="H2158" i="3"/>
  <c r="A2159" i="3"/>
  <c r="B2159" i="3"/>
  <c r="C2159" i="3"/>
  <c r="D2159" i="3"/>
  <c r="E2159" i="3"/>
  <c r="H2159" i="3"/>
  <c r="A2160" i="3"/>
  <c r="B2160" i="3"/>
  <c r="C2160" i="3"/>
  <c r="D2160" i="3"/>
  <c r="E2160" i="3"/>
  <c r="H2160" i="3"/>
  <c r="A2161" i="3"/>
  <c r="B2161" i="3"/>
  <c r="C2161" i="3"/>
  <c r="D2161" i="3"/>
  <c r="E2161" i="3"/>
  <c r="H2161" i="3"/>
  <c r="A2162" i="3"/>
  <c r="B2162" i="3"/>
  <c r="C2162" i="3"/>
  <c r="D2162" i="3"/>
  <c r="E2162" i="3"/>
  <c r="H2162" i="3"/>
  <c r="A2163" i="3"/>
  <c r="B2163" i="3"/>
  <c r="C2163" i="3"/>
  <c r="D2163" i="3"/>
  <c r="E2163" i="3"/>
  <c r="H2163" i="3"/>
  <c r="A2164" i="3"/>
  <c r="B2164" i="3"/>
  <c r="C2164" i="3"/>
  <c r="D2164" i="3"/>
  <c r="E2164" i="3"/>
  <c r="H2164" i="3"/>
  <c r="A2165" i="3"/>
  <c r="B2165" i="3"/>
  <c r="C2165" i="3"/>
  <c r="D2165" i="3"/>
  <c r="E2165" i="3"/>
  <c r="H2165" i="3"/>
  <c r="A2166" i="3"/>
  <c r="B2166" i="3"/>
  <c r="C2166" i="3"/>
  <c r="D2166" i="3"/>
  <c r="E2166" i="3"/>
  <c r="H2166" i="3"/>
  <c r="A2167" i="3"/>
  <c r="B2167" i="3"/>
  <c r="C2167" i="3"/>
  <c r="D2167" i="3"/>
  <c r="E2167" i="3"/>
  <c r="H2167" i="3"/>
  <c r="A2168" i="3"/>
  <c r="B2168" i="3"/>
  <c r="C2168" i="3"/>
  <c r="D2168" i="3"/>
  <c r="E2168" i="3"/>
  <c r="H2168" i="3"/>
  <c r="A2169" i="3"/>
  <c r="B2169" i="3"/>
  <c r="C2169" i="3"/>
  <c r="D2169" i="3"/>
  <c r="E2169" i="3"/>
  <c r="H2169" i="3"/>
  <c r="A2170" i="3"/>
  <c r="B2170" i="3"/>
  <c r="C2170" i="3"/>
  <c r="D2170" i="3"/>
  <c r="E2170" i="3"/>
  <c r="H2170" i="3"/>
  <c r="A2171" i="3"/>
  <c r="B2171" i="3"/>
  <c r="C2171" i="3"/>
  <c r="D2171" i="3"/>
  <c r="E2171" i="3"/>
  <c r="H2171" i="3"/>
  <c r="A2172" i="3"/>
  <c r="B2172" i="3"/>
  <c r="C2172" i="3"/>
  <c r="D2172" i="3"/>
  <c r="E2172" i="3"/>
  <c r="H2172" i="3"/>
  <c r="A2173" i="3"/>
  <c r="B2173" i="3"/>
  <c r="C2173" i="3"/>
  <c r="D2173" i="3"/>
  <c r="E2173" i="3"/>
  <c r="H2173" i="3"/>
  <c r="A2174" i="3"/>
  <c r="B2174" i="3"/>
  <c r="C2174" i="3"/>
  <c r="D2174" i="3"/>
  <c r="E2174" i="3"/>
  <c r="H2174" i="3"/>
  <c r="A2175" i="3"/>
  <c r="B2175" i="3"/>
  <c r="C2175" i="3"/>
  <c r="D2175" i="3"/>
  <c r="E2175" i="3"/>
  <c r="H2175" i="3"/>
  <c r="A2176" i="3"/>
  <c r="B2176" i="3"/>
  <c r="C2176" i="3"/>
  <c r="D2176" i="3"/>
  <c r="E2176" i="3"/>
  <c r="H2176" i="3"/>
  <c r="A2177" i="3"/>
  <c r="B2177" i="3"/>
  <c r="C2177" i="3"/>
  <c r="D2177" i="3"/>
  <c r="E2177" i="3"/>
  <c r="H2177" i="3"/>
  <c r="A2178" i="3"/>
  <c r="B2178" i="3"/>
  <c r="C2178" i="3"/>
  <c r="D2178" i="3"/>
  <c r="E2178" i="3"/>
  <c r="H2178" i="3"/>
  <c r="A2179" i="3"/>
  <c r="B2179" i="3"/>
  <c r="C2179" i="3"/>
  <c r="D2179" i="3"/>
  <c r="E2179" i="3"/>
  <c r="H2179" i="3"/>
  <c r="A2180" i="3"/>
  <c r="B2180" i="3"/>
  <c r="C2180" i="3"/>
  <c r="D2180" i="3"/>
  <c r="E2180" i="3"/>
  <c r="H2180" i="3"/>
  <c r="A2181" i="3"/>
  <c r="B2181" i="3"/>
  <c r="C2181" i="3"/>
  <c r="D2181" i="3"/>
  <c r="E2181" i="3"/>
  <c r="H2181" i="3"/>
  <c r="A2182" i="3"/>
  <c r="B2182" i="3"/>
  <c r="C2182" i="3"/>
  <c r="D2182" i="3"/>
  <c r="E2182" i="3"/>
  <c r="H2182" i="3"/>
  <c r="A2183" i="3"/>
  <c r="B2183" i="3"/>
  <c r="C2183" i="3"/>
  <c r="D2183" i="3"/>
  <c r="E2183" i="3"/>
  <c r="H2183" i="3"/>
  <c r="A2184" i="3"/>
  <c r="B2184" i="3"/>
  <c r="C2184" i="3"/>
  <c r="D2184" i="3"/>
  <c r="E2184" i="3"/>
  <c r="H2184" i="3"/>
  <c r="A2185" i="3"/>
  <c r="B2185" i="3"/>
  <c r="C2185" i="3"/>
  <c r="D2185" i="3"/>
  <c r="E2185" i="3"/>
  <c r="H2185" i="3"/>
  <c r="A2186" i="3"/>
  <c r="B2186" i="3"/>
  <c r="C2186" i="3"/>
  <c r="D2186" i="3"/>
  <c r="E2186" i="3"/>
  <c r="H2186" i="3"/>
  <c r="A2187" i="3"/>
  <c r="B2187" i="3"/>
  <c r="C2187" i="3"/>
  <c r="D2187" i="3"/>
  <c r="E2187" i="3"/>
  <c r="H2187" i="3"/>
  <c r="A2188" i="3"/>
  <c r="B2188" i="3"/>
  <c r="C2188" i="3"/>
  <c r="D2188" i="3"/>
  <c r="E2188" i="3"/>
  <c r="H2188" i="3"/>
  <c r="A2189" i="3"/>
  <c r="B2189" i="3"/>
  <c r="C2189" i="3"/>
  <c r="D2189" i="3"/>
  <c r="E2189" i="3"/>
  <c r="H2189" i="3"/>
  <c r="A2190" i="3"/>
  <c r="B2190" i="3"/>
  <c r="C2190" i="3"/>
  <c r="D2190" i="3"/>
  <c r="E2190" i="3"/>
  <c r="H2190" i="3"/>
  <c r="A2191" i="3"/>
  <c r="B2191" i="3"/>
  <c r="C2191" i="3"/>
  <c r="D2191" i="3"/>
  <c r="E2191" i="3"/>
  <c r="H2191" i="3"/>
  <c r="A2192" i="3"/>
  <c r="B2192" i="3"/>
  <c r="C2192" i="3"/>
  <c r="D2192" i="3"/>
  <c r="E2192" i="3"/>
  <c r="H2192" i="3"/>
  <c r="A2193" i="3"/>
  <c r="B2193" i="3"/>
  <c r="C2193" i="3"/>
  <c r="D2193" i="3"/>
  <c r="E2193" i="3"/>
  <c r="H2193" i="3"/>
  <c r="A2194" i="3"/>
  <c r="B2194" i="3"/>
  <c r="C2194" i="3"/>
  <c r="D2194" i="3"/>
  <c r="E2194" i="3"/>
  <c r="H2194" i="3"/>
  <c r="A2195" i="3"/>
  <c r="B2195" i="3"/>
  <c r="C2195" i="3"/>
  <c r="D2195" i="3"/>
  <c r="E2195" i="3"/>
  <c r="H2195" i="3"/>
  <c r="A2196" i="3"/>
  <c r="B2196" i="3"/>
  <c r="C2196" i="3"/>
  <c r="D2196" i="3"/>
  <c r="E2196" i="3"/>
  <c r="H2196" i="3"/>
  <c r="A2197" i="3"/>
  <c r="B2197" i="3"/>
  <c r="C2197" i="3"/>
  <c r="D2197" i="3"/>
  <c r="E2197" i="3"/>
  <c r="H2197" i="3"/>
  <c r="A2198" i="3"/>
  <c r="B2198" i="3"/>
  <c r="C2198" i="3"/>
  <c r="D2198" i="3"/>
  <c r="E2198" i="3"/>
  <c r="H2198" i="3"/>
  <c r="A2199" i="3"/>
  <c r="B2199" i="3"/>
  <c r="C2199" i="3"/>
  <c r="D2199" i="3"/>
  <c r="E2199" i="3"/>
  <c r="H2199" i="3"/>
  <c r="A2200" i="3"/>
  <c r="B2200" i="3"/>
  <c r="C2200" i="3"/>
  <c r="D2200" i="3"/>
  <c r="E2200" i="3"/>
  <c r="H2200" i="3"/>
  <c r="A2201" i="3"/>
  <c r="B2201" i="3"/>
  <c r="C2201" i="3"/>
  <c r="D2201" i="3"/>
  <c r="E2201" i="3"/>
  <c r="H2201" i="3"/>
  <c r="A2202" i="3"/>
  <c r="B2202" i="3"/>
  <c r="C2202" i="3"/>
  <c r="D2202" i="3"/>
  <c r="E2202" i="3"/>
  <c r="H2202" i="3"/>
  <c r="A2203" i="3"/>
  <c r="B2203" i="3"/>
  <c r="C2203" i="3"/>
  <c r="D2203" i="3"/>
  <c r="E2203" i="3"/>
  <c r="H2203" i="3"/>
  <c r="A2204" i="3"/>
  <c r="B2204" i="3"/>
  <c r="C2204" i="3"/>
  <c r="D2204" i="3"/>
  <c r="E2204" i="3"/>
  <c r="H2204" i="3"/>
  <c r="A2205" i="3"/>
  <c r="B2205" i="3"/>
  <c r="C2205" i="3"/>
  <c r="D2205" i="3"/>
  <c r="E2205" i="3"/>
  <c r="H2205" i="3"/>
  <c r="A2206" i="3"/>
  <c r="B2206" i="3"/>
  <c r="C2206" i="3"/>
  <c r="D2206" i="3"/>
  <c r="E2206" i="3"/>
  <c r="H2206" i="3"/>
  <c r="A2207" i="3"/>
  <c r="B2207" i="3"/>
  <c r="C2207" i="3"/>
  <c r="D2207" i="3"/>
  <c r="E2207" i="3"/>
  <c r="H2207" i="3"/>
  <c r="A2208" i="3"/>
  <c r="B2208" i="3"/>
  <c r="C2208" i="3"/>
  <c r="D2208" i="3"/>
  <c r="E2208" i="3"/>
  <c r="H2208" i="3"/>
  <c r="A2209" i="3"/>
  <c r="B2209" i="3"/>
  <c r="C2209" i="3"/>
  <c r="D2209" i="3"/>
  <c r="E2209" i="3"/>
  <c r="H2209" i="3"/>
  <c r="A2210" i="3"/>
  <c r="B2210" i="3"/>
  <c r="C2210" i="3"/>
  <c r="D2210" i="3"/>
  <c r="E2210" i="3"/>
  <c r="H2210" i="3"/>
  <c r="A2211" i="3"/>
  <c r="B2211" i="3"/>
  <c r="C2211" i="3"/>
  <c r="D2211" i="3"/>
  <c r="E2211" i="3"/>
  <c r="H2211" i="3"/>
  <c r="A2212" i="3"/>
  <c r="B2212" i="3"/>
  <c r="C2212" i="3"/>
  <c r="D2212" i="3"/>
  <c r="E2212" i="3"/>
  <c r="H2212" i="3"/>
  <c r="A2213" i="3"/>
  <c r="B2213" i="3"/>
  <c r="C2213" i="3"/>
  <c r="D2213" i="3"/>
  <c r="E2213" i="3"/>
  <c r="H2213" i="3"/>
  <c r="A2214" i="3"/>
  <c r="B2214" i="3"/>
  <c r="C2214" i="3"/>
  <c r="D2214" i="3"/>
  <c r="E2214" i="3"/>
  <c r="H2214" i="3"/>
  <c r="A2215" i="3"/>
  <c r="B2215" i="3"/>
  <c r="C2215" i="3"/>
  <c r="D2215" i="3"/>
  <c r="E2215" i="3"/>
  <c r="H2215" i="3"/>
  <c r="A2216" i="3"/>
  <c r="B2216" i="3"/>
  <c r="C2216" i="3"/>
  <c r="D2216" i="3"/>
  <c r="E2216" i="3"/>
  <c r="H2216" i="3"/>
  <c r="A2217" i="3"/>
  <c r="B2217" i="3"/>
  <c r="C2217" i="3"/>
  <c r="D2217" i="3"/>
  <c r="E2217" i="3"/>
  <c r="H2217" i="3"/>
  <c r="A2218" i="3"/>
  <c r="B2218" i="3"/>
  <c r="C2218" i="3"/>
  <c r="D2218" i="3"/>
  <c r="E2218" i="3"/>
  <c r="H2218" i="3"/>
  <c r="A2219" i="3"/>
  <c r="B2219" i="3"/>
  <c r="C2219" i="3"/>
  <c r="D2219" i="3"/>
  <c r="E2219" i="3"/>
  <c r="H2219" i="3"/>
  <c r="A2220" i="3"/>
  <c r="B2220" i="3"/>
  <c r="C2220" i="3"/>
  <c r="D2220" i="3"/>
  <c r="E2220" i="3"/>
  <c r="H2220" i="3"/>
  <c r="A2221" i="3"/>
  <c r="B2221" i="3"/>
  <c r="C2221" i="3"/>
  <c r="D2221" i="3"/>
  <c r="E2221" i="3"/>
  <c r="H2221" i="3"/>
  <c r="A2222" i="3"/>
  <c r="B2222" i="3"/>
  <c r="C2222" i="3"/>
  <c r="D2222" i="3"/>
  <c r="E2222" i="3"/>
  <c r="H2222" i="3"/>
  <c r="A2223" i="3"/>
  <c r="B2223" i="3"/>
  <c r="C2223" i="3"/>
  <c r="D2223" i="3"/>
  <c r="E2223" i="3"/>
  <c r="H2223" i="3"/>
  <c r="A2224" i="3"/>
  <c r="B2224" i="3"/>
  <c r="C2224" i="3"/>
  <c r="D2224" i="3"/>
  <c r="E2224" i="3"/>
  <c r="H2224" i="3"/>
  <c r="A2225" i="3"/>
  <c r="B2225" i="3"/>
  <c r="C2225" i="3"/>
  <c r="D2225" i="3"/>
  <c r="E2225" i="3"/>
  <c r="H2225" i="3"/>
  <c r="A2226" i="3"/>
  <c r="B2226" i="3"/>
  <c r="C2226" i="3"/>
  <c r="D2226" i="3"/>
  <c r="E2226" i="3"/>
  <c r="H2226" i="3"/>
  <c r="A2227" i="3"/>
  <c r="B2227" i="3"/>
  <c r="C2227" i="3"/>
  <c r="D2227" i="3"/>
  <c r="E2227" i="3"/>
  <c r="H2227" i="3"/>
  <c r="A2228" i="3"/>
  <c r="B2228" i="3"/>
  <c r="C2228" i="3"/>
  <c r="D2228" i="3"/>
  <c r="E2228" i="3"/>
  <c r="H2228" i="3"/>
  <c r="A2229" i="3"/>
  <c r="B2229" i="3"/>
  <c r="C2229" i="3"/>
  <c r="D2229" i="3"/>
  <c r="E2229" i="3"/>
  <c r="H2229" i="3"/>
  <c r="A2230" i="3"/>
  <c r="B2230" i="3"/>
  <c r="C2230" i="3"/>
  <c r="D2230" i="3"/>
  <c r="E2230" i="3"/>
  <c r="H2230" i="3"/>
  <c r="A2231" i="3"/>
  <c r="B2231" i="3"/>
  <c r="C2231" i="3"/>
  <c r="D2231" i="3"/>
  <c r="E2231" i="3"/>
  <c r="H2231" i="3"/>
  <c r="A2232" i="3"/>
  <c r="A2232" i="16" s="1"/>
  <c r="B2232" i="3"/>
  <c r="C2232" i="3"/>
  <c r="D2232" i="3"/>
  <c r="E2232" i="3"/>
  <c r="H2232" i="3"/>
  <c r="A2233" i="3"/>
  <c r="B2233" i="3"/>
  <c r="C2233" i="3"/>
  <c r="D2233" i="3"/>
  <c r="E2233" i="3"/>
  <c r="H2233" i="3"/>
  <c r="A2234" i="3"/>
  <c r="B2234" i="3"/>
  <c r="C2234" i="3"/>
  <c r="D2234" i="3"/>
  <c r="E2234" i="3"/>
  <c r="H2234" i="3"/>
  <c r="A2235" i="3"/>
  <c r="B2235" i="3"/>
  <c r="C2235" i="3"/>
  <c r="D2235" i="3"/>
  <c r="E2235" i="3"/>
  <c r="H2235" i="3"/>
  <c r="A2236" i="3"/>
  <c r="B2236" i="3"/>
  <c r="C2236" i="3"/>
  <c r="D2236" i="3"/>
  <c r="E2236" i="3"/>
  <c r="H2236" i="3"/>
  <c r="A2237" i="3"/>
  <c r="B2237" i="3"/>
  <c r="C2237" i="3"/>
  <c r="D2237" i="3"/>
  <c r="E2237" i="3"/>
  <c r="H2237" i="3"/>
  <c r="A2238" i="3"/>
  <c r="B2238" i="3"/>
  <c r="C2238" i="3"/>
  <c r="D2238" i="3"/>
  <c r="E2238" i="3"/>
  <c r="H2238" i="3"/>
  <c r="A2239" i="3"/>
  <c r="B2239" i="3"/>
  <c r="C2239" i="3"/>
  <c r="D2239" i="3"/>
  <c r="E2239" i="3"/>
  <c r="H2239" i="3"/>
  <c r="A2240" i="3"/>
  <c r="B2240" i="3"/>
  <c r="C2240" i="3"/>
  <c r="D2240" i="3"/>
  <c r="E2240" i="3"/>
  <c r="H2240" i="3"/>
  <c r="A2241" i="3"/>
  <c r="B2241" i="3"/>
  <c r="C2241" i="3"/>
  <c r="D2241" i="3"/>
  <c r="E2241" i="3"/>
  <c r="H2241" i="3"/>
  <c r="A2242" i="3"/>
  <c r="B2242" i="3"/>
  <c r="C2242" i="3"/>
  <c r="D2242" i="3"/>
  <c r="E2242" i="3"/>
  <c r="H2242" i="3"/>
  <c r="A2243" i="3"/>
  <c r="B2243" i="3"/>
  <c r="C2243" i="3"/>
  <c r="D2243" i="3"/>
  <c r="E2243" i="3"/>
  <c r="H2243" i="3"/>
  <c r="A2244" i="3"/>
  <c r="B2244" i="3"/>
  <c r="C2244" i="3"/>
  <c r="D2244" i="3"/>
  <c r="E2244" i="3"/>
  <c r="H2244" i="3"/>
  <c r="A2245" i="3"/>
  <c r="B2245" i="3"/>
  <c r="C2245" i="3"/>
  <c r="D2245" i="3"/>
  <c r="E2245" i="3"/>
  <c r="H2245" i="3"/>
  <c r="A2246" i="3"/>
  <c r="B2246" i="3"/>
  <c r="C2246" i="3"/>
  <c r="D2246" i="3"/>
  <c r="E2246" i="3"/>
  <c r="H2246" i="3"/>
  <c r="A2247" i="3"/>
  <c r="B2247" i="3"/>
  <c r="C2247" i="3"/>
  <c r="D2247" i="3"/>
  <c r="E2247" i="3"/>
  <c r="H2247" i="3"/>
  <c r="A2248" i="3"/>
  <c r="B2248" i="3"/>
  <c r="C2248" i="3"/>
  <c r="D2248" i="3"/>
  <c r="E2248" i="3"/>
  <c r="H2248" i="3"/>
  <c r="A2249" i="3"/>
  <c r="B2249" i="3"/>
  <c r="C2249" i="3"/>
  <c r="D2249" i="3"/>
  <c r="E2249" i="3"/>
  <c r="H2249" i="3"/>
  <c r="A2250" i="3"/>
  <c r="B2250" i="3"/>
  <c r="C2250" i="3"/>
  <c r="D2250" i="3"/>
  <c r="E2250" i="3"/>
  <c r="H2250" i="3"/>
  <c r="A2251" i="3"/>
  <c r="B2251" i="3"/>
  <c r="C2251" i="3"/>
  <c r="D2251" i="3"/>
  <c r="E2251" i="3"/>
  <c r="H2251" i="3"/>
  <c r="A2252" i="3"/>
  <c r="B2252" i="3"/>
  <c r="C2252" i="3"/>
  <c r="D2252" i="3"/>
  <c r="E2252" i="3"/>
  <c r="H2252" i="3"/>
  <c r="A2253" i="3"/>
  <c r="B2253" i="3"/>
  <c r="C2253" i="3"/>
  <c r="D2253" i="3"/>
  <c r="E2253" i="3"/>
  <c r="H2253" i="3"/>
  <c r="A2254" i="3"/>
  <c r="B2254" i="3"/>
  <c r="C2254" i="3"/>
  <c r="D2254" i="3"/>
  <c r="E2254" i="3"/>
  <c r="H2254" i="3"/>
  <c r="A2255" i="3"/>
  <c r="B2255" i="3"/>
  <c r="C2255" i="3"/>
  <c r="D2255" i="3"/>
  <c r="E2255" i="3"/>
  <c r="H2255" i="3"/>
  <c r="A2256" i="3"/>
  <c r="B2256" i="3"/>
  <c r="C2256" i="3"/>
  <c r="D2256" i="3"/>
  <c r="E2256" i="3"/>
  <c r="H2256" i="3"/>
  <c r="A2257" i="3"/>
  <c r="B2257" i="3"/>
  <c r="C2257" i="3"/>
  <c r="D2257" i="3"/>
  <c r="E2257" i="3"/>
  <c r="H2257" i="3"/>
  <c r="A2258" i="3"/>
  <c r="B2258" i="3"/>
  <c r="C2258" i="3"/>
  <c r="D2258" i="3"/>
  <c r="E2258" i="3"/>
  <c r="H2258" i="3"/>
  <c r="A2259" i="3"/>
  <c r="B2259" i="3"/>
  <c r="C2259" i="3"/>
  <c r="D2259" i="3"/>
  <c r="E2259" i="3"/>
  <c r="H2259" i="3"/>
  <c r="A2260" i="3"/>
  <c r="B2260" i="3"/>
  <c r="C2260" i="3"/>
  <c r="D2260" i="3"/>
  <c r="E2260" i="3"/>
  <c r="H2260" i="3"/>
  <c r="A2261" i="3"/>
  <c r="B2261" i="3"/>
  <c r="C2261" i="3"/>
  <c r="D2261" i="3"/>
  <c r="E2261" i="3"/>
  <c r="H2261" i="3"/>
  <c r="A2262" i="3"/>
  <c r="B2262" i="3"/>
  <c r="C2262" i="3"/>
  <c r="D2262" i="3"/>
  <c r="E2262" i="3"/>
  <c r="H2262" i="3"/>
  <c r="A2263" i="3"/>
  <c r="B2263" i="3"/>
  <c r="C2263" i="3"/>
  <c r="D2263" i="3"/>
  <c r="E2263" i="3"/>
  <c r="H2263" i="3"/>
  <c r="A2264" i="3"/>
  <c r="B2264" i="3"/>
  <c r="C2264" i="3"/>
  <c r="D2264" i="3"/>
  <c r="E2264" i="3"/>
  <c r="H2264" i="3"/>
  <c r="A2265" i="3"/>
  <c r="B2265" i="3"/>
  <c r="C2265" i="3"/>
  <c r="D2265" i="3"/>
  <c r="E2265" i="3"/>
  <c r="H2265" i="3"/>
  <c r="A2266" i="3"/>
  <c r="B2266" i="3"/>
  <c r="C2266" i="3"/>
  <c r="D2266" i="3"/>
  <c r="E2266" i="3"/>
  <c r="H2266" i="3"/>
  <c r="A2267" i="3"/>
  <c r="B2267" i="3"/>
  <c r="C2267" i="3"/>
  <c r="D2267" i="3"/>
  <c r="E2267" i="3"/>
  <c r="H2267" i="3"/>
  <c r="A2268" i="3"/>
  <c r="B2268" i="3"/>
  <c r="C2268" i="3"/>
  <c r="D2268" i="3"/>
  <c r="E2268" i="3"/>
  <c r="H2268" i="3"/>
  <c r="A2269" i="3"/>
  <c r="B2269" i="3"/>
  <c r="C2269" i="3"/>
  <c r="D2269" i="3"/>
  <c r="E2269" i="3"/>
  <c r="H2269" i="3"/>
  <c r="A2270" i="3"/>
  <c r="B2270" i="3"/>
  <c r="C2270" i="3"/>
  <c r="D2270" i="3"/>
  <c r="E2270" i="3"/>
  <c r="H2270" i="3"/>
  <c r="A2271" i="3"/>
  <c r="B2271" i="3"/>
  <c r="C2271" i="3"/>
  <c r="D2271" i="3"/>
  <c r="E2271" i="3"/>
  <c r="H2271" i="3"/>
  <c r="A2272" i="3"/>
  <c r="B2272" i="3"/>
  <c r="C2272" i="3"/>
  <c r="D2272" i="3"/>
  <c r="E2272" i="3"/>
  <c r="H2272" i="3"/>
  <c r="A2273" i="3"/>
  <c r="B2273" i="3"/>
  <c r="C2273" i="3"/>
  <c r="D2273" i="3"/>
  <c r="E2273" i="3"/>
  <c r="H2273" i="3"/>
  <c r="A2274" i="3"/>
  <c r="B2274" i="3"/>
  <c r="C2274" i="3"/>
  <c r="D2274" i="3"/>
  <c r="E2274" i="3"/>
  <c r="H2274" i="3"/>
  <c r="A2275" i="3"/>
  <c r="B2275" i="3"/>
  <c r="C2275" i="3"/>
  <c r="D2275" i="3"/>
  <c r="E2275" i="3"/>
  <c r="H2275" i="3"/>
  <c r="A2276" i="3"/>
  <c r="B2276" i="3"/>
  <c r="C2276" i="3"/>
  <c r="D2276" i="3"/>
  <c r="E2276" i="3"/>
  <c r="H2276" i="3"/>
  <c r="A2277" i="3"/>
  <c r="B2277" i="3"/>
  <c r="C2277" i="3"/>
  <c r="D2277" i="3"/>
  <c r="E2277" i="3"/>
  <c r="H2277" i="3"/>
  <c r="A2278" i="3"/>
  <c r="B2278" i="3"/>
  <c r="C2278" i="3"/>
  <c r="D2278" i="3"/>
  <c r="E2278" i="3"/>
  <c r="H2278" i="3"/>
  <c r="A2279" i="3"/>
  <c r="B2279" i="3"/>
  <c r="C2279" i="3"/>
  <c r="D2279" i="3"/>
  <c r="E2279" i="3"/>
  <c r="H2279" i="3"/>
  <c r="A2280" i="3"/>
  <c r="B2280" i="3"/>
  <c r="C2280" i="3"/>
  <c r="D2280" i="3"/>
  <c r="E2280" i="3"/>
  <c r="H2280" i="3"/>
  <c r="A2281" i="3"/>
  <c r="B2281" i="3"/>
  <c r="C2281" i="3"/>
  <c r="D2281" i="3"/>
  <c r="E2281" i="3"/>
  <c r="H2281" i="3"/>
  <c r="A2282" i="3"/>
  <c r="B2282" i="3"/>
  <c r="C2282" i="3"/>
  <c r="D2282" i="3"/>
  <c r="E2282" i="3"/>
  <c r="H2282" i="3"/>
  <c r="A2283" i="3"/>
  <c r="B2283" i="3"/>
  <c r="C2283" i="3"/>
  <c r="D2283" i="3"/>
  <c r="E2283" i="3"/>
  <c r="H2283" i="3"/>
  <c r="A2284" i="3"/>
  <c r="B2284" i="3"/>
  <c r="C2284" i="3"/>
  <c r="D2284" i="3"/>
  <c r="E2284" i="3"/>
  <c r="H2284" i="3"/>
  <c r="A2285" i="3"/>
  <c r="B2285" i="3"/>
  <c r="C2285" i="3"/>
  <c r="D2285" i="3"/>
  <c r="E2285" i="3"/>
  <c r="H2285" i="3"/>
  <c r="A2286" i="3"/>
  <c r="B2286" i="3"/>
  <c r="C2286" i="3"/>
  <c r="D2286" i="3"/>
  <c r="E2286" i="3"/>
  <c r="H2286" i="3"/>
  <c r="A2287" i="3"/>
  <c r="B2287" i="3"/>
  <c r="C2287" i="3"/>
  <c r="D2287" i="3"/>
  <c r="E2287" i="3"/>
  <c r="H2287" i="3"/>
  <c r="A2288" i="3"/>
  <c r="B2288" i="3"/>
  <c r="C2288" i="3"/>
  <c r="D2288" i="3"/>
  <c r="E2288" i="3"/>
  <c r="H2288" i="3"/>
  <c r="A2289" i="3"/>
  <c r="B2289" i="3"/>
  <c r="C2289" i="3"/>
  <c r="D2289" i="3"/>
  <c r="E2289" i="3"/>
  <c r="H2289" i="3"/>
  <c r="A2290" i="3"/>
  <c r="B2290" i="3"/>
  <c r="C2290" i="3"/>
  <c r="D2290" i="3"/>
  <c r="E2290" i="3"/>
  <c r="H2290" i="3"/>
  <c r="A2291" i="3"/>
  <c r="B2291" i="3"/>
  <c r="C2291" i="3"/>
  <c r="D2291" i="3"/>
  <c r="E2291" i="3"/>
  <c r="H2291" i="3"/>
  <c r="A2292" i="3"/>
  <c r="B2292" i="3"/>
  <c r="C2292" i="3"/>
  <c r="D2292" i="3"/>
  <c r="E2292" i="3"/>
  <c r="H2292" i="3"/>
  <c r="A2293" i="3"/>
  <c r="B2293" i="3"/>
  <c r="C2293" i="3"/>
  <c r="D2293" i="3"/>
  <c r="E2293" i="3"/>
  <c r="H2293" i="3"/>
  <c r="A2294" i="3"/>
  <c r="B2294" i="3"/>
  <c r="C2294" i="3"/>
  <c r="D2294" i="3"/>
  <c r="E2294" i="3"/>
  <c r="H2294" i="3"/>
  <c r="A2295" i="3"/>
  <c r="B2295" i="3"/>
  <c r="C2295" i="3"/>
  <c r="D2295" i="3"/>
  <c r="E2295" i="3"/>
  <c r="H2295" i="3"/>
  <c r="A2296" i="3"/>
  <c r="B2296" i="3"/>
  <c r="C2296" i="3"/>
  <c r="D2296" i="3"/>
  <c r="E2296" i="3"/>
  <c r="H2296" i="3"/>
  <c r="A2297" i="3"/>
  <c r="B2297" i="3"/>
  <c r="C2297" i="3"/>
  <c r="D2297" i="3"/>
  <c r="E2297" i="3"/>
  <c r="H2297" i="3"/>
  <c r="A2298" i="3"/>
  <c r="B2298" i="3"/>
  <c r="C2298" i="3"/>
  <c r="D2298" i="3"/>
  <c r="E2298" i="3"/>
  <c r="H2298" i="3"/>
  <c r="A2299" i="3"/>
  <c r="B2299" i="3"/>
  <c r="C2299" i="3"/>
  <c r="D2299" i="3"/>
  <c r="E2299" i="3"/>
  <c r="H2299" i="3"/>
  <c r="A2300" i="3"/>
  <c r="B2300" i="3"/>
  <c r="C2300" i="3"/>
  <c r="D2300" i="3"/>
  <c r="E2300" i="3"/>
  <c r="H2300" i="3"/>
  <c r="A2301" i="3"/>
  <c r="B2301" i="3"/>
  <c r="C2301" i="3"/>
  <c r="D2301" i="3"/>
  <c r="E2301" i="3"/>
  <c r="H2301" i="3"/>
  <c r="A2302" i="3"/>
  <c r="B2302" i="3"/>
  <c r="C2302" i="3"/>
  <c r="D2302" i="3"/>
  <c r="E2302" i="3"/>
  <c r="H2302" i="3"/>
  <c r="A2303" i="3"/>
  <c r="B2303" i="3"/>
  <c r="C2303" i="3"/>
  <c r="D2303" i="3"/>
  <c r="E2303" i="3"/>
  <c r="H2303" i="3"/>
  <c r="A2304" i="3"/>
  <c r="B2304" i="3"/>
  <c r="C2304" i="3"/>
  <c r="D2304" i="3"/>
  <c r="E2304" i="3"/>
  <c r="H2304" i="3"/>
  <c r="A2305" i="3"/>
  <c r="B2305" i="3"/>
  <c r="C2305" i="3"/>
  <c r="D2305" i="3"/>
  <c r="E2305" i="3"/>
  <c r="H2305" i="3"/>
  <c r="A2306" i="3"/>
  <c r="B2306" i="3"/>
  <c r="C2306" i="3"/>
  <c r="D2306" i="3"/>
  <c r="E2306" i="3"/>
  <c r="H2306" i="3"/>
  <c r="A2307" i="3"/>
  <c r="B2307" i="3"/>
  <c r="C2307" i="3"/>
  <c r="D2307" i="3"/>
  <c r="E2307" i="3"/>
  <c r="H2307" i="3"/>
  <c r="A2308" i="3"/>
  <c r="B2308" i="3"/>
  <c r="C2308" i="3"/>
  <c r="D2308" i="3"/>
  <c r="E2308" i="3"/>
  <c r="H2308" i="3"/>
  <c r="A2309" i="3"/>
  <c r="B2309" i="3"/>
  <c r="C2309" i="3"/>
  <c r="D2309" i="3"/>
  <c r="E2309" i="3"/>
  <c r="H2309" i="3"/>
  <c r="A2310" i="3"/>
  <c r="B2310" i="3"/>
  <c r="C2310" i="3"/>
  <c r="D2310" i="3"/>
  <c r="E2310" i="3"/>
  <c r="H2310" i="3"/>
  <c r="A2311" i="3"/>
  <c r="B2311" i="3"/>
  <c r="C2311" i="3"/>
  <c r="D2311" i="3"/>
  <c r="E2311" i="3"/>
  <c r="H2311" i="3"/>
  <c r="A2312" i="3"/>
  <c r="B2312" i="3"/>
  <c r="C2312" i="3"/>
  <c r="D2312" i="3"/>
  <c r="E2312" i="3"/>
  <c r="H2312" i="3"/>
  <c r="A2313" i="3"/>
  <c r="B2313" i="3"/>
  <c r="C2313" i="3"/>
  <c r="D2313" i="3"/>
  <c r="E2313" i="3"/>
  <c r="H2313" i="3"/>
  <c r="A2314" i="3"/>
  <c r="B2314" i="3"/>
  <c r="C2314" i="3"/>
  <c r="D2314" i="3"/>
  <c r="E2314" i="3"/>
  <c r="H2314" i="3"/>
  <c r="A2315" i="3"/>
  <c r="B2315" i="3"/>
  <c r="C2315" i="3"/>
  <c r="D2315" i="3"/>
  <c r="E2315" i="3"/>
  <c r="H2315" i="3"/>
  <c r="A2316" i="3"/>
  <c r="B2316" i="3"/>
  <c r="C2316" i="3"/>
  <c r="D2316" i="3"/>
  <c r="E2316" i="3"/>
  <c r="H2316" i="3"/>
  <c r="A2317" i="3"/>
  <c r="B2317" i="3"/>
  <c r="C2317" i="3"/>
  <c r="D2317" i="3"/>
  <c r="E2317" i="3"/>
  <c r="H2317" i="3"/>
  <c r="A2318" i="3"/>
  <c r="B2318" i="3"/>
  <c r="C2318" i="3"/>
  <c r="D2318" i="3"/>
  <c r="E2318" i="3"/>
  <c r="H2318" i="3"/>
  <c r="A2319" i="3"/>
  <c r="B2319" i="3"/>
  <c r="C2319" i="3"/>
  <c r="D2319" i="3"/>
  <c r="E2319" i="3"/>
  <c r="H2319" i="3"/>
  <c r="A2320" i="3"/>
  <c r="B2320" i="3"/>
  <c r="C2320" i="3"/>
  <c r="D2320" i="3"/>
  <c r="E2320" i="3"/>
  <c r="H2320" i="3"/>
  <c r="A2321" i="3"/>
  <c r="B2321" i="3"/>
  <c r="C2321" i="3"/>
  <c r="D2321" i="3"/>
  <c r="E2321" i="3"/>
  <c r="H2321" i="3"/>
  <c r="A2322" i="3"/>
  <c r="B2322" i="3"/>
  <c r="C2322" i="3"/>
  <c r="D2322" i="3"/>
  <c r="E2322" i="3"/>
  <c r="H2322" i="3"/>
  <c r="A2323" i="3"/>
  <c r="B2323" i="3"/>
  <c r="C2323" i="3"/>
  <c r="D2323" i="3"/>
  <c r="E2323" i="3"/>
  <c r="H2323" i="3"/>
  <c r="A2324" i="3"/>
  <c r="B2324" i="3"/>
  <c r="C2324" i="3"/>
  <c r="D2324" i="3"/>
  <c r="E2324" i="3"/>
  <c r="H2324" i="3"/>
  <c r="A2325" i="3"/>
  <c r="B2325" i="3"/>
  <c r="C2325" i="3"/>
  <c r="D2325" i="3"/>
  <c r="E2325" i="3"/>
  <c r="H2325" i="3"/>
  <c r="A2326" i="3"/>
  <c r="B2326" i="3"/>
  <c r="C2326" i="3"/>
  <c r="D2326" i="3"/>
  <c r="E2326" i="3"/>
  <c r="H2326" i="3"/>
  <c r="A2327" i="3"/>
  <c r="B2327" i="3"/>
  <c r="C2327" i="3"/>
  <c r="D2327" i="3"/>
  <c r="E2327" i="3"/>
  <c r="H2327" i="3"/>
  <c r="A2328" i="3"/>
  <c r="B2328" i="3"/>
  <c r="C2328" i="3"/>
  <c r="D2328" i="3"/>
  <c r="E2328" i="3"/>
  <c r="H2328" i="3"/>
  <c r="A2329" i="3"/>
  <c r="B2329" i="3"/>
  <c r="C2329" i="3"/>
  <c r="D2329" i="3"/>
  <c r="E2329" i="3"/>
  <c r="H2329" i="3"/>
  <c r="A2330" i="3"/>
  <c r="B2330" i="3"/>
  <c r="C2330" i="3"/>
  <c r="D2330" i="3"/>
  <c r="E2330" i="3"/>
  <c r="H2330" i="3"/>
  <c r="A2331" i="3"/>
  <c r="B2331" i="3"/>
  <c r="C2331" i="3"/>
  <c r="D2331" i="3"/>
  <c r="E2331" i="3"/>
  <c r="H2331" i="3"/>
  <c r="A2332" i="3"/>
  <c r="B2332" i="3"/>
  <c r="C2332" i="3"/>
  <c r="D2332" i="3"/>
  <c r="E2332" i="3"/>
  <c r="H2332" i="3"/>
  <c r="A2333" i="3"/>
  <c r="B2333" i="3"/>
  <c r="C2333" i="3"/>
  <c r="D2333" i="3"/>
  <c r="E2333" i="3"/>
  <c r="H2333" i="3"/>
  <c r="A2334" i="3"/>
  <c r="B2334" i="3"/>
  <c r="C2334" i="3"/>
  <c r="D2334" i="3"/>
  <c r="E2334" i="3"/>
  <c r="H2334" i="3"/>
  <c r="A2335" i="3"/>
  <c r="B2335" i="3"/>
  <c r="C2335" i="3"/>
  <c r="D2335" i="3"/>
  <c r="E2335" i="3"/>
  <c r="H2335" i="3"/>
  <c r="A2336" i="3"/>
  <c r="B2336" i="3"/>
  <c r="C2336" i="3"/>
  <c r="D2336" i="3"/>
  <c r="E2336" i="3"/>
  <c r="H2336" i="3"/>
  <c r="A2337" i="3"/>
  <c r="B2337" i="3"/>
  <c r="C2337" i="3"/>
  <c r="D2337" i="3"/>
  <c r="E2337" i="3"/>
  <c r="H2337" i="3"/>
  <c r="A2338" i="3"/>
  <c r="B2338" i="3"/>
  <c r="C2338" i="3"/>
  <c r="D2338" i="3"/>
  <c r="E2338" i="3"/>
  <c r="H2338" i="3"/>
  <c r="A2339" i="3"/>
  <c r="B2339" i="3"/>
  <c r="C2339" i="3"/>
  <c r="D2339" i="3"/>
  <c r="E2339" i="3"/>
  <c r="H2339" i="3"/>
  <c r="A2340" i="3"/>
  <c r="B2340" i="3"/>
  <c r="C2340" i="3"/>
  <c r="D2340" i="3"/>
  <c r="E2340" i="3"/>
  <c r="H2340" i="3"/>
  <c r="A2341" i="3"/>
  <c r="B2341" i="3"/>
  <c r="C2341" i="3"/>
  <c r="D2341" i="3"/>
  <c r="E2341" i="3"/>
  <c r="H2341" i="3"/>
  <c r="A2342" i="3"/>
  <c r="B2342" i="3"/>
  <c r="C2342" i="3"/>
  <c r="D2342" i="3"/>
  <c r="E2342" i="3"/>
  <c r="H2342" i="3"/>
  <c r="A2343" i="3"/>
  <c r="B2343" i="3"/>
  <c r="C2343" i="3"/>
  <c r="D2343" i="3"/>
  <c r="E2343" i="3"/>
  <c r="H2343" i="3"/>
  <c r="A2344" i="3"/>
  <c r="B2344" i="3"/>
  <c r="C2344" i="3"/>
  <c r="D2344" i="3"/>
  <c r="E2344" i="3"/>
  <c r="H2344" i="3"/>
  <c r="A2345" i="3"/>
  <c r="B2345" i="3"/>
  <c r="C2345" i="3"/>
  <c r="D2345" i="3"/>
  <c r="E2345" i="3"/>
  <c r="H2345" i="3"/>
  <c r="A2346" i="3"/>
  <c r="B2346" i="3"/>
  <c r="C2346" i="3"/>
  <c r="D2346" i="3"/>
  <c r="E2346" i="3"/>
  <c r="H2346" i="3"/>
  <c r="A2347" i="3"/>
  <c r="B2347" i="3"/>
  <c r="C2347" i="3"/>
  <c r="D2347" i="3"/>
  <c r="E2347" i="3"/>
  <c r="H2347" i="3"/>
  <c r="A2348" i="3"/>
  <c r="B2348" i="3"/>
  <c r="C2348" i="3"/>
  <c r="D2348" i="3"/>
  <c r="E2348" i="3"/>
  <c r="H2348" i="3"/>
  <c r="A2349" i="3"/>
  <c r="B2349" i="3"/>
  <c r="C2349" i="3"/>
  <c r="D2349" i="3"/>
  <c r="E2349" i="3"/>
  <c r="H2349" i="3"/>
  <c r="A2350" i="3"/>
  <c r="B2350" i="3"/>
  <c r="C2350" i="3"/>
  <c r="D2350" i="3"/>
  <c r="E2350" i="3"/>
  <c r="H2350" i="3"/>
  <c r="A2351" i="3"/>
  <c r="B2351" i="3"/>
  <c r="C2351" i="3"/>
  <c r="D2351" i="3"/>
  <c r="E2351" i="3"/>
  <c r="H2351" i="3"/>
  <c r="A2352" i="3"/>
  <c r="B2352" i="3"/>
  <c r="C2352" i="3"/>
  <c r="D2352" i="3"/>
  <c r="E2352" i="3"/>
  <c r="H2352" i="3"/>
  <c r="A2353" i="3"/>
  <c r="B2353" i="3"/>
  <c r="C2353" i="3"/>
  <c r="D2353" i="3"/>
  <c r="E2353" i="3"/>
  <c r="H2353" i="3"/>
  <c r="A2354" i="3"/>
  <c r="B2354" i="3"/>
  <c r="C2354" i="3"/>
  <c r="D2354" i="3"/>
  <c r="E2354" i="3"/>
  <c r="H2354" i="3"/>
  <c r="A2355" i="3"/>
  <c r="B2355" i="3"/>
  <c r="C2355" i="3"/>
  <c r="D2355" i="3"/>
  <c r="E2355" i="3"/>
  <c r="H2355" i="3"/>
  <c r="A2356" i="3"/>
  <c r="B2356" i="3"/>
  <c r="C2356" i="3"/>
  <c r="D2356" i="3"/>
  <c r="E2356" i="3"/>
  <c r="H2356" i="3"/>
  <c r="A2357" i="3"/>
  <c r="B2357" i="3"/>
  <c r="C2357" i="3"/>
  <c r="D2357" i="3"/>
  <c r="E2357" i="3"/>
  <c r="H2357" i="3"/>
  <c r="A2358" i="3"/>
  <c r="B2358" i="3"/>
  <c r="C2358" i="3"/>
  <c r="D2358" i="3"/>
  <c r="E2358" i="3"/>
  <c r="H2358" i="3"/>
  <c r="A2359" i="3"/>
  <c r="B2359" i="3"/>
  <c r="C2359" i="3"/>
  <c r="D2359" i="3"/>
  <c r="E2359" i="3"/>
  <c r="H2359" i="3"/>
  <c r="A2360" i="3"/>
  <c r="B2360" i="3"/>
  <c r="C2360" i="3"/>
  <c r="D2360" i="3"/>
  <c r="E2360" i="3"/>
  <c r="H2360" i="3"/>
  <c r="A2361" i="3"/>
  <c r="B2361" i="3"/>
  <c r="C2361" i="3"/>
  <c r="D2361" i="3"/>
  <c r="E2361" i="3"/>
  <c r="H2361" i="3"/>
  <c r="A2362" i="3"/>
  <c r="B2362" i="3"/>
  <c r="C2362" i="3"/>
  <c r="D2362" i="3"/>
  <c r="E2362" i="3"/>
  <c r="H2362" i="3"/>
  <c r="A2363" i="3"/>
  <c r="B2363" i="3"/>
  <c r="C2363" i="3"/>
  <c r="D2363" i="3"/>
  <c r="E2363" i="3"/>
  <c r="H2363" i="3"/>
  <c r="A2364" i="3"/>
  <c r="B2364" i="3"/>
  <c r="C2364" i="3"/>
  <c r="D2364" i="3"/>
  <c r="E2364" i="3"/>
  <c r="H2364" i="3"/>
  <c r="A2365" i="3"/>
  <c r="B2365" i="3"/>
  <c r="C2365" i="3"/>
  <c r="D2365" i="3"/>
  <c r="E2365" i="3"/>
  <c r="H2365" i="3"/>
  <c r="A2366" i="3"/>
  <c r="B2366" i="3"/>
  <c r="C2366" i="3"/>
  <c r="D2366" i="3"/>
  <c r="E2366" i="3"/>
  <c r="H2366" i="3"/>
  <c r="A2367" i="3"/>
  <c r="B2367" i="3"/>
  <c r="C2367" i="3"/>
  <c r="D2367" i="3"/>
  <c r="E2367" i="3"/>
  <c r="H2367" i="3"/>
  <c r="A2368" i="3"/>
  <c r="B2368" i="3"/>
  <c r="C2368" i="3"/>
  <c r="D2368" i="3"/>
  <c r="E2368" i="3"/>
  <c r="H2368" i="3"/>
  <c r="A2369" i="3"/>
  <c r="B2369" i="3"/>
  <c r="C2369" i="3"/>
  <c r="D2369" i="3"/>
  <c r="E2369" i="3"/>
  <c r="H2369" i="3"/>
  <c r="A2370" i="3"/>
  <c r="B2370" i="3"/>
  <c r="C2370" i="3"/>
  <c r="D2370" i="3"/>
  <c r="E2370" i="3"/>
  <c r="H2370" i="3"/>
  <c r="A2371" i="3"/>
  <c r="B2371" i="3"/>
  <c r="C2371" i="3"/>
  <c r="D2371" i="3"/>
  <c r="E2371" i="3"/>
  <c r="H2371" i="3"/>
  <c r="A2372" i="3"/>
  <c r="B2372" i="3"/>
  <c r="C2372" i="3"/>
  <c r="D2372" i="3"/>
  <c r="E2372" i="3"/>
  <c r="H2372" i="3"/>
  <c r="A2373" i="3"/>
  <c r="B2373" i="3"/>
  <c r="C2373" i="3"/>
  <c r="D2373" i="3"/>
  <c r="E2373" i="3"/>
  <c r="H2373" i="3"/>
  <c r="A2374" i="3"/>
  <c r="B2374" i="3"/>
  <c r="C2374" i="3"/>
  <c r="D2374" i="3"/>
  <c r="E2374" i="3"/>
  <c r="H2374" i="3"/>
  <c r="A2375" i="3"/>
  <c r="B2375" i="3"/>
  <c r="C2375" i="3"/>
  <c r="D2375" i="3"/>
  <c r="E2375" i="3"/>
  <c r="H2375" i="3"/>
  <c r="A2376" i="3"/>
  <c r="B2376" i="3"/>
  <c r="C2376" i="3"/>
  <c r="D2376" i="3"/>
  <c r="E2376" i="3"/>
  <c r="H2376" i="3"/>
  <c r="A2377" i="3"/>
  <c r="B2377" i="3"/>
  <c r="C2377" i="3"/>
  <c r="D2377" i="3"/>
  <c r="E2377" i="3"/>
  <c r="H2377" i="3"/>
  <c r="A2378" i="3"/>
  <c r="B2378" i="3"/>
  <c r="C2378" i="3"/>
  <c r="D2378" i="3"/>
  <c r="E2378" i="3"/>
  <c r="H2378" i="3"/>
  <c r="A2379" i="3"/>
  <c r="B2379" i="3"/>
  <c r="C2379" i="3"/>
  <c r="D2379" i="3"/>
  <c r="E2379" i="3"/>
  <c r="H2379" i="3"/>
  <c r="A2380" i="3"/>
  <c r="B2380" i="3"/>
  <c r="C2380" i="3"/>
  <c r="D2380" i="3"/>
  <c r="E2380" i="3"/>
  <c r="H2380" i="3"/>
  <c r="A2381" i="3"/>
  <c r="B2381" i="3"/>
  <c r="C2381" i="3"/>
  <c r="D2381" i="3"/>
  <c r="E2381" i="3"/>
  <c r="H2381" i="3"/>
  <c r="A2382" i="3"/>
  <c r="B2382" i="3"/>
  <c r="C2382" i="3"/>
  <c r="D2382" i="3"/>
  <c r="E2382" i="3"/>
  <c r="H2382" i="3"/>
  <c r="A2383" i="3"/>
  <c r="B2383" i="3"/>
  <c r="C2383" i="3"/>
  <c r="D2383" i="3"/>
  <c r="E2383" i="3"/>
  <c r="H2383" i="3"/>
  <c r="A2384" i="3"/>
  <c r="B2384" i="3"/>
  <c r="C2384" i="3"/>
  <c r="D2384" i="3"/>
  <c r="E2384" i="3"/>
  <c r="H2384" i="3"/>
  <c r="A2385" i="3"/>
  <c r="B2385" i="3"/>
  <c r="C2385" i="3"/>
  <c r="D2385" i="3"/>
  <c r="E2385" i="3"/>
  <c r="H2385" i="3"/>
  <c r="A2386" i="3"/>
  <c r="B2386" i="3"/>
  <c r="C2386" i="3"/>
  <c r="D2386" i="3"/>
  <c r="E2386" i="3"/>
  <c r="H2386" i="3"/>
  <c r="A2387" i="3"/>
  <c r="B2387" i="3"/>
  <c r="C2387" i="3"/>
  <c r="D2387" i="3"/>
  <c r="E2387" i="3"/>
  <c r="H2387" i="3"/>
  <c r="A2388" i="3"/>
  <c r="B2388" i="3"/>
  <c r="C2388" i="3"/>
  <c r="D2388" i="3"/>
  <c r="E2388" i="3"/>
  <c r="H2388" i="3"/>
  <c r="A2389" i="3"/>
  <c r="B2389" i="3"/>
  <c r="C2389" i="3"/>
  <c r="D2389" i="3"/>
  <c r="E2389" i="3"/>
  <c r="H2389" i="3"/>
  <c r="A2390" i="3"/>
  <c r="B2390" i="3"/>
  <c r="C2390" i="3"/>
  <c r="D2390" i="3"/>
  <c r="E2390" i="3"/>
  <c r="H2390" i="3"/>
  <c r="A2391" i="3"/>
  <c r="B2391" i="3"/>
  <c r="C2391" i="3"/>
  <c r="D2391" i="3"/>
  <c r="E2391" i="3"/>
  <c r="H2391" i="3"/>
  <c r="A2392" i="3"/>
  <c r="B2392" i="3"/>
  <c r="C2392" i="3"/>
  <c r="D2392" i="3"/>
  <c r="E2392" i="3"/>
  <c r="H2392" i="3"/>
  <c r="A2393" i="3"/>
  <c r="B2393" i="3"/>
  <c r="C2393" i="3"/>
  <c r="D2393" i="3"/>
  <c r="E2393" i="3"/>
  <c r="H2393" i="3"/>
  <c r="A2394" i="3"/>
  <c r="B2394" i="3"/>
  <c r="C2394" i="3"/>
  <c r="D2394" i="3"/>
  <c r="E2394" i="3"/>
  <c r="H2394" i="3"/>
  <c r="A2395" i="3"/>
  <c r="B2395" i="3"/>
  <c r="C2395" i="3"/>
  <c r="D2395" i="3"/>
  <c r="E2395" i="3"/>
  <c r="H2395" i="3"/>
  <c r="A2396" i="3"/>
  <c r="B2396" i="3"/>
  <c r="B2396" i="16" s="1"/>
  <c r="C2396" i="3"/>
  <c r="D2396" i="3"/>
  <c r="E2396" i="3"/>
  <c r="H2396" i="3"/>
  <c r="A2397" i="3"/>
  <c r="B2397" i="3"/>
  <c r="C2397" i="3"/>
  <c r="D2397" i="3"/>
  <c r="E2397" i="3"/>
  <c r="H2397" i="3"/>
  <c r="A2398" i="3"/>
  <c r="B2398" i="3"/>
  <c r="C2398" i="3"/>
  <c r="D2398" i="3"/>
  <c r="E2398" i="3"/>
  <c r="H2398" i="3"/>
  <c r="A2399" i="3"/>
  <c r="B2399" i="3"/>
  <c r="C2399" i="3"/>
  <c r="D2399" i="3"/>
  <c r="E2399" i="3"/>
  <c r="H2399" i="3"/>
  <c r="A2400" i="3"/>
  <c r="B2400" i="3"/>
  <c r="C2400" i="3"/>
  <c r="D2400" i="3"/>
  <c r="E2400" i="3"/>
  <c r="H2400" i="3"/>
  <c r="A2401" i="3"/>
  <c r="B2401" i="3"/>
  <c r="C2401" i="3"/>
  <c r="D2401" i="3"/>
  <c r="E2401" i="3"/>
  <c r="H2401" i="3"/>
  <c r="A2402" i="3"/>
  <c r="B2402" i="3"/>
  <c r="C2402" i="3"/>
  <c r="D2402" i="3"/>
  <c r="E2402" i="3"/>
  <c r="H2402" i="3"/>
  <c r="A2403" i="3"/>
  <c r="B2403" i="3"/>
  <c r="C2403" i="3"/>
  <c r="D2403" i="3"/>
  <c r="E2403" i="3"/>
  <c r="H2403" i="3"/>
  <c r="A2404" i="3"/>
  <c r="B2404" i="3"/>
  <c r="C2404" i="3"/>
  <c r="D2404" i="3"/>
  <c r="E2404" i="3"/>
  <c r="H2404" i="3"/>
  <c r="A2405" i="3"/>
  <c r="B2405" i="3"/>
  <c r="C2405" i="3"/>
  <c r="D2405" i="3"/>
  <c r="E2405" i="3"/>
  <c r="H2405" i="3"/>
  <c r="A2406" i="3"/>
  <c r="B2406" i="3"/>
  <c r="C2406" i="3"/>
  <c r="D2406" i="3"/>
  <c r="E2406" i="3"/>
  <c r="H2406" i="3"/>
  <c r="A2407" i="3"/>
  <c r="B2407" i="3"/>
  <c r="C2407" i="3"/>
  <c r="D2407" i="3"/>
  <c r="E2407" i="3"/>
  <c r="H2407" i="3"/>
  <c r="A2408" i="3"/>
  <c r="B2408" i="3"/>
  <c r="C2408" i="3"/>
  <c r="D2408" i="3"/>
  <c r="E2408" i="3"/>
  <c r="H2408" i="3"/>
  <c r="A2409" i="3"/>
  <c r="B2409" i="3"/>
  <c r="C2409" i="3"/>
  <c r="D2409" i="3"/>
  <c r="E2409" i="3"/>
  <c r="H2409" i="3"/>
  <c r="A2410" i="3"/>
  <c r="B2410" i="3"/>
  <c r="C2410" i="3"/>
  <c r="D2410" i="3"/>
  <c r="E2410" i="3"/>
  <c r="H2410" i="3"/>
  <c r="A2411" i="3"/>
  <c r="B2411" i="3"/>
  <c r="C2411" i="3"/>
  <c r="D2411" i="3"/>
  <c r="E2411" i="3"/>
  <c r="H2411" i="3"/>
  <c r="A2412" i="3"/>
  <c r="B2412" i="3"/>
  <c r="C2412" i="3"/>
  <c r="D2412" i="3"/>
  <c r="E2412" i="3"/>
  <c r="H2412" i="3"/>
  <c r="A2413" i="3"/>
  <c r="B2413" i="3"/>
  <c r="C2413" i="3"/>
  <c r="D2413" i="3"/>
  <c r="E2413" i="3"/>
  <c r="H2413" i="3"/>
  <c r="A2414" i="3"/>
  <c r="B2414" i="3"/>
  <c r="C2414" i="3"/>
  <c r="D2414" i="3"/>
  <c r="E2414" i="3"/>
  <c r="H2414" i="3"/>
  <c r="A2415" i="3"/>
  <c r="B2415" i="3"/>
  <c r="C2415" i="3"/>
  <c r="D2415" i="3"/>
  <c r="E2415" i="3"/>
  <c r="H2415" i="3"/>
  <c r="A2416" i="3"/>
  <c r="B2416" i="3"/>
  <c r="C2416" i="3"/>
  <c r="D2416" i="3"/>
  <c r="E2416" i="3"/>
  <c r="H2416" i="3"/>
  <c r="A2417" i="3"/>
  <c r="B2417" i="3"/>
  <c r="C2417" i="3"/>
  <c r="D2417" i="3"/>
  <c r="E2417" i="3"/>
  <c r="H2417" i="3"/>
  <c r="A2418" i="3"/>
  <c r="A2418" i="14" s="1"/>
  <c r="B2418" i="3"/>
  <c r="C2418" i="3"/>
  <c r="D2418" i="3"/>
  <c r="E2418" i="3"/>
  <c r="H2418" i="3"/>
  <c r="A2419" i="3"/>
  <c r="B2419" i="3"/>
  <c r="C2419" i="3"/>
  <c r="D2419" i="3"/>
  <c r="E2419" i="3"/>
  <c r="H2419" i="3"/>
  <c r="A2420" i="3"/>
  <c r="B2420" i="3"/>
  <c r="C2420" i="3"/>
  <c r="D2420" i="3"/>
  <c r="E2420" i="3"/>
  <c r="H2420" i="3"/>
  <c r="A2421" i="3"/>
  <c r="B2421" i="3"/>
  <c r="C2421" i="3"/>
  <c r="D2421" i="3"/>
  <c r="E2421" i="3"/>
  <c r="H2421" i="3"/>
  <c r="A2422" i="3"/>
  <c r="B2422" i="3"/>
  <c r="C2422" i="3"/>
  <c r="D2422" i="3"/>
  <c r="E2422" i="3"/>
  <c r="H2422" i="3"/>
  <c r="A2423" i="3"/>
  <c r="A2423" i="14" s="1"/>
  <c r="B2423" i="3"/>
  <c r="C2423" i="3"/>
  <c r="D2423" i="3"/>
  <c r="E2423" i="3"/>
  <c r="H2423" i="3"/>
  <c r="A2424" i="3"/>
  <c r="B2424" i="3"/>
  <c r="C2424" i="3"/>
  <c r="D2424" i="3"/>
  <c r="E2424" i="3"/>
  <c r="H2424" i="3"/>
  <c r="A2425" i="3"/>
  <c r="B2425" i="3"/>
  <c r="C2425" i="3"/>
  <c r="D2425" i="3"/>
  <c r="E2425" i="3"/>
  <c r="H2425" i="3"/>
  <c r="A2426" i="3"/>
  <c r="B2426" i="3"/>
  <c r="C2426" i="3"/>
  <c r="D2426" i="3"/>
  <c r="E2426" i="3"/>
  <c r="H2426" i="3"/>
  <c r="A2427" i="3"/>
  <c r="B2427" i="3"/>
  <c r="C2427" i="3"/>
  <c r="D2427" i="3"/>
  <c r="E2427" i="3"/>
  <c r="H2427" i="3"/>
  <c r="A2428" i="3"/>
  <c r="B2428" i="3"/>
  <c r="C2428" i="3"/>
  <c r="D2428" i="3"/>
  <c r="E2428" i="3"/>
  <c r="H2428" i="3"/>
  <c r="A2429" i="3"/>
  <c r="B2429" i="3"/>
  <c r="C2429" i="3"/>
  <c r="D2429" i="3"/>
  <c r="E2429" i="3"/>
  <c r="H2429" i="3"/>
  <c r="A2430" i="3"/>
  <c r="B2430" i="3"/>
  <c r="C2430" i="3"/>
  <c r="D2430" i="3"/>
  <c r="E2430" i="3"/>
  <c r="H2430" i="3"/>
  <c r="A2431" i="3"/>
  <c r="B2431" i="3"/>
  <c r="C2431" i="3"/>
  <c r="D2431" i="3"/>
  <c r="E2431" i="3"/>
  <c r="H2431" i="3"/>
  <c r="A2432" i="3"/>
  <c r="B2432" i="3"/>
  <c r="C2432" i="3"/>
  <c r="D2432" i="3"/>
  <c r="E2432" i="3"/>
  <c r="H2432" i="3"/>
  <c r="A2433" i="3"/>
  <c r="B2433" i="3"/>
  <c r="C2433" i="3"/>
  <c r="D2433" i="3"/>
  <c r="E2433" i="3"/>
  <c r="H2433" i="3"/>
  <c r="A3" i="14"/>
  <c r="B3" i="14"/>
  <c r="C3" i="14"/>
  <c r="N3" i="14"/>
  <c r="Q3" i="3" s="1"/>
  <c r="A4" i="14"/>
  <c r="B4" i="14"/>
  <c r="C4" i="14"/>
  <c r="N4" i="14"/>
  <c r="Q4" i="3" s="1"/>
  <c r="A5" i="14"/>
  <c r="B5" i="14"/>
  <c r="C5" i="14"/>
  <c r="N5" i="14"/>
  <c r="Q5" i="3" s="1"/>
  <c r="A6" i="14"/>
  <c r="B6" i="14"/>
  <c r="C6" i="14"/>
  <c r="N6" i="14"/>
  <c r="Q6" i="3" s="1"/>
  <c r="A7" i="14"/>
  <c r="B7" i="14"/>
  <c r="C7" i="14"/>
  <c r="N7" i="14"/>
  <c r="Q7" i="3" s="1"/>
  <c r="A8" i="14"/>
  <c r="B8" i="14"/>
  <c r="C8" i="14"/>
  <c r="N8" i="14"/>
  <c r="Q8" i="3" s="1"/>
  <c r="A9" i="14"/>
  <c r="B9" i="14"/>
  <c r="C9" i="14"/>
  <c r="N9" i="14"/>
  <c r="Q9" i="3" s="1"/>
  <c r="A10" i="14"/>
  <c r="B10" i="14"/>
  <c r="C10" i="14"/>
  <c r="N10" i="14"/>
  <c r="Q10" i="3" s="1"/>
  <c r="A11" i="14"/>
  <c r="B11" i="14"/>
  <c r="C11" i="14"/>
  <c r="N11" i="14"/>
  <c r="Q11" i="3" s="1"/>
  <c r="A12" i="14"/>
  <c r="B12" i="14"/>
  <c r="C12" i="14"/>
  <c r="N12" i="14"/>
  <c r="Q12" i="3" s="1"/>
  <c r="A13" i="14"/>
  <c r="B13" i="14"/>
  <c r="C13" i="14"/>
  <c r="N13" i="14"/>
  <c r="Q13" i="3" s="1"/>
  <c r="A14" i="14"/>
  <c r="B14" i="14"/>
  <c r="C14" i="14"/>
  <c r="N14" i="14"/>
  <c r="Q14" i="3" s="1"/>
  <c r="A15" i="14"/>
  <c r="B15" i="14"/>
  <c r="C15" i="14"/>
  <c r="N15" i="14"/>
  <c r="Q15" i="3" s="1"/>
  <c r="A16" i="14"/>
  <c r="B16" i="14"/>
  <c r="C16" i="14"/>
  <c r="N16" i="14"/>
  <c r="Q16" i="3" s="1"/>
  <c r="A17" i="14"/>
  <c r="B17" i="14"/>
  <c r="C17" i="14"/>
  <c r="N17" i="14"/>
  <c r="Q17" i="3" s="1"/>
  <c r="A18" i="14"/>
  <c r="B18" i="14"/>
  <c r="C18" i="14"/>
  <c r="N18" i="14"/>
  <c r="Q18" i="3" s="1"/>
  <c r="A19" i="14"/>
  <c r="B19" i="14"/>
  <c r="C19" i="14"/>
  <c r="N19" i="14"/>
  <c r="O19" i="14"/>
  <c r="A20" i="14"/>
  <c r="B20" i="14"/>
  <c r="C20" i="14"/>
  <c r="N20" i="14"/>
  <c r="O20" i="14"/>
  <c r="A21" i="14"/>
  <c r="B21" i="14"/>
  <c r="C21" i="14"/>
  <c r="N21" i="14"/>
  <c r="A22" i="14"/>
  <c r="B22" i="14"/>
  <c r="C22" i="14"/>
  <c r="N22" i="14"/>
  <c r="A23" i="14"/>
  <c r="B23" i="14"/>
  <c r="C23" i="14"/>
  <c r="N23" i="14"/>
  <c r="Q23" i="3" s="1"/>
  <c r="A24" i="14"/>
  <c r="B24" i="14"/>
  <c r="C24" i="14"/>
  <c r="N24" i="14"/>
  <c r="Q24" i="3" s="1"/>
  <c r="A25" i="14"/>
  <c r="B25" i="14"/>
  <c r="C25" i="14"/>
  <c r="N25" i="14"/>
  <c r="Q25" i="3" s="1"/>
  <c r="A26" i="14"/>
  <c r="B26" i="14"/>
  <c r="C26" i="14"/>
  <c r="N26" i="14"/>
  <c r="Q26" i="3" s="1"/>
  <c r="A27" i="14"/>
  <c r="B27" i="14"/>
  <c r="C27" i="14"/>
  <c r="N27" i="14"/>
  <c r="Q27" i="3" s="1"/>
  <c r="A28" i="14"/>
  <c r="B28" i="14"/>
  <c r="C28" i="14"/>
  <c r="N28" i="14"/>
  <c r="Q28" i="3" s="1"/>
  <c r="A29" i="14"/>
  <c r="B29" i="14"/>
  <c r="C29" i="14"/>
  <c r="N29" i="14"/>
  <c r="Q29" i="3" s="1"/>
  <c r="A30" i="14"/>
  <c r="B30" i="14"/>
  <c r="C30" i="14"/>
  <c r="N30" i="14"/>
  <c r="Q30" i="3" s="1"/>
  <c r="A31" i="14"/>
  <c r="B31" i="14"/>
  <c r="C31" i="14"/>
  <c r="N31" i="14"/>
  <c r="Q31" i="3" s="1"/>
  <c r="A32" i="14"/>
  <c r="B32" i="14"/>
  <c r="C32" i="14"/>
  <c r="N32" i="14"/>
  <c r="Q32" i="3" s="1"/>
  <c r="A33" i="14"/>
  <c r="B33" i="14"/>
  <c r="C33" i="14"/>
  <c r="N33" i="14"/>
  <c r="Q33" i="3" s="1"/>
  <c r="A34" i="14"/>
  <c r="B34" i="14"/>
  <c r="C34" i="14"/>
  <c r="N34" i="14"/>
  <c r="Q34" i="3" s="1"/>
  <c r="A35" i="14"/>
  <c r="B35" i="14"/>
  <c r="C35" i="14"/>
  <c r="N35" i="14"/>
  <c r="Q35" i="3" s="1"/>
  <c r="A36" i="14"/>
  <c r="B36" i="14"/>
  <c r="C36" i="14"/>
  <c r="N36" i="14"/>
  <c r="Q36" i="3" s="1"/>
  <c r="A37" i="14"/>
  <c r="B37" i="14"/>
  <c r="C37" i="14"/>
  <c r="N37" i="14"/>
  <c r="Q37" i="3" s="1"/>
  <c r="A38" i="14"/>
  <c r="B38" i="14"/>
  <c r="C38" i="14"/>
  <c r="N38" i="14"/>
  <c r="Q38" i="3" s="1"/>
  <c r="A39" i="14"/>
  <c r="B39" i="14"/>
  <c r="C39" i="14"/>
  <c r="N39" i="14"/>
  <c r="Q39" i="3" s="1"/>
  <c r="A40" i="14"/>
  <c r="B40" i="14"/>
  <c r="C40" i="14"/>
  <c r="N40" i="14"/>
  <c r="Q40" i="3" s="1"/>
  <c r="A41" i="14"/>
  <c r="B41" i="14"/>
  <c r="C41" i="14"/>
  <c r="N41" i="14"/>
  <c r="Q41" i="3" s="1"/>
  <c r="A42" i="14"/>
  <c r="B42" i="14"/>
  <c r="C42" i="14"/>
  <c r="N42" i="14"/>
  <c r="Q42" i="3" s="1"/>
  <c r="A43" i="14"/>
  <c r="B43" i="14"/>
  <c r="C43" i="14"/>
  <c r="N43" i="14"/>
  <c r="Q43" i="3" s="1"/>
  <c r="A44" i="14"/>
  <c r="B44" i="14"/>
  <c r="C44" i="14"/>
  <c r="N44" i="14"/>
  <c r="Q44" i="3" s="1"/>
  <c r="A45" i="14"/>
  <c r="B45" i="14"/>
  <c r="C45" i="14"/>
  <c r="N45" i="14"/>
  <c r="Q45" i="3" s="1"/>
  <c r="A46" i="14"/>
  <c r="B46" i="14"/>
  <c r="C46" i="14"/>
  <c r="N46" i="14"/>
  <c r="Q46" i="3" s="1"/>
  <c r="A47" i="14"/>
  <c r="B47" i="14"/>
  <c r="C47" i="14"/>
  <c r="N47" i="14"/>
  <c r="A48" i="14"/>
  <c r="B48" i="14"/>
  <c r="C48" i="14"/>
  <c r="N48" i="14"/>
  <c r="A49" i="14"/>
  <c r="B49" i="14"/>
  <c r="C49" i="14"/>
  <c r="N49" i="14"/>
  <c r="Q49" i="3" s="1"/>
  <c r="A50" i="14"/>
  <c r="B50" i="14"/>
  <c r="C50" i="14"/>
  <c r="N50" i="14"/>
  <c r="Q50" i="3" s="1"/>
  <c r="A51" i="14"/>
  <c r="B51" i="14"/>
  <c r="C51" i="14"/>
  <c r="N51" i="14"/>
  <c r="Q51" i="3" s="1"/>
  <c r="A52" i="14"/>
  <c r="B52" i="14"/>
  <c r="C52" i="14"/>
  <c r="N52" i="14"/>
  <c r="Q52" i="3" s="1"/>
  <c r="A53" i="14"/>
  <c r="B53" i="14"/>
  <c r="C53" i="14"/>
  <c r="N53" i="14"/>
  <c r="Q53" i="3" s="1"/>
  <c r="A54" i="14"/>
  <c r="B54" i="14"/>
  <c r="C54" i="14"/>
  <c r="N54" i="14"/>
  <c r="A55" i="14"/>
  <c r="B55" i="14"/>
  <c r="C55" i="14"/>
  <c r="N55" i="14"/>
  <c r="Q55" i="3" s="1"/>
  <c r="A56" i="14"/>
  <c r="B56" i="14"/>
  <c r="C56" i="14"/>
  <c r="N56" i="14"/>
  <c r="Q56" i="3" s="1"/>
  <c r="A57" i="14"/>
  <c r="B57" i="14"/>
  <c r="C57" i="14"/>
  <c r="N57" i="14"/>
  <c r="Q57" i="3" s="1"/>
  <c r="S57" i="3" s="1"/>
  <c r="A58" i="14"/>
  <c r="B58" i="14"/>
  <c r="C58" i="14"/>
  <c r="N58" i="14"/>
  <c r="Q58" i="3" s="1"/>
  <c r="A59" i="14"/>
  <c r="B59" i="14"/>
  <c r="C59" i="14"/>
  <c r="N59" i="14"/>
  <c r="Q59" i="3" s="1"/>
  <c r="A60" i="14"/>
  <c r="B60" i="14"/>
  <c r="C60" i="14"/>
  <c r="N60" i="14"/>
  <c r="A61" i="14"/>
  <c r="B61" i="14"/>
  <c r="C61" i="14"/>
  <c r="N61" i="14"/>
  <c r="Q61" i="3" s="1"/>
  <c r="A62" i="14"/>
  <c r="B62" i="14"/>
  <c r="C62" i="14"/>
  <c r="N62" i="14"/>
  <c r="Q62" i="3" s="1"/>
  <c r="A63" i="14"/>
  <c r="B63" i="14"/>
  <c r="C63" i="14"/>
  <c r="N63" i="14"/>
  <c r="Q63" i="3" s="1"/>
  <c r="A64" i="14"/>
  <c r="B64" i="14"/>
  <c r="C64" i="14"/>
  <c r="N64" i="14"/>
  <c r="Q64" i="3" s="1"/>
  <c r="A65" i="14"/>
  <c r="B65" i="14"/>
  <c r="C65" i="14"/>
  <c r="N65" i="14"/>
  <c r="Q65" i="3" s="1"/>
  <c r="A66" i="14"/>
  <c r="B66" i="14"/>
  <c r="C66" i="14"/>
  <c r="N66" i="14"/>
  <c r="Q66" i="3" s="1"/>
  <c r="A67" i="14"/>
  <c r="B67" i="14"/>
  <c r="C67" i="14"/>
  <c r="N67" i="14"/>
  <c r="Q67" i="3" s="1"/>
  <c r="A68" i="14"/>
  <c r="B68" i="14"/>
  <c r="C68" i="14"/>
  <c r="N68" i="14"/>
  <c r="Q68" i="3" s="1"/>
  <c r="A69" i="14"/>
  <c r="B69" i="14"/>
  <c r="C69" i="14"/>
  <c r="N69" i="14"/>
  <c r="Q69" i="3" s="1"/>
  <c r="A70" i="14"/>
  <c r="B70" i="14"/>
  <c r="C70" i="14"/>
  <c r="N70" i="14"/>
  <c r="Q70" i="3" s="1"/>
  <c r="A71" i="14"/>
  <c r="B71" i="14"/>
  <c r="C71" i="14"/>
  <c r="N71" i="14"/>
  <c r="Q71" i="3" s="1"/>
  <c r="A72" i="14"/>
  <c r="B72" i="14"/>
  <c r="C72" i="14"/>
  <c r="N72" i="14"/>
  <c r="Q72" i="3" s="1"/>
  <c r="A73" i="14"/>
  <c r="B73" i="14"/>
  <c r="C73" i="14"/>
  <c r="N73" i="14"/>
  <c r="Q73" i="3" s="1"/>
  <c r="A74" i="14"/>
  <c r="B74" i="14"/>
  <c r="C74" i="14"/>
  <c r="N74" i="14"/>
  <c r="Q74" i="3" s="1"/>
  <c r="A75" i="14"/>
  <c r="B75" i="14"/>
  <c r="C75" i="14"/>
  <c r="N75" i="14"/>
  <c r="Q75" i="3" s="1"/>
  <c r="A76" i="14"/>
  <c r="B76" i="14"/>
  <c r="C76" i="14"/>
  <c r="N76" i="14"/>
  <c r="Q76" i="3" s="1"/>
  <c r="A77" i="14"/>
  <c r="B77" i="14"/>
  <c r="C77" i="14"/>
  <c r="N77" i="14"/>
  <c r="Q77" i="3" s="1"/>
  <c r="A78" i="14"/>
  <c r="B78" i="14"/>
  <c r="C78" i="14"/>
  <c r="N78" i="14"/>
  <c r="Q78" i="3" s="1"/>
  <c r="A79" i="14"/>
  <c r="B79" i="14"/>
  <c r="C79" i="14"/>
  <c r="N79" i="14"/>
  <c r="Q79" i="3" s="1"/>
  <c r="A80" i="14"/>
  <c r="B80" i="14"/>
  <c r="C80" i="14"/>
  <c r="N80" i="14"/>
  <c r="Q80" i="3" s="1"/>
  <c r="A81" i="14"/>
  <c r="B81" i="14"/>
  <c r="C81" i="14"/>
  <c r="N81" i="14"/>
  <c r="Q81" i="3" s="1"/>
  <c r="A82" i="14"/>
  <c r="B82" i="14"/>
  <c r="C82" i="14"/>
  <c r="N82" i="14"/>
  <c r="Q82" i="3" s="1"/>
  <c r="A83" i="14"/>
  <c r="B83" i="14"/>
  <c r="C83" i="14"/>
  <c r="N83" i="14"/>
  <c r="Q83" i="3" s="1"/>
  <c r="A84" i="14"/>
  <c r="B84" i="14"/>
  <c r="C84" i="14"/>
  <c r="N84" i="14"/>
  <c r="Q84" i="3" s="1"/>
  <c r="A85" i="14"/>
  <c r="B85" i="14"/>
  <c r="C85" i="14"/>
  <c r="N85" i="14"/>
  <c r="A86" i="14"/>
  <c r="B86" i="14"/>
  <c r="C86" i="14"/>
  <c r="N86" i="14"/>
  <c r="Q86" i="3" s="1"/>
  <c r="A87" i="14"/>
  <c r="B87" i="14"/>
  <c r="C87" i="14"/>
  <c r="N87" i="14"/>
  <c r="Q87" i="3" s="1"/>
  <c r="A88" i="14"/>
  <c r="B88" i="14"/>
  <c r="C88" i="14"/>
  <c r="N88" i="14"/>
  <c r="A89" i="14"/>
  <c r="B89" i="14"/>
  <c r="C89" i="14"/>
  <c r="N89" i="14"/>
  <c r="Q89" i="3" s="1"/>
  <c r="A90" i="14"/>
  <c r="B90" i="14"/>
  <c r="C90" i="14"/>
  <c r="N90" i="14"/>
  <c r="Q90" i="3" s="1"/>
  <c r="A91" i="14"/>
  <c r="B91" i="14"/>
  <c r="C91" i="14"/>
  <c r="N91" i="14"/>
  <c r="Q91" i="3" s="1"/>
  <c r="A92" i="14"/>
  <c r="B92" i="14"/>
  <c r="C92" i="14"/>
  <c r="N92" i="14"/>
  <c r="O92" i="14"/>
  <c r="A93" i="14"/>
  <c r="B93" i="14"/>
  <c r="C93" i="14"/>
  <c r="N93" i="14"/>
  <c r="Q93" i="3" s="1"/>
  <c r="A94" i="14"/>
  <c r="B94" i="14"/>
  <c r="C94" i="14"/>
  <c r="N94" i="14"/>
  <c r="A95" i="14"/>
  <c r="B95" i="14"/>
  <c r="C95" i="14"/>
  <c r="N95" i="14"/>
  <c r="A96" i="14"/>
  <c r="B96" i="14"/>
  <c r="C96" i="14"/>
  <c r="N96" i="14"/>
  <c r="Q96" i="3" s="1"/>
  <c r="A97" i="14"/>
  <c r="B97" i="14"/>
  <c r="C97" i="14"/>
  <c r="N97" i="14"/>
  <c r="Q97" i="3" s="1"/>
  <c r="A98" i="14"/>
  <c r="B98" i="14"/>
  <c r="C98" i="14"/>
  <c r="N98" i="14"/>
  <c r="Q98" i="3" s="1"/>
  <c r="A99" i="14"/>
  <c r="B99" i="14"/>
  <c r="C99" i="14"/>
  <c r="N99" i="14"/>
  <c r="Q99" i="3" s="1"/>
  <c r="A100" i="14"/>
  <c r="B100" i="14"/>
  <c r="C100" i="14"/>
  <c r="N100" i="14"/>
  <c r="Q100" i="3" s="1"/>
  <c r="A101" i="14"/>
  <c r="B101" i="14"/>
  <c r="C101" i="14"/>
  <c r="N101" i="14"/>
  <c r="A102" i="14"/>
  <c r="B102" i="14"/>
  <c r="C102" i="14"/>
  <c r="N102" i="14"/>
  <c r="A103" i="14"/>
  <c r="B103" i="14"/>
  <c r="C103" i="14"/>
  <c r="N103" i="14"/>
  <c r="A104" i="14"/>
  <c r="B104" i="14"/>
  <c r="C104" i="14"/>
  <c r="N104" i="14"/>
  <c r="A105" i="14"/>
  <c r="B105" i="14"/>
  <c r="C105" i="14"/>
  <c r="N105" i="14"/>
  <c r="Q105" i="3" s="1"/>
  <c r="A106" i="14"/>
  <c r="B106" i="14"/>
  <c r="C106" i="14"/>
  <c r="N106" i="14"/>
  <c r="Q106" i="3" s="1"/>
  <c r="A107" i="14"/>
  <c r="B107" i="14"/>
  <c r="C107" i="14"/>
  <c r="N107" i="14"/>
  <c r="Q107" i="3" s="1"/>
  <c r="A108" i="14"/>
  <c r="B108" i="14"/>
  <c r="C108" i="14"/>
  <c r="N108" i="14"/>
  <c r="Q108" i="3" s="1"/>
  <c r="A109" i="14"/>
  <c r="B109" i="14"/>
  <c r="C109" i="14"/>
  <c r="N109" i="14"/>
  <c r="Q109" i="3" s="1"/>
  <c r="A110" i="14"/>
  <c r="B110" i="14"/>
  <c r="C110" i="14"/>
  <c r="N110" i="14"/>
  <c r="Q110" i="3" s="1"/>
  <c r="A111" i="14"/>
  <c r="B111" i="14"/>
  <c r="C111" i="14"/>
  <c r="N111" i="14"/>
  <c r="Q111" i="3" s="1"/>
  <c r="A112" i="14"/>
  <c r="B112" i="14"/>
  <c r="C112" i="14"/>
  <c r="N112" i="14"/>
  <c r="Q112" i="3" s="1"/>
  <c r="A113" i="14"/>
  <c r="B113" i="14"/>
  <c r="C113" i="14"/>
  <c r="N113" i="14"/>
  <c r="Q113" i="3" s="1"/>
  <c r="A114" i="14"/>
  <c r="B114" i="14"/>
  <c r="C114" i="14"/>
  <c r="N114" i="14"/>
  <c r="Q114" i="3" s="1"/>
  <c r="A115" i="14"/>
  <c r="B115" i="14"/>
  <c r="C115" i="14"/>
  <c r="N115" i="14"/>
  <c r="Q115" i="3" s="1"/>
  <c r="A116" i="14"/>
  <c r="B116" i="14"/>
  <c r="C116" i="14"/>
  <c r="N116" i="14"/>
  <c r="Q116" i="3" s="1"/>
  <c r="A117" i="14"/>
  <c r="B117" i="14"/>
  <c r="C117" i="14"/>
  <c r="N117" i="14"/>
  <c r="Q117" i="3" s="1"/>
  <c r="A118" i="14"/>
  <c r="B118" i="14"/>
  <c r="C118" i="14"/>
  <c r="N118" i="14"/>
  <c r="Q118" i="3" s="1"/>
  <c r="A119" i="14"/>
  <c r="B119" i="14"/>
  <c r="C119" i="14"/>
  <c r="N119" i="14"/>
  <c r="O119" i="14"/>
  <c r="A120" i="14"/>
  <c r="B120" i="14"/>
  <c r="C120" i="14"/>
  <c r="N120" i="14"/>
  <c r="O120" i="14"/>
  <c r="A121" i="14"/>
  <c r="B121" i="14"/>
  <c r="C121" i="14"/>
  <c r="N121" i="14"/>
  <c r="O121" i="14"/>
  <c r="A122" i="14"/>
  <c r="B122" i="14"/>
  <c r="C122" i="14"/>
  <c r="N122" i="14"/>
  <c r="O122" i="14"/>
  <c r="A123" i="14"/>
  <c r="B123" i="14"/>
  <c r="C123" i="14"/>
  <c r="N123" i="14"/>
  <c r="O123" i="14"/>
  <c r="A124" i="14"/>
  <c r="B124" i="14"/>
  <c r="C124" i="14"/>
  <c r="N124" i="14"/>
  <c r="O124" i="14"/>
  <c r="A125" i="14"/>
  <c r="B125" i="14"/>
  <c r="C125" i="14"/>
  <c r="N125" i="14"/>
  <c r="A126" i="14"/>
  <c r="B126" i="14"/>
  <c r="C126" i="14"/>
  <c r="N126" i="14"/>
  <c r="O126" i="14"/>
  <c r="A127" i="14"/>
  <c r="B127" i="14"/>
  <c r="C127" i="14"/>
  <c r="N127" i="14"/>
  <c r="Q127" i="3" s="1"/>
  <c r="R127" i="3" s="1"/>
  <c r="A128" i="14"/>
  <c r="B128" i="14"/>
  <c r="C128" i="14"/>
  <c r="N128" i="14"/>
  <c r="Q128" i="3" s="1"/>
  <c r="R128" i="3" s="1"/>
  <c r="O128" i="14"/>
  <c r="A129" i="14"/>
  <c r="B129" i="14"/>
  <c r="C129" i="14"/>
  <c r="N129" i="14"/>
  <c r="Q129" i="3" s="1"/>
  <c r="R129" i="3" s="1"/>
  <c r="O129" i="14"/>
  <c r="A130" i="14"/>
  <c r="B130" i="14"/>
  <c r="C130" i="14"/>
  <c r="N130" i="14"/>
  <c r="Q130" i="3" s="1"/>
  <c r="A131" i="14"/>
  <c r="B131" i="14"/>
  <c r="C131" i="14"/>
  <c r="N131" i="14"/>
  <c r="O131" i="14"/>
  <c r="A132" i="14"/>
  <c r="B132" i="14"/>
  <c r="C132" i="14"/>
  <c r="N132" i="14"/>
  <c r="O132" i="14"/>
  <c r="A133" i="14"/>
  <c r="B133" i="14"/>
  <c r="C133" i="14"/>
  <c r="N133" i="14"/>
  <c r="O133" i="14"/>
  <c r="A134" i="14"/>
  <c r="B134" i="14"/>
  <c r="C134" i="14"/>
  <c r="N134" i="14"/>
  <c r="O134" i="14"/>
  <c r="A135" i="14"/>
  <c r="B135" i="14"/>
  <c r="C135" i="14"/>
  <c r="N135" i="14"/>
  <c r="O135" i="14"/>
  <c r="A136" i="14"/>
  <c r="B136" i="14"/>
  <c r="C136" i="14"/>
  <c r="N136" i="14"/>
  <c r="O136" i="14"/>
  <c r="A137" i="14"/>
  <c r="B137" i="14"/>
  <c r="C137" i="14"/>
  <c r="N137" i="14"/>
  <c r="Q137" i="3" s="1"/>
  <c r="A138" i="14"/>
  <c r="B138" i="14"/>
  <c r="C138" i="14"/>
  <c r="N138" i="14"/>
  <c r="O138" i="14"/>
  <c r="A139" i="14"/>
  <c r="B139" i="14"/>
  <c r="C139" i="14"/>
  <c r="N139" i="14"/>
  <c r="O139" i="14"/>
  <c r="A140" i="14"/>
  <c r="B140" i="14"/>
  <c r="C140" i="14"/>
  <c r="N140" i="14"/>
  <c r="O140" i="14"/>
  <c r="A141" i="14"/>
  <c r="B141" i="14"/>
  <c r="C141" i="14"/>
  <c r="N141" i="14"/>
  <c r="O141" i="14"/>
  <c r="A142" i="14"/>
  <c r="B142" i="14"/>
  <c r="C142" i="14"/>
  <c r="N142" i="14"/>
  <c r="O142" i="14"/>
  <c r="A143" i="14"/>
  <c r="B143" i="14"/>
  <c r="C143" i="14"/>
  <c r="N143" i="14"/>
  <c r="O143" i="14"/>
  <c r="A144" i="14"/>
  <c r="B144" i="14"/>
  <c r="C144" i="14"/>
  <c r="N144" i="14"/>
  <c r="O144" i="14"/>
  <c r="A145" i="14"/>
  <c r="B145" i="14"/>
  <c r="C145" i="14"/>
  <c r="N145" i="14"/>
  <c r="O145" i="14"/>
  <c r="A146" i="14"/>
  <c r="B146" i="14"/>
  <c r="C146" i="14"/>
  <c r="N146" i="14"/>
  <c r="O146" i="14"/>
  <c r="A147" i="14"/>
  <c r="B147" i="14"/>
  <c r="C147" i="14"/>
  <c r="N147" i="14"/>
  <c r="O147" i="14"/>
  <c r="A148" i="14"/>
  <c r="B148" i="14"/>
  <c r="C148" i="14"/>
  <c r="N148" i="14"/>
  <c r="O148" i="14"/>
  <c r="A149" i="14"/>
  <c r="B149" i="14"/>
  <c r="C149" i="14"/>
  <c r="N149" i="14"/>
  <c r="O149" i="14"/>
  <c r="A150" i="14"/>
  <c r="B150" i="14"/>
  <c r="C150" i="14"/>
  <c r="N150" i="14"/>
  <c r="O150" i="14"/>
  <c r="A151" i="14"/>
  <c r="B151" i="14"/>
  <c r="C151" i="14"/>
  <c r="N151" i="14"/>
  <c r="O151" i="14"/>
  <c r="A152" i="14"/>
  <c r="B152" i="14"/>
  <c r="C152" i="14"/>
  <c r="N152" i="14"/>
  <c r="O152" i="14"/>
  <c r="A153" i="14"/>
  <c r="B153" i="14"/>
  <c r="C153" i="14"/>
  <c r="N153" i="14"/>
  <c r="O153" i="14"/>
  <c r="A154" i="14"/>
  <c r="B154" i="14"/>
  <c r="C154" i="14"/>
  <c r="N154" i="14"/>
  <c r="O154" i="14"/>
  <c r="A155" i="14"/>
  <c r="B155" i="14"/>
  <c r="C155" i="14"/>
  <c r="N155" i="14"/>
  <c r="O155" i="14"/>
  <c r="A156" i="14"/>
  <c r="B156" i="14"/>
  <c r="C156" i="14"/>
  <c r="N156" i="14"/>
  <c r="O156" i="14"/>
  <c r="A157" i="14"/>
  <c r="B157" i="14"/>
  <c r="C157" i="14"/>
  <c r="N157" i="14"/>
  <c r="O157" i="14"/>
  <c r="A158" i="14"/>
  <c r="B158" i="14"/>
  <c r="C158" i="14"/>
  <c r="N158" i="14"/>
  <c r="O158" i="14"/>
  <c r="A159" i="14"/>
  <c r="B159" i="14"/>
  <c r="C159" i="14"/>
  <c r="N159" i="14"/>
  <c r="O159" i="14"/>
  <c r="A160" i="14"/>
  <c r="B160" i="14"/>
  <c r="C160" i="14"/>
  <c r="N160" i="14"/>
  <c r="O160" i="14"/>
  <c r="A161" i="14"/>
  <c r="B161" i="14"/>
  <c r="C161" i="14"/>
  <c r="N161" i="14"/>
  <c r="O161" i="14"/>
  <c r="A162" i="14"/>
  <c r="B162" i="14"/>
  <c r="C162" i="14"/>
  <c r="N162" i="14"/>
  <c r="O162" i="14"/>
  <c r="A163" i="14"/>
  <c r="B163" i="14"/>
  <c r="C163" i="14"/>
  <c r="N163" i="14"/>
  <c r="O163" i="14"/>
  <c r="A164" i="14"/>
  <c r="B164" i="14"/>
  <c r="C164" i="14"/>
  <c r="N164" i="14"/>
  <c r="O164" i="14"/>
  <c r="A165" i="14"/>
  <c r="B165" i="14"/>
  <c r="C165" i="14"/>
  <c r="N165" i="14"/>
  <c r="O165" i="14"/>
  <c r="A166" i="14"/>
  <c r="B166" i="14"/>
  <c r="C166" i="14"/>
  <c r="N166" i="14"/>
  <c r="O166" i="14"/>
  <c r="A167" i="14"/>
  <c r="B167" i="14"/>
  <c r="C167" i="14"/>
  <c r="N167" i="14"/>
  <c r="O167" i="14"/>
  <c r="A168" i="14"/>
  <c r="B168" i="14"/>
  <c r="C168" i="14"/>
  <c r="N168" i="14"/>
  <c r="O168" i="14"/>
  <c r="A169" i="14"/>
  <c r="B169" i="14"/>
  <c r="C169" i="14"/>
  <c r="N169" i="14"/>
  <c r="O169" i="14"/>
  <c r="A170" i="14"/>
  <c r="B170" i="14"/>
  <c r="C170" i="14"/>
  <c r="N170" i="14"/>
  <c r="O170" i="14"/>
  <c r="A171" i="14"/>
  <c r="B171" i="14"/>
  <c r="C171" i="14"/>
  <c r="N171" i="14"/>
  <c r="O171" i="14"/>
  <c r="A172" i="14"/>
  <c r="B172" i="14"/>
  <c r="C172" i="14"/>
  <c r="N172" i="14"/>
  <c r="O172" i="14"/>
  <c r="A173" i="14"/>
  <c r="B173" i="14"/>
  <c r="C173" i="14"/>
  <c r="N173" i="14"/>
  <c r="O173" i="14"/>
  <c r="A174" i="14"/>
  <c r="B174" i="14"/>
  <c r="C174" i="14"/>
  <c r="N174" i="14"/>
  <c r="O174" i="14"/>
  <c r="A175" i="14"/>
  <c r="B175" i="14"/>
  <c r="C175" i="14"/>
  <c r="N175" i="14"/>
  <c r="O175" i="14"/>
  <c r="A176" i="14"/>
  <c r="B176" i="14"/>
  <c r="C176" i="14"/>
  <c r="N176" i="14"/>
  <c r="O176" i="14"/>
  <c r="A177" i="14"/>
  <c r="B177" i="14"/>
  <c r="C177" i="14"/>
  <c r="N177" i="14"/>
  <c r="O177" i="14"/>
  <c r="A178" i="14"/>
  <c r="B178" i="14"/>
  <c r="C178" i="14"/>
  <c r="N178" i="14"/>
  <c r="O178" i="14"/>
  <c r="A179" i="14"/>
  <c r="B179" i="14"/>
  <c r="C179" i="14"/>
  <c r="N179" i="14"/>
  <c r="O179" i="14"/>
  <c r="A180" i="14"/>
  <c r="B180" i="14"/>
  <c r="C180" i="14"/>
  <c r="N180" i="14"/>
  <c r="O180" i="14"/>
  <c r="A181" i="14"/>
  <c r="B181" i="14"/>
  <c r="C181" i="14"/>
  <c r="N181" i="14"/>
  <c r="O181" i="14"/>
  <c r="A182" i="14"/>
  <c r="B182" i="14"/>
  <c r="C182" i="14"/>
  <c r="N182" i="14"/>
  <c r="O182" i="14"/>
  <c r="A183" i="14"/>
  <c r="B183" i="14"/>
  <c r="C183" i="14"/>
  <c r="N183" i="14"/>
  <c r="O183" i="14"/>
  <c r="A184" i="14"/>
  <c r="B184" i="14"/>
  <c r="C184" i="14"/>
  <c r="N184" i="14"/>
  <c r="O184" i="14"/>
  <c r="A185" i="14"/>
  <c r="B185" i="14"/>
  <c r="C185" i="14"/>
  <c r="N185" i="14"/>
  <c r="O185" i="14"/>
  <c r="A186" i="14"/>
  <c r="B186" i="14"/>
  <c r="C186" i="14"/>
  <c r="N186" i="14"/>
  <c r="O186" i="14"/>
  <c r="A187" i="14"/>
  <c r="B187" i="14"/>
  <c r="C187" i="14"/>
  <c r="N187" i="14"/>
  <c r="O187" i="14"/>
  <c r="A188" i="14"/>
  <c r="B188" i="14"/>
  <c r="C188" i="14"/>
  <c r="N188" i="14"/>
  <c r="O188" i="14"/>
  <c r="A189" i="14"/>
  <c r="B189" i="14"/>
  <c r="C189" i="14"/>
  <c r="N189" i="14"/>
  <c r="O189" i="14"/>
  <c r="A190" i="14"/>
  <c r="B190" i="14"/>
  <c r="C190" i="14"/>
  <c r="N190" i="14"/>
  <c r="O190" i="14"/>
  <c r="A191" i="14"/>
  <c r="B191" i="14"/>
  <c r="C191" i="14"/>
  <c r="N191" i="14"/>
  <c r="O191" i="14"/>
  <c r="A192" i="14"/>
  <c r="B192" i="14"/>
  <c r="C192" i="14"/>
  <c r="N192" i="14"/>
  <c r="O192" i="14"/>
  <c r="A193" i="14"/>
  <c r="B193" i="14"/>
  <c r="C193" i="14"/>
  <c r="N193" i="14"/>
  <c r="O193" i="14"/>
  <c r="A194" i="14"/>
  <c r="B194" i="14"/>
  <c r="C194" i="14"/>
  <c r="N194" i="14"/>
  <c r="O194" i="14"/>
  <c r="A195" i="14"/>
  <c r="B195" i="14"/>
  <c r="C195" i="14"/>
  <c r="N195" i="14"/>
  <c r="O195" i="14"/>
  <c r="A196" i="14"/>
  <c r="B196" i="14"/>
  <c r="C196" i="14"/>
  <c r="N196" i="14"/>
  <c r="O196" i="14"/>
  <c r="A197" i="14"/>
  <c r="B197" i="14"/>
  <c r="C197" i="14"/>
  <c r="N197" i="14"/>
  <c r="O197" i="14"/>
  <c r="A198" i="14"/>
  <c r="B198" i="14"/>
  <c r="C198" i="14"/>
  <c r="N198" i="14"/>
  <c r="O198" i="14"/>
  <c r="A199" i="14"/>
  <c r="B199" i="14"/>
  <c r="C199" i="14"/>
  <c r="N199" i="14"/>
  <c r="O199" i="14"/>
  <c r="A200" i="14"/>
  <c r="B200" i="14"/>
  <c r="C200" i="14"/>
  <c r="N200" i="14"/>
  <c r="O200" i="14"/>
  <c r="A201" i="14"/>
  <c r="B201" i="14"/>
  <c r="C201" i="14"/>
  <c r="N201" i="14"/>
  <c r="O201" i="14"/>
  <c r="A202" i="14"/>
  <c r="B202" i="14"/>
  <c r="C202" i="14"/>
  <c r="N202" i="14"/>
  <c r="O202" i="14"/>
  <c r="A203" i="14"/>
  <c r="B203" i="14"/>
  <c r="C203" i="14"/>
  <c r="N203" i="14"/>
  <c r="O203" i="14"/>
  <c r="A204" i="14"/>
  <c r="B204" i="14"/>
  <c r="C204" i="14"/>
  <c r="N204" i="14"/>
  <c r="O204" i="14"/>
  <c r="A205" i="14"/>
  <c r="B205" i="14"/>
  <c r="C205" i="14"/>
  <c r="N205" i="14"/>
  <c r="O205" i="14"/>
  <c r="A206" i="14"/>
  <c r="B206" i="14"/>
  <c r="C206" i="14"/>
  <c r="N206" i="14"/>
  <c r="O206" i="14"/>
  <c r="A207" i="14"/>
  <c r="B207" i="14"/>
  <c r="C207" i="14"/>
  <c r="N207" i="14"/>
  <c r="O207" i="14"/>
  <c r="A208" i="14"/>
  <c r="B208" i="14"/>
  <c r="C208" i="14"/>
  <c r="N208" i="14"/>
  <c r="O208" i="14"/>
  <c r="A209" i="14"/>
  <c r="B209" i="14"/>
  <c r="C209" i="14"/>
  <c r="N209" i="14"/>
  <c r="O209" i="14"/>
  <c r="A210" i="14"/>
  <c r="B210" i="14"/>
  <c r="C210" i="14"/>
  <c r="N210" i="14"/>
  <c r="O210" i="14"/>
  <c r="A211" i="14"/>
  <c r="B211" i="14"/>
  <c r="C211" i="14"/>
  <c r="N211" i="14"/>
  <c r="O211" i="14"/>
  <c r="A212" i="14"/>
  <c r="B212" i="14"/>
  <c r="C212" i="14"/>
  <c r="N212" i="14"/>
  <c r="O212" i="14"/>
  <c r="A213" i="14"/>
  <c r="B213" i="14"/>
  <c r="C213" i="14"/>
  <c r="N213" i="14"/>
  <c r="O213" i="14"/>
  <c r="A214" i="14"/>
  <c r="B214" i="14"/>
  <c r="C214" i="14"/>
  <c r="N214" i="14"/>
  <c r="O214" i="14"/>
  <c r="A215" i="14"/>
  <c r="B215" i="14"/>
  <c r="C215" i="14"/>
  <c r="N215" i="14"/>
  <c r="O215" i="14"/>
  <c r="A216" i="14"/>
  <c r="B216" i="14"/>
  <c r="C216" i="14"/>
  <c r="N216" i="14"/>
  <c r="O216" i="14"/>
  <c r="A217" i="14"/>
  <c r="B217" i="14"/>
  <c r="C217" i="14"/>
  <c r="N217" i="14"/>
  <c r="O217" i="14"/>
  <c r="A218" i="14"/>
  <c r="B218" i="14"/>
  <c r="C218" i="14"/>
  <c r="N218" i="14"/>
  <c r="O218" i="14"/>
  <c r="A219" i="14"/>
  <c r="B219" i="14"/>
  <c r="C219" i="14"/>
  <c r="N219" i="14"/>
  <c r="O219" i="14"/>
  <c r="A220" i="14"/>
  <c r="B220" i="14"/>
  <c r="C220" i="14"/>
  <c r="N220" i="14"/>
  <c r="O220" i="14"/>
  <c r="A221" i="14"/>
  <c r="B221" i="14"/>
  <c r="C221" i="14"/>
  <c r="N221" i="14"/>
  <c r="O221" i="14"/>
  <c r="A222" i="14"/>
  <c r="B222" i="14"/>
  <c r="C222" i="14"/>
  <c r="N222" i="14"/>
  <c r="O222" i="14"/>
  <c r="A223" i="14"/>
  <c r="B223" i="14"/>
  <c r="C223" i="14"/>
  <c r="N223" i="14"/>
  <c r="O223" i="14"/>
  <c r="A224" i="14"/>
  <c r="B224" i="14"/>
  <c r="C224" i="14"/>
  <c r="N224" i="14"/>
  <c r="O224" i="14"/>
  <c r="A225" i="14"/>
  <c r="B225" i="14"/>
  <c r="C225" i="14"/>
  <c r="N225" i="14"/>
  <c r="O225" i="14"/>
  <c r="A226" i="14"/>
  <c r="B226" i="14"/>
  <c r="C226" i="14"/>
  <c r="N226" i="14"/>
  <c r="O226" i="14"/>
  <c r="A227" i="14"/>
  <c r="B227" i="14"/>
  <c r="C227" i="14"/>
  <c r="N227" i="14"/>
  <c r="O227" i="14"/>
  <c r="A228" i="14"/>
  <c r="B228" i="14"/>
  <c r="C228" i="14"/>
  <c r="N228" i="14"/>
  <c r="O228" i="14"/>
  <c r="A229" i="14"/>
  <c r="B229" i="14"/>
  <c r="C229" i="14"/>
  <c r="N229" i="14"/>
  <c r="O229" i="14"/>
  <c r="A230" i="14"/>
  <c r="B230" i="14"/>
  <c r="C230" i="14"/>
  <c r="N230" i="14"/>
  <c r="O230" i="14"/>
  <c r="A231" i="14"/>
  <c r="B231" i="14"/>
  <c r="C231" i="14"/>
  <c r="N231" i="14"/>
  <c r="O231" i="14"/>
  <c r="A232" i="14"/>
  <c r="B232" i="14"/>
  <c r="C232" i="14"/>
  <c r="N232" i="14"/>
  <c r="O232" i="14"/>
  <c r="A233" i="14"/>
  <c r="B233" i="14"/>
  <c r="C233" i="14"/>
  <c r="N233" i="14"/>
  <c r="O233" i="14"/>
  <c r="A234" i="14"/>
  <c r="B234" i="14"/>
  <c r="C234" i="14"/>
  <c r="N234" i="14"/>
  <c r="O234" i="14"/>
  <c r="A235" i="14"/>
  <c r="B235" i="14"/>
  <c r="C235" i="14"/>
  <c r="N235" i="14"/>
  <c r="O235" i="14"/>
  <c r="A236" i="14"/>
  <c r="B236" i="14"/>
  <c r="C236" i="14"/>
  <c r="N236" i="14"/>
  <c r="O236" i="14"/>
  <c r="A237" i="14"/>
  <c r="B237" i="14"/>
  <c r="C237" i="14"/>
  <c r="N237" i="14"/>
  <c r="O237" i="14"/>
  <c r="A238" i="14"/>
  <c r="B238" i="14"/>
  <c r="C238" i="14"/>
  <c r="N238" i="14"/>
  <c r="O238" i="14"/>
  <c r="A239" i="14"/>
  <c r="B239" i="14"/>
  <c r="C239" i="14"/>
  <c r="N239" i="14"/>
  <c r="O239" i="14"/>
  <c r="A240" i="14"/>
  <c r="B240" i="14"/>
  <c r="C240" i="14"/>
  <c r="N240" i="14"/>
  <c r="O240" i="14"/>
  <c r="A241" i="14"/>
  <c r="B241" i="14"/>
  <c r="C241" i="14"/>
  <c r="N241" i="14"/>
  <c r="O241" i="14"/>
  <c r="A242" i="14"/>
  <c r="B242" i="14"/>
  <c r="C242" i="14"/>
  <c r="N242" i="14"/>
  <c r="O242" i="14"/>
  <c r="A243" i="14"/>
  <c r="B243" i="14"/>
  <c r="C243" i="14"/>
  <c r="N243" i="14"/>
  <c r="O243" i="14"/>
  <c r="A244" i="14"/>
  <c r="B244" i="14"/>
  <c r="C244" i="14"/>
  <c r="N244" i="14"/>
  <c r="O244" i="14"/>
  <c r="A245" i="14"/>
  <c r="B245" i="14"/>
  <c r="C245" i="14"/>
  <c r="N245" i="14"/>
  <c r="O245" i="14"/>
  <c r="A246" i="14"/>
  <c r="B246" i="14"/>
  <c r="C246" i="14"/>
  <c r="N246" i="14"/>
  <c r="O246" i="14"/>
  <c r="A247" i="14"/>
  <c r="B247" i="14"/>
  <c r="C247" i="14"/>
  <c r="N247" i="14"/>
  <c r="O247" i="14"/>
  <c r="A248" i="14"/>
  <c r="B248" i="14"/>
  <c r="C248" i="14"/>
  <c r="N248" i="14"/>
  <c r="O248" i="14"/>
  <c r="A249" i="14"/>
  <c r="B249" i="14"/>
  <c r="C249" i="14"/>
  <c r="N249" i="14"/>
  <c r="O249" i="14"/>
  <c r="A250" i="14"/>
  <c r="B250" i="14"/>
  <c r="C250" i="14"/>
  <c r="N250" i="14"/>
  <c r="O250" i="14"/>
  <c r="A251" i="14"/>
  <c r="B251" i="14"/>
  <c r="C251" i="14"/>
  <c r="N251" i="14"/>
  <c r="O251" i="14"/>
  <c r="A252" i="14"/>
  <c r="B252" i="14"/>
  <c r="C252" i="14"/>
  <c r="N252" i="14"/>
  <c r="O252" i="14"/>
  <c r="A253" i="14"/>
  <c r="B253" i="14"/>
  <c r="C253" i="14"/>
  <c r="N253" i="14"/>
  <c r="O253" i="14"/>
  <c r="A254" i="14"/>
  <c r="B254" i="14"/>
  <c r="C254" i="14"/>
  <c r="N254" i="14"/>
  <c r="O254" i="14"/>
  <c r="A255" i="14"/>
  <c r="B255" i="14"/>
  <c r="C255" i="14"/>
  <c r="N255" i="14"/>
  <c r="O255" i="14"/>
  <c r="A256" i="14"/>
  <c r="B256" i="14"/>
  <c r="C256" i="14"/>
  <c r="N256" i="14"/>
  <c r="O256" i="14"/>
  <c r="A257" i="14"/>
  <c r="B257" i="14"/>
  <c r="C257" i="14"/>
  <c r="N257" i="14"/>
  <c r="O257" i="14"/>
  <c r="A258" i="14"/>
  <c r="B258" i="14"/>
  <c r="C258" i="14"/>
  <c r="N258" i="14"/>
  <c r="O258" i="14"/>
  <c r="A259" i="14"/>
  <c r="B259" i="14"/>
  <c r="C259" i="14"/>
  <c r="N259" i="14"/>
  <c r="O259" i="14"/>
  <c r="A260" i="14"/>
  <c r="B260" i="14"/>
  <c r="C260" i="14"/>
  <c r="N260" i="14"/>
  <c r="O260" i="14"/>
  <c r="A261" i="14"/>
  <c r="B261" i="14"/>
  <c r="C261" i="14"/>
  <c r="N261" i="14"/>
  <c r="O261" i="14"/>
  <c r="A262" i="14"/>
  <c r="B262" i="14"/>
  <c r="C262" i="14"/>
  <c r="N262" i="14"/>
  <c r="O262" i="14"/>
  <c r="A263" i="14"/>
  <c r="B263" i="14"/>
  <c r="C263" i="14"/>
  <c r="N263" i="14"/>
  <c r="O263" i="14"/>
  <c r="A264" i="14"/>
  <c r="B264" i="14"/>
  <c r="C264" i="14"/>
  <c r="N264" i="14"/>
  <c r="O264" i="14"/>
  <c r="A265" i="14"/>
  <c r="B265" i="14"/>
  <c r="C265" i="14"/>
  <c r="N265" i="14"/>
  <c r="O265" i="14"/>
  <c r="A266" i="14"/>
  <c r="B266" i="14"/>
  <c r="C266" i="14"/>
  <c r="N266" i="14"/>
  <c r="O266" i="14"/>
  <c r="A267" i="14"/>
  <c r="B267" i="14"/>
  <c r="C267" i="14"/>
  <c r="N267" i="14"/>
  <c r="O267" i="14"/>
  <c r="A268" i="14"/>
  <c r="B268" i="14"/>
  <c r="C268" i="14"/>
  <c r="N268" i="14"/>
  <c r="O268" i="14"/>
  <c r="A269" i="14"/>
  <c r="B269" i="14"/>
  <c r="C269" i="14"/>
  <c r="N269" i="14"/>
  <c r="O269" i="14"/>
  <c r="A270" i="14"/>
  <c r="B270" i="14"/>
  <c r="C270" i="14"/>
  <c r="N270" i="14"/>
  <c r="O270" i="14"/>
  <c r="A271" i="14"/>
  <c r="B271" i="14"/>
  <c r="C271" i="14"/>
  <c r="N271" i="14"/>
  <c r="O271" i="14"/>
  <c r="A272" i="14"/>
  <c r="B272" i="14"/>
  <c r="C272" i="14"/>
  <c r="N272" i="14"/>
  <c r="O272" i="14"/>
  <c r="A273" i="14"/>
  <c r="B273" i="14"/>
  <c r="C273" i="14"/>
  <c r="N273" i="14"/>
  <c r="O273" i="14"/>
  <c r="A274" i="14"/>
  <c r="B274" i="14"/>
  <c r="C274" i="14"/>
  <c r="N274" i="14"/>
  <c r="O274" i="14"/>
  <c r="A275" i="14"/>
  <c r="B275" i="14"/>
  <c r="C275" i="14"/>
  <c r="N275" i="14"/>
  <c r="O275" i="14"/>
  <c r="A276" i="14"/>
  <c r="B276" i="14"/>
  <c r="C276" i="14"/>
  <c r="N276" i="14"/>
  <c r="O276" i="14"/>
  <c r="A277" i="14"/>
  <c r="B277" i="14"/>
  <c r="C277" i="14"/>
  <c r="N277" i="14"/>
  <c r="O277" i="14"/>
  <c r="A278" i="14"/>
  <c r="B278" i="14"/>
  <c r="C278" i="14"/>
  <c r="N278" i="14"/>
  <c r="O278" i="14"/>
  <c r="A279" i="14"/>
  <c r="B279" i="14"/>
  <c r="C279" i="14"/>
  <c r="N279" i="14"/>
  <c r="O279" i="14"/>
  <c r="A280" i="14"/>
  <c r="B280" i="14"/>
  <c r="C280" i="14"/>
  <c r="N280" i="14"/>
  <c r="O280" i="14"/>
  <c r="A281" i="14"/>
  <c r="B281" i="14"/>
  <c r="C281" i="14"/>
  <c r="N281" i="14"/>
  <c r="O281" i="14"/>
  <c r="A282" i="14"/>
  <c r="B282" i="14"/>
  <c r="C282" i="14"/>
  <c r="N282" i="14"/>
  <c r="O282" i="14"/>
  <c r="A283" i="14"/>
  <c r="B283" i="14"/>
  <c r="C283" i="14"/>
  <c r="N283" i="14"/>
  <c r="O283" i="14"/>
  <c r="A284" i="14"/>
  <c r="B284" i="14"/>
  <c r="C284" i="14"/>
  <c r="N284" i="14"/>
  <c r="O284" i="14"/>
  <c r="A285" i="14"/>
  <c r="B285" i="14"/>
  <c r="C285" i="14"/>
  <c r="N285" i="14"/>
  <c r="O285" i="14"/>
  <c r="A286" i="14"/>
  <c r="B286" i="14"/>
  <c r="C286" i="14"/>
  <c r="N286" i="14"/>
  <c r="O286" i="14"/>
  <c r="A287" i="14"/>
  <c r="B287" i="14"/>
  <c r="C287" i="14"/>
  <c r="N287" i="14"/>
  <c r="O287" i="14"/>
  <c r="A288" i="14"/>
  <c r="B288" i="14"/>
  <c r="C288" i="14"/>
  <c r="N288" i="14"/>
  <c r="O288" i="14"/>
  <c r="A289" i="14"/>
  <c r="B289" i="14"/>
  <c r="C289" i="14"/>
  <c r="N289" i="14"/>
  <c r="O289" i="14"/>
  <c r="A290" i="14"/>
  <c r="B290" i="14"/>
  <c r="C290" i="14"/>
  <c r="N290" i="14"/>
  <c r="O290" i="14"/>
  <c r="A291" i="14"/>
  <c r="B291" i="14"/>
  <c r="C291" i="14"/>
  <c r="N291" i="14"/>
  <c r="O291" i="14"/>
  <c r="A292" i="14"/>
  <c r="B292" i="14"/>
  <c r="C292" i="14"/>
  <c r="N292" i="14"/>
  <c r="O292" i="14"/>
  <c r="A293" i="14"/>
  <c r="B293" i="14"/>
  <c r="C293" i="14"/>
  <c r="N293" i="14"/>
  <c r="O293" i="14"/>
  <c r="A294" i="14"/>
  <c r="B294" i="14"/>
  <c r="C294" i="14"/>
  <c r="N294" i="14"/>
  <c r="O294" i="14"/>
  <c r="A295" i="14"/>
  <c r="B295" i="14"/>
  <c r="C295" i="14"/>
  <c r="N295" i="14"/>
  <c r="O295" i="14"/>
  <c r="A296" i="14"/>
  <c r="B296" i="14"/>
  <c r="C296" i="14"/>
  <c r="N296" i="14"/>
  <c r="O296" i="14"/>
  <c r="A297" i="14"/>
  <c r="B297" i="14"/>
  <c r="C297" i="14"/>
  <c r="N297" i="14"/>
  <c r="O297" i="14"/>
  <c r="A298" i="14"/>
  <c r="B298" i="14"/>
  <c r="C298" i="14"/>
  <c r="N298" i="14"/>
  <c r="O298" i="14"/>
  <c r="A299" i="14"/>
  <c r="B299" i="14"/>
  <c r="C299" i="14"/>
  <c r="N299" i="14"/>
  <c r="O299" i="14"/>
  <c r="A300" i="14"/>
  <c r="B300" i="14"/>
  <c r="C300" i="14"/>
  <c r="N300" i="14"/>
  <c r="O300" i="14"/>
  <c r="A301" i="14"/>
  <c r="B301" i="14"/>
  <c r="C301" i="14"/>
  <c r="N301" i="14"/>
  <c r="O301" i="14"/>
  <c r="A302" i="14"/>
  <c r="B302" i="14"/>
  <c r="C302" i="14"/>
  <c r="N302" i="14"/>
  <c r="O302" i="14"/>
  <c r="A303" i="14"/>
  <c r="B303" i="14"/>
  <c r="C303" i="14"/>
  <c r="N303" i="14"/>
  <c r="O303" i="14"/>
  <c r="A304" i="14"/>
  <c r="B304" i="14"/>
  <c r="C304" i="14"/>
  <c r="N304" i="14"/>
  <c r="O304" i="14"/>
  <c r="A305" i="14"/>
  <c r="B305" i="14"/>
  <c r="C305" i="14"/>
  <c r="N305" i="14"/>
  <c r="O305" i="14"/>
  <c r="A306" i="14"/>
  <c r="B306" i="14"/>
  <c r="C306" i="14"/>
  <c r="N306" i="14"/>
  <c r="O306" i="14"/>
  <c r="A307" i="14"/>
  <c r="B307" i="14"/>
  <c r="C307" i="14"/>
  <c r="N307" i="14"/>
  <c r="O307" i="14"/>
  <c r="A308" i="14"/>
  <c r="B308" i="14"/>
  <c r="C308" i="14"/>
  <c r="N308" i="14"/>
  <c r="O308" i="14"/>
  <c r="A309" i="14"/>
  <c r="B309" i="14"/>
  <c r="C309" i="14"/>
  <c r="N309" i="14"/>
  <c r="O309" i="14"/>
  <c r="A310" i="14"/>
  <c r="B310" i="14"/>
  <c r="C310" i="14"/>
  <c r="N310" i="14"/>
  <c r="O310" i="14"/>
  <c r="A311" i="14"/>
  <c r="B311" i="14"/>
  <c r="C311" i="14"/>
  <c r="N311" i="14"/>
  <c r="O311" i="14"/>
  <c r="A312" i="14"/>
  <c r="B312" i="14"/>
  <c r="C312" i="14"/>
  <c r="N312" i="14"/>
  <c r="O312" i="14"/>
  <c r="A313" i="14"/>
  <c r="B313" i="14"/>
  <c r="C313" i="14"/>
  <c r="N313" i="14"/>
  <c r="O313" i="14"/>
  <c r="A314" i="14"/>
  <c r="B314" i="14"/>
  <c r="C314" i="14"/>
  <c r="N314" i="14"/>
  <c r="O314" i="14"/>
  <c r="A315" i="14"/>
  <c r="B315" i="14"/>
  <c r="C315" i="14"/>
  <c r="N315" i="14"/>
  <c r="O315" i="14"/>
  <c r="A316" i="14"/>
  <c r="B316" i="14"/>
  <c r="C316" i="14"/>
  <c r="N316" i="14"/>
  <c r="O316" i="14"/>
  <c r="A317" i="14"/>
  <c r="B317" i="14"/>
  <c r="C317" i="14"/>
  <c r="N317" i="14"/>
  <c r="O317" i="14"/>
  <c r="A318" i="14"/>
  <c r="B318" i="14"/>
  <c r="C318" i="14"/>
  <c r="N318" i="14"/>
  <c r="O318" i="14"/>
  <c r="A319" i="14"/>
  <c r="B319" i="14"/>
  <c r="C319" i="14"/>
  <c r="N319" i="14"/>
  <c r="O319" i="14"/>
  <c r="A320" i="14"/>
  <c r="B320" i="14"/>
  <c r="C320" i="14"/>
  <c r="N320" i="14"/>
  <c r="O320" i="14"/>
  <c r="A321" i="14"/>
  <c r="B321" i="14"/>
  <c r="C321" i="14"/>
  <c r="N321" i="14"/>
  <c r="O321" i="14"/>
  <c r="A322" i="14"/>
  <c r="B322" i="14"/>
  <c r="C322" i="14"/>
  <c r="N322" i="14"/>
  <c r="O322" i="14"/>
  <c r="A323" i="14"/>
  <c r="B323" i="14"/>
  <c r="C323" i="14"/>
  <c r="N323" i="14"/>
  <c r="O323" i="14"/>
  <c r="A324" i="14"/>
  <c r="B324" i="14"/>
  <c r="C324" i="14"/>
  <c r="N324" i="14"/>
  <c r="O324" i="14"/>
  <c r="A325" i="14"/>
  <c r="B325" i="14"/>
  <c r="C325" i="14"/>
  <c r="N325" i="14"/>
  <c r="O325" i="14"/>
  <c r="A326" i="14"/>
  <c r="B326" i="14"/>
  <c r="C326" i="14"/>
  <c r="N326" i="14"/>
  <c r="O326" i="14"/>
  <c r="A327" i="14"/>
  <c r="B327" i="14"/>
  <c r="C327" i="14"/>
  <c r="N327" i="14"/>
  <c r="O327" i="14"/>
  <c r="A328" i="14"/>
  <c r="B328" i="14"/>
  <c r="C328" i="14"/>
  <c r="N328" i="14"/>
  <c r="O328" i="14"/>
  <c r="A329" i="14"/>
  <c r="B329" i="14"/>
  <c r="C329" i="14"/>
  <c r="N329" i="14"/>
  <c r="O329" i="14"/>
  <c r="A330" i="14"/>
  <c r="B330" i="14"/>
  <c r="C330" i="14"/>
  <c r="N330" i="14"/>
  <c r="O330" i="14"/>
  <c r="A331" i="14"/>
  <c r="B331" i="14"/>
  <c r="C331" i="14"/>
  <c r="N331" i="14"/>
  <c r="O331" i="14"/>
  <c r="A332" i="14"/>
  <c r="B332" i="14"/>
  <c r="C332" i="14"/>
  <c r="N332" i="14"/>
  <c r="O332" i="14"/>
  <c r="A333" i="14"/>
  <c r="B333" i="14"/>
  <c r="C333" i="14"/>
  <c r="N333" i="14"/>
  <c r="O333" i="14"/>
  <c r="A334" i="14"/>
  <c r="B334" i="14"/>
  <c r="C334" i="14"/>
  <c r="N334" i="14"/>
  <c r="O334" i="14"/>
  <c r="A335" i="14"/>
  <c r="B335" i="14"/>
  <c r="C335" i="14"/>
  <c r="N335" i="14"/>
  <c r="O335" i="14"/>
  <c r="A336" i="14"/>
  <c r="B336" i="14"/>
  <c r="C336" i="14"/>
  <c r="N336" i="14"/>
  <c r="O336" i="14"/>
  <c r="A337" i="14"/>
  <c r="B337" i="14"/>
  <c r="C337" i="14"/>
  <c r="N337" i="14"/>
  <c r="O337" i="14"/>
  <c r="A338" i="14"/>
  <c r="B338" i="14"/>
  <c r="C338" i="14"/>
  <c r="N338" i="14"/>
  <c r="O338" i="14"/>
  <c r="A339" i="14"/>
  <c r="B339" i="14"/>
  <c r="C339" i="14"/>
  <c r="N339" i="14"/>
  <c r="O339" i="14"/>
  <c r="A340" i="14"/>
  <c r="B340" i="14"/>
  <c r="C340" i="14"/>
  <c r="N340" i="14"/>
  <c r="O340" i="14"/>
  <c r="A341" i="14"/>
  <c r="B341" i="14"/>
  <c r="C341" i="14"/>
  <c r="N341" i="14"/>
  <c r="O341" i="14"/>
  <c r="A342" i="14"/>
  <c r="B342" i="14"/>
  <c r="C342" i="14"/>
  <c r="N342" i="14"/>
  <c r="O342" i="14"/>
  <c r="A343" i="14"/>
  <c r="B343" i="14"/>
  <c r="C343" i="14"/>
  <c r="N343" i="14"/>
  <c r="O343" i="14"/>
  <c r="A344" i="14"/>
  <c r="B344" i="14"/>
  <c r="C344" i="14"/>
  <c r="N344" i="14"/>
  <c r="O344" i="14"/>
  <c r="A345" i="14"/>
  <c r="B345" i="14"/>
  <c r="C345" i="14"/>
  <c r="N345" i="14"/>
  <c r="O345" i="14"/>
  <c r="A346" i="14"/>
  <c r="B346" i="14"/>
  <c r="C346" i="14"/>
  <c r="N346" i="14"/>
  <c r="O346" i="14"/>
  <c r="A347" i="14"/>
  <c r="B347" i="14"/>
  <c r="C347" i="14"/>
  <c r="N347" i="14"/>
  <c r="O347" i="14"/>
  <c r="A348" i="14"/>
  <c r="B348" i="14"/>
  <c r="C348" i="14"/>
  <c r="N348" i="14"/>
  <c r="O348" i="14"/>
  <c r="A349" i="14"/>
  <c r="B349" i="14"/>
  <c r="C349" i="14"/>
  <c r="N349" i="14"/>
  <c r="O349" i="14"/>
  <c r="A350" i="14"/>
  <c r="B350" i="14"/>
  <c r="C350" i="14"/>
  <c r="N350" i="14"/>
  <c r="O350" i="14"/>
  <c r="A351" i="14"/>
  <c r="B351" i="14"/>
  <c r="C351" i="14"/>
  <c r="N351" i="14"/>
  <c r="O351" i="14"/>
  <c r="A352" i="14"/>
  <c r="B352" i="14"/>
  <c r="C352" i="14"/>
  <c r="N352" i="14"/>
  <c r="O352" i="14"/>
  <c r="A353" i="14"/>
  <c r="B353" i="14"/>
  <c r="C353" i="14"/>
  <c r="N353" i="14"/>
  <c r="O353" i="14"/>
  <c r="A354" i="14"/>
  <c r="B354" i="14"/>
  <c r="C354" i="14"/>
  <c r="N354" i="14"/>
  <c r="O354" i="14"/>
  <c r="A355" i="14"/>
  <c r="B355" i="14"/>
  <c r="C355" i="14"/>
  <c r="N355" i="14"/>
  <c r="O355" i="14"/>
  <c r="A356" i="14"/>
  <c r="B356" i="14"/>
  <c r="C356" i="14"/>
  <c r="N356" i="14"/>
  <c r="O356" i="14"/>
  <c r="A357" i="14"/>
  <c r="B357" i="14"/>
  <c r="C357" i="14"/>
  <c r="N357" i="14"/>
  <c r="O357" i="14"/>
  <c r="A358" i="14"/>
  <c r="B358" i="14"/>
  <c r="C358" i="14"/>
  <c r="N358" i="14"/>
  <c r="O358" i="14"/>
  <c r="A359" i="14"/>
  <c r="B359" i="14"/>
  <c r="C359" i="14"/>
  <c r="N359" i="14"/>
  <c r="O359" i="14"/>
  <c r="A360" i="14"/>
  <c r="B360" i="14"/>
  <c r="C360" i="14"/>
  <c r="N360" i="14"/>
  <c r="O360" i="14"/>
  <c r="A361" i="14"/>
  <c r="B361" i="14"/>
  <c r="C361" i="14"/>
  <c r="N361" i="14"/>
  <c r="O361" i="14"/>
  <c r="A362" i="14"/>
  <c r="B362" i="14"/>
  <c r="C362" i="14"/>
  <c r="N362" i="14"/>
  <c r="O362" i="14"/>
  <c r="A363" i="14"/>
  <c r="B363" i="14"/>
  <c r="C363" i="14"/>
  <c r="N363" i="14"/>
  <c r="O363" i="14"/>
  <c r="A364" i="14"/>
  <c r="B364" i="14"/>
  <c r="C364" i="14"/>
  <c r="N364" i="14"/>
  <c r="O364" i="14"/>
  <c r="A365" i="14"/>
  <c r="B365" i="14"/>
  <c r="C365" i="14"/>
  <c r="N365" i="14"/>
  <c r="O365" i="14"/>
  <c r="A366" i="14"/>
  <c r="B366" i="14"/>
  <c r="C366" i="14"/>
  <c r="N366" i="14"/>
  <c r="O366" i="14"/>
  <c r="A367" i="14"/>
  <c r="B367" i="14"/>
  <c r="C367" i="14"/>
  <c r="N367" i="14"/>
  <c r="O367" i="14"/>
  <c r="A368" i="14"/>
  <c r="B368" i="14"/>
  <c r="C368" i="14"/>
  <c r="N368" i="14"/>
  <c r="O368" i="14"/>
  <c r="A369" i="14"/>
  <c r="B369" i="14"/>
  <c r="C369" i="14"/>
  <c r="N369" i="14"/>
  <c r="O369" i="14"/>
  <c r="A370" i="14"/>
  <c r="B370" i="14"/>
  <c r="C370" i="14"/>
  <c r="N370" i="14"/>
  <c r="O370" i="14"/>
  <c r="A371" i="14"/>
  <c r="B371" i="14"/>
  <c r="C371" i="14"/>
  <c r="N371" i="14"/>
  <c r="O371" i="14"/>
  <c r="A372" i="14"/>
  <c r="B372" i="14"/>
  <c r="C372" i="14"/>
  <c r="N372" i="14"/>
  <c r="O372" i="14"/>
  <c r="A373" i="14"/>
  <c r="B373" i="14"/>
  <c r="C373" i="14"/>
  <c r="N373" i="14"/>
  <c r="O373" i="14"/>
  <c r="A374" i="14"/>
  <c r="B374" i="14"/>
  <c r="C374" i="14"/>
  <c r="N374" i="14"/>
  <c r="O374" i="14"/>
  <c r="A375" i="14"/>
  <c r="B375" i="14"/>
  <c r="C375" i="14"/>
  <c r="N375" i="14"/>
  <c r="O375" i="14"/>
  <c r="A376" i="14"/>
  <c r="B376" i="14"/>
  <c r="C376" i="14"/>
  <c r="N376" i="14"/>
  <c r="O376" i="14"/>
  <c r="A377" i="14"/>
  <c r="B377" i="14"/>
  <c r="C377" i="14"/>
  <c r="N377" i="14"/>
  <c r="O377" i="14"/>
  <c r="A378" i="14"/>
  <c r="B378" i="14"/>
  <c r="C378" i="14"/>
  <c r="N378" i="14"/>
  <c r="O378" i="14"/>
  <c r="A379" i="14"/>
  <c r="B379" i="14"/>
  <c r="C379" i="14"/>
  <c r="N379" i="14"/>
  <c r="O379" i="14"/>
  <c r="A380" i="14"/>
  <c r="B380" i="14"/>
  <c r="C380" i="14"/>
  <c r="N380" i="14"/>
  <c r="O380" i="14"/>
  <c r="A381" i="14"/>
  <c r="B381" i="14"/>
  <c r="C381" i="14"/>
  <c r="N381" i="14"/>
  <c r="O381" i="14"/>
  <c r="A382" i="14"/>
  <c r="B382" i="14"/>
  <c r="C382" i="14"/>
  <c r="N382" i="14"/>
  <c r="O382" i="14"/>
  <c r="A383" i="14"/>
  <c r="B383" i="14"/>
  <c r="C383" i="14"/>
  <c r="N383" i="14"/>
  <c r="O383" i="14"/>
  <c r="A384" i="14"/>
  <c r="B384" i="14"/>
  <c r="C384" i="14"/>
  <c r="N384" i="14"/>
  <c r="O384" i="14"/>
  <c r="A385" i="14"/>
  <c r="B385" i="14"/>
  <c r="C385" i="14"/>
  <c r="N385" i="14"/>
  <c r="O385" i="14"/>
  <c r="A386" i="14"/>
  <c r="B386" i="14"/>
  <c r="C386" i="14"/>
  <c r="N386" i="14"/>
  <c r="O386" i="14"/>
  <c r="A387" i="14"/>
  <c r="B387" i="14"/>
  <c r="C387" i="14"/>
  <c r="N387" i="14"/>
  <c r="O387" i="14"/>
  <c r="A388" i="14"/>
  <c r="B388" i="14"/>
  <c r="C388" i="14"/>
  <c r="N388" i="14"/>
  <c r="O388" i="14"/>
  <c r="A389" i="14"/>
  <c r="B389" i="14"/>
  <c r="C389" i="14"/>
  <c r="N389" i="14"/>
  <c r="O389" i="14"/>
  <c r="A390" i="14"/>
  <c r="B390" i="14"/>
  <c r="C390" i="14"/>
  <c r="N390" i="14"/>
  <c r="O390" i="14"/>
  <c r="A391" i="14"/>
  <c r="B391" i="14"/>
  <c r="C391" i="14"/>
  <c r="N391" i="14"/>
  <c r="O391" i="14"/>
  <c r="A392" i="14"/>
  <c r="B392" i="14"/>
  <c r="C392" i="14"/>
  <c r="N392" i="14"/>
  <c r="O392" i="14"/>
  <c r="A393" i="14"/>
  <c r="B393" i="14"/>
  <c r="C393" i="14"/>
  <c r="N393" i="14"/>
  <c r="O393" i="14"/>
  <c r="A394" i="14"/>
  <c r="B394" i="14"/>
  <c r="C394" i="14"/>
  <c r="N394" i="14"/>
  <c r="O394" i="14"/>
  <c r="A395" i="14"/>
  <c r="B395" i="14"/>
  <c r="C395" i="14"/>
  <c r="N395" i="14"/>
  <c r="O395" i="14"/>
  <c r="A396" i="14"/>
  <c r="B396" i="14"/>
  <c r="C396" i="14"/>
  <c r="N396" i="14"/>
  <c r="O396" i="14"/>
  <c r="A397" i="14"/>
  <c r="B397" i="14"/>
  <c r="C397" i="14"/>
  <c r="N397" i="14"/>
  <c r="O397" i="14"/>
  <c r="A398" i="14"/>
  <c r="B398" i="14"/>
  <c r="C398" i="14"/>
  <c r="N398" i="14"/>
  <c r="O398" i="14"/>
  <c r="A399" i="14"/>
  <c r="B399" i="14"/>
  <c r="C399" i="14"/>
  <c r="N399" i="14"/>
  <c r="O399" i="14"/>
  <c r="A400" i="14"/>
  <c r="B400" i="14"/>
  <c r="C400" i="14"/>
  <c r="N400" i="14"/>
  <c r="O400" i="14"/>
  <c r="A401" i="14"/>
  <c r="B401" i="14"/>
  <c r="C401" i="14"/>
  <c r="N401" i="14"/>
  <c r="O401" i="14"/>
  <c r="A402" i="14"/>
  <c r="B402" i="14"/>
  <c r="C402" i="14"/>
  <c r="N402" i="14"/>
  <c r="O402" i="14"/>
  <c r="A403" i="14"/>
  <c r="B403" i="14"/>
  <c r="C403" i="14"/>
  <c r="N403" i="14"/>
  <c r="O403" i="14"/>
  <c r="A404" i="14"/>
  <c r="B404" i="14"/>
  <c r="C404" i="14"/>
  <c r="N404" i="14"/>
  <c r="O404" i="14"/>
  <c r="A405" i="14"/>
  <c r="B405" i="14"/>
  <c r="C405" i="14"/>
  <c r="N405" i="14"/>
  <c r="O405" i="14"/>
  <c r="A406" i="14"/>
  <c r="B406" i="14"/>
  <c r="C406" i="14"/>
  <c r="N406" i="14"/>
  <c r="O406" i="14"/>
  <c r="A407" i="14"/>
  <c r="B407" i="14"/>
  <c r="C407" i="14"/>
  <c r="N407" i="14"/>
  <c r="O407" i="14"/>
  <c r="A408" i="14"/>
  <c r="B408" i="14"/>
  <c r="C408" i="14"/>
  <c r="N408" i="14"/>
  <c r="O408" i="14"/>
  <c r="A409" i="14"/>
  <c r="B409" i="14"/>
  <c r="C409" i="14"/>
  <c r="N409" i="14"/>
  <c r="O409" i="14"/>
  <c r="A410" i="14"/>
  <c r="B410" i="14"/>
  <c r="C410" i="14"/>
  <c r="N410" i="14"/>
  <c r="O410" i="14"/>
  <c r="A411" i="14"/>
  <c r="B411" i="14"/>
  <c r="C411" i="14"/>
  <c r="N411" i="14"/>
  <c r="O411" i="14"/>
  <c r="A412" i="14"/>
  <c r="B412" i="14"/>
  <c r="C412" i="14"/>
  <c r="N412" i="14"/>
  <c r="O412" i="14"/>
  <c r="A413" i="14"/>
  <c r="B413" i="14"/>
  <c r="C413" i="14"/>
  <c r="N413" i="14"/>
  <c r="O413" i="14"/>
  <c r="A414" i="14"/>
  <c r="B414" i="14"/>
  <c r="C414" i="14"/>
  <c r="N414" i="14"/>
  <c r="O414" i="14"/>
  <c r="A415" i="14"/>
  <c r="B415" i="14"/>
  <c r="C415" i="14"/>
  <c r="N415" i="14"/>
  <c r="O415" i="14"/>
  <c r="A416" i="14"/>
  <c r="B416" i="14"/>
  <c r="C416" i="14"/>
  <c r="N416" i="14"/>
  <c r="O416" i="14"/>
  <c r="A417" i="14"/>
  <c r="B417" i="14"/>
  <c r="C417" i="14"/>
  <c r="N417" i="14"/>
  <c r="O417" i="14"/>
  <c r="A418" i="14"/>
  <c r="B418" i="14"/>
  <c r="C418" i="14"/>
  <c r="N418" i="14"/>
  <c r="O418" i="14"/>
  <c r="A419" i="14"/>
  <c r="B419" i="14"/>
  <c r="C419" i="14"/>
  <c r="N419" i="14"/>
  <c r="O419" i="14"/>
  <c r="A420" i="14"/>
  <c r="B420" i="14"/>
  <c r="C420" i="14"/>
  <c r="N420" i="14"/>
  <c r="O420" i="14"/>
  <c r="A421" i="14"/>
  <c r="B421" i="14"/>
  <c r="C421" i="14"/>
  <c r="N421" i="14"/>
  <c r="O421" i="14"/>
  <c r="A422" i="14"/>
  <c r="B422" i="14"/>
  <c r="C422" i="14"/>
  <c r="N422" i="14"/>
  <c r="O422" i="14"/>
  <c r="A423" i="14"/>
  <c r="B423" i="14"/>
  <c r="C423" i="14"/>
  <c r="N423" i="14"/>
  <c r="O423" i="14"/>
  <c r="A424" i="14"/>
  <c r="B424" i="14"/>
  <c r="C424" i="14"/>
  <c r="N424" i="14"/>
  <c r="O424" i="14"/>
  <c r="A425" i="14"/>
  <c r="B425" i="14"/>
  <c r="C425" i="14"/>
  <c r="N425" i="14"/>
  <c r="O425" i="14"/>
  <c r="A426" i="14"/>
  <c r="B426" i="14"/>
  <c r="C426" i="14"/>
  <c r="N426" i="14"/>
  <c r="O426" i="14"/>
  <c r="A427" i="14"/>
  <c r="B427" i="14"/>
  <c r="C427" i="14"/>
  <c r="N427" i="14"/>
  <c r="O427" i="14"/>
  <c r="A428" i="14"/>
  <c r="B428" i="14"/>
  <c r="C428" i="14"/>
  <c r="N428" i="14"/>
  <c r="O428" i="14"/>
  <c r="A429" i="14"/>
  <c r="B429" i="14"/>
  <c r="C429" i="14"/>
  <c r="N429" i="14"/>
  <c r="O429" i="14"/>
  <c r="A430" i="14"/>
  <c r="B430" i="14"/>
  <c r="C430" i="14"/>
  <c r="N430" i="14"/>
  <c r="O430" i="14"/>
  <c r="A431" i="14"/>
  <c r="B431" i="14"/>
  <c r="C431" i="14"/>
  <c r="N431" i="14"/>
  <c r="O431" i="14"/>
  <c r="A432" i="14"/>
  <c r="B432" i="14"/>
  <c r="C432" i="14"/>
  <c r="N432" i="14"/>
  <c r="O432" i="14"/>
  <c r="A433" i="14"/>
  <c r="B433" i="14"/>
  <c r="C433" i="14"/>
  <c r="N433" i="14"/>
  <c r="O433" i="14"/>
  <c r="A434" i="14"/>
  <c r="B434" i="14"/>
  <c r="C434" i="14"/>
  <c r="N434" i="14"/>
  <c r="O434" i="14"/>
  <c r="A435" i="14"/>
  <c r="B435" i="14"/>
  <c r="C435" i="14"/>
  <c r="N435" i="14"/>
  <c r="O435" i="14"/>
  <c r="A436" i="14"/>
  <c r="B436" i="14"/>
  <c r="C436" i="14"/>
  <c r="N436" i="14"/>
  <c r="O436" i="14"/>
  <c r="A437" i="14"/>
  <c r="B437" i="14"/>
  <c r="C437" i="14"/>
  <c r="N437" i="14"/>
  <c r="O437" i="14"/>
  <c r="A438" i="14"/>
  <c r="B438" i="14"/>
  <c r="C438" i="14"/>
  <c r="N438" i="14"/>
  <c r="O438" i="14"/>
  <c r="A439" i="14"/>
  <c r="B439" i="14"/>
  <c r="C439" i="14"/>
  <c r="N439" i="14"/>
  <c r="O439" i="14"/>
  <c r="A440" i="14"/>
  <c r="B440" i="14"/>
  <c r="C440" i="14"/>
  <c r="N440" i="14"/>
  <c r="O440" i="14"/>
  <c r="A441" i="14"/>
  <c r="B441" i="14"/>
  <c r="C441" i="14"/>
  <c r="N441" i="14"/>
  <c r="O441" i="14"/>
  <c r="A442" i="14"/>
  <c r="B442" i="14"/>
  <c r="C442" i="14"/>
  <c r="N442" i="14"/>
  <c r="O442" i="14"/>
  <c r="A443" i="14"/>
  <c r="B443" i="14"/>
  <c r="C443" i="14"/>
  <c r="N443" i="14"/>
  <c r="O443" i="14"/>
  <c r="A444" i="14"/>
  <c r="B444" i="14"/>
  <c r="C444" i="14"/>
  <c r="N444" i="14"/>
  <c r="O444" i="14"/>
  <c r="A445" i="14"/>
  <c r="B445" i="14"/>
  <c r="C445" i="14"/>
  <c r="N445" i="14"/>
  <c r="O445" i="14"/>
  <c r="A446" i="14"/>
  <c r="B446" i="14"/>
  <c r="C446" i="14"/>
  <c r="N446" i="14"/>
  <c r="O446" i="14"/>
  <c r="A447" i="14"/>
  <c r="B447" i="14"/>
  <c r="C447" i="14"/>
  <c r="N447" i="14"/>
  <c r="O447" i="14"/>
  <c r="A448" i="14"/>
  <c r="B448" i="14"/>
  <c r="C448" i="14"/>
  <c r="N448" i="14"/>
  <c r="O448" i="14"/>
  <c r="A449" i="14"/>
  <c r="B449" i="14"/>
  <c r="C449" i="14"/>
  <c r="N449" i="14"/>
  <c r="O449" i="14"/>
  <c r="A450" i="14"/>
  <c r="B450" i="14"/>
  <c r="C450" i="14"/>
  <c r="N450" i="14"/>
  <c r="O450" i="14"/>
  <c r="A451" i="14"/>
  <c r="B451" i="14"/>
  <c r="C451" i="14"/>
  <c r="N451" i="14"/>
  <c r="O451" i="14"/>
  <c r="A452" i="14"/>
  <c r="B452" i="14"/>
  <c r="C452" i="14"/>
  <c r="N452" i="14"/>
  <c r="O452" i="14"/>
  <c r="A453" i="14"/>
  <c r="B453" i="14"/>
  <c r="C453" i="14"/>
  <c r="N453" i="14"/>
  <c r="O453" i="14"/>
  <c r="A454" i="14"/>
  <c r="B454" i="14"/>
  <c r="C454" i="14"/>
  <c r="N454" i="14"/>
  <c r="O454" i="14"/>
  <c r="A455" i="14"/>
  <c r="B455" i="14"/>
  <c r="C455" i="14"/>
  <c r="N455" i="14"/>
  <c r="O455" i="14"/>
  <c r="A456" i="14"/>
  <c r="B456" i="14"/>
  <c r="C456" i="14"/>
  <c r="N456" i="14"/>
  <c r="O456" i="14"/>
  <c r="A457" i="14"/>
  <c r="B457" i="14"/>
  <c r="C457" i="14"/>
  <c r="N457" i="14"/>
  <c r="O457" i="14"/>
  <c r="A458" i="14"/>
  <c r="B458" i="14"/>
  <c r="C458" i="14"/>
  <c r="N458" i="14"/>
  <c r="O458" i="14"/>
  <c r="A459" i="14"/>
  <c r="B459" i="14"/>
  <c r="C459" i="14"/>
  <c r="N459" i="14"/>
  <c r="O459" i="14"/>
  <c r="A460" i="14"/>
  <c r="B460" i="14"/>
  <c r="C460" i="14"/>
  <c r="N460" i="14"/>
  <c r="O460" i="14"/>
  <c r="A461" i="14"/>
  <c r="B461" i="14"/>
  <c r="C461" i="14"/>
  <c r="N461" i="14"/>
  <c r="O461" i="14"/>
  <c r="A462" i="14"/>
  <c r="B462" i="14"/>
  <c r="C462" i="14"/>
  <c r="N462" i="14"/>
  <c r="O462" i="14"/>
  <c r="A463" i="14"/>
  <c r="B463" i="14"/>
  <c r="C463" i="14"/>
  <c r="N463" i="14"/>
  <c r="O463" i="14"/>
  <c r="A464" i="14"/>
  <c r="B464" i="14"/>
  <c r="C464" i="14"/>
  <c r="N464" i="14"/>
  <c r="O464" i="14"/>
  <c r="A465" i="14"/>
  <c r="B465" i="14"/>
  <c r="C465" i="14"/>
  <c r="N465" i="14"/>
  <c r="O465" i="14"/>
  <c r="A466" i="14"/>
  <c r="B466" i="14"/>
  <c r="C466" i="14"/>
  <c r="N466" i="14"/>
  <c r="O466" i="14"/>
  <c r="A467" i="14"/>
  <c r="B467" i="14"/>
  <c r="C467" i="14"/>
  <c r="N467" i="14"/>
  <c r="O467" i="14"/>
  <c r="A468" i="14"/>
  <c r="B468" i="14"/>
  <c r="C468" i="14"/>
  <c r="N468" i="14"/>
  <c r="O468" i="14"/>
  <c r="A469" i="14"/>
  <c r="B469" i="14"/>
  <c r="C469" i="14"/>
  <c r="N469" i="14"/>
  <c r="O469" i="14"/>
  <c r="A470" i="14"/>
  <c r="B470" i="14"/>
  <c r="C470" i="14"/>
  <c r="N470" i="14"/>
  <c r="O470" i="14"/>
  <c r="A471" i="14"/>
  <c r="B471" i="14"/>
  <c r="C471" i="14"/>
  <c r="N471" i="14"/>
  <c r="O471" i="14"/>
  <c r="A472" i="14"/>
  <c r="B472" i="14"/>
  <c r="C472" i="14"/>
  <c r="N472" i="14"/>
  <c r="O472" i="14"/>
  <c r="A473" i="14"/>
  <c r="B473" i="14"/>
  <c r="C473" i="14"/>
  <c r="N473" i="14"/>
  <c r="O473" i="14"/>
  <c r="A474" i="14"/>
  <c r="B474" i="14"/>
  <c r="C474" i="14"/>
  <c r="N474" i="14"/>
  <c r="O474" i="14"/>
  <c r="A475" i="14"/>
  <c r="B475" i="14"/>
  <c r="C475" i="14"/>
  <c r="N475" i="14"/>
  <c r="O475" i="14"/>
  <c r="A476" i="14"/>
  <c r="B476" i="14"/>
  <c r="C476" i="14"/>
  <c r="N476" i="14"/>
  <c r="O476" i="14"/>
  <c r="A477" i="14"/>
  <c r="B477" i="14"/>
  <c r="C477" i="14"/>
  <c r="N477" i="14"/>
  <c r="O477" i="14"/>
  <c r="A478" i="14"/>
  <c r="B478" i="14"/>
  <c r="C478" i="14"/>
  <c r="N478" i="14"/>
  <c r="O478" i="14"/>
  <c r="A479" i="14"/>
  <c r="B479" i="14"/>
  <c r="C479" i="14"/>
  <c r="N479" i="14"/>
  <c r="O479" i="14"/>
  <c r="A480" i="14"/>
  <c r="B480" i="14"/>
  <c r="C480" i="14"/>
  <c r="N480" i="14"/>
  <c r="O480" i="14"/>
  <c r="A481" i="14"/>
  <c r="B481" i="14"/>
  <c r="C481" i="14"/>
  <c r="N481" i="14"/>
  <c r="O481" i="14"/>
  <c r="A482" i="14"/>
  <c r="B482" i="14"/>
  <c r="C482" i="14"/>
  <c r="N482" i="14"/>
  <c r="O482" i="14"/>
  <c r="A483" i="14"/>
  <c r="B483" i="14"/>
  <c r="C483" i="14"/>
  <c r="N483" i="14"/>
  <c r="O483" i="14"/>
  <c r="A484" i="14"/>
  <c r="B484" i="14"/>
  <c r="C484" i="14"/>
  <c r="N484" i="14"/>
  <c r="O484" i="14"/>
  <c r="A485" i="14"/>
  <c r="B485" i="14"/>
  <c r="C485" i="14"/>
  <c r="N485" i="14"/>
  <c r="O485" i="14"/>
  <c r="A486" i="14"/>
  <c r="B486" i="14"/>
  <c r="C486" i="14"/>
  <c r="N486" i="14"/>
  <c r="O486" i="14"/>
  <c r="A487" i="14"/>
  <c r="B487" i="14"/>
  <c r="C487" i="14"/>
  <c r="N487" i="14"/>
  <c r="O487" i="14"/>
  <c r="A488" i="14"/>
  <c r="B488" i="14"/>
  <c r="C488" i="14"/>
  <c r="N488" i="14"/>
  <c r="O488" i="14"/>
  <c r="A489" i="14"/>
  <c r="B489" i="14"/>
  <c r="C489" i="14"/>
  <c r="N489" i="14"/>
  <c r="O489" i="14"/>
  <c r="A490" i="14"/>
  <c r="B490" i="14"/>
  <c r="C490" i="14"/>
  <c r="N490" i="14"/>
  <c r="O490" i="14"/>
  <c r="A491" i="14"/>
  <c r="B491" i="14"/>
  <c r="C491" i="14"/>
  <c r="N491" i="14"/>
  <c r="O491" i="14"/>
  <c r="A492" i="14"/>
  <c r="B492" i="14"/>
  <c r="C492" i="14"/>
  <c r="N492" i="14"/>
  <c r="O492" i="14"/>
  <c r="A493" i="14"/>
  <c r="B493" i="14"/>
  <c r="C493" i="14"/>
  <c r="N493" i="14"/>
  <c r="O493" i="14"/>
  <c r="A494" i="14"/>
  <c r="B494" i="14"/>
  <c r="C494" i="14"/>
  <c r="N494" i="14"/>
  <c r="O494" i="14"/>
  <c r="A495" i="14"/>
  <c r="B495" i="14"/>
  <c r="C495" i="14"/>
  <c r="N495" i="14"/>
  <c r="O495" i="14"/>
  <c r="A496" i="14"/>
  <c r="B496" i="14"/>
  <c r="C496" i="14"/>
  <c r="N496" i="14"/>
  <c r="O496" i="14"/>
  <c r="A497" i="14"/>
  <c r="B497" i="14"/>
  <c r="C497" i="14"/>
  <c r="N497" i="14"/>
  <c r="O497" i="14"/>
  <c r="A498" i="14"/>
  <c r="B498" i="14"/>
  <c r="C498" i="14"/>
  <c r="N498" i="14"/>
  <c r="O498" i="14"/>
  <c r="A499" i="14"/>
  <c r="B499" i="14"/>
  <c r="C499" i="14"/>
  <c r="N499" i="14"/>
  <c r="O499" i="14"/>
  <c r="A500" i="14"/>
  <c r="B500" i="14"/>
  <c r="C500" i="14"/>
  <c r="N500" i="14"/>
  <c r="O500" i="14"/>
  <c r="A501" i="14"/>
  <c r="B501" i="14"/>
  <c r="C501" i="14"/>
  <c r="N501" i="14"/>
  <c r="O501" i="14"/>
  <c r="A502" i="14"/>
  <c r="B502" i="14"/>
  <c r="C502" i="14"/>
  <c r="N502" i="14"/>
  <c r="O502" i="14"/>
  <c r="A503" i="14"/>
  <c r="B503" i="14"/>
  <c r="C503" i="14"/>
  <c r="N503" i="14"/>
  <c r="O503" i="14"/>
  <c r="A504" i="14"/>
  <c r="B504" i="14"/>
  <c r="C504" i="14"/>
  <c r="N504" i="14"/>
  <c r="O504" i="14"/>
  <c r="A505" i="14"/>
  <c r="B505" i="14"/>
  <c r="C505" i="14"/>
  <c r="N505" i="14"/>
  <c r="O505" i="14"/>
  <c r="A506" i="14"/>
  <c r="B506" i="14"/>
  <c r="C506" i="14"/>
  <c r="N506" i="14"/>
  <c r="O506" i="14"/>
  <c r="A507" i="14"/>
  <c r="B507" i="14"/>
  <c r="C507" i="14"/>
  <c r="N507" i="14"/>
  <c r="O507" i="14"/>
  <c r="A508" i="14"/>
  <c r="B508" i="14"/>
  <c r="C508" i="14"/>
  <c r="N508" i="14"/>
  <c r="O508" i="14"/>
  <c r="A509" i="14"/>
  <c r="B509" i="14"/>
  <c r="C509" i="14"/>
  <c r="N509" i="14"/>
  <c r="O509" i="14"/>
  <c r="A510" i="14"/>
  <c r="B510" i="14"/>
  <c r="C510" i="14"/>
  <c r="N510" i="14"/>
  <c r="O510" i="14"/>
  <c r="A511" i="14"/>
  <c r="B511" i="14"/>
  <c r="C511" i="14"/>
  <c r="N511" i="14"/>
  <c r="O511" i="14"/>
  <c r="A512" i="14"/>
  <c r="B512" i="14"/>
  <c r="C512" i="14"/>
  <c r="N512" i="14"/>
  <c r="O512" i="14"/>
  <c r="A513" i="14"/>
  <c r="B513" i="14"/>
  <c r="C513" i="14"/>
  <c r="N513" i="14"/>
  <c r="O513" i="14"/>
  <c r="A514" i="14"/>
  <c r="B514" i="14"/>
  <c r="C514" i="14"/>
  <c r="N514" i="14"/>
  <c r="O514" i="14"/>
  <c r="A515" i="14"/>
  <c r="B515" i="14"/>
  <c r="C515" i="14"/>
  <c r="N515" i="14"/>
  <c r="O515" i="14"/>
  <c r="A516" i="14"/>
  <c r="B516" i="14"/>
  <c r="C516" i="14"/>
  <c r="N516" i="14"/>
  <c r="O516" i="14"/>
  <c r="A517" i="14"/>
  <c r="B517" i="14"/>
  <c r="C517" i="14"/>
  <c r="N517" i="14"/>
  <c r="O517" i="14"/>
  <c r="A518" i="14"/>
  <c r="B518" i="14"/>
  <c r="C518" i="14"/>
  <c r="N518" i="14"/>
  <c r="O518" i="14"/>
  <c r="A519" i="14"/>
  <c r="B519" i="14"/>
  <c r="C519" i="14"/>
  <c r="N519" i="14"/>
  <c r="O519" i="14"/>
  <c r="A520" i="14"/>
  <c r="B520" i="14"/>
  <c r="C520" i="14"/>
  <c r="N520" i="14"/>
  <c r="O520" i="14"/>
  <c r="A521" i="14"/>
  <c r="B521" i="14"/>
  <c r="C521" i="14"/>
  <c r="N521" i="14"/>
  <c r="O521" i="14"/>
  <c r="A522" i="14"/>
  <c r="B522" i="14"/>
  <c r="C522" i="14"/>
  <c r="N522" i="14"/>
  <c r="O522" i="14"/>
  <c r="A523" i="14"/>
  <c r="B523" i="14"/>
  <c r="C523" i="14"/>
  <c r="N523" i="14"/>
  <c r="O523" i="14"/>
  <c r="A524" i="14"/>
  <c r="B524" i="14"/>
  <c r="C524" i="14"/>
  <c r="N524" i="14"/>
  <c r="O524" i="14"/>
  <c r="A525" i="14"/>
  <c r="B525" i="14"/>
  <c r="C525" i="14"/>
  <c r="N525" i="14"/>
  <c r="O525" i="14"/>
  <c r="A526" i="14"/>
  <c r="B526" i="14"/>
  <c r="C526" i="14"/>
  <c r="N526" i="14"/>
  <c r="O526" i="14"/>
  <c r="A527" i="14"/>
  <c r="B527" i="14"/>
  <c r="C527" i="14"/>
  <c r="N527" i="14"/>
  <c r="O527" i="14"/>
  <c r="A528" i="14"/>
  <c r="B528" i="14"/>
  <c r="C528" i="14"/>
  <c r="N528" i="14"/>
  <c r="O528" i="14"/>
  <c r="A529" i="14"/>
  <c r="B529" i="14"/>
  <c r="C529" i="14"/>
  <c r="N529" i="14"/>
  <c r="O529" i="14"/>
  <c r="A530" i="14"/>
  <c r="B530" i="14"/>
  <c r="C530" i="14"/>
  <c r="N530" i="14"/>
  <c r="O530" i="14"/>
  <c r="A531" i="14"/>
  <c r="B531" i="14"/>
  <c r="C531" i="14"/>
  <c r="N531" i="14"/>
  <c r="O531" i="14"/>
  <c r="A532" i="14"/>
  <c r="B532" i="14"/>
  <c r="C532" i="14"/>
  <c r="N532" i="14"/>
  <c r="O532" i="14"/>
  <c r="A533" i="14"/>
  <c r="B533" i="14"/>
  <c r="C533" i="14"/>
  <c r="N533" i="14"/>
  <c r="O533" i="14"/>
  <c r="A534" i="14"/>
  <c r="B534" i="14"/>
  <c r="C534" i="14"/>
  <c r="N534" i="14"/>
  <c r="O534" i="14"/>
  <c r="A535" i="14"/>
  <c r="B535" i="14"/>
  <c r="C535" i="14"/>
  <c r="N535" i="14"/>
  <c r="O535" i="14"/>
  <c r="A536" i="14"/>
  <c r="B536" i="14"/>
  <c r="C536" i="14"/>
  <c r="N536" i="14"/>
  <c r="O536" i="14"/>
  <c r="A537" i="14"/>
  <c r="B537" i="14"/>
  <c r="C537" i="14"/>
  <c r="N537" i="14"/>
  <c r="O537" i="14"/>
  <c r="A538" i="14"/>
  <c r="B538" i="14"/>
  <c r="C538" i="14"/>
  <c r="N538" i="14"/>
  <c r="O538" i="14"/>
  <c r="A539" i="14"/>
  <c r="B539" i="14"/>
  <c r="C539" i="14"/>
  <c r="N539" i="14"/>
  <c r="O539" i="14"/>
  <c r="A540" i="14"/>
  <c r="B540" i="14"/>
  <c r="C540" i="14"/>
  <c r="N540" i="14"/>
  <c r="O540" i="14"/>
  <c r="A541" i="14"/>
  <c r="B541" i="14"/>
  <c r="C541" i="14"/>
  <c r="N541" i="14"/>
  <c r="O541" i="14"/>
  <c r="A542" i="14"/>
  <c r="B542" i="14"/>
  <c r="C542" i="14"/>
  <c r="N542" i="14"/>
  <c r="O542" i="14"/>
  <c r="A543" i="14"/>
  <c r="B543" i="14"/>
  <c r="C543" i="14"/>
  <c r="N543" i="14"/>
  <c r="O543" i="14"/>
  <c r="A544" i="14"/>
  <c r="B544" i="14"/>
  <c r="C544" i="14"/>
  <c r="N544" i="14"/>
  <c r="O544" i="14"/>
  <c r="A545" i="14"/>
  <c r="B545" i="14"/>
  <c r="C545" i="14"/>
  <c r="N545" i="14"/>
  <c r="O545" i="14"/>
  <c r="A546" i="14"/>
  <c r="B546" i="14"/>
  <c r="C546" i="14"/>
  <c r="N546" i="14"/>
  <c r="O546" i="14"/>
  <c r="A547" i="14"/>
  <c r="B547" i="14"/>
  <c r="C547" i="14"/>
  <c r="N547" i="14"/>
  <c r="O547" i="14"/>
  <c r="A548" i="14"/>
  <c r="B548" i="14"/>
  <c r="C548" i="14"/>
  <c r="N548" i="14"/>
  <c r="O548" i="14"/>
  <c r="A549" i="14"/>
  <c r="B549" i="14"/>
  <c r="C549" i="14"/>
  <c r="N549" i="14"/>
  <c r="O549" i="14"/>
  <c r="A550" i="14"/>
  <c r="B550" i="14"/>
  <c r="C550" i="14"/>
  <c r="N550" i="14"/>
  <c r="O550" i="14"/>
  <c r="A551" i="14"/>
  <c r="B551" i="14"/>
  <c r="C551" i="14"/>
  <c r="N551" i="14"/>
  <c r="O551" i="14"/>
  <c r="A552" i="14"/>
  <c r="B552" i="14"/>
  <c r="C552" i="14"/>
  <c r="N552" i="14"/>
  <c r="O552" i="14"/>
  <c r="A553" i="14"/>
  <c r="B553" i="14"/>
  <c r="C553" i="14"/>
  <c r="N553" i="14"/>
  <c r="O553" i="14"/>
  <c r="A554" i="14"/>
  <c r="B554" i="14"/>
  <c r="C554" i="14"/>
  <c r="N554" i="14"/>
  <c r="O554" i="14"/>
  <c r="A555" i="14"/>
  <c r="B555" i="14"/>
  <c r="C555" i="14"/>
  <c r="N555" i="14"/>
  <c r="O555" i="14"/>
  <c r="A556" i="14"/>
  <c r="B556" i="14"/>
  <c r="C556" i="14"/>
  <c r="N556" i="14"/>
  <c r="O556" i="14"/>
  <c r="A557" i="14"/>
  <c r="B557" i="14"/>
  <c r="C557" i="14"/>
  <c r="N557" i="14"/>
  <c r="O557" i="14"/>
  <c r="A558" i="14"/>
  <c r="B558" i="14"/>
  <c r="C558" i="14"/>
  <c r="N558" i="14"/>
  <c r="O558" i="14"/>
  <c r="A559" i="14"/>
  <c r="B559" i="14"/>
  <c r="C559" i="14"/>
  <c r="N559" i="14"/>
  <c r="O559" i="14"/>
  <c r="A560" i="14"/>
  <c r="B560" i="14"/>
  <c r="C560" i="14"/>
  <c r="N560" i="14"/>
  <c r="O560" i="14"/>
  <c r="A561" i="14"/>
  <c r="B561" i="14"/>
  <c r="C561" i="14"/>
  <c r="N561" i="14"/>
  <c r="O561" i="14"/>
  <c r="A562" i="14"/>
  <c r="B562" i="14"/>
  <c r="C562" i="14"/>
  <c r="N562" i="14"/>
  <c r="O562" i="14"/>
  <c r="A563" i="14"/>
  <c r="B563" i="14"/>
  <c r="C563" i="14"/>
  <c r="N563" i="14"/>
  <c r="O563" i="14"/>
  <c r="A564" i="14"/>
  <c r="B564" i="14"/>
  <c r="C564" i="14"/>
  <c r="N564" i="14"/>
  <c r="O564" i="14"/>
  <c r="A565" i="14"/>
  <c r="B565" i="14"/>
  <c r="C565" i="14"/>
  <c r="N565" i="14"/>
  <c r="O565" i="14"/>
  <c r="A566" i="14"/>
  <c r="B566" i="14"/>
  <c r="C566" i="14"/>
  <c r="N566" i="14"/>
  <c r="O566" i="14"/>
  <c r="A567" i="14"/>
  <c r="B567" i="14"/>
  <c r="C567" i="14"/>
  <c r="N567" i="14"/>
  <c r="O567" i="14"/>
  <c r="A568" i="14"/>
  <c r="B568" i="14"/>
  <c r="C568" i="14"/>
  <c r="N568" i="14"/>
  <c r="O568" i="14"/>
  <c r="A569" i="14"/>
  <c r="B569" i="14"/>
  <c r="C569" i="14"/>
  <c r="N569" i="14"/>
  <c r="O569" i="14"/>
  <c r="A570" i="14"/>
  <c r="B570" i="14"/>
  <c r="C570" i="14"/>
  <c r="N570" i="14"/>
  <c r="O570" i="14"/>
  <c r="A571" i="14"/>
  <c r="B571" i="14"/>
  <c r="C571" i="14"/>
  <c r="N571" i="14"/>
  <c r="O571" i="14"/>
  <c r="A572" i="14"/>
  <c r="B572" i="14"/>
  <c r="C572" i="14"/>
  <c r="N572" i="14"/>
  <c r="O572" i="14"/>
  <c r="A573" i="14"/>
  <c r="B573" i="14"/>
  <c r="C573" i="14"/>
  <c r="N573" i="14"/>
  <c r="O573" i="14"/>
  <c r="A574" i="14"/>
  <c r="B574" i="14"/>
  <c r="C574" i="14"/>
  <c r="N574" i="14"/>
  <c r="O574" i="14"/>
  <c r="A575" i="14"/>
  <c r="B575" i="14"/>
  <c r="C575" i="14"/>
  <c r="N575" i="14"/>
  <c r="O575" i="14"/>
  <c r="A576" i="14"/>
  <c r="B576" i="14"/>
  <c r="C576" i="14"/>
  <c r="N576" i="14"/>
  <c r="O576" i="14"/>
  <c r="A577" i="14"/>
  <c r="B577" i="14"/>
  <c r="C577" i="14"/>
  <c r="N577" i="14"/>
  <c r="O577" i="14"/>
  <c r="A578" i="14"/>
  <c r="B578" i="14"/>
  <c r="C578" i="14"/>
  <c r="N578" i="14"/>
  <c r="O578" i="14"/>
  <c r="A579" i="14"/>
  <c r="B579" i="14"/>
  <c r="C579" i="14"/>
  <c r="N579" i="14"/>
  <c r="O579" i="14"/>
  <c r="A580" i="14"/>
  <c r="B580" i="14"/>
  <c r="C580" i="14"/>
  <c r="N580" i="14"/>
  <c r="O580" i="14"/>
  <c r="A581" i="14"/>
  <c r="B581" i="14"/>
  <c r="C581" i="14"/>
  <c r="N581" i="14"/>
  <c r="O581" i="14"/>
  <c r="A582" i="14"/>
  <c r="B582" i="14"/>
  <c r="C582" i="14"/>
  <c r="N582" i="14"/>
  <c r="O582" i="14"/>
  <c r="A583" i="14"/>
  <c r="B583" i="14"/>
  <c r="C583" i="14"/>
  <c r="N583" i="14"/>
  <c r="O583" i="14"/>
  <c r="A584" i="14"/>
  <c r="B584" i="14"/>
  <c r="C584" i="14"/>
  <c r="N584" i="14"/>
  <c r="O584" i="14"/>
  <c r="A585" i="14"/>
  <c r="B585" i="14"/>
  <c r="C585" i="14"/>
  <c r="N585" i="14"/>
  <c r="O585" i="14"/>
  <c r="A586" i="14"/>
  <c r="B586" i="14"/>
  <c r="C586" i="14"/>
  <c r="N586" i="14"/>
  <c r="O586" i="14"/>
  <c r="A587" i="14"/>
  <c r="B587" i="14"/>
  <c r="C587" i="14"/>
  <c r="N587" i="14"/>
  <c r="O587" i="14"/>
  <c r="A588" i="14"/>
  <c r="B588" i="14"/>
  <c r="C588" i="14"/>
  <c r="N588" i="14"/>
  <c r="O588" i="14"/>
  <c r="A589" i="14"/>
  <c r="B589" i="14"/>
  <c r="C589" i="14"/>
  <c r="N589" i="14"/>
  <c r="O589" i="14"/>
  <c r="A590" i="14"/>
  <c r="B590" i="14"/>
  <c r="C590" i="14"/>
  <c r="N590" i="14"/>
  <c r="O590" i="14"/>
  <c r="A591" i="14"/>
  <c r="B591" i="14"/>
  <c r="C591" i="14"/>
  <c r="N591" i="14"/>
  <c r="O591" i="14"/>
  <c r="A592" i="14"/>
  <c r="B592" i="14"/>
  <c r="C592" i="14"/>
  <c r="N592" i="14"/>
  <c r="O592" i="14"/>
  <c r="A593" i="14"/>
  <c r="B593" i="14"/>
  <c r="C593" i="14"/>
  <c r="N593" i="14"/>
  <c r="O593" i="14"/>
  <c r="A594" i="14"/>
  <c r="B594" i="14"/>
  <c r="C594" i="14"/>
  <c r="N594" i="14"/>
  <c r="O594" i="14"/>
  <c r="A595" i="14"/>
  <c r="B595" i="14"/>
  <c r="C595" i="14"/>
  <c r="N595" i="14"/>
  <c r="O595" i="14"/>
  <c r="A596" i="14"/>
  <c r="B596" i="14"/>
  <c r="C596" i="14"/>
  <c r="N596" i="14"/>
  <c r="O596" i="14"/>
  <c r="A597" i="14"/>
  <c r="B597" i="14"/>
  <c r="C597" i="14"/>
  <c r="N597" i="14"/>
  <c r="O597" i="14"/>
  <c r="A598" i="14"/>
  <c r="B598" i="14"/>
  <c r="C598" i="14"/>
  <c r="N598" i="14"/>
  <c r="O598" i="14"/>
  <c r="A599" i="14"/>
  <c r="B599" i="14"/>
  <c r="C599" i="14"/>
  <c r="N599" i="14"/>
  <c r="O599" i="14"/>
  <c r="A600" i="14"/>
  <c r="B600" i="14"/>
  <c r="C600" i="14"/>
  <c r="N600" i="14"/>
  <c r="O600" i="14"/>
  <c r="A601" i="14"/>
  <c r="B601" i="14"/>
  <c r="C601" i="14"/>
  <c r="N601" i="14"/>
  <c r="O601" i="14"/>
  <c r="A602" i="14"/>
  <c r="B602" i="14"/>
  <c r="C602" i="14"/>
  <c r="N602" i="14"/>
  <c r="O602" i="14"/>
  <c r="A603" i="14"/>
  <c r="B603" i="14"/>
  <c r="C603" i="14"/>
  <c r="N603" i="14"/>
  <c r="O603" i="14"/>
  <c r="A604" i="14"/>
  <c r="B604" i="14"/>
  <c r="C604" i="14"/>
  <c r="N604" i="14"/>
  <c r="O604" i="14"/>
  <c r="A605" i="14"/>
  <c r="B605" i="14"/>
  <c r="C605" i="14"/>
  <c r="N605" i="14"/>
  <c r="O605" i="14"/>
  <c r="A606" i="14"/>
  <c r="B606" i="14"/>
  <c r="C606" i="14"/>
  <c r="N606" i="14"/>
  <c r="O606" i="14"/>
  <c r="A607" i="14"/>
  <c r="B607" i="14"/>
  <c r="C607" i="14"/>
  <c r="N607" i="14"/>
  <c r="O607" i="14"/>
  <c r="A608" i="14"/>
  <c r="B608" i="14"/>
  <c r="C608" i="14"/>
  <c r="N608" i="14"/>
  <c r="O608" i="14"/>
  <c r="A609" i="14"/>
  <c r="B609" i="14"/>
  <c r="C609" i="14"/>
  <c r="N609" i="14"/>
  <c r="O609" i="14"/>
  <c r="A610" i="14"/>
  <c r="B610" i="14"/>
  <c r="C610" i="14"/>
  <c r="N610" i="14"/>
  <c r="O610" i="14"/>
  <c r="A611" i="14"/>
  <c r="B611" i="14"/>
  <c r="C611" i="14"/>
  <c r="N611" i="14"/>
  <c r="O611" i="14"/>
  <c r="A612" i="14"/>
  <c r="B612" i="14"/>
  <c r="C612" i="14"/>
  <c r="N612" i="14"/>
  <c r="O612" i="14"/>
  <c r="A613" i="14"/>
  <c r="B613" i="14"/>
  <c r="C613" i="14"/>
  <c r="N613" i="14"/>
  <c r="O613" i="14"/>
  <c r="A614" i="14"/>
  <c r="B614" i="14"/>
  <c r="C614" i="14"/>
  <c r="N614" i="14"/>
  <c r="O614" i="14"/>
  <c r="A615" i="14"/>
  <c r="B615" i="14"/>
  <c r="C615" i="14"/>
  <c r="N615" i="14"/>
  <c r="O615" i="14"/>
  <c r="A616" i="14"/>
  <c r="B616" i="14"/>
  <c r="C616" i="14"/>
  <c r="N616" i="14"/>
  <c r="O616" i="14"/>
  <c r="A617" i="14"/>
  <c r="B617" i="14"/>
  <c r="C617" i="14"/>
  <c r="N617" i="14"/>
  <c r="O617" i="14"/>
  <c r="A618" i="14"/>
  <c r="B618" i="14"/>
  <c r="C618" i="14"/>
  <c r="N618" i="14"/>
  <c r="O618" i="14"/>
  <c r="A619" i="14"/>
  <c r="B619" i="14"/>
  <c r="C619" i="14"/>
  <c r="N619" i="14"/>
  <c r="O619" i="14"/>
  <c r="A620" i="14"/>
  <c r="B620" i="14"/>
  <c r="C620" i="14"/>
  <c r="N620" i="14"/>
  <c r="O620" i="14"/>
  <c r="A621" i="14"/>
  <c r="B621" i="14"/>
  <c r="C621" i="14"/>
  <c r="N621" i="14"/>
  <c r="O621" i="14"/>
  <c r="A622" i="14"/>
  <c r="B622" i="14"/>
  <c r="C622" i="14"/>
  <c r="N622" i="14"/>
  <c r="O622" i="14"/>
  <c r="A623" i="14"/>
  <c r="B623" i="14"/>
  <c r="C623" i="14"/>
  <c r="N623" i="14"/>
  <c r="O623" i="14"/>
  <c r="A624" i="14"/>
  <c r="B624" i="14"/>
  <c r="C624" i="14"/>
  <c r="N624" i="14"/>
  <c r="O624" i="14"/>
  <c r="A625" i="14"/>
  <c r="B625" i="14"/>
  <c r="C625" i="14"/>
  <c r="N625" i="14"/>
  <c r="O625" i="14"/>
  <c r="A626" i="14"/>
  <c r="B626" i="14"/>
  <c r="C626" i="14"/>
  <c r="N626" i="14"/>
  <c r="O626" i="14"/>
  <c r="A627" i="14"/>
  <c r="B627" i="14"/>
  <c r="C627" i="14"/>
  <c r="N627" i="14"/>
  <c r="O627" i="14"/>
  <c r="A628" i="14"/>
  <c r="B628" i="14"/>
  <c r="C628" i="14"/>
  <c r="N628" i="14"/>
  <c r="O628" i="14"/>
  <c r="A629" i="14"/>
  <c r="B629" i="14"/>
  <c r="C629" i="14"/>
  <c r="N629" i="14"/>
  <c r="O629" i="14"/>
  <c r="A630" i="14"/>
  <c r="B630" i="14"/>
  <c r="C630" i="14"/>
  <c r="N630" i="14"/>
  <c r="O630" i="14"/>
  <c r="A631" i="14"/>
  <c r="B631" i="14"/>
  <c r="C631" i="14"/>
  <c r="N631" i="14"/>
  <c r="O631" i="14"/>
  <c r="A632" i="14"/>
  <c r="B632" i="14"/>
  <c r="C632" i="14"/>
  <c r="N632" i="14"/>
  <c r="O632" i="14"/>
  <c r="A633" i="14"/>
  <c r="B633" i="14"/>
  <c r="C633" i="14"/>
  <c r="N633" i="14"/>
  <c r="O633" i="14"/>
  <c r="A634" i="14"/>
  <c r="B634" i="14"/>
  <c r="C634" i="14"/>
  <c r="N634" i="14"/>
  <c r="O634" i="14"/>
  <c r="A635" i="14"/>
  <c r="B635" i="14"/>
  <c r="C635" i="14"/>
  <c r="N635" i="14"/>
  <c r="O635" i="14"/>
  <c r="A636" i="14"/>
  <c r="B636" i="14"/>
  <c r="C636" i="14"/>
  <c r="N636" i="14"/>
  <c r="O636" i="14"/>
  <c r="A637" i="14"/>
  <c r="B637" i="14"/>
  <c r="C637" i="14"/>
  <c r="N637" i="14"/>
  <c r="O637" i="14"/>
  <c r="A638" i="14"/>
  <c r="B638" i="14"/>
  <c r="C638" i="14"/>
  <c r="N638" i="14"/>
  <c r="O638" i="14"/>
  <c r="A639" i="14"/>
  <c r="B639" i="14"/>
  <c r="C639" i="14"/>
  <c r="N639" i="14"/>
  <c r="O639" i="14"/>
  <c r="A640" i="14"/>
  <c r="B640" i="14"/>
  <c r="C640" i="14"/>
  <c r="N640" i="14"/>
  <c r="O640" i="14"/>
  <c r="A641" i="14"/>
  <c r="B641" i="14"/>
  <c r="C641" i="14"/>
  <c r="N641" i="14"/>
  <c r="O641" i="14"/>
  <c r="A642" i="14"/>
  <c r="B642" i="14"/>
  <c r="C642" i="14"/>
  <c r="N642" i="14"/>
  <c r="O642" i="14"/>
  <c r="A643" i="14"/>
  <c r="B643" i="14"/>
  <c r="C643" i="14"/>
  <c r="N643" i="14"/>
  <c r="O643" i="14"/>
  <c r="A644" i="14"/>
  <c r="B644" i="14"/>
  <c r="C644" i="14"/>
  <c r="N644" i="14"/>
  <c r="O644" i="14"/>
  <c r="A645" i="14"/>
  <c r="B645" i="14"/>
  <c r="C645" i="14"/>
  <c r="N645" i="14"/>
  <c r="O645" i="14"/>
  <c r="A646" i="14"/>
  <c r="B646" i="14"/>
  <c r="C646" i="14"/>
  <c r="N646" i="14"/>
  <c r="O646" i="14"/>
  <c r="A647" i="14"/>
  <c r="B647" i="14"/>
  <c r="C647" i="14"/>
  <c r="N647" i="14"/>
  <c r="O647" i="14"/>
  <c r="A648" i="14"/>
  <c r="B648" i="14"/>
  <c r="C648" i="14"/>
  <c r="N648" i="14"/>
  <c r="O648" i="14"/>
  <c r="A649" i="14"/>
  <c r="B649" i="14"/>
  <c r="C649" i="14"/>
  <c r="N649" i="14"/>
  <c r="O649" i="14"/>
  <c r="A650" i="14"/>
  <c r="B650" i="14"/>
  <c r="C650" i="14"/>
  <c r="N650" i="14"/>
  <c r="O650" i="14"/>
  <c r="A651" i="14"/>
  <c r="B651" i="14"/>
  <c r="C651" i="14"/>
  <c r="N651" i="14"/>
  <c r="O651" i="14"/>
  <c r="A652" i="14"/>
  <c r="B652" i="14"/>
  <c r="C652" i="14"/>
  <c r="N652" i="14"/>
  <c r="O652" i="14"/>
  <c r="A653" i="14"/>
  <c r="B653" i="14"/>
  <c r="C653" i="14"/>
  <c r="N653" i="14"/>
  <c r="O653" i="14"/>
  <c r="A654" i="14"/>
  <c r="B654" i="14"/>
  <c r="C654" i="14"/>
  <c r="N654" i="14"/>
  <c r="O654" i="14"/>
  <c r="A655" i="14"/>
  <c r="B655" i="14"/>
  <c r="C655" i="14"/>
  <c r="N655" i="14"/>
  <c r="O655" i="14"/>
  <c r="A656" i="14"/>
  <c r="B656" i="14"/>
  <c r="C656" i="14"/>
  <c r="N656" i="14"/>
  <c r="O656" i="14"/>
  <c r="A657" i="14"/>
  <c r="B657" i="14"/>
  <c r="C657" i="14"/>
  <c r="N657" i="14"/>
  <c r="O657" i="14"/>
  <c r="A658" i="14"/>
  <c r="B658" i="14"/>
  <c r="C658" i="14"/>
  <c r="N658" i="14"/>
  <c r="O658" i="14"/>
  <c r="A659" i="14"/>
  <c r="B659" i="14"/>
  <c r="C659" i="14"/>
  <c r="N659" i="14"/>
  <c r="O659" i="14"/>
  <c r="A660" i="14"/>
  <c r="B660" i="14"/>
  <c r="C660" i="14"/>
  <c r="N660" i="14"/>
  <c r="O660" i="14"/>
  <c r="A661" i="14"/>
  <c r="B661" i="14"/>
  <c r="C661" i="14"/>
  <c r="N661" i="14"/>
  <c r="O661" i="14"/>
  <c r="A662" i="14"/>
  <c r="B662" i="14"/>
  <c r="C662" i="14"/>
  <c r="N662" i="14"/>
  <c r="O662" i="14"/>
  <c r="A663" i="14"/>
  <c r="B663" i="14"/>
  <c r="C663" i="14"/>
  <c r="N663" i="14"/>
  <c r="O663" i="14"/>
  <c r="A664" i="14"/>
  <c r="B664" i="14"/>
  <c r="C664" i="14"/>
  <c r="N664" i="14"/>
  <c r="O664" i="14"/>
  <c r="A665" i="14"/>
  <c r="B665" i="14"/>
  <c r="C665" i="14"/>
  <c r="N665" i="14"/>
  <c r="O665" i="14"/>
  <c r="A666" i="14"/>
  <c r="B666" i="14"/>
  <c r="C666" i="14"/>
  <c r="N666" i="14"/>
  <c r="O666" i="14"/>
  <c r="A667" i="14"/>
  <c r="B667" i="14"/>
  <c r="C667" i="14"/>
  <c r="N667" i="14"/>
  <c r="O667" i="14"/>
  <c r="A668" i="14"/>
  <c r="B668" i="14"/>
  <c r="C668" i="14"/>
  <c r="N668" i="14"/>
  <c r="O668" i="14"/>
  <c r="A669" i="14"/>
  <c r="B669" i="14"/>
  <c r="C669" i="14"/>
  <c r="N669" i="14"/>
  <c r="O669" i="14"/>
  <c r="A670" i="14"/>
  <c r="B670" i="14"/>
  <c r="C670" i="14"/>
  <c r="N670" i="14"/>
  <c r="O670" i="14"/>
  <c r="A671" i="14"/>
  <c r="B671" i="14"/>
  <c r="C671" i="14"/>
  <c r="N671" i="14"/>
  <c r="O671" i="14"/>
  <c r="A672" i="14"/>
  <c r="B672" i="14"/>
  <c r="C672" i="14"/>
  <c r="N672" i="14"/>
  <c r="O672" i="14"/>
  <c r="A673" i="14"/>
  <c r="B673" i="14"/>
  <c r="C673" i="14"/>
  <c r="N673" i="14"/>
  <c r="O673" i="14"/>
  <c r="A674" i="14"/>
  <c r="B674" i="14"/>
  <c r="C674" i="14"/>
  <c r="N674" i="14"/>
  <c r="O674" i="14"/>
  <c r="A675" i="14"/>
  <c r="B675" i="14"/>
  <c r="C675" i="14"/>
  <c r="N675" i="14"/>
  <c r="O675" i="14"/>
  <c r="A676" i="14"/>
  <c r="B676" i="14"/>
  <c r="C676" i="14"/>
  <c r="N676" i="14"/>
  <c r="O676" i="14"/>
  <c r="A677" i="14"/>
  <c r="B677" i="14"/>
  <c r="C677" i="14"/>
  <c r="N677" i="14"/>
  <c r="O677" i="14"/>
  <c r="A678" i="14"/>
  <c r="B678" i="14"/>
  <c r="C678" i="14"/>
  <c r="N678" i="14"/>
  <c r="O678" i="14"/>
  <c r="A679" i="14"/>
  <c r="B679" i="14"/>
  <c r="C679" i="14"/>
  <c r="N679" i="14"/>
  <c r="O679" i="14"/>
  <c r="A680" i="14"/>
  <c r="B680" i="14"/>
  <c r="C680" i="14"/>
  <c r="N680" i="14"/>
  <c r="O680" i="14"/>
  <c r="A681" i="14"/>
  <c r="B681" i="14"/>
  <c r="C681" i="14"/>
  <c r="N681" i="14"/>
  <c r="O681" i="14"/>
  <c r="A682" i="14"/>
  <c r="B682" i="14"/>
  <c r="C682" i="14"/>
  <c r="N682" i="14"/>
  <c r="O682" i="14"/>
  <c r="A683" i="14"/>
  <c r="B683" i="14"/>
  <c r="C683" i="14"/>
  <c r="N683" i="14"/>
  <c r="O683" i="14"/>
  <c r="A684" i="14"/>
  <c r="B684" i="14"/>
  <c r="C684" i="14"/>
  <c r="N684" i="14"/>
  <c r="O684" i="14"/>
  <c r="A685" i="14"/>
  <c r="B685" i="14"/>
  <c r="C685" i="14"/>
  <c r="N685" i="14"/>
  <c r="O685" i="14"/>
  <c r="A686" i="14"/>
  <c r="B686" i="14"/>
  <c r="C686" i="14"/>
  <c r="N686" i="14"/>
  <c r="O686" i="14"/>
  <c r="A687" i="14"/>
  <c r="B687" i="14"/>
  <c r="C687" i="14"/>
  <c r="N687" i="14"/>
  <c r="O687" i="14"/>
  <c r="A688" i="14"/>
  <c r="B688" i="14"/>
  <c r="C688" i="14"/>
  <c r="N688" i="14"/>
  <c r="O688" i="14"/>
  <c r="A689" i="14"/>
  <c r="B689" i="14"/>
  <c r="C689" i="14"/>
  <c r="N689" i="14"/>
  <c r="O689" i="14"/>
  <c r="A690" i="14"/>
  <c r="B690" i="14"/>
  <c r="C690" i="14"/>
  <c r="N690" i="14"/>
  <c r="O690" i="14"/>
  <c r="A691" i="14"/>
  <c r="B691" i="14"/>
  <c r="C691" i="14"/>
  <c r="N691" i="14"/>
  <c r="O691" i="14"/>
  <c r="A692" i="14"/>
  <c r="B692" i="14"/>
  <c r="C692" i="14"/>
  <c r="N692" i="14"/>
  <c r="O692" i="14"/>
  <c r="A693" i="14"/>
  <c r="B693" i="14"/>
  <c r="C693" i="14"/>
  <c r="N693" i="14"/>
  <c r="O693" i="14"/>
  <c r="A694" i="14"/>
  <c r="B694" i="14"/>
  <c r="C694" i="14"/>
  <c r="N694" i="14"/>
  <c r="O694" i="14"/>
  <c r="A695" i="14"/>
  <c r="B695" i="14"/>
  <c r="C695" i="14"/>
  <c r="N695" i="14"/>
  <c r="O695" i="14"/>
  <c r="A696" i="14"/>
  <c r="B696" i="14"/>
  <c r="C696" i="14"/>
  <c r="N696" i="14"/>
  <c r="O696" i="14"/>
  <c r="A697" i="14"/>
  <c r="B697" i="14"/>
  <c r="C697" i="14"/>
  <c r="N697" i="14"/>
  <c r="O697" i="14"/>
  <c r="A698" i="14"/>
  <c r="B698" i="14"/>
  <c r="C698" i="14"/>
  <c r="N698" i="14"/>
  <c r="O698" i="14"/>
  <c r="A699" i="14"/>
  <c r="B699" i="14"/>
  <c r="C699" i="14"/>
  <c r="N699" i="14"/>
  <c r="O699" i="14"/>
  <c r="A700" i="14"/>
  <c r="B700" i="14"/>
  <c r="C700" i="14"/>
  <c r="N700" i="14"/>
  <c r="O700" i="14"/>
  <c r="A701" i="14"/>
  <c r="B701" i="14"/>
  <c r="C701" i="14"/>
  <c r="N701" i="14"/>
  <c r="O701" i="14"/>
  <c r="A702" i="14"/>
  <c r="B702" i="14"/>
  <c r="C702" i="14"/>
  <c r="N702" i="14"/>
  <c r="O702" i="14"/>
  <c r="A703" i="14"/>
  <c r="B703" i="14"/>
  <c r="C703" i="14"/>
  <c r="N703" i="14"/>
  <c r="O703" i="14"/>
  <c r="A704" i="14"/>
  <c r="B704" i="14"/>
  <c r="C704" i="14"/>
  <c r="N704" i="14"/>
  <c r="O704" i="14"/>
  <c r="A705" i="14"/>
  <c r="B705" i="14"/>
  <c r="C705" i="14"/>
  <c r="N705" i="14"/>
  <c r="O705" i="14"/>
  <c r="A706" i="14"/>
  <c r="B706" i="14"/>
  <c r="C706" i="14"/>
  <c r="N706" i="14"/>
  <c r="O706" i="14"/>
  <c r="A707" i="14"/>
  <c r="B707" i="14"/>
  <c r="C707" i="14"/>
  <c r="N707" i="14"/>
  <c r="O707" i="14"/>
  <c r="A708" i="14"/>
  <c r="B708" i="14"/>
  <c r="C708" i="14"/>
  <c r="N708" i="14"/>
  <c r="O708" i="14"/>
  <c r="A709" i="14"/>
  <c r="B709" i="14"/>
  <c r="C709" i="14"/>
  <c r="N709" i="14"/>
  <c r="O709" i="14"/>
  <c r="A710" i="14"/>
  <c r="B710" i="14"/>
  <c r="C710" i="14"/>
  <c r="N710" i="14"/>
  <c r="O710" i="14"/>
  <c r="A711" i="14"/>
  <c r="B711" i="14"/>
  <c r="C711" i="14"/>
  <c r="N711" i="14"/>
  <c r="O711" i="14"/>
  <c r="A712" i="14"/>
  <c r="B712" i="14"/>
  <c r="C712" i="14"/>
  <c r="N712" i="14"/>
  <c r="O712" i="14"/>
  <c r="A713" i="14"/>
  <c r="B713" i="14"/>
  <c r="C713" i="14"/>
  <c r="N713" i="14"/>
  <c r="O713" i="14"/>
  <c r="A714" i="14"/>
  <c r="B714" i="14"/>
  <c r="C714" i="14"/>
  <c r="N714" i="14"/>
  <c r="O714" i="14"/>
  <c r="A715" i="14"/>
  <c r="B715" i="14"/>
  <c r="C715" i="14"/>
  <c r="N715" i="14"/>
  <c r="O715" i="14"/>
  <c r="A716" i="14"/>
  <c r="B716" i="14"/>
  <c r="C716" i="14"/>
  <c r="N716" i="14"/>
  <c r="O716" i="14"/>
  <c r="A717" i="14"/>
  <c r="B717" i="14"/>
  <c r="C717" i="14"/>
  <c r="N717" i="14"/>
  <c r="O717" i="14"/>
  <c r="A718" i="14"/>
  <c r="B718" i="14"/>
  <c r="C718" i="14"/>
  <c r="N718" i="14"/>
  <c r="O718" i="14"/>
  <c r="A719" i="14"/>
  <c r="B719" i="14"/>
  <c r="C719" i="14"/>
  <c r="N719" i="14"/>
  <c r="O719" i="14"/>
  <c r="A720" i="14"/>
  <c r="B720" i="14"/>
  <c r="C720" i="14"/>
  <c r="N720" i="14"/>
  <c r="O720" i="14"/>
  <c r="A721" i="14"/>
  <c r="B721" i="14"/>
  <c r="C721" i="14"/>
  <c r="N721" i="14"/>
  <c r="O721" i="14"/>
  <c r="A722" i="14"/>
  <c r="B722" i="14"/>
  <c r="C722" i="14"/>
  <c r="N722" i="14"/>
  <c r="O722" i="14"/>
  <c r="A723" i="14"/>
  <c r="B723" i="14"/>
  <c r="C723" i="14"/>
  <c r="N723" i="14"/>
  <c r="O723" i="14"/>
  <c r="A724" i="14"/>
  <c r="B724" i="14"/>
  <c r="C724" i="14"/>
  <c r="N724" i="14"/>
  <c r="O724" i="14"/>
  <c r="A725" i="14"/>
  <c r="B725" i="14"/>
  <c r="C725" i="14"/>
  <c r="N725" i="14"/>
  <c r="O725" i="14"/>
  <c r="A726" i="14"/>
  <c r="B726" i="14"/>
  <c r="C726" i="14"/>
  <c r="N726" i="14"/>
  <c r="O726" i="14"/>
  <c r="A727" i="14"/>
  <c r="B727" i="14"/>
  <c r="C727" i="14"/>
  <c r="N727" i="14"/>
  <c r="O727" i="14"/>
  <c r="A728" i="14"/>
  <c r="B728" i="14"/>
  <c r="C728" i="14"/>
  <c r="N728" i="14"/>
  <c r="O728" i="14"/>
  <c r="A729" i="14"/>
  <c r="B729" i="14"/>
  <c r="C729" i="14"/>
  <c r="N729" i="14"/>
  <c r="O729" i="14"/>
  <c r="A730" i="14"/>
  <c r="B730" i="14"/>
  <c r="C730" i="14"/>
  <c r="N730" i="14"/>
  <c r="O730" i="14"/>
  <c r="A731" i="14"/>
  <c r="B731" i="14"/>
  <c r="C731" i="14"/>
  <c r="N731" i="14"/>
  <c r="O731" i="14"/>
  <c r="A732" i="14"/>
  <c r="B732" i="14"/>
  <c r="C732" i="14"/>
  <c r="N732" i="14"/>
  <c r="O732" i="14"/>
  <c r="A733" i="14"/>
  <c r="B733" i="14"/>
  <c r="C733" i="14"/>
  <c r="N733" i="14"/>
  <c r="O733" i="14"/>
  <c r="A734" i="14"/>
  <c r="B734" i="14"/>
  <c r="C734" i="14"/>
  <c r="N734" i="14"/>
  <c r="O734" i="14"/>
  <c r="A735" i="14"/>
  <c r="B735" i="14"/>
  <c r="C735" i="14"/>
  <c r="N735" i="14"/>
  <c r="O735" i="14"/>
  <c r="A736" i="14"/>
  <c r="B736" i="14"/>
  <c r="C736" i="14"/>
  <c r="N736" i="14"/>
  <c r="O736" i="14"/>
  <c r="A737" i="14"/>
  <c r="B737" i="14"/>
  <c r="C737" i="14"/>
  <c r="N737" i="14"/>
  <c r="O737" i="14"/>
  <c r="A738" i="14"/>
  <c r="B738" i="14"/>
  <c r="C738" i="14"/>
  <c r="N738" i="14"/>
  <c r="O738" i="14"/>
  <c r="A739" i="14"/>
  <c r="B739" i="14"/>
  <c r="C739" i="14"/>
  <c r="N739" i="14"/>
  <c r="O739" i="14"/>
  <c r="A740" i="14"/>
  <c r="B740" i="14"/>
  <c r="C740" i="14"/>
  <c r="N740" i="14"/>
  <c r="O740" i="14"/>
  <c r="A741" i="14"/>
  <c r="B741" i="14"/>
  <c r="C741" i="14"/>
  <c r="N741" i="14"/>
  <c r="O741" i="14"/>
  <c r="A742" i="14"/>
  <c r="B742" i="14"/>
  <c r="C742" i="14"/>
  <c r="N742" i="14"/>
  <c r="O742" i="14"/>
  <c r="A743" i="14"/>
  <c r="B743" i="14"/>
  <c r="C743" i="14"/>
  <c r="N743" i="14"/>
  <c r="O743" i="14"/>
  <c r="A744" i="14"/>
  <c r="B744" i="14"/>
  <c r="C744" i="14"/>
  <c r="N744" i="14"/>
  <c r="O744" i="14"/>
  <c r="A745" i="14"/>
  <c r="B745" i="14"/>
  <c r="C745" i="14"/>
  <c r="N745" i="14"/>
  <c r="O745" i="14"/>
  <c r="A746" i="14"/>
  <c r="B746" i="14"/>
  <c r="C746" i="14"/>
  <c r="N746" i="14"/>
  <c r="O746" i="14"/>
  <c r="A747" i="14"/>
  <c r="B747" i="14"/>
  <c r="C747" i="14"/>
  <c r="N747" i="14"/>
  <c r="O747" i="14"/>
  <c r="A748" i="14"/>
  <c r="B748" i="14"/>
  <c r="C748" i="14"/>
  <c r="N748" i="14"/>
  <c r="O748" i="14"/>
  <c r="A749" i="14"/>
  <c r="B749" i="14"/>
  <c r="C749" i="14"/>
  <c r="N749" i="14"/>
  <c r="O749" i="14"/>
  <c r="A750" i="14"/>
  <c r="B750" i="14"/>
  <c r="C750" i="14"/>
  <c r="N750" i="14"/>
  <c r="O750" i="14"/>
  <c r="A751" i="14"/>
  <c r="B751" i="14"/>
  <c r="C751" i="14"/>
  <c r="N751" i="14"/>
  <c r="O751" i="14"/>
  <c r="A752" i="14"/>
  <c r="B752" i="14"/>
  <c r="C752" i="14"/>
  <c r="N752" i="14"/>
  <c r="O752" i="14"/>
  <c r="A753" i="14"/>
  <c r="B753" i="14"/>
  <c r="C753" i="14"/>
  <c r="N753" i="14"/>
  <c r="O753" i="14"/>
  <c r="A754" i="14"/>
  <c r="B754" i="14"/>
  <c r="C754" i="14"/>
  <c r="N754" i="14"/>
  <c r="O754" i="14"/>
  <c r="A755" i="14"/>
  <c r="B755" i="14"/>
  <c r="C755" i="14"/>
  <c r="N755" i="14"/>
  <c r="O755" i="14"/>
  <c r="A756" i="14"/>
  <c r="B756" i="14"/>
  <c r="C756" i="14"/>
  <c r="N756" i="14"/>
  <c r="O756" i="14"/>
  <c r="A757" i="14"/>
  <c r="B757" i="14"/>
  <c r="C757" i="14"/>
  <c r="N757" i="14"/>
  <c r="O757" i="14"/>
  <c r="A758" i="14"/>
  <c r="B758" i="14"/>
  <c r="C758" i="14"/>
  <c r="N758" i="14"/>
  <c r="O758" i="14"/>
  <c r="A759" i="14"/>
  <c r="B759" i="14"/>
  <c r="C759" i="14"/>
  <c r="N759" i="14"/>
  <c r="O759" i="14"/>
  <c r="A760" i="14"/>
  <c r="B760" i="14"/>
  <c r="C760" i="14"/>
  <c r="N760" i="14"/>
  <c r="O760" i="14"/>
  <c r="A761" i="14"/>
  <c r="B761" i="14"/>
  <c r="C761" i="14"/>
  <c r="N761" i="14"/>
  <c r="O761" i="14"/>
  <c r="A762" i="14"/>
  <c r="B762" i="14"/>
  <c r="C762" i="14"/>
  <c r="N762" i="14"/>
  <c r="O762" i="14"/>
  <c r="A763" i="14"/>
  <c r="B763" i="14"/>
  <c r="C763" i="14"/>
  <c r="N763" i="14"/>
  <c r="O763" i="14"/>
  <c r="A764" i="14"/>
  <c r="B764" i="14"/>
  <c r="C764" i="14"/>
  <c r="N764" i="14"/>
  <c r="O764" i="14"/>
  <c r="A765" i="14"/>
  <c r="B765" i="14"/>
  <c r="C765" i="14"/>
  <c r="N765" i="14"/>
  <c r="O765" i="14"/>
  <c r="A766" i="14"/>
  <c r="B766" i="14"/>
  <c r="C766" i="14"/>
  <c r="N766" i="14"/>
  <c r="O766" i="14"/>
  <c r="A767" i="14"/>
  <c r="B767" i="14"/>
  <c r="C767" i="14"/>
  <c r="N767" i="14"/>
  <c r="O767" i="14"/>
  <c r="A768" i="14"/>
  <c r="B768" i="14"/>
  <c r="C768" i="14"/>
  <c r="N768" i="14"/>
  <c r="O768" i="14"/>
  <c r="A769" i="14"/>
  <c r="B769" i="14"/>
  <c r="C769" i="14"/>
  <c r="N769" i="14"/>
  <c r="O769" i="14"/>
  <c r="A770" i="14"/>
  <c r="B770" i="14"/>
  <c r="C770" i="14"/>
  <c r="N770" i="14"/>
  <c r="O770" i="14"/>
  <c r="A771" i="14"/>
  <c r="B771" i="14"/>
  <c r="C771" i="14"/>
  <c r="N771" i="14"/>
  <c r="O771" i="14"/>
  <c r="A772" i="14"/>
  <c r="B772" i="14"/>
  <c r="C772" i="14"/>
  <c r="N772" i="14"/>
  <c r="O772" i="14"/>
  <c r="A773" i="14"/>
  <c r="B773" i="14"/>
  <c r="C773" i="14"/>
  <c r="N773" i="14"/>
  <c r="O773" i="14"/>
  <c r="A774" i="14"/>
  <c r="B774" i="14"/>
  <c r="C774" i="14"/>
  <c r="N774" i="14"/>
  <c r="O774" i="14"/>
  <c r="A775" i="14"/>
  <c r="B775" i="14"/>
  <c r="C775" i="14"/>
  <c r="N775" i="14"/>
  <c r="O775" i="14"/>
  <c r="A776" i="14"/>
  <c r="B776" i="14"/>
  <c r="C776" i="14"/>
  <c r="N776" i="14"/>
  <c r="O776" i="14"/>
  <c r="A777" i="14"/>
  <c r="B777" i="14"/>
  <c r="C777" i="14"/>
  <c r="N777" i="14"/>
  <c r="O777" i="14"/>
  <c r="A778" i="14"/>
  <c r="B778" i="14"/>
  <c r="C778" i="14"/>
  <c r="N778" i="14"/>
  <c r="O778" i="14"/>
  <c r="A779" i="14"/>
  <c r="B779" i="14"/>
  <c r="C779" i="14"/>
  <c r="N779" i="14"/>
  <c r="O779" i="14"/>
  <c r="A780" i="14"/>
  <c r="B780" i="14"/>
  <c r="C780" i="14"/>
  <c r="N780" i="14"/>
  <c r="O780" i="14"/>
  <c r="A781" i="14"/>
  <c r="B781" i="14"/>
  <c r="C781" i="14"/>
  <c r="N781" i="14"/>
  <c r="O781" i="14"/>
  <c r="A782" i="14"/>
  <c r="B782" i="14"/>
  <c r="C782" i="14"/>
  <c r="N782" i="14"/>
  <c r="O782" i="14"/>
  <c r="A783" i="14"/>
  <c r="B783" i="14"/>
  <c r="C783" i="14"/>
  <c r="N783" i="14"/>
  <c r="O783" i="14"/>
  <c r="A784" i="14"/>
  <c r="B784" i="14"/>
  <c r="C784" i="14"/>
  <c r="N784" i="14"/>
  <c r="O784" i="14"/>
  <c r="A785" i="14"/>
  <c r="B785" i="14"/>
  <c r="C785" i="14"/>
  <c r="N785" i="14"/>
  <c r="O785" i="14"/>
  <c r="A786" i="14"/>
  <c r="B786" i="14"/>
  <c r="C786" i="14"/>
  <c r="N786" i="14"/>
  <c r="O786" i="14"/>
  <c r="A787" i="14"/>
  <c r="B787" i="14"/>
  <c r="C787" i="14"/>
  <c r="N787" i="14"/>
  <c r="O787" i="14"/>
  <c r="A788" i="14"/>
  <c r="B788" i="14"/>
  <c r="C788" i="14"/>
  <c r="N788" i="14"/>
  <c r="O788" i="14"/>
  <c r="A789" i="14"/>
  <c r="B789" i="14"/>
  <c r="C789" i="14"/>
  <c r="N789" i="14"/>
  <c r="O789" i="14"/>
  <c r="A790" i="14"/>
  <c r="B790" i="14"/>
  <c r="C790" i="14"/>
  <c r="N790" i="14"/>
  <c r="O790" i="14"/>
  <c r="A791" i="14"/>
  <c r="B791" i="14"/>
  <c r="C791" i="14"/>
  <c r="N791" i="14"/>
  <c r="O791" i="14"/>
  <c r="A792" i="14"/>
  <c r="B792" i="14"/>
  <c r="C792" i="14"/>
  <c r="N792" i="14"/>
  <c r="O792" i="14"/>
  <c r="A793" i="14"/>
  <c r="B793" i="14"/>
  <c r="C793" i="14"/>
  <c r="N793" i="14"/>
  <c r="O793" i="14"/>
  <c r="A794" i="14"/>
  <c r="B794" i="14"/>
  <c r="C794" i="14"/>
  <c r="N794" i="14"/>
  <c r="O794" i="14"/>
  <c r="A795" i="14"/>
  <c r="B795" i="14"/>
  <c r="C795" i="14"/>
  <c r="N795" i="14"/>
  <c r="O795" i="14"/>
  <c r="A796" i="14"/>
  <c r="B796" i="14"/>
  <c r="C796" i="14"/>
  <c r="N796" i="14"/>
  <c r="O796" i="14"/>
  <c r="A797" i="14"/>
  <c r="B797" i="14"/>
  <c r="C797" i="14"/>
  <c r="N797" i="14"/>
  <c r="O797" i="14"/>
  <c r="A798" i="14"/>
  <c r="B798" i="14"/>
  <c r="C798" i="14"/>
  <c r="N798" i="14"/>
  <c r="O798" i="14"/>
  <c r="A799" i="14"/>
  <c r="B799" i="14"/>
  <c r="C799" i="14"/>
  <c r="N799" i="14"/>
  <c r="O799" i="14"/>
  <c r="A800" i="14"/>
  <c r="B800" i="14"/>
  <c r="C800" i="14"/>
  <c r="N800" i="14"/>
  <c r="O800" i="14"/>
  <c r="A801" i="14"/>
  <c r="B801" i="14"/>
  <c r="C801" i="14"/>
  <c r="N801" i="14"/>
  <c r="O801" i="14"/>
  <c r="A802" i="14"/>
  <c r="B802" i="14"/>
  <c r="C802" i="14"/>
  <c r="N802" i="14"/>
  <c r="O802" i="14"/>
  <c r="A803" i="14"/>
  <c r="B803" i="14"/>
  <c r="C803" i="14"/>
  <c r="N803" i="14"/>
  <c r="O803" i="14"/>
  <c r="A804" i="14"/>
  <c r="B804" i="14"/>
  <c r="C804" i="14"/>
  <c r="N804" i="14"/>
  <c r="O804" i="14"/>
  <c r="A805" i="14"/>
  <c r="B805" i="14"/>
  <c r="C805" i="14"/>
  <c r="N805" i="14"/>
  <c r="O805" i="14"/>
  <c r="A806" i="14"/>
  <c r="B806" i="14"/>
  <c r="C806" i="14"/>
  <c r="N806" i="14"/>
  <c r="O806" i="14"/>
  <c r="A807" i="14"/>
  <c r="B807" i="14"/>
  <c r="C807" i="14"/>
  <c r="N807" i="14"/>
  <c r="O807" i="14"/>
  <c r="A808" i="14"/>
  <c r="B808" i="14"/>
  <c r="C808" i="14"/>
  <c r="N808" i="14"/>
  <c r="O808" i="14"/>
  <c r="A809" i="14"/>
  <c r="B809" i="14"/>
  <c r="C809" i="14"/>
  <c r="N809" i="14"/>
  <c r="O809" i="14"/>
  <c r="A810" i="14"/>
  <c r="B810" i="14"/>
  <c r="C810" i="14"/>
  <c r="N810" i="14"/>
  <c r="O810" i="14"/>
  <c r="A811" i="14"/>
  <c r="B811" i="14"/>
  <c r="C811" i="14"/>
  <c r="N811" i="14"/>
  <c r="O811" i="14"/>
  <c r="A812" i="14"/>
  <c r="B812" i="14"/>
  <c r="C812" i="14"/>
  <c r="N812" i="14"/>
  <c r="O812" i="14"/>
  <c r="A813" i="14"/>
  <c r="B813" i="14"/>
  <c r="C813" i="14"/>
  <c r="N813" i="14"/>
  <c r="O813" i="14"/>
  <c r="A814" i="14"/>
  <c r="B814" i="14"/>
  <c r="C814" i="14"/>
  <c r="N814" i="14"/>
  <c r="O814" i="14"/>
  <c r="A815" i="14"/>
  <c r="B815" i="14"/>
  <c r="C815" i="14"/>
  <c r="N815" i="14"/>
  <c r="O815" i="14"/>
  <c r="A816" i="14"/>
  <c r="B816" i="14"/>
  <c r="C816" i="14"/>
  <c r="N816" i="14"/>
  <c r="O816" i="14"/>
  <c r="A817" i="14"/>
  <c r="B817" i="14"/>
  <c r="C817" i="14"/>
  <c r="N817" i="14"/>
  <c r="O817" i="14"/>
  <c r="A818" i="14"/>
  <c r="B818" i="14"/>
  <c r="C818" i="14"/>
  <c r="N818" i="14"/>
  <c r="O818" i="14"/>
  <c r="A819" i="14"/>
  <c r="B819" i="14"/>
  <c r="C819" i="14"/>
  <c r="N819" i="14"/>
  <c r="O819" i="14"/>
  <c r="A820" i="14"/>
  <c r="B820" i="14"/>
  <c r="C820" i="14"/>
  <c r="N820" i="14"/>
  <c r="O820" i="14"/>
  <c r="A821" i="14"/>
  <c r="B821" i="14"/>
  <c r="C821" i="14"/>
  <c r="N821" i="14"/>
  <c r="O821" i="14"/>
  <c r="A822" i="14"/>
  <c r="B822" i="14"/>
  <c r="C822" i="14"/>
  <c r="N822" i="14"/>
  <c r="O822" i="14"/>
  <c r="A823" i="14"/>
  <c r="B823" i="14"/>
  <c r="C823" i="14"/>
  <c r="N823" i="14"/>
  <c r="O823" i="14"/>
  <c r="A824" i="14"/>
  <c r="B824" i="14"/>
  <c r="C824" i="14"/>
  <c r="N824" i="14"/>
  <c r="O824" i="14"/>
  <c r="A825" i="14"/>
  <c r="B825" i="14"/>
  <c r="C825" i="14"/>
  <c r="N825" i="14"/>
  <c r="O825" i="14"/>
  <c r="A826" i="14"/>
  <c r="B826" i="14"/>
  <c r="C826" i="14"/>
  <c r="N826" i="14"/>
  <c r="O826" i="14"/>
  <c r="A827" i="14"/>
  <c r="B827" i="14"/>
  <c r="C827" i="14"/>
  <c r="N827" i="14"/>
  <c r="O827" i="14"/>
  <c r="A828" i="14"/>
  <c r="B828" i="14"/>
  <c r="C828" i="14"/>
  <c r="N828" i="14"/>
  <c r="O828" i="14"/>
  <c r="A829" i="14"/>
  <c r="B829" i="14"/>
  <c r="C829" i="14"/>
  <c r="N829" i="14"/>
  <c r="O829" i="14"/>
  <c r="A830" i="14"/>
  <c r="B830" i="14"/>
  <c r="C830" i="14"/>
  <c r="N830" i="14"/>
  <c r="O830" i="14"/>
  <c r="A831" i="14"/>
  <c r="B831" i="14"/>
  <c r="C831" i="14"/>
  <c r="N831" i="14"/>
  <c r="O831" i="14"/>
  <c r="A832" i="14"/>
  <c r="B832" i="14"/>
  <c r="C832" i="14"/>
  <c r="N832" i="14"/>
  <c r="O832" i="14"/>
  <c r="A833" i="14"/>
  <c r="B833" i="14"/>
  <c r="C833" i="14"/>
  <c r="N833" i="14"/>
  <c r="O833" i="14"/>
  <c r="A834" i="14"/>
  <c r="B834" i="14"/>
  <c r="C834" i="14"/>
  <c r="N834" i="14"/>
  <c r="O834" i="14"/>
  <c r="A835" i="14"/>
  <c r="B835" i="14"/>
  <c r="C835" i="14"/>
  <c r="N835" i="14"/>
  <c r="O835" i="14"/>
  <c r="A836" i="14"/>
  <c r="B836" i="14"/>
  <c r="C836" i="14"/>
  <c r="N836" i="14"/>
  <c r="O836" i="14"/>
  <c r="A837" i="14"/>
  <c r="B837" i="14"/>
  <c r="C837" i="14"/>
  <c r="N837" i="14"/>
  <c r="O837" i="14"/>
  <c r="A838" i="14"/>
  <c r="B838" i="14"/>
  <c r="C838" i="14"/>
  <c r="N838" i="14"/>
  <c r="O838" i="14"/>
  <c r="A839" i="14"/>
  <c r="B839" i="14"/>
  <c r="C839" i="14"/>
  <c r="N839" i="14"/>
  <c r="O839" i="14"/>
  <c r="A840" i="14"/>
  <c r="B840" i="14"/>
  <c r="C840" i="14"/>
  <c r="N840" i="14"/>
  <c r="O840" i="14"/>
  <c r="A841" i="14"/>
  <c r="B841" i="14"/>
  <c r="C841" i="14"/>
  <c r="N841" i="14"/>
  <c r="O841" i="14"/>
  <c r="A842" i="14"/>
  <c r="B842" i="14"/>
  <c r="C842" i="14"/>
  <c r="N842" i="14"/>
  <c r="O842" i="14"/>
  <c r="A843" i="14"/>
  <c r="B843" i="14"/>
  <c r="C843" i="14"/>
  <c r="N843" i="14"/>
  <c r="O843" i="14"/>
  <c r="A844" i="14"/>
  <c r="B844" i="14"/>
  <c r="C844" i="14"/>
  <c r="N844" i="14"/>
  <c r="O844" i="14"/>
  <c r="A845" i="14"/>
  <c r="B845" i="14"/>
  <c r="C845" i="14"/>
  <c r="N845" i="14"/>
  <c r="O845" i="14"/>
  <c r="A846" i="14"/>
  <c r="B846" i="14"/>
  <c r="C846" i="14"/>
  <c r="N846" i="14"/>
  <c r="O846" i="14"/>
  <c r="A847" i="14"/>
  <c r="B847" i="14"/>
  <c r="C847" i="14"/>
  <c r="N847" i="14"/>
  <c r="O847" i="14"/>
  <c r="A848" i="14"/>
  <c r="B848" i="14"/>
  <c r="C848" i="14"/>
  <c r="N848" i="14"/>
  <c r="O848" i="14"/>
  <c r="A849" i="14"/>
  <c r="B849" i="14"/>
  <c r="C849" i="14"/>
  <c r="N849" i="14"/>
  <c r="O849" i="14"/>
  <c r="A850" i="14"/>
  <c r="B850" i="14"/>
  <c r="C850" i="14"/>
  <c r="N850" i="14"/>
  <c r="O850" i="14"/>
  <c r="A851" i="14"/>
  <c r="B851" i="14"/>
  <c r="C851" i="14"/>
  <c r="N851" i="14"/>
  <c r="O851" i="14"/>
  <c r="A852" i="14"/>
  <c r="B852" i="14"/>
  <c r="C852" i="14"/>
  <c r="N852" i="14"/>
  <c r="O852" i="14"/>
  <c r="A853" i="14"/>
  <c r="B853" i="14"/>
  <c r="C853" i="14"/>
  <c r="N853" i="14"/>
  <c r="O853" i="14"/>
  <c r="A854" i="14"/>
  <c r="B854" i="14"/>
  <c r="C854" i="14"/>
  <c r="N854" i="14"/>
  <c r="O854" i="14"/>
  <c r="A855" i="14"/>
  <c r="B855" i="14"/>
  <c r="C855" i="14"/>
  <c r="N855" i="14"/>
  <c r="O855" i="14"/>
  <c r="A856" i="14"/>
  <c r="B856" i="14"/>
  <c r="C856" i="14"/>
  <c r="N856" i="14"/>
  <c r="O856" i="14"/>
  <c r="A857" i="14"/>
  <c r="B857" i="14"/>
  <c r="C857" i="14"/>
  <c r="N857" i="14"/>
  <c r="O857" i="14"/>
  <c r="A858" i="14"/>
  <c r="B858" i="14"/>
  <c r="C858" i="14"/>
  <c r="N858" i="14"/>
  <c r="O858" i="14"/>
  <c r="A859" i="14"/>
  <c r="B859" i="14"/>
  <c r="C859" i="14"/>
  <c r="N859" i="14"/>
  <c r="O859" i="14"/>
  <c r="A860" i="14"/>
  <c r="B860" i="14"/>
  <c r="C860" i="14"/>
  <c r="N860" i="14"/>
  <c r="O860" i="14"/>
  <c r="A861" i="14"/>
  <c r="B861" i="14"/>
  <c r="C861" i="14"/>
  <c r="N861" i="14"/>
  <c r="O861" i="14"/>
  <c r="A862" i="14"/>
  <c r="B862" i="14"/>
  <c r="C862" i="14"/>
  <c r="N862" i="14"/>
  <c r="O862" i="14"/>
  <c r="A863" i="14"/>
  <c r="B863" i="14"/>
  <c r="C863" i="14"/>
  <c r="N863" i="14"/>
  <c r="O863" i="14"/>
  <c r="A864" i="14"/>
  <c r="B864" i="14"/>
  <c r="C864" i="14"/>
  <c r="N864" i="14"/>
  <c r="O864" i="14"/>
  <c r="A865" i="14"/>
  <c r="B865" i="14"/>
  <c r="C865" i="14"/>
  <c r="N865" i="14"/>
  <c r="O865" i="14"/>
  <c r="A866" i="14"/>
  <c r="B866" i="14"/>
  <c r="C866" i="14"/>
  <c r="N866" i="14"/>
  <c r="O866" i="14"/>
  <c r="A867" i="14"/>
  <c r="B867" i="14"/>
  <c r="C867" i="14"/>
  <c r="N867" i="14"/>
  <c r="O867" i="14"/>
  <c r="A868" i="14"/>
  <c r="B868" i="14"/>
  <c r="C868" i="14"/>
  <c r="N868" i="14"/>
  <c r="O868" i="14"/>
  <c r="A869" i="14"/>
  <c r="B869" i="14"/>
  <c r="C869" i="14"/>
  <c r="N869" i="14"/>
  <c r="O869" i="14"/>
  <c r="A870" i="14"/>
  <c r="B870" i="14"/>
  <c r="C870" i="14"/>
  <c r="N870" i="14"/>
  <c r="O870" i="14"/>
  <c r="A871" i="14"/>
  <c r="B871" i="14"/>
  <c r="C871" i="14"/>
  <c r="N871" i="14"/>
  <c r="O871" i="14"/>
  <c r="A872" i="14"/>
  <c r="B872" i="14"/>
  <c r="C872" i="14"/>
  <c r="N872" i="14"/>
  <c r="O872" i="14"/>
  <c r="A873" i="14"/>
  <c r="B873" i="14"/>
  <c r="C873" i="14"/>
  <c r="N873" i="14"/>
  <c r="O873" i="14"/>
  <c r="A874" i="14"/>
  <c r="B874" i="14"/>
  <c r="C874" i="14"/>
  <c r="N874" i="14"/>
  <c r="O874" i="14"/>
  <c r="A875" i="14"/>
  <c r="B875" i="14"/>
  <c r="C875" i="14"/>
  <c r="N875" i="14"/>
  <c r="O875" i="14"/>
  <c r="A876" i="14"/>
  <c r="B876" i="14"/>
  <c r="C876" i="14"/>
  <c r="N876" i="14"/>
  <c r="O876" i="14"/>
  <c r="A877" i="14"/>
  <c r="B877" i="14"/>
  <c r="C877" i="14"/>
  <c r="N877" i="14"/>
  <c r="O877" i="14"/>
  <c r="A878" i="14"/>
  <c r="B878" i="14"/>
  <c r="C878" i="14"/>
  <c r="N878" i="14"/>
  <c r="O878" i="14"/>
  <c r="A879" i="14"/>
  <c r="B879" i="14"/>
  <c r="C879" i="14"/>
  <c r="N879" i="14"/>
  <c r="O879" i="14"/>
  <c r="A880" i="14"/>
  <c r="B880" i="14"/>
  <c r="C880" i="14"/>
  <c r="N880" i="14"/>
  <c r="O880" i="14"/>
  <c r="A881" i="14"/>
  <c r="B881" i="14"/>
  <c r="C881" i="14"/>
  <c r="N881" i="14"/>
  <c r="O881" i="14"/>
  <c r="A882" i="14"/>
  <c r="B882" i="14"/>
  <c r="C882" i="14"/>
  <c r="N882" i="14"/>
  <c r="O882" i="14"/>
  <c r="A883" i="14"/>
  <c r="B883" i="14"/>
  <c r="C883" i="14"/>
  <c r="N883" i="14"/>
  <c r="O883" i="14"/>
  <c r="A884" i="14"/>
  <c r="B884" i="14"/>
  <c r="C884" i="14"/>
  <c r="N884" i="14"/>
  <c r="O884" i="14"/>
  <c r="A885" i="14"/>
  <c r="B885" i="14"/>
  <c r="C885" i="14"/>
  <c r="N885" i="14"/>
  <c r="O885" i="14"/>
  <c r="A886" i="14"/>
  <c r="B886" i="14"/>
  <c r="C886" i="14"/>
  <c r="N886" i="14"/>
  <c r="O886" i="14"/>
  <c r="A887" i="14"/>
  <c r="B887" i="14"/>
  <c r="C887" i="14"/>
  <c r="N887" i="14"/>
  <c r="O887" i="14"/>
  <c r="A888" i="14"/>
  <c r="B888" i="14"/>
  <c r="C888" i="14"/>
  <c r="N888" i="14"/>
  <c r="O888" i="14"/>
  <c r="A889" i="14"/>
  <c r="B889" i="14"/>
  <c r="C889" i="14"/>
  <c r="N889" i="14"/>
  <c r="O889" i="14"/>
  <c r="A890" i="14"/>
  <c r="B890" i="14"/>
  <c r="C890" i="14"/>
  <c r="N890" i="14"/>
  <c r="O890" i="14"/>
  <c r="A891" i="14"/>
  <c r="B891" i="14"/>
  <c r="C891" i="14"/>
  <c r="N891" i="14"/>
  <c r="O891" i="14"/>
  <c r="A892" i="14"/>
  <c r="B892" i="14"/>
  <c r="C892" i="14"/>
  <c r="N892" i="14"/>
  <c r="O892" i="14"/>
  <c r="A893" i="14"/>
  <c r="B893" i="14"/>
  <c r="C893" i="14"/>
  <c r="N893" i="14"/>
  <c r="O893" i="14"/>
  <c r="A894" i="14"/>
  <c r="B894" i="14"/>
  <c r="C894" i="14"/>
  <c r="N894" i="14"/>
  <c r="O894" i="14"/>
  <c r="A895" i="14"/>
  <c r="B895" i="14"/>
  <c r="C895" i="14"/>
  <c r="N895" i="14"/>
  <c r="O895" i="14"/>
  <c r="A896" i="14"/>
  <c r="B896" i="14"/>
  <c r="C896" i="14"/>
  <c r="N896" i="14"/>
  <c r="O896" i="14"/>
  <c r="A897" i="14"/>
  <c r="B897" i="14"/>
  <c r="C897" i="14"/>
  <c r="N897" i="14"/>
  <c r="O897" i="14"/>
  <c r="A898" i="14"/>
  <c r="B898" i="14"/>
  <c r="C898" i="14"/>
  <c r="N898" i="14"/>
  <c r="O898" i="14"/>
  <c r="A899" i="14"/>
  <c r="B899" i="14"/>
  <c r="C899" i="14"/>
  <c r="N899" i="14"/>
  <c r="O899" i="14"/>
  <c r="A900" i="14"/>
  <c r="B900" i="14"/>
  <c r="C900" i="14"/>
  <c r="N900" i="14"/>
  <c r="O900" i="14"/>
  <c r="A901" i="14"/>
  <c r="B901" i="14"/>
  <c r="C901" i="14"/>
  <c r="N901" i="14"/>
  <c r="O901" i="14"/>
  <c r="A902" i="14"/>
  <c r="B902" i="14"/>
  <c r="C902" i="14"/>
  <c r="N902" i="14"/>
  <c r="O902" i="14"/>
  <c r="A903" i="14"/>
  <c r="B903" i="14"/>
  <c r="C903" i="14"/>
  <c r="N903" i="14"/>
  <c r="O903" i="14"/>
  <c r="A904" i="14"/>
  <c r="B904" i="14"/>
  <c r="C904" i="14"/>
  <c r="N904" i="14"/>
  <c r="O904" i="14"/>
  <c r="A905" i="14"/>
  <c r="B905" i="14"/>
  <c r="C905" i="14"/>
  <c r="N905" i="14"/>
  <c r="O905" i="14"/>
  <c r="A906" i="14"/>
  <c r="B906" i="14"/>
  <c r="C906" i="14"/>
  <c r="N906" i="14"/>
  <c r="O906" i="14"/>
  <c r="A907" i="14"/>
  <c r="B907" i="14"/>
  <c r="C907" i="14"/>
  <c r="N907" i="14"/>
  <c r="O907" i="14"/>
  <c r="A908" i="14"/>
  <c r="B908" i="14"/>
  <c r="C908" i="14"/>
  <c r="N908" i="14"/>
  <c r="O908" i="14"/>
  <c r="A909" i="14"/>
  <c r="B909" i="14"/>
  <c r="C909" i="14"/>
  <c r="N909" i="14"/>
  <c r="O909" i="14"/>
  <c r="A910" i="14"/>
  <c r="B910" i="14"/>
  <c r="C910" i="14"/>
  <c r="N910" i="14"/>
  <c r="O910" i="14"/>
  <c r="A911" i="14"/>
  <c r="B911" i="14"/>
  <c r="C911" i="14"/>
  <c r="N911" i="14"/>
  <c r="O911" i="14"/>
  <c r="A912" i="14"/>
  <c r="B912" i="14"/>
  <c r="C912" i="14"/>
  <c r="N912" i="14"/>
  <c r="O912" i="14"/>
  <c r="A913" i="14"/>
  <c r="B913" i="14"/>
  <c r="C913" i="14"/>
  <c r="N913" i="14"/>
  <c r="O913" i="14"/>
  <c r="A914" i="14"/>
  <c r="B914" i="14"/>
  <c r="C914" i="14"/>
  <c r="N914" i="14"/>
  <c r="O914" i="14"/>
  <c r="A915" i="14"/>
  <c r="B915" i="14"/>
  <c r="C915" i="14"/>
  <c r="N915" i="14"/>
  <c r="O915" i="14"/>
  <c r="A916" i="14"/>
  <c r="B916" i="14"/>
  <c r="C916" i="14"/>
  <c r="N916" i="14"/>
  <c r="O916" i="14"/>
  <c r="A917" i="14"/>
  <c r="B917" i="14"/>
  <c r="C917" i="14"/>
  <c r="N917" i="14"/>
  <c r="O917" i="14"/>
  <c r="A918" i="14"/>
  <c r="B918" i="14"/>
  <c r="C918" i="14"/>
  <c r="N918" i="14"/>
  <c r="O918" i="14"/>
  <c r="A919" i="14"/>
  <c r="B919" i="14"/>
  <c r="C919" i="14"/>
  <c r="N919" i="14"/>
  <c r="O919" i="14"/>
  <c r="A920" i="14"/>
  <c r="B920" i="14"/>
  <c r="C920" i="14"/>
  <c r="N920" i="14"/>
  <c r="O920" i="14"/>
  <c r="A921" i="14"/>
  <c r="B921" i="14"/>
  <c r="C921" i="14"/>
  <c r="N921" i="14"/>
  <c r="O921" i="14"/>
  <c r="A922" i="14"/>
  <c r="B922" i="14"/>
  <c r="C922" i="14"/>
  <c r="N922" i="14"/>
  <c r="O922" i="14"/>
  <c r="A923" i="14"/>
  <c r="B923" i="14"/>
  <c r="C923" i="14"/>
  <c r="N923" i="14"/>
  <c r="O923" i="14"/>
  <c r="A924" i="14"/>
  <c r="B924" i="14"/>
  <c r="C924" i="14"/>
  <c r="N924" i="14"/>
  <c r="O924" i="14"/>
  <c r="A925" i="14"/>
  <c r="B925" i="14"/>
  <c r="C925" i="14"/>
  <c r="N925" i="14"/>
  <c r="O925" i="14"/>
  <c r="A926" i="14"/>
  <c r="B926" i="14"/>
  <c r="C926" i="14"/>
  <c r="N926" i="14"/>
  <c r="O926" i="14"/>
  <c r="A927" i="14"/>
  <c r="B927" i="14"/>
  <c r="C927" i="14"/>
  <c r="N927" i="14"/>
  <c r="O927" i="14"/>
  <c r="A928" i="14"/>
  <c r="B928" i="14"/>
  <c r="C928" i="14"/>
  <c r="N928" i="14"/>
  <c r="O928" i="14"/>
  <c r="A929" i="14"/>
  <c r="B929" i="14"/>
  <c r="C929" i="14"/>
  <c r="N929" i="14"/>
  <c r="O929" i="14"/>
  <c r="A930" i="14"/>
  <c r="B930" i="14"/>
  <c r="C930" i="14"/>
  <c r="N930" i="14"/>
  <c r="O930" i="14"/>
  <c r="A931" i="14"/>
  <c r="B931" i="14"/>
  <c r="C931" i="14"/>
  <c r="N931" i="14"/>
  <c r="O931" i="14"/>
  <c r="A932" i="14"/>
  <c r="B932" i="14"/>
  <c r="C932" i="14"/>
  <c r="N932" i="14"/>
  <c r="O932" i="14"/>
  <c r="A933" i="14"/>
  <c r="B933" i="14"/>
  <c r="C933" i="14"/>
  <c r="N933" i="14"/>
  <c r="O933" i="14"/>
  <c r="A934" i="14"/>
  <c r="B934" i="14"/>
  <c r="C934" i="14"/>
  <c r="N934" i="14"/>
  <c r="O934" i="14"/>
  <c r="A935" i="14"/>
  <c r="B935" i="14"/>
  <c r="C935" i="14"/>
  <c r="N935" i="14"/>
  <c r="O935" i="14"/>
  <c r="A936" i="14"/>
  <c r="B936" i="14"/>
  <c r="C936" i="14"/>
  <c r="N936" i="14"/>
  <c r="O936" i="14"/>
  <c r="A937" i="14"/>
  <c r="B937" i="14"/>
  <c r="C937" i="14"/>
  <c r="N937" i="14"/>
  <c r="O937" i="14"/>
  <c r="A938" i="14"/>
  <c r="B938" i="14"/>
  <c r="C938" i="14"/>
  <c r="N938" i="14"/>
  <c r="O938" i="14"/>
  <c r="A939" i="14"/>
  <c r="B939" i="14"/>
  <c r="C939" i="14"/>
  <c r="N939" i="14"/>
  <c r="O939" i="14"/>
  <c r="A940" i="14"/>
  <c r="B940" i="14"/>
  <c r="C940" i="14"/>
  <c r="N940" i="14"/>
  <c r="O940" i="14"/>
  <c r="A941" i="14"/>
  <c r="B941" i="14"/>
  <c r="C941" i="14"/>
  <c r="N941" i="14"/>
  <c r="O941" i="14"/>
  <c r="A942" i="14"/>
  <c r="B942" i="14"/>
  <c r="C942" i="14"/>
  <c r="N942" i="14"/>
  <c r="O942" i="14"/>
  <c r="A943" i="14"/>
  <c r="B943" i="14"/>
  <c r="C943" i="14"/>
  <c r="N943" i="14"/>
  <c r="O943" i="14"/>
  <c r="A944" i="14"/>
  <c r="B944" i="14"/>
  <c r="C944" i="14"/>
  <c r="N944" i="14"/>
  <c r="O944" i="14"/>
  <c r="A945" i="14"/>
  <c r="B945" i="14"/>
  <c r="C945" i="14"/>
  <c r="N945" i="14"/>
  <c r="O945" i="14"/>
  <c r="A946" i="14"/>
  <c r="B946" i="14"/>
  <c r="C946" i="14"/>
  <c r="N946" i="14"/>
  <c r="O946" i="14"/>
  <c r="A947" i="14"/>
  <c r="B947" i="14"/>
  <c r="C947" i="14"/>
  <c r="N947" i="14"/>
  <c r="O947" i="14"/>
  <c r="A948" i="14"/>
  <c r="B948" i="14"/>
  <c r="C948" i="14"/>
  <c r="N948" i="14"/>
  <c r="O948" i="14"/>
  <c r="A949" i="14"/>
  <c r="B949" i="14"/>
  <c r="C949" i="14"/>
  <c r="N949" i="14"/>
  <c r="O949" i="14"/>
  <c r="A950" i="14"/>
  <c r="B950" i="14"/>
  <c r="C950" i="14"/>
  <c r="N950" i="14"/>
  <c r="O950" i="14"/>
  <c r="A951" i="14"/>
  <c r="B951" i="14"/>
  <c r="C951" i="14"/>
  <c r="N951" i="14"/>
  <c r="O951" i="14"/>
  <c r="A952" i="14"/>
  <c r="B952" i="14"/>
  <c r="C952" i="14"/>
  <c r="N952" i="14"/>
  <c r="O952" i="14"/>
  <c r="A953" i="14"/>
  <c r="B953" i="14"/>
  <c r="C953" i="14"/>
  <c r="N953" i="14"/>
  <c r="O953" i="14"/>
  <c r="A954" i="14"/>
  <c r="B954" i="14"/>
  <c r="C954" i="14"/>
  <c r="N954" i="14"/>
  <c r="O954" i="14"/>
  <c r="A955" i="14"/>
  <c r="B955" i="14"/>
  <c r="C955" i="14"/>
  <c r="N955" i="14"/>
  <c r="O955" i="14"/>
  <c r="A956" i="14"/>
  <c r="B956" i="14"/>
  <c r="C956" i="14"/>
  <c r="N956" i="14"/>
  <c r="O956" i="14"/>
  <c r="A957" i="14"/>
  <c r="B957" i="14"/>
  <c r="C957" i="14"/>
  <c r="N957" i="14"/>
  <c r="O957" i="14"/>
  <c r="A958" i="14"/>
  <c r="B958" i="14"/>
  <c r="C958" i="14"/>
  <c r="N958" i="14"/>
  <c r="O958" i="14"/>
  <c r="A959" i="14"/>
  <c r="B959" i="14"/>
  <c r="C959" i="14"/>
  <c r="N959" i="14"/>
  <c r="O959" i="14"/>
  <c r="A960" i="14"/>
  <c r="B960" i="14"/>
  <c r="C960" i="14"/>
  <c r="N960" i="14"/>
  <c r="O960" i="14"/>
  <c r="A961" i="14"/>
  <c r="B961" i="14"/>
  <c r="C961" i="14"/>
  <c r="N961" i="14"/>
  <c r="O961" i="14"/>
  <c r="A962" i="14"/>
  <c r="B962" i="14"/>
  <c r="C962" i="14"/>
  <c r="N962" i="14"/>
  <c r="O962" i="14"/>
  <c r="A963" i="14"/>
  <c r="B963" i="14"/>
  <c r="C963" i="14"/>
  <c r="N963" i="14"/>
  <c r="O963" i="14"/>
  <c r="A964" i="14"/>
  <c r="B964" i="14"/>
  <c r="C964" i="14"/>
  <c r="N964" i="14"/>
  <c r="O964" i="14"/>
  <c r="A965" i="14"/>
  <c r="B965" i="14"/>
  <c r="C965" i="14"/>
  <c r="N965" i="14"/>
  <c r="O965" i="14"/>
  <c r="A966" i="14"/>
  <c r="B966" i="14"/>
  <c r="C966" i="14"/>
  <c r="N966" i="14"/>
  <c r="O966" i="14"/>
  <c r="A967" i="14"/>
  <c r="B967" i="14"/>
  <c r="C967" i="14"/>
  <c r="N967" i="14"/>
  <c r="O967" i="14"/>
  <c r="A968" i="14"/>
  <c r="B968" i="14"/>
  <c r="C968" i="14"/>
  <c r="N968" i="14"/>
  <c r="O968" i="14"/>
  <c r="A969" i="14"/>
  <c r="B969" i="14"/>
  <c r="C969" i="14"/>
  <c r="N969" i="14"/>
  <c r="O969" i="14"/>
  <c r="A970" i="14"/>
  <c r="B970" i="14"/>
  <c r="C970" i="14"/>
  <c r="N970" i="14"/>
  <c r="O970" i="14"/>
  <c r="A971" i="14"/>
  <c r="B971" i="14"/>
  <c r="C971" i="14"/>
  <c r="N971" i="14"/>
  <c r="O971" i="14"/>
  <c r="A972" i="14"/>
  <c r="B972" i="14"/>
  <c r="C972" i="14"/>
  <c r="N972" i="14"/>
  <c r="O972" i="14"/>
  <c r="A973" i="14"/>
  <c r="B973" i="14"/>
  <c r="C973" i="14"/>
  <c r="N973" i="14"/>
  <c r="O973" i="14"/>
  <c r="A974" i="14"/>
  <c r="B974" i="14"/>
  <c r="C974" i="14"/>
  <c r="N974" i="14"/>
  <c r="O974" i="14"/>
  <c r="A975" i="14"/>
  <c r="B975" i="14"/>
  <c r="C975" i="14"/>
  <c r="N975" i="14"/>
  <c r="O975" i="14"/>
  <c r="A976" i="14"/>
  <c r="B976" i="14"/>
  <c r="C976" i="14"/>
  <c r="N976" i="14"/>
  <c r="O976" i="14"/>
  <c r="A977" i="14"/>
  <c r="B977" i="14"/>
  <c r="C977" i="14"/>
  <c r="N977" i="14"/>
  <c r="O977" i="14"/>
  <c r="A978" i="14"/>
  <c r="B978" i="14"/>
  <c r="C978" i="14"/>
  <c r="N978" i="14"/>
  <c r="O978" i="14"/>
  <c r="A979" i="14"/>
  <c r="B979" i="14"/>
  <c r="C979" i="14"/>
  <c r="N979" i="14"/>
  <c r="O979" i="14"/>
  <c r="A980" i="14"/>
  <c r="B980" i="14"/>
  <c r="C980" i="14"/>
  <c r="N980" i="14"/>
  <c r="O980" i="14"/>
  <c r="A981" i="14"/>
  <c r="B981" i="14"/>
  <c r="C981" i="14"/>
  <c r="N981" i="14"/>
  <c r="O981" i="14"/>
  <c r="A982" i="14"/>
  <c r="B982" i="14"/>
  <c r="C982" i="14"/>
  <c r="N982" i="14"/>
  <c r="O982" i="14"/>
  <c r="A983" i="14"/>
  <c r="B983" i="14"/>
  <c r="C983" i="14"/>
  <c r="N983" i="14"/>
  <c r="O983" i="14"/>
  <c r="A984" i="14"/>
  <c r="B984" i="14"/>
  <c r="C984" i="14"/>
  <c r="N984" i="14"/>
  <c r="O984" i="14"/>
  <c r="A985" i="14"/>
  <c r="B985" i="14"/>
  <c r="C985" i="14"/>
  <c r="N985" i="14"/>
  <c r="O985" i="14"/>
  <c r="A986" i="14"/>
  <c r="B986" i="14"/>
  <c r="C986" i="14"/>
  <c r="N986" i="14"/>
  <c r="O986" i="14"/>
  <c r="A987" i="14"/>
  <c r="B987" i="14"/>
  <c r="C987" i="14"/>
  <c r="N987" i="14"/>
  <c r="O987" i="14"/>
  <c r="A988" i="14"/>
  <c r="B988" i="14"/>
  <c r="C988" i="14"/>
  <c r="N988" i="14"/>
  <c r="O988" i="14"/>
  <c r="A989" i="14"/>
  <c r="B989" i="14"/>
  <c r="C989" i="14"/>
  <c r="N989" i="14"/>
  <c r="O989" i="14"/>
  <c r="A990" i="14"/>
  <c r="B990" i="14"/>
  <c r="C990" i="14"/>
  <c r="N990" i="14"/>
  <c r="O990" i="14"/>
  <c r="A991" i="14"/>
  <c r="B991" i="14"/>
  <c r="C991" i="14"/>
  <c r="N991" i="14"/>
  <c r="O991" i="14"/>
  <c r="A992" i="14"/>
  <c r="B992" i="14"/>
  <c r="C992" i="14"/>
  <c r="N992" i="14"/>
  <c r="O992" i="14"/>
  <c r="A993" i="14"/>
  <c r="B993" i="14"/>
  <c r="C993" i="14"/>
  <c r="N993" i="14"/>
  <c r="O993" i="14"/>
  <c r="A994" i="14"/>
  <c r="B994" i="14"/>
  <c r="C994" i="14"/>
  <c r="N994" i="14"/>
  <c r="O994" i="14"/>
  <c r="A995" i="14"/>
  <c r="B995" i="14"/>
  <c r="C995" i="14"/>
  <c r="N995" i="14"/>
  <c r="O995" i="14"/>
  <c r="A996" i="14"/>
  <c r="B996" i="14"/>
  <c r="C996" i="14"/>
  <c r="N996" i="14"/>
  <c r="O996" i="14"/>
  <c r="A997" i="14"/>
  <c r="B997" i="14"/>
  <c r="C997" i="14"/>
  <c r="N997" i="14"/>
  <c r="O997" i="14"/>
  <c r="A998" i="14"/>
  <c r="B998" i="14"/>
  <c r="C998" i="14"/>
  <c r="N998" i="14"/>
  <c r="O998" i="14"/>
  <c r="A999" i="14"/>
  <c r="B999" i="14"/>
  <c r="C999" i="14"/>
  <c r="N999" i="14"/>
  <c r="O999" i="14"/>
  <c r="A1000" i="14"/>
  <c r="B1000" i="14"/>
  <c r="C1000" i="14"/>
  <c r="N1000" i="14"/>
  <c r="O1000" i="14"/>
  <c r="A1001" i="14"/>
  <c r="B1001" i="14"/>
  <c r="C1001" i="14"/>
  <c r="N1001" i="14"/>
  <c r="O1001" i="14"/>
  <c r="A1002" i="14"/>
  <c r="B1002" i="14"/>
  <c r="C1002" i="14"/>
  <c r="N1002" i="14"/>
  <c r="O1002" i="14"/>
  <c r="A1003" i="14"/>
  <c r="B1003" i="14"/>
  <c r="C1003" i="14"/>
  <c r="N1003" i="14"/>
  <c r="O1003" i="14"/>
  <c r="A1004" i="14"/>
  <c r="B1004" i="14"/>
  <c r="C1004" i="14"/>
  <c r="N1004" i="14"/>
  <c r="O1004" i="14"/>
  <c r="A1005" i="14"/>
  <c r="B1005" i="14"/>
  <c r="C1005" i="14"/>
  <c r="N1005" i="14"/>
  <c r="O1005" i="14"/>
  <c r="A1006" i="14"/>
  <c r="B1006" i="14"/>
  <c r="C1006" i="14"/>
  <c r="N1006" i="14"/>
  <c r="O1006" i="14"/>
  <c r="A1007" i="14"/>
  <c r="B1007" i="14"/>
  <c r="C1007" i="14"/>
  <c r="N1007" i="14"/>
  <c r="O1007" i="14"/>
  <c r="A1008" i="14"/>
  <c r="B1008" i="14"/>
  <c r="C1008" i="14"/>
  <c r="N1008" i="14"/>
  <c r="O1008" i="14"/>
  <c r="A1009" i="14"/>
  <c r="B1009" i="14"/>
  <c r="C1009" i="14"/>
  <c r="N1009" i="14"/>
  <c r="O1009" i="14"/>
  <c r="A1010" i="14"/>
  <c r="B1010" i="14"/>
  <c r="C1010" i="14"/>
  <c r="N1010" i="14"/>
  <c r="O1010" i="14"/>
  <c r="A1011" i="14"/>
  <c r="B1011" i="14"/>
  <c r="C1011" i="14"/>
  <c r="N1011" i="14"/>
  <c r="O1011" i="14"/>
  <c r="A1012" i="14"/>
  <c r="B1012" i="14"/>
  <c r="C1012" i="14"/>
  <c r="N1012" i="14"/>
  <c r="O1012" i="14"/>
  <c r="A1013" i="14"/>
  <c r="B1013" i="14"/>
  <c r="C1013" i="14"/>
  <c r="N1013" i="14"/>
  <c r="O1013" i="14"/>
  <c r="A1014" i="14"/>
  <c r="B1014" i="14"/>
  <c r="C1014" i="14"/>
  <c r="N1014" i="14"/>
  <c r="O1014" i="14"/>
  <c r="A1015" i="14"/>
  <c r="B1015" i="14"/>
  <c r="C1015" i="14"/>
  <c r="N1015" i="14"/>
  <c r="O1015" i="14"/>
  <c r="A1016" i="14"/>
  <c r="B1016" i="14"/>
  <c r="C1016" i="14"/>
  <c r="N1016" i="14"/>
  <c r="O1016" i="14"/>
  <c r="A1017" i="14"/>
  <c r="B1017" i="14"/>
  <c r="C1017" i="14"/>
  <c r="N1017" i="14"/>
  <c r="O1017" i="14"/>
  <c r="A1018" i="14"/>
  <c r="B1018" i="14"/>
  <c r="C1018" i="14"/>
  <c r="N1018" i="14"/>
  <c r="O1018" i="14"/>
  <c r="A1019" i="14"/>
  <c r="B1019" i="14"/>
  <c r="C1019" i="14"/>
  <c r="N1019" i="14"/>
  <c r="O1019" i="14"/>
  <c r="A1020" i="14"/>
  <c r="B1020" i="14"/>
  <c r="C1020" i="14"/>
  <c r="N1020" i="14"/>
  <c r="O1020" i="14"/>
  <c r="A1021" i="14"/>
  <c r="B1021" i="14"/>
  <c r="C1021" i="14"/>
  <c r="N1021" i="14"/>
  <c r="O1021" i="14"/>
  <c r="A1022" i="14"/>
  <c r="B1022" i="14"/>
  <c r="C1022" i="14"/>
  <c r="N1022" i="14"/>
  <c r="O1022" i="14"/>
  <c r="A1023" i="14"/>
  <c r="B1023" i="14"/>
  <c r="C1023" i="14"/>
  <c r="N1023" i="14"/>
  <c r="O1023" i="14"/>
  <c r="A1024" i="14"/>
  <c r="B1024" i="14"/>
  <c r="C1024" i="14"/>
  <c r="N1024" i="14"/>
  <c r="O1024" i="14"/>
  <c r="A1025" i="14"/>
  <c r="B1025" i="14"/>
  <c r="C1025" i="14"/>
  <c r="N1025" i="14"/>
  <c r="O1025" i="14"/>
  <c r="A1026" i="14"/>
  <c r="B1026" i="14"/>
  <c r="C1026" i="14"/>
  <c r="N1026" i="14"/>
  <c r="O1026" i="14"/>
  <c r="A1027" i="14"/>
  <c r="B1027" i="14"/>
  <c r="C1027" i="14"/>
  <c r="N1027" i="14"/>
  <c r="O1027" i="14"/>
  <c r="A1028" i="14"/>
  <c r="B1028" i="14"/>
  <c r="C1028" i="14"/>
  <c r="N1028" i="14"/>
  <c r="O1028" i="14"/>
  <c r="A1029" i="14"/>
  <c r="B1029" i="14"/>
  <c r="C1029" i="14"/>
  <c r="N1029" i="14"/>
  <c r="O1029" i="14"/>
  <c r="A1030" i="14"/>
  <c r="B1030" i="14"/>
  <c r="C1030" i="14"/>
  <c r="N1030" i="14"/>
  <c r="O1030" i="14"/>
  <c r="A1031" i="14"/>
  <c r="B1031" i="14"/>
  <c r="C1031" i="14"/>
  <c r="N1031" i="14"/>
  <c r="O1031" i="14"/>
  <c r="A1032" i="14"/>
  <c r="B1032" i="14"/>
  <c r="C1032" i="14"/>
  <c r="N1032" i="14"/>
  <c r="O1032" i="14"/>
  <c r="A1033" i="14"/>
  <c r="B1033" i="14"/>
  <c r="C1033" i="14"/>
  <c r="N1033" i="14"/>
  <c r="O1033" i="14"/>
  <c r="A1034" i="14"/>
  <c r="B1034" i="14"/>
  <c r="C1034" i="14"/>
  <c r="N1034" i="14"/>
  <c r="O1034" i="14"/>
  <c r="A1035" i="14"/>
  <c r="B1035" i="14"/>
  <c r="C1035" i="14"/>
  <c r="N1035" i="14"/>
  <c r="O1035" i="14"/>
  <c r="A1036" i="14"/>
  <c r="B1036" i="14"/>
  <c r="C1036" i="14"/>
  <c r="N1036" i="14"/>
  <c r="O1036" i="14"/>
  <c r="A1037" i="14"/>
  <c r="B1037" i="14"/>
  <c r="C1037" i="14"/>
  <c r="N1037" i="14"/>
  <c r="O1037" i="14"/>
  <c r="A1038" i="14"/>
  <c r="B1038" i="14"/>
  <c r="C1038" i="14"/>
  <c r="N1038" i="14"/>
  <c r="O1038" i="14"/>
  <c r="A1039" i="14"/>
  <c r="B1039" i="14"/>
  <c r="C1039" i="14"/>
  <c r="N1039" i="14"/>
  <c r="O1039" i="14"/>
  <c r="A1040" i="14"/>
  <c r="B1040" i="14"/>
  <c r="C1040" i="14"/>
  <c r="N1040" i="14"/>
  <c r="O1040" i="14"/>
  <c r="A1041" i="14"/>
  <c r="B1041" i="14"/>
  <c r="C1041" i="14"/>
  <c r="N1041" i="14"/>
  <c r="O1041" i="14"/>
  <c r="A1042" i="14"/>
  <c r="B1042" i="14"/>
  <c r="C1042" i="14"/>
  <c r="N1042" i="14"/>
  <c r="O1042" i="14"/>
  <c r="A1043" i="14"/>
  <c r="B1043" i="14"/>
  <c r="C1043" i="14"/>
  <c r="N1043" i="14"/>
  <c r="O1043" i="14"/>
  <c r="A1044" i="14"/>
  <c r="B1044" i="14"/>
  <c r="C1044" i="14"/>
  <c r="N1044" i="14"/>
  <c r="O1044" i="14"/>
  <c r="A1045" i="14"/>
  <c r="B1045" i="14"/>
  <c r="C1045" i="14"/>
  <c r="N1045" i="14"/>
  <c r="O1045" i="14"/>
  <c r="A1046" i="14"/>
  <c r="B1046" i="14"/>
  <c r="C1046" i="14"/>
  <c r="N1046" i="14"/>
  <c r="O1046" i="14"/>
  <c r="A1047" i="14"/>
  <c r="B1047" i="14"/>
  <c r="C1047" i="14"/>
  <c r="N1047" i="14"/>
  <c r="O1047" i="14"/>
  <c r="A1048" i="14"/>
  <c r="B1048" i="14"/>
  <c r="C1048" i="14"/>
  <c r="N1048" i="14"/>
  <c r="O1048" i="14"/>
  <c r="A1049" i="14"/>
  <c r="B1049" i="14"/>
  <c r="C1049" i="14"/>
  <c r="N1049" i="14"/>
  <c r="O1049" i="14"/>
  <c r="A1050" i="14"/>
  <c r="B1050" i="14"/>
  <c r="C1050" i="14"/>
  <c r="N1050" i="14"/>
  <c r="O1050" i="14"/>
  <c r="A1051" i="14"/>
  <c r="B1051" i="14"/>
  <c r="C1051" i="14"/>
  <c r="N1051" i="14"/>
  <c r="O1051" i="14"/>
  <c r="A1052" i="14"/>
  <c r="B1052" i="14"/>
  <c r="C1052" i="14"/>
  <c r="N1052" i="14"/>
  <c r="O1052" i="14"/>
  <c r="A1053" i="14"/>
  <c r="B1053" i="14"/>
  <c r="C1053" i="14"/>
  <c r="N1053" i="14"/>
  <c r="O1053" i="14"/>
  <c r="A1054" i="14"/>
  <c r="B1054" i="14"/>
  <c r="C1054" i="14"/>
  <c r="N1054" i="14"/>
  <c r="O1054" i="14"/>
  <c r="A1055" i="14"/>
  <c r="B1055" i="14"/>
  <c r="C1055" i="14"/>
  <c r="N1055" i="14"/>
  <c r="O1055" i="14"/>
  <c r="A1056" i="14"/>
  <c r="B1056" i="14"/>
  <c r="C1056" i="14"/>
  <c r="N1056" i="14"/>
  <c r="O1056" i="14"/>
  <c r="A1057" i="14"/>
  <c r="B1057" i="14"/>
  <c r="C1057" i="14"/>
  <c r="N1057" i="14"/>
  <c r="O1057" i="14"/>
  <c r="A1058" i="14"/>
  <c r="B1058" i="14"/>
  <c r="C1058" i="14"/>
  <c r="N1058" i="14"/>
  <c r="O1058" i="14"/>
  <c r="A1059" i="14"/>
  <c r="B1059" i="14"/>
  <c r="C1059" i="14"/>
  <c r="N1059" i="14"/>
  <c r="O1059" i="14"/>
  <c r="A1060" i="14"/>
  <c r="B1060" i="14"/>
  <c r="C1060" i="14"/>
  <c r="N1060" i="14"/>
  <c r="O1060" i="14"/>
  <c r="A1061" i="14"/>
  <c r="B1061" i="14"/>
  <c r="C1061" i="14"/>
  <c r="N1061" i="14"/>
  <c r="O1061" i="14"/>
  <c r="A1062" i="14"/>
  <c r="B1062" i="14"/>
  <c r="C1062" i="14"/>
  <c r="N1062" i="14"/>
  <c r="O1062" i="14"/>
  <c r="A1063" i="14"/>
  <c r="B1063" i="14"/>
  <c r="C1063" i="14"/>
  <c r="N1063" i="14"/>
  <c r="O1063" i="14"/>
  <c r="A1064" i="14"/>
  <c r="B1064" i="14"/>
  <c r="C1064" i="14"/>
  <c r="N1064" i="14"/>
  <c r="O1064" i="14"/>
  <c r="A1065" i="14"/>
  <c r="B1065" i="14"/>
  <c r="C1065" i="14"/>
  <c r="N1065" i="14"/>
  <c r="O1065" i="14"/>
  <c r="A1066" i="14"/>
  <c r="B1066" i="14"/>
  <c r="C1066" i="14"/>
  <c r="N1066" i="14"/>
  <c r="O1066" i="14"/>
  <c r="A1067" i="14"/>
  <c r="B1067" i="14"/>
  <c r="C1067" i="14"/>
  <c r="N1067" i="14"/>
  <c r="O1067" i="14"/>
  <c r="A1068" i="14"/>
  <c r="B1068" i="14"/>
  <c r="C1068" i="14"/>
  <c r="N1068" i="14"/>
  <c r="O1068" i="14"/>
  <c r="A1069" i="14"/>
  <c r="B1069" i="14"/>
  <c r="C1069" i="14"/>
  <c r="N1069" i="14"/>
  <c r="O1069" i="14"/>
  <c r="A1070" i="14"/>
  <c r="B1070" i="14"/>
  <c r="C1070" i="14"/>
  <c r="N1070" i="14"/>
  <c r="O1070" i="14"/>
  <c r="A1071" i="14"/>
  <c r="B1071" i="14"/>
  <c r="C1071" i="14"/>
  <c r="N1071" i="14"/>
  <c r="O1071" i="14"/>
  <c r="A1072" i="14"/>
  <c r="B1072" i="14"/>
  <c r="C1072" i="14"/>
  <c r="N1072" i="14"/>
  <c r="O1072" i="14"/>
  <c r="A1073" i="14"/>
  <c r="B1073" i="14"/>
  <c r="C1073" i="14"/>
  <c r="N1073" i="14"/>
  <c r="O1073" i="14"/>
  <c r="A1074" i="14"/>
  <c r="B1074" i="14"/>
  <c r="C1074" i="14"/>
  <c r="N1074" i="14"/>
  <c r="O1074" i="14"/>
  <c r="A1075" i="14"/>
  <c r="B1075" i="14"/>
  <c r="C1075" i="14"/>
  <c r="N1075" i="14"/>
  <c r="O1075" i="14"/>
  <c r="A1076" i="14"/>
  <c r="B1076" i="14"/>
  <c r="C1076" i="14"/>
  <c r="N1076" i="14"/>
  <c r="O1076" i="14"/>
  <c r="A1077" i="14"/>
  <c r="B1077" i="14"/>
  <c r="C1077" i="14"/>
  <c r="N1077" i="14"/>
  <c r="O1077" i="14"/>
  <c r="A1078" i="14"/>
  <c r="B1078" i="14"/>
  <c r="C1078" i="14"/>
  <c r="N1078" i="14"/>
  <c r="O1078" i="14"/>
  <c r="A1079" i="14"/>
  <c r="B1079" i="14"/>
  <c r="C1079" i="14"/>
  <c r="N1079" i="14"/>
  <c r="O1079" i="14"/>
  <c r="A1080" i="14"/>
  <c r="B1080" i="14"/>
  <c r="C1080" i="14"/>
  <c r="N1080" i="14"/>
  <c r="O1080" i="14"/>
  <c r="A1081" i="14"/>
  <c r="B1081" i="14"/>
  <c r="C1081" i="14"/>
  <c r="N1081" i="14"/>
  <c r="O1081" i="14"/>
  <c r="A1082" i="14"/>
  <c r="B1082" i="14"/>
  <c r="C1082" i="14"/>
  <c r="N1082" i="14"/>
  <c r="O1082" i="14"/>
  <c r="A1083" i="14"/>
  <c r="B1083" i="14"/>
  <c r="C1083" i="14"/>
  <c r="N1083" i="14"/>
  <c r="O1083" i="14"/>
  <c r="A1084" i="14"/>
  <c r="B1084" i="14"/>
  <c r="C1084" i="14"/>
  <c r="N1084" i="14"/>
  <c r="O1084" i="14"/>
  <c r="A1085" i="14"/>
  <c r="B1085" i="14"/>
  <c r="C1085" i="14"/>
  <c r="N1085" i="14"/>
  <c r="O1085" i="14"/>
  <c r="A1086" i="14"/>
  <c r="B1086" i="14"/>
  <c r="C1086" i="14"/>
  <c r="N1086" i="14"/>
  <c r="O1086" i="14"/>
  <c r="A1087" i="14"/>
  <c r="B1087" i="14"/>
  <c r="C1087" i="14"/>
  <c r="N1087" i="14"/>
  <c r="O1087" i="14"/>
  <c r="A1088" i="14"/>
  <c r="B1088" i="14"/>
  <c r="C1088" i="14"/>
  <c r="N1088" i="14"/>
  <c r="O1088" i="14"/>
  <c r="A1089" i="14"/>
  <c r="B1089" i="14"/>
  <c r="C1089" i="14"/>
  <c r="N1089" i="14"/>
  <c r="O1089" i="14"/>
  <c r="A1090" i="14"/>
  <c r="B1090" i="14"/>
  <c r="C1090" i="14"/>
  <c r="N1090" i="14"/>
  <c r="O1090" i="14"/>
  <c r="A1091" i="14"/>
  <c r="B1091" i="14"/>
  <c r="C1091" i="14"/>
  <c r="N1091" i="14"/>
  <c r="O1091" i="14"/>
  <c r="A1092" i="14"/>
  <c r="B1092" i="14"/>
  <c r="C1092" i="14"/>
  <c r="N1092" i="14"/>
  <c r="O1092" i="14"/>
  <c r="A1093" i="14"/>
  <c r="B1093" i="14"/>
  <c r="C1093" i="14"/>
  <c r="N1093" i="14"/>
  <c r="O1093" i="14"/>
  <c r="A1094" i="14"/>
  <c r="B1094" i="14"/>
  <c r="C1094" i="14"/>
  <c r="N1094" i="14"/>
  <c r="O1094" i="14"/>
  <c r="A1095" i="14"/>
  <c r="B1095" i="14"/>
  <c r="C1095" i="14"/>
  <c r="N1095" i="14"/>
  <c r="O1095" i="14"/>
  <c r="A1096" i="14"/>
  <c r="B1096" i="14"/>
  <c r="C1096" i="14"/>
  <c r="N1096" i="14"/>
  <c r="O1096" i="14"/>
  <c r="A1097" i="14"/>
  <c r="B1097" i="14"/>
  <c r="C1097" i="14"/>
  <c r="N1097" i="14"/>
  <c r="O1097" i="14"/>
  <c r="A1098" i="14"/>
  <c r="B1098" i="14"/>
  <c r="C1098" i="14"/>
  <c r="N1098" i="14"/>
  <c r="O1098" i="14"/>
  <c r="A1099" i="14"/>
  <c r="B1099" i="14"/>
  <c r="C1099" i="14"/>
  <c r="N1099" i="14"/>
  <c r="O1099" i="14"/>
  <c r="A1100" i="14"/>
  <c r="B1100" i="14"/>
  <c r="C1100" i="14"/>
  <c r="N1100" i="14"/>
  <c r="O1100" i="14"/>
  <c r="A1101" i="14"/>
  <c r="B1101" i="14"/>
  <c r="C1101" i="14"/>
  <c r="N1101" i="14"/>
  <c r="O1101" i="14"/>
  <c r="A1102" i="14"/>
  <c r="B1102" i="14"/>
  <c r="C1102" i="14"/>
  <c r="N1102" i="14"/>
  <c r="O1102" i="14"/>
  <c r="A1103" i="14"/>
  <c r="B1103" i="14"/>
  <c r="C1103" i="14"/>
  <c r="N1103" i="14"/>
  <c r="O1103" i="14"/>
  <c r="A1104" i="14"/>
  <c r="B1104" i="14"/>
  <c r="C1104" i="14"/>
  <c r="N1104" i="14"/>
  <c r="O1104" i="14"/>
  <c r="A1105" i="14"/>
  <c r="B1105" i="14"/>
  <c r="C1105" i="14"/>
  <c r="N1105" i="14"/>
  <c r="O1105" i="14"/>
  <c r="A1106" i="14"/>
  <c r="B1106" i="14"/>
  <c r="C1106" i="14"/>
  <c r="N1106" i="14"/>
  <c r="O1106" i="14"/>
  <c r="A1107" i="14"/>
  <c r="B1107" i="14"/>
  <c r="C1107" i="14"/>
  <c r="N1107" i="14"/>
  <c r="O1107" i="14"/>
  <c r="A1108" i="14"/>
  <c r="B1108" i="14"/>
  <c r="C1108" i="14"/>
  <c r="N1108" i="14"/>
  <c r="O1108" i="14"/>
  <c r="A1109" i="14"/>
  <c r="B1109" i="14"/>
  <c r="C1109" i="14"/>
  <c r="N1109" i="14"/>
  <c r="O1109" i="14"/>
  <c r="A1110" i="14"/>
  <c r="B1110" i="14"/>
  <c r="C1110" i="14"/>
  <c r="N1110" i="14"/>
  <c r="O1110" i="14"/>
  <c r="A1111" i="14"/>
  <c r="B1111" i="14"/>
  <c r="C1111" i="14"/>
  <c r="N1111" i="14"/>
  <c r="O1111" i="14"/>
  <c r="A1112" i="14"/>
  <c r="B1112" i="14"/>
  <c r="C1112" i="14"/>
  <c r="N1112" i="14"/>
  <c r="O1112" i="14"/>
  <c r="A1113" i="14"/>
  <c r="B1113" i="14"/>
  <c r="C1113" i="14"/>
  <c r="N1113" i="14"/>
  <c r="O1113" i="14"/>
  <c r="A1114" i="14"/>
  <c r="B1114" i="14"/>
  <c r="C1114" i="14"/>
  <c r="N1114" i="14"/>
  <c r="O1114" i="14"/>
  <c r="A1115" i="14"/>
  <c r="B1115" i="14"/>
  <c r="C1115" i="14"/>
  <c r="N1115" i="14"/>
  <c r="O1115" i="14"/>
  <c r="A1116" i="14"/>
  <c r="B1116" i="14"/>
  <c r="C1116" i="14"/>
  <c r="N1116" i="14"/>
  <c r="O1116" i="14"/>
  <c r="A1117" i="14"/>
  <c r="B1117" i="14"/>
  <c r="C1117" i="14"/>
  <c r="N1117" i="14"/>
  <c r="O1117" i="14"/>
  <c r="A1118" i="14"/>
  <c r="B1118" i="14"/>
  <c r="C1118" i="14"/>
  <c r="N1118" i="14"/>
  <c r="O1118" i="14"/>
  <c r="A1119" i="14"/>
  <c r="B1119" i="14"/>
  <c r="C1119" i="14"/>
  <c r="N1119" i="14"/>
  <c r="O1119" i="14"/>
  <c r="A1120" i="14"/>
  <c r="B1120" i="14"/>
  <c r="C1120" i="14"/>
  <c r="N1120" i="14"/>
  <c r="O1120" i="14"/>
  <c r="A1121" i="14"/>
  <c r="B1121" i="14"/>
  <c r="C1121" i="14"/>
  <c r="N1121" i="14"/>
  <c r="O1121" i="14"/>
  <c r="A1122" i="14"/>
  <c r="B1122" i="14"/>
  <c r="C1122" i="14"/>
  <c r="N1122" i="14"/>
  <c r="O1122" i="14"/>
  <c r="A1123" i="14"/>
  <c r="B1123" i="14"/>
  <c r="C1123" i="14"/>
  <c r="N1123" i="14"/>
  <c r="O1123" i="14"/>
  <c r="A1124" i="14"/>
  <c r="B1124" i="14"/>
  <c r="C1124" i="14"/>
  <c r="N1124" i="14"/>
  <c r="O1124" i="14"/>
  <c r="A1125" i="14"/>
  <c r="B1125" i="14"/>
  <c r="C1125" i="14"/>
  <c r="N1125" i="14"/>
  <c r="O1125" i="14"/>
  <c r="A1126" i="14"/>
  <c r="B1126" i="14"/>
  <c r="C1126" i="14"/>
  <c r="N1126" i="14"/>
  <c r="O1126" i="14"/>
  <c r="A1127" i="14"/>
  <c r="B1127" i="14"/>
  <c r="C1127" i="14"/>
  <c r="N1127" i="14"/>
  <c r="O1127" i="14"/>
  <c r="A1128" i="14"/>
  <c r="B1128" i="14"/>
  <c r="C1128" i="14"/>
  <c r="N1128" i="14"/>
  <c r="O1128" i="14"/>
  <c r="A1129" i="14"/>
  <c r="B1129" i="14"/>
  <c r="C1129" i="14"/>
  <c r="N1129" i="14"/>
  <c r="O1129" i="14"/>
  <c r="A1130" i="14"/>
  <c r="B1130" i="14"/>
  <c r="C1130" i="14"/>
  <c r="N1130" i="14"/>
  <c r="O1130" i="14"/>
  <c r="A1131" i="14"/>
  <c r="B1131" i="14"/>
  <c r="C1131" i="14"/>
  <c r="N1131" i="14"/>
  <c r="O1131" i="14"/>
  <c r="A1132" i="14"/>
  <c r="B1132" i="14"/>
  <c r="C1132" i="14"/>
  <c r="N1132" i="14"/>
  <c r="O1132" i="14"/>
  <c r="A1133" i="14"/>
  <c r="B1133" i="14"/>
  <c r="C1133" i="14"/>
  <c r="N1133" i="14"/>
  <c r="O1133" i="14"/>
  <c r="A1134" i="14"/>
  <c r="B1134" i="14"/>
  <c r="C1134" i="14"/>
  <c r="N1134" i="14"/>
  <c r="O1134" i="14"/>
  <c r="A1135" i="14"/>
  <c r="B1135" i="14"/>
  <c r="C1135" i="14"/>
  <c r="N1135" i="14"/>
  <c r="O1135" i="14"/>
  <c r="A1136" i="14"/>
  <c r="B1136" i="14"/>
  <c r="C1136" i="14"/>
  <c r="N1136" i="14"/>
  <c r="O1136" i="14"/>
  <c r="A1137" i="14"/>
  <c r="B1137" i="14"/>
  <c r="C1137" i="14"/>
  <c r="N1137" i="14"/>
  <c r="O1137" i="14"/>
  <c r="A1138" i="14"/>
  <c r="B1138" i="14"/>
  <c r="C1138" i="14"/>
  <c r="N1138" i="14"/>
  <c r="O1138" i="14"/>
  <c r="A1139" i="14"/>
  <c r="B1139" i="14"/>
  <c r="C1139" i="14"/>
  <c r="N1139" i="14"/>
  <c r="O1139" i="14"/>
  <c r="A1140" i="14"/>
  <c r="B1140" i="14"/>
  <c r="C1140" i="14"/>
  <c r="N1140" i="14"/>
  <c r="O1140" i="14"/>
  <c r="A1141" i="14"/>
  <c r="B1141" i="14"/>
  <c r="C1141" i="14"/>
  <c r="N1141" i="14"/>
  <c r="O1141" i="14"/>
  <c r="A1142" i="14"/>
  <c r="B1142" i="14"/>
  <c r="C1142" i="14"/>
  <c r="N1142" i="14"/>
  <c r="O1142" i="14"/>
  <c r="A1143" i="14"/>
  <c r="B1143" i="14"/>
  <c r="C1143" i="14"/>
  <c r="N1143" i="14"/>
  <c r="O1143" i="14"/>
  <c r="A1144" i="14"/>
  <c r="B1144" i="14"/>
  <c r="C1144" i="14"/>
  <c r="N1144" i="14"/>
  <c r="O1144" i="14"/>
  <c r="A1145" i="14"/>
  <c r="B1145" i="14"/>
  <c r="C1145" i="14"/>
  <c r="N1145" i="14"/>
  <c r="O1145" i="14"/>
  <c r="A1146" i="14"/>
  <c r="B1146" i="14"/>
  <c r="C1146" i="14"/>
  <c r="N1146" i="14"/>
  <c r="O1146" i="14"/>
  <c r="A1147" i="14"/>
  <c r="B1147" i="14"/>
  <c r="C1147" i="14"/>
  <c r="N1147" i="14"/>
  <c r="O1147" i="14"/>
  <c r="A1148" i="14"/>
  <c r="B1148" i="14"/>
  <c r="C1148" i="14"/>
  <c r="N1148" i="14"/>
  <c r="O1148" i="14"/>
  <c r="A1149" i="14"/>
  <c r="B1149" i="14"/>
  <c r="C1149" i="14"/>
  <c r="N1149" i="14"/>
  <c r="O1149" i="14"/>
  <c r="A1150" i="14"/>
  <c r="B1150" i="14"/>
  <c r="C1150" i="14"/>
  <c r="N1150" i="14"/>
  <c r="O1150" i="14"/>
  <c r="A1151" i="14"/>
  <c r="B1151" i="14"/>
  <c r="C1151" i="14"/>
  <c r="N1151" i="14"/>
  <c r="O1151" i="14"/>
  <c r="A1152" i="14"/>
  <c r="B1152" i="14"/>
  <c r="C1152" i="14"/>
  <c r="N1152" i="14"/>
  <c r="O1152" i="14"/>
  <c r="A1153" i="14"/>
  <c r="B1153" i="14"/>
  <c r="C1153" i="14"/>
  <c r="N1153" i="14"/>
  <c r="O1153" i="14"/>
  <c r="A1154" i="14"/>
  <c r="B1154" i="14"/>
  <c r="C1154" i="14"/>
  <c r="N1154" i="14"/>
  <c r="O1154" i="14"/>
  <c r="A1155" i="14"/>
  <c r="B1155" i="14"/>
  <c r="C1155" i="14"/>
  <c r="N1155" i="14"/>
  <c r="O1155" i="14"/>
  <c r="A1156" i="14"/>
  <c r="B1156" i="14"/>
  <c r="C1156" i="14"/>
  <c r="N1156" i="14"/>
  <c r="O1156" i="14"/>
  <c r="A1157" i="14"/>
  <c r="B1157" i="14"/>
  <c r="C1157" i="14"/>
  <c r="N1157" i="14"/>
  <c r="O1157" i="14"/>
  <c r="A1158" i="14"/>
  <c r="B1158" i="14"/>
  <c r="C1158" i="14"/>
  <c r="N1158" i="14"/>
  <c r="O1158" i="14"/>
  <c r="A1159" i="14"/>
  <c r="B1159" i="14"/>
  <c r="C1159" i="14"/>
  <c r="N1159" i="14"/>
  <c r="O1159" i="14"/>
  <c r="A1160" i="14"/>
  <c r="B1160" i="14"/>
  <c r="C1160" i="14"/>
  <c r="N1160" i="14"/>
  <c r="O1160" i="14"/>
  <c r="A1161" i="14"/>
  <c r="B1161" i="14"/>
  <c r="C1161" i="14"/>
  <c r="N1161" i="14"/>
  <c r="O1161" i="14"/>
  <c r="A1162" i="14"/>
  <c r="B1162" i="14"/>
  <c r="C1162" i="14"/>
  <c r="N1162" i="14"/>
  <c r="O1162" i="14"/>
  <c r="A1163" i="14"/>
  <c r="B1163" i="14"/>
  <c r="C1163" i="14"/>
  <c r="N1163" i="14"/>
  <c r="O1163" i="14"/>
  <c r="A1164" i="14"/>
  <c r="B1164" i="14"/>
  <c r="C1164" i="14"/>
  <c r="N1164" i="14"/>
  <c r="O1164" i="14"/>
  <c r="A1165" i="14"/>
  <c r="B1165" i="14"/>
  <c r="C1165" i="14"/>
  <c r="N1165" i="14"/>
  <c r="O1165" i="14"/>
  <c r="A1166" i="14"/>
  <c r="B1166" i="14"/>
  <c r="C1166" i="14"/>
  <c r="N1166" i="14"/>
  <c r="O1166" i="14"/>
  <c r="A1167" i="14"/>
  <c r="B1167" i="14"/>
  <c r="C1167" i="14"/>
  <c r="N1167" i="14"/>
  <c r="O1167" i="14"/>
  <c r="A1168" i="14"/>
  <c r="B1168" i="14"/>
  <c r="C1168" i="14"/>
  <c r="N1168" i="14"/>
  <c r="O1168" i="14"/>
  <c r="A1169" i="14"/>
  <c r="B1169" i="14"/>
  <c r="C1169" i="14"/>
  <c r="N1169" i="14"/>
  <c r="O1169" i="14"/>
  <c r="A1170" i="14"/>
  <c r="B1170" i="14"/>
  <c r="C1170" i="14"/>
  <c r="N1170" i="14"/>
  <c r="O1170" i="14"/>
  <c r="A1171" i="14"/>
  <c r="B1171" i="14"/>
  <c r="C1171" i="14"/>
  <c r="N1171" i="14"/>
  <c r="O1171" i="14"/>
  <c r="A1172" i="14"/>
  <c r="B1172" i="14"/>
  <c r="C1172" i="14"/>
  <c r="N1172" i="14"/>
  <c r="O1172" i="14"/>
  <c r="A1173" i="14"/>
  <c r="B1173" i="14"/>
  <c r="C1173" i="14"/>
  <c r="N1173" i="14"/>
  <c r="O1173" i="14"/>
  <c r="A1174" i="14"/>
  <c r="B1174" i="14"/>
  <c r="C1174" i="14"/>
  <c r="N1174" i="14"/>
  <c r="O1174" i="14"/>
  <c r="A1175" i="14"/>
  <c r="B1175" i="14"/>
  <c r="C1175" i="14"/>
  <c r="N1175" i="14"/>
  <c r="O1175" i="14"/>
  <c r="A1176" i="14"/>
  <c r="B1176" i="14"/>
  <c r="C1176" i="14"/>
  <c r="N1176" i="14"/>
  <c r="O1176" i="14"/>
  <c r="A1177" i="14"/>
  <c r="B1177" i="14"/>
  <c r="C1177" i="14"/>
  <c r="N1177" i="14"/>
  <c r="O1177" i="14"/>
  <c r="A1178" i="14"/>
  <c r="B1178" i="14"/>
  <c r="C1178" i="14"/>
  <c r="N1178" i="14"/>
  <c r="O1178" i="14"/>
  <c r="A1179" i="14"/>
  <c r="B1179" i="14"/>
  <c r="C1179" i="14"/>
  <c r="N1179" i="14"/>
  <c r="O1179" i="14"/>
  <c r="A1180" i="14"/>
  <c r="B1180" i="14"/>
  <c r="C1180" i="14"/>
  <c r="N1180" i="14"/>
  <c r="O1180" i="14"/>
  <c r="A1181" i="14"/>
  <c r="B1181" i="14"/>
  <c r="C1181" i="14"/>
  <c r="N1181" i="14"/>
  <c r="O1181" i="14"/>
  <c r="A1182" i="14"/>
  <c r="B1182" i="14"/>
  <c r="C1182" i="14"/>
  <c r="N1182" i="14"/>
  <c r="O1182" i="14"/>
  <c r="A1183" i="14"/>
  <c r="B1183" i="14"/>
  <c r="C1183" i="14"/>
  <c r="N1183" i="14"/>
  <c r="O1183" i="14"/>
  <c r="A1184" i="14"/>
  <c r="B1184" i="14"/>
  <c r="C1184" i="14"/>
  <c r="N1184" i="14"/>
  <c r="O1184" i="14"/>
  <c r="A1185" i="14"/>
  <c r="B1185" i="14"/>
  <c r="C1185" i="14"/>
  <c r="N1185" i="14"/>
  <c r="O1185" i="14"/>
  <c r="A1186" i="14"/>
  <c r="B1186" i="14"/>
  <c r="C1186" i="14"/>
  <c r="N1186" i="14"/>
  <c r="O1186" i="14"/>
  <c r="A1187" i="14"/>
  <c r="B1187" i="14"/>
  <c r="C1187" i="14"/>
  <c r="N1187" i="14"/>
  <c r="O1187" i="14"/>
  <c r="A1188" i="14"/>
  <c r="B1188" i="14"/>
  <c r="C1188" i="14"/>
  <c r="N1188" i="14"/>
  <c r="O1188" i="14"/>
  <c r="A1189" i="14"/>
  <c r="B1189" i="14"/>
  <c r="C1189" i="14"/>
  <c r="N1189" i="14"/>
  <c r="O1189" i="14"/>
  <c r="A1190" i="14"/>
  <c r="B1190" i="14"/>
  <c r="C1190" i="14"/>
  <c r="N1190" i="14"/>
  <c r="O1190" i="14"/>
  <c r="A1191" i="14"/>
  <c r="B1191" i="14"/>
  <c r="C1191" i="14"/>
  <c r="N1191" i="14"/>
  <c r="O1191" i="14"/>
  <c r="A1192" i="14"/>
  <c r="B1192" i="14"/>
  <c r="C1192" i="14"/>
  <c r="N1192" i="14"/>
  <c r="O1192" i="14"/>
  <c r="A1193" i="14"/>
  <c r="B1193" i="14"/>
  <c r="C1193" i="14"/>
  <c r="N1193" i="14"/>
  <c r="O1193" i="14"/>
  <c r="A1194" i="14"/>
  <c r="B1194" i="14"/>
  <c r="C1194" i="14"/>
  <c r="N1194" i="14"/>
  <c r="O1194" i="14"/>
  <c r="A1195" i="14"/>
  <c r="B1195" i="14"/>
  <c r="C1195" i="14"/>
  <c r="N1195" i="14"/>
  <c r="O1195" i="14"/>
  <c r="A1196" i="14"/>
  <c r="B1196" i="14"/>
  <c r="C1196" i="14"/>
  <c r="N1196" i="14"/>
  <c r="O1196" i="14"/>
  <c r="A1197" i="14"/>
  <c r="B1197" i="14"/>
  <c r="C1197" i="14"/>
  <c r="N1197" i="14"/>
  <c r="O1197" i="14"/>
  <c r="A1198" i="14"/>
  <c r="B1198" i="14"/>
  <c r="C1198" i="14"/>
  <c r="N1198" i="14"/>
  <c r="O1198" i="14"/>
  <c r="A1199" i="14"/>
  <c r="B1199" i="14"/>
  <c r="C1199" i="14"/>
  <c r="N1199" i="14"/>
  <c r="O1199" i="14"/>
  <c r="A1200" i="14"/>
  <c r="B1200" i="14"/>
  <c r="C1200" i="14"/>
  <c r="N1200" i="14"/>
  <c r="O1200" i="14"/>
  <c r="A1201" i="14"/>
  <c r="B1201" i="14"/>
  <c r="C1201" i="14"/>
  <c r="N1201" i="14"/>
  <c r="O1201" i="14"/>
  <c r="A1202" i="14"/>
  <c r="B1202" i="14"/>
  <c r="C1202" i="14"/>
  <c r="N1202" i="14"/>
  <c r="O1202" i="14"/>
  <c r="A1203" i="14"/>
  <c r="B1203" i="14"/>
  <c r="C1203" i="14"/>
  <c r="N1203" i="14"/>
  <c r="O1203" i="14"/>
  <c r="A1204" i="14"/>
  <c r="B1204" i="14"/>
  <c r="C1204" i="14"/>
  <c r="N1204" i="14"/>
  <c r="O1204" i="14"/>
  <c r="A1205" i="14"/>
  <c r="B1205" i="14"/>
  <c r="C1205" i="14"/>
  <c r="N1205" i="14"/>
  <c r="O1205" i="14"/>
  <c r="A1206" i="14"/>
  <c r="B1206" i="14"/>
  <c r="C1206" i="14"/>
  <c r="N1206" i="14"/>
  <c r="O1206" i="14"/>
  <c r="A1207" i="14"/>
  <c r="B1207" i="14"/>
  <c r="C1207" i="14"/>
  <c r="N1207" i="14"/>
  <c r="O1207" i="14"/>
  <c r="A1208" i="14"/>
  <c r="B1208" i="14"/>
  <c r="C1208" i="14"/>
  <c r="N1208" i="14"/>
  <c r="O1208" i="14"/>
  <c r="A1209" i="14"/>
  <c r="B1209" i="14"/>
  <c r="C1209" i="14"/>
  <c r="N1209" i="14"/>
  <c r="O1209" i="14"/>
  <c r="A1210" i="14"/>
  <c r="B1210" i="14"/>
  <c r="C1210" i="14"/>
  <c r="N1210" i="14"/>
  <c r="O1210" i="14"/>
  <c r="A1211" i="14"/>
  <c r="B1211" i="14"/>
  <c r="C1211" i="14"/>
  <c r="N1211" i="14"/>
  <c r="O1211" i="14"/>
  <c r="A1212" i="14"/>
  <c r="B1212" i="14"/>
  <c r="C1212" i="14"/>
  <c r="N1212" i="14"/>
  <c r="O1212" i="14"/>
  <c r="A1213" i="14"/>
  <c r="B1213" i="14"/>
  <c r="C1213" i="14"/>
  <c r="N1213" i="14"/>
  <c r="O1213" i="14"/>
  <c r="A1214" i="14"/>
  <c r="B1214" i="14"/>
  <c r="C1214" i="14"/>
  <c r="N1214" i="14"/>
  <c r="O1214" i="14"/>
  <c r="A1215" i="14"/>
  <c r="B1215" i="14"/>
  <c r="C1215" i="14"/>
  <c r="N1215" i="14"/>
  <c r="O1215" i="14"/>
  <c r="A1216" i="14"/>
  <c r="B1216" i="14"/>
  <c r="C1216" i="14"/>
  <c r="N1216" i="14"/>
  <c r="O1216" i="14"/>
  <c r="A1217" i="14"/>
  <c r="B1217" i="14"/>
  <c r="C1217" i="14"/>
  <c r="N1217" i="14"/>
  <c r="O1217" i="14"/>
  <c r="A1218" i="14"/>
  <c r="B1218" i="14"/>
  <c r="C1218" i="14"/>
  <c r="N1218" i="14"/>
  <c r="O1218" i="14"/>
  <c r="A1219" i="14"/>
  <c r="B1219" i="14"/>
  <c r="C1219" i="14"/>
  <c r="N1219" i="14"/>
  <c r="O1219" i="14"/>
  <c r="A1220" i="14"/>
  <c r="B1220" i="14"/>
  <c r="C1220" i="14"/>
  <c r="N1220" i="14"/>
  <c r="O1220" i="14"/>
  <c r="A1221" i="14"/>
  <c r="B1221" i="14"/>
  <c r="C1221" i="14"/>
  <c r="N1221" i="14"/>
  <c r="O1221" i="14"/>
  <c r="A1222" i="14"/>
  <c r="B1222" i="14"/>
  <c r="C1222" i="14"/>
  <c r="N1222" i="14"/>
  <c r="O1222" i="14"/>
  <c r="A1223" i="14"/>
  <c r="B1223" i="14"/>
  <c r="C1223" i="14"/>
  <c r="N1223" i="14"/>
  <c r="O1223" i="14"/>
  <c r="A1224" i="14"/>
  <c r="B1224" i="14"/>
  <c r="C1224" i="14"/>
  <c r="N1224" i="14"/>
  <c r="O1224" i="14"/>
  <c r="A1225" i="14"/>
  <c r="B1225" i="14"/>
  <c r="C1225" i="14"/>
  <c r="N1225" i="14"/>
  <c r="O1225" i="14"/>
  <c r="A1226" i="14"/>
  <c r="B1226" i="14"/>
  <c r="C1226" i="14"/>
  <c r="N1226" i="14"/>
  <c r="O1226" i="14"/>
  <c r="A1227" i="14"/>
  <c r="B1227" i="14"/>
  <c r="C1227" i="14"/>
  <c r="N1227" i="14"/>
  <c r="O1227" i="14"/>
  <c r="A1228" i="14"/>
  <c r="B1228" i="14"/>
  <c r="C1228" i="14"/>
  <c r="N1228" i="14"/>
  <c r="O1228" i="14"/>
  <c r="A1229" i="14"/>
  <c r="B1229" i="14"/>
  <c r="C1229" i="14"/>
  <c r="N1229" i="14"/>
  <c r="O1229" i="14"/>
  <c r="A1230" i="14"/>
  <c r="B1230" i="14"/>
  <c r="C1230" i="14"/>
  <c r="N1230" i="14"/>
  <c r="O1230" i="14"/>
  <c r="A1231" i="14"/>
  <c r="B1231" i="14"/>
  <c r="C1231" i="14"/>
  <c r="N1231" i="14"/>
  <c r="O1231" i="14"/>
  <c r="A1232" i="14"/>
  <c r="B1232" i="14"/>
  <c r="C1232" i="14"/>
  <c r="N1232" i="14"/>
  <c r="O1232" i="14"/>
  <c r="A1233" i="14"/>
  <c r="B1233" i="14"/>
  <c r="C1233" i="14"/>
  <c r="N1233" i="14"/>
  <c r="O1233" i="14"/>
  <c r="A1234" i="14"/>
  <c r="B1234" i="14"/>
  <c r="C1234" i="14"/>
  <c r="N1234" i="14"/>
  <c r="O1234" i="14"/>
  <c r="A1235" i="14"/>
  <c r="B1235" i="14"/>
  <c r="C1235" i="14"/>
  <c r="N1235" i="14"/>
  <c r="O1235" i="14"/>
  <c r="A1236" i="14"/>
  <c r="B1236" i="14"/>
  <c r="C1236" i="14"/>
  <c r="N1236" i="14"/>
  <c r="O1236" i="14"/>
  <c r="A1237" i="14"/>
  <c r="B1237" i="14"/>
  <c r="C1237" i="14"/>
  <c r="N1237" i="14"/>
  <c r="O1237" i="14"/>
  <c r="A1238" i="14"/>
  <c r="B1238" i="14"/>
  <c r="C1238" i="14"/>
  <c r="N1238" i="14"/>
  <c r="O1238" i="14"/>
  <c r="A1239" i="14"/>
  <c r="B1239" i="14"/>
  <c r="C1239" i="14"/>
  <c r="N1239" i="14"/>
  <c r="O1239" i="14"/>
  <c r="A1240" i="14"/>
  <c r="B1240" i="14"/>
  <c r="C1240" i="14"/>
  <c r="N1240" i="14"/>
  <c r="O1240" i="14"/>
  <c r="A1241" i="14"/>
  <c r="B1241" i="14"/>
  <c r="C1241" i="14"/>
  <c r="N1241" i="14"/>
  <c r="O1241" i="14"/>
  <c r="A1242" i="14"/>
  <c r="B1242" i="14"/>
  <c r="C1242" i="14"/>
  <c r="N1242" i="14"/>
  <c r="O1242" i="14"/>
  <c r="A1243" i="14"/>
  <c r="B1243" i="14"/>
  <c r="C1243" i="14"/>
  <c r="N1243" i="14"/>
  <c r="O1243" i="14"/>
  <c r="A1244" i="14"/>
  <c r="B1244" i="14"/>
  <c r="C1244" i="14"/>
  <c r="N1244" i="14"/>
  <c r="O1244" i="14"/>
  <c r="A1245" i="14"/>
  <c r="B1245" i="14"/>
  <c r="C1245" i="14"/>
  <c r="N1245" i="14"/>
  <c r="O1245" i="14"/>
  <c r="A1246" i="14"/>
  <c r="B1246" i="14"/>
  <c r="C1246" i="14"/>
  <c r="N1246" i="14"/>
  <c r="O1246" i="14"/>
  <c r="A1247" i="14"/>
  <c r="B1247" i="14"/>
  <c r="C1247" i="14"/>
  <c r="N1247" i="14"/>
  <c r="O1247" i="14"/>
  <c r="A1248" i="14"/>
  <c r="B1248" i="14"/>
  <c r="C1248" i="14"/>
  <c r="N1248" i="14"/>
  <c r="O1248" i="14"/>
  <c r="A1249" i="14"/>
  <c r="B1249" i="14"/>
  <c r="C1249" i="14"/>
  <c r="N1249" i="14"/>
  <c r="O1249" i="14"/>
  <c r="A1250" i="14"/>
  <c r="B1250" i="14"/>
  <c r="C1250" i="14"/>
  <c r="N1250" i="14"/>
  <c r="O1250" i="14"/>
  <c r="A1251" i="14"/>
  <c r="B1251" i="14"/>
  <c r="C1251" i="14"/>
  <c r="N1251" i="14"/>
  <c r="O1251" i="14"/>
  <c r="A1252" i="14"/>
  <c r="B1252" i="14"/>
  <c r="C1252" i="14"/>
  <c r="N1252" i="14"/>
  <c r="O1252" i="14"/>
  <c r="A1253" i="14"/>
  <c r="B1253" i="14"/>
  <c r="C1253" i="14"/>
  <c r="N1253" i="14"/>
  <c r="O1253" i="14"/>
  <c r="A1254" i="14"/>
  <c r="B1254" i="14"/>
  <c r="C1254" i="14"/>
  <c r="N1254" i="14"/>
  <c r="O1254" i="14"/>
  <c r="A1255" i="14"/>
  <c r="B1255" i="14"/>
  <c r="C1255" i="14"/>
  <c r="N1255" i="14"/>
  <c r="O1255" i="14"/>
  <c r="A1256" i="14"/>
  <c r="B1256" i="14"/>
  <c r="C1256" i="14"/>
  <c r="N1256" i="14"/>
  <c r="O1256" i="14"/>
  <c r="A1257" i="14"/>
  <c r="B1257" i="14"/>
  <c r="C1257" i="14"/>
  <c r="N1257" i="14"/>
  <c r="O1257" i="14"/>
  <c r="A1258" i="14"/>
  <c r="B1258" i="14"/>
  <c r="C1258" i="14"/>
  <c r="N1258" i="14"/>
  <c r="O1258" i="14"/>
  <c r="A1259" i="14"/>
  <c r="B1259" i="14"/>
  <c r="C1259" i="14"/>
  <c r="N1259" i="14"/>
  <c r="O1259" i="14"/>
  <c r="A1260" i="14"/>
  <c r="B1260" i="14"/>
  <c r="C1260" i="14"/>
  <c r="N1260" i="14"/>
  <c r="O1260" i="14"/>
  <c r="A1261" i="14"/>
  <c r="B1261" i="14"/>
  <c r="C1261" i="14"/>
  <c r="N1261" i="14"/>
  <c r="O1261" i="14"/>
  <c r="A1262" i="14"/>
  <c r="B1262" i="14"/>
  <c r="C1262" i="14"/>
  <c r="N1262" i="14"/>
  <c r="O1262" i="14"/>
  <c r="A1263" i="14"/>
  <c r="B1263" i="14"/>
  <c r="C1263" i="14"/>
  <c r="N1263" i="14"/>
  <c r="O1263" i="14"/>
  <c r="A1264" i="14"/>
  <c r="B1264" i="14"/>
  <c r="C1264" i="14"/>
  <c r="N1264" i="14"/>
  <c r="O1264" i="14"/>
  <c r="A1265" i="14"/>
  <c r="B1265" i="14"/>
  <c r="C1265" i="14"/>
  <c r="N1265" i="14"/>
  <c r="O1265" i="14"/>
  <c r="A1266" i="14"/>
  <c r="B1266" i="14"/>
  <c r="C1266" i="14"/>
  <c r="N1266" i="14"/>
  <c r="O1266" i="14"/>
  <c r="A1267" i="14"/>
  <c r="B1267" i="14"/>
  <c r="C1267" i="14"/>
  <c r="N1267" i="14"/>
  <c r="O1267" i="14"/>
  <c r="A1268" i="14"/>
  <c r="B1268" i="14"/>
  <c r="C1268" i="14"/>
  <c r="N1268" i="14"/>
  <c r="O1268" i="14"/>
  <c r="A1269" i="14"/>
  <c r="B1269" i="14"/>
  <c r="C1269" i="14"/>
  <c r="N1269" i="14"/>
  <c r="O1269" i="14"/>
  <c r="A1270" i="14"/>
  <c r="B1270" i="14"/>
  <c r="C1270" i="14"/>
  <c r="N1270" i="14"/>
  <c r="O1270" i="14"/>
  <c r="A1271" i="14"/>
  <c r="B1271" i="14"/>
  <c r="C1271" i="14"/>
  <c r="N1271" i="14"/>
  <c r="O1271" i="14"/>
  <c r="A1272" i="14"/>
  <c r="B1272" i="14"/>
  <c r="C1272" i="14"/>
  <c r="N1272" i="14"/>
  <c r="O1272" i="14"/>
  <c r="A1273" i="14"/>
  <c r="B1273" i="14"/>
  <c r="C1273" i="14"/>
  <c r="N1273" i="14"/>
  <c r="O1273" i="14"/>
  <c r="A1274" i="14"/>
  <c r="B1274" i="14"/>
  <c r="C1274" i="14"/>
  <c r="N1274" i="14"/>
  <c r="O1274" i="14"/>
  <c r="A1275" i="14"/>
  <c r="B1275" i="14"/>
  <c r="C1275" i="14"/>
  <c r="N1275" i="14"/>
  <c r="O1275" i="14"/>
  <c r="A1276" i="14"/>
  <c r="B1276" i="14"/>
  <c r="C1276" i="14"/>
  <c r="N1276" i="14"/>
  <c r="O1276" i="14"/>
  <c r="A1277" i="14"/>
  <c r="B1277" i="14"/>
  <c r="C1277" i="14"/>
  <c r="N1277" i="14"/>
  <c r="O1277" i="14"/>
  <c r="A1278" i="14"/>
  <c r="B1278" i="14"/>
  <c r="C1278" i="14"/>
  <c r="N1278" i="14"/>
  <c r="O1278" i="14"/>
  <c r="A1279" i="14"/>
  <c r="B1279" i="14"/>
  <c r="C1279" i="14"/>
  <c r="N1279" i="14"/>
  <c r="O1279" i="14"/>
  <c r="A1280" i="14"/>
  <c r="B1280" i="14"/>
  <c r="C1280" i="14"/>
  <c r="N1280" i="14"/>
  <c r="O1280" i="14"/>
  <c r="A1281" i="14"/>
  <c r="B1281" i="14"/>
  <c r="C1281" i="14"/>
  <c r="N1281" i="14"/>
  <c r="O1281" i="14"/>
  <c r="A1282" i="14"/>
  <c r="B1282" i="14"/>
  <c r="C1282" i="14"/>
  <c r="N1282" i="14"/>
  <c r="O1282" i="14"/>
  <c r="A1283" i="14"/>
  <c r="B1283" i="14"/>
  <c r="C1283" i="14"/>
  <c r="N1283" i="14"/>
  <c r="O1283" i="14"/>
  <c r="A1284" i="14"/>
  <c r="B1284" i="14"/>
  <c r="C1284" i="14"/>
  <c r="N1284" i="14"/>
  <c r="O1284" i="14"/>
  <c r="A1285" i="14"/>
  <c r="B1285" i="14"/>
  <c r="C1285" i="14"/>
  <c r="N1285" i="14"/>
  <c r="O1285" i="14"/>
  <c r="A1286" i="14"/>
  <c r="B1286" i="14"/>
  <c r="C1286" i="14"/>
  <c r="N1286" i="14"/>
  <c r="O1286" i="14"/>
  <c r="A1287" i="14"/>
  <c r="B1287" i="14"/>
  <c r="C1287" i="14"/>
  <c r="N1287" i="14"/>
  <c r="O1287" i="14"/>
  <c r="A1288" i="14"/>
  <c r="B1288" i="14"/>
  <c r="C1288" i="14"/>
  <c r="N1288" i="14"/>
  <c r="O1288" i="14"/>
  <c r="A1289" i="14"/>
  <c r="B1289" i="14"/>
  <c r="C1289" i="14"/>
  <c r="N1289" i="14"/>
  <c r="O1289" i="14"/>
  <c r="A1290" i="14"/>
  <c r="B1290" i="14"/>
  <c r="C1290" i="14"/>
  <c r="N1290" i="14"/>
  <c r="O1290" i="14"/>
  <c r="A1291" i="14"/>
  <c r="B1291" i="14"/>
  <c r="C1291" i="14"/>
  <c r="N1291" i="14"/>
  <c r="O1291" i="14"/>
  <c r="A1292" i="14"/>
  <c r="B1292" i="14"/>
  <c r="C1292" i="14"/>
  <c r="N1292" i="14"/>
  <c r="O1292" i="14"/>
  <c r="A1293" i="14"/>
  <c r="B1293" i="14"/>
  <c r="C1293" i="14"/>
  <c r="N1293" i="14"/>
  <c r="O1293" i="14"/>
  <c r="A1294" i="14"/>
  <c r="B1294" i="14"/>
  <c r="C1294" i="14"/>
  <c r="N1294" i="14"/>
  <c r="O1294" i="14"/>
  <c r="A1295" i="14"/>
  <c r="B1295" i="14"/>
  <c r="C1295" i="14"/>
  <c r="N1295" i="14"/>
  <c r="O1295" i="14"/>
  <c r="A1296" i="14"/>
  <c r="B1296" i="14"/>
  <c r="C1296" i="14"/>
  <c r="N1296" i="14"/>
  <c r="O1296" i="14"/>
  <c r="A1297" i="14"/>
  <c r="B1297" i="14"/>
  <c r="C1297" i="14"/>
  <c r="N1297" i="14"/>
  <c r="O1297" i="14"/>
  <c r="A1298" i="14"/>
  <c r="B1298" i="14"/>
  <c r="C1298" i="14"/>
  <c r="N1298" i="14"/>
  <c r="O1298" i="14"/>
  <c r="A1299" i="14"/>
  <c r="B1299" i="14"/>
  <c r="C1299" i="14"/>
  <c r="N1299" i="14"/>
  <c r="O1299" i="14"/>
  <c r="A1300" i="14"/>
  <c r="B1300" i="14"/>
  <c r="C1300" i="14"/>
  <c r="N1300" i="14"/>
  <c r="O1300" i="14"/>
  <c r="A1301" i="14"/>
  <c r="B1301" i="14"/>
  <c r="C1301" i="14"/>
  <c r="N1301" i="14"/>
  <c r="O1301" i="14"/>
  <c r="A1302" i="14"/>
  <c r="B1302" i="14"/>
  <c r="C1302" i="14"/>
  <c r="N1302" i="14"/>
  <c r="O1302" i="14"/>
  <c r="A1303" i="14"/>
  <c r="B1303" i="14"/>
  <c r="C1303" i="14"/>
  <c r="N1303" i="14"/>
  <c r="O1303" i="14"/>
  <c r="A1304" i="14"/>
  <c r="B1304" i="14"/>
  <c r="C1304" i="14"/>
  <c r="N1304" i="14"/>
  <c r="O1304" i="14"/>
  <c r="A1305" i="14"/>
  <c r="B1305" i="14"/>
  <c r="C1305" i="14"/>
  <c r="N1305" i="14"/>
  <c r="O1305" i="14"/>
  <c r="A1306" i="14"/>
  <c r="B1306" i="14"/>
  <c r="C1306" i="14"/>
  <c r="N1306" i="14"/>
  <c r="O1306" i="14"/>
  <c r="A1307" i="14"/>
  <c r="B1307" i="14"/>
  <c r="C1307" i="14"/>
  <c r="N1307" i="14"/>
  <c r="O1307" i="14"/>
  <c r="A1308" i="14"/>
  <c r="B1308" i="14"/>
  <c r="C1308" i="14"/>
  <c r="N1308" i="14"/>
  <c r="O1308" i="14"/>
  <c r="A1309" i="14"/>
  <c r="B1309" i="14"/>
  <c r="C1309" i="14"/>
  <c r="N1309" i="14"/>
  <c r="O1309" i="14"/>
  <c r="A1310" i="14"/>
  <c r="B1310" i="14"/>
  <c r="C1310" i="14"/>
  <c r="N1310" i="14"/>
  <c r="O1310" i="14"/>
  <c r="A1311" i="14"/>
  <c r="B1311" i="14"/>
  <c r="C1311" i="14"/>
  <c r="N1311" i="14"/>
  <c r="O1311" i="14"/>
  <c r="A1312" i="14"/>
  <c r="B1312" i="14"/>
  <c r="C1312" i="14"/>
  <c r="N1312" i="14"/>
  <c r="O1312" i="14"/>
  <c r="A1313" i="14"/>
  <c r="B1313" i="14"/>
  <c r="C1313" i="14"/>
  <c r="N1313" i="14"/>
  <c r="O1313" i="14"/>
  <c r="A1314" i="14"/>
  <c r="B1314" i="14"/>
  <c r="C1314" i="14"/>
  <c r="N1314" i="14"/>
  <c r="O1314" i="14"/>
  <c r="A1315" i="14"/>
  <c r="B1315" i="14"/>
  <c r="C1315" i="14"/>
  <c r="N1315" i="14"/>
  <c r="O1315" i="14"/>
  <c r="A1316" i="14"/>
  <c r="B1316" i="14"/>
  <c r="C1316" i="14"/>
  <c r="N1316" i="14"/>
  <c r="O1316" i="14"/>
  <c r="A1317" i="14"/>
  <c r="B1317" i="14"/>
  <c r="C1317" i="14"/>
  <c r="N1317" i="14"/>
  <c r="O1317" i="14"/>
  <c r="A1318" i="14"/>
  <c r="B1318" i="14"/>
  <c r="C1318" i="14"/>
  <c r="N1318" i="14"/>
  <c r="O1318" i="14"/>
  <c r="A1319" i="14"/>
  <c r="B1319" i="14"/>
  <c r="C1319" i="14"/>
  <c r="N1319" i="14"/>
  <c r="O1319" i="14"/>
  <c r="A1320" i="14"/>
  <c r="B1320" i="14"/>
  <c r="C1320" i="14"/>
  <c r="N1320" i="14"/>
  <c r="O1320" i="14"/>
  <c r="A1321" i="14"/>
  <c r="B1321" i="14"/>
  <c r="C1321" i="14"/>
  <c r="N1321" i="14"/>
  <c r="O1321" i="14"/>
  <c r="A1322" i="14"/>
  <c r="B1322" i="14"/>
  <c r="C1322" i="14"/>
  <c r="N1322" i="14"/>
  <c r="O1322" i="14"/>
  <c r="A1323" i="14"/>
  <c r="B1323" i="14"/>
  <c r="C1323" i="14"/>
  <c r="N1323" i="14"/>
  <c r="O1323" i="14"/>
  <c r="A1324" i="14"/>
  <c r="B1324" i="14"/>
  <c r="C1324" i="14"/>
  <c r="N1324" i="14"/>
  <c r="O1324" i="14"/>
  <c r="A1325" i="14"/>
  <c r="B1325" i="14"/>
  <c r="C1325" i="14"/>
  <c r="N1325" i="14"/>
  <c r="O1325" i="14"/>
  <c r="A1326" i="14"/>
  <c r="B1326" i="14"/>
  <c r="C1326" i="14"/>
  <c r="N1326" i="14"/>
  <c r="O1326" i="14"/>
  <c r="A1327" i="14"/>
  <c r="B1327" i="14"/>
  <c r="C1327" i="14"/>
  <c r="N1327" i="14"/>
  <c r="O1327" i="14"/>
  <c r="A1328" i="14"/>
  <c r="B1328" i="14"/>
  <c r="C1328" i="14"/>
  <c r="N1328" i="14"/>
  <c r="O1328" i="14"/>
  <c r="A1329" i="14"/>
  <c r="B1329" i="14"/>
  <c r="C1329" i="14"/>
  <c r="N1329" i="14"/>
  <c r="O1329" i="14"/>
  <c r="A1330" i="14"/>
  <c r="B1330" i="14"/>
  <c r="C1330" i="14"/>
  <c r="N1330" i="14"/>
  <c r="O1330" i="14"/>
  <c r="A1331" i="14"/>
  <c r="B1331" i="14"/>
  <c r="C1331" i="14"/>
  <c r="N1331" i="14"/>
  <c r="O1331" i="14"/>
  <c r="A1332" i="14"/>
  <c r="B1332" i="14"/>
  <c r="C1332" i="14"/>
  <c r="N1332" i="14"/>
  <c r="O1332" i="14"/>
  <c r="A1333" i="14"/>
  <c r="B1333" i="14"/>
  <c r="C1333" i="14"/>
  <c r="N1333" i="14"/>
  <c r="O1333" i="14"/>
  <c r="A1334" i="14"/>
  <c r="B1334" i="14"/>
  <c r="C1334" i="14"/>
  <c r="N1334" i="14"/>
  <c r="O1334" i="14"/>
  <c r="A1335" i="14"/>
  <c r="B1335" i="14"/>
  <c r="C1335" i="14"/>
  <c r="N1335" i="14"/>
  <c r="O1335" i="14"/>
  <c r="A1336" i="14"/>
  <c r="B1336" i="14"/>
  <c r="C1336" i="14"/>
  <c r="N1336" i="14"/>
  <c r="O1336" i="14"/>
  <c r="A1337" i="14"/>
  <c r="B1337" i="14"/>
  <c r="C1337" i="14"/>
  <c r="N1337" i="14"/>
  <c r="O1337" i="14"/>
  <c r="A1338" i="14"/>
  <c r="B1338" i="14"/>
  <c r="C1338" i="14"/>
  <c r="N1338" i="14"/>
  <c r="O1338" i="14"/>
  <c r="A1339" i="14"/>
  <c r="B1339" i="14"/>
  <c r="C1339" i="14"/>
  <c r="N1339" i="14"/>
  <c r="O1339" i="14"/>
  <c r="A1340" i="14"/>
  <c r="B1340" i="14"/>
  <c r="C1340" i="14"/>
  <c r="N1340" i="14"/>
  <c r="O1340" i="14"/>
  <c r="A1341" i="14"/>
  <c r="B1341" i="14"/>
  <c r="C1341" i="14"/>
  <c r="N1341" i="14"/>
  <c r="O1341" i="14"/>
  <c r="A1342" i="14"/>
  <c r="B1342" i="14"/>
  <c r="C1342" i="14"/>
  <c r="N1342" i="14"/>
  <c r="O1342" i="14"/>
  <c r="A1343" i="14"/>
  <c r="B1343" i="14"/>
  <c r="C1343" i="14"/>
  <c r="N1343" i="14"/>
  <c r="O1343" i="14"/>
  <c r="A1344" i="14"/>
  <c r="B1344" i="14"/>
  <c r="C1344" i="14"/>
  <c r="N1344" i="14"/>
  <c r="O1344" i="14"/>
  <c r="A1345" i="14"/>
  <c r="B1345" i="14"/>
  <c r="C1345" i="14"/>
  <c r="N1345" i="14"/>
  <c r="O1345" i="14"/>
  <c r="A1346" i="14"/>
  <c r="B1346" i="14"/>
  <c r="C1346" i="14"/>
  <c r="N1346" i="14"/>
  <c r="O1346" i="14"/>
  <c r="A1347" i="14"/>
  <c r="B1347" i="14"/>
  <c r="C1347" i="14"/>
  <c r="N1347" i="14"/>
  <c r="O1347" i="14"/>
  <c r="A1348" i="14"/>
  <c r="B1348" i="14"/>
  <c r="C1348" i="14"/>
  <c r="N1348" i="14"/>
  <c r="O1348" i="14"/>
  <c r="A1349" i="14"/>
  <c r="B1349" i="14"/>
  <c r="C1349" i="14"/>
  <c r="N1349" i="14"/>
  <c r="O1349" i="14"/>
  <c r="A1350" i="14"/>
  <c r="B1350" i="14"/>
  <c r="C1350" i="14"/>
  <c r="N1350" i="14"/>
  <c r="O1350" i="14"/>
  <c r="A1351" i="14"/>
  <c r="B1351" i="14"/>
  <c r="C1351" i="14"/>
  <c r="N1351" i="14"/>
  <c r="O1351" i="14"/>
  <c r="A1352" i="14"/>
  <c r="B1352" i="14"/>
  <c r="C1352" i="14"/>
  <c r="N1352" i="14"/>
  <c r="O1352" i="14"/>
  <c r="A1353" i="14"/>
  <c r="B1353" i="14"/>
  <c r="C1353" i="14"/>
  <c r="N1353" i="14"/>
  <c r="O1353" i="14"/>
  <c r="A1354" i="14"/>
  <c r="B1354" i="14"/>
  <c r="C1354" i="14"/>
  <c r="N1354" i="14"/>
  <c r="O1354" i="14"/>
  <c r="A1355" i="14"/>
  <c r="B1355" i="14"/>
  <c r="C1355" i="14"/>
  <c r="N1355" i="14"/>
  <c r="O1355" i="14"/>
  <c r="A1356" i="14"/>
  <c r="B1356" i="14"/>
  <c r="C1356" i="14"/>
  <c r="N1356" i="14"/>
  <c r="O1356" i="14"/>
  <c r="A1357" i="14"/>
  <c r="B1357" i="14"/>
  <c r="C1357" i="14"/>
  <c r="N1357" i="14"/>
  <c r="O1357" i="14"/>
  <c r="A1358" i="14"/>
  <c r="B1358" i="14"/>
  <c r="C1358" i="14"/>
  <c r="N1358" i="14"/>
  <c r="O1358" i="14"/>
  <c r="A1359" i="14"/>
  <c r="B1359" i="14"/>
  <c r="C1359" i="14"/>
  <c r="N1359" i="14"/>
  <c r="O1359" i="14"/>
  <c r="A1360" i="14"/>
  <c r="B1360" i="14"/>
  <c r="C1360" i="14"/>
  <c r="N1360" i="14"/>
  <c r="O1360" i="14"/>
  <c r="A1361" i="14"/>
  <c r="B1361" i="14"/>
  <c r="C1361" i="14"/>
  <c r="N1361" i="14"/>
  <c r="O1361" i="14"/>
  <c r="A1362" i="14"/>
  <c r="B1362" i="14"/>
  <c r="C1362" i="14"/>
  <c r="N1362" i="14"/>
  <c r="O1362" i="14"/>
  <c r="A1363" i="14"/>
  <c r="B1363" i="14"/>
  <c r="C1363" i="14"/>
  <c r="N1363" i="14"/>
  <c r="O1363" i="14"/>
  <c r="A1364" i="14"/>
  <c r="B1364" i="14"/>
  <c r="C1364" i="14"/>
  <c r="N1364" i="14"/>
  <c r="O1364" i="14"/>
  <c r="A1365" i="14"/>
  <c r="B1365" i="14"/>
  <c r="C1365" i="14"/>
  <c r="N1365" i="14"/>
  <c r="O1365" i="14"/>
  <c r="A1366" i="14"/>
  <c r="B1366" i="14"/>
  <c r="C1366" i="14"/>
  <c r="N1366" i="14"/>
  <c r="O1366" i="14"/>
  <c r="A1367" i="14"/>
  <c r="B1367" i="14"/>
  <c r="C1367" i="14"/>
  <c r="N1367" i="14"/>
  <c r="O1367" i="14"/>
  <c r="A1368" i="14"/>
  <c r="B1368" i="14"/>
  <c r="C1368" i="14"/>
  <c r="N1368" i="14"/>
  <c r="O1368" i="14"/>
  <c r="A1369" i="14"/>
  <c r="B1369" i="14"/>
  <c r="C1369" i="14"/>
  <c r="N1369" i="14"/>
  <c r="O1369" i="14"/>
  <c r="A1370" i="14"/>
  <c r="B1370" i="14"/>
  <c r="C1370" i="14"/>
  <c r="N1370" i="14"/>
  <c r="O1370" i="14"/>
  <c r="A1371" i="14"/>
  <c r="B1371" i="14"/>
  <c r="C1371" i="14"/>
  <c r="N1371" i="14"/>
  <c r="O1371" i="14"/>
  <c r="A1372" i="14"/>
  <c r="B1372" i="14"/>
  <c r="C1372" i="14"/>
  <c r="N1372" i="14"/>
  <c r="O1372" i="14"/>
  <c r="A1373" i="14"/>
  <c r="B1373" i="14"/>
  <c r="C1373" i="14"/>
  <c r="N1373" i="14"/>
  <c r="O1373" i="14"/>
  <c r="A1374" i="14"/>
  <c r="B1374" i="14"/>
  <c r="C1374" i="14"/>
  <c r="N1374" i="14"/>
  <c r="O1374" i="14"/>
  <c r="A1375" i="14"/>
  <c r="B1375" i="14"/>
  <c r="C1375" i="14"/>
  <c r="N1375" i="14"/>
  <c r="O1375" i="14"/>
  <c r="A1376" i="14"/>
  <c r="B1376" i="14"/>
  <c r="C1376" i="14"/>
  <c r="N1376" i="14"/>
  <c r="O1376" i="14"/>
  <c r="A1377" i="14"/>
  <c r="B1377" i="14"/>
  <c r="C1377" i="14"/>
  <c r="N1377" i="14"/>
  <c r="O1377" i="14"/>
  <c r="A1378" i="14"/>
  <c r="B1378" i="14"/>
  <c r="C1378" i="14"/>
  <c r="N1378" i="14"/>
  <c r="O1378" i="14"/>
  <c r="A1379" i="14"/>
  <c r="B1379" i="14"/>
  <c r="C1379" i="14"/>
  <c r="N1379" i="14"/>
  <c r="O1379" i="14"/>
  <c r="A1380" i="14"/>
  <c r="B1380" i="14"/>
  <c r="C1380" i="14"/>
  <c r="N1380" i="14"/>
  <c r="O1380" i="14"/>
  <c r="A1381" i="14"/>
  <c r="B1381" i="14"/>
  <c r="C1381" i="14"/>
  <c r="N1381" i="14"/>
  <c r="O1381" i="14"/>
  <c r="A1382" i="14"/>
  <c r="B1382" i="14"/>
  <c r="C1382" i="14"/>
  <c r="N1382" i="14"/>
  <c r="O1382" i="14"/>
  <c r="A1383" i="14"/>
  <c r="B1383" i="14"/>
  <c r="C1383" i="14"/>
  <c r="N1383" i="14"/>
  <c r="O1383" i="14"/>
  <c r="A1384" i="14"/>
  <c r="B1384" i="14"/>
  <c r="C1384" i="14"/>
  <c r="N1384" i="14"/>
  <c r="O1384" i="14"/>
  <c r="A1385" i="14"/>
  <c r="B1385" i="14"/>
  <c r="C1385" i="14"/>
  <c r="N1385" i="14"/>
  <c r="O1385" i="14"/>
  <c r="A1386" i="14"/>
  <c r="B1386" i="14"/>
  <c r="C1386" i="14"/>
  <c r="N1386" i="14"/>
  <c r="O1386" i="14"/>
  <c r="A1387" i="14"/>
  <c r="B1387" i="14"/>
  <c r="C1387" i="14"/>
  <c r="N1387" i="14"/>
  <c r="O1387" i="14"/>
  <c r="A1388" i="14"/>
  <c r="B1388" i="14"/>
  <c r="C1388" i="14"/>
  <c r="N1388" i="14"/>
  <c r="O1388" i="14"/>
  <c r="A1389" i="14"/>
  <c r="B1389" i="14"/>
  <c r="C1389" i="14"/>
  <c r="N1389" i="14"/>
  <c r="O1389" i="14"/>
  <c r="A1390" i="14"/>
  <c r="B1390" i="14"/>
  <c r="C1390" i="14"/>
  <c r="N1390" i="14"/>
  <c r="O1390" i="14"/>
  <c r="A1391" i="14"/>
  <c r="B1391" i="14"/>
  <c r="C1391" i="14"/>
  <c r="N1391" i="14"/>
  <c r="O1391" i="14"/>
  <c r="A1392" i="14"/>
  <c r="B1392" i="14"/>
  <c r="C1392" i="14"/>
  <c r="N1392" i="14"/>
  <c r="O1392" i="14"/>
  <c r="A1393" i="14"/>
  <c r="B1393" i="14"/>
  <c r="C1393" i="14"/>
  <c r="N1393" i="14"/>
  <c r="O1393" i="14"/>
  <c r="A1394" i="14"/>
  <c r="B1394" i="14"/>
  <c r="C1394" i="14"/>
  <c r="N1394" i="14"/>
  <c r="O1394" i="14"/>
  <c r="A1395" i="14"/>
  <c r="B1395" i="14"/>
  <c r="C1395" i="14"/>
  <c r="N1395" i="14"/>
  <c r="O1395" i="14"/>
  <c r="A1396" i="14"/>
  <c r="B1396" i="14"/>
  <c r="C1396" i="14"/>
  <c r="N1396" i="14"/>
  <c r="O1396" i="14"/>
  <c r="A1397" i="14"/>
  <c r="B1397" i="14"/>
  <c r="C1397" i="14"/>
  <c r="N1397" i="14"/>
  <c r="O1397" i="14"/>
  <c r="A1398" i="14"/>
  <c r="B1398" i="14"/>
  <c r="C1398" i="14"/>
  <c r="N1398" i="14"/>
  <c r="O1398" i="14"/>
  <c r="A1399" i="14"/>
  <c r="B1399" i="14"/>
  <c r="C1399" i="14"/>
  <c r="N1399" i="14"/>
  <c r="O1399" i="14"/>
  <c r="A1400" i="14"/>
  <c r="B1400" i="14"/>
  <c r="C1400" i="14"/>
  <c r="N1400" i="14"/>
  <c r="O1400" i="14"/>
  <c r="A1401" i="14"/>
  <c r="B1401" i="14"/>
  <c r="C1401" i="14"/>
  <c r="N1401" i="14"/>
  <c r="O1401" i="14"/>
  <c r="A1402" i="14"/>
  <c r="B1402" i="14"/>
  <c r="C1402" i="14"/>
  <c r="N1402" i="14"/>
  <c r="O1402" i="14"/>
  <c r="A1403" i="14"/>
  <c r="B1403" i="14"/>
  <c r="C1403" i="14"/>
  <c r="N1403" i="14"/>
  <c r="O1403" i="14"/>
  <c r="A1404" i="14"/>
  <c r="B1404" i="14"/>
  <c r="C1404" i="14"/>
  <c r="N1404" i="14"/>
  <c r="O1404" i="14"/>
  <c r="A1405" i="14"/>
  <c r="B1405" i="14"/>
  <c r="C1405" i="14"/>
  <c r="N1405" i="14"/>
  <c r="O1405" i="14"/>
  <c r="A1406" i="14"/>
  <c r="B1406" i="14"/>
  <c r="C1406" i="14"/>
  <c r="N1406" i="14"/>
  <c r="O1406" i="14"/>
  <c r="A1407" i="14"/>
  <c r="B1407" i="14"/>
  <c r="C1407" i="14"/>
  <c r="N1407" i="14"/>
  <c r="O1407" i="14"/>
  <c r="A1408" i="14"/>
  <c r="B1408" i="14"/>
  <c r="C1408" i="14"/>
  <c r="N1408" i="14"/>
  <c r="O1408" i="14"/>
  <c r="A1409" i="14"/>
  <c r="B1409" i="14"/>
  <c r="C1409" i="14"/>
  <c r="N1409" i="14"/>
  <c r="O1409" i="14"/>
  <c r="A1410" i="14"/>
  <c r="B1410" i="14"/>
  <c r="C1410" i="14"/>
  <c r="N1410" i="14"/>
  <c r="O1410" i="14"/>
  <c r="A1411" i="14"/>
  <c r="B1411" i="14"/>
  <c r="C1411" i="14"/>
  <c r="N1411" i="14"/>
  <c r="O1411" i="14"/>
  <c r="A1412" i="14"/>
  <c r="B1412" i="14"/>
  <c r="C1412" i="14"/>
  <c r="N1412" i="14"/>
  <c r="O1412" i="14"/>
  <c r="A1413" i="14"/>
  <c r="B1413" i="14"/>
  <c r="C1413" i="14"/>
  <c r="N1413" i="14"/>
  <c r="O1413" i="14"/>
  <c r="A1414" i="14"/>
  <c r="B1414" i="14"/>
  <c r="C1414" i="14"/>
  <c r="N1414" i="14"/>
  <c r="O1414" i="14"/>
  <c r="A1415" i="14"/>
  <c r="B1415" i="14"/>
  <c r="C1415" i="14"/>
  <c r="N1415" i="14"/>
  <c r="O1415" i="14"/>
  <c r="A1416" i="14"/>
  <c r="B1416" i="14"/>
  <c r="C1416" i="14"/>
  <c r="N1416" i="14"/>
  <c r="O1416" i="14"/>
  <c r="A1417" i="14"/>
  <c r="B1417" i="14"/>
  <c r="C1417" i="14"/>
  <c r="N1417" i="14"/>
  <c r="O1417" i="14"/>
  <c r="A1418" i="14"/>
  <c r="B1418" i="14"/>
  <c r="C1418" i="14"/>
  <c r="N1418" i="14"/>
  <c r="O1418" i="14"/>
  <c r="A1419" i="14"/>
  <c r="B1419" i="14"/>
  <c r="C1419" i="14"/>
  <c r="N1419" i="14"/>
  <c r="O1419" i="14"/>
  <c r="A1420" i="14"/>
  <c r="B1420" i="14"/>
  <c r="C1420" i="14"/>
  <c r="N1420" i="14"/>
  <c r="O1420" i="14"/>
  <c r="A1421" i="14"/>
  <c r="B1421" i="14"/>
  <c r="C1421" i="14"/>
  <c r="N1421" i="14"/>
  <c r="O1421" i="14"/>
  <c r="A1422" i="14"/>
  <c r="B1422" i="14"/>
  <c r="C1422" i="14"/>
  <c r="N1422" i="14"/>
  <c r="O1422" i="14"/>
  <c r="A1423" i="14"/>
  <c r="B1423" i="14"/>
  <c r="C1423" i="14"/>
  <c r="N1423" i="14"/>
  <c r="O1423" i="14"/>
  <c r="A1424" i="14"/>
  <c r="B1424" i="14"/>
  <c r="C1424" i="14"/>
  <c r="N1424" i="14"/>
  <c r="O1424" i="14"/>
  <c r="A1425" i="14"/>
  <c r="B1425" i="14"/>
  <c r="C1425" i="14"/>
  <c r="N1425" i="14"/>
  <c r="O1425" i="14"/>
  <c r="A1426" i="14"/>
  <c r="B1426" i="14"/>
  <c r="C1426" i="14"/>
  <c r="N1426" i="14"/>
  <c r="O1426" i="14"/>
  <c r="A1427" i="14"/>
  <c r="B1427" i="14"/>
  <c r="C1427" i="14"/>
  <c r="N1427" i="14"/>
  <c r="O1427" i="14"/>
  <c r="A1428" i="14"/>
  <c r="B1428" i="14"/>
  <c r="C1428" i="14"/>
  <c r="N1428" i="14"/>
  <c r="O1428" i="14"/>
  <c r="A1429" i="14"/>
  <c r="B1429" i="14"/>
  <c r="C1429" i="14"/>
  <c r="N1429" i="14"/>
  <c r="O1429" i="14"/>
  <c r="A1430" i="14"/>
  <c r="B1430" i="14"/>
  <c r="C1430" i="14"/>
  <c r="N1430" i="14"/>
  <c r="O1430" i="14"/>
  <c r="A1431" i="14"/>
  <c r="B1431" i="14"/>
  <c r="C1431" i="14"/>
  <c r="N1431" i="14"/>
  <c r="O1431" i="14"/>
  <c r="A1432" i="14"/>
  <c r="B1432" i="14"/>
  <c r="C1432" i="14"/>
  <c r="N1432" i="14"/>
  <c r="O1432" i="14"/>
  <c r="A1433" i="14"/>
  <c r="B1433" i="14"/>
  <c r="C1433" i="14"/>
  <c r="N1433" i="14"/>
  <c r="O1433" i="14"/>
  <c r="A1434" i="14"/>
  <c r="B1434" i="14"/>
  <c r="C1434" i="14"/>
  <c r="N1434" i="14"/>
  <c r="O1434" i="14"/>
  <c r="A1435" i="14"/>
  <c r="B1435" i="14"/>
  <c r="C1435" i="14"/>
  <c r="N1435" i="14"/>
  <c r="O1435" i="14"/>
  <c r="A1436" i="14"/>
  <c r="B1436" i="14"/>
  <c r="C1436" i="14"/>
  <c r="N1436" i="14"/>
  <c r="O1436" i="14"/>
  <c r="A1437" i="14"/>
  <c r="B1437" i="14"/>
  <c r="C1437" i="14"/>
  <c r="N1437" i="14"/>
  <c r="O1437" i="14"/>
  <c r="A1438" i="14"/>
  <c r="B1438" i="14"/>
  <c r="C1438" i="14"/>
  <c r="N1438" i="14"/>
  <c r="O1438" i="14"/>
  <c r="A1439" i="14"/>
  <c r="B1439" i="14"/>
  <c r="C1439" i="14"/>
  <c r="N1439" i="14"/>
  <c r="O1439" i="14"/>
  <c r="A1440" i="14"/>
  <c r="B1440" i="14"/>
  <c r="C1440" i="14"/>
  <c r="N1440" i="14"/>
  <c r="O1440" i="14"/>
  <c r="A1441" i="14"/>
  <c r="B1441" i="14"/>
  <c r="C1441" i="14"/>
  <c r="N1441" i="14"/>
  <c r="O1441" i="14"/>
  <c r="A1442" i="14"/>
  <c r="B1442" i="14"/>
  <c r="C1442" i="14"/>
  <c r="N1442" i="14"/>
  <c r="O1442" i="14"/>
  <c r="A1443" i="14"/>
  <c r="B1443" i="14"/>
  <c r="C1443" i="14"/>
  <c r="N1443" i="14"/>
  <c r="O1443" i="14"/>
  <c r="A1444" i="14"/>
  <c r="B1444" i="14"/>
  <c r="C1444" i="14"/>
  <c r="N1444" i="14"/>
  <c r="O1444" i="14"/>
  <c r="A1445" i="14"/>
  <c r="B1445" i="14"/>
  <c r="C1445" i="14"/>
  <c r="N1445" i="14"/>
  <c r="O1445" i="14"/>
  <c r="A1446" i="14"/>
  <c r="B1446" i="14"/>
  <c r="C1446" i="14"/>
  <c r="N1446" i="14"/>
  <c r="O1446" i="14"/>
  <c r="A1447" i="14"/>
  <c r="B1447" i="14"/>
  <c r="C1447" i="14"/>
  <c r="N1447" i="14"/>
  <c r="O1447" i="14"/>
  <c r="A1448" i="14"/>
  <c r="B1448" i="14"/>
  <c r="C1448" i="14"/>
  <c r="N1448" i="14"/>
  <c r="O1448" i="14"/>
  <c r="A1449" i="14"/>
  <c r="B1449" i="14"/>
  <c r="C1449" i="14"/>
  <c r="N1449" i="14"/>
  <c r="O1449" i="14"/>
  <c r="A1450" i="14"/>
  <c r="B1450" i="14"/>
  <c r="C1450" i="14"/>
  <c r="N1450" i="14"/>
  <c r="O1450" i="14"/>
  <c r="A1451" i="14"/>
  <c r="B1451" i="14"/>
  <c r="C1451" i="14"/>
  <c r="N1451" i="14"/>
  <c r="O1451" i="14"/>
  <c r="A1452" i="14"/>
  <c r="B1452" i="14"/>
  <c r="C1452" i="14"/>
  <c r="N1452" i="14"/>
  <c r="O1452" i="14"/>
  <c r="A1453" i="14"/>
  <c r="B1453" i="14"/>
  <c r="C1453" i="14"/>
  <c r="N1453" i="14"/>
  <c r="O1453" i="14"/>
  <c r="A1454" i="14"/>
  <c r="B1454" i="14"/>
  <c r="C1454" i="14"/>
  <c r="N1454" i="14"/>
  <c r="O1454" i="14"/>
  <c r="A1455" i="14"/>
  <c r="B1455" i="14"/>
  <c r="C1455" i="14"/>
  <c r="N1455" i="14"/>
  <c r="O1455" i="14"/>
  <c r="A1456" i="14"/>
  <c r="B1456" i="14"/>
  <c r="C1456" i="14"/>
  <c r="N1456" i="14"/>
  <c r="O1456" i="14"/>
  <c r="A1457" i="14"/>
  <c r="B1457" i="14"/>
  <c r="C1457" i="14"/>
  <c r="N1457" i="14"/>
  <c r="O1457" i="14"/>
  <c r="A1458" i="14"/>
  <c r="B1458" i="14"/>
  <c r="C1458" i="14"/>
  <c r="N1458" i="14"/>
  <c r="O1458" i="14"/>
  <c r="A1459" i="14"/>
  <c r="B1459" i="14"/>
  <c r="C1459" i="14"/>
  <c r="N1459" i="14"/>
  <c r="O1459" i="14"/>
  <c r="A1460" i="14"/>
  <c r="B1460" i="14"/>
  <c r="C1460" i="14"/>
  <c r="N1460" i="14"/>
  <c r="O1460" i="14"/>
  <c r="A1461" i="14"/>
  <c r="B1461" i="14"/>
  <c r="C1461" i="14"/>
  <c r="N1461" i="14"/>
  <c r="O1461" i="14"/>
  <c r="A1462" i="14"/>
  <c r="B1462" i="14"/>
  <c r="C1462" i="14"/>
  <c r="N1462" i="14"/>
  <c r="O1462" i="14"/>
  <c r="A1463" i="14"/>
  <c r="B1463" i="14"/>
  <c r="C1463" i="14"/>
  <c r="N1463" i="14"/>
  <c r="O1463" i="14"/>
  <c r="A1464" i="14"/>
  <c r="B1464" i="14"/>
  <c r="C1464" i="14"/>
  <c r="N1464" i="14"/>
  <c r="O1464" i="14"/>
  <c r="A1465" i="14"/>
  <c r="B1465" i="14"/>
  <c r="C1465" i="14"/>
  <c r="N1465" i="14"/>
  <c r="O1465" i="14"/>
  <c r="A1466" i="14"/>
  <c r="B1466" i="14"/>
  <c r="C1466" i="14"/>
  <c r="N1466" i="14"/>
  <c r="O1466" i="14"/>
  <c r="A1467" i="14"/>
  <c r="B1467" i="14"/>
  <c r="C1467" i="14"/>
  <c r="N1467" i="14"/>
  <c r="O1467" i="14"/>
  <c r="A1468" i="14"/>
  <c r="B1468" i="14"/>
  <c r="C1468" i="14"/>
  <c r="N1468" i="14"/>
  <c r="O1468" i="14"/>
  <c r="A1469" i="14"/>
  <c r="B1469" i="14"/>
  <c r="C1469" i="14"/>
  <c r="N1469" i="14"/>
  <c r="O1469" i="14"/>
  <c r="A1470" i="14"/>
  <c r="B1470" i="14"/>
  <c r="C1470" i="14"/>
  <c r="N1470" i="14"/>
  <c r="O1470" i="14"/>
  <c r="A1471" i="14"/>
  <c r="B1471" i="14"/>
  <c r="C1471" i="14"/>
  <c r="N1471" i="14"/>
  <c r="O1471" i="14"/>
  <c r="A1472" i="14"/>
  <c r="B1472" i="14"/>
  <c r="C1472" i="14"/>
  <c r="N1472" i="14"/>
  <c r="O1472" i="14"/>
  <c r="A1473" i="14"/>
  <c r="B1473" i="14"/>
  <c r="C1473" i="14"/>
  <c r="N1473" i="14"/>
  <c r="O1473" i="14"/>
  <c r="A1474" i="14"/>
  <c r="B1474" i="14"/>
  <c r="C1474" i="14"/>
  <c r="N1474" i="14"/>
  <c r="O1474" i="14"/>
  <c r="A1475" i="14"/>
  <c r="B1475" i="14"/>
  <c r="C1475" i="14"/>
  <c r="N1475" i="14"/>
  <c r="O1475" i="14"/>
  <c r="A1476" i="14"/>
  <c r="B1476" i="14"/>
  <c r="C1476" i="14"/>
  <c r="N1476" i="14"/>
  <c r="O1476" i="14"/>
  <c r="A1477" i="14"/>
  <c r="B1477" i="14"/>
  <c r="C1477" i="14"/>
  <c r="N1477" i="14"/>
  <c r="O1477" i="14"/>
  <c r="A1478" i="14"/>
  <c r="B1478" i="14"/>
  <c r="C1478" i="14"/>
  <c r="N1478" i="14"/>
  <c r="O1478" i="14"/>
  <c r="A1479" i="14"/>
  <c r="B1479" i="14"/>
  <c r="C1479" i="14"/>
  <c r="N1479" i="14"/>
  <c r="O1479" i="14"/>
  <c r="A1480" i="14"/>
  <c r="B1480" i="14"/>
  <c r="C1480" i="14"/>
  <c r="N1480" i="14"/>
  <c r="O1480" i="14"/>
  <c r="A1481" i="14"/>
  <c r="B1481" i="14"/>
  <c r="C1481" i="14"/>
  <c r="N1481" i="14"/>
  <c r="O1481" i="14"/>
  <c r="A1482" i="14"/>
  <c r="B1482" i="14"/>
  <c r="C1482" i="14"/>
  <c r="N1482" i="14"/>
  <c r="O1482" i="14"/>
  <c r="A1483" i="14"/>
  <c r="B1483" i="14"/>
  <c r="C1483" i="14"/>
  <c r="N1483" i="14"/>
  <c r="O1483" i="14"/>
  <c r="A1484" i="14"/>
  <c r="B1484" i="14"/>
  <c r="C1484" i="14"/>
  <c r="N1484" i="14"/>
  <c r="O1484" i="14"/>
  <c r="A1485" i="14"/>
  <c r="B1485" i="14"/>
  <c r="C1485" i="14"/>
  <c r="N1485" i="14"/>
  <c r="O1485" i="14"/>
  <c r="A1486" i="14"/>
  <c r="B1486" i="14"/>
  <c r="C1486" i="14"/>
  <c r="N1486" i="14"/>
  <c r="O1486" i="14"/>
  <c r="A1487" i="14"/>
  <c r="B1487" i="14"/>
  <c r="C1487" i="14"/>
  <c r="N1487" i="14"/>
  <c r="O1487" i="14"/>
  <c r="A1488" i="14"/>
  <c r="B1488" i="14"/>
  <c r="C1488" i="14"/>
  <c r="N1488" i="14"/>
  <c r="O1488" i="14"/>
  <c r="A1489" i="14"/>
  <c r="B1489" i="14"/>
  <c r="C1489" i="14"/>
  <c r="N1489" i="14"/>
  <c r="O1489" i="14"/>
  <c r="A1490" i="14"/>
  <c r="B1490" i="14"/>
  <c r="C1490" i="14"/>
  <c r="N1490" i="14"/>
  <c r="O1490" i="14"/>
  <c r="A1491" i="14"/>
  <c r="B1491" i="14"/>
  <c r="C1491" i="14"/>
  <c r="N1491" i="14"/>
  <c r="O1491" i="14"/>
  <c r="A1492" i="14"/>
  <c r="B1492" i="14"/>
  <c r="C1492" i="14"/>
  <c r="N1492" i="14"/>
  <c r="O1492" i="14"/>
  <c r="A1493" i="14"/>
  <c r="B1493" i="14"/>
  <c r="C1493" i="14"/>
  <c r="N1493" i="14"/>
  <c r="O1493" i="14"/>
  <c r="A1494" i="14"/>
  <c r="B1494" i="14"/>
  <c r="C1494" i="14"/>
  <c r="N1494" i="14"/>
  <c r="O1494" i="14"/>
  <c r="A1495" i="14"/>
  <c r="B1495" i="14"/>
  <c r="C1495" i="14"/>
  <c r="N1495" i="14"/>
  <c r="O1495" i="14"/>
  <c r="A1496" i="14"/>
  <c r="B1496" i="14"/>
  <c r="C1496" i="14"/>
  <c r="N1496" i="14"/>
  <c r="O1496" i="14"/>
  <c r="A1497" i="14"/>
  <c r="B1497" i="14"/>
  <c r="C1497" i="14"/>
  <c r="N1497" i="14"/>
  <c r="O1497" i="14"/>
  <c r="A1498" i="14"/>
  <c r="B1498" i="14"/>
  <c r="C1498" i="14"/>
  <c r="N1498" i="14"/>
  <c r="O1498" i="14"/>
  <c r="A1499" i="14"/>
  <c r="B1499" i="14"/>
  <c r="C1499" i="14"/>
  <c r="N1499" i="14"/>
  <c r="O1499" i="14"/>
  <c r="A1500" i="14"/>
  <c r="B1500" i="14"/>
  <c r="C1500" i="14"/>
  <c r="N1500" i="14"/>
  <c r="O1500" i="14"/>
  <c r="A1501" i="14"/>
  <c r="B1501" i="14"/>
  <c r="C1501" i="14"/>
  <c r="N1501" i="14"/>
  <c r="O1501" i="14"/>
  <c r="A1502" i="14"/>
  <c r="B1502" i="14"/>
  <c r="C1502" i="14"/>
  <c r="N1502" i="14"/>
  <c r="O1502" i="14"/>
  <c r="A1503" i="14"/>
  <c r="B1503" i="14"/>
  <c r="C1503" i="14"/>
  <c r="N1503" i="14"/>
  <c r="O1503" i="14"/>
  <c r="A1504" i="14"/>
  <c r="B1504" i="14"/>
  <c r="C1504" i="14"/>
  <c r="N1504" i="14"/>
  <c r="O1504" i="14"/>
  <c r="A1505" i="14"/>
  <c r="B1505" i="14"/>
  <c r="C1505" i="14"/>
  <c r="N1505" i="14"/>
  <c r="O1505" i="14"/>
  <c r="A1506" i="14"/>
  <c r="B1506" i="14"/>
  <c r="C1506" i="14"/>
  <c r="N1506" i="14"/>
  <c r="O1506" i="14"/>
  <c r="A1507" i="14"/>
  <c r="B1507" i="14"/>
  <c r="C1507" i="14"/>
  <c r="N1507" i="14"/>
  <c r="O1507" i="14"/>
  <c r="A1508" i="14"/>
  <c r="B1508" i="14"/>
  <c r="C1508" i="14"/>
  <c r="N1508" i="14"/>
  <c r="O1508" i="14"/>
  <c r="A1509" i="14"/>
  <c r="B1509" i="14"/>
  <c r="C1509" i="14"/>
  <c r="N1509" i="14"/>
  <c r="O1509" i="14"/>
  <c r="A1510" i="14"/>
  <c r="B1510" i="14"/>
  <c r="C1510" i="14"/>
  <c r="N1510" i="14"/>
  <c r="O1510" i="14"/>
  <c r="A1511" i="14"/>
  <c r="B1511" i="14"/>
  <c r="C1511" i="14"/>
  <c r="N1511" i="14"/>
  <c r="O1511" i="14"/>
  <c r="A1512" i="14"/>
  <c r="B1512" i="14"/>
  <c r="C1512" i="14"/>
  <c r="N1512" i="14"/>
  <c r="O1512" i="14"/>
  <c r="A1513" i="14"/>
  <c r="B1513" i="14"/>
  <c r="C1513" i="14"/>
  <c r="N1513" i="14"/>
  <c r="O1513" i="14"/>
  <c r="A1514" i="14"/>
  <c r="B1514" i="14"/>
  <c r="C1514" i="14"/>
  <c r="N1514" i="14"/>
  <c r="O1514" i="14"/>
  <c r="A1515" i="14"/>
  <c r="B1515" i="14"/>
  <c r="C1515" i="14"/>
  <c r="N1515" i="14"/>
  <c r="O1515" i="14"/>
  <c r="A1516" i="14"/>
  <c r="B1516" i="14"/>
  <c r="C1516" i="14"/>
  <c r="N1516" i="14"/>
  <c r="O1516" i="14"/>
  <c r="A1517" i="14"/>
  <c r="B1517" i="14"/>
  <c r="C1517" i="14"/>
  <c r="N1517" i="14"/>
  <c r="O1517" i="14"/>
  <c r="A1518" i="14"/>
  <c r="B1518" i="14"/>
  <c r="C1518" i="14"/>
  <c r="N1518" i="14"/>
  <c r="O1518" i="14"/>
  <c r="A1519" i="14"/>
  <c r="B1519" i="14"/>
  <c r="C1519" i="14"/>
  <c r="N1519" i="14"/>
  <c r="O1519" i="14"/>
  <c r="A1520" i="14"/>
  <c r="B1520" i="14"/>
  <c r="C1520" i="14"/>
  <c r="N1520" i="14"/>
  <c r="O1520" i="14"/>
  <c r="A1521" i="14"/>
  <c r="B1521" i="14"/>
  <c r="C1521" i="14"/>
  <c r="N1521" i="14"/>
  <c r="O1521" i="14"/>
  <c r="A1522" i="14"/>
  <c r="B1522" i="14"/>
  <c r="C1522" i="14"/>
  <c r="N1522" i="14"/>
  <c r="O1522" i="14"/>
  <c r="A1523" i="14"/>
  <c r="B1523" i="14"/>
  <c r="C1523" i="14"/>
  <c r="N1523" i="14"/>
  <c r="O1523" i="14"/>
  <c r="A1524" i="14"/>
  <c r="B1524" i="14"/>
  <c r="C1524" i="14"/>
  <c r="N1524" i="14"/>
  <c r="O1524" i="14"/>
  <c r="A1525" i="14"/>
  <c r="B1525" i="14"/>
  <c r="C1525" i="14"/>
  <c r="N1525" i="14"/>
  <c r="O1525" i="14"/>
  <c r="A1526" i="14"/>
  <c r="B1526" i="14"/>
  <c r="C1526" i="14"/>
  <c r="N1526" i="14"/>
  <c r="O1526" i="14"/>
  <c r="A1527" i="14"/>
  <c r="B1527" i="14"/>
  <c r="C1527" i="14"/>
  <c r="N1527" i="14"/>
  <c r="O1527" i="14"/>
  <c r="A1528" i="14"/>
  <c r="B1528" i="14"/>
  <c r="C1528" i="14"/>
  <c r="N1528" i="14"/>
  <c r="O1528" i="14"/>
  <c r="A1529" i="14"/>
  <c r="B1529" i="14"/>
  <c r="C1529" i="14"/>
  <c r="N1529" i="14"/>
  <c r="O1529" i="14"/>
  <c r="A1530" i="14"/>
  <c r="B1530" i="14"/>
  <c r="C1530" i="14"/>
  <c r="N1530" i="14"/>
  <c r="O1530" i="14"/>
  <c r="A1531" i="14"/>
  <c r="B1531" i="14"/>
  <c r="C1531" i="14"/>
  <c r="N1531" i="14"/>
  <c r="O1531" i="14"/>
  <c r="A1532" i="14"/>
  <c r="B1532" i="14"/>
  <c r="C1532" i="14"/>
  <c r="N1532" i="14"/>
  <c r="O1532" i="14"/>
  <c r="A1533" i="14"/>
  <c r="B1533" i="14"/>
  <c r="C1533" i="14"/>
  <c r="N1533" i="14"/>
  <c r="O1533" i="14"/>
  <c r="A1534" i="14"/>
  <c r="B1534" i="14"/>
  <c r="C1534" i="14"/>
  <c r="N1534" i="14"/>
  <c r="O1534" i="14"/>
  <c r="A1535" i="14"/>
  <c r="B1535" i="14"/>
  <c r="C1535" i="14"/>
  <c r="N1535" i="14"/>
  <c r="O1535" i="14"/>
  <c r="A1536" i="14"/>
  <c r="B1536" i="14"/>
  <c r="C1536" i="14"/>
  <c r="N1536" i="14"/>
  <c r="O1536" i="14"/>
  <c r="A1537" i="14"/>
  <c r="B1537" i="14"/>
  <c r="C1537" i="14"/>
  <c r="N1537" i="14"/>
  <c r="O1537" i="14"/>
  <c r="A1538" i="14"/>
  <c r="B1538" i="14"/>
  <c r="C1538" i="14"/>
  <c r="N1538" i="14"/>
  <c r="O1538" i="14"/>
  <c r="A1539" i="14"/>
  <c r="B1539" i="14"/>
  <c r="C1539" i="14"/>
  <c r="N1539" i="14"/>
  <c r="O1539" i="14"/>
  <c r="A1540" i="14"/>
  <c r="B1540" i="14"/>
  <c r="C1540" i="14"/>
  <c r="N1540" i="14"/>
  <c r="O1540" i="14"/>
  <c r="A1541" i="14"/>
  <c r="B1541" i="14"/>
  <c r="C1541" i="14"/>
  <c r="N1541" i="14"/>
  <c r="O1541" i="14"/>
  <c r="A1542" i="14"/>
  <c r="B1542" i="14"/>
  <c r="C1542" i="14"/>
  <c r="N1542" i="14"/>
  <c r="O1542" i="14"/>
  <c r="A1543" i="14"/>
  <c r="B1543" i="14"/>
  <c r="C1543" i="14"/>
  <c r="N1543" i="14"/>
  <c r="O1543" i="14"/>
  <c r="A1544" i="14"/>
  <c r="B1544" i="14"/>
  <c r="C1544" i="14"/>
  <c r="N1544" i="14"/>
  <c r="O1544" i="14"/>
  <c r="A1545" i="14"/>
  <c r="B1545" i="14"/>
  <c r="C1545" i="14"/>
  <c r="N1545" i="14"/>
  <c r="O1545" i="14"/>
  <c r="A1546" i="14"/>
  <c r="B1546" i="14"/>
  <c r="C1546" i="14"/>
  <c r="N1546" i="14"/>
  <c r="O1546" i="14"/>
  <c r="A1547" i="14"/>
  <c r="B1547" i="14"/>
  <c r="C1547" i="14"/>
  <c r="N1547" i="14"/>
  <c r="O1547" i="14"/>
  <c r="A1548" i="14"/>
  <c r="B1548" i="14"/>
  <c r="C1548" i="14"/>
  <c r="N1548" i="14"/>
  <c r="O1548" i="14"/>
  <c r="A1549" i="14"/>
  <c r="B1549" i="14"/>
  <c r="C1549" i="14"/>
  <c r="N1549" i="14"/>
  <c r="O1549" i="14"/>
  <c r="A1550" i="14"/>
  <c r="B1550" i="14"/>
  <c r="C1550" i="14"/>
  <c r="N1550" i="14"/>
  <c r="O1550" i="14"/>
  <c r="A1551" i="14"/>
  <c r="B1551" i="14"/>
  <c r="C1551" i="14"/>
  <c r="N1551" i="14"/>
  <c r="O1551" i="14"/>
  <c r="A1552" i="14"/>
  <c r="B1552" i="14"/>
  <c r="C1552" i="14"/>
  <c r="N1552" i="14"/>
  <c r="O1552" i="14"/>
  <c r="A1553" i="14"/>
  <c r="B1553" i="14"/>
  <c r="C1553" i="14"/>
  <c r="N1553" i="14"/>
  <c r="O1553" i="14"/>
  <c r="A1554" i="14"/>
  <c r="B1554" i="14"/>
  <c r="C1554" i="14"/>
  <c r="N1554" i="14"/>
  <c r="O1554" i="14"/>
  <c r="A1555" i="14"/>
  <c r="B1555" i="14"/>
  <c r="C1555" i="14"/>
  <c r="N1555" i="14"/>
  <c r="O1555" i="14"/>
  <c r="A1556" i="14"/>
  <c r="B1556" i="14"/>
  <c r="C1556" i="14"/>
  <c r="N1556" i="14"/>
  <c r="O1556" i="14"/>
  <c r="A1557" i="14"/>
  <c r="B1557" i="14"/>
  <c r="C1557" i="14"/>
  <c r="N1557" i="14"/>
  <c r="O1557" i="14"/>
  <c r="A1558" i="14"/>
  <c r="B1558" i="14"/>
  <c r="C1558" i="14"/>
  <c r="N1558" i="14"/>
  <c r="O1558" i="14"/>
  <c r="A1559" i="14"/>
  <c r="B1559" i="14"/>
  <c r="C1559" i="14"/>
  <c r="N1559" i="14"/>
  <c r="O1559" i="14"/>
  <c r="A1560" i="14"/>
  <c r="B1560" i="14"/>
  <c r="C1560" i="14"/>
  <c r="N1560" i="14"/>
  <c r="O1560" i="14"/>
  <c r="A1561" i="14"/>
  <c r="B1561" i="14"/>
  <c r="C1561" i="14"/>
  <c r="N1561" i="14"/>
  <c r="O1561" i="14"/>
  <c r="A1562" i="14"/>
  <c r="B1562" i="14"/>
  <c r="C1562" i="14"/>
  <c r="N1562" i="14"/>
  <c r="O1562" i="14"/>
  <c r="A1563" i="14"/>
  <c r="B1563" i="14"/>
  <c r="C1563" i="14"/>
  <c r="N1563" i="14"/>
  <c r="O1563" i="14"/>
  <c r="A1564" i="14"/>
  <c r="B1564" i="14"/>
  <c r="C1564" i="14"/>
  <c r="N1564" i="14"/>
  <c r="O1564" i="14"/>
  <c r="A1565" i="14"/>
  <c r="B1565" i="14"/>
  <c r="C1565" i="14"/>
  <c r="N1565" i="14"/>
  <c r="O1565" i="14"/>
  <c r="A1566" i="14"/>
  <c r="B1566" i="14"/>
  <c r="C1566" i="14"/>
  <c r="N1566" i="14"/>
  <c r="O1566" i="14"/>
  <c r="A1567" i="14"/>
  <c r="B1567" i="14"/>
  <c r="C1567" i="14"/>
  <c r="N1567" i="14"/>
  <c r="O1567" i="14"/>
  <c r="A1568" i="14"/>
  <c r="B1568" i="14"/>
  <c r="C1568" i="14"/>
  <c r="N1568" i="14"/>
  <c r="O1568" i="14"/>
  <c r="A1569" i="14"/>
  <c r="B1569" i="14"/>
  <c r="C1569" i="14"/>
  <c r="N1569" i="14"/>
  <c r="O1569" i="14"/>
  <c r="A1570" i="14"/>
  <c r="B1570" i="14"/>
  <c r="C1570" i="14"/>
  <c r="N1570" i="14"/>
  <c r="O1570" i="14"/>
  <c r="A1571" i="14"/>
  <c r="B1571" i="14"/>
  <c r="C1571" i="14"/>
  <c r="N1571" i="14"/>
  <c r="O1571" i="14"/>
  <c r="A1572" i="14"/>
  <c r="B1572" i="14"/>
  <c r="C1572" i="14"/>
  <c r="N1572" i="14"/>
  <c r="O1572" i="14"/>
  <c r="A1573" i="14"/>
  <c r="B1573" i="14"/>
  <c r="C1573" i="14"/>
  <c r="N1573" i="14"/>
  <c r="O1573" i="14"/>
  <c r="A1574" i="14"/>
  <c r="B1574" i="14"/>
  <c r="C1574" i="14"/>
  <c r="N1574" i="14"/>
  <c r="O1574" i="14"/>
  <c r="A1575" i="14"/>
  <c r="B1575" i="14"/>
  <c r="C1575" i="14"/>
  <c r="N1575" i="14"/>
  <c r="O1575" i="14"/>
  <c r="A1576" i="14"/>
  <c r="B1576" i="14"/>
  <c r="C1576" i="14"/>
  <c r="N1576" i="14"/>
  <c r="O1576" i="14"/>
  <c r="A1577" i="14"/>
  <c r="B1577" i="14"/>
  <c r="C1577" i="14"/>
  <c r="N1577" i="14"/>
  <c r="O1577" i="14"/>
  <c r="A1578" i="14"/>
  <c r="B1578" i="14"/>
  <c r="C1578" i="14"/>
  <c r="N1578" i="14"/>
  <c r="O1578" i="14"/>
  <c r="A1579" i="14"/>
  <c r="B1579" i="14"/>
  <c r="C1579" i="14"/>
  <c r="N1579" i="14"/>
  <c r="O1579" i="14"/>
  <c r="A1580" i="14"/>
  <c r="B1580" i="14"/>
  <c r="C1580" i="14"/>
  <c r="N1580" i="14"/>
  <c r="O1580" i="14"/>
  <c r="A1581" i="14"/>
  <c r="B1581" i="14"/>
  <c r="C1581" i="14"/>
  <c r="N1581" i="14"/>
  <c r="O1581" i="14"/>
  <c r="A1582" i="14"/>
  <c r="B1582" i="14"/>
  <c r="C1582" i="14"/>
  <c r="N1582" i="14"/>
  <c r="O1582" i="14"/>
  <c r="A1583" i="14"/>
  <c r="B1583" i="14"/>
  <c r="C1583" i="14"/>
  <c r="N1583" i="14"/>
  <c r="O1583" i="14"/>
  <c r="A1584" i="14"/>
  <c r="B1584" i="14"/>
  <c r="C1584" i="14"/>
  <c r="N1584" i="14"/>
  <c r="O1584" i="14"/>
  <c r="A1585" i="14"/>
  <c r="B1585" i="14"/>
  <c r="C1585" i="14"/>
  <c r="N1585" i="14"/>
  <c r="O1585" i="14"/>
  <c r="A1586" i="14"/>
  <c r="B1586" i="14"/>
  <c r="C1586" i="14"/>
  <c r="N1586" i="14"/>
  <c r="O1586" i="14"/>
  <c r="A1587" i="14"/>
  <c r="B1587" i="14"/>
  <c r="C1587" i="14"/>
  <c r="N1587" i="14"/>
  <c r="O1587" i="14"/>
  <c r="A1588" i="14"/>
  <c r="B1588" i="14"/>
  <c r="C1588" i="14"/>
  <c r="N1588" i="14"/>
  <c r="O1588" i="14"/>
  <c r="A1589" i="14"/>
  <c r="B1589" i="14"/>
  <c r="C1589" i="14"/>
  <c r="N1589" i="14"/>
  <c r="O1589" i="14"/>
  <c r="A1590" i="14"/>
  <c r="B1590" i="14"/>
  <c r="C1590" i="14"/>
  <c r="N1590" i="14"/>
  <c r="O1590" i="14"/>
  <c r="A1591" i="14"/>
  <c r="B1591" i="14"/>
  <c r="C1591" i="14"/>
  <c r="N1591" i="14"/>
  <c r="O1591" i="14"/>
  <c r="A1592" i="14"/>
  <c r="B1592" i="14"/>
  <c r="C1592" i="14"/>
  <c r="N1592" i="14"/>
  <c r="O1592" i="14"/>
  <c r="A1593" i="14"/>
  <c r="B1593" i="14"/>
  <c r="C1593" i="14"/>
  <c r="N1593" i="14"/>
  <c r="O1593" i="14"/>
  <c r="A1594" i="14"/>
  <c r="B1594" i="14"/>
  <c r="C1594" i="14"/>
  <c r="N1594" i="14"/>
  <c r="O1594" i="14"/>
  <c r="A1595" i="14"/>
  <c r="B1595" i="14"/>
  <c r="C1595" i="14"/>
  <c r="N1595" i="14"/>
  <c r="O1595" i="14"/>
  <c r="A1596" i="14"/>
  <c r="B1596" i="14"/>
  <c r="C1596" i="14"/>
  <c r="N1596" i="14"/>
  <c r="O1596" i="14"/>
  <c r="A1597" i="14"/>
  <c r="B1597" i="14"/>
  <c r="C1597" i="14"/>
  <c r="N1597" i="14"/>
  <c r="O1597" i="14"/>
  <c r="A1598" i="14"/>
  <c r="B1598" i="14"/>
  <c r="C1598" i="14"/>
  <c r="N1598" i="14"/>
  <c r="O1598" i="14"/>
  <c r="A1599" i="14"/>
  <c r="B1599" i="14"/>
  <c r="C1599" i="14"/>
  <c r="N1599" i="14"/>
  <c r="O1599" i="14"/>
  <c r="A1600" i="14"/>
  <c r="B1600" i="14"/>
  <c r="C1600" i="14"/>
  <c r="N1600" i="14"/>
  <c r="O1600" i="14"/>
  <c r="A1601" i="14"/>
  <c r="B1601" i="14"/>
  <c r="C1601" i="14"/>
  <c r="N1601" i="14"/>
  <c r="O1601" i="14"/>
  <c r="A1602" i="14"/>
  <c r="B1602" i="14"/>
  <c r="C1602" i="14"/>
  <c r="N1602" i="14"/>
  <c r="O1602" i="14"/>
  <c r="A1603" i="14"/>
  <c r="B1603" i="14"/>
  <c r="C1603" i="14"/>
  <c r="N1603" i="14"/>
  <c r="O1603" i="14"/>
  <c r="A1604" i="14"/>
  <c r="B1604" i="14"/>
  <c r="C1604" i="14"/>
  <c r="N1604" i="14"/>
  <c r="O1604" i="14"/>
  <c r="A1605" i="14"/>
  <c r="B1605" i="14"/>
  <c r="C1605" i="14"/>
  <c r="N1605" i="14"/>
  <c r="O1605" i="14"/>
  <c r="A1606" i="14"/>
  <c r="B1606" i="14"/>
  <c r="C1606" i="14"/>
  <c r="N1606" i="14"/>
  <c r="O1606" i="14"/>
  <c r="A1607" i="14"/>
  <c r="B1607" i="14"/>
  <c r="C1607" i="14"/>
  <c r="N1607" i="14"/>
  <c r="O1607" i="14"/>
  <c r="A1608" i="14"/>
  <c r="B1608" i="14"/>
  <c r="C1608" i="14"/>
  <c r="N1608" i="14"/>
  <c r="O1608" i="14"/>
  <c r="A1609" i="14"/>
  <c r="B1609" i="14"/>
  <c r="C1609" i="14"/>
  <c r="N1609" i="14"/>
  <c r="O1609" i="14"/>
  <c r="A1610" i="14"/>
  <c r="B1610" i="14"/>
  <c r="C1610" i="14"/>
  <c r="N1610" i="14"/>
  <c r="O1610" i="14"/>
  <c r="A1611" i="14"/>
  <c r="B1611" i="14"/>
  <c r="C1611" i="14"/>
  <c r="N1611" i="14"/>
  <c r="O1611" i="14"/>
  <c r="A1612" i="14"/>
  <c r="B1612" i="14"/>
  <c r="C1612" i="14"/>
  <c r="N1612" i="14"/>
  <c r="O1612" i="14"/>
  <c r="A1613" i="14"/>
  <c r="B1613" i="14"/>
  <c r="C1613" i="14"/>
  <c r="N1613" i="14"/>
  <c r="O1613" i="14"/>
  <c r="A1614" i="14"/>
  <c r="B1614" i="14"/>
  <c r="C1614" i="14"/>
  <c r="N1614" i="14"/>
  <c r="O1614" i="14"/>
  <c r="A1615" i="14"/>
  <c r="B1615" i="14"/>
  <c r="C1615" i="14"/>
  <c r="N1615" i="14"/>
  <c r="O1615" i="14"/>
  <c r="A1616" i="14"/>
  <c r="B1616" i="14"/>
  <c r="C1616" i="14"/>
  <c r="N1616" i="14"/>
  <c r="O1616" i="14"/>
  <c r="A1617" i="14"/>
  <c r="B1617" i="14"/>
  <c r="C1617" i="14"/>
  <c r="N1617" i="14"/>
  <c r="O1617" i="14"/>
  <c r="A1618" i="14"/>
  <c r="B1618" i="14"/>
  <c r="C1618" i="14"/>
  <c r="N1618" i="14"/>
  <c r="O1618" i="14"/>
  <c r="A1619" i="14"/>
  <c r="B1619" i="14"/>
  <c r="C1619" i="14"/>
  <c r="N1619" i="14"/>
  <c r="O1619" i="14"/>
  <c r="A1620" i="14"/>
  <c r="B1620" i="14"/>
  <c r="C1620" i="14"/>
  <c r="N1620" i="14"/>
  <c r="O1620" i="14"/>
  <c r="A1621" i="14"/>
  <c r="B1621" i="14"/>
  <c r="C1621" i="14"/>
  <c r="N1621" i="14"/>
  <c r="O1621" i="14"/>
  <c r="A1622" i="14"/>
  <c r="B1622" i="14"/>
  <c r="C1622" i="14"/>
  <c r="N1622" i="14"/>
  <c r="O1622" i="14"/>
  <c r="A1623" i="14"/>
  <c r="B1623" i="14"/>
  <c r="C1623" i="14"/>
  <c r="N1623" i="14"/>
  <c r="O1623" i="14"/>
  <c r="A1624" i="14"/>
  <c r="B1624" i="14"/>
  <c r="C1624" i="14"/>
  <c r="N1624" i="14"/>
  <c r="O1624" i="14"/>
  <c r="A1625" i="14"/>
  <c r="B1625" i="14"/>
  <c r="C1625" i="14"/>
  <c r="N1625" i="14"/>
  <c r="O1625" i="14"/>
  <c r="A1626" i="14"/>
  <c r="B1626" i="14"/>
  <c r="C1626" i="14"/>
  <c r="N1626" i="14"/>
  <c r="O1626" i="14"/>
  <c r="A1627" i="14"/>
  <c r="B1627" i="14"/>
  <c r="C1627" i="14"/>
  <c r="N1627" i="14"/>
  <c r="O1627" i="14"/>
  <c r="A1628" i="14"/>
  <c r="B1628" i="14"/>
  <c r="C1628" i="14"/>
  <c r="N1628" i="14"/>
  <c r="O1628" i="14"/>
  <c r="A1629" i="14"/>
  <c r="B1629" i="14"/>
  <c r="C1629" i="14"/>
  <c r="N1629" i="14"/>
  <c r="O1629" i="14"/>
  <c r="A1630" i="14"/>
  <c r="B1630" i="14"/>
  <c r="C1630" i="14"/>
  <c r="N1630" i="14"/>
  <c r="O1630" i="14"/>
  <c r="A1631" i="14"/>
  <c r="B1631" i="14"/>
  <c r="C1631" i="14"/>
  <c r="N1631" i="14"/>
  <c r="O1631" i="14"/>
  <c r="A1632" i="14"/>
  <c r="B1632" i="14"/>
  <c r="C1632" i="14"/>
  <c r="N1632" i="14"/>
  <c r="O1632" i="14"/>
  <c r="A1633" i="14"/>
  <c r="B1633" i="14"/>
  <c r="C1633" i="14"/>
  <c r="N1633" i="14"/>
  <c r="O1633" i="14"/>
  <c r="A1634" i="14"/>
  <c r="B1634" i="14"/>
  <c r="C1634" i="14"/>
  <c r="N1634" i="14"/>
  <c r="O1634" i="14"/>
  <c r="A1635" i="14"/>
  <c r="B1635" i="14"/>
  <c r="C1635" i="14"/>
  <c r="N1635" i="14"/>
  <c r="O1635" i="14"/>
  <c r="A1636" i="14"/>
  <c r="B1636" i="14"/>
  <c r="C1636" i="14"/>
  <c r="N1636" i="14"/>
  <c r="O1636" i="14"/>
  <c r="A1637" i="14"/>
  <c r="B1637" i="14"/>
  <c r="C1637" i="14"/>
  <c r="N1637" i="14"/>
  <c r="O1637" i="14"/>
  <c r="A1638" i="14"/>
  <c r="B1638" i="14"/>
  <c r="C1638" i="14"/>
  <c r="N1638" i="14"/>
  <c r="O1638" i="14"/>
  <c r="A1639" i="14"/>
  <c r="B1639" i="14"/>
  <c r="C1639" i="14"/>
  <c r="N1639" i="14"/>
  <c r="O1639" i="14"/>
  <c r="A1640" i="14"/>
  <c r="B1640" i="14"/>
  <c r="C1640" i="14"/>
  <c r="N1640" i="14"/>
  <c r="O1640" i="14"/>
  <c r="A1641" i="14"/>
  <c r="B1641" i="14"/>
  <c r="C1641" i="14"/>
  <c r="N1641" i="14"/>
  <c r="O1641" i="14"/>
  <c r="A1642" i="14"/>
  <c r="B1642" i="14"/>
  <c r="C1642" i="14"/>
  <c r="N1642" i="14"/>
  <c r="O1642" i="14"/>
  <c r="A1643" i="14"/>
  <c r="B1643" i="14"/>
  <c r="C1643" i="14"/>
  <c r="N1643" i="14"/>
  <c r="O1643" i="14"/>
  <c r="A1644" i="14"/>
  <c r="B1644" i="14"/>
  <c r="C1644" i="14"/>
  <c r="N1644" i="14"/>
  <c r="O1644" i="14"/>
  <c r="A1645" i="14"/>
  <c r="B1645" i="14"/>
  <c r="C1645" i="14"/>
  <c r="N1645" i="14"/>
  <c r="O1645" i="14"/>
  <c r="A1646" i="14"/>
  <c r="B1646" i="14"/>
  <c r="C1646" i="14"/>
  <c r="N1646" i="14"/>
  <c r="O1646" i="14"/>
  <c r="A1647" i="14"/>
  <c r="B1647" i="14"/>
  <c r="C1647" i="14"/>
  <c r="N1647" i="14"/>
  <c r="O1647" i="14"/>
  <c r="A1648" i="14"/>
  <c r="B1648" i="14"/>
  <c r="C1648" i="14"/>
  <c r="N1648" i="14"/>
  <c r="O1648" i="14"/>
  <c r="A1649" i="14"/>
  <c r="B1649" i="14"/>
  <c r="C1649" i="14"/>
  <c r="N1649" i="14"/>
  <c r="O1649" i="14"/>
  <c r="A1650" i="14"/>
  <c r="B1650" i="14"/>
  <c r="C1650" i="14"/>
  <c r="N1650" i="14"/>
  <c r="O1650" i="14"/>
  <c r="A1651" i="14"/>
  <c r="B1651" i="14"/>
  <c r="C1651" i="14"/>
  <c r="N1651" i="14"/>
  <c r="O1651" i="14"/>
  <c r="A1652" i="14"/>
  <c r="B1652" i="14"/>
  <c r="C1652" i="14"/>
  <c r="N1652" i="14"/>
  <c r="O1652" i="14"/>
  <c r="A1653" i="14"/>
  <c r="B1653" i="14"/>
  <c r="C1653" i="14"/>
  <c r="N1653" i="14"/>
  <c r="O1653" i="14"/>
  <c r="A1654" i="14"/>
  <c r="B1654" i="14"/>
  <c r="C1654" i="14"/>
  <c r="N1654" i="14"/>
  <c r="O1654" i="14"/>
  <c r="A1655" i="14"/>
  <c r="B1655" i="14"/>
  <c r="C1655" i="14"/>
  <c r="N1655" i="14"/>
  <c r="O1655" i="14"/>
  <c r="A1656" i="14"/>
  <c r="B1656" i="14"/>
  <c r="C1656" i="14"/>
  <c r="N1656" i="14"/>
  <c r="O1656" i="14"/>
  <c r="A1657" i="14"/>
  <c r="B1657" i="14"/>
  <c r="C1657" i="14"/>
  <c r="N1657" i="14"/>
  <c r="O1657" i="14"/>
  <c r="A1658" i="14"/>
  <c r="B1658" i="14"/>
  <c r="C1658" i="14"/>
  <c r="N1658" i="14"/>
  <c r="O1658" i="14"/>
  <c r="A1659" i="14"/>
  <c r="B1659" i="14"/>
  <c r="C1659" i="14"/>
  <c r="N1659" i="14"/>
  <c r="O1659" i="14"/>
  <c r="A1660" i="14"/>
  <c r="B1660" i="14"/>
  <c r="C1660" i="14"/>
  <c r="N1660" i="14"/>
  <c r="O1660" i="14"/>
  <c r="A1661" i="14"/>
  <c r="B1661" i="14"/>
  <c r="C1661" i="14"/>
  <c r="N1661" i="14"/>
  <c r="O1661" i="14"/>
  <c r="A1662" i="14"/>
  <c r="B1662" i="14"/>
  <c r="C1662" i="14"/>
  <c r="N1662" i="14"/>
  <c r="O1662" i="14"/>
  <c r="A1663" i="14"/>
  <c r="B1663" i="14"/>
  <c r="C1663" i="14"/>
  <c r="N1663" i="14"/>
  <c r="O1663" i="14"/>
  <c r="A1664" i="14"/>
  <c r="B1664" i="14"/>
  <c r="C1664" i="14"/>
  <c r="N1664" i="14"/>
  <c r="O1664" i="14"/>
  <c r="A1665" i="14"/>
  <c r="B1665" i="14"/>
  <c r="C1665" i="14"/>
  <c r="N1665" i="14"/>
  <c r="O1665" i="14"/>
  <c r="A1666" i="14"/>
  <c r="B1666" i="14"/>
  <c r="C1666" i="14"/>
  <c r="N1666" i="14"/>
  <c r="O1666" i="14"/>
  <c r="A1667" i="14"/>
  <c r="B1667" i="14"/>
  <c r="C1667" i="14"/>
  <c r="N1667" i="14"/>
  <c r="O1667" i="14"/>
  <c r="A1668" i="14"/>
  <c r="B1668" i="14"/>
  <c r="C1668" i="14"/>
  <c r="N1668" i="14"/>
  <c r="O1668" i="14"/>
  <c r="A1669" i="14"/>
  <c r="B1669" i="14"/>
  <c r="C1669" i="14"/>
  <c r="N1669" i="14"/>
  <c r="O1669" i="14"/>
  <c r="A1670" i="14"/>
  <c r="B1670" i="14"/>
  <c r="C1670" i="14"/>
  <c r="N1670" i="14"/>
  <c r="O1670" i="14"/>
  <c r="A1671" i="14"/>
  <c r="B1671" i="14"/>
  <c r="C1671" i="14"/>
  <c r="N1671" i="14"/>
  <c r="O1671" i="14"/>
  <c r="A1672" i="14"/>
  <c r="B1672" i="14"/>
  <c r="C1672" i="14"/>
  <c r="N1672" i="14"/>
  <c r="O1672" i="14"/>
  <c r="A1673" i="14"/>
  <c r="B1673" i="14"/>
  <c r="C1673" i="14"/>
  <c r="N1673" i="14"/>
  <c r="O1673" i="14"/>
  <c r="A1674" i="14"/>
  <c r="B1674" i="14"/>
  <c r="C1674" i="14"/>
  <c r="N1674" i="14"/>
  <c r="O1674" i="14"/>
  <c r="A1675" i="14"/>
  <c r="B1675" i="14"/>
  <c r="C1675" i="14"/>
  <c r="N1675" i="14"/>
  <c r="O1675" i="14"/>
  <c r="A1676" i="14"/>
  <c r="B1676" i="14"/>
  <c r="C1676" i="14"/>
  <c r="N1676" i="14"/>
  <c r="O1676" i="14"/>
  <c r="A1677" i="14"/>
  <c r="B1677" i="14"/>
  <c r="C1677" i="14"/>
  <c r="N1677" i="14"/>
  <c r="O1677" i="14"/>
  <c r="A1678" i="14"/>
  <c r="B1678" i="14"/>
  <c r="C1678" i="14"/>
  <c r="N1678" i="14"/>
  <c r="O1678" i="14"/>
  <c r="A1679" i="14"/>
  <c r="B1679" i="14"/>
  <c r="C1679" i="14"/>
  <c r="N1679" i="14"/>
  <c r="O1679" i="14"/>
  <c r="A1680" i="14"/>
  <c r="B1680" i="14"/>
  <c r="C1680" i="14"/>
  <c r="N1680" i="14"/>
  <c r="O1680" i="14"/>
  <c r="A1681" i="14"/>
  <c r="B1681" i="14"/>
  <c r="C1681" i="14"/>
  <c r="N1681" i="14"/>
  <c r="O1681" i="14"/>
  <c r="A1682" i="14"/>
  <c r="B1682" i="14"/>
  <c r="C1682" i="14"/>
  <c r="N1682" i="14"/>
  <c r="O1682" i="14"/>
  <c r="A1683" i="14"/>
  <c r="B1683" i="14"/>
  <c r="C1683" i="14"/>
  <c r="N1683" i="14"/>
  <c r="O1683" i="14"/>
  <c r="A1684" i="14"/>
  <c r="B1684" i="14"/>
  <c r="C1684" i="14"/>
  <c r="N1684" i="14"/>
  <c r="O1684" i="14"/>
  <c r="A1685" i="14"/>
  <c r="B1685" i="14"/>
  <c r="C1685" i="14"/>
  <c r="N1685" i="14"/>
  <c r="O1685" i="14"/>
  <c r="A1686" i="14"/>
  <c r="B1686" i="14"/>
  <c r="C1686" i="14"/>
  <c r="N1686" i="14"/>
  <c r="O1686" i="14"/>
  <c r="A1687" i="14"/>
  <c r="B1687" i="14"/>
  <c r="C1687" i="14"/>
  <c r="N1687" i="14"/>
  <c r="O1687" i="14"/>
  <c r="A1688" i="14"/>
  <c r="B1688" i="14"/>
  <c r="C1688" i="14"/>
  <c r="N1688" i="14"/>
  <c r="O1688" i="14"/>
  <c r="A1689" i="14"/>
  <c r="B1689" i="14"/>
  <c r="C1689" i="14"/>
  <c r="N1689" i="14"/>
  <c r="O1689" i="14"/>
  <c r="A1690" i="14"/>
  <c r="B1690" i="14"/>
  <c r="C1690" i="14"/>
  <c r="N1690" i="14"/>
  <c r="O1690" i="14"/>
  <c r="A1691" i="14"/>
  <c r="B1691" i="14"/>
  <c r="C1691" i="14"/>
  <c r="N1691" i="14"/>
  <c r="O1691" i="14"/>
  <c r="A1692" i="14"/>
  <c r="B1692" i="14"/>
  <c r="C1692" i="14"/>
  <c r="N1692" i="14"/>
  <c r="O1692" i="14"/>
  <c r="A1693" i="14"/>
  <c r="B1693" i="14"/>
  <c r="C1693" i="14"/>
  <c r="N1693" i="14"/>
  <c r="O1693" i="14"/>
  <c r="A1694" i="14"/>
  <c r="B1694" i="14"/>
  <c r="C1694" i="14"/>
  <c r="N1694" i="14"/>
  <c r="O1694" i="14"/>
  <c r="A1695" i="14"/>
  <c r="B1695" i="14"/>
  <c r="C1695" i="14"/>
  <c r="N1695" i="14"/>
  <c r="O1695" i="14"/>
  <c r="A1696" i="14"/>
  <c r="B1696" i="14"/>
  <c r="C1696" i="14"/>
  <c r="N1696" i="14"/>
  <c r="O1696" i="14"/>
  <c r="A1697" i="14"/>
  <c r="B1697" i="14"/>
  <c r="C1697" i="14"/>
  <c r="N1697" i="14"/>
  <c r="O1697" i="14"/>
  <c r="A1698" i="14"/>
  <c r="B1698" i="14"/>
  <c r="C1698" i="14"/>
  <c r="N1698" i="14"/>
  <c r="O1698" i="14"/>
  <c r="A1699" i="14"/>
  <c r="B1699" i="14"/>
  <c r="C1699" i="14"/>
  <c r="N1699" i="14"/>
  <c r="O1699" i="14"/>
  <c r="A1700" i="14"/>
  <c r="B1700" i="14"/>
  <c r="C1700" i="14"/>
  <c r="N1700" i="14"/>
  <c r="O1700" i="14"/>
  <c r="A1701" i="14"/>
  <c r="B1701" i="14"/>
  <c r="C1701" i="14"/>
  <c r="N1701" i="14"/>
  <c r="O1701" i="14"/>
  <c r="A1702" i="14"/>
  <c r="B1702" i="14"/>
  <c r="C1702" i="14"/>
  <c r="N1702" i="14"/>
  <c r="O1702" i="14"/>
  <c r="A1703" i="14"/>
  <c r="B1703" i="14"/>
  <c r="C1703" i="14"/>
  <c r="N1703" i="14"/>
  <c r="O1703" i="14"/>
  <c r="A1704" i="14"/>
  <c r="B1704" i="14"/>
  <c r="C1704" i="14"/>
  <c r="N1704" i="14"/>
  <c r="O1704" i="14"/>
  <c r="A1705" i="14"/>
  <c r="B1705" i="14"/>
  <c r="C1705" i="14"/>
  <c r="N1705" i="14"/>
  <c r="O1705" i="14"/>
  <c r="A1706" i="14"/>
  <c r="B1706" i="14"/>
  <c r="C1706" i="14"/>
  <c r="N1706" i="14"/>
  <c r="O1706" i="14"/>
  <c r="A1707" i="14"/>
  <c r="B1707" i="14"/>
  <c r="C1707" i="14"/>
  <c r="N1707" i="14"/>
  <c r="O1707" i="14"/>
  <c r="A1708" i="14"/>
  <c r="B1708" i="14"/>
  <c r="C1708" i="14"/>
  <c r="N1708" i="14"/>
  <c r="O1708" i="14"/>
  <c r="A1709" i="14"/>
  <c r="B1709" i="14"/>
  <c r="C1709" i="14"/>
  <c r="N1709" i="14"/>
  <c r="O1709" i="14"/>
  <c r="A1710" i="14"/>
  <c r="B1710" i="14"/>
  <c r="C1710" i="14"/>
  <c r="N1710" i="14"/>
  <c r="O1710" i="14"/>
  <c r="A1711" i="14"/>
  <c r="B1711" i="14"/>
  <c r="C1711" i="14"/>
  <c r="N1711" i="14"/>
  <c r="O1711" i="14"/>
  <c r="A1712" i="14"/>
  <c r="B1712" i="14"/>
  <c r="C1712" i="14"/>
  <c r="N1712" i="14"/>
  <c r="O1712" i="14"/>
  <c r="A1713" i="14"/>
  <c r="B1713" i="14"/>
  <c r="C1713" i="14"/>
  <c r="N1713" i="14"/>
  <c r="O1713" i="14"/>
  <c r="A1714" i="14"/>
  <c r="B1714" i="14"/>
  <c r="C1714" i="14"/>
  <c r="N1714" i="14"/>
  <c r="O1714" i="14"/>
  <c r="A1715" i="14"/>
  <c r="B1715" i="14"/>
  <c r="C1715" i="14"/>
  <c r="N1715" i="14"/>
  <c r="O1715" i="14"/>
  <c r="A1716" i="14"/>
  <c r="B1716" i="14"/>
  <c r="C1716" i="14"/>
  <c r="N1716" i="14"/>
  <c r="O1716" i="14"/>
  <c r="A1717" i="14"/>
  <c r="B1717" i="14"/>
  <c r="C1717" i="14"/>
  <c r="N1717" i="14"/>
  <c r="O1717" i="14"/>
  <c r="A1718" i="14"/>
  <c r="B1718" i="14"/>
  <c r="C1718" i="14"/>
  <c r="N1718" i="14"/>
  <c r="O1718" i="14"/>
  <c r="A1719" i="14"/>
  <c r="B1719" i="14"/>
  <c r="C1719" i="14"/>
  <c r="N1719" i="14"/>
  <c r="O1719" i="14"/>
  <c r="A1720" i="14"/>
  <c r="B1720" i="14"/>
  <c r="C1720" i="14"/>
  <c r="N1720" i="14"/>
  <c r="O1720" i="14"/>
  <c r="A1721" i="14"/>
  <c r="B1721" i="14"/>
  <c r="C1721" i="14"/>
  <c r="N1721" i="14"/>
  <c r="O1721" i="14"/>
  <c r="A1722" i="14"/>
  <c r="B1722" i="14"/>
  <c r="C1722" i="14"/>
  <c r="N1722" i="14"/>
  <c r="O1722" i="14"/>
  <c r="A1723" i="14"/>
  <c r="B1723" i="14"/>
  <c r="C1723" i="14"/>
  <c r="N1723" i="14"/>
  <c r="O1723" i="14"/>
  <c r="A1724" i="14"/>
  <c r="B1724" i="14"/>
  <c r="C1724" i="14"/>
  <c r="N1724" i="14"/>
  <c r="O1724" i="14"/>
  <c r="A1725" i="14"/>
  <c r="B1725" i="14"/>
  <c r="C1725" i="14"/>
  <c r="N1725" i="14"/>
  <c r="O1725" i="14"/>
  <c r="A1726" i="14"/>
  <c r="B1726" i="14"/>
  <c r="C1726" i="14"/>
  <c r="N1726" i="14"/>
  <c r="O1726" i="14"/>
  <c r="A1727" i="14"/>
  <c r="B1727" i="14"/>
  <c r="C1727" i="14"/>
  <c r="N1727" i="14"/>
  <c r="O1727" i="14"/>
  <c r="A1728" i="14"/>
  <c r="B1728" i="14"/>
  <c r="C1728" i="14"/>
  <c r="N1728" i="14"/>
  <c r="O1728" i="14"/>
  <c r="A1729" i="14"/>
  <c r="B1729" i="14"/>
  <c r="C1729" i="14"/>
  <c r="N1729" i="14"/>
  <c r="O1729" i="14"/>
  <c r="A1730" i="14"/>
  <c r="B1730" i="14"/>
  <c r="C1730" i="14"/>
  <c r="N1730" i="14"/>
  <c r="O1730" i="14"/>
  <c r="A1731" i="14"/>
  <c r="B1731" i="14"/>
  <c r="C1731" i="14"/>
  <c r="N1731" i="14"/>
  <c r="O1731" i="14"/>
  <c r="A1732" i="14"/>
  <c r="B1732" i="14"/>
  <c r="C1732" i="14"/>
  <c r="N1732" i="14"/>
  <c r="O1732" i="14"/>
  <c r="A1733" i="14"/>
  <c r="B1733" i="14"/>
  <c r="C1733" i="14"/>
  <c r="N1733" i="14"/>
  <c r="O1733" i="14"/>
  <c r="A1734" i="14"/>
  <c r="B1734" i="14"/>
  <c r="C1734" i="14"/>
  <c r="N1734" i="14"/>
  <c r="O1734" i="14"/>
  <c r="A1735" i="14"/>
  <c r="B1735" i="14"/>
  <c r="C1735" i="14"/>
  <c r="N1735" i="14"/>
  <c r="O1735" i="14"/>
  <c r="A1736" i="14"/>
  <c r="B1736" i="14"/>
  <c r="C1736" i="14"/>
  <c r="N1736" i="14"/>
  <c r="O1736" i="14"/>
  <c r="A1737" i="14"/>
  <c r="B1737" i="14"/>
  <c r="C1737" i="14"/>
  <c r="N1737" i="14"/>
  <c r="O1737" i="14"/>
  <c r="A1738" i="14"/>
  <c r="B1738" i="14"/>
  <c r="C1738" i="14"/>
  <c r="N1738" i="14"/>
  <c r="O1738" i="14"/>
  <c r="A1739" i="14"/>
  <c r="B1739" i="14"/>
  <c r="C1739" i="14"/>
  <c r="N1739" i="14"/>
  <c r="O1739" i="14"/>
  <c r="A1740" i="14"/>
  <c r="B1740" i="14"/>
  <c r="C1740" i="14"/>
  <c r="N1740" i="14"/>
  <c r="O1740" i="14"/>
  <c r="A1741" i="14"/>
  <c r="B1741" i="14"/>
  <c r="C1741" i="14"/>
  <c r="N1741" i="14"/>
  <c r="O1741" i="14"/>
  <c r="A1742" i="14"/>
  <c r="B1742" i="14"/>
  <c r="C1742" i="14"/>
  <c r="N1742" i="14"/>
  <c r="O1742" i="14"/>
  <c r="A1743" i="14"/>
  <c r="B1743" i="14"/>
  <c r="C1743" i="14"/>
  <c r="N1743" i="14"/>
  <c r="O1743" i="14"/>
  <c r="A1744" i="14"/>
  <c r="B1744" i="14"/>
  <c r="C1744" i="14"/>
  <c r="N1744" i="14"/>
  <c r="O1744" i="14"/>
  <c r="A1745" i="14"/>
  <c r="B1745" i="14"/>
  <c r="C1745" i="14"/>
  <c r="N1745" i="14"/>
  <c r="O1745" i="14"/>
  <c r="A1746" i="14"/>
  <c r="B1746" i="14"/>
  <c r="C1746" i="14"/>
  <c r="N1746" i="14"/>
  <c r="O1746" i="14"/>
  <c r="A1747" i="14"/>
  <c r="B1747" i="14"/>
  <c r="C1747" i="14"/>
  <c r="N1747" i="14"/>
  <c r="O1747" i="14"/>
  <c r="A1748" i="14"/>
  <c r="B1748" i="14"/>
  <c r="C1748" i="14"/>
  <c r="N1748" i="14"/>
  <c r="O1748" i="14"/>
  <c r="A1749" i="14"/>
  <c r="B1749" i="14"/>
  <c r="C1749" i="14"/>
  <c r="N1749" i="14"/>
  <c r="O1749" i="14"/>
  <c r="A1750" i="14"/>
  <c r="B1750" i="14"/>
  <c r="C1750" i="14"/>
  <c r="N1750" i="14"/>
  <c r="O1750" i="14"/>
  <c r="A1751" i="14"/>
  <c r="B1751" i="14"/>
  <c r="C1751" i="14"/>
  <c r="N1751" i="14"/>
  <c r="O1751" i="14"/>
  <c r="A1752" i="14"/>
  <c r="B1752" i="14"/>
  <c r="C1752" i="14"/>
  <c r="N1752" i="14"/>
  <c r="O1752" i="14"/>
  <c r="A1753" i="14"/>
  <c r="B1753" i="14"/>
  <c r="C1753" i="14"/>
  <c r="N1753" i="14"/>
  <c r="O1753" i="14"/>
  <c r="A1754" i="14"/>
  <c r="B1754" i="14"/>
  <c r="C1754" i="14"/>
  <c r="N1754" i="14"/>
  <c r="O1754" i="14"/>
  <c r="A1755" i="14"/>
  <c r="B1755" i="14"/>
  <c r="C1755" i="14"/>
  <c r="N1755" i="14"/>
  <c r="O1755" i="14"/>
  <c r="A1756" i="14"/>
  <c r="B1756" i="14"/>
  <c r="C1756" i="14"/>
  <c r="N1756" i="14"/>
  <c r="O1756" i="14"/>
  <c r="A1757" i="14"/>
  <c r="B1757" i="14"/>
  <c r="C1757" i="14"/>
  <c r="N1757" i="14"/>
  <c r="O1757" i="14"/>
  <c r="A1758" i="14"/>
  <c r="B1758" i="14"/>
  <c r="C1758" i="14"/>
  <c r="N1758" i="14"/>
  <c r="O1758" i="14"/>
  <c r="A1759" i="14"/>
  <c r="B1759" i="14"/>
  <c r="C1759" i="14"/>
  <c r="N1759" i="14"/>
  <c r="O1759" i="14"/>
  <c r="A1760" i="14"/>
  <c r="B1760" i="14"/>
  <c r="C1760" i="14"/>
  <c r="N1760" i="14"/>
  <c r="O1760" i="14"/>
  <c r="A1761" i="14"/>
  <c r="B1761" i="14"/>
  <c r="C1761" i="14"/>
  <c r="N1761" i="14"/>
  <c r="O1761" i="14"/>
  <c r="A1762" i="14"/>
  <c r="B1762" i="14"/>
  <c r="C1762" i="14"/>
  <c r="N1762" i="14"/>
  <c r="O1762" i="14"/>
  <c r="A1763" i="14"/>
  <c r="B1763" i="14"/>
  <c r="C1763" i="14"/>
  <c r="N1763" i="14"/>
  <c r="O1763" i="14"/>
  <c r="A1764" i="14"/>
  <c r="B1764" i="14"/>
  <c r="C1764" i="14"/>
  <c r="N1764" i="14"/>
  <c r="O1764" i="14"/>
  <c r="A1765" i="14"/>
  <c r="B1765" i="14"/>
  <c r="C1765" i="14"/>
  <c r="N1765" i="14"/>
  <c r="O1765" i="14"/>
  <c r="A1766" i="14"/>
  <c r="B1766" i="14"/>
  <c r="C1766" i="14"/>
  <c r="N1766" i="14"/>
  <c r="O1766" i="14"/>
  <c r="A1767" i="14"/>
  <c r="B1767" i="14"/>
  <c r="C1767" i="14"/>
  <c r="N1767" i="14"/>
  <c r="O1767" i="14"/>
  <c r="A1768" i="14"/>
  <c r="B1768" i="14"/>
  <c r="C1768" i="14"/>
  <c r="N1768" i="14"/>
  <c r="O1768" i="14"/>
  <c r="A1769" i="14"/>
  <c r="B1769" i="14"/>
  <c r="C1769" i="14"/>
  <c r="N1769" i="14"/>
  <c r="O1769" i="14"/>
  <c r="A1770" i="14"/>
  <c r="B1770" i="14"/>
  <c r="C1770" i="14"/>
  <c r="N1770" i="14"/>
  <c r="O1770" i="14"/>
  <c r="A1771" i="14"/>
  <c r="B1771" i="14"/>
  <c r="C1771" i="14"/>
  <c r="N1771" i="14"/>
  <c r="O1771" i="14"/>
  <c r="A1772" i="14"/>
  <c r="B1772" i="14"/>
  <c r="C1772" i="14"/>
  <c r="N1772" i="14"/>
  <c r="O1772" i="14"/>
  <c r="A1773" i="14"/>
  <c r="B1773" i="14"/>
  <c r="C1773" i="14"/>
  <c r="N1773" i="14"/>
  <c r="O1773" i="14"/>
  <c r="A1774" i="14"/>
  <c r="B1774" i="14"/>
  <c r="C1774" i="14"/>
  <c r="N1774" i="14"/>
  <c r="O1774" i="14"/>
  <c r="A1775" i="14"/>
  <c r="B1775" i="14"/>
  <c r="C1775" i="14"/>
  <c r="N1775" i="14"/>
  <c r="O1775" i="14"/>
  <c r="A1776" i="14"/>
  <c r="B1776" i="14"/>
  <c r="C1776" i="14"/>
  <c r="N1776" i="14"/>
  <c r="O1776" i="14"/>
  <c r="A1777" i="14"/>
  <c r="B1777" i="14"/>
  <c r="C1777" i="14"/>
  <c r="N1777" i="14"/>
  <c r="O1777" i="14"/>
  <c r="A1778" i="14"/>
  <c r="B1778" i="14"/>
  <c r="C1778" i="14"/>
  <c r="N1778" i="14"/>
  <c r="O1778" i="14"/>
  <c r="A1779" i="14"/>
  <c r="B1779" i="14"/>
  <c r="C1779" i="14"/>
  <c r="N1779" i="14"/>
  <c r="O1779" i="14"/>
  <c r="A1780" i="14"/>
  <c r="B1780" i="14"/>
  <c r="C1780" i="14"/>
  <c r="N1780" i="14"/>
  <c r="O1780" i="14"/>
  <c r="A1781" i="14"/>
  <c r="B1781" i="14"/>
  <c r="C1781" i="14"/>
  <c r="N1781" i="14"/>
  <c r="O1781" i="14"/>
  <c r="A1782" i="14"/>
  <c r="B1782" i="14"/>
  <c r="C1782" i="14"/>
  <c r="N1782" i="14"/>
  <c r="O1782" i="14"/>
  <c r="A1783" i="14"/>
  <c r="B1783" i="14"/>
  <c r="C1783" i="14"/>
  <c r="N1783" i="14"/>
  <c r="O1783" i="14"/>
  <c r="A1784" i="14"/>
  <c r="B1784" i="14"/>
  <c r="C1784" i="14"/>
  <c r="N1784" i="14"/>
  <c r="O1784" i="14"/>
  <c r="A1785" i="14"/>
  <c r="B1785" i="14"/>
  <c r="C1785" i="14"/>
  <c r="N1785" i="14"/>
  <c r="O1785" i="14"/>
  <c r="A1786" i="14"/>
  <c r="B1786" i="14"/>
  <c r="C1786" i="14"/>
  <c r="N1786" i="14"/>
  <c r="O1786" i="14"/>
  <c r="A1787" i="14"/>
  <c r="B1787" i="14"/>
  <c r="C1787" i="14"/>
  <c r="N1787" i="14"/>
  <c r="O1787" i="14"/>
  <c r="A1788" i="14"/>
  <c r="B1788" i="14"/>
  <c r="C1788" i="14"/>
  <c r="N1788" i="14"/>
  <c r="O1788" i="14"/>
  <c r="A1789" i="14"/>
  <c r="B1789" i="14"/>
  <c r="C1789" i="14"/>
  <c r="N1789" i="14"/>
  <c r="O1789" i="14"/>
  <c r="A1790" i="14"/>
  <c r="B1790" i="14"/>
  <c r="C1790" i="14"/>
  <c r="N1790" i="14"/>
  <c r="O1790" i="14"/>
  <c r="A1791" i="14"/>
  <c r="B1791" i="14"/>
  <c r="C1791" i="14"/>
  <c r="N1791" i="14"/>
  <c r="O1791" i="14"/>
  <c r="A1792" i="14"/>
  <c r="B1792" i="14"/>
  <c r="C1792" i="14"/>
  <c r="N1792" i="14"/>
  <c r="O1792" i="14"/>
  <c r="A1793" i="14"/>
  <c r="B1793" i="14"/>
  <c r="C1793" i="14"/>
  <c r="N1793" i="14"/>
  <c r="O1793" i="14"/>
  <c r="A1794" i="14"/>
  <c r="B1794" i="14"/>
  <c r="C1794" i="14"/>
  <c r="N1794" i="14"/>
  <c r="O1794" i="14"/>
  <c r="A1795" i="14"/>
  <c r="B1795" i="14"/>
  <c r="C1795" i="14"/>
  <c r="N1795" i="14"/>
  <c r="O1795" i="14"/>
  <c r="A1796" i="14"/>
  <c r="B1796" i="14"/>
  <c r="C1796" i="14"/>
  <c r="N1796" i="14"/>
  <c r="O1796" i="14"/>
  <c r="A1797" i="14"/>
  <c r="B1797" i="14"/>
  <c r="C1797" i="14"/>
  <c r="N1797" i="14"/>
  <c r="O1797" i="14"/>
  <c r="A1798" i="14"/>
  <c r="B1798" i="14"/>
  <c r="C1798" i="14"/>
  <c r="N1798" i="14"/>
  <c r="O1798" i="14"/>
  <c r="A1799" i="14"/>
  <c r="B1799" i="14"/>
  <c r="C1799" i="14"/>
  <c r="N1799" i="14"/>
  <c r="O1799" i="14"/>
  <c r="A1800" i="14"/>
  <c r="B1800" i="14"/>
  <c r="C1800" i="14"/>
  <c r="N1800" i="14"/>
  <c r="O1800" i="14"/>
  <c r="A1801" i="14"/>
  <c r="B1801" i="14"/>
  <c r="C1801" i="14"/>
  <c r="N1801" i="14"/>
  <c r="O1801" i="14"/>
  <c r="A1802" i="14"/>
  <c r="B1802" i="14"/>
  <c r="C1802" i="14"/>
  <c r="N1802" i="14"/>
  <c r="O1802" i="14"/>
  <c r="A1803" i="14"/>
  <c r="B1803" i="14"/>
  <c r="C1803" i="14"/>
  <c r="N1803" i="14"/>
  <c r="O1803" i="14"/>
  <c r="A1804" i="14"/>
  <c r="B1804" i="14"/>
  <c r="C1804" i="14"/>
  <c r="N1804" i="14"/>
  <c r="O1804" i="14"/>
  <c r="A1805" i="14"/>
  <c r="B1805" i="14"/>
  <c r="C1805" i="14"/>
  <c r="N1805" i="14"/>
  <c r="O1805" i="14"/>
  <c r="A1806" i="14"/>
  <c r="B1806" i="14"/>
  <c r="C1806" i="14"/>
  <c r="N1806" i="14"/>
  <c r="O1806" i="14"/>
  <c r="A1807" i="14"/>
  <c r="B1807" i="14"/>
  <c r="C1807" i="14"/>
  <c r="N1807" i="14"/>
  <c r="O1807" i="14"/>
  <c r="A1808" i="14"/>
  <c r="B1808" i="14"/>
  <c r="C1808" i="14"/>
  <c r="N1808" i="14"/>
  <c r="O1808" i="14"/>
  <c r="A1809" i="14"/>
  <c r="B1809" i="14"/>
  <c r="C1809" i="14"/>
  <c r="N1809" i="14"/>
  <c r="O1809" i="14"/>
  <c r="A1810" i="14"/>
  <c r="B1810" i="14"/>
  <c r="C1810" i="14"/>
  <c r="N1810" i="14"/>
  <c r="O1810" i="14"/>
  <c r="A1811" i="14"/>
  <c r="B1811" i="14"/>
  <c r="C1811" i="14"/>
  <c r="N1811" i="14"/>
  <c r="O1811" i="14"/>
  <c r="A1812" i="14"/>
  <c r="B1812" i="14"/>
  <c r="C1812" i="14"/>
  <c r="N1812" i="14"/>
  <c r="O1812" i="14"/>
  <c r="A1813" i="14"/>
  <c r="B1813" i="14"/>
  <c r="C1813" i="14"/>
  <c r="N1813" i="14"/>
  <c r="O1813" i="14"/>
  <c r="A1814" i="14"/>
  <c r="B1814" i="14"/>
  <c r="C1814" i="14"/>
  <c r="N1814" i="14"/>
  <c r="O1814" i="14"/>
  <c r="A1815" i="14"/>
  <c r="B1815" i="14"/>
  <c r="C1815" i="14"/>
  <c r="N1815" i="14"/>
  <c r="O1815" i="14"/>
  <c r="A1816" i="14"/>
  <c r="B1816" i="14"/>
  <c r="C1816" i="14"/>
  <c r="N1816" i="14"/>
  <c r="O1816" i="14"/>
  <c r="A1817" i="14"/>
  <c r="B1817" i="14"/>
  <c r="C1817" i="14"/>
  <c r="N1817" i="14"/>
  <c r="O1817" i="14"/>
  <c r="A1818" i="14"/>
  <c r="B1818" i="14"/>
  <c r="C1818" i="14"/>
  <c r="N1818" i="14"/>
  <c r="O1818" i="14"/>
  <c r="A1819" i="14"/>
  <c r="B1819" i="14"/>
  <c r="C1819" i="14"/>
  <c r="N1819" i="14"/>
  <c r="O1819" i="14"/>
  <c r="A1820" i="14"/>
  <c r="B1820" i="14"/>
  <c r="C1820" i="14"/>
  <c r="N1820" i="14"/>
  <c r="O1820" i="14"/>
  <c r="A1821" i="14"/>
  <c r="B1821" i="14"/>
  <c r="C1821" i="14"/>
  <c r="N1821" i="14"/>
  <c r="O1821" i="14"/>
  <c r="A1822" i="14"/>
  <c r="B1822" i="14"/>
  <c r="C1822" i="14"/>
  <c r="N1822" i="14"/>
  <c r="O1822" i="14"/>
  <c r="A1823" i="14"/>
  <c r="B1823" i="14"/>
  <c r="C1823" i="14"/>
  <c r="N1823" i="14"/>
  <c r="O1823" i="14"/>
  <c r="A1824" i="14"/>
  <c r="B1824" i="14"/>
  <c r="C1824" i="14"/>
  <c r="N1824" i="14"/>
  <c r="O1824" i="14"/>
  <c r="A1825" i="14"/>
  <c r="B1825" i="14"/>
  <c r="C1825" i="14"/>
  <c r="N1825" i="14"/>
  <c r="O1825" i="14"/>
  <c r="A1826" i="14"/>
  <c r="B1826" i="14"/>
  <c r="C1826" i="14"/>
  <c r="N1826" i="14"/>
  <c r="O1826" i="14"/>
  <c r="A1827" i="14"/>
  <c r="B1827" i="14"/>
  <c r="C1827" i="14"/>
  <c r="N1827" i="14"/>
  <c r="O1827" i="14"/>
  <c r="A1828" i="14"/>
  <c r="B1828" i="14"/>
  <c r="C1828" i="14"/>
  <c r="N1828" i="14"/>
  <c r="O1828" i="14"/>
  <c r="A1829" i="14"/>
  <c r="B1829" i="14"/>
  <c r="C1829" i="14"/>
  <c r="N1829" i="14"/>
  <c r="O1829" i="14"/>
  <c r="A1830" i="14"/>
  <c r="B1830" i="14"/>
  <c r="C1830" i="14"/>
  <c r="N1830" i="14"/>
  <c r="O1830" i="14"/>
  <c r="A1831" i="14"/>
  <c r="B1831" i="14"/>
  <c r="C1831" i="14"/>
  <c r="N1831" i="14"/>
  <c r="O1831" i="14"/>
  <c r="A1832" i="14"/>
  <c r="B1832" i="14"/>
  <c r="C1832" i="14"/>
  <c r="N1832" i="14"/>
  <c r="O1832" i="14"/>
  <c r="A1833" i="14"/>
  <c r="B1833" i="14"/>
  <c r="C1833" i="14"/>
  <c r="N1833" i="14"/>
  <c r="O1833" i="14"/>
  <c r="A1834" i="14"/>
  <c r="B1834" i="14"/>
  <c r="C1834" i="14"/>
  <c r="N1834" i="14"/>
  <c r="O1834" i="14"/>
  <c r="A1835" i="14"/>
  <c r="B1835" i="14"/>
  <c r="C1835" i="14"/>
  <c r="N1835" i="14"/>
  <c r="O1835" i="14"/>
  <c r="A1836" i="14"/>
  <c r="B1836" i="14"/>
  <c r="C1836" i="14"/>
  <c r="N1836" i="14"/>
  <c r="O1836" i="14"/>
  <c r="A1837" i="14"/>
  <c r="B1837" i="14"/>
  <c r="C1837" i="14"/>
  <c r="N1837" i="14"/>
  <c r="O1837" i="14"/>
  <c r="A1838" i="14"/>
  <c r="B1838" i="14"/>
  <c r="C1838" i="14"/>
  <c r="N1838" i="14"/>
  <c r="O1838" i="14"/>
  <c r="A1839" i="14"/>
  <c r="B1839" i="14"/>
  <c r="C1839" i="14"/>
  <c r="N1839" i="14"/>
  <c r="O1839" i="14"/>
  <c r="A1840" i="14"/>
  <c r="B1840" i="14"/>
  <c r="C1840" i="14"/>
  <c r="N1840" i="14"/>
  <c r="O1840" i="14"/>
  <c r="A1841" i="14"/>
  <c r="B1841" i="14"/>
  <c r="C1841" i="14"/>
  <c r="N1841" i="14"/>
  <c r="O1841" i="14"/>
  <c r="A1842" i="14"/>
  <c r="B1842" i="14"/>
  <c r="C1842" i="14"/>
  <c r="N1842" i="14"/>
  <c r="O1842" i="14"/>
  <c r="A1843" i="14"/>
  <c r="B1843" i="14"/>
  <c r="C1843" i="14"/>
  <c r="N1843" i="14"/>
  <c r="O1843" i="14"/>
  <c r="A1844" i="14"/>
  <c r="B1844" i="14"/>
  <c r="C1844" i="14"/>
  <c r="N1844" i="14"/>
  <c r="O1844" i="14"/>
  <c r="A1845" i="14"/>
  <c r="B1845" i="14"/>
  <c r="C1845" i="14"/>
  <c r="N1845" i="14"/>
  <c r="O1845" i="14"/>
  <c r="A1846" i="14"/>
  <c r="B1846" i="14"/>
  <c r="C1846" i="14"/>
  <c r="N1846" i="14"/>
  <c r="O1846" i="14"/>
  <c r="A1847" i="14"/>
  <c r="B1847" i="14"/>
  <c r="C1847" i="14"/>
  <c r="N1847" i="14"/>
  <c r="O1847" i="14"/>
  <c r="A1848" i="14"/>
  <c r="B1848" i="14"/>
  <c r="C1848" i="14"/>
  <c r="N1848" i="14"/>
  <c r="O1848" i="14"/>
  <c r="A1849" i="14"/>
  <c r="B1849" i="14"/>
  <c r="C1849" i="14"/>
  <c r="N1849" i="14"/>
  <c r="O1849" i="14"/>
  <c r="A1850" i="14"/>
  <c r="B1850" i="14"/>
  <c r="C1850" i="14"/>
  <c r="N1850" i="14"/>
  <c r="O1850" i="14"/>
  <c r="A1851" i="14"/>
  <c r="B1851" i="14"/>
  <c r="C1851" i="14"/>
  <c r="N1851" i="14"/>
  <c r="O1851" i="14"/>
  <c r="A1852" i="14"/>
  <c r="B1852" i="14"/>
  <c r="C1852" i="14"/>
  <c r="N1852" i="14"/>
  <c r="O1852" i="14"/>
  <c r="A1853" i="14"/>
  <c r="B1853" i="14"/>
  <c r="C1853" i="14"/>
  <c r="N1853" i="14"/>
  <c r="O1853" i="14"/>
  <c r="A1854" i="14"/>
  <c r="B1854" i="14"/>
  <c r="C1854" i="14"/>
  <c r="N1854" i="14"/>
  <c r="O1854" i="14"/>
  <c r="A1855" i="14"/>
  <c r="B1855" i="14"/>
  <c r="C1855" i="14"/>
  <c r="N1855" i="14"/>
  <c r="O1855" i="14"/>
  <c r="A1856" i="14"/>
  <c r="B1856" i="14"/>
  <c r="C1856" i="14"/>
  <c r="N1856" i="14"/>
  <c r="O1856" i="14"/>
  <c r="A1857" i="14"/>
  <c r="B1857" i="14"/>
  <c r="C1857" i="14"/>
  <c r="N1857" i="14"/>
  <c r="O1857" i="14"/>
  <c r="A1858" i="14"/>
  <c r="B1858" i="14"/>
  <c r="C1858" i="14"/>
  <c r="N1858" i="14"/>
  <c r="O1858" i="14"/>
  <c r="A1859" i="14"/>
  <c r="B1859" i="14"/>
  <c r="C1859" i="14"/>
  <c r="N1859" i="14"/>
  <c r="O1859" i="14"/>
  <c r="A1860" i="14"/>
  <c r="B1860" i="14"/>
  <c r="C1860" i="14"/>
  <c r="N1860" i="14"/>
  <c r="O1860" i="14"/>
  <c r="A1861" i="14"/>
  <c r="B1861" i="14"/>
  <c r="C1861" i="14"/>
  <c r="N1861" i="14"/>
  <c r="O1861" i="14"/>
  <c r="A1862" i="14"/>
  <c r="B1862" i="14"/>
  <c r="C1862" i="14"/>
  <c r="N1862" i="14"/>
  <c r="O1862" i="14"/>
  <c r="A1863" i="14"/>
  <c r="B1863" i="14"/>
  <c r="C1863" i="14"/>
  <c r="N1863" i="14"/>
  <c r="O1863" i="14"/>
  <c r="A1864" i="14"/>
  <c r="B1864" i="14"/>
  <c r="C1864" i="14"/>
  <c r="N1864" i="14"/>
  <c r="O1864" i="14"/>
  <c r="A1865" i="14"/>
  <c r="B1865" i="14"/>
  <c r="C1865" i="14"/>
  <c r="N1865" i="14"/>
  <c r="O1865" i="14"/>
  <c r="A1866" i="14"/>
  <c r="B1866" i="14"/>
  <c r="C1866" i="14"/>
  <c r="N1866" i="14"/>
  <c r="O1866" i="14"/>
  <c r="A1867" i="14"/>
  <c r="B1867" i="14"/>
  <c r="C1867" i="14"/>
  <c r="N1867" i="14"/>
  <c r="O1867" i="14"/>
  <c r="A1868" i="14"/>
  <c r="B1868" i="14"/>
  <c r="C1868" i="14"/>
  <c r="N1868" i="14"/>
  <c r="O1868" i="14"/>
  <c r="A1869" i="14"/>
  <c r="B1869" i="14"/>
  <c r="C1869" i="14"/>
  <c r="N1869" i="14"/>
  <c r="O1869" i="14"/>
  <c r="A1870" i="14"/>
  <c r="B1870" i="14"/>
  <c r="C1870" i="14"/>
  <c r="N1870" i="14"/>
  <c r="O1870" i="14"/>
  <c r="A1871" i="14"/>
  <c r="B1871" i="14"/>
  <c r="C1871" i="14"/>
  <c r="N1871" i="14"/>
  <c r="O1871" i="14"/>
  <c r="A1872" i="14"/>
  <c r="B1872" i="14"/>
  <c r="C1872" i="14"/>
  <c r="N1872" i="14"/>
  <c r="O1872" i="14"/>
  <c r="A1873" i="14"/>
  <c r="B1873" i="14"/>
  <c r="C1873" i="14"/>
  <c r="N1873" i="14"/>
  <c r="O1873" i="14"/>
  <c r="A1874" i="14"/>
  <c r="B1874" i="14"/>
  <c r="C1874" i="14"/>
  <c r="N1874" i="14"/>
  <c r="O1874" i="14"/>
  <c r="A1875" i="14"/>
  <c r="B1875" i="14"/>
  <c r="C1875" i="14"/>
  <c r="N1875" i="14"/>
  <c r="O1875" i="14"/>
  <c r="A1876" i="14"/>
  <c r="B1876" i="14"/>
  <c r="C1876" i="14"/>
  <c r="N1876" i="14"/>
  <c r="O1876" i="14"/>
  <c r="A1877" i="14"/>
  <c r="B1877" i="14"/>
  <c r="C1877" i="14"/>
  <c r="N1877" i="14"/>
  <c r="O1877" i="14"/>
  <c r="A1878" i="14"/>
  <c r="B1878" i="14"/>
  <c r="C1878" i="14"/>
  <c r="N1878" i="14"/>
  <c r="O1878" i="14"/>
  <c r="A1879" i="14"/>
  <c r="B1879" i="14"/>
  <c r="C1879" i="14"/>
  <c r="N1879" i="14"/>
  <c r="O1879" i="14"/>
  <c r="A1880" i="14"/>
  <c r="B1880" i="14"/>
  <c r="C1880" i="14"/>
  <c r="N1880" i="14"/>
  <c r="O1880" i="14"/>
  <c r="A1881" i="14"/>
  <c r="B1881" i="14"/>
  <c r="C1881" i="14"/>
  <c r="N1881" i="14"/>
  <c r="O1881" i="14"/>
  <c r="A1882" i="14"/>
  <c r="B1882" i="14"/>
  <c r="C1882" i="14"/>
  <c r="N1882" i="14"/>
  <c r="O1882" i="14"/>
  <c r="A1883" i="14"/>
  <c r="B1883" i="14"/>
  <c r="C1883" i="14"/>
  <c r="N1883" i="14"/>
  <c r="O1883" i="14"/>
  <c r="A1884" i="14"/>
  <c r="B1884" i="14"/>
  <c r="C1884" i="14"/>
  <c r="N1884" i="14"/>
  <c r="O1884" i="14"/>
  <c r="A1885" i="14"/>
  <c r="B1885" i="14"/>
  <c r="C1885" i="14"/>
  <c r="N1885" i="14"/>
  <c r="O1885" i="14"/>
  <c r="A1886" i="14"/>
  <c r="B1886" i="14"/>
  <c r="C1886" i="14"/>
  <c r="N1886" i="14"/>
  <c r="O1886" i="14"/>
  <c r="A1887" i="14"/>
  <c r="B1887" i="14"/>
  <c r="C1887" i="14"/>
  <c r="N1887" i="14"/>
  <c r="O1887" i="14"/>
  <c r="A1888" i="14"/>
  <c r="B1888" i="14"/>
  <c r="C1888" i="14"/>
  <c r="N1888" i="14"/>
  <c r="O1888" i="14"/>
  <c r="A1889" i="14"/>
  <c r="B1889" i="14"/>
  <c r="C1889" i="14"/>
  <c r="N1889" i="14"/>
  <c r="O1889" i="14"/>
  <c r="A1890" i="14"/>
  <c r="B1890" i="14"/>
  <c r="C1890" i="14"/>
  <c r="N1890" i="14"/>
  <c r="O1890" i="14"/>
  <c r="A1891" i="14"/>
  <c r="B1891" i="14"/>
  <c r="C1891" i="14"/>
  <c r="N1891" i="14"/>
  <c r="O1891" i="14"/>
  <c r="A1892" i="14"/>
  <c r="B1892" i="14"/>
  <c r="C1892" i="14"/>
  <c r="N1892" i="14"/>
  <c r="O1892" i="14"/>
  <c r="A1893" i="14"/>
  <c r="B1893" i="14"/>
  <c r="C1893" i="14"/>
  <c r="N1893" i="14"/>
  <c r="O1893" i="14"/>
  <c r="A1894" i="14"/>
  <c r="B1894" i="14"/>
  <c r="C1894" i="14"/>
  <c r="N1894" i="14"/>
  <c r="O1894" i="14"/>
  <c r="A1895" i="14"/>
  <c r="B1895" i="14"/>
  <c r="C1895" i="14"/>
  <c r="N1895" i="14"/>
  <c r="O1895" i="14"/>
  <c r="A1896" i="14"/>
  <c r="B1896" i="14"/>
  <c r="C1896" i="14"/>
  <c r="N1896" i="14"/>
  <c r="O1896" i="14"/>
  <c r="A1897" i="14"/>
  <c r="C1897" i="14"/>
  <c r="N1897" i="14"/>
  <c r="O1897" i="14"/>
  <c r="A1898" i="14"/>
  <c r="B1898" i="14"/>
  <c r="C1898" i="14"/>
  <c r="N1898" i="14"/>
  <c r="O1898" i="14"/>
  <c r="A1899" i="14"/>
  <c r="B1899" i="14"/>
  <c r="C1899" i="14"/>
  <c r="N1899" i="14"/>
  <c r="O1899" i="14"/>
  <c r="A1900" i="14"/>
  <c r="B1900" i="14"/>
  <c r="C1900" i="14"/>
  <c r="N1900" i="14"/>
  <c r="O1900" i="14"/>
  <c r="A1901" i="14"/>
  <c r="B1901" i="14"/>
  <c r="C1901" i="14"/>
  <c r="N1901" i="14"/>
  <c r="O1901" i="14"/>
  <c r="A1902" i="14"/>
  <c r="B1902" i="14"/>
  <c r="C1902" i="14"/>
  <c r="N1902" i="14"/>
  <c r="O1902" i="14"/>
  <c r="A1903" i="14"/>
  <c r="B1903" i="14"/>
  <c r="C1903" i="14"/>
  <c r="N1903" i="14"/>
  <c r="O1903" i="14"/>
  <c r="A1904" i="14"/>
  <c r="B1904" i="14"/>
  <c r="C1904" i="14"/>
  <c r="N1904" i="14"/>
  <c r="O1904" i="14"/>
  <c r="A1905" i="14"/>
  <c r="B1905" i="14"/>
  <c r="C1905" i="14"/>
  <c r="N1905" i="14"/>
  <c r="O1905" i="14"/>
  <c r="A1906" i="14"/>
  <c r="B1906" i="14"/>
  <c r="C1906" i="14"/>
  <c r="N1906" i="14"/>
  <c r="O1906" i="14"/>
  <c r="A1907" i="14"/>
  <c r="B1907" i="14"/>
  <c r="C1907" i="14"/>
  <c r="N1907" i="14"/>
  <c r="O1907" i="14"/>
  <c r="A1908" i="14"/>
  <c r="B1908" i="14"/>
  <c r="C1908" i="14"/>
  <c r="N1908" i="14"/>
  <c r="O1908" i="14"/>
  <c r="A1909" i="14"/>
  <c r="B1909" i="14"/>
  <c r="C1909" i="14"/>
  <c r="N1909" i="14"/>
  <c r="O1909" i="14"/>
  <c r="A1910" i="14"/>
  <c r="B1910" i="14"/>
  <c r="C1910" i="14"/>
  <c r="N1910" i="14"/>
  <c r="O1910" i="14"/>
  <c r="A1911" i="14"/>
  <c r="B1911" i="14"/>
  <c r="C1911" i="14"/>
  <c r="N1911" i="14"/>
  <c r="O1911" i="14"/>
  <c r="A1912" i="14"/>
  <c r="B1912" i="14"/>
  <c r="C1912" i="14"/>
  <c r="N1912" i="14"/>
  <c r="O1912" i="14"/>
  <c r="A1913" i="14"/>
  <c r="B1913" i="14"/>
  <c r="C1913" i="14"/>
  <c r="N1913" i="14"/>
  <c r="O1913" i="14"/>
  <c r="A1914" i="14"/>
  <c r="B1914" i="14"/>
  <c r="C1914" i="14"/>
  <c r="N1914" i="14"/>
  <c r="O1914" i="14"/>
  <c r="A1915" i="14"/>
  <c r="B1915" i="14"/>
  <c r="C1915" i="14"/>
  <c r="N1915" i="14"/>
  <c r="O1915" i="14"/>
  <c r="A1916" i="14"/>
  <c r="B1916" i="14"/>
  <c r="C1916" i="14"/>
  <c r="N1916" i="14"/>
  <c r="O1916" i="14"/>
  <c r="A1917" i="14"/>
  <c r="B1917" i="14"/>
  <c r="C1917" i="14"/>
  <c r="N1917" i="14"/>
  <c r="O1917" i="14"/>
  <c r="A1918" i="14"/>
  <c r="B1918" i="14"/>
  <c r="C1918" i="14"/>
  <c r="N1918" i="14"/>
  <c r="O1918" i="14"/>
  <c r="A1919" i="14"/>
  <c r="B1919" i="14"/>
  <c r="C1919" i="14"/>
  <c r="N1919" i="14"/>
  <c r="O1919" i="14"/>
  <c r="A1920" i="14"/>
  <c r="B1920" i="14"/>
  <c r="C1920" i="14"/>
  <c r="N1920" i="14"/>
  <c r="O1920" i="14"/>
  <c r="A1921" i="14"/>
  <c r="B1921" i="14"/>
  <c r="C1921" i="14"/>
  <c r="N1921" i="14"/>
  <c r="O1921" i="14"/>
  <c r="A1922" i="14"/>
  <c r="B1922" i="14"/>
  <c r="C1922" i="14"/>
  <c r="N1922" i="14"/>
  <c r="O1922" i="14"/>
  <c r="A1923" i="14"/>
  <c r="B1923" i="14"/>
  <c r="C1923" i="14"/>
  <c r="N1923" i="14"/>
  <c r="O1923" i="14"/>
  <c r="A1924" i="14"/>
  <c r="B1924" i="14"/>
  <c r="C1924" i="14"/>
  <c r="N1924" i="14"/>
  <c r="O1924" i="14"/>
  <c r="A1925" i="14"/>
  <c r="B1925" i="14"/>
  <c r="C1925" i="14"/>
  <c r="N1925" i="14"/>
  <c r="O1925" i="14"/>
  <c r="A1926" i="14"/>
  <c r="B1926" i="14"/>
  <c r="C1926" i="14"/>
  <c r="N1926" i="14"/>
  <c r="O1926" i="14"/>
  <c r="A1927" i="14"/>
  <c r="B1927" i="14"/>
  <c r="C1927" i="14"/>
  <c r="N1927" i="14"/>
  <c r="O1927" i="14"/>
  <c r="A1928" i="14"/>
  <c r="B1928" i="14"/>
  <c r="C1928" i="14"/>
  <c r="N1928" i="14"/>
  <c r="O1928" i="14"/>
  <c r="A1929" i="14"/>
  <c r="C1929" i="14"/>
  <c r="N1929" i="14"/>
  <c r="O1929" i="14"/>
  <c r="A1930" i="14"/>
  <c r="B1930" i="14"/>
  <c r="C1930" i="14"/>
  <c r="N1930" i="14"/>
  <c r="O1930" i="14"/>
  <c r="A1931" i="14"/>
  <c r="B1931" i="14"/>
  <c r="C1931" i="14"/>
  <c r="N1931" i="14"/>
  <c r="O1931" i="14"/>
  <c r="A1932" i="14"/>
  <c r="B1932" i="14"/>
  <c r="C1932" i="14"/>
  <c r="N1932" i="14"/>
  <c r="O1932" i="14"/>
  <c r="A1933" i="14"/>
  <c r="B1933" i="14"/>
  <c r="C1933" i="14"/>
  <c r="N1933" i="14"/>
  <c r="O1933" i="14"/>
  <c r="A1934" i="14"/>
  <c r="B1934" i="14"/>
  <c r="C1934" i="14"/>
  <c r="N1934" i="14"/>
  <c r="O1934" i="14"/>
  <c r="A1935" i="14"/>
  <c r="B1935" i="14"/>
  <c r="C1935" i="14"/>
  <c r="N1935" i="14"/>
  <c r="O1935" i="14"/>
  <c r="A1936" i="14"/>
  <c r="B1936" i="14"/>
  <c r="C1936" i="14"/>
  <c r="N1936" i="14"/>
  <c r="O1936" i="14"/>
  <c r="A1937" i="14"/>
  <c r="B1937" i="14"/>
  <c r="C1937" i="14"/>
  <c r="N1937" i="14"/>
  <c r="O1937" i="14"/>
  <c r="A1938" i="14"/>
  <c r="B1938" i="14"/>
  <c r="C1938" i="14"/>
  <c r="N1938" i="14"/>
  <c r="O1938" i="14"/>
  <c r="A1939" i="14"/>
  <c r="B1939" i="14"/>
  <c r="C1939" i="14"/>
  <c r="N1939" i="14"/>
  <c r="O1939" i="14"/>
  <c r="A1940" i="14"/>
  <c r="B1940" i="14"/>
  <c r="C1940" i="14"/>
  <c r="N1940" i="14"/>
  <c r="O1940" i="14"/>
  <c r="A1941" i="14"/>
  <c r="B1941" i="14"/>
  <c r="C1941" i="14"/>
  <c r="N1941" i="14"/>
  <c r="O1941" i="14"/>
  <c r="A1942" i="14"/>
  <c r="B1942" i="14"/>
  <c r="C1942" i="14"/>
  <c r="N1942" i="14"/>
  <c r="O1942" i="14"/>
  <c r="A1943" i="14"/>
  <c r="B1943" i="14"/>
  <c r="C1943" i="14"/>
  <c r="N1943" i="14"/>
  <c r="O1943" i="14"/>
  <c r="A1944" i="14"/>
  <c r="B1944" i="14"/>
  <c r="C1944" i="14"/>
  <c r="N1944" i="14"/>
  <c r="O1944" i="14"/>
  <c r="A1945" i="14"/>
  <c r="B1945" i="14"/>
  <c r="C1945" i="14"/>
  <c r="N1945" i="14"/>
  <c r="O1945" i="14"/>
  <c r="A1946" i="14"/>
  <c r="B1946" i="14"/>
  <c r="C1946" i="14"/>
  <c r="N1946" i="14"/>
  <c r="O1946" i="14"/>
  <c r="A1947" i="14"/>
  <c r="B1947" i="14"/>
  <c r="C1947" i="14"/>
  <c r="N1947" i="14"/>
  <c r="O1947" i="14"/>
  <c r="A1948" i="14"/>
  <c r="N1948" i="14"/>
  <c r="O1948" i="14"/>
  <c r="A1949" i="14"/>
  <c r="B1949" i="14"/>
  <c r="C1949" i="14"/>
  <c r="N1949" i="14"/>
  <c r="O1949" i="14"/>
  <c r="A1950" i="14"/>
  <c r="B1950" i="14"/>
  <c r="C1950" i="14"/>
  <c r="N1950" i="14"/>
  <c r="O1950" i="14"/>
  <c r="A1951" i="14"/>
  <c r="B1951" i="14"/>
  <c r="C1951" i="14"/>
  <c r="N1951" i="14"/>
  <c r="O1951" i="14"/>
  <c r="A1952" i="14"/>
  <c r="B1952" i="14"/>
  <c r="C1952" i="14"/>
  <c r="N1952" i="14"/>
  <c r="O1952" i="14"/>
  <c r="A1953" i="14"/>
  <c r="B1953" i="14"/>
  <c r="C1953" i="14"/>
  <c r="N1953" i="14"/>
  <c r="O1953" i="14"/>
  <c r="A1954" i="14"/>
  <c r="B1954" i="14"/>
  <c r="C1954" i="14"/>
  <c r="N1954" i="14"/>
  <c r="O1954" i="14"/>
  <c r="A1955" i="14"/>
  <c r="B1955" i="14"/>
  <c r="C1955" i="14"/>
  <c r="N1955" i="14"/>
  <c r="O1955" i="14"/>
  <c r="A1956" i="14"/>
  <c r="B1956" i="14"/>
  <c r="C1956" i="14"/>
  <c r="N1956" i="14"/>
  <c r="O1956" i="14"/>
  <c r="A1957" i="14"/>
  <c r="B1957" i="14"/>
  <c r="C1957" i="14"/>
  <c r="N1957" i="14"/>
  <c r="O1957" i="14"/>
  <c r="A1958" i="14"/>
  <c r="B1958" i="14"/>
  <c r="C1958" i="14"/>
  <c r="N1958" i="14"/>
  <c r="O1958" i="14"/>
  <c r="A1959" i="14"/>
  <c r="B1959" i="14"/>
  <c r="C1959" i="14"/>
  <c r="N1959" i="14"/>
  <c r="O1959" i="14"/>
  <c r="A1960" i="14"/>
  <c r="B1960" i="14"/>
  <c r="C1960" i="14"/>
  <c r="N1960" i="14"/>
  <c r="O1960" i="14"/>
  <c r="A1961" i="14"/>
  <c r="B1961" i="14"/>
  <c r="C1961" i="14"/>
  <c r="N1961" i="14"/>
  <c r="O1961" i="14"/>
  <c r="A1962" i="14"/>
  <c r="B1962" i="14"/>
  <c r="C1962" i="14"/>
  <c r="N1962" i="14"/>
  <c r="O1962" i="14"/>
  <c r="A1963" i="14"/>
  <c r="B1963" i="14"/>
  <c r="C1963" i="14"/>
  <c r="N1963" i="14"/>
  <c r="O1963" i="14"/>
  <c r="A1964" i="14"/>
  <c r="B1964" i="14"/>
  <c r="C1964" i="14"/>
  <c r="N1964" i="14"/>
  <c r="O1964" i="14"/>
  <c r="A1965" i="14"/>
  <c r="B1965" i="14"/>
  <c r="C1965" i="14"/>
  <c r="N1965" i="14"/>
  <c r="O1965" i="14"/>
  <c r="A1966" i="14"/>
  <c r="B1966" i="14"/>
  <c r="C1966" i="14"/>
  <c r="N1966" i="14"/>
  <c r="O1966" i="14"/>
  <c r="A1967" i="14"/>
  <c r="B1967" i="14"/>
  <c r="C1967" i="14"/>
  <c r="N1967" i="14"/>
  <c r="O1967" i="14"/>
  <c r="A1968" i="14"/>
  <c r="B1968" i="14"/>
  <c r="C1968" i="14"/>
  <c r="N1968" i="14"/>
  <c r="O1968" i="14"/>
  <c r="A1969" i="14"/>
  <c r="B1969" i="14"/>
  <c r="C1969" i="14"/>
  <c r="N1969" i="14"/>
  <c r="O1969" i="14"/>
  <c r="A1970" i="14"/>
  <c r="B1970" i="14"/>
  <c r="C1970" i="14"/>
  <c r="N1970" i="14"/>
  <c r="O1970" i="14"/>
  <c r="A1971" i="14"/>
  <c r="B1971" i="14"/>
  <c r="C1971" i="14"/>
  <c r="N1971" i="14"/>
  <c r="O1971" i="14"/>
  <c r="A1972" i="14"/>
  <c r="B1972" i="14"/>
  <c r="C1972" i="14"/>
  <c r="N1972" i="14"/>
  <c r="O1972" i="14"/>
  <c r="B1973" i="14"/>
  <c r="C1973" i="14"/>
  <c r="N1973" i="14"/>
  <c r="O1973" i="14"/>
  <c r="A1974" i="14"/>
  <c r="B1974" i="14"/>
  <c r="C1974" i="14"/>
  <c r="N1974" i="14"/>
  <c r="O1974" i="14"/>
  <c r="A1975" i="14"/>
  <c r="B1975" i="14"/>
  <c r="C1975" i="14"/>
  <c r="N1975" i="14"/>
  <c r="O1975" i="14"/>
  <c r="A1976" i="14"/>
  <c r="B1976" i="14"/>
  <c r="C1976" i="14"/>
  <c r="N1976" i="14"/>
  <c r="O1976" i="14"/>
  <c r="A1977" i="14"/>
  <c r="B1977" i="14"/>
  <c r="C1977" i="14"/>
  <c r="N1977" i="14"/>
  <c r="O1977" i="14"/>
  <c r="A1978" i="14"/>
  <c r="B1978" i="14"/>
  <c r="C1978" i="14"/>
  <c r="N1978" i="14"/>
  <c r="O1978" i="14"/>
  <c r="A1979" i="14"/>
  <c r="B1979" i="14"/>
  <c r="C1979" i="14"/>
  <c r="N1979" i="14"/>
  <c r="O1979" i="14"/>
  <c r="A1980" i="14"/>
  <c r="B1980" i="14"/>
  <c r="C1980" i="14"/>
  <c r="N1980" i="14"/>
  <c r="O1980" i="14"/>
  <c r="A1981" i="14"/>
  <c r="B1981" i="14"/>
  <c r="C1981" i="14"/>
  <c r="N1981" i="14"/>
  <c r="O1981" i="14"/>
  <c r="A1982" i="14"/>
  <c r="B1982" i="14"/>
  <c r="C1982" i="14"/>
  <c r="N1982" i="14"/>
  <c r="O1982" i="14"/>
  <c r="A1983" i="14"/>
  <c r="B1983" i="14"/>
  <c r="C1983" i="14"/>
  <c r="N1983" i="14"/>
  <c r="O1983" i="14"/>
  <c r="A1984" i="14"/>
  <c r="B1984" i="14"/>
  <c r="C1984" i="14"/>
  <c r="N1984" i="14"/>
  <c r="O1984" i="14"/>
  <c r="A1985" i="14"/>
  <c r="B1985" i="14"/>
  <c r="C1985" i="14"/>
  <c r="N1985" i="14"/>
  <c r="O1985" i="14"/>
  <c r="A1986" i="14"/>
  <c r="B1986" i="14"/>
  <c r="C1986" i="14"/>
  <c r="N1986" i="14"/>
  <c r="O1986" i="14"/>
  <c r="A1987" i="14"/>
  <c r="B1987" i="14"/>
  <c r="C1987" i="14"/>
  <c r="N1987" i="14"/>
  <c r="O1987" i="14"/>
  <c r="A1988" i="14"/>
  <c r="B1988" i="14"/>
  <c r="C1988" i="14"/>
  <c r="N1988" i="14"/>
  <c r="O1988" i="14"/>
  <c r="B1989" i="14"/>
  <c r="C1989" i="14"/>
  <c r="N1989" i="14"/>
  <c r="O1989" i="14"/>
  <c r="A1990" i="14"/>
  <c r="B1990" i="14"/>
  <c r="C1990" i="14"/>
  <c r="N1990" i="14"/>
  <c r="O1990" i="14"/>
  <c r="A1991" i="14"/>
  <c r="B1991" i="14"/>
  <c r="C1991" i="14"/>
  <c r="N1991" i="14"/>
  <c r="O1991" i="14"/>
  <c r="A1992" i="14"/>
  <c r="B1992" i="14"/>
  <c r="C1992" i="14"/>
  <c r="N1992" i="14"/>
  <c r="O1992" i="14"/>
  <c r="A1993" i="14"/>
  <c r="B1993" i="14"/>
  <c r="C1993" i="14"/>
  <c r="N1993" i="14"/>
  <c r="O1993" i="14"/>
  <c r="A1994" i="14"/>
  <c r="B1994" i="14"/>
  <c r="C1994" i="14"/>
  <c r="N1994" i="14"/>
  <c r="O1994" i="14"/>
  <c r="A1995" i="14"/>
  <c r="B1995" i="14"/>
  <c r="C1995" i="14"/>
  <c r="N1995" i="14"/>
  <c r="O1995" i="14"/>
  <c r="A1996" i="14"/>
  <c r="B1996" i="14"/>
  <c r="C1996" i="14"/>
  <c r="N1996" i="14"/>
  <c r="O1996" i="14"/>
  <c r="A1997" i="14"/>
  <c r="B1997" i="14"/>
  <c r="C1997" i="14"/>
  <c r="N1997" i="14"/>
  <c r="O1997" i="14"/>
  <c r="A1998" i="14"/>
  <c r="B1998" i="14"/>
  <c r="C1998" i="14"/>
  <c r="N1998" i="14"/>
  <c r="O1998" i="14"/>
  <c r="A1999" i="14"/>
  <c r="B1999" i="14"/>
  <c r="C1999" i="14"/>
  <c r="N1999" i="14"/>
  <c r="O1999" i="14"/>
  <c r="A2000" i="14"/>
  <c r="B2000" i="14"/>
  <c r="C2000" i="14"/>
  <c r="N2000" i="14"/>
  <c r="O2000" i="14"/>
  <c r="A2001" i="14"/>
  <c r="B2001" i="14"/>
  <c r="C2001" i="14"/>
  <c r="N2001" i="14"/>
  <c r="O2001" i="14"/>
  <c r="A2002" i="14"/>
  <c r="B2002" i="14"/>
  <c r="C2002" i="14"/>
  <c r="N2002" i="14"/>
  <c r="O2002" i="14"/>
  <c r="A2003" i="14"/>
  <c r="B2003" i="14"/>
  <c r="C2003" i="14"/>
  <c r="N2003" i="14"/>
  <c r="O2003" i="14"/>
  <c r="A2004" i="14"/>
  <c r="B2004" i="14"/>
  <c r="C2004" i="14"/>
  <c r="N2004" i="14"/>
  <c r="O2004" i="14"/>
  <c r="B2005" i="14"/>
  <c r="C2005" i="14"/>
  <c r="N2005" i="14"/>
  <c r="O2005" i="14"/>
  <c r="A2006" i="14"/>
  <c r="B2006" i="14"/>
  <c r="C2006" i="14"/>
  <c r="N2006" i="14"/>
  <c r="O2006" i="14"/>
  <c r="A2007" i="14"/>
  <c r="B2007" i="14"/>
  <c r="C2007" i="14"/>
  <c r="N2007" i="14"/>
  <c r="O2007" i="14"/>
  <c r="A2008" i="14"/>
  <c r="B2008" i="14"/>
  <c r="C2008" i="14"/>
  <c r="N2008" i="14"/>
  <c r="O2008" i="14"/>
  <c r="A2009" i="14"/>
  <c r="B2009" i="14"/>
  <c r="C2009" i="14"/>
  <c r="N2009" i="14"/>
  <c r="O2009" i="14"/>
  <c r="A2010" i="14"/>
  <c r="B2010" i="14"/>
  <c r="C2010" i="14"/>
  <c r="N2010" i="14"/>
  <c r="O2010" i="14"/>
  <c r="A2011" i="14"/>
  <c r="B2011" i="14"/>
  <c r="C2011" i="14"/>
  <c r="N2011" i="14"/>
  <c r="O2011" i="14"/>
  <c r="A2012" i="14"/>
  <c r="B2012" i="14"/>
  <c r="C2012" i="14"/>
  <c r="N2012" i="14"/>
  <c r="O2012" i="14"/>
  <c r="A2013" i="14"/>
  <c r="B2013" i="14"/>
  <c r="C2013" i="14"/>
  <c r="N2013" i="14"/>
  <c r="O2013" i="14"/>
  <c r="A2014" i="14"/>
  <c r="B2014" i="14"/>
  <c r="C2014" i="14"/>
  <c r="N2014" i="14"/>
  <c r="O2014" i="14"/>
  <c r="A2015" i="14"/>
  <c r="B2015" i="14"/>
  <c r="C2015" i="14"/>
  <c r="N2015" i="14"/>
  <c r="O2015" i="14"/>
  <c r="A2016" i="14"/>
  <c r="B2016" i="14"/>
  <c r="C2016" i="14"/>
  <c r="N2016" i="14"/>
  <c r="O2016" i="14"/>
  <c r="A2017" i="14"/>
  <c r="B2017" i="14"/>
  <c r="C2017" i="14"/>
  <c r="N2017" i="14"/>
  <c r="O2017" i="14"/>
  <c r="A2018" i="14"/>
  <c r="B2018" i="14"/>
  <c r="C2018" i="14"/>
  <c r="N2018" i="14"/>
  <c r="O2018" i="14"/>
  <c r="A2019" i="14"/>
  <c r="B2019" i="14"/>
  <c r="C2019" i="14"/>
  <c r="N2019" i="14"/>
  <c r="O2019" i="14"/>
  <c r="A2020" i="14"/>
  <c r="B2020" i="14"/>
  <c r="C2020" i="14"/>
  <c r="N2020" i="14"/>
  <c r="O2020" i="14"/>
  <c r="B2021" i="14"/>
  <c r="C2021" i="14"/>
  <c r="N2021" i="14"/>
  <c r="O2021" i="14"/>
  <c r="A2022" i="14"/>
  <c r="B2022" i="14"/>
  <c r="C2022" i="14"/>
  <c r="N2022" i="14"/>
  <c r="O2022" i="14"/>
  <c r="A2023" i="14"/>
  <c r="B2023" i="14"/>
  <c r="C2023" i="14"/>
  <c r="N2023" i="14"/>
  <c r="O2023" i="14"/>
  <c r="A2024" i="14"/>
  <c r="B2024" i="14"/>
  <c r="C2024" i="14"/>
  <c r="N2024" i="14"/>
  <c r="O2024" i="14"/>
  <c r="A2025" i="14"/>
  <c r="B2025" i="14"/>
  <c r="C2025" i="14"/>
  <c r="N2025" i="14"/>
  <c r="O2025" i="14"/>
  <c r="A2026" i="14"/>
  <c r="B2026" i="14"/>
  <c r="C2026" i="14"/>
  <c r="N2026" i="14"/>
  <c r="O2026" i="14"/>
  <c r="A2027" i="14"/>
  <c r="B2027" i="14"/>
  <c r="C2027" i="14"/>
  <c r="N2027" i="14"/>
  <c r="O2027" i="14"/>
  <c r="A2028" i="14"/>
  <c r="B2028" i="14"/>
  <c r="C2028" i="14"/>
  <c r="N2028" i="14"/>
  <c r="O2028" i="14"/>
  <c r="A2029" i="14"/>
  <c r="B2029" i="14"/>
  <c r="C2029" i="14"/>
  <c r="N2029" i="14"/>
  <c r="O2029" i="14"/>
  <c r="A2030" i="14"/>
  <c r="B2030" i="14"/>
  <c r="C2030" i="14"/>
  <c r="N2030" i="14"/>
  <c r="O2030" i="14"/>
  <c r="A2031" i="14"/>
  <c r="B2031" i="14"/>
  <c r="C2031" i="14"/>
  <c r="N2031" i="14"/>
  <c r="O2031" i="14"/>
  <c r="A2032" i="14"/>
  <c r="B2032" i="14"/>
  <c r="C2032" i="14"/>
  <c r="N2032" i="14"/>
  <c r="O2032" i="14"/>
  <c r="A2033" i="14"/>
  <c r="B2033" i="14"/>
  <c r="C2033" i="14"/>
  <c r="N2033" i="14"/>
  <c r="O2033" i="14"/>
  <c r="A2034" i="14"/>
  <c r="B2034" i="14"/>
  <c r="C2034" i="14"/>
  <c r="N2034" i="14"/>
  <c r="O2034" i="14"/>
  <c r="A2035" i="14"/>
  <c r="B2035" i="14"/>
  <c r="C2035" i="14"/>
  <c r="N2035" i="14"/>
  <c r="O2035" i="14"/>
  <c r="A2036" i="14"/>
  <c r="B2036" i="14"/>
  <c r="C2036" i="14"/>
  <c r="N2036" i="14"/>
  <c r="O2036" i="14"/>
  <c r="B2037" i="14"/>
  <c r="C2037" i="14"/>
  <c r="N2037" i="14"/>
  <c r="O2037" i="14"/>
  <c r="A2038" i="14"/>
  <c r="B2038" i="14"/>
  <c r="C2038" i="14"/>
  <c r="N2038" i="14"/>
  <c r="O2038" i="14"/>
  <c r="A2039" i="14"/>
  <c r="B2039" i="14"/>
  <c r="C2039" i="14"/>
  <c r="N2039" i="14"/>
  <c r="O2039" i="14"/>
  <c r="A2040" i="14"/>
  <c r="B2040" i="14"/>
  <c r="C2040" i="14"/>
  <c r="N2040" i="14"/>
  <c r="O2040" i="14"/>
  <c r="A2041" i="14"/>
  <c r="B2041" i="14"/>
  <c r="C2041" i="14"/>
  <c r="N2041" i="14"/>
  <c r="O2041" i="14"/>
  <c r="A2042" i="14"/>
  <c r="B2042" i="14"/>
  <c r="C2042" i="14"/>
  <c r="N2042" i="14"/>
  <c r="O2042" i="14"/>
  <c r="A2043" i="14"/>
  <c r="B2043" i="14"/>
  <c r="C2043" i="14"/>
  <c r="N2043" i="14"/>
  <c r="O2043" i="14"/>
  <c r="A2044" i="14"/>
  <c r="B2044" i="14"/>
  <c r="C2044" i="14"/>
  <c r="N2044" i="14"/>
  <c r="O2044" i="14"/>
  <c r="A2045" i="14"/>
  <c r="B2045" i="14"/>
  <c r="C2045" i="14"/>
  <c r="N2045" i="14"/>
  <c r="O2045" i="14"/>
  <c r="A2046" i="14"/>
  <c r="B2046" i="14"/>
  <c r="C2046" i="14"/>
  <c r="N2046" i="14"/>
  <c r="O2046" i="14"/>
  <c r="A2047" i="14"/>
  <c r="B2047" i="14"/>
  <c r="C2047" i="14"/>
  <c r="N2047" i="14"/>
  <c r="O2047" i="14"/>
  <c r="A2048" i="14"/>
  <c r="B2048" i="14"/>
  <c r="C2048" i="14"/>
  <c r="N2048" i="14"/>
  <c r="O2048" i="14"/>
  <c r="A2049" i="14"/>
  <c r="B2049" i="14"/>
  <c r="C2049" i="14"/>
  <c r="N2049" i="14"/>
  <c r="O2049" i="14"/>
  <c r="A2050" i="14"/>
  <c r="B2050" i="14"/>
  <c r="C2050" i="14"/>
  <c r="N2050" i="14"/>
  <c r="O2050" i="14"/>
  <c r="A2051" i="14"/>
  <c r="B2051" i="14"/>
  <c r="C2051" i="14"/>
  <c r="N2051" i="14"/>
  <c r="O2051" i="14"/>
  <c r="A2052" i="14"/>
  <c r="B2052" i="14"/>
  <c r="C2052" i="14"/>
  <c r="N2052" i="14"/>
  <c r="O2052" i="14"/>
  <c r="B2053" i="14"/>
  <c r="C2053" i="14"/>
  <c r="N2053" i="14"/>
  <c r="O2053" i="14"/>
  <c r="A2054" i="14"/>
  <c r="B2054" i="14"/>
  <c r="C2054" i="14"/>
  <c r="N2054" i="14"/>
  <c r="O2054" i="14"/>
  <c r="A2055" i="14"/>
  <c r="B2055" i="14"/>
  <c r="C2055" i="14"/>
  <c r="N2055" i="14"/>
  <c r="O2055" i="14"/>
  <c r="A2056" i="14"/>
  <c r="B2056" i="14"/>
  <c r="C2056" i="14"/>
  <c r="N2056" i="14"/>
  <c r="O2056" i="14"/>
  <c r="A2057" i="14"/>
  <c r="B2057" i="14"/>
  <c r="C2057" i="14"/>
  <c r="N2057" i="14"/>
  <c r="O2057" i="14"/>
  <c r="A2058" i="14"/>
  <c r="B2058" i="14"/>
  <c r="C2058" i="14"/>
  <c r="N2058" i="14"/>
  <c r="O2058" i="14"/>
  <c r="A2059" i="14"/>
  <c r="B2059" i="14"/>
  <c r="C2059" i="14"/>
  <c r="N2059" i="14"/>
  <c r="O2059" i="14"/>
  <c r="A2060" i="14"/>
  <c r="B2060" i="14"/>
  <c r="C2060" i="14"/>
  <c r="N2060" i="14"/>
  <c r="O2060" i="14"/>
  <c r="A2061" i="14"/>
  <c r="B2061" i="14"/>
  <c r="C2061" i="14"/>
  <c r="N2061" i="14"/>
  <c r="O2061" i="14"/>
  <c r="A2062" i="14"/>
  <c r="B2062" i="14"/>
  <c r="C2062" i="14"/>
  <c r="N2062" i="14"/>
  <c r="O2062" i="14"/>
  <c r="A2063" i="14"/>
  <c r="B2063" i="14"/>
  <c r="C2063" i="14"/>
  <c r="N2063" i="14"/>
  <c r="O2063" i="14"/>
  <c r="A2064" i="14"/>
  <c r="B2064" i="14"/>
  <c r="C2064" i="14"/>
  <c r="N2064" i="14"/>
  <c r="O2064" i="14"/>
  <c r="A2065" i="14"/>
  <c r="B2065" i="14"/>
  <c r="C2065" i="14"/>
  <c r="N2065" i="14"/>
  <c r="O2065" i="14"/>
  <c r="A2066" i="14"/>
  <c r="B2066" i="14"/>
  <c r="C2066" i="14"/>
  <c r="N2066" i="14"/>
  <c r="O2066" i="14"/>
  <c r="A2067" i="14"/>
  <c r="B2067" i="14"/>
  <c r="C2067" i="14"/>
  <c r="N2067" i="14"/>
  <c r="O2067" i="14"/>
  <c r="A2068" i="14"/>
  <c r="B2068" i="14"/>
  <c r="C2068" i="14"/>
  <c r="N2068" i="14"/>
  <c r="O2068" i="14"/>
  <c r="A2069" i="14"/>
  <c r="B2069" i="14"/>
  <c r="C2069" i="14"/>
  <c r="N2069" i="14"/>
  <c r="O2069" i="14"/>
  <c r="A2070" i="14"/>
  <c r="B2070" i="14"/>
  <c r="C2070" i="14"/>
  <c r="N2070" i="14"/>
  <c r="O2070" i="14"/>
  <c r="A2071" i="14"/>
  <c r="B2071" i="14"/>
  <c r="C2071" i="14"/>
  <c r="N2071" i="14"/>
  <c r="O2071" i="14"/>
  <c r="A2072" i="14"/>
  <c r="B2072" i="14"/>
  <c r="C2072" i="14"/>
  <c r="N2072" i="14"/>
  <c r="O2072" i="14"/>
  <c r="A2073" i="14"/>
  <c r="B2073" i="14"/>
  <c r="C2073" i="14"/>
  <c r="N2073" i="14"/>
  <c r="O2073" i="14"/>
  <c r="A2074" i="14"/>
  <c r="B2074" i="14"/>
  <c r="C2074" i="14"/>
  <c r="N2074" i="14"/>
  <c r="O2074" i="14"/>
  <c r="A2075" i="14"/>
  <c r="B2075" i="14"/>
  <c r="C2075" i="14"/>
  <c r="N2075" i="14"/>
  <c r="O2075" i="14"/>
  <c r="A2076" i="14"/>
  <c r="B2076" i="14"/>
  <c r="C2076" i="14"/>
  <c r="N2076" i="14"/>
  <c r="O2076" i="14"/>
  <c r="A2077" i="14"/>
  <c r="B2077" i="14"/>
  <c r="C2077" i="14"/>
  <c r="N2077" i="14"/>
  <c r="O2077" i="14"/>
  <c r="A2078" i="14"/>
  <c r="B2078" i="14"/>
  <c r="C2078" i="14"/>
  <c r="N2078" i="14"/>
  <c r="O2078" i="14"/>
  <c r="A2079" i="14"/>
  <c r="B2079" i="14"/>
  <c r="C2079" i="14"/>
  <c r="N2079" i="14"/>
  <c r="O2079" i="14"/>
  <c r="A2080" i="14"/>
  <c r="B2080" i="14"/>
  <c r="C2080" i="14"/>
  <c r="N2080" i="14"/>
  <c r="O2080" i="14"/>
  <c r="A2081" i="14"/>
  <c r="B2081" i="14"/>
  <c r="C2081" i="14"/>
  <c r="N2081" i="14"/>
  <c r="O2081" i="14"/>
  <c r="A2082" i="14"/>
  <c r="B2082" i="14"/>
  <c r="C2082" i="14"/>
  <c r="N2082" i="14"/>
  <c r="O2082" i="14"/>
  <c r="A2083" i="14"/>
  <c r="B2083" i="14"/>
  <c r="C2083" i="14"/>
  <c r="N2083" i="14"/>
  <c r="O2083" i="14"/>
  <c r="A2084" i="14"/>
  <c r="B2084" i="14"/>
  <c r="C2084" i="14"/>
  <c r="N2084" i="14"/>
  <c r="O2084" i="14"/>
  <c r="A2085" i="14"/>
  <c r="B2085" i="14"/>
  <c r="C2085" i="14"/>
  <c r="N2085" i="14"/>
  <c r="O2085" i="14"/>
  <c r="A2086" i="14"/>
  <c r="B2086" i="14"/>
  <c r="C2086" i="14"/>
  <c r="N2086" i="14"/>
  <c r="O2086" i="14"/>
  <c r="A2087" i="14"/>
  <c r="B2087" i="14"/>
  <c r="C2087" i="14"/>
  <c r="N2087" i="14"/>
  <c r="O2087" i="14"/>
  <c r="A2088" i="14"/>
  <c r="B2088" i="14"/>
  <c r="C2088" i="14"/>
  <c r="N2088" i="14"/>
  <c r="O2088" i="14"/>
  <c r="A2089" i="14"/>
  <c r="B2089" i="14"/>
  <c r="C2089" i="14"/>
  <c r="N2089" i="14"/>
  <c r="O2089" i="14"/>
  <c r="A2090" i="14"/>
  <c r="B2090" i="14"/>
  <c r="C2090" i="14"/>
  <c r="N2090" i="14"/>
  <c r="O2090" i="14"/>
  <c r="A2091" i="14"/>
  <c r="B2091" i="14"/>
  <c r="C2091" i="14"/>
  <c r="N2091" i="14"/>
  <c r="O2091" i="14"/>
  <c r="A2092" i="14"/>
  <c r="B2092" i="14"/>
  <c r="N2092" i="14"/>
  <c r="O2092" i="14"/>
  <c r="A2093" i="14"/>
  <c r="B2093" i="14"/>
  <c r="C2093" i="14"/>
  <c r="N2093" i="14"/>
  <c r="O2093" i="14"/>
  <c r="A2094" i="14"/>
  <c r="B2094" i="14"/>
  <c r="C2094" i="14"/>
  <c r="N2094" i="14"/>
  <c r="O2094" i="14"/>
  <c r="A2095" i="14"/>
  <c r="B2095" i="14"/>
  <c r="C2095" i="14"/>
  <c r="N2095" i="14"/>
  <c r="O2095" i="14"/>
  <c r="A2096" i="14"/>
  <c r="B2096" i="14"/>
  <c r="N2096" i="14"/>
  <c r="O2096" i="14"/>
  <c r="A2097" i="14"/>
  <c r="B2097" i="14"/>
  <c r="C2097" i="14"/>
  <c r="N2097" i="14"/>
  <c r="O2097" i="14"/>
  <c r="A2098" i="14"/>
  <c r="B2098" i="14"/>
  <c r="C2098" i="14"/>
  <c r="N2098" i="14"/>
  <c r="O2098" i="14"/>
  <c r="A2099" i="14"/>
  <c r="B2099" i="14"/>
  <c r="C2099" i="14"/>
  <c r="N2099" i="14"/>
  <c r="O2099" i="14"/>
  <c r="A2100" i="14"/>
  <c r="B2100" i="14"/>
  <c r="N2100" i="14"/>
  <c r="O2100" i="14"/>
  <c r="A2101" i="14"/>
  <c r="B2101" i="14"/>
  <c r="C2101" i="14"/>
  <c r="N2101" i="14"/>
  <c r="O2101" i="14"/>
  <c r="A2102" i="14"/>
  <c r="B2102" i="14"/>
  <c r="C2102" i="14"/>
  <c r="N2102" i="14"/>
  <c r="O2102" i="14"/>
  <c r="A2103" i="14"/>
  <c r="B2103" i="14"/>
  <c r="C2103" i="14"/>
  <c r="N2103" i="14"/>
  <c r="O2103" i="14"/>
  <c r="A2104" i="14"/>
  <c r="B2104" i="14"/>
  <c r="N2104" i="14"/>
  <c r="O2104" i="14"/>
  <c r="A2105" i="14"/>
  <c r="B2105" i="14"/>
  <c r="C2105" i="14"/>
  <c r="N2105" i="14"/>
  <c r="O2105" i="14"/>
  <c r="A2106" i="14"/>
  <c r="B2106" i="14"/>
  <c r="C2106" i="14"/>
  <c r="N2106" i="14"/>
  <c r="O2106" i="14"/>
  <c r="A2107" i="14"/>
  <c r="B2107" i="14"/>
  <c r="C2107" i="14"/>
  <c r="N2107" i="14"/>
  <c r="O2107" i="14"/>
  <c r="A2108" i="14"/>
  <c r="B2108" i="14"/>
  <c r="N2108" i="14"/>
  <c r="O2108" i="14"/>
  <c r="A2109" i="14"/>
  <c r="B2109" i="14"/>
  <c r="C2109" i="14"/>
  <c r="N2109" i="14"/>
  <c r="O2109" i="14"/>
  <c r="A2110" i="14"/>
  <c r="B2110" i="14"/>
  <c r="C2110" i="14"/>
  <c r="N2110" i="14"/>
  <c r="O2110" i="14"/>
  <c r="A2111" i="14"/>
  <c r="B2111" i="14"/>
  <c r="C2111" i="14"/>
  <c r="N2111" i="14"/>
  <c r="O2111" i="14"/>
  <c r="A2112" i="14"/>
  <c r="B2112" i="14"/>
  <c r="N2112" i="14"/>
  <c r="O2112" i="14"/>
  <c r="A2113" i="14"/>
  <c r="B2113" i="14"/>
  <c r="C2113" i="14"/>
  <c r="N2113" i="14"/>
  <c r="O2113" i="14"/>
  <c r="A2114" i="14"/>
  <c r="B2114" i="14"/>
  <c r="C2114" i="14"/>
  <c r="N2114" i="14"/>
  <c r="O2114" i="14"/>
  <c r="A2115" i="14"/>
  <c r="B2115" i="14"/>
  <c r="C2115" i="14"/>
  <c r="N2115" i="14"/>
  <c r="O2115" i="14"/>
  <c r="A2116" i="14"/>
  <c r="B2116" i="14"/>
  <c r="N2116" i="14"/>
  <c r="O2116" i="14"/>
  <c r="A2117" i="14"/>
  <c r="B2117" i="14"/>
  <c r="C2117" i="14"/>
  <c r="N2117" i="14"/>
  <c r="O2117" i="14"/>
  <c r="A2118" i="14"/>
  <c r="B2118" i="14"/>
  <c r="C2118" i="14"/>
  <c r="N2118" i="14"/>
  <c r="O2118" i="14"/>
  <c r="A2119" i="14"/>
  <c r="B2119" i="14"/>
  <c r="C2119" i="14"/>
  <c r="N2119" i="14"/>
  <c r="O2119" i="14"/>
  <c r="A2120" i="14"/>
  <c r="B2120" i="14"/>
  <c r="N2120" i="14"/>
  <c r="O2120" i="14"/>
  <c r="A2121" i="14"/>
  <c r="B2121" i="14"/>
  <c r="C2121" i="14"/>
  <c r="N2121" i="14"/>
  <c r="O2121" i="14"/>
  <c r="A2122" i="14"/>
  <c r="B2122" i="14"/>
  <c r="C2122" i="14"/>
  <c r="N2122" i="14"/>
  <c r="O2122" i="14"/>
  <c r="A2123" i="14"/>
  <c r="B2123" i="14"/>
  <c r="C2123" i="14"/>
  <c r="N2123" i="14"/>
  <c r="O2123" i="14"/>
  <c r="A2124" i="14"/>
  <c r="B2124" i="14"/>
  <c r="N2124" i="14"/>
  <c r="O2124" i="14"/>
  <c r="A2125" i="14"/>
  <c r="B2125" i="14"/>
  <c r="C2125" i="14"/>
  <c r="N2125" i="14"/>
  <c r="O2125" i="14"/>
  <c r="A2126" i="14"/>
  <c r="B2126" i="14"/>
  <c r="C2126" i="14"/>
  <c r="N2126" i="14"/>
  <c r="O2126" i="14"/>
  <c r="A2127" i="14"/>
  <c r="B2127" i="14"/>
  <c r="C2127" i="14"/>
  <c r="N2127" i="14"/>
  <c r="O2127" i="14"/>
  <c r="A2128" i="14"/>
  <c r="B2128" i="14"/>
  <c r="N2128" i="14"/>
  <c r="O2128" i="14"/>
  <c r="A2129" i="14"/>
  <c r="B2129" i="14"/>
  <c r="C2129" i="14"/>
  <c r="N2129" i="14"/>
  <c r="O2129" i="14"/>
  <c r="A2130" i="14"/>
  <c r="B2130" i="14"/>
  <c r="C2130" i="14"/>
  <c r="N2130" i="14"/>
  <c r="O2130" i="14"/>
  <c r="A2131" i="14"/>
  <c r="B2131" i="14"/>
  <c r="C2131" i="14"/>
  <c r="N2131" i="14"/>
  <c r="O2131" i="14"/>
  <c r="A2132" i="14"/>
  <c r="B2132" i="14"/>
  <c r="N2132" i="14"/>
  <c r="O2132" i="14"/>
  <c r="A2133" i="14"/>
  <c r="B2133" i="14"/>
  <c r="C2133" i="14"/>
  <c r="N2133" i="14"/>
  <c r="O2133" i="14"/>
  <c r="A2134" i="14"/>
  <c r="B2134" i="14"/>
  <c r="C2134" i="14"/>
  <c r="N2134" i="14"/>
  <c r="O2134" i="14"/>
  <c r="A2135" i="14"/>
  <c r="C2135" i="14"/>
  <c r="N2135" i="14"/>
  <c r="O2135" i="14"/>
  <c r="A2136" i="14"/>
  <c r="C2136" i="14"/>
  <c r="N2136" i="14"/>
  <c r="O2136" i="14"/>
  <c r="A2137" i="14"/>
  <c r="C2137" i="14"/>
  <c r="N2137" i="14"/>
  <c r="O2137" i="14"/>
  <c r="A2138" i="14"/>
  <c r="B2138" i="14"/>
  <c r="C2138" i="14"/>
  <c r="N2138" i="14"/>
  <c r="O2138" i="14"/>
  <c r="A2139" i="14"/>
  <c r="B2139" i="14"/>
  <c r="C2139" i="14"/>
  <c r="N2139" i="14"/>
  <c r="O2139" i="14"/>
  <c r="A2140" i="14"/>
  <c r="B2140" i="14"/>
  <c r="C2140" i="14"/>
  <c r="N2140" i="14"/>
  <c r="O2140" i="14"/>
  <c r="A2141" i="14"/>
  <c r="B2141" i="14"/>
  <c r="C2141" i="14"/>
  <c r="N2141" i="14"/>
  <c r="O2141" i="14"/>
  <c r="A2142" i="14"/>
  <c r="B2142" i="14"/>
  <c r="C2142" i="14"/>
  <c r="N2142" i="14"/>
  <c r="O2142" i="14"/>
  <c r="A2143" i="14"/>
  <c r="B2143" i="14"/>
  <c r="C2143" i="14"/>
  <c r="N2143" i="14"/>
  <c r="O2143" i="14"/>
  <c r="A2144" i="14"/>
  <c r="C2144" i="14"/>
  <c r="N2144" i="14"/>
  <c r="O2144" i="14"/>
  <c r="A2145" i="14"/>
  <c r="C2145" i="14"/>
  <c r="N2145" i="14"/>
  <c r="O2145" i="14"/>
  <c r="A2146" i="14"/>
  <c r="C2146" i="14"/>
  <c r="N2146" i="14"/>
  <c r="O2146" i="14"/>
  <c r="A2147" i="14"/>
  <c r="B2147" i="14"/>
  <c r="C2147" i="14"/>
  <c r="N2147" i="14"/>
  <c r="O2147" i="14"/>
  <c r="A2148" i="14"/>
  <c r="B2148" i="14"/>
  <c r="C2148" i="14"/>
  <c r="N2148" i="14"/>
  <c r="O2148" i="14"/>
  <c r="A2149" i="14"/>
  <c r="B2149" i="14"/>
  <c r="C2149" i="14"/>
  <c r="N2149" i="14"/>
  <c r="O2149" i="14"/>
  <c r="A2150" i="14"/>
  <c r="B2150" i="14"/>
  <c r="C2150" i="14"/>
  <c r="N2150" i="14"/>
  <c r="O2150" i="14"/>
  <c r="A2151" i="14"/>
  <c r="B2151" i="14"/>
  <c r="C2151" i="14"/>
  <c r="N2151" i="14"/>
  <c r="O2151" i="14"/>
  <c r="A2152" i="14"/>
  <c r="B2152" i="14"/>
  <c r="C2152" i="14"/>
  <c r="N2152" i="14"/>
  <c r="O2152" i="14"/>
  <c r="A2153" i="14"/>
  <c r="B2153" i="14"/>
  <c r="C2153" i="14"/>
  <c r="N2153" i="14"/>
  <c r="O2153" i="14"/>
  <c r="A2154" i="14"/>
  <c r="B2154" i="14"/>
  <c r="C2154" i="14"/>
  <c r="N2154" i="14"/>
  <c r="O2154" i="14"/>
  <c r="A2155" i="14"/>
  <c r="B2155" i="14"/>
  <c r="C2155" i="14"/>
  <c r="N2155" i="14"/>
  <c r="O2155" i="14"/>
  <c r="A2156" i="14"/>
  <c r="B2156" i="14"/>
  <c r="N2156" i="14"/>
  <c r="O2156" i="14"/>
  <c r="A2157" i="14"/>
  <c r="B2157" i="14"/>
  <c r="C2157" i="14"/>
  <c r="N2157" i="14"/>
  <c r="O2157" i="14"/>
  <c r="A2158" i="14"/>
  <c r="B2158" i="14"/>
  <c r="C2158" i="14"/>
  <c r="N2158" i="14"/>
  <c r="O2158" i="14"/>
  <c r="A2159" i="14"/>
  <c r="B2159" i="14"/>
  <c r="C2159" i="14"/>
  <c r="N2159" i="14"/>
  <c r="O2159" i="14"/>
  <c r="A2160" i="14"/>
  <c r="B2160" i="14"/>
  <c r="C2160" i="14"/>
  <c r="N2160" i="14"/>
  <c r="O2160" i="14"/>
  <c r="C2161" i="14"/>
  <c r="N2161" i="14"/>
  <c r="O2161" i="14"/>
  <c r="A2162" i="14"/>
  <c r="C2162" i="14"/>
  <c r="N2162" i="14"/>
  <c r="O2162" i="14"/>
  <c r="A2163" i="14"/>
  <c r="B2163" i="14"/>
  <c r="C2163" i="14"/>
  <c r="N2163" i="14"/>
  <c r="O2163" i="14"/>
  <c r="A2164" i="14"/>
  <c r="B2164" i="14"/>
  <c r="C2164" i="14"/>
  <c r="N2164" i="14"/>
  <c r="O2164" i="14"/>
  <c r="A2165" i="14"/>
  <c r="B2165" i="14"/>
  <c r="C2165" i="14"/>
  <c r="N2165" i="14"/>
  <c r="O2165" i="14"/>
  <c r="A2166" i="14"/>
  <c r="B2166" i="14"/>
  <c r="C2166" i="14"/>
  <c r="N2166" i="14"/>
  <c r="O2166" i="14"/>
  <c r="A2167" i="14"/>
  <c r="B2167" i="14"/>
  <c r="C2167" i="14"/>
  <c r="N2167" i="14"/>
  <c r="O2167" i="14"/>
  <c r="A2168" i="14"/>
  <c r="N2168" i="14"/>
  <c r="O2168" i="14"/>
  <c r="A2169" i="14"/>
  <c r="B2169" i="14"/>
  <c r="C2169" i="14"/>
  <c r="N2169" i="14"/>
  <c r="O2169" i="14"/>
  <c r="A2170" i="14"/>
  <c r="B2170" i="14"/>
  <c r="C2170" i="14"/>
  <c r="N2170" i="14"/>
  <c r="O2170" i="14"/>
  <c r="A2171" i="14"/>
  <c r="B2171" i="14"/>
  <c r="C2171" i="14"/>
  <c r="N2171" i="14"/>
  <c r="O2171" i="14"/>
  <c r="A2172" i="14"/>
  <c r="B2172" i="14"/>
  <c r="C2172" i="14"/>
  <c r="N2172" i="14"/>
  <c r="O2172" i="14"/>
  <c r="A2173" i="14"/>
  <c r="B2173" i="14"/>
  <c r="C2173" i="14"/>
  <c r="N2173" i="14"/>
  <c r="O2173" i="14"/>
  <c r="A2174" i="14"/>
  <c r="B2174" i="14"/>
  <c r="C2174" i="14"/>
  <c r="N2174" i="14"/>
  <c r="O2174" i="14"/>
  <c r="A2175" i="14"/>
  <c r="N2175" i="14"/>
  <c r="O2175" i="14"/>
  <c r="A2176" i="14"/>
  <c r="B2176" i="14"/>
  <c r="C2176" i="14"/>
  <c r="N2176" i="14"/>
  <c r="O2176" i="14"/>
  <c r="A2177" i="14"/>
  <c r="B2177" i="14"/>
  <c r="C2177" i="14"/>
  <c r="N2177" i="14"/>
  <c r="O2177" i="14"/>
  <c r="A2178" i="14"/>
  <c r="B2178" i="14"/>
  <c r="C2178" i="14"/>
  <c r="N2178" i="14"/>
  <c r="O2178" i="14"/>
  <c r="A2179" i="14"/>
  <c r="B2179" i="14"/>
  <c r="C2179" i="14"/>
  <c r="N2179" i="14"/>
  <c r="O2179" i="14"/>
  <c r="A2180" i="14"/>
  <c r="B2180" i="14"/>
  <c r="C2180" i="14"/>
  <c r="N2180" i="14"/>
  <c r="O2180" i="14"/>
  <c r="A2181" i="14"/>
  <c r="B2181" i="14"/>
  <c r="C2181" i="14"/>
  <c r="N2181" i="14"/>
  <c r="O2181" i="14"/>
  <c r="A2182" i="14"/>
  <c r="B2182" i="14"/>
  <c r="C2182" i="14"/>
  <c r="N2182" i="14"/>
  <c r="O2182" i="14"/>
  <c r="A2183" i="14"/>
  <c r="B2183" i="14"/>
  <c r="C2183" i="14"/>
  <c r="N2183" i="14"/>
  <c r="O2183" i="14"/>
  <c r="A2184" i="14"/>
  <c r="B2184" i="14"/>
  <c r="C2184" i="14"/>
  <c r="N2184" i="14"/>
  <c r="O2184" i="14"/>
  <c r="A2185" i="14"/>
  <c r="B2185" i="14"/>
  <c r="C2185" i="14"/>
  <c r="N2185" i="14"/>
  <c r="O2185" i="14"/>
  <c r="A2186" i="14"/>
  <c r="B2186" i="14"/>
  <c r="C2186" i="14"/>
  <c r="N2186" i="14"/>
  <c r="O2186" i="14"/>
  <c r="A2187" i="14"/>
  <c r="B2187" i="14"/>
  <c r="C2187" i="14"/>
  <c r="N2187" i="14"/>
  <c r="O2187" i="14"/>
  <c r="A2188" i="14"/>
  <c r="B2188" i="14"/>
  <c r="C2188" i="14"/>
  <c r="N2188" i="14"/>
  <c r="O2188" i="14"/>
  <c r="A2189" i="14"/>
  <c r="B2189" i="14"/>
  <c r="C2189" i="14"/>
  <c r="N2189" i="14"/>
  <c r="O2189" i="14"/>
  <c r="A2190" i="14"/>
  <c r="B2190" i="14"/>
  <c r="C2190" i="14"/>
  <c r="N2190" i="14"/>
  <c r="O2190" i="14"/>
  <c r="A2191" i="14"/>
  <c r="B2191" i="14"/>
  <c r="C2191" i="14"/>
  <c r="N2191" i="14"/>
  <c r="O2191" i="14"/>
  <c r="A2192" i="14"/>
  <c r="B2192" i="14"/>
  <c r="C2192" i="14"/>
  <c r="N2192" i="14"/>
  <c r="O2192" i="14"/>
  <c r="C2193" i="14"/>
  <c r="N2193" i="14"/>
  <c r="O2193" i="14"/>
  <c r="A2194" i="14"/>
  <c r="C2194" i="14"/>
  <c r="N2194" i="14"/>
  <c r="O2194" i="14"/>
  <c r="A2195" i="14"/>
  <c r="B2195" i="14"/>
  <c r="C2195" i="14"/>
  <c r="N2195" i="14"/>
  <c r="O2195" i="14"/>
  <c r="B2196" i="14"/>
  <c r="C2196" i="14"/>
  <c r="N2196" i="14"/>
  <c r="O2196" i="14"/>
  <c r="A2197" i="14"/>
  <c r="B2197" i="14"/>
  <c r="C2197" i="14"/>
  <c r="N2197" i="14"/>
  <c r="O2197" i="14"/>
  <c r="A2198" i="14"/>
  <c r="B2198" i="14"/>
  <c r="C2198" i="14"/>
  <c r="N2198" i="14"/>
  <c r="O2198" i="14"/>
  <c r="A2199" i="14"/>
  <c r="B2199" i="14"/>
  <c r="C2199" i="14"/>
  <c r="N2199" i="14"/>
  <c r="O2199" i="14"/>
  <c r="A2200" i="14"/>
  <c r="N2200" i="14"/>
  <c r="O2200" i="14"/>
  <c r="A2201" i="14"/>
  <c r="B2201" i="14"/>
  <c r="C2201" i="14"/>
  <c r="N2201" i="14"/>
  <c r="O2201" i="14"/>
  <c r="A2202" i="14"/>
  <c r="B2202" i="14"/>
  <c r="C2202" i="14"/>
  <c r="N2202" i="14"/>
  <c r="O2202" i="14"/>
  <c r="A2203" i="14"/>
  <c r="B2203" i="14"/>
  <c r="C2203" i="14"/>
  <c r="N2203" i="14"/>
  <c r="O2203" i="14"/>
  <c r="A2204" i="14"/>
  <c r="B2204" i="14"/>
  <c r="C2204" i="14"/>
  <c r="N2204" i="14"/>
  <c r="O2204" i="14"/>
  <c r="A2205" i="14"/>
  <c r="B2205" i="14"/>
  <c r="C2205" i="14"/>
  <c r="N2205" i="14"/>
  <c r="O2205" i="14"/>
  <c r="A2206" i="14"/>
  <c r="B2206" i="14"/>
  <c r="C2206" i="14"/>
  <c r="N2206" i="14"/>
  <c r="O2206" i="14"/>
  <c r="A2207" i="14"/>
  <c r="N2207" i="14"/>
  <c r="O2207" i="14"/>
  <c r="A2208" i="14"/>
  <c r="B2208" i="14"/>
  <c r="C2208" i="14"/>
  <c r="N2208" i="14"/>
  <c r="O2208" i="14"/>
  <c r="A2209" i="14"/>
  <c r="B2209" i="14"/>
  <c r="C2209" i="14"/>
  <c r="N2209" i="14"/>
  <c r="O2209" i="14"/>
  <c r="A2210" i="14"/>
  <c r="B2210" i="14"/>
  <c r="C2210" i="14"/>
  <c r="N2210" i="14"/>
  <c r="O2210" i="14"/>
  <c r="A2211" i="14"/>
  <c r="B2211" i="14"/>
  <c r="C2211" i="14"/>
  <c r="N2211" i="14"/>
  <c r="O2211" i="14"/>
  <c r="A2212" i="14"/>
  <c r="B2212" i="14"/>
  <c r="C2212" i="14"/>
  <c r="N2212" i="14"/>
  <c r="O2212" i="14"/>
  <c r="A2213" i="14"/>
  <c r="C2213" i="14"/>
  <c r="N2213" i="14"/>
  <c r="O2213" i="14"/>
  <c r="A2214" i="14"/>
  <c r="C2214" i="14"/>
  <c r="N2214" i="14"/>
  <c r="O2214" i="14"/>
  <c r="C2215" i="14"/>
  <c r="N2215" i="14"/>
  <c r="O2215" i="14"/>
  <c r="A2216" i="14"/>
  <c r="N2216" i="14"/>
  <c r="O2216" i="14"/>
  <c r="C2217" i="14"/>
  <c r="N2217" i="14"/>
  <c r="O2217" i="14"/>
  <c r="A2218" i="14"/>
  <c r="B2218" i="14"/>
  <c r="C2218" i="14"/>
  <c r="N2218" i="14"/>
  <c r="O2218" i="14"/>
  <c r="A2219" i="14"/>
  <c r="B2219" i="14"/>
  <c r="C2219" i="14"/>
  <c r="N2219" i="14"/>
  <c r="O2219" i="14"/>
  <c r="A2220" i="14"/>
  <c r="B2220" i="14"/>
  <c r="C2220" i="14"/>
  <c r="N2220" i="14"/>
  <c r="O2220" i="14"/>
  <c r="A2221" i="14"/>
  <c r="B2221" i="14"/>
  <c r="C2221" i="14"/>
  <c r="N2221" i="14"/>
  <c r="O2221" i="14"/>
  <c r="A2222" i="14"/>
  <c r="B2222" i="14"/>
  <c r="C2222" i="14"/>
  <c r="N2222" i="14"/>
  <c r="O2222" i="14"/>
  <c r="A2223" i="14"/>
  <c r="B2223" i="14"/>
  <c r="C2223" i="14"/>
  <c r="N2223" i="14"/>
  <c r="O2223" i="14"/>
  <c r="A2224" i="14"/>
  <c r="B2224" i="14"/>
  <c r="C2224" i="14"/>
  <c r="N2224" i="14"/>
  <c r="O2224" i="14"/>
  <c r="A2225" i="14"/>
  <c r="C2225" i="14"/>
  <c r="N2225" i="14"/>
  <c r="O2225" i="14"/>
  <c r="A2226" i="14"/>
  <c r="N2226" i="14"/>
  <c r="O2226" i="14"/>
  <c r="A2227" i="14"/>
  <c r="N2227" i="14"/>
  <c r="O2227" i="14"/>
  <c r="A2228" i="14"/>
  <c r="C2228" i="14"/>
  <c r="N2228" i="14"/>
  <c r="O2228" i="14"/>
  <c r="A2229" i="14"/>
  <c r="B2229" i="14"/>
  <c r="C2229" i="14"/>
  <c r="N2229" i="14"/>
  <c r="O2229" i="14"/>
  <c r="A2230" i="14"/>
  <c r="B2230" i="14"/>
  <c r="C2230" i="14"/>
  <c r="N2230" i="14"/>
  <c r="O2230" i="14"/>
  <c r="A2231" i="14"/>
  <c r="B2231" i="14"/>
  <c r="C2231" i="14"/>
  <c r="N2231" i="14"/>
  <c r="O2231" i="14"/>
  <c r="B2232" i="14"/>
  <c r="C2232" i="14"/>
  <c r="N2232" i="14"/>
  <c r="O2232" i="14"/>
  <c r="A2233" i="14"/>
  <c r="B2233" i="14"/>
  <c r="C2233" i="14"/>
  <c r="N2233" i="14"/>
  <c r="O2233" i="14"/>
  <c r="A2234" i="14"/>
  <c r="B2234" i="14"/>
  <c r="C2234" i="14"/>
  <c r="N2234" i="14"/>
  <c r="O2234" i="14"/>
  <c r="A2235" i="14"/>
  <c r="B2235" i="14"/>
  <c r="C2235" i="14"/>
  <c r="N2235" i="14"/>
  <c r="O2235" i="14"/>
  <c r="A2236" i="14"/>
  <c r="B2236" i="14"/>
  <c r="C2236" i="14"/>
  <c r="N2236" i="14"/>
  <c r="O2236" i="14"/>
  <c r="A2237" i="14"/>
  <c r="B2237" i="14"/>
  <c r="C2237" i="14"/>
  <c r="N2237" i="14"/>
  <c r="O2237" i="14"/>
  <c r="A2238" i="14"/>
  <c r="B2238" i="14"/>
  <c r="C2238" i="14"/>
  <c r="N2238" i="14"/>
  <c r="O2238" i="14"/>
  <c r="A2239" i="14"/>
  <c r="C2239" i="14"/>
  <c r="N2239" i="14"/>
  <c r="O2239" i="14"/>
  <c r="A2240" i="14"/>
  <c r="B2240" i="14"/>
  <c r="C2240" i="14"/>
  <c r="N2240" i="14"/>
  <c r="O2240" i="14"/>
  <c r="B2241" i="14"/>
  <c r="C2241" i="14"/>
  <c r="N2241" i="14"/>
  <c r="O2241" i="14"/>
  <c r="A2242" i="14"/>
  <c r="B2242" i="14"/>
  <c r="C2242" i="14"/>
  <c r="N2242" i="14"/>
  <c r="O2242" i="14"/>
  <c r="A2243" i="14"/>
  <c r="B2243" i="14"/>
  <c r="C2243" i="14"/>
  <c r="N2243" i="14"/>
  <c r="O2243" i="14"/>
  <c r="A2244" i="14"/>
  <c r="B2244" i="14"/>
  <c r="C2244" i="14"/>
  <c r="N2244" i="14"/>
  <c r="O2244" i="14"/>
  <c r="A2245" i="14"/>
  <c r="B2245" i="14"/>
  <c r="C2245" i="14"/>
  <c r="N2245" i="14"/>
  <c r="O2245" i="14"/>
  <c r="A2246" i="14"/>
  <c r="B2246" i="14"/>
  <c r="C2246" i="14"/>
  <c r="N2246" i="14"/>
  <c r="O2246" i="14"/>
  <c r="A2247" i="14"/>
  <c r="C2247" i="14"/>
  <c r="N2247" i="14"/>
  <c r="O2247" i="14"/>
  <c r="A2248" i="14"/>
  <c r="B2248" i="14"/>
  <c r="C2248" i="14"/>
  <c r="N2248" i="14"/>
  <c r="O2248" i="14"/>
  <c r="B2249" i="14"/>
  <c r="C2249" i="14"/>
  <c r="N2249" i="14"/>
  <c r="O2249" i="14"/>
  <c r="A2250" i="14"/>
  <c r="B2250" i="14"/>
  <c r="C2250" i="14"/>
  <c r="N2250" i="14"/>
  <c r="O2250" i="14"/>
  <c r="A2251" i="14"/>
  <c r="B2251" i="14"/>
  <c r="C2251" i="14"/>
  <c r="N2251" i="14"/>
  <c r="O2251" i="14"/>
  <c r="A2252" i="14"/>
  <c r="B2252" i="14"/>
  <c r="C2252" i="14"/>
  <c r="N2252" i="14"/>
  <c r="O2252" i="14"/>
  <c r="A2253" i="14"/>
  <c r="B2253" i="14"/>
  <c r="C2253" i="14"/>
  <c r="N2253" i="14"/>
  <c r="O2253" i="14"/>
  <c r="A2254" i="14"/>
  <c r="B2254" i="14"/>
  <c r="C2254" i="14"/>
  <c r="N2254" i="14"/>
  <c r="O2254" i="14"/>
  <c r="A2255" i="14"/>
  <c r="C2255" i="14"/>
  <c r="N2255" i="14"/>
  <c r="O2255" i="14"/>
  <c r="A2256" i="14"/>
  <c r="B2256" i="14"/>
  <c r="C2256" i="14"/>
  <c r="N2256" i="14"/>
  <c r="O2256" i="14"/>
  <c r="B2257" i="14"/>
  <c r="C2257" i="14"/>
  <c r="N2257" i="14"/>
  <c r="O2257" i="14"/>
  <c r="A2258" i="14"/>
  <c r="B2258" i="14"/>
  <c r="C2258" i="14"/>
  <c r="N2258" i="14"/>
  <c r="O2258" i="14"/>
  <c r="A2259" i="14"/>
  <c r="B2259" i="14"/>
  <c r="C2259" i="14"/>
  <c r="N2259" i="14"/>
  <c r="O2259" i="14"/>
  <c r="A2260" i="14"/>
  <c r="B2260" i="14"/>
  <c r="C2260" i="14"/>
  <c r="N2260" i="14"/>
  <c r="O2260" i="14"/>
  <c r="A2261" i="14"/>
  <c r="B2261" i="14"/>
  <c r="C2261" i="14"/>
  <c r="N2261" i="14"/>
  <c r="O2261" i="14"/>
  <c r="A2262" i="14"/>
  <c r="B2262" i="14"/>
  <c r="C2262" i="14"/>
  <c r="N2262" i="14"/>
  <c r="O2262" i="14"/>
  <c r="A2263" i="14"/>
  <c r="C2263" i="14"/>
  <c r="N2263" i="14"/>
  <c r="O2263" i="14"/>
  <c r="A2264" i="14"/>
  <c r="B2264" i="14"/>
  <c r="C2264" i="14"/>
  <c r="N2264" i="14"/>
  <c r="O2264" i="14"/>
  <c r="B2265" i="14"/>
  <c r="C2265" i="14"/>
  <c r="N2265" i="14"/>
  <c r="O2265" i="14"/>
  <c r="A2266" i="14"/>
  <c r="B2266" i="14"/>
  <c r="C2266" i="14"/>
  <c r="N2266" i="14"/>
  <c r="O2266" i="14"/>
  <c r="A2267" i="14"/>
  <c r="B2267" i="14"/>
  <c r="C2267" i="14"/>
  <c r="N2267" i="14"/>
  <c r="O2267" i="14"/>
  <c r="A2268" i="14"/>
  <c r="B2268" i="14"/>
  <c r="C2268" i="14"/>
  <c r="N2268" i="14"/>
  <c r="O2268" i="14"/>
  <c r="A2269" i="14"/>
  <c r="B2269" i="14"/>
  <c r="C2269" i="14"/>
  <c r="N2269" i="14"/>
  <c r="O2269" i="14"/>
  <c r="A2270" i="14"/>
  <c r="B2270" i="14"/>
  <c r="C2270" i="14"/>
  <c r="N2270" i="14"/>
  <c r="O2270" i="14"/>
  <c r="A2271" i="14"/>
  <c r="C2271" i="14"/>
  <c r="N2271" i="14"/>
  <c r="O2271" i="14"/>
  <c r="A2272" i="14"/>
  <c r="B2272" i="14"/>
  <c r="C2272" i="14"/>
  <c r="N2272" i="14"/>
  <c r="O2272" i="14"/>
  <c r="B2273" i="14"/>
  <c r="C2273" i="14"/>
  <c r="N2273" i="14"/>
  <c r="O2273" i="14"/>
  <c r="A2274" i="14"/>
  <c r="B2274" i="14"/>
  <c r="C2274" i="14"/>
  <c r="N2274" i="14"/>
  <c r="O2274" i="14"/>
  <c r="A2275" i="14"/>
  <c r="B2275" i="14"/>
  <c r="C2275" i="14"/>
  <c r="N2275" i="14"/>
  <c r="O2275" i="14"/>
  <c r="A2276" i="14"/>
  <c r="B2276" i="14"/>
  <c r="C2276" i="14"/>
  <c r="N2276" i="14"/>
  <c r="O2276" i="14"/>
  <c r="A2277" i="14"/>
  <c r="B2277" i="14"/>
  <c r="C2277" i="14"/>
  <c r="N2277" i="14"/>
  <c r="O2277" i="14"/>
  <c r="A2278" i="14"/>
  <c r="B2278" i="14"/>
  <c r="C2278" i="14"/>
  <c r="N2278" i="14"/>
  <c r="O2278" i="14"/>
  <c r="A2279" i="14"/>
  <c r="C2279" i="14"/>
  <c r="N2279" i="14"/>
  <c r="O2279" i="14"/>
  <c r="A2280" i="14"/>
  <c r="B2280" i="14"/>
  <c r="C2280" i="14"/>
  <c r="N2280" i="14"/>
  <c r="O2280" i="14"/>
  <c r="B2281" i="14"/>
  <c r="C2281" i="14"/>
  <c r="N2281" i="14"/>
  <c r="O2281" i="14"/>
  <c r="A2282" i="14"/>
  <c r="B2282" i="14"/>
  <c r="C2282" i="14"/>
  <c r="N2282" i="14"/>
  <c r="O2282" i="14"/>
  <c r="A2283" i="14"/>
  <c r="B2283" i="14"/>
  <c r="C2283" i="14"/>
  <c r="N2283" i="14"/>
  <c r="O2283" i="14"/>
  <c r="A2284" i="14"/>
  <c r="B2284" i="14"/>
  <c r="C2284" i="14"/>
  <c r="N2284" i="14"/>
  <c r="O2284" i="14"/>
  <c r="A2285" i="14"/>
  <c r="B2285" i="14"/>
  <c r="C2285" i="14"/>
  <c r="N2285" i="14"/>
  <c r="O2285" i="14"/>
  <c r="A2286" i="14"/>
  <c r="B2286" i="14"/>
  <c r="C2286" i="14"/>
  <c r="N2286" i="14"/>
  <c r="O2286" i="14"/>
  <c r="A2287" i="14"/>
  <c r="C2287" i="14"/>
  <c r="N2287" i="14"/>
  <c r="O2287" i="14"/>
  <c r="A2288" i="14"/>
  <c r="B2288" i="14"/>
  <c r="C2288" i="14"/>
  <c r="N2288" i="14"/>
  <c r="O2288" i="14"/>
  <c r="B2289" i="14"/>
  <c r="C2289" i="14"/>
  <c r="N2289" i="14"/>
  <c r="O2289" i="14"/>
  <c r="A2290" i="14"/>
  <c r="B2290" i="14"/>
  <c r="C2290" i="14"/>
  <c r="N2290" i="14"/>
  <c r="O2290" i="14"/>
  <c r="A2291" i="14"/>
  <c r="B2291" i="14"/>
  <c r="C2291" i="14"/>
  <c r="N2291" i="14"/>
  <c r="O2291" i="14"/>
  <c r="A2292" i="14"/>
  <c r="B2292" i="14"/>
  <c r="C2292" i="14"/>
  <c r="N2292" i="14"/>
  <c r="O2292" i="14"/>
  <c r="A2293" i="14"/>
  <c r="B2293" i="14"/>
  <c r="C2293" i="14"/>
  <c r="N2293" i="14"/>
  <c r="O2293" i="14"/>
  <c r="A2294" i="14"/>
  <c r="B2294" i="14"/>
  <c r="C2294" i="14"/>
  <c r="N2294" i="14"/>
  <c r="O2294" i="14"/>
  <c r="A2295" i="14"/>
  <c r="C2295" i="14"/>
  <c r="N2295" i="14"/>
  <c r="O2295" i="14"/>
  <c r="A2296" i="14"/>
  <c r="B2296" i="14"/>
  <c r="C2296" i="14"/>
  <c r="N2296" i="14"/>
  <c r="O2296" i="14"/>
  <c r="B2297" i="14"/>
  <c r="C2297" i="14"/>
  <c r="N2297" i="14"/>
  <c r="O2297" i="14"/>
  <c r="A2298" i="14"/>
  <c r="B2298" i="14"/>
  <c r="C2298" i="14"/>
  <c r="N2298" i="14"/>
  <c r="O2298" i="14"/>
  <c r="A2299" i="14"/>
  <c r="B2299" i="14"/>
  <c r="C2299" i="14"/>
  <c r="N2299" i="14"/>
  <c r="O2299" i="14"/>
  <c r="A2300" i="14"/>
  <c r="B2300" i="14"/>
  <c r="C2300" i="14"/>
  <c r="N2300" i="14"/>
  <c r="O2300" i="14"/>
  <c r="A2301" i="14"/>
  <c r="B2301" i="14"/>
  <c r="C2301" i="14"/>
  <c r="N2301" i="14"/>
  <c r="O2301" i="14"/>
  <c r="A2302" i="14"/>
  <c r="B2302" i="14"/>
  <c r="C2302" i="14"/>
  <c r="N2302" i="14"/>
  <c r="O2302" i="14"/>
  <c r="A2303" i="14"/>
  <c r="C2303" i="14"/>
  <c r="N2303" i="14"/>
  <c r="O2303" i="14"/>
  <c r="A2304" i="14"/>
  <c r="B2304" i="14"/>
  <c r="C2304" i="14"/>
  <c r="N2304" i="14"/>
  <c r="O2304" i="14"/>
  <c r="B2305" i="14"/>
  <c r="C2305" i="14"/>
  <c r="N2305" i="14"/>
  <c r="O2305" i="14"/>
  <c r="A2306" i="14"/>
  <c r="B2306" i="14"/>
  <c r="C2306" i="14"/>
  <c r="N2306" i="14"/>
  <c r="O2306" i="14"/>
  <c r="A2307" i="14"/>
  <c r="B2307" i="14"/>
  <c r="C2307" i="14"/>
  <c r="N2307" i="14"/>
  <c r="O2307" i="14"/>
  <c r="A2308" i="14"/>
  <c r="B2308" i="14"/>
  <c r="C2308" i="14"/>
  <c r="N2308" i="14"/>
  <c r="O2308" i="14"/>
  <c r="A2309" i="14"/>
  <c r="B2309" i="14"/>
  <c r="C2309" i="14"/>
  <c r="N2309" i="14"/>
  <c r="O2309" i="14"/>
  <c r="A2310" i="14"/>
  <c r="B2310" i="14"/>
  <c r="C2310" i="14"/>
  <c r="N2310" i="14"/>
  <c r="O2310" i="14"/>
  <c r="A2311" i="14"/>
  <c r="C2311" i="14"/>
  <c r="N2311" i="14"/>
  <c r="O2311" i="14"/>
  <c r="A2312" i="14"/>
  <c r="B2312" i="14"/>
  <c r="C2312" i="14"/>
  <c r="N2312" i="14"/>
  <c r="O2312" i="14"/>
  <c r="B2313" i="14"/>
  <c r="C2313" i="14"/>
  <c r="N2313" i="14"/>
  <c r="O2313" i="14"/>
  <c r="A2314" i="14"/>
  <c r="B2314" i="14"/>
  <c r="C2314" i="14"/>
  <c r="N2314" i="14"/>
  <c r="O2314" i="14"/>
  <c r="A2315" i="14"/>
  <c r="B2315" i="14"/>
  <c r="C2315" i="14"/>
  <c r="N2315" i="14"/>
  <c r="O2315" i="14"/>
  <c r="A2316" i="14"/>
  <c r="B2316" i="14"/>
  <c r="C2316" i="14"/>
  <c r="N2316" i="14"/>
  <c r="O2316" i="14"/>
  <c r="A2317" i="14"/>
  <c r="B2317" i="14"/>
  <c r="C2317" i="14"/>
  <c r="N2317" i="14"/>
  <c r="O2317" i="14"/>
  <c r="A2318" i="14"/>
  <c r="B2318" i="14"/>
  <c r="C2318" i="14"/>
  <c r="N2318" i="14"/>
  <c r="O2318" i="14"/>
  <c r="A2319" i="14"/>
  <c r="C2319" i="14"/>
  <c r="N2319" i="14"/>
  <c r="O2319" i="14"/>
  <c r="A2320" i="14"/>
  <c r="B2320" i="14"/>
  <c r="C2320" i="14"/>
  <c r="N2320" i="14"/>
  <c r="O2320" i="14"/>
  <c r="B2321" i="14"/>
  <c r="C2321" i="14"/>
  <c r="N2321" i="14"/>
  <c r="O2321" i="14"/>
  <c r="A2322" i="14"/>
  <c r="B2322" i="14"/>
  <c r="C2322" i="14"/>
  <c r="N2322" i="14"/>
  <c r="O2322" i="14"/>
  <c r="A2323" i="14"/>
  <c r="B2323" i="14"/>
  <c r="C2323" i="14"/>
  <c r="N2323" i="14"/>
  <c r="O2323" i="14"/>
  <c r="A2324" i="14"/>
  <c r="B2324" i="14"/>
  <c r="C2324" i="14"/>
  <c r="N2324" i="14"/>
  <c r="O2324" i="14"/>
  <c r="A2325" i="14"/>
  <c r="B2325" i="14"/>
  <c r="C2325" i="14"/>
  <c r="N2325" i="14"/>
  <c r="O2325" i="14"/>
  <c r="A2326" i="14"/>
  <c r="B2326" i="14"/>
  <c r="C2326" i="14"/>
  <c r="N2326" i="14"/>
  <c r="O2326" i="14"/>
  <c r="A2327" i="14"/>
  <c r="C2327" i="14"/>
  <c r="N2327" i="14"/>
  <c r="O2327" i="14"/>
  <c r="A2328" i="14"/>
  <c r="B2328" i="14"/>
  <c r="C2328" i="14"/>
  <c r="N2328" i="14"/>
  <c r="O2328" i="14"/>
  <c r="B2329" i="14"/>
  <c r="C2329" i="14"/>
  <c r="N2329" i="14"/>
  <c r="O2329" i="14"/>
  <c r="A2330" i="14"/>
  <c r="B2330" i="14"/>
  <c r="C2330" i="14"/>
  <c r="N2330" i="14"/>
  <c r="O2330" i="14"/>
  <c r="A2331" i="14"/>
  <c r="B2331" i="14"/>
  <c r="C2331" i="14"/>
  <c r="N2331" i="14"/>
  <c r="O2331" i="14"/>
  <c r="A2332" i="14"/>
  <c r="B2332" i="14"/>
  <c r="C2332" i="14"/>
  <c r="N2332" i="14"/>
  <c r="O2332" i="14"/>
  <c r="A2333" i="14"/>
  <c r="B2333" i="14"/>
  <c r="C2333" i="14"/>
  <c r="N2333" i="14"/>
  <c r="O2333" i="14"/>
  <c r="A2334" i="14"/>
  <c r="B2334" i="14"/>
  <c r="C2334" i="14"/>
  <c r="N2334" i="14"/>
  <c r="O2334" i="14"/>
  <c r="A2335" i="14"/>
  <c r="C2335" i="14"/>
  <c r="N2335" i="14"/>
  <c r="O2335" i="14"/>
  <c r="A2336" i="14"/>
  <c r="B2336" i="14"/>
  <c r="C2336" i="14"/>
  <c r="N2336" i="14"/>
  <c r="O2336" i="14"/>
  <c r="B2337" i="14"/>
  <c r="C2337" i="14"/>
  <c r="N2337" i="14"/>
  <c r="O2337" i="14"/>
  <c r="A2338" i="14"/>
  <c r="B2338" i="14"/>
  <c r="C2338" i="14"/>
  <c r="N2338" i="14"/>
  <c r="O2338" i="14"/>
  <c r="A2339" i="14"/>
  <c r="B2339" i="14"/>
  <c r="C2339" i="14"/>
  <c r="N2339" i="14"/>
  <c r="O2339" i="14"/>
  <c r="A2340" i="14"/>
  <c r="B2340" i="14"/>
  <c r="C2340" i="14"/>
  <c r="N2340" i="14"/>
  <c r="O2340" i="14"/>
  <c r="A2341" i="14"/>
  <c r="B2341" i="14"/>
  <c r="C2341" i="14"/>
  <c r="N2341" i="14"/>
  <c r="O2341" i="14"/>
  <c r="A2342" i="14"/>
  <c r="B2342" i="14"/>
  <c r="C2342" i="14"/>
  <c r="N2342" i="14"/>
  <c r="O2342" i="14"/>
  <c r="A2343" i="14"/>
  <c r="C2343" i="14"/>
  <c r="N2343" i="14"/>
  <c r="O2343" i="14"/>
  <c r="A2344" i="14"/>
  <c r="B2344" i="14"/>
  <c r="C2344" i="14"/>
  <c r="N2344" i="14"/>
  <c r="O2344" i="14"/>
  <c r="A2345" i="14"/>
  <c r="B2345" i="14"/>
  <c r="C2345" i="14"/>
  <c r="N2345" i="14"/>
  <c r="O2345" i="14"/>
  <c r="A2346" i="14"/>
  <c r="B2346" i="14"/>
  <c r="C2346" i="14"/>
  <c r="N2346" i="14"/>
  <c r="O2346" i="14"/>
  <c r="A2347" i="14"/>
  <c r="B2347" i="14"/>
  <c r="C2347" i="14"/>
  <c r="N2347" i="14"/>
  <c r="O2347" i="14"/>
  <c r="A2348" i="14"/>
  <c r="C2348" i="14"/>
  <c r="N2348" i="14"/>
  <c r="O2348" i="14"/>
  <c r="B2349" i="14"/>
  <c r="C2349" i="14"/>
  <c r="N2349" i="14"/>
  <c r="O2349" i="14"/>
  <c r="A2350" i="14"/>
  <c r="B2350" i="14"/>
  <c r="C2350" i="14"/>
  <c r="N2350" i="14"/>
  <c r="O2350" i="14"/>
  <c r="A2351" i="14"/>
  <c r="B2351" i="14"/>
  <c r="C2351" i="14"/>
  <c r="N2351" i="14"/>
  <c r="O2351" i="14"/>
  <c r="A2352" i="14"/>
  <c r="B2352" i="14"/>
  <c r="N2352" i="14"/>
  <c r="O2352" i="14"/>
  <c r="A2353" i="14"/>
  <c r="C2353" i="14"/>
  <c r="N2353" i="14"/>
  <c r="O2353" i="14"/>
  <c r="C2354" i="14"/>
  <c r="N2354" i="14"/>
  <c r="O2354" i="14"/>
  <c r="A2355" i="14"/>
  <c r="B2355" i="14"/>
  <c r="C2355" i="14"/>
  <c r="N2355" i="14"/>
  <c r="O2355" i="14"/>
  <c r="A2356" i="14"/>
  <c r="B2356" i="14"/>
  <c r="C2356" i="14"/>
  <c r="N2356" i="14"/>
  <c r="O2356" i="14"/>
  <c r="A2357" i="14"/>
  <c r="B2357" i="14"/>
  <c r="C2357" i="14"/>
  <c r="N2357" i="14"/>
  <c r="O2357" i="14"/>
  <c r="A2358" i="14"/>
  <c r="B2358" i="14"/>
  <c r="C2358" i="14"/>
  <c r="N2358" i="14"/>
  <c r="O2358" i="14"/>
  <c r="C2359" i="14"/>
  <c r="N2359" i="14"/>
  <c r="O2359" i="14"/>
  <c r="A2360" i="14"/>
  <c r="B2360" i="14"/>
  <c r="C2360" i="14"/>
  <c r="N2360" i="14"/>
  <c r="O2360" i="14"/>
  <c r="A2361" i="14"/>
  <c r="B2361" i="14"/>
  <c r="C2361" i="14"/>
  <c r="N2361" i="14"/>
  <c r="O2361" i="14"/>
  <c r="A2362" i="14"/>
  <c r="B2362" i="14"/>
  <c r="C2362" i="14"/>
  <c r="N2362" i="14"/>
  <c r="O2362" i="14"/>
  <c r="A2363" i="14"/>
  <c r="B2363" i="14"/>
  <c r="C2363" i="14"/>
  <c r="N2363" i="14"/>
  <c r="O2363" i="14"/>
  <c r="A2364" i="14"/>
  <c r="C2364" i="14"/>
  <c r="N2364" i="14"/>
  <c r="O2364" i="14"/>
  <c r="B2365" i="14"/>
  <c r="C2365" i="14"/>
  <c r="N2365" i="14"/>
  <c r="O2365" i="14"/>
  <c r="A2366" i="14"/>
  <c r="B2366" i="14"/>
  <c r="C2366" i="14"/>
  <c r="N2366" i="14"/>
  <c r="O2366" i="14"/>
  <c r="A2367" i="14"/>
  <c r="B2367" i="14"/>
  <c r="C2367" i="14"/>
  <c r="N2367" i="14"/>
  <c r="O2367" i="14"/>
  <c r="A2368" i="14"/>
  <c r="B2368" i="14"/>
  <c r="N2368" i="14"/>
  <c r="O2368" i="14"/>
  <c r="A2369" i="14"/>
  <c r="N2369" i="14"/>
  <c r="O2369" i="14"/>
  <c r="C2370" i="14"/>
  <c r="N2370" i="14"/>
  <c r="O2370" i="14"/>
  <c r="A2371" i="14"/>
  <c r="B2371" i="14"/>
  <c r="C2371" i="14"/>
  <c r="N2371" i="14"/>
  <c r="O2371" i="14"/>
  <c r="A2372" i="14"/>
  <c r="B2372" i="14"/>
  <c r="C2372" i="14"/>
  <c r="N2372" i="14"/>
  <c r="O2372" i="14"/>
  <c r="A2373" i="14"/>
  <c r="B2373" i="14"/>
  <c r="C2373" i="14"/>
  <c r="N2373" i="14"/>
  <c r="O2373" i="14"/>
  <c r="A2374" i="14"/>
  <c r="B2374" i="14"/>
  <c r="C2374" i="14"/>
  <c r="N2374" i="14"/>
  <c r="O2374" i="14"/>
  <c r="C2375" i="14"/>
  <c r="N2375" i="14"/>
  <c r="O2375" i="14"/>
  <c r="A2376" i="14"/>
  <c r="B2376" i="14"/>
  <c r="C2376" i="14"/>
  <c r="N2376" i="14"/>
  <c r="O2376" i="14"/>
  <c r="A2377" i="14"/>
  <c r="B2377" i="14"/>
  <c r="C2377" i="14"/>
  <c r="N2377" i="14"/>
  <c r="O2377" i="14"/>
  <c r="A2378" i="14"/>
  <c r="B2378" i="14"/>
  <c r="C2378" i="14"/>
  <c r="N2378" i="14"/>
  <c r="O2378" i="14"/>
  <c r="A2379" i="14"/>
  <c r="B2379" i="14"/>
  <c r="C2379" i="14"/>
  <c r="N2379" i="14"/>
  <c r="O2379" i="14"/>
  <c r="A2380" i="14"/>
  <c r="C2380" i="14"/>
  <c r="N2380" i="14"/>
  <c r="O2380" i="14"/>
  <c r="B2381" i="14"/>
  <c r="C2381" i="14"/>
  <c r="N2381" i="14"/>
  <c r="O2381" i="14"/>
  <c r="A2382" i="14"/>
  <c r="B2382" i="14"/>
  <c r="C2382" i="14"/>
  <c r="N2382" i="14"/>
  <c r="O2382" i="14"/>
  <c r="A2383" i="14"/>
  <c r="B2383" i="14"/>
  <c r="C2383" i="14"/>
  <c r="N2383" i="14"/>
  <c r="O2383" i="14"/>
  <c r="A2384" i="14"/>
  <c r="B2384" i="14"/>
  <c r="N2384" i="14"/>
  <c r="O2384" i="14"/>
  <c r="A2385" i="14"/>
  <c r="C2385" i="14"/>
  <c r="N2385" i="14"/>
  <c r="O2385" i="14"/>
  <c r="C2386" i="14"/>
  <c r="N2386" i="14"/>
  <c r="O2386" i="14"/>
  <c r="A2387" i="14"/>
  <c r="B2387" i="14"/>
  <c r="C2387" i="14"/>
  <c r="N2387" i="14"/>
  <c r="O2387" i="14"/>
  <c r="A2388" i="14"/>
  <c r="B2388" i="14"/>
  <c r="C2388" i="14"/>
  <c r="N2388" i="14"/>
  <c r="O2388" i="14"/>
  <c r="A2389" i="14"/>
  <c r="B2389" i="14"/>
  <c r="C2389" i="14"/>
  <c r="N2389" i="14"/>
  <c r="O2389" i="14"/>
  <c r="A2390" i="14"/>
  <c r="B2390" i="14"/>
  <c r="N2390" i="14"/>
  <c r="O2390" i="14"/>
  <c r="C2391" i="14"/>
  <c r="N2391" i="14"/>
  <c r="O2391" i="14"/>
  <c r="A2392" i="14"/>
  <c r="B2392" i="14"/>
  <c r="C2392" i="14"/>
  <c r="N2392" i="14"/>
  <c r="O2392" i="14"/>
  <c r="A2393" i="14"/>
  <c r="B2393" i="14"/>
  <c r="C2393" i="14"/>
  <c r="N2393" i="14"/>
  <c r="O2393" i="14"/>
  <c r="A2394" i="14"/>
  <c r="B2394" i="14"/>
  <c r="C2394" i="14"/>
  <c r="N2394" i="14"/>
  <c r="O2394" i="14"/>
  <c r="A2395" i="14"/>
  <c r="B2395" i="14"/>
  <c r="C2395" i="14"/>
  <c r="N2395" i="14"/>
  <c r="O2395" i="14"/>
  <c r="A2396" i="14"/>
  <c r="C2396" i="14"/>
  <c r="N2396" i="14"/>
  <c r="O2396" i="14"/>
  <c r="B2397" i="14"/>
  <c r="C2397" i="14"/>
  <c r="N2397" i="14"/>
  <c r="O2397" i="14"/>
  <c r="A2398" i="14"/>
  <c r="B2398" i="14"/>
  <c r="C2398" i="14"/>
  <c r="N2398" i="14"/>
  <c r="O2398" i="14"/>
  <c r="A2399" i="14"/>
  <c r="B2399" i="14"/>
  <c r="C2399" i="14"/>
  <c r="N2399" i="14"/>
  <c r="O2399" i="14"/>
  <c r="A2400" i="14"/>
  <c r="B2400" i="14"/>
  <c r="N2400" i="14"/>
  <c r="O2400" i="14"/>
  <c r="A2401" i="14"/>
  <c r="C2401" i="14"/>
  <c r="N2401" i="14"/>
  <c r="O2401" i="14"/>
  <c r="C2402" i="14"/>
  <c r="N2402" i="14"/>
  <c r="O2402" i="14"/>
  <c r="A2403" i="14"/>
  <c r="B2403" i="14"/>
  <c r="C2403" i="14"/>
  <c r="N2403" i="14"/>
  <c r="O2403" i="14"/>
  <c r="A2404" i="14"/>
  <c r="B2404" i="14"/>
  <c r="C2404" i="14"/>
  <c r="N2404" i="14"/>
  <c r="O2404" i="14"/>
  <c r="A2405" i="14"/>
  <c r="B2405" i="14"/>
  <c r="C2405" i="14"/>
  <c r="N2405" i="14"/>
  <c r="O2405" i="14"/>
  <c r="A2406" i="14"/>
  <c r="B2406" i="14"/>
  <c r="C2406" i="14"/>
  <c r="N2406" i="14"/>
  <c r="O2406" i="14"/>
  <c r="C2407" i="14"/>
  <c r="N2407" i="14"/>
  <c r="O2407" i="14"/>
  <c r="A2408" i="14"/>
  <c r="B2408" i="14"/>
  <c r="C2408" i="14"/>
  <c r="N2408" i="14"/>
  <c r="O2408" i="14"/>
  <c r="A2409" i="14"/>
  <c r="B2409" i="14"/>
  <c r="C2409" i="14"/>
  <c r="N2409" i="14"/>
  <c r="O2409" i="14"/>
  <c r="A2410" i="14"/>
  <c r="B2410" i="14"/>
  <c r="C2410" i="14"/>
  <c r="N2410" i="14"/>
  <c r="O2410" i="14"/>
  <c r="A2411" i="14"/>
  <c r="B2411" i="14"/>
  <c r="C2411" i="14"/>
  <c r="N2411" i="14"/>
  <c r="O2411" i="14"/>
  <c r="A2412" i="14"/>
  <c r="C2412" i="14"/>
  <c r="N2412" i="14"/>
  <c r="O2412" i="14"/>
  <c r="B2413" i="14"/>
  <c r="C2413" i="14"/>
  <c r="N2413" i="14"/>
  <c r="O2413" i="14"/>
  <c r="A2414" i="14"/>
  <c r="B2414" i="14"/>
  <c r="C2414" i="14"/>
  <c r="N2414" i="14"/>
  <c r="O2414" i="14"/>
  <c r="A2415" i="14"/>
  <c r="B2415" i="14"/>
  <c r="C2415" i="14"/>
  <c r="N2415" i="14"/>
  <c r="O2415" i="14"/>
  <c r="A2416" i="14"/>
  <c r="B2416" i="14"/>
  <c r="N2416" i="14"/>
  <c r="O2416" i="14"/>
  <c r="A2417" i="14"/>
  <c r="C2417" i="14"/>
  <c r="N2417" i="14"/>
  <c r="O2417" i="14"/>
  <c r="C2418" i="14"/>
  <c r="N2418" i="14"/>
  <c r="O2418" i="14"/>
  <c r="A2419" i="14"/>
  <c r="B2419" i="14"/>
  <c r="C2419" i="14"/>
  <c r="N2419" i="14"/>
  <c r="O2419" i="14"/>
  <c r="A2420" i="14"/>
  <c r="B2420" i="14"/>
  <c r="C2420" i="14"/>
  <c r="N2420" i="14"/>
  <c r="O2420" i="14"/>
  <c r="A2421" i="14"/>
  <c r="B2421" i="14"/>
  <c r="C2421" i="14"/>
  <c r="N2421" i="14"/>
  <c r="O2421" i="14"/>
  <c r="A2422" i="14"/>
  <c r="B2422" i="14"/>
  <c r="C2422" i="14"/>
  <c r="N2422" i="14"/>
  <c r="O2422" i="14"/>
  <c r="C2423" i="14"/>
  <c r="N2423" i="14"/>
  <c r="O2423" i="14"/>
  <c r="A2424" i="14"/>
  <c r="B2424" i="14"/>
  <c r="C2424" i="14"/>
  <c r="N2424" i="14"/>
  <c r="O2424" i="14"/>
  <c r="A2425" i="14"/>
  <c r="B2425" i="14"/>
  <c r="C2425" i="14"/>
  <c r="N2425" i="14"/>
  <c r="O2425" i="14"/>
  <c r="A2426" i="14"/>
  <c r="B2426" i="14"/>
  <c r="C2426" i="14"/>
  <c r="N2426" i="14"/>
  <c r="O2426" i="14"/>
  <c r="A2427" i="14"/>
  <c r="B2427" i="14"/>
  <c r="C2427" i="14"/>
  <c r="N2427" i="14"/>
  <c r="O2427" i="14"/>
  <c r="A2428" i="14"/>
  <c r="C2428" i="14"/>
  <c r="N2428" i="14"/>
  <c r="O2428" i="14"/>
  <c r="B2429" i="14"/>
  <c r="C2429" i="14"/>
  <c r="N2429" i="14"/>
  <c r="O2429" i="14"/>
  <c r="A2430" i="14"/>
  <c r="B2430" i="14"/>
  <c r="C2430" i="14"/>
  <c r="N2430" i="14"/>
  <c r="O2430" i="14"/>
  <c r="A2431" i="14"/>
  <c r="B2431" i="14"/>
  <c r="C2431" i="14"/>
  <c r="N2431" i="14"/>
  <c r="O2431" i="14"/>
  <c r="A2432" i="14"/>
  <c r="B2432" i="14"/>
  <c r="N2432" i="14"/>
  <c r="O2432" i="14"/>
  <c r="A2433" i="14"/>
  <c r="N2433" i="14"/>
  <c r="O2433" i="14"/>
  <c r="T6" i="16"/>
  <c r="T3" i="16"/>
  <c r="T4" i="16"/>
  <c r="T5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2" i="16"/>
  <c r="A3" i="16"/>
  <c r="B3" i="16"/>
  <c r="C3" i="16"/>
  <c r="D3" i="16"/>
  <c r="E3" i="16"/>
  <c r="O3" i="16"/>
  <c r="P3" i="16"/>
  <c r="A4" i="16"/>
  <c r="B4" i="16"/>
  <c r="C4" i="16"/>
  <c r="D4" i="16"/>
  <c r="E4" i="16"/>
  <c r="O4" i="16"/>
  <c r="P4" i="16"/>
  <c r="A5" i="16"/>
  <c r="B5" i="16"/>
  <c r="C5" i="16"/>
  <c r="D5" i="16"/>
  <c r="E5" i="16"/>
  <c r="O5" i="16"/>
  <c r="Q5" i="16" s="1"/>
  <c r="P5" i="16"/>
  <c r="A6" i="16"/>
  <c r="B6" i="16"/>
  <c r="C6" i="16"/>
  <c r="D6" i="16"/>
  <c r="E6" i="16"/>
  <c r="O6" i="16"/>
  <c r="P6" i="16"/>
  <c r="A7" i="16"/>
  <c r="B7" i="16"/>
  <c r="C7" i="16"/>
  <c r="D7" i="16"/>
  <c r="E7" i="16"/>
  <c r="O7" i="16"/>
  <c r="P7" i="16"/>
  <c r="Q7" i="16" s="1"/>
  <c r="A8" i="16"/>
  <c r="B8" i="16"/>
  <c r="C8" i="16"/>
  <c r="D8" i="16"/>
  <c r="E8" i="16"/>
  <c r="O8" i="16"/>
  <c r="P8" i="16"/>
  <c r="A9" i="16"/>
  <c r="B9" i="16"/>
  <c r="C9" i="16"/>
  <c r="D9" i="16"/>
  <c r="E9" i="16"/>
  <c r="O9" i="16"/>
  <c r="P9" i="16"/>
  <c r="Q9" i="16" s="1"/>
  <c r="A10" i="16"/>
  <c r="B10" i="16"/>
  <c r="C10" i="16"/>
  <c r="D10" i="16"/>
  <c r="E10" i="16"/>
  <c r="O10" i="16"/>
  <c r="P10" i="16"/>
  <c r="A11" i="16"/>
  <c r="B11" i="16"/>
  <c r="C11" i="16"/>
  <c r="D11" i="16"/>
  <c r="E11" i="16"/>
  <c r="O11" i="16"/>
  <c r="P11" i="16"/>
  <c r="Q11" i="16"/>
  <c r="A12" i="16"/>
  <c r="B12" i="16"/>
  <c r="C12" i="16"/>
  <c r="D12" i="16"/>
  <c r="E12" i="16"/>
  <c r="O12" i="16"/>
  <c r="P12" i="16"/>
  <c r="A13" i="16"/>
  <c r="B13" i="16"/>
  <c r="C13" i="16"/>
  <c r="D13" i="16"/>
  <c r="E13" i="16"/>
  <c r="O13" i="16"/>
  <c r="P13" i="16"/>
  <c r="A14" i="16"/>
  <c r="B14" i="16"/>
  <c r="C14" i="16"/>
  <c r="D14" i="16"/>
  <c r="E14" i="16"/>
  <c r="O14" i="16"/>
  <c r="P14" i="16"/>
  <c r="Q14" i="16" s="1"/>
  <c r="A15" i="16"/>
  <c r="B15" i="16"/>
  <c r="C15" i="16"/>
  <c r="D15" i="16"/>
  <c r="E15" i="16"/>
  <c r="O15" i="16"/>
  <c r="P15" i="16"/>
  <c r="A16" i="16"/>
  <c r="B16" i="16"/>
  <c r="C16" i="16"/>
  <c r="D16" i="16"/>
  <c r="E16" i="16"/>
  <c r="O16" i="16"/>
  <c r="P16" i="16"/>
  <c r="A17" i="16"/>
  <c r="B17" i="16"/>
  <c r="C17" i="16"/>
  <c r="D17" i="16"/>
  <c r="E17" i="16"/>
  <c r="O17" i="16"/>
  <c r="P17" i="16"/>
  <c r="A18" i="16"/>
  <c r="B18" i="16"/>
  <c r="C18" i="16"/>
  <c r="D18" i="16"/>
  <c r="E18" i="16"/>
  <c r="O18" i="16"/>
  <c r="P18" i="16"/>
  <c r="A19" i="16"/>
  <c r="B19" i="16"/>
  <c r="C19" i="16"/>
  <c r="D19" i="16"/>
  <c r="E19" i="16"/>
  <c r="O19" i="16"/>
  <c r="P19" i="16"/>
  <c r="Q19" i="16"/>
  <c r="R19" i="16"/>
  <c r="A20" i="16"/>
  <c r="B20" i="16"/>
  <c r="C20" i="16"/>
  <c r="D20" i="16"/>
  <c r="E20" i="16"/>
  <c r="O20" i="16"/>
  <c r="P20" i="16"/>
  <c r="R20" i="16"/>
  <c r="A21" i="16"/>
  <c r="B21" i="16"/>
  <c r="C21" i="16"/>
  <c r="D21" i="16"/>
  <c r="E21" i="16"/>
  <c r="O21" i="16"/>
  <c r="P21" i="16"/>
  <c r="Q21" i="16" s="1"/>
  <c r="A22" i="16"/>
  <c r="B22" i="16"/>
  <c r="C22" i="16"/>
  <c r="D22" i="16"/>
  <c r="E22" i="16"/>
  <c r="O22" i="16"/>
  <c r="P22" i="16"/>
  <c r="A23" i="16"/>
  <c r="B23" i="16"/>
  <c r="C23" i="16"/>
  <c r="D23" i="16"/>
  <c r="E23" i="16"/>
  <c r="O23" i="16"/>
  <c r="P23" i="16"/>
  <c r="A24" i="16"/>
  <c r="B24" i="16"/>
  <c r="C24" i="16"/>
  <c r="D24" i="16"/>
  <c r="E24" i="16"/>
  <c r="O24" i="16"/>
  <c r="P24" i="16"/>
  <c r="A25" i="16"/>
  <c r="B25" i="16"/>
  <c r="C25" i="16"/>
  <c r="D25" i="16"/>
  <c r="E25" i="16"/>
  <c r="O25" i="16"/>
  <c r="P25" i="16"/>
  <c r="A26" i="16"/>
  <c r="B26" i="16"/>
  <c r="C26" i="16"/>
  <c r="D26" i="16"/>
  <c r="E26" i="16"/>
  <c r="O26" i="16"/>
  <c r="P26" i="16"/>
  <c r="A27" i="16"/>
  <c r="B27" i="16"/>
  <c r="C27" i="16"/>
  <c r="D27" i="16"/>
  <c r="E27" i="16"/>
  <c r="O27" i="16"/>
  <c r="P27" i="16"/>
  <c r="Q27" i="16" s="1"/>
  <c r="A28" i="16"/>
  <c r="B28" i="16"/>
  <c r="C28" i="16"/>
  <c r="D28" i="16"/>
  <c r="E28" i="16"/>
  <c r="O28" i="16"/>
  <c r="P28" i="16"/>
  <c r="A29" i="16"/>
  <c r="B29" i="16"/>
  <c r="C29" i="16"/>
  <c r="D29" i="16"/>
  <c r="E29" i="16"/>
  <c r="O29" i="16"/>
  <c r="P29" i="16"/>
  <c r="A30" i="16"/>
  <c r="B30" i="16"/>
  <c r="C30" i="16"/>
  <c r="D30" i="16"/>
  <c r="E30" i="16"/>
  <c r="O30" i="16"/>
  <c r="P30" i="16"/>
  <c r="A31" i="16"/>
  <c r="B31" i="16"/>
  <c r="C31" i="16"/>
  <c r="D31" i="16"/>
  <c r="E31" i="16"/>
  <c r="O31" i="16"/>
  <c r="P31" i="16"/>
  <c r="A32" i="16"/>
  <c r="B32" i="16"/>
  <c r="C32" i="16"/>
  <c r="D32" i="16"/>
  <c r="E32" i="16"/>
  <c r="O32" i="16"/>
  <c r="P32" i="16"/>
  <c r="A33" i="16"/>
  <c r="B33" i="16"/>
  <c r="C33" i="16"/>
  <c r="D33" i="16"/>
  <c r="E33" i="16"/>
  <c r="O33" i="16"/>
  <c r="P33" i="16"/>
  <c r="A34" i="16"/>
  <c r="B34" i="16"/>
  <c r="C34" i="16"/>
  <c r="D34" i="16"/>
  <c r="E34" i="16"/>
  <c r="O34" i="16"/>
  <c r="P34" i="16"/>
  <c r="A35" i="16"/>
  <c r="B35" i="16"/>
  <c r="C35" i="16"/>
  <c r="D35" i="16"/>
  <c r="E35" i="16"/>
  <c r="O35" i="16"/>
  <c r="P35" i="16"/>
  <c r="Q35" i="16"/>
  <c r="A36" i="16"/>
  <c r="B36" i="16"/>
  <c r="C36" i="16"/>
  <c r="D36" i="16"/>
  <c r="E36" i="16"/>
  <c r="O36" i="16"/>
  <c r="P36" i="16"/>
  <c r="A37" i="16"/>
  <c r="B37" i="16"/>
  <c r="C37" i="16"/>
  <c r="D37" i="16"/>
  <c r="E37" i="16"/>
  <c r="O37" i="16"/>
  <c r="P37" i="16"/>
  <c r="A38" i="16"/>
  <c r="B38" i="16"/>
  <c r="C38" i="16"/>
  <c r="D38" i="16"/>
  <c r="E38" i="16"/>
  <c r="O38" i="16"/>
  <c r="P38" i="16"/>
  <c r="A39" i="16"/>
  <c r="B39" i="16"/>
  <c r="C39" i="16"/>
  <c r="D39" i="16"/>
  <c r="E39" i="16"/>
  <c r="O39" i="16"/>
  <c r="P39" i="16"/>
  <c r="A40" i="16"/>
  <c r="B40" i="16"/>
  <c r="C40" i="16"/>
  <c r="D40" i="16"/>
  <c r="E40" i="16"/>
  <c r="O40" i="16"/>
  <c r="P40" i="16"/>
  <c r="A41" i="16"/>
  <c r="B41" i="16"/>
  <c r="C41" i="16"/>
  <c r="D41" i="16"/>
  <c r="E41" i="16"/>
  <c r="O41" i="16"/>
  <c r="P41" i="16"/>
  <c r="A42" i="16"/>
  <c r="B42" i="16"/>
  <c r="C42" i="16"/>
  <c r="D42" i="16"/>
  <c r="E42" i="16"/>
  <c r="O42" i="16"/>
  <c r="P42" i="16"/>
  <c r="A43" i="16"/>
  <c r="B43" i="16"/>
  <c r="C43" i="16"/>
  <c r="D43" i="16"/>
  <c r="E43" i="16"/>
  <c r="O43" i="16"/>
  <c r="P43" i="16"/>
  <c r="A44" i="16"/>
  <c r="B44" i="16"/>
  <c r="C44" i="16"/>
  <c r="D44" i="16"/>
  <c r="E44" i="16"/>
  <c r="O44" i="16"/>
  <c r="P44" i="16"/>
  <c r="A45" i="16"/>
  <c r="B45" i="16"/>
  <c r="C45" i="16"/>
  <c r="D45" i="16"/>
  <c r="E45" i="16"/>
  <c r="O45" i="16"/>
  <c r="P45" i="16"/>
  <c r="A46" i="16"/>
  <c r="B46" i="16"/>
  <c r="C46" i="16"/>
  <c r="D46" i="16"/>
  <c r="E46" i="16"/>
  <c r="O46" i="16"/>
  <c r="P46" i="16"/>
  <c r="Q46" i="16" s="1"/>
  <c r="A47" i="16"/>
  <c r="B47" i="16"/>
  <c r="C47" i="16"/>
  <c r="D47" i="16"/>
  <c r="E47" i="16"/>
  <c r="O47" i="16"/>
  <c r="P47" i="16"/>
  <c r="Q47" i="16" s="1"/>
  <c r="A48" i="16"/>
  <c r="B48" i="16"/>
  <c r="C48" i="16"/>
  <c r="D48" i="16"/>
  <c r="E48" i="16"/>
  <c r="O48" i="16"/>
  <c r="P48" i="16"/>
  <c r="A49" i="16"/>
  <c r="B49" i="16"/>
  <c r="C49" i="16"/>
  <c r="D49" i="16"/>
  <c r="E49" i="16"/>
  <c r="O49" i="16"/>
  <c r="P49" i="16"/>
  <c r="A50" i="16"/>
  <c r="B50" i="16"/>
  <c r="C50" i="16"/>
  <c r="D50" i="16"/>
  <c r="E50" i="16"/>
  <c r="O50" i="16"/>
  <c r="P50" i="16"/>
  <c r="A51" i="16"/>
  <c r="B51" i="16"/>
  <c r="C51" i="16"/>
  <c r="D51" i="16"/>
  <c r="E51" i="16"/>
  <c r="O51" i="16"/>
  <c r="P51" i="16"/>
  <c r="A52" i="16"/>
  <c r="B52" i="16"/>
  <c r="C52" i="16"/>
  <c r="D52" i="16"/>
  <c r="E52" i="16"/>
  <c r="O52" i="16"/>
  <c r="P52" i="16"/>
  <c r="A53" i="16"/>
  <c r="B53" i="16"/>
  <c r="C53" i="16"/>
  <c r="D53" i="16"/>
  <c r="E53" i="16"/>
  <c r="O53" i="16"/>
  <c r="P53" i="16"/>
  <c r="Q53" i="16" s="1"/>
  <c r="A54" i="16"/>
  <c r="B54" i="16"/>
  <c r="C54" i="16"/>
  <c r="D54" i="16"/>
  <c r="E54" i="16"/>
  <c r="O54" i="16"/>
  <c r="P54" i="16"/>
  <c r="A55" i="16"/>
  <c r="B55" i="16"/>
  <c r="C55" i="16"/>
  <c r="D55" i="16"/>
  <c r="E55" i="16"/>
  <c r="O55" i="16"/>
  <c r="P55" i="16"/>
  <c r="A56" i="16"/>
  <c r="B56" i="16"/>
  <c r="C56" i="16"/>
  <c r="D56" i="16"/>
  <c r="E56" i="16"/>
  <c r="O56" i="16"/>
  <c r="P56" i="16"/>
  <c r="A57" i="16"/>
  <c r="B57" i="16"/>
  <c r="C57" i="16"/>
  <c r="D57" i="16"/>
  <c r="E57" i="16"/>
  <c r="O57" i="16"/>
  <c r="P57" i="16"/>
  <c r="A58" i="16"/>
  <c r="B58" i="16"/>
  <c r="C58" i="16"/>
  <c r="D58" i="16"/>
  <c r="E58" i="16"/>
  <c r="O58" i="16"/>
  <c r="P58" i="16"/>
  <c r="A59" i="16"/>
  <c r="B59" i="16"/>
  <c r="C59" i="16"/>
  <c r="D59" i="16"/>
  <c r="E59" i="16"/>
  <c r="O59" i="16"/>
  <c r="P59" i="16"/>
  <c r="A60" i="16"/>
  <c r="B60" i="16"/>
  <c r="C60" i="16"/>
  <c r="D60" i="16"/>
  <c r="E60" i="16"/>
  <c r="O60" i="16"/>
  <c r="P60" i="16"/>
  <c r="A61" i="16"/>
  <c r="B61" i="16"/>
  <c r="C61" i="16"/>
  <c r="D61" i="16"/>
  <c r="E61" i="16"/>
  <c r="O61" i="16"/>
  <c r="P61" i="16"/>
  <c r="A62" i="16"/>
  <c r="B62" i="16"/>
  <c r="C62" i="16"/>
  <c r="D62" i="16"/>
  <c r="E62" i="16"/>
  <c r="O62" i="16"/>
  <c r="P62" i="16"/>
  <c r="A63" i="16"/>
  <c r="B63" i="16"/>
  <c r="C63" i="16"/>
  <c r="D63" i="16"/>
  <c r="E63" i="16"/>
  <c r="O63" i="16"/>
  <c r="P63" i="16"/>
  <c r="A64" i="16"/>
  <c r="B64" i="16"/>
  <c r="C64" i="16"/>
  <c r="D64" i="16"/>
  <c r="E64" i="16"/>
  <c r="O64" i="16"/>
  <c r="P64" i="16"/>
  <c r="A65" i="16"/>
  <c r="B65" i="16"/>
  <c r="C65" i="16"/>
  <c r="D65" i="16"/>
  <c r="E65" i="16"/>
  <c r="O65" i="16"/>
  <c r="P65" i="16"/>
  <c r="Q65" i="16" s="1"/>
  <c r="A66" i="16"/>
  <c r="B66" i="16"/>
  <c r="C66" i="16"/>
  <c r="D66" i="16"/>
  <c r="E66" i="16"/>
  <c r="O66" i="16"/>
  <c r="P66" i="16"/>
  <c r="Q66" i="16" s="1"/>
  <c r="A67" i="16"/>
  <c r="B67" i="16"/>
  <c r="C67" i="16"/>
  <c r="D67" i="16"/>
  <c r="E67" i="16"/>
  <c r="O67" i="16"/>
  <c r="P67" i="16"/>
  <c r="A68" i="16"/>
  <c r="B68" i="16"/>
  <c r="C68" i="16"/>
  <c r="D68" i="16"/>
  <c r="E68" i="16"/>
  <c r="O68" i="16"/>
  <c r="P68" i="16"/>
  <c r="A69" i="16"/>
  <c r="B69" i="16"/>
  <c r="C69" i="16"/>
  <c r="D69" i="16"/>
  <c r="E69" i="16"/>
  <c r="O69" i="16"/>
  <c r="P69" i="16"/>
  <c r="A70" i="16"/>
  <c r="B70" i="16"/>
  <c r="C70" i="16"/>
  <c r="D70" i="16"/>
  <c r="E70" i="16"/>
  <c r="O70" i="16"/>
  <c r="P70" i="16"/>
  <c r="A71" i="16"/>
  <c r="B71" i="16"/>
  <c r="C71" i="16"/>
  <c r="D71" i="16"/>
  <c r="E71" i="16"/>
  <c r="O71" i="16"/>
  <c r="P71" i="16"/>
  <c r="Q71" i="16"/>
  <c r="A72" i="16"/>
  <c r="B72" i="16"/>
  <c r="C72" i="16"/>
  <c r="D72" i="16"/>
  <c r="E72" i="16"/>
  <c r="O72" i="16"/>
  <c r="P72" i="16"/>
  <c r="A73" i="16"/>
  <c r="B73" i="16"/>
  <c r="C73" i="16"/>
  <c r="D73" i="16"/>
  <c r="E73" i="16"/>
  <c r="O73" i="16"/>
  <c r="P73" i="16"/>
  <c r="A74" i="16"/>
  <c r="B74" i="16"/>
  <c r="C74" i="16"/>
  <c r="D74" i="16"/>
  <c r="E74" i="16"/>
  <c r="O74" i="16"/>
  <c r="P74" i="16"/>
  <c r="A75" i="16"/>
  <c r="B75" i="16"/>
  <c r="C75" i="16"/>
  <c r="D75" i="16"/>
  <c r="E75" i="16"/>
  <c r="O75" i="16"/>
  <c r="P75" i="16"/>
  <c r="A76" i="16"/>
  <c r="B76" i="16"/>
  <c r="C76" i="16"/>
  <c r="D76" i="16"/>
  <c r="E76" i="16"/>
  <c r="O76" i="16"/>
  <c r="P76" i="16"/>
  <c r="A77" i="16"/>
  <c r="B77" i="16"/>
  <c r="C77" i="16"/>
  <c r="D77" i="16"/>
  <c r="E77" i="16"/>
  <c r="O77" i="16"/>
  <c r="P77" i="16"/>
  <c r="A78" i="16"/>
  <c r="B78" i="16"/>
  <c r="C78" i="16"/>
  <c r="D78" i="16"/>
  <c r="E78" i="16"/>
  <c r="O78" i="16"/>
  <c r="P78" i="16"/>
  <c r="Q78" i="16" s="1"/>
  <c r="A79" i="16"/>
  <c r="B79" i="16"/>
  <c r="C79" i="16"/>
  <c r="D79" i="16"/>
  <c r="E79" i="16"/>
  <c r="O79" i="16"/>
  <c r="P79" i="16"/>
  <c r="A80" i="16"/>
  <c r="B80" i="16"/>
  <c r="C80" i="16"/>
  <c r="D80" i="16"/>
  <c r="E80" i="16"/>
  <c r="O80" i="16"/>
  <c r="P80" i="16"/>
  <c r="A81" i="16"/>
  <c r="B81" i="16"/>
  <c r="C81" i="16"/>
  <c r="D81" i="16"/>
  <c r="E81" i="16"/>
  <c r="O81" i="16"/>
  <c r="P81" i="16"/>
  <c r="A82" i="16"/>
  <c r="B82" i="16"/>
  <c r="C82" i="16"/>
  <c r="D82" i="16"/>
  <c r="E82" i="16"/>
  <c r="O82" i="16"/>
  <c r="P82" i="16"/>
  <c r="A83" i="16"/>
  <c r="B83" i="16"/>
  <c r="C83" i="16"/>
  <c r="D83" i="16"/>
  <c r="E83" i="16"/>
  <c r="O83" i="16"/>
  <c r="P83" i="16"/>
  <c r="A84" i="16"/>
  <c r="B84" i="16"/>
  <c r="C84" i="16"/>
  <c r="D84" i="16"/>
  <c r="E84" i="16"/>
  <c r="O84" i="16"/>
  <c r="P84" i="16"/>
  <c r="A85" i="16"/>
  <c r="B85" i="16"/>
  <c r="C85" i="16"/>
  <c r="D85" i="16"/>
  <c r="E85" i="16"/>
  <c r="O85" i="16"/>
  <c r="P85" i="16"/>
  <c r="A86" i="16"/>
  <c r="B86" i="16"/>
  <c r="C86" i="16"/>
  <c r="D86" i="16"/>
  <c r="E86" i="16"/>
  <c r="O86" i="16"/>
  <c r="P86" i="16"/>
  <c r="A87" i="16"/>
  <c r="B87" i="16"/>
  <c r="C87" i="16"/>
  <c r="D87" i="16"/>
  <c r="E87" i="16"/>
  <c r="O87" i="16"/>
  <c r="Q87" i="16" s="1"/>
  <c r="P87" i="16"/>
  <c r="A88" i="16"/>
  <c r="B88" i="16"/>
  <c r="C88" i="16"/>
  <c r="D88" i="16"/>
  <c r="E88" i="16"/>
  <c r="O88" i="16"/>
  <c r="P88" i="16"/>
  <c r="A89" i="16"/>
  <c r="B89" i="16"/>
  <c r="C89" i="16"/>
  <c r="D89" i="16"/>
  <c r="E89" i="16"/>
  <c r="O89" i="16"/>
  <c r="Q89" i="16" s="1"/>
  <c r="P89" i="16"/>
  <c r="A90" i="16"/>
  <c r="B90" i="16"/>
  <c r="C90" i="16"/>
  <c r="D90" i="16"/>
  <c r="E90" i="16"/>
  <c r="O90" i="16"/>
  <c r="P90" i="16"/>
  <c r="Q90" i="16"/>
  <c r="A91" i="16"/>
  <c r="B91" i="16"/>
  <c r="C91" i="16"/>
  <c r="D91" i="16"/>
  <c r="E91" i="16"/>
  <c r="O91" i="16"/>
  <c r="P91" i="16"/>
  <c r="Q91" i="16" s="1"/>
  <c r="A92" i="16"/>
  <c r="B92" i="16"/>
  <c r="C92" i="16"/>
  <c r="D92" i="16"/>
  <c r="E92" i="16"/>
  <c r="O92" i="16"/>
  <c r="P92" i="16"/>
  <c r="Q92" i="16" s="1"/>
  <c r="R92" i="16"/>
  <c r="A93" i="16"/>
  <c r="B93" i="16"/>
  <c r="C93" i="16"/>
  <c r="D93" i="16"/>
  <c r="E93" i="16"/>
  <c r="O93" i="16"/>
  <c r="P93" i="16"/>
  <c r="A94" i="16"/>
  <c r="B94" i="16"/>
  <c r="C94" i="16"/>
  <c r="D94" i="16"/>
  <c r="E94" i="16"/>
  <c r="O94" i="16"/>
  <c r="P94" i="16"/>
  <c r="A95" i="16"/>
  <c r="B95" i="16"/>
  <c r="C95" i="16"/>
  <c r="D95" i="16"/>
  <c r="E95" i="16"/>
  <c r="O95" i="16"/>
  <c r="P95" i="16"/>
  <c r="A96" i="16"/>
  <c r="B96" i="16"/>
  <c r="C96" i="16"/>
  <c r="D96" i="16"/>
  <c r="E96" i="16"/>
  <c r="O96" i="16"/>
  <c r="P96" i="16"/>
  <c r="A97" i="16"/>
  <c r="B97" i="16"/>
  <c r="C97" i="16"/>
  <c r="D97" i="16"/>
  <c r="E97" i="16"/>
  <c r="O97" i="16"/>
  <c r="Q97" i="16" s="1"/>
  <c r="P97" i="16"/>
  <c r="A98" i="16"/>
  <c r="B98" i="16"/>
  <c r="C98" i="16"/>
  <c r="D98" i="16"/>
  <c r="E98" i="16"/>
  <c r="O98" i="16"/>
  <c r="P98" i="16"/>
  <c r="A99" i="16"/>
  <c r="B99" i="16"/>
  <c r="C99" i="16"/>
  <c r="D99" i="16"/>
  <c r="E99" i="16"/>
  <c r="O99" i="16"/>
  <c r="P99" i="16"/>
  <c r="Q99" i="16" s="1"/>
  <c r="A100" i="16"/>
  <c r="B100" i="16"/>
  <c r="C100" i="16"/>
  <c r="D100" i="16"/>
  <c r="E100" i="16"/>
  <c r="O100" i="16"/>
  <c r="P100" i="16"/>
  <c r="A101" i="16"/>
  <c r="B101" i="16"/>
  <c r="C101" i="16"/>
  <c r="D101" i="16"/>
  <c r="E101" i="16"/>
  <c r="O101" i="16"/>
  <c r="P101" i="16"/>
  <c r="A102" i="16"/>
  <c r="B102" i="16"/>
  <c r="C102" i="16"/>
  <c r="D102" i="16"/>
  <c r="E102" i="16"/>
  <c r="O102" i="16"/>
  <c r="P102" i="16"/>
  <c r="Q102" i="16"/>
  <c r="A103" i="16"/>
  <c r="B103" i="16"/>
  <c r="C103" i="16"/>
  <c r="D103" i="16"/>
  <c r="E103" i="16"/>
  <c r="O103" i="16"/>
  <c r="P103" i="16"/>
  <c r="A104" i="16"/>
  <c r="B104" i="16"/>
  <c r="C104" i="16"/>
  <c r="D104" i="16"/>
  <c r="E104" i="16"/>
  <c r="O104" i="16"/>
  <c r="P104" i="16"/>
  <c r="Q104" i="16"/>
  <c r="A105" i="16"/>
  <c r="B105" i="16"/>
  <c r="C105" i="16"/>
  <c r="D105" i="16"/>
  <c r="E105" i="16"/>
  <c r="O105" i="16"/>
  <c r="P105" i="16"/>
  <c r="Q105" i="16" s="1"/>
  <c r="A106" i="16"/>
  <c r="B106" i="16"/>
  <c r="C106" i="16"/>
  <c r="D106" i="16"/>
  <c r="E106" i="16"/>
  <c r="O106" i="16"/>
  <c r="Q106" i="16" s="1"/>
  <c r="P106" i="16"/>
  <c r="A107" i="16"/>
  <c r="B107" i="16"/>
  <c r="C107" i="16"/>
  <c r="D107" i="16"/>
  <c r="E107" i="16"/>
  <c r="O107" i="16"/>
  <c r="P107" i="16"/>
  <c r="A108" i="16"/>
  <c r="B108" i="16"/>
  <c r="C108" i="16"/>
  <c r="D108" i="16"/>
  <c r="E108" i="16"/>
  <c r="O108" i="16"/>
  <c r="P108" i="16"/>
  <c r="A109" i="16"/>
  <c r="B109" i="16"/>
  <c r="C109" i="16"/>
  <c r="D109" i="16"/>
  <c r="E109" i="16"/>
  <c r="O109" i="16"/>
  <c r="Q109" i="16" s="1"/>
  <c r="P109" i="16"/>
  <c r="A110" i="16"/>
  <c r="B110" i="16"/>
  <c r="C110" i="16"/>
  <c r="D110" i="16"/>
  <c r="E110" i="16"/>
  <c r="O110" i="16"/>
  <c r="P110" i="16"/>
  <c r="A111" i="16"/>
  <c r="B111" i="16"/>
  <c r="C111" i="16"/>
  <c r="D111" i="16"/>
  <c r="E111" i="16"/>
  <c r="O111" i="16"/>
  <c r="P111" i="16"/>
  <c r="A112" i="16"/>
  <c r="B112" i="16"/>
  <c r="C112" i="16"/>
  <c r="D112" i="16"/>
  <c r="E112" i="16"/>
  <c r="O112" i="16"/>
  <c r="P112" i="16"/>
  <c r="A113" i="16"/>
  <c r="B113" i="16"/>
  <c r="C113" i="16"/>
  <c r="D113" i="16"/>
  <c r="E113" i="16"/>
  <c r="O113" i="16"/>
  <c r="Q113" i="16" s="1"/>
  <c r="P113" i="16"/>
  <c r="A114" i="16"/>
  <c r="B114" i="16"/>
  <c r="C114" i="16"/>
  <c r="D114" i="16"/>
  <c r="E114" i="16"/>
  <c r="O114" i="16"/>
  <c r="P114" i="16"/>
  <c r="A115" i="16"/>
  <c r="B115" i="16"/>
  <c r="C115" i="16"/>
  <c r="D115" i="16"/>
  <c r="E115" i="16"/>
  <c r="O115" i="16"/>
  <c r="P115" i="16"/>
  <c r="A116" i="16"/>
  <c r="B116" i="16"/>
  <c r="C116" i="16"/>
  <c r="D116" i="16"/>
  <c r="E116" i="16"/>
  <c r="O116" i="16"/>
  <c r="P116" i="16"/>
  <c r="A117" i="16"/>
  <c r="B117" i="16"/>
  <c r="C117" i="16"/>
  <c r="D117" i="16"/>
  <c r="E117" i="16"/>
  <c r="O117" i="16"/>
  <c r="P117" i="16"/>
  <c r="Q117" i="16"/>
  <c r="A118" i="16"/>
  <c r="B118" i="16"/>
  <c r="C118" i="16"/>
  <c r="D118" i="16"/>
  <c r="E118" i="16"/>
  <c r="O118" i="16"/>
  <c r="P118" i="16"/>
  <c r="A119" i="16"/>
  <c r="B119" i="16"/>
  <c r="C119" i="16"/>
  <c r="D119" i="16"/>
  <c r="E119" i="16"/>
  <c r="O119" i="16"/>
  <c r="P119" i="16"/>
  <c r="R119" i="16"/>
  <c r="A120" i="16"/>
  <c r="B120" i="16"/>
  <c r="C120" i="16"/>
  <c r="D120" i="16"/>
  <c r="E120" i="16"/>
  <c r="O120" i="16"/>
  <c r="P120" i="16"/>
  <c r="R120" i="16"/>
  <c r="A121" i="16"/>
  <c r="B121" i="16"/>
  <c r="C121" i="16"/>
  <c r="D121" i="16"/>
  <c r="E121" i="16"/>
  <c r="O121" i="16"/>
  <c r="P121" i="16"/>
  <c r="Q121" i="16"/>
  <c r="R121" i="16"/>
  <c r="A122" i="16"/>
  <c r="B122" i="16"/>
  <c r="C122" i="16"/>
  <c r="D122" i="16"/>
  <c r="E122" i="16"/>
  <c r="O122" i="16"/>
  <c r="P122" i="16"/>
  <c r="Q122" i="16"/>
  <c r="R122" i="16"/>
  <c r="A123" i="16"/>
  <c r="B123" i="16"/>
  <c r="C123" i="16"/>
  <c r="D123" i="16"/>
  <c r="E123" i="16"/>
  <c r="O123" i="16"/>
  <c r="P123" i="16"/>
  <c r="Q123" i="16" s="1"/>
  <c r="R123" i="16"/>
  <c r="A124" i="16"/>
  <c r="B124" i="16"/>
  <c r="C124" i="16"/>
  <c r="D124" i="16"/>
  <c r="E124" i="16"/>
  <c r="O124" i="16"/>
  <c r="P124" i="16"/>
  <c r="Q124" i="16"/>
  <c r="R124" i="16"/>
  <c r="A125" i="16"/>
  <c r="B125" i="16"/>
  <c r="C125" i="16"/>
  <c r="D125" i="16"/>
  <c r="E125" i="16"/>
  <c r="O125" i="16"/>
  <c r="P125" i="16"/>
  <c r="A126" i="16"/>
  <c r="B126" i="16"/>
  <c r="C126" i="16"/>
  <c r="D126" i="16"/>
  <c r="E126" i="16"/>
  <c r="O126" i="16"/>
  <c r="P126" i="16"/>
  <c r="Q126" i="16"/>
  <c r="R126" i="16"/>
  <c r="A127" i="16"/>
  <c r="B127" i="16"/>
  <c r="C127" i="16"/>
  <c r="D127" i="16"/>
  <c r="E127" i="16"/>
  <c r="O127" i="16"/>
  <c r="P127" i="16"/>
  <c r="A128" i="16"/>
  <c r="B128" i="16"/>
  <c r="C128" i="16"/>
  <c r="D128" i="16"/>
  <c r="E128" i="16"/>
  <c r="O128" i="16"/>
  <c r="P128" i="16"/>
  <c r="R128" i="16"/>
  <c r="A129" i="16"/>
  <c r="B129" i="16"/>
  <c r="C129" i="16"/>
  <c r="D129" i="16"/>
  <c r="E129" i="16"/>
  <c r="O129" i="16"/>
  <c r="P129" i="16"/>
  <c r="Q129" i="16"/>
  <c r="R129" i="16"/>
  <c r="A130" i="16"/>
  <c r="B130" i="16"/>
  <c r="C130" i="16"/>
  <c r="D130" i="16"/>
  <c r="E130" i="16"/>
  <c r="O130" i="16"/>
  <c r="P130" i="16"/>
  <c r="A131" i="16"/>
  <c r="B131" i="16"/>
  <c r="C131" i="16"/>
  <c r="D131" i="16"/>
  <c r="E131" i="16"/>
  <c r="O131" i="16"/>
  <c r="P131" i="16"/>
  <c r="R131" i="16"/>
  <c r="A132" i="16"/>
  <c r="B132" i="16"/>
  <c r="C132" i="16"/>
  <c r="D132" i="16"/>
  <c r="E132" i="16"/>
  <c r="O132" i="16"/>
  <c r="P132" i="16"/>
  <c r="R132" i="16"/>
  <c r="A133" i="16"/>
  <c r="B133" i="16"/>
  <c r="C133" i="16"/>
  <c r="D133" i="16"/>
  <c r="E133" i="16"/>
  <c r="O133" i="16"/>
  <c r="P133" i="16"/>
  <c r="R133" i="16"/>
  <c r="A134" i="16"/>
  <c r="B134" i="16"/>
  <c r="C134" i="16"/>
  <c r="D134" i="16"/>
  <c r="E134" i="16"/>
  <c r="O134" i="16"/>
  <c r="P134" i="16"/>
  <c r="R134" i="16"/>
  <c r="A135" i="16"/>
  <c r="B135" i="16"/>
  <c r="C135" i="16"/>
  <c r="D135" i="16"/>
  <c r="E135" i="16"/>
  <c r="O135" i="16"/>
  <c r="P135" i="16"/>
  <c r="R135" i="16"/>
  <c r="A136" i="16"/>
  <c r="B136" i="16"/>
  <c r="C136" i="16"/>
  <c r="D136" i="16"/>
  <c r="E136" i="16"/>
  <c r="O136" i="16"/>
  <c r="P136" i="16"/>
  <c r="R136" i="16"/>
  <c r="A137" i="16"/>
  <c r="B137" i="16"/>
  <c r="C137" i="16"/>
  <c r="D137" i="16"/>
  <c r="E137" i="16"/>
  <c r="O137" i="16"/>
  <c r="P137" i="16"/>
  <c r="A138" i="16"/>
  <c r="B138" i="16"/>
  <c r="C138" i="16"/>
  <c r="D138" i="16"/>
  <c r="E138" i="16"/>
  <c r="O138" i="16"/>
  <c r="P138" i="16"/>
  <c r="R138" i="16"/>
  <c r="A139" i="16"/>
  <c r="B139" i="16"/>
  <c r="C139" i="16"/>
  <c r="D139" i="16"/>
  <c r="E139" i="16"/>
  <c r="O139" i="16"/>
  <c r="P139" i="16"/>
  <c r="R139" i="16"/>
  <c r="A140" i="16"/>
  <c r="B140" i="16"/>
  <c r="C140" i="16"/>
  <c r="D140" i="16"/>
  <c r="E140" i="16"/>
  <c r="O140" i="16"/>
  <c r="P140" i="16"/>
  <c r="R140" i="16"/>
  <c r="A141" i="16"/>
  <c r="B141" i="16"/>
  <c r="C141" i="16"/>
  <c r="D141" i="16"/>
  <c r="E141" i="16"/>
  <c r="O141" i="16"/>
  <c r="P141" i="16"/>
  <c r="R141" i="16"/>
  <c r="A142" i="16"/>
  <c r="B142" i="16"/>
  <c r="C142" i="16"/>
  <c r="D142" i="16"/>
  <c r="E142" i="16"/>
  <c r="O142" i="16"/>
  <c r="P142" i="16"/>
  <c r="R142" i="16"/>
  <c r="A143" i="16"/>
  <c r="B143" i="16"/>
  <c r="C143" i="16"/>
  <c r="D143" i="16"/>
  <c r="E143" i="16"/>
  <c r="O143" i="16"/>
  <c r="P143" i="16"/>
  <c r="R143" i="16"/>
  <c r="A144" i="16"/>
  <c r="B144" i="16"/>
  <c r="C144" i="16"/>
  <c r="D144" i="16"/>
  <c r="E144" i="16"/>
  <c r="O144" i="16"/>
  <c r="P144" i="16"/>
  <c r="R144" i="16"/>
  <c r="A145" i="16"/>
  <c r="B145" i="16"/>
  <c r="C145" i="16"/>
  <c r="D145" i="16"/>
  <c r="E145" i="16"/>
  <c r="O145" i="16"/>
  <c r="P145" i="16"/>
  <c r="Q145" i="16"/>
  <c r="R145" i="16"/>
  <c r="A146" i="16"/>
  <c r="B146" i="16"/>
  <c r="C146" i="16"/>
  <c r="D146" i="16"/>
  <c r="E146" i="16"/>
  <c r="O146" i="16"/>
  <c r="P146" i="16"/>
  <c r="R146" i="16"/>
  <c r="A147" i="16"/>
  <c r="B147" i="16"/>
  <c r="C147" i="16"/>
  <c r="D147" i="16"/>
  <c r="E147" i="16"/>
  <c r="O147" i="16"/>
  <c r="P147" i="16"/>
  <c r="R147" i="16"/>
  <c r="A148" i="16"/>
  <c r="B148" i="16"/>
  <c r="C148" i="16"/>
  <c r="D148" i="16"/>
  <c r="E148" i="16"/>
  <c r="O148" i="16"/>
  <c r="P148" i="16"/>
  <c r="R148" i="16"/>
  <c r="A149" i="16"/>
  <c r="B149" i="16"/>
  <c r="C149" i="16"/>
  <c r="D149" i="16"/>
  <c r="E149" i="16"/>
  <c r="O149" i="16"/>
  <c r="P149" i="16"/>
  <c r="R149" i="16"/>
  <c r="A150" i="16"/>
  <c r="B150" i="16"/>
  <c r="C150" i="16"/>
  <c r="D150" i="16"/>
  <c r="E150" i="16"/>
  <c r="O150" i="16"/>
  <c r="P150" i="16"/>
  <c r="Q150" i="16" s="1"/>
  <c r="R150" i="16"/>
  <c r="A151" i="16"/>
  <c r="B151" i="16"/>
  <c r="C151" i="16"/>
  <c r="D151" i="16"/>
  <c r="E151" i="16"/>
  <c r="O151" i="16"/>
  <c r="Q151" i="16" s="1"/>
  <c r="P151" i="16"/>
  <c r="R151" i="16"/>
  <c r="A152" i="16"/>
  <c r="B152" i="16"/>
  <c r="C152" i="16"/>
  <c r="D152" i="16"/>
  <c r="E152" i="16"/>
  <c r="O152" i="16"/>
  <c r="Q152" i="16" s="1"/>
  <c r="P152" i="16"/>
  <c r="R152" i="16"/>
  <c r="A153" i="16"/>
  <c r="B153" i="16"/>
  <c r="C153" i="16"/>
  <c r="D153" i="16"/>
  <c r="E153" i="16"/>
  <c r="O153" i="16"/>
  <c r="P153" i="16"/>
  <c r="R153" i="16"/>
  <c r="A154" i="16"/>
  <c r="B154" i="16"/>
  <c r="C154" i="16"/>
  <c r="D154" i="16"/>
  <c r="E154" i="16"/>
  <c r="O154" i="16"/>
  <c r="P154" i="16"/>
  <c r="R154" i="16"/>
  <c r="A155" i="16"/>
  <c r="B155" i="16"/>
  <c r="C155" i="16"/>
  <c r="D155" i="16"/>
  <c r="E155" i="16"/>
  <c r="O155" i="16"/>
  <c r="P155" i="16"/>
  <c r="R155" i="16"/>
  <c r="A156" i="16"/>
  <c r="B156" i="16"/>
  <c r="C156" i="16"/>
  <c r="D156" i="16"/>
  <c r="E156" i="16"/>
  <c r="O156" i="16"/>
  <c r="P156" i="16"/>
  <c r="Q156" i="16"/>
  <c r="R156" i="16"/>
  <c r="A157" i="16"/>
  <c r="B157" i="16"/>
  <c r="C157" i="16"/>
  <c r="D157" i="16"/>
  <c r="E157" i="16"/>
  <c r="O157" i="16"/>
  <c r="P157" i="16"/>
  <c r="Q157" i="16" s="1"/>
  <c r="R157" i="16"/>
  <c r="A158" i="16"/>
  <c r="B158" i="16"/>
  <c r="C158" i="16"/>
  <c r="D158" i="16"/>
  <c r="E158" i="16"/>
  <c r="O158" i="16"/>
  <c r="P158" i="16"/>
  <c r="Q158" i="16" s="1"/>
  <c r="R158" i="16"/>
  <c r="A159" i="16"/>
  <c r="B159" i="16"/>
  <c r="C159" i="16"/>
  <c r="D159" i="16"/>
  <c r="E159" i="16"/>
  <c r="O159" i="16"/>
  <c r="P159" i="16"/>
  <c r="R159" i="16"/>
  <c r="A160" i="16"/>
  <c r="B160" i="16"/>
  <c r="C160" i="16"/>
  <c r="D160" i="16"/>
  <c r="E160" i="16"/>
  <c r="O160" i="16"/>
  <c r="P160" i="16"/>
  <c r="R160" i="16"/>
  <c r="A161" i="16"/>
  <c r="B161" i="16"/>
  <c r="C161" i="16"/>
  <c r="D161" i="16"/>
  <c r="E161" i="16"/>
  <c r="O161" i="16"/>
  <c r="P161" i="16"/>
  <c r="R161" i="16"/>
  <c r="A162" i="16"/>
  <c r="B162" i="16"/>
  <c r="C162" i="16"/>
  <c r="D162" i="16"/>
  <c r="E162" i="16"/>
  <c r="O162" i="16"/>
  <c r="P162" i="16"/>
  <c r="R162" i="16"/>
  <c r="A163" i="16"/>
  <c r="B163" i="16"/>
  <c r="C163" i="16"/>
  <c r="D163" i="16"/>
  <c r="E163" i="16"/>
  <c r="O163" i="16"/>
  <c r="P163" i="16"/>
  <c r="R163" i="16"/>
  <c r="A164" i="16"/>
  <c r="B164" i="16"/>
  <c r="C164" i="16"/>
  <c r="D164" i="16"/>
  <c r="E164" i="16"/>
  <c r="O164" i="16"/>
  <c r="Q164" i="16" s="1"/>
  <c r="P164" i="16"/>
  <c r="R164" i="16"/>
  <c r="A165" i="16"/>
  <c r="B165" i="16"/>
  <c r="C165" i="16"/>
  <c r="D165" i="16"/>
  <c r="E165" i="16"/>
  <c r="O165" i="16"/>
  <c r="Q165" i="16" s="1"/>
  <c r="P165" i="16"/>
  <c r="R165" i="16"/>
  <c r="A166" i="16"/>
  <c r="B166" i="16"/>
  <c r="C166" i="16"/>
  <c r="D166" i="16"/>
  <c r="E166" i="16"/>
  <c r="O166" i="16"/>
  <c r="Q166" i="16" s="1"/>
  <c r="P166" i="16"/>
  <c r="R166" i="16"/>
  <c r="A167" i="16"/>
  <c r="B167" i="16"/>
  <c r="C167" i="16"/>
  <c r="D167" i="16"/>
  <c r="E167" i="16"/>
  <c r="O167" i="16"/>
  <c r="Q167" i="16" s="1"/>
  <c r="P167" i="16"/>
  <c r="R167" i="16"/>
  <c r="A168" i="16"/>
  <c r="B168" i="16"/>
  <c r="C168" i="16"/>
  <c r="D168" i="16"/>
  <c r="E168" i="16"/>
  <c r="O168" i="16"/>
  <c r="Q168" i="16" s="1"/>
  <c r="P168" i="16"/>
  <c r="R168" i="16"/>
  <c r="A169" i="16"/>
  <c r="B169" i="16"/>
  <c r="C169" i="16"/>
  <c r="D169" i="16"/>
  <c r="E169" i="16"/>
  <c r="O169" i="16"/>
  <c r="P169" i="16"/>
  <c r="R169" i="16"/>
  <c r="A170" i="16"/>
  <c r="B170" i="16"/>
  <c r="C170" i="16"/>
  <c r="D170" i="16"/>
  <c r="E170" i="16"/>
  <c r="O170" i="16"/>
  <c r="P170" i="16"/>
  <c r="R170" i="16"/>
  <c r="A171" i="16"/>
  <c r="B171" i="16"/>
  <c r="C171" i="16"/>
  <c r="D171" i="16"/>
  <c r="E171" i="16"/>
  <c r="O171" i="16"/>
  <c r="P171" i="16"/>
  <c r="R171" i="16"/>
  <c r="A172" i="16"/>
  <c r="B172" i="16"/>
  <c r="C172" i="16"/>
  <c r="D172" i="16"/>
  <c r="E172" i="16"/>
  <c r="O172" i="16"/>
  <c r="P172" i="16"/>
  <c r="R172" i="16"/>
  <c r="A173" i="16"/>
  <c r="B173" i="16"/>
  <c r="C173" i="16"/>
  <c r="D173" i="16"/>
  <c r="E173" i="16"/>
  <c r="O173" i="16"/>
  <c r="P173" i="16"/>
  <c r="R173" i="16"/>
  <c r="A174" i="16"/>
  <c r="B174" i="16"/>
  <c r="C174" i="16"/>
  <c r="D174" i="16"/>
  <c r="E174" i="16"/>
  <c r="O174" i="16"/>
  <c r="Q174" i="16" s="1"/>
  <c r="P174" i="16"/>
  <c r="R174" i="16"/>
  <c r="A175" i="16"/>
  <c r="B175" i="16"/>
  <c r="C175" i="16"/>
  <c r="D175" i="16"/>
  <c r="E175" i="16"/>
  <c r="O175" i="16"/>
  <c r="P175" i="16"/>
  <c r="R175" i="16"/>
  <c r="A176" i="16"/>
  <c r="B176" i="16"/>
  <c r="C176" i="16"/>
  <c r="D176" i="16"/>
  <c r="E176" i="16"/>
  <c r="O176" i="16"/>
  <c r="P176" i="16"/>
  <c r="R176" i="16"/>
  <c r="A177" i="16"/>
  <c r="B177" i="16"/>
  <c r="C177" i="16"/>
  <c r="D177" i="16"/>
  <c r="E177" i="16"/>
  <c r="O177" i="16"/>
  <c r="P177" i="16"/>
  <c r="R177" i="16"/>
  <c r="A178" i="16"/>
  <c r="B178" i="16"/>
  <c r="C178" i="16"/>
  <c r="D178" i="16"/>
  <c r="E178" i="16"/>
  <c r="O178" i="16"/>
  <c r="Q178" i="16" s="1"/>
  <c r="P178" i="16"/>
  <c r="R178" i="16"/>
  <c r="A179" i="16"/>
  <c r="B179" i="16"/>
  <c r="C179" i="16"/>
  <c r="D179" i="16"/>
  <c r="E179" i="16"/>
  <c r="O179" i="16"/>
  <c r="P179" i="16"/>
  <c r="R179" i="16"/>
  <c r="A180" i="16"/>
  <c r="B180" i="16"/>
  <c r="C180" i="16"/>
  <c r="D180" i="16"/>
  <c r="E180" i="16"/>
  <c r="O180" i="16"/>
  <c r="P180" i="16"/>
  <c r="Q180" i="16"/>
  <c r="R180" i="16"/>
  <c r="A181" i="16"/>
  <c r="B181" i="16"/>
  <c r="C181" i="16"/>
  <c r="D181" i="16"/>
  <c r="E181" i="16"/>
  <c r="O181" i="16"/>
  <c r="P181" i="16"/>
  <c r="R181" i="16"/>
  <c r="A182" i="16"/>
  <c r="B182" i="16"/>
  <c r="C182" i="16"/>
  <c r="D182" i="16"/>
  <c r="E182" i="16"/>
  <c r="O182" i="16"/>
  <c r="P182" i="16"/>
  <c r="R182" i="16"/>
  <c r="A183" i="16"/>
  <c r="B183" i="16"/>
  <c r="C183" i="16"/>
  <c r="D183" i="16"/>
  <c r="E183" i="16"/>
  <c r="O183" i="16"/>
  <c r="P183" i="16"/>
  <c r="Q183" i="16" s="1"/>
  <c r="R183" i="16"/>
  <c r="A184" i="16"/>
  <c r="B184" i="16"/>
  <c r="C184" i="16"/>
  <c r="D184" i="16"/>
  <c r="E184" i="16"/>
  <c r="O184" i="16"/>
  <c r="P184" i="16"/>
  <c r="Q184" i="16"/>
  <c r="R184" i="16"/>
  <c r="A185" i="16"/>
  <c r="B185" i="16"/>
  <c r="C185" i="16"/>
  <c r="D185" i="16"/>
  <c r="E185" i="16"/>
  <c r="O185" i="16"/>
  <c r="P185" i="16"/>
  <c r="R185" i="16"/>
  <c r="A186" i="16"/>
  <c r="B186" i="16"/>
  <c r="C186" i="16"/>
  <c r="D186" i="16"/>
  <c r="E186" i="16"/>
  <c r="O186" i="16"/>
  <c r="P186" i="16"/>
  <c r="Q186" i="16" s="1"/>
  <c r="R186" i="16"/>
  <c r="A187" i="16"/>
  <c r="B187" i="16"/>
  <c r="C187" i="16"/>
  <c r="D187" i="16"/>
  <c r="E187" i="16"/>
  <c r="O187" i="16"/>
  <c r="P187" i="16"/>
  <c r="R187" i="16"/>
  <c r="A188" i="16"/>
  <c r="B188" i="16"/>
  <c r="C188" i="16"/>
  <c r="D188" i="16"/>
  <c r="E188" i="16"/>
  <c r="O188" i="16"/>
  <c r="P188" i="16"/>
  <c r="R188" i="16"/>
  <c r="A189" i="16"/>
  <c r="B189" i="16"/>
  <c r="C189" i="16"/>
  <c r="D189" i="16"/>
  <c r="E189" i="16"/>
  <c r="O189" i="16"/>
  <c r="P189" i="16"/>
  <c r="R189" i="16"/>
  <c r="A190" i="16"/>
  <c r="B190" i="16"/>
  <c r="C190" i="16"/>
  <c r="D190" i="16"/>
  <c r="E190" i="16"/>
  <c r="O190" i="16"/>
  <c r="P190" i="16"/>
  <c r="R190" i="16"/>
  <c r="A191" i="16"/>
  <c r="B191" i="16"/>
  <c r="C191" i="16"/>
  <c r="D191" i="16"/>
  <c r="E191" i="16"/>
  <c r="O191" i="16"/>
  <c r="P191" i="16"/>
  <c r="R191" i="16"/>
  <c r="A192" i="16"/>
  <c r="B192" i="16"/>
  <c r="C192" i="16"/>
  <c r="D192" i="16"/>
  <c r="E192" i="16"/>
  <c r="O192" i="16"/>
  <c r="P192" i="16"/>
  <c r="R192" i="16"/>
  <c r="A193" i="16"/>
  <c r="B193" i="16"/>
  <c r="C193" i="16"/>
  <c r="D193" i="16"/>
  <c r="E193" i="16"/>
  <c r="O193" i="16"/>
  <c r="Q193" i="16" s="1"/>
  <c r="P193" i="16"/>
  <c r="R193" i="16"/>
  <c r="A194" i="16"/>
  <c r="B194" i="16"/>
  <c r="C194" i="16"/>
  <c r="D194" i="16"/>
  <c r="E194" i="16"/>
  <c r="O194" i="16"/>
  <c r="P194" i="16"/>
  <c r="R194" i="16"/>
  <c r="A195" i="16"/>
  <c r="B195" i="16"/>
  <c r="C195" i="16"/>
  <c r="D195" i="16"/>
  <c r="E195" i="16"/>
  <c r="O195" i="16"/>
  <c r="P195" i="16"/>
  <c r="R195" i="16"/>
  <c r="A196" i="16"/>
  <c r="B196" i="16"/>
  <c r="C196" i="16"/>
  <c r="D196" i="16"/>
  <c r="E196" i="16"/>
  <c r="O196" i="16"/>
  <c r="P196" i="16"/>
  <c r="R196" i="16"/>
  <c r="A197" i="16"/>
  <c r="B197" i="16"/>
  <c r="C197" i="16"/>
  <c r="D197" i="16"/>
  <c r="E197" i="16"/>
  <c r="O197" i="16"/>
  <c r="P197" i="16"/>
  <c r="R197" i="16"/>
  <c r="A198" i="16"/>
  <c r="B198" i="16"/>
  <c r="C198" i="16"/>
  <c r="D198" i="16"/>
  <c r="E198" i="16"/>
  <c r="O198" i="16"/>
  <c r="Q198" i="16" s="1"/>
  <c r="P198" i="16"/>
  <c r="R198" i="16"/>
  <c r="A199" i="16"/>
  <c r="B199" i="16"/>
  <c r="C199" i="16"/>
  <c r="D199" i="16"/>
  <c r="E199" i="16"/>
  <c r="O199" i="16"/>
  <c r="P199" i="16"/>
  <c r="R199" i="16"/>
  <c r="A200" i="16"/>
  <c r="B200" i="16"/>
  <c r="C200" i="16"/>
  <c r="D200" i="16"/>
  <c r="E200" i="16"/>
  <c r="O200" i="16"/>
  <c r="P200" i="16"/>
  <c r="R200" i="16"/>
  <c r="A201" i="16"/>
  <c r="B201" i="16"/>
  <c r="C201" i="16"/>
  <c r="D201" i="16"/>
  <c r="E201" i="16"/>
  <c r="O201" i="16"/>
  <c r="P201" i="16"/>
  <c r="R201" i="16"/>
  <c r="A202" i="16"/>
  <c r="B202" i="16"/>
  <c r="C202" i="16"/>
  <c r="D202" i="16"/>
  <c r="E202" i="16"/>
  <c r="O202" i="16"/>
  <c r="Q202" i="16" s="1"/>
  <c r="P202" i="16"/>
  <c r="R202" i="16"/>
  <c r="A203" i="16"/>
  <c r="B203" i="16"/>
  <c r="C203" i="16"/>
  <c r="D203" i="16"/>
  <c r="E203" i="16"/>
  <c r="O203" i="16"/>
  <c r="Q203" i="16" s="1"/>
  <c r="P203" i="16"/>
  <c r="R203" i="16"/>
  <c r="A204" i="16"/>
  <c r="B204" i="16"/>
  <c r="C204" i="16"/>
  <c r="D204" i="16"/>
  <c r="E204" i="16"/>
  <c r="O204" i="16"/>
  <c r="Q204" i="16" s="1"/>
  <c r="P204" i="16"/>
  <c r="R204" i="16"/>
  <c r="A205" i="16"/>
  <c r="B205" i="16"/>
  <c r="C205" i="16"/>
  <c r="D205" i="16"/>
  <c r="E205" i="16"/>
  <c r="O205" i="16"/>
  <c r="P205" i="16"/>
  <c r="R205" i="16"/>
  <c r="A206" i="16"/>
  <c r="B206" i="16"/>
  <c r="C206" i="16"/>
  <c r="D206" i="16"/>
  <c r="E206" i="16"/>
  <c r="O206" i="16"/>
  <c r="P206" i="16"/>
  <c r="R206" i="16"/>
  <c r="A207" i="16"/>
  <c r="B207" i="16"/>
  <c r="C207" i="16"/>
  <c r="D207" i="16"/>
  <c r="E207" i="16"/>
  <c r="O207" i="16"/>
  <c r="P207" i="16"/>
  <c r="R207" i="16"/>
  <c r="A208" i="16"/>
  <c r="B208" i="16"/>
  <c r="C208" i="16"/>
  <c r="D208" i="16"/>
  <c r="E208" i="16"/>
  <c r="O208" i="16"/>
  <c r="P208" i="16"/>
  <c r="R208" i="16"/>
  <c r="A209" i="16"/>
  <c r="B209" i="16"/>
  <c r="C209" i="16"/>
  <c r="D209" i="16"/>
  <c r="E209" i="16"/>
  <c r="O209" i="16"/>
  <c r="P209" i="16"/>
  <c r="R209" i="16"/>
  <c r="A210" i="16"/>
  <c r="B210" i="16"/>
  <c r="C210" i="16"/>
  <c r="D210" i="16"/>
  <c r="E210" i="16"/>
  <c r="O210" i="16"/>
  <c r="P210" i="16"/>
  <c r="R210" i="16"/>
  <c r="A211" i="16"/>
  <c r="B211" i="16"/>
  <c r="C211" i="16"/>
  <c r="D211" i="16"/>
  <c r="E211" i="16"/>
  <c r="O211" i="16"/>
  <c r="P211" i="16"/>
  <c r="R211" i="16"/>
  <c r="A212" i="16"/>
  <c r="B212" i="16"/>
  <c r="C212" i="16"/>
  <c r="D212" i="16"/>
  <c r="E212" i="16"/>
  <c r="O212" i="16"/>
  <c r="P212" i="16"/>
  <c r="R212" i="16"/>
  <c r="A213" i="16"/>
  <c r="B213" i="16"/>
  <c r="C213" i="16"/>
  <c r="D213" i="16"/>
  <c r="E213" i="16"/>
  <c r="O213" i="16"/>
  <c r="P213" i="16"/>
  <c r="R213" i="16"/>
  <c r="A214" i="16"/>
  <c r="B214" i="16"/>
  <c r="C214" i="16"/>
  <c r="D214" i="16"/>
  <c r="E214" i="16"/>
  <c r="O214" i="16"/>
  <c r="P214" i="16"/>
  <c r="R214" i="16"/>
  <c r="A215" i="16"/>
  <c r="B215" i="16"/>
  <c r="C215" i="16"/>
  <c r="D215" i="16"/>
  <c r="E215" i="16"/>
  <c r="O215" i="16"/>
  <c r="P215" i="16"/>
  <c r="R215" i="16"/>
  <c r="A216" i="16"/>
  <c r="B216" i="16"/>
  <c r="C216" i="16"/>
  <c r="D216" i="16"/>
  <c r="E216" i="16"/>
  <c r="O216" i="16"/>
  <c r="P216" i="16"/>
  <c r="Q216" i="16" s="1"/>
  <c r="R216" i="16"/>
  <c r="A217" i="16"/>
  <c r="B217" i="16"/>
  <c r="C217" i="16"/>
  <c r="D217" i="16"/>
  <c r="E217" i="16"/>
  <c r="O217" i="16"/>
  <c r="P217" i="16"/>
  <c r="R217" i="16"/>
  <c r="A218" i="16"/>
  <c r="B218" i="16"/>
  <c r="C218" i="16"/>
  <c r="D218" i="16"/>
  <c r="E218" i="16"/>
  <c r="O218" i="16"/>
  <c r="Q218" i="16" s="1"/>
  <c r="P218" i="16"/>
  <c r="R218" i="16"/>
  <c r="A219" i="16"/>
  <c r="B219" i="16"/>
  <c r="C219" i="16"/>
  <c r="D219" i="16"/>
  <c r="E219" i="16"/>
  <c r="O219" i="16"/>
  <c r="P219" i="16"/>
  <c r="R219" i="16"/>
  <c r="A220" i="16"/>
  <c r="B220" i="16"/>
  <c r="C220" i="16"/>
  <c r="D220" i="16"/>
  <c r="E220" i="16"/>
  <c r="O220" i="16"/>
  <c r="Q220" i="16" s="1"/>
  <c r="P220" i="16"/>
  <c r="R220" i="16"/>
  <c r="A221" i="16"/>
  <c r="B221" i="16"/>
  <c r="C221" i="16"/>
  <c r="D221" i="16"/>
  <c r="E221" i="16"/>
  <c r="O221" i="16"/>
  <c r="Q221" i="16" s="1"/>
  <c r="P221" i="16"/>
  <c r="R221" i="16"/>
  <c r="A222" i="16"/>
  <c r="B222" i="16"/>
  <c r="C222" i="16"/>
  <c r="D222" i="16"/>
  <c r="E222" i="16"/>
  <c r="O222" i="16"/>
  <c r="Q222" i="16" s="1"/>
  <c r="P222" i="16"/>
  <c r="R222" i="16"/>
  <c r="A223" i="16"/>
  <c r="B223" i="16"/>
  <c r="C223" i="16"/>
  <c r="D223" i="16"/>
  <c r="E223" i="16"/>
  <c r="O223" i="16"/>
  <c r="P223" i="16"/>
  <c r="R223" i="16"/>
  <c r="A224" i="16"/>
  <c r="B224" i="16"/>
  <c r="C224" i="16"/>
  <c r="D224" i="16"/>
  <c r="E224" i="16"/>
  <c r="O224" i="16"/>
  <c r="Q224" i="16" s="1"/>
  <c r="P224" i="16"/>
  <c r="R224" i="16"/>
  <c r="A225" i="16"/>
  <c r="B225" i="16"/>
  <c r="C225" i="16"/>
  <c r="D225" i="16"/>
  <c r="E225" i="16"/>
  <c r="O225" i="16"/>
  <c r="P225" i="16"/>
  <c r="R225" i="16"/>
  <c r="A226" i="16"/>
  <c r="B226" i="16"/>
  <c r="C226" i="16"/>
  <c r="D226" i="16"/>
  <c r="E226" i="16"/>
  <c r="O226" i="16"/>
  <c r="Q226" i="16" s="1"/>
  <c r="P226" i="16"/>
  <c r="R226" i="16"/>
  <c r="A227" i="16"/>
  <c r="B227" i="16"/>
  <c r="C227" i="16"/>
  <c r="D227" i="16"/>
  <c r="E227" i="16"/>
  <c r="O227" i="16"/>
  <c r="P227" i="16"/>
  <c r="R227" i="16"/>
  <c r="A228" i="16"/>
  <c r="B228" i="16"/>
  <c r="C228" i="16"/>
  <c r="D228" i="16"/>
  <c r="E228" i="16"/>
  <c r="O228" i="16"/>
  <c r="Q228" i="16" s="1"/>
  <c r="P228" i="16"/>
  <c r="R228" i="16"/>
  <c r="A229" i="16"/>
  <c r="B229" i="16"/>
  <c r="C229" i="16"/>
  <c r="D229" i="16"/>
  <c r="E229" i="16"/>
  <c r="O229" i="16"/>
  <c r="P229" i="16"/>
  <c r="R229" i="16"/>
  <c r="A230" i="16"/>
  <c r="B230" i="16"/>
  <c r="C230" i="16"/>
  <c r="D230" i="16"/>
  <c r="E230" i="16"/>
  <c r="O230" i="16"/>
  <c r="Q230" i="16" s="1"/>
  <c r="P230" i="16"/>
  <c r="R230" i="16"/>
  <c r="A231" i="16"/>
  <c r="B231" i="16"/>
  <c r="C231" i="16"/>
  <c r="D231" i="16"/>
  <c r="E231" i="16"/>
  <c r="O231" i="16"/>
  <c r="P231" i="16"/>
  <c r="R231" i="16"/>
  <c r="A232" i="16"/>
  <c r="B232" i="16"/>
  <c r="C232" i="16"/>
  <c r="D232" i="16"/>
  <c r="E232" i="16"/>
  <c r="O232" i="16"/>
  <c r="P232" i="16"/>
  <c r="R232" i="16"/>
  <c r="A233" i="16"/>
  <c r="B233" i="16"/>
  <c r="C233" i="16"/>
  <c r="D233" i="16"/>
  <c r="E233" i="16"/>
  <c r="O233" i="16"/>
  <c r="P233" i="16"/>
  <c r="R233" i="16"/>
  <c r="A234" i="16"/>
  <c r="B234" i="16"/>
  <c r="C234" i="16"/>
  <c r="D234" i="16"/>
  <c r="E234" i="16"/>
  <c r="O234" i="16"/>
  <c r="P234" i="16"/>
  <c r="R234" i="16"/>
  <c r="A235" i="16"/>
  <c r="B235" i="16"/>
  <c r="C235" i="16"/>
  <c r="D235" i="16"/>
  <c r="E235" i="16"/>
  <c r="O235" i="16"/>
  <c r="P235" i="16"/>
  <c r="R235" i="16"/>
  <c r="A236" i="16"/>
  <c r="B236" i="16"/>
  <c r="C236" i="16"/>
  <c r="D236" i="16"/>
  <c r="E236" i="16"/>
  <c r="O236" i="16"/>
  <c r="Q236" i="16" s="1"/>
  <c r="P236" i="16"/>
  <c r="R236" i="16"/>
  <c r="A237" i="16"/>
  <c r="B237" i="16"/>
  <c r="C237" i="16"/>
  <c r="D237" i="16"/>
  <c r="E237" i="16"/>
  <c r="O237" i="16"/>
  <c r="P237" i="16"/>
  <c r="R237" i="16"/>
  <c r="A238" i="16"/>
  <c r="B238" i="16"/>
  <c r="C238" i="16"/>
  <c r="D238" i="16"/>
  <c r="E238" i="16"/>
  <c r="O238" i="16"/>
  <c r="P238" i="16"/>
  <c r="R238" i="16"/>
  <c r="A239" i="16"/>
  <c r="B239" i="16"/>
  <c r="C239" i="16"/>
  <c r="D239" i="16"/>
  <c r="E239" i="16"/>
  <c r="O239" i="16"/>
  <c r="P239" i="16"/>
  <c r="R239" i="16"/>
  <c r="A240" i="16"/>
  <c r="B240" i="16"/>
  <c r="C240" i="16"/>
  <c r="D240" i="16"/>
  <c r="E240" i="16"/>
  <c r="O240" i="16"/>
  <c r="Q240" i="16" s="1"/>
  <c r="P240" i="16"/>
  <c r="R240" i="16"/>
  <c r="A241" i="16"/>
  <c r="B241" i="16"/>
  <c r="C241" i="16"/>
  <c r="D241" i="16"/>
  <c r="E241" i="16"/>
  <c r="O241" i="16"/>
  <c r="Q241" i="16" s="1"/>
  <c r="P241" i="16"/>
  <c r="R241" i="16"/>
  <c r="A242" i="16"/>
  <c r="B242" i="16"/>
  <c r="C242" i="16"/>
  <c r="D242" i="16"/>
  <c r="E242" i="16"/>
  <c r="O242" i="16"/>
  <c r="P242" i="16"/>
  <c r="R242" i="16"/>
  <c r="A243" i="16"/>
  <c r="B243" i="16"/>
  <c r="C243" i="16"/>
  <c r="D243" i="16"/>
  <c r="E243" i="16"/>
  <c r="O243" i="16"/>
  <c r="P243" i="16"/>
  <c r="R243" i="16"/>
  <c r="A244" i="16"/>
  <c r="B244" i="16"/>
  <c r="C244" i="16"/>
  <c r="D244" i="16"/>
  <c r="E244" i="16"/>
  <c r="O244" i="16"/>
  <c r="P244" i="16"/>
  <c r="R244" i="16"/>
  <c r="A245" i="16"/>
  <c r="B245" i="16"/>
  <c r="C245" i="16"/>
  <c r="D245" i="16"/>
  <c r="E245" i="16"/>
  <c r="O245" i="16"/>
  <c r="P245" i="16"/>
  <c r="R245" i="16"/>
  <c r="A246" i="16"/>
  <c r="B246" i="16"/>
  <c r="C246" i="16"/>
  <c r="D246" i="16"/>
  <c r="E246" i="16"/>
  <c r="O246" i="16"/>
  <c r="Q246" i="16" s="1"/>
  <c r="P246" i="16"/>
  <c r="R246" i="16"/>
  <c r="A247" i="16"/>
  <c r="B247" i="16"/>
  <c r="C247" i="16"/>
  <c r="D247" i="16"/>
  <c r="E247" i="16"/>
  <c r="O247" i="16"/>
  <c r="P247" i="16"/>
  <c r="R247" i="16"/>
  <c r="A248" i="16"/>
  <c r="B248" i="16"/>
  <c r="C248" i="16"/>
  <c r="D248" i="16"/>
  <c r="E248" i="16"/>
  <c r="O248" i="16"/>
  <c r="P248" i="16"/>
  <c r="R248" i="16"/>
  <c r="A249" i="16"/>
  <c r="B249" i="16"/>
  <c r="C249" i="16"/>
  <c r="D249" i="16"/>
  <c r="E249" i="16"/>
  <c r="O249" i="16"/>
  <c r="P249" i="16"/>
  <c r="R249" i="16"/>
  <c r="A250" i="16"/>
  <c r="B250" i="16"/>
  <c r="C250" i="16"/>
  <c r="D250" i="16"/>
  <c r="E250" i="16"/>
  <c r="O250" i="16"/>
  <c r="P250" i="16"/>
  <c r="Q250" i="16"/>
  <c r="R250" i="16"/>
  <c r="A251" i="16"/>
  <c r="B251" i="16"/>
  <c r="C251" i="16"/>
  <c r="D251" i="16"/>
  <c r="E251" i="16"/>
  <c r="O251" i="16"/>
  <c r="P251" i="16"/>
  <c r="Q251" i="16" s="1"/>
  <c r="R251" i="16"/>
  <c r="A252" i="16"/>
  <c r="B252" i="16"/>
  <c r="C252" i="16"/>
  <c r="D252" i="16"/>
  <c r="E252" i="16"/>
  <c r="O252" i="16"/>
  <c r="P252" i="16"/>
  <c r="R252" i="16"/>
  <c r="A253" i="16"/>
  <c r="B253" i="16"/>
  <c r="C253" i="16"/>
  <c r="D253" i="16"/>
  <c r="E253" i="16"/>
  <c r="O253" i="16"/>
  <c r="P253" i="16"/>
  <c r="R253" i="16"/>
  <c r="A254" i="16"/>
  <c r="B254" i="16"/>
  <c r="C254" i="16"/>
  <c r="D254" i="16"/>
  <c r="E254" i="16"/>
  <c r="O254" i="16"/>
  <c r="P254" i="16"/>
  <c r="Q254" i="16"/>
  <c r="R254" i="16"/>
  <c r="A255" i="16"/>
  <c r="B255" i="16"/>
  <c r="C255" i="16"/>
  <c r="D255" i="16"/>
  <c r="E255" i="16"/>
  <c r="O255" i="16"/>
  <c r="P255" i="16"/>
  <c r="Q255" i="16" s="1"/>
  <c r="R255" i="16"/>
  <c r="A256" i="16"/>
  <c r="B256" i="16"/>
  <c r="C256" i="16"/>
  <c r="D256" i="16"/>
  <c r="E256" i="16"/>
  <c r="O256" i="16"/>
  <c r="P256" i="16"/>
  <c r="R256" i="16"/>
  <c r="A257" i="16"/>
  <c r="B257" i="16"/>
  <c r="C257" i="16"/>
  <c r="D257" i="16"/>
  <c r="E257" i="16"/>
  <c r="O257" i="16"/>
  <c r="P257" i="16"/>
  <c r="R257" i="16"/>
  <c r="A258" i="16"/>
  <c r="B258" i="16"/>
  <c r="C258" i="16"/>
  <c r="D258" i="16"/>
  <c r="E258" i="16"/>
  <c r="O258" i="16"/>
  <c r="P258" i="16"/>
  <c r="Q258" i="16" s="1"/>
  <c r="R258" i="16"/>
  <c r="A259" i="16"/>
  <c r="B259" i="16"/>
  <c r="C259" i="16"/>
  <c r="D259" i="16"/>
  <c r="E259" i="16"/>
  <c r="O259" i="16"/>
  <c r="P259" i="16"/>
  <c r="R259" i="16"/>
  <c r="A260" i="16"/>
  <c r="B260" i="16"/>
  <c r="C260" i="16"/>
  <c r="D260" i="16"/>
  <c r="E260" i="16"/>
  <c r="O260" i="16"/>
  <c r="P260" i="16"/>
  <c r="Q260" i="16" s="1"/>
  <c r="R260" i="16"/>
  <c r="A261" i="16"/>
  <c r="B261" i="16"/>
  <c r="C261" i="16"/>
  <c r="D261" i="16"/>
  <c r="E261" i="16"/>
  <c r="O261" i="16"/>
  <c r="P261" i="16"/>
  <c r="R261" i="16"/>
  <c r="A262" i="16"/>
  <c r="B262" i="16"/>
  <c r="C262" i="16"/>
  <c r="D262" i="16"/>
  <c r="E262" i="16"/>
  <c r="O262" i="16"/>
  <c r="P262" i="16"/>
  <c r="Q262" i="16"/>
  <c r="R262" i="16"/>
  <c r="A263" i="16"/>
  <c r="B263" i="16"/>
  <c r="C263" i="16"/>
  <c r="D263" i="16"/>
  <c r="E263" i="16"/>
  <c r="O263" i="16"/>
  <c r="P263" i="16"/>
  <c r="Q263" i="16" s="1"/>
  <c r="R263" i="16"/>
  <c r="A264" i="16"/>
  <c r="B264" i="16"/>
  <c r="C264" i="16"/>
  <c r="D264" i="16"/>
  <c r="E264" i="16"/>
  <c r="O264" i="16"/>
  <c r="P264" i="16"/>
  <c r="R264" i="16"/>
  <c r="A265" i="16"/>
  <c r="B265" i="16"/>
  <c r="C265" i="16"/>
  <c r="D265" i="16"/>
  <c r="E265" i="16"/>
  <c r="O265" i="16"/>
  <c r="P265" i="16"/>
  <c r="R265" i="16"/>
  <c r="A266" i="16"/>
  <c r="B266" i="16"/>
  <c r="C266" i="16"/>
  <c r="D266" i="16"/>
  <c r="E266" i="16"/>
  <c r="O266" i="16"/>
  <c r="P266" i="16"/>
  <c r="Q266" i="16"/>
  <c r="R266" i="16"/>
  <c r="A267" i="16"/>
  <c r="B267" i="16"/>
  <c r="C267" i="16"/>
  <c r="D267" i="16"/>
  <c r="E267" i="16"/>
  <c r="O267" i="16"/>
  <c r="P267" i="16"/>
  <c r="R267" i="16"/>
  <c r="A268" i="16"/>
  <c r="B268" i="16"/>
  <c r="C268" i="16"/>
  <c r="D268" i="16"/>
  <c r="E268" i="16"/>
  <c r="O268" i="16"/>
  <c r="P268" i="16"/>
  <c r="R268" i="16"/>
  <c r="A269" i="16"/>
  <c r="B269" i="16"/>
  <c r="C269" i="16"/>
  <c r="D269" i="16"/>
  <c r="E269" i="16"/>
  <c r="O269" i="16"/>
  <c r="P269" i="16"/>
  <c r="R269" i="16"/>
  <c r="A270" i="16"/>
  <c r="B270" i="16"/>
  <c r="C270" i="16"/>
  <c r="D270" i="16"/>
  <c r="E270" i="16"/>
  <c r="O270" i="16"/>
  <c r="P270" i="16"/>
  <c r="R270" i="16"/>
  <c r="A271" i="16"/>
  <c r="B271" i="16"/>
  <c r="C271" i="16"/>
  <c r="D271" i="16"/>
  <c r="E271" i="16"/>
  <c r="O271" i="16"/>
  <c r="P271" i="16"/>
  <c r="R271" i="16"/>
  <c r="A272" i="16"/>
  <c r="B272" i="16"/>
  <c r="C272" i="16"/>
  <c r="D272" i="16"/>
  <c r="E272" i="16"/>
  <c r="O272" i="16"/>
  <c r="P272" i="16"/>
  <c r="R272" i="16"/>
  <c r="A273" i="16"/>
  <c r="B273" i="16"/>
  <c r="C273" i="16"/>
  <c r="D273" i="16"/>
  <c r="E273" i="16"/>
  <c r="O273" i="16"/>
  <c r="P273" i="16"/>
  <c r="R273" i="16"/>
  <c r="A274" i="16"/>
  <c r="B274" i="16"/>
  <c r="C274" i="16"/>
  <c r="D274" i="16"/>
  <c r="E274" i="16"/>
  <c r="O274" i="16"/>
  <c r="P274" i="16"/>
  <c r="Q274" i="16"/>
  <c r="R274" i="16"/>
  <c r="A275" i="16"/>
  <c r="B275" i="16"/>
  <c r="C275" i="16"/>
  <c r="D275" i="16"/>
  <c r="E275" i="16"/>
  <c r="O275" i="16"/>
  <c r="P275" i="16"/>
  <c r="Q275" i="16" s="1"/>
  <c r="R275" i="16"/>
  <c r="A276" i="16"/>
  <c r="B276" i="16"/>
  <c r="C276" i="16"/>
  <c r="D276" i="16"/>
  <c r="E276" i="16"/>
  <c r="O276" i="16"/>
  <c r="P276" i="16"/>
  <c r="R276" i="16"/>
  <c r="A277" i="16"/>
  <c r="B277" i="16"/>
  <c r="C277" i="16"/>
  <c r="D277" i="16"/>
  <c r="E277" i="16"/>
  <c r="O277" i="16"/>
  <c r="P277" i="16"/>
  <c r="R277" i="16"/>
  <c r="A278" i="16"/>
  <c r="B278" i="16"/>
  <c r="C278" i="16"/>
  <c r="D278" i="16"/>
  <c r="E278" i="16"/>
  <c r="O278" i="16"/>
  <c r="P278" i="16"/>
  <c r="R278" i="16"/>
  <c r="A279" i="16"/>
  <c r="B279" i="16"/>
  <c r="C279" i="16"/>
  <c r="D279" i="16"/>
  <c r="E279" i="16"/>
  <c r="O279" i="16"/>
  <c r="P279" i="16"/>
  <c r="R279" i="16"/>
  <c r="A280" i="16"/>
  <c r="B280" i="16"/>
  <c r="C280" i="16"/>
  <c r="D280" i="16"/>
  <c r="E280" i="16"/>
  <c r="O280" i="16"/>
  <c r="P280" i="16"/>
  <c r="R280" i="16"/>
  <c r="A281" i="16"/>
  <c r="B281" i="16"/>
  <c r="C281" i="16"/>
  <c r="D281" i="16"/>
  <c r="E281" i="16"/>
  <c r="O281" i="16"/>
  <c r="P281" i="16"/>
  <c r="R281" i="16"/>
  <c r="A282" i="16"/>
  <c r="B282" i="16"/>
  <c r="C282" i="16"/>
  <c r="D282" i="16"/>
  <c r="E282" i="16"/>
  <c r="O282" i="16"/>
  <c r="P282" i="16"/>
  <c r="R282" i="16"/>
  <c r="A283" i="16"/>
  <c r="B283" i="16"/>
  <c r="C283" i="16"/>
  <c r="D283" i="16"/>
  <c r="E283" i="16"/>
  <c r="O283" i="16"/>
  <c r="P283" i="16"/>
  <c r="R283" i="16"/>
  <c r="A284" i="16"/>
  <c r="B284" i="16"/>
  <c r="C284" i="16"/>
  <c r="D284" i="16"/>
  <c r="E284" i="16"/>
  <c r="O284" i="16"/>
  <c r="P284" i="16"/>
  <c r="R284" i="16"/>
  <c r="A285" i="16"/>
  <c r="B285" i="16"/>
  <c r="C285" i="16"/>
  <c r="D285" i="16"/>
  <c r="E285" i="16"/>
  <c r="O285" i="16"/>
  <c r="Q285" i="16" s="1"/>
  <c r="P285" i="16"/>
  <c r="R285" i="16"/>
  <c r="A286" i="16"/>
  <c r="B286" i="16"/>
  <c r="C286" i="16"/>
  <c r="D286" i="16"/>
  <c r="E286" i="16"/>
  <c r="O286" i="16"/>
  <c r="Q286" i="16" s="1"/>
  <c r="P286" i="16"/>
  <c r="R286" i="16"/>
  <c r="A287" i="16"/>
  <c r="B287" i="16"/>
  <c r="C287" i="16"/>
  <c r="D287" i="16"/>
  <c r="E287" i="16"/>
  <c r="O287" i="16"/>
  <c r="P287" i="16"/>
  <c r="R287" i="16"/>
  <c r="A288" i="16"/>
  <c r="B288" i="16"/>
  <c r="C288" i="16"/>
  <c r="D288" i="16"/>
  <c r="E288" i="16"/>
  <c r="O288" i="16"/>
  <c r="P288" i="16"/>
  <c r="R288" i="16"/>
  <c r="A289" i="16"/>
  <c r="B289" i="16"/>
  <c r="C289" i="16"/>
  <c r="D289" i="16"/>
  <c r="E289" i="16"/>
  <c r="O289" i="16"/>
  <c r="P289" i="16"/>
  <c r="R289" i="16"/>
  <c r="A290" i="16"/>
  <c r="B290" i="16"/>
  <c r="C290" i="16"/>
  <c r="D290" i="16"/>
  <c r="E290" i="16"/>
  <c r="O290" i="16"/>
  <c r="Q290" i="16" s="1"/>
  <c r="P290" i="16"/>
  <c r="R290" i="16"/>
  <c r="A291" i="16"/>
  <c r="B291" i="16"/>
  <c r="C291" i="16"/>
  <c r="D291" i="16"/>
  <c r="E291" i="16"/>
  <c r="O291" i="16"/>
  <c r="P291" i="16"/>
  <c r="R291" i="16"/>
  <c r="A292" i="16"/>
  <c r="B292" i="16"/>
  <c r="C292" i="16"/>
  <c r="D292" i="16"/>
  <c r="E292" i="16"/>
  <c r="O292" i="16"/>
  <c r="Q292" i="16" s="1"/>
  <c r="P292" i="16"/>
  <c r="R292" i="16"/>
  <c r="A293" i="16"/>
  <c r="B293" i="16"/>
  <c r="C293" i="16"/>
  <c r="D293" i="16"/>
  <c r="E293" i="16"/>
  <c r="O293" i="16"/>
  <c r="P293" i="16"/>
  <c r="R293" i="16"/>
  <c r="A294" i="16"/>
  <c r="B294" i="16"/>
  <c r="C294" i="16"/>
  <c r="D294" i="16"/>
  <c r="E294" i="16"/>
  <c r="O294" i="16"/>
  <c r="Q294" i="16" s="1"/>
  <c r="P294" i="16"/>
  <c r="R294" i="16"/>
  <c r="A295" i="16"/>
  <c r="B295" i="16"/>
  <c r="C295" i="16"/>
  <c r="D295" i="16"/>
  <c r="E295" i="16"/>
  <c r="O295" i="16"/>
  <c r="P295" i="16"/>
  <c r="R295" i="16"/>
  <c r="A296" i="16"/>
  <c r="B296" i="16"/>
  <c r="C296" i="16"/>
  <c r="D296" i="16"/>
  <c r="E296" i="16"/>
  <c r="O296" i="16"/>
  <c r="Q296" i="16" s="1"/>
  <c r="P296" i="16"/>
  <c r="R296" i="16"/>
  <c r="A297" i="16"/>
  <c r="B297" i="16"/>
  <c r="C297" i="16"/>
  <c r="D297" i="16"/>
  <c r="E297" i="16"/>
  <c r="O297" i="16"/>
  <c r="P297" i="16"/>
  <c r="Q297" i="16"/>
  <c r="R297" i="16"/>
  <c r="A298" i="16"/>
  <c r="B298" i="16"/>
  <c r="C298" i="16"/>
  <c r="D298" i="16"/>
  <c r="E298" i="16"/>
  <c r="O298" i="16"/>
  <c r="P298" i="16"/>
  <c r="R298" i="16"/>
  <c r="A299" i="16"/>
  <c r="B299" i="16"/>
  <c r="C299" i="16"/>
  <c r="D299" i="16"/>
  <c r="E299" i="16"/>
  <c r="O299" i="16"/>
  <c r="P299" i="16"/>
  <c r="Q299" i="16"/>
  <c r="R299" i="16"/>
  <c r="A300" i="16"/>
  <c r="B300" i="16"/>
  <c r="C300" i="16"/>
  <c r="D300" i="16"/>
  <c r="E300" i="16"/>
  <c r="O300" i="16"/>
  <c r="P300" i="16"/>
  <c r="Q300" i="16" s="1"/>
  <c r="R300" i="16"/>
  <c r="A301" i="16"/>
  <c r="B301" i="16"/>
  <c r="C301" i="16"/>
  <c r="D301" i="16"/>
  <c r="E301" i="16"/>
  <c r="O301" i="16"/>
  <c r="P301" i="16"/>
  <c r="Q301" i="16"/>
  <c r="R301" i="16"/>
  <c r="A302" i="16"/>
  <c r="B302" i="16"/>
  <c r="C302" i="16"/>
  <c r="D302" i="16"/>
  <c r="E302" i="16"/>
  <c r="O302" i="16"/>
  <c r="P302" i="16"/>
  <c r="R302" i="16"/>
  <c r="A303" i="16"/>
  <c r="B303" i="16"/>
  <c r="C303" i="16"/>
  <c r="D303" i="16"/>
  <c r="E303" i="16"/>
  <c r="O303" i="16"/>
  <c r="P303" i="16"/>
  <c r="R303" i="16"/>
  <c r="A304" i="16"/>
  <c r="B304" i="16"/>
  <c r="C304" i="16"/>
  <c r="D304" i="16"/>
  <c r="E304" i="16"/>
  <c r="O304" i="16"/>
  <c r="P304" i="16"/>
  <c r="R304" i="16"/>
  <c r="A305" i="16"/>
  <c r="B305" i="16"/>
  <c r="C305" i="16"/>
  <c r="D305" i="16"/>
  <c r="E305" i="16"/>
  <c r="O305" i="16"/>
  <c r="P305" i="16"/>
  <c r="R305" i="16"/>
  <c r="A306" i="16"/>
  <c r="B306" i="16"/>
  <c r="C306" i="16"/>
  <c r="D306" i="16"/>
  <c r="E306" i="16"/>
  <c r="O306" i="16"/>
  <c r="P306" i="16"/>
  <c r="R306" i="16"/>
  <c r="A307" i="16"/>
  <c r="B307" i="16"/>
  <c r="C307" i="16"/>
  <c r="D307" i="16"/>
  <c r="E307" i="16"/>
  <c r="O307" i="16"/>
  <c r="P307" i="16"/>
  <c r="Q307" i="16" s="1"/>
  <c r="R307" i="16"/>
  <c r="A308" i="16"/>
  <c r="B308" i="16"/>
  <c r="C308" i="16"/>
  <c r="D308" i="16"/>
  <c r="E308" i="16"/>
  <c r="O308" i="16"/>
  <c r="P308" i="16"/>
  <c r="R308" i="16"/>
  <c r="A309" i="16"/>
  <c r="B309" i="16"/>
  <c r="C309" i="16"/>
  <c r="D309" i="16"/>
  <c r="E309" i="16"/>
  <c r="O309" i="16"/>
  <c r="P309" i="16"/>
  <c r="R309" i="16"/>
  <c r="A310" i="16"/>
  <c r="B310" i="16"/>
  <c r="C310" i="16"/>
  <c r="D310" i="16"/>
  <c r="E310" i="16"/>
  <c r="O310" i="16"/>
  <c r="P310" i="16"/>
  <c r="R310" i="16"/>
  <c r="A311" i="16"/>
  <c r="B311" i="16"/>
  <c r="C311" i="16"/>
  <c r="D311" i="16"/>
  <c r="E311" i="16"/>
  <c r="O311" i="16"/>
  <c r="P311" i="16"/>
  <c r="R311" i="16"/>
  <c r="A312" i="16"/>
  <c r="B312" i="16"/>
  <c r="C312" i="16"/>
  <c r="D312" i="16"/>
  <c r="E312" i="16"/>
  <c r="O312" i="16"/>
  <c r="P312" i="16"/>
  <c r="Q312" i="16"/>
  <c r="R312" i="16"/>
  <c r="A313" i="16"/>
  <c r="B313" i="16"/>
  <c r="C313" i="16"/>
  <c r="D313" i="16"/>
  <c r="E313" i="16"/>
  <c r="O313" i="16"/>
  <c r="P313" i="16"/>
  <c r="R313" i="16"/>
  <c r="A314" i="16"/>
  <c r="B314" i="16"/>
  <c r="C314" i="16"/>
  <c r="D314" i="16"/>
  <c r="E314" i="16"/>
  <c r="O314" i="16"/>
  <c r="P314" i="16"/>
  <c r="R314" i="16"/>
  <c r="A315" i="16"/>
  <c r="B315" i="16"/>
  <c r="C315" i="16"/>
  <c r="D315" i="16"/>
  <c r="E315" i="16"/>
  <c r="O315" i="16"/>
  <c r="P315" i="16"/>
  <c r="R315" i="16"/>
  <c r="A316" i="16"/>
  <c r="B316" i="16"/>
  <c r="C316" i="16"/>
  <c r="D316" i="16"/>
  <c r="E316" i="16"/>
  <c r="O316" i="16"/>
  <c r="P316" i="16"/>
  <c r="R316" i="16"/>
  <c r="A317" i="16"/>
  <c r="B317" i="16"/>
  <c r="C317" i="16"/>
  <c r="D317" i="16"/>
  <c r="E317" i="16"/>
  <c r="O317" i="16"/>
  <c r="P317" i="16"/>
  <c r="Q317" i="16" s="1"/>
  <c r="R317" i="16"/>
  <c r="A318" i="16"/>
  <c r="B318" i="16"/>
  <c r="C318" i="16"/>
  <c r="D318" i="16"/>
  <c r="E318" i="16"/>
  <c r="O318" i="16"/>
  <c r="P318" i="16"/>
  <c r="R318" i="16"/>
  <c r="A319" i="16"/>
  <c r="B319" i="16"/>
  <c r="C319" i="16"/>
  <c r="D319" i="16"/>
  <c r="E319" i="16"/>
  <c r="O319" i="16"/>
  <c r="P319" i="16"/>
  <c r="R319" i="16"/>
  <c r="A320" i="16"/>
  <c r="B320" i="16"/>
  <c r="C320" i="16"/>
  <c r="D320" i="16"/>
  <c r="E320" i="16"/>
  <c r="O320" i="16"/>
  <c r="P320" i="16"/>
  <c r="R320" i="16"/>
  <c r="A321" i="16"/>
  <c r="B321" i="16"/>
  <c r="C321" i="16"/>
  <c r="D321" i="16"/>
  <c r="E321" i="16"/>
  <c r="O321" i="16"/>
  <c r="Q321" i="16" s="1"/>
  <c r="P321" i="16"/>
  <c r="R321" i="16"/>
  <c r="A322" i="16"/>
  <c r="B322" i="16"/>
  <c r="C322" i="16"/>
  <c r="D322" i="16"/>
  <c r="E322" i="16"/>
  <c r="O322" i="16"/>
  <c r="Q322" i="16" s="1"/>
  <c r="P322" i="16"/>
  <c r="R322" i="16"/>
  <c r="A323" i="16"/>
  <c r="B323" i="16"/>
  <c r="C323" i="16"/>
  <c r="D323" i="16"/>
  <c r="E323" i="16"/>
  <c r="O323" i="16"/>
  <c r="P323" i="16"/>
  <c r="R323" i="16"/>
  <c r="A324" i="16"/>
  <c r="B324" i="16"/>
  <c r="C324" i="16"/>
  <c r="D324" i="16"/>
  <c r="E324" i="16"/>
  <c r="O324" i="16"/>
  <c r="P324" i="16"/>
  <c r="R324" i="16"/>
  <c r="A325" i="16"/>
  <c r="B325" i="16"/>
  <c r="C325" i="16"/>
  <c r="D325" i="16"/>
  <c r="E325" i="16"/>
  <c r="O325" i="16"/>
  <c r="P325" i="16"/>
  <c r="R325" i="16"/>
  <c r="A326" i="16"/>
  <c r="B326" i="16"/>
  <c r="C326" i="16"/>
  <c r="D326" i="16"/>
  <c r="E326" i="16"/>
  <c r="O326" i="16"/>
  <c r="P326" i="16"/>
  <c r="R326" i="16"/>
  <c r="A327" i="16"/>
  <c r="B327" i="16"/>
  <c r="C327" i="16"/>
  <c r="D327" i="16"/>
  <c r="E327" i="16"/>
  <c r="O327" i="16"/>
  <c r="Q327" i="16" s="1"/>
  <c r="P327" i="16"/>
  <c r="R327" i="16"/>
  <c r="A328" i="16"/>
  <c r="B328" i="16"/>
  <c r="C328" i="16"/>
  <c r="D328" i="16"/>
  <c r="E328" i="16"/>
  <c r="O328" i="16"/>
  <c r="Q328" i="16" s="1"/>
  <c r="P328" i="16"/>
  <c r="R328" i="16"/>
  <c r="A329" i="16"/>
  <c r="B329" i="16"/>
  <c r="C329" i="16"/>
  <c r="D329" i="16"/>
  <c r="E329" i="16"/>
  <c r="O329" i="16"/>
  <c r="Q329" i="16" s="1"/>
  <c r="P329" i="16"/>
  <c r="R329" i="16"/>
  <c r="A330" i="16"/>
  <c r="B330" i="16"/>
  <c r="C330" i="16"/>
  <c r="D330" i="16"/>
  <c r="E330" i="16"/>
  <c r="O330" i="16"/>
  <c r="P330" i="16"/>
  <c r="R330" i="16"/>
  <c r="A331" i="16"/>
  <c r="B331" i="16"/>
  <c r="C331" i="16"/>
  <c r="D331" i="16"/>
  <c r="E331" i="16"/>
  <c r="O331" i="16"/>
  <c r="P331" i="16"/>
  <c r="Q331" i="16"/>
  <c r="R331" i="16"/>
  <c r="A332" i="16"/>
  <c r="B332" i="16"/>
  <c r="C332" i="16"/>
  <c r="D332" i="16"/>
  <c r="E332" i="16"/>
  <c r="O332" i="16"/>
  <c r="P332" i="16"/>
  <c r="R332" i="16"/>
  <c r="A333" i="16"/>
  <c r="B333" i="16"/>
  <c r="C333" i="16"/>
  <c r="D333" i="16"/>
  <c r="E333" i="16"/>
  <c r="O333" i="16"/>
  <c r="P333" i="16"/>
  <c r="Q333" i="16"/>
  <c r="R333" i="16"/>
  <c r="A334" i="16"/>
  <c r="B334" i="16"/>
  <c r="C334" i="16"/>
  <c r="D334" i="16"/>
  <c r="E334" i="16"/>
  <c r="O334" i="16"/>
  <c r="P334" i="16"/>
  <c r="Q334" i="16" s="1"/>
  <c r="R334" i="16"/>
  <c r="A335" i="16"/>
  <c r="B335" i="16"/>
  <c r="C335" i="16"/>
  <c r="D335" i="16"/>
  <c r="E335" i="16"/>
  <c r="O335" i="16"/>
  <c r="P335" i="16"/>
  <c r="R335" i="16"/>
  <c r="A336" i="16"/>
  <c r="B336" i="16"/>
  <c r="C336" i="16"/>
  <c r="D336" i="16"/>
  <c r="E336" i="16"/>
  <c r="O336" i="16"/>
  <c r="P336" i="16"/>
  <c r="Q336" i="16" s="1"/>
  <c r="R336" i="16"/>
  <c r="A337" i="16"/>
  <c r="B337" i="16"/>
  <c r="C337" i="16"/>
  <c r="D337" i="16"/>
  <c r="E337" i="16"/>
  <c r="O337" i="16"/>
  <c r="P337" i="16"/>
  <c r="R337" i="16"/>
  <c r="A338" i="16"/>
  <c r="B338" i="16"/>
  <c r="C338" i="16"/>
  <c r="D338" i="16"/>
  <c r="E338" i="16"/>
  <c r="O338" i="16"/>
  <c r="P338" i="16"/>
  <c r="R338" i="16"/>
  <c r="A339" i="16"/>
  <c r="B339" i="16"/>
  <c r="C339" i="16"/>
  <c r="D339" i="16"/>
  <c r="E339" i="16"/>
  <c r="O339" i="16"/>
  <c r="P339" i="16"/>
  <c r="R339" i="16"/>
  <c r="A340" i="16"/>
  <c r="B340" i="16"/>
  <c r="C340" i="16"/>
  <c r="D340" i="16"/>
  <c r="E340" i="16"/>
  <c r="O340" i="16"/>
  <c r="P340" i="16"/>
  <c r="R340" i="16"/>
  <c r="A341" i="16"/>
  <c r="B341" i="16"/>
  <c r="C341" i="16"/>
  <c r="D341" i="16"/>
  <c r="E341" i="16"/>
  <c r="O341" i="16"/>
  <c r="P341" i="16"/>
  <c r="R341" i="16"/>
  <c r="A342" i="16"/>
  <c r="B342" i="16"/>
  <c r="C342" i="16"/>
  <c r="D342" i="16"/>
  <c r="E342" i="16"/>
  <c r="O342" i="16"/>
  <c r="P342" i="16"/>
  <c r="R342" i="16"/>
  <c r="A343" i="16"/>
  <c r="B343" i="16"/>
  <c r="C343" i="16"/>
  <c r="D343" i="16"/>
  <c r="E343" i="16"/>
  <c r="O343" i="16"/>
  <c r="P343" i="16"/>
  <c r="R343" i="16"/>
  <c r="A344" i="16"/>
  <c r="B344" i="16"/>
  <c r="C344" i="16"/>
  <c r="D344" i="16"/>
  <c r="E344" i="16"/>
  <c r="O344" i="16"/>
  <c r="P344" i="16"/>
  <c r="R344" i="16"/>
  <c r="A345" i="16"/>
  <c r="B345" i="16"/>
  <c r="C345" i="16"/>
  <c r="D345" i="16"/>
  <c r="E345" i="16"/>
  <c r="O345" i="16"/>
  <c r="Q345" i="16" s="1"/>
  <c r="P345" i="16"/>
  <c r="R345" i="16"/>
  <c r="A346" i="16"/>
  <c r="B346" i="16"/>
  <c r="C346" i="16"/>
  <c r="D346" i="16"/>
  <c r="E346" i="16"/>
  <c r="O346" i="16"/>
  <c r="P346" i="16"/>
  <c r="R346" i="16"/>
  <c r="A347" i="16"/>
  <c r="B347" i="16"/>
  <c r="C347" i="16"/>
  <c r="D347" i="16"/>
  <c r="E347" i="16"/>
  <c r="O347" i="16"/>
  <c r="P347" i="16"/>
  <c r="R347" i="16"/>
  <c r="A348" i="16"/>
  <c r="B348" i="16"/>
  <c r="C348" i="16"/>
  <c r="D348" i="16"/>
  <c r="E348" i="16"/>
  <c r="O348" i="16"/>
  <c r="P348" i="16"/>
  <c r="Q348" i="16"/>
  <c r="R348" i="16"/>
  <c r="A349" i="16"/>
  <c r="B349" i="16"/>
  <c r="C349" i="16"/>
  <c r="D349" i="16"/>
  <c r="E349" i="16"/>
  <c r="O349" i="16"/>
  <c r="P349" i="16"/>
  <c r="R349" i="16"/>
  <c r="A350" i="16"/>
  <c r="B350" i="16"/>
  <c r="C350" i="16"/>
  <c r="D350" i="16"/>
  <c r="E350" i="16"/>
  <c r="O350" i="16"/>
  <c r="P350" i="16"/>
  <c r="Q350" i="16" s="1"/>
  <c r="R350" i="16"/>
  <c r="A351" i="16"/>
  <c r="B351" i="16"/>
  <c r="C351" i="16"/>
  <c r="D351" i="16"/>
  <c r="E351" i="16"/>
  <c r="O351" i="16"/>
  <c r="Q351" i="16" s="1"/>
  <c r="P351" i="16"/>
  <c r="R351" i="16"/>
  <c r="A352" i="16"/>
  <c r="B352" i="16"/>
  <c r="C352" i="16"/>
  <c r="D352" i="16"/>
  <c r="E352" i="16"/>
  <c r="O352" i="16"/>
  <c r="Q352" i="16" s="1"/>
  <c r="P352" i="16"/>
  <c r="R352" i="16"/>
  <c r="A353" i="16"/>
  <c r="B353" i="16"/>
  <c r="C353" i="16"/>
  <c r="D353" i="16"/>
  <c r="E353" i="16"/>
  <c r="O353" i="16"/>
  <c r="Q353" i="16" s="1"/>
  <c r="P353" i="16"/>
  <c r="R353" i="16"/>
  <c r="A354" i="16"/>
  <c r="B354" i="16"/>
  <c r="C354" i="16"/>
  <c r="D354" i="16"/>
  <c r="E354" i="16"/>
  <c r="O354" i="16"/>
  <c r="Q354" i="16" s="1"/>
  <c r="P354" i="16"/>
  <c r="R354" i="16"/>
  <c r="A355" i="16"/>
  <c r="B355" i="16"/>
  <c r="C355" i="16"/>
  <c r="D355" i="16"/>
  <c r="E355" i="16"/>
  <c r="O355" i="16"/>
  <c r="Q355" i="16" s="1"/>
  <c r="P355" i="16"/>
  <c r="R355" i="16"/>
  <c r="A356" i="16"/>
  <c r="B356" i="16"/>
  <c r="C356" i="16"/>
  <c r="D356" i="16"/>
  <c r="E356" i="16"/>
  <c r="O356" i="16"/>
  <c r="P356" i="16"/>
  <c r="R356" i="16"/>
  <c r="A357" i="16"/>
  <c r="B357" i="16"/>
  <c r="C357" i="16"/>
  <c r="D357" i="16"/>
  <c r="E357" i="16"/>
  <c r="O357" i="16"/>
  <c r="P357" i="16"/>
  <c r="R357" i="16"/>
  <c r="A358" i="16"/>
  <c r="B358" i="16"/>
  <c r="C358" i="16"/>
  <c r="D358" i="16"/>
  <c r="E358" i="16"/>
  <c r="O358" i="16"/>
  <c r="P358" i="16"/>
  <c r="Q358" i="16"/>
  <c r="R358" i="16"/>
  <c r="A359" i="16"/>
  <c r="B359" i="16"/>
  <c r="C359" i="16"/>
  <c r="D359" i="16"/>
  <c r="E359" i="16"/>
  <c r="O359" i="16"/>
  <c r="P359" i="16"/>
  <c r="R359" i="16"/>
  <c r="A360" i="16"/>
  <c r="B360" i="16"/>
  <c r="C360" i="16"/>
  <c r="D360" i="16"/>
  <c r="E360" i="16"/>
  <c r="O360" i="16"/>
  <c r="P360" i="16"/>
  <c r="R360" i="16"/>
  <c r="A361" i="16"/>
  <c r="B361" i="16"/>
  <c r="C361" i="16"/>
  <c r="D361" i="16"/>
  <c r="E361" i="16"/>
  <c r="O361" i="16"/>
  <c r="P361" i="16"/>
  <c r="R361" i="16"/>
  <c r="A362" i="16"/>
  <c r="B362" i="16"/>
  <c r="C362" i="16"/>
  <c r="D362" i="16"/>
  <c r="E362" i="16"/>
  <c r="O362" i="16"/>
  <c r="P362" i="16"/>
  <c r="R362" i="16"/>
  <c r="A363" i="16"/>
  <c r="B363" i="16"/>
  <c r="C363" i="16"/>
  <c r="D363" i="16"/>
  <c r="E363" i="16"/>
  <c r="O363" i="16"/>
  <c r="P363" i="16"/>
  <c r="R363" i="16"/>
  <c r="A364" i="16"/>
  <c r="B364" i="16"/>
  <c r="C364" i="16"/>
  <c r="D364" i="16"/>
  <c r="E364" i="16"/>
  <c r="O364" i="16"/>
  <c r="P364" i="16"/>
  <c r="Q364" i="16"/>
  <c r="R364" i="16"/>
  <c r="A365" i="16"/>
  <c r="B365" i="16"/>
  <c r="C365" i="16"/>
  <c r="D365" i="16"/>
  <c r="E365" i="16"/>
  <c r="O365" i="16"/>
  <c r="P365" i="16"/>
  <c r="R365" i="16"/>
  <c r="A366" i="16"/>
  <c r="B366" i="16"/>
  <c r="C366" i="16"/>
  <c r="D366" i="16"/>
  <c r="E366" i="16"/>
  <c r="O366" i="16"/>
  <c r="P366" i="16"/>
  <c r="Q366" i="16"/>
  <c r="R366" i="16"/>
  <c r="A367" i="16"/>
  <c r="B367" i="16"/>
  <c r="C367" i="16"/>
  <c r="D367" i="16"/>
  <c r="E367" i="16"/>
  <c r="O367" i="16"/>
  <c r="P367" i="16"/>
  <c r="R367" i="16"/>
  <c r="A368" i="16"/>
  <c r="B368" i="16"/>
  <c r="C368" i="16"/>
  <c r="D368" i="16"/>
  <c r="E368" i="16"/>
  <c r="O368" i="16"/>
  <c r="P368" i="16"/>
  <c r="R368" i="16"/>
  <c r="A369" i="16"/>
  <c r="B369" i="16"/>
  <c r="C369" i="16"/>
  <c r="D369" i="16"/>
  <c r="E369" i="16"/>
  <c r="O369" i="16"/>
  <c r="P369" i="16"/>
  <c r="Q369" i="16" s="1"/>
  <c r="R369" i="16"/>
  <c r="A370" i="16"/>
  <c r="B370" i="16"/>
  <c r="C370" i="16"/>
  <c r="D370" i="16"/>
  <c r="E370" i="16"/>
  <c r="O370" i="16"/>
  <c r="P370" i="16"/>
  <c r="R370" i="16"/>
  <c r="A371" i="16"/>
  <c r="B371" i="16"/>
  <c r="C371" i="16"/>
  <c r="D371" i="16"/>
  <c r="E371" i="16"/>
  <c r="O371" i="16"/>
  <c r="Q371" i="16" s="1"/>
  <c r="P371" i="16"/>
  <c r="R371" i="16"/>
  <c r="A372" i="16"/>
  <c r="B372" i="16"/>
  <c r="C372" i="16"/>
  <c r="D372" i="16"/>
  <c r="E372" i="16"/>
  <c r="O372" i="16"/>
  <c r="Q372" i="16" s="1"/>
  <c r="P372" i="16"/>
  <c r="R372" i="16"/>
  <c r="A373" i="16"/>
  <c r="B373" i="16"/>
  <c r="C373" i="16"/>
  <c r="D373" i="16"/>
  <c r="E373" i="16"/>
  <c r="O373" i="16"/>
  <c r="P373" i="16"/>
  <c r="R373" i="16"/>
  <c r="A374" i="16"/>
  <c r="B374" i="16"/>
  <c r="C374" i="16"/>
  <c r="D374" i="16"/>
  <c r="E374" i="16"/>
  <c r="O374" i="16"/>
  <c r="P374" i="16"/>
  <c r="Q374" i="16"/>
  <c r="R374" i="16"/>
  <c r="A375" i="16"/>
  <c r="B375" i="16"/>
  <c r="C375" i="16"/>
  <c r="D375" i="16"/>
  <c r="E375" i="16"/>
  <c r="O375" i="16"/>
  <c r="P375" i="16"/>
  <c r="R375" i="16"/>
  <c r="A376" i="16"/>
  <c r="B376" i="16"/>
  <c r="C376" i="16"/>
  <c r="D376" i="16"/>
  <c r="E376" i="16"/>
  <c r="O376" i="16"/>
  <c r="P376" i="16"/>
  <c r="R376" i="16"/>
  <c r="A377" i="16"/>
  <c r="B377" i="16"/>
  <c r="C377" i="16"/>
  <c r="D377" i="16"/>
  <c r="E377" i="16"/>
  <c r="O377" i="16"/>
  <c r="P377" i="16"/>
  <c r="R377" i="16"/>
  <c r="A378" i="16"/>
  <c r="B378" i="16"/>
  <c r="C378" i="16"/>
  <c r="D378" i="16"/>
  <c r="E378" i="16"/>
  <c r="O378" i="16"/>
  <c r="P378" i="16"/>
  <c r="R378" i="16"/>
  <c r="A379" i="16"/>
  <c r="B379" i="16"/>
  <c r="C379" i="16"/>
  <c r="D379" i="16"/>
  <c r="E379" i="16"/>
  <c r="O379" i="16"/>
  <c r="P379" i="16"/>
  <c r="R379" i="16"/>
  <c r="A380" i="16"/>
  <c r="B380" i="16"/>
  <c r="C380" i="16"/>
  <c r="D380" i="16"/>
  <c r="E380" i="16"/>
  <c r="O380" i="16"/>
  <c r="P380" i="16"/>
  <c r="R380" i="16"/>
  <c r="A381" i="16"/>
  <c r="B381" i="16"/>
  <c r="C381" i="16"/>
  <c r="D381" i="16"/>
  <c r="E381" i="16"/>
  <c r="O381" i="16"/>
  <c r="Q381" i="16" s="1"/>
  <c r="P381" i="16"/>
  <c r="R381" i="16"/>
  <c r="A382" i="16"/>
  <c r="B382" i="16"/>
  <c r="C382" i="16"/>
  <c r="D382" i="16"/>
  <c r="E382" i="16"/>
  <c r="O382" i="16"/>
  <c r="Q382" i="16" s="1"/>
  <c r="P382" i="16"/>
  <c r="R382" i="16"/>
  <c r="A383" i="16"/>
  <c r="B383" i="16"/>
  <c r="C383" i="16"/>
  <c r="D383" i="16"/>
  <c r="E383" i="16"/>
  <c r="O383" i="16"/>
  <c r="Q383" i="16" s="1"/>
  <c r="P383" i="16"/>
  <c r="R383" i="16"/>
  <c r="A384" i="16"/>
  <c r="B384" i="16"/>
  <c r="C384" i="16"/>
  <c r="D384" i="16"/>
  <c r="E384" i="16"/>
  <c r="O384" i="16"/>
  <c r="P384" i="16"/>
  <c r="R384" i="16"/>
  <c r="A385" i="16"/>
  <c r="B385" i="16"/>
  <c r="C385" i="16"/>
  <c r="D385" i="16"/>
  <c r="E385" i="16"/>
  <c r="O385" i="16"/>
  <c r="P385" i="16"/>
  <c r="R385" i="16"/>
  <c r="A386" i="16"/>
  <c r="B386" i="16"/>
  <c r="C386" i="16"/>
  <c r="D386" i="16"/>
  <c r="E386" i="16"/>
  <c r="O386" i="16"/>
  <c r="P386" i="16"/>
  <c r="Q386" i="16"/>
  <c r="R386" i="16"/>
  <c r="A387" i="16"/>
  <c r="B387" i="16"/>
  <c r="C387" i="16"/>
  <c r="D387" i="16"/>
  <c r="E387" i="16"/>
  <c r="O387" i="16"/>
  <c r="P387" i="16"/>
  <c r="R387" i="16"/>
  <c r="A388" i="16"/>
  <c r="B388" i="16"/>
  <c r="C388" i="16"/>
  <c r="D388" i="16"/>
  <c r="E388" i="16"/>
  <c r="O388" i="16"/>
  <c r="P388" i="16"/>
  <c r="R388" i="16"/>
  <c r="A389" i="16"/>
  <c r="B389" i="16"/>
  <c r="C389" i="16"/>
  <c r="D389" i="16"/>
  <c r="E389" i="16"/>
  <c r="O389" i="16"/>
  <c r="P389" i="16"/>
  <c r="R389" i="16"/>
  <c r="A390" i="16"/>
  <c r="B390" i="16"/>
  <c r="C390" i="16"/>
  <c r="D390" i="16"/>
  <c r="E390" i="16"/>
  <c r="O390" i="16"/>
  <c r="P390" i="16"/>
  <c r="R390" i="16"/>
  <c r="A391" i="16"/>
  <c r="B391" i="16"/>
  <c r="C391" i="16"/>
  <c r="D391" i="16"/>
  <c r="E391" i="16"/>
  <c r="O391" i="16"/>
  <c r="P391" i="16"/>
  <c r="R391" i="16"/>
  <c r="A392" i="16"/>
  <c r="B392" i="16"/>
  <c r="C392" i="16"/>
  <c r="D392" i="16"/>
  <c r="E392" i="16"/>
  <c r="O392" i="16"/>
  <c r="P392" i="16"/>
  <c r="R392" i="16"/>
  <c r="A393" i="16"/>
  <c r="B393" i="16"/>
  <c r="C393" i="16"/>
  <c r="D393" i="16"/>
  <c r="E393" i="16"/>
  <c r="O393" i="16"/>
  <c r="P393" i="16"/>
  <c r="R393" i="16"/>
  <c r="A394" i="16"/>
  <c r="B394" i="16"/>
  <c r="C394" i="16"/>
  <c r="D394" i="16"/>
  <c r="E394" i="16"/>
  <c r="O394" i="16"/>
  <c r="P394" i="16"/>
  <c r="R394" i="16"/>
  <c r="A395" i="16"/>
  <c r="B395" i="16"/>
  <c r="C395" i="16"/>
  <c r="D395" i="16"/>
  <c r="E395" i="16"/>
  <c r="O395" i="16"/>
  <c r="P395" i="16"/>
  <c r="R395" i="16"/>
  <c r="A396" i="16"/>
  <c r="B396" i="16"/>
  <c r="C396" i="16"/>
  <c r="D396" i="16"/>
  <c r="E396" i="16"/>
  <c r="O396" i="16"/>
  <c r="P396" i="16"/>
  <c r="R396" i="16"/>
  <c r="A397" i="16"/>
  <c r="B397" i="16"/>
  <c r="C397" i="16"/>
  <c r="D397" i="16"/>
  <c r="E397" i="16"/>
  <c r="O397" i="16"/>
  <c r="P397" i="16"/>
  <c r="R397" i="16"/>
  <c r="A398" i="16"/>
  <c r="B398" i="16"/>
  <c r="C398" i="16"/>
  <c r="D398" i="16"/>
  <c r="E398" i="16"/>
  <c r="O398" i="16"/>
  <c r="P398" i="16"/>
  <c r="R398" i="16"/>
  <c r="A399" i="16"/>
  <c r="B399" i="16"/>
  <c r="C399" i="16"/>
  <c r="D399" i="16"/>
  <c r="E399" i="16"/>
  <c r="O399" i="16"/>
  <c r="P399" i="16"/>
  <c r="Q399" i="16" s="1"/>
  <c r="R399" i="16"/>
  <c r="A400" i="16"/>
  <c r="B400" i="16"/>
  <c r="C400" i="16"/>
  <c r="D400" i="16"/>
  <c r="E400" i="16"/>
  <c r="O400" i="16"/>
  <c r="P400" i="16"/>
  <c r="R400" i="16"/>
  <c r="A401" i="16"/>
  <c r="B401" i="16"/>
  <c r="C401" i="16"/>
  <c r="D401" i="16"/>
  <c r="E401" i="16"/>
  <c r="O401" i="16"/>
  <c r="P401" i="16"/>
  <c r="R401" i="16"/>
  <c r="A402" i="16"/>
  <c r="B402" i="16"/>
  <c r="C402" i="16"/>
  <c r="D402" i="16"/>
  <c r="E402" i="16"/>
  <c r="O402" i="16"/>
  <c r="P402" i="16"/>
  <c r="R402" i="16"/>
  <c r="A403" i="16"/>
  <c r="B403" i="16"/>
  <c r="C403" i="16"/>
  <c r="D403" i="16"/>
  <c r="E403" i="16"/>
  <c r="O403" i="16"/>
  <c r="P403" i="16"/>
  <c r="R403" i="16"/>
  <c r="A404" i="16"/>
  <c r="B404" i="16"/>
  <c r="C404" i="16"/>
  <c r="D404" i="16"/>
  <c r="E404" i="16"/>
  <c r="O404" i="16"/>
  <c r="P404" i="16"/>
  <c r="R404" i="16"/>
  <c r="A405" i="16"/>
  <c r="B405" i="16"/>
  <c r="C405" i="16"/>
  <c r="D405" i="16"/>
  <c r="E405" i="16"/>
  <c r="O405" i="16"/>
  <c r="P405" i="16"/>
  <c r="Q405" i="16" s="1"/>
  <c r="R405" i="16"/>
  <c r="A406" i="16"/>
  <c r="B406" i="16"/>
  <c r="C406" i="16"/>
  <c r="D406" i="16"/>
  <c r="E406" i="16"/>
  <c r="O406" i="16"/>
  <c r="P406" i="16"/>
  <c r="R406" i="16"/>
  <c r="A407" i="16"/>
  <c r="B407" i="16"/>
  <c r="C407" i="16"/>
  <c r="D407" i="16"/>
  <c r="E407" i="16"/>
  <c r="O407" i="16"/>
  <c r="P407" i="16"/>
  <c r="R407" i="16"/>
  <c r="A408" i="16"/>
  <c r="B408" i="16"/>
  <c r="C408" i="16"/>
  <c r="D408" i="16"/>
  <c r="E408" i="16"/>
  <c r="O408" i="16"/>
  <c r="P408" i="16"/>
  <c r="Q408" i="16"/>
  <c r="R408" i="16"/>
  <c r="A409" i="16"/>
  <c r="B409" i="16"/>
  <c r="C409" i="16"/>
  <c r="D409" i="16"/>
  <c r="E409" i="16"/>
  <c r="O409" i="16"/>
  <c r="P409" i="16"/>
  <c r="R409" i="16"/>
  <c r="A410" i="16"/>
  <c r="B410" i="16"/>
  <c r="C410" i="16"/>
  <c r="D410" i="16"/>
  <c r="E410" i="16"/>
  <c r="O410" i="16"/>
  <c r="P410" i="16"/>
  <c r="Q410" i="16"/>
  <c r="R410" i="16"/>
  <c r="A411" i="16"/>
  <c r="B411" i="16"/>
  <c r="C411" i="16"/>
  <c r="D411" i="16"/>
  <c r="E411" i="16"/>
  <c r="O411" i="16"/>
  <c r="P411" i="16"/>
  <c r="R411" i="16"/>
  <c r="A412" i="16"/>
  <c r="B412" i="16"/>
  <c r="C412" i="16"/>
  <c r="D412" i="16"/>
  <c r="E412" i="16"/>
  <c r="O412" i="16"/>
  <c r="P412" i="16"/>
  <c r="R412" i="16"/>
  <c r="A413" i="16"/>
  <c r="B413" i="16"/>
  <c r="C413" i="16"/>
  <c r="D413" i="16"/>
  <c r="E413" i="16"/>
  <c r="O413" i="16"/>
  <c r="P413" i="16"/>
  <c r="Q413" i="16" s="1"/>
  <c r="R413" i="16"/>
  <c r="A414" i="16"/>
  <c r="B414" i="16"/>
  <c r="C414" i="16"/>
  <c r="D414" i="16"/>
  <c r="E414" i="16"/>
  <c r="O414" i="16"/>
  <c r="P414" i="16"/>
  <c r="R414" i="16"/>
  <c r="A415" i="16"/>
  <c r="B415" i="16"/>
  <c r="C415" i="16"/>
  <c r="D415" i="16"/>
  <c r="E415" i="16"/>
  <c r="O415" i="16"/>
  <c r="P415" i="16"/>
  <c r="R415" i="16"/>
  <c r="A416" i="16"/>
  <c r="B416" i="16"/>
  <c r="C416" i="16"/>
  <c r="D416" i="16"/>
  <c r="E416" i="16"/>
  <c r="O416" i="16"/>
  <c r="P416" i="16"/>
  <c r="R416" i="16"/>
  <c r="A417" i="16"/>
  <c r="B417" i="16"/>
  <c r="C417" i="16"/>
  <c r="D417" i="16"/>
  <c r="E417" i="16"/>
  <c r="O417" i="16"/>
  <c r="P417" i="16"/>
  <c r="Q417" i="16"/>
  <c r="R417" i="16"/>
  <c r="A418" i="16"/>
  <c r="B418" i="16"/>
  <c r="C418" i="16"/>
  <c r="D418" i="16"/>
  <c r="E418" i="16"/>
  <c r="O418" i="16"/>
  <c r="P418" i="16"/>
  <c r="R418" i="16"/>
  <c r="A419" i="16"/>
  <c r="B419" i="16"/>
  <c r="C419" i="16"/>
  <c r="D419" i="16"/>
  <c r="E419" i="16"/>
  <c r="O419" i="16"/>
  <c r="P419" i="16"/>
  <c r="R419" i="16"/>
  <c r="A420" i="16"/>
  <c r="B420" i="16"/>
  <c r="C420" i="16"/>
  <c r="D420" i="16"/>
  <c r="E420" i="16"/>
  <c r="O420" i="16"/>
  <c r="P420" i="16"/>
  <c r="Q420" i="16" s="1"/>
  <c r="R420" i="16"/>
  <c r="A421" i="16"/>
  <c r="B421" i="16"/>
  <c r="C421" i="16"/>
  <c r="D421" i="16"/>
  <c r="E421" i="16"/>
  <c r="O421" i="16"/>
  <c r="P421" i="16"/>
  <c r="R421" i="16"/>
  <c r="A422" i="16"/>
  <c r="B422" i="16"/>
  <c r="C422" i="16"/>
  <c r="D422" i="16"/>
  <c r="E422" i="16"/>
  <c r="O422" i="16"/>
  <c r="Q422" i="16" s="1"/>
  <c r="P422" i="16"/>
  <c r="R422" i="16"/>
  <c r="A423" i="16"/>
  <c r="B423" i="16"/>
  <c r="C423" i="16"/>
  <c r="D423" i="16"/>
  <c r="E423" i="16"/>
  <c r="O423" i="16"/>
  <c r="P423" i="16"/>
  <c r="R423" i="16"/>
  <c r="A424" i="16"/>
  <c r="B424" i="16"/>
  <c r="C424" i="16"/>
  <c r="D424" i="16"/>
  <c r="E424" i="16"/>
  <c r="O424" i="16"/>
  <c r="P424" i="16"/>
  <c r="R424" i="16"/>
  <c r="A425" i="16"/>
  <c r="B425" i="16"/>
  <c r="C425" i="16"/>
  <c r="D425" i="16"/>
  <c r="E425" i="16"/>
  <c r="O425" i="16"/>
  <c r="P425" i="16"/>
  <c r="R425" i="16"/>
  <c r="A426" i="16"/>
  <c r="B426" i="16"/>
  <c r="C426" i="16"/>
  <c r="D426" i="16"/>
  <c r="E426" i="16"/>
  <c r="O426" i="16"/>
  <c r="P426" i="16"/>
  <c r="R426" i="16"/>
  <c r="A427" i="16"/>
  <c r="B427" i="16"/>
  <c r="C427" i="16"/>
  <c r="D427" i="16"/>
  <c r="E427" i="16"/>
  <c r="O427" i="16"/>
  <c r="Q427" i="16" s="1"/>
  <c r="P427" i="16"/>
  <c r="R427" i="16"/>
  <c r="A428" i="16"/>
  <c r="B428" i="16"/>
  <c r="C428" i="16"/>
  <c r="D428" i="16"/>
  <c r="E428" i="16"/>
  <c r="O428" i="16"/>
  <c r="Q428" i="16" s="1"/>
  <c r="P428" i="16"/>
  <c r="R428" i="16"/>
  <c r="A429" i="16"/>
  <c r="B429" i="16"/>
  <c r="C429" i="16"/>
  <c r="D429" i="16"/>
  <c r="E429" i="16"/>
  <c r="O429" i="16"/>
  <c r="P429" i="16"/>
  <c r="R429" i="16"/>
  <c r="A430" i="16"/>
  <c r="B430" i="16"/>
  <c r="C430" i="16"/>
  <c r="D430" i="16"/>
  <c r="E430" i="16"/>
  <c r="O430" i="16"/>
  <c r="Q430" i="16" s="1"/>
  <c r="P430" i="16"/>
  <c r="R430" i="16"/>
  <c r="A431" i="16"/>
  <c r="B431" i="16"/>
  <c r="C431" i="16"/>
  <c r="D431" i="16"/>
  <c r="E431" i="16"/>
  <c r="O431" i="16"/>
  <c r="P431" i="16"/>
  <c r="R431" i="16"/>
  <c r="A432" i="16"/>
  <c r="B432" i="16"/>
  <c r="C432" i="16"/>
  <c r="D432" i="16"/>
  <c r="E432" i="16"/>
  <c r="O432" i="16"/>
  <c r="Q432" i="16" s="1"/>
  <c r="P432" i="16"/>
  <c r="R432" i="16"/>
  <c r="A433" i="16"/>
  <c r="B433" i="16"/>
  <c r="C433" i="16"/>
  <c r="D433" i="16"/>
  <c r="E433" i="16"/>
  <c r="O433" i="16"/>
  <c r="P433" i="16"/>
  <c r="R433" i="16"/>
  <c r="A434" i="16"/>
  <c r="B434" i="16"/>
  <c r="C434" i="16"/>
  <c r="D434" i="16"/>
  <c r="E434" i="16"/>
  <c r="O434" i="16"/>
  <c r="Q434" i="16" s="1"/>
  <c r="P434" i="16"/>
  <c r="R434" i="16"/>
  <c r="A435" i="16"/>
  <c r="B435" i="16"/>
  <c r="C435" i="16"/>
  <c r="D435" i="16"/>
  <c r="E435" i="16"/>
  <c r="O435" i="16"/>
  <c r="Q435" i="16" s="1"/>
  <c r="P435" i="16"/>
  <c r="R435" i="16"/>
  <c r="A436" i="16"/>
  <c r="B436" i="16"/>
  <c r="C436" i="16"/>
  <c r="D436" i="16"/>
  <c r="E436" i="16"/>
  <c r="O436" i="16"/>
  <c r="P436" i="16"/>
  <c r="R436" i="16"/>
  <c r="A437" i="16"/>
  <c r="B437" i="16"/>
  <c r="C437" i="16"/>
  <c r="D437" i="16"/>
  <c r="E437" i="16"/>
  <c r="O437" i="16"/>
  <c r="Q437" i="16" s="1"/>
  <c r="P437" i="16"/>
  <c r="R437" i="16"/>
  <c r="A438" i="16"/>
  <c r="B438" i="16"/>
  <c r="C438" i="16"/>
  <c r="D438" i="16"/>
  <c r="E438" i="16"/>
  <c r="O438" i="16"/>
  <c r="P438" i="16"/>
  <c r="R438" i="16"/>
  <c r="A439" i="16"/>
  <c r="B439" i="16"/>
  <c r="C439" i="16"/>
  <c r="D439" i="16"/>
  <c r="E439" i="16"/>
  <c r="O439" i="16"/>
  <c r="P439" i="16"/>
  <c r="R439" i="16"/>
  <c r="A440" i="16"/>
  <c r="B440" i="16"/>
  <c r="C440" i="16"/>
  <c r="D440" i="16"/>
  <c r="E440" i="16"/>
  <c r="O440" i="16"/>
  <c r="P440" i="16"/>
  <c r="R440" i="16"/>
  <c r="A441" i="16"/>
  <c r="B441" i="16"/>
  <c r="C441" i="16"/>
  <c r="D441" i="16"/>
  <c r="E441" i="16"/>
  <c r="O441" i="16"/>
  <c r="P441" i="16"/>
  <c r="Q441" i="16"/>
  <c r="R441" i="16"/>
  <c r="A442" i="16"/>
  <c r="B442" i="16"/>
  <c r="C442" i="16"/>
  <c r="D442" i="16"/>
  <c r="E442" i="16"/>
  <c r="O442" i="16"/>
  <c r="P442" i="16"/>
  <c r="R442" i="16"/>
  <c r="A443" i="16"/>
  <c r="B443" i="16"/>
  <c r="C443" i="16"/>
  <c r="D443" i="16"/>
  <c r="E443" i="16"/>
  <c r="O443" i="16"/>
  <c r="P443" i="16"/>
  <c r="R443" i="16"/>
  <c r="A444" i="16"/>
  <c r="B444" i="16"/>
  <c r="C444" i="16"/>
  <c r="D444" i="16"/>
  <c r="E444" i="16"/>
  <c r="O444" i="16"/>
  <c r="P444" i="16"/>
  <c r="Q444" i="16"/>
  <c r="R444" i="16"/>
  <c r="A445" i="16"/>
  <c r="B445" i="16"/>
  <c r="C445" i="16"/>
  <c r="D445" i="16"/>
  <c r="E445" i="16"/>
  <c r="O445" i="16"/>
  <c r="P445" i="16"/>
  <c r="R445" i="16"/>
  <c r="A446" i="16"/>
  <c r="B446" i="16"/>
  <c r="C446" i="16"/>
  <c r="D446" i="16"/>
  <c r="E446" i="16"/>
  <c r="O446" i="16"/>
  <c r="P446" i="16"/>
  <c r="R446" i="16"/>
  <c r="A447" i="16"/>
  <c r="B447" i="16"/>
  <c r="C447" i="16"/>
  <c r="D447" i="16"/>
  <c r="E447" i="16"/>
  <c r="O447" i="16"/>
  <c r="P447" i="16"/>
  <c r="R447" i="16"/>
  <c r="A448" i="16"/>
  <c r="B448" i="16"/>
  <c r="C448" i="16"/>
  <c r="D448" i="16"/>
  <c r="E448" i="16"/>
  <c r="O448" i="16"/>
  <c r="P448" i="16"/>
  <c r="R448" i="16"/>
  <c r="A449" i="16"/>
  <c r="B449" i="16"/>
  <c r="C449" i="16"/>
  <c r="D449" i="16"/>
  <c r="E449" i="16"/>
  <c r="O449" i="16"/>
  <c r="P449" i="16"/>
  <c r="R449" i="16"/>
  <c r="A450" i="16"/>
  <c r="B450" i="16"/>
  <c r="C450" i="16"/>
  <c r="D450" i="16"/>
  <c r="E450" i="16"/>
  <c r="O450" i="16"/>
  <c r="P450" i="16"/>
  <c r="Q450" i="16" s="1"/>
  <c r="R450" i="16"/>
  <c r="A451" i="16"/>
  <c r="B451" i="16"/>
  <c r="C451" i="16"/>
  <c r="D451" i="16"/>
  <c r="E451" i="16"/>
  <c r="O451" i="16"/>
  <c r="P451" i="16"/>
  <c r="Q451" i="16"/>
  <c r="R451" i="16"/>
  <c r="A452" i="16"/>
  <c r="B452" i="16"/>
  <c r="C452" i="16"/>
  <c r="D452" i="16"/>
  <c r="E452" i="16"/>
  <c r="O452" i="16"/>
  <c r="P452" i="16"/>
  <c r="R452" i="16"/>
  <c r="A453" i="16"/>
  <c r="B453" i="16"/>
  <c r="C453" i="16"/>
  <c r="D453" i="16"/>
  <c r="E453" i="16"/>
  <c r="O453" i="16"/>
  <c r="P453" i="16"/>
  <c r="R453" i="16"/>
  <c r="A454" i="16"/>
  <c r="B454" i="16"/>
  <c r="C454" i="16"/>
  <c r="D454" i="16"/>
  <c r="E454" i="16"/>
  <c r="O454" i="16"/>
  <c r="P454" i="16"/>
  <c r="Q454" i="16" s="1"/>
  <c r="R454" i="16"/>
  <c r="A455" i="16"/>
  <c r="B455" i="16"/>
  <c r="C455" i="16"/>
  <c r="D455" i="16"/>
  <c r="E455" i="16"/>
  <c r="O455" i="16"/>
  <c r="P455" i="16"/>
  <c r="R455" i="16"/>
  <c r="A456" i="16"/>
  <c r="B456" i="16"/>
  <c r="C456" i="16"/>
  <c r="D456" i="16"/>
  <c r="E456" i="16"/>
  <c r="O456" i="16"/>
  <c r="P456" i="16"/>
  <c r="R456" i="16"/>
  <c r="A457" i="16"/>
  <c r="B457" i="16"/>
  <c r="C457" i="16"/>
  <c r="D457" i="16"/>
  <c r="E457" i="16"/>
  <c r="O457" i="16"/>
  <c r="P457" i="16"/>
  <c r="R457" i="16"/>
  <c r="A458" i="16"/>
  <c r="B458" i="16"/>
  <c r="C458" i="16"/>
  <c r="D458" i="16"/>
  <c r="E458" i="16"/>
  <c r="O458" i="16"/>
  <c r="P458" i="16"/>
  <c r="R458" i="16"/>
  <c r="A459" i="16"/>
  <c r="B459" i="16"/>
  <c r="C459" i="16"/>
  <c r="D459" i="16"/>
  <c r="E459" i="16"/>
  <c r="O459" i="16"/>
  <c r="P459" i="16"/>
  <c r="Q459" i="16" s="1"/>
  <c r="R459" i="16"/>
  <c r="A460" i="16"/>
  <c r="B460" i="16"/>
  <c r="C460" i="16"/>
  <c r="D460" i="16"/>
  <c r="E460" i="16"/>
  <c r="O460" i="16"/>
  <c r="Q460" i="16" s="1"/>
  <c r="P460" i="16"/>
  <c r="R460" i="16"/>
  <c r="A461" i="16"/>
  <c r="B461" i="16"/>
  <c r="C461" i="16"/>
  <c r="D461" i="16"/>
  <c r="E461" i="16"/>
  <c r="O461" i="16"/>
  <c r="P461" i="16"/>
  <c r="R461" i="16"/>
  <c r="A462" i="16"/>
  <c r="B462" i="16"/>
  <c r="C462" i="16"/>
  <c r="D462" i="16"/>
  <c r="E462" i="16"/>
  <c r="O462" i="16"/>
  <c r="P462" i="16"/>
  <c r="R462" i="16"/>
  <c r="A463" i="16"/>
  <c r="B463" i="16"/>
  <c r="C463" i="16"/>
  <c r="D463" i="16"/>
  <c r="E463" i="16"/>
  <c r="O463" i="16"/>
  <c r="Q463" i="16" s="1"/>
  <c r="P463" i="16"/>
  <c r="R463" i="16"/>
  <c r="A464" i="16"/>
  <c r="B464" i="16"/>
  <c r="C464" i="16"/>
  <c r="D464" i="16"/>
  <c r="E464" i="16"/>
  <c r="O464" i="16"/>
  <c r="P464" i="16"/>
  <c r="R464" i="16"/>
  <c r="A465" i="16"/>
  <c r="B465" i="16"/>
  <c r="C465" i="16"/>
  <c r="D465" i="16"/>
  <c r="E465" i="16"/>
  <c r="O465" i="16"/>
  <c r="Q465" i="16" s="1"/>
  <c r="P465" i="16"/>
  <c r="R465" i="16"/>
  <c r="A466" i="16"/>
  <c r="B466" i="16"/>
  <c r="C466" i="16"/>
  <c r="D466" i="16"/>
  <c r="E466" i="16"/>
  <c r="O466" i="16"/>
  <c r="P466" i="16"/>
  <c r="R466" i="16"/>
  <c r="A467" i="16"/>
  <c r="B467" i="16"/>
  <c r="C467" i="16"/>
  <c r="D467" i="16"/>
  <c r="E467" i="16"/>
  <c r="O467" i="16"/>
  <c r="P467" i="16"/>
  <c r="R467" i="16"/>
  <c r="A468" i="16"/>
  <c r="B468" i="16"/>
  <c r="C468" i="16"/>
  <c r="D468" i="16"/>
  <c r="E468" i="16"/>
  <c r="O468" i="16"/>
  <c r="P468" i="16"/>
  <c r="R468" i="16"/>
  <c r="A469" i="16"/>
  <c r="B469" i="16"/>
  <c r="C469" i="16"/>
  <c r="D469" i="16"/>
  <c r="E469" i="16"/>
  <c r="O469" i="16"/>
  <c r="P469" i="16"/>
  <c r="R469" i="16"/>
  <c r="A470" i="16"/>
  <c r="B470" i="16"/>
  <c r="C470" i="16"/>
  <c r="D470" i="16"/>
  <c r="E470" i="16"/>
  <c r="O470" i="16"/>
  <c r="Q470" i="16" s="1"/>
  <c r="P470" i="16"/>
  <c r="R470" i="16"/>
  <c r="A471" i="16"/>
  <c r="B471" i="16"/>
  <c r="C471" i="16"/>
  <c r="D471" i="16"/>
  <c r="E471" i="16"/>
  <c r="O471" i="16"/>
  <c r="P471" i="16"/>
  <c r="R471" i="16"/>
  <c r="A472" i="16"/>
  <c r="B472" i="16"/>
  <c r="C472" i="16"/>
  <c r="D472" i="16"/>
  <c r="E472" i="16"/>
  <c r="O472" i="16"/>
  <c r="P472" i="16"/>
  <c r="R472" i="16"/>
  <c r="A473" i="16"/>
  <c r="B473" i="16"/>
  <c r="C473" i="16"/>
  <c r="D473" i="16"/>
  <c r="E473" i="16"/>
  <c r="O473" i="16"/>
  <c r="P473" i="16"/>
  <c r="R473" i="16"/>
  <c r="A474" i="16"/>
  <c r="B474" i="16"/>
  <c r="C474" i="16"/>
  <c r="D474" i="16"/>
  <c r="E474" i="16"/>
  <c r="O474" i="16"/>
  <c r="P474" i="16"/>
  <c r="R474" i="16"/>
  <c r="A475" i="16"/>
  <c r="B475" i="16"/>
  <c r="C475" i="16"/>
  <c r="D475" i="16"/>
  <c r="E475" i="16"/>
  <c r="O475" i="16"/>
  <c r="P475" i="16"/>
  <c r="R475" i="16"/>
  <c r="A476" i="16"/>
  <c r="B476" i="16"/>
  <c r="C476" i="16"/>
  <c r="D476" i="16"/>
  <c r="E476" i="16"/>
  <c r="O476" i="16"/>
  <c r="P476" i="16"/>
  <c r="Q476" i="16" s="1"/>
  <c r="R476" i="16"/>
  <c r="A477" i="16"/>
  <c r="B477" i="16"/>
  <c r="C477" i="16"/>
  <c r="D477" i="16"/>
  <c r="E477" i="16"/>
  <c r="O477" i="16"/>
  <c r="P477" i="16"/>
  <c r="Q477" i="16"/>
  <c r="R477" i="16"/>
  <c r="A478" i="16"/>
  <c r="B478" i="16"/>
  <c r="C478" i="16"/>
  <c r="D478" i="16"/>
  <c r="E478" i="16"/>
  <c r="O478" i="16"/>
  <c r="P478" i="16"/>
  <c r="R478" i="16"/>
  <c r="A479" i="16"/>
  <c r="B479" i="16"/>
  <c r="C479" i="16"/>
  <c r="D479" i="16"/>
  <c r="E479" i="16"/>
  <c r="O479" i="16"/>
  <c r="Q479" i="16" s="1"/>
  <c r="P479" i="16"/>
  <c r="R479" i="16"/>
  <c r="A480" i="16"/>
  <c r="B480" i="16"/>
  <c r="C480" i="16"/>
  <c r="D480" i="16"/>
  <c r="E480" i="16"/>
  <c r="O480" i="16"/>
  <c r="Q480" i="16" s="1"/>
  <c r="P480" i="16"/>
  <c r="R480" i="16"/>
  <c r="A481" i="16"/>
  <c r="B481" i="16"/>
  <c r="C481" i="16"/>
  <c r="D481" i="16"/>
  <c r="E481" i="16"/>
  <c r="O481" i="16"/>
  <c r="P481" i="16"/>
  <c r="R481" i="16"/>
  <c r="A482" i="16"/>
  <c r="B482" i="16"/>
  <c r="C482" i="16"/>
  <c r="D482" i="16"/>
  <c r="E482" i="16"/>
  <c r="O482" i="16"/>
  <c r="Q482" i="16" s="1"/>
  <c r="P482" i="16"/>
  <c r="R482" i="16"/>
  <c r="A483" i="16"/>
  <c r="B483" i="16"/>
  <c r="C483" i="16"/>
  <c r="D483" i="16"/>
  <c r="E483" i="16"/>
  <c r="O483" i="16"/>
  <c r="P483" i="16"/>
  <c r="R483" i="16"/>
  <c r="A484" i="16"/>
  <c r="B484" i="16"/>
  <c r="C484" i="16"/>
  <c r="D484" i="16"/>
  <c r="E484" i="16"/>
  <c r="O484" i="16"/>
  <c r="P484" i="16"/>
  <c r="R484" i="16"/>
  <c r="A485" i="16"/>
  <c r="B485" i="16"/>
  <c r="C485" i="16"/>
  <c r="D485" i="16"/>
  <c r="E485" i="16"/>
  <c r="O485" i="16"/>
  <c r="Q485" i="16" s="1"/>
  <c r="P485" i="16"/>
  <c r="R485" i="16"/>
  <c r="A486" i="16"/>
  <c r="B486" i="16"/>
  <c r="C486" i="16"/>
  <c r="D486" i="16"/>
  <c r="E486" i="16"/>
  <c r="O486" i="16"/>
  <c r="Q486" i="16" s="1"/>
  <c r="P486" i="16"/>
  <c r="R486" i="16"/>
  <c r="A487" i="16"/>
  <c r="B487" i="16"/>
  <c r="C487" i="16"/>
  <c r="D487" i="16"/>
  <c r="E487" i="16"/>
  <c r="O487" i="16"/>
  <c r="P487" i="16"/>
  <c r="R487" i="16"/>
  <c r="A488" i="16"/>
  <c r="B488" i="16"/>
  <c r="C488" i="16"/>
  <c r="D488" i="16"/>
  <c r="E488" i="16"/>
  <c r="O488" i="16"/>
  <c r="P488" i="16"/>
  <c r="R488" i="16"/>
  <c r="A489" i="16"/>
  <c r="B489" i="16"/>
  <c r="C489" i="16"/>
  <c r="D489" i="16"/>
  <c r="E489" i="16"/>
  <c r="O489" i="16"/>
  <c r="Q489" i="16" s="1"/>
  <c r="P489" i="16"/>
  <c r="R489" i="16"/>
  <c r="A490" i="16"/>
  <c r="B490" i="16"/>
  <c r="C490" i="16"/>
  <c r="D490" i="16"/>
  <c r="E490" i="16"/>
  <c r="O490" i="16"/>
  <c r="P490" i="16"/>
  <c r="Q490" i="16"/>
  <c r="R490" i="16"/>
  <c r="A491" i="16"/>
  <c r="B491" i="16"/>
  <c r="C491" i="16"/>
  <c r="D491" i="16"/>
  <c r="E491" i="16"/>
  <c r="O491" i="16"/>
  <c r="P491" i="16"/>
  <c r="R491" i="16"/>
  <c r="A492" i="16"/>
  <c r="B492" i="16"/>
  <c r="C492" i="16"/>
  <c r="D492" i="16"/>
  <c r="E492" i="16"/>
  <c r="O492" i="16"/>
  <c r="P492" i="16"/>
  <c r="R492" i="16"/>
  <c r="A493" i="16"/>
  <c r="B493" i="16"/>
  <c r="C493" i="16"/>
  <c r="D493" i="16"/>
  <c r="E493" i="16"/>
  <c r="O493" i="16"/>
  <c r="P493" i="16"/>
  <c r="Q493" i="16"/>
  <c r="R493" i="16"/>
  <c r="A494" i="16"/>
  <c r="B494" i="16"/>
  <c r="C494" i="16"/>
  <c r="D494" i="16"/>
  <c r="E494" i="16"/>
  <c r="O494" i="16"/>
  <c r="P494" i="16"/>
  <c r="R494" i="16"/>
  <c r="A495" i="16"/>
  <c r="B495" i="16"/>
  <c r="C495" i="16"/>
  <c r="D495" i="16"/>
  <c r="E495" i="16"/>
  <c r="O495" i="16"/>
  <c r="P495" i="16"/>
  <c r="R495" i="16"/>
  <c r="A496" i="16"/>
  <c r="B496" i="16"/>
  <c r="C496" i="16"/>
  <c r="D496" i="16"/>
  <c r="E496" i="16"/>
  <c r="O496" i="16"/>
  <c r="P496" i="16"/>
  <c r="R496" i="16"/>
  <c r="A497" i="16"/>
  <c r="B497" i="16"/>
  <c r="C497" i="16"/>
  <c r="D497" i="16"/>
  <c r="E497" i="16"/>
  <c r="O497" i="16"/>
  <c r="P497" i="16"/>
  <c r="Q497" i="16" s="1"/>
  <c r="R497" i="16"/>
  <c r="A498" i="16"/>
  <c r="B498" i="16"/>
  <c r="C498" i="16"/>
  <c r="D498" i="16"/>
  <c r="E498" i="16"/>
  <c r="O498" i="16"/>
  <c r="Q498" i="16" s="1"/>
  <c r="P498" i="16"/>
  <c r="R498" i="16"/>
  <c r="A499" i="16"/>
  <c r="B499" i="16"/>
  <c r="C499" i="16"/>
  <c r="D499" i="16"/>
  <c r="E499" i="16"/>
  <c r="O499" i="16"/>
  <c r="Q499" i="16" s="1"/>
  <c r="P499" i="16"/>
  <c r="R499" i="16"/>
  <c r="A500" i="16"/>
  <c r="B500" i="16"/>
  <c r="C500" i="16"/>
  <c r="D500" i="16"/>
  <c r="E500" i="16"/>
  <c r="O500" i="16"/>
  <c r="P500" i="16"/>
  <c r="R500" i="16"/>
  <c r="A501" i="16"/>
  <c r="B501" i="16"/>
  <c r="C501" i="16"/>
  <c r="D501" i="16"/>
  <c r="E501" i="16"/>
  <c r="O501" i="16"/>
  <c r="P501" i="16"/>
  <c r="R501" i="16"/>
  <c r="A502" i="16"/>
  <c r="B502" i="16"/>
  <c r="C502" i="16"/>
  <c r="D502" i="16"/>
  <c r="E502" i="16"/>
  <c r="O502" i="16"/>
  <c r="P502" i="16"/>
  <c r="R502" i="16"/>
  <c r="A503" i="16"/>
  <c r="B503" i="16"/>
  <c r="C503" i="16"/>
  <c r="D503" i="16"/>
  <c r="E503" i="16"/>
  <c r="O503" i="16"/>
  <c r="P503" i="16"/>
  <c r="R503" i="16"/>
  <c r="A504" i="16"/>
  <c r="B504" i="16"/>
  <c r="C504" i="16"/>
  <c r="D504" i="16"/>
  <c r="E504" i="16"/>
  <c r="O504" i="16"/>
  <c r="Q504" i="16" s="1"/>
  <c r="P504" i="16"/>
  <c r="R504" i="16"/>
  <c r="A505" i="16"/>
  <c r="B505" i="16"/>
  <c r="C505" i="16"/>
  <c r="D505" i="16"/>
  <c r="E505" i="16"/>
  <c r="O505" i="16"/>
  <c r="P505" i="16"/>
  <c r="R505" i="16"/>
  <c r="A506" i="16"/>
  <c r="B506" i="16"/>
  <c r="C506" i="16"/>
  <c r="D506" i="16"/>
  <c r="E506" i="16"/>
  <c r="O506" i="16"/>
  <c r="Q506" i="16" s="1"/>
  <c r="P506" i="16"/>
  <c r="R506" i="16"/>
  <c r="A507" i="16"/>
  <c r="B507" i="16"/>
  <c r="C507" i="16"/>
  <c r="D507" i="16"/>
  <c r="E507" i="16"/>
  <c r="O507" i="16"/>
  <c r="Q507" i="16" s="1"/>
  <c r="P507" i="16"/>
  <c r="R507" i="16"/>
  <c r="A508" i="16"/>
  <c r="B508" i="16"/>
  <c r="C508" i="16"/>
  <c r="D508" i="16"/>
  <c r="E508" i="16"/>
  <c r="O508" i="16"/>
  <c r="P508" i="16"/>
  <c r="R508" i="16"/>
  <c r="A509" i="16"/>
  <c r="B509" i="16"/>
  <c r="C509" i="16"/>
  <c r="D509" i="16"/>
  <c r="E509" i="16"/>
  <c r="O509" i="16"/>
  <c r="P509" i="16"/>
  <c r="Q509" i="16"/>
  <c r="R509" i="16"/>
  <c r="A510" i="16"/>
  <c r="B510" i="16"/>
  <c r="C510" i="16"/>
  <c r="D510" i="16"/>
  <c r="E510" i="16"/>
  <c r="O510" i="16"/>
  <c r="P510" i="16"/>
  <c r="Q510" i="16"/>
  <c r="R510" i="16"/>
  <c r="A511" i="16"/>
  <c r="B511" i="16"/>
  <c r="C511" i="16"/>
  <c r="D511" i="16"/>
  <c r="E511" i="16"/>
  <c r="O511" i="16"/>
  <c r="P511" i="16"/>
  <c r="R511" i="16"/>
  <c r="A512" i="16"/>
  <c r="B512" i="16"/>
  <c r="C512" i="16"/>
  <c r="D512" i="16"/>
  <c r="E512" i="16"/>
  <c r="O512" i="16"/>
  <c r="P512" i="16"/>
  <c r="R512" i="16"/>
  <c r="A513" i="16"/>
  <c r="B513" i="16"/>
  <c r="C513" i="16"/>
  <c r="D513" i="16"/>
  <c r="E513" i="16"/>
  <c r="O513" i="16"/>
  <c r="P513" i="16"/>
  <c r="R513" i="16"/>
  <c r="A514" i="16"/>
  <c r="B514" i="16"/>
  <c r="C514" i="16"/>
  <c r="D514" i="16"/>
  <c r="E514" i="16"/>
  <c r="O514" i="16"/>
  <c r="P514" i="16"/>
  <c r="Q514" i="16" s="1"/>
  <c r="R514" i="16"/>
  <c r="A515" i="16"/>
  <c r="B515" i="16"/>
  <c r="C515" i="16"/>
  <c r="D515" i="16"/>
  <c r="E515" i="16"/>
  <c r="O515" i="16"/>
  <c r="P515" i="16"/>
  <c r="R515" i="16"/>
  <c r="A516" i="16"/>
  <c r="B516" i="16"/>
  <c r="C516" i="16"/>
  <c r="D516" i="16"/>
  <c r="E516" i="16"/>
  <c r="O516" i="16"/>
  <c r="P516" i="16"/>
  <c r="R516" i="16"/>
  <c r="A517" i="16"/>
  <c r="B517" i="16"/>
  <c r="C517" i="16"/>
  <c r="D517" i="16"/>
  <c r="E517" i="16"/>
  <c r="O517" i="16"/>
  <c r="P517" i="16"/>
  <c r="Q517" i="16" s="1"/>
  <c r="R517" i="16"/>
  <c r="A518" i="16"/>
  <c r="B518" i="16"/>
  <c r="C518" i="16"/>
  <c r="D518" i="16"/>
  <c r="E518" i="16"/>
  <c r="O518" i="16"/>
  <c r="P518" i="16"/>
  <c r="Q518" i="16" s="1"/>
  <c r="R518" i="16"/>
  <c r="A519" i="16"/>
  <c r="B519" i="16"/>
  <c r="C519" i="16"/>
  <c r="D519" i="16"/>
  <c r="E519" i="16"/>
  <c r="O519" i="16"/>
  <c r="Q519" i="16" s="1"/>
  <c r="P519" i="16"/>
  <c r="R519" i="16"/>
  <c r="A520" i="16"/>
  <c r="B520" i="16"/>
  <c r="C520" i="16"/>
  <c r="D520" i="16"/>
  <c r="E520" i="16"/>
  <c r="O520" i="16"/>
  <c r="P520" i="16"/>
  <c r="R520" i="16"/>
  <c r="A521" i="16"/>
  <c r="B521" i="16"/>
  <c r="C521" i="16"/>
  <c r="D521" i="16"/>
  <c r="E521" i="16"/>
  <c r="O521" i="16"/>
  <c r="P521" i="16"/>
  <c r="R521" i="16"/>
  <c r="A522" i="16"/>
  <c r="B522" i="16"/>
  <c r="C522" i="16"/>
  <c r="D522" i="16"/>
  <c r="E522" i="16"/>
  <c r="O522" i="16"/>
  <c r="P522" i="16"/>
  <c r="R522" i="16"/>
  <c r="A523" i="16"/>
  <c r="B523" i="16"/>
  <c r="C523" i="16"/>
  <c r="D523" i="16"/>
  <c r="E523" i="16"/>
  <c r="O523" i="16"/>
  <c r="P523" i="16"/>
  <c r="R523" i="16"/>
  <c r="A524" i="16"/>
  <c r="B524" i="16"/>
  <c r="C524" i="16"/>
  <c r="D524" i="16"/>
  <c r="E524" i="16"/>
  <c r="O524" i="16"/>
  <c r="Q524" i="16" s="1"/>
  <c r="P524" i="16"/>
  <c r="R524" i="16"/>
  <c r="A525" i="16"/>
  <c r="B525" i="16"/>
  <c r="C525" i="16"/>
  <c r="D525" i="16"/>
  <c r="E525" i="16"/>
  <c r="O525" i="16"/>
  <c r="P525" i="16"/>
  <c r="R525" i="16"/>
  <c r="A526" i="16"/>
  <c r="B526" i="16"/>
  <c r="C526" i="16"/>
  <c r="D526" i="16"/>
  <c r="E526" i="16"/>
  <c r="O526" i="16"/>
  <c r="Q526" i="16" s="1"/>
  <c r="P526" i="16"/>
  <c r="R526" i="16"/>
  <c r="A527" i="16"/>
  <c r="B527" i="16"/>
  <c r="C527" i="16"/>
  <c r="D527" i="16"/>
  <c r="E527" i="16"/>
  <c r="O527" i="16"/>
  <c r="P527" i="16"/>
  <c r="R527" i="16"/>
  <c r="A528" i="16"/>
  <c r="B528" i="16"/>
  <c r="C528" i="16"/>
  <c r="D528" i="16"/>
  <c r="E528" i="16"/>
  <c r="O528" i="16"/>
  <c r="Q528" i="16" s="1"/>
  <c r="P528" i="16"/>
  <c r="R528" i="16"/>
  <c r="A529" i="16"/>
  <c r="B529" i="16"/>
  <c r="C529" i="16"/>
  <c r="D529" i="16"/>
  <c r="E529" i="16"/>
  <c r="O529" i="16"/>
  <c r="P529" i="16"/>
  <c r="R529" i="16"/>
  <c r="A530" i="16"/>
  <c r="B530" i="16"/>
  <c r="C530" i="16"/>
  <c r="D530" i="16"/>
  <c r="E530" i="16"/>
  <c r="O530" i="16"/>
  <c r="Q530" i="16" s="1"/>
  <c r="P530" i="16"/>
  <c r="R530" i="16"/>
  <c r="A531" i="16"/>
  <c r="B531" i="16"/>
  <c r="C531" i="16"/>
  <c r="D531" i="16"/>
  <c r="E531" i="16"/>
  <c r="O531" i="16"/>
  <c r="Q531" i="16" s="1"/>
  <c r="P531" i="16"/>
  <c r="R531" i="16"/>
  <c r="A532" i="16"/>
  <c r="B532" i="16"/>
  <c r="C532" i="16"/>
  <c r="D532" i="16"/>
  <c r="E532" i="16"/>
  <c r="O532" i="16"/>
  <c r="P532" i="16"/>
  <c r="R532" i="16"/>
  <c r="A533" i="16"/>
  <c r="B533" i="16"/>
  <c r="C533" i="16"/>
  <c r="D533" i="16"/>
  <c r="E533" i="16"/>
  <c r="O533" i="16"/>
  <c r="Q533" i="16" s="1"/>
  <c r="P533" i="16"/>
  <c r="R533" i="16"/>
  <c r="A534" i="16"/>
  <c r="B534" i="16"/>
  <c r="C534" i="16"/>
  <c r="D534" i="16"/>
  <c r="E534" i="16"/>
  <c r="O534" i="16"/>
  <c r="Q534" i="16" s="1"/>
  <c r="P534" i="16"/>
  <c r="R534" i="16"/>
  <c r="A535" i="16"/>
  <c r="B535" i="16"/>
  <c r="C535" i="16"/>
  <c r="D535" i="16"/>
  <c r="E535" i="16"/>
  <c r="O535" i="16"/>
  <c r="P535" i="16"/>
  <c r="R535" i="16"/>
  <c r="A536" i="16"/>
  <c r="B536" i="16"/>
  <c r="C536" i="16"/>
  <c r="D536" i="16"/>
  <c r="E536" i="16"/>
  <c r="O536" i="16"/>
  <c r="Q536" i="16" s="1"/>
  <c r="P536" i="16"/>
  <c r="R536" i="16"/>
  <c r="A537" i="16"/>
  <c r="B537" i="16"/>
  <c r="C537" i="16"/>
  <c r="D537" i="16"/>
  <c r="E537" i="16"/>
  <c r="O537" i="16"/>
  <c r="P537" i="16"/>
  <c r="R537" i="16"/>
  <c r="A538" i="16"/>
  <c r="B538" i="16"/>
  <c r="C538" i="16"/>
  <c r="D538" i="16"/>
  <c r="E538" i="16"/>
  <c r="O538" i="16"/>
  <c r="P538" i="16"/>
  <c r="R538" i="16"/>
  <c r="A539" i="16"/>
  <c r="B539" i="16"/>
  <c r="C539" i="16"/>
  <c r="D539" i="16"/>
  <c r="E539" i="16"/>
  <c r="O539" i="16"/>
  <c r="P539" i="16"/>
  <c r="R539" i="16"/>
  <c r="A540" i="16"/>
  <c r="B540" i="16"/>
  <c r="C540" i="16"/>
  <c r="D540" i="16"/>
  <c r="E540" i="16"/>
  <c r="O540" i="16"/>
  <c r="Q540" i="16" s="1"/>
  <c r="P540" i="16"/>
  <c r="R540" i="16"/>
  <c r="A541" i="16"/>
  <c r="B541" i="16"/>
  <c r="C541" i="16"/>
  <c r="D541" i="16"/>
  <c r="E541" i="16"/>
  <c r="O541" i="16"/>
  <c r="Q541" i="16" s="1"/>
  <c r="P541" i="16"/>
  <c r="R541" i="16"/>
  <c r="A542" i="16"/>
  <c r="B542" i="16"/>
  <c r="C542" i="16"/>
  <c r="D542" i="16"/>
  <c r="E542" i="16"/>
  <c r="O542" i="16"/>
  <c r="Q542" i="16" s="1"/>
  <c r="P542" i="16"/>
  <c r="R542" i="16"/>
  <c r="A543" i="16"/>
  <c r="B543" i="16"/>
  <c r="C543" i="16"/>
  <c r="D543" i="16"/>
  <c r="E543" i="16"/>
  <c r="O543" i="16"/>
  <c r="P543" i="16"/>
  <c r="R543" i="16"/>
  <c r="A544" i="16"/>
  <c r="B544" i="16"/>
  <c r="C544" i="16"/>
  <c r="D544" i="16"/>
  <c r="E544" i="16"/>
  <c r="O544" i="16"/>
  <c r="P544" i="16"/>
  <c r="R544" i="16"/>
  <c r="A545" i="16"/>
  <c r="B545" i="16"/>
  <c r="C545" i="16"/>
  <c r="D545" i="16"/>
  <c r="E545" i="16"/>
  <c r="O545" i="16"/>
  <c r="P545" i="16"/>
  <c r="R545" i="16"/>
  <c r="A546" i="16"/>
  <c r="B546" i="16"/>
  <c r="C546" i="16"/>
  <c r="D546" i="16"/>
  <c r="E546" i="16"/>
  <c r="O546" i="16"/>
  <c r="Q546" i="16" s="1"/>
  <c r="P546" i="16"/>
  <c r="R546" i="16"/>
  <c r="A547" i="16"/>
  <c r="B547" i="16"/>
  <c r="C547" i="16"/>
  <c r="D547" i="16"/>
  <c r="E547" i="16"/>
  <c r="O547" i="16"/>
  <c r="P547" i="16"/>
  <c r="R547" i="16"/>
  <c r="A548" i="16"/>
  <c r="B548" i="16"/>
  <c r="C548" i="16"/>
  <c r="D548" i="16"/>
  <c r="E548" i="16"/>
  <c r="O548" i="16"/>
  <c r="Q548" i="16" s="1"/>
  <c r="P548" i="16"/>
  <c r="R548" i="16"/>
  <c r="A549" i="16"/>
  <c r="B549" i="16"/>
  <c r="C549" i="16"/>
  <c r="D549" i="16"/>
  <c r="E549" i="16"/>
  <c r="O549" i="16"/>
  <c r="P549" i="16"/>
  <c r="R549" i="16"/>
  <c r="A550" i="16"/>
  <c r="B550" i="16"/>
  <c r="C550" i="16"/>
  <c r="D550" i="16"/>
  <c r="E550" i="16"/>
  <c r="O550" i="16"/>
  <c r="P550" i="16"/>
  <c r="Q550" i="16"/>
  <c r="R550" i="16"/>
  <c r="A551" i="16"/>
  <c r="B551" i="16"/>
  <c r="C551" i="16"/>
  <c r="D551" i="16"/>
  <c r="E551" i="16"/>
  <c r="O551" i="16"/>
  <c r="P551" i="16"/>
  <c r="R551" i="16"/>
  <c r="A552" i="16"/>
  <c r="B552" i="16"/>
  <c r="C552" i="16"/>
  <c r="D552" i="16"/>
  <c r="E552" i="16"/>
  <c r="O552" i="16"/>
  <c r="P552" i="16"/>
  <c r="R552" i="16"/>
  <c r="A553" i="16"/>
  <c r="B553" i="16"/>
  <c r="C553" i="16"/>
  <c r="D553" i="16"/>
  <c r="E553" i="16"/>
  <c r="O553" i="16"/>
  <c r="P553" i="16"/>
  <c r="R553" i="16"/>
  <c r="A554" i="16"/>
  <c r="B554" i="16"/>
  <c r="C554" i="16"/>
  <c r="D554" i="16"/>
  <c r="E554" i="16"/>
  <c r="O554" i="16"/>
  <c r="P554" i="16"/>
  <c r="R554" i="16"/>
  <c r="A555" i="16"/>
  <c r="B555" i="16"/>
  <c r="C555" i="16"/>
  <c r="D555" i="16"/>
  <c r="E555" i="16"/>
  <c r="O555" i="16"/>
  <c r="P555" i="16"/>
  <c r="Q555" i="16" s="1"/>
  <c r="R555" i="16"/>
  <c r="A556" i="16"/>
  <c r="B556" i="16"/>
  <c r="C556" i="16"/>
  <c r="D556" i="16"/>
  <c r="E556" i="16"/>
  <c r="O556" i="16"/>
  <c r="P556" i="16"/>
  <c r="R556" i="16"/>
  <c r="A557" i="16"/>
  <c r="B557" i="16"/>
  <c r="C557" i="16"/>
  <c r="D557" i="16"/>
  <c r="E557" i="16"/>
  <c r="O557" i="16"/>
  <c r="P557" i="16"/>
  <c r="R557" i="16"/>
  <c r="A558" i="16"/>
  <c r="B558" i="16"/>
  <c r="C558" i="16"/>
  <c r="D558" i="16"/>
  <c r="E558" i="16"/>
  <c r="O558" i="16"/>
  <c r="P558" i="16"/>
  <c r="R558" i="16"/>
  <c r="A559" i="16"/>
  <c r="B559" i="16"/>
  <c r="C559" i="16"/>
  <c r="D559" i="16"/>
  <c r="E559" i="16"/>
  <c r="O559" i="16"/>
  <c r="P559" i="16"/>
  <c r="R559" i="16"/>
  <c r="A560" i="16"/>
  <c r="B560" i="16"/>
  <c r="C560" i="16"/>
  <c r="D560" i="16"/>
  <c r="E560" i="16"/>
  <c r="O560" i="16"/>
  <c r="P560" i="16"/>
  <c r="R560" i="16"/>
  <c r="A561" i="16"/>
  <c r="B561" i="16"/>
  <c r="C561" i="16"/>
  <c r="D561" i="16"/>
  <c r="E561" i="16"/>
  <c r="O561" i="16"/>
  <c r="P561" i="16"/>
  <c r="R561" i="16"/>
  <c r="A562" i="16"/>
  <c r="B562" i="16"/>
  <c r="C562" i="16"/>
  <c r="D562" i="16"/>
  <c r="E562" i="16"/>
  <c r="O562" i="16"/>
  <c r="P562" i="16"/>
  <c r="Q562" i="16" s="1"/>
  <c r="R562" i="16"/>
  <c r="A563" i="16"/>
  <c r="B563" i="16"/>
  <c r="C563" i="16"/>
  <c r="D563" i="16"/>
  <c r="E563" i="16"/>
  <c r="O563" i="16"/>
  <c r="P563" i="16"/>
  <c r="Q563" i="16" s="1"/>
  <c r="R563" i="16"/>
  <c r="A564" i="16"/>
  <c r="B564" i="16"/>
  <c r="C564" i="16"/>
  <c r="D564" i="16"/>
  <c r="E564" i="16"/>
  <c r="O564" i="16"/>
  <c r="P564" i="16"/>
  <c r="R564" i="16"/>
  <c r="A565" i="16"/>
  <c r="B565" i="16"/>
  <c r="C565" i="16"/>
  <c r="D565" i="16"/>
  <c r="E565" i="16"/>
  <c r="O565" i="16"/>
  <c r="P565" i="16"/>
  <c r="R565" i="16"/>
  <c r="A566" i="16"/>
  <c r="B566" i="16"/>
  <c r="C566" i="16"/>
  <c r="D566" i="16"/>
  <c r="E566" i="16"/>
  <c r="O566" i="16"/>
  <c r="P566" i="16"/>
  <c r="Q566" i="16"/>
  <c r="R566" i="16"/>
  <c r="A567" i="16"/>
  <c r="B567" i="16"/>
  <c r="C567" i="16"/>
  <c r="D567" i="16"/>
  <c r="E567" i="16"/>
  <c r="O567" i="16"/>
  <c r="P567" i="16"/>
  <c r="Q567" i="16" s="1"/>
  <c r="R567" i="16"/>
  <c r="A568" i="16"/>
  <c r="B568" i="16"/>
  <c r="C568" i="16"/>
  <c r="D568" i="16"/>
  <c r="E568" i="16"/>
  <c r="O568" i="16"/>
  <c r="P568" i="16"/>
  <c r="R568" i="16"/>
  <c r="A569" i="16"/>
  <c r="B569" i="16"/>
  <c r="C569" i="16"/>
  <c r="D569" i="16"/>
  <c r="E569" i="16"/>
  <c r="O569" i="16"/>
  <c r="P569" i="16"/>
  <c r="R569" i="16"/>
  <c r="A570" i="16"/>
  <c r="B570" i="16"/>
  <c r="C570" i="16"/>
  <c r="D570" i="16"/>
  <c r="E570" i="16"/>
  <c r="O570" i="16"/>
  <c r="P570" i="16"/>
  <c r="R570" i="16"/>
  <c r="A571" i="16"/>
  <c r="B571" i="16"/>
  <c r="C571" i="16"/>
  <c r="D571" i="16"/>
  <c r="E571" i="16"/>
  <c r="O571" i="16"/>
  <c r="P571" i="16"/>
  <c r="R571" i="16"/>
  <c r="A572" i="16"/>
  <c r="B572" i="16"/>
  <c r="C572" i="16"/>
  <c r="D572" i="16"/>
  <c r="E572" i="16"/>
  <c r="O572" i="16"/>
  <c r="P572" i="16"/>
  <c r="R572" i="16"/>
  <c r="A573" i="16"/>
  <c r="B573" i="16"/>
  <c r="C573" i="16"/>
  <c r="D573" i="16"/>
  <c r="E573" i="16"/>
  <c r="O573" i="16"/>
  <c r="P573" i="16"/>
  <c r="R573" i="16"/>
  <c r="A574" i="16"/>
  <c r="B574" i="16"/>
  <c r="C574" i="16"/>
  <c r="D574" i="16"/>
  <c r="E574" i="16"/>
  <c r="O574" i="16"/>
  <c r="P574" i="16"/>
  <c r="R574" i="16"/>
  <c r="A575" i="16"/>
  <c r="B575" i="16"/>
  <c r="C575" i="16"/>
  <c r="D575" i="16"/>
  <c r="E575" i="16"/>
  <c r="O575" i="16"/>
  <c r="P575" i="16"/>
  <c r="R575" i="16"/>
  <c r="A576" i="16"/>
  <c r="B576" i="16"/>
  <c r="C576" i="16"/>
  <c r="D576" i="16"/>
  <c r="E576" i="16"/>
  <c r="O576" i="16"/>
  <c r="P576" i="16"/>
  <c r="R576" i="16"/>
  <c r="A577" i="16"/>
  <c r="B577" i="16"/>
  <c r="C577" i="16"/>
  <c r="D577" i="16"/>
  <c r="E577" i="16"/>
  <c r="O577" i="16"/>
  <c r="P577" i="16"/>
  <c r="R577" i="16"/>
  <c r="A578" i="16"/>
  <c r="B578" i="16"/>
  <c r="C578" i="16"/>
  <c r="D578" i="16"/>
  <c r="E578" i="16"/>
  <c r="O578" i="16"/>
  <c r="P578" i="16"/>
  <c r="Q578" i="16" s="1"/>
  <c r="R578" i="16"/>
  <c r="A579" i="16"/>
  <c r="B579" i="16"/>
  <c r="C579" i="16"/>
  <c r="D579" i="16"/>
  <c r="E579" i="16"/>
  <c r="O579" i="16"/>
  <c r="P579" i="16"/>
  <c r="R579" i="16"/>
  <c r="A580" i="16"/>
  <c r="B580" i="16"/>
  <c r="C580" i="16"/>
  <c r="D580" i="16"/>
  <c r="E580" i="16"/>
  <c r="O580" i="16"/>
  <c r="P580" i="16"/>
  <c r="R580" i="16"/>
  <c r="A581" i="16"/>
  <c r="B581" i="16"/>
  <c r="C581" i="16"/>
  <c r="D581" i="16"/>
  <c r="E581" i="16"/>
  <c r="O581" i="16"/>
  <c r="P581" i="16"/>
  <c r="R581" i="16"/>
  <c r="A582" i="16"/>
  <c r="B582" i="16"/>
  <c r="C582" i="16"/>
  <c r="D582" i="16"/>
  <c r="E582" i="16"/>
  <c r="O582" i="16"/>
  <c r="P582" i="16"/>
  <c r="R582" i="16"/>
  <c r="A583" i="16"/>
  <c r="B583" i="16"/>
  <c r="C583" i="16"/>
  <c r="D583" i="16"/>
  <c r="E583" i="16"/>
  <c r="O583" i="16"/>
  <c r="P583" i="16"/>
  <c r="R583" i="16"/>
  <c r="A584" i="16"/>
  <c r="B584" i="16"/>
  <c r="C584" i="16"/>
  <c r="D584" i="16"/>
  <c r="E584" i="16"/>
  <c r="O584" i="16"/>
  <c r="P584" i="16"/>
  <c r="R584" i="16"/>
  <c r="A585" i="16"/>
  <c r="B585" i="16"/>
  <c r="C585" i="16"/>
  <c r="D585" i="16"/>
  <c r="E585" i="16"/>
  <c r="O585" i="16"/>
  <c r="Q585" i="16" s="1"/>
  <c r="P585" i="16"/>
  <c r="R585" i="16"/>
  <c r="A586" i="16"/>
  <c r="B586" i="16"/>
  <c r="C586" i="16"/>
  <c r="D586" i="16"/>
  <c r="E586" i="16"/>
  <c r="O586" i="16"/>
  <c r="P586" i="16"/>
  <c r="R586" i="16"/>
  <c r="A587" i="16"/>
  <c r="B587" i="16"/>
  <c r="C587" i="16"/>
  <c r="D587" i="16"/>
  <c r="E587" i="16"/>
  <c r="O587" i="16"/>
  <c r="P587" i="16"/>
  <c r="R587" i="16"/>
  <c r="A588" i="16"/>
  <c r="B588" i="16"/>
  <c r="C588" i="16"/>
  <c r="D588" i="16"/>
  <c r="E588" i="16"/>
  <c r="O588" i="16"/>
  <c r="Q588" i="16" s="1"/>
  <c r="P588" i="16"/>
  <c r="R588" i="16"/>
  <c r="A589" i="16"/>
  <c r="B589" i="16"/>
  <c r="C589" i="16"/>
  <c r="D589" i="16"/>
  <c r="E589" i="16"/>
  <c r="O589" i="16"/>
  <c r="Q589" i="16" s="1"/>
  <c r="P589" i="16"/>
  <c r="R589" i="16"/>
  <c r="A590" i="16"/>
  <c r="B590" i="16"/>
  <c r="C590" i="16"/>
  <c r="D590" i="16"/>
  <c r="E590" i="16"/>
  <c r="O590" i="16"/>
  <c r="Q590" i="16" s="1"/>
  <c r="P590" i="16"/>
  <c r="R590" i="16"/>
  <c r="A591" i="16"/>
  <c r="B591" i="16"/>
  <c r="C591" i="16"/>
  <c r="D591" i="16"/>
  <c r="E591" i="16"/>
  <c r="O591" i="16"/>
  <c r="P591" i="16"/>
  <c r="R591" i="16"/>
  <c r="A592" i="16"/>
  <c r="B592" i="16"/>
  <c r="C592" i="16"/>
  <c r="D592" i="16"/>
  <c r="E592" i="16"/>
  <c r="O592" i="16"/>
  <c r="Q592" i="16" s="1"/>
  <c r="P592" i="16"/>
  <c r="R592" i="16"/>
  <c r="A593" i="16"/>
  <c r="B593" i="16"/>
  <c r="C593" i="16"/>
  <c r="D593" i="16"/>
  <c r="E593" i="16"/>
  <c r="O593" i="16"/>
  <c r="Q593" i="16" s="1"/>
  <c r="P593" i="16"/>
  <c r="R593" i="16"/>
  <c r="A594" i="16"/>
  <c r="B594" i="16"/>
  <c r="C594" i="16"/>
  <c r="D594" i="16"/>
  <c r="E594" i="16"/>
  <c r="O594" i="16"/>
  <c r="P594" i="16"/>
  <c r="R594" i="16"/>
  <c r="A595" i="16"/>
  <c r="B595" i="16"/>
  <c r="C595" i="16"/>
  <c r="D595" i="16"/>
  <c r="E595" i="16"/>
  <c r="O595" i="16"/>
  <c r="P595" i="16"/>
  <c r="R595" i="16"/>
  <c r="A596" i="16"/>
  <c r="B596" i="16"/>
  <c r="C596" i="16"/>
  <c r="D596" i="16"/>
  <c r="E596" i="16"/>
  <c r="O596" i="16"/>
  <c r="P596" i="16"/>
  <c r="R596" i="16"/>
  <c r="A597" i="16"/>
  <c r="B597" i="16"/>
  <c r="C597" i="16"/>
  <c r="D597" i="16"/>
  <c r="E597" i="16"/>
  <c r="O597" i="16"/>
  <c r="P597" i="16"/>
  <c r="R597" i="16"/>
  <c r="A598" i="16"/>
  <c r="B598" i="16"/>
  <c r="C598" i="16"/>
  <c r="D598" i="16"/>
  <c r="E598" i="16"/>
  <c r="O598" i="16"/>
  <c r="Q598" i="16" s="1"/>
  <c r="P598" i="16"/>
  <c r="R598" i="16"/>
  <c r="A599" i="16"/>
  <c r="B599" i="16"/>
  <c r="C599" i="16"/>
  <c r="D599" i="16"/>
  <c r="E599" i="16"/>
  <c r="O599" i="16"/>
  <c r="P599" i="16"/>
  <c r="R599" i="16"/>
  <c r="A600" i="16"/>
  <c r="B600" i="16"/>
  <c r="C600" i="16"/>
  <c r="D600" i="16"/>
  <c r="E600" i="16"/>
  <c r="O600" i="16"/>
  <c r="Q600" i="16" s="1"/>
  <c r="P600" i="16"/>
  <c r="R600" i="16"/>
  <c r="A601" i="16"/>
  <c r="B601" i="16"/>
  <c r="C601" i="16"/>
  <c r="D601" i="16"/>
  <c r="E601" i="16"/>
  <c r="O601" i="16"/>
  <c r="Q601" i="16" s="1"/>
  <c r="P601" i="16"/>
  <c r="R601" i="16"/>
  <c r="A602" i="16"/>
  <c r="B602" i="16"/>
  <c r="C602" i="16"/>
  <c r="D602" i="16"/>
  <c r="E602" i="16"/>
  <c r="O602" i="16"/>
  <c r="P602" i="16"/>
  <c r="R602" i="16"/>
  <c r="A603" i="16"/>
  <c r="B603" i="16"/>
  <c r="C603" i="16"/>
  <c r="D603" i="16"/>
  <c r="E603" i="16"/>
  <c r="O603" i="16"/>
  <c r="P603" i="16"/>
  <c r="R603" i="16"/>
  <c r="A604" i="16"/>
  <c r="B604" i="16"/>
  <c r="C604" i="16"/>
  <c r="D604" i="16"/>
  <c r="E604" i="16"/>
  <c r="O604" i="16"/>
  <c r="Q604" i="16" s="1"/>
  <c r="P604" i="16"/>
  <c r="R604" i="16"/>
  <c r="A605" i="16"/>
  <c r="B605" i="16"/>
  <c r="C605" i="16"/>
  <c r="D605" i="16"/>
  <c r="E605" i="16"/>
  <c r="O605" i="16"/>
  <c r="Q605" i="16" s="1"/>
  <c r="P605" i="16"/>
  <c r="R605" i="16"/>
  <c r="A606" i="16"/>
  <c r="B606" i="16"/>
  <c r="C606" i="16"/>
  <c r="D606" i="16"/>
  <c r="E606" i="16"/>
  <c r="O606" i="16"/>
  <c r="P606" i="16"/>
  <c r="Q606" i="16"/>
  <c r="R606" i="16"/>
  <c r="A607" i="16"/>
  <c r="B607" i="16"/>
  <c r="C607" i="16"/>
  <c r="D607" i="16"/>
  <c r="E607" i="16"/>
  <c r="O607" i="16"/>
  <c r="P607" i="16"/>
  <c r="R607" i="16"/>
  <c r="A608" i="16"/>
  <c r="B608" i="16"/>
  <c r="C608" i="16"/>
  <c r="D608" i="16"/>
  <c r="E608" i="16"/>
  <c r="O608" i="16"/>
  <c r="P608" i="16"/>
  <c r="R608" i="16"/>
  <c r="A609" i="16"/>
  <c r="B609" i="16"/>
  <c r="C609" i="16"/>
  <c r="D609" i="16"/>
  <c r="E609" i="16"/>
  <c r="O609" i="16"/>
  <c r="P609" i="16"/>
  <c r="R609" i="16"/>
  <c r="A610" i="16"/>
  <c r="B610" i="16"/>
  <c r="C610" i="16"/>
  <c r="D610" i="16"/>
  <c r="E610" i="16"/>
  <c r="O610" i="16"/>
  <c r="P610" i="16"/>
  <c r="R610" i="16"/>
  <c r="A611" i="16"/>
  <c r="B611" i="16"/>
  <c r="C611" i="16"/>
  <c r="D611" i="16"/>
  <c r="E611" i="16"/>
  <c r="O611" i="16"/>
  <c r="P611" i="16"/>
  <c r="Q611" i="16" s="1"/>
  <c r="R611" i="16"/>
  <c r="A612" i="16"/>
  <c r="B612" i="16"/>
  <c r="C612" i="16"/>
  <c r="D612" i="16"/>
  <c r="E612" i="16"/>
  <c r="O612" i="16"/>
  <c r="P612" i="16"/>
  <c r="R612" i="16"/>
  <c r="A613" i="16"/>
  <c r="B613" i="16"/>
  <c r="C613" i="16"/>
  <c r="D613" i="16"/>
  <c r="E613" i="16"/>
  <c r="O613" i="16"/>
  <c r="P613" i="16"/>
  <c r="R613" i="16"/>
  <c r="A614" i="16"/>
  <c r="B614" i="16"/>
  <c r="C614" i="16"/>
  <c r="D614" i="16"/>
  <c r="E614" i="16"/>
  <c r="O614" i="16"/>
  <c r="P614" i="16"/>
  <c r="R614" i="16"/>
  <c r="A615" i="16"/>
  <c r="B615" i="16"/>
  <c r="C615" i="16"/>
  <c r="D615" i="16"/>
  <c r="E615" i="16"/>
  <c r="O615" i="16"/>
  <c r="P615" i="16"/>
  <c r="R615" i="16"/>
  <c r="A616" i="16"/>
  <c r="B616" i="16"/>
  <c r="C616" i="16"/>
  <c r="D616" i="16"/>
  <c r="E616" i="16"/>
  <c r="O616" i="16"/>
  <c r="P616" i="16"/>
  <c r="R616" i="16"/>
  <c r="A617" i="16"/>
  <c r="B617" i="16"/>
  <c r="C617" i="16"/>
  <c r="D617" i="16"/>
  <c r="E617" i="16"/>
  <c r="O617" i="16"/>
  <c r="P617" i="16"/>
  <c r="R617" i="16"/>
  <c r="A618" i="16"/>
  <c r="B618" i="16"/>
  <c r="C618" i="16"/>
  <c r="D618" i="16"/>
  <c r="E618" i="16"/>
  <c r="O618" i="16"/>
  <c r="P618" i="16"/>
  <c r="R618" i="16"/>
  <c r="A619" i="16"/>
  <c r="B619" i="16"/>
  <c r="C619" i="16"/>
  <c r="D619" i="16"/>
  <c r="E619" i="16"/>
  <c r="O619" i="16"/>
  <c r="P619" i="16"/>
  <c r="Q619" i="16" s="1"/>
  <c r="R619" i="16"/>
  <c r="A620" i="16"/>
  <c r="B620" i="16"/>
  <c r="C620" i="16"/>
  <c r="D620" i="16"/>
  <c r="E620" i="16"/>
  <c r="O620" i="16"/>
  <c r="P620" i="16"/>
  <c r="R620" i="16"/>
  <c r="A621" i="16"/>
  <c r="B621" i="16"/>
  <c r="C621" i="16"/>
  <c r="D621" i="16"/>
  <c r="E621" i="16"/>
  <c r="O621" i="16"/>
  <c r="P621" i="16"/>
  <c r="R621" i="16"/>
  <c r="A622" i="16"/>
  <c r="B622" i="16"/>
  <c r="C622" i="16"/>
  <c r="D622" i="16"/>
  <c r="E622" i="16"/>
  <c r="O622" i="16"/>
  <c r="P622" i="16"/>
  <c r="R622" i="16"/>
  <c r="A623" i="16"/>
  <c r="B623" i="16"/>
  <c r="C623" i="16"/>
  <c r="D623" i="16"/>
  <c r="E623" i="16"/>
  <c r="O623" i="16"/>
  <c r="P623" i="16"/>
  <c r="R623" i="16"/>
  <c r="A624" i="16"/>
  <c r="B624" i="16"/>
  <c r="C624" i="16"/>
  <c r="D624" i="16"/>
  <c r="E624" i="16"/>
  <c r="O624" i="16"/>
  <c r="P624" i="16"/>
  <c r="R624" i="16"/>
  <c r="A625" i="16"/>
  <c r="B625" i="16"/>
  <c r="C625" i="16"/>
  <c r="D625" i="16"/>
  <c r="E625" i="16"/>
  <c r="O625" i="16"/>
  <c r="P625" i="16"/>
  <c r="R625" i="16"/>
  <c r="A626" i="16"/>
  <c r="B626" i="16"/>
  <c r="C626" i="16"/>
  <c r="D626" i="16"/>
  <c r="E626" i="16"/>
  <c r="O626" i="16"/>
  <c r="Q626" i="16" s="1"/>
  <c r="P626" i="16"/>
  <c r="R626" i="16"/>
  <c r="A627" i="16"/>
  <c r="B627" i="16"/>
  <c r="C627" i="16"/>
  <c r="D627" i="16"/>
  <c r="E627" i="16"/>
  <c r="O627" i="16"/>
  <c r="P627" i="16"/>
  <c r="R627" i="16"/>
  <c r="A628" i="16"/>
  <c r="B628" i="16"/>
  <c r="C628" i="16"/>
  <c r="D628" i="16"/>
  <c r="E628" i="16"/>
  <c r="O628" i="16"/>
  <c r="Q628" i="16" s="1"/>
  <c r="P628" i="16"/>
  <c r="R628" i="16"/>
  <c r="A629" i="16"/>
  <c r="B629" i="16"/>
  <c r="C629" i="16"/>
  <c r="D629" i="16"/>
  <c r="E629" i="16"/>
  <c r="O629" i="16"/>
  <c r="Q629" i="16" s="1"/>
  <c r="P629" i="16"/>
  <c r="R629" i="16"/>
  <c r="A630" i="16"/>
  <c r="B630" i="16"/>
  <c r="C630" i="16"/>
  <c r="D630" i="16"/>
  <c r="E630" i="16"/>
  <c r="O630" i="16"/>
  <c r="Q630" i="16" s="1"/>
  <c r="P630" i="16"/>
  <c r="R630" i="16"/>
  <c r="A631" i="16"/>
  <c r="B631" i="16"/>
  <c r="C631" i="16"/>
  <c r="D631" i="16"/>
  <c r="E631" i="16"/>
  <c r="O631" i="16"/>
  <c r="Q631" i="16" s="1"/>
  <c r="P631" i="16"/>
  <c r="R631" i="16"/>
  <c r="A632" i="16"/>
  <c r="B632" i="16"/>
  <c r="C632" i="16"/>
  <c r="D632" i="16"/>
  <c r="E632" i="16"/>
  <c r="O632" i="16"/>
  <c r="P632" i="16"/>
  <c r="R632" i="16"/>
  <c r="A633" i="16"/>
  <c r="B633" i="16"/>
  <c r="C633" i="16"/>
  <c r="D633" i="16"/>
  <c r="E633" i="16"/>
  <c r="O633" i="16"/>
  <c r="P633" i="16"/>
  <c r="R633" i="16"/>
  <c r="A634" i="16"/>
  <c r="B634" i="16"/>
  <c r="C634" i="16"/>
  <c r="D634" i="16"/>
  <c r="E634" i="16"/>
  <c r="O634" i="16"/>
  <c r="Q634" i="16" s="1"/>
  <c r="P634" i="16"/>
  <c r="R634" i="16"/>
  <c r="A635" i="16"/>
  <c r="B635" i="16"/>
  <c r="C635" i="16"/>
  <c r="D635" i="16"/>
  <c r="E635" i="16"/>
  <c r="O635" i="16"/>
  <c r="Q635" i="16" s="1"/>
  <c r="P635" i="16"/>
  <c r="R635" i="16"/>
  <c r="A636" i="16"/>
  <c r="B636" i="16"/>
  <c r="C636" i="16"/>
  <c r="D636" i="16"/>
  <c r="E636" i="16"/>
  <c r="O636" i="16"/>
  <c r="Q636" i="16" s="1"/>
  <c r="P636" i="16"/>
  <c r="R636" i="16"/>
  <c r="A637" i="16"/>
  <c r="B637" i="16"/>
  <c r="C637" i="16"/>
  <c r="D637" i="16"/>
  <c r="E637" i="16"/>
  <c r="O637" i="16"/>
  <c r="Q637" i="16" s="1"/>
  <c r="P637" i="16"/>
  <c r="R637" i="16"/>
  <c r="A638" i="16"/>
  <c r="B638" i="16"/>
  <c r="C638" i="16"/>
  <c r="D638" i="16"/>
  <c r="E638" i="16"/>
  <c r="O638" i="16"/>
  <c r="P638" i="16"/>
  <c r="Q638" i="16"/>
  <c r="R638" i="16"/>
  <c r="A639" i="16"/>
  <c r="B639" i="16"/>
  <c r="C639" i="16"/>
  <c r="D639" i="16"/>
  <c r="E639" i="16"/>
  <c r="O639" i="16"/>
  <c r="P639" i="16"/>
  <c r="R639" i="16"/>
  <c r="A640" i="16"/>
  <c r="B640" i="16"/>
  <c r="C640" i="16"/>
  <c r="D640" i="16"/>
  <c r="E640" i="16"/>
  <c r="O640" i="16"/>
  <c r="P640" i="16"/>
  <c r="Q640" i="16" s="1"/>
  <c r="R640" i="16"/>
  <c r="A641" i="16"/>
  <c r="B641" i="16"/>
  <c r="C641" i="16"/>
  <c r="D641" i="16"/>
  <c r="E641" i="16"/>
  <c r="O641" i="16"/>
  <c r="P641" i="16"/>
  <c r="Q641" i="16" s="1"/>
  <c r="R641" i="16"/>
  <c r="A642" i="16"/>
  <c r="B642" i="16"/>
  <c r="C642" i="16"/>
  <c r="D642" i="16"/>
  <c r="E642" i="16"/>
  <c r="O642" i="16"/>
  <c r="P642" i="16"/>
  <c r="Q642" i="16" s="1"/>
  <c r="R642" i="16"/>
  <c r="A643" i="16"/>
  <c r="B643" i="16"/>
  <c r="C643" i="16"/>
  <c r="D643" i="16"/>
  <c r="E643" i="16"/>
  <c r="O643" i="16"/>
  <c r="P643" i="16"/>
  <c r="Q643" i="16" s="1"/>
  <c r="R643" i="16"/>
  <c r="A644" i="16"/>
  <c r="B644" i="16"/>
  <c r="C644" i="16"/>
  <c r="D644" i="16"/>
  <c r="E644" i="16"/>
  <c r="O644" i="16"/>
  <c r="P644" i="16"/>
  <c r="Q644" i="16" s="1"/>
  <c r="R644" i="16"/>
  <c r="A645" i="16"/>
  <c r="B645" i="16"/>
  <c r="C645" i="16"/>
  <c r="D645" i="16"/>
  <c r="E645" i="16"/>
  <c r="O645" i="16"/>
  <c r="P645" i="16"/>
  <c r="Q645" i="16" s="1"/>
  <c r="R645" i="16"/>
  <c r="A646" i="16"/>
  <c r="B646" i="16"/>
  <c r="C646" i="16"/>
  <c r="D646" i="16"/>
  <c r="E646" i="16"/>
  <c r="O646" i="16"/>
  <c r="P646" i="16"/>
  <c r="R646" i="16"/>
  <c r="A647" i="16"/>
  <c r="B647" i="16"/>
  <c r="C647" i="16"/>
  <c r="D647" i="16"/>
  <c r="E647" i="16"/>
  <c r="O647" i="16"/>
  <c r="P647" i="16"/>
  <c r="R647" i="16"/>
  <c r="A648" i="16"/>
  <c r="B648" i="16"/>
  <c r="C648" i="16"/>
  <c r="D648" i="16"/>
  <c r="E648" i="16"/>
  <c r="O648" i="16"/>
  <c r="P648" i="16"/>
  <c r="Q648" i="16" s="1"/>
  <c r="R648" i="16"/>
  <c r="A649" i="16"/>
  <c r="B649" i="16"/>
  <c r="C649" i="16"/>
  <c r="D649" i="16"/>
  <c r="E649" i="16"/>
  <c r="O649" i="16"/>
  <c r="P649" i="16"/>
  <c r="Q649" i="16" s="1"/>
  <c r="R649" i="16"/>
  <c r="A650" i="16"/>
  <c r="B650" i="16"/>
  <c r="C650" i="16"/>
  <c r="D650" i="16"/>
  <c r="E650" i="16"/>
  <c r="O650" i="16"/>
  <c r="P650" i="16"/>
  <c r="Q650" i="16" s="1"/>
  <c r="R650" i="16"/>
  <c r="A651" i="16"/>
  <c r="B651" i="16"/>
  <c r="C651" i="16"/>
  <c r="D651" i="16"/>
  <c r="E651" i="16"/>
  <c r="O651" i="16"/>
  <c r="P651" i="16"/>
  <c r="Q651" i="16" s="1"/>
  <c r="R651" i="16"/>
  <c r="A652" i="16"/>
  <c r="B652" i="16"/>
  <c r="C652" i="16"/>
  <c r="D652" i="16"/>
  <c r="E652" i="16"/>
  <c r="O652" i="16"/>
  <c r="P652" i="16"/>
  <c r="R652" i="16"/>
  <c r="A653" i="16"/>
  <c r="B653" i="16"/>
  <c r="C653" i="16"/>
  <c r="D653" i="16"/>
  <c r="E653" i="16"/>
  <c r="O653" i="16"/>
  <c r="P653" i="16"/>
  <c r="R653" i="16"/>
  <c r="A654" i="16"/>
  <c r="B654" i="16"/>
  <c r="C654" i="16"/>
  <c r="D654" i="16"/>
  <c r="E654" i="16"/>
  <c r="O654" i="16"/>
  <c r="P654" i="16"/>
  <c r="R654" i="16"/>
  <c r="A655" i="16"/>
  <c r="B655" i="16"/>
  <c r="C655" i="16"/>
  <c r="D655" i="16"/>
  <c r="E655" i="16"/>
  <c r="O655" i="16"/>
  <c r="P655" i="16"/>
  <c r="R655" i="16"/>
  <c r="A656" i="16"/>
  <c r="B656" i="16"/>
  <c r="C656" i="16"/>
  <c r="D656" i="16"/>
  <c r="E656" i="16"/>
  <c r="O656" i="16"/>
  <c r="P656" i="16"/>
  <c r="Q656" i="16" s="1"/>
  <c r="R656" i="16"/>
  <c r="A657" i="16"/>
  <c r="B657" i="16"/>
  <c r="C657" i="16"/>
  <c r="D657" i="16"/>
  <c r="E657" i="16"/>
  <c r="O657" i="16"/>
  <c r="P657" i="16"/>
  <c r="Q657" i="16" s="1"/>
  <c r="R657" i="16"/>
  <c r="A658" i="16"/>
  <c r="B658" i="16"/>
  <c r="C658" i="16"/>
  <c r="D658" i="16"/>
  <c r="E658" i="16"/>
  <c r="O658" i="16"/>
  <c r="P658" i="16"/>
  <c r="R658" i="16"/>
  <c r="A659" i="16"/>
  <c r="B659" i="16"/>
  <c r="C659" i="16"/>
  <c r="D659" i="16"/>
  <c r="E659" i="16"/>
  <c r="O659" i="16"/>
  <c r="P659" i="16"/>
  <c r="R659" i="16"/>
  <c r="A660" i="16"/>
  <c r="B660" i="16"/>
  <c r="C660" i="16"/>
  <c r="D660" i="16"/>
  <c r="E660" i="16"/>
  <c r="O660" i="16"/>
  <c r="P660" i="16"/>
  <c r="Q660" i="16" s="1"/>
  <c r="R660" i="16"/>
  <c r="A661" i="16"/>
  <c r="B661" i="16"/>
  <c r="C661" i="16"/>
  <c r="D661" i="16"/>
  <c r="E661" i="16"/>
  <c r="O661" i="16"/>
  <c r="P661" i="16"/>
  <c r="Q661" i="16" s="1"/>
  <c r="R661" i="16"/>
  <c r="A662" i="16"/>
  <c r="B662" i="16"/>
  <c r="C662" i="16"/>
  <c r="D662" i="16"/>
  <c r="E662" i="16"/>
  <c r="O662" i="16"/>
  <c r="P662" i="16"/>
  <c r="Q662" i="16" s="1"/>
  <c r="R662" i="16"/>
  <c r="A663" i="16"/>
  <c r="B663" i="16"/>
  <c r="C663" i="16"/>
  <c r="D663" i="16"/>
  <c r="E663" i="16"/>
  <c r="O663" i="16"/>
  <c r="P663" i="16"/>
  <c r="R663" i="16"/>
  <c r="A664" i="16"/>
  <c r="B664" i="16"/>
  <c r="C664" i="16"/>
  <c r="D664" i="16"/>
  <c r="E664" i="16"/>
  <c r="O664" i="16"/>
  <c r="P664" i="16"/>
  <c r="R664" i="16"/>
  <c r="A665" i="16"/>
  <c r="B665" i="16"/>
  <c r="C665" i="16"/>
  <c r="D665" i="16"/>
  <c r="E665" i="16"/>
  <c r="O665" i="16"/>
  <c r="P665" i="16"/>
  <c r="R665" i="16"/>
  <c r="A666" i="16"/>
  <c r="B666" i="16"/>
  <c r="C666" i="16"/>
  <c r="D666" i="16"/>
  <c r="E666" i="16"/>
  <c r="O666" i="16"/>
  <c r="P666" i="16"/>
  <c r="Q666" i="16" s="1"/>
  <c r="R666" i="16"/>
  <c r="A667" i="16"/>
  <c r="B667" i="16"/>
  <c r="C667" i="16"/>
  <c r="D667" i="16"/>
  <c r="E667" i="16"/>
  <c r="O667" i="16"/>
  <c r="P667" i="16"/>
  <c r="Q667" i="16" s="1"/>
  <c r="R667" i="16"/>
  <c r="A668" i="16"/>
  <c r="B668" i="16"/>
  <c r="C668" i="16"/>
  <c r="D668" i="16"/>
  <c r="E668" i="16"/>
  <c r="O668" i="16"/>
  <c r="P668" i="16"/>
  <c r="R668" i="16"/>
  <c r="A669" i="16"/>
  <c r="B669" i="16"/>
  <c r="C669" i="16"/>
  <c r="D669" i="16"/>
  <c r="E669" i="16"/>
  <c r="O669" i="16"/>
  <c r="P669" i="16"/>
  <c r="R669" i="16"/>
  <c r="A670" i="16"/>
  <c r="B670" i="16"/>
  <c r="C670" i="16"/>
  <c r="D670" i="16"/>
  <c r="E670" i="16"/>
  <c r="O670" i="16"/>
  <c r="P670" i="16"/>
  <c r="R670" i="16"/>
  <c r="A671" i="16"/>
  <c r="B671" i="16"/>
  <c r="C671" i="16"/>
  <c r="D671" i="16"/>
  <c r="E671" i="16"/>
  <c r="O671" i="16"/>
  <c r="P671" i="16"/>
  <c r="R671" i="16"/>
  <c r="A672" i="16"/>
  <c r="B672" i="16"/>
  <c r="C672" i="16"/>
  <c r="D672" i="16"/>
  <c r="E672" i="16"/>
  <c r="O672" i="16"/>
  <c r="P672" i="16"/>
  <c r="Q672" i="16" s="1"/>
  <c r="R672" i="16"/>
  <c r="A673" i="16"/>
  <c r="B673" i="16"/>
  <c r="C673" i="16"/>
  <c r="D673" i="16"/>
  <c r="E673" i="16"/>
  <c r="O673" i="16"/>
  <c r="P673" i="16"/>
  <c r="Q673" i="16" s="1"/>
  <c r="R673" i="16"/>
  <c r="A674" i="16"/>
  <c r="B674" i="16"/>
  <c r="C674" i="16"/>
  <c r="D674" i="16"/>
  <c r="E674" i="16"/>
  <c r="O674" i="16"/>
  <c r="P674" i="16"/>
  <c r="Q674" i="16" s="1"/>
  <c r="R674" i="16"/>
  <c r="A675" i="16"/>
  <c r="B675" i="16"/>
  <c r="C675" i="16"/>
  <c r="D675" i="16"/>
  <c r="E675" i="16"/>
  <c r="O675" i="16"/>
  <c r="P675" i="16"/>
  <c r="R675" i="16"/>
  <c r="A676" i="16"/>
  <c r="B676" i="16"/>
  <c r="C676" i="16"/>
  <c r="D676" i="16"/>
  <c r="E676" i="16"/>
  <c r="O676" i="16"/>
  <c r="P676" i="16"/>
  <c r="R676" i="16"/>
  <c r="A677" i="16"/>
  <c r="B677" i="16"/>
  <c r="C677" i="16"/>
  <c r="D677" i="16"/>
  <c r="E677" i="16"/>
  <c r="O677" i="16"/>
  <c r="P677" i="16"/>
  <c r="R677" i="16"/>
  <c r="A678" i="16"/>
  <c r="B678" i="16"/>
  <c r="C678" i="16"/>
  <c r="D678" i="16"/>
  <c r="E678" i="16"/>
  <c r="O678" i="16"/>
  <c r="P678" i="16"/>
  <c r="R678" i="16"/>
  <c r="A679" i="16"/>
  <c r="B679" i="16"/>
  <c r="C679" i="16"/>
  <c r="D679" i="16"/>
  <c r="E679" i="16"/>
  <c r="O679" i="16"/>
  <c r="P679" i="16"/>
  <c r="Q679" i="16" s="1"/>
  <c r="R679" i="16"/>
  <c r="A680" i="16"/>
  <c r="B680" i="16"/>
  <c r="C680" i="16"/>
  <c r="D680" i="16"/>
  <c r="E680" i="16"/>
  <c r="O680" i="16"/>
  <c r="P680" i="16"/>
  <c r="Q680" i="16" s="1"/>
  <c r="R680" i="16"/>
  <c r="A681" i="16"/>
  <c r="B681" i="16"/>
  <c r="C681" i="16"/>
  <c r="D681" i="16"/>
  <c r="E681" i="16"/>
  <c r="O681" i="16"/>
  <c r="P681" i="16"/>
  <c r="Q681" i="16" s="1"/>
  <c r="R681" i="16"/>
  <c r="A682" i="16"/>
  <c r="B682" i="16"/>
  <c r="C682" i="16"/>
  <c r="D682" i="16"/>
  <c r="E682" i="16"/>
  <c r="O682" i="16"/>
  <c r="P682" i="16"/>
  <c r="R682" i="16"/>
  <c r="A683" i="16"/>
  <c r="B683" i="16"/>
  <c r="C683" i="16"/>
  <c r="D683" i="16"/>
  <c r="E683" i="16"/>
  <c r="O683" i="16"/>
  <c r="P683" i="16"/>
  <c r="R683" i="16"/>
  <c r="A684" i="16"/>
  <c r="B684" i="16"/>
  <c r="C684" i="16"/>
  <c r="D684" i="16"/>
  <c r="E684" i="16"/>
  <c r="O684" i="16"/>
  <c r="P684" i="16"/>
  <c r="Q684" i="16" s="1"/>
  <c r="R684" i="16"/>
  <c r="A685" i="16"/>
  <c r="B685" i="16"/>
  <c r="C685" i="16"/>
  <c r="D685" i="16"/>
  <c r="E685" i="16"/>
  <c r="O685" i="16"/>
  <c r="P685" i="16"/>
  <c r="Q685" i="16" s="1"/>
  <c r="R685" i="16"/>
  <c r="A686" i="16"/>
  <c r="B686" i="16"/>
  <c r="C686" i="16"/>
  <c r="D686" i="16"/>
  <c r="E686" i="16"/>
  <c r="O686" i="16"/>
  <c r="P686" i="16"/>
  <c r="Q686" i="16" s="1"/>
  <c r="R686" i="16"/>
  <c r="A687" i="16"/>
  <c r="B687" i="16"/>
  <c r="C687" i="16"/>
  <c r="D687" i="16"/>
  <c r="E687" i="16"/>
  <c r="O687" i="16"/>
  <c r="P687" i="16"/>
  <c r="Q687" i="16" s="1"/>
  <c r="R687" i="16"/>
  <c r="A688" i="16"/>
  <c r="B688" i="16"/>
  <c r="C688" i="16"/>
  <c r="D688" i="16"/>
  <c r="E688" i="16"/>
  <c r="O688" i="16"/>
  <c r="P688" i="16"/>
  <c r="R688" i="16"/>
  <c r="A689" i="16"/>
  <c r="B689" i="16"/>
  <c r="C689" i="16"/>
  <c r="D689" i="16"/>
  <c r="E689" i="16"/>
  <c r="O689" i="16"/>
  <c r="P689" i="16"/>
  <c r="Q689" i="16" s="1"/>
  <c r="R689" i="16"/>
  <c r="A690" i="16"/>
  <c r="B690" i="16"/>
  <c r="C690" i="16"/>
  <c r="D690" i="16"/>
  <c r="E690" i="16"/>
  <c r="O690" i="16"/>
  <c r="P690" i="16"/>
  <c r="R690" i="16"/>
  <c r="A691" i="16"/>
  <c r="B691" i="16"/>
  <c r="C691" i="16"/>
  <c r="D691" i="16"/>
  <c r="E691" i="16"/>
  <c r="O691" i="16"/>
  <c r="P691" i="16"/>
  <c r="Q691" i="16" s="1"/>
  <c r="R691" i="16"/>
  <c r="A692" i="16"/>
  <c r="B692" i="16"/>
  <c r="C692" i="16"/>
  <c r="D692" i="16"/>
  <c r="E692" i="16"/>
  <c r="O692" i="16"/>
  <c r="P692" i="16"/>
  <c r="Q692" i="16" s="1"/>
  <c r="R692" i="16"/>
  <c r="A693" i="16"/>
  <c r="B693" i="16"/>
  <c r="C693" i="16"/>
  <c r="D693" i="16"/>
  <c r="E693" i="16"/>
  <c r="O693" i="16"/>
  <c r="P693" i="16"/>
  <c r="Q693" i="16" s="1"/>
  <c r="R693" i="16"/>
  <c r="A694" i="16"/>
  <c r="B694" i="16"/>
  <c r="C694" i="16"/>
  <c r="D694" i="16"/>
  <c r="E694" i="16"/>
  <c r="O694" i="16"/>
  <c r="P694" i="16"/>
  <c r="Q694" i="16" s="1"/>
  <c r="R694" i="16"/>
  <c r="A695" i="16"/>
  <c r="B695" i="16"/>
  <c r="C695" i="16"/>
  <c r="D695" i="16"/>
  <c r="E695" i="16"/>
  <c r="O695" i="16"/>
  <c r="P695" i="16"/>
  <c r="R695" i="16"/>
  <c r="A696" i="16"/>
  <c r="B696" i="16"/>
  <c r="C696" i="16"/>
  <c r="D696" i="16"/>
  <c r="E696" i="16"/>
  <c r="O696" i="16"/>
  <c r="P696" i="16"/>
  <c r="R696" i="16"/>
  <c r="A697" i="16"/>
  <c r="B697" i="16"/>
  <c r="C697" i="16"/>
  <c r="D697" i="16"/>
  <c r="E697" i="16"/>
  <c r="O697" i="16"/>
  <c r="P697" i="16"/>
  <c r="R697" i="16"/>
  <c r="A698" i="16"/>
  <c r="B698" i="16"/>
  <c r="C698" i="16"/>
  <c r="D698" i="16"/>
  <c r="E698" i="16"/>
  <c r="O698" i="16"/>
  <c r="P698" i="16"/>
  <c r="Q698" i="16" s="1"/>
  <c r="R698" i="16"/>
  <c r="A699" i="16"/>
  <c r="B699" i="16"/>
  <c r="C699" i="16"/>
  <c r="D699" i="16"/>
  <c r="E699" i="16"/>
  <c r="O699" i="16"/>
  <c r="P699" i="16"/>
  <c r="Q699" i="16" s="1"/>
  <c r="R699" i="16"/>
  <c r="A700" i="16"/>
  <c r="B700" i="16"/>
  <c r="C700" i="16"/>
  <c r="D700" i="16"/>
  <c r="E700" i="16"/>
  <c r="O700" i="16"/>
  <c r="P700" i="16"/>
  <c r="R700" i="16"/>
  <c r="A701" i="16"/>
  <c r="B701" i="16"/>
  <c r="C701" i="16"/>
  <c r="D701" i="16"/>
  <c r="E701" i="16"/>
  <c r="O701" i="16"/>
  <c r="P701" i="16"/>
  <c r="R701" i="16"/>
  <c r="A702" i="16"/>
  <c r="B702" i="16"/>
  <c r="C702" i="16"/>
  <c r="D702" i="16"/>
  <c r="E702" i="16"/>
  <c r="O702" i="16"/>
  <c r="P702" i="16"/>
  <c r="R702" i="16"/>
  <c r="A703" i="16"/>
  <c r="B703" i="16"/>
  <c r="C703" i="16"/>
  <c r="D703" i="16"/>
  <c r="E703" i="16"/>
  <c r="O703" i="16"/>
  <c r="P703" i="16"/>
  <c r="R703" i="16"/>
  <c r="A704" i="16"/>
  <c r="B704" i="16"/>
  <c r="C704" i="16"/>
  <c r="D704" i="16"/>
  <c r="E704" i="16"/>
  <c r="O704" i="16"/>
  <c r="P704" i="16"/>
  <c r="Q704" i="16" s="1"/>
  <c r="R704" i="16"/>
  <c r="A705" i="16"/>
  <c r="B705" i="16"/>
  <c r="C705" i="16"/>
  <c r="D705" i="16"/>
  <c r="E705" i="16"/>
  <c r="O705" i="16"/>
  <c r="P705" i="16"/>
  <c r="Q705" i="16" s="1"/>
  <c r="R705" i="16"/>
  <c r="A706" i="16"/>
  <c r="B706" i="16"/>
  <c r="C706" i="16"/>
  <c r="D706" i="16"/>
  <c r="E706" i="16"/>
  <c r="O706" i="16"/>
  <c r="P706" i="16"/>
  <c r="Q706" i="16" s="1"/>
  <c r="R706" i="16"/>
  <c r="A707" i="16"/>
  <c r="B707" i="16"/>
  <c r="C707" i="16"/>
  <c r="D707" i="16"/>
  <c r="E707" i="16"/>
  <c r="O707" i="16"/>
  <c r="P707" i="16"/>
  <c r="R707" i="16"/>
  <c r="A708" i="16"/>
  <c r="B708" i="16"/>
  <c r="C708" i="16"/>
  <c r="D708" i="16"/>
  <c r="E708" i="16"/>
  <c r="O708" i="16"/>
  <c r="P708" i="16"/>
  <c r="R708" i="16"/>
  <c r="A709" i="16"/>
  <c r="B709" i="16"/>
  <c r="C709" i="16"/>
  <c r="D709" i="16"/>
  <c r="E709" i="16"/>
  <c r="O709" i="16"/>
  <c r="P709" i="16"/>
  <c r="R709" i="16"/>
  <c r="A710" i="16"/>
  <c r="B710" i="16"/>
  <c r="C710" i="16"/>
  <c r="D710" i="16"/>
  <c r="E710" i="16"/>
  <c r="O710" i="16"/>
  <c r="P710" i="16"/>
  <c r="R710" i="16"/>
  <c r="A711" i="16"/>
  <c r="B711" i="16"/>
  <c r="C711" i="16"/>
  <c r="D711" i="16"/>
  <c r="E711" i="16"/>
  <c r="O711" i="16"/>
  <c r="P711" i="16"/>
  <c r="Q711" i="16" s="1"/>
  <c r="R711" i="16"/>
  <c r="A712" i="16"/>
  <c r="B712" i="16"/>
  <c r="C712" i="16"/>
  <c r="D712" i="16"/>
  <c r="E712" i="16"/>
  <c r="O712" i="16"/>
  <c r="P712" i="16"/>
  <c r="Q712" i="16" s="1"/>
  <c r="R712" i="16"/>
  <c r="A713" i="16"/>
  <c r="B713" i="16"/>
  <c r="C713" i="16"/>
  <c r="D713" i="16"/>
  <c r="E713" i="16"/>
  <c r="O713" i="16"/>
  <c r="P713" i="16"/>
  <c r="Q713" i="16" s="1"/>
  <c r="R713" i="16"/>
  <c r="A714" i="16"/>
  <c r="B714" i="16"/>
  <c r="C714" i="16"/>
  <c r="D714" i="16"/>
  <c r="E714" i="16"/>
  <c r="O714" i="16"/>
  <c r="P714" i="16"/>
  <c r="R714" i="16"/>
  <c r="A715" i="16"/>
  <c r="B715" i="16"/>
  <c r="C715" i="16"/>
  <c r="D715" i="16"/>
  <c r="E715" i="16"/>
  <c r="O715" i="16"/>
  <c r="P715" i="16"/>
  <c r="R715" i="16"/>
  <c r="A716" i="16"/>
  <c r="B716" i="16"/>
  <c r="C716" i="16"/>
  <c r="D716" i="16"/>
  <c r="E716" i="16"/>
  <c r="O716" i="16"/>
  <c r="P716" i="16"/>
  <c r="Q716" i="16" s="1"/>
  <c r="R716" i="16"/>
  <c r="A717" i="16"/>
  <c r="B717" i="16"/>
  <c r="C717" i="16"/>
  <c r="D717" i="16"/>
  <c r="E717" i="16"/>
  <c r="O717" i="16"/>
  <c r="P717" i="16"/>
  <c r="Q717" i="16" s="1"/>
  <c r="R717" i="16"/>
  <c r="A718" i="16"/>
  <c r="B718" i="16"/>
  <c r="C718" i="16"/>
  <c r="D718" i="16"/>
  <c r="E718" i="16"/>
  <c r="O718" i="16"/>
  <c r="P718" i="16"/>
  <c r="Q718" i="16" s="1"/>
  <c r="R718" i="16"/>
  <c r="A719" i="16"/>
  <c r="B719" i="16"/>
  <c r="C719" i="16"/>
  <c r="D719" i="16"/>
  <c r="E719" i="16"/>
  <c r="O719" i="16"/>
  <c r="P719" i="16"/>
  <c r="Q719" i="16" s="1"/>
  <c r="R719" i="16"/>
  <c r="A720" i="16"/>
  <c r="B720" i="16"/>
  <c r="C720" i="16"/>
  <c r="D720" i="16"/>
  <c r="E720" i="16"/>
  <c r="O720" i="16"/>
  <c r="P720" i="16"/>
  <c r="R720" i="16"/>
  <c r="A721" i="16"/>
  <c r="B721" i="16"/>
  <c r="C721" i="16"/>
  <c r="D721" i="16"/>
  <c r="E721" i="16"/>
  <c r="O721" i="16"/>
  <c r="P721" i="16"/>
  <c r="Q721" i="16" s="1"/>
  <c r="R721" i="16"/>
  <c r="A722" i="16"/>
  <c r="B722" i="16"/>
  <c r="C722" i="16"/>
  <c r="D722" i="16"/>
  <c r="E722" i="16"/>
  <c r="O722" i="16"/>
  <c r="P722" i="16"/>
  <c r="R722" i="16"/>
  <c r="A723" i="16"/>
  <c r="B723" i="16"/>
  <c r="C723" i="16"/>
  <c r="D723" i="16"/>
  <c r="E723" i="16"/>
  <c r="O723" i="16"/>
  <c r="P723" i="16"/>
  <c r="Q723" i="16" s="1"/>
  <c r="R723" i="16"/>
  <c r="A724" i="16"/>
  <c r="B724" i="16"/>
  <c r="C724" i="16"/>
  <c r="D724" i="16"/>
  <c r="E724" i="16"/>
  <c r="O724" i="16"/>
  <c r="P724" i="16"/>
  <c r="Q724" i="16" s="1"/>
  <c r="R724" i="16"/>
  <c r="A725" i="16"/>
  <c r="B725" i="16"/>
  <c r="C725" i="16"/>
  <c r="D725" i="16"/>
  <c r="E725" i="16"/>
  <c r="O725" i="16"/>
  <c r="P725" i="16"/>
  <c r="Q725" i="16" s="1"/>
  <c r="R725" i="16"/>
  <c r="A726" i="16"/>
  <c r="B726" i="16"/>
  <c r="C726" i="16"/>
  <c r="D726" i="16"/>
  <c r="E726" i="16"/>
  <c r="O726" i="16"/>
  <c r="P726" i="16"/>
  <c r="Q726" i="16" s="1"/>
  <c r="R726" i="16"/>
  <c r="A727" i="16"/>
  <c r="B727" i="16"/>
  <c r="C727" i="16"/>
  <c r="D727" i="16"/>
  <c r="E727" i="16"/>
  <c r="O727" i="16"/>
  <c r="P727" i="16"/>
  <c r="R727" i="16"/>
  <c r="A728" i="16"/>
  <c r="B728" i="16"/>
  <c r="C728" i="16"/>
  <c r="D728" i="16"/>
  <c r="E728" i="16"/>
  <c r="O728" i="16"/>
  <c r="P728" i="16"/>
  <c r="Q728" i="16" s="1"/>
  <c r="R728" i="16"/>
  <c r="A729" i="16"/>
  <c r="B729" i="16"/>
  <c r="C729" i="16"/>
  <c r="D729" i="16"/>
  <c r="E729" i="16"/>
  <c r="O729" i="16"/>
  <c r="P729" i="16"/>
  <c r="R729" i="16"/>
  <c r="A730" i="16"/>
  <c r="B730" i="16"/>
  <c r="C730" i="16"/>
  <c r="D730" i="16"/>
  <c r="E730" i="16"/>
  <c r="O730" i="16"/>
  <c r="P730" i="16"/>
  <c r="R730" i="16"/>
  <c r="A731" i="16"/>
  <c r="B731" i="16"/>
  <c r="C731" i="16"/>
  <c r="D731" i="16"/>
  <c r="E731" i="16"/>
  <c r="O731" i="16"/>
  <c r="P731" i="16"/>
  <c r="R731" i="16"/>
  <c r="A732" i="16"/>
  <c r="B732" i="16"/>
  <c r="C732" i="16"/>
  <c r="D732" i="16"/>
  <c r="E732" i="16"/>
  <c r="O732" i="16"/>
  <c r="P732" i="16"/>
  <c r="Q732" i="16" s="1"/>
  <c r="R732" i="16"/>
  <c r="A733" i="16"/>
  <c r="B733" i="16"/>
  <c r="C733" i="16"/>
  <c r="D733" i="16"/>
  <c r="E733" i="16"/>
  <c r="O733" i="16"/>
  <c r="P733" i="16"/>
  <c r="Q733" i="16" s="1"/>
  <c r="R733" i="16"/>
  <c r="A734" i="16"/>
  <c r="B734" i="16"/>
  <c r="C734" i="16"/>
  <c r="D734" i="16"/>
  <c r="E734" i="16"/>
  <c r="O734" i="16"/>
  <c r="P734" i="16"/>
  <c r="Q734" i="16" s="1"/>
  <c r="R734" i="16"/>
  <c r="A735" i="16"/>
  <c r="B735" i="16"/>
  <c r="C735" i="16"/>
  <c r="D735" i="16"/>
  <c r="E735" i="16"/>
  <c r="O735" i="16"/>
  <c r="P735" i="16"/>
  <c r="Q735" i="16" s="1"/>
  <c r="R735" i="16"/>
  <c r="A736" i="16"/>
  <c r="B736" i="16"/>
  <c r="C736" i="16"/>
  <c r="D736" i="16"/>
  <c r="E736" i="16"/>
  <c r="O736" i="16"/>
  <c r="P736" i="16"/>
  <c r="R736" i="16"/>
  <c r="A737" i="16"/>
  <c r="B737" i="16"/>
  <c r="C737" i="16"/>
  <c r="D737" i="16"/>
  <c r="E737" i="16"/>
  <c r="O737" i="16"/>
  <c r="P737" i="16"/>
  <c r="Q737" i="16" s="1"/>
  <c r="R737" i="16"/>
  <c r="A738" i="16"/>
  <c r="B738" i="16"/>
  <c r="C738" i="16"/>
  <c r="D738" i="16"/>
  <c r="E738" i="16"/>
  <c r="O738" i="16"/>
  <c r="P738" i="16"/>
  <c r="R738" i="16"/>
  <c r="A739" i="16"/>
  <c r="B739" i="16"/>
  <c r="C739" i="16"/>
  <c r="D739" i="16"/>
  <c r="E739" i="16"/>
  <c r="O739" i="16"/>
  <c r="P739" i="16"/>
  <c r="R739" i="16"/>
  <c r="A740" i="16"/>
  <c r="B740" i="16"/>
  <c r="C740" i="16"/>
  <c r="D740" i="16"/>
  <c r="E740" i="16"/>
  <c r="O740" i="16"/>
  <c r="P740" i="16"/>
  <c r="Q740" i="16" s="1"/>
  <c r="R740" i="16"/>
  <c r="A741" i="16"/>
  <c r="B741" i="16"/>
  <c r="C741" i="16"/>
  <c r="D741" i="16"/>
  <c r="E741" i="16"/>
  <c r="O741" i="16"/>
  <c r="P741" i="16"/>
  <c r="Q741" i="16" s="1"/>
  <c r="R741" i="16"/>
  <c r="A742" i="16"/>
  <c r="B742" i="16"/>
  <c r="C742" i="16"/>
  <c r="D742" i="16"/>
  <c r="E742" i="16"/>
  <c r="O742" i="16"/>
  <c r="P742" i="16"/>
  <c r="Q742" i="16" s="1"/>
  <c r="R742" i="16"/>
  <c r="A743" i="16"/>
  <c r="B743" i="16"/>
  <c r="C743" i="16"/>
  <c r="D743" i="16"/>
  <c r="E743" i="16"/>
  <c r="O743" i="16"/>
  <c r="P743" i="16"/>
  <c r="R743" i="16"/>
  <c r="A744" i="16"/>
  <c r="B744" i="16"/>
  <c r="C744" i="16"/>
  <c r="D744" i="16"/>
  <c r="E744" i="16"/>
  <c r="O744" i="16"/>
  <c r="P744" i="16"/>
  <c r="Q744" i="16" s="1"/>
  <c r="R744" i="16"/>
  <c r="A745" i="16"/>
  <c r="B745" i="16"/>
  <c r="C745" i="16"/>
  <c r="D745" i="16"/>
  <c r="E745" i="16"/>
  <c r="O745" i="16"/>
  <c r="P745" i="16"/>
  <c r="R745" i="16"/>
  <c r="A746" i="16"/>
  <c r="B746" i="16"/>
  <c r="C746" i="16"/>
  <c r="D746" i="16"/>
  <c r="E746" i="16"/>
  <c r="O746" i="16"/>
  <c r="P746" i="16"/>
  <c r="R746" i="16"/>
  <c r="A747" i="16"/>
  <c r="B747" i="16"/>
  <c r="C747" i="16"/>
  <c r="D747" i="16"/>
  <c r="E747" i="16"/>
  <c r="O747" i="16"/>
  <c r="P747" i="16"/>
  <c r="R747" i="16"/>
  <c r="A748" i="16"/>
  <c r="B748" i="16"/>
  <c r="C748" i="16"/>
  <c r="D748" i="16"/>
  <c r="E748" i="16"/>
  <c r="O748" i="16"/>
  <c r="P748" i="16"/>
  <c r="Q748" i="16" s="1"/>
  <c r="R748" i="16"/>
  <c r="A749" i="16"/>
  <c r="B749" i="16"/>
  <c r="C749" i="16"/>
  <c r="D749" i="16"/>
  <c r="E749" i="16"/>
  <c r="O749" i="16"/>
  <c r="P749" i="16"/>
  <c r="Q749" i="16" s="1"/>
  <c r="R749" i="16"/>
  <c r="A750" i="16"/>
  <c r="B750" i="16"/>
  <c r="C750" i="16"/>
  <c r="D750" i="16"/>
  <c r="E750" i="16"/>
  <c r="O750" i="16"/>
  <c r="P750" i="16"/>
  <c r="Q750" i="16" s="1"/>
  <c r="R750" i="16"/>
  <c r="A751" i="16"/>
  <c r="B751" i="16"/>
  <c r="C751" i="16"/>
  <c r="D751" i="16"/>
  <c r="E751" i="16"/>
  <c r="O751" i="16"/>
  <c r="P751" i="16"/>
  <c r="Q751" i="16" s="1"/>
  <c r="R751" i="16"/>
  <c r="A752" i="16"/>
  <c r="B752" i="16"/>
  <c r="C752" i="16"/>
  <c r="D752" i="16"/>
  <c r="E752" i="16"/>
  <c r="O752" i="16"/>
  <c r="P752" i="16"/>
  <c r="R752" i="16"/>
  <c r="A753" i="16"/>
  <c r="B753" i="16"/>
  <c r="C753" i="16"/>
  <c r="D753" i="16"/>
  <c r="E753" i="16"/>
  <c r="O753" i="16"/>
  <c r="P753" i="16"/>
  <c r="Q753" i="16" s="1"/>
  <c r="R753" i="16"/>
  <c r="A754" i="16"/>
  <c r="B754" i="16"/>
  <c r="C754" i="16"/>
  <c r="D754" i="16"/>
  <c r="E754" i="16"/>
  <c r="O754" i="16"/>
  <c r="P754" i="16"/>
  <c r="R754" i="16"/>
  <c r="A755" i="16"/>
  <c r="B755" i="16"/>
  <c r="C755" i="16"/>
  <c r="D755" i="16"/>
  <c r="E755" i="16"/>
  <c r="O755" i="16"/>
  <c r="P755" i="16"/>
  <c r="R755" i="16"/>
  <c r="A756" i="16"/>
  <c r="B756" i="16"/>
  <c r="C756" i="16"/>
  <c r="D756" i="16"/>
  <c r="E756" i="16"/>
  <c r="O756" i="16"/>
  <c r="P756" i="16"/>
  <c r="Q756" i="16" s="1"/>
  <c r="R756" i="16"/>
  <c r="A757" i="16"/>
  <c r="B757" i="16"/>
  <c r="C757" i="16"/>
  <c r="D757" i="16"/>
  <c r="E757" i="16"/>
  <c r="O757" i="16"/>
  <c r="P757" i="16"/>
  <c r="Q757" i="16" s="1"/>
  <c r="R757" i="16"/>
  <c r="A758" i="16"/>
  <c r="B758" i="16"/>
  <c r="C758" i="16"/>
  <c r="D758" i="16"/>
  <c r="E758" i="16"/>
  <c r="O758" i="16"/>
  <c r="P758" i="16"/>
  <c r="Q758" i="16" s="1"/>
  <c r="R758" i="16"/>
  <c r="A759" i="16"/>
  <c r="B759" i="16"/>
  <c r="C759" i="16"/>
  <c r="D759" i="16"/>
  <c r="E759" i="16"/>
  <c r="O759" i="16"/>
  <c r="P759" i="16"/>
  <c r="R759" i="16"/>
  <c r="A760" i="16"/>
  <c r="B760" i="16"/>
  <c r="C760" i="16"/>
  <c r="D760" i="16"/>
  <c r="E760" i="16"/>
  <c r="O760" i="16"/>
  <c r="P760" i="16"/>
  <c r="Q760" i="16" s="1"/>
  <c r="R760" i="16"/>
  <c r="A761" i="16"/>
  <c r="B761" i="16"/>
  <c r="C761" i="16"/>
  <c r="D761" i="16"/>
  <c r="E761" i="16"/>
  <c r="O761" i="16"/>
  <c r="P761" i="16"/>
  <c r="R761" i="16"/>
  <c r="A762" i="16"/>
  <c r="B762" i="16"/>
  <c r="C762" i="16"/>
  <c r="D762" i="16"/>
  <c r="E762" i="16"/>
  <c r="O762" i="16"/>
  <c r="P762" i="16"/>
  <c r="R762" i="16"/>
  <c r="A763" i="16"/>
  <c r="B763" i="16"/>
  <c r="C763" i="16"/>
  <c r="D763" i="16"/>
  <c r="E763" i="16"/>
  <c r="O763" i="16"/>
  <c r="P763" i="16"/>
  <c r="Q763" i="16" s="1"/>
  <c r="R763" i="16"/>
  <c r="A764" i="16"/>
  <c r="B764" i="16"/>
  <c r="C764" i="16"/>
  <c r="D764" i="16"/>
  <c r="E764" i="16"/>
  <c r="O764" i="16"/>
  <c r="P764" i="16"/>
  <c r="Q764" i="16" s="1"/>
  <c r="R764" i="16"/>
  <c r="A765" i="16"/>
  <c r="B765" i="16"/>
  <c r="C765" i="16"/>
  <c r="D765" i="16"/>
  <c r="E765" i="16"/>
  <c r="O765" i="16"/>
  <c r="P765" i="16"/>
  <c r="Q765" i="16" s="1"/>
  <c r="R765" i="16"/>
  <c r="A766" i="16"/>
  <c r="B766" i="16"/>
  <c r="C766" i="16"/>
  <c r="D766" i="16"/>
  <c r="E766" i="16"/>
  <c r="O766" i="16"/>
  <c r="P766" i="16"/>
  <c r="Q766" i="16" s="1"/>
  <c r="R766" i="16"/>
  <c r="A767" i="16"/>
  <c r="B767" i="16"/>
  <c r="C767" i="16"/>
  <c r="D767" i="16"/>
  <c r="E767" i="16"/>
  <c r="O767" i="16"/>
  <c r="P767" i="16"/>
  <c r="Q767" i="16" s="1"/>
  <c r="R767" i="16"/>
  <c r="A768" i="16"/>
  <c r="B768" i="16"/>
  <c r="C768" i="16"/>
  <c r="D768" i="16"/>
  <c r="E768" i="16"/>
  <c r="O768" i="16"/>
  <c r="P768" i="16"/>
  <c r="R768" i="16"/>
  <c r="A769" i="16"/>
  <c r="B769" i="16"/>
  <c r="C769" i="16"/>
  <c r="D769" i="16"/>
  <c r="E769" i="16"/>
  <c r="O769" i="16"/>
  <c r="P769" i="16"/>
  <c r="Q769" i="16" s="1"/>
  <c r="R769" i="16"/>
  <c r="A770" i="16"/>
  <c r="B770" i="16"/>
  <c r="C770" i="16"/>
  <c r="D770" i="16"/>
  <c r="E770" i="16"/>
  <c r="O770" i="16"/>
  <c r="P770" i="16"/>
  <c r="R770" i="16"/>
  <c r="A771" i="16"/>
  <c r="B771" i="16"/>
  <c r="C771" i="16"/>
  <c r="D771" i="16"/>
  <c r="E771" i="16"/>
  <c r="O771" i="16"/>
  <c r="P771" i="16"/>
  <c r="R771" i="16"/>
  <c r="A772" i="16"/>
  <c r="B772" i="16"/>
  <c r="C772" i="16"/>
  <c r="D772" i="16"/>
  <c r="E772" i="16"/>
  <c r="O772" i="16"/>
  <c r="P772" i="16"/>
  <c r="Q772" i="16" s="1"/>
  <c r="R772" i="16"/>
  <c r="A773" i="16"/>
  <c r="B773" i="16"/>
  <c r="C773" i="16"/>
  <c r="D773" i="16"/>
  <c r="E773" i="16"/>
  <c r="O773" i="16"/>
  <c r="P773" i="16"/>
  <c r="Q773" i="16" s="1"/>
  <c r="R773" i="16"/>
  <c r="A774" i="16"/>
  <c r="B774" i="16"/>
  <c r="C774" i="16"/>
  <c r="D774" i="16"/>
  <c r="E774" i="16"/>
  <c r="O774" i="16"/>
  <c r="P774" i="16"/>
  <c r="Q774" i="16" s="1"/>
  <c r="R774" i="16"/>
  <c r="A775" i="16"/>
  <c r="B775" i="16"/>
  <c r="C775" i="16"/>
  <c r="D775" i="16"/>
  <c r="E775" i="16"/>
  <c r="O775" i="16"/>
  <c r="P775" i="16"/>
  <c r="Q775" i="16" s="1"/>
  <c r="R775" i="16"/>
  <c r="A776" i="16"/>
  <c r="B776" i="16"/>
  <c r="C776" i="16"/>
  <c r="D776" i="16"/>
  <c r="E776" i="16"/>
  <c r="O776" i="16"/>
  <c r="P776" i="16"/>
  <c r="Q776" i="16" s="1"/>
  <c r="R776" i="16"/>
  <c r="A777" i="16"/>
  <c r="B777" i="16"/>
  <c r="C777" i="16"/>
  <c r="D777" i="16"/>
  <c r="E777" i="16"/>
  <c r="O777" i="16"/>
  <c r="P777" i="16"/>
  <c r="Q777" i="16" s="1"/>
  <c r="R777" i="16"/>
  <c r="A778" i="16"/>
  <c r="B778" i="16"/>
  <c r="C778" i="16"/>
  <c r="D778" i="16"/>
  <c r="E778" i="16"/>
  <c r="O778" i="16"/>
  <c r="P778" i="16"/>
  <c r="R778" i="16"/>
  <c r="A779" i="16"/>
  <c r="B779" i="16"/>
  <c r="C779" i="16"/>
  <c r="D779" i="16"/>
  <c r="E779" i="16"/>
  <c r="O779" i="16"/>
  <c r="P779" i="16"/>
  <c r="R779" i="16"/>
  <c r="A780" i="16"/>
  <c r="B780" i="16"/>
  <c r="C780" i="16"/>
  <c r="D780" i="16"/>
  <c r="E780" i="16"/>
  <c r="O780" i="16"/>
  <c r="P780" i="16"/>
  <c r="Q780" i="16" s="1"/>
  <c r="R780" i="16"/>
  <c r="A781" i="16"/>
  <c r="B781" i="16"/>
  <c r="C781" i="16"/>
  <c r="D781" i="16"/>
  <c r="E781" i="16"/>
  <c r="O781" i="16"/>
  <c r="P781" i="16"/>
  <c r="Q781" i="16" s="1"/>
  <c r="R781" i="16"/>
  <c r="A782" i="16"/>
  <c r="B782" i="16"/>
  <c r="C782" i="16"/>
  <c r="D782" i="16"/>
  <c r="E782" i="16"/>
  <c r="O782" i="16"/>
  <c r="P782" i="16"/>
  <c r="Q782" i="16" s="1"/>
  <c r="R782" i="16"/>
  <c r="A783" i="16"/>
  <c r="B783" i="16"/>
  <c r="C783" i="16"/>
  <c r="D783" i="16"/>
  <c r="E783" i="16"/>
  <c r="O783" i="16"/>
  <c r="P783" i="16"/>
  <c r="Q783" i="16" s="1"/>
  <c r="R783" i="16"/>
  <c r="A784" i="16"/>
  <c r="B784" i="16"/>
  <c r="C784" i="16"/>
  <c r="D784" i="16"/>
  <c r="E784" i="16"/>
  <c r="O784" i="16"/>
  <c r="P784" i="16"/>
  <c r="R784" i="16"/>
  <c r="A785" i="16"/>
  <c r="B785" i="16"/>
  <c r="C785" i="16"/>
  <c r="D785" i="16"/>
  <c r="E785" i="16"/>
  <c r="O785" i="16"/>
  <c r="P785" i="16"/>
  <c r="R785" i="16"/>
  <c r="A786" i="16"/>
  <c r="B786" i="16"/>
  <c r="C786" i="16"/>
  <c r="D786" i="16"/>
  <c r="E786" i="16"/>
  <c r="O786" i="16"/>
  <c r="P786" i="16"/>
  <c r="Q786" i="16" s="1"/>
  <c r="R786" i="16"/>
  <c r="A787" i="16"/>
  <c r="B787" i="16"/>
  <c r="C787" i="16"/>
  <c r="D787" i="16"/>
  <c r="E787" i="16"/>
  <c r="O787" i="16"/>
  <c r="P787" i="16"/>
  <c r="Q787" i="16" s="1"/>
  <c r="R787" i="16"/>
  <c r="A788" i="16"/>
  <c r="B788" i="16"/>
  <c r="C788" i="16"/>
  <c r="D788" i="16"/>
  <c r="E788" i="16"/>
  <c r="O788" i="16"/>
  <c r="P788" i="16"/>
  <c r="Q788" i="16" s="1"/>
  <c r="R788" i="16"/>
  <c r="A789" i="16"/>
  <c r="B789" i="16"/>
  <c r="C789" i="16"/>
  <c r="D789" i="16"/>
  <c r="E789" i="16"/>
  <c r="O789" i="16"/>
  <c r="P789" i="16"/>
  <c r="Q789" i="16" s="1"/>
  <c r="R789" i="16"/>
  <c r="A790" i="16"/>
  <c r="B790" i="16"/>
  <c r="C790" i="16"/>
  <c r="D790" i="16"/>
  <c r="E790" i="16"/>
  <c r="O790" i="16"/>
  <c r="P790" i="16"/>
  <c r="R790" i="16"/>
  <c r="A791" i="16"/>
  <c r="B791" i="16"/>
  <c r="C791" i="16"/>
  <c r="D791" i="16"/>
  <c r="E791" i="16"/>
  <c r="O791" i="16"/>
  <c r="P791" i="16"/>
  <c r="R791" i="16"/>
  <c r="A792" i="16"/>
  <c r="B792" i="16"/>
  <c r="C792" i="16"/>
  <c r="D792" i="16"/>
  <c r="E792" i="16"/>
  <c r="O792" i="16"/>
  <c r="P792" i="16"/>
  <c r="Q792" i="16" s="1"/>
  <c r="R792" i="16"/>
  <c r="A793" i="16"/>
  <c r="B793" i="16"/>
  <c r="C793" i="16"/>
  <c r="D793" i="16"/>
  <c r="E793" i="16"/>
  <c r="O793" i="16"/>
  <c r="P793" i="16"/>
  <c r="Q793" i="16" s="1"/>
  <c r="R793" i="16"/>
  <c r="A794" i="16"/>
  <c r="B794" i="16"/>
  <c r="C794" i="16"/>
  <c r="D794" i="16"/>
  <c r="E794" i="16"/>
  <c r="O794" i="16"/>
  <c r="P794" i="16"/>
  <c r="Q794" i="16" s="1"/>
  <c r="R794" i="16"/>
  <c r="A795" i="16"/>
  <c r="B795" i="16"/>
  <c r="C795" i="16"/>
  <c r="D795" i="16"/>
  <c r="E795" i="16"/>
  <c r="O795" i="16"/>
  <c r="P795" i="16"/>
  <c r="Q795" i="16" s="1"/>
  <c r="R795" i="16"/>
  <c r="A796" i="16"/>
  <c r="B796" i="16"/>
  <c r="C796" i="16"/>
  <c r="D796" i="16"/>
  <c r="E796" i="16"/>
  <c r="O796" i="16"/>
  <c r="P796" i="16"/>
  <c r="Q796" i="16" s="1"/>
  <c r="R796" i="16"/>
  <c r="A797" i="16"/>
  <c r="B797" i="16"/>
  <c r="C797" i="16"/>
  <c r="D797" i="16"/>
  <c r="E797" i="16"/>
  <c r="O797" i="16"/>
  <c r="P797" i="16"/>
  <c r="R797" i="16"/>
  <c r="A798" i="16"/>
  <c r="B798" i="16"/>
  <c r="C798" i="16"/>
  <c r="D798" i="16"/>
  <c r="E798" i="16"/>
  <c r="O798" i="16"/>
  <c r="P798" i="16"/>
  <c r="R798" i="16"/>
  <c r="A799" i="16"/>
  <c r="B799" i="16"/>
  <c r="C799" i="16"/>
  <c r="D799" i="16"/>
  <c r="E799" i="16"/>
  <c r="O799" i="16"/>
  <c r="P799" i="16"/>
  <c r="Q799" i="16" s="1"/>
  <c r="R799" i="16"/>
  <c r="A800" i="16"/>
  <c r="B800" i="16"/>
  <c r="C800" i="16"/>
  <c r="D800" i="16"/>
  <c r="E800" i="16"/>
  <c r="O800" i="16"/>
  <c r="P800" i="16"/>
  <c r="R800" i="16"/>
  <c r="A801" i="16"/>
  <c r="B801" i="16"/>
  <c r="C801" i="16"/>
  <c r="D801" i="16"/>
  <c r="E801" i="16"/>
  <c r="O801" i="16"/>
  <c r="P801" i="16"/>
  <c r="R801" i="16"/>
  <c r="A802" i="16"/>
  <c r="B802" i="16"/>
  <c r="C802" i="16"/>
  <c r="D802" i="16"/>
  <c r="E802" i="16"/>
  <c r="O802" i="16"/>
  <c r="P802" i="16"/>
  <c r="Q802" i="16" s="1"/>
  <c r="R802" i="16"/>
  <c r="A803" i="16"/>
  <c r="B803" i="16"/>
  <c r="C803" i="16"/>
  <c r="D803" i="16"/>
  <c r="E803" i="16"/>
  <c r="O803" i="16"/>
  <c r="P803" i="16"/>
  <c r="Q803" i="16" s="1"/>
  <c r="R803" i="16"/>
  <c r="A804" i="16"/>
  <c r="B804" i="16"/>
  <c r="C804" i="16"/>
  <c r="D804" i="16"/>
  <c r="E804" i="16"/>
  <c r="O804" i="16"/>
  <c r="P804" i="16"/>
  <c r="Q804" i="16" s="1"/>
  <c r="R804" i="16"/>
  <c r="A805" i="16"/>
  <c r="B805" i="16"/>
  <c r="C805" i="16"/>
  <c r="D805" i="16"/>
  <c r="E805" i="16"/>
  <c r="O805" i="16"/>
  <c r="P805" i="16"/>
  <c r="R805" i="16"/>
  <c r="A806" i="16"/>
  <c r="B806" i="16"/>
  <c r="C806" i="16"/>
  <c r="D806" i="16"/>
  <c r="E806" i="16"/>
  <c r="O806" i="16"/>
  <c r="P806" i="16"/>
  <c r="Q806" i="16" s="1"/>
  <c r="R806" i="16"/>
  <c r="A807" i="16"/>
  <c r="B807" i="16"/>
  <c r="C807" i="16"/>
  <c r="D807" i="16"/>
  <c r="E807" i="16"/>
  <c r="O807" i="16"/>
  <c r="P807" i="16"/>
  <c r="R807" i="16"/>
  <c r="A808" i="16"/>
  <c r="B808" i="16"/>
  <c r="C808" i="16"/>
  <c r="D808" i="16"/>
  <c r="E808" i="16"/>
  <c r="O808" i="16"/>
  <c r="P808" i="16"/>
  <c r="Q808" i="16" s="1"/>
  <c r="R808" i="16"/>
  <c r="A809" i="16"/>
  <c r="B809" i="16"/>
  <c r="C809" i="16"/>
  <c r="D809" i="16"/>
  <c r="E809" i="16"/>
  <c r="O809" i="16"/>
  <c r="P809" i="16"/>
  <c r="Q809" i="16" s="1"/>
  <c r="R809" i="16"/>
  <c r="A810" i="16"/>
  <c r="B810" i="16"/>
  <c r="C810" i="16"/>
  <c r="D810" i="16"/>
  <c r="E810" i="16"/>
  <c r="O810" i="16"/>
  <c r="P810" i="16"/>
  <c r="Q810" i="16" s="1"/>
  <c r="R810" i="16"/>
  <c r="A811" i="16"/>
  <c r="B811" i="16"/>
  <c r="C811" i="16"/>
  <c r="D811" i="16"/>
  <c r="E811" i="16"/>
  <c r="O811" i="16"/>
  <c r="P811" i="16"/>
  <c r="Q811" i="16" s="1"/>
  <c r="R811" i="16"/>
  <c r="A812" i="16"/>
  <c r="B812" i="16"/>
  <c r="C812" i="16"/>
  <c r="D812" i="16"/>
  <c r="E812" i="16"/>
  <c r="O812" i="16"/>
  <c r="P812" i="16"/>
  <c r="Q812" i="16" s="1"/>
  <c r="R812" i="16"/>
  <c r="A813" i="16"/>
  <c r="B813" i="16"/>
  <c r="C813" i="16"/>
  <c r="D813" i="16"/>
  <c r="E813" i="16"/>
  <c r="O813" i="16"/>
  <c r="P813" i="16"/>
  <c r="R813" i="16"/>
  <c r="A814" i="16"/>
  <c r="B814" i="16"/>
  <c r="C814" i="16"/>
  <c r="D814" i="16"/>
  <c r="E814" i="16"/>
  <c r="O814" i="16"/>
  <c r="P814" i="16"/>
  <c r="R814" i="16"/>
  <c r="A815" i="16"/>
  <c r="B815" i="16"/>
  <c r="C815" i="16"/>
  <c r="D815" i="16"/>
  <c r="E815" i="16"/>
  <c r="O815" i="16"/>
  <c r="P815" i="16"/>
  <c r="R815" i="16"/>
  <c r="A816" i="16"/>
  <c r="B816" i="16"/>
  <c r="C816" i="16"/>
  <c r="D816" i="16"/>
  <c r="E816" i="16"/>
  <c r="O816" i="16"/>
  <c r="P816" i="16"/>
  <c r="R816" i="16"/>
  <c r="A817" i="16"/>
  <c r="B817" i="16"/>
  <c r="C817" i="16"/>
  <c r="D817" i="16"/>
  <c r="E817" i="16"/>
  <c r="O817" i="16"/>
  <c r="P817" i="16"/>
  <c r="Q817" i="16" s="1"/>
  <c r="R817" i="16"/>
  <c r="A818" i="16"/>
  <c r="B818" i="16"/>
  <c r="C818" i="16"/>
  <c r="D818" i="16"/>
  <c r="E818" i="16"/>
  <c r="O818" i="16"/>
  <c r="P818" i="16"/>
  <c r="Q818" i="16" s="1"/>
  <c r="R818" i="16"/>
  <c r="A819" i="16"/>
  <c r="B819" i="16"/>
  <c r="C819" i="16"/>
  <c r="D819" i="16"/>
  <c r="E819" i="16"/>
  <c r="O819" i="16"/>
  <c r="P819" i="16"/>
  <c r="Q819" i="16" s="1"/>
  <c r="R819" i="16"/>
  <c r="A820" i="16"/>
  <c r="B820" i="16"/>
  <c r="C820" i="16"/>
  <c r="D820" i="16"/>
  <c r="E820" i="16"/>
  <c r="O820" i="16"/>
  <c r="P820" i="16"/>
  <c r="Q820" i="16" s="1"/>
  <c r="R820" i="16"/>
  <c r="A821" i="16"/>
  <c r="B821" i="16"/>
  <c r="C821" i="16"/>
  <c r="D821" i="16"/>
  <c r="E821" i="16"/>
  <c r="O821" i="16"/>
  <c r="P821" i="16"/>
  <c r="Q821" i="16" s="1"/>
  <c r="R821" i="16"/>
  <c r="A822" i="16"/>
  <c r="B822" i="16"/>
  <c r="C822" i="16"/>
  <c r="D822" i="16"/>
  <c r="E822" i="16"/>
  <c r="O822" i="16"/>
  <c r="P822" i="16"/>
  <c r="R822" i="16"/>
  <c r="A823" i="16"/>
  <c r="B823" i="16"/>
  <c r="C823" i="16"/>
  <c r="D823" i="16"/>
  <c r="E823" i="16"/>
  <c r="O823" i="16"/>
  <c r="P823" i="16"/>
  <c r="R823" i="16"/>
  <c r="A824" i="16"/>
  <c r="B824" i="16"/>
  <c r="C824" i="16"/>
  <c r="D824" i="16"/>
  <c r="E824" i="16"/>
  <c r="O824" i="16"/>
  <c r="P824" i="16"/>
  <c r="R824" i="16"/>
  <c r="A825" i="16"/>
  <c r="B825" i="16"/>
  <c r="C825" i="16"/>
  <c r="D825" i="16"/>
  <c r="E825" i="16"/>
  <c r="O825" i="16"/>
  <c r="P825" i="16"/>
  <c r="R825" i="16"/>
  <c r="A826" i="16"/>
  <c r="B826" i="16"/>
  <c r="C826" i="16"/>
  <c r="D826" i="16"/>
  <c r="E826" i="16"/>
  <c r="O826" i="16"/>
  <c r="P826" i="16"/>
  <c r="Q826" i="16" s="1"/>
  <c r="R826" i="16"/>
  <c r="A827" i="16"/>
  <c r="B827" i="16"/>
  <c r="C827" i="16"/>
  <c r="D827" i="16"/>
  <c r="E827" i="16"/>
  <c r="O827" i="16"/>
  <c r="P827" i="16"/>
  <c r="Q827" i="16" s="1"/>
  <c r="R827" i="16"/>
  <c r="A828" i="16"/>
  <c r="B828" i="16"/>
  <c r="C828" i="16"/>
  <c r="D828" i="16"/>
  <c r="E828" i="16"/>
  <c r="O828" i="16"/>
  <c r="P828" i="16"/>
  <c r="Q828" i="16" s="1"/>
  <c r="R828" i="16"/>
  <c r="A829" i="16"/>
  <c r="B829" i="16"/>
  <c r="C829" i="16"/>
  <c r="D829" i="16"/>
  <c r="E829" i="16"/>
  <c r="O829" i="16"/>
  <c r="P829" i="16"/>
  <c r="Q829" i="16" s="1"/>
  <c r="R829" i="16"/>
  <c r="A830" i="16"/>
  <c r="B830" i="16"/>
  <c r="C830" i="16"/>
  <c r="D830" i="16"/>
  <c r="E830" i="16"/>
  <c r="O830" i="16"/>
  <c r="P830" i="16"/>
  <c r="R830" i="16"/>
  <c r="A831" i="16"/>
  <c r="B831" i="16"/>
  <c r="C831" i="16"/>
  <c r="D831" i="16"/>
  <c r="E831" i="16"/>
  <c r="O831" i="16"/>
  <c r="P831" i="16"/>
  <c r="R831" i="16"/>
  <c r="A832" i="16"/>
  <c r="B832" i="16"/>
  <c r="C832" i="16"/>
  <c r="D832" i="16"/>
  <c r="E832" i="16"/>
  <c r="O832" i="16"/>
  <c r="P832" i="16"/>
  <c r="R832" i="16"/>
  <c r="A833" i="16"/>
  <c r="B833" i="16"/>
  <c r="C833" i="16"/>
  <c r="D833" i="16"/>
  <c r="E833" i="16"/>
  <c r="O833" i="16"/>
  <c r="P833" i="16"/>
  <c r="R833" i="16"/>
  <c r="A834" i="16"/>
  <c r="B834" i="16"/>
  <c r="C834" i="16"/>
  <c r="D834" i="16"/>
  <c r="E834" i="16"/>
  <c r="O834" i="16"/>
  <c r="P834" i="16"/>
  <c r="Q834" i="16" s="1"/>
  <c r="R834" i="16"/>
  <c r="A835" i="16"/>
  <c r="B835" i="16"/>
  <c r="C835" i="16"/>
  <c r="D835" i="16"/>
  <c r="E835" i="16"/>
  <c r="O835" i="16"/>
  <c r="P835" i="16"/>
  <c r="Q835" i="16" s="1"/>
  <c r="R835" i="16"/>
  <c r="A836" i="16"/>
  <c r="B836" i="16"/>
  <c r="C836" i="16"/>
  <c r="D836" i="16"/>
  <c r="E836" i="16"/>
  <c r="O836" i="16"/>
  <c r="P836" i="16"/>
  <c r="Q836" i="16" s="1"/>
  <c r="R836" i="16"/>
  <c r="A837" i="16"/>
  <c r="B837" i="16"/>
  <c r="C837" i="16"/>
  <c r="D837" i="16"/>
  <c r="E837" i="16"/>
  <c r="O837" i="16"/>
  <c r="P837" i="16"/>
  <c r="Q837" i="16" s="1"/>
  <c r="R837" i="16"/>
  <c r="A838" i="16"/>
  <c r="B838" i="16"/>
  <c r="C838" i="16"/>
  <c r="D838" i="16"/>
  <c r="E838" i="16"/>
  <c r="O838" i="16"/>
  <c r="P838" i="16"/>
  <c r="R838" i="16"/>
  <c r="A839" i="16"/>
  <c r="B839" i="16"/>
  <c r="C839" i="16"/>
  <c r="D839" i="16"/>
  <c r="E839" i="16"/>
  <c r="O839" i="16"/>
  <c r="P839" i="16"/>
  <c r="R839" i="16"/>
  <c r="A840" i="16"/>
  <c r="B840" i="16"/>
  <c r="C840" i="16"/>
  <c r="D840" i="16"/>
  <c r="E840" i="16"/>
  <c r="O840" i="16"/>
  <c r="P840" i="16"/>
  <c r="R840" i="16"/>
  <c r="A841" i="16"/>
  <c r="B841" i="16"/>
  <c r="C841" i="16"/>
  <c r="D841" i="16"/>
  <c r="E841" i="16"/>
  <c r="O841" i="16"/>
  <c r="P841" i="16"/>
  <c r="R841" i="16"/>
  <c r="A842" i="16"/>
  <c r="B842" i="16"/>
  <c r="C842" i="16"/>
  <c r="D842" i="16"/>
  <c r="E842" i="16"/>
  <c r="O842" i="16"/>
  <c r="P842" i="16"/>
  <c r="Q842" i="16" s="1"/>
  <c r="R842" i="16"/>
  <c r="A843" i="16"/>
  <c r="B843" i="16"/>
  <c r="C843" i="16"/>
  <c r="D843" i="16"/>
  <c r="E843" i="16"/>
  <c r="O843" i="16"/>
  <c r="P843" i="16"/>
  <c r="Q843" i="16" s="1"/>
  <c r="R843" i="16"/>
  <c r="A844" i="16"/>
  <c r="B844" i="16"/>
  <c r="C844" i="16"/>
  <c r="D844" i="16"/>
  <c r="E844" i="16"/>
  <c r="O844" i="16"/>
  <c r="P844" i="16"/>
  <c r="Q844" i="16" s="1"/>
  <c r="R844" i="16"/>
  <c r="A845" i="16"/>
  <c r="B845" i="16"/>
  <c r="C845" i="16"/>
  <c r="D845" i="16"/>
  <c r="E845" i="16"/>
  <c r="O845" i="16"/>
  <c r="P845" i="16"/>
  <c r="Q845" i="16" s="1"/>
  <c r="R845" i="16"/>
  <c r="A846" i="16"/>
  <c r="B846" i="16"/>
  <c r="C846" i="16"/>
  <c r="D846" i="16"/>
  <c r="E846" i="16"/>
  <c r="O846" i="16"/>
  <c r="P846" i="16"/>
  <c r="R846" i="16"/>
  <c r="A847" i="16"/>
  <c r="B847" i="16"/>
  <c r="C847" i="16"/>
  <c r="D847" i="16"/>
  <c r="E847" i="16"/>
  <c r="O847" i="16"/>
  <c r="P847" i="16"/>
  <c r="R847" i="16"/>
  <c r="A848" i="16"/>
  <c r="B848" i="16"/>
  <c r="C848" i="16"/>
  <c r="D848" i="16"/>
  <c r="E848" i="16"/>
  <c r="O848" i="16"/>
  <c r="P848" i="16"/>
  <c r="R848" i="16"/>
  <c r="A849" i="16"/>
  <c r="B849" i="16"/>
  <c r="C849" i="16"/>
  <c r="D849" i="16"/>
  <c r="E849" i="16"/>
  <c r="O849" i="16"/>
  <c r="P849" i="16"/>
  <c r="R849" i="16"/>
  <c r="A850" i="16"/>
  <c r="B850" i="16"/>
  <c r="C850" i="16"/>
  <c r="D850" i="16"/>
  <c r="E850" i="16"/>
  <c r="O850" i="16"/>
  <c r="P850" i="16"/>
  <c r="Q850" i="16" s="1"/>
  <c r="R850" i="16"/>
  <c r="A851" i="16"/>
  <c r="B851" i="16"/>
  <c r="C851" i="16"/>
  <c r="D851" i="16"/>
  <c r="E851" i="16"/>
  <c r="O851" i="16"/>
  <c r="P851" i="16"/>
  <c r="Q851" i="16" s="1"/>
  <c r="R851" i="16"/>
  <c r="A852" i="16"/>
  <c r="B852" i="16"/>
  <c r="C852" i="16"/>
  <c r="D852" i="16"/>
  <c r="E852" i="16"/>
  <c r="O852" i="16"/>
  <c r="P852" i="16"/>
  <c r="Q852" i="16" s="1"/>
  <c r="R852" i="16"/>
  <c r="A853" i="16"/>
  <c r="B853" i="16"/>
  <c r="C853" i="16"/>
  <c r="D853" i="16"/>
  <c r="E853" i="16"/>
  <c r="O853" i="16"/>
  <c r="P853" i="16"/>
  <c r="R853" i="16"/>
  <c r="A854" i="16"/>
  <c r="B854" i="16"/>
  <c r="C854" i="16"/>
  <c r="D854" i="16"/>
  <c r="E854" i="16"/>
  <c r="O854" i="16"/>
  <c r="P854" i="16"/>
  <c r="Q854" i="16" s="1"/>
  <c r="R854" i="16"/>
  <c r="A855" i="16"/>
  <c r="B855" i="16"/>
  <c r="C855" i="16"/>
  <c r="D855" i="16"/>
  <c r="E855" i="16"/>
  <c r="O855" i="16"/>
  <c r="P855" i="16"/>
  <c r="Q855" i="16" s="1"/>
  <c r="R855" i="16"/>
  <c r="A856" i="16"/>
  <c r="B856" i="16"/>
  <c r="C856" i="16"/>
  <c r="D856" i="16"/>
  <c r="E856" i="16"/>
  <c r="O856" i="16"/>
  <c r="P856" i="16"/>
  <c r="Q856" i="16" s="1"/>
  <c r="R856" i="16"/>
  <c r="A857" i="16"/>
  <c r="B857" i="16"/>
  <c r="C857" i="16"/>
  <c r="D857" i="16"/>
  <c r="E857" i="16"/>
  <c r="O857" i="16"/>
  <c r="P857" i="16"/>
  <c r="Q857" i="16" s="1"/>
  <c r="R857" i="16"/>
  <c r="A858" i="16"/>
  <c r="B858" i="16"/>
  <c r="C858" i="16"/>
  <c r="D858" i="16"/>
  <c r="E858" i="16"/>
  <c r="O858" i="16"/>
  <c r="P858" i="16"/>
  <c r="Q858" i="16" s="1"/>
  <c r="R858" i="16"/>
  <c r="A859" i="16"/>
  <c r="B859" i="16"/>
  <c r="C859" i="16"/>
  <c r="D859" i="16"/>
  <c r="E859" i="16"/>
  <c r="O859" i="16"/>
  <c r="P859" i="16"/>
  <c r="Q859" i="16" s="1"/>
  <c r="R859" i="16"/>
  <c r="A860" i="16"/>
  <c r="B860" i="16"/>
  <c r="C860" i="16"/>
  <c r="D860" i="16"/>
  <c r="E860" i="16"/>
  <c r="O860" i="16"/>
  <c r="P860" i="16"/>
  <c r="R860" i="16"/>
  <c r="A861" i="16"/>
  <c r="B861" i="16"/>
  <c r="C861" i="16"/>
  <c r="D861" i="16"/>
  <c r="E861" i="16"/>
  <c r="O861" i="16"/>
  <c r="P861" i="16"/>
  <c r="Q861" i="16" s="1"/>
  <c r="R861" i="16"/>
  <c r="A862" i="16"/>
  <c r="B862" i="16"/>
  <c r="C862" i="16"/>
  <c r="D862" i="16"/>
  <c r="E862" i="16"/>
  <c r="O862" i="16"/>
  <c r="P862" i="16"/>
  <c r="Q862" i="16" s="1"/>
  <c r="R862" i="16"/>
  <c r="A863" i="16"/>
  <c r="B863" i="16"/>
  <c r="C863" i="16"/>
  <c r="D863" i="16"/>
  <c r="E863" i="16"/>
  <c r="O863" i="16"/>
  <c r="P863" i="16"/>
  <c r="Q863" i="16" s="1"/>
  <c r="R863" i="16"/>
  <c r="A864" i="16"/>
  <c r="B864" i="16"/>
  <c r="C864" i="16"/>
  <c r="D864" i="16"/>
  <c r="E864" i="16"/>
  <c r="O864" i="16"/>
  <c r="P864" i="16"/>
  <c r="R864" i="16"/>
  <c r="A865" i="16"/>
  <c r="B865" i="16"/>
  <c r="C865" i="16"/>
  <c r="D865" i="16"/>
  <c r="E865" i="16"/>
  <c r="O865" i="16"/>
  <c r="P865" i="16"/>
  <c r="R865" i="16"/>
  <c r="A866" i="16"/>
  <c r="B866" i="16"/>
  <c r="C866" i="16"/>
  <c r="D866" i="16"/>
  <c r="E866" i="16"/>
  <c r="O866" i="16"/>
  <c r="P866" i="16"/>
  <c r="R866" i="16"/>
  <c r="A867" i="16"/>
  <c r="B867" i="16"/>
  <c r="C867" i="16"/>
  <c r="D867" i="16"/>
  <c r="E867" i="16"/>
  <c r="O867" i="16"/>
  <c r="P867" i="16"/>
  <c r="R867" i="16"/>
  <c r="A868" i="16"/>
  <c r="B868" i="16"/>
  <c r="C868" i="16"/>
  <c r="D868" i="16"/>
  <c r="E868" i="16"/>
  <c r="O868" i="16"/>
  <c r="P868" i="16"/>
  <c r="Q868" i="16" s="1"/>
  <c r="R868" i="16"/>
  <c r="A869" i="16"/>
  <c r="B869" i="16"/>
  <c r="C869" i="16"/>
  <c r="D869" i="16"/>
  <c r="E869" i="16"/>
  <c r="O869" i="16"/>
  <c r="P869" i="16"/>
  <c r="R869" i="16"/>
  <c r="A870" i="16"/>
  <c r="B870" i="16"/>
  <c r="C870" i="16"/>
  <c r="D870" i="16"/>
  <c r="E870" i="16"/>
  <c r="O870" i="16"/>
  <c r="P870" i="16"/>
  <c r="R870" i="16"/>
  <c r="A871" i="16"/>
  <c r="B871" i="16"/>
  <c r="C871" i="16"/>
  <c r="D871" i="16"/>
  <c r="E871" i="16"/>
  <c r="O871" i="16"/>
  <c r="P871" i="16"/>
  <c r="Q871" i="16" s="1"/>
  <c r="R871" i="16"/>
  <c r="A872" i="16"/>
  <c r="B872" i="16"/>
  <c r="C872" i="16"/>
  <c r="D872" i="16"/>
  <c r="E872" i="16"/>
  <c r="O872" i="16"/>
  <c r="P872" i="16"/>
  <c r="Q872" i="16" s="1"/>
  <c r="R872" i="16"/>
  <c r="A873" i="16"/>
  <c r="B873" i="16"/>
  <c r="C873" i="16"/>
  <c r="D873" i="16"/>
  <c r="E873" i="16"/>
  <c r="O873" i="16"/>
  <c r="P873" i="16"/>
  <c r="Q873" i="16" s="1"/>
  <c r="R873" i="16"/>
  <c r="A874" i="16"/>
  <c r="B874" i="16"/>
  <c r="C874" i="16"/>
  <c r="D874" i="16"/>
  <c r="E874" i="16"/>
  <c r="O874" i="16"/>
  <c r="P874" i="16"/>
  <c r="Q874" i="16" s="1"/>
  <c r="R874" i="16"/>
  <c r="A875" i="16"/>
  <c r="B875" i="16"/>
  <c r="C875" i="16"/>
  <c r="D875" i="16"/>
  <c r="E875" i="16"/>
  <c r="O875" i="16"/>
  <c r="P875" i="16"/>
  <c r="Q875" i="16" s="1"/>
  <c r="R875" i="16"/>
  <c r="A876" i="16"/>
  <c r="B876" i="16"/>
  <c r="C876" i="16"/>
  <c r="D876" i="16"/>
  <c r="E876" i="16"/>
  <c r="O876" i="16"/>
  <c r="P876" i="16"/>
  <c r="R876" i="16"/>
  <c r="A877" i="16"/>
  <c r="B877" i="16"/>
  <c r="C877" i="16"/>
  <c r="D877" i="16"/>
  <c r="E877" i="16"/>
  <c r="O877" i="16"/>
  <c r="P877" i="16"/>
  <c r="Q877" i="16" s="1"/>
  <c r="R877" i="16"/>
  <c r="A878" i="16"/>
  <c r="B878" i="16"/>
  <c r="C878" i="16"/>
  <c r="D878" i="16"/>
  <c r="E878" i="16"/>
  <c r="O878" i="16"/>
  <c r="P878" i="16"/>
  <c r="R878" i="16"/>
  <c r="A879" i="16"/>
  <c r="B879" i="16"/>
  <c r="C879" i="16"/>
  <c r="D879" i="16"/>
  <c r="E879" i="16"/>
  <c r="O879" i="16"/>
  <c r="P879" i="16"/>
  <c r="Q879" i="16" s="1"/>
  <c r="R879" i="16"/>
  <c r="A880" i="16"/>
  <c r="B880" i="16"/>
  <c r="C880" i="16"/>
  <c r="D880" i="16"/>
  <c r="E880" i="16"/>
  <c r="O880" i="16"/>
  <c r="P880" i="16"/>
  <c r="Q880" i="16" s="1"/>
  <c r="R880" i="16"/>
  <c r="A881" i="16"/>
  <c r="B881" i="16"/>
  <c r="C881" i="16"/>
  <c r="D881" i="16"/>
  <c r="E881" i="16"/>
  <c r="O881" i="16"/>
  <c r="P881" i="16"/>
  <c r="Q881" i="16" s="1"/>
  <c r="R881" i="16"/>
  <c r="A882" i="16"/>
  <c r="B882" i="16"/>
  <c r="C882" i="16"/>
  <c r="D882" i="16"/>
  <c r="E882" i="16"/>
  <c r="O882" i="16"/>
  <c r="P882" i="16"/>
  <c r="Q882" i="16" s="1"/>
  <c r="R882" i="16"/>
  <c r="A883" i="16"/>
  <c r="B883" i="16"/>
  <c r="C883" i="16"/>
  <c r="D883" i="16"/>
  <c r="E883" i="16"/>
  <c r="O883" i="16"/>
  <c r="P883" i="16"/>
  <c r="Q883" i="16" s="1"/>
  <c r="R883" i="16"/>
  <c r="A884" i="16"/>
  <c r="B884" i="16"/>
  <c r="C884" i="16"/>
  <c r="D884" i="16"/>
  <c r="E884" i="16"/>
  <c r="O884" i="16"/>
  <c r="P884" i="16"/>
  <c r="R884" i="16"/>
  <c r="A885" i="16"/>
  <c r="B885" i="16"/>
  <c r="C885" i="16"/>
  <c r="D885" i="16"/>
  <c r="E885" i="16"/>
  <c r="O885" i="16"/>
  <c r="P885" i="16"/>
  <c r="Q885" i="16" s="1"/>
  <c r="R885" i="16"/>
  <c r="A886" i="16"/>
  <c r="B886" i="16"/>
  <c r="C886" i="16"/>
  <c r="D886" i="16"/>
  <c r="E886" i="16"/>
  <c r="O886" i="16"/>
  <c r="P886" i="16"/>
  <c r="Q886" i="16" s="1"/>
  <c r="R886" i="16"/>
  <c r="A887" i="16"/>
  <c r="B887" i="16"/>
  <c r="C887" i="16"/>
  <c r="D887" i="16"/>
  <c r="E887" i="16"/>
  <c r="O887" i="16"/>
  <c r="P887" i="16"/>
  <c r="R887" i="16"/>
  <c r="A888" i="16"/>
  <c r="B888" i="16"/>
  <c r="C888" i="16"/>
  <c r="D888" i="16"/>
  <c r="E888" i="16"/>
  <c r="O888" i="16"/>
  <c r="P888" i="16"/>
  <c r="Q888" i="16" s="1"/>
  <c r="R888" i="16"/>
  <c r="A889" i="16"/>
  <c r="B889" i="16"/>
  <c r="C889" i="16"/>
  <c r="D889" i="16"/>
  <c r="E889" i="16"/>
  <c r="O889" i="16"/>
  <c r="P889" i="16"/>
  <c r="R889" i="16"/>
  <c r="A890" i="16"/>
  <c r="B890" i="16"/>
  <c r="C890" i="16"/>
  <c r="D890" i="16"/>
  <c r="E890" i="16"/>
  <c r="O890" i="16"/>
  <c r="P890" i="16"/>
  <c r="Q890" i="16" s="1"/>
  <c r="R890" i="16"/>
  <c r="A891" i="16"/>
  <c r="B891" i="16"/>
  <c r="C891" i="16"/>
  <c r="D891" i="16"/>
  <c r="E891" i="16"/>
  <c r="O891" i="16"/>
  <c r="P891" i="16"/>
  <c r="Q891" i="16" s="1"/>
  <c r="R891" i="16"/>
  <c r="A892" i="16"/>
  <c r="B892" i="16"/>
  <c r="C892" i="16"/>
  <c r="D892" i="16"/>
  <c r="E892" i="16"/>
  <c r="O892" i="16"/>
  <c r="P892" i="16"/>
  <c r="Q892" i="16" s="1"/>
  <c r="R892" i="16"/>
  <c r="A893" i="16"/>
  <c r="B893" i="16"/>
  <c r="C893" i="16"/>
  <c r="D893" i="16"/>
  <c r="E893" i="16"/>
  <c r="O893" i="16"/>
  <c r="P893" i="16"/>
  <c r="Q893" i="16" s="1"/>
  <c r="R893" i="16"/>
  <c r="A894" i="16"/>
  <c r="B894" i="16"/>
  <c r="C894" i="16"/>
  <c r="D894" i="16"/>
  <c r="E894" i="16"/>
  <c r="O894" i="16"/>
  <c r="P894" i="16"/>
  <c r="Q894" i="16" s="1"/>
  <c r="R894" i="16"/>
  <c r="A895" i="16"/>
  <c r="B895" i="16"/>
  <c r="C895" i="16"/>
  <c r="D895" i="16"/>
  <c r="E895" i="16"/>
  <c r="O895" i="16"/>
  <c r="P895" i="16"/>
  <c r="Q895" i="16" s="1"/>
  <c r="R895" i="16"/>
  <c r="A896" i="16"/>
  <c r="B896" i="16"/>
  <c r="C896" i="16"/>
  <c r="D896" i="16"/>
  <c r="E896" i="16"/>
  <c r="O896" i="16"/>
  <c r="P896" i="16"/>
  <c r="R896" i="16"/>
  <c r="A897" i="16"/>
  <c r="B897" i="16"/>
  <c r="C897" i="16"/>
  <c r="D897" i="16"/>
  <c r="E897" i="16"/>
  <c r="O897" i="16"/>
  <c r="P897" i="16"/>
  <c r="Q897" i="16" s="1"/>
  <c r="R897" i="16"/>
  <c r="A898" i="16"/>
  <c r="B898" i="16"/>
  <c r="C898" i="16"/>
  <c r="D898" i="16"/>
  <c r="E898" i="16"/>
  <c r="O898" i="16"/>
  <c r="P898" i="16"/>
  <c r="R898" i="16"/>
  <c r="A899" i="16"/>
  <c r="B899" i="16"/>
  <c r="C899" i="16"/>
  <c r="D899" i="16"/>
  <c r="E899" i="16"/>
  <c r="O899" i="16"/>
  <c r="P899" i="16"/>
  <c r="Q899" i="16" s="1"/>
  <c r="R899" i="16"/>
  <c r="A900" i="16"/>
  <c r="B900" i="16"/>
  <c r="C900" i="16"/>
  <c r="D900" i="16"/>
  <c r="E900" i="16"/>
  <c r="O900" i="16"/>
  <c r="P900" i="16"/>
  <c r="R900" i="16"/>
  <c r="A901" i="16"/>
  <c r="B901" i="16"/>
  <c r="C901" i="16"/>
  <c r="D901" i="16"/>
  <c r="E901" i="16"/>
  <c r="O901" i="16"/>
  <c r="P901" i="16"/>
  <c r="R901" i="16"/>
  <c r="A902" i="16"/>
  <c r="B902" i="16"/>
  <c r="C902" i="16"/>
  <c r="D902" i="16"/>
  <c r="E902" i="16"/>
  <c r="O902" i="16"/>
  <c r="P902" i="16"/>
  <c r="R902" i="16"/>
  <c r="A903" i="16"/>
  <c r="B903" i="16"/>
  <c r="C903" i="16"/>
  <c r="D903" i="16"/>
  <c r="E903" i="16"/>
  <c r="O903" i="16"/>
  <c r="P903" i="16"/>
  <c r="Q903" i="16" s="1"/>
  <c r="R903" i="16"/>
  <c r="A904" i="16"/>
  <c r="B904" i="16"/>
  <c r="C904" i="16"/>
  <c r="D904" i="16"/>
  <c r="E904" i="16"/>
  <c r="O904" i="16"/>
  <c r="P904" i="16"/>
  <c r="R904" i="16"/>
  <c r="A905" i="16"/>
  <c r="B905" i="16"/>
  <c r="C905" i="16"/>
  <c r="D905" i="16"/>
  <c r="E905" i="16"/>
  <c r="O905" i="16"/>
  <c r="P905" i="16"/>
  <c r="R905" i="16"/>
  <c r="A906" i="16"/>
  <c r="B906" i="16"/>
  <c r="C906" i="16"/>
  <c r="D906" i="16"/>
  <c r="E906" i="16"/>
  <c r="O906" i="16"/>
  <c r="P906" i="16"/>
  <c r="R906" i="16"/>
  <c r="A907" i="16"/>
  <c r="B907" i="16"/>
  <c r="C907" i="16"/>
  <c r="D907" i="16"/>
  <c r="E907" i="16"/>
  <c r="O907" i="16"/>
  <c r="P907" i="16"/>
  <c r="R907" i="16"/>
  <c r="A908" i="16"/>
  <c r="B908" i="16"/>
  <c r="C908" i="16"/>
  <c r="D908" i="16"/>
  <c r="E908" i="16"/>
  <c r="O908" i="16"/>
  <c r="P908" i="16"/>
  <c r="Q908" i="16" s="1"/>
  <c r="R908" i="16"/>
  <c r="A909" i="16"/>
  <c r="B909" i="16"/>
  <c r="C909" i="16"/>
  <c r="D909" i="16"/>
  <c r="E909" i="16"/>
  <c r="O909" i="16"/>
  <c r="P909" i="16"/>
  <c r="Q909" i="16" s="1"/>
  <c r="R909" i="16"/>
  <c r="A910" i="16"/>
  <c r="B910" i="16"/>
  <c r="C910" i="16"/>
  <c r="D910" i="16"/>
  <c r="E910" i="16"/>
  <c r="O910" i="16"/>
  <c r="P910" i="16"/>
  <c r="Q910" i="16" s="1"/>
  <c r="R910" i="16"/>
  <c r="A911" i="16"/>
  <c r="B911" i="16"/>
  <c r="C911" i="16"/>
  <c r="D911" i="16"/>
  <c r="E911" i="16"/>
  <c r="O911" i="16"/>
  <c r="P911" i="16"/>
  <c r="Q911" i="16" s="1"/>
  <c r="R911" i="16"/>
  <c r="A912" i="16"/>
  <c r="B912" i="16"/>
  <c r="C912" i="16"/>
  <c r="D912" i="16"/>
  <c r="E912" i="16"/>
  <c r="O912" i="16"/>
  <c r="P912" i="16"/>
  <c r="R912" i="16"/>
  <c r="A913" i="16"/>
  <c r="B913" i="16"/>
  <c r="C913" i="16"/>
  <c r="D913" i="16"/>
  <c r="E913" i="16"/>
  <c r="O913" i="16"/>
  <c r="P913" i="16"/>
  <c r="Q913" i="16" s="1"/>
  <c r="R913" i="16"/>
  <c r="A914" i="16"/>
  <c r="B914" i="16"/>
  <c r="C914" i="16"/>
  <c r="D914" i="16"/>
  <c r="E914" i="16"/>
  <c r="O914" i="16"/>
  <c r="P914" i="16"/>
  <c r="Q914" i="16" s="1"/>
  <c r="R914" i="16"/>
  <c r="A915" i="16"/>
  <c r="B915" i="16"/>
  <c r="C915" i="16"/>
  <c r="D915" i="16"/>
  <c r="E915" i="16"/>
  <c r="O915" i="16"/>
  <c r="P915" i="16"/>
  <c r="R915" i="16"/>
  <c r="A916" i="16"/>
  <c r="B916" i="16"/>
  <c r="C916" i="16"/>
  <c r="D916" i="16"/>
  <c r="E916" i="16"/>
  <c r="O916" i="16"/>
  <c r="P916" i="16"/>
  <c r="R916" i="16"/>
  <c r="A917" i="16"/>
  <c r="B917" i="16"/>
  <c r="C917" i="16"/>
  <c r="D917" i="16"/>
  <c r="E917" i="16"/>
  <c r="O917" i="16"/>
  <c r="P917" i="16"/>
  <c r="R917" i="16"/>
  <c r="A918" i="16"/>
  <c r="B918" i="16"/>
  <c r="C918" i="16"/>
  <c r="D918" i="16"/>
  <c r="E918" i="16"/>
  <c r="O918" i="16"/>
  <c r="P918" i="16"/>
  <c r="R918" i="16"/>
  <c r="A919" i="16"/>
  <c r="B919" i="16"/>
  <c r="C919" i="16"/>
  <c r="D919" i="16"/>
  <c r="E919" i="16"/>
  <c r="O919" i="16"/>
  <c r="P919" i="16"/>
  <c r="Q919" i="16" s="1"/>
  <c r="R919" i="16"/>
  <c r="A920" i="16"/>
  <c r="B920" i="16"/>
  <c r="C920" i="16"/>
  <c r="D920" i="16"/>
  <c r="E920" i="16"/>
  <c r="O920" i="16"/>
  <c r="P920" i="16"/>
  <c r="Q920" i="16" s="1"/>
  <c r="R920" i="16"/>
  <c r="A921" i="16"/>
  <c r="B921" i="16"/>
  <c r="C921" i="16"/>
  <c r="D921" i="16"/>
  <c r="E921" i="16"/>
  <c r="O921" i="16"/>
  <c r="P921" i="16"/>
  <c r="Q921" i="16" s="1"/>
  <c r="R921" i="16"/>
  <c r="A922" i="16"/>
  <c r="B922" i="16"/>
  <c r="C922" i="16"/>
  <c r="D922" i="16"/>
  <c r="E922" i="16"/>
  <c r="O922" i="16"/>
  <c r="P922" i="16"/>
  <c r="R922" i="16"/>
  <c r="A923" i="16"/>
  <c r="B923" i="16"/>
  <c r="C923" i="16"/>
  <c r="D923" i="16"/>
  <c r="E923" i="16"/>
  <c r="O923" i="16"/>
  <c r="P923" i="16"/>
  <c r="Q923" i="16" s="1"/>
  <c r="R923" i="16"/>
  <c r="A924" i="16"/>
  <c r="B924" i="16"/>
  <c r="C924" i="16"/>
  <c r="D924" i="16"/>
  <c r="E924" i="16"/>
  <c r="O924" i="16"/>
  <c r="P924" i="16"/>
  <c r="R924" i="16"/>
  <c r="A925" i="16"/>
  <c r="B925" i="16"/>
  <c r="C925" i="16"/>
  <c r="D925" i="16"/>
  <c r="E925" i="16"/>
  <c r="O925" i="16"/>
  <c r="P925" i="16"/>
  <c r="R925" i="16"/>
  <c r="A926" i="16"/>
  <c r="B926" i="16"/>
  <c r="C926" i="16"/>
  <c r="D926" i="16"/>
  <c r="E926" i="16"/>
  <c r="O926" i="16"/>
  <c r="P926" i="16"/>
  <c r="Q926" i="16" s="1"/>
  <c r="R926" i="16"/>
  <c r="A927" i="16"/>
  <c r="B927" i="16"/>
  <c r="C927" i="16"/>
  <c r="D927" i="16"/>
  <c r="E927" i="16"/>
  <c r="O927" i="16"/>
  <c r="P927" i="16"/>
  <c r="R927" i="16"/>
  <c r="A928" i="16"/>
  <c r="B928" i="16"/>
  <c r="C928" i="16"/>
  <c r="D928" i="16"/>
  <c r="E928" i="16"/>
  <c r="O928" i="16"/>
  <c r="P928" i="16"/>
  <c r="Q928" i="16" s="1"/>
  <c r="R928" i="16"/>
  <c r="A929" i="16"/>
  <c r="B929" i="16"/>
  <c r="C929" i="16"/>
  <c r="D929" i="16"/>
  <c r="E929" i="16"/>
  <c r="O929" i="16"/>
  <c r="P929" i="16"/>
  <c r="Q929" i="16" s="1"/>
  <c r="R929" i="16"/>
  <c r="A930" i="16"/>
  <c r="B930" i="16"/>
  <c r="C930" i="16"/>
  <c r="D930" i="16"/>
  <c r="E930" i="16"/>
  <c r="O930" i="16"/>
  <c r="P930" i="16"/>
  <c r="Q930" i="16" s="1"/>
  <c r="R930" i="16"/>
  <c r="A931" i="16"/>
  <c r="B931" i="16"/>
  <c r="C931" i="16"/>
  <c r="D931" i="16"/>
  <c r="E931" i="16"/>
  <c r="O931" i="16"/>
  <c r="P931" i="16"/>
  <c r="R931" i="16"/>
  <c r="A932" i="16"/>
  <c r="B932" i="16"/>
  <c r="C932" i="16"/>
  <c r="D932" i="16"/>
  <c r="E932" i="16"/>
  <c r="O932" i="16"/>
  <c r="P932" i="16"/>
  <c r="R932" i="16"/>
  <c r="A933" i="16"/>
  <c r="B933" i="16"/>
  <c r="C933" i="16"/>
  <c r="D933" i="16"/>
  <c r="E933" i="16"/>
  <c r="O933" i="16"/>
  <c r="P933" i="16"/>
  <c r="R933" i="16"/>
  <c r="A934" i="16"/>
  <c r="B934" i="16"/>
  <c r="C934" i="16"/>
  <c r="D934" i="16"/>
  <c r="E934" i="16"/>
  <c r="O934" i="16"/>
  <c r="P934" i="16"/>
  <c r="R934" i="16"/>
  <c r="A935" i="16"/>
  <c r="B935" i="16"/>
  <c r="C935" i="16"/>
  <c r="D935" i="16"/>
  <c r="E935" i="16"/>
  <c r="O935" i="16"/>
  <c r="P935" i="16"/>
  <c r="Q935" i="16" s="1"/>
  <c r="R935" i="16"/>
  <c r="A936" i="16"/>
  <c r="B936" i="16"/>
  <c r="C936" i="16"/>
  <c r="D936" i="16"/>
  <c r="E936" i="16"/>
  <c r="O936" i="16"/>
  <c r="P936" i="16"/>
  <c r="Q936" i="16" s="1"/>
  <c r="R936" i="16"/>
  <c r="A937" i="16"/>
  <c r="B937" i="16"/>
  <c r="C937" i="16"/>
  <c r="D937" i="16"/>
  <c r="E937" i="16"/>
  <c r="O937" i="16"/>
  <c r="P937" i="16"/>
  <c r="Q937" i="16" s="1"/>
  <c r="R937" i="16"/>
  <c r="A938" i="16"/>
  <c r="B938" i="16"/>
  <c r="C938" i="16"/>
  <c r="D938" i="16"/>
  <c r="E938" i="16"/>
  <c r="O938" i="16"/>
  <c r="P938" i="16"/>
  <c r="R938" i="16"/>
  <c r="A939" i="16"/>
  <c r="B939" i="16"/>
  <c r="C939" i="16"/>
  <c r="D939" i="16"/>
  <c r="E939" i="16"/>
  <c r="O939" i="16"/>
  <c r="P939" i="16"/>
  <c r="Q939" i="16" s="1"/>
  <c r="R939" i="16"/>
  <c r="A940" i="16"/>
  <c r="B940" i="16"/>
  <c r="C940" i="16"/>
  <c r="D940" i="16"/>
  <c r="E940" i="16"/>
  <c r="O940" i="16"/>
  <c r="P940" i="16"/>
  <c r="R940" i="16"/>
  <c r="A941" i="16"/>
  <c r="B941" i="16"/>
  <c r="C941" i="16"/>
  <c r="D941" i="16"/>
  <c r="E941" i="16"/>
  <c r="O941" i="16"/>
  <c r="P941" i="16"/>
  <c r="R941" i="16"/>
  <c r="A942" i="16"/>
  <c r="B942" i="16"/>
  <c r="C942" i="16"/>
  <c r="D942" i="16"/>
  <c r="E942" i="16"/>
  <c r="O942" i="16"/>
  <c r="P942" i="16"/>
  <c r="R942" i="16"/>
  <c r="A943" i="16"/>
  <c r="B943" i="16"/>
  <c r="C943" i="16"/>
  <c r="D943" i="16"/>
  <c r="E943" i="16"/>
  <c r="O943" i="16"/>
  <c r="P943" i="16"/>
  <c r="R943" i="16"/>
  <c r="A944" i="16"/>
  <c r="B944" i="16"/>
  <c r="C944" i="16"/>
  <c r="D944" i="16"/>
  <c r="E944" i="16"/>
  <c r="O944" i="16"/>
  <c r="P944" i="16"/>
  <c r="Q944" i="16" s="1"/>
  <c r="R944" i="16"/>
  <c r="A945" i="16"/>
  <c r="B945" i="16"/>
  <c r="C945" i="16"/>
  <c r="D945" i="16"/>
  <c r="E945" i="16"/>
  <c r="O945" i="16"/>
  <c r="P945" i="16"/>
  <c r="Q945" i="16" s="1"/>
  <c r="R945" i="16"/>
  <c r="A946" i="16"/>
  <c r="B946" i="16"/>
  <c r="C946" i="16"/>
  <c r="D946" i="16"/>
  <c r="E946" i="16"/>
  <c r="O946" i="16"/>
  <c r="P946" i="16"/>
  <c r="Q946" i="16" s="1"/>
  <c r="R946" i="16"/>
  <c r="A947" i="16"/>
  <c r="B947" i="16"/>
  <c r="C947" i="16"/>
  <c r="D947" i="16"/>
  <c r="E947" i="16"/>
  <c r="O947" i="16"/>
  <c r="P947" i="16"/>
  <c r="Q947" i="16" s="1"/>
  <c r="R947" i="16"/>
  <c r="A948" i="16"/>
  <c r="B948" i="16"/>
  <c r="C948" i="16"/>
  <c r="D948" i="16"/>
  <c r="E948" i="16"/>
  <c r="O948" i="16"/>
  <c r="P948" i="16"/>
  <c r="Q948" i="16" s="1"/>
  <c r="R948" i="16"/>
  <c r="A949" i="16"/>
  <c r="B949" i="16"/>
  <c r="C949" i="16"/>
  <c r="D949" i="16"/>
  <c r="E949" i="16"/>
  <c r="O949" i="16"/>
  <c r="P949" i="16"/>
  <c r="R949" i="16"/>
  <c r="A950" i="16"/>
  <c r="B950" i="16"/>
  <c r="C950" i="16"/>
  <c r="D950" i="16"/>
  <c r="E950" i="16"/>
  <c r="O950" i="16"/>
  <c r="P950" i="16"/>
  <c r="Q950" i="16" s="1"/>
  <c r="R950" i="16"/>
  <c r="A951" i="16"/>
  <c r="B951" i="16"/>
  <c r="C951" i="16"/>
  <c r="D951" i="16"/>
  <c r="E951" i="16"/>
  <c r="O951" i="16"/>
  <c r="P951" i="16"/>
  <c r="R951" i="16"/>
  <c r="A952" i="16"/>
  <c r="B952" i="16"/>
  <c r="C952" i="16"/>
  <c r="D952" i="16"/>
  <c r="E952" i="16"/>
  <c r="O952" i="16"/>
  <c r="P952" i="16"/>
  <c r="R952" i="16"/>
  <c r="A953" i="16"/>
  <c r="B953" i="16"/>
  <c r="C953" i="16"/>
  <c r="D953" i="16"/>
  <c r="E953" i="16"/>
  <c r="O953" i="16"/>
  <c r="P953" i="16"/>
  <c r="R953" i="16"/>
  <c r="A954" i="16"/>
  <c r="B954" i="16"/>
  <c r="C954" i="16"/>
  <c r="D954" i="16"/>
  <c r="E954" i="16"/>
  <c r="O954" i="16"/>
  <c r="P954" i="16"/>
  <c r="Q954" i="16" s="1"/>
  <c r="R954" i="16"/>
  <c r="A955" i="16"/>
  <c r="B955" i="16"/>
  <c r="C955" i="16"/>
  <c r="D955" i="16"/>
  <c r="E955" i="16"/>
  <c r="O955" i="16"/>
  <c r="P955" i="16"/>
  <c r="R955" i="16"/>
  <c r="A956" i="16"/>
  <c r="B956" i="16"/>
  <c r="C956" i="16"/>
  <c r="D956" i="16"/>
  <c r="E956" i="16"/>
  <c r="O956" i="16"/>
  <c r="P956" i="16"/>
  <c r="R956" i="16"/>
  <c r="A957" i="16"/>
  <c r="B957" i="16"/>
  <c r="C957" i="16"/>
  <c r="D957" i="16"/>
  <c r="E957" i="16"/>
  <c r="O957" i="16"/>
  <c r="P957" i="16"/>
  <c r="Q957" i="16" s="1"/>
  <c r="R957" i="16"/>
  <c r="A958" i="16"/>
  <c r="B958" i="16"/>
  <c r="C958" i="16"/>
  <c r="D958" i="16"/>
  <c r="E958" i="16"/>
  <c r="O958" i="16"/>
  <c r="P958" i="16"/>
  <c r="R958" i="16"/>
  <c r="A959" i="16"/>
  <c r="B959" i="16"/>
  <c r="C959" i="16"/>
  <c r="D959" i="16"/>
  <c r="E959" i="16"/>
  <c r="O959" i="16"/>
  <c r="P959" i="16"/>
  <c r="Q959" i="16" s="1"/>
  <c r="R959" i="16"/>
  <c r="A960" i="16"/>
  <c r="B960" i="16"/>
  <c r="C960" i="16"/>
  <c r="D960" i="16"/>
  <c r="E960" i="16"/>
  <c r="O960" i="16"/>
  <c r="P960" i="16"/>
  <c r="Q960" i="16" s="1"/>
  <c r="R960" i="16"/>
  <c r="A961" i="16"/>
  <c r="B961" i="16"/>
  <c r="C961" i="16"/>
  <c r="D961" i="16"/>
  <c r="E961" i="16"/>
  <c r="O961" i="16"/>
  <c r="P961" i="16"/>
  <c r="R961" i="16"/>
  <c r="A962" i="16"/>
  <c r="B962" i="16"/>
  <c r="C962" i="16"/>
  <c r="D962" i="16"/>
  <c r="E962" i="16"/>
  <c r="O962" i="16"/>
  <c r="P962" i="16"/>
  <c r="Q962" i="16"/>
  <c r="R962" i="16"/>
  <c r="A963" i="16"/>
  <c r="B963" i="16"/>
  <c r="C963" i="16"/>
  <c r="D963" i="16"/>
  <c r="E963" i="16"/>
  <c r="O963" i="16"/>
  <c r="P963" i="16"/>
  <c r="R963" i="16"/>
  <c r="A964" i="16"/>
  <c r="B964" i="16"/>
  <c r="C964" i="16"/>
  <c r="D964" i="16"/>
  <c r="E964" i="16"/>
  <c r="O964" i="16"/>
  <c r="P964" i="16"/>
  <c r="R964" i="16"/>
  <c r="A965" i="16"/>
  <c r="B965" i="16"/>
  <c r="C965" i="16"/>
  <c r="D965" i="16"/>
  <c r="E965" i="16"/>
  <c r="O965" i="16"/>
  <c r="P965" i="16"/>
  <c r="R965" i="16"/>
  <c r="A966" i="16"/>
  <c r="B966" i="16"/>
  <c r="C966" i="16"/>
  <c r="D966" i="16"/>
  <c r="E966" i="16"/>
  <c r="O966" i="16"/>
  <c r="P966" i="16"/>
  <c r="R966" i="16"/>
  <c r="A967" i="16"/>
  <c r="B967" i="16"/>
  <c r="C967" i="16"/>
  <c r="D967" i="16"/>
  <c r="E967" i="16"/>
  <c r="O967" i="16"/>
  <c r="P967" i="16"/>
  <c r="Q967" i="16"/>
  <c r="R967" i="16"/>
  <c r="A968" i="16"/>
  <c r="B968" i="16"/>
  <c r="C968" i="16"/>
  <c r="D968" i="16"/>
  <c r="E968" i="16"/>
  <c r="O968" i="16"/>
  <c r="P968" i="16"/>
  <c r="R968" i="16"/>
  <c r="A969" i="16"/>
  <c r="B969" i="16"/>
  <c r="C969" i="16"/>
  <c r="D969" i="16"/>
  <c r="E969" i="16"/>
  <c r="O969" i="16"/>
  <c r="P969" i="16"/>
  <c r="R969" i="16"/>
  <c r="A970" i="16"/>
  <c r="B970" i="16"/>
  <c r="C970" i="16"/>
  <c r="D970" i="16"/>
  <c r="E970" i="16"/>
  <c r="O970" i="16"/>
  <c r="P970" i="16"/>
  <c r="Q970" i="16"/>
  <c r="R970" i="16"/>
  <c r="A971" i="16"/>
  <c r="B971" i="16"/>
  <c r="C971" i="16"/>
  <c r="D971" i="16"/>
  <c r="E971" i="16"/>
  <c r="O971" i="16"/>
  <c r="P971" i="16"/>
  <c r="Q971" i="16" s="1"/>
  <c r="R971" i="16"/>
  <c r="A972" i="16"/>
  <c r="B972" i="16"/>
  <c r="C972" i="16"/>
  <c r="D972" i="16"/>
  <c r="E972" i="16"/>
  <c r="O972" i="16"/>
  <c r="P972" i="16"/>
  <c r="R972" i="16"/>
  <c r="A973" i="16"/>
  <c r="B973" i="16"/>
  <c r="C973" i="16"/>
  <c r="D973" i="16"/>
  <c r="E973" i="16"/>
  <c r="O973" i="16"/>
  <c r="P973" i="16"/>
  <c r="R973" i="16"/>
  <c r="A974" i="16"/>
  <c r="B974" i="16"/>
  <c r="C974" i="16"/>
  <c r="D974" i="16"/>
  <c r="E974" i="16"/>
  <c r="O974" i="16"/>
  <c r="P974" i="16"/>
  <c r="R974" i="16"/>
  <c r="A975" i="16"/>
  <c r="B975" i="16"/>
  <c r="C975" i="16"/>
  <c r="D975" i="16"/>
  <c r="E975" i="16"/>
  <c r="O975" i="16"/>
  <c r="P975" i="16"/>
  <c r="R975" i="16"/>
  <c r="A976" i="16"/>
  <c r="B976" i="16"/>
  <c r="C976" i="16"/>
  <c r="D976" i="16"/>
  <c r="E976" i="16"/>
  <c r="O976" i="16"/>
  <c r="Q976" i="16" s="1"/>
  <c r="P976" i="16"/>
  <c r="R976" i="16"/>
  <c r="A977" i="16"/>
  <c r="B977" i="16"/>
  <c r="C977" i="16"/>
  <c r="D977" i="16"/>
  <c r="E977" i="16"/>
  <c r="O977" i="16"/>
  <c r="Q977" i="16" s="1"/>
  <c r="P977" i="16"/>
  <c r="R977" i="16"/>
  <c r="A978" i="16"/>
  <c r="B978" i="16"/>
  <c r="C978" i="16"/>
  <c r="D978" i="16"/>
  <c r="E978" i="16"/>
  <c r="O978" i="16"/>
  <c r="Q978" i="16" s="1"/>
  <c r="P978" i="16"/>
  <c r="R978" i="16"/>
  <c r="A979" i="16"/>
  <c r="B979" i="16"/>
  <c r="C979" i="16"/>
  <c r="D979" i="16"/>
  <c r="E979" i="16"/>
  <c r="O979" i="16"/>
  <c r="P979" i="16"/>
  <c r="R979" i="16"/>
  <c r="A980" i="16"/>
  <c r="B980" i="16"/>
  <c r="C980" i="16"/>
  <c r="D980" i="16"/>
  <c r="E980" i="16"/>
  <c r="O980" i="16"/>
  <c r="P980" i="16"/>
  <c r="R980" i="16"/>
  <c r="A981" i="16"/>
  <c r="B981" i="16"/>
  <c r="C981" i="16"/>
  <c r="D981" i="16"/>
  <c r="E981" i="16"/>
  <c r="O981" i="16"/>
  <c r="Q981" i="16" s="1"/>
  <c r="P981" i="16"/>
  <c r="R981" i="16"/>
  <c r="A982" i="16"/>
  <c r="B982" i="16"/>
  <c r="C982" i="16"/>
  <c r="D982" i="16"/>
  <c r="E982" i="16"/>
  <c r="O982" i="16"/>
  <c r="Q982" i="16" s="1"/>
  <c r="P982" i="16"/>
  <c r="R982" i="16"/>
  <c r="A983" i="16"/>
  <c r="B983" i="16"/>
  <c r="C983" i="16"/>
  <c r="D983" i="16"/>
  <c r="E983" i="16"/>
  <c r="O983" i="16"/>
  <c r="P983" i="16"/>
  <c r="R983" i="16"/>
  <c r="A984" i="16"/>
  <c r="B984" i="16"/>
  <c r="C984" i="16"/>
  <c r="D984" i="16"/>
  <c r="E984" i="16"/>
  <c r="O984" i="16"/>
  <c r="Q984" i="16" s="1"/>
  <c r="P984" i="16"/>
  <c r="R984" i="16"/>
  <c r="A985" i="16"/>
  <c r="B985" i="16"/>
  <c r="C985" i="16"/>
  <c r="D985" i="16"/>
  <c r="E985" i="16"/>
  <c r="O985" i="16"/>
  <c r="Q985" i="16" s="1"/>
  <c r="P985" i="16"/>
  <c r="R985" i="16"/>
  <c r="A986" i="16"/>
  <c r="B986" i="16"/>
  <c r="C986" i="16"/>
  <c r="D986" i="16"/>
  <c r="E986" i="16"/>
  <c r="O986" i="16"/>
  <c r="Q986" i="16" s="1"/>
  <c r="P986" i="16"/>
  <c r="R986" i="16"/>
  <c r="A987" i="16"/>
  <c r="B987" i="16"/>
  <c r="C987" i="16"/>
  <c r="D987" i="16"/>
  <c r="E987" i="16"/>
  <c r="O987" i="16"/>
  <c r="P987" i="16"/>
  <c r="Q987" i="16" s="1"/>
  <c r="R987" i="16"/>
  <c r="A988" i="16"/>
  <c r="B988" i="16"/>
  <c r="C988" i="16"/>
  <c r="D988" i="16"/>
  <c r="E988" i="16"/>
  <c r="O988" i="16"/>
  <c r="P988" i="16"/>
  <c r="R988" i="16"/>
  <c r="A989" i="16"/>
  <c r="B989" i="16"/>
  <c r="C989" i="16"/>
  <c r="D989" i="16"/>
  <c r="E989" i="16"/>
  <c r="O989" i="16"/>
  <c r="P989" i="16"/>
  <c r="R989" i="16"/>
  <c r="A990" i="16"/>
  <c r="B990" i="16"/>
  <c r="C990" i="16"/>
  <c r="D990" i="16"/>
  <c r="E990" i="16"/>
  <c r="O990" i="16"/>
  <c r="P990" i="16"/>
  <c r="Q990" i="16"/>
  <c r="R990" i="16"/>
  <c r="A991" i="16"/>
  <c r="B991" i="16"/>
  <c r="C991" i="16"/>
  <c r="D991" i="16"/>
  <c r="E991" i="16"/>
  <c r="O991" i="16"/>
  <c r="P991" i="16"/>
  <c r="Q991" i="16" s="1"/>
  <c r="R991" i="16"/>
  <c r="A992" i="16"/>
  <c r="B992" i="16"/>
  <c r="C992" i="16"/>
  <c r="D992" i="16"/>
  <c r="E992" i="16"/>
  <c r="O992" i="16"/>
  <c r="P992" i="16"/>
  <c r="R992" i="16"/>
  <c r="A993" i="16"/>
  <c r="B993" i="16"/>
  <c r="C993" i="16"/>
  <c r="D993" i="16"/>
  <c r="E993" i="16"/>
  <c r="O993" i="16"/>
  <c r="P993" i="16"/>
  <c r="R993" i="16"/>
  <c r="A994" i="16"/>
  <c r="B994" i="16"/>
  <c r="C994" i="16"/>
  <c r="D994" i="16"/>
  <c r="E994" i="16"/>
  <c r="O994" i="16"/>
  <c r="P994" i="16"/>
  <c r="Q994" i="16" s="1"/>
  <c r="R994" i="16"/>
  <c r="A995" i="16"/>
  <c r="B995" i="16"/>
  <c r="C995" i="16"/>
  <c r="D995" i="16"/>
  <c r="E995" i="16"/>
  <c r="O995" i="16"/>
  <c r="P995" i="16"/>
  <c r="R995" i="16"/>
  <c r="A996" i="16"/>
  <c r="B996" i="16"/>
  <c r="C996" i="16"/>
  <c r="D996" i="16"/>
  <c r="E996" i="16"/>
  <c r="O996" i="16"/>
  <c r="P996" i="16"/>
  <c r="R996" i="16"/>
  <c r="A997" i="16"/>
  <c r="B997" i="16"/>
  <c r="C997" i="16"/>
  <c r="D997" i="16"/>
  <c r="E997" i="16"/>
  <c r="O997" i="16"/>
  <c r="Q997" i="16" s="1"/>
  <c r="P997" i="16"/>
  <c r="R997" i="16"/>
  <c r="A998" i="16"/>
  <c r="B998" i="16"/>
  <c r="C998" i="16"/>
  <c r="D998" i="16"/>
  <c r="E998" i="16"/>
  <c r="O998" i="16"/>
  <c r="Q998" i="16" s="1"/>
  <c r="P998" i="16"/>
  <c r="R998" i="16"/>
  <c r="A999" i="16"/>
  <c r="B999" i="16"/>
  <c r="C999" i="16"/>
  <c r="D999" i="16"/>
  <c r="E999" i="16"/>
  <c r="O999" i="16"/>
  <c r="P999" i="16"/>
  <c r="Q999" i="16"/>
  <c r="R999" i="16"/>
  <c r="A1000" i="16"/>
  <c r="B1000" i="16"/>
  <c r="C1000" i="16"/>
  <c r="D1000" i="16"/>
  <c r="E1000" i="16"/>
  <c r="O1000" i="16"/>
  <c r="P1000" i="16"/>
  <c r="R1000" i="16"/>
  <c r="A1001" i="16"/>
  <c r="B1001" i="16"/>
  <c r="C1001" i="16"/>
  <c r="D1001" i="16"/>
  <c r="E1001" i="16"/>
  <c r="O1001" i="16"/>
  <c r="P1001" i="16"/>
  <c r="R1001" i="16"/>
  <c r="A1002" i="16"/>
  <c r="B1002" i="16"/>
  <c r="C1002" i="16"/>
  <c r="D1002" i="16"/>
  <c r="E1002" i="16"/>
  <c r="O1002" i="16"/>
  <c r="P1002" i="16"/>
  <c r="Q1002" i="16" s="1"/>
  <c r="R1002" i="16"/>
  <c r="A1003" i="16"/>
  <c r="B1003" i="16"/>
  <c r="C1003" i="16"/>
  <c r="D1003" i="16"/>
  <c r="E1003" i="16"/>
  <c r="O1003" i="16"/>
  <c r="P1003" i="16"/>
  <c r="R1003" i="16"/>
  <c r="A1004" i="16"/>
  <c r="B1004" i="16"/>
  <c r="C1004" i="16"/>
  <c r="D1004" i="16"/>
  <c r="E1004" i="16"/>
  <c r="O1004" i="16"/>
  <c r="Q1004" i="16" s="1"/>
  <c r="P1004" i="16"/>
  <c r="R1004" i="16"/>
  <c r="A1005" i="16"/>
  <c r="B1005" i="16"/>
  <c r="C1005" i="16"/>
  <c r="D1005" i="16"/>
  <c r="E1005" i="16"/>
  <c r="O1005" i="16"/>
  <c r="Q1005" i="16" s="1"/>
  <c r="P1005" i="16"/>
  <c r="R1005" i="16"/>
  <c r="A1006" i="16"/>
  <c r="B1006" i="16"/>
  <c r="C1006" i="16"/>
  <c r="D1006" i="16"/>
  <c r="E1006" i="16"/>
  <c r="O1006" i="16"/>
  <c r="Q1006" i="16" s="1"/>
  <c r="P1006" i="16"/>
  <c r="R1006" i="16"/>
  <c r="A1007" i="16"/>
  <c r="B1007" i="16"/>
  <c r="C1007" i="16"/>
  <c r="D1007" i="16"/>
  <c r="E1007" i="16"/>
  <c r="O1007" i="16"/>
  <c r="Q1007" i="16" s="1"/>
  <c r="P1007" i="16"/>
  <c r="R1007" i="16"/>
  <c r="A1008" i="16"/>
  <c r="B1008" i="16"/>
  <c r="C1008" i="16"/>
  <c r="D1008" i="16"/>
  <c r="E1008" i="16"/>
  <c r="O1008" i="16"/>
  <c r="Q1008" i="16" s="1"/>
  <c r="P1008" i="16"/>
  <c r="R1008" i="16"/>
  <c r="A1009" i="16"/>
  <c r="B1009" i="16"/>
  <c r="C1009" i="16"/>
  <c r="D1009" i="16"/>
  <c r="E1009" i="16"/>
  <c r="O1009" i="16"/>
  <c r="Q1009" i="16" s="1"/>
  <c r="P1009" i="16"/>
  <c r="R1009" i="16"/>
  <c r="A1010" i="16"/>
  <c r="B1010" i="16"/>
  <c r="C1010" i="16"/>
  <c r="D1010" i="16"/>
  <c r="E1010" i="16"/>
  <c r="O1010" i="16"/>
  <c r="Q1010" i="16" s="1"/>
  <c r="P1010" i="16"/>
  <c r="R1010" i="16"/>
  <c r="A1011" i="16"/>
  <c r="B1011" i="16"/>
  <c r="C1011" i="16"/>
  <c r="D1011" i="16"/>
  <c r="E1011" i="16"/>
  <c r="O1011" i="16"/>
  <c r="P1011" i="16"/>
  <c r="Q1011" i="16" s="1"/>
  <c r="R1011" i="16"/>
  <c r="A1012" i="16"/>
  <c r="B1012" i="16"/>
  <c r="C1012" i="16"/>
  <c r="D1012" i="16"/>
  <c r="E1012" i="16"/>
  <c r="O1012" i="16"/>
  <c r="P1012" i="16"/>
  <c r="R1012" i="16"/>
  <c r="A1013" i="16"/>
  <c r="B1013" i="16"/>
  <c r="C1013" i="16"/>
  <c r="D1013" i="16"/>
  <c r="E1013" i="16"/>
  <c r="O1013" i="16"/>
  <c r="P1013" i="16"/>
  <c r="R1013" i="16"/>
  <c r="A1014" i="16"/>
  <c r="B1014" i="16"/>
  <c r="C1014" i="16"/>
  <c r="D1014" i="16"/>
  <c r="E1014" i="16"/>
  <c r="O1014" i="16"/>
  <c r="P1014" i="16"/>
  <c r="Q1014" i="16"/>
  <c r="R1014" i="16"/>
  <c r="A1015" i="16"/>
  <c r="B1015" i="16"/>
  <c r="C1015" i="16"/>
  <c r="D1015" i="16"/>
  <c r="E1015" i="16"/>
  <c r="O1015" i="16"/>
  <c r="P1015" i="16"/>
  <c r="Q1015" i="16" s="1"/>
  <c r="R1015" i="16"/>
  <c r="A1016" i="16"/>
  <c r="B1016" i="16"/>
  <c r="C1016" i="16"/>
  <c r="D1016" i="16"/>
  <c r="E1016" i="16"/>
  <c r="O1016" i="16"/>
  <c r="P1016" i="16"/>
  <c r="R1016" i="16"/>
  <c r="A1017" i="16"/>
  <c r="B1017" i="16"/>
  <c r="C1017" i="16"/>
  <c r="D1017" i="16"/>
  <c r="E1017" i="16"/>
  <c r="O1017" i="16"/>
  <c r="P1017" i="16"/>
  <c r="R1017" i="16"/>
  <c r="A1018" i="16"/>
  <c r="B1018" i="16"/>
  <c r="C1018" i="16"/>
  <c r="D1018" i="16"/>
  <c r="E1018" i="16"/>
  <c r="O1018" i="16"/>
  <c r="P1018" i="16"/>
  <c r="Q1018" i="16"/>
  <c r="R1018" i="16"/>
  <c r="A1019" i="16"/>
  <c r="B1019" i="16"/>
  <c r="C1019" i="16"/>
  <c r="D1019" i="16"/>
  <c r="E1019" i="16"/>
  <c r="O1019" i="16"/>
  <c r="P1019" i="16"/>
  <c r="Q1019" i="16" s="1"/>
  <c r="R1019" i="16"/>
  <c r="A1020" i="16"/>
  <c r="B1020" i="16"/>
  <c r="C1020" i="16"/>
  <c r="D1020" i="16"/>
  <c r="E1020" i="16"/>
  <c r="O1020" i="16"/>
  <c r="P1020" i="16"/>
  <c r="R1020" i="16"/>
  <c r="A1021" i="16"/>
  <c r="B1021" i="16"/>
  <c r="C1021" i="16"/>
  <c r="D1021" i="16"/>
  <c r="E1021" i="16"/>
  <c r="O1021" i="16"/>
  <c r="P1021" i="16"/>
  <c r="R1021" i="16"/>
  <c r="A1022" i="16"/>
  <c r="B1022" i="16"/>
  <c r="C1022" i="16"/>
  <c r="D1022" i="16"/>
  <c r="E1022" i="16"/>
  <c r="O1022" i="16"/>
  <c r="P1022" i="16"/>
  <c r="Q1022" i="16"/>
  <c r="R1022" i="16"/>
  <c r="A1023" i="16"/>
  <c r="B1023" i="16"/>
  <c r="C1023" i="16"/>
  <c r="D1023" i="16"/>
  <c r="E1023" i="16"/>
  <c r="O1023" i="16"/>
  <c r="P1023" i="16"/>
  <c r="Q1023" i="16" s="1"/>
  <c r="R1023" i="16"/>
  <c r="A1024" i="16"/>
  <c r="B1024" i="16"/>
  <c r="C1024" i="16"/>
  <c r="D1024" i="16"/>
  <c r="E1024" i="16"/>
  <c r="O1024" i="16"/>
  <c r="Q1024" i="16" s="1"/>
  <c r="P1024" i="16"/>
  <c r="R1024" i="16"/>
  <c r="A1025" i="16"/>
  <c r="B1025" i="16"/>
  <c r="C1025" i="16"/>
  <c r="D1025" i="16"/>
  <c r="E1025" i="16"/>
  <c r="O1025" i="16"/>
  <c r="Q1025" i="16" s="1"/>
  <c r="P1025" i="16"/>
  <c r="R1025" i="16"/>
  <c r="A1026" i="16"/>
  <c r="B1026" i="16"/>
  <c r="C1026" i="16"/>
  <c r="D1026" i="16"/>
  <c r="E1026" i="16"/>
  <c r="O1026" i="16"/>
  <c r="Q1026" i="16" s="1"/>
  <c r="P1026" i="16"/>
  <c r="R1026" i="16"/>
  <c r="A1027" i="16"/>
  <c r="B1027" i="16"/>
  <c r="C1027" i="16"/>
  <c r="D1027" i="16"/>
  <c r="E1027" i="16"/>
  <c r="O1027" i="16"/>
  <c r="P1027" i="16"/>
  <c r="R1027" i="16"/>
  <c r="A1028" i="16"/>
  <c r="B1028" i="16"/>
  <c r="C1028" i="16"/>
  <c r="D1028" i="16"/>
  <c r="E1028" i="16"/>
  <c r="O1028" i="16"/>
  <c r="Q1028" i="16" s="1"/>
  <c r="P1028" i="16"/>
  <c r="R1028" i="16"/>
  <c r="A1029" i="16"/>
  <c r="B1029" i="16"/>
  <c r="C1029" i="16"/>
  <c r="D1029" i="16"/>
  <c r="E1029" i="16"/>
  <c r="O1029" i="16"/>
  <c r="Q1029" i="16" s="1"/>
  <c r="P1029" i="16"/>
  <c r="R1029" i="16"/>
  <c r="A1030" i="16"/>
  <c r="B1030" i="16"/>
  <c r="C1030" i="16"/>
  <c r="D1030" i="16"/>
  <c r="E1030" i="16"/>
  <c r="O1030" i="16"/>
  <c r="Q1030" i="16" s="1"/>
  <c r="P1030" i="16"/>
  <c r="R1030" i="16"/>
  <c r="A1031" i="16"/>
  <c r="B1031" i="16"/>
  <c r="C1031" i="16"/>
  <c r="D1031" i="16"/>
  <c r="E1031" i="16"/>
  <c r="O1031" i="16"/>
  <c r="Q1031" i="16" s="1"/>
  <c r="P1031" i="16"/>
  <c r="R1031" i="16"/>
  <c r="A1032" i="16"/>
  <c r="B1032" i="16"/>
  <c r="C1032" i="16"/>
  <c r="D1032" i="16"/>
  <c r="E1032" i="16"/>
  <c r="O1032" i="16"/>
  <c r="Q1032" i="16" s="1"/>
  <c r="P1032" i="16"/>
  <c r="R1032" i="16"/>
  <c r="A1033" i="16"/>
  <c r="B1033" i="16"/>
  <c r="C1033" i="16"/>
  <c r="D1033" i="16"/>
  <c r="E1033" i="16"/>
  <c r="O1033" i="16"/>
  <c r="Q1033" i="16" s="1"/>
  <c r="P1033" i="16"/>
  <c r="R1033" i="16"/>
  <c r="A1034" i="16"/>
  <c r="B1034" i="16"/>
  <c r="C1034" i="16"/>
  <c r="D1034" i="16"/>
  <c r="E1034" i="16"/>
  <c r="O1034" i="16"/>
  <c r="Q1034" i="16" s="1"/>
  <c r="P1034" i="16"/>
  <c r="R1034" i="16"/>
  <c r="A1035" i="16"/>
  <c r="B1035" i="16"/>
  <c r="C1035" i="16"/>
  <c r="D1035" i="16"/>
  <c r="E1035" i="16"/>
  <c r="O1035" i="16"/>
  <c r="Q1035" i="16" s="1"/>
  <c r="P1035" i="16"/>
  <c r="R1035" i="16"/>
  <c r="A1036" i="16"/>
  <c r="B1036" i="16"/>
  <c r="C1036" i="16"/>
  <c r="D1036" i="16"/>
  <c r="E1036" i="16"/>
  <c r="O1036" i="16"/>
  <c r="P1036" i="16"/>
  <c r="R1036" i="16"/>
  <c r="A1037" i="16"/>
  <c r="B1037" i="16"/>
  <c r="C1037" i="16"/>
  <c r="D1037" i="16"/>
  <c r="E1037" i="16"/>
  <c r="O1037" i="16"/>
  <c r="P1037" i="16"/>
  <c r="R1037" i="16"/>
  <c r="A1038" i="16"/>
  <c r="B1038" i="16"/>
  <c r="C1038" i="16"/>
  <c r="D1038" i="16"/>
  <c r="E1038" i="16"/>
  <c r="O1038" i="16"/>
  <c r="P1038" i="16"/>
  <c r="Q1038" i="16" s="1"/>
  <c r="R1038" i="16"/>
  <c r="A1039" i="16"/>
  <c r="B1039" i="16"/>
  <c r="C1039" i="16"/>
  <c r="D1039" i="16"/>
  <c r="E1039" i="16"/>
  <c r="O1039" i="16"/>
  <c r="P1039" i="16"/>
  <c r="R1039" i="16"/>
  <c r="A1040" i="16"/>
  <c r="B1040" i="16"/>
  <c r="C1040" i="16"/>
  <c r="D1040" i="16"/>
  <c r="E1040" i="16"/>
  <c r="O1040" i="16"/>
  <c r="P1040" i="16"/>
  <c r="R1040" i="16"/>
  <c r="A1041" i="16"/>
  <c r="B1041" i="16"/>
  <c r="C1041" i="16"/>
  <c r="D1041" i="16"/>
  <c r="E1041" i="16"/>
  <c r="O1041" i="16"/>
  <c r="P1041" i="16"/>
  <c r="R1041" i="16"/>
  <c r="A1042" i="16"/>
  <c r="B1042" i="16"/>
  <c r="C1042" i="16"/>
  <c r="D1042" i="16"/>
  <c r="E1042" i="16"/>
  <c r="O1042" i="16"/>
  <c r="P1042" i="16"/>
  <c r="Q1042" i="16" s="1"/>
  <c r="R1042" i="16"/>
  <c r="A1043" i="16"/>
  <c r="B1043" i="16"/>
  <c r="C1043" i="16"/>
  <c r="D1043" i="16"/>
  <c r="E1043" i="16"/>
  <c r="O1043" i="16"/>
  <c r="P1043" i="16"/>
  <c r="R1043" i="16"/>
  <c r="A1044" i="16"/>
  <c r="B1044" i="16"/>
  <c r="C1044" i="16"/>
  <c r="D1044" i="16"/>
  <c r="E1044" i="16"/>
  <c r="O1044" i="16"/>
  <c r="Q1044" i="16" s="1"/>
  <c r="P1044" i="16"/>
  <c r="R1044" i="16"/>
  <c r="A1045" i="16"/>
  <c r="B1045" i="16"/>
  <c r="C1045" i="16"/>
  <c r="D1045" i="16"/>
  <c r="E1045" i="16"/>
  <c r="O1045" i="16"/>
  <c r="Q1045" i="16" s="1"/>
  <c r="P1045" i="16"/>
  <c r="R1045" i="16"/>
  <c r="A1046" i="16"/>
  <c r="B1046" i="16"/>
  <c r="C1046" i="16"/>
  <c r="D1046" i="16"/>
  <c r="E1046" i="16"/>
  <c r="O1046" i="16"/>
  <c r="Q1046" i="16" s="1"/>
  <c r="P1046" i="16"/>
  <c r="R1046" i="16"/>
  <c r="A1047" i="16"/>
  <c r="B1047" i="16"/>
  <c r="C1047" i="16"/>
  <c r="D1047" i="16"/>
  <c r="E1047" i="16"/>
  <c r="O1047" i="16"/>
  <c r="Q1047" i="16" s="1"/>
  <c r="P1047" i="16"/>
  <c r="R1047" i="16"/>
  <c r="A1048" i="16"/>
  <c r="B1048" i="16"/>
  <c r="C1048" i="16"/>
  <c r="D1048" i="16"/>
  <c r="E1048" i="16"/>
  <c r="O1048" i="16"/>
  <c r="Q1048" i="16" s="1"/>
  <c r="P1048" i="16"/>
  <c r="R1048" i="16"/>
  <c r="A1049" i="16"/>
  <c r="B1049" i="16"/>
  <c r="C1049" i="16"/>
  <c r="D1049" i="16"/>
  <c r="E1049" i="16"/>
  <c r="O1049" i="16"/>
  <c r="Q1049" i="16" s="1"/>
  <c r="P1049" i="16"/>
  <c r="R1049" i="16"/>
  <c r="A1050" i="16"/>
  <c r="B1050" i="16"/>
  <c r="C1050" i="16"/>
  <c r="D1050" i="16"/>
  <c r="E1050" i="16"/>
  <c r="O1050" i="16"/>
  <c r="P1050" i="16"/>
  <c r="Q1050" i="16" s="1"/>
  <c r="R1050" i="16"/>
  <c r="A1051" i="16"/>
  <c r="B1051" i="16"/>
  <c r="C1051" i="16"/>
  <c r="D1051" i="16"/>
  <c r="E1051" i="16"/>
  <c r="O1051" i="16"/>
  <c r="P1051" i="16"/>
  <c r="R1051" i="16"/>
  <c r="A1052" i="16"/>
  <c r="B1052" i="16"/>
  <c r="C1052" i="16"/>
  <c r="D1052" i="16"/>
  <c r="E1052" i="16"/>
  <c r="O1052" i="16"/>
  <c r="P1052" i="16"/>
  <c r="R1052" i="16"/>
  <c r="A1053" i="16"/>
  <c r="B1053" i="16"/>
  <c r="C1053" i="16"/>
  <c r="D1053" i="16"/>
  <c r="E1053" i="16"/>
  <c r="O1053" i="16"/>
  <c r="P1053" i="16"/>
  <c r="R1053" i="16"/>
  <c r="A1054" i="16"/>
  <c r="B1054" i="16"/>
  <c r="C1054" i="16"/>
  <c r="D1054" i="16"/>
  <c r="E1054" i="16"/>
  <c r="O1054" i="16"/>
  <c r="P1054" i="16"/>
  <c r="Q1054" i="16"/>
  <c r="R1054" i="16"/>
  <c r="A1055" i="16"/>
  <c r="B1055" i="16"/>
  <c r="C1055" i="16"/>
  <c r="D1055" i="16"/>
  <c r="E1055" i="16"/>
  <c r="O1055" i="16"/>
  <c r="P1055" i="16"/>
  <c r="R1055" i="16"/>
  <c r="A1056" i="16"/>
  <c r="B1056" i="16"/>
  <c r="C1056" i="16"/>
  <c r="D1056" i="16"/>
  <c r="E1056" i="16"/>
  <c r="O1056" i="16"/>
  <c r="P1056" i="16"/>
  <c r="R1056" i="16"/>
  <c r="A1057" i="16"/>
  <c r="B1057" i="16"/>
  <c r="C1057" i="16"/>
  <c r="D1057" i="16"/>
  <c r="E1057" i="16"/>
  <c r="O1057" i="16"/>
  <c r="P1057" i="16"/>
  <c r="R1057" i="16"/>
  <c r="A1058" i="16"/>
  <c r="B1058" i="16"/>
  <c r="C1058" i="16"/>
  <c r="D1058" i="16"/>
  <c r="E1058" i="16"/>
  <c r="O1058" i="16"/>
  <c r="P1058" i="16"/>
  <c r="Q1058" i="16" s="1"/>
  <c r="R1058" i="16"/>
  <c r="A1059" i="16"/>
  <c r="B1059" i="16"/>
  <c r="C1059" i="16"/>
  <c r="D1059" i="16"/>
  <c r="E1059" i="16"/>
  <c r="O1059" i="16"/>
  <c r="P1059" i="16"/>
  <c r="R1059" i="16"/>
  <c r="A1060" i="16"/>
  <c r="B1060" i="16"/>
  <c r="C1060" i="16"/>
  <c r="D1060" i="16"/>
  <c r="E1060" i="16"/>
  <c r="O1060" i="16"/>
  <c r="Q1060" i="16" s="1"/>
  <c r="P1060" i="16"/>
  <c r="R1060" i="16"/>
  <c r="A1061" i="16"/>
  <c r="B1061" i="16"/>
  <c r="C1061" i="16"/>
  <c r="D1061" i="16"/>
  <c r="E1061" i="16"/>
  <c r="O1061" i="16"/>
  <c r="Q1061" i="16" s="1"/>
  <c r="P1061" i="16"/>
  <c r="R1061" i="16"/>
  <c r="A1062" i="16"/>
  <c r="B1062" i="16"/>
  <c r="C1062" i="16"/>
  <c r="D1062" i="16"/>
  <c r="E1062" i="16"/>
  <c r="O1062" i="16"/>
  <c r="Q1062" i="16" s="1"/>
  <c r="P1062" i="16"/>
  <c r="R1062" i="16"/>
  <c r="A1063" i="16"/>
  <c r="B1063" i="16"/>
  <c r="C1063" i="16"/>
  <c r="D1063" i="16"/>
  <c r="E1063" i="16"/>
  <c r="O1063" i="16"/>
  <c r="Q1063" i="16" s="1"/>
  <c r="P1063" i="16"/>
  <c r="R1063" i="16"/>
  <c r="A1064" i="16"/>
  <c r="B1064" i="16"/>
  <c r="C1064" i="16"/>
  <c r="D1064" i="16"/>
  <c r="E1064" i="16"/>
  <c r="O1064" i="16"/>
  <c r="Q1064" i="16" s="1"/>
  <c r="P1064" i="16"/>
  <c r="R1064" i="16"/>
  <c r="A1065" i="16"/>
  <c r="B1065" i="16"/>
  <c r="C1065" i="16"/>
  <c r="D1065" i="16"/>
  <c r="E1065" i="16"/>
  <c r="O1065" i="16"/>
  <c r="P1065" i="16"/>
  <c r="R1065" i="16"/>
  <c r="A1066" i="16"/>
  <c r="B1066" i="16"/>
  <c r="C1066" i="16"/>
  <c r="D1066" i="16"/>
  <c r="E1066" i="16"/>
  <c r="O1066" i="16"/>
  <c r="Q1066" i="16" s="1"/>
  <c r="P1066" i="16"/>
  <c r="R1066" i="16"/>
  <c r="A1067" i="16"/>
  <c r="B1067" i="16"/>
  <c r="C1067" i="16"/>
  <c r="D1067" i="16"/>
  <c r="E1067" i="16"/>
  <c r="O1067" i="16"/>
  <c r="P1067" i="16"/>
  <c r="R1067" i="16"/>
  <c r="A1068" i="16"/>
  <c r="B1068" i="16"/>
  <c r="C1068" i="16"/>
  <c r="D1068" i="16"/>
  <c r="E1068" i="16"/>
  <c r="O1068" i="16"/>
  <c r="Q1068" i="16" s="1"/>
  <c r="P1068" i="16"/>
  <c r="R1068" i="16"/>
  <c r="A1069" i="16"/>
  <c r="B1069" i="16"/>
  <c r="C1069" i="16"/>
  <c r="D1069" i="16"/>
  <c r="E1069" i="16"/>
  <c r="O1069" i="16"/>
  <c r="Q1069" i="16" s="1"/>
  <c r="P1069" i="16"/>
  <c r="R1069" i="16"/>
  <c r="A1070" i="16"/>
  <c r="B1070" i="16"/>
  <c r="C1070" i="16"/>
  <c r="D1070" i="16"/>
  <c r="E1070" i="16"/>
  <c r="O1070" i="16"/>
  <c r="P1070" i="16"/>
  <c r="R1070" i="16"/>
  <c r="A1071" i="16"/>
  <c r="B1071" i="16"/>
  <c r="C1071" i="16"/>
  <c r="D1071" i="16"/>
  <c r="E1071" i="16"/>
  <c r="O1071" i="16"/>
  <c r="P1071" i="16"/>
  <c r="R1071" i="16"/>
  <c r="A1072" i="16"/>
  <c r="B1072" i="16"/>
  <c r="C1072" i="16"/>
  <c r="D1072" i="16"/>
  <c r="E1072" i="16"/>
  <c r="O1072" i="16"/>
  <c r="Q1072" i="16" s="1"/>
  <c r="P1072" i="16"/>
  <c r="R1072" i="16"/>
  <c r="A1073" i="16"/>
  <c r="B1073" i="16"/>
  <c r="C1073" i="16"/>
  <c r="D1073" i="16"/>
  <c r="E1073" i="16"/>
  <c r="O1073" i="16"/>
  <c r="P1073" i="16"/>
  <c r="R1073" i="16"/>
  <c r="A1074" i="16"/>
  <c r="B1074" i="16"/>
  <c r="C1074" i="16"/>
  <c r="D1074" i="16"/>
  <c r="E1074" i="16"/>
  <c r="O1074" i="16"/>
  <c r="P1074" i="16"/>
  <c r="R1074" i="16"/>
  <c r="A1075" i="16"/>
  <c r="B1075" i="16"/>
  <c r="C1075" i="16"/>
  <c r="D1075" i="16"/>
  <c r="E1075" i="16"/>
  <c r="O1075" i="16"/>
  <c r="Q1075" i="16" s="1"/>
  <c r="P1075" i="16"/>
  <c r="R1075" i="16"/>
  <c r="A1076" i="16"/>
  <c r="B1076" i="16"/>
  <c r="C1076" i="16"/>
  <c r="D1076" i="16"/>
  <c r="E1076" i="16"/>
  <c r="O1076" i="16"/>
  <c r="P1076" i="16"/>
  <c r="R1076" i="16"/>
  <c r="A1077" i="16"/>
  <c r="B1077" i="16"/>
  <c r="C1077" i="16"/>
  <c r="D1077" i="16"/>
  <c r="E1077" i="16"/>
  <c r="O1077" i="16"/>
  <c r="Q1077" i="16" s="1"/>
  <c r="P1077" i="16"/>
  <c r="R1077" i="16"/>
  <c r="A1078" i="16"/>
  <c r="B1078" i="16"/>
  <c r="C1078" i="16"/>
  <c r="D1078" i="16"/>
  <c r="E1078" i="16"/>
  <c r="O1078" i="16"/>
  <c r="Q1078" i="16" s="1"/>
  <c r="P1078" i="16"/>
  <c r="R1078" i="16"/>
  <c r="A1079" i="16"/>
  <c r="B1079" i="16"/>
  <c r="C1079" i="16"/>
  <c r="D1079" i="16"/>
  <c r="E1079" i="16"/>
  <c r="O1079" i="16"/>
  <c r="Q1079" i="16" s="1"/>
  <c r="P1079" i="16"/>
  <c r="R1079" i="16"/>
  <c r="A1080" i="16"/>
  <c r="B1080" i="16"/>
  <c r="C1080" i="16"/>
  <c r="D1080" i="16"/>
  <c r="E1080" i="16"/>
  <c r="O1080" i="16"/>
  <c r="Q1080" i="16" s="1"/>
  <c r="P1080" i="16"/>
  <c r="R1080" i="16"/>
  <c r="A1081" i="16"/>
  <c r="B1081" i="16"/>
  <c r="C1081" i="16"/>
  <c r="D1081" i="16"/>
  <c r="E1081" i="16"/>
  <c r="O1081" i="16"/>
  <c r="Q1081" i="16" s="1"/>
  <c r="P1081" i="16"/>
  <c r="R1081" i="16"/>
  <c r="A1082" i="16"/>
  <c r="B1082" i="16"/>
  <c r="C1082" i="16"/>
  <c r="D1082" i="16"/>
  <c r="E1082" i="16"/>
  <c r="O1082" i="16"/>
  <c r="P1082" i="16"/>
  <c r="R1082" i="16"/>
  <c r="A1083" i="16"/>
  <c r="B1083" i="16"/>
  <c r="C1083" i="16"/>
  <c r="D1083" i="16"/>
  <c r="E1083" i="16"/>
  <c r="O1083" i="16"/>
  <c r="P1083" i="16"/>
  <c r="R1083" i="16"/>
  <c r="A1084" i="16"/>
  <c r="B1084" i="16"/>
  <c r="C1084" i="16"/>
  <c r="D1084" i="16"/>
  <c r="E1084" i="16"/>
  <c r="O1084" i="16"/>
  <c r="P1084" i="16"/>
  <c r="R1084" i="16"/>
  <c r="A1085" i="16"/>
  <c r="B1085" i="16"/>
  <c r="C1085" i="16"/>
  <c r="D1085" i="16"/>
  <c r="E1085" i="16"/>
  <c r="O1085" i="16"/>
  <c r="Q1085" i="16" s="1"/>
  <c r="P1085" i="16"/>
  <c r="R1085" i="16"/>
  <c r="A1086" i="16"/>
  <c r="B1086" i="16"/>
  <c r="C1086" i="16"/>
  <c r="D1086" i="16"/>
  <c r="E1086" i="16"/>
  <c r="O1086" i="16"/>
  <c r="P1086" i="16"/>
  <c r="R1086" i="16"/>
  <c r="A1087" i="16"/>
  <c r="B1087" i="16"/>
  <c r="C1087" i="16"/>
  <c r="D1087" i="16"/>
  <c r="E1087" i="16"/>
  <c r="O1087" i="16"/>
  <c r="P1087" i="16"/>
  <c r="R1087" i="16"/>
  <c r="A1088" i="16"/>
  <c r="B1088" i="16"/>
  <c r="C1088" i="16"/>
  <c r="D1088" i="16"/>
  <c r="E1088" i="16"/>
  <c r="O1088" i="16"/>
  <c r="P1088" i="16"/>
  <c r="R1088" i="16"/>
  <c r="A1089" i="16"/>
  <c r="B1089" i="16"/>
  <c r="C1089" i="16"/>
  <c r="D1089" i="16"/>
  <c r="E1089" i="16"/>
  <c r="O1089" i="16"/>
  <c r="P1089" i="16"/>
  <c r="R1089" i="16"/>
  <c r="A1090" i="16"/>
  <c r="B1090" i="16"/>
  <c r="C1090" i="16"/>
  <c r="D1090" i="16"/>
  <c r="E1090" i="16"/>
  <c r="O1090" i="16"/>
  <c r="P1090" i="16"/>
  <c r="R1090" i="16"/>
  <c r="A1091" i="16"/>
  <c r="B1091" i="16"/>
  <c r="C1091" i="16"/>
  <c r="D1091" i="16"/>
  <c r="E1091" i="16"/>
  <c r="O1091" i="16"/>
  <c r="P1091" i="16"/>
  <c r="R1091" i="16"/>
  <c r="A1092" i="16"/>
  <c r="B1092" i="16"/>
  <c r="C1092" i="16"/>
  <c r="D1092" i="16"/>
  <c r="E1092" i="16"/>
  <c r="O1092" i="16"/>
  <c r="P1092" i="16"/>
  <c r="R1092" i="16"/>
  <c r="A1093" i="16"/>
  <c r="B1093" i="16"/>
  <c r="C1093" i="16"/>
  <c r="D1093" i="16"/>
  <c r="E1093" i="16"/>
  <c r="O1093" i="16"/>
  <c r="P1093" i="16"/>
  <c r="R1093" i="16"/>
  <c r="A1094" i="16"/>
  <c r="B1094" i="16"/>
  <c r="C1094" i="16"/>
  <c r="D1094" i="16"/>
  <c r="E1094" i="16"/>
  <c r="O1094" i="16"/>
  <c r="P1094" i="16"/>
  <c r="R1094" i="16"/>
  <c r="A1095" i="16"/>
  <c r="B1095" i="16"/>
  <c r="C1095" i="16"/>
  <c r="D1095" i="16"/>
  <c r="E1095" i="16"/>
  <c r="O1095" i="16"/>
  <c r="P1095" i="16"/>
  <c r="R1095" i="16"/>
  <c r="A1096" i="16"/>
  <c r="B1096" i="16"/>
  <c r="C1096" i="16"/>
  <c r="D1096" i="16"/>
  <c r="E1096" i="16"/>
  <c r="O1096" i="16"/>
  <c r="Q1096" i="16" s="1"/>
  <c r="P1096" i="16"/>
  <c r="R1096" i="16"/>
  <c r="A1097" i="16"/>
  <c r="B1097" i="16"/>
  <c r="C1097" i="16"/>
  <c r="D1097" i="16"/>
  <c r="E1097" i="16"/>
  <c r="O1097" i="16"/>
  <c r="Q1097" i="16" s="1"/>
  <c r="P1097" i="16"/>
  <c r="R1097" i="16"/>
  <c r="A1098" i="16"/>
  <c r="B1098" i="16"/>
  <c r="C1098" i="16"/>
  <c r="D1098" i="16"/>
  <c r="E1098" i="16"/>
  <c r="O1098" i="16"/>
  <c r="P1098" i="16"/>
  <c r="R1098" i="16"/>
  <c r="A1099" i="16"/>
  <c r="B1099" i="16"/>
  <c r="C1099" i="16"/>
  <c r="D1099" i="16"/>
  <c r="E1099" i="16"/>
  <c r="O1099" i="16"/>
  <c r="Q1099" i="16" s="1"/>
  <c r="P1099" i="16"/>
  <c r="R1099" i="16"/>
  <c r="A1100" i="16"/>
  <c r="B1100" i="16"/>
  <c r="C1100" i="16"/>
  <c r="D1100" i="16"/>
  <c r="E1100" i="16"/>
  <c r="O1100" i="16"/>
  <c r="P1100" i="16"/>
  <c r="R1100" i="16"/>
  <c r="A1101" i="16"/>
  <c r="B1101" i="16"/>
  <c r="C1101" i="16"/>
  <c r="D1101" i="16"/>
  <c r="E1101" i="16"/>
  <c r="O1101" i="16"/>
  <c r="P1101" i="16"/>
  <c r="Q1101" i="16"/>
  <c r="R1101" i="16"/>
  <c r="A1102" i="16"/>
  <c r="B1102" i="16"/>
  <c r="C1102" i="16"/>
  <c r="D1102" i="16"/>
  <c r="E1102" i="16"/>
  <c r="O1102" i="16"/>
  <c r="P1102" i="16"/>
  <c r="Q1102" i="16" s="1"/>
  <c r="R1102" i="16"/>
  <c r="A1103" i="16"/>
  <c r="B1103" i="16"/>
  <c r="C1103" i="16"/>
  <c r="D1103" i="16"/>
  <c r="E1103" i="16"/>
  <c r="O1103" i="16"/>
  <c r="P1103" i="16"/>
  <c r="R1103" i="16"/>
  <c r="A1104" i="16"/>
  <c r="B1104" i="16"/>
  <c r="C1104" i="16"/>
  <c r="D1104" i="16"/>
  <c r="E1104" i="16"/>
  <c r="O1104" i="16"/>
  <c r="P1104" i="16"/>
  <c r="R1104" i="16"/>
  <c r="A1105" i="16"/>
  <c r="B1105" i="16"/>
  <c r="C1105" i="16"/>
  <c r="D1105" i="16"/>
  <c r="E1105" i="16"/>
  <c r="O1105" i="16"/>
  <c r="P1105" i="16"/>
  <c r="R1105" i="16"/>
  <c r="A1106" i="16"/>
  <c r="B1106" i="16"/>
  <c r="C1106" i="16"/>
  <c r="D1106" i="16"/>
  <c r="E1106" i="16"/>
  <c r="O1106" i="16"/>
  <c r="P1106" i="16"/>
  <c r="R1106" i="16"/>
  <c r="A1107" i="16"/>
  <c r="B1107" i="16"/>
  <c r="C1107" i="16"/>
  <c r="D1107" i="16"/>
  <c r="E1107" i="16"/>
  <c r="O1107" i="16"/>
  <c r="P1107" i="16"/>
  <c r="R1107" i="16"/>
  <c r="A1108" i="16"/>
  <c r="B1108" i="16"/>
  <c r="C1108" i="16"/>
  <c r="D1108" i="16"/>
  <c r="E1108" i="16"/>
  <c r="O1108" i="16"/>
  <c r="P1108" i="16"/>
  <c r="R1108" i="16"/>
  <c r="A1109" i="16"/>
  <c r="B1109" i="16"/>
  <c r="C1109" i="16"/>
  <c r="D1109" i="16"/>
  <c r="E1109" i="16"/>
  <c r="O1109" i="16"/>
  <c r="P1109" i="16"/>
  <c r="R1109" i="16"/>
  <c r="A1110" i="16"/>
  <c r="B1110" i="16"/>
  <c r="C1110" i="16"/>
  <c r="D1110" i="16"/>
  <c r="E1110" i="16"/>
  <c r="O1110" i="16"/>
  <c r="P1110" i="16"/>
  <c r="R1110" i="16"/>
  <c r="A1111" i="16"/>
  <c r="B1111" i="16"/>
  <c r="C1111" i="16"/>
  <c r="D1111" i="16"/>
  <c r="E1111" i="16"/>
  <c r="O1111" i="16"/>
  <c r="P1111" i="16"/>
  <c r="R1111" i="16"/>
  <c r="A1112" i="16"/>
  <c r="B1112" i="16"/>
  <c r="C1112" i="16"/>
  <c r="D1112" i="16"/>
  <c r="E1112" i="16"/>
  <c r="O1112" i="16"/>
  <c r="P1112" i="16"/>
  <c r="R1112" i="16"/>
  <c r="A1113" i="16"/>
  <c r="B1113" i="16"/>
  <c r="C1113" i="16"/>
  <c r="D1113" i="16"/>
  <c r="E1113" i="16"/>
  <c r="O1113" i="16"/>
  <c r="P1113" i="16"/>
  <c r="R1113" i="16"/>
  <c r="A1114" i="16"/>
  <c r="B1114" i="16"/>
  <c r="C1114" i="16"/>
  <c r="D1114" i="16"/>
  <c r="E1114" i="16"/>
  <c r="O1114" i="16"/>
  <c r="P1114" i="16"/>
  <c r="Q1114" i="16" s="1"/>
  <c r="R1114" i="16"/>
  <c r="A1115" i="16"/>
  <c r="B1115" i="16"/>
  <c r="C1115" i="16"/>
  <c r="D1115" i="16"/>
  <c r="E1115" i="16"/>
  <c r="O1115" i="16"/>
  <c r="P1115" i="16"/>
  <c r="R1115" i="16"/>
  <c r="A1116" i="16"/>
  <c r="B1116" i="16"/>
  <c r="C1116" i="16"/>
  <c r="D1116" i="16"/>
  <c r="E1116" i="16"/>
  <c r="O1116" i="16"/>
  <c r="P1116" i="16"/>
  <c r="R1116" i="16"/>
  <c r="A1117" i="16"/>
  <c r="B1117" i="16"/>
  <c r="C1117" i="16"/>
  <c r="D1117" i="16"/>
  <c r="E1117" i="16"/>
  <c r="O1117" i="16"/>
  <c r="P1117" i="16"/>
  <c r="R1117" i="16"/>
  <c r="A1118" i="16"/>
  <c r="B1118" i="16"/>
  <c r="C1118" i="16"/>
  <c r="D1118" i="16"/>
  <c r="E1118" i="16"/>
  <c r="O1118" i="16"/>
  <c r="P1118" i="16"/>
  <c r="R1118" i="16"/>
  <c r="A1119" i="16"/>
  <c r="B1119" i="16"/>
  <c r="C1119" i="16"/>
  <c r="D1119" i="16"/>
  <c r="E1119" i="16"/>
  <c r="O1119" i="16"/>
  <c r="P1119" i="16"/>
  <c r="R1119" i="16"/>
  <c r="A1120" i="16"/>
  <c r="B1120" i="16"/>
  <c r="C1120" i="16"/>
  <c r="D1120" i="16"/>
  <c r="E1120" i="16"/>
  <c r="O1120" i="16"/>
  <c r="P1120" i="16"/>
  <c r="Q1120" i="16" s="1"/>
  <c r="R1120" i="16"/>
  <c r="A1121" i="16"/>
  <c r="B1121" i="16"/>
  <c r="C1121" i="16"/>
  <c r="D1121" i="16"/>
  <c r="E1121" i="16"/>
  <c r="O1121" i="16"/>
  <c r="P1121" i="16"/>
  <c r="R1121" i="16"/>
  <c r="A1122" i="16"/>
  <c r="B1122" i="16"/>
  <c r="C1122" i="16"/>
  <c r="D1122" i="16"/>
  <c r="E1122" i="16"/>
  <c r="O1122" i="16"/>
  <c r="P1122" i="16"/>
  <c r="R1122" i="16"/>
  <c r="A1123" i="16"/>
  <c r="B1123" i="16"/>
  <c r="C1123" i="16"/>
  <c r="D1123" i="16"/>
  <c r="E1123" i="16"/>
  <c r="O1123" i="16"/>
  <c r="P1123" i="16"/>
  <c r="R1123" i="16"/>
  <c r="A1124" i="16"/>
  <c r="B1124" i="16"/>
  <c r="C1124" i="16"/>
  <c r="D1124" i="16"/>
  <c r="E1124" i="16"/>
  <c r="O1124" i="16"/>
  <c r="P1124" i="16"/>
  <c r="Q1124" i="16" s="1"/>
  <c r="R1124" i="16"/>
  <c r="A1125" i="16"/>
  <c r="B1125" i="16"/>
  <c r="C1125" i="16"/>
  <c r="D1125" i="16"/>
  <c r="E1125" i="16"/>
  <c r="O1125" i="16"/>
  <c r="P1125" i="16"/>
  <c r="R1125" i="16"/>
  <c r="A1126" i="16"/>
  <c r="B1126" i="16"/>
  <c r="C1126" i="16"/>
  <c r="D1126" i="16"/>
  <c r="E1126" i="16"/>
  <c r="O1126" i="16"/>
  <c r="P1126" i="16"/>
  <c r="R1126" i="16"/>
  <c r="A1127" i="16"/>
  <c r="B1127" i="16"/>
  <c r="C1127" i="16"/>
  <c r="D1127" i="16"/>
  <c r="E1127" i="16"/>
  <c r="O1127" i="16"/>
  <c r="P1127" i="16"/>
  <c r="R1127" i="16"/>
  <c r="A1128" i="16"/>
  <c r="B1128" i="16"/>
  <c r="C1128" i="16"/>
  <c r="D1128" i="16"/>
  <c r="E1128" i="16"/>
  <c r="O1128" i="16"/>
  <c r="P1128" i="16"/>
  <c r="R1128" i="16"/>
  <c r="A1129" i="16"/>
  <c r="B1129" i="16"/>
  <c r="C1129" i="16"/>
  <c r="D1129" i="16"/>
  <c r="E1129" i="16"/>
  <c r="O1129" i="16"/>
  <c r="Q1129" i="16" s="1"/>
  <c r="P1129" i="16"/>
  <c r="R1129" i="16"/>
  <c r="A1130" i="16"/>
  <c r="B1130" i="16"/>
  <c r="C1130" i="16"/>
  <c r="D1130" i="16"/>
  <c r="E1130" i="16"/>
  <c r="O1130" i="16"/>
  <c r="Q1130" i="16" s="1"/>
  <c r="P1130" i="16"/>
  <c r="R1130" i="16"/>
  <c r="A1131" i="16"/>
  <c r="B1131" i="16"/>
  <c r="C1131" i="16"/>
  <c r="D1131" i="16"/>
  <c r="E1131" i="16"/>
  <c r="O1131" i="16"/>
  <c r="P1131" i="16"/>
  <c r="R1131" i="16"/>
  <c r="A1132" i="16"/>
  <c r="B1132" i="16"/>
  <c r="C1132" i="16"/>
  <c r="D1132" i="16"/>
  <c r="E1132" i="16"/>
  <c r="O1132" i="16"/>
  <c r="P1132" i="16"/>
  <c r="R1132" i="16"/>
  <c r="A1133" i="16"/>
  <c r="B1133" i="16"/>
  <c r="C1133" i="16"/>
  <c r="D1133" i="16"/>
  <c r="E1133" i="16"/>
  <c r="O1133" i="16"/>
  <c r="P1133" i="16"/>
  <c r="R1133" i="16"/>
  <c r="A1134" i="16"/>
  <c r="B1134" i="16"/>
  <c r="C1134" i="16"/>
  <c r="D1134" i="16"/>
  <c r="E1134" i="16"/>
  <c r="O1134" i="16"/>
  <c r="P1134" i="16"/>
  <c r="R1134" i="16"/>
  <c r="A1135" i="16"/>
  <c r="B1135" i="16"/>
  <c r="C1135" i="16"/>
  <c r="D1135" i="16"/>
  <c r="E1135" i="16"/>
  <c r="O1135" i="16"/>
  <c r="Q1135" i="16" s="1"/>
  <c r="P1135" i="16"/>
  <c r="R1135" i="16"/>
  <c r="A1136" i="16"/>
  <c r="B1136" i="16"/>
  <c r="C1136" i="16"/>
  <c r="D1136" i="16"/>
  <c r="E1136" i="16"/>
  <c r="O1136" i="16"/>
  <c r="P1136" i="16"/>
  <c r="R1136" i="16"/>
  <c r="A1137" i="16"/>
  <c r="B1137" i="16"/>
  <c r="C1137" i="16"/>
  <c r="D1137" i="16"/>
  <c r="E1137" i="16"/>
  <c r="O1137" i="16"/>
  <c r="Q1137" i="16" s="1"/>
  <c r="P1137" i="16"/>
  <c r="R1137" i="16"/>
  <c r="A1138" i="16"/>
  <c r="B1138" i="16"/>
  <c r="C1138" i="16"/>
  <c r="D1138" i="16"/>
  <c r="E1138" i="16"/>
  <c r="O1138" i="16"/>
  <c r="Q1138" i="16" s="1"/>
  <c r="P1138" i="16"/>
  <c r="R1138" i="16"/>
  <c r="A1139" i="16"/>
  <c r="B1139" i="16"/>
  <c r="C1139" i="16"/>
  <c r="D1139" i="16"/>
  <c r="E1139" i="16"/>
  <c r="O1139" i="16"/>
  <c r="P1139" i="16"/>
  <c r="R1139" i="16"/>
  <c r="A1140" i="16"/>
  <c r="B1140" i="16"/>
  <c r="C1140" i="16"/>
  <c r="D1140" i="16"/>
  <c r="E1140" i="16"/>
  <c r="O1140" i="16"/>
  <c r="P1140" i="16"/>
  <c r="R1140" i="16"/>
  <c r="A1141" i="16"/>
  <c r="B1141" i="16"/>
  <c r="C1141" i="16"/>
  <c r="D1141" i="16"/>
  <c r="E1141" i="16"/>
  <c r="O1141" i="16"/>
  <c r="P1141" i="16"/>
  <c r="R1141" i="16"/>
  <c r="A1142" i="16"/>
  <c r="B1142" i="16"/>
  <c r="C1142" i="16"/>
  <c r="D1142" i="16"/>
  <c r="E1142" i="16"/>
  <c r="O1142" i="16"/>
  <c r="P1142" i="16"/>
  <c r="R1142" i="16"/>
  <c r="A1143" i="16"/>
  <c r="B1143" i="16"/>
  <c r="C1143" i="16"/>
  <c r="D1143" i="16"/>
  <c r="E1143" i="16"/>
  <c r="O1143" i="16"/>
  <c r="Q1143" i="16" s="1"/>
  <c r="P1143" i="16"/>
  <c r="R1143" i="16"/>
  <c r="A1144" i="16"/>
  <c r="B1144" i="16"/>
  <c r="C1144" i="16"/>
  <c r="D1144" i="16"/>
  <c r="E1144" i="16"/>
  <c r="O1144" i="16"/>
  <c r="P1144" i="16"/>
  <c r="R1144" i="16"/>
  <c r="A1145" i="16"/>
  <c r="B1145" i="16"/>
  <c r="C1145" i="16"/>
  <c r="D1145" i="16"/>
  <c r="E1145" i="16"/>
  <c r="O1145" i="16"/>
  <c r="Q1145" i="16" s="1"/>
  <c r="P1145" i="16"/>
  <c r="R1145" i="16"/>
  <c r="A1146" i="16"/>
  <c r="B1146" i="16"/>
  <c r="C1146" i="16"/>
  <c r="D1146" i="16"/>
  <c r="E1146" i="16"/>
  <c r="O1146" i="16"/>
  <c r="Q1146" i="16" s="1"/>
  <c r="P1146" i="16"/>
  <c r="R1146" i="16"/>
  <c r="A1147" i="16"/>
  <c r="B1147" i="16"/>
  <c r="C1147" i="16"/>
  <c r="D1147" i="16"/>
  <c r="E1147" i="16"/>
  <c r="O1147" i="16"/>
  <c r="P1147" i="16"/>
  <c r="R1147" i="16"/>
  <c r="A1148" i="16"/>
  <c r="B1148" i="16"/>
  <c r="C1148" i="16"/>
  <c r="D1148" i="16"/>
  <c r="E1148" i="16"/>
  <c r="O1148" i="16"/>
  <c r="P1148" i="16"/>
  <c r="R1148" i="16"/>
  <c r="A1149" i="16"/>
  <c r="B1149" i="16"/>
  <c r="C1149" i="16"/>
  <c r="D1149" i="16"/>
  <c r="E1149" i="16"/>
  <c r="O1149" i="16"/>
  <c r="P1149" i="16"/>
  <c r="R1149" i="16"/>
  <c r="A1150" i="16"/>
  <c r="B1150" i="16"/>
  <c r="C1150" i="16"/>
  <c r="D1150" i="16"/>
  <c r="E1150" i="16"/>
  <c r="O1150" i="16"/>
  <c r="P1150" i="16"/>
  <c r="R1150" i="16"/>
  <c r="A1151" i="16"/>
  <c r="B1151" i="16"/>
  <c r="C1151" i="16"/>
  <c r="D1151" i="16"/>
  <c r="E1151" i="16"/>
  <c r="O1151" i="16"/>
  <c r="Q1151" i="16" s="1"/>
  <c r="P1151" i="16"/>
  <c r="R1151" i="16"/>
  <c r="A1152" i="16"/>
  <c r="B1152" i="16"/>
  <c r="C1152" i="16"/>
  <c r="D1152" i="16"/>
  <c r="E1152" i="16"/>
  <c r="O1152" i="16"/>
  <c r="P1152" i="16"/>
  <c r="R1152" i="16"/>
  <c r="A1153" i="16"/>
  <c r="B1153" i="16"/>
  <c r="C1153" i="16"/>
  <c r="D1153" i="16"/>
  <c r="E1153" i="16"/>
  <c r="O1153" i="16"/>
  <c r="Q1153" i="16" s="1"/>
  <c r="P1153" i="16"/>
  <c r="R1153" i="16"/>
  <c r="A1154" i="16"/>
  <c r="B1154" i="16"/>
  <c r="C1154" i="16"/>
  <c r="D1154" i="16"/>
  <c r="E1154" i="16"/>
  <c r="O1154" i="16"/>
  <c r="P1154" i="16"/>
  <c r="R1154" i="16"/>
  <c r="A1155" i="16"/>
  <c r="B1155" i="16"/>
  <c r="C1155" i="16"/>
  <c r="D1155" i="16"/>
  <c r="E1155" i="16"/>
  <c r="O1155" i="16"/>
  <c r="P1155" i="16"/>
  <c r="R1155" i="16"/>
  <c r="A1156" i="16"/>
  <c r="B1156" i="16"/>
  <c r="C1156" i="16"/>
  <c r="D1156" i="16"/>
  <c r="E1156" i="16"/>
  <c r="O1156" i="16"/>
  <c r="P1156" i="16"/>
  <c r="R1156" i="16"/>
  <c r="A1157" i="16"/>
  <c r="B1157" i="16"/>
  <c r="C1157" i="16"/>
  <c r="D1157" i="16"/>
  <c r="E1157" i="16"/>
  <c r="O1157" i="16"/>
  <c r="P1157" i="16"/>
  <c r="R1157" i="16"/>
  <c r="A1158" i="16"/>
  <c r="B1158" i="16"/>
  <c r="C1158" i="16"/>
  <c r="D1158" i="16"/>
  <c r="E1158" i="16"/>
  <c r="O1158" i="16"/>
  <c r="P1158" i="16"/>
  <c r="R1158" i="16"/>
  <c r="A1159" i="16"/>
  <c r="B1159" i="16"/>
  <c r="C1159" i="16"/>
  <c r="D1159" i="16"/>
  <c r="E1159" i="16"/>
  <c r="O1159" i="16"/>
  <c r="Q1159" i="16" s="1"/>
  <c r="P1159" i="16"/>
  <c r="R1159" i="16"/>
  <c r="A1160" i="16"/>
  <c r="B1160" i="16"/>
  <c r="C1160" i="16"/>
  <c r="D1160" i="16"/>
  <c r="E1160" i="16"/>
  <c r="O1160" i="16"/>
  <c r="P1160" i="16"/>
  <c r="R1160" i="16"/>
  <c r="A1161" i="16"/>
  <c r="B1161" i="16"/>
  <c r="C1161" i="16"/>
  <c r="D1161" i="16"/>
  <c r="E1161" i="16"/>
  <c r="O1161" i="16"/>
  <c r="Q1161" i="16" s="1"/>
  <c r="P1161" i="16"/>
  <c r="R1161" i="16"/>
  <c r="A1162" i="16"/>
  <c r="B1162" i="16"/>
  <c r="C1162" i="16"/>
  <c r="D1162" i="16"/>
  <c r="E1162" i="16"/>
  <c r="O1162" i="16"/>
  <c r="Q1162" i="16" s="1"/>
  <c r="P1162" i="16"/>
  <c r="R1162" i="16"/>
  <c r="A1163" i="16"/>
  <c r="B1163" i="16"/>
  <c r="C1163" i="16"/>
  <c r="D1163" i="16"/>
  <c r="E1163" i="16"/>
  <c r="O1163" i="16"/>
  <c r="P1163" i="16"/>
  <c r="R1163" i="16"/>
  <c r="A1164" i="16"/>
  <c r="B1164" i="16"/>
  <c r="C1164" i="16"/>
  <c r="D1164" i="16"/>
  <c r="E1164" i="16"/>
  <c r="O1164" i="16"/>
  <c r="P1164" i="16"/>
  <c r="R1164" i="16"/>
  <c r="A1165" i="16"/>
  <c r="B1165" i="16"/>
  <c r="C1165" i="16"/>
  <c r="D1165" i="16"/>
  <c r="E1165" i="16"/>
  <c r="O1165" i="16"/>
  <c r="P1165" i="16"/>
  <c r="R1165" i="16"/>
  <c r="A1166" i="16"/>
  <c r="B1166" i="16"/>
  <c r="C1166" i="16"/>
  <c r="D1166" i="16"/>
  <c r="E1166" i="16"/>
  <c r="O1166" i="16"/>
  <c r="P1166" i="16"/>
  <c r="R1166" i="16"/>
  <c r="A1167" i="16"/>
  <c r="B1167" i="16"/>
  <c r="C1167" i="16"/>
  <c r="D1167" i="16"/>
  <c r="E1167" i="16"/>
  <c r="O1167" i="16"/>
  <c r="Q1167" i="16" s="1"/>
  <c r="P1167" i="16"/>
  <c r="R1167" i="16"/>
  <c r="A1168" i="16"/>
  <c r="B1168" i="16"/>
  <c r="C1168" i="16"/>
  <c r="D1168" i="16"/>
  <c r="E1168" i="16"/>
  <c r="O1168" i="16"/>
  <c r="P1168" i="16"/>
  <c r="R1168" i="16"/>
  <c r="A1169" i="16"/>
  <c r="B1169" i="16"/>
  <c r="C1169" i="16"/>
  <c r="D1169" i="16"/>
  <c r="E1169" i="16"/>
  <c r="O1169" i="16"/>
  <c r="Q1169" i="16" s="1"/>
  <c r="P1169" i="16"/>
  <c r="R1169" i="16"/>
  <c r="A1170" i="16"/>
  <c r="B1170" i="16"/>
  <c r="C1170" i="16"/>
  <c r="D1170" i="16"/>
  <c r="E1170" i="16"/>
  <c r="O1170" i="16"/>
  <c r="Q1170" i="16" s="1"/>
  <c r="P1170" i="16"/>
  <c r="R1170" i="16"/>
  <c r="A1171" i="16"/>
  <c r="B1171" i="16"/>
  <c r="C1171" i="16"/>
  <c r="D1171" i="16"/>
  <c r="E1171" i="16"/>
  <c r="O1171" i="16"/>
  <c r="P1171" i="16"/>
  <c r="R1171" i="16"/>
  <c r="A1172" i="16"/>
  <c r="B1172" i="16"/>
  <c r="C1172" i="16"/>
  <c r="D1172" i="16"/>
  <c r="E1172" i="16"/>
  <c r="O1172" i="16"/>
  <c r="P1172" i="16"/>
  <c r="R1172" i="16"/>
  <c r="A1173" i="16"/>
  <c r="B1173" i="16"/>
  <c r="C1173" i="16"/>
  <c r="D1173" i="16"/>
  <c r="E1173" i="16"/>
  <c r="O1173" i="16"/>
  <c r="P1173" i="16"/>
  <c r="R1173" i="16"/>
  <c r="A1174" i="16"/>
  <c r="B1174" i="16"/>
  <c r="C1174" i="16"/>
  <c r="D1174" i="16"/>
  <c r="E1174" i="16"/>
  <c r="O1174" i="16"/>
  <c r="P1174" i="16"/>
  <c r="R1174" i="16"/>
  <c r="A1175" i="16"/>
  <c r="B1175" i="16"/>
  <c r="C1175" i="16"/>
  <c r="D1175" i="16"/>
  <c r="E1175" i="16"/>
  <c r="O1175" i="16"/>
  <c r="Q1175" i="16" s="1"/>
  <c r="P1175" i="16"/>
  <c r="R1175" i="16"/>
  <c r="A1176" i="16"/>
  <c r="B1176" i="16"/>
  <c r="C1176" i="16"/>
  <c r="D1176" i="16"/>
  <c r="E1176" i="16"/>
  <c r="O1176" i="16"/>
  <c r="P1176" i="16"/>
  <c r="R1176" i="16"/>
  <c r="A1177" i="16"/>
  <c r="B1177" i="16"/>
  <c r="C1177" i="16"/>
  <c r="D1177" i="16"/>
  <c r="E1177" i="16"/>
  <c r="O1177" i="16"/>
  <c r="Q1177" i="16" s="1"/>
  <c r="P1177" i="16"/>
  <c r="R1177" i="16"/>
  <c r="A1178" i="16"/>
  <c r="B1178" i="16"/>
  <c r="C1178" i="16"/>
  <c r="D1178" i="16"/>
  <c r="E1178" i="16"/>
  <c r="O1178" i="16"/>
  <c r="Q1178" i="16" s="1"/>
  <c r="P1178" i="16"/>
  <c r="R1178" i="16"/>
  <c r="A1179" i="16"/>
  <c r="B1179" i="16"/>
  <c r="C1179" i="16"/>
  <c r="D1179" i="16"/>
  <c r="E1179" i="16"/>
  <c r="O1179" i="16"/>
  <c r="P1179" i="16"/>
  <c r="R1179" i="16"/>
  <c r="A1180" i="16"/>
  <c r="B1180" i="16"/>
  <c r="C1180" i="16"/>
  <c r="D1180" i="16"/>
  <c r="E1180" i="16"/>
  <c r="O1180" i="16"/>
  <c r="P1180" i="16"/>
  <c r="R1180" i="16"/>
  <c r="A1181" i="16"/>
  <c r="B1181" i="16"/>
  <c r="C1181" i="16"/>
  <c r="D1181" i="16"/>
  <c r="E1181" i="16"/>
  <c r="O1181" i="16"/>
  <c r="P1181" i="16"/>
  <c r="R1181" i="16"/>
  <c r="A1182" i="16"/>
  <c r="B1182" i="16"/>
  <c r="C1182" i="16"/>
  <c r="D1182" i="16"/>
  <c r="E1182" i="16"/>
  <c r="O1182" i="16"/>
  <c r="P1182" i="16"/>
  <c r="R1182" i="16"/>
  <c r="A1183" i="16"/>
  <c r="B1183" i="16"/>
  <c r="C1183" i="16"/>
  <c r="D1183" i="16"/>
  <c r="E1183" i="16"/>
  <c r="O1183" i="16"/>
  <c r="Q1183" i="16" s="1"/>
  <c r="P1183" i="16"/>
  <c r="R1183" i="16"/>
  <c r="A1184" i="16"/>
  <c r="B1184" i="16"/>
  <c r="C1184" i="16"/>
  <c r="D1184" i="16"/>
  <c r="E1184" i="16"/>
  <c r="O1184" i="16"/>
  <c r="P1184" i="16"/>
  <c r="R1184" i="16"/>
  <c r="A1185" i="16"/>
  <c r="B1185" i="16"/>
  <c r="C1185" i="16"/>
  <c r="D1185" i="16"/>
  <c r="E1185" i="16"/>
  <c r="O1185" i="16"/>
  <c r="Q1185" i="16" s="1"/>
  <c r="P1185" i="16"/>
  <c r="R1185" i="16"/>
  <c r="A1186" i="16"/>
  <c r="B1186" i="16"/>
  <c r="C1186" i="16"/>
  <c r="D1186" i="16"/>
  <c r="E1186" i="16"/>
  <c r="O1186" i="16"/>
  <c r="P1186" i="16"/>
  <c r="R1186" i="16"/>
  <c r="A1187" i="16"/>
  <c r="B1187" i="16"/>
  <c r="C1187" i="16"/>
  <c r="D1187" i="16"/>
  <c r="E1187" i="16"/>
  <c r="O1187" i="16"/>
  <c r="P1187" i="16"/>
  <c r="R1187" i="16"/>
  <c r="A1188" i="16"/>
  <c r="B1188" i="16"/>
  <c r="C1188" i="16"/>
  <c r="D1188" i="16"/>
  <c r="E1188" i="16"/>
  <c r="O1188" i="16"/>
  <c r="P1188" i="16"/>
  <c r="R1188" i="16"/>
  <c r="A1189" i="16"/>
  <c r="B1189" i="16"/>
  <c r="C1189" i="16"/>
  <c r="D1189" i="16"/>
  <c r="E1189" i="16"/>
  <c r="O1189" i="16"/>
  <c r="P1189" i="16"/>
  <c r="R1189" i="16"/>
  <c r="A1190" i="16"/>
  <c r="B1190" i="16"/>
  <c r="C1190" i="16"/>
  <c r="D1190" i="16"/>
  <c r="E1190" i="16"/>
  <c r="O1190" i="16"/>
  <c r="P1190" i="16"/>
  <c r="R1190" i="16"/>
  <c r="A1191" i="16"/>
  <c r="B1191" i="16"/>
  <c r="C1191" i="16"/>
  <c r="D1191" i="16"/>
  <c r="E1191" i="16"/>
  <c r="O1191" i="16"/>
  <c r="Q1191" i="16" s="1"/>
  <c r="P1191" i="16"/>
  <c r="R1191" i="16"/>
  <c r="A1192" i="16"/>
  <c r="B1192" i="16"/>
  <c r="C1192" i="16"/>
  <c r="D1192" i="16"/>
  <c r="E1192" i="16"/>
  <c r="O1192" i="16"/>
  <c r="P1192" i="16"/>
  <c r="R1192" i="16"/>
  <c r="A1193" i="16"/>
  <c r="B1193" i="16"/>
  <c r="C1193" i="16"/>
  <c r="D1193" i="16"/>
  <c r="E1193" i="16"/>
  <c r="O1193" i="16"/>
  <c r="Q1193" i="16" s="1"/>
  <c r="P1193" i="16"/>
  <c r="R1193" i="16"/>
  <c r="A1194" i="16"/>
  <c r="B1194" i="16"/>
  <c r="C1194" i="16"/>
  <c r="D1194" i="16"/>
  <c r="E1194" i="16"/>
  <c r="O1194" i="16"/>
  <c r="P1194" i="16"/>
  <c r="R1194" i="16"/>
  <c r="A1195" i="16"/>
  <c r="B1195" i="16"/>
  <c r="C1195" i="16"/>
  <c r="D1195" i="16"/>
  <c r="E1195" i="16"/>
  <c r="O1195" i="16"/>
  <c r="P1195" i="16"/>
  <c r="R1195" i="16"/>
  <c r="A1196" i="16"/>
  <c r="B1196" i="16"/>
  <c r="C1196" i="16"/>
  <c r="D1196" i="16"/>
  <c r="E1196" i="16"/>
  <c r="O1196" i="16"/>
  <c r="Q1196" i="16" s="1"/>
  <c r="P1196" i="16"/>
  <c r="R1196" i="16"/>
  <c r="A1197" i="16"/>
  <c r="B1197" i="16"/>
  <c r="C1197" i="16"/>
  <c r="D1197" i="16"/>
  <c r="E1197" i="16"/>
  <c r="O1197" i="16"/>
  <c r="Q1197" i="16" s="1"/>
  <c r="P1197" i="16"/>
  <c r="R1197" i="16"/>
  <c r="A1198" i="16"/>
  <c r="B1198" i="16"/>
  <c r="C1198" i="16"/>
  <c r="D1198" i="16"/>
  <c r="E1198" i="16"/>
  <c r="O1198" i="16"/>
  <c r="P1198" i="16"/>
  <c r="R1198" i="16"/>
  <c r="A1199" i="16"/>
  <c r="B1199" i="16"/>
  <c r="C1199" i="16"/>
  <c r="D1199" i="16"/>
  <c r="E1199" i="16"/>
  <c r="O1199" i="16"/>
  <c r="Q1199" i="16" s="1"/>
  <c r="P1199" i="16"/>
  <c r="R1199" i="16"/>
  <c r="A1200" i="16"/>
  <c r="B1200" i="16"/>
  <c r="C1200" i="16"/>
  <c r="D1200" i="16"/>
  <c r="E1200" i="16"/>
  <c r="O1200" i="16"/>
  <c r="Q1200" i="16" s="1"/>
  <c r="P1200" i="16"/>
  <c r="R1200" i="16"/>
  <c r="A1201" i="16"/>
  <c r="B1201" i="16"/>
  <c r="C1201" i="16"/>
  <c r="D1201" i="16"/>
  <c r="E1201" i="16"/>
  <c r="O1201" i="16"/>
  <c r="Q1201" i="16" s="1"/>
  <c r="P1201" i="16"/>
  <c r="R1201" i="16"/>
  <c r="A1202" i="16"/>
  <c r="B1202" i="16"/>
  <c r="C1202" i="16"/>
  <c r="D1202" i="16"/>
  <c r="E1202" i="16"/>
  <c r="O1202" i="16"/>
  <c r="P1202" i="16"/>
  <c r="R1202" i="16"/>
  <c r="A1203" i="16"/>
  <c r="B1203" i="16"/>
  <c r="C1203" i="16"/>
  <c r="D1203" i="16"/>
  <c r="E1203" i="16"/>
  <c r="O1203" i="16"/>
  <c r="Q1203" i="16" s="1"/>
  <c r="P1203" i="16"/>
  <c r="R1203" i="16"/>
  <c r="A1204" i="16"/>
  <c r="B1204" i="16"/>
  <c r="C1204" i="16"/>
  <c r="D1204" i="16"/>
  <c r="E1204" i="16"/>
  <c r="O1204" i="16"/>
  <c r="Q1204" i="16" s="1"/>
  <c r="P1204" i="16"/>
  <c r="R1204" i="16"/>
  <c r="A1205" i="16"/>
  <c r="B1205" i="16"/>
  <c r="C1205" i="16"/>
  <c r="D1205" i="16"/>
  <c r="E1205" i="16"/>
  <c r="O1205" i="16"/>
  <c r="Q1205" i="16" s="1"/>
  <c r="P1205" i="16"/>
  <c r="R1205" i="16"/>
  <c r="A1206" i="16"/>
  <c r="B1206" i="16"/>
  <c r="C1206" i="16"/>
  <c r="D1206" i="16"/>
  <c r="E1206" i="16"/>
  <c r="O1206" i="16"/>
  <c r="Q1206" i="16" s="1"/>
  <c r="P1206" i="16"/>
  <c r="R1206" i="16"/>
  <c r="A1207" i="16"/>
  <c r="B1207" i="16"/>
  <c r="C1207" i="16"/>
  <c r="D1207" i="16"/>
  <c r="E1207" i="16"/>
  <c r="O1207" i="16"/>
  <c r="Q1207" i="16" s="1"/>
  <c r="P1207" i="16"/>
  <c r="R1207" i="16"/>
  <c r="A1208" i="16"/>
  <c r="B1208" i="16"/>
  <c r="C1208" i="16"/>
  <c r="D1208" i="16"/>
  <c r="E1208" i="16"/>
  <c r="O1208" i="16"/>
  <c r="Q1208" i="16" s="1"/>
  <c r="P1208" i="16"/>
  <c r="R1208" i="16"/>
  <c r="A1209" i="16"/>
  <c r="B1209" i="16"/>
  <c r="C1209" i="16"/>
  <c r="D1209" i="16"/>
  <c r="E1209" i="16"/>
  <c r="O1209" i="16"/>
  <c r="Q1209" i="16" s="1"/>
  <c r="P1209" i="16"/>
  <c r="R1209" i="16"/>
  <c r="A1210" i="16"/>
  <c r="B1210" i="16"/>
  <c r="C1210" i="16"/>
  <c r="D1210" i="16"/>
  <c r="E1210" i="16"/>
  <c r="O1210" i="16"/>
  <c r="P1210" i="16"/>
  <c r="R1210" i="16"/>
  <c r="A1211" i="16"/>
  <c r="B1211" i="16"/>
  <c r="C1211" i="16"/>
  <c r="D1211" i="16"/>
  <c r="E1211" i="16"/>
  <c r="O1211" i="16"/>
  <c r="Q1211" i="16" s="1"/>
  <c r="P1211" i="16"/>
  <c r="R1211" i="16"/>
  <c r="A1212" i="16"/>
  <c r="B1212" i="16"/>
  <c r="C1212" i="16"/>
  <c r="D1212" i="16"/>
  <c r="E1212" i="16"/>
  <c r="O1212" i="16"/>
  <c r="Q1212" i="16" s="1"/>
  <c r="P1212" i="16"/>
  <c r="R1212" i="16"/>
  <c r="A1213" i="16"/>
  <c r="B1213" i="16"/>
  <c r="C1213" i="16"/>
  <c r="D1213" i="16"/>
  <c r="E1213" i="16"/>
  <c r="O1213" i="16"/>
  <c r="Q1213" i="16" s="1"/>
  <c r="P1213" i="16"/>
  <c r="R1213" i="16"/>
  <c r="A1214" i="16"/>
  <c r="B1214" i="16"/>
  <c r="C1214" i="16"/>
  <c r="D1214" i="16"/>
  <c r="E1214" i="16"/>
  <c r="O1214" i="16"/>
  <c r="P1214" i="16"/>
  <c r="R1214" i="16"/>
  <c r="A1215" i="16"/>
  <c r="B1215" i="16"/>
  <c r="C1215" i="16"/>
  <c r="D1215" i="16"/>
  <c r="E1215" i="16"/>
  <c r="O1215" i="16"/>
  <c r="Q1215" i="16" s="1"/>
  <c r="P1215" i="16"/>
  <c r="R1215" i="16"/>
  <c r="A1216" i="16"/>
  <c r="B1216" i="16"/>
  <c r="C1216" i="16"/>
  <c r="D1216" i="16"/>
  <c r="E1216" i="16"/>
  <c r="O1216" i="16"/>
  <c r="P1216" i="16"/>
  <c r="R1216" i="16"/>
  <c r="A1217" i="16"/>
  <c r="B1217" i="16"/>
  <c r="C1217" i="16"/>
  <c r="D1217" i="16"/>
  <c r="E1217" i="16"/>
  <c r="O1217" i="16"/>
  <c r="P1217" i="16"/>
  <c r="R1217" i="16"/>
  <c r="A1218" i="16"/>
  <c r="B1218" i="16"/>
  <c r="C1218" i="16"/>
  <c r="D1218" i="16"/>
  <c r="E1218" i="16"/>
  <c r="O1218" i="16"/>
  <c r="P1218" i="16"/>
  <c r="R1218" i="16"/>
  <c r="A1219" i="16"/>
  <c r="B1219" i="16"/>
  <c r="C1219" i="16"/>
  <c r="D1219" i="16"/>
  <c r="E1219" i="16"/>
  <c r="O1219" i="16"/>
  <c r="P1219" i="16"/>
  <c r="R1219" i="16"/>
  <c r="A1220" i="16"/>
  <c r="B1220" i="16"/>
  <c r="C1220" i="16"/>
  <c r="D1220" i="16"/>
  <c r="E1220" i="16"/>
  <c r="O1220" i="16"/>
  <c r="P1220" i="16"/>
  <c r="R1220" i="16"/>
  <c r="A1221" i="16"/>
  <c r="B1221" i="16"/>
  <c r="C1221" i="16"/>
  <c r="D1221" i="16"/>
  <c r="E1221" i="16"/>
  <c r="O1221" i="16"/>
  <c r="P1221" i="16"/>
  <c r="R1221" i="16"/>
  <c r="A1222" i="16"/>
  <c r="B1222" i="16"/>
  <c r="C1222" i="16"/>
  <c r="D1222" i="16"/>
  <c r="E1222" i="16"/>
  <c r="O1222" i="16"/>
  <c r="P1222" i="16"/>
  <c r="R1222" i="16"/>
  <c r="A1223" i="16"/>
  <c r="B1223" i="16"/>
  <c r="C1223" i="16"/>
  <c r="D1223" i="16"/>
  <c r="E1223" i="16"/>
  <c r="O1223" i="16"/>
  <c r="P1223" i="16"/>
  <c r="R1223" i="16"/>
  <c r="A1224" i="16"/>
  <c r="B1224" i="16"/>
  <c r="C1224" i="16"/>
  <c r="D1224" i="16"/>
  <c r="E1224" i="16"/>
  <c r="O1224" i="16"/>
  <c r="P1224" i="16"/>
  <c r="R1224" i="16"/>
  <c r="A1225" i="16"/>
  <c r="B1225" i="16"/>
  <c r="C1225" i="16"/>
  <c r="D1225" i="16"/>
  <c r="E1225" i="16"/>
  <c r="O1225" i="16"/>
  <c r="P1225" i="16"/>
  <c r="R1225" i="16"/>
  <c r="A1226" i="16"/>
  <c r="B1226" i="16"/>
  <c r="C1226" i="16"/>
  <c r="D1226" i="16"/>
  <c r="E1226" i="16"/>
  <c r="O1226" i="16"/>
  <c r="P1226" i="16"/>
  <c r="R1226" i="16"/>
  <c r="A1227" i="16"/>
  <c r="B1227" i="16"/>
  <c r="C1227" i="16"/>
  <c r="D1227" i="16"/>
  <c r="E1227" i="16"/>
  <c r="O1227" i="16"/>
  <c r="P1227" i="16"/>
  <c r="R1227" i="16"/>
  <c r="A1228" i="16"/>
  <c r="B1228" i="16"/>
  <c r="C1228" i="16"/>
  <c r="D1228" i="16"/>
  <c r="E1228" i="16"/>
  <c r="O1228" i="16"/>
  <c r="P1228" i="16"/>
  <c r="R1228" i="16"/>
  <c r="A1229" i="16"/>
  <c r="B1229" i="16"/>
  <c r="C1229" i="16"/>
  <c r="D1229" i="16"/>
  <c r="E1229" i="16"/>
  <c r="O1229" i="16"/>
  <c r="P1229" i="16"/>
  <c r="R1229" i="16"/>
  <c r="A1230" i="16"/>
  <c r="B1230" i="16"/>
  <c r="C1230" i="16"/>
  <c r="D1230" i="16"/>
  <c r="E1230" i="16"/>
  <c r="O1230" i="16"/>
  <c r="P1230" i="16"/>
  <c r="R1230" i="16"/>
  <c r="A1231" i="16"/>
  <c r="B1231" i="16"/>
  <c r="C1231" i="16"/>
  <c r="D1231" i="16"/>
  <c r="E1231" i="16"/>
  <c r="O1231" i="16"/>
  <c r="P1231" i="16"/>
  <c r="R1231" i="16"/>
  <c r="A1232" i="16"/>
  <c r="B1232" i="16"/>
  <c r="C1232" i="16"/>
  <c r="D1232" i="16"/>
  <c r="E1232" i="16"/>
  <c r="O1232" i="16"/>
  <c r="P1232" i="16"/>
  <c r="R1232" i="16"/>
  <c r="A1233" i="16"/>
  <c r="B1233" i="16"/>
  <c r="C1233" i="16"/>
  <c r="D1233" i="16"/>
  <c r="E1233" i="16"/>
  <c r="O1233" i="16"/>
  <c r="P1233" i="16"/>
  <c r="R1233" i="16"/>
  <c r="A1234" i="16"/>
  <c r="B1234" i="16"/>
  <c r="C1234" i="16"/>
  <c r="D1234" i="16"/>
  <c r="E1234" i="16"/>
  <c r="O1234" i="16"/>
  <c r="P1234" i="16"/>
  <c r="R1234" i="16"/>
  <c r="A1235" i="16"/>
  <c r="B1235" i="16"/>
  <c r="C1235" i="16"/>
  <c r="D1235" i="16"/>
  <c r="E1235" i="16"/>
  <c r="O1235" i="16"/>
  <c r="P1235" i="16"/>
  <c r="R1235" i="16"/>
  <c r="A1236" i="16"/>
  <c r="B1236" i="16"/>
  <c r="C1236" i="16"/>
  <c r="D1236" i="16"/>
  <c r="E1236" i="16"/>
  <c r="O1236" i="16"/>
  <c r="P1236" i="16"/>
  <c r="R1236" i="16"/>
  <c r="A1237" i="16"/>
  <c r="B1237" i="16"/>
  <c r="C1237" i="16"/>
  <c r="D1237" i="16"/>
  <c r="E1237" i="16"/>
  <c r="O1237" i="16"/>
  <c r="P1237" i="16"/>
  <c r="R1237" i="16"/>
  <c r="A1238" i="16"/>
  <c r="B1238" i="16"/>
  <c r="C1238" i="16"/>
  <c r="D1238" i="16"/>
  <c r="E1238" i="16"/>
  <c r="O1238" i="16"/>
  <c r="P1238" i="16"/>
  <c r="R1238" i="16"/>
  <c r="A1239" i="16"/>
  <c r="B1239" i="16"/>
  <c r="C1239" i="16"/>
  <c r="D1239" i="16"/>
  <c r="E1239" i="16"/>
  <c r="O1239" i="16"/>
  <c r="P1239" i="16"/>
  <c r="R1239" i="16"/>
  <c r="A1240" i="16"/>
  <c r="B1240" i="16"/>
  <c r="C1240" i="16"/>
  <c r="D1240" i="16"/>
  <c r="E1240" i="16"/>
  <c r="O1240" i="16"/>
  <c r="P1240" i="16"/>
  <c r="R1240" i="16"/>
  <c r="A1241" i="16"/>
  <c r="B1241" i="16"/>
  <c r="C1241" i="16"/>
  <c r="D1241" i="16"/>
  <c r="E1241" i="16"/>
  <c r="O1241" i="16"/>
  <c r="P1241" i="16"/>
  <c r="R1241" i="16"/>
  <c r="A1242" i="16"/>
  <c r="B1242" i="16"/>
  <c r="C1242" i="16"/>
  <c r="D1242" i="16"/>
  <c r="E1242" i="16"/>
  <c r="O1242" i="16"/>
  <c r="P1242" i="16"/>
  <c r="R1242" i="16"/>
  <c r="A1243" i="16"/>
  <c r="B1243" i="16"/>
  <c r="C1243" i="16"/>
  <c r="D1243" i="16"/>
  <c r="E1243" i="16"/>
  <c r="O1243" i="16"/>
  <c r="P1243" i="16"/>
  <c r="R1243" i="16"/>
  <c r="A1244" i="16"/>
  <c r="B1244" i="16"/>
  <c r="C1244" i="16"/>
  <c r="D1244" i="16"/>
  <c r="E1244" i="16"/>
  <c r="O1244" i="16"/>
  <c r="P1244" i="16"/>
  <c r="R1244" i="16"/>
  <c r="A1245" i="16"/>
  <c r="B1245" i="16"/>
  <c r="C1245" i="16"/>
  <c r="D1245" i="16"/>
  <c r="E1245" i="16"/>
  <c r="O1245" i="16"/>
  <c r="P1245" i="16"/>
  <c r="Q1245" i="16"/>
  <c r="R1245" i="16"/>
  <c r="A1246" i="16"/>
  <c r="B1246" i="16"/>
  <c r="C1246" i="16"/>
  <c r="D1246" i="16"/>
  <c r="E1246" i="16"/>
  <c r="O1246" i="16"/>
  <c r="P1246" i="16"/>
  <c r="R1246" i="16"/>
  <c r="A1247" i="16"/>
  <c r="B1247" i="16"/>
  <c r="C1247" i="16"/>
  <c r="D1247" i="16"/>
  <c r="E1247" i="16"/>
  <c r="O1247" i="16"/>
  <c r="P1247" i="16"/>
  <c r="Q1247" i="16" s="1"/>
  <c r="R1247" i="16"/>
  <c r="A1248" i="16"/>
  <c r="B1248" i="16"/>
  <c r="C1248" i="16"/>
  <c r="D1248" i="16"/>
  <c r="E1248" i="16"/>
  <c r="O1248" i="16"/>
  <c r="P1248" i="16"/>
  <c r="R1248" i="16"/>
  <c r="A1249" i="16"/>
  <c r="B1249" i="16"/>
  <c r="C1249" i="16"/>
  <c r="D1249" i="16"/>
  <c r="E1249" i="16"/>
  <c r="O1249" i="16"/>
  <c r="Q1249" i="16" s="1"/>
  <c r="P1249" i="16"/>
  <c r="R1249" i="16"/>
  <c r="A1250" i="16"/>
  <c r="B1250" i="16"/>
  <c r="C1250" i="16"/>
  <c r="D1250" i="16"/>
  <c r="E1250" i="16"/>
  <c r="O1250" i="16"/>
  <c r="P1250" i="16"/>
  <c r="R1250" i="16"/>
  <c r="A1251" i="16"/>
  <c r="B1251" i="16"/>
  <c r="C1251" i="16"/>
  <c r="D1251" i="16"/>
  <c r="E1251" i="16"/>
  <c r="O1251" i="16"/>
  <c r="P1251" i="16"/>
  <c r="Q1251" i="16"/>
  <c r="R1251" i="16"/>
  <c r="A1252" i="16"/>
  <c r="B1252" i="16"/>
  <c r="C1252" i="16"/>
  <c r="D1252" i="16"/>
  <c r="E1252" i="16"/>
  <c r="O1252" i="16"/>
  <c r="P1252" i="16"/>
  <c r="R1252" i="16"/>
  <c r="A1253" i="16"/>
  <c r="B1253" i="16"/>
  <c r="C1253" i="16"/>
  <c r="D1253" i="16"/>
  <c r="E1253" i="16"/>
  <c r="O1253" i="16"/>
  <c r="P1253" i="16"/>
  <c r="Q1253" i="16" s="1"/>
  <c r="R1253" i="16"/>
  <c r="A1254" i="16"/>
  <c r="B1254" i="16"/>
  <c r="C1254" i="16"/>
  <c r="D1254" i="16"/>
  <c r="E1254" i="16"/>
  <c r="O1254" i="16"/>
  <c r="P1254" i="16"/>
  <c r="R1254" i="16"/>
  <c r="A1255" i="16"/>
  <c r="B1255" i="16"/>
  <c r="C1255" i="16"/>
  <c r="D1255" i="16"/>
  <c r="E1255" i="16"/>
  <c r="O1255" i="16"/>
  <c r="P1255" i="16"/>
  <c r="Q1255" i="16" s="1"/>
  <c r="R1255" i="16"/>
  <c r="A1256" i="16"/>
  <c r="B1256" i="16"/>
  <c r="C1256" i="16"/>
  <c r="D1256" i="16"/>
  <c r="E1256" i="16"/>
  <c r="O1256" i="16"/>
  <c r="P1256" i="16"/>
  <c r="R1256" i="16"/>
  <c r="A1257" i="16"/>
  <c r="B1257" i="16"/>
  <c r="C1257" i="16"/>
  <c r="D1257" i="16"/>
  <c r="E1257" i="16"/>
  <c r="O1257" i="16"/>
  <c r="P1257" i="16"/>
  <c r="Q1257" i="16" s="1"/>
  <c r="R1257" i="16"/>
  <c r="A1258" i="16"/>
  <c r="B1258" i="16"/>
  <c r="C1258" i="16"/>
  <c r="D1258" i="16"/>
  <c r="E1258" i="16"/>
  <c r="O1258" i="16"/>
  <c r="P1258" i="16"/>
  <c r="R1258" i="16"/>
  <c r="A1259" i="16"/>
  <c r="B1259" i="16"/>
  <c r="C1259" i="16"/>
  <c r="D1259" i="16"/>
  <c r="E1259" i="16"/>
  <c r="O1259" i="16"/>
  <c r="P1259" i="16"/>
  <c r="Q1259" i="16" s="1"/>
  <c r="R1259" i="16"/>
  <c r="A1260" i="16"/>
  <c r="B1260" i="16"/>
  <c r="C1260" i="16"/>
  <c r="D1260" i="16"/>
  <c r="E1260" i="16"/>
  <c r="O1260" i="16"/>
  <c r="P1260" i="16"/>
  <c r="R1260" i="16"/>
  <c r="A1261" i="16"/>
  <c r="B1261" i="16"/>
  <c r="C1261" i="16"/>
  <c r="D1261" i="16"/>
  <c r="E1261" i="16"/>
  <c r="O1261" i="16"/>
  <c r="P1261" i="16"/>
  <c r="R1261" i="16"/>
  <c r="A1262" i="16"/>
  <c r="B1262" i="16"/>
  <c r="C1262" i="16"/>
  <c r="D1262" i="16"/>
  <c r="E1262" i="16"/>
  <c r="O1262" i="16"/>
  <c r="P1262" i="16"/>
  <c r="R1262" i="16"/>
  <c r="A1263" i="16"/>
  <c r="B1263" i="16"/>
  <c r="C1263" i="16"/>
  <c r="D1263" i="16"/>
  <c r="E1263" i="16"/>
  <c r="O1263" i="16"/>
  <c r="P1263" i="16"/>
  <c r="R1263" i="16"/>
  <c r="A1264" i="16"/>
  <c r="B1264" i="16"/>
  <c r="C1264" i="16"/>
  <c r="D1264" i="16"/>
  <c r="E1264" i="16"/>
  <c r="O1264" i="16"/>
  <c r="P1264" i="16"/>
  <c r="R1264" i="16"/>
  <c r="A1265" i="16"/>
  <c r="B1265" i="16"/>
  <c r="C1265" i="16"/>
  <c r="D1265" i="16"/>
  <c r="E1265" i="16"/>
  <c r="O1265" i="16"/>
  <c r="P1265" i="16"/>
  <c r="R1265" i="16"/>
  <c r="A1266" i="16"/>
  <c r="B1266" i="16"/>
  <c r="C1266" i="16"/>
  <c r="D1266" i="16"/>
  <c r="E1266" i="16"/>
  <c r="O1266" i="16"/>
  <c r="P1266" i="16"/>
  <c r="R1266" i="16"/>
  <c r="A1267" i="16"/>
  <c r="B1267" i="16"/>
  <c r="C1267" i="16"/>
  <c r="D1267" i="16"/>
  <c r="E1267" i="16"/>
  <c r="O1267" i="16"/>
  <c r="P1267" i="16"/>
  <c r="R1267" i="16"/>
  <c r="A1268" i="16"/>
  <c r="B1268" i="16"/>
  <c r="C1268" i="16"/>
  <c r="D1268" i="16"/>
  <c r="E1268" i="16"/>
  <c r="O1268" i="16"/>
  <c r="P1268" i="16"/>
  <c r="R1268" i="16"/>
  <c r="A1269" i="16"/>
  <c r="B1269" i="16"/>
  <c r="C1269" i="16"/>
  <c r="D1269" i="16"/>
  <c r="E1269" i="16"/>
  <c r="O1269" i="16"/>
  <c r="P1269" i="16"/>
  <c r="R1269" i="16"/>
  <c r="A1270" i="16"/>
  <c r="B1270" i="16"/>
  <c r="C1270" i="16"/>
  <c r="D1270" i="16"/>
  <c r="E1270" i="16"/>
  <c r="O1270" i="16"/>
  <c r="P1270" i="16"/>
  <c r="R1270" i="16"/>
  <c r="A1271" i="16"/>
  <c r="B1271" i="16"/>
  <c r="C1271" i="16"/>
  <c r="D1271" i="16"/>
  <c r="E1271" i="16"/>
  <c r="O1271" i="16"/>
  <c r="P1271" i="16"/>
  <c r="R1271" i="16"/>
  <c r="A1272" i="16"/>
  <c r="B1272" i="16"/>
  <c r="C1272" i="16"/>
  <c r="D1272" i="16"/>
  <c r="E1272" i="16"/>
  <c r="O1272" i="16"/>
  <c r="P1272" i="16"/>
  <c r="R1272" i="16"/>
  <c r="A1273" i="16"/>
  <c r="B1273" i="16"/>
  <c r="C1273" i="16"/>
  <c r="D1273" i="16"/>
  <c r="E1273" i="16"/>
  <c r="O1273" i="16"/>
  <c r="P1273" i="16"/>
  <c r="R1273" i="16"/>
  <c r="A1274" i="16"/>
  <c r="B1274" i="16"/>
  <c r="C1274" i="16"/>
  <c r="D1274" i="16"/>
  <c r="E1274" i="16"/>
  <c r="O1274" i="16"/>
  <c r="P1274" i="16"/>
  <c r="R1274" i="16"/>
  <c r="A1275" i="16"/>
  <c r="B1275" i="16"/>
  <c r="C1275" i="16"/>
  <c r="D1275" i="16"/>
  <c r="E1275" i="16"/>
  <c r="O1275" i="16"/>
  <c r="P1275" i="16"/>
  <c r="R1275" i="16"/>
  <c r="A1276" i="16"/>
  <c r="B1276" i="16"/>
  <c r="C1276" i="16"/>
  <c r="D1276" i="16"/>
  <c r="E1276" i="16"/>
  <c r="O1276" i="16"/>
  <c r="P1276" i="16"/>
  <c r="R1276" i="16"/>
  <c r="A1277" i="16"/>
  <c r="B1277" i="16"/>
  <c r="C1277" i="16"/>
  <c r="D1277" i="16"/>
  <c r="E1277" i="16"/>
  <c r="O1277" i="16"/>
  <c r="P1277" i="16"/>
  <c r="Q1277" i="16"/>
  <c r="R1277" i="16"/>
  <c r="A1278" i="16"/>
  <c r="B1278" i="16"/>
  <c r="C1278" i="16"/>
  <c r="D1278" i="16"/>
  <c r="E1278" i="16"/>
  <c r="O1278" i="16"/>
  <c r="P1278" i="16"/>
  <c r="R1278" i="16"/>
  <c r="A1279" i="16"/>
  <c r="B1279" i="16"/>
  <c r="C1279" i="16"/>
  <c r="D1279" i="16"/>
  <c r="E1279" i="16"/>
  <c r="O1279" i="16"/>
  <c r="P1279" i="16"/>
  <c r="R1279" i="16"/>
  <c r="A1280" i="16"/>
  <c r="B1280" i="16"/>
  <c r="C1280" i="16"/>
  <c r="D1280" i="16"/>
  <c r="E1280" i="16"/>
  <c r="O1280" i="16"/>
  <c r="P1280" i="16"/>
  <c r="R1280" i="16"/>
  <c r="A1281" i="16"/>
  <c r="B1281" i="16"/>
  <c r="C1281" i="16"/>
  <c r="D1281" i="16"/>
  <c r="E1281" i="16"/>
  <c r="O1281" i="16"/>
  <c r="Q1281" i="16" s="1"/>
  <c r="P1281" i="16"/>
  <c r="R1281" i="16"/>
  <c r="A1282" i="16"/>
  <c r="B1282" i="16"/>
  <c r="C1282" i="16"/>
  <c r="D1282" i="16"/>
  <c r="E1282" i="16"/>
  <c r="O1282" i="16"/>
  <c r="P1282" i="16"/>
  <c r="R1282" i="16"/>
  <c r="A1283" i="16"/>
  <c r="B1283" i="16"/>
  <c r="C1283" i="16"/>
  <c r="D1283" i="16"/>
  <c r="E1283" i="16"/>
  <c r="O1283" i="16"/>
  <c r="Q1283" i="16" s="1"/>
  <c r="P1283" i="16"/>
  <c r="R1283" i="16"/>
  <c r="A1284" i="16"/>
  <c r="B1284" i="16"/>
  <c r="C1284" i="16"/>
  <c r="D1284" i="16"/>
  <c r="E1284" i="16"/>
  <c r="O1284" i="16"/>
  <c r="P1284" i="16"/>
  <c r="R1284" i="16"/>
  <c r="A1285" i="16"/>
  <c r="B1285" i="16"/>
  <c r="C1285" i="16"/>
  <c r="D1285" i="16"/>
  <c r="E1285" i="16"/>
  <c r="O1285" i="16"/>
  <c r="P1285" i="16"/>
  <c r="Q1285" i="16"/>
  <c r="R1285" i="16"/>
  <c r="A1286" i="16"/>
  <c r="B1286" i="16"/>
  <c r="C1286" i="16"/>
  <c r="D1286" i="16"/>
  <c r="E1286" i="16"/>
  <c r="O1286" i="16"/>
  <c r="P1286" i="16"/>
  <c r="R1286" i="16"/>
  <c r="A1287" i="16"/>
  <c r="B1287" i="16"/>
  <c r="C1287" i="16"/>
  <c r="D1287" i="16"/>
  <c r="E1287" i="16"/>
  <c r="O1287" i="16"/>
  <c r="P1287" i="16"/>
  <c r="Q1287" i="16"/>
  <c r="R1287" i="16"/>
  <c r="A1288" i="16"/>
  <c r="B1288" i="16"/>
  <c r="C1288" i="16"/>
  <c r="D1288" i="16"/>
  <c r="E1288" i="16"/>
  <c r="O1288" i="16"/>
  <c r="P1288" i="16"/>
  <c r="R1288" i="16"/>
  <c r="A1289" i="16"/>
  <c r="B1289" i="16"/>
  <c r="C1289" i="16"/>
  <c r="D1289" i="16"/>
  <c r="E1289" i="16"/>
  <c r="O1289" i="16"/>
  <c r="P1289" i="16"/>
  <c r="R1289" i="16"/>
  <c r="A1290" i="16"/>
  <c r="B1290" i="16"/>
  <c r="C1290" i="16"/>
  <c r="D1290" i="16"/>
  <c r="E1290" i="16"/>
  <c r="O1290" i="16"/>
  <c r="P1290" i="16"/>
  <c r="R1290" i="16"/>
  <c r="A1291" i="16"/>
  <c r="B1291" i="16"/>
  <c r="C1291" i="16"/>
  <c r="D1291" i="16"/>
  <c r="E1291" i="16"/>
  <c r="O1291" i="16"/>
  <c r="P1291" i="16"/>
  <c r="R1291" i="16"/>
  <c r="A1292" i="16"/>
  <c r="B1292" i="16"/>
  <c r="C1292" i="16"/>
  <c r="D1292" i="16"/>
  <c r="E1292" i="16"/>
  <c r="O1292" i="16"/>
  <c r="P1292" i="16"/>
  <c r="R1292" i="16"/>
  <c r="A1293" i="16"/>
  <c r="B1293" i="16"/>
  <c r="C1293" i="16"/>
  <c r="D1293" i="16"/>
  <c r="E1293" i="16"/>
  <c r="O1293" i="16"/>
  <c r="P1293" i="16"/>
  <c r="R1293" i="16"/>
  <c r="A1294" i="16"/>
  <c r="B1294" i="16"/>
  <c r="C1294" i="16"/>
  <c r="D1294" i="16"/>
  <c r="E1294" i="16"/>
  <c r="O1294" i="16"/>
  <c r="P1294" i="16"/>
  <c r="R1294" i="16"/>
  <c r="A1295" i="16"/>
  <c r="B1295" i="16"/>
  <c r="C1295" i="16"/>
  <c r="D1295" i="16"/>
  <c r="E1295" i="16"/>
  <c r="O1295" i="16"/>
  <c r="P1295" i="16"/>
  <c r="R1295" i="16"/>
  <c r="A1296" i="16"/>
  <c r="B1296" i="16"/>
  <c r="C1296" i="16"/>
  <c r="D1296" i="16"/>
  <c r="E1296" i="16"/>
  <c r="O1296" i="16"/>
  <c r="P1296" i="16"/>
  <c r="R1296" i="16"/>
  <c r="A1297" i="16"/>
  <c r="B1297" i="16"/>
  <c r="C1297" i="16"/>
  <c r="D1297" i="16"/>
  <c r="E1297" i="16"/>
  <c r="O1297" i="16"/>
  <c r="P1297" i="16"/>
  <c r="R1297" i="16"/>
  <c r="A1298" i="16"/>
  <c r="B1298" i="16"/>
  <c r="C1298" i="16"/>
  <c r="D1298" i="16"/>
  <c r="E1298" i="16"/>
  <c r="O1298" i="16"/>
  <c r="P1298" i="16"/>
  <c r="R1298" i="16"/>
  <c r="A1299" i="16"/>
  <c r="B1299" i="16"/>
  <c r="C1299" i="16"/>
  <c r="D1299" i="16"/>
  <c r="E1299" i="16"/>
  <c r="O1299" i="16"/>
  <c r="P1299" i="16"/>
  <c r="R1299" i="16"/>
  <c r="A1300" i="16"/>
  <c r="B1300" i="16"/>
  <c r="C1300" i="16"/>
  <c r="D1300" i="16"/>
  <c r="E1300" i="16"/>
  <c r="O1300" i="16"/>
  <c r="P1300" i="16"/>
  <c r="R1300" i="16"/>
  <c r="A1301" i="16"/>
  <c r="B1301" i="16"/>
  <c r="C1301" i="16"/>
  <c r="D1301" i="16"/>
  <c r="E1301" i="16"/>
  <c r="O1301" i="16"/>
  <c r="P1301" i="16"/>
  <c r="R1301" i="16"/>
  <c r="A1302" i="16"/>
  <c r="B1302" i="16"/>
  <c r="C1302" i="16"/>
  <c r="D1302" i="16"/>
  <c r="E1302" i="16"/>
  <c r="O1302" i="16"/>
  <c r="P1302" i="16"/>
  <c r="R1302" i="16"/>
  <c r="A1303" i="16"/>
  <c r="B1303" i="16"/>
  <c r="C1303" i="16"/>
  <c r="D1303" i="16"/>
  <c r="E1303" i="16"/>
  <c r="O1303" i="16"/>
  <c r="P1303" i="16"/>
  <c r="R1303" i="16"/>
  <c r="A1304" i="16"/>
  <c r="B1304" i="16"/>
  <c r="C1304" i="16"/>
  <c r="D1304" i="16"/>
  <c r="E1304" i="16"/>
  <c r="O1304" i="16"/>
  <c r="P1304" i="16"/>
  <c r="R1304" i="16"/>
  <c r="A1305" i="16"/>
  <c r="B1305" i="16"/>
  <c r="C1305" i="16"/>
  <c r="D1305" i="16"/>
  <c r="E1305" i="16"/>
  <c r="O1305" i="16"/>
  <c r="P1305" i="16"/>
  <c r="R1305" i="16"/>
  <c r="A1306" i="16"/>
  <c r="B1306" i="16"/>
  <c r="C1306" i="16"/>
  <c r="D1306" i="16"/>
  <c r="E1306" i="16"/>
  <c r="O1306" i="16"/>
  <c r="P1306" i="16"/>
  <c r="R1306" i="16"/>
  <c r="A1307" i="16"/>
  <c r="B1307" i="16"/>
  <c r="C1307" i="16"/>
  <c r="D1307" i="16"/>
  <c r="E1307" i="16"/>
  <c r="O1307" i="16"/>
  <c r="P1307" i="16"/>
  <c r="R1307" i="16"/>
  <c r="A1308" i="16"/>
  <c r="B1308" i="16"/>
  <c r="C1308" i="16"/>
  <c r="D1308" i="16"/>
  <c r="E1308" i="16"/>
  <c r="O1308" i="16"/>
  <c r="P1308" i="16"/>
  <c r="R1308" i="16"/>
  <c r="A1309" i="16"/>
  <c r="B1309" i="16"/>
  <c r="C1309" i="16"/>
  <c r="D1309" i="16"/>
  <c r="E1309" i="16"/>
  <c r="O1309" i="16"/>
  <c r="P1309" i="16"/>
  <c r="R1309" i="16"/>
  <c r="A1310" i="16"/>
  <c r="B1310" i="16"/>
  <c r="C1310" i="16"/>
  <c r="D1310" i="16"/>
  <c r="E1310" i="16"/>
  <c r="O1310" i="16"/>
  <c r="P1310" i="16"/>
  <c r="R1310" i="16"/>
  <c r="A1311" i="16"/>
  <c r="B1311" i="16"/>
  <c r="C1311" i="16"/>
  <c r="D1311" i="16"/>
  <c r="E1311" i="16"/>
  <c r="O1311" i="16"/>
  <c r="P1311" i="16"/>
  <c r="R1311" i="16"/>
  <c r="A1312" i="16"/>
  <c r="B1312" i="16"/>
  <c r="C1312" i="16"/>
  <c r="D1312" i="16"/>
  <c r="E1312" i="16"/>
  <c r="O1312" i="16"/>
  <c r="P1312" i="16"/>
  <c r="R1312" i="16"/>
  <c r="A1313" i="16"/>
  <c r="B1313" i="16"/>
  <c r="C1313" i="16"/>
  <c r="D1313" i="16"/>
  <c r="E1313" i="16"/>
  <c r="O1313" i="16"/>
  <c r="P1313" i="16"/>
  <c r="R1313" i="16"/>
  <c r="A1314" i="16"/>
  <c r="B1314" i="16"/>
  <c r="C1314" i="16"/>
  <c r="D1314" i="16"/>
  <c r="E1314" i="16"/>
  <c r="O1314" i="16"/>
  <c r="P1314" i="16"/>
  <c r="R1314" i="16"/>
  <c r="A1315" i="16"/>
  <c r="B1315" i="16"/>
  <c r="C1315" i="16"/>
  <c r="D1315" i="16"/>
  <c r="E1315" i="16"/>
  <c r="O1315" i="16"/>
  <c r="P1315" i="16"/>
  <c r="R1315" i="16"/>
  <c r="A1316" i="16"/>
  <c r="B1316" i="16"/>
  <c r="C1316" i="16"/>
  <c r="D1316" i="16"/>
  <c r="E1316" i="16"/>
  <c r="O1316" i="16"/>
  <c r="P1316" i="16"/>
  <c r="R1316" i="16"/>
  <c r="A1317" i="16"/>
  <c r="B1317" i="16"/>
  <c r="C1317" i="16"/>
  <c r="D1317" i="16"/>
  <c r="E1317" i="16"/>
  <c r="O1317" i="16"/>
  <c r="P1317" i="16"/>
  <c r="R1317" i="16"/>
  <c r="A1318" i="16"/>
  <c r="B1318" i="16"/>
  <c r="C1318" i="16"/>
  <c r="D1318" i="16"/>
  <c r="E1318" i="16"/>
  <c r="O1318" i="16"/>
  <c r="P1318" i="16"/>
  <c r="R1318" i="16"/>
  <c r="A1319" i="16"/>
  <c r="B1319" i="16"/>
  <c r="C1319" i="16"/>
  <c r="D1319" i="16"/>
  <c r="E1319" i="16"/>
  <c r="O1319" i="16"/>
  <c r="P1319" i="16"/>
  <c r="R1319" i="16"/>
  <c r="A1320" i="16"/>
  <c r="B1320" i="16"/>
  <c r="C1320" i="16"/>
  <c r="D1320" i="16"/>
  <c r="E1320" i="16"/>
  <c r="O1320" i="16"/>
  <c r="P1320" i="16"/>
  <c r="R1320" i="16"/>
  <c r="A1321" i="16"/>
  <c r="B1321" i="16"/>
  <c r="C1321" i="16"/>
  <c r="D1321" i="16"/>
  <c r="E1321" i="16"/>
  <c r="O1321" i="16"/>
  <c r="P1321" i="16"/>
  <c r="R1321" i="16"/>
  <c r="A1322" i="16"/>
  <c r="B1322" i="16"/>
  <c r="C1322" i="16"/>
  <c r="D1322" i="16"/>
  <c r="E1322" i="16"/>
  <c r="O1322" i="16"/>
  <c r="P1322" i="16"/>
  <c r="R1322" i="16"/>
  <c r="A1323" i="16"/>
  <c r="B1323" i="16"/>
  <c r="C1323" i="16"/>
  <c r="D1323" i="16"/>
  <c r="E1323" i="16"/>
  <c r="O1323" i="16"/>
  <c r="P1323" i="16"/>
  <c r="R1323" i="16"/>
  <c r="A1324" i="16"/>
  <c r="B1324" i="16"/>
  <c r="C1324" i="16"/>
  <c r="D1324" i="16"/>
  <c r="E1324" i="16"/>
  <c r="O1324" i="16"/>
  <c r="P1324" i="16"/>
  <c r="R1324" i="16"/>
  <c r="A1325" i="16"/>
  <c r="B1325" i="16"/>
  <c r="C1325" i="16"/>
  <c r="D1325" i="16"/>
  <c r="E1325" i="16"/>
  <c r="O1325" i="16"/>
  <c r="P1325" i="16"/>
  <c r="R1325" i="16"/>
  <c r="A1326" i="16"/>
  <c r="B1326" i="16"/>
  <c r="C1326" i="16"/>
  <c r="D1326" i="16"/>
  <c r="E1326" i="16"/>
  <c r="O1326" i="16"/>
  <c r="P1326" i="16"/>
  <c r="R1326" i="16"/>
  <c r="A1327" i="16"/>
  <c r="B1327" i="16"/>
  <c r="C1327" i="16"/>
  <c r="D1327" i="16"/>
  <c r="E1327" i="16"/>
  <c r="O1327" i="16"/>
  <c r="P1327" i="16"/>
  <c r="R1327" i="16"/>
  <c r="A1328" i="16"/>
  <c r="B1328" i="16"/>
  <c r="C1328" i="16"/>
  <c r="D1328" i="16"/>
  <c r="E1328" i="16"/>
  <c r="O1328" i="16"/>
  <c r="P1328" i="16"/>
  <c r="R1328" i="16"/>
  <c r="A1329" i="16"/>
  <c r="B1329" i="16"/>
  <c r="C1329" i="16"/>
  <c r="D1329" i="16"/>
  <c r="E1329" i="16"/>
  <c r="O1329" i="16"/>
  <c r="P1329" i="16"/>
  <c r="R1329" i="16"/>
  <c r="A1330" i="16"/>
  <c r="B1330" i="16"/>
  <c r="C1330" i="16"/>
  <c r="D1330" i="16"/>
  <c r="E1330" i="16"/>
  <c r="O1330" i="16"/>
  <c r="P1330" i="16"/>
  <c r="R1330" i="16"/>
  <c r="A1331" i="16"/>
  <c r="B1331" i="16"/>
  <c r="C1331" i="16"/>
  <c r="D1331" i="16"/>
  <c r="E1331" i="16"/>
  <c r="O1331" i="16"/>
  <c r="P1331" i="16"/>
  <c r="R1331" i="16"/>
  <c r="A1332" i="16"/>
  <c r="B1332" i="16"/>
  <c r="C1332" i="16"/>
  <c r="D1332" i="16"/>
  <c r="E1332" i="16"/>
  <c r="O1332" i="16"/>
  <c r="P1332" i="16"/>
  <c r="R1332" i="16"/>
  <c r="A1333" i="16"/>
  <c r="B1333" i="16"/>
  <c r="C1333" i="16"/>
  <c r="D1333" i="16"/>
  <c r="E1333" i="16"/>
  <c r="O1333" i="16"/>
  <c r="P1333" i="16"/>
  <c r="R1333" i="16"/>
  <c r="A1334" i="16"/>
  <c r="B1334" i="16"/>
  <c r="C1334" i="16"/>
  <c r="D1334" i="16"/>
  <c r="E1334" i="16"/>
  <c r="O1334" i="16"/>
  <c r="P1334" i="16"/>
  <c r="R1334" i="16"/>
  <c r="A1335" i="16"/>
  <c r="B1335" i="16"/>
  <c r="C1335" i="16"/>
  <c r="D1335" i="16"/>
  <c r="E1335" i="16"/>
  <c r="O1335" i="16"/>
  <c r="P1335" i="16"/>
  <c r="R1335" i="16"/>
  <c r="A1336" i="16"/>
  <c r="B1336" i="16"/>
  <c r="C1336" i="16"/>
  <c r="D1336" i="16"/>
  <c r="E1336" i="16"/>
  <c r="O1336" i="16"/>
  <c r="P1336" i="16"/>
  <c r="R1336" i="16"/>
  <c r="A1337" i="16"/>
  <c r="B1337" i="16"/>
  <c r="C1337" i="16"/>
  <c r="D1337" i="16"/>
  <c r="E1337" i="16"/>
  <c r="O1337" i="16"/>
  <c r="P1337" i="16"/>
  <c r="R1337" i="16"/>
  <c r="A1338" i="16"/>
  <c r="B1338" i="16"/>
  <c r="C1338" i="16"/>
  <c r="D1338" i="16"/>
  <c r="E1338" i="16"/>
  <c r="O1338" i="16"/>
  <c r="P1338" i="16"/>
  <c r="R1338" i="16"/>
  <c r="A1339" i="16"/>
  <c r="B1339" i="16"/>
  <c r="C1339" i="16"/>
  <c r="D1339" i="16"/>
  <c r="E1339" i="16"/>
  <c r="O1339" i="16"/>
  <c r="P1339" i="16"/>
  <c r="R1339" i="16"/>
  <c r="A1340" i="16"/>
  <c r="B1340" i="16"/>
  <c r="C1340" i="16"/>
  <c r="D1340" i="16"/>
  <c r="E1340" i="16"/>
  <c r="O1340" i="16"/>
  <c r="P1340" i="16"/>
  <c r="R1340" i="16"/>
  <c r="A1341" i="16"/>
  <c r="B1341" i="16"/>
  <c r="C1341" i="16"/>
  <c r="D1341" i="16"/>
  <c r="E1341" i="16"/>
  <c r="O1341" i="16"/>
  <c r="P1341" i="16"/>
  <c r="R1341" i="16"/>
  <c r="A1342" i="16"/>
  <c r="B1342" i="16"/>
  <c r="C1342" i="16"/>
  <c r="D1342" i="16"/>
  <c r="E1342" i="16"/>
  <c r="O1342" i="16"/>
  <c r="P1342" i="16"/>
  <c r="R1342" i="16"/>
  <c r="A1343" i="16"/>
  <c r="B1343" i="16"/>
  <c r="C1343" i="16"/>
  <c r="D1343" i="16"/>
  <c r="E1343" i="16"/>
  <c r="O1343" i="16"/>
  <c r="P1343" i="16"/>
  <c r="R1343" i="16"/>
  <c r="A1344" i="16"/>
  <c r="B1344" i="16"/>
  <c r="C1344" i="16"/>
  <c r="D1344" i="16"/>
  <c r="E1344" i="16"/>
  <c r="O1344" i="16"/>
  <c r="P1344" i="16"/>
  <c r="R1344" i="16"/>
  <c r="A1345" i="16"/>
  <c r="B1345" i="16"/>
  <c r="C1345" i="16"/>
  <c r="D1345" i="16"/>
  <c r="E1345" i="16"/>
  <c r="O1345" i="16"/>
  <c r="P1345" i="16"/>
  <c r="R1345" i="16"/>
  <c r="A1346" i="16"/>
  <c r="B1346" i="16"/>
  <c r="C1346" i="16"/>
  <c r="D1346" i="16"/>
  <c r="E1346" i="16"/>
  <c r="O1346" i="16"/>
  <c r="P1346" i="16"/>
  <c r="R1346" i="16"/>
  <c r="A1347" i="16"/>
  <c r="B1347" i="16"/>
  <c r="C1347" i="16"/>
  <c r="D1347" i="16"/>
  <c r="E1347" i="16"/>
  <c r="O1347" i="16"/>
  <c r="P1347" i="16"/>
  <c r="R1347" i="16"/>
  <c r="A1348" i="16"/>
  <c r="B1348" i="16"/>
  <c r="C1348" i="16"/>
  <c r="D1348" i="16"/>
  <c r="E1348" i="16"/>
  <c r="O1348" i="16"/>
  <c r="P1348" i="16"/>
  <c r="R1348" i="16"/>
  <c r="A1349" i="16"/>
  <c r="B1349" i="16"/>
  <c r="C1349" i="16"/>
  <c r="D1349" i="16"/>
  <c r="E1349" i="16"/>
  <c r="O1349" i="16"/>
  <c r="P1349" i="16"/>
  <c r="R1349" i="16"/>
  <c r="A1350" i="16"/>
  <c r="B1350" i="16"/>
  <c r="C1350" i="16"/>
  <c r="D1350" i="16"/>
  <c r="E1350" i="16"/>
  <c r="O1350" i="16"/>
  <c r="P1350" i="16"/>
  <c r="R1350" i="16"/>
  <c r="A1351" i="16"/>
  <c r="B1351" i="16"/>
  <c r="C1351" i="16"/>
  <c r="D1351" i="16"/>
  <c r="E1351" i="16"/>
  <c r="O1351" i="16"/>
  <c r="P1351" i="16"/>
  <c r="R1351" i="16"/>
  <c r="A1352" i="16"/>
  <c r="B1352" i="16"/>
  <c r="C1352" i="16"/>
  <c r="D1352" i="16"/>
  <c r="E1352" i="16"/>
  <c r="O1352" i="16"/>
  <c r="P1352" i="16"/>
  <c r="R1352" i="16"/>
  <c r="A1353" i="16"/>
  <c r="B1353" i="16"/>
  <c r="C1353" i="16"/>
  <c r="D1353" i="16"/>
  <c r="E1353" i="16"/>
  <c r="O1353" i="16"/>
  <c r="P1353" i="16"/>
  <c r="R1353" i="16"/>
  <c r="A1354" i="16"/>
  <c r="B1354" i="16"/>
  <c r="C1354" i="16"/>
  <c r="D1354" i="16"/>
  <c r="E1354" i="16"/>
  <c r="O1354" i="16"/>
  <c r="P1354" i="16"/>
  <c r="R1354" i="16"/>
  <c r="A1355" i="16"/>
  <c r="B1355" i="16"/>
  <c r="C1355" i="16"/>
  <c r="D1355" i="16"/>
  <c r="E1355" i="16"/>
  <c r="O1355" i="16"/>
  <c r="P1355" i="16"/>
  <c r="R1355" i="16"/>
  <c r="A1356" i="16"/>
  <c r="B1356" i="16"/>
  <c r="C1356" i="16"/>
  <c r="D1356" i="16"/>
  <c r="E1356" i="16"/>
  <c r="O1356" i="16"/>
  <c r="P1356" i="16"/>
  <c r="R1356" i="16"/>
  <c r="A1357" i="16"/>
  <c r="B1357" i="16"/>
  <c r="C1357" i="16"/>
  <c r="D1357" i="16"/>
  <c r="E1357" i="16"/>
  <c r="O1357" i="16"/>
  <c r="P1357" i="16"/>
  <c r="R1357" i="16"/>
  <c r="A1358" i="16"/>
  <c r="B1358" i="16"/>
  <c r="C1358" i="16"/>
  <c r="D1358" i="16"/>
  <c r="E1358" i="16"/>
  <c r="O1358" i="16"/>
  <c r="P1358" i="16"/>
  <c r="R1358" i="16"/>
  <c r="A1359" i="16"/>
  <c r="B1359" i="16"/>
  <c r="C1359" i="16"/>
  <c r="D1359" i="16"/>
  <c r="E1359" i="16"/>
  <c r="O1359" i="16"/>
  <c r="P1359" i="16"/>
  <c r="R1359" i="16"/>
  <c r="A1360" i="16"/>
  <c r="B1360" i="16"/>
  <c r="C1360" i="16"/>
  <c r="D1360" i="16"/>
  <c r="E1360" i="16"/>
  <c r="O1360" i="16"/>
  <c r="P1360" i="16"/>
  <c r="R1360" i="16"/>
  <c r="A1361" i="16"/>
  <c r="B1361" i="16"/>
  <c r="C1361" i="16"/>
  <c r="D1361" i="16"/>
  <c r="E1361" i="16"/>
  <c r="O1361" i="16"/>
  <c r="P1361" i="16"/>
  <c r="R1361" i="16"/>
  <c r="A1362" i="16"/>
  <c r="B1362" i="16"/>
  <c r="C1362" i="16"/>
  <c r="D1362" i="16"/>
  <c r="E1362" i="16"/>
  <c r="O1362" i="16"/>
  <c r="P1362" i="16"/>
  <c r="R1362" i="16"/>
  <c r="A1363" i="16"/>
  <c r="B1363" i="16"/>
  <c r="C1363" i="16"/>
  <c r="D1363" i="16"/>
  <c r="E1363" i="16"/>
  <c r="O1363" i="16"/>
  <c r="P1363" i="16"/>
  <c r="R1363" i="16"/>
  <c r="A1364" i="16"/>
  <c r="B1364" i="16"/>
  <c r="C1364" i="16"/>
  <c r="D1364" i="16"/>
  <c r="E1364" i="16"/>
  <c r="O1364" i="16"/>
  <c r="P1364" i="16"/>
  <c r="R1364" i="16"/>
  <c r="A1365" i="16"/>
  <c r="B1365" i="16"/>
  <c r="C1365" i="16"/>
  <c r="D1365" i="16"/>
  <c r="E1365" i="16"/>
  <c r="O1365" i="16"/>
  <c r="P1365" i="16"/>
  <c r="R1365" i="16"/>
  <c r="A1366" i="16"/>
  <c r="B1366" i="16"/>
  <c r="C1366" i="16"/>
  <c r="D1366" i="16"/>
  <c r="E1366" i="16"/>
  <c r="O1366" i="16"/>
  <c r="P1366" i="16"/>
  <c r="R1366" i="16"/>
  <c r="A1367" i="16"/>
  <c r="B1367" i="16"/>
  <c r="C1367" i="16"/>
  <c r="D1367" i="16"/>
  <c r="E1367" i="16"/>
  <c r="O1367" i="16"/>
  <c r="P1367" i="16"/>
  <c r="R1367" i="16"/>
  <c r="A1368" i="16"/>
  <c r="B1368" i="16"/>
  <c r="C1368" i="16"/>
  <c r="D1368" i="16"/>
  <c r="E1368" i="16"/>
  <c r="O1368" i="16"/>
  <c r="P1368" i="16"/>
  <c r="R1368" i="16"/>
  <c r="A1369" i="16"/>
  <c r="B1369" i="16"/>
  <c r="C1369" i="16"/>
  <c r="D1369" i="16"/>
  <c r="E1369" i="16"/>
  <c r="O1369" i="16"/>
  <c r="P1369" i="16"/>
  <c r="R1369" i="16"/>
  <c r="A1370" i="16"/>
  <c r="B1370" i="16"/>
  <c r="C1370" i="16"/>
  <c r="D1370" i="16"/>
  <c r="E1370" i="16"/>
  <c r="O1370" i="16"/>
  <c r="P1370" i="16"/>
  <c r="R1370" i="16"/>
  <c r="A1371" i="16"/>
  <c r="B1371" i="16"/>
  <c r="C1371" i="16"/>
  <c r="D1371" i="16"/>
  <c r="E1371" i="16"/>
  <c r="O1371" i="16"/>
  <c r="P1371" i="16"/>
  <c r="R1371" i="16"/>
  <c r="A1372" i="16"/>
  <c r="B1372" i="16"/>
  <c r="C1372" i="16"/>
  <c r="D1372" i="16"/>
  <c r="E1372" i="16"/>
  <c r="O1372" i="16"/>
  <c r="P1372" i="16"/>
  <c r="R1372" i="16"/>
  <c r="A1373" i="16"/>
  <c r="B1373" i="16"/>
  <c r="C1373" i="16"/>
  <c r="D1373" i="16"/>
  <c r="E1373" i="16"/>
  <c r="O1373" i="16"/>
  <c r="P1373" i="16"/>
  <c r="R1373" i="16"/>
  <c r="A1374" i="16"/>
  <c r="B1374" i="16"/>
  <c r="C1374" i="16"/>
  <c r="D1374" i="16"/>
  <c r="E1374" i="16"/>
  <c r="O1374" i="16"/>
  <c r="P1374" i="16"/>
  <c r="R1374" i="16"/>
  <c r="A1375" i="16"/>
  <c r="B1375" i="16"/>
  <c r="C1375" i="16"/>
  <c r="D1375" i="16"/>
  <c r="E1375" i="16"/>
  <c r="O1375" i="16"/>
  <c r="P1375" i="16"/>
  <c r="R1375" i="16"/>
  <c r="A1376" i="16"/>
  <c r="B1376" i="16"/>
  <c r="C1376" i="16"/>
  <c r="D1376" i="16"/>
  <c r="E1376" i="16"/>
  <c r="O1376" i="16"/>
  <c r="P1376" i="16"/>
  <c r="R1376" i="16"/>
  <c r="A1377" i="16"/>
  <c r="B1377" i="16"/>
  <c r="C1377" i="16"/>
  <c r="D1377" i="16"/>
  <c r="E1377" i="16"/>
  <c r="O1377" i="16"/>
  <c r="P1377" i="16"/>
  <c r="R1377" i="16"/>
  <c r="A1378" i="16"/>
  <c r="B1378" i="16"/>
  <c r="C1378" i="16"/>
  <c r="D1378" i="16"/>
  <c r="E1378" i="16"/>
  <c r="O1378" i="16"/>
  <c r="P1378" i="16"/>
  <c r="R1378" i="16"/>
  <c r="A1379" i="16"/>
  <c r="B1379" i="16"/>
  <c r="C1379" i="16"/>
  <c r="D1379" i="16"/>
  <c r="E1379" i="16"/>
  <c r="O1379" i="16"/>
  <c r="P1379" i="16"/>
  <c r="R1379" i="16"/>
  <c r="A1380" i="16"/>
  <c r="B1380" i="16"/>
  <c r="C1380" i="16"/>
  <c r="D1380" i="16"/>
  <c r="E1380" i="16"/>
  <c r="O1380" i="16"/>
  <c r="P1380" i="16"/>
  <c r="R1380" i="16"/>
  <c r="A1381" i="16"/>
  <c r="B1381" i="16"/>
  <c r="C1381" i="16"/>
  <c r="D1381" i="16"/>
  <c r="E1381" i="16"/>
  <c r="O1381" i="16"/>
  <c r="P1381" i="16"/>
  <c r="R1381" i="16"/>
  <c r="A1382" i="16"/>
  <c r="B1382" i="16"/>
  <c r="C1382" i="16"/>
  <c r="D1382" i="16"/>
  <c r="E1382" i="16"/>
  <c r="O1382" i="16"/>
  <c r="P1382" i="16"/>
  <c r="R1382" i="16"/>
  <c r="A1383" i="16"/>
  <c r="B1383" i="16"/>
  <c r="C1383" i="16"/>
  <c r="D1383" i="16"/>
  <c r="E1383" i="16"/>
  <c r="O1383" i="16"/>
  <c r="P1383" i="16"/>
  <c r="R1383" i="16"/>
  <c r="A1384" i="16"/>
  <c r="B1384" i="16"/>
  <c r="C1384" i="16"/>
  <c r="D1384" i="16"/>
  <c r="E1384" i="16"/>
  <c r="O1384" i="16"/>
  <c r="P1384" i="16"/>
  <c r="R1384" i="16"/>
  <c r="A1385" i="16"/>
  <c r="B1385" i="16"/>
  <c r="C1385" i="16"/>
  <c r="D1385" i="16"/>
  <c r="E1385" i="16"/>
  <c r="O1385" i="16"/>
  <c r="P1385" i="16"/>
  <c r="R1385" i="16"/>
  <c r="A1386" i="16"/>
  <c r="B1386" i="16"/>
  <c r="C1386" i="16"/>
  <c r="D1386" i="16"/>
  <c r="E1386" i="16"/>
  <c r="O1386" i="16"/>
  <c r="P1386" i="16"/>
  <c r="R1386" i="16"/>
  <c r="A1387" i="16"/>
  <c r="B1387" i="16"/>
  <c r="C1387" i="16"/>
  <c r="D1387" i="16"/>
  <c r="E1387" i="16"/>
  <c r="O1387" i="16"/>
  <c r="P1387" i="16"/>
  <c r="R1387" i="16"/>
  <c r="A1388" i="16"/>
  <c r="B1388" i="16"/>
  <c r="C1388" i="16"/>
  <c r="D1388" i="16"/>
  <c r="E1388" i="16"/>
  <c r="O1388" i="16"/>
  <c r="P1388" i="16"/>
  <c r="R1388" i="16"/>
  <c r="A1389" i="16"/>
  <c r="B1389" i="16"/>
  <c r="C1389" i="16"/>
  <c r="D1389" i="16"/>
  <c r="E1389" i="16"/>
  <c r="O1389" i="16"/>
  <c r="P1389" i="16"/>
  <c r="R1389" i="16"/>
  <c r="A1390" i="16"/>
  <c r="B1390" i="16"/>
  <c r="C1390" i="16"/>
  <c r="D1390" i="16"/>
  <c r="E1390" i="16"/>
  <c r="O1390" i="16"/>
  <c r="P1390" i="16"/>
  <c r="R1390" i="16"/>
  <c r="A1391" i="16"/>
  <c r="B1391" i="16"/>
  <c r="C1391" i="16"/>
  <c r="D1391" i="16"/>
  <c r="E1391" i="16"/>
  <c r="O1391" i="16"/>
  <c r="P1391" i="16"/>
  <c r="R1391" i="16"/>
  <c r="A1392" i="16"/>
  <c r="B1392" i="16"/>
  <c r="C1392" i="16"/>
  <c r="D1392" i="16"/>
  <c r="E1392" i="16"/>
  <c r="O1392" i="16"/>
  <c r="P1392" i="16"/>
  <c r="R1392" i="16"/>
  <c r="A1393" i="16"/>
  <c r="B1393" i="16"/>
  <c r="C1393" i="16"/>
  <c r="D1393" i="16"/>
  <c r="E1393" i="16"/>
  <c r="O1393" i="16"/>
  <c r="P1393" i="16"/>
  <c r="R1393" i="16"/>
  <c r="A1394" i="16"/>
  <c r="B1394" i="16"/>
  <c r="C1394" i="16"/>
  <c r="D1394" i="16"/>
  <c r="E1394" i="16"/>
  <c r="O1394" i="16"/>
  <c r="P1394" i="16"/>
  <c r="R1394" i="16"/>
  <c r="A1395" i="16"/>
  <c r="B1395" i="16"/>
  <c r="C1395" i="16"/>
  <c r="D1395" i="16"/>
  <c r="E1395" i="16"/>
  <c r="O1395" i="16"/>
  <c r="P1395" i="16"/>
  <c r="R1395" i="16"/>
  <c r="A1396" i="16"/>
  <c r="B1396" i="16"/>
  <c r="C1396" i="16"/>
  <c r="D1396" i="16"/>
  <c r="E1396" i="16"/>
  <c r="O1396" i="16"/>
  <c r="P1396" i="16"/>
  <c r="R1396" i="16"/>
  <c r="A1397" i="16"/>
  <c r="B1397" i="16"/>
  <c r="C1397" i="16"/>
  <c r="D1397" i="16"/>
  <c r="E1397" i="16"/>
  <c r="O1397" i="16"/>
  <c r="P1397" i="16"/>
  <c r="R1397" i="16"/>
  <c r="A1398" i="16"/>
  <c r="B1398" i="16"/>
  <c r="C1398" i="16"/>
  <c r="D1398" i="16"/>
  <c r="E1398" i="16"/>
  <c r="O1398" i="16"/>
  <c r="P1398" i="16"/>
  <c r="R1398" i="16"/>
  <c r="A1399" i="16"/>
  <c r="B1399" i="16"/>
  <c r="C1399" i="16"/>
  <c r="D1399" i="16"/>
  <c r="E1399" i="16"/>
  <c r="O1399" i="16"/>
  <c r="P1399" i="16"/>
  <c r="R1399" i="16"/>
  <c r="A1400" i="16"/>
  <c r="B1400" i="16"/>
  <c r="C1400" i="16"/>
  <c r="D1400" i="16"/>
  <c r="E1400" i="16"/>
  <c r="O1400" i="16"/>
  <c r="P1400" i="16"/>
  <c r="R1400" i="16"/>
  <c r="A1401" i="16"/>
  <c r="B1401" i="16"/>
  <c r="C1401" i="16"/>
  <c r="D1401" i="16"/>
  <c r="E1401" i="16"/>
  <c r="O1401" i="16"/>
  <c r="P1401" i="16"/>
  <c r="R1401" i="16"/>
  <c r="A1402" i="16"/>
  <c r="B1402" i="16"/>
  <c r="C1402" i="16"/>
  <c r="D1402" i="16"/>
  <c r="E1402" i="16"/>
  <c r="O1402" i="16"/>
  <c r="P1402" i="16"/>
  <c r="R1402" i="16"/>
  <c r="A1403" i="16"/>
  <c r="B1403" i="16"/>
  <c r="C1403" i="16"/>
  <c r="D1403" i="16"/>
  <c r="E1403" i="16"/>
  <c r="O1403" i="16"/>
  <c r="P1403" i="16"/>
  <c r="R1403" i="16"/>
  <c r="A1404" i="16"/>
  <c r="B1404" i="16"/>
  <c r="C1404" i="16"/>
  <c r="D1404" i="16"/>
  <c r="E1404" i="16"/>
  <c r="O1404" i="16"/>
  <c r="P1404" i="16"/>
  <c r="R1404" i="16"/>
  <c r="A1405" i="16"/>
  <c r="B1405" i="16"/>
  <c r="C1405" i="16"/>
  <c r="D1405" i="16"/>
  <c r="E1405" i="16"/>
  <c r="O1405" i="16"/>
  <c r="P1405" i="16"/>
  <c r="R1405" i="16"/>
  <c r="A1406" i="16"/>
  <c r="B1406" i="16"/>
  <c r="C1406" i="16"/>
  <c r="D1406" i="16"/>
  <c r="E1406" i="16"/>
  <c r="O1406" i="16"/>
  <c r="P1406" i="16"/>
  <c r="R1406" i="16"/>
  <c r="A1407" i="16"/>
  <c r="B1407" i="16"/>
  <c r="C1407" i="16"/>
  <c r="D1407" i="16"/>
  <c r="E1407" i="16"/>
  <c r="O1407" i="16"/>
  <c r="P1407" i="16"/>
  <c r="R1407" i="16"/>
  <c r="A1408" i="16"/>
  <c r="B1408" i="16"/>
  <c r="C1408" i="16"/>
  <c r="D1408" i="16"/>
  <c r="E1408" i="16"/>
  <c r="O1408" i="16"/>
  <c r="P1408" i="16"/>
  <c r="R1408" i="16"/>
  <c r="A1409" i="16"/>
  <c r="B1409" i="16"/>
  <c r="C1409" i="16"/>
  <c r="D1409" i="16"/>
  <c r="E1409" i="16"/>
  <c r="O1409" i="16"/>
  <c r="P1409" i="16"/>
  <c r="R1409" i="16"/>
  <c r="A1410" i="16"/>
  <c r="B1410" i="16"/>
  <c r="C1410" i="16"/>
  <c r="D1410" i="16"/>
  <c r="E1410" i="16"/>
  <c r="O1410" i="16"/>
  <c r="P1410" i="16"/>
  <c r="R1410" i="16"/>
  <c r="A1411" i="16"/>
  <c r="B1411" i="16"/>
  <c r="C1411" i="16"/>
  <c r="D1411" i="16"/>
  <c r="E1411" i="16"/>
  <c r="O1411" i="16"/>
  <c r="P1411" i="16"/>
  <c r="R1411" i="16"/>
  <c r="A1412" i="16"/>
  <c r="B1412" i="16"/>
  <c r="C1412" i="16"/>
  <c r="D1412" i="16"/>
  <c r="E1412" i="16"/>
  <c r="O1412" i="16"/>
  <c r="P1412" i="16"/>
  <c r="R1412" i="16"/>
  <c r="A1413" i="16"/>
  <c r="B1413" i="16"/>
  <c r="C1413" i="16"/>
  <c r="D1413" i="16"/>
  <c r="E1413" i="16"/>
  <c r="O1413" i="16"/>
  <c r="P1413" i="16"/>
  <c r="R1413" i="16"/>
  <c r="A1414" i="16"/>
  <c r="B1414" i="16"/>
  <c r="C1414" i="16"/>
  <c r="D1414" i="16"/>
  <c r="E1414" i="16"/>
  <c r="O1414" i="16"/>
  <c r="P1414" i="16"/>
  <c r="R1414" i="16"/>
  <c r="A1415" i="16"/>
  <c r="B1415" i="16"/>
  <c r="C1415" i="16"/>
  <c r="D1415" i="16"/>
  <c r="E1415" i="16"/>
  <c r="O1415" i="16"/>
  <c r="P1415" i="16"/>
  <c r="R1415" i="16"/>
  <c r="A1416" i="16"/>
  <c r="B1416" i="16"/>
  <c r="C1416" i="16"/>
  <c r="D1416" i="16"/>
  <c r="E1416" i="16"/>
  <c r="O1416" i="16"/>
  <c r="P1416" i="16"/>
  <c r="R1416" i="16"/>
  <c r="A1417" i="16"/>
  <c r="B1417" i="16"/>
  <c r="C1417" i="16"/>
  <c r="D1417" i="16"/>
  <c r="E1417" i="16"/>
  <c r="O1417" i="16"/>
  <c r="P1417" i="16"/>
  <c r="R1417" i="16"/>
  <c r="A1418" i="16"/>
  <c r="B1418" i="16"/>
  <c r="C1418" i="16"/>
  <c r="D1418" i="16"/>
  <c r="E1418" i="16"/>
  <c r="O1418" i="16"/>
  <c r="P1418" i="16"/>
  <c r="R1418" i="16"/>
  <c r="A1419" i="16"/>
  <c r="B1419" i="16"/>
  <c r="C1419" i="16"/>
  <c r="D1419" i="16"/>
  <c r="E1419" i="16"/>
  <c r="O1419" i="16"/>
  <c r="P1419" i="16"/>
  <c r="R1419" i="16"/>
  <c r="A1420" i="16"/>
  <c r="B1420" i="16"/>
  <c r="C1420" i="16"/>
  <c r="D1420" i="16"/>
  <c r="E1420" i="16"/>
  <c r="O1420" i="16"/>
  <c r="P1420" i="16"/>
  <c r="R1420" i="16"/>
  <c r="A1421" i="16"/>
  <c r="B1421" i="16"/>
  <c r="C1421" i="16"/>
  <c r="D1421" i="16"/>
  <c r="E1421" i="16"/>
  <c r="O1421" i="16"/>
  <c r="P1421" i="16"/>
  <c r="R1421" i="16"/>
  <c r="A1422" i="16"/>
  <c r="B1422" i="16"/>
  <c r="C1422" i="16"/>
  <c r="D1422" i="16"/>
  <c r="E1422" i="16"/>
  <c r="O1422" i="16"/>
  <c r="P1422" i="16"/>
  <c r="R1422" i="16"/>
  <c r="A1423" i="16"/>
  <c r="B1423" i="16"/>
  <c r="C1423" i="16"/>
  <c r="D1423" i="16"/>
  <c r="E1423" i="16"/>
  <c r="O1423" i="16"/>
  <c r="P1423" i="16"/>
  <c r="R1423" i="16"/>
  <c r="A1424" i="16"/>
  <c r="B1424" i="16"/>
  <c r="C1424" i="16"/>
  <c r="D1424" i="16"/>
  <c r="E1424" i="16"/>
  <c r="O1424" i="16"/>
  <c r="P1424" i="16"/>
  <c r="R1424" i="16"/>
  <c r="A1425" i="16"/>
  <c r="B1425" i="16"/>
  <c r="C1425" i="16"/>
  <c r="D1425" i="16"/>
  <c r="E1425" i="16"/>
  <c r="O1425" i="16"/>
  <c r="P1425" i="16"/>
  <c r="R1425" i="16"/>
  <c r="A1426" i="16"/>
  <c r="B1426" i="16"/>
  <c r="C1426" i="16"/>
  <c r="D1426" i="16"/>
  <c r="E1426" i="16"/>
  <c r="O1426" i="16"/>
  <c r="P1426" i="16"/>
  <c r="R1426" i="16"/>
  <c r="A1427" i="16"/>
  <c r="B1427" i="16"/>
  <c r="C1427" i="16"/>
  <c r="D1427" i="16"/>
  <c r="E1427" i="16"/>
  <c r="O1427" i="16"/>
  <c r="P1427" i="16"/>
  <c r="R1427" i="16"/>
  <c r="A1428" i="16"/>
  <c r="B1428" i="16"/>
  <c r="C1428" i="16"/>
  <c r="D1428" i="16"/>
  <c r="E1428" i="16"/>
  <c r="O1428" i="16"/>
  <c r="P1428" i="16"/>
  <c r="R1428" i="16"/>
  <c r="A1429" i="16"/>
  <c r="B1429" i="16"/>
  <c r="C1429" i="16"/>
  <c r="D1429" i="16"/>
  <c r="E1429" i="16"/>
  <c r="O1429" i="16"/>
  <c r="P1429" i="16"/>
  <c r="R1429" i="16"/>
  <c r="A1430" i="16"/>
  <c r="B1430" i="16"/>
  <c r="C1430" i="16"/>
  <c r="D1430" i="16"/>
  <c r="E1430" i="16"/>
  <c r="O1430" i="16"/>
  <c r="P1430" i="16"/>
  <c r="R1430" i="16"/>
  <c r="A1431" i="16"/>
  <c r="B1431" i="16"/>
  <c r="C1431" i="16"/>
  <c r="D1431" i="16"/>
  <c r="E1431" i="16"/>
  <c r="O1431" i="16"/>
  <c r="P1431" i="16"/>
  <c r="R1431" i="16"/>
  <c r="A1432" i="16"/>
  <c r="B1432" i="16"/>
  <c r="C1432" i="16"/>
  <c r="D1432" i="16"/>
  <c r="E1432" i="16"/>
  <c r="O1432" i="16"/>
  <c r="P1432" i="16"/>
  <c r="R1432" i="16"/>
  <c r="A1433" i="16"/>
  <c r="B1433" i="16"/>
  <c r="C1433" i="16"/>
  <c r="D1433" i="16"/>
  <c r="E1433" i="16"/>
  <c r="O1433" i="16"/>
  <c r="P1433" i="16"/>
  <c r="R1433" i="16"/>
  <c r="A1434" i="16"/>
  <c r="B1434" i="16"/>
  <c r="C1434" i="16"/>
  <c r="D1434" i="16"/>
  <c r="E1434" i="16"/>
  <c r="O1434" i="16"/>
  <c r="P1434" i="16"/>
  <c r="R1434" i="16"/>
  <c r="A1435" i="16"/>
  <c r="B1435" i="16"/>
  <c r="C1435" i="16"/>
  <c r="D1435" i="16"/>
  <c r="E1435" i="16"/>
  <c r="O1435" i="16"/>
  <c r="P1435" i="16"/>
  <c r="R1435" i="16"/>
  <c r="A1436" i="16"/>
  <c r="B1436" i="16"/>
  <c r="C1436" i="16"/>
  <c r="D1436" i="16"/>
  <c r="E1436" i="16"/>
  <c r="O1436" i="16"/>
  <c r="P1436" i="16"/>
  <c r="R1436" i="16"/>
  <c r="A1437" i="16"/>
  <c r="B1437" i="16"/>
  <c r="C1437" i="16"/>
  <c r="D1437" i="16"/>
  <c r="E1437" i="16"/>
  <c r="O1437" i="16"/>
  <c r="P1437" i="16"/>
  <c r="R1437" i="16"/>
  <c r="A1438" i="16"/>
  <c r="B1438" i="16"/>
  <c r="C1438" i="16"/>
  <c r="D1438" i="16"/>
  <c r="E1438" i="16"/>
  <c r="O1438" i="16"/>
  <c r="P1438" i="16"/>
  <c r="R1438" i="16"/>
  <c r="A1439" i="16"/>
  <c r="B1439" i="16"/>
  <c r="C1439" i="16"/>
  <c r="D1439" i="16"/>
  <c r="E1439" i="16"/>
  <c r="O1439" i="16"/>
  <c r="P1439" i="16"/>
  <c r="R1439" i="16"/>
  <c r="A1440" i="16"/>
  <c r="B1440" i="16"/>
  <c r="C1440" i="16"/>
  <c r="D1440" i="16"/>
  <c r="E1440" i="16"/>
  <c r="O1440" i="16"/>
  <c r="P1440" i="16"/>
  <c r="R1440" i="16"/>
  <c r="A1441" i="16"/>
  <c r="B1441" i="16"/>
  <c r="C1441" i="16"/>
  <c r="D1441" i="16"/>
  <c r="E1441" i="16"/>
  <c r="O1441" i="16"/>
  <c r="P1441" i="16"/>
  <c r="R1441" i="16"/>
  <c r="A1442" i="16"/>
  <c r="B1442" i="16"/>
  <c r="C1442" i="16"/>
  <c r="D1442" i="16"/>
  <c r="E1442" i="16"/>
  <c r="O1442" i="16"/>
  <c r="P1442" i="16"/>
  <c r="R1442" i="16"/>
  <c r="A1443" i="16"/>
  <c r="B1443" i="16"/>
  <c r="C1443" i="16"/>
  <c r="D1443" i="16"/>
  <c r="E1443" i="16"/>
  <c r="O1443" i="16"/>
  <c r="P1443" i="16"/>
  <c r="R1443" i="16"/>
  <c r="A1444" i="16"/>
  <c r="B1444" i="16"/>
  <c r="C1444" i="16"/>
  <c r="D1444" i="16"/>
  <c r="E1444" i="16"/>
  <c r="O1444" i="16"/>
  <c r="P1444" i="16"/>
  <c r="R1444" i="16"/>
  <c r="A1445" i="16"/>
  <c r="B1445" i="16"/>
  <c r="C1445" i="16"/>
  <c r="D1445" i="16"/>
  <c r="E1445" i="16"/>
  <c r="O1445" i="16"/>
  <c r="P1445" i="16"/>
  <c r="R1445" i="16"/>
  <c r="A1446" i="16"/>
  <c r="B1446" i="16"/>
  <c r="C1446" i="16"/>
  <c r="D1446" i="16"/>
  <c r="E1446" i="16"/>
  <c r="O1446" i="16"/>
  <c r="P1446" i="16"/>
  <c r="R1446" i="16"/>
  <c r="A1447" i="16"/>
  <c r="B1447" i="16"/>
  <c r="C1447" i="16"/>
  <c r="D1447" i="16"/>
  <c r="E1447" i="16"/>
  <c r="O1447" i="16"/>
  <c r="P1447" i="16"/>
  <c r="R1447" i="16"/>
  <c r="A1448" i="16"/>
  <c r="B1448" i="16"/>
  <c r="C1448" i="16"/>
  <c r="D1448" i="16"/>
  <c r="E1448" i="16"/>
  <c r="O1448" i="16"/>
  <c r="P1448" i="16"/>
  <c r="R1448" i="16"/>
  <c r="A1449" i="16"/>
  <c r="B1449" i="16"/>
  <c r="C1449" i="16"/>
  <c r="D1449" i="16"/>
  <c r="E1449" i="16"/>
  <c r="O1449" i="16"/>
  <c r="P1449" i="16"/>
  <c r="R1449" i="16"/>
  <c r="A1450" i="16"/>
  <c r="B1450" i="16"/>
  <c r="C1450" i="16"/>
  <c r="D1450" i="16"/>
  <c r="E1450" i="16"/>
  <c r="O1450" i="16"/>
  <c r="P1450" i="16"/>
  <c r="R1450" i="16"/>
  <c r="A1451" i="16"/>
  <c r="B1451" i="16"/>
  <c r="C1451" i="16"/>
  <c r="D1451" i="16"/>
  <c r="E1451" i="16"/>
  <c r="O1451" i="16"/>
  <c r="P1451" i="16"/>
  <c r="R1451" i="16"/>
  <c r="A1452" i="16"/>
  <c r="B1452" i="16"/>
  <c r="C1452" i="16"/>
  <c r="D1452" i="16"/>
  <c r="E1452" i="16"/>
  <c r="O1452" i="16"/>
  <c r="P1452" i="16"/>
  <c r="R1452" i="16"/>
  <c r="A1453" i="16"/>
  <c r="B1453" i="16"/>
  <c r="C1453" i="16"/>
  <c r="D1453" i="16"/>
  <c r="E1453" i="16"/>
  <c r="O1453" i="16"/>
  <c r="P1453" i="16"/>
  <c r="R1453" i="16"/>
  <c r="A1454" i="16"/>
  <c r="B1454" i="16"/>
  <c r="C1454" i="16"/>
  <c r="D1454" i="16"/>
  <c r="E1454" i="16"/>
  <c r="O1454" i="16"/>
  <c r="P1454" i="16"/>
  <c r="R1454" i="16"/>
  <c r="A1455" i="16"/>
  <c r="B1455" i="16"/>
  <c r="C1455" i="16"/>
  <c r="D1455" i="16"/>
  <c r="E1455" i="16"/>
  <c r="O1455" i="16"/>
  <c r="P1455" i="16"/>
  <c r="R1455" i="16"/>
  <c r="A1456" i="16"/>
  <c r="B1456" i="16"/>
  <c r="C1456" i="16"/>
  <c r="D1456" i="16"/>
  <c r="E1456" i="16"/>
  <c r="O1456" i="16"/>
  <c r="P1456" i="16"/>
  <c r="R1456" i="16"/>
  <c r="A1457" i="16"/>
  <c r="B1457" i="16"/>
  <c r="C1457" i="16"/>
  <c r="D1457" i="16"/>
  <c r="E1457" i="16"/>
  <c r="O1457" i="16"/>
  <c r="P1457" i="16"/>
  <c r="R1457" i="16"/>
  <c r="A1458" i="16"/>
  <c r="B1458" i="16"/>
  <c r="C1458" i="16"/>
  <c r="D1458" i="16"/>
  <c r="E1458" i="16"/>
  <c r="O1458" i="16"/>
  <c r="P1458" i="16"/>
  <c r="R1458" i="16"/>
  <c r="A1459" i="16"/>
  <c r="B1459" i="16"/>
  <c r="C1459" i="16"/>
  <c r="D1459" i="16"/>
  <c r="E1459" i="16"/>
  <c r="O1459" i="16"/>
  <c r="P1459" i="16"/>
  <c r="R1459" i="16"/>
  <c r="A1460" i="16"/>
  <c r="B1460" i="16"/>
  <c r="C1460" i="16"/>
  <c r="D1460" i="16"/>
  <c r="E1460" i="16"/>
  <c r="O1460" i="16"/>
  <c r="P1460" i="16"/>
  <c r="R1460" i="16"/>
  <c r="A1461" i="16"/>
  <c r="B1461" i="16"/>
  <c r="C1461" i="16"/>
  <c r="D1461" i="16"/>
  <c r="E1461" i="16"/>
  <c r="O1461" i="16"/>
  <c r="P1461" i="16"/>
  <c r="R1461" i="16"/>
  <c r="A1462" i="16"/>
  <c r="B1462" i="16"/>
  <c r="C1462" i="16"/>
  <c r="D1462" i="16"/>
  <c r="E1462" i="16"/>
  <c r="O1462" i="16"/>
  <c r="P1462" i="16"/>
  <c r="R1462" i="16"/>
  <c r="A1463" i="16"/>
  <c r="B1463" i="16"/>
  <c r="C1463" i="16"/>
  <c r="D1463" i="16"/>
  <c r="E1463" i="16"/>
  <c r="O1463" i="16"/>
  <c r="P1463" i="16"/>
  <c r="R1463" i="16"/>
  <c r="A1464" i="16"/>
  <c r="B1464" i="16"/>
  <c r="C1464" i="16"/>
  <c r="D1464" i="16"/>
  <c r="E1464" i="16"/>
  <c r="O1464" i="16"/>
  <c r="P1464" i="16"/>
  <c r="R1464" i="16"/>
  <c r="A1465" i="16"/>
  <c r="B1465" i="16"/>
  <c r="C1465" i="16"/>
  <c r="D1465" i="16"/>
  <c r="E1465" i="16"/>
  <c r="O1465" i="16"/>
  <c r="P1465" i="16"/>
  <c r="R1465" i="16"/>
  <c r="A1466" i="16"/>
  <c r="B1466" i="16"/>
  <c r="C1466" i="16"/>
  <c r="D1466" i="16"/>
  <c r="E1466" i="16"/>
  <c r="O1466" i="16"/>
  <c r="P1466" i="16"/>
  <c r="R1466" i="16"/>
  <c r="A1467" i="16"/>
  <c r="B1467" i="16"/>
  <c r="C1467" i="16"/>
  <c r="D1467" i="16"/>
  <c r="E1467" i="16"/>
  <c r="O1467" i="16"/>
  <c r="P1467" i="16"/>
  <c r="R1467" i="16"/>
  <c r="A1468" i="16"/>
  <c r="B1468" i="16"/>
  <c r="C1468" i="16"/>
  <c r="D1468" i="16"/>
  <c r="E1468" i="16"/>
  <c r="O1468" i="16"/>
  <c r="P1468" i="16"/>
  <c r="R1468" i="16"/>
  <c r="A1469" i="16"/>
  <c r="B1469" i="16"/>
  <c r="C1469" i="16"/>
  <c r="D1469" i="16"/>
  <c r="E1469" i="16"/>
  <c r="O1469" i="16"/>
  <c r="P1469" i="16"/>
  <c r="R1469" i="16"/>
  <c r="A1470" i="16"/>
  <c r="B1470" i="16"/>
  <c r="C1470" i="16"/>
  <c r="D1470" i="16"/>
  <c r="E1470" i="16"/>
  <c r="O1470" i="16"/>
  <c r="P1470" i="16"/>
  <c r="R1470" i="16"/>
  <c r="A1471" i="16"/>
  <c r="B1471" i="16"/>
  <c r="C1471" i="16"/>
  <c r="D1471" i="16"/>
  <c r="E1471" i="16"/>
  <c r="O1471" i="16"/>
  <c r="P1471" i="16"/>
  <c r="R1471" i="16"/>
  <c r="A1472" i="16"/>
  <c r="B1472" i="16"/>
  <c r="C1472" i="16"/>
  <c r="D1472" i="16"/>
  <c r="E1472" i="16"/>
  <c r="O1472" i="16"/>
  <c r="P1472" i="16"/>
  <c r="R1472" i="16"/>
  <c r="A1473" i="16"/>
  <c r="B1473" i="16"/>
  <c r="C1473" i="16"/>
  <c r="D1473" i="16"/>
  <c r="E1473" i="16"/>
  <c r="O1473" i="16"/>
  <c r="P1473" i="16"/>
  <c r="R1473" i="16"/>
  <c r="A1474" i="16"/>
  <c r="B1474" i="16"/>
  <c r="C1474" i="16"/>
  <c r="D1474" i="16"/>
  <c r="E1474" i="16"/>
  <c r="O1474" i="16"/>
  <c r="P1474" i="16"/>
  <c r="R1474" i="16"/>
  <c r="A1475" i="16"/>
  <c r="B1475" i="16"/>
  <c r="C1475" i="16"/>
  <c r="D1475" i="16"/>
  <c r="E1475" i="16"/>
  <c r="O1475" i="16"/>
  <c r="P1475" i="16"/>
  <c r="R1475" i="16"/>
  <c r="A1476" i="16"/>
  <c r="B1476" i="16"/>
  <c r="C1476" i="16"/>
  <c r="D1476" i="16"/>
  <c r="E1476" i="16"/>
  <c r="O1476" i="16"/>
  <c r="P1476" i="16"/>
  <c r="R1476" i="16"/>
  <c r="A1477" i="16"/>
  <c r="B1477" i="16"/>
  <c r="C1477" i="16"/>
  <c r="D1477" i="16"/>
  <c r="E1477" i="16"/>
  <c r="O1477" i="16"/>
  <c r="P1477" i="16"/>
  <c r="R1477" i="16"/>
  <c r="A1478" i="16"/>
  <c r="B1478" i="16"/>
  <c r="C1478" i="16"/>
  <c r="D1478" i="16"/>
  <c r="E1478" i="16"/>
  <c r="O1478" i="16"/>
  <c r="P1478" i="16"/>
  <c r="R1478" i="16"/>
  <c r="A1479" i="16"/>
  <c r="B1479" i="16"/>
  <c r="C1479" i="16"/>
  <c r="D1479" i="16"/>
  <c r="E1479" i="16"/>
  <c r="O1479" i="16"/>
  <c r="P1479" i="16"/>
  <c r="R1479" i="16"/>
  <c r="A1480" i="16"/>
  <c r="B1480" i="16"/>
  <c r="C1480" i="16"/>
  <c r="D1480" i="16"/>
  <c r="E1480" i="16"/>
  <c r="O1480" i="16"/>
  <c r="P1480" i="16"/>
  <c r="R1480" i="16"/>
  <c r="A1481" i="16"/>
  <c r="B1481" i="16"/>
  <c r="C1481" i="16"/>
  <c r="D1481" i="16"/>
  <c r="E1481" i="16"/>
  <c r="O1481" i="16"/>
  <c r="P1481" i="16"/>
  <c r="R1481" i="16"/>
  <c r="A1482" i="16"/>
  <c r="B1482" i="16"/>
  <c r="C1482" i="16"/>
  <c r="D1482" i="16"/>
  <c r="E1482" i="16"/>
  <c r="O1482" i="16"/>
  <c r="P1482" i="16"/>
  <c r="R1482" i="16"/>
  <c r="A1483" i="16"/>
  <c r="B1483" i="16"/>
  <c r="C1483" i="16"/>
  <c r="D1483" i="16"/>
  <c r="E1483" i="16"/>
  <c r="O1483" i="16"/>
  <c r="P1483" i="16"/>
  <c r="R1483" i="16"/>
  <c r="A1484" i="16"/>
  <c r="B1484" i="16"/>
  <c r="C1484" i="16"/>
  <c r="D1484" i="16"/>
  <c r="E1484" i="16"/>
  <c r="O1484" i="16"/>
  <c r="P1484" i="16"/>
  <c r="R1484" i="16"/>
  <c r="A1485" i="16"/>
  <c r="B1485" i="16"/>
  <c r="C1485" i="16"/>
  <c r="D1485" i="16"/>
  <c r="E1485" i="16"/>
  <c r="O1485" i="16"/>
  <c r="P1485" i="16"/>
  <c r="R1485" i="16"/>
  <c r="A1486" i="16"/>
  <c r="B1486" i="16"/>
  <c r="C1486" i="16"/>
  <c r="D1486" i="16"/>
  <c r="E1486" i="16"/>
  <c r="O1486" i="16"/>
  <c r="P1486" i="16"/>
  <c r="R1486" i="16"/>
  <c r="A1487" i="16"/>
  <c r="B1487" i="16"/>
  <c r="C1487" i="16"/>
  <c r="D1487" i="16"/>
  <c r="E1487" i="16"/>
  <c r="O1487" i="16"/>
  <c r="P1487" i="16"/>
  <c r="R1487" i="16"/>
  <c r="A1488" i="16"/>
  <c r="B1488" i="16"/>
  <c r="C1488" i="16"/>
  <c r="D1488" i="16"/>
  <c r="E1488" i="16"/>
  <c r="O1488" i="16"/>
  <c r="P1488" i="16"/>
  <c r="R1488" i="16"/>
  <c r="A1489" i="16"/>
  <c r="B1489" i="16"/>
  <c r="C1489" i="16"/>
  <c r="D1489" i="16"/>
  <c r="E1489" i="16"/>
  <c r="O1489" i="16"/>
  <c r="P1489" i="16"/>
  <c r="R1489" i="16"/>
  <c r="A1490" i="16"/>
  <c r="B1490" i="16"/>
  <c r="C1490" i="16"/>
  <c r="D1490" i="16"/>
  <c r="E1490" i="16"/>
  <c r="O1490" i="16"/>
  <c r="P1490" i="16"/>
  <c r="R1490" i="16"/>
  <c r="A1491" i="16"/>
  <c r="B1491" i="16"/>
  <c r="C1491" i="16"/>
  <c r="D1491" i="16"/>
  <c r="E1491" i="16"/>
  <c r="O1491" i="16"/>
  <c r="P1491" i="16"/>
  <c r="R1491" i="16"/>
  <c r="A1492" i="16"/>
  <c r="B1492" i="16"/>
  <c r="C1492" i="16"/>
  <c r="D1492" i="16"/>
  <c r="E1492" i="16"/>
  <c r="O1492" i="16"/>
  <c r="P1492" i="16"/>
  <c r="R1492" i="16"/>
  <c r="A1493" i="16"/>
  <c r="B1493" i="16"/>
  <c r="C1493" i="16"/>
  <c r="D1493" i="16"/>
  <c r="E1493" i="16"/>
  <c r="O1493" i="16"/>
  <c r="P1493" i="16"/>
  <c r="R1493" i="16"/>
  <c r="A1494" i="16"/>
  <c r="B1494" i="16"/>
  <c r="C1494" i="16"/>
  <c r="D1494" i="16"/>
  <c r="E1494" i="16"/>
  <c r="O1494" i="16"/>
  <c r="P1494" i="16"/>
  <c r="R1494" i="16"/>
  <c r="A1495" i="16"/>
  <c r="B1495" i="16"/>
  <c r="C1495" i="16"/>
  <c r="D1495" i="16"/>
  <c r="E1495" i="16"/>
  <c r="O1495" i="16"/>
  <c r="P1495" i="16"/>
  <c r="R1495" i="16"/>
  <c r="A1496" i="16"/>
  <c r="B1496" i="16"/>
  <c r="C1496" i="16"/>
  <c r="D1496" i="16"/>
  <c r="E1496" i="16"/>
  <c r="O1496" i="16"/>
  <c r="P1496" i="16"/>
  <c r="R1496" i="16"/>
  <c r="A1497" i="16"/>
  <c r="B1497" i="16"/>
  <c r="C1497" i="16"/>
  <c r="D1497" i="16"/>
  <c r="E1497" i="16"/>
  <c r="O1497" i="16"/>
  <c r="P1497" i="16"/>
  <c r="R1497" i="16"/>
  <c r="A1498" i="16"/>
  <c r="B1498" i="16"/>
  <c r="C1498" i="16"/>
  <c r="D1498" i="16"/>
  <c r="E1498" i="16"/>
  <c r="O1498" i="16"/>
  <c r="P1498" i="16"/>
  <c r="R1498" i="16"/>
  <c r="A1499" i="16"/>
  <c r="B1499" i="16"/>
  <c r="C1499" i="16"/>
  <c r="D1499" i="16"/>
  <c r="E1499" i="16"/>
  <c r="O1499" i="16"/>
  <c r="P1499" i="16"/>
  <c r="R1499" i="16"/>
  <c r="A1500" i="16"/>
  <c r="B1500" i="16"/>
  <c r="C1500" i="16"/>
  <c r="D1500" i="16"/>
  <c r="E1500" i="16"/>
  <c r="O1500" i="16"/>
  <c r="P1500" i="16"/>
  <c r="R1500" i="16"/>
  <c r="A1501" i="16"/>
  <c r="B1501" i="16"/>
  <c r="C1501" i="16"/>
  <c r="D1501" i="16"/>
  <c r="E1501" i="16"/>
  <c r="O1501" i="16"/>
  <c r="P1501" i="16"/>
  <c r="R1501" i="16"/>
  <c r="A1502" i="16"/>
  <c r="B1502" i="16"/>
  <c r="C1502" i="16"/>
  <c r="D1502" i="16"/>
  <c r="E1502" i="16"/>
  <c r="O1502" i="16"/>
  <c r="P1502" i="16"/>
  <c r="R1502" i="16"/>
  <c r="A1503" i="16"/>
  <c r="B1503" i="16"/>
  <c r="C1503" i="16"/>
  <c r="D1503" i="16"/>
  <c r="E1503" i="16"/>
  <c r="O1503" i="16"/>
  <c r="P1503" i="16"/>
  <c r="R1503" i="16"/>
  <c r="A1504" i="16"/>
  <c r="B1504" i="16"/>
  <c r="C1504" i="16"/>
  <c r="D1504" i="16"/>
  <c r="E1504" i="16"/>
  <c r="O1504" i="16"/>
  <c r="P1504" i="16"/>
  <c r="R1504" i="16"/>
  <c r="A1505" i="16"/>
  <c r="B1505" i="16"/>
  <c r="C1505" i="16"/>
  <c r="D1505" i="16"/>
  <c r="E1505" i="16"/>
  <c r="O1505" i="16"/>
  <c r="P1505" i="16"/>
  <c r="R1505" i="16"/>
  <c r="A1506" i="16"/>
  <c r="B1506" i="16"/>
  <c r="C1506" i="16"/>
  <c r="D1506" i="16"/>
  <c r="E1506" i="16"/>
  <c r="O1506" i="16"/>
  <c r="P1506" i="16"/>
  <c r="R1506" i="16"/>
  <c r="A1507" i="16"/>
  <c r="B1507" i="16"/>
  <c r="C1507" i="16"/>
  <c r="D1507" i="16"/>
  <c r="E1507" i="16"/>
  <c r="O1507" i="16"/>
  <c r="P1507" i="16"/>
  <c r="R1507" i="16"/>
  <c r="A1508" i="16"/>
  <c r="B1508" i="16"/>
  <c r="C1508" i="16"/>
  <c r="D1508" i="16"/>
  <c r="E1508" i="16"/>
  <c r="O1508" i="16"/>
  <c r="P1508" i="16"/>
  <c r="R1508" i="16"/>
  <c r="A1509" i="16"/>
  <c r="B1509" i="16"/>
  <c r="C1509" i="16"/>
  <c r="D1509" i="16"/>
  <c r="E1509" i="16"/>
  <c r="O1509" i="16"/>
  <c r="P1509" i="16"/>
  <c r="R1509" i="16"/>
  <c r="A1510" i="16"/>
  <c r="B1510" i="16"/>
  <c r="C1510" i="16"/>
  <c r="D1510" i="16"/>
  <c r="E1510" i="16"/>
  <c r="O1510" i="16"/>
  <c r="P1510" i="16"/>
  <c r="R1510" i="16"/>
  <c r="A1511" i="16"/>
  <c r="B1511" i="16"/>
  <c r="C1511" i="16"/>
  <c r="D1511" i="16"/>
  <c r="E1511" i="16"/>
  <c r="O1511" i="16"/>
  <c r="P1511" i="16"/>
  <c r="R1511" i="16"/>
  <c r="A1512" i="16"/>
  <c r="B1512" i="16"/>
  <c r="C1512" i="16"/>
  <c r="D1512" i="16"/>
  <c r="E1512" i="16"/>
  <c r="O1512" i="16"/>
  <c r="P1512" i="16"/>
  <c r="R1512" i="16"/>
  <c r="A1513" i="16"/>
  <c r="B1513" i="16"/>
  <c r="C1513" i="16"/>
  <c r="D1513" i="16"/>
  <c r="E1513" i="16"/>
  <c r="O1513" i="16"/>
  <c r="P1513" i="16"/>
  <c r="R1513" i="16"/>
  <c r="A1514" i="16"/>
  <c r="B1514" i="16"/>
  <c r="C1514" i="16"/>
  <c r="D1514" i="16"/>
  <c r="E1514" i="16"/>
  <c r="O1514" i="16"/>
  <c r="P1514" i="16"/>
  <c r="R1514" i="16"/>
  <c r="A1515" i="16"/>
  <c r="B1515" i="16"/>
  <c r="C1515" i="16"/>
  <c r="D1515" i="16"/>
  <c r="E1515" i="16"/>
  <c r="O1515" i="16"/>
  <c r="P1515" i="16"/>
  <c r="R1515" i="16"/>
  <c r="A1516" i="16"/>
  <c r="B1516" i="16"/>
  <c r="C1516" i="16"/>
  <c r="D1516" i="16"/>
  <c r="E1516" i="16"/>
  <c r="O1516" i="16"/>
  <c r="P1516" i="16"/>
  <c r="R1516" i="16"/>
  <c r="A1517" i="16"/>
  <c r="B1517" i="16"/>
  <c r="C1517" i="16"/>
  <c r="D1517" i="16"/>
  <c r="E1517" i="16"/>
  <c r="O1517" i="16"/>
  <c r="P1517" i="16"/>
  <c r="R1517" i="16"/>
  <c r="A1518" i="16"/>
  <c r="B1518" i="16"/>
  <c r="C1518" i="16"/>
  <c r="D1518" i="16"/>
  <c r="E1518" i="16"/>
  <c r="O1518" i="16"/>
  <c r="P1518" i="16"/>
  <c r="R1518" i="16"/>
  <c r="A1519" i="16"/>
  <c r="B1519" i="16"/>
  <c r="C1519" i="16"/>
  <c r="D1519" i="16"/>
  <c r="E1519" i="16"/>
  <c r="O1519" i="16"/>
  <c r="P1519" i="16"/>
  <c r="R1519" i="16"/>
  <c r="A1520" i="16"/>
  <c r="B1520" i="16"/>
  <c r="C1520" i="16"/>
  <c r="D1520" i="16"/>
  <c r="E1520" i="16"/>
  <c r="O1520" i="16"/>
  <c r="P1520" i="16"/>
  <c r="R1520" i="16"/>
  <c r="A1521" i="16"/>
  <c r="B1521" i="16"/>
  <c r="C1521" i="16"/>
  <c r="D1521" i="16"/>
  <c r="E1521" i="16"/>
  <c r="O1521" i="16"/>
  <c r="P1521" i="16"/>
  <c r="R1521" i="16"/>
  <c r="A1522" i="16"/>
  <c r="B1522" i="16"/>
  <c r="C1522" i="16"/>
  <c r="D1522" i="16"/>
  <c r="E1522" i="16"/>
  <c r="O1522" i="16"/>
  <c r="P1522" i="16"/>
  <c r="R1522" i="16"/>
  <c r="A1523" i="16"/>
  <c r="B1523" i="16"/>
  <c r="C1523" i="16"/>
  <c r="D1523" i="16"/>
  <c r="E1523" i="16"/>
  <c r="O1523" i="16"/>
  <c r="P1523" i="16"/>
  <c r="R1523" i="16"/>
  <c r="A1524" i="16"/>
  <c r="B1524" i="16"/>
  <c r="C1524" i="16"/>
  <c r="D1524" i="16"/>
  <c r="E1524" i="16"/>
  <c r="O1524" i="16"/>
  <c r="P1524" i="16"/>
  <c r="R1524" i="16"/>
  <c r="A1525" i="16"/>
  <c r="B1525" i="16"/>
  <c r="C1525" i="16"/>
  <c r="D1525" i="16"/>
  <c r="E1525" i="16"/>
  <c r="O1525" i="16"/>
  <c r="P1525" i="16"/>
  <c r="R1525" i="16"/>
  <c r="A1526" i="16"/>
  <c r="B1526" i="16"/>
  <c r="C1526" i="16"/>
  <c r="D1526" i="16"/>
  <c r="E1526" i="16"/>
  <c r="O1526" i="16"/>
  <c r="P1526" i="16"/>
  <c r="R1526" i="16"/>
  <c r="A1527" i="16"/>
  <c r="B1527" i="16"/>
  <c r="C1527" i="16"/>
  <c r="D1527" i="16"/>
  <c r="E1527" i="16"/>
  <c r="O1527" i="16"/>
  <c r="P1527" i="16"/>
  <c r="R1527" i="16"/>
  <c r="A1528" i="16"/>
  <c r="B1528" i="16"/>
  <c r="C1528" i="16"/>
  <c r="D1528" i="16"/>
  <c r="E1528" i="16"/>
  <c r="O1528" i="16"/>
  <c r="P1528" i="16"/>
  <c r="R1528" i="16"/>
  <c r="A1529" i="16"/>
  <c r="B1529" i="16"/>
  <c r="C1529" i="16"/>
  <c r="D1529" i="16"/>
  <c r="E1529" i="16"/>
  <c r="O1529" i="16"/>
  <c r="P1529" i="16"/>
  <c r="R1529" i="16"/>
  <c r="A1530" i="16"/>
  <c r="B1530" i="16"/>
  <c r="C1530" i="16"/>
  <c r="D1530" i="16"/>
  <c r="E1530" i="16"/>
  <c r="O1530" i="16"/>
  <c r="P1530" i="16"/>
  <c r="R1530" i="16"/>
  <c r="A1531" i="16"/>
  <c r="B1531" i="16"/>
  <c r="C1531" i="16"/>
  <c r="D1531" i="16"/>
  <c r="E1531" i="16"/>
  <c r="O1531" i="16"/>
  <c r="P1531" i="16"/>
  <c r="R1531" i="16"/>
  <c r="A1532" i="16"/>
  <c r="B1532" i="16"/>
  <c r="C1532" i="16"/>
  <c r="D1532" i="16"/>
  <c r="E1532" i="16"/>
  <c r="O1532" i="16"/>
  <c r="P1532" i="16"/>
  <c r="R1532" i="16"/>
  <c r="A1533" i="16"/>
  <c r="B1533" i="16"/>
  <c r="C1533" i="16"/>
  <c r="D1533" i="16"/>
  <c r="E1533" i="16"/>
  <c r="O1533" i="16"/>
  <c r="P1533" i="16"/>
  <c r="R1533" i="16"/>
  <c r="A1534" i="16"/>
  <c r="B1534" i="16"/>
  <c r="C1534" i="16"/>
  <c r="D1534" i="16"/>
  <c r="E1534" i="16"/>
  <c r="O1534" i="16"/>
  <c r="P1534" i="16"/>
  <c r="R1534" i="16"/>
  <c r="A1535" i="16"/>
  <c r="B1535" i="16"/>
  <c r="C1535" i="16"/>
  <c r="D1535" i="16"/>
  <c r="E1535" i="16"/>
  <c r="O1535" i="16"/>
  <c r="P1535" i="16"/>
  <c r="R1535" i="16"/>
  <c r="A1536" i="16"/>
  <c r="B1536" i="16"/>
  <c r="C1536" i="16"/>
  <c r="D1536" i="16"/>
  <c r="E1536" i="16"/>
  <c r="O1536" i="16"/>
  <c r="P1536" i="16"/>
  <c r="R1536" i="16"/>
  <c r="A1537" i="16"/>
  <c r="B1537" i="16"/>
  <c r="C1537" i="16"/>
  <c r="D1537" i="16"/>
  <c r="E1537" i="16"/>
  <c r="O1537" i="16"/>
  <c r="P1537" i="16"/>
  <c r="R1537" i="16"/>
  <c r="A1538" i="16"/>
  <c r="B1538" i="16"/>
  <c r="C1538" i="16"/>
  <c r="D1538" i="16"/>
  <c r="E1538" i="16"/>
  <c r="O1538" i="16"/>
  <c r="P1538" i="16"/>
  <c r="R1538" i="16"/>
  <c r="A1539" i="16"/>
  <c r="B1539" i="16"/>
  <c r="C1539" i="16"/>
  <c r="D1539" i="16"/>
  <c r="E1539" i="16"/>
  <c r="O1539" i="16"/>
  <c r="P1539" i="16"/>
  <c r="R1539" i="16"/>
  <c r="A1540" i="16"/>
  <c r="B1540" i="16"/>
  <c r="C1540" i="16"/>
  <c r="D1540" i="16"/>
  <c r="E1540" i="16"/>
  <c r="O1540" i="16"/>
  <c r="P1540" i="16"/>
  <c r="R1540" i="16"/>
  <c r="A1541" i="16"/>
  <c r="B1541" i="16"/>
  <c r="C1541" i="16"/>
  <c r="D1541" i="16"/>
  <c r="E1541" i="16"/>
  <c r="O1541" i="16"/>
  <c r="P1541" i="16"/>
  <c r="R1541" i="16"/>
  <c r="A1542" i="16"/>
  <c r="B1542" i="16"/>
  <c r="C1542" i="16"/>
  <c r="D1542" i="16"/>
  <c r="E1542" i="16"/>
  <c r="O1542" i="16"/>
  <c r="P1542" i="16"/>
  <c r="R1542" i="16"/>
  <c r="A1543" i="16"/>
  <c r="B1543" i="16"/>
  <c r="C1543" i="16"/>
  <c r="D1543" i="16"/>
  <c r="E1543" i="16"/>
  <c r="O1543" i="16"/>
  <c r="P1543" i="16"/>
  <c r="R1543" i="16"/>
  <c r="A1544" i="16"/>
  <c r="B1544" i="16"/>
  <c r="C1544" i="16"/>
  <c r="D1544" i="16"/>
  <c r="E1544" i="16"/>
  <c r="O1544" i="16"/>
  <c r="P1544" i="16"/>
  <c r="R1544" i="16"/>
  <c r="A1545" i="16"/>
  <c r="B1545" i="16"/>
  <c r="C1545" i="16"/>
  <c r="D1545" i="16"/>
  <c r="E1545" i="16"/>
  <c r="O1545" i="16"/>
  <c r="P1545" i="16"/>
  <c r="R1545" i="16"/>
  <c r="A1546" i="16"/>
  <c r="B1546" i="16"/>
  <c r="C1546" i="16"/>
  <c r="D1546" i="16"/>
  <c r="E1546" i="16"/>
  <c r="O1546" i="16"/>
  <c r="P1546" i="16"/>
  <c r="R1546" i="16"/>
  <c r="A1547" i="16"/>
  <c r="B1547" i="16"/>
  <c r="C1547" i="16"/>
  <c r="D1547" i="16"/>
  <c r="E1547" i="16"/>
  <c r="O1547" i="16"/>
  <c r="P1547" i="16"/>
  <c r="R1547" i="16"/>
  <c r="A1548" i="16"/>
  <c r="B1548" i="16"/>
  <c r="C1548" i="16"/>
  <c r="D1548" i="16"/>
  <c r="E1548" i="16"/>
  <c r="O1548" i="16"/>
  <c r="P1548" i="16"/>
  <c r="R1548" i="16"/>
  <c r="A1549" i="16"/>
  <c r="B1549" i="16"/>
  <c r="C1549" i="16"/>
  <c r="D1549" i="16"/>
  <c r="E1549" i="16"/>
  <c r="O1549" i="16"/>
  <c r="P1549" i="16"/>
  <c r="R1549" i="16"/>
  <c r="A1550" i="16"/>
  <c r="B1550" i="16"/>
  <c r="C1550" i="16"/>
  <c r="D1550" i="16"/>
  <c r="E1550" i="16"/>
  <c r="O1550" i="16"/>
  <c r="P1550" i="16"/>
  <c r="R1550" i="16"/>
  <c r="A1551" i="16"/>
  <c r="B1551" i="16"/>
  <c r="C1551" i="16"/>
  <c r="D1551" i="16"/>
  <c r="E1551" i="16"/>
  <c r="O1551" i="16"/>
  <c r="P1551" i="16"/>
  <c r="R1551" i="16"/>
  <c r="A1552" i="16"/>
  <c r="B1552" i="16"/>
  <c r="C1552" i="16"/>
  <c r="D1552" i="16"/>
  <c r="E1552" i="16"/>
  <c r="O1552" i="16"/>
  <c r="P1552" i="16"/>
  <c r="R1552" i="16"/>
  <c r="A1553" i="16"/>
  <c r="B1553" i="16"/>
  <c r="C1553" i="16"/>
  <c r="D1553" i="16"/>
  <c r="E1553" i="16"/>
  <c r="O1553" i="16"/>
  <c r="P1553" i="16"/>
  <c r="R1553" i="16"/>
  <c r="A1554" i="16"/>
  <c r="B1554" i="16"/>
  <c r="C1554" i="16"/>
  <c r="D1554" i="16"/>
  <c r="E1554" i="16"/>
  <c r="O1554" i="16"/>
  <c r="P1554" i="16"/>
  <c r="R1554" i="16"/>
  <c r="A1555" i="16"/>
  <c r="B1555" i="16"/>
  <c r="C1555" i="16"/>
  <c r="D1555" i="16"/>
  <c r="E1555" i="16"/>
  <c r="O1555" i="16"/>
  <c r="P1555" i="16"/>
  <c r="R1555" i="16"/>
  <c r="A1556" i="16"/>
  <c r="B1556" i="16"/>
  <c r="C1556" i="16"/>
  <c r="D1556" i="16"/>
  <c r="E1556" i="16"/>
  <c r="O1556" i="16"/>
  <c r="P1556" i="16"/>
  <c r="R1556" i="16"/>
  <c r="A1557" i="16"/>
  <c r="B1557" i="16"/>
  <c r="C1557" i="16"/>
  <c r="D1557" i="16"/>
  <c r="E1557" i="16"/>
  <c r="O1557" i="16"/>
  <c r="P1557" i="16"/>
  <c r="R1557" i="16"/>
  <c r="A1558" i="16"/>
  <c r="B1558" i="16"/>
  <c r="C1558" i="16"/>
  <c r="D1558" i="16"/>
  <c r="E1558" i="16"/>
  <c r="O1558" i="16"/>
  <c r="P1558" i="16"/>
  <c r="R1558" i="16"/>
  <c r="A1559" i="16"/>
  <c r="B1559" i="16"/>
  <c r="C1559" i="16"/>
  <c r="D1559" i="16"/>
  <c r="E1559" i="16"/>
  <c r="O1559" i="16"/>
  <c r="P1559" i="16"/>
  <c r="R1559" i="16"/>
  <c r="A1560" i="16"/>
  <c r="B1560" i="16"/>
  <c r="C1560" i="16"/>
  <c r="D1560" i="16"/>
  <c r="E1560" i="16"/>
  <c r="O1560" i="16"/>
  <c r="P1560" i="16"/>
  <c r="R1560" i="16"/>
  <c r="A1561" i="16"/>
  <c r="B1561" i="16"/>
  <c r="C1561" i="16"/>
  <c r="D1561" i="16"/>
  <c r="E1561" i="16"/>
  <c r="O1561" i="16"/>
  <c r="P1561" i="16"/>
  <c r="R1561" i="16"/>
  <c r="A1562" i="16"/>
  <c r="B1562" i="16"/>
  <c r="C1562" i="16"/>
  <c r="D1562" i="16"/>
  <c r="E1562" i="16"/>
  <c r="O1562" i="16"/>
  <c r="P1562" i="16"/>
  <c r="R1562" i="16"/>
  <c r="A1563" i="16"/>
  <c r="B1563" i="16"/>
  <c r="C1563" i="16"/>
  <c r="D1563" i="16"/>
  <c r="E1563" i="16"/>
  <c r="O1563" i="16"/>
  <c r="P1563" i="16"/>
  <c r="R1563" i="16"/>
  <c r="A1564" i="16"/>
  <c r="B1564" i="16"/>
  <c r="C1564" i="16"/>
  <c r="D1564" i="16"/>
  <c r="E1564" i="16"/>
  <c r="O1564" i="16"/>
  <c r="P1564" i="16"/>
  <c r="R1564" i="16"/>
  <c r="A1565" i="16"/>
  <c r="B1565" i="16"/>
  <c r="C1565" i="16"/>
  <c r="D1565" i="16"/>
  <c r="E1565" i="16"/>
  <c r="O1565" i="16"/>
  <c r="P1565" i="16"/>
  <c r="R1565" i="16"/>
  <c r="A1566" i="16"/>
  <c r="B1566" i="16"/>
  <c r="C1566" i="16"/>
  <c r="D1566" i="16"/>
  <c r="E1566" i="16"/>
  <c r="O1566" i="16"/>
  <c r="P1566" i="16"/>
  <c r="R1566" i="16"/>
  <c r="A1567" i="16"/>
  <c r="B1567" i="16"/>
  <c r="C1567" i="16"/>
  <c r="D1567" i="16"/>
  <c r="E1567" i="16"/>
  <c r="O1567" i="16"/>
  <c r="P1567" i="16"/>
  <c r="R1567" i="16"/>
  <c r="A1568" i="16"/>
  <c r="B1568" i="16"/>
  <c r="C1568" i="16"/>
  <c r="D1568" i="16"/>
  <c r="E1568" i="16"/>
  <c r="O1568" i="16"/>
  <c r="P1568" i="16"/>
  <c r="R1568" i="16"/>
  <c r="A1569" i="16"/>
  <c r="B1569" i="16"/>
  <c r="C1569" i="16"/>
  <c r="D1569" i="16"/>
  <c r="E1569" i="16"/>
  <c r="O1569" i="16"/>
  <c r="P1569" i="16"/>
  <c r="R1569" i="16"/>
  <c r="A1570" i="16"/>
  <c r="B1570" i="16"/>
  <c r="C1570" i="16"/>
  <c r="D1570" i="16"/>
  <c r="E1570" i="16"/>
  <c r="O1570" i="16"/>
  <c r="P1570" i="16"/>
  <c r="R1570" i="16"/>
  <c r="A1571" i="16"/>
  <c r="B1571" i="16"/>
  <c r="C1571" i="16"/>
  <c r="D1571" i="16"/>
  <c r="E1571" i="16"/>
  <c r="O1571" i="16"/>
  <c r="P1571" i="16"/>
  <c r="R1571" i="16"/>
  <c r="A1572" i="16"/>
  <c r="B1572" i="16"/>
  <c r="C1572" i="16"/>
  <c r="D1572" i="16"/>
  <c r="E1572" i="16"/>
  <c r="O1572" i="16"/>
  <c r="P1572" i="16"/>
  <c r="R1572" i="16"/>
  <c r="A1573" i="16"/>
  <c r="B1573" i="16"/>
  <c r="C1573" i="16"/>
  <c r="D1573" i="16"/>
  <c r="E1573" i="16"/>
  <c r="O1573" i="16"/>
  <c r="P1573" i="16"/>
  <c r="R1573" i="16"/>
  <c r="A1574" i="16"/>
  <c r="B1574" i="16"/>
  <c r="C1574" i="16"/>
  <c r="D1574" i="16"/>
  <c r="E1574" i="16"/>
  <c r="O1574" i="16"/>
  <c r="P1574" i="16"/>
  <c r="R1574" i="16"/>
  <c r="A1575" i="16"/>
  <c r="B1575" i="16"/>
  <c r="C1575" i="16"/>
  <c r="D1575" i="16"/>
  <c r="E1575" i="16"/>
  <c r="O1575" i="16"/>
  <c r="P1575" i="16"/>
  <c r="R1575" i="16"/>
  <c r="A1576" i="16"/>
  <c r="B1576" i="16"/>
  <c r="C1576" i="16"/>
  <c r="D1576" i="16"/>
  <c r="E1576" i="16"/>
  <c r="O1576" i="16"/>
  <c r="P1576" i="16"/>
  <c r="R1576" i="16"/>
  <c r="A1577" i="16"/>
  <c r="B1577" i="16"/>
  <c r="C1577" i="16"/>
  <c r="D1577" i="16"/>
  <c r="E1577" i="16"/>
  <c r="O1577" i="16"/>
  <c r="P1577" i="16"/>
  <c r="R1577" i="16"/>
  <c r="A1578" i="16"/>
  <c r="B1578" i="16"/>
  <c r="C1578" i="16"/>
  <c r="D1578" i="16"/>
  <c r="E1578" i="16"/>
  <c r="O1578" i="16"/>
  <c r="P1578" i="16"/>
  <c r="R1578" i="16"/>
  <c r="A1579" i="16"/>
  <c r="B1579" i="16"/>
  <c r="C1579" i="16"/>
  <c r="D1579" i="16"/>
  <c r="E1579" i="16"/>
  <c r="O1579" i="16"/>
  <c r="P1579" i="16"/>
  <c r="R1579" i="16"/>
  <c r="A1580" i="16"/>
  <c r="B1580" i="16"/>
  <c r="C1580" i="16"/>
  <c r="D1580" i="16"/>
  <c r="E1580" i="16"/>
  <c r="O1580" i="16"/>
  <c r="P1580" i="16"/>
  <c r="R1580" i="16"/>
  <c r="A1581" i="16"/>
  <c r="B1581" i="16"/>
  <c r="C1581" i="16"/>
  <c r="D1581" i="16"/>
  <c r="E1581" i="16"/>
  <c r="O1581" i="16"/>
  <c r="P1581" i="16"/>
  <c r="R1581" i="16"/>
  <c r="A1582" i="16"/>
  <c r="B1582" i="16"/>
  <c r="C1582" i="16"/>
  <c r="D1582" i="16"/>
  <c r="E1582" i="16"/>
  <c r="O1582" i="16"/>
  <c r="P1582" i="16"/>
  <c r="R1582" i="16"/>
  <c r="A1583" i="16"/>
  <c r="B1583" i="16"/>
  <c r="C1583" i="16"/>
  <c r="D1583" i="16"/>
  <c r="E1583" i="16"/>
  <c r="O1583" i="16"/>
  <c r="P1583" i="16"/>
  <c r="R1583" i="16"/>
  <c r="A1584" i="16"/>
  <c r="B1584" i="16"/>
  <c r="C1584" i="16"/>
  <c r="D1584" i="16"/>
  <c r="E1584" i="16"/>
  <c r="O1584" i="16"/>
  <c r="P1584" i="16"/>
  <c r="R1584" i="16"/>
  <c r="A1585" i="16"/>
  <c r="B1585" i="16"/>
  <c r="C1585" i="16"/>
  <c r="D1585" i="16"/>
  <c r="E1585" i="16"/>
  <c r="O1585" i="16"/>
  <c r="P1585" i="16"/>
  <c r="R1585" i="16"/>
  <c r="A1586" i="16"/>
  <c r="B1586" i="16"/>
  <c r="C1586" i="16"/>
  <c r="D1586" i="16"/>
  <c r="E1586" i="16"/>
  <c r="O1586" i="16"/>
  <c r="P1586" i="16"/>
  <c r="R1586" i="16"/>
  <c r="A1587" i="16"/>
  <c r="B1587" i="16"/>
  <c r="C1587" i="16"/>
  <c r="D1587" i="16"/>
  <c r="E1587" i="16"/>
  <c r="O1587" i="16"/>
  <c r="P1587" i="16"/>
  <c r="R1587" i="16"/>
  <c r="A1588" i="16"/>
  <c r="B1588" i="16"/>
  <c r="C1588" i="16"/>
  <c r="D1588" i="16"/>
  <c r="E1588" i="16"/>
  <c r="O1588" i="16"/>
  <c r="P1588" i="16"/>
  <c r="R1588" i="16"/>
  <c r="A1589" i="16"/>
  <c r="B1589" i="16"/>
  <c r="C1589" i="16"/>
  <c r="D1589" i="16"/>
  <c r="E1589" i="16"/>
  <c r="O1589" i="16"/>
  <c r="P1589" i="16"/>
  <c r="R1589" i="16"/>
  <c r="A1590" i="16"/>
  <c r="B1590" i="16"/>
  <c r="C1590" i="16"/>
  <c r="D1590" i="16"/>
  <c r="E1590" i="16"/>
  <c r="O1590" i="16"/>
  <c r="P1590" i="16"/>
  <c r="R1590" i="16"/>
  <c r="A1591" i="16"/>
  <c r="B1591" i="16"/>
  <c r="C1591" i="16"/>
  <c r="D1591" i="16"/>
  <c r="E1591" i="16"/>
  <c r="O1591" i="16"/>
  <c r="P1591" i="16"/>
  <c r="R1591" i="16"/>
  <c r="A1592" i="16"/>
  <c r="B1592" i="16"/>
  <c r="C1592" i="16"/>
  <c r="D1592" i="16"/>
  <c r="E1592" i="16"/>
  <c r="O1592" i="16"/>
  <c r="P1592" i="16"/>
  <c r="R1592" i="16"/>
  <c r="A1593" i="16"/>
  <c r="B1593" i="16"/>
  <c r="C1593" i="16"/>
  <c r="D1593" i="16"/>
  <c r="E1593" i="16"/>
  <c r="O1593" i="16"/>
  <c r="P1593" i="16"/>
  <c r="R1593" i="16"/>
  <c r="A1594" i="16"/>
  <c r="B1594" i="16"/>
  <c r="C1594" i="16"/>
  <c r="D1594" i="16"/>
  <c r="E1594" i="16"/>
  <c r="O1594" i="16"/>
  <c r="P1594" i="16"/>
  <c r="R1594" i="16"/>
  <c r="A1595" i="16"/>
  <c r="B1595" i="16"/>
  <c r="C1595" i="16"/>
  <c r="D1595" i="16"/>
  <c r="E1595" i="16"/>
  <c r="O1595" i="16"/>
  <c r="P1595" i="16"/>
  <c r="R1595" i="16"/>
  <c r="A1596" i="16"/>
  <c r="B1596" i="16"/>
  <c r="C1596" i="16"/>
  <c r="D1596" i="16"/>
  <c r="E1596" i="16"/>
  <c r="O1596" i="16"/>
  <c r="P1596" i="16"/>
  <c r="R1596" i="16"/>
  <c r="A1597" i="16"/>
  <c r="B1597" i="16"/>
  <c r="C1597" i="16"/>
  <c r="D1597" i="16"/>
  <c r="E1597" i="16"/>
  <c r="O1597" i="16"/>
  <c r="P1597" i="16"/>
  <c r="R1597" i="16"/>
  <c r="A1598" i="16"/>
  <c r="B1598" i="16"/>
  <c r="C1598" i="16"/>
  <c r="D1598" i="16"/>
  <c r="E1598" i="16"/>
  <c r="O1598" i="16"/>
  <c r="P1598" i="16"/>
  <c r="R1598" i="16"/>
  <c r="A1599" i="16"/>
  <c r="B1599" i="16"/>
  <c r="C1599" i="16"/>
  <c r="D1599" i="16"/>
  <c r="E1599" i="16"/>
  <c r="O1599" i="16"/>
  <c r="P1599" i="16"/>
  <c r="R1599" i="16"/>
  <c r="A1600" i="16"/>
  <c r="B1600" i="16"/>
  <c r="C1600" i="16"/>
  <c r="D1600" i="16"/>
  <c r="E1600" i="16"/>
  <c r="O1600" i="16"/>
  <c r="P1600" i="16"/>
  <c r="R1600" i="16"/>
  <c r="A1601" i="16"/>
  <c r="B1601" i="16"/>
  <c r="C1601" i="16"/>
  <c r="D1601" i="16"/>
  <c r="E1601" i="16"/>
  <c r="O1601" i="16"/>
  <c r="P1601" i="16"/>
  <c r="R1601" i="16"/>
  <c r="A1602" i="16"/>
  <c r="B1602" i="16"/>
  <c r="C1602" i="16"/>
  <c r="D1602" i="16"/>
  <c r="E1602" i="16"/>
  <c r="O1602" i="16"/>
  <c r="P1602" i="16"/>
  <c r="R1602" i="16"/>
  <c r="A1603" i="16"/>
  <c r="B1603" i="16"/>
  <c r="C1603" i="16"/>
  <c r="D1603" i="16"/>
  <c r="E1603" i="16"/>
  <c r="O1603" i="16"/>
  <c r="P1603" i="16"/>
  <c r="R1603" i="16"/>
  <c r="A1604" i="16"/>
  <c r="B1604" i="16"/>
  <c r="C1604" i="16"/>
  <c r="D1604" i="16"/>
  <c r="E1604" i="16"/>
  <c r="O1604" i="16"/>
  <c r="P1604" i="16"/>
  <c r="R1604" i="16"/>
  <c r="A1605" i="16"/>
  <c r="B1605" i="16"/>
  <c r="C1605" i="16"/>
  <c r="D1605" i="16"/>
  <c r="E1605" i="16"/>
  <c r="O1605" i="16"/>
  <c r="P1605" i="16"/>
  <c r="R1605" i="16"/>
  <c r="A1606" i="16"/>
  <c r="B1606" i="16"/>
  <c r="C1606" i="16"/>
  <c r="D1606" i="16"/>
  <c r="E1606" i="16"/>
  <c r="O1606" i="16"/>
  <c r="P1606" i="16"/>
  <c r="R1606" i="16"/>
  <c r="A1607" i="16"/>
  <c r="B1607" i="16"/>
  <c r="C1607" i="16"/>
  <c r="D1607" i="16"/>
  <c r="E1607" i="16"/>
  <c r="O1607" i="16"/>
  <c r="P1607" i="16"/>
  <c r="R1607" i="16"/>
  <c r="A1608" i="16"/>
  <c r="B1608" i="16"/>
  <c r="C1608" i="16"/>
  <c r="D1608" i="16"/>
  <c r="E1608" i="16"/>
  <c r="O1608" i="16"/>
  <c r="P1608" i="16"/>
  <c r="R1608" i="16"/>
  <c r="A1609" i="16"/>
  <c r="B1609" i="16"/>
  <c r="C1609" i="16"/>
  <c r="D1609" i="16"/>
  <c r="E1609" i="16"/>
  <c r="O1609" i="16"/>
  <c r="P1609" i="16"/>
  <c r="R1609" i="16"/>
  <c r="A1610" i="16"/>
  <c r="B1610" i="16"/>
  <c r="C1610" i="16"/>
  <c r="D1610" i="16"/>
  <c r="E1610" i="16"/>
  <c r="O1610" i="16"/>
  <c r="P1610" i="16"/>
  <c r="R1610" i="16"/>
  <c r="A1611" i="16"/>
  <c r="B1611" i="16"/>
  <c r="C1611" i="16"/>
  <c r="D1611" i="16"/>
  <c r="E1611" i="16"/>
  <c r="O1611" i="16"/>
  <c r="P1611" i="16"/>
  <c r="R1611" i="16"/>
  <c r="A1612" i="16"/>
  <c r="B1612" i="16"/>
  <c r="C1612" i="16"/>
  <c r="D1612" i="16"/>
  <c r="E1612" i="16"/>
  <c r="O1612" i="16"/>
  <c r="P1612" i="16"/>
  <c r="R1612" i="16"/>
  <c r="A1613" i="16"/>
  <c r="B1613" i="16"/>
  <c r="C1613" i="16"/>
  <c r="D1613" i="16"/>
  <c r="E1613" i="16"/>
  <c r="O1613" i="16"/>
  <c r="P1613" i="16"/>
  <c r="R1613" i="16"/>
  <c r="A1614" i="16"/>
  <c r="B1614" i="16"/>
  <c r="C1614" i="16"/>
  <c r="D1614" i="16"/>
  <c r="E1614" i="16"/>
  <c r="O1614" i="16"/>
  <c r="P1614" i="16"/>
  <c r="R1614" i="16"/>
  <c r="A1615" i="16"/>
  <c r="B1615" i="16"/>
  <c r="C1615" i="16"/>
  <c r="D1615" i="16"/>
  <c r="E1615" i="16"/>
  <c r="O1615" i="16"/>
  <c r="P1615" i="16"/>
  <c r="R1615" i="16"/>
  <c r="A1616" i="16"/>
  <c r="B1616" i="16"/>
  <c r="C1616" i="16"/>
  <c r="D1616" i="16"/>
  <c r="E1616" i="16"/>
  <c r="O1616" i="16"/>
  <c r="P1616" i="16"/>
  <c r="R1616" i="16"/>
  <c r="A1617" i="16"/>
  <c r="B1617" i="16"/>
  <c r="C1617" i="16"/>
  <c r="D1617" i="16"/>
  <c r="E1617" i="16"/>
  <c r="O1617" i="16"/>
  <c r="P1617" i="16"/>
  <c r="R1617" i="16"/>
  <c r="A1618" i="16"/>
  <c r="B1618" i="16"/>
  <c r="C1618" i="16"/>
  <c r="D1618" i="16"/>
  <c r="E1618" i="16"/>
  <c r="O1618" i="16"/>
  <c r="P1618" i="16"/>
  <c r="R1618" i="16"/>
  <c r="A1619" i="16"/>
  <c r="B1619" i="16"/>
  <c r="C1619" i="16"/>
  <c r="D1619" i="16"/>
  <c r="E1619" i="16"/>
  <c r="O1619" i="16"/>
  <c r="P1619" i="16"/>
  <c r="R1619" i="16"/>
  <c r="A1620" i="16"/>
  <c r="B1620" i="16"/>
  <c r="C1620" i="16"/>
  <c r="D1620" i="16"/>
  <c r="E1620" i="16"/>
  <c r="O1620" i="16"/>
  <c r="P1620" i="16"/>
  <c r="R1620" i="16"/>
  <c r="A1621" i="16"/>
  <c r="B1621" i="16"/>
  <c r="C1621" i="16"/>
  <c r="D1621" i="16"/>
  <c r="E1621" i="16"/>
  <c r="O1621" i="16"/>
  <c r="P1621" i="16"/>
  <c r="R1621" i="16"/>
  <c r="A1622" i="16"/>
  <c r="B1622" i="16"/>
  <c r="C1622" i="16"/>
  <c r="D1622" i="16"/>
  <c r="E1622" i="16"/>
  <c r="O1622" i="16"/>
  <c r="P1622" i="16"/>
  <c r="R1622" i="16"/>
  <c r="A1623" i="16"/>
  <c r="B1623" i="16"/>
  <c r="C1623" i="16"/>
  <c r="D1623" i="16"/>
  <c r="E1623" i="16"/>
  <c r="O1623" i="16"/>
  <c r="P1623" i="16"/>
  <c r="R1623" i="16"/>
  <c r="A1624" i="16"/>
  <c r="B1624" i="16"/>
  <c r="C1624" i="16"/>
  <c r="D1624" i="16"/>
  <c r="E1624" i="16"/>
  <c r="O1624" i="16"/>
  <c r="P1624" i="16"/>
  <c r="R1624" i="16"/>
  <c r="A1625" i="16"/>
  <c r="B1625" i="16"/>
  <c r="C1625" i="16"/>
  <c r="D1625" i="16"/>
  <c r="E1625" i="16"/>
  <c r="O1625" i="16"/>
  <c r="P1625" i="16"/>
  <c r="R1625" i="16"/>
  <c r="A1626" i="16"/>
  <c r="B1626" i="16"/>
  <c r="C1626" i="16"/>
  <c r="D1626" i="16"/>
  <c r="E1626" i="16"/>
  <c r="O1626" i="16"/>
  <c r="P1626" i="16"/>
  <c r="R1626" i="16"/>
  <c r="A1627" i="16"/>
  <c r="B1627" i="16"/>
  <c r="C1627" i="16"/>
  <c r="D1627" i="16"/>
  <c r="E1627" i="16"/>
  <c r="O1627" i="16"/>
  <c r="P1627" i="16"/>
  <c r="R1627" i="16"/>
  <c r="A1628" i="16"/>
  <c r="B1628" i="16"/>
  <c r="C1628" i="16"/>
  <c r="D1628" i="16"/>
  <c r="E1628" i="16"/>
  <c r="O1628" i="16"/>
  <c r="P1628" i="16"/>
  <c r="R1628" i="16"/>
  <c r="A1629" i="16"/>
  <c r="B1629" i="16"/>
  <c r="C1629" i="16"/>
  <c r="D1629" i="16"/>
  <c r="E1629" i="16"/>
  <c r="O1629" i="16"/>
  <c r="P1629" i="16"/>
  <c r="R1629" i="16"/>
  <c r="A1630" i="16"/>
  <c r="B1630" i="16"/>
  <c r="C1630" i="16"/>
  <c r="D1630" i="16"/>
  <c r="E1630" i="16"/>
  <c r="O1630" i="16"/>
  <c r="P1630" i="16"/>
  <c r="R1630" i="16"/>
  <c r="A1631" i="16"/>
  <c r="B1631" i="16"/>
  <c r="C1631" i="16"/>
  <c r="D1631" i="16"/>
  <c r="E1631" i="16"/>
  <c r="O1631" i="16"/>
  <c r="P1631" i="16"/>
  <c r="R1631" i="16"/>
  <c r="A1632" i="16"/>
  <c r="B1632" i="16"/>
  <c r="C1632" i="16"/>
  <c r="D1632" i="16"/>
  <c r="E1632" i="16"/>
  <c r="O1632" i="16"/>
  <c r="P1632" i="16"/>
  <c r="R1632" i="16"/>
  <c r="A1633" i="16"/>
  <c r="B1633" i="16"/>
  <c r="C1633" i="16"/>
  <c r="D1633" i="16"/>
  <c r="E1633" i="16"/>
  <c r="O1633" i="16"/>
  <c r="P1633" i="16"/>
  <c r="R1633" i="16"/>
  <c r="A1634" i="16"/>
  <c r="B1634" i="16"/>
  <c r="C1634" i="16"/>
  <c r="D1634" i="16"/>
  <c r="E1634" i="16"/>
  <c r="O1634" i="16"/>
  <c r="P1634" i="16"/>
  <c r="R1634" i="16"/>
  <c r="A1635" i="16"/>
  <c r="B1635" i="16"/>
  <c r="C1635" i="16"/>
  <c r="D1635" i="16"/>
  <c r="E1635" i="16"/>
  <c r="O1635" i="16"/>
  <c r="P1635" i="16"/>
  <c r="R1635" i="16"/>
  <c r="A1636" i="16"/>
  <c r="B1636" i="16"/>
  <c r="C1636" i="16"/>
  <c r="D1636" i="16"/>
  <c r="E1636" i="16"/>
  <c r="O1636" i="16"/>
  <c r="P1636" i="16"/>
  <c r="R1636" i="16"/>
  <c r="A1637" i="16"/>
  <c r="B1637" i="16"/>
  <c r="C1637" i="16"/>
  <c r="D1637" i="16"/>
  <c r="E1637" i="16"/>
  <c r="O1637" i="16"/>
  <c r="P1637" i="16"/>
  <c r="R1637" i="16"/>
  <c r="A1638" i="16"/>
  <c r="B1638" i="16"/>
  <c r="C1638" i="16"/>
  <c r="D1638" i="16"/>
  <c r="E1638" i="16"/>
  <c r="O1638" i="16"/>
  <c r="P1638" i="16"/>
  <c r="R1638" i="16"/>
  <c r="A1639" i="16"/>
  <c r="B1639" i="16"/>
  <c r="C1639" i="16"/>
  <c r="D1639" i="16"/>
  <c r="E1639" i="16"/>
  <c r="O1639" i="16"/>
  <c r="P1639" i="16"/>
  <c r="R1639" i="16"/>
  <c r="A1640" i="16"/>
  <c r="B1640" i="16"/>
  <c r="C1640" i="16"/>
  <c r="D1640" i="16"/>
  <c r="E1640" i="16"/>
  <c r="O1640" i="16"/>
  <c r="P1640" i="16"/>
  <c r="R1640" i="16"/>
  <c r="A1641" i="16"/>
  <c r="B1641" i="16"/>
  <c r="C1641" i="16"/>
  <c r="D1641" i="16"/>
  <c r="E1641" i="16"/>
  <c r="O1641" i="16"/>
  <c r="P1641" i="16"/>
  <c r="R1641" i="16"/>
  <c r="A1642" i="16"/>
  <c r="B1642" i="16"/>
  <c r="C1642" i="16"/>
  <c r="D1642" i="16"/>
  <c r="E1642" i="16"/>
  <c r="O1642" i="16"/>
  <c r="P1642" i="16"/>
  <c r="R1642" i="16"/>
  <c r="A1643" i="16"/>
  <c r="B1643" i="16"/>
  <c r="C1643" i="16"/>
  <c r="D1643" i="16"/>
  <c r="E1643" i="16"/>
  <c r="O1643" i="16"/>
  <c r="P1643" i="16"/>
  <c r="R1643" i="16"/>
  <c r="A1644" i="16"/>
  <c r="B1644" i="16"/>
  <c r="C1644" i="16"/>
  <c r="D1644" i="16"/>
  <c r="E1644" i="16"/>
  <c r="O1644" i="16"/>
  <c r="P1644" i="16"/>
  <c r="R1644" i="16"/>
  <c r="A1645" i="16"/>
  <c r="B1645" i="16"/>
  <c r="C1645" i="16"/>
  <c r="D1645" i="16"/>
  <c r="E1645" i="16"/>
  <c r="O1645" i="16"/>
  <c r="P1645" i="16"/>
  <c r="R1645" i="16"/>
  <c r="A1646" i="16"/>
  <c r="B1646" i="16"/>
  <c r="C1646" i="16"/>
  <c r="D1646" i="16"/>
  <c r="E1646" i="16"/>
  <c r="O1646" i="16"/>
  <c r="P1646" i="16"/>
  <c r="R1646" i="16"/>
  <c r="A1647" i="16"/>
  <c r="B1647" i="16"/>
  <c r="C1647" i="16"/>
  <c r="D1647" i="16"/>
  <c r="E1647" i="16"/>
  <c r="O1647" i="16"/>
  <c r="P1647" i="16"/>
  <c r="R1647" i="16"/>
  <c r="A1648" i="16"/>
  <c r="B1648" i="16"/>
  <c r="C1648" i="16"/>
  <c r="D1648" i="16"/>
  <c r="E1648" i="16"/>
  <c r="O1648" i="16"/>
  <c r="P1648" i="16"/>
  <c r="R1648" i="16"/>
  <c r="A1649" i="16"/>
  <c r="B1649" i="16"/>
  <c r="C1649" i="16"/>
  <c r="D1649" i="16"/>
  <c r="E1649" i="16"/>
  <c r="O1649" i="16"/>
  <c r="P1649" i="16"/>
  <c r="R1649" i="16"/>
  <c r="A1650" i="16"/>
  <c r="B1650" i="16"/>
  <c r="C1650" i="16"/>
  <c r="D1650" i="16"/>
  <c r="E1650" i="16"/>
  <c r="O1650" i="16"/>
  <c r="P1650" i="16"/>
  <c r="R1650" i="16"/>
  <c r="A1651" i="16"/>
  <c r="B1651" i="16"/>
  <c r="C1651" i="16"/>
  <c r="D1651" i="16"/>
  <c r="E1651" i="16"/>
  <c r="O1651" i="16"/>
  <c r="P1651" i="16"/>
  <c r="R1651" i="16"/>
  <c r="A1652" i="16"/>
  <c r="B1652" i="16"/>
  <c r="C1652" i="16"/>
  <c r="D1652" i="16"/>
  <c r="E1652" i="16"/>
  <c r="O1652" i="16"/>
  <c r="P1652" i="16"/>
  <c r="R1652" i="16"/>
  <c r="A1653" i="16"/>
  <c r="B1653" i="16"/>
  <c r="C1653" i="16"/>
  <c r="D1653" i="16"/>
  <c r="E1653" i="16"/>
  <c r="O1653" i="16"/>
  <c r="P1653" i="16"/>
  <c r="R1653" i="16"/>
  <c r="A1654" i="16"/>
  <c r="B1654" i="16"/>
  <c r="C1654" i="16"/>
  <c r="D1654" i="16"/>
  <c r="E1654" i="16"/>
  <c r="O1654" i="16"/>
  <c r="P1654" i="16"/>
  <c r="R1654" i="16"/>
  <c r="A1655" i="16"/>
  <c r="B1655" i="16"/>
  <c r="C1655" i="16"/>
  <c r="D1655" i="16"/>
  <c r="E1655" i="16"/>
  <c r="O1655" i="16"/>
  <c r="P1655" i="16"/>
  <c r="R1655" i="16"/>
  <c r="A1656" i="16"/>
  <c r="B1656" i="16"/>
  <c r="C1656" i="16"/>
  <c r="D1656" i="16"/>
  <c r="E1656" i="16"/>
  <c r="O1656" i="16"/>
  <c r="P1656" i="16"/>
  <c r="R1656" i="16"/>
  <c r="A1657" i="16"/>
  <c r="B1657" i="16"/>
  <c r="C1657" i="16"/>
  <c r="D1657" i="16"/>
  <c r="E1657" i="16"/>
  <c r="O1657" i="16"/>
  <c r="P1657" i="16"/>
  <c r="R1657" i="16"/>
  <c r="A1658" i="16"/>
  <c r="B1658" i="16"/>
  <c r="C1658" i="16"/>
  <c r="D1658" i="16"/>
  <c r="E1658" i="16"/>
  <c r="O1658" i="16"/>
  <c r="P1658" i="16"/>
  <c r="R1658" i="16"/>
  <c r="A1659" i="16"/>
  <c r="B1659" i="16"/>
  <c r="C1659" i="16"/>
  <c r="D1659" i="16"/>
  <c r="E1659" i="16"/>
  <c r="O1659" i="16"/>
  <c r="P1659" i="16"/>
  <c r="R1659" i="16"/>
  <c r="A1660" i="16"/>
  <c r="B1660" i="16"/>
  <c r="C1660" i="16"/>
  <c r="D1660" i="16"/>
  <c r="E1660" i="16"/>
  <c r="O1660" i="16"/>
  <c r="P1660" i="16"/>
  <c r="R1660" i="16"/>
  <c r="A1661" i="16"/>
  <c r="B1661" i="16"/>
  <c r="C1661" i="16"/>
  <c r="D1661" i="16"/>
  <c r="E1661" i="16"/>
  <c r="O1661" i="16"/>
  <c r="P1661" i="16"/>
  <c r="R1661" i="16"/>
  <c r="A1662" i="16"/>
  <c r="B1662" i="16"/>
  <c r="C1662" i="16"/>
  <c r="D1662" i="16"/>
  <c r="E1662" i="16"/>
  <c r="O1662" i="16"/>
  <c r="P1662" i="16"/>
  <c r="R1662" i="16"/>
  <c r="A1663" i="16"/>
  <c r="B1663" i="16"/>
  <c r="C1663" i="16"/>
  <c r="D1663" i="16"/>
  <c r="E1663" i="16"/>
  <c r="O1663" i="16"/>
  <c r="P1663" i="16"/>
  <c r="R1663" i="16"/>
  <c r="A1664" i="16"/>
  <c r="B1664" i="16"/>
  <c r="C1664" i="16"/>
  <c r="D1664" i="16"/>
  <c r="E1664" i="16"/>
  <c r="O1664" i="16"/>
  <c r="P1664" i="16"/>
  <c r="R1664" i="16"/>
  <c r="A1665" i="16"/>
  <c r="B1665" i="16"/>
  <c r="C1665" i="16"/>
  <c r="D1665" i="16"/>
  <c r="E1665" i="16"/>
  <c r="O1665" i="16"/>
  <c r="P1665" i="16"/>
  <c r="R1665" i="16"/>
  <c r="A1666" i="16"/>
  <c r="B1666" i="16"/>
  <c r="C1666" i="16"/>
  <c r="D1666" i="16"/>
  <c r="E1666" i="16"/>
  <c r="O1666" i="16"/>
  <c r="P1666" i="16"/>
  <c r="R1666" i="16"/>
  <c r="A1667" i="16"/>
  <c r="B1667" i="16"/>
  <c r="C1667" i="16"/>
  <c r="D1667" i="16"/>
  <c r="E1667" i="16"/>
  <c r="O1667" i="16"/>
  <c r="P1667" i="16"/>
  <c r="R1667" i="16"/>
  <c r="A1668" i="16"/>
  <c r="B1668" i="16"/>
  <c r="C1668" i="16"/>
  <c r="D1668" i="16"/>
  <c r="E1668" i="16"/>
  <c r="O1668" i="16"/>
  <c r="P1668" i="16"/>
  <c r="R1668" i="16"/>
  <c r="A1669" i="16"/>
  <c r="B1669" i="16"/>
  <c r="C1669" i="16"/>
  <c r="D1669" i="16"/>
  <c r="E1669" i="16"/>
  <c r="O1669" i="16"/>
  <c r="P1669" i="16"/>
  <c r="R1669" i="16"/>
  <c r="A1670" i="16"/>
  <c r="B1670" i="16"/>
  <c r="C1670" i="16"/>
  <c r="D1670" i="16"/>
  <c r="E1670" i="16"/>
  <c r="O1670" i="16"/>
  <c r="P1670" i="16"/>
  <c r="R1670" i="16"/>
  <c r="A1671" i="16"/>
  <c r="B1671" i="16"/>
  <c r="C1671" i="16"/>
  <c r="D1671" i="16"/>
  <c r="E1671" i="16"/>
  <c r="O1671" i="16"/>
  <c r="P1671" i="16"/>
  <c r="R1671" i="16"/>
  <c r="A1672" i="16"/>
  <c r="B1672" i="16"/>
  <c r="C1672" i="16"/>
  <c r="D1672" i="16"/>
  <c r="E1672" i="16"/>
  <c r="O1672" i="16"/>
  <c r="P1672" i="16"/>
  <c r="R1672" i="16"/>
  <c r="A1673" i="16"/>
  <c r="B1673" i="16"/>
  <c r="C1673" i="16"/>
  <c r="D1673" i="16"/>
  <c r="E1673" i="16"/>
  <c r="O1673" i="16"/>
  <c r="P1673" i="16"/>
  <c r="R1673" i="16"/>
  <c r="A1674" i="16"/>
  <c r="B1674" i="16"/>
  <c r="C1674" i="16"/>
  <c r="D1674" i="16"/>
  <c r="E1674" i="16"/>
  <c r="O1674" i="16"/>
  <c r="P1674" i="16"/>
  <c r="R1674" i="16"/>
  <c r="A1675" i="16"/>
  <c r="B1675" i="16"/>
  <c r="C1675" i="16"/>
  <c r="D1675" i="16"/>
  <c r="E1675" i="16"/>
  <c r="O1675" i="16"/>
  <c r="P1675" i="16"/>
  <c r="R1675" i="16"/>
  <c r="A1676" i="16"/>
  <c r="B1676" i="16"/>
  <c r="C1676" i="16"/>
  <c r="D1676" i="16"/>
  <c r="E1676" i="16"/>
  <c r="O1676" i="16"/>
  <c r="P1676" i="16"/>
  <c r="R1676" i="16"/>
  <c r="A1677" i="16"/>
  <c r="B1677" i="16"/>
  <c r="C1677" i="16"/>
  <c r="D1677" i="16"/>
  <c r="E1677" i="16"/>
  <c r="O1677" i="16"/>
  <c r="P1677" i="16"/>
  <c r="R1677" i="16"/>
  <c r="A1678" i="16"/>
  <c r="B1678" i="16"/>
  <c r="C1678" i="16"/>
  <c r="D1678" i="16"/>
  <c r="E1678" i="16"/>
  <c r="O1678" i="16"/>
  <c r="P1678" i="16"/>
  <c r="R1678" i="16"/>
  <c r="A1679" i="16"/>
  <c r="B1679" i="16"/>
  <c r="C1679" i="16"/>
  <c r="D1679" i="16"/>
  <c r="E1679" i="16"/>
  <c r="O1679" i="16"/>
  <c r="P1679" i="16"/>
  <c r="R1679" i="16"/>
  <c r="A1680" i="16"/>
  <c r="B1680" i="16"/>
  <c r="C1680" i="16"/>
  <c r="D1680" i="16"/>
  <c r="E1680" i="16"/>
  <c r="O1680" i="16"/>
  <c r="P1680" i="16"/>
  <c r="R1680" i="16"/>
  <c r="A1681" i="16"/>
  <c r="B1681" i="16"/>
  <c r="C1681" i="16"/>
  <c r="D1681" i="16"/>
  <c r="E1681" i="16"/>
  <c r="O1681" i="16"/>
  <c r="P1681" i="16"/>
  <c r="R1681" i="16"/>
  <c r="A1682" i="16"/>
  <c r="B1682" i="16"/>
  <c r="C1682" i="16"/>
  <c r="D1682" i="16"/>
  <c r="E1682" i="16"/>
  <c r="O1682" i="16"/>
  <c r="P1682" i="16"/>
  <c r="R1682" i="16"/>
  <c r="A1683" i="16"/>
  <c r="B1683" i="16"/>
  <c r="C1683" i="16"/>
  <c r="D1683" i="16"/>
  <c r="E1683" i="16"/>
  <c r="O1683" i="16"/>
  <c r="P1683" i="16"/>
  <c r="R1683" i="16"/>
  <c r="A1684" i="16"/>
  <c r="B1684" i="16"/>
  <c r="C1684" i="16"/>
  <c r="D1684" i="16"/>
  <c r="E1684" i="16"/>
  <c r="O1684" i="16"/>
  <c r="P1684" i="16"/>
  <c r="R1684" i="16"/>
  <c r="A1685" i="16"/>
  <c r="B1685" i="16"/>
  <c r="C1685" i="16"/>
  <c r="D1685" i="16"/>
  <c r="E1685" i="16"/>
  <c r="O1685" i="16"/>
  <c r="P1685" i="16"/>
  <c r="R1685" i="16"/>
  <c r="A1686" i="16"/>
  <c r="B1686" i="16"/>
  <c r="C1686" i="16"/>
  <c r="D1686" i="16"/>
  <c r="E1686" i="16"/>
  <c r="O1686" i="16"/>
  <c r="P1686" i="16"/>
  <c r="R1686" i="16"/>
  <c r="A1687" i="16"/>
  <c r="B1687" i="16"/>
  <c r="C1687" i="16"/>
  <c r="D1687" i="16"/>
  <c r="E1687" i="16"/>
  <c r="O1687" i="16"/>
  <c r="P1687" i="16"/>
  <c r="R1687" i="16"/>
  <c r="A1688" i="16"/>
  <c r="B1688" i="16"/>
  <c r="C1688" i="16"/>
  <c r="D1688" i="16"/>
  <c r="E1688" i="16"/>
  <c r="O1688" i="16"/>
  <c r="P1688" i="16"/>
  <c r="R1688" i="16"/>
  <c r="A1689" i="16"/>
  <c r="B1689" i="16"/>
  <c r="C1689" i="16"/>
  <c r="D1689" i="16"/>
  <c r="E1689" i="16"/>
  <c r="O1689" i="16"/>
  <c r="P1689" i="16"/>
  <c r="R1689" i="16"/>
  <c r="A1690" i="16"/>
  <c r="B1690" i="16"/>
  <c r="C1690" i="16"/>
  <c r="D1690" i="16"/>
  <c r="E1690" i="16"/>
  <c r="O1690" i="16"/>
  <c r="P1690" i="16"/>
  <c r="R1690" i="16"/>
  <c r="A1691" i="16"/>
  <c r="B1691" i="16"/>
  <c r="C1691" i="16"/>
  <c r="D1691" i="16"/>
  <c r="E1691" i="16"/>
  <c r="O1691" i="16"/>
  <c r="P1691" i="16"/>
  <c r="R1691" i="16"/>
  <c r="A1692" i="16"/>
  <c r="B1692" i="16"/>
  <c r="C1692" i="16"/>
  <c r="D1692" i="16"/>
  <c r="E1692" i="16"/>
  <c r="O1692" i="16"/>
  <c r="P1692" i="16"/>
  <c r="R1692" i="16"/>
  <c r="A1693" i="16"/>
  <c r="B1693" i="16"/>
  <c r="C1693" i="16"/>
  <c r="D1693" i="16"/>
  <c r="E1693" i="16"/>
  <c r="O1693" i="16"/>
  <c r="P1693" i="16"/>
  <c r="R1693" i="16"/>
  <c r="A1694" i="16"/>
  <c r="B1694" i="16"/>
  <c r="C1694" i="16"/>
  <c r="D1694" i="16"/>
  <c r="E1694" i="16"/>
  <c r="O1694" i="16"/>
  <c r="P1694" i="16"/>
  <c r="R1694" i="16"/>
  <c r="A1695" i="16"/>
  <c r="B1695" i="16"/>
  <c r="C1695" i="16"/>
  <c r="D1695" i="16"/>
  <c r="E1695" i="16"/>
  <c r="O1695" i="16"/>
  <c r="P1695" i="16"/>
  <c r="R1695" i="16"/>
  <c r="A1696" i="16"/>
  <c r="B1696" i="16"/>
  <c r="C1696" i="16"/>
  <c r="D1696" i="16"/>
  <c r="E1696" i="16"/>
  <c r="O1696" i="16"/>
  <c r="P1696" i="16"/>
  <c r="R1696" i="16"/>
  <c r="A1697" i="16"/>
  <c r="B1697" i="16"/>
  <c r="C1697" i="16"/>
  <c r="D1697" i="16"/>
  <c r="E1697" i="16"/>
  <c r="O1697" i="16"/>
  <c r="P1697" i="16"/>
  <c r="R1697" i="16"/>
  <c r="A1698" i="16"/>
  <c r="B1698" i="16"/>
  <c r="C1698" i="16"/>
  <c r="D1698" i="16"/>
  <c r="E1698" i="16"/>
  <c r="O1698" i="16"/>
  <c r="P1698" i="16"/>
  <c r="R1698" i="16"/>
  <c r="A1699" i="16"/>
  <c r="B1699" i="16"/>
  <c r="C1699" i="16"/>
  <c r="D1699" i="16"/>
  <c r="E1699" i="16"/>
  <c r="O1699" i="16"/>
  <c r="P1699" i="16"/>
  <c r="R1699" i="16"/>
  <c r="A1700" i="16"/>
  <c r="B1700" i="16"/>
  <c r="C1700" i="16"/>
  <c r="D1700" i="16"/>
  <c r="E1700" i="16"/>
  <c r="O1700" i="16"/>
  <c r="P1700" i="16"/>
  <c r="R1700" i="16"/>
  <c r="A1701" i="16"/>
  <c r="B1701" i="16"/>
  <c r="C1701" i="16"/>
  <c r="D1701" i="16"/>
  <c r="E1701" i="16"/>
  <c r="O1701" i="16"/>
  <c r="P1701" i="16"/>
  <c r="R1701" i="16"/>
  <c r="A1702" i="16"/>
  <c r="B1702" i="16"/>
  <c r="C1702" i="16"/>
  <c r="D1702" i="16"/>
  <c r="E1702" i="16"/>
  <c r="O1702" i="16"/>
  <c r="P1702" i="16"/>
  <c r="R1702" i="16"/>
  <c r="A1703" i="16"/>
  <c r="B1703" i="16"/>
  <c r="C1703" i="16"/>
  <c r="D1703" i="16"/>
  <c r="E1703" i="16"/>
  <c r="O1703" i="16"/>
  <c r="P1703" i="16"/>
  <c r="R1703" i="16"/>
  <c r="A1704" i="16"/>
  <c r="B1704" i="16"/>
  <c r="C1704" i="16"/>
  <c r="D1704" i="16"/>
  <c r="E1704" i="16"/>
  <c r="O1704" i="16"/>
  <c r="P1704" i="16"/>
  <c r="R1704" i="16"/>
  <c r="A1705" i="16"/>
  <c r="B1705" i="16"/>
  <c r="C1705" i="16"/>
  <c r="D1705" i="16"/>
  <c r="E1705" i="16"/>
  <c r="O1705" i="16"/>
  <c r="P1705" i="16"/>
  <c r="R1705" i="16"/>
  <c r="A1706" i="16"/>
  <c r="B1706" i="16"/>
  <c r="C1706" i="16"/>
  <c r="D1706" i="16"/>
  <c r="E1706" i="16"/>
  <c r="O1706" i="16"/>
  <c r="P1706" i="16"/>
  <c r="R1706" i="16"/>
  <c r="A1707" i="16"/>
  <c r="B1707" i="16"/>
  <c r="C1707" i="16"/>
  <c r="D1707" i="16"/>
  <c r="E1707" i="16"/>
  <c r="O1707" i="16"/>
  <c r="P1707" i="16"/>
  <c r="R1707" i="16"/>
  <c r="A1708" i="16"/>
  <c r="B1708" i="16"/>
  <c r="C1708" i="16"/>
  <c r="D1708" i="16"/>
  <c r="E1708" i="16"/>
  <c r="O1708" i="16"/>
  <c r="P1708" i="16"/>
  <c r="R1708" i="16"/>
  <c r="A1709" i="16"/>
  <c r="B1709" i="16"/>
  <c r="C1709" i="16"/>
  <c r="D1709" i="16"/>
  <c r="E1709" i="16"/>
  <c r="O1709" i="16"/>
  <c r="P1709" i="16"/>
  <c r="R1709" i="16"/>
  <c r="A1710" i="16"/>
  <c r="B1710" i="16"/>
  <c r="C1710" i="16"/>
  <c r="D1710" i="16"/>
  <c r="E1710" i="16"/>
  <c r="O1710" i="16"/>
  <c r="P1710" i="16"/>
  <c r="R1710" i="16"/>
  <c r="A1711" i="16"/>
  <c r="B1711" i="16"/>
  <c r="C1711" i="16"/>
  <c r="D1711" i="16"/>
  <c r="E1711" i="16"/>
  <c r="O1711" i="16"/>
  <c r="P1711" i="16"/>
  <c r="R1711" i="16"/>
  <c r="A1712" i="16"/>
  <c r="B1712" i="16"/>
  <c r="C1712" i="16"/>
  <c r="D1712" i="16"/>
  <c r="E1712" i="16"/>
  <c r="O1712" i="16"/>
  <c r="P1712" i="16"/>
  <c r="R1712" i="16"/>
  <c r="A1713" i="16"/>
  <c r="B1713" i="16"/>
  <c r="C1713" i="16"/>
  <c r="D1713" i="16"/>
  <c r="E1713" i="16"/>
  <c r="O1713" i="16"/>
  <c r="P1713" i="16"/>
  <c r="R1713" i="16"/>
  <c r="A1714" i="16"/>
  <c r="B1714" i="16"/>
  <c r="C1714" i="16"/>
  <c r="D1714" i="16"/>
  <c r="E1714" i="16"/>
  <c r="O1714" i="16"/>
  <c r="P1714" i="16"/>
  <c r="R1714" i="16"/>
  <c r="A1715" i="16"/>
  <c r="B1715" i="16"/>
  <c r="C1715" i="16"/>
  <c r="D1715" i="16"/>
  <c r="E1715" i="16"/>
  <c r="O1715" i="16"/>
  <c r="P1715" i="16"/>
  <c r="R1715" i="16"/>
  <c r="A1716" i="16"/>
  <c r="B1716" i="16"/>
  <c r="C1716" i="16"/>
  <c r="D1716" i="16"/>
  <c r="E1716" i="16"/>
  <c r="O1716" i="16"/>
  <c r="P1716" i="16"/>
  <c r="R1716" i="16"/>
  <c r="A1717" i="16"/>
  <c r="B1717" i="16"/>
  <c r="C1717" i="16"/>
  <c r="D1717" i="16"/>
  <c r="E1717" i="16"/>
  <c r="O1717" i="16"/>
  <c r="P1717" i="16"/>
  <c r="R1717" i="16"/>
  <c r="A1718" i="16"/>
  <c r="B1718" i="16"/>
  <c r="C1718" i="16"/>
  <c r="D1718" i="16"/>
  <c r="E1718" i="16"/>
  <c r="O1718" i="16"/>
  <c r="P1718" i="16"/>
  <c r="R1718" i="16"/>
  <c r="A1719" i="16"/>
  <c r="B1719" i="16"/>
  <c r="C1719" i="16"/>
  <c r="D1719" i="16"/>
  <c r="E1719" i="16"/>
  <c r="O1719" i="16"/>
  <c r="P1719" i="16"/>
  <c r="R1719" i="16"/>
  <c r="A1720" i="16"/>
  <c r="B1720" i="16"/>
  <c r="C1720" i="16"/>
  <c r="D1720" i="16"/>
  <c r="E1720" i="16"/>
  <c r="O1720" i="16"/>
  <c r="P1720" i="16"/>
  <c r="R1720" i="16"/>
  <c r="A1721" i="16"/>
  <c r="B1721" i="16"/>
  <c r="C1721" i="16"/>
  <c r="D1721" i="16"/>
  <c r="E1721" i="16"/>
  <c r="O1721" i="16"/>
  <c r="P1721" i="16"/>
  <c r="R1721" i="16"/>
  <c r="A1722" i="16"/>
  <c r="B1722" i="16"/>
  <c r="C1722" i="16"/>
  <c r="D1722" i="16"/>
  <c r="E1722" i="16"/>
  <c r="O1722" i="16"/>
  <c r="P1722" i="16"/>
  <c r="R1722" i="16"/>
  <c r="A1723" i="16"/>
  <c r="B1723" i="16"/>
  <c r="C1723" i="16"/>
  <c r="D1723" i="16"/>
  <c r="E1723" i="16"/>
  <c r="O1723" i="16"/>
  <c r="P1723" i="16"/>
  <c r="R1723" i="16"/>
  <c r="A1724" i="16"/>
  <c r="B1724" i="16"/>
  <c r="C1724" i="16"/>
  <c r="D1724" i="16"/>
  <c r="E1724" i="16"/>
  <c r="O1724" i="16"/>
  <c r="P1724" i="16"/>
  <c r="R1724" i="16"/>
  <c r="A1725" i="16"/>
  <c r="B1725" i="16"/>
  <c r="C1725" i="16"/>
  <c r="D1725" i="16"/>
  <c r="E1725" i="16"/>
  <c r="O1725" i="16"/>
  <c r="P1725" i="16"/>
  <c r="R1725" i="16"/>
  <c r="A1726" i="16"/>
  <c r="B1726" i="16"/>
  <c r="C1726" i="16"/>
  <c r="D1726" i="16"/>
  <c r="E1726" i="16"/>
  <c r="O1726" i="16"/>
  <c r="P1726" i="16"/>
  <c r="R1726" i="16"/>
  <c r="A1727" i="16"/>
  <c r="B1727" i="16"/>
  <c r="C1727" i="16"/>
  <c r="D1727" i="16"/>
  <c r="E1727" i="16"/>
  <c r="O1727" i="16"/>
  <c r="P1727" i="16"/>
  <c r="R1727" i="16"/>
  <c r="A1728" i="16"/>
  <c r="B1728" i="16"/>
  <c r="C1728" i="16"/>
  <c r="D1728" i="16"/>
  <c r="E1728" i="16"/>
  <c r="O1728" i="16"/>
  <c r="P1728" i="16"/>
  <c r="R1728" i="16"/>
  <c r="A1729" i="16"/>
  <c r="B1729" i="16"/>
  <c r="C1729" i="16"/>
  <c r="D1729" i="16"/>
  <c r="E1729" i="16"/>
  <c r="O1729" i="16"/>
  <c r="P1729" i="16"/>
  <c r="R1729" i="16"/>
  <c r="A1730" i="16"/>
  <c r="B1730" i="16"/>
  <c r="C1730" i="16"/>
  <c r="D1730" i="16"/>
  <c r="E1730" i="16"/>
  <c r="O1730" i="16"/>
  <c r="P1730" i="16"/>
  <c r="R1730" i="16"/>
  <c r="A1731" i="16"/>
  <c r="B1731" i="16"/>
  <c r="C1731" i="16"/>
  <c r="D1731" i="16"/>
  <c r="E1731" i="16"/>
  <c r="O1731" i="16"/>
  <c r="P1731" i="16"/>
  <c r="R1731" i="16"/>
  <c r="A1732" i="16"/>
  <c r="B1732" i="16"/>
  <c r="C1732" i="16"/>
  <c r="D1732" i="16"/>
  <c r="E1732" i="16"/>
  <c r="O1732" i="16"/>
  <c r="P1732" i="16"/>
  <c r="R1732" i="16"/>
  <c r="A1733" i="16"/>
  <c r="B1733" i="16"/>
  <c r="C1733" i="16"/>
  <c r="D1733" i="16"/>
  <c r="E1733" i="16"/>
  <c r="O1733" i="16"/>
  <c r="P1733" i="16"/>
  <c r="R1733" i="16"/>
  <c r="A1734" i="16"/>
  <c r="B1734" i="16"/>
  <c r="C1734" i="16"/>
  <c r="D1734" i="16"/>
  <c r="E1734" i="16"/>
  <c r="O1734" i="16"/>
  <c r="P1734" i="16"/>
  <c r="R1734" i="16"/>
  <c r="A1735" i="16"/>
  <c r="B1735" i="16"/>
  <c r="C1735" i="16"/>
  <c r="D1735" i="16"/>
  <c r="E1735" i="16"/>
  <c r="O1735" i="16"/>
  <c r="P1735" i="16"/>
  <c r="R1735" i="16"/>
  <c r="A1736" i="16"/>
  <c r="B1736" i="16"/>
  <c r="C1736" i="16"/>
  <c r="D1736" i="16"/>
  <c r="E1736" i="16"/>
  <c r="O1736" i="16"/>
  <c r="P1736" i="16"/>
  <c r="R1736" i="16"/>
  <c r="A1737" i="16"/>
  <c r="B1737" i="16"/>
  <c r="C1737" i="16"/>
  <c r="D1737" i="16"/>
  <c r="E1737" i="16"/>
  <c r="O1737" i="16"/>
  <c r="P1737" i="16"/>
  <c r="R1737" i="16"/>
  <c r="A1738" i="16"/>
  <c r="B1738" i="16"/>
  <c r="C1738" i="16"/>
  <c r="D1738" i="16"/>
  <c r="E1738" i="16"/>
  <c r="O1738" i="16"/>
  <c r="P1738" i="16"/>
  <c r="R1738" i="16"/>
  <c r="A1739" i="16"/>
  <c r="B1739" i="16"/>
  <c r="C1739" i="16"/>
  <c r="D1739" i="16"/>
  <c r="E1739" i="16"/>
  <c r="O1739" i="16"/>
  <c r="P1739" i="16"/>
  <c r="R1739" i="16"/>
  <c r="A1740" i="16"/>
  <c r="B1740" i="16"/>
  <c r="C1740" i="16"/>
  <c r="D1740" i="16"/>
  <c r="E1740" i="16"/>
  <c r="O1740" i="16"/>
  <c r="P1740" i="16"/>
  <c r="R1740" i="16"/>
  <c r="A1741" i="16"/>
  <c r="B1741" i="16"/>
  <c r="C1741" i="16"/>
  <c r="D1741" i="16"/>
  <c r="E1741" i="16"/>
  <c r="O1741" i="16"/>
  <c r="P1741" i="16"/>
  <c r="R1741" i="16"/>
  <c r="A1742" i="16"/>
  <c r="B1742" i="16"/>
  <c r="C1742" i="16"/>
  <c r="D1742" i="16"/>
  <c r="E1742" i="16"/>
  <c r="O1742" i="16"/>
  <c r="P1742" i="16"/>
  <c r="R1742" i="16"/>
  <c r="A1743" i="16"/>
  <c r="B1743" i="16"/>
  <c r="C1743" i="16"/>
  <c r="D1743" i="16"/>
  <c r="E1743" i="16"/>
  <c r="O1743" i="16"/>
  <c r="P1743" i="16"/>
  <c r="R1743" i="16"/>
  <c r="A1744" i="16"/>
  <c r="B1744" i="16"/>
  <c r="C1744" i="16"/>
  <c r="D1744" i="16"/>
  <c r="E1744" i="16"/>
  <c r="O1744" i="16"/>
  <c r="P1744" i="16"/>
  <c r="R1744" i="16"/>
  <c r="A1745" i="16"/>
  <c r="B1745" i="16"/>
  <c r="C1745" i="16"/>
  <c r="D1745" i="16"/>
  <c r="E1745" i="16"/>
  <c r="O1745" i="16"/>
  <c r="P1745" i="16"/>
  <c r="R1745" i="16"/>
  <c r="A1746" i="16"/>
  <c r="B1746" i="16"/>
  <c r="C1746" i="16"/>
  <c r="D1746" i="16"/>
  <c r="E1746" i="16"/>
  <c r="O1746" i="16"/>
  <c r="P1746" i="16"/>
  <c r="R1746" i="16"/>
  <c r="A1747" i="16"/>
  <c r="B1747" i="16"/>
  <c r="C1747" i="16"/>
  <c r="D1747" i="16"/>
  <c r="E1747" i="16"/>
  <c r="O1747" i="16"/>
  <c r="P1747" i="16"/>
  <c r="R1747" i="16"/>
  <c r="A1748" i="16"/>
  <c r="B1748" i="16"/>
  <c r="C1748" i="16"/>
  <c r="D1748" i="16"/>
  <c r="E1748" i="16"/>
  <c r="O1748" i="16"/>
  <c r="P1748" i="16"/>
  <c r="R1748" i="16"/>
  <c r="A1749" i="16"/>
  <c r="B1749" i="16"/>
  <c r="C1749" i="16"/>
  <c r="D1749" i="16"/>
  <c r="E1749" i="16"/>
  <c r="O1749" i="16"/>
  <c r="P1749" i="16"/>
  <c r="R1749" i="16"/>
  <c r="A1750" i="16"/>
  <c r="B1750" i="16"/>
  <c r="C1750" i="16"/>
  <c r="D1750" i="16"/>
  <c r="E1750" i="16"/>
  <c r="O1750" i="16"/>
  <c r="Q1750" i="16" s="1"/>
  <c r="P1750" i="16"/>
  <c r="R1750" i="16"/>
  <c r="A1751" i="16"/>
  <c r="B1751" i="16"/>
  <c r="C1751" i="16"/>
  <c r="D1751" i="16"/>
  <c r="E1751" i="16"/>
  <c r="O1751" i="16"/>
  <c r="P1751" i="16"/>
  <c r="R1751" i="16"/>
  <c r="A1752" i="16"/>
  <c r="B1752" i="16"/>
  <c r="C1752" i="16"/>
  <c r="D1752" i="16"/>
  <c r="E1752" i="16"/>
  <c r="O1752" i="16"/>
  <c r="Q1752" i="16" s="1"/>
  <c r="P1752" i="16"/>
  <c r="R1752" i="16"/>
  <c r="A1753" i="16"/>
  <c r="B1753" i="16"/>
  <c r="C1753" i="16"/>
  <c r="D1753" i="16"/>
  <c r="E1753" i="16"/>
  <c r="O1753" i="16"/>
  <c r="Q1753" i="16" s="1"/>
  <c r="P1753" i="16"/>
  <c r="R1753" i="16"/>
  <c r="A1754" i="16"/>
  <c r="B1754" i="16"/>
  <c r="C1754" i="16"/>
  <c r="D1754" i="16"/>
  <c r="E1754" i="16"/>
  <c r="O1754" i="16"/>
  <c r="Q1754" i="16" s="1"/>
  <c r="P1754" i="16"/>
  <c r="R1754" i="16"/>
  <c r="A1755" i="16"/>
  <c r="B1755" i="16"/>
  <c r="C1755" i="16"/>
  <c r="D1755" i="16"/>
  <c r="E1755" i="16"/>
  <c r="O1755" i="16"/>
  <c r="Q1755" i="16" s="1"/>
  <c r="P1755" i="16"/>
  <c r="R1755" i="16"/>
  <c r="A1756" i="16"/>
  <c r="B1756" i="16"/>
  <c r="C1756" i="16"/>
  <c r="D1756" i="16"/>
  <c r="E1756" i="16"/>
  <c r="O1756" i="16"/>
  <c r="P1756" i="16"/>
  <c r="R1756" i="16"/>
  <c r="A1757" i="16"/>
  <c r="B1757" i="16"/>
  <c r="C1757" i="16"/>
  <c r="D1757" i="16"/>
  <c r="E1757" i="16"/>
  <c r="O1757" i="16"/>
  <c r="P1757" i="16"/>
  <c r="R1757" i="16"/>
  <c r="A1758" i="16"/>
  <c r="B1758" i="16"/>
  <c r="C1758" i="16"/>
  <c r="D1758" i="16"/>
  <c r="E1758" i="16"/>
  <c r="O1758" i="16"/>
  <c r="Q1758" i="16" s="1"/>
  <c r="P1758" i="16"/>
  <c r="R1758" i="16"/>
  <c r="A1759" i="16"/>
  <c r="B1759" i="16"/>
  <c r="C1759" i="16"/>
  <c r="D1759" i="16"/>
  <c r="E1759" i="16"/>
  <c r="O1759" i="16"/>
  <c r="Q1759" i="16" s="1"/>
  <c r="P1759" i="16"/>
  <c r="R1759" i="16"/>
  <c r="A1760" i="16"/>
  <c r="B1760" i="16"/>
  <c r="C1760" i="16"/>
  <c r="D1760" i="16"/>
  <c r="E1760" i="16"/>
  <c r="O1760" i="16"/>
  <c r="Q1760" i="16" s="1"/>
  <c r="P1760" i="16"/>
  <c r="R1760" i="16"/>
  <c r="A1761" i="16"/>
  <c r="B1761" i="16"/>
  <c r="C1761" i="16"/>
  <c r="D1761" i="16"/>
  <c r="E1761" i="16"/>
  <c r="O1761" i="16"/>
  <c r="Q1761" i="16" s="1"/>
  <c r="P1761" i="16"/>
  <c r="R1761" i="16"/>
  <c r="A1762" i="16"/>
  <c r="B1762" i="16"/>
  <c r="C1762" i="16"/>
  <c r="D1762" i="16"/>
  <c r="E1762" i="16"/>
  <c r="O1762" i="16"/>
  <c r="Q1762" i="16" s="1"/>
  <c r="P1762" i="16"/>
  <c r="R1762" i="16"/>
  <c r="A1763" i="16"/>
  <c r="B1763" i="16"/>
  <c r="C1763" i="16"/>
  <c r="D1763" i="16"/>
  <c r="E1763" i="16"/>
  <c r="O1763" i="16"/>
  <c r="Q1763" i="16" s="1"/>
  <c r="P1763" i="16"/>
  <c r="R1763" i="16"/>
  <c r="A1764" i="16"/>
  <c r="B1764" i="16"/>
  <c r="C1764" i="16"/>
  <c r="D1764" i="16"/>
  <c r="E1764" i="16"/>
  <c r="O1764" i="16"/>
  <c r="Q1764" i="16" s="1"/>
  <c r="P1764" i="16"/>
  <c r="R1764" i="16"/>
  <c r="A1765" i="16"/>
  <c r="B1765" i="16"/>
  <c r="C1765" i="16"/>
  <c r="D1765" i="16"/>
  <c r="E1765" i="16"/>
  <c r="O1765" i="16"/>
  <c r="Q1765" i="16" s="1"/>
  <c r="P1765" i="16"/>
  <c r="R1765" i="16"/>
  <c r="A1766" i="16"/>
  <c r="B1766" i="16"/>
  <c r="C1766" i="16"/>
  <c r="D1766" i="16"/>
  <c r="E1766" i="16"/>
  <c r="O1766" i="16"/>
  <c r="Q1766" i="16" s="1"/>
  <c r="P1766" i="16"/>
  <c r="R1766" i="16"/>
  <c r="A1767" i="16"/>
  <c r="B1767" i="16"/>
  <c r="C1767" i="16"/>
  <c r="D1767" i="16"/>
  <c r="E1767" i="16"/>
  <c r="O1767" i="16"/>
  <c r="P1767" i="16"/>
  <c r="R1767" i="16"/>
  <c r="A1768" i="16"/>
  <c r="B1768" i="16"/>
  <c r="C1768" i="16"/>
  <c r="D1768" i="16"/>
  <c r="E1768" i="16"/>
  <c r="O1768" i="16"/>
  <c r="P1768" i="16"/>
  <c r="R1768" i="16"/>
  <c r="A1769" i="16"/>
  <c r="B1769" i="16"/>
  <c r="C1769" i="16"/>
  <c r="D1769" i="16"/>
  <c r="E1769" i="16"/>
  <c r="O1769" i="16"/>
  <c r="Q1769" i="16" s="1"/>
  <c r="P1769" i="16"/>
  <c r="R1769" i="16"/>
  <c r="A1770" i="16"/>
  <c r="B1770" i="16"/>
  <c r="C1770" i="16"/>
  <c r="D1770" i="16"/>
  <c r="E1770" i="16"/>
  <c r="O1770" i="16"/>
  <c r="P1770" i="16"/>
  <c r="R1770" i="16"/>
  <c r="A1771" i="16"/>
  <c r="B1771" i="16"/>
  <c r="C1771" i="16"/>
  <c r="D1771" i="16"/>
  <c r="E1771" i="16"/>
  <c r="O1771" i="16"/>
  <c r="Q1771" i="16" s="1"/>
  <c r="P1771" i="16"/>
  <c r="R1771" i="16"/>
  <c r="A1772" i="16"/>
  <c r="B1772" i="16"/>
  <c r="C1772" i="16"/>
  <c r="D1772" i="16"/>
  <c r="E1772" i="16"/>
  <c r="O1772" i="16"/>
  <c r="Q1772" i="16" s="1"/>
  <c r="P1772" i="16"/>
  <c r="R1772" i="16"/>
  <c r="A1773" i="16"/>
  <c r="B1773" i="16"/>
  <c r="C1773" i="16"/>
  <c r="D1773" i="16"/>
  <c r="E1773" i="16"/>
  <c r="O1773" i="16"/>
  <c r="P1773" i="16"/>
  <c r="R1773" i="16"/>
  <c r="A1774" i="16"/>
  <c r="B1774" i="16"/>
  <c r="C1774" i="16"/>
  <c r="D1774" i="16"/>
  <c r="E1774" i="16"/>
  <c r="O1774" i="16"/>
  <c r="P1774" i="16"/>
  <c r="R1774" i="16"/>
  <c r="A1775" i="16"/>
  <c r="B1775" i="16"/>
  <c r="C1775" i="16"/>
  <c r="D1775" i="16"/>
  <c r="E1775" i="16"/>
  <c r="O1775" i="16"/>
  <c r="Q1775" i="16" s="1"/>
  <c r="P1775" i="16"/>
  <c r="R1775" i="16"/>
  <c r="A1776" i="16"/>
  <c r="B1776" i="16"/>
  <c r="C1776" i="16"/>
  <c r="D1776" i="16"/>
  <c r="E1776" i="16"/>
  <c r="O1776" i="16"/>
  <c r="P1776" i="16"/>
  <c r="R1776" i="16"/>
  <c r="A1777" i="16"/>
  <c r="B1777" i="16"/>
  <c r="C1777" i="16"/>
  <c r="D1777" i="16"/>
  <c r="E1777" i="16"/>
  <c r="O1777" i="16"/>
  <c r="Q1777" i="16" s="1"/>
  <c r="P1777" i="16"/>
  <c r="R1777" i="16"/>
  <c r="A1778" i="16"/>
  <c r="B1778" i="16"/>
  <c r="C1778" i="16"/>
  <c r="D1778" i="16"/>
  <c r="E1778" i="16"/>
  <c r="O1778" i="16"/>
  <c r="Q1778" i="16" s="1"/>
  <c r="P1778" i="16"/>
  <c r="R1778" i="16"/>
  <c r="A1779" i="16"/>
  <c r="B1779" i="16"/>
  <c r="C1779" i="16"/>
  <c r="D1779" i="16"/>
  <c r="E1779" i="16"/>
  <c r="O1779" i="16"/>
  <c r="P1779" i="16"/>
  <c r="R1779" i="16"/>
  <c r="A1780" i="16"/>
  <c r="B1780" i="16"/>
  <c r="C1780" i="16"/>
  <c r="D1780" i="16"/>
  <c r="E1780" i="16"/>
  <c r="O1780" i="16"/>
  <c r="P1780" i="16"/>
  <c r="R1780" i="16"/>
  <c r="A1781" i="16"/>
  <c r="B1781" i="16"/>
  <c r="C1781" i="16"/>
  <c r="D1781" i="16"/>
  <c r="E1781" i="16"/>
  <c r="O1781" i="16"/>
  <c r="P1781" i="16"/>
  <c r="R1781" i="16"/>
  <c r="A1782" i="16"/>
  <c r="B1782" i="16"/>
  <c r="C1782" i="16"/>
  <c r="D1782" i="16"/>
  <c r="E1782" i="16"/>
  <c r="O1782" i="16"/>
  <c r="Q1782" i="16" s="1"/>
  <c r="P1782" i="16"/>
  <c r="R1782" i="16"/>
  <c r="A1783" i="16"/>
  <c r="B1783" i="16"/>
  <c r="C1783" i="16"/>
  <c r="D1783" i="16"/>
  <c r="E1783" i="16"/>
  <c r="O1783" i="16"/>
  <c r="Q1783" i="16" s="1"/>
  <c r="P1783" i="16"/>
  <c r="R1783" i="16"/>
  <c r="A1784" i="16"/>
  <c r="B1784" i="16"/>
  <c r="C1784" i="16"/>
  <c r="D1784" i="16"/>
  <c r="E1784" i="16"/>
  <c r="O1784" i="16"/>
  <c r="P1784" i="16"/>
  <c r="R1784" i="16"/>
  <c r="A1785" i="16"/>
  <c r="B1785" i="16"/>
  <c r="C1785" i="16"/>
  <c r="D1785" i="16"/>
  <c r="E1785" i="16"/>
  <c r="O1785" i="16"/>
  <c r="P1785" i="16"/>
  <c r="R1785" i="16"/>
  <c r="A1786" i="16"/>
  <c r="B1786" i="16"/>
  <c r="C1786" i="16"/>
  <c r="D1786" i="16"/>
  <c r="E1786" i="16"/>
  <c r="O1786" i="16"/>
  <c r="P1786" i="16"/>
  <c r="R1786" i="16"/>
  <c r="A1787" i="16"/>
  <c r="B1787" i="16"/>
  <c r="C1787" i="16"/>
  <c r="D1787" i="16"/>
  <c r="E1787" i="16"/>
  <c r="O1787" i="16"/>
  <c r="Q1787" i="16" s="1"/>
  <c r="P1787" i="16"/>
  <c r="R1787" i="16"/>
  <c r="A1788" i="16"/>
  <c r="B1788" i="16"/>
  <c r="C1788" i="16"/>
  <c r="D1788" i="16"/>
  <c r="E1788" i="16"/>
  <c r="O1788" i="16"/>
  <c r="Q1788" i="16" s="1"/>
  <c r="P1788" i="16"/>
  <c r="R1788" i="16"/>
  <c r="A1789" i="16"/>
  <c r="B1789" i="16"/>
  <c r="C1789" i="16"/>
  <c r="D1789" i="16"/>
  <c r="E1789" i="16"/>
  <c r="O1789" i="16"/>
  <c r="P1789" i="16"/>
  <c r="R1789" i="16"/>
  <c r="A1790" i="16"/>
  <c r="B1790" i="16"/>
  <c r="C1790" i="16"/>
  <c r="D1790" i="16"/>
  <c r="E1790" i="16"/>
  <c r="O1790" i="16"/>
  <c r="P1790" i="16"/>
  <c r="R1790" i="16"/>
  <c r="A1791" i="16"/>
  <c r="B1791" i="16"/>
  <c r="C1791" i="16"/>
  <c r="D1791" i="16"/>
  <c r="E1791" i="16"/>
  <c r="O1791" i="16"/>
  <c r="P1791" i="16"/>
  <c r="Q1791" i="16"/>
  <c r="R1791" i="16"/>
  <c r="A1792" i="16"/>
  <c r="B1792" i="16"/>
  <c r="C1792" i="16"/>
  <c r="D1792" i="16"/>
  <c r="E1792" i="16"/>
  <c r="O1792" i="16"/>
  <c r="P1792" i="16"/>
  <c r="R1792" i="16"/>
  <c r="A1793" i="16"/>
  <c r="B1793" i="16"/>
  <c r="C1793" i="16"/>
  <c r="D1793" i="16"/>
  <c r="E1793" i="16"/>
  <c r="O1793" i="16"/>
  <c r="P1793" i="16"/>
  <c r="R1793" i="16"/>
  <c r="A1794" i="16"/>
  <c r="B1794" i="16"/>
  <c r="C1794" i="16"/>
  <c r="D1794" i="16"/>
  <c r="E1794" i="16"/>
  <c r="O1794" i="16"/>
  <c r="P1794" i="16"/>
  <c r="R1794" i="16"/>
  <c r="A1795" i="16"/>
  <c r="B1795" i="16"/>
  <c r="C1795" i="16"/>
  <c r="D1795" i="16"/>
  <c r="E1795" i="16"/>
  <c r="O1795" i="16"/>
  <c r="P1795" i="16"/>
  <c r="R1795" i="16"/>
  <c r="A1796" i="16"/>
  <c r="B1796" i="16"/>
  <c r="C1796" i="16"/>
  <c r="D1796" i="16"/>
  <c r="E1796" i="16"/>
  <c r="O1796" i="16"/>
  <c r="P1796" i="16"/>
  <c r="R1796" i="16"/>
  <c r="A1797" i="16"/>
  <c r="B1797" i="16"/>
  <c r="C1797" i="16"/>
  <c r="D1797" i="16"/>
  <c r="E1797" i="16"/>
  <c r="O1797" i="16"/>
  <c r="P1797" i="16"/>
  <c r="R1797" i="16"/>
  <c r="A1798" i="16"/>
  <c r="B1798" i="16"/>
  <c r="C1798" i="16"/>
  <c r="D1798" i="16"/>
  <c r="E1798" i="16"/>
  <c r="O1798" i="16"/>
  <c r="P1798" i="16"/>
  <c r="Q1798" i="16" s="1"/>
  <c r="R1798" i="16"/>
  <c r="A1799" i="16"/>
  <c r="B1799" i="16"/>
  <c r="C1799" i="16"/>
  <c r="D1799" i="16"/>
  <c r="E1799" i="16"/>
  <c r="O1799" i="16"/>
  <c r="P1799" i="16"/>
  <c r="R1799" i="16"/>
  <c r="A1800" i="16"/>
  <c r="B1800" i="16"/>
  <c r="C1800" i="16"/>
  <c r="D1800" i="16"/>
  <c r="E1800" i="16"/>
  <c r="O1800" i="16"/>
  <c r="P1800" i="16"/>
  <c r="R1800" i="16"/>
  <c r="A1801" i="16"/>
  <c r="B1801" i="16"/>
  <c r="C1801" i="16"/>
  <c r="D1801" i="16"/>
  <c r="E1801" i="16"/>
  <c r="O1801" i="16"/>
  <c r="P1801" i="16"/>
  <c r="R1801" i="16"/>
  <c r="A1802" i="16"/>
  <c r="B1802" i="16"/>
  <c r="C1802" i="16"/>
  <c r="D1802" i="16"/>
  <c r="E1802" i="16"/>
  <c r="O1802" i="16"/>
  <c r="P1802" i="16"/>
  <c r="R1802" i="16"/>
  <c r="A1803" i="16"/>
  <c r="B1803" i="16"/>
  <c r="C1803" i="16"/>
  <c r="D1803" i="16"/>
  <c r="E1803" i="16"/>
  <c r="O1803" i="16"/>
  <c r="P1803" i="16"/>
  <c r="R1803" i="16"/>
  <c r="A1804" i="16"/>
  <c r="B1804" i="16"/>
  <c r="C1804" i="16"/>
  <c r="D1804" i="16"/>
  <c r="E1804" i="16"/>
  <c r="O1804" i="16"/>
  <c r="P1804" i="16"/>
  <c r="R1804" i="16"/>
  <c r="A1805" i="16"/>
  <c r="B1805" i="16"/>
  <c r="C1805" i="16"/>
  <c r="D1805" i="16"/>
  <c r="E1805" i="16"/>
  <c r="O1805" i="16"/>
  <c r="P1805" i="16"/>
  <c r="R1805" i="16"/>
  <c r="A1806" i="16"/>
  <c r="B1806" i="16"/>
  <c r="C1806" i="16"/>
  <c r="D1806" i="16"/>
  <c r="E1806" i="16"/>
  <c r="O1806" i="16"/>
  <c r="P1806" i="16"/>
  <c r="Q1806" i="16" s="1"/>
  <c r="R1806" i="16"/>
  <c r="A1807" i="16"/>
  <c r="B1807" i="16"/>
  <c r="C1807" i="16"/>
  <c r="D1807" i="16"/>
  <c r="E1807" i="16"/>
  <c r="O1807" i="16"/>
  <c r="P1807" i="16"/>
  <c r="Q1807" i="16"/>
  <c r="R1807" i="16"/>
  <c r="A1808" i="16"/>
  <c r="B1808" i="16"/>
  <c r="C1808" i="16"/>
  <c r="D1808" i="16"/>
  <c r="E1808" i="16"/>
  <c r="O1808" i="16"/>
  <c r="P1808" i="16"/>
  <c r="R1808" i="16"/>
  <c r="A1809" i="16"/>
  <c r="B1809" i="16"/>
  <c r="C1809" i="16"/>
  <c r="D1809" i="16"/>
  <c r="E1809" i="16"/>
  <c r="O1809" i="16"/>
  <c r="P1809" i="16"/>
  <c r="R1809" i="16"/>
  <c r="A1810" i="16"/>
  <c r="B1810" i="16"/>
  <c r="C1810" i="16"/>
  <c r="D1810" i="16"/>
  <c r="E1810" i="16"/>
  <c r="O1810" i="16"/>
  <c r="P1810" i="16"/>
  <c r="R1810" i="16"/>
  <c r="A1811" i="16"/>
  <c r="B1811" i="16"/>
  <c r="C1811" i="16"/>
  <c r="D1811" i="16"/>
  <c r="E1811" i="16"/>
  <c r="O1811" i="16"/>
  <c r="P1811" i="16"/>
  <c r="Q1811" i="16" s="1"/>
  <c r="R1811" i="16"/>
  <c r="A1812" i="16"/>
  <c r="B1812" i="16"/>
  <c r="C1812" i="16"/>
  <c r="D1812" i="16"/>
  <c r="E1812" i="16"/>
  <c r="O1812" i="16"/>
  <c r="P1812" i="16"/>
  <c r="R1812" i="16"/>
  <c r="A1813" i="16"/>
  <c r="B1813" i="16"/>
  <c r="C1813" i="16"/>
  <c r="D1813" i="16"/>
  <c r="E1813" i="16"/>
  <c r="O1813" i="16"/>
  <c r="P1813" i="16"/>
  <c r="R1813" i="16"/>
  <c r="A1814" i="16"/>
  <c r="B1814" i="16"/>
  <c r="C1814" i="16"/>
  <c r="D1814" i="16"/>
  <c r="E1814" i="16"/>
  <c r="O1814" i="16"/>
  <c r="P1814" i="16"/>
  <c r="Q1814" i="16" s="1"/>
  <c r="R1814" i="16"/>
  <c r="A1815" i="16"/>
  <c r="B1815" i="16"/>
  <c r="C1815" i="16"/>
  <c r="D1815" i="16"/>
  <c r="E1815" i="16"/>
  <c r="O1815" i="16"/>
  <c r="P1815" i="16"/>
  <c r="Q1815" i="16" s="1"/>
  <c r="R1815" i="16"/>
  <c r="A1816" i="16"/>
  <c r="B1816" i="16"/>
  <c r="C1816" i="16"/>
  <c r="D1816" i="16"/>
  <c r="E1816" i="16"/>
  <c r="O1816" i="16"/>
  <c r="P1816" i="16"/>
  <c r="R1816" i="16"/>
  <c r="A1817" i="16"/>
  <c r="B1817" i="16"/>
  <c r="C1817" i="16"/>
  <c r="D1817" i="16"/>
  <c r="E1817" i="16"/>
  <c r="O1817" i="16"/>
  <c r="P1817" i="16"/>
  <c r="R1817" i="16"/>
  <c r="A1818" i="16"/>
  <c r="B1818" i="16"/>
  <c r="C1818" i="16"/>
  <c r="D1818" i="16"/>
  <c r="E1818" i="16"/>
  <c r="O1818" i="16"/>
  <c r="P1818" i="16"/>
  <c r="R1818" i="16"/>
  <c r="A1819" i="16"/>
  <c r="B1819" i="16"/>
  <c r="C1819" i="16"/>
  <c r="D1819" i="16"/>
  <c r="E1819" i="16"/>
  <c r="O1819" i="16"/>
  <c r="P1819" i="16"/>
  <c r="R1819" i="16"/>
  <c r="A1820" i="16"/>
  <c r="B1820" i="16"/>
  <c r="C1820" i="16"/>
  <c r="D1820" i="16"/>
  <c r="E1820" i="16"/>
  <c r="O1820" i="16"/>
  <c r="P1820" i="16"/>
  <c r="Q1820" i="16" s="1"/>
  <c r="R1820" i="16"/>
  <c r="A1821" i="16"/>
  <c r="B1821" i="16"/>
  <c r="C1821" i="16"/>
  <c r="D1821" i="16"/>
  <c r="E1821" i="16"/>
  <c r="O1821" i="16"/>
  <c r="Q1821" i="16" s="1"/>
  <c r="P1821" i="16"/>
  <c r="R1821" i="16"/>
  <c r="A1822" i="16"/>
  <c r="B1822" i="16"/>
  <c r="C1822" i="16"/>
  <c r="D1822" i="16"/>
  <c r="E1822" i="16"/>
  <c r="O1822" i="16"/>
  <c r="P1822" i="16"/>
  <c r="R1822" i="16"/>
  <c r="A1823" i="16"/>
  <c r="B1823" i="16"/>
  <c r="C1823" i="16"/>
  <c r="D1823" i="16"/>
  <c r="E1823" i="16"/>
  <c r="O1823" i="16"/>
  <c r="Q1823" i="16" s="1"/>
  <c r="P1823" i="16"/>
  <c r="R1823" i="16"/>
  <c r="A1824" i="16"/>
  <c r="B1824" i="16"/>
  <c r="C1824" i="16"/>
  <c r="D1824" i="16"/>
  <c r="E1824" i="16"/>
  <c r="O1824" i="16"/>
  <c r="Q1824" i="16" s="1"/>
  <c r="P1824" i="16"/>
  <c r="R1824" i="16"/>
  <c r="A1825" i="16"/>
  <c r="B1825" i="16"/>
  <c r="C1825" i="16"/>
  <c r="D1825" i="16"/>
  <c r="E1825" i="16"/>
  <c r="O1825" i="16"/>
  <c r="P1825" i="16"/>
  <c r="R1825" i="16"/>
  <c r="A1826" i="16"/>
  <c r="B1826" i="16"/>
  <c r="C1826" i="16"/>
  <c r="D1826" i="16"/>
  <c r="E1826" i="16"/>
  <c r="O1826" i="16"/>
  <c r="P1826" i="16"/>
  <c r="R1826" i="16"/>
  <c r="A1827" i="16"/>
  <c r="B1827" i="16"/>
  <c r="C1827" i="16"/>
  <c r="D1827" i="16"/>
  <c r="E1827" i="16"/>
  <c r="O1827" i="16"/>
  <c r="P1827" i="16"/>
  <c r="R1827" i="16"/>
  <c r="A1828" i="16"/>
  <c r="B1828" i="16"/>
  <c r="C1828" i="16"/>
  <c r="D1828" i="16"/>
  <c r="E1828" i="16"/>
  <c r="O1828" i="16"/>
  <c r="P1828" i="16"/>
  <c r="Q1828" i="16"/>
  <c r="R1828" i="16"/>
  <c r="A1829" i="16"/>
  <c r="B1829" i="16"/>
  <c r="C1829" i="16"/>
  <c r="D1829" i="16"/>
  <c r="E1829" i="16"/>
  <c r="O1829" i="16"/>
  <c r="P1829" i="16"/>
  <c r="R1829" i="16"/>
  <c r="A1830" i="16"/>
  <c r="B1830" i="16"/>
  <c r="C1830" i="16"/>
  <c r="D1830" i="16"/>
  <c r="E1830" i="16"/>
  <c r="O1830" i="16"/>
  <c r="P1830" i="16"/>
  <c r="Q1830" i="16" s="1"/>
  <c r="R1830" i="16"/>
  <c r="A1831" i="16"/>
  <c r="B1831" i="16"/>
  <c r="C1831" i="16"/>
  <c r="D1831" i="16"/>
  <c r="E1831" i="16"/>
  <c r="O1831" i="16"/>
  <c r="P1831" i="16"/>
  <c r="R1831" i="16"/>
  <c r="A1832" i="16"/>
  <c r="B1832" i="16"/>
  <c r="C1832" i="16"/>
  <c r="D1832" i="16"/>
  <c r="E1832" i="16"/>
  <c r="O1832" i="16"/>
  <c r="P1832" i="16"/>
  <c r="R1832" i="16"/>
  <c r="A1833" i="16"/>
  <c r="B1833" i="16"/>
  <c r="C1833" i="16"/>
  <c r="D1833" i="16"/>
  <c r="E1833" i="16"/>
  <c r="O1833" i="16"/>
  <c r="P1833" i="16"/>
  <c r="R1833" i="16"/>
  <c r="A1834" i="16"/>
  <c r="B1834" i="16"/>
  <c r="C1834" i="16"/>
  <c r="D1834" i="16"/>
  <c r="E1834" i="16"/>
  <c r="O1834" i="16"/>
  <c r="P1834" i="16"/>
  <c r="R1834" i="16"/>
  <c r="A1835" i="16"/>
  <c r="B1835" i="16"/>
  <c r="C1835" i="16"/>
  <c r="D1835" i="16"/>
  <c r="E1835" i="16"/>
  <c r="O1835" i="16"/>
  <c r="P1835" i="16"/>
  <c r="R1835" i="16"/>
  <c r="A1836" i="16"/>
  <c r="B1836" i="16"/>
  <c r="C1836" i="16"/>
  <c r="D1836" i="16"/>
  <c r="E1836" i="16"/>
  <c r="O1836" i="16"/>
  <c r="P1836" i="16"/>
  <c r="R1836" i="16"/>
  <c r="A1837" i="16"/>
  <c r="B1837" i="16"/>
  <c r="C1837" i="16"/>
  <c r="D1837" i="16"/>
  <c r="E1837" i="16"/>
  <c r="O1837" i="16"/>
  <c r="P1837" i="16"/>
  <c r="R1837" i="16"/>
  <c r="A1838" i="16"/>
  <c r="B1838" i="16"/>
  <c r="C1838" i="16"/>
  <c r="D1838" i="16"/>
  <c r="E1838" i="16"/>
  <c r="O1838" i="16"/>
  <c r="P1838" i="16"/>
  <c r="R1838" i="16"/>
  <c r="A1839" i="16"/>
  <c r="B1839" i="16"/>
  <c r="C1839" i="16"/>
  <c r="D1839" i="16"/>
  <c r="E1839" i="16"/>
  <c r="O1839" i="16"/>
  <c r="P1839" i="16"/>
  <c r="R1839" i="16"/>
  <c r="A1840" i="16"/>
  <c r="B1840" i="16"/>
  <c r="C1840" i="16"/>
  <c r="D1840" i="16"/>
  <c r="E1840" i="16"/>
  <c r="O1840" i="16"/>
  <c r="P1840" i="16"/>
  <c r="Q1840" i="16" s="1"/>
  <c r="R1840" i="16"/>
  <c r="A1841" i="16"/>
  <c r="B1841" i="16"/>
  <c r="C1841" i="16"/>
  <c r="D1841" i="16"/>
  <c r="E1841" i="16"/>
  <c r="O1841" i="16"/>
  <c r="P1841" i="16"/>
  <c r="Q1841" i="16"/>
  <c r="R1841" i="16"/>
  <c r="A1842" i="16"/>
  <c r="B1842" i="16"/>
  <c r="C1842" i="16"/>
  <c r="D1842" i="16"/>
  <c r="E1842" i="16"/>
  <c r="O1842" i="16"/>
  <c r="P1842" i="16"/>
  <c r="R1842" i="16"/>
  <c r="A1843" i="16"/>
  <c r="B1843" i="16"/>
  <c r="C1843" i="16"/>
  <c r="D1843" i="16"/>
  <c r="E1843" i="16"/>
  <c r="O1843" i="16"/>
  <c r="Q1843" i="16" s="1"/>
  <c r="P1843" i="16"/>
  <c r="R1843" i="16"/>
  <c r="A1844" i="16"/>
  <c r="B1844" i="16"/>
  <c r="C1844" i="16"/>
  <c r="D1844" i="16"/>
  <c r="E1844" i="16"/>
  <c r="O1844" i="16"/>
  <c r="Q1844" i="16" s="1"/>
  <c r="P1844" i="16"/>
  <c r="R1844" i="16"/>
  <c r="A1845" i="16"/>
  <c r="B1845" i="16"/>
  <c r="C1845" i="16"/>
  <c r="D1845" i="16"/>
  <c r="E1845" i="16"/>
  <c r="O1845" i="16"/>
  <c r="P1845" i="16"/>
  <c r="R1845" i="16"/>
  <c r="A1846" i="16"/>
  <c r="B1846" i="16"/>
  <c r="C1846" i="16"/>
  <c r="D1846" i="16"/>
  <c r="E1846" i="16"/>
  <c r="O1846" i="16"/>
  <c r="Q1846" i="16" s="1"/>
  <c r="P1846" i="16"/>
  <c r="R1846" i="16"/>
  <c r="A1847" i="16"/>
  <c r="B1847" i="16"/>
  <c r="C1847" i="16"/>
  <c r="D1847" i="16"/>
  <c r="E1847" i="16"/>
  <c r="O1847" i="16"/>
  <c r="Q1847" i="16" s="1"/>
  <c r="P1847" i="16"/>
  <c r="R1847" i="16"/>
  <c r="A1848" i="16"/>
  <c r="B1848" i="16"/>
  <c r="C1848" i="16"/>
  <c r="D1848" i="16"/>
  <c r="E1848" i="16"/>
  <c r="O1848" i="16"/>
  <c r="Q1848" i="16" s="1"/>
  <c r="P1848" i="16"/>
  <c r="R1848" i="16"/>
  <c r="A1849" i="16"/>
  <c r="B1849" i="16"/>
  <c r="C1849" i="16"/>
  <c r="D1849" i="16"/>
  <c r="E1849" i="16"/>
  <c r="O1849" i="16"/>
  <c r="P1849" i="16"/>
  <c r="R1849" i="16"/>
  <c r="A1850" i="16"/>
  <c r="B1850" i="16"/>
  <c r="C1850" i="16"/>
  <c r="D1850" i="16"/>
  <c r="E1850" i="16"/>
  <c r="O1850" i="16"/>
  <c r="P1850" i="16"/>
  <c r="R1850" i="16"/>
  <c r="A1851" i="16"/>
  <c r="B1851" i="16"/>
  <c r="C1851" i="16"/>
  <c r="D1851" i="16"/>
  <c r="E1851" i="16"/>
  <c r="O1851" i="16"/>
  <c r="P1851" i="16"/>
  <c r="Q1851" i="16"/>
  <c r="R1851" i="16"/>
  <c r="A1852" i="16"/>
  <c r="B1852" i="16"/>
  <c r="C1852" i="16"/>
  <c r="D1852" i="16"/>
  <c r="E1852" i="16"/>
  <c r="O1852" i="16"/>
  <c r="P1852" i="16"/>
  <c r="R1852" i="16"/>
  <c r="A1853" i="16"/>
  <c r="B1853" i="16"/>
  <c r="C1853" i="16"/>
  <c r="D1853" i="16"/>
  <c r="E1853" i="16"/>
  <c r="O1853" i="16"/>
  <c r="P1853" i="16"/>
  <c r="Q1853" i="16"/>
  <c r="R1853" i="16"/>
  <c r="A1854" i="16"/>
  <c r="B1854" i="16"/>
  <c r="C1854" i="16"/>
  <c r="D1854" i="16"/>
  <c r="E1854" i="16"/>
  <c r="O1854" i="16"/>
  <c r="P1854" i="16"/>
  <c r="Q1854" i="16" s="1"/>
  <c r="R1854" i="16"/>
  <c r="A1855" i="16"/>
  <c r="B1855" i="16"/>
  <c r="C1855" i="16"/>
  <c r="D1855" i="16"/>
  <c r="E1855" i="16"/>
  <c r="O1855" i="16"/>
  <c r="Q1855" i="16" s="1"/>
  <c r="P1855" i="16"/>
  <c r="R1855" i="16"/>
  <c r="A1856" i="16"/>
  <c r="B1856" i="16"/>
  <c r="C1856" i="16"/>
  <c r="D1856" i="16"/>
  <c r="E1856" i="16"/>
  <c r="O1856" i="16"/>
  <c r="P1856" i="16"/>
  <c r="R1856" i="16"/>
  <c r="A1857" i="16"/>
  <c r="B1857" i="16"/>
  <c r="C1857" i="16"/>
  <c r="D1857" i="16"/>
  <c r="E1857" i="16"/>
  <c r="O1857" i="16"/>
  <c r="P1857" i="16"/>
  <c r="Q1857" i="16"/>
  <c r="R1857" i="16"/>
  <c r="A1858" i="16"/>
  <c r="B1858" i="16"/>
  <c r="C1858" i="16"/>
  <c r="D1858" i="16"/>
  <c r="E1858" i="16"/>
  <c r="O1858" i="16"/>
  <c r="P1858" i="16"/>
  <c r="R1858" i="16"/>
  <c r="A1859" i="16"/>
  <c r="B1859" i="16"/>
  <c r="C1859" i="16"/>
  <c r="D1859" i="16"/>
  <c r="E1859" i="16"/>
  <c r="O1859" i="16"/>
  <c r="P1859" i="16"/>
  <c r="R1859" i="16"/>
  <c r="A1860" i="16"/>
  <c r="B1860" i="16"/>
  <c r="C1860" i="16"/>
  <c r="D1860" i="16"/>
  <c r="E1860" i="16"/>
  <c r="O1860" i="16"/>
  <c r="P1860" i="16"/>
  <c r="R1860" i="16"/>
  <c r="A1861" i="16"/>
  <c r="B1861" i="16"/>
  <c r="C1861" i="16"/>
  <c r="D1861" i="16"/>
  <c r="E1861" i="16"/>
  <c r="O1861" i="16"/>
  <c r="P1861" i="16"/>
  <c r="R1861" i="16"/>
  <c r="A1862" i="16"/>
  <c r="B1862" i="16"/>
  <c r="C1862" i="16"/>
  <c r="D1862" i="16"/>
  <c r="E1862" i="16"/>
  <c r="O1862" i="16"/>
  <c r="P1862" i="16"/>
  <c r="R1862" i="16"/>
  <c r="A1863" i="16"/>
  <c r="B1863" i="16"/>
  <c r="C1863" i="16"/>
  <c r="D1863" i="16"/>
  <c r="E1863" i="16"/>
  <c r="O1863" i="16"/>
  <c r="P1863" i="16"/>
  <c r="R1863" i="16"/>
  <c r="A1864" i="16"/>
  <c r="B1864" i="16"/>
  <c r="C1864" i="16"/>
  <c r="D1864" i="16"/>
  <c r="E1864" i="16"/>
  <c r="O1864" i="16"/>
  <c r="P1864" i="16"/>
  <c r="Q1864" i="16" s="1"/>
  <c r="R1864" i="16"/>
  <c r="A1865" i="16"/>
  <c r="B1865" i="16"/>
  <c r="C1865" i="16"/>
  <c r="D1865" i="16"/>
  <c r="E1865" i="16"/>
  <c r="O1865" i="16"/>
  <c r="Q1865" i="16" s="1"/>
  <c r="P1865" i="16"/>
  <c r="R1865" i="16"/>
  <c r="A1866" i="16"/>
  <c r="B1866" i="16"/>
  <c r="C1866" i="16"/>
  <c r="D1866" i="16"/>
  <c r="E1866" i="16"/>
  <c r="O1866" i="16"/>
  <c r="Q1866" i="16" s="1"/>
  <c r="P1866" i="16"/>
  <c r="R1866" i="16"/>
  <c r="A1867" i="16"/>
  <c r="B1867" i="16"/>
  <c r="C1867" i="16"/>
  <c r="D1867" i="16"/>
  <c r="E1867" i="16"/>
  <c r="O1867" i="16"/>
  <c r="Q1867" i="16" s="1"/>
  <c r="P1867" i="16"/>
  <c r="R1867" i="16"/>
  <c r="A1868" i="16"/>
  <c r="B1868" i="16"/>
  <c r="C1868" i="16"/>
  <c r="D1868" i="16"/>
  <c r="E1868" i="16"/>
  <c r="O1868" i="16"/>
  <c r="Q1868" i="16" s="1"/>
  <c r="P1868" i="16"/>
  <c r="R1868" i="16"/>
  <c r="A1869" i="16"/>
  <c r="B1869" i="16"/>
  <c r="C1869" i="16"/>
  <c r="D1869" i="16"/>
  <c r="E1869" i="16"/>
  <c r="O1869" i="16"/>
  <c r="Q1869" i="16" s="1"/>
  <c r="P1869" i="16"/>
  <c r="R1869" i="16"/>
  <c r="A1870" i="16"/>
  <c r="B1870" i="16"/>
  <c r="C1870" i="16"/>
  <c r="D1870" i="16"/>
  <c r="E1870" i="16"/>
  <c r="O1870" i="16"/>
  <c r="Q1870" i="16" s="1"/>
  <c r="P1870" i="16"/>
  <c r="R1870" i="16"/>
  <c r="A1871" i="16"/>
  <c r="B1871" i="16"/>
  <c r="C1871" i="16"/>
  <c r="D1871" i="16"/>
  <c r="E1871" i="16"/>
  <c r="O1871" i="16"/>
  <c r="Q1871" i="16" s="1"/>
  <c r="P1871" i="16"/>
  <c r="R1871" i="16"/>
  <c r="A1872" i="16"/>
  <c r="B1872" i="16"/>
  <c r="C1872" i="16"/>
  <c r="D1872" i="16"/>
  <c r="E1872" i="16"/>
  <c r="O1872" i="16"/>
  <c r="P1872" i="16"/>
  <c r="R1872" i="16"/>
  <c r="A1873" i="16"/>
  <c r="B1873" i="16"/>
  <c r="C1873" i="16"/>
  <c r="D1873" i="16"/>
  <c r="E1873" i="16"/>
  <c r="O1873" i="16"/>
  <c r="Q1873" i="16" s="1"/>
  <c r="P1873" i="16"/>
  <c r="R1873" i="16"/>
  <c r="A1874" i="16"/>
  <c r="B1874" i="16"/>
  <c r="C1874" i="16"/>
  <c r="D1874" i="16"/>
  <c r="E1874" i="16"/>
  <c r="O1874" i="16"/>
  <c r="Q1874" i="16" s="1"/>
  <c r="P1874" i="16"/>
  <c r="R1874" i="16"/>
  <c r="A1875" i="16"/>
  <c r="B1875" i="16"/>
  <c r="C1875" i="16"/>
  <c r="D1875" i="16"/>
  <c r="E1875" i="16"/>
  <c r="O1875" i="16"/>
  <c r="P1875" i="16"/>
  <c r="R1875" i="16"/>
  <c r="A1876" i="16"/>
  <c r="B1876" i="16"/>
  <c r="C1876" i="16"/>
  <c r="D1876" i="16"/>
  <c r="E1876" i="16"/>
  <c r="O1876" i="16"/>
  <c r="Q1876" i="16" s="1"/>
  <c r="P1876" i="16"/>
  <c r="R1876" i="16"/>
  <c r="A1877" i="16"/>
  <c r="B1877" i="16"/>
  <c r="C1877" i="16"/>
  <c r="D1877" i="16"/>
  <c r="E1877" i="16"/>
  <c r="O1877" i="16"/>
  <c r="Q1877" i="16" s="1"/>
  <c r="P1877" i="16"/>
  <c r="R1877" i="16"/>
  <c r="A1878" i="16"/>
  <c r="B1878" i="16"/>
  <c r="C1878" i="16"/>
  <c r="D1878" i="16"/>
  <c r="E1878" i="16"/>
  <c r="O1878" i="16"/>
  <c r="Q1878" i="16" s="1"/>
  <c r="P1878" i="16"/>
  <c r="R1878" i="16"/>
  <c r="A1879" i="16"/>
  <c r="B1879" i="16"/>
  <c r="C1879" i="16"/>
  <c r="D1879" i="16"/>
  <c r="E1879" i="16"/>
  <c r="O1879" i="16"/>
  <c r="P1879" i="16"/>
  <c r="Q1879" i="16" s="1"/>
  <c r="R1879" i="16"/>
  <c r="A1880" i="16"/>
  <c r="B1880" i="16"/>
  <c r="C1880" i="16"/>
  <c r="D1880" i="16"/>
  <c r="E1880" i="16"/>
  <c r="O1880" i="16"/>
  <c r="P1880" i="16"/>
  <c r="Q1880" i="16"/>
  <c r="R1880" i="16"/>
  <c r="A1881" i="16"/>
  <c r="B1881" i="16"/>
  <c r="C1881" i="16"/>
  <c r="D1881" i="16"/>
  <c r="E1881" i="16"/>
  <c r="O1881" i="16"/>
  <c r="P1881" i="16"/>
  <c r="R1881" i="16"/>
  <c r="A1882" i="16"/>
  <c r="B1882" i="16"/>
  <c r="C1882" i="16"/>
  <c r="D1882" i="16"/>
  <c r="E1882" i="16"/>
  <c r="O1882" i="16"/>
  <c r="P1882" i="16"/>
  <c r="R1882" i="16"/>
  <c r="A1883" i="16"/>
  <c r="B1883" i="16"/>
  <c r="C1883" i="16"/>
  <c r="D1883" i="16"/>
  <c r="E1883" i="16"/>
  <c r="O1883" i="16"/>
  <c r="P1883" i="16"/>
  <c r="R1883" i="16"/>
  <c r="A1884" i="16"/>
  <c r="B1884" i="16"/>
  <c r="C1884" i="16"/>
  <c r="D1884" i="16"/>
  <c r="E1884" i="16"/>
  <c r="O1884" i="16"/>
  <c r="P1884" i="16"/>
  <c r="R1884" i="16"/>
  <c r="A1885" i="16"/>
  <c r="B1885" i="16"/>
  <c r="C1885" i="16"/>
  <c r="D1885" i="16"/>
  <c r="E1885" i="16"/>
  <c r="O1885" i="16"/>
  <c r="P1885" i="16"/>
  <c r="R1885" i="16"/>
  <c r="A1886" i="16"/>
  <c r="B1886" i="16"/>
  <c r="C1886" i="16"/>
  <c r="D1886" i="16"/>
  <c r="E1886" i="16"/>
  <c r="O1886" i="16"/>
  <c r="P1886" i="16"/>
  <c r="Q1886" i="16" s="1"/>
  <c r="R1886" i="16"/>
  <c r="A1887" i="16"/>
  <c r="B1887" i="16"/>
  <c r="C1887" i="16"/>
  <c r="D1887" i="16"/>
  <c r="E1887" i="16"/>
  <c r="O1887" i="16"/>
  <c r="P1887" i="16"/>
  <c r="Q1887" i="16"/>
  <c r="R1887" i="16"/>
  <c r="A1888" i="16"/>
  <c r="B1888" i="16"/>
  <c r="C1888" i="16"/>
  <c r="D1888" i="16"/>
  <c r="E1888" i="16"/>
  <c r="O1888" i="16"/>
  <c r="P1888" i="16"/>
  <c r="R1888" i="16"/>
  <c r="A1889" i="16"/>
  <c r="B1889" i="16"/>
  <c r="C1889" i="16"/>
  <c r="D1889" i="16"/>
  <c r="E1889" i="16"/>
  <c r="O1889" i="16"/>
  <c r="P1889" i="16"/>
  <c r="Q1889" i="16" s="1"/>
  <c r="R1889" i="16"/>
  <c r="A1890" i="16"/>
  <c r="B1890" i="16"/>
  <c r="C1890" i="16"/>
  <c r="D1890" i="16"/>
  <c r="E1890" i="16"/>
  <c r="O1890" i="16"/>
  <c r="Q1890" i="16" s="1"/>
  <c r="P1890" i="16"/>
  <c r="R1890" i="16"/>
  <c r="A1891" i="16"/>
  <c r="B1891" i="16"/>
  <c r="C1891" i="16"/>
  <c r="D1891" i="16"/>
  <c r="E1891" i="16"/>
  <c r="O1891" i="16"/>
  <c r="Q1891" i="16" s="1"/>
  <c r="P1891" i="16"/>
  <c r="R1891" i="16"/>
  <c r="A1892" i="16"/>
  <c r="B1892" i="16"/>
  <c r="C1892" i="16"/>
  <c r="D1892" i="16"/>
  <c r="E1892" i="16"/>
  <c r="O1892" i="16"/>
  <c r="Q1892" i="16" s="1"/>
  <c r="P1892" i="16"/>
  <c r="R1892" i="16"/>
  <c r="A1893" i="16"/>
  <c r="B1893" i="16"/>
  <c r="C1893" i="16"/>
  <c r="D1893" i="16"/>
  <c r="E1893" i="16"/>
  <c r="O1893" i="16"/>
  <c r="Q1893" i="16" s="1"/>
  <c r="P1893" i="16"/>
  <c r="R1893" i="16"/>
  <c r="A1894" i="16"/>
  <c r="B1894" i="16"/>
  <c r="C1894" i="16"/>
  <c r="D1894" i="16"/>
  <c r="E1894" i="16"/>
  <c r="O1894" i="16"/>
  <c r="Q1894" i="16" s="1"/>
  <c r="P1894" i="16"/>
  <c r="R1894" i="16"/>
  <c r="A1895" i="16"/>
  <c r="B1895" i="16"/>
  <c r="C1895" i="16"/>
  <c r="D1895" i="16"/>
  <c r="E1895" i="16"/>
  <c r="O1895" i="16"/>
  <c r="Q1895" i="16" s="1"/>
  <c r="P1895" i="16"/>
  <c r="R1895" i="16"/>
  <c r="A1896" i="16"/>
  <c r="B1896" i="16"/>
  <c r="C1896" i="16"/>
  <c r="D1896" i="16"/>
  <c r="E1896" i="16"/>
  <c r="O1896" i="16"/>
  <c r="P1896" i="16"/>
  <c r="Q1896" i="16"/>
  <c r="R1896" i="16"/>
  <c r="A1897" i="16"/>
  <c r="C1897" i="16"/>
  <c r="D1897" i="16"/>
  <c r="E1897" i="16"/>
  <c r="O1897" i="16"/>
  <c r="P1897" i="16"/>
  <c r="Q1897" i="16" s="1"/>
  <c r="R1897" i="16"/>
  <c r="A1898" i="16"/>
  <c r="B1898" i="16"/>
  <c r="C1898" i="16"/>
  <c r="D1898" i="16"/>
  <c r="E1898" i="16"/>
  <c r="O1898" i="16"/>
  <c r="P1898" i="16"/>
  <c r="R1898" i="16"/>
  <c r="A1899" i="16"/>
  <c r="B1899" i="16"/>
  <c r="C1899" i="16"/>
  <c r="D1899" i="16"/>
  <c r="E1899" i="16"/>
  <c r="O1899" i="16"/>
  <c r="P1899" i="16"/>
  <c r="R1899" i="16"/>
  <c r="A1900" i="16"/>
  <c r="B1900" i="16"/>
  <c r="C1900" i="16"/>
  <c r="D1900" i="16"/>
  <c r="E1900" i="16"/>
  <c r="O1900" i="16"/>
  <c r="Q1900" i="16" s="1"/>
  <c r="P1900" i="16"/>
  <c r="R1900" i="16"/>
  <c r="A1901" i="16"/>
  <c r="B1901" i="16"/>
  <c r="C1901" i="16"/>
  <c r="D1901" i="16"/>
  <c r="E1901" i="16"/>
  <c r="O1901" i="16"/>
  <c r="P1901" i="16"/>
  <c r="R1901" i="16"/>
  <c r="A1902" i="16"/>
  <c r="B1902" i="16"/>
  <c r="C1902" i="16"/>
  <c r="D1902" i="16"/>
  <c r="E1902" i="16"/>
  <c r="O1902" i="16"/>
  <c r="P1902" i="16"/>
  <c r="R1902" i="16"/>
  <c r="A1903" i="16"/>
  <c r="B1903" i="16"/>
  <c r="C1903" i="16"/>
  <c r="D1903" i="16"/>
  <c r="E1903" i="16"/>
  <c r="O1903" i="16"/>
  <c r="P1903" i="16"/>
  <c r="Q1903" i="16"/>
  <c r="R1903" i="16"/>
  <c r="A1904" i="16"/>
  <c r="B1904" i="16"/>
  <c r="C1904" i="16"/>
  <c r="D1904" i="16"/>
  <c r="E1904" i="16"/>
  <c r="O1904" i="16"/>
  <c r="P1904" i="16"/>
  <c r="R1904" i="16"/>
  <c r="A1905" i="16"/>
  <c r="B1905" i="16"/>
  <c r="C1905" i="16"/>
  <c r="D1905" i="16"/>
  <c r="E1905" i="16"/>
  <c r="O1905" i="16"/>
  <c r="P1905" i="16"/>
  <c r="R1905" i="16"/>
  <c r="A1906" i="16"/>
  <c r="B1906" i="16"/>
  <c r="C1906" i="16"/>
  <c r="D1906" i="16"/>
  <c r="E1906" i="16"/>
  <c r="O1906" i="16"/>
  <c r="P1906" i="16"/>
  <c r="Q1906" i="16"/>
  <c r="R1906" i="16"/>
  <c r="A1907" i="16"/>
  <c r="B1907" i="16"/>
  <c r="C1907" i="16"/>
  <c r="D1907" i="16"/>
  <c r="E1907" i="16"/>
  <c r="O1907" i="16"/>
  <c r="P1907" i="16"/>
  <c r="R1907" i="16"/>
  <c r="A1908" i="16"/>
  <c r="B1908" i="16"/>
  <c r="C1908" i="16"/>
  <c r="D1908" i="16"/>
  <c r="E1908" i="16"/>
  <c r="O1908" i="16"/>
  <c r="P1908" i="16"/>
  <c r="R1908" i="16"/>
  <c r="A1909" i="16"/>
  <c r="B1909" i="16"/>
  <c r="C1909" i="16"/>
  <c r="D1909" i="16"/>
  <c r="E1909" i="16"/>
  <c r="O1909" i="16"/>
  <c r="P1909" i="16"/>
  <c r="Q1909" i="16" s="1"/>
  <c r="R1909" i="16"/>
  <c r="A1910" i="16"/>
  <c r="B1910" i="16"/>
  <c r="C1910" i="16"/>
  <c r="D1910" i="16"/>
  <c r="E1910" i="16"/>
  <c r="O1910" i="16"/>
  <c r="Q1910" i="16" s="1"/>
  <c r="P1910" i="16"/>
  <c r="R1910" i="16"/>
  <c r="A1911" i="16"/>
  <c r="B1911" i="16"/>
  <c r="C1911" i="16"/>
  <c r="D1911" i="16"/>
  <c r="E1911" i="16"/>
  <c r="O1911" i="16"/>
  <c r="Q1911" i="16" s="1"/>
  <c r="P1911" i="16"/>
  <c r="R1911" i="16"/>
  <c r="A1912" i="16"/>
  <c r="B1912" i="16"/>
  <c r="C1912" i="16"/>
  <c r="D1912" i="16"/>
  <c r="E1912" i="16"/>
  <c r="O1912" i="16"/>
  <c r="P1912" i="16"/>
  <c r="Q1912" i="16"/>
  <c r="R1912" i="16"/>
  <c r="A1913" i="16"/>
  <c r="B1913" i="16"/>
  <c r="C1913" i="16"/>
  <c r="D1913" i="16"/>
  <c r="E1913" i="16"/>
  <c r="O1913" i="16"/>
  <c r="P1913" i="16"/>
  <c r="R1913" i="16"/>
  <c r="A1914" i="16"/>
  <c r="B1914" i="16"/>
  <c r="C1914" i="16"/>
  <c r="D1914" i="16"/>
  <c r="E1914" i="16"/>
  <c r="O1914" i="16"/>
  <c r="P1914" i="16"/>
  <c r="R1914" i="16"/>
  <c r="A1915" i="16"/>
  <c r="B1915" i="16"/>
  <c r="C1915" i="16"/>
  <c r="D1915" i="16"/>
  <c r="E1915" i="16"/>
  <c r="O1915" i="16"/>
  <c r="P1915" i="16"/>
  <c r="R1915" i="16"/>
  <c r="A1916" i="16"/>
  <c r="B1916" i="16"/>
  <c r="C1916" i="16"/>
  <c r="D1916" i="16"/>
  <c r="E1916" i="16"/>
  <c r="O1916" i="16"/>
  <c r="Q1916" i="16" s="1"/>
  <c r="P1916" i="16"/>
  <c r="R1916" i="16"/>
  <c r="A1917" i="16"/>
  <c r="B1917" i="16"/>
  <c r="C1917" i="16"/>
  <c r="D1917" i="16"/>
  <c r="E1917" i="16"/>
  <c r="O1917" i="16"/>
  <c r="P1917" i="16"/>
  <c r="R1917" i="16"/>
  <c r="A1918" i="16"/>
  <c r="B1918" i="16"/>
  <c r="C1918" i="16"/>
  <c r="D1918" i="16"/>
  <c r="E1918" i="16"/>
  <c r="O1918" i="16"/>
  <c r="Q1918" i="16" s="1"/>
  <c r="P1918" i="16"/>
  <c r="R1918" i="16"/>
  <c r="A1919" i="16"/>
  <c r="B1919" i="16"/>
  <c r="C1919" i="16"/>
  <c r="D1919" i="16"/>
  <c r="E1919" i="16"/>
  <c r="O1919" i="16"/>
  <c r="Q1919" i="16" s="1"/>
  <c r="P1919" i="16"/>
  <c r="R1919" i="16"/>
  <c r="A1920" i="16"/>
  <c r="B1920" i="16"/>
  <c r="C1920" i="16"/>
  <c r="D1920" i="16"/>
  <c r="E1920" i="16"/>
  <c r="O1920" i="16"/>
  <c r="Q1920" i="16" s="1"/>
  <c r="P1920" i="16"/>
  <c r="R1920" i="16"/>
  <c r="A1921" i="16"/>
  <c r="B1921" i="16"/>
  <c r="C1921" i="16"/>
  <c r="D1921" i="16"/>
  <c r="E1921" i="16"/>
  <c r="O1921" i="16"/>
  <c r="Q1921" i="16" s="1"/>
  <c r="P1921" i="16"/>
  <c r="R1921" i="16"/>
  <c r="A1922" i="16"/>
  <c r="B1922" i="16"/>
  <c r="C1922" i="16"/>
  <c r="D1922" i="16"/>
  <c r="E1922" i="16"/>
  <c r="O1922" i="16"/>
  <c r="P1922" i="16"/>
  <c r="R1922" i="16"/>
  <c r="A1923" i="16"/>
  <c r="B1923" i="16"/>
  <c r="C1923" i="16"/>
  <c r="D1923" i="16"/>
  <c r="E1923" i="16"/>
  <c r="O1923" i="16"/>
  <c r="P1923" i="16"/>
  <c r="Q1923" i="16"/>
  <c r="R1923" i="16"/>
  <c r="A1924" i="16"/>
  <c r="B1924" i="16"/>
  <c r="C1924" i="16"/>
  <c r="D1924" i="16"/>
  <c r="E1924" i="16"/>
  <c r="O1924" i="16"/>
  <c r="P1924" i="16"/>
  <c r="Q1924" i="16"/>
  <c r="R1924" i="16"/>
  <c r="A1925" i="16"/>
  <c r="B1925" i="16"/>
  <c r="C1925" i="16"/>
  <c r="D1925" i="16"/>
  <c r="E1925" i="16"/>
  <c r="O1925" i="16"/>
  <c r="P1925" i="16"/>
  <c r="Q1925" i="16"/>
  <c r="R1925" i="16"/>
  <c r="A1926" i="16"/>
  <c r="B1926" i="16"/>
  <c r="C1926" i="16"/>
  <c r="D1926" i="16"/>
  <c r="E1926" i="16"/>
  <c r="O1926" i="16"/>
  <c r="P1926" i="16"/>
  <c r="R1926" i="16"/>
  <c r="A1927" i="16"/>
  <c r="B1927" i="16"/>
  <c r="C1927" i="16"/>
  <c r="D1927" i="16"/>
  <c r="E1927" i="16"/>
  <c r="O1927" i="16"/>
  <c r="P1927" i="16"/>
  <c r="R1927" i="16"/>
  <c r="A1928" i="16"/>
  <c r="B1928" i="16"/>
  <c r="C1928" i="16"/>
  <c r="D1928" i="16"/>
  <c r="E1928" i="16"/>
  <c r="O1928" i="16"/>
  <c r="Q1928" i="16" s="1"/>
  <c r="P1928" i="16"/>
  <c r="R1928" i="16"/>
  <c r="A1929" i="16"/>
  <c r="C1929" i="16"/>
  <c r="D1929" i="16"/>
  <c r="E1929" i="16"/>
  <c r="O1929" i="16"/>
  <c r="Q1929" i="16" s="1"/>
  <c r="P1929" i="16"/>
  <c r="R1929" i="16"/>
  <c r="A1930" i="16"/>
  <c r="B1930" i="16"/>
  <c r="C1930" i="16"/>
  <c r="D1930" i="16"/>
  <c r="E1930" i="16"/>
  <c r="O1930" i="16"/>
  <c r="Q1930" i="16" s="1"/>
  <c r="P1930" i="16"/>
  <c r="R1930" i="16"/>
  <c r="A1931" i="16"/>
  <c r="B1931" i="16"/>
  <c r="C1931" i="16"/>
  <c r="D1931" i="16"/>
  <c r="E1931" i="16"/>
  <c r="O1931" i="16"/>
  <c r="P1931" i="16"/>
  <c r="R1931" i="16"/>
  <c r="A1932" i="16"/>
  <c r="B1932" i="16"/>
  <c r="C1932" i="16"/>
  <c r="D1932" i="16"/>
  <c r="E1932" i="16"/>
  <c r="O1932" i="16"/>
  <c r="Q1932" i="16" s="1"/>
  <c r="P1932" i="16"/>
  <c r="R1932" i="16"/>
  <c r="A1933" i="16"/>
  <c r="B1933" i="16"/>
  <c r="C1933" i="16"/>
  <c r="D1933" i="16"/>
  <c r="E1933" i="16"/>
  <c r="O1933" i="16"/>
  <c r="Q1933" i="16" s="1"/>
  <c r="P1933" i="16"/>
  <c r="R1933" i="16"/>
  <c r="A1934" i="16"/>
  <c r="B1934" i="16"/>
  <c r="C1934" i="16"/>
  <c r="D1934" i="16"/>
  <c r="E1934" i="16"/>
  <c r="O1934" i="16"/>
  <c r="Q1934" i="16" s="1"/>
  <c r="P1934" i="16"/>
  <c r="R1934" i="16"/>
  <c r="A1935" i="16"/>
  <c r="B1935" i="16"/>
  <c r="C1935" i="16"/>
  <c r="D1935" i="16"/>
  <c r="E1935" i="16"/>
  <c r="O1935" i="16"/>
  <c r="Q1935" i="16" s="1"/>
  <c r="P1935" i="16"/>
  <c r="R1935" i="16"/>
  <c r="A1936" i="16"/>
  <c r="B1936" i="16"/>
  <c r="C1936" i="16"/>
  <c r="D1936" i="16"/>
  <c r="E1936" i="16"/>
  <c r="O1936" i="16"/>
  <c r="P1936" i="16"/>
  <c r="R1936" i="16"/>
  <c r="A1937" i="16"/>
  <c r="B1937" i="16"/>
  <c r="C1937" i="16"/>
  <c r="D1937" i="16"/>
  <c r="E1937" i="16"/>
  <c r="O1937" i="16"/>
  <c r="Q1937" i="16" s="1"/>
  <c r="P1937" i="16"/>
  <c r="R1937" i="16"/>
  <c r="A1938" i="16"/>
  <c r="B1938" i="16"/>
  <c r="C1938" i="16"/>
  <c r="D1938" i="16"/>
  <c r="E1938" i="16"/>
  <c r="O1938" i="16"/>
  <c r="P1938" i="16"/>
  <c r="Q1938" i="16" s="1"/>
  <c r="R1938" i="16"/>
  <c r="A1939" i="16"/>
  <c r="B1939" i="16"/>
  <c r="C1939" i="16"/>
  <c r="D1939" i="16"/>
  <c r="E1939" i="16"/>
  <c r="O1939" i="16"/>
  <c r="P1939" i="16"/>
  <c r="Q1939" i="16"/>
  <c r="R1939" i="16"/>
  <c r="A1940" i="16"/>
  <c r="B1940" i="16"/>
  <c r="C1940" i="16"/>
  <c r="D1940" i="16"/>
  <c r="E1940" i="16"/>
  <c r="O1940" i="16"/>
  <c r="P1940" i="16"/>
  <c r="Q1940" i="16"/>
  <c r="R1940" i="16"/>
  <c r="A1941" i="16"/>
  <c r="B1941" i="16"/>
  <c r="C1941" i="16"/>
  <c r="D1941" i="16"/>
  <c r="E1941" i="16"/>
  <c r="O1941" i="16"/>
  <c r="P1941" i="16"/>
  <c r="R1941" i="16"/>
  <c r="A1942" i="16"/>
  <c r="B1942" i="16"/>
  <c r="C1942" i="16"/>
  <c r="D1942" i="16"/>
  <c r="E1942" i="16"/>
  <c r="O1942" i="16"/>
  <c r="P1942" i="16"/>
  <c r="R1942" i="16"/>
  <c r="A1943" i="16"/>
  <c r="B1943" i="16"/>
  <c r="C1943" i="16"/>
  <c r="D1943" i="16"/>
  <c r="E1943" i="16"/>
  <c r="O1943" i="16"/>
  <c r="P1943" i="16"/>
  <c r="Q1943" i="16" s="1"/>
  <c r="R1943" i="16"/>
  <c r="A1944" i="16"/>
  <c r="B1944" i="16"/>
  <c r="C1944" i="16"/>
  <c r="D1944" i="16"/>
  <c r="E1944" i="16"/>
  <c r="O1944" i="16"/>
  <c r="P1944" i="16"/>
  <c r="Q1944" i="16"/>
  <c r="R1944" i="16"/>
  <c r="A1945" i="16"/>
  <c r="B1945" i="16"/>
  <c r="C1945" i="16"/>
  <c r="D1945" i="16"/>
  <c r="E1945" i="16"/>
  <c r="O1945" i="16"/>
  <c r="P1945" i="16"/>
  <c r="Q1945" i="16" s="1"/>
  <c r="R1945" i="16"/>
  <c r="A1946" i="16"/>
  <c r="B1946" i="16"/>
  <c r="C1946" i="16"/>
  <c r="D1946" i="16"/>
  <c r="E1946" i="16"/>
  <c r="O1946" i="16"/>
  <c r="P1946" i="16"/>
  <c r="Q1946" i="16"/>
  <c r="R1946" i="16"/>
  <c r="A1947" i="16"/>
  <c r="B1947" i="16"/>
  <c r="C1947" i="16"/>
  <c r="D1947" i="16"/>
  <c r="E1947" i="16"/>
  <c r="O1947" i="16"/>
  <c r="P1947" i="16"/>
  <c r="Q1947" i="16" s="1"/>
  <c r="R1947" i="16"/>
  <c r="A1948" i="16"/>
  <c r="D1948" i="16"/>
  <c r="E1948" i="16"/>
  <c r="O1948" i="16"/>
  <c r="P1948" i="16"/>
  <c r="Q1948" i="16" s="1"/>
  <c r="R1948" i="16"/>
  <c r="A1949" i="16"/>
  <c r="B1949" i="16"/>
  <c r="C1949" i="16"/>
  <c r="D1949" i="16"/>
  <c r="E1949" i="16"/>
  <c r="O1949" i="16"/>
  <c r="P1949" i="16"/>
  <c r="R1949" i="16"/>
  <c r="A1950" i="16"/>
  <c r="B1950" i="16"/>
  <c r="C1950" i="16"/>
  <c r="D1950" i="16"/>
  <c r="E1950" i="16"/>
  <c r="O1950" i="16"/>
  <c r="P1950" i="16"/>
  <c r="Q1950" i="16"/>
  <c r="R1950" i="16"/>
  <c r="A1951" i="16"/>
  <c r="B1951" i="16"/>
  <c r="C1951" i="16"/>
  <c r="D1951" i="16"/>
  <c r="E1951" i="16"/>
  <c r="O1951" i="16"/>
  <c r="P1951" i="16"/>
  <c r="R1951" i="16"/>
  <c r="A1952" i="16"/>
  <c r="B1952" i="16"/>
  <c r="C1952" i="16"/>
  <c r="D1952" i="16"/>
  <c r="E1952" i="16"/>
  <c r="O1952" i="16"/>
  <c r="P1952" i="16"/>
  <c r="Q1952" i="16" s="1"/>
  <c r="R1952" i="16"/>
  <c r="A1953" i="16"/>
  <c r="B1953" i="16"/>
  <c r="C1953" i="16"/>
  <c r="D1953" i="16"/>
  <c r="E1953" i="16"/>
  <c r="O1953" i="16"/>
  <c r="P1953" i="16"/>
  <c r="R1953" i="16"/>
  <c r="A1954" i="16"/>
  <c r="B1954" i="16"/>
  <c r="C1954" i="16"/>
  <c r="D1954" i="16"/>
  <c r="E1954" i="16"/>
  <c r="O1954" i="16"/>
  <c r="P1954" i="16"/>
  <c r="R1954" i="16"/>
  <c r="A1955" i="16"/>
  <c r="B1955" i="16"/>
  <c r="C1955" i="16"/>
  <c r="D1955" i="16"/>
  <c r="E1955" i="16"/>
  <c r="O1955" i="16"/>
  <c r="Q1955" i="16" s="1"/>
  <c r="P1955" i="16"/>
  <c r="R1955" i="16"/>
  <c r="A1956" i="16"/>
  <c r="B1956" i="16"/>
  <c r="C1956" i="16"/>
  <c r="D1956" i="16"/>
  <c r="E1956" i="16"/>
  <c r="O1956" i="16"/>
  <c r="P1956" i="16"/>
  <c r="R1956" i="16"/>
  <c r="A1957" i="16"/>
  <c r="B1957" i="16"/>
  <c r="C1957" i="16"/>
  <c r="D1957" i="16"/>
  <c r="E1957" i="16"/>
  <c r="O1957" i="16"/>
  <c r="P1957" i="16"/>
  <c r="R1957" i="16"/>
  <c r="A1958" i="16"/>
  <c r="B1958" i="16"/>
  <c r="C1958" i="16"/>
  <c r="D1958" i="16"/>
  <c r="E1958" i="16"/>
  <c r="O1958" i="16"/>
  <c r="P1958" i="16"/>
  <c r="R1958" i="16"/>
  <c r="A1959" i="16"/>
  <c r="B1959" i="16"/>
  <c r="C1959" i="16"/>
  <c r="D1959" i="16"/>
  <c r="E1959" i="16"/>
  <c r="O1959" i="16"/>
  <c r="P1959" i="16"/>
  <c r="R1959" i="16"/>
  <c r="A1960" i="16"/>
  <c r="B1960" i="16"/>
  <c r="C1960" i="16"/>
  <c r="D1960" i="16"/>
  <c r="E1960" i="16"/>
  <c r="O1960" i="16"/>
  <c r="P1960" i="16"/>
  <c r="R1960" i="16"/>
  <c r="A1961" i="16"/>
  <c r="B1961" i="16"/>
  <c r="C1961" i="16"/>
  <c r="D1961" i="16"/>
  <c r="E1961" i="16"/>
  <c r="O1961" i="16"/>
  <c r="P1961" i="16"/>
  <c r="R1961" i="16"/>
  <c r="A1962" i="16"/>
  <c r="B1962" i="16"/>
  <c r="C1962" i="16"/>
  <c r="D1962" i="16"/>
  <c r="E1962" i="16"/>
  <c r="O1962" i="16"/>
  <c r="P1962" i="16"/>
  <c r="R1962" i="16"/>
  <c r="A1963" i="16"/>
  <c r="B1963" i="16"/>
  <c r="C1963" i="16"/>
  <c r="D1963" i="16"/>
  <c r="E1963" i="16"/>
  <c r="O1963" i="16"/>
  <c r="P1963" i="16"/>
  <c r="Q1963" i="16"/>
  <c r="R1963" i="16"/>
  <c r="A1964" i="16"/>
  <c r="B1964" i="16"/>
  <c r="C1964" i="16"/>
  <c r="D1964" i="16"/>
  <c r="E1964" i="16"/>
  <c r="O1964" i="16"/>
  <c r="P1964" i="16"/>
  <c r="R1964" i="16"/>
  <c r="A1965" i="16"/>
  <c r="B1965" i="16"/>
  <c r="C1965" i="16"/>
  <c r="D1965" i="16"/>
  <c r="E1965" i="16"/>
  <c r="O1965" i="16"/>
  <c r="P1965" i="16"/>
  <c r="R1965" i="16"/>
  <c r="A1966" i="16"/>
  <c r="B1966" i="16"/>
  <c r="C1966" i="16"/>
  <c r="D1966" i="16"/>
  <c r="E1966" i="16"/>
  <c r="O1966" i="16"/>
  <c r="P1966" i="16"/>
  <c r="R1966" i="16"/>
  <c r="A1967" i="16"/>
  <c r="B1967" i="16"/>
  <c r="C1967" i="16"/>
  <c r="D1967" i="16"/>
  <c r="E1967" i="16"/>
  <c r="O1967" i="16"/>
  <c r="P1967" i="16"/>
  <c r="R1967" i="16"/>
  <c r="A1968" i="16"/>
  <c r="B1968" i="16"/>
  <c r="C1968" i="16"/>
  <c r="D1968" i="16"/>
  <c r="E1968" i="16"/>
  <c r="O1968" i="16"/>
  <c r="P1968" i="16"/>
  <c r="R1968" i="16"/>
  <c r="A1969" i="16"/>
  <c r="B1969" i="16"/>
  <c r="C1969" i="16"/>
  <c r="D1969" i="16"/>
  <c r="E1969" i="16"/>
  <c r="O1969" i="16"/>
  <c r="P1969" i="16"/>
  <c r="R1969" i="16"/>
  <c r="A1970" i="16"/>
  <c r="B1970" i="16"/>
  <c r="C1970" i="16"/>
  <c r="D1970" i="16"/>
  <c r="E1970" i="16"/>
  <c r="O1970" i="16"/>
  <c r="P1970" i="16"/>
  <c r="R1970" i="16"/>
  <c r="A1971" i="16"/>
  <c r="B1971" i="16"/>
  <c r="C1971" i="16"/>
  <c r="D1971" i="16"/>
  <c r="E1971" i="16"/>
  <c r="O1971" i="16"/>
  <c r="P1971" i="16"/>
  <c r="R1971" i="16"/>
  <c r="A1972" i="16"/>
  <c r="B1972" i="16"/>
  <c r="C1972" i="16"/>
  <c r="D1972" i="16"/>
  <c r="E1972" i="16"/>
  <c r="O1972" i="16"/>
  <c r="P1972" i="16"/>
  <c r="R1972" i="16"/>
  <c r="B1973" i="16"/>
  <c r="C1973" i="16"/>
  <c r="D1973" i="16"/>
  <c r="E1973" i="16"/>
  <c r="O1973" i="16"/>
  <c r="P1973" i="16"/>
  <c r="R1973" i="16"/>
  <c r="A1974" i="16"/>
  <c r="B1974" i="16"/>
  <c r="C1974" i="16"/>
  <c r="D1974" i="16"/>
  <c r="E1974" i="16"/>
  <c r="O1974" i="16"/>
  <c r="P1974" i="16"/>
  <c r="R1974" i="16"/>
  <c r="A1975" i="16"/>
  <c r="B1975" i="16"/>
  <c r="C1975" i="16"/>
  <c r="D1975" i="16"/>
  <c r="E1975" i="16"/>
  <c r="O1975" i="16"/>
  <c r="P1975" i="16"/>
  <c r="R1975" i="16"/>
  <c r="A1976" i="16"/>
  <c r="B1976" i="16"/>
  <c r="C1976" i="16"/>
  <c r="D1976" i="16"/>
  <c r="E1976" i="16"/>
  <c r="O1976" i="16"/>
  <c r="P1976" i="16"/>
  <c r="Q1976" i="16"/>
  <c r="R1976" i="16"/>
  <c r="A1977" i="16"/>
  <c r="B1977" i="16"/>
  <c r="C1977" i="16"/>
  <c r="D1977" i="16"/>
  <c r="E1977" i="16"/>
  <c r="O1977" i="16"/>
  <c r="P1977" i="16"/>
  <c r="R1977" i="16"/>
  <c r="A1978" i="16"/>
  <c r="B1978" i="16"/>
  <c r="C1978" i="16"/>
  <c r="D1978" i="16"/>
  <c r="E1978" i="16"/>
  <c r="O1978" i="16"/>
  <c r="P1978" i="16"/>
  <c r="Q1978" i="16" s="1"/>
  <c r="R1978" i="16"/>
  <c r="A1979" i="16"/>
  <c r="B1979" i="16"/>
  <c r="C1979" i="16"/>
  <c r="D1979" i="16"/>
  <c r="E1979" i="16"/>
  <c r="O1979" i="16"/>
  <c r="Q1979" i="16" s="1"/>
  <c r="P1979" i="16"/>
  <c r="R1979" i="16"/>
  <c r="A1980" i="16"/>
  <c r="B1980" i="16"/>
  <c r="C1980" i="16"/>
  <c r="D1980" i="16"/>
  <c r="E1980" i="16"/>
  <c r="O1980" i="16"/>
  <c r="Q1980" i="16" s="1"/>
  <c r="P1980" i="16"/>
  <c r="R1980" i="16"/>
  <c r="A1981" i="16"/>
  <c r="B1981" i="16"/>
  <c r="C1981" i="16"/>
  <c r="D1981" i="16"/>
  <c r="E1981" i="16"/>
  <c r="O1981" i="16"/>
  <c r="Q1981" i="16" s="1"/>
  <c r="P1981" i="16"/>
  <c r="R1981" i="16"/>
  <c r="A1982" i="16"/>
  <c r="B1982" i="16"/>
  <c r="C1982" i="16"/>
  <c r="D1982" i="16"/>
  <c r="E1982" i="16"/>
  <c r="O1982" i="16"/>
  <c r="P1982" i="16"/>
  <c r="R1982" i="16"/>
  <c r="A1983" i="16"/>
  <c r="B1983" i="16"/>
  <c r="C1983" i="16"/>
  <c r="D1983" i="16"/>
  <c r="E1983" i="16"/>
  <c r="O1983" i="16"/>
  <c r="Q1983" i="16" s="1"/>
  <c r="P1983" i="16"/>
  <c r="R1983" i="16"/>
  <c r="A1984" i="16"/>
  <c r="B1984" i="16"/>
  <c r="C1984" i="16"/>
  <c r="D1984" i="16"/>
  <c r="E1984" i="16"/>
  <c r="O1984" i="16"/>
  <c r="P1984" i="16"/>
  <c r="Q1984" i="16"/>
  <c r="R1984" i="16"/>
  <c r="A1985" i="16"/>
  <c r="B1985" i="16"/>
  <c r="C1985" i="16"/>
  <c r="D1985" i="16"/>
  <c r="E1985" i="16"/>
  <c r="O1985" i="16"/>
  <c r="P1985" i="16"/>
  <c r="R1985" i="16"/>
  <c r="A1986" i="16"/>
  <c r="B1986" i="16"/>
  <c r="C1986" i="16"/>
  <c r="D1986" i="16"/>
  <c r="E1986" i="16"/>
  <c r="O1986" i="16"/>
  <c r="P1986" i="16"/>
  <c r="Q1986" i="16" s="1"/>
  <c r="R1986" i="16"/>
  <c r="A1987" i="16"/>
  <c r="B1987" i="16"/>
  <c r="C1987" i="16"/>
  <c r="D1987" i="16"/>
  <c r="E1987" i="16"/>
  <c r="O1987" i="16"/>
  <c r="P1987" i="16"/>
  <c r="R1987" i="16"/>
  <c r="A1988" i="16"/>
  <c r="B1988" i="16"/>
  <c r="C1988" i="16"/>
  <c r="D1988" i="16"/>
  <c r="E1988" i="16"/>
  <c r="O1988" i="16"/>
  <c r="Q1988" i="16" s="1"/>
  <c r="P1988" i="16"/>
  <c r="R1988" i="16"/>
  <c r="B1989" i="16"/>
  <c r="C1989" i="16"/>
  <c r="D1989" i="16"/>
  <c r="E1989" i="16"/>
  <c r="O1989" i="16"/>
  <c r="P1989" i="16"/>
  <c r="R1989" i="16"/>
  <c r="A1990" i="16"/>
  <c r="B1990" i="16"/>
  <c r="C1990" i="16"/>
  <c r="D1990" i="16"/>
  <c r="E1990" i="16"/>
  <c r="O1990" i="16"/>
  <c r="Q1990" i="16" s="1"/>
  <c r="P1990" i="16"/>
  <c r="R1990" i="16"/>
  <c r="A1991" i="16"/>
  <c r="B1991" i="16"/>
  <c r="C1991" i="16"/>
  <c r="D1991" i="16"/>
  <c r="E1991" i="16"/>
  <c r="O1991" i="16"/>
  <c r="Q1991" i="16" s="1"/>
  <c r="P1991" i="16"/>
  <c r="R1991" i="16"/>
  <c r="A1992" i="16"/>
  <c r="B1992" i="16"/>
  <c r="C1992" i="16"/>
  <c r="D1992" i="16"/>
  <c r="E1992" i="16"/>
  <c r="O1992" i="16"/>
  <c r="P1992" i="16"/>
  <c r="R1992" i="16"/>
  <c r="A1993" i="16"/>
  <c r="B1993" i="16"/>
  <c r="C1993" i="16"/>
  <c r="D1993" i="16"/>
  <c r="E1993" i="16"/>
  <c r="O1993" i="16"/>
  <c r="P1993" i="16"/>
  <c r="R1993" i="16"/>
  <c r="A1994" i="16"/>
  <c r="B1994" i="16"/>
  <c r="C1994" i="16"/>
  <c r="D1994" i="16"/>
  <c r="E1994" i="16"/>
  <c r="O1994" i="16"/>
  <c r="P1994" i="16"/>
  <c r="R1994" i="16"/>
  <c r="A1995" i="16"/>
  <c r="B1995" i="16"/>
  <c r="C1995" i="16"/>
  <c r="D1995" i="16"/>
  <c r="E1995" i="16"/>
  <c r="O1995" i="16"/>
  <c r="P1995" i="16"/>
  <c r="R1995" i="16"/>
  <c r="A1996" i="16"/>
  <c r="B1996" i="16"/>
  <c r="C1996" i="16"/>
  <c r="D1996" i="16"/>
  <c r="E1996" i="16"/>
  <c r="O1996" i="16"/>
  <c r="P1996" i="16"/>
  <c r="R1996" i="16"/>
  <c r="A1997" i="16"/>
  <c r="B1997" i="16"/>
  <c r="C1997" i="16"/>
  <c r="D1997" i="16"/>
  <c r="E1997" i="16"/>
  <c r="O1997" i="16"/>
  <c r="P1997" i="16"/>
  <c r="Q1997" i="16"/>
  <c r="R1997" i="16"/>
  <c r="A1998" i="16"/>
  <c r="B1998" i="16"/>
  <c r="C1998" i="16"/>
  <c r="D1998" i="16"/>
  <c r="E1998" i="16"/>
  <c r="O1998" i="16"/>
  <c r="P1998" i="16"/>
  <c r="Q1998" i="16"/>
  <c r="R1998" i="16"/>
  <c r="A1999" i="16"/>
  <c r="B1999" i="16"/>
  <c r="C1999" i="16"/>
  <c r="D1999" i="16"/>
  <c r="E1999" i="16"/>
  <c r="O1999" i="16"/>
  <c r="P1999" i="16"/>
  <c r="R1999" i="16"/>
  <c r="A2000" i="16"/>
  <c r="B2000" i="16"/>
  <c r="C2000" i="16"/>
  <c r="D2000" i="16"/>
  <c r="E2000" i="16"/>
  <c r="O2000" i="16"/>
  <c r="P2000" i="16"/>
  <c r="R2000" i="16"/>
  <c r="A2001" i="16"/>
  <c r="B2001" i="16"/>
  <c r="C2001" i="16"/>
  <c r="D2001" i="16"/>
  <c r="E2001" i="16"/>
  <c r="O2001" i="16"/>
  <c r="P2001" i="16"/>
  <c r="Q2001" i="16" s="1"/>
  <c r="R2001" i="16"/>
  <c r="A2002" i="16"/>
  <c r="B2002" i="16"/>
  <c r="C2002" i="16"/>
  <c r="D2002" i="16"/>
  <c r="E2002" i="16"/>
  <c r="O2002" i="16"/>
  <c r="Q2002" i="16" s="1"/>
  <c r="P2002" i="16"/>
  <c r="R2002" i="16"/>
  <c r="A2003" i="16"/>
  <c r="B2003" i="16"/>
  <c r="C2003" i="16"/>
  <c r="D2003" i="16"/>
  <c r="E2003" i="16"/>
  <c r="O2003" i="16"/>
  <c r="P2003" i="16"/>
  <c r="R2003" i="16"/>
  <c r="A2004" i="16"/>
  <c r="B2004" i="16"/>
  <c r="C2004" i="16"/>
  <c r="D2004" i="16"/>
  <c r="E2004" i="16"/>
  <c r="O2004" i="16"/>
  <c r="P2004" i="16"/>
  <c r="R2004" i="16"/>
  <c r="B2005" i="16"/>
  <c r="C2005" i="16"/>
  <c r="D2005" i="16"/>
  <c r="E2005" i="16"/>
  <c r="O2005" i="16"/>
  <c r="P2005" i="16"/>
  <c r="R2005" i="16"/>
  <c r="A2006" i="16"/>
  <c r="B2006" i="16"/>
  <c r="C2006" i="16"/>
  <c r="D2006" i="16"/>
  <c r="E2006" i="16"/>
  <c r="O2006" i="16"/>
  <c r="Q2006" i="16" s="1"/>
  <c r="P2006" i="16"/>
  <c r="R2006" i="16"/>
  <c r="A2007" i="16"/>
  <c r="B2007" i="16"/>
  <c r="C2007" i="16"/>
  <c r="D2007" i="16"/>
  <c r="E2007" i="16"/>
  <c r="O2007" i="16"/>
  <c r="Q2007" i="16" s="1"/>
  <c r="P2007" i="16"/>
  <c r="R2007" i="16"/>
  <c r="A2008" i="16"/>
  <c r="B2008" i="16"/>
  <c r="C2008" i="16"/>
  <c r="D2008" i="16"/>
  <c r="E2008" i="16"/>
  <c r="O2008" i="16"/>
  <c r="Q2008" i="16" s="1"/>
  <c r="P2008" i="16"/>
  <c r="R2008" i="16"/>
  <c r="A2009" i="16"/>
  <c r="B2009" i="16"/>
  <c r="C2009" i="16"/>
  <c r="D2009" i="16"/>
  <c r="E2009" i="16"/>
  <c r="O2009" i="16"/>
  <c r="P2009" i="16"/>
  <c r="R2009" i="16"/>
  <c r="A2010" i="16"/>
  <c r="B2010" i="16"/>
  <c r="C2010" i="16"/>
  <c r="D2010" i="16"/>
  <c r="E2010" i="16"/>
  <c r="O2010" i="16"/>
  <c r="P2010" i="16"/>
  <c r="R2010" i="16"/>
  <c r="A2011" i="16"/>
  <c r="B2011" i="16"/>
  <c r="C2011" i="16"/>
  <c r="D2011" i="16"/>
  <c r="E2011" i="16"/>
  <c r="O2011" i="16"/>
  <c r="P2011" i="16"/>
  <c r="R2011" i="16"/>
  <c r="A2012" i="16"/>
  <c r="B2012" i="16"/>
  <c r="C2012" i="16"/>
  <c r="D2012" i="16"/>
  <c r="E2012" i="16"/>
  <c r="O2012" i="16"/>
  <c r="P2012" i="16"/>
  <c r="R2012" i="16"/>
  <c r="A2013" i="16"/>
  <c r="B2013" i="16"/>
  <c r="C2013" i="16"/>
  <c r="D2013" i="16"/>
  <c r="E2013" i="16"/>
  <c r="O2013" i="16"/>
  <c r="P2013" i="16"/>
  <c r="R2013" i="16"/>
  <c r="A2014" i="16"/>
  <c r="B2014" i="16"/>
  <c r="C2014" i="16"/>
  <c r="D2014" i="16"/>
  <c r="E2014" i="16"/>
  <c r="O2014" i="16"/>
  <c r="Q2014" i="16" s="1"/>
  <c r="P2014" i="16"/>
  <c r="R2014" i="16"/>
  <c r="A2015" i="16"/>
  <c r="B2015" i="16"/>
  <c r="C2015" i="16"/>
  <c r="D2015" i="16"/>
  <c r="E2015" i="16"/>
  <c r="O2015" i="16"/>
  <c r="Q2015" i="16" s="1"/>
  <c r="P2015" i="16"/>
  <c r="R2015" i="16"/>
  <c r="A2016" i="16"/>
  <c r="B2016" i="16"/>
  <c r="C2016" i="16"/>
  <c r="D2016" i="16"/>
  <c r="E2016" i="16"/>
  <c r="O2016" i="16"/>
  <c r="Q2016" i="16" s="1"/>
  <c r="P2016" i="16"/>
  <c r="R2016" i="16"/>
  <c r="A2017" i="16"/>
  <c r="B2017" i="16"/>
  <c r="C2017" i="16"/>
  <c r="D2017" i="16"/>
  <c r="E2017" i="16"/>
  <c r="O2017" i="16"/>
  <c r="P2017" i="16"/>
  <c r="R2017" i="16"/>
  <c r="A2018" i="16"/>
  <c r="B2018" i="16"/>
  <c r="C2018" i="16"/>
  <c r="D2018" i="16"/>
  <c r="E2018" i="16"/>
  <c r="O2018" i="16"/>
  <c r="P2018" i="16"/>
  <c r="R2018" i="16"/>
  <c r="A2019" i="16"/>
  <c r="B2019" i="16"/>
  <c r="C2019" i="16"/>
  <c r="D2019" i="16"/>
  <c r="E2019" i="16"/>
  <c r="O2019" i="16"/>
  <c r="P2019" i="16"/>
  <c r="R2019" i="16"/>
  <c r="A2020" i="16"/>
  <c r="B2020" i="16"/>
  <c r="C2020" i="16"/>
  <c r="D2020" i="16"/>
  <c r="E2020" i="16"/>
  <c r="O2020" i="16"/>
  <c r="P2020" i="16"/>
  <c r="R2020" i="16"/>
  <c r="B2021" i="16"/>
  <c r="C2021" i="16"/>
  <c r="D2021" i="16"/>
  <c r="E2021" i="16"/>
  <c r="O2021" i="16"/>
  <c r="P2021" i="16"/>
  <c r="R2021" i="16"/>
  <c r="A2022" i="16"/>
  <c r="B2022" i="16"/>
  <c r="C2022" i="16"/>
  <c r="D2022" i="16"/>
  <c r="E2022" i="16"/>
  <c r="O2022" i="16"/>
  <c r="Q2022" i="16" s="1"/>
  <c r="P2022" i="16"/>
  <c r="R2022" i="16"/>
  <c r="A2023" i="16"/>
  <c r="B2023" i="16"/>
  <c r="C2023" i="16"/>
  <c r="D2023" i="16"/>
  <c r="E2023" i="16"/>
  <c r="O2023" i="16"/>
  <c r="Q2023" i="16" s="1"/>
  <c r="P2023" i="16"/>
  <c r="R2023" i="16"/>
  <c r="A2024" i="16"/>
  <c r="B2024" i="16"/>
  <c r="C2024" i="16"/>
  <c r="D2024" i="16"/>
  <c r="E2024" i="16"/>
  <c r="O2024" i="16"/>
  <c r="Q2024" i="16" s="1"/>
  <c r="P2024" i="16"/>
  <c r="R2024" i="16"/>
  <c r="A2025" i="16"/>
  <c r="B2025" i="16"/>
  <c r="C2025" i="16"/>
  <c r="D2025" i="16"/>
  <c r="E2025" i="16"/>
  <c r="O2025" i="16"/>
  <c r="P2025" i="16"/>
  <c r="R2025" i="16"/>
  <c r="A2026" i="16"/>
  <c r="B2026" i="16"/>
  <c r="C2026" i="16"/>
  <c r="D2026" i="16"/>
  <c r="E2026" i="16"/>
  <c r="O2026" i="16"/>
  <c r="P2026" i="16"/>
  <c r="R2026" i="16"/>
  <c r="A2027" i="16"/>
  <c r="B2027" i="16"/>
  <c r="C2027" i="16"/>
  <c r="D2027" i="16"/>
  <c r="E2027" i="16"/>
  <c r="O2027" i="16"/>
  <c r="P2027" i="16"/>
  <c r="R2027" i="16"/>
  <c r="A2028" i="16"/>
  <c r="B2028" i="16"/>
  <c r="C2028" i="16"/>
  <c r="D2028" i="16"/>
  <c r="E2028" i="16"/>
  <c r="O2028" i="16"/>
  <c r="P2028" i="16"/>
  <c r="R2028" i="16"/>
  <c r="A2029" i="16"/>
  <c r="B2029" i="16"/>
  <c r="C2029" i="16"/>
  <c r="D2029" i="16"/>
  <c r="E2029" i="16"/>
  <c r="O2029" i="16"/>
  <c r="P2029" i="16"/>
  <c r="R2029" i="16"/>
  <c r="A2030" i="16"/>
  <c r="B2030" i="16"/>
  <c r="C2030" i="16"/>
  <c r="D2030" i="16"/>
  <c r="E2030" i="16"/>
  <c r="O2030" i="16"/>
  <c r="Q2030" i="16" s="1"/>
  <c r="P2030" i="16"/>
  <c r="R2030" i="16"/>
  <c r="A2031" i="16"/>
  <c r="B2031" i="16"/>
  <c r="C2031" i="16"/>
  <c r="D2031" i="16"/>
  <c r="E2031" i="16"/>
  <c r="O2031" i="16"/>
  <c r="Q2031" i="16" s="1"/>
  <c r="P2031" i="16"/>
  <c r="R2031" i="16"/>
  <c r="A2032" i="16"/>
  <c r="B2032" i="16"/>
  <c r="C2032" i="16"/>
  <c r="D2032" i="16"/>
  <c r="E2032" i="16"/>
  <c r="O2032" i="16"/>
  <c r="Q2032" i="16" s="1"/>
  <c r="P2032" i="16"/>
  <c r="R2032" i="16"/>
  <c r="A2033" i="16"/>
  <c r="B2033" i="16"/>
  <c r="C2033" i="16"/>
  <c r="D2033" i="16"/>
  <c r="E2033" i="16"/>
  <c r="O2033" i="16"/>
  <c r="P2033" i="16"/>
  <c r="R2033" i="16"/>
  <c r="A2034" i="16"/>
  <c r="B2034" i="16"/>
  <c r="C2034" i="16"/>
  <c r="D2034" i="16"/>
  <c r="E2034" i="16"/>
  <c r="O2034" i="16"/>
  <c r="P2034" i="16"/>
  <c r="R2034" i="16"/>
  <c r="A2035" i="16"/>
  <c r="B2035" i="16"/>
  <c r="C2035" i="16"/>
  <c r="D2035" i="16"/>
  <c r="E2035" i="16"/>
  <c r="O2035" i="16"/>
  <c r="P2035" i="16"/>
  <c r="R2035" i="16"/>
  <c r="A2036" i="16"/>
  <c r="B2036" i="16"/>
  <c r="C2036" i="16"/>
  <c r="D2036" i="16"/>
  <c r="E2036" i="16"/>
  <c r="O2036" i="16"/>
  <c r="P2036" i="16"/>
  <c r="R2036" i="16"/>
  <c r="B2037" i="16"/>
  <c r="C2037" i="16"/>
  <c r="D2037" i="16"/>
  <c r="E2037" i="16"/>
  <c r="O2037" i="16"/>
  <c r="P2037" i="16"/>
  <c r="R2037" i="16"/>
  <c r="A2038" i="16"/>
  <c r="B2038" i="16"/>
  <c r="C2038" i="16"/>
  <c r="D2038" i="16"/>
  <c r="E2038" i="16"/>
  <c r="O2038" i="16"/>
  <c r="Q2038" i="16" s="1"/>
  <c r="P2038" i="16"/>
  <c r="R2038" i="16"/>
  <c r="A2039" i="16"/>
  <c r="B2039" i="16"/>
  <c r="C2039" i="16"/>
  <c r="D2039" i="16"/>
  <c r="E2039" i="16"/>
  <c r="O2039" i="16"/>
  <c r="Q2039" i="16" s="1"/>
  <c r="P2039" i="16"/>
  <c r="R2039" i="16"/>
  <c r="A2040" i="16"/>
  <c r="B2040" i="16"/>
  <c r="C2040" i="16"/>
  <c r="D2040" i="16"/>
  <c r="E2040" i="16"/>
  <c r="O2040" i="16"/>
  <c r="Q2040" i="16" s="1"/>
  <c r="P2040" i="16"/>
  <c r="R2040" i="16"/>
  <c r="A2041" i="16"/>
  <c r="B2041" i="16"/>
  <c r="C2041" i="16"/>
  <c r="D2041" i="16"/>
  <c r="E2041" i="16"/>
  <c r="O2041" i="16"/>
  <c r="P2041" i="16"/>
  <c r="R2041" i="16"/>
  <c r="A2042" i="16"/>
  <c r="B2042" i="16"/>
  <c r="C2042" i="16"/>
  <c r="D2042" i="16"/>
  <c r="E2042" i="16"/>
  <c r="O2042" i="16"/>
  <c r="P2042" i="16"/>
  <c r="R2042" i="16"/>
  <c r="A2043" i="16"/>
  <c r="B2043" i="16"/>
  <c r="C2043" i="16"/>
  <c r="D2043" i="16"/>
  <c r="E2043" i="16"/>
  <c r="O2043" i="16"/>
  <c r="P2043" i="16"/>
  <c r="R2043" i="16"/>
  <c r="A2044" i="16"/>
  <c r="B2044" i="16"/>
  <c r="C2044" i="16"/>
  <c r="D2044" i="16"/>
  <c r="E2044" i="16"/>
  <c r="O2044" i="16"/>
  <c r="P2044" i="16"/>
  <c r="R2044" i="16"/>
  <c r="A2045" i="16"/>
  <c r="B2045" i="16"/>
  <c r="C2045" i="16"/>
  <c r="D2045" i="16"/>
  <c r="E2045" i="16"/>
  <c r="O2045" i="16"/>
  <c r="P2045" i="16"/>
  <c r="R2045" i="16"/>
  <c r="A2046" i="16"/>
  <c r="B2046" i="16"/>
  <c r="C2046" i="16"/>
  <c r="D2046" i="16"/>
  <c r="E2046" i="16"/>
  <c r="O2046" i="16"/>
  <c r="Q2046" i="16" s="1"/>
  <c r="P2046" i="16"/>
  <c r="R2046" i="16"/>
  <c r="A2047" i="16"/>
  <c r="B2047" i="16"/>
  <c r="C2047" i="16"/>
  <c r="D2047" i="16"/>
  <c r="E2047" i="16"/>
  <c r="O2047" i="16"/>
  <c r="Q2047" i="16" s="1"/>
  <c r="P2047" i="16"/>
  <c r="R2047" i="16"/>
  <c r="A2048" i="16"/>
  <c r="B2048" i="16"/>
  <c r="C2048" i="16"/>
  <c r="D2048" i="16"/>
  <c r="E2048" i="16"/>
  <c r="O2048" i="16"/>
  <c r="Q2048" i="16" s="1"/>
  <c r="P2048" i="16"/>
  <c r="R2048" i="16"/>
  <c r="A2049" i="16"/>
  <c r="B2049" i="16"/>
  <c r="C2049" i="16"/>
  <c r="D2049" i="16"/>
  <c r="E2049" i="16"/>
  <c r="O2049" i="16"/>
  <c r="P2049" i="16"/>
  <c r="R2049" i="16"/>
  <c r="A2050" i="16"/>
  <c r="B2050" i="16"/>
  <c r="C2050" i="16"/>
  <c r="D2050" i="16"/>
  <c r="E2050" i="16"/>
  <c r="O2050" i="16"/>
  <c r="P2050" i="16"/>
  <c r="R2050" i="16"/>
  <c r="A2051" i="16"/>
  <c r="B2051" i="16"/>
  <c r="C2051" i="16"/>
  <c r="D2051" i="16"/>
  <c r="E2051" i="16"/>
  <c r="O2051" i="16"/>
  <c r="Q2051" i="16" s="1"/>
  <c r="P2051" i="16"/>
  <c r="R2051" i="16"/>
  <c r="A2052" i="16"/>
  <c r="B2052" i="16"/>
  <c r="C2052" i="16"/>
  <c r="D2052" i="16"/>
  <c r="E2052" i="16"/>
  <c r="O2052" i="16"/>
  <c r="P2052" i="16"/>
  <c r="R2052" i="16"/>
  <c r="B2053" i="16"/>
  <c r="C2053" i="16"/>
  <c r="D2053" i="16"/>
  <c r="E2053" i="16"/>
  <c r="O2053" i="16"/>
  <c r="P2053" i="16"/>
  <c r="R2053" i="16"/>
  <c r="A2054" i="16"/>
  <c r="B2054" i="16"/>
  <c r="C2054" i="16"/>
  <c r="D2054" i="16"/>
  <c r="E2054" i="16"/>
  <c r="O2054" i="16"/>
  <c r="P2054" i="16"/>
  <c r="R2054" i="16"/>
  <c r="A2055" i="16"/>
  <c r="B2055" i="16"/>
  <c r="C2055" i="16"/>
  <c r="D2055" i="16"/>
  <c r="E2055" i="16"/>
  <c r="O2055" i="16"/>
  <c r="Q2055" i="16" s="1"/>
  <c r="P2055" i="16"/>
  <c r="R2055" i="16"/>
  <c r="A2056" i="16"/>
  <c r="B2056" i="16"/>
  <c r="C2056" i="16"/>
  <c r="D2056" i="16"/>
  <c r="E2056" i="16"/>
  <c r="O2056" i="16"/>
  <c r="P2056" i="16"/>
  <c r="R2056" i="16"/>
  <c r="A2057" i="16"/>
  <c r="B2057" i="16"/>
  <c r="C2057" i="16"/>
  <c r="D2057" i="16"/>
  <c r="E2057" i="16"/>
  <c r="O2057" i="16"/>
  <c r="P2057" i="16"/>
  <c r="R2057" i="16"/>
  <c r="A2058" i="16"/>
  <c r="B2058" i="16"/>
  <c r="C2058" i="16"/>
  <c r="D2058" i="16"/>
  <c r="E2058" i="16"/>
  <c r="O2058" i="16"/>
  <c r="P2058" i="16"/>
  <c r="R2058" i="16"/>
  <c r="A2059" i="16"/>
  <c r="B2059" i="16"/>
  <c r="C2059" i="16"/>
  <c r="D2059" i="16"/>
  <c r="E2059" i="16"/>
  <c r="O2059" i="16"/>
  <c r="P2059" i="16"/>
  <c r="R2059" i="16"/>
  <c r="A2060" i="16"/>
  <c r="B2060" i="16"/>
  <c r="C2060" i="16"/>
  <c r="D2060" i="16"/>
  <c r="E2060" i="16"/>
  <c r="O2060" i="16"/>
  <c r="P2060" i="16"/>
  <c r="R2060" i="16"/>
  <c r="A2061" i="16"/>
  <c r="B2061" i="16"/>
  <c r="C2061" i="16"/>
  <c r="D2061" i="16"/>
  <c r="E2061" i="16"/>
  <c r="O2061" i="16"/>
  <c r="P2061" i="16"/>
  <c r="R2061" i="16"/>
  <c r="A2062" i="16"/>
  <c r="B2062" i="16"/>
  <c r="C2062" i="16"/>
  <c r="D2062" i="16"/>
  <c r="E2062" i="16"/>
  <c r="O2062" i="16"/>
  <c r="P2062" i="16"/>
  <c r="R2062" i="16"/>
  <c r="A2063" i="16"/>
  <c r="B2063" i="16"/>
  <c r="C2063" i="16"/>
  <c r="D2063" i="16"/>
  <c r="E2063" i="16"/>
  <c r="O2063" i="16"/>
  <c r="P2063" i="16"/>
  <c r="R2063" i="16"/>
  <c r="A2064" i="16"/>
  <c r="B2064" i="16"/>
  <c r="C2064" i="16"/>
  <c r="D2064" i="16"/>
  <c r="E2064" i="16"/>
  <c r="O2064" i="16"/>
  <c r="P2064" i="16"/>
  <c r="R2064" i="16"/>
  <c r="A2065" i="16"/>
  <c r="B2065" i="16"/>
  <c r="C2065" i="16"/>
  <c r="D2065" i="16"/>
  <c r="E2065" i="16"/>
  <c r="O2065" i="16"/>
  <c r="P2065" i="16"/>
  <c r="R2065" i="16"/>
  <c r="A2066" i="16"/>
  <c r="B2066" i="16"/>
  <c r="C2066" i="16"/>
  <c r="D2066" i="16"/>
  <c r="E2066" i="16"/>
  <c r="O2066" i="16"/>
  <c r="P2066" i="16"/>
  <c r="R2066" i="16"/>
  <c r="A2067" i="16"/>
  <c r="B2067" i="16"/>
  <c r="C2067" i="16"/>
  <c r="D2067" i="16"/>
  <c r="E2067" i="16"/>
  <c r="O2067" i="16"/>
  <c r="P2067" i="16"/>
  <c r="R2067" i="16"/>
  <c r="A2068" i="16"/>
  <c r="B2068" i="16"/>
  <c r="C2068" i="16"/>
  <c r="D2068" i="16"/>
  <c r="E2068" i="16"/>
  <c r="O2068" i="16"/>
  <c r="P2068" i="16"/>
  <c r="R2068" i="16"/>
  <c r="A2069" i="16"/>
  <c r="B2069" i="16"/>
  <c r="C2069" i="16"/>
  <c r="D2069" i="16"/>
  <c r="E2069" i="16"/>
  <c r="O2069" i="16"/>
  <c r="P2069" i="16"/>
  <c r="R2069" i="16"/>
  <c r="A2070" i="16"/>
  <c r="B2070" i="16"/>
  <c r="C2070" i="16"/>
  <c r="D2070" i="16"/>
  <c r="E2070" i="16"/>
  <c r="O2070" i="16"/>
  <c r="P2070" i="16"/>
  <c r="R2070" i="16"/>
  <c r="A2071" i="16"/>
  <c r="B2071" i="16"/>
  <c r="C2071" i="16"/>
  <c r="D2071" i="16"/>
  <c r="E2071" i="16"/>
  <c r="O2071" i="16"/>
  <c r="P2071" i="16"/>
  <c r="R2071" i="16"/>
  <c r="A2072" i="16"/>
  <c r="B2072" i="16"/>
  <c r="C2072" i="16"/>
  <c r="D2072" i="16"/>
  <c r="E2072" i="16"/>
  <c r="O2072" i="16"/>
  <c r="Q2072" i="16" s="1"/>
  <c r="P2072" i="16"/>
  <c r="R2072" i="16"/>
  <c r="A2073" i="16"/>
  <c r="B2073" i="16"/>
  <c r="C2073" i="16"/>
  <c r="D2073" i="16"/>
  <c r="E2073" i="16"/>
  <c r="O2073" i="16"/>
  <c r="Q2073" i="16" s="1"/>
  <c r="P2073" i="16"/>
  <c r="R2073" i="16"/>
  <c r="A2074" i="16"/>
  <c r="B2074" i="16"/>
  <c r="C2074" i="16"/>
  <c r="D2074" i="16"/>
  <c r="E2074" i="16"/>
  <c r="O2074" i="16"/>
  <c r="P2074" i="16"/>
  <c r="R2074" i="16"/>
  <c r="A2075" i="16"/>
  <c r="B2075" i="16"/>
  <c r="C2075" i="16"/>
  <c r="D2075" i="16"/>
  <c r="E2075" i="16"/>
  <c r="O2075" i="16"/>
  <c r="Q2075" i="16" s="1"/>
  <c r="P2075" i="16"/>
  <c r="R2075" i="16"/>
  <c r="A2076" i="16"/>
  <c r="B2076" i="16"/>
  <c r="C2076" i="16"/>
  <c r="D2076" i="16"/>
  <c r="E2076" i="16"/>
  <c r="O2076" i="16"/>
  <c r="P2076" i="16"/>
  <c r="R2076" i="16"/>
  <c r="A2077" i="16"/>
  <c r="B2077" i="16"/>
  <c r="C2077" i="16"/>
  <c r="D2077" i="16"/>
  <c r="E2077" i="16"/>
  <c r="O2077" i="16"/>
  <c r="Q2077" i="16" s="1"/>
  <c r="P2077" i="16"/>
  <c r="R2077" i="16"/>
  <c r="A2078" i="16"/>
  <c r="B2078" i="16"/>
  <c r="C2078" i="16"/>
  <c r="D2078" i="16"/>
  <c r="E2078" i="16"/>
  <c r="O2078" i="16"/>
  <c r="P2078" i="16"/>
  <c r="R2078" i="16"/>
  <c r="A2079" i="16"/>
  <c r="B2079" i="16"/>
  <c r="C2079" i="16"/>
  <c r="D2079" i="16"/>
  <c r="E2079" i="16"/>
  <c r="O2079" i="16"/>
  <c r="P2079" i="16"/>
  <c r="R2079" i="16"/>
  <c r="A2080" i="16"/>
  <c r="B2080" i="16"/>
  <c r="C2080" i="16"/>
  <c r="D2080" i="16"/>
  <c r="E2080" i="16"/>
  <c r="O2080" i="16"/>
  <c r="P2080" i="16"/>
  <c r="R2080" i="16"/>
  <c r="A2081" i="16"/>
  <c r="B2081" i="16"/>
  <c r="C2081" i="16"/>
  <c r="D2081" i="16"/>
  <c r="E2081" i="16"/>
  <c r="O2081" i="16"/>
  <c r="Q2081" i="16" s="1"/>
  <c r="P2081" i="16"/>
  <c r="R2081" i="16"/>
  <c r="A2082" i="16"/>
  <c r="B2082" i="16"/>
  <c r="C2082" i="16"/>
  <c r="D2082" i="16"/>
  <c r="E2082" i="16"/>
  <c r="O2082" i="16"/>
  <c r="P2082" i="16"/>
  <c r="R2082" i="16"/>
  <c r="A2083" i="16"/>
  <c r="B2083" i="16"/>
  <c r="C2083" i="16"/>
  <c r="D2083" i="16"/>
  <c r="E2083" i="16"/>
  <c r="O2083" i="16"/>
  <c r="P2083" i="16"/>
  <c r="R2083" i="16"/>
  <c r="A2084" i="16"/>
  <c r="B2084" i="16"/>
  <c r="C2084" i="16"/>
  <c r="D2084" i="16"/>
  <c r="E2084" i="16"/>
  <c r="O2084" i="16"/>
  <c r="P2084" i="16"/>
  <c r="R2084" i="16"/>
  <c r="A2085" i="16"/>
  <c r="B2085" i="16"/>
  <c r="C2085" i="16"/>
  <c r="D2085" i="16"/>
  <c r="E2085" i="16"/>
  <c r="O2085" i="16"/>
  <c r="P2085" i="16"/>
  <c r="R2085" i="16"/>
  <c r="A2086" i="16"/>
  <c r="B2086" i="16"/>
  <c r="C2086" i="16"/>
  <c r="D2086" i="16"/>
  <c r="E2086" i="16"/>
  <c r="O2086" i="16"/>
  <c r="P2086" i="16"/>
  <c r="R2086" i="16"/>
  <c r="A2087" i="16"/>
  <c r="B2087" i="16"/>
  <c r="C2087" i="16"/>
  <c r="D2087" i="16"/>
  <c r="E2087" i="16"/>
  <c r="O2087" i="16"/>
  <c r="Q2087" i="16" s="1"/>
  <c r="P2087" i="16"/>
  <c r="R2087" i="16"/>
  <c r="A2088" i="16"/>
  <c r="B2088" i="16"/>
  <c r="C2088" i="16"/>
  <c r="D2088" i="16"/>
  <c r="E2088" i="16"/>
  <c r="O2088" i="16"/>
  <c r="Q2088" i="16" s="1"/>
  <c r="P2088" i="16"/>
  <c r="R2088" i="16"/>
  <c r="A2089" i="16"/>
  <c r="B2089" i="16"/>
  <c r="C2089" i="16"/>
  <c r="D2089" i="16"/>
  <c r="E2089" i="16"/>
  <c r="O2089" i="16"/>
  <c r="Q2089" i="16" s="1"/>
  <c r="P2089" i="16"/>
  <c r="R2089" i="16"/>
  <c r="A2090" i="16"/>
  <c r="B2090" i="16"/>
  <c r="C2090" i="16"/>
  <c r="D2090" i="16"/>
  <c r="E2090" i="16"/>
  <c r="O2090" i="16"/>
  <c r="P2090" i="16"/>
  <c r="R2090" i="16"/>
  <c r="A2091" i="16"/>
  <c r="B2091" i="16"/>
  <c r="C2091" i="16"/>
  <c r="D2091" i="16"/>
  <c r="E2091" i="16"/>
  <c r="O2091" i="16"/>
  <c r="P2091" i="16"/>
  <c r="R2091" i="16"/>
  <c r="A2092" i="16"/>
  <c r="B2092" i="16"/>
  <c r="C2092" i="16"/>
  <c r="D2092" i="16"/>
  <c r="E2092" i="16"/>
  <c r="O2092" i="16"/>
  <c r="P2092" i="16"/>
  <c r="R2092" i="16"/>
  <c r="A2093" i="16"/>
  <c r="B2093" i="16"/>
  <c r="C2093" i="16"/>
  <c r="D2093" i="16"/>
  <c r="E2093" i="16"/>
  <c r="O2093" i="16"/>
  <c r="Q2093" i="16" s="1"/>
  <c r="P2093" i="16"/>
  <c r="R2093" i="16"/>
  <c r="A2094" i="16"/>
  <c r="B2094" i="16"/>
  <c r="C2094" i="16"/>
  <c r="D2094" i="16"/>
  <c r="E2094" i="16"/>
  <c r="O2094" i="16"/>
  <c r="P2094" i="16"/>
  <c r="R2094" i="16"/>
  <c r="A2095" i="16"/>
  <c r="B2095" i="16"/>
  <c r="C2095" i="16"/>
  <c r="D2095" i="16"/>
  <c r="E2095" i="16"/>
  <c r="O2095" i="16"/>
  <c r="Q2095" i="16" s="1"/>
  <c r="P2095" i="16"/>
  <c r="R2095" i="16"/>
  <c r="A2096" i="16"/>
  <c r="B2096" i="16"/>
  <c r="C2096" i="16"/>
  <c r="D2096" i="16"/>
  <c r="E2096" i="16"/>
  <c r="O2096" i="16"/>
  <c r="P2096" i="16"/>
  <c r="R2096" i="16"/>
  <c r="A2097" i="16"/>
  <c r="B2097" i="16"/>
  <c r="C2097" i="16"/>
  <c r="D2097" i="16"/>
  <c r="E2097" i="16"/>
  <c r="O2097" i="16"/>
  <c r="Q2097" i="16" s="1"/>
  <c r="P2097" i="16"/>
  <c r="R2097" i="16"/>
  <c r="A2098" i="16"/>
  <c r="B2098" i="16"/>
  <c r="C2098" i="16"/>
  <c r="D2098" i="16"/>
  <c r="E2098" i="16"/>
  <c r="O2098" i="16"/>
  <c r="P2098" i="16"/>
  <c r="R2098" i="16"/>
  <c r="A2099" i="16"/>
  <c r="B2099" i="16"/>
  <c r="C2099" i="16"/>
  <c r="D2099" i="16"/>
  <c r="E2099" i="16"/>
  <c r="O2099" i="16"/>
  <c r="P2099" i="16"/>
  <c r="R2099" i="16"/>
  <c r="A2100" i="16"/>
  <c r="B2100" i="16"/>
  <c r="C2100" i="16"/>
  <c r="D2100" i="16"/>
  <c r="E2100" i="16"/>
  <c r="O2100" i="16"/>
  <c r="P2100" i="16"/>
  <c r="R2100" i="16"/>
  <c r="A2101" i="16"/>
  <c r="B2101" i="16"/>
  <c r="C2101" i="16"/>
  <c r="D2101" i="16"/>
  <c r="E2101" i="16"/>
  <c r="O2101" i="16"/>
  <c r="P2101" i="16"/>
  <c r="R2101" i="16"/>
  <c r="A2102" i="16"/>
  <c r="B2102" i="16"/>
  <c r="C2102" i="16"/>
  <c r="D2102" i="16"/>
  <c r="E2102" i="16"/>
  <c r="O2102" i="16"/>
  <c r="P2102" i="16"/>
  <c r="R2102" i="16"/>
  <c r="A2103" i="16"/>
  <c r="B2103" i="16"/>
  <c r="C2103" i="16"/>
  <c r="D2103" i="16"/>
  <c r="E2103" i="16"/>
  <c r="O2103" i="16"/>
  <c r="P2103" i="16"/>
  <c r="R2103" i="16"/>
  <c r="A2104" i="16"/>
  <c r="B2104" i="16"/>
  <c r="C2104" i="16"/>
  <c r="D2104" i="16"/>
  <c r="E2104" i="16"/>
  <c r="O2104" i="16"/>
  <c r="P2104" i="16"/>
  <c r="R2104" i="16"/>
  <c r="A2105" i="16"/>
  <c r="B2105" i="16"/>
  <c r="C2105" i="16"/>
  <c r="D2105" i="16"/>
  <c r="E2105" i="16"/>
  <c r="O2105" i="16"/>
  <c r="P2105" i="16"/>
  <c r="R2105" i="16"/>
  <c r="A2106" i="16"/>
  <c r="B2106" i="16"/>
  <c r="C2106" i="16"/>
  <c r="D2106" i="16"/>
  <c r="E2106" i="16"/>
  <c r="O2106" i="16"/>
  <c r="P2106" i="16"/>
  <c r="R2106" i="16"/>
  <c r="A2107" i="16"/>
  <c r="B2107" i="16"/>
  <c r="C2107" i="16"/>
  <c r="D2107" i="16"/>
  <c r="E2107" i="16"/>
  <c r="O2107" i="16"/>
  <c r="P2107" i="16"/>
  <c r="R2107" i="16"/>
  <c r="A2108" i="16"/>
  <c r="B2108" i="16"/>
  <c r="C2108" i="16"/>
  <c r="D2108" i="16"/>
  <c r="E2108" i="16"/>
  <c r="O2108" i="16"/>
  <c r="P2108" i="16"/>
  <c r="R2108" i="16"/>
  <c r="A2109" i="16"/>
  <c r="B2109" i="16"/>
  <c r="C2109" i="16"/>
  <c r="D2109" i="16"/>
  <c r="E2109" i="16"/>
  <c r="O2109" i="16"/>
  <c r="P2109" i="16"/>
  <c r="R2109" i="16"/>
  <c r="A2110" i="16"/>
  <c r="B2110" i="16"/>
  <c r="C2110" i="16"/>
  <c r="D2110" i="16"/>
  <c r="E2110" i="16"/>
  <c r="O2110" i="16"/>
  <c r="P2110" i="16"/>
  <c r="R2110" i="16"/>
  <c r="A2111" i="16"/>
  <c r="B2111" i="16"/>
  <c r="C2111" i="16"/>
  <c r="D2111" i="16"/>
  <c r="E2111" i="16"/>
  <c r="O2111" i="16"/>
  <c r="P2111" i="16"/>
  <c r="R2111" i="16"/>
  <c r="A2112" i="16"/>
  <c r="B2112" i="16"/>
  <c r="C2112" i="16"/>
  <c r="D2112" i="16"/>
  <c r="E2112" i="16"/>
  <c r="O2112" i="16"/>
  <c r="P2112" i="16"/>
  <c r="R2112" i="16"/>
  <c r="A2113" i="16"/>
  <c r="B2113" i="16"/>
  <c r="C2113" i="16"/>
  <c r="D2113" i="16"/>
  <c r="E2113" i="16"/>
  <c r="O2113" i="16"/>
  <c r="P2113" i="16"/>
  <c r="R2113" i="16"/>
  <c r="A2114" i="16"/>
  <c r="B2114" i="16"/>
  <c r="C2114" i="16"/>
  <c r="D2114" i="16"/>
  <c r="E2114" i="16"/>
  <c r="O2114" i="16"/>
  <c r="P2114" i="16"/>
  <c r="R2114" i="16"/>
  <c r="A2115" i="16"/>
  <c r="B2115" i="16"/>
  <c r="C2115" i="16"/>
  <c r="D2115" i="16"/>
  <c r="E2115" i="16"/>
  <c r="O2115" i="16"/>
  <c r="P2115" i="16"/>
  <c r="R2115" i="16"/>
  <c r="A2116" i="16"/>
  <c r="B2116" i="16"/>
  <c r="C2116" i="16"/>
  <c r="D2116" i="16"/>
  <c r="E2116" i="16"/>
  <c r="O2116" i="16"/>
  <c r="P2116" i="16"/>
  <c r="R2116" i="16"/>
  <c r="A2117" i="16"/>
  <c r="B2117" i="16"/>
  <c r="C2117" i="16"/>
  <c r="D2117" i="16"/>
  <c r="E2117" i="16"/>
  <c r="O2117" i="16"/>
  <c r="P2117" i="16"/>
  <c r="R2117" i="16"/>
  <c r="A2118" i="16"/>
  <c r="B2118" i="16"/>
  <c r="C2118" i="16"/>
  <c r="D2118" i="16"/>
  <c r="E2118" i="16"/>
  <c r="O2118" i="16"/>
  <c r="P2118" i="16"/>
  <c r="R2118" i="16"/>
  <c r="A2119" i="16"/>
  <c r="B2119" i="16"/>
  <c r="C2119" i="16"/>
  <c r="D2119" i="16"/>
  <c r="E2119" i="16"/>
  <c r="O2119" i="16"/>
  <c r="P2119" i="16"/>
  <c r="R2119" i="16"/>
  <c r="A2120" i="16"/>
  <c r="B2120" i="16"/>
  <c r="C2120" i="16"/>
  <c r="D2120" i="16"/>
  <c r="E2120" i="16"/>
  <c r="O2120" i="16"/>
  <c r="P2120" i="16"/>
  <c r="R2120" i="16"/>
  <c r="A2121" i="16"/>
  <c r="B2121" i="16"/>
  <c r="C2121" i="16"/>
  <c r="D2121" i="16"/>
  <c r="E2121" i="16"/>
  <c r="O2121" i="16"/>
  <c r="P2121" i="16"/>
  <c r="R2121" i="16"/>
  <c r="A2122" i="16"/>
  <c r="B2122" i="16"/>
  <c r="C2122" i="16"/>
  <c r="D2122" i="16"/>
  <c r="E2122" i="16"/>
  <c r="O2122" i="16"/>
  <c r="P2122" i="16"/>
  <c r="R2122" i="16"/>
  <c r="A2123" i="16"/>
  <c r="B2123" i="16"/>
  <c r="C2123" i="16"/>
  <c r="D2123" i="16"/>
  <c r="E2123" i="16"/>
  <c r="O2123" i="16"/>
  <c r="P2123" i="16"/>
  <c r="R2123" i="16"/>
  <c r="A2124" i="16"/>
  <c r="B2124" i="16"/>
  <c r="C2124" i="16"/>
  <c r="D2124" i="16"/>
  <c r="E2124" i="16"/>
  <c r="O2124" i="16"/>
  <c r="P2124" i="16"/>
  <c r="R2124" i="16"/>
  <c r="A2125" i="16"/>
  <c r="B2125" i="16"/>
  <c r="C2125" i="16"/>
  <c r="D2125" i="16"/>
  <c r="E2125" i="16"/>
  <c r="O2125" i="16"/>
  <c r="P2125" i="16"/>
  <c r="R2125" i="16"/>
  <c r="A2126" i="16"/>
  <c r="B2126" i="16"/>
  <c r="C2126" i="16"/>
  <c r="D2126" i="16"/>
  <c r="E2126" i="16"/>
  <c r="O2126" i="16"/>
  <c r="P2126" i="16"/>
  <c r="R2126" i="16"/>
  <c r="A2127" i="16"/>
  <c r="B2127" i="16"/>
  <c r="C2127" i="16"/>
  <c r="D2127" i="16"/>
  <c r="E2127" i="16"/>
  <c r="O2127" i="16"/>
  <c r="P2127" i="16"/>
  <c r="R2127" i="16"/>
  <c r="A2128" i="16"/>
  <c r="B2128" i="16"/>
  <c r="C2128" i="16"/>
  <c r="D2128" i="16"/>
  <c r="E2128" i="16"/>
  <c r="O2128" i="16"/>
  <c r="P2128" i="16"/>
  <c r="R2128" i="16"/>
  <c r="A2129" i="16"/>
  <c r="B2129" i="16"/>
  <c r="C2129" i="16"/>
  <c r="D2129" i="16"/>
  <c r="E2129" i="16"/>
  <c r="O2129" i="16"/>
  <c r="P2129" i="16"/>
  <c r="R2129" i="16"/>
  <c r="A2130" i="16"/>
  <c r="B2130" i="16"/>
  <c r="C2130" i="16"/>
  <c r="D2130" i="16"/>
  <c r="E2130" i="16"/>
  <c r="O2130" i="16"/>
  <c r="P2130" i="16"/>
  <c r="R2130" i="16"/>
  <c r="A2131" i="16"/>
  <c r="B2131" i="16"/>
  <c r="C2131" i="16"/>
  <c r="D2131" i="16"/>
  <c r="E2131" i="16"/>
  <c r="O2131" i="16"/>
  <c r="P2131" i="16"/>
  <c r="R2131" i="16"/>
  <c r="A2132" i="16"/>
  <c r="B2132" i="16"/>
  <c r="C2132" i="16"/>
  <c r="D2132" i="16"/>
  <c r="E2132" i="16"/>
  <c r="O2132" i="16"/>
  <c r="P2132" i="16"/>
  <c r="R2132" i="16"/>
  <c r="A2133" i="16"/>
  <c r="B2133" i="16"/>
  <c r="C2133" i="16"/>
  <c r="D2133" i="16"/>
  <c r="E2133" i="16"/>
  <c r="O2133" i="16"/>
  <c r="P2133" i="16"/>
  <c r="R2133" i="16"/>
  <c r="A2134" i="16"/>
  <c r="B2134" i="16"/>
  <c r="C2134" i="16"/>
  <c r="D2134" i="16"/>
  <c r="E2134" i="16"/>
  <c r="O2134" i="16"/>
  <c r="P2134" i="16"/>
  <c r="R2134" i="16"/>
  <c r="A2135" i="16"/>
  <c r="B2135" i="16"/>
  <c r="C2135" i="16"/>
  <c r="D2135" i="16"/>
  <c r="E2135" i="16"/>
  <c r="O2135" i="16"/>
  <c r="P2135" i="16"/>
  <c r="R2135" i="16"/>
  <c r="A2136" i="16"/>
  <c r="B2136" i="16"/>
  <c r="C2136" i="16"/>
  <c r="D2136" i="16"/>
  <c r="E2136" i="16"/>
  <c r="O2136" i="16"/>
  <c r="P2136" i="16"/>
  <c r="R2136" i="16"/>
  <c r="A2137" i="16"/>
  <c r="C2137" i="16"/>
  <c r="D2137" i="16"/>
  <c r="E2137" i="16"/>
  <c r="O2137" i="16"/>
  <c r="P2137" i="16"/>
  <c r="R2137" i="16"/>
  <c r="A2138" i="16"/>
  <c r="B2138" i="16"/>
  <c r="C2138" i="16"/>
  <c r="D2138" i="16"/>
  <c r="E2138" i="16"/>
  <c r="O2138" i="16"/>
  <c r="P2138" i="16"/>
  <c r="R2138" i="16"/>
  <c r="A2139" i="16"/>
  <c r="B2139" i="16"/>
  <c r="C2139" i="16"/>
  <c r="D2139" i="16"/>
  <c r="E2139" i="16"/>
  <c r="O2139" i="16"/>
  <c r="P2139" i="16"/>
  <c r="R2139" i="16"/>
  <c r="A2140" i="16"/>
  <c r="B2140" i="16"/>
  <c r="C2140" i="16"/>
  <c r="D2140" i="16"/>
  <c r="E2140" i="16"/>
  <c r="O2140" i="16"/>
  <c r="P2140" i="16"/>
  <c r="R2140" i="16"/>
  <c r="A2141" i="16"/>
  <c r="B2141" i="16"/>
  <c r="C2141" i="16"/>
  <c r="D2141" i="16"/>
  <c r="E2141" i="16"/>
  <c r="O2141" i="16"/>
  <c r="P2141" i="16"/>
  <c r="R2141" i="16"/>
  <c r="A2142" i="16"/>
  <c r="B2142" i="16"/>
  <c r="C2142" i="16"/>
  <c r="D2142" i="16"/>
  <c r="E2142" i="16"/>
  <c r="O2142" i="16"/>
  <c r="P2142" i="16"/>
  <c r="R2142" i="16"/>
  <c r="A2143" i="16"/>
  <c r="B2143" i="16"/>
  <c r="C2143" i="16"/>
  <c r="D2143" i="16"/>
  <c r="E2143" i="16"/>
  <c r="O2143" i="16"/>
  <c r="P2143" i="16"/>
  <c r="R2143" i="16"/>
  <c r="A2144" i="16"/>
  <c r="B2144" i="16"/>
  <c r="C2144" i="16"/>
  <c r="D2144" i="16"/>
  <c r="E2144" i="16"/>
  <c r="O2144" i="16"/>
  <c r="P2144" i="16"/>
  <c r="R2144" i="16"/>
  <c r="A2145" i="16"/>
  <c r="B2145" i="16"/>
  <c r="C2145" i="16"/>
  <c r="D2145" i="16"/>
  <c r="E2145" i="16"/>
  <c r="O2145" i="16"/>
  <c r="P2145" i="16"/>
  <c r="R2145" i="16"/>
  <c r="A2146" i="16"/>
  <c r="B2146" i="16"/>
  <c r="C2146" i="16"/>
  <c r="D2146" i="16"/>
  <c r="E2146" i="16"/>
  <c r="O2146" i="16"/>
  <c r="P2146" i="16"/>
  <c r="R2146" i="16"/>
  <c r="A2147" i="16"/>
  <c r="B2147" i="16"/>
  <c r="C2147" i="16"/>
  <c r="D2147" i="16"/>
  <c r="E2147" i="16"/>
  <c r="O2147" i="16"/>
  <c r="P2147" i="16"/>
  <c r="R2147" i="16"/>
  <c r="A2148" i="16"/>
  <c r="B2148" i="16"/>
  <c r="C2148" i="16"/>
  <c r="D2148" i="16"/>
  <c r="E2148" i="16"/>
  <c r="O2148" i="16"/>
  <c r="P2148" i="16"/>
  <c r="R2148" i="16"/>
  <c r="A2149" i="16"/>
  <c r="B2149" i="16"/>
  <c r="C2149" i="16"/>
  <c r="D2149" i="16"/>
  <c r="E2149" i="16"/>
  <c r="O2149" i="16"/>
  <c r="P2149" i="16"/>
  <c r="R2149" i="16"/>
  <c r="A2150" i="16"/>
  <c r="B2150" i="16"/>
  <c r="C2150" i="16"/>
  <c r="D2150" i="16"/>
  <c r="E2150" i="16"/>
  <c r="O2150" i="16"/>
  <c r="P2150" i="16"/>
  <c r="R2150" i="16"/>
  <c r="A2151" i="16"/>
  <c r="B2151" i="16"/>
  <c r="C2151" i="16"/>
  <c r="D2151" i="16"/>
  <c r="E2151" i="16"/>
  <c r="O2151" i="16"/>
  <c r="P2151" i="16"/>
  <c r="R2151" i="16"/>
  <c r="A2152" i="16"/>
  <c r="B2152" i="16"/>
  <c r="C2152" i="16"/>
  <c r="D2152" i="16"/>
  <c r="E2152" i="16"/>
  <c r="O2152" i="16"/>
  <c r="P2152" i="16"/>
  <c r="R2152" i="16"/>
  <c r="A2153" i="16"/>
  <c r="B2153" i="16"/>
  <c r="C2153" i="16"/>
  <c r="D2153" i="16"/>
  <c r="E2153" i="16"/>
  <c r="O2153" i="16"/>
  <c r="P2153" i="16"/>
  <c r="R2153" i="16"/>
  <c r="A2154" i="16"/>
  <c r="B2154" i="16"/>
  <c r="C2154" i="16"/>
  <c r="D2154" i="16"/>
  <c r="E2154" i="16"/>
  <c r="O2154" i="16"/>
  <c r="P2154" i="16"/>
  <c r="R2154" i="16"/>
  <c r="A2155" i="16"/>
  <c r="B2155" i="16"/>
  <c r="C2155" i="16"/>
  <c r="D2155" i="16"/>
  <c r="E2155" i="16"/>
  <c r="O2155" i="16"/>
  <c r="P2155" i="16"/>
  <c r="R2155" i="16"/>
  <c r="A2156" i="16"/>
  <c r="B2156" i="16"/>
  <c r="C2156" i="16"/>
  <c r="D2156" i="16"/>
  <c r="E2156" i="16"/>
  <c r="O2156" i="16"/>
  <c r="P2156" i="16"/>
  <c r="R2156" i="16"/>
  <c r="A2157" i="16"/>
  <c r="B2157" i="16"/>
  <c r="C2157" i="16"/>
  <c r="D2157" i="16"/>
  <c r="E2157" i="16"/>
  <c r="O2157" i="16"/>
  <c r="P2157" i="16"/>
  <c r="R2157" i="16"/>
  <c r="A2158" i="16"/>
  <c r="B2158" i="16"/>
  <c r="C2158" i="16"/>
  <c r="D2158" i="16"/>
  <c r="E2158" i="16"/>
  <c r="O2158" i="16"/>
  <c r="P2158" i="16"/>
  <c r="R2158" i="16"/>
  <c r="A2159" i="16"/>
  <c r="B2159" i="16"/>
  <c r="C2159" i="16"/>
  <c r="D2159" i="16"/>
  <c r="E2159" i="16"/>
  <c r="O2159" i="16"/>
  <c r="P2159" i="16"/>
  <c r="R2159" i="16"/>
  <c r="A2160" i="16"/>
  <c r="B2160" i="16"/>
  <c r="C2160" i="16"/>
  <c r="D2160" i="16"/>
  <c r="E2160" i="16"/>
  <c r="O2160" i="16"/>
  <c r="P2160" i="16"/>
  <c r="R2160" i="16"/>
  <c r="B2161" i="16"/>
  <c r="C2161" i="16"/>
  <c r="D2161" i="16"/>
  <c r="E2161" i="16"/>
  <c r="O2161" i="16"/>
  <c r="P2161" i="16"/>
  <c r="R2161" i="16"/>
  <c r="A2162" i="16"/>
  <c r="B2162" i="16"/>
  <c r="C2162" i="16"/>
  <c r="D2162" i="16"/>
  <c r="E2162" i="16"/>
  <c r="O2162" i="16"/>
  <c r="P2162" i="16"/>
  <c r="R2162" i="16"/>
  <c r="A2163" i="16"/>
  <c r="B2163" i="16"/>
  <c r="C2163" i="16"/>
  <c r="D2163" i="16"/>
  <c r="E2163" i="16"/>
  <c r="O2163" i="16"/>
  <c r="P2163" i="16"/>
  <c r="R2163" i="16"/>
  <c r="A2164" i="16"/>
  <c r="B2164" i="16"/>
  <c r="C2164" i="16"/>
  <c r="D2164" i="16"/>
  <c r="E2164" i="16"/>
  <c r="O2164" i="16"/>
  <c r="P2164" i="16"/>
  <c r="R2164" i="16"/>
  <c r="A2165" i="16"/>
  <c r="B2165" i="16"/>
  <c r="C2165" i="16"/>
  <c r="D2165" i="16"/>
  <c r="E2165" i="16"/>
  <c r="O2165" i="16"/>
  <c r="P2165" i="16"/>
  <c r="R2165" i="16"/>
  <c r="A2166" i="16"/>
  <c r="B2166" i="16"/>
  <c r="C2166" i="16"/>
  <c r="D2166" i="16"/>
  <c r="E2166" i="16"/>
  <c r="O2166" i="16"/>
  <c r="P2166" i="16"/>
  <c r="R2166" i="16"/>
  <c r="A2167" i="16"/>
  <c r="B2167" i="16"/>
  <c r="C2167" i="16"/>
  <c r="D2167" i="16"/>
  <c r="E2167" i="16"/>
  <c r="O2167" i="16"/>
  <c r="P2167" i="16"/>
  <c r="R2167" i="16"/>
  <c r="A2168" i="16"/>
  <c r="B2168" i="16"/>
  <c r="C2168" i="16"/>
  <c r="D2168" i="16"/>
  <c r="E2168" i="16"/>
  <c r="O2168" i="16"/>
  <c r="P2168" i="16"/>
  <c r="R2168" i="16"/>
  <c r="A2169" i="16"/>
  <c r="B2169" i="16"/>
  <c r="C2169" i="16"/>
  <c r="D2169" i="16"/>
  <c r="E2169" i="16"/>
  <c r="O2169" i="16"/>
  <c r="P2169" i="16"/>
  <c r="R2169" i="16"/>
  <c r="A2170" i="16"/>
  <c r="B2170" i="16"/>
  <c r="C2170" i="16"/>
  <c r="D2170" i="16"/>
  <c r="E2170" i="16"/>
  <c r="O2170" i="16"/>
  <c r="P2170" i="16"/>
  <c r="R2170" i="16"/>
  <c r="A2171" i="16"/>
  <c r="B2171" i="16"/>
  <c r="C2171" i="16"/>
  <c r="D2171" i="16"/>
  <c r="E2171" i="16"/>
  <c r="O2171" i="16"/>
  <c r="P2171" i="16"/>
  <c r="R2171" i="16"/>
  <c r="A2172" i="16"/>
  <c r="B2172" i="16"/>
  <c r="C2172" i="16"/>
  <c r="D2172" i="16"/>
  <c r="E2172" i="16"/>
  <c r="O2172" i="16"/>
  <c r="P2172" i="16"/>
  <c r="R2172" i="16"/>
  <c r="A2173" i="16"/>
  <c r="B2173" i="16"/>
  <c r="C2173" i="16"/>
  <c r="D2173" i="16"/>
  <c r="E2173" i="16"/>
  <c r="O2173" i="16"/>
  <c r="P2173" i="16"/>
  <c r="R2173" i="16"/>
  <c r="A2174" i="16"/>
  <c r="B2174" i="16"/>
  <c r="C2174" i="16"/>
  <c r="D2174" i="16"/>
  <c r="E2174" i="16"/>
  <c r="O2174" i="16"/>
  <c r="P2174" i="16"/>
  <c r="R2174" i="16"/>
  <c r="A2175" i="16"/>
  <c r="C2175" i="16"/>
  <c r="D2175" i="16"/>
  <c r="E2175" i="16"/>
  <c r="O2175" i="16"/>
  <c r="P2175" i="16"/>
  <c r="R2175" i="16"/>
  <c r="A2176" i="16"/>
  <c r="B2176" i="16"/>
  <c r="C2176" i="16"/>
  <c r="D2176" i="16"/>
  <c r="E2176" i="16"/>
  <c r="O2176" i="16"/>
  <c r="P2176" i="16"/>
  <c r="R2176" i="16"/>
  <c r="A2177" i="16"/>
  <c r="B2177" i="16"/>
  <c r="C2177" i="16"/>
  <c r="D2177" i="16"/>
  <c r="E2177" i="16"/>
  <c r="O2177" i="16"/>
  <c r="P2177" i="16"/>
  <c r="R2177" i="16"/>
  <c r="A2178" i="16"/>
  <c r="B2178" i="16"/>
  <c r="C2178" i="16"/>
  <c r="D2178" i="16"/>
  <c r="E2178" i="16"/>
  <c r="O2178" i="16"/>
  <c r="P2178" i="16"/>
  <c r="R2178" i="16"/>
  <c r="A2179" i="16"/>
  <c r="B2179" i="16"/>
  <c r="C2179" i="16"/>
  <c r="D2179" i="16"/>
  <c r="E2179" i="16"/>
  <c r="O2179" i="16"/>
  <c r="P2179" i="16"/>
  <c r="R2179" i="16"/>
  <c r="A2180" i="16"/>
  <c r="B2180" i="16"/>
  <c r="C2180" i="16"/>
  <c r="D2180" i="16"/>
  <c r="E2180" i="16"/>
  <c r="O2180" i="16"/>
  <c r="P2180" i="16"/>
  <c r="R2180" i="16"/>
  <c r="A2181" i="16"/>
  <c r="B2181" i="16"/>
  <c r="C2181" i="16"/>
  <c r="D2181" i="16"/>
  <c r="E2181" i="16"/>
  <c r="O2181" i="16"/>
  <c r="P2181" i="16"/>
  <c r="R2181" i="16"/>
  <c r="A2182" i="16"/>
  <c r="B2182" i="16"/>
  <c r="C2182" i="16"/>
  <c r="D2182" i="16"/>
  <c r="E2182" i="16"/>
  <c r="O2182" i="16"/>
  <c r="P2182" i="16"/>
  <c r="Q2182" i="16" s="1"/>
  <c r="R2182" i="16"/>
  <c r="A2183" i="16"/>
  <c r="B2183" i="16"/>
  <c r="C2183" i="16"/>
  <c r="D2183" i="16"/>
  <c r="E2183" i="16"/>
  <c r="O2183" i="16"/>
  <c r="P2183" i="16"/>
  <c r="Q2183" i="16" s="1"/>
  <c r="R2183" i="16"/>
  <c r="A2184" i="16"/>
  <c r="B2184" i="16"/>
  <c r="C2184" i="16"/>
  <c r="D2184" i="16"/>
  <c r="E2184" i="16"/>
  <c r="O2184" i="16"/>
  <c r="P2184" i="16"/>
  <c r="Q2184" i="16" s="1"/>
  <c r="R2184" i="16"/>
  <c r="A2185" i="16"/>
  <c r="B2185" i="16"/>
  <c r="C2185" i="16"/>
  <c r="D2185" i="16"/>
  <c r="E2185" i="16"/>
  <c r="O2185" i="16"/>
  <c r="P2185" i="16"/>
  <c r="R2185" i="16"/>
  <c r="A2186" i="16"/>
  <c r="B2186" i="16"/>
  <c r="C2186" i="16"/>
  <c r="D2186" i="16"/>
  <c r="E2186" i="16"/>
  <c r="O2186" i="16"/>
  <c r="P2186" i="16"/>
  <c r="R2186" i="16"/>
  <c r="A2187" i="16"/>
  <c r="B2187" i="16"/>
  <c r="C2187" i="16"/>
  <c r="D2187" i="16"/>
  <c r="E2187" i="16"/>
  <c r="O2187" i="16"/>
  <c r="P2187" i="16"/>
  <c r="R2187" i="16"/>
  <c r="A2188" i="16"/>
  <c r="B2188" i="16"/>
  <c r="C2188" i="16"/>
  <c r="D2188" i="16"/>
  <c r="E2188" i="16"/>
  <c r="O2188" i="16"/>
  <c r="P2188" i="16"/>
  <c r="R2188" i="16"/>
  <c r="A2189" i="16"/>
  <c r="B2189" i="16"/>
  <c r="C2189" i="16"/>
  <c r="D2189" i="16"/>
  <c r="E2189" i="16"/>
  <c r="O2189" i="16"/>
  <c r="P2189" i="16"/>
  <c r="R2189" i="16"/>
  <c r="A2190" i="16"/>
  <c r="B2190" i="16"/>
  <c r="C2190" i="16"/>
  <c r="D2190" i="16"/>
  <c r="E2190" i="16"/>
  <c r="O2190" i="16"/>
  <c r="P2190" i="16"/>
  <c r="R2190" i="16"/>
  <c r="A2191" i="16"/>
  <c r="B2191" i="16"/>
  <c r="C2191" i="16"/>
  <c r="D2191" i="16"/>
  <c r="E2191" i="16"/>
  <c r="O2191" i="16"/>
  <c r="P2191" i="16"/>
  <c r="R2191" i="16"/>
  <c r="A2192" i="16"/>
  <c r="B2192" i="16"/>
  <c r="C2192" i="16"/>
  <c r="D2192" i="16"/>
  <c r="E2192" i="16"/>
  <c r="O2192" i="16"/>
  <c r="P2192" i="16"/>
  <c r="R2192" i="16"/>
  <c r="B2193" i="16"/>
  <c r="C2193" i="16"/>
  <c r="D2193" i="16"/>
  <c r="E2193" i="16"/>
  <c r="O2193" i="16"/>
  <c r="P2193" i="16"/>
  <c r="R2193" i="16"/>
  <c r="A2194" i="16"/>
  <c r="C2194" i="16"/>
  <c r="D2194" i="16"/>
  <c r="E2194" i="16"/>
  <c r="O2194" i="16"/>
  <c r="P2194" i="16"/>
  <c r="R2194" i="16"/>
  <c r="A2195" i="16"/>
  <c r="B2195" i="16"/>
  <c r="C2195" i="16"/>
  <c r="D2195" i="16"/>
  <c r="E2195" i="16"/>
  <c r="O2195" i="16"/>
  <c r="P2195" i="16"/>
  <c r="R2195" i="16"/>
  <c r="B2196" i="16"/>
  <c r="C2196" i="16"/>
  <c r="D2196" i="16"/>
  <c r="E2196" i="16"/>
  <c r="O2196" i="16"/>
  <c r="P2196" i="16"/>
  <c r="R2196" i="16"/>
  <c r="A2197" i="16"/>
  <c r="B2197" i="16"/>
  <c r="C2197" i="16"/>
  <c r="D2197" i="16"/>
  <c r="E2197" i="16"/>
  <c r="O2197" i="16"/>
  <c r="P2197" i="16"/>
  <c r="R2197" i="16"/>
  <c r="A2198" i="16"/>
  <c r="B2198" i="16"/>
  <c r="C2198" i="16"/>
  <c r="D2198" i="16"/>
  <c r="E2198" i="16"/>
  <c r="O2198" i="16"/>
  <c r="P2198" i="16"/>
  <c r="R2198" i="16"/>
  <c r="A2199" i="16"/>
  <c r="B2199" i="16"/>
  <c r="C2199" i="16"/>
  <c r="D2199" i="16"/>
  <c r="E2199" i="16"/>
  <c r="O2199" i="16"/>
  <c r="P2199" i="16"/>
  <c r="R2199" i="16"/>
  <c r="A2200" i="16"/>
  <c r="B2200" i="16"/>
  <c r="C2200" i="16"/>
  <c r="D2200" i="16"/>
  <c r="E2200" i="16"/>
  <c r="O2200" i="16"/>
  <c r="P2200" i="16"/>
  <c r="R2200" i="16"/>
  <c r="A2201" i="16"/>
  <c r="B2201" i="16"/>
  <c r="C2201" i="16"/>
  <c r="D2201" i="16"/>
  <c r="E2201" i="16"/>
  <c r="O2201" i="16"/>
  <c r="P2201" i="16"/>
  <c r="R2201" i="16"/>
  <c r="A2202" i="16"/>
  <c r="B2202" i="16"/>
  <c r="C2202" i="16"/>
  <c r="D2202" i="16"/>
  <c r="E2202" i="16"/>
  <c r="O2202" i="16"/>
  <c r="P2202" i="16"/>
  <c r="R2202" i="16"/>
  <c r="A2203" i="16"/>
  <c r="B2203" i="16"/>
  <c r="C2203" i="16"/>
  <c r="D2203" i="16"/>
  <c r="E2203" i="16"/>
  <c r="O2203" i="16"/>
  <c r="P2203" i="16"/>
  <c r="R2203" i="16"/>
  <c r="A2204" i="16"/>
  <c r="B2204" i="16"/>
  <c r="C2204" i="16"/>
  <c r="D2204" i="16"/>
  <c r="E2204" i="16"/>
  <c r="O2204" i="16"/>
  <c r="P2204" i="16"/>
  <c r="R2204" i="16"/>
  <c r="A2205" i="16"/>
  <c r="B2205" i="16"/>
  <c r="C2205" i="16"/>
  <c r="D2205" i="16"/>
  <c r="E2205" i="16"/>
  <c r="O2205" i="16"/>
  <c r="P2205" i="16"/>
  <c r="R2205" i="16"/>
  <c r="A2206" i="16"/>
  <c r="B2206" i="16"/>
  <c r="C2206" i="16"/>
  <c r="D2206" i="16"/>
  <c r="E2206" i="16"/>
  <c r="O2206" i="16"/>
  <c r="P2206" i="16"/>
  <c r="R2206" i="16"/>
  <c r="A2207" i="16"/>
  <c r="B2207" i="16"/>
  <c r="D2207" i="16"/>
  <c r="E2207" i="16"/>
  <c r="O2207" i="16"/>
  <c r="P2207" i="16"/>
  <c r="R2207" i="16"/>
  <c r="A2208" i="16"/>
  <c r="B2208" i="16"/>
  <c r="C2208" i="16"/>
  <c r="D2208" i="16"/>
  <c r="E2208" i="16"/>
  <c r="O2208" i="16"/>
  <c r="P2208" i="16"/>
  <c r="R2208" i="16"/>
  <c r="A2209" i="16"/>
  <c r="B2209" i="16"/>
  <c r="C2209" i="16"/>
  <c r="D2209" i="16"/>
  <c r="E2209" i="16"/>
  <c r="O2209" i="16"/>
  <c r="P2209" i="16"/>
  <c r="R2209" i="16"/>
  <c r="A2210" i="16"/>
  <c r="B2210" i="16"/>
  <c r="C2210" i="16"/>
  <c r="D2210" i="16"/>
  <c r="E2210" i="16"/>
  <c r="O2210" i="16"/>
  <c r="P2210" i="16"/>
  <c r="R2210" i="16"/>
  <c r="A2211" i="16"/>
  <c r="B2211" i="16"/>
  <c r="C2211" i="16"/>
  <c r="D2211" i="16"/>
  <c r="E2211" i="16"/>
  <c r="O2211" i="16"/>
  <c r="P2211" i="16"/>
  <c r="R2211" i="16"/>
  <c r="A2212" i="16"/>
  <c r="B2212" i="16"/>
  <c r="C2212" i="16"/>
  <c r="D2212" i="16"/>
  <c r="E2212" i="16"/>
  <c r="O2212" i="16"/>
  <c r="P2212" i="16"/>
  <c r="R2212" i="16"/>
  <c r="A2213" i="16"/>
  <c r="B2213" i="16"/>
  <c r="C2213" i="16"/>
  <c r="D2213" i="16"/>
  <c r="E2213" i="16"/>
  <c r="O2213" i="16"/>
  <c r="P2213" i="16"/>
  <c r="R2213" i="16"/>
  <c r="A2214" i="16"/>
  <c r="C2214" i="16"/>
  <c r="D2214" i="16"/>
  <c r="E2214" i="16"/>
  <c r="O2214" i="16"/>
  <c r="P2214" i="16"/>
  <c r="R2214" i="16"/>
  <c r="B2215" i="16"/>
  <c r="C2215" i="16"/>
  <c r="D2215" i="16"/>
  <c r="E2215" i="16"/>
  <c r="O2215" i="16"/>
  <c r="P2215" i="16"/>
  <c r="R2215" i="16"/>
  <c r="A2216" i="16"/>
  <c r="B2216" i="16"/>
  <c r="C2216" i="16"/>
  <c r="D2216" i="16"/>
  <c r="E2216" i="16"/>
  <c r="O2216" i="16"/>
  <c r="P2216" i="16"/>
  <c r="R2216" i="16"/>
  <c r="B2217" i="16"/>
  <c r="C2217" i="16"/>
  <c r="D2217" i="16"/>
  <c r="E2217" i="16"/>
  <c r="O2217" i="16"/>
  <c r="P2217" i="16"/>
  <c r="R2217" i="16"/>
  <c r="A2218" i="16"/>
  <c r="B2218" i="16"/>
  <c r="C2218" i="16"/>
  <c r="D2218" i="16"/>
  <c r="E2218" i="16"/>
  <c r="O2218" i="16"/>
  <c r="P2218" i="16"/>
  <c r="R2218" i="16"/>
  <c r="A2219" i="16"/>
  <c r="B2219" i="16"/>
  <c r="C2219" i="16"/>
  <c r="D2219" i="16"/>
  <c r="E2219" i="16"/>
  <c r="O2219" i="16"/>
  <c r="P2219" i="16"/>
  <c r="R2219" i="16"/>
  <c r="A2220" i="16"/>
  <c r="B2220" i="16"/>
  <c r="C2220" i="16"/>
  <c r="D2220" i="16"/>
  <c r="E2220" i="16"/>
  <c r="O2220" i="16"/>
  <c r="P2220" i="16"/>
  <c r="R2220" i="16"/>
  <c r="A2221" i="16"/>
  <c r="B2221" i="16"/>
  <c r="C2221" i="16"/>
  <c r="D2221" i="16"/>
  <c r="E2221" i="16"/>
  <c r="O2221" i="16"/>
  <c r="P2221" i="16"/>
  <c r="R2221" i="16"/>
  <c r="A2222" i="16"/>
  <c r="B2222" i="16"/>
  <c r="C2222" i="16"/>
  <c r="D2222" i="16"/>
  <c r="E2222" i="16"/>
  <c r="O2222" i="16"/>
  <c r="P2222" i="16"/>
  <c r="R2222" i="16"/>
  <c r="A2223" i="16"/>
  <c r="B2223" i="16"/>
  <c r="C2223" i="16"/>
  <c r="D2223" i="16"/>
  <c r="E2223" i="16"/>
  <c r="O2223" i="16"/>
  <c r="P2223" i="16"/>
  <c r="R2223" i="16"/>
  <c r="A2224" i="16"/>
  <c r="B2224" i="16"/>
  <c r="C2224" i="16"/>
  <c r="D2224" i="16"/>
  <c r="E2224" i="16"/>
  <c r="O2224" i="16"/>
  <c r="P2224" i="16"/>
  <c r="R2224" i="16"/>
  <c r="A2225" i="16"/>
  <c r="B2225" i="16"/>
  <c r="C2225" i="16"/>
  <c r="D2225" i="16"/>
  <c r="E2225" i="16"/>
  <c r="O2225" i="16"/>
  <c r="P2225" i="16"/>
  <c r="R2225" i="16"/>
  <c r="A2226" i="16"/>
  <c r="B2226" i="16"/>
  <c r="C2226" i="16"/>
  <c r="D2226" i="16"/>
  <c r="E2226" i="16"/>
  <c r="O2226" i="16"/>
  <c r="P2226" i="16"/>
  <c r="R2226" i="16"/>
  <c r="A2227" i="16"/>
  <c r="C2227" i="16"/>
  <c r="D2227" i="16"/>
  <c r="E2227" i="16"/>
  <c r="O2227" i="16"/>
  <c r="P2227" i="16"/>
  <c r="R2227" i="16"/>
  <c r="A2228" i="16"/>
  <c r="B2228" i="16"/>
  <c r="C2228" i="16"/>
  <c r="D2228" i="16"/>
  <c r="E2228" i="16"/>
  <c r="O2228" i="16"/>
  <c r="P2228" i="16"/>
  <c r="R2228" i="16"/>
  <c r="A2229" i="16"/>
  <c r="B2229" i="16"/>
  <c r="C2229" i="16"/>
  <c r="D2229" i="16"/>
  <c r="E2229" i="16"/>
  <c r="O2229" i="16"/>
  <c r="P2229" i="16"/>
  <c r="R2229" i="16"/>
  <c r="A2230" i="16"/>
  <c r="B2230" i="16"/>
  <c r="C2230" i="16"/>
  <c r="D2230" i="16"/>
  <c r="E2230" i="16"/>
  <c r="O2230" i="16"/>
  <c r="P2230" i="16"/>
  <c r="R2230" i="16"/>
  <c r="A2231" i="16"/>
  <c r="B2231" i="16"/>
  <c r="C2231" i="16"/>
  <c r="D2231" i="16"/>
  <c r="E2231" i="16"/>
  <c r="O2231" i="16"/>
  <c r="P2231" i="16"/>
  <c r="R2231" i="16"/>
  <c r="B2232" i="16"/>
  <c r="C2232" i="16"/>
  <c r="D2232" i="16"/>
  <c r="E2232" i="16"/>
  <c r="O2232" i="16"/>
  <c r="P2232" i="16"/>
  <c r="R2232" i="16"/>
  <c r="A2233" i="16"/>
  <c r="B2233" i="16"/>
  <c r="C2233" i="16"/>
  <c r="D2233" i="16"/>
  <c r="E2233" i="16"/>
  <c r="O2233" i="16"/>
  <c r="P2233" i="16"/>
  <c r="R2233" i="16"/>
  <c r="A2234" i="16"/>
  <c r="B2234" i="16"/>
  <c r="C2234" i="16"/>
  <c r="D2234" i="16"/>
  <c r="E2234" i="16"/>
  <c r="O2234" i="16"/>
  <c r="P2234" i="16"/>
  <c r="R2234" i="16"/>
  <c r="A2235" i="16"/>
  <c r="B2235" i="16"/>
  <c r="C2235" i="16"/>
  <c r="D2235" i="16"/>
  <c r="E2235" i="16"/>
  <c r="O2235" i="16"/>
  <c r="P2235" i="16"/>
  <c r="R2235" i="16"/>
  <c r="A2236" i="16"/>
  <c r="B2236" i="16"/>
  <c r="C2236" i="16"/>
  <c r="D2236" i="16"/>
  <c r="E2236" i="16"/>
  <c r="O2236" i="16"/>
  <c r="P2236" i="16"/>
  <c r="R2236" i="16"/>
  <c r="A2237" i="16"/>
  <c r="B2237" i="16"/>
  <c r="C2237" i="16"/>
  <c r="D2237" i="16"/>
  <c r="E2237" i="16"/>
  <c r="O2237" i="16"/>
  <c r="P2237" i="16"/>
  <c r="R2237" i="16"/>
  <c r="A2238" i="16"/>
  <c r="B2238" i="16"/>
  <c r="C2238" i="16"/>
  <c r="D2238" i="16"/>
  <c r="E2238" i="16"/>
  <c r="O2238" i="16"/>
  <c r="P2238" i="16"/>
  <c r="R2238" i="16"/>
  <c r="A2239" i="16"/>
  <c r="B2239" i="16"/>
  <c r="C2239" i="16"/>
  <c r="D2239" i="16"/>
  <c r="E2239" i="16"/>
  <c r="O2239" i="16"/>
  <c r="P2239" i="16"/>
  <c r="R2239" i="16"/>
  <c r="A2240" i="16"/>
  <c r="B2240" i="16"/>
  <c r="C2240" i="16"/>
  <c r="D2240" i="16"/>
  <c r="E2240" i="16"/>
  <c r="O2240" i="16"/>
  <c r="P2240" i="16"/>
  <c r="R2240" i="16"/>
  <c r="B2241" i="16"/>
  <c r="C2241" i="16"/>
  <c r="D2241" i="16"/>
  <c r="E2241" i="16"/>
  <c r="O2241" i="16"/>
  <c r="P2241" i="16"/>
  <c r="R2241" i="16"/>
  <c r="A2242" i="16"/>
  <c r="B2242" i="16"/>
  <c r="C2242" i="16"/>
  <c r="D2242" i="16"/>
  <c r="E2242" i="16"/>
  <c r="O2242" i="16"/>
  <c r="P2242" i="16"/>
  <c r="R2242" i="16"/>
  <c r="A2243" i="16"/>
  <c r="B2243" i="16"/>
  <c r="C2243" i="16"/>
  <c r="D2243" i="16"/>
  <c r="E2243" i="16"/>
  <c r="O2243" i="16"/>
  <c r="P2243" i="16"/>
  <c r="R2243" i="16"/>
  <c r="A2244" i="16"/>
  <c r="B2244" i="16"/>
  <c r="C2244" i="16"/>
  <c r="D2244" i="16"/>
  <c r="E2244" i="16"/>
  <c r="O2244" i="16"/>
  <c r="P2244" i="16"/>
  <c r="R2244" i="16"/>
  <c r="A2245" i="16"/>
  <c r="B2245" i="16"/>
  <c r="C2245" i="16"/>
  <c r="D2245" i="16"/>
  <c r="E2245" i="16"/>
  <c r="O2245" i="16"/>
  <c r="P2245" i="16"/>
  <c r="R2245" i="16"/>
  <c r="A2246" i="16"/>
  <c r="B2246" i="16"/>
  <c r="C2246" i="16"/>
  <c r="D2246" i="16"/>
  <c r="E2246" i="16"/>
  <c r="O2246" i="16"/>
  <c r="P2246" i="16"/>
  <c r="R2246" i="16"/>
  <c r="A2247" i="16"/>
  <c r="B2247" i="16"/>
  <c r="C2247" i="16"/>
  <c r="D2247" i="16"/>
  <c r="E2247" i="16"/>
  <c r="O2247" i="16"/>
  <c r="P2247" i="16"/>
  <c r="R2247" i="16"/>
  <c r="A2248" i="16"/>
  <c r="B2248" i="16"/>
  <c r="C2248" i="16"/>
  <c r="D2248" i="16"/>
  <c r="E2248" i="16"/>
  <c r="O2248" i="16"/>
  <c r="P2248" i="16"/>
  <c r="R2248" i="16"/>
  <c r="B2249" i="16"/>
  <c r="C2249" i="16"/>
  <c r="D2249" i="16"/>
  <c r="E2249" i="16"/>
  <c r="O2249" i="16"/>
  <c r="P2249" i="16"/>
  <c r="R2249" i="16"/>
  <c r="A2250" i="16"/>
  <c r="B2250" i="16"/>
  <c r="C2250" i="16"/>
  <c r="D2250" i="16"/>
  <c r="E2250" i="16"/>
  <c r="O2250" i="16"/>
  <c r="P2250" i="16"/>
  <c r="R2250" i="16"/>
  <c r="A2251" i="16"/>
  <c r="B2251" i="16"/>
  <c r="C2251" i="16"/>
  <c r="D2251" i="16"/>
  <c r="E2251" i="16"/>
  <c r="O2251" i="16"/>
  <c r="P2251" i="16"/>
  <c r="R2251" i="16"/>
  <c r="A2252" i="16"/>
  <c r="B2252" i="16"/>
  <c r="C2252" i="16"/>
  <c r="D2252" i="16"/>
  <c r="E2252" i="16"/>
  <c r="O2252" i="16"/>
  <c r="P2252" i="16"/>
  <c r="R2252" i="16"/>
  <c r="A2253" i="16"/>
  <c r="B2253" i="16"/>
  <c r="C2253" i="16"/>
  <c r="D2253" i="16"/>
  <c r="E2253" i="16"/>
  <c r="O2253" i="16"/>
  <c r="P2253" i="16"/>
  <c r="R2253" i="16"/>
  <c r="A2254" i="16"/>
  <c r="B2254" i="16"/>
  <c r="C2254" i="16"/>
  <c r="D2254" i="16"/>
  <c r="E2254" i="16"/>
  <c r="O2254" i="16"/>
  <c r="P2254" i="16"/>
  <c r="R2254" i="16"/>
  <c r="A2255" i="16"/>
  <c r="B2255" i="16"/>
  <c r="C2255" i="16"/>
  <c r="D2255" i="16"/>
  <c r="E2255" i="16"/>
  <c r="O2255" i="16"/>
  <c r="P2255" i="16"/>
  <c r="R2255" i="16"/>
  <c r="A2256" i="16"/>
  <c r="B2256" i="16"/>
  <c r="C2256" i="16"/>
  <c r="D2256" i="16"/>
  <c r="E2256" i="16"/>
  <c r="O2256" i="16"/>
  <c r="P2256" i="16"/>
  <c r="R2256" i="16"/>
  <c r="B2257" i="16"/>
  <c r="C2257" i="16"/>
  <c r="D2257" i="16"/>
  <c r="E2257" i="16"/>
  <c r="O2257" i="16"/>
  <c r="P2257" i="16"/>
  <c r="R2257" i="16"/>
  <c r="A2258" i="16"/>
  <c r="B2258" i="16"/>
  <c r="C2258" i="16"/>
  <c r="D2258" i="16"/>
  <c r="E2258" i="16"/>
  <c r="O2258" i="16"/>
  <c r="P2258" i="16"/>
  <c r="R2258" i="16"/>
  <c r="A2259" i="16"/>
  <c r="B2259" i="16"/>
  <c r="C2259" i="16"/>
  <c r="D2259" i="16"/>
  <c r="E2259" i="16"/>
  <c r="O2259" i="16"/>
  <c r="P2259" i="16"/>
  <c r="R2259" i="16"/>
  <c r="A2260" i="16"/>
  <c r="B2260" i="16"/>
  <c r="C2260" i="16"/>
  <c r="D2260" i="16"/>
  <c r="E2260" i="16"/>
  <c r="O2260" i="16"/>
  <c r="P2260" i="16"/>
  <c r="R2260" i="16"/>
  <c r="A2261" i="16"/>
  <c r="B2261" i="16"/>
  <c r="C2261" i="16"/>
  <c r="D2261" i="16"/>
  <c r="E2261" i="16"/>
  <c r="O2261" i="16"/>
  <c r="P2261" i="16"/>
  <c r="R2261" i="16"/>
  <c r="A2262" i="16"/>
  <c r="B2262" i="16"/>
  <c r="C2262" i="16"/>
  <c r="D2262" i="16"/>
  <c r="E2262" i="16"/>
  <c r="O2262" i="16"/>
  <c r="P2262" i="16"/>
  <c r="R2262" i="16"/>
  <c r="A2263" i="16"/>
  <c r="B2263" i="16"/>
  <c r="C2263" i="16"/>
  <c r="D2263" i="16"/>
  <c r="E2263" i="16"/>
  <c r="O2263" i="16"/>
  <c r="P2263" i="16"/>
  <c r="R2263" i="16"/>
  <c r="A2264" i="16"/>
  <c r="B2264" i="16"/>
  <c r="C2264" i="16"/>
  <c r="D2264" i="16"/>
  <c r="E2264" i="16"/>
  <c r="O2264" i="16"/>
  <c r="P2264" i="16"/>
  <c r="R2264" i="16"/>
  <c r="B2265" i="16"/>
  <c r="C2265" i="16"/>
  <c r="D2265" i="16"/>
  <c r="E2265" i="16"/>
  <c r="O2265" i="16"/>
  <c r="P2265" i="16"/>
  <c r="R2265" i="16"/>
  <c r="A2266" i="16"/>
  <c r="B2266" i="16"/>
  <c r="C2266" i="16"/>
  <c r="D2266" i="16"/>
  <c r="E2266" i="16"/>
  <c r="O2266" i="16"/>
  <c r="P2266" i="16"/>
  <c r="R2266" i="16"/>
  <c r="A2267" i="16"/>
  <c r="B2267" i="16"/>
  <c r="C2267" i="16"/>
  <c r="D2267" i="16"/>
  <c r="E2267" i="16"/>
  <c r="O2267" i="16"/>
  <c r="P2267" i="16"/>
  <c r="R2267" i="16"/>
  <c r="A2268" i="16"/>
  <c r="B2268" i="16"/>
  <c r="C2268" i="16"/>
  <c r="D2268" i="16"/>
  <c r="E2268" i="16"/>
  <c r="O2268" i="16"/>
  <c r="P2268" i="16"/>
  <c r="R2268" i="16"/>
  <c r="A2269" i="16"/>
  <c r="B2269" i="16"/>
  <c r="C2269" i="16"/>
  <c r="D2269" i="16"/>
  <c r="E2269" i="16"/>
  <c r="O2269" i="16"/>
  <c r="P2269" i="16"/>
  <c r="R2269" i="16"/>
  <c r="A2270" i="16"/>
  <c r="B2270" i="16"/>
  <c r="C2270" i="16"/>
  <c r="D2270" i="16"/>
  <c r="E2270" i="16"/>
  <c r="O2270" i="16"/>
  <c r="P2270" i="16"/>
  <c r="R2270" i="16"/>
  <c r="A2271" i="16"/>
  <c r="B2271" i="16"/>
  <c r="C2271" i="16"/>
  <c r="D2271" i="16"/>
  <c r="E2271" i="16"/>
  <c r="O2271" i="16"/>
  <c r="P2271" i="16"/>
  <c r="R2271" i="16"/>
  <c r="A2272" i="16"/>
  <c r="B2272" i="16"/>
  <c r="C2272" i="16"/>
  <c r="D2272" i="16"/>
  <c r="E2272" i="16"/>
  <c r="O2272" i="16"/>
  <c r="P2272" i="16"/>
  <c r="R2272" i="16"/>
  <c r="B2273" i="16"/>
  <c r="C2273" i="16"/>
  <c r="D2273" i="16"/>
  <c r="E2273" i="16"/>
  <c r="O2273" i="16"/>
  <c r="P2273" i="16"/>
  <c r="R2273" i="16"/>
  <c r="A2274" i="16"/>
  <c r="B2274" i="16"/>
  <c r="C2274" i="16"/>
  <c r="D2274" i="16"/>
  <c r="E2274" i="16"/>
  <c r="O2274" i="16"/>
  <c r="P2274" i="16"/>
  <c r="R2274" i="16"/>
  <c r="A2275" i="16"/>
  <c r="B2275" i="16"/>
  <c r="C2275" i="16"/>
  <c r="D2275" i="16"/>
  <c r="E2275" i="16"/>
  <c r="O2275" i="16"/>
  <c r="P2275" i="16"/>
  <c r="R2275" i="16"/>
  <c r="A2276" i="16"/>
  <c r="B2276" i="16"/>
  <c r="C2276" i="16"/>
  <c r="D2276" i="16"/>
  <c r="E2276" i="16"/>
  <c r="O2276" i="16"/>
  <c r="P2276" i="16"/>
  <c r="R2276" i="16"/>
  <c r="A2277" i="16"/>
  <c r="B2277" i="16"/>
  <c r="C2277" i="16"/>
  <c r="D2277" i="16"/>
  <c r="E2277" i="16"/>
  <c r="O2277" i="16"/>
  <c r="P2277" i="16"/>
  <c r="R2277" i="16"/>
  <c r="A2278" i="16"/>
  <c r="B2278" i="16"/>
  <c r="C2278" i="16"/>
  <c r="D2278" i="16"/>
  <c r="E2278" i="16"/>
  <c r="O2278" i="16"/>
  <c r="P2278" i="16"/>
  <c r="R2278" i="16"/>
  <c r="A2279" i="16"/>
  <c r="B2279" i="16"/>
  <c r="C2279" i="16"/>
  <c r="D2279" i="16"/>
  <c r="E2279" i="16"/>
  <c r="O2279" i="16"/>
  <c r="P2279" i="16"/>
  <c r="R2279" i="16"/>
  <c r="A2280" i="16"/>
  <c r="B2280" i="16"/>
  <c r="C2280" i="16"/>
  <c r="D2280" i="16"/>
  <c r="E2280" i="16"/>
  <c r="O2280" i="16"/>
  <c r="P2280" i="16"/>
  <c r="R2280" i="16"/>
  <c r="B2281" i="16"/>
  <c r="C2281" i="16"/>
  <c r="D2281" i="16"/>
  <c r="E2281" i="16"/>
  <c r="O2281" i="16"/>
  <c r="P2281" i="16"/>
  <c r="R2281" i="16"/>
  <c r="A2282" i="16"/>
  <c r="B2282" i="16"/>
  <c r="C2282" i="16"/>
  <c r="D2282" i="16"/>
  <c r="E2282" i="16"/>
  <c r="O2282" i="16"/>
  <c r="P2282" i="16"/>
  <c r="R2282" i="16"/>
  <c r="A2283" i="16"/>
  <c r="B2283" i="16"/>
  <c r="C2283" i="16"/>
  <c r="D2283" i="16"/>
  <c r="E2283" i="16"/>
  <c r="O2283" i="16"/>
  <c r="P2283" i="16"/>
  <c r="R2283" i="16"/>
  <c r="A2284" i="16"/>
  <c r="B2284" i="16"/>
  <c r="C2284" i="16"/>
  <c r="D2284" i="16"/>
  <c r="E2284" i="16"/>
  <c r="O2284" i="16"/>
  <c r="P2284" i="16"/>
  <c r="R2284" i="16"/>
  <c r="A2285" i="16"/>
  <c r="B2285" i="16"/>
  <c r="C2285" i="16"/>
  <c r="D2285" i="16"/>
  <c r="E2285" i="16"/>
  <c r="O2285" i="16"/>
  <c r="P2285" i="16"/>
  <c r="R2285" i="16"/>
  <c r="A2286" i="16"/>
  <c r="B2286" i="16"/>
  <c r="C2286" i="16"/>
  <c r="D2286" i="16"/>
  <c r="E2286" i="16"/>
  <c r="O2286" i="16"/>
  <c r="P2286" i="16"/>
  <c r="R2286" i="16"/>
  <c r="A2287" i="16"/>
  <c r="B2287" i="16"/>
  <c r="C2287" i="16"/>
  <c r="D2287" i="16"/>
  <c r="E2287" i="16"/>
  <c r="O2287" i="16"/>
  <c r="P2287" i="16"/>
  <c r="R2287" i="16"/>
  <c r="A2288" i="16"/>
  <c r="B2288" i="16"/>
  <c r="C2288" i="16"/>
  <c r="D2288" i="16"/>
  <c r="E2288" i="16"/>
  <c r="O2288" i="16"/>
  <c r="P2288" i="16"/>
  <c r="R2288" i="16"/>
  <c r="B2289" i="16"/>
  <c r="C2289" i="16"/>
  <c r="D2289" i="16"/>
  <c r="E2289" i="16"/>
  <c r="O2289" i="16"/>
  <c r="P2289" i="16"/>
  <c r="R2289" i="16"/>
  <c r="A2290" i="16"/>
  <c r="B2290" i="16"/>
  <c r="C2290" i="16"/>
  <c r="D2290" i="16"/>
  <c r="E2290" i="16"/>
  <c r="O2290" i="16"/>
  <c r="Q2290" i="16" s="1"/>
  <c r="P2290" i="16"/>
  <c r="R2290" i="16"/>
  <c r="A2291" i="16"/>
  <c r="B2291" i="16"/>
  <c r="C2291" i="16"/>
  <c r="D2291" i="16"/>
  <c r="E2291" i="16"/>
  <c r="O2291" i="16"/>
  <c r="P2291" i="16"/>
  <c r="R2291" i="16"/>
  <c r="A2292" i="16"/>
  <c r="B2292" i="16"/>
  <c r="C2292" i="16"/>
  <c r="D2292" i="16"/>
  <c r="E2292" i="16"/>
  <c r="O2292" i="16"/>
  <c r="Q2292" i="16" s="1"/>
  <c r="P2292" i="16"/>
  <c r="R2292" i="16"/>
  <c r="A2293" i="16"/>
  <c r="B2293" i="16"/>
  <c r="C2293" i="16"/>
  <c r="D2293" i="16"/>
  <c r="E2293" i="16"/>
  <c r="O2293" i="16"/>
  <c r="P2293" i="16"/>
  <c r="R2293" i="16"/>
  <c r="A2294" i="16"/>
  <c r="B2294" i="16"/>
  <c r="C2294" i="16"/>
  <c r="D2294" i="16"/>
  <c r="E2294" i="16"/>
  <c r="O2294" i="16"/>
  <c r="Q2294" i="16" s="1"/>
  <c r="P2294" i="16"/>
  <c r="R2294" i="16"/>
  <c r="A2295" i="16"/>
  <c r="B2295" i="16"/>
  <c r="C2295" i="16"/>
  <c r="D2295" i="16"/>
  <c r="E2295" i="16"/>
  <c r="O2295" i="16"/>
  <c r="P2295" i="16"/>
  <c r="R2295" i="16"/>
  <c r="A2296" i="16"/>
  <c r="B2296" i="16"/>
  <c r="C2296" i="16"/>
  <c r="D2296" i="16"/>
  <c r="E2296" i="16"/>
  <c r="O2296" i="16"/>
  <c r="P2296" i="16"/>
  <c r="R2296" i="16"/>
  <c r="B2297" i="16"/>
  <c r="C2297" i="16"/>
  <c r="D2297" i="16"/>
  <c r="E2297" i="16"/>
  <c r="O2297" i="16"/>
  <c r="P2297" i="16"/>
  <c r="R2297" i="16"/>
  <c r="A2298" i="16"/>
  <c r="B2298" i="16"/>
  <c r="C2298" i="16"/>
  <c r="D2298" i="16"/>
  <c r="E2298" i="16"/>
  <c r="O2298" i="16"/>
  <c r="Q2298" i="16" s="1"/>
  <c r="P2298" i="16"/>
  <c r="R2298" i="16"/>
  <c r="A2299" i="16"/>
  <c r="B2299" i="16"/>
  <c r="C2299" i="16"/>
  <c r="D2299" i="16"/>
  <c r="E2299" i="16"/>
  <c r="O2299" i="16"/>
  <c r="P2299" i="16"/>
  <c r="R2299" i="16"/>
  <c r="A2300" i="16"/>
  <c r="B2300" i="16"/>
  <c r="C2300" i="16"/>
  <c r="D2300" i="16"/>
  <c r="E2300" i="16"/>
  <c r="O2300" i="16"/>
  <c r="Q2300" i="16" s="1"/>
  <c r="P2300" i="16"/>
  <c r="R2300" i="16"/>
  <c r="A2301" i="16"/>
  <c r="B2301" i="16"/>
  <c r="C2301" i="16"/>
  <c r="D2301" i="16"/>
  <c r="E2301" i="16"/>
  <c r="O2301" i="16"/>
  <c r="P2301" i="16"/>
  <c r="R2301" i="16"/>
  <c r="A2302" i="16"/>
  <c r="B2302" i="16"/>
  <c r="C2302" i="16"/>
  <c r="D2302" i="16"/>
  <c r="E2302" i="16"/>
  <c r="O2302" i="16"/>
  <c r="Q2302" i="16" s="1"/>
  <c r="P2302" i="16"/>
  <c r="R2302" i="16"/>
  <c r="A2303" i="16"/>
  <c r="B2303" i="16"/>
  <c r="C2303" i="16"/>
  <c r="D2303" i="16"/>
  <c r="E2303" i="16"/>
  <c r="O2303" i="16"/>
  <c r="P2303" i="16"/>
  <c r="R2303" i="16"/>
  <c r="A2304" i="16"/>
  <c r="B2304" i="16"/>
  <c r="C2304" i="16"/>
  <c r="D2304" i="16"/>
  <c r="E2304" i="16"/>
  <c r="O2304" i="16"/>
  <c r="P2304" i="16"/>
  <c r="R2304" i="16"/>
  <c r="B2305" i="16"/>
  <c r="C2305" i="16"/>
  <c r="D2305" i="16"/>
  <c r="E2305" i="16"/>
  <c r="O2305" i="16"/>
  <c r="P2305" i="16"/>
  <c r="R2305" i="16"/>
  <c r="A2306" i="16"/>
  <c r="B2306" i="16"/>
  <c r="C2306" i="16"/>
  <c r="D2306" i="16"/>
  <c r="E2306" i="16"/>
  <c r="O2306" i="16"/>
  <c r="Q2306" i="16" s="1"/>
  <c r="P2306" i="16"/>
  <c r="R2306" i="16"/>
  <c r="A2307" i="16"/>
  <c r="B2307" i="16"/>
  <c r="C2307" i="16"/>
  <c r="D2307" i="16"/>
  <c r="E2307" i="16"/>
  <c r="O2307" i="16"/>
  <c r="P2307" i="16"/>
  <c r="R2307" i="16"/>
  <c r="A2308" i="16"/>
  <c r="B2308" i="16"/>
  <c r="C2308" i="16"/>
  <c r="D2308" i="16"/>
  <c r="E2308" i="16"/>
  <c r="O2308" i="16"/>
  <c r="Q2308" i="16" s="1"/>
  <c r="P2308" i="16"/>
  <c r="R2308" i="16"/>
  <c r="A2309" i="16"/>
  <c r="B2309" i="16"/>
  <c r="C2309" i="16"/>
  <c r="D2309" i="16"/>
  <c r="E2309" i="16"/>
  <c r="O2309" i="16"/>
  <c r="P2309" i="16"/>
  <c r="R2309" i="16"/>
  <c r="A2310" i="16"/>
  <c r="B2310" i="16"/>
  <c r="C2310" i="16"/>
  <c r="D2310" i="16"/>
  <c r="E2310" i="16"/>
  <c r="O2310" i="16"/>
  <c r="Q2310" i="16" s="1"/>
  <c r="P2310" i="16"/>
  <c r="R2310" i="16"/>
  <c r="A2311" i="16"/>
  <c r="B2311" i="16"/>
  <c r="C2311" i="16"/>
  <c r="D2311" i="16"/>
  <c r="E2311" i="16"/>
  <c r="O2311" i="16"/>
  <c r="P2311" i="16"/>
  <c r="R2311" i="16"/>
  <c r="A2312" i="16"/>
  <c r="B2312" i="16"/>
  <c r="C2312" i="16"/>
  <c r="D2312" i="16"/>
  <c r="E2312" i="16"/>
  <c r="O2312" i="16"/>
  <c r="P2312" i="16"/>
  <c r="R2312" i="16"/>
  <c r="B2313" i="16"/>
  <c r="C2313" i="16"/>
  <c r="D2313" i="16"/>
  <c r="E2313" i="16"/>
  <c r="O2313" i="16"/>
  <c r="P2313" i="16"/>
  <c r="R2313" i="16"/>
  <c r="A2314" i="16"/>
  <c r="B2314" i="16"/>
  <c r="C2314" i="16"/>
  <c r="D2314" i="16"/>
  <c r="E2314" i="16"/>
  <c r="O2314" i="16"/>
  <c r="Q2314" i="16" s="1"/>
  <c r="P2314" i="16"/>
  <c r="R2314" i="16"/>
  <c r="A2315" i="16"/>
  <c r="B2315" i="16"/>
  <c r="C2315" i="16"/>
  <c r="D2315" i="16"/>
  <c r="E2315" i="16"/>
  <c r="O2315" i="16"/>
  <c r="Q2315" i="16" s="1"/>
  <c r="P2315" i="16"/>
  <c r="R2315" i="16"/>
  <c r="A2316" i="16"/>
  <c r="B2316" i="16"/>
  <c r="C2316" i="16"/>
  <c r="D2316" i="16"/>
  <c r="E2316" i="16"/>
  <c r="O2316" i="16"/>
  <c r="Q2316" i="16" s="1"/>
  <c r="P2316" i="16"/>
  <c r="R2316" i="16"/>
  <c r="A2317" i="16"/>
  <c r="B2317" i="16"/>
  <c r="C2317" i="16"/>
  <c r="D2317" i="16"/>
  <c r="E2317" i="16"/>
  <c r="O2317" i="16"/>
  <c r="P2317" i="16"/>
  <c r="R2317" i="16"/>
  <c r="A2318" i="16"/>
  <c r="B2318" i="16"/>
  <c r="C2318" i="16"/>
  <c r="D2318" i="16"/>
  <c r="E2318" i="16"/>
  <c r="O2318" i="16"/>
  <c r="Q2318" i="16" s="1"/>
  <c r="P2318" i="16"/>
  <c r="R2318" i="16"/>
  <c r="A2319" i="16"/>
  <c r="B2319" i="16"/>
  <c r="C2319" i="16"/>
  <c r="D2319" i="16"/>
  <c r="E2319" i="16"/>
  <c r="O2319" i="16"/>
  <c r="P2319" i="16"/>
  <c r="R2319" i="16"/>
  <c r="A2320" i="16"/>
  <c r="B2320" i="16"/>
  <c r="C2320" i="16"/>
  <c r="D2320" i="16"/>
  <c r="E2320" i="16"/>
  <c r="O2320" i="16"/>
  <c r="P2320" i="16"/>
  <c r="R2320" i="16"/>
  <c r="B2321" i="16"/>
  <c r="C2321" i="16"/>
  <c r="D2321" i="16"/>
  <c r="E2321" i="16"/>
  <c r="O2321" i="16"/>
  <c r="P2321" i="16"/>
  <c r="R2321" i="16"/>
  <c r="A2322" i="16"/>
  <c r="B2322" i="16"/>
  <c r="C2322" i="16"/>
  <c r="D2322" i="16"/>
  <c r="E2322" i="16"/>
  <c r="O2322" i="16"/>
  <c r="Q2322" i="16" s="1"/>
  <c r="P2322" i="16"/>
  <c r="R2322" i="16"/>
  <c r="A2323" i="16"/>
  <c r="B2323" i="16"/>
  <c r="C2323" i="16"/>
  <c r="D2323" i="16"/>
  <c r="E2323" i="16"/>
  <c r="O2323" i="16"/>
  <c r="Q2323" i="16" s="1"/>
  <c r="P2323" i="16"/>
  <c r="R2323" i="16"/>
  <c r="A2324" i="16"/>
  <c r="B2324" i="16"/>
  <c r="C2324" i="16"/>
  <c r="D2324" i="16"/>
  <c r="E2324" i="16"/>
  <c r="O2324" i="16"/>
  <c r="Q2324" i="16" s="1"/>
  <c r="P2324" i="16"/>
  <c r="R2324" i="16"/>
  <c r="A2325" i="16"/>
  <c r="B2325" i="16"/>
  <c r="C2325" i="16"/>
  <c r="D2325" i="16"/>
  <c r="E2325" i="16"/>
  <c r="O2325" i="16"/>
  <c r="P2325" i="16"/>
  <c r="R2325" i="16"/>
  <c r="A2326" i="16"/>
  <c r="B2326" i="16"/>
  <c r="C2326" i="16"/>
  <c r="D2326" i="16"/>
  <c r="E2326" i="16"/>
  <c r="O2326" i="16"/>
  <c r="Q2326" i="16" s="1"/>
  <c r="P2326" i="16"/>
  <c r="R2326" i="16"/>
  <c r="A2327" i="16"/>
  <c r="B2327" i="16"/>
  <c r="C2327" i="16"/>
  <c r="D2327" i="16"/>
  <c r="E2327" i="16"/>
  <c r="O2327" i="16"/>
  <c r="P2327" i="16"/>
  <c r="R2327" i="16"/>
  <c r="A2328" i="16"/>
  <c r="B2328" i="16"/>
  <c r="C2328" i="16"/>
  <c r="D2328" i="16"/>
  <c r="E2328" i="16"/>
  <c r="O2328" i="16"/>
  <c r="P2328" i="16"/>
  <c r="R2328" i="16"/>
  <c r="B2329" i="16"/>
  <c r="C2329" i="16"/>
  <c r="D2329" i="16"/>
  <c r="E2329" i="16"/>
  <c r="O2329" i="16"/>
  <c r="P2329" i="16"/>
  <c r="R2329" i="16"/>
  <c r="A2330" i="16"/>
  <c r="B2330" i="16"/>
  <c r="C2330" i="16"/>
  <c r="D2330" i="16"/>
  <c r="E2330" i="16"/>
  <c r="O2330" i="16"/>
  <c r="Q2330" i="16" s="1"/>
  <c r="P2330" i="16"/>
  <c r="R2330" i="16"/>
  <c r="A2331" i="16"/>
  <c r="B2331" i="16"/>
  <c r="C2331" i="16"/>
  <c r="D2331" i="16"/>
  <c r="E2331" i="16"/>
  <c r="O2331" i="16"/>
  <c r="Q2331" i="16" s="1"/>
  <c r="P2331" i="16"/>
  <c r="R2331" i="16"/>
  <c r="A2332" i="16"/>
  <c r="B2332" i="16"/>
  <c r="C2332" i="16"/>
  <c r="D2332" i="16"/>
  <c r="E2332" i="16"/>
  <c r="O2332" i="16"/>
  <c r="Q2332" i="16" s="1"/>
  <c r="P2332" i="16"/>
  <c r="R2332" i="16"/>
  <c r="A2333" i="16"/>
  <c r="B2333" i="16"/>
  <c r="C2333" i="16"/>
  <c r="D2333" i="16"/>
  <c r="E2333" i="16"/>
  <c r="O2333" i="16"/>
  <c r="Q2333" i="16" s="1"/>
  <c r="P2333" i="16"/>
  <c r="R2333" i="16"/>
  <c r="A2334" i="16"/>
  <c r="B2334" i="16"/>
  <c r="C2334" i="16"/>
  <c r="D2334" i="16"/>
  <c r="E2334" i="16"/>
  <c r="O2334" i="16"/>
  <c r="Q2334" i="16" s="1"/>
  <c r="P2334" i="16"/>
  <c r="R2334" i="16"/>
  <c r="A2335" i="16"/>
  <c r="B2335" i="16"/>
  <c r="C2335" i="16"/>
  <c r="D2335" i="16"/>
  <c r="E2335" i="16"/>
  <c r="O2335" i="16"/>
  <c r="P2335" i="16"/>
  <c r="R2335" i="16"/>
  <c r="A2336" i="16"/>
  <c r="B2336" i="16"/>
  <c r="C2336" i="16"/>
  <c r="D2336" i="16"/>
  <c r="E2336" i="16"/>
  <c r="O2336" i="16"/>
  <c r="P2336" i="16"/>
  <c r="R2336" i="16"/>
  <c r="B2337" i="16"/>
  <c r="C2337" i="16"/>
  <c r="D2337" i="16"/>
  <c r="E2337" i="16"/>
  <c r="O2337" i="16"/>
  <c r="P2337" i="16"/>
  <c r="R2337" i="16"/>
  <c r="A2338" i="16"/>
  <c r="B2338" i="16"/>
  <c r="C2338" i="16"/>
  <c r="D2338" i="16"/>
  <c r="E2338" i="16"/>
  <c r="O2338" i="16"/>
  <c r="Q2338" i="16" s="1"/>
  <c r="P2338" i="16"/>
  <c r="R2338" i="16"/>
  <c r="A2339" i="16"/>
  <c r="B2339" i="16"/>
  <c r="C2339" i="16"/>
  <c r="D2339" i="16"/>
  <c r="E2339" i="16"/>
  <c r="O2339" i="16"/>
  <c r="Q2339" i="16" s="1"/>
  <c r="P2339" i="16"/>
  <c r="R2339" i="16"/>
  <c r="A2340" i="16"/>
  <c r="B2340" i="16"/>
  <c r="C2340" i="16"/>
  <c r="D2340" i="16"/>
  <c r="E2340" i="16"/>
  <c r="O2340" i="16"/>
  <c r="Q2340" i="16" s="1"/>
  <c r="P2340" i="16"/>
  <c r="R2340" i="16"/>
  <c r="A2341" i="16"/>
  <c r="B2341" i="16"/>
  <c r="C2341" i="16"/>
  <c r="D2341" i="16"/>
  <c r="E2341" i="16"/>
  <c r="O2341" i="16"/>
  <c r="Q2341" i="16" s="1"/>
  <c r="P2341" i="16"/>
  <c r="R2341" i="16"/>
  <c r="A2342" i="16"/>
  <c r="B2342" i="16"/>
  <c r="C2342" i="16"/>
  <c r="D2342" i="16"/>
  <c r="E2342" i="16"/>
  <c r="O2342" i="16"/>
  <c r="Q2342" i="16" s="1"/>
  <c r="P2342" i="16"/>
  <c r="R2342" i="16"/>
  <c r="A2343" i="16"/>
  <c r="B2343" i="16"/>
  <c r="C2343" i="16"/>
  <c r="D2343" i="16"/>
  <c r="E2343" i="16"/>
  <c r="O2343" i="16"/>
  <c r="P2343" i="16"/>
  <c r="R2343" i="16"/>
  <c r="A2344" i="16"/>
  <c r="B2344" i="16"/>
  <c r="C2344" i="16"/>
  <c r="D2344" i="16"/>
  <c r="E2344" i="16"/>
  <c r="O2344" i="16"/>
  <c r="P2344" i="16"/>
  <c r="R2344" i="16"/>
  <c r="A2345" i="16"/>
  <c r="B2345" i="16"/>
  <c r="C2345" i="16"/>
  <c r="D2345" i="16"/>
  <c r="E2345" i="16"/>
  <c r="O2345" i="16"/>
  <c r="P2345" i="16"/>
  <c r="R2345" i="16"/>
  <c r="A2346" i="16"/>
  <c r="B2346" i="16"/>
  <c r="C2346" i="16"/>
  <c r="D2346" i="16"/>
  <c r="E2346" i="16"/>
  <c r="O2346" i="16"/>
  <c r="Q2346" i="16" s="1"/>
  <c r="P2346" i="16"/>
  <c r="R2346" i="16"/>
  <c r="A2347" i="16"/>
  <c r="B2347" i="16"/>
  <c r="C2347" i="16"/>
  <c r="D2347" i="16"/>
  <c r="E2347" i="16"/>
  <c r="O2347" i="16"/>
  <c r="Q2347" i="16" s="1"/>
  <c r="P2347" i="16"/>
  <c r="R2347" i="16"/>
  <c r="A2348" i="16"/>
  <c r="B2348" i="16"/>
  <c r="C2348" i="16"/>
  <c r="D2348" i="16"/>
  <c r="E2348" i="16"/>
  <c r="O2348" i="16"/>
  <c r="Q2348" i="16" s="1"/>
  <c r="P2348" i="16"/>
  <c r="R2348" i="16"/>
  <c r="B2349" i="16"/>
  <c r="C2349" i="16"/>
  <c r="D2349" i="16"/>
  <c r="E2349" i="16"/>
  <c r="O2349" i="16"/>
  <c r="Q2349" i="16" s="1"/>
  <c r="P2349" i="16"/>
  <c r="R2349" i="16"/>
  <c r="A2350" i="16"/>
  <c r="B2350" i="16"/>
  <c r="C2350" i="16"/>
  <c r="D2350" i="16"/>
  <c r="E2350" i="16"/>
  <c r="O2350" i="16"/>
  <c r="Q2350" i="16" s="1"/>
  <c r="P2350" i="16"/>
  <c r="R2350" i="16"/>
  <c r="A2351" i="16"/>
  <c r="B2351" i="16"/>
  <c r="C2351" i="16"/>
  <c r="D2351" i="16"/>
  <c r="E2351" i="16"/>
  <c r="O2351" i="16"/>
  <c r="P2351" i="16"/>
  <c r="R2351" i="16"/>
  <c r="A2352" i="16"/>
  <c r="B2352" i="16"/>
  <c r="C2352" i="16"/>
  <c r="D2352" i="16"/>
  <c r="E2352" i="16"/>
  <c r="O2352" i="16"/>
  <c r="P2352" i="16"/>
  <c r="R2352" i="16"/>
  <c r="A2353" i="16"/>
  <c r="B2353" i="16"/>
  <c r="C2353" i="16"/>
  <c r="D2353" i="16"/>
  <c r="E2353" i="16"/>
  <c r="O2353" i="16"/>
  <c r="P2353" i="16"/>
  <c r="R2353" i="16"/>
  <c r="B2354" i="16"/>
  <c r="C2354" i="16"/>
  <c r="D2354" i="16"/>
  <c r="E2354" i="16"/>
  <c r="O2354" i="16"/>
  <c r="P2354" i="16"/>
  <c r="R2354" i="16"/>
  <c r="A2355" i="16"/>
  <c r="B2355" i="16"/>
  <c r="C2355" i="16"/>
  <c r="D2355" i="16"/>
  <c r="E2355" i="16"/>
  <c r="O2355" i="16"/>
  <c r="P2355" i="16"/>
  <c r="R2355" i="16"/>
  <c r="A2356" i="16"/>
  <c r="B2356" i="16"/>
  <c r="C2356" i="16"/>
  <c r="D2356" i="16"/>
  <c r="E2356" i="16"/>
  <c r="O2356" i="16"/>
  <c r="P2356" i="16"/>
  <c r="R2356" i="16"/>
  <c r="A2357" i="16"/>
  <c r="B2357" i="16"/>
  <c r="C2357" i="16"/>
  <c r="D2357" i="16"/>
  <c r="E2357" i="16"/>
  <c r="O2357" i="16"/>
  <c r="P2357" i="16"/>
  <c r="R2357" i="16"/>
  <c r="A2358" i="16"/>
  <c r="B2358" i="16"/>
  <c r="C2358" i="16"/>
  <c r="D2358" i="16"/>
  <c r="E2358" i="16"/>
  <c r="O2358" i="16"/>
  <c r="P2358" i="16"/>
  <c r="R2358" i="16"/>
  <c r="C2359" i="16"/>
  <c r="D2359" i="16"/>
  <c r="E2359" i="16"/>
  <c r="O2359" i="16"/>
  <c r="P2359" i="16"/>
  <c r="R2359" i="16"/>
  <c r="A2360" i="16"/>
  <c r="B2360" i="16"/>
  <c r="C2360" i="16"/>
  <c r="D2360" i="16"/>
  <c r="E2360" i="16"/>
  <c r="O2360" i="16"/>
  <c r="Q2360" i="16" s="1"/>
  <c r="P2360" i="16"/>
  <c r="R2360" i="16"/>
  <c r="A2361" i="16"/>
  <c r="B2361" i="16"/>
  <c r="C2361" i="16"/>
  <c r="D2361" i="16"/>
  <c r="E2361" i="16"/>
  <c r="O2361" i="16"/>
  <c r="P2361" i="16"/>
  <c r="R2361" i="16"/>
  <c r="A2362" i="16"/>
  <c r="B2362" i="16"/>
  <c r="C2362" i="16"/>
  <c r="D2362" i="16"/>
  <c r="E2362" i="16"/>
  <c r="O2362" i="16"/>
  <c r="Q2362" i="16" s="1"/>
  <c r="P2362" i="16"/>
  <c r="R2362" i="16"/>
  <c r="A2363" i="16"/>
  <c r="B2363" i="16"/>
  <c r="C2363" i="16"/>
  <c r="D2363" i="16"/>
  <c r="E2363" i="16"/>
  <c r="O2363" i="16"/>
  <c r="Q2363" i="16" s="1"/>
  <c r="P2363" i="16"/>
  <c r="R2363" i="16"/>
  <c r="A2364" i="16"/>
  <c r="B2364" i="16"/>
  <c r="C2364" i="16"/>
  <c r="D2364" i="16"/>
  <c r="E2364" i="16"/>
  <c r="O2364" i="16"/>
  <c r="P2364" i="16"/>
  <c r="R2364" i="16"/>
  <c r="B2365" i="16"/>
  <c r="C2365" i="16"/>
  <c r="D2365" i="16"/>
  <c r="E2365" i="16"/>
  <c r="O2365" i="16"/>
  <c r="P2365" i="16"/>
  <c r="R2365" i="16"/>
  <c r="A2366" i="16"/>
  <c r="B2366" i="16"/>
  <c r="C2366" i="16"/>
  <c r="D2366" i="16"/>
  <c r="E2366" i="16"/>
  <c r="O2366" i="16"/>
  <c r="Q2366" i="16" s="1"/>
  <c r="P2366" i="16"/>
  <c r="R2366" i="16"/>
  <c r="A2367" i="16"/>
  <c r="B2367" i="16"/>
  <c r="C2367" i="16"/>
  <c r="D2367" i="16"/>
  <c r="E2367" i="16"/>
  <c r="O2367" i="16"/>
  <c r="P2367" i="16"/>
  <c r="R2367" i="16"/>
  <c r="A2368" i="16"/>
  <c r="B2368" i="16"/>
  <c r="C2368" i="16"/>
  <c r="D2368" i="16"/>
  <c r="E2368" i="16"/>
  <c r="O2368" i="16"/>
  <c r="P2368" i="16"/>
  <c r="R2368" i="16"/>
  <c r="A2369" i="16"/>
  <c r="B2369" i="16"/>
  <c r="D2369" i="16"/>
  <c r="E2369" i="16"/>
  <c r="O2369" i="16"/>
  <c r="P2369" i="16"/>
  <c r="R2369" i="16"/>
  <c r="B2370" i="16"/>
  <c r="C2370" i="16"/>
  <c r="D2370" i="16"/>
  <c r="E2370" i="16"/>
  <c r="O2370" i="16"/>
  <c r="Q2370" i="16" s="1"/>
  <c r="P2370" i="16"/>
  <c r="R2370" i="16"/>
  <c r="A2371" i="16"/>
  <c r="B2371" i="16"/>
  <c r="C2371" i="16"/>
  <c r="D2371" i="16"/>
  <c r="E2371" i="16"/>
  <c r="O2371" i="16"/>
  <c r="Q2371" i="16" s="1"/>
  <c r="P2371" i="16"/>
  <c r="R2371" i="16"/>
  <c r="A2372" i="16"/>
  <c r="B2372" i="16"/>
  <c r="C2372" i="16"/>
  <c r="D2372" i="16"/>
  <c r="E2372" i="16"/>
  <c r="O2372" i="16"/>
  <c r="P2372" i="16"/>
  <c r="R2372" i="16"/>
  <c r="A2373" i="16"/>
  <c r="B2373" i="16"/>
  <c r="C2373" i="16"/>
  <c r="D2373" i="16"/>
  <c r="E2373" i="16"/>
  <c r="O2373" i="16"/>
  <c r="P2373" i="16"/>
  <c r="R2373" i="16"/>
  <c r="A2374" i="16"/>
  <c r="B2374" i="16"/>
  <c r="C2374" i="16"/>
  <c r="D2374" i="16"/>
  <c r="E2374" i="16"/>
  <c r="O2374" i="16"/>
  <c r="Q2374" i="16" s="1"/>
  <c r="P2374" i="16"/>
  <c r="R2374" i="16"/>
  <c r="B2375" i="16"/>
  <c r="C2375" i="16"/>
  <c r="D2375" i="16"/>
  <c r="E2375" i="16"/>
  <c r="O2375" i="16"/>
  <c r="P2375" i="16"/>
  <c r="R2375" i="16"/>
  <c r="A2376" i="16"/>
  <c r="B2376" i="16"/>
  <c r="C2376" i="16"/>
  <c r="D2376" i="16"/>
  <c r="E2376" i="16"/>
  <c r="O2376" i="16"/>
  <c r="P2376" i="16"/>
  <c r="R2376" i="16"/>
  <c r="A2377" i="16"/>
  <c r="B2377" i="16"/>
  <c r="C2377" i="16"/>
  <c r="D2377" i="16"/>
  <c r="E2377" i="16"/>
  <c r="O2377" i="16"/>
  <c r="P2377" i="16"/>
  <c r="R2377" i="16"/>
  <c r="A2378" i="16"/>
  <c r="B2378" i="16"/>
  <c r="C2378" i="16"/>
  <c r="D2378" i="16"/>
  <c r="E2378" i="16"/>
  <c r="O2378" i="16"/>
  <c r="Q2378" i="16" s="1"/>
  <c r="P2378" i="16"/>
  <c r="R2378" i="16"/>
  <c r="A2379" i="16"/>
  <c r="B2379" i="16"/>
  <c r="C2379" i="16"/>
  <c r="D2379" i="16"/>
  <c r="E2379" i="16"/>
  <c r="O2379" i="16"/>
  <c r="Q2379" i="16" s="1"/>
  <c r="P2379" i="16"/>
  <c r="R2379" i="16"/>
  <c r="A2380" i="16"/>
  <c r="B2380" i="16"/>
  <c r="C2380" i="16"/>
  <c r="D2380" i="16"/>
  <c r="E2380" i="16"/>
  <c r="O2380" i="16"/>
  <c r="P2380" i="16"/>
  <c r="R2380" i="16"/>
  <c r="B2381" i="16"/>
  <c r="C2381" i="16"/>
  <c r="D2381" i="16"/>
  <c r="E2381" i="16"/>
  <c r="O2381" i="16"/>
  <c r="P2381" i="16"/>
  <c r="R2381" i="16"/>
  <c r="A2382" i="16"/>
  <c r="B2382" i="16"/>
  <c r="C2382" i="16"/>
  <c r="D2382" i="16"/>
  <c r="E2382" i="16"/>
  <c r="O2382" i="16"/>
  <c r="Q2382" i="16" s="1"/>
  <c r="P2382" i="16"/>
  <c r="R2382" i="16"/>
  <c r="A2383" i="16"/>
  <c r="B2383" i="16"/>
  <c r="C2383" i="16"/>
  <c r="D2383" i="16"/>
  <c r="E2383" i="16"/>
  <c r="O2383" i="16"/>
  <c r="P2383" i="16"/>
  <c r="R2383" i="16"/>
  <c r="A2384" i="16"/>
  <c r="B2384" i="16"/>
  <c r="C2384" i="16"/>
  <c r="D2384" i="16"/>
  <c r="E2384" i="16"/>
  <c r="O2384" i="16"/>
  <c r="P2384" i="16"/>
  <c r="R2384" i="16"/>
  <c r="A2385" i="16"/>
  <c r="B2385" i="16"/>
  <c r="C2385" i="16"/>
  <c r="D2385" i="16"/>
  <c r="E2385" i="16"/>
  <c r="O2385" i="16"/>
  <c r="P2385" i="16"/>
  <c r="R2385" i="16"/>
  <c r="B2386" i="16"/>
  <c r="C2386" i="16"/>
  <c r="D2386" i="16"/>
  <c r="E2386" i="16"/>
  <c r="O2386" i="16"/>
  <c r="Q2386" i="16" s="1"/>
  <c r="P2386" i="16"/>
  <c r="R2386" i="16"/>
  <c r="A2387" i="16"/>
  <c r="B2387" i="16"/>
  <c r="C2387" i="16"/>
  <c r="D2387" i="16"/>
  <c r="E2387" i="16"/>
  <c r="O2387" i="16"/>
  <c r="Q2387" i="16" s="1"/>
  <c r="P2387" i="16"/>
  <c r="R2387" i="16"/>
  <c r="A2388" i="16"/>
  <c r="B2388" i="16"/>
  <c r="C2388" i="16"/>
  <c r="D2388" i="16"/>
  <c r="E2388" i="16"/>
  <c r="O2388" i="16"/>
  <c r="P2388" i="16"/>
  <c r="R2388" i="16"/>
  <c r="A2389" i="16"/>
  <c r="B2389" i="16"/>
  <c r="C2389" i="16"/>
  <c r="D2389" i="16"/>
  <c r="E2389" i="16"/>
  <c r="O2389" i="16"/>
  <c r="P2389" i="16"/>
  <c r="R2389" i="16"/>
  <c r="A2390" i="16"/>
  <c r="B2390" i="16"/>
  <c r="D2390" i="16"/>
  <c r="E2390" i="16"/>
  <c r="O2390" i="16"/>
  <c r="P2390" i="16"/>
  <c r="R2390" i="16"/>
  <c r="B2391" i="16"/>
  <c r="C2391" i="16"/>
  <c r="D2391" i="16"/>
  <c r="E2391" i="16"/>
  <c r="O2391" i="16"/>
  <c r="P2391" i="16"/>
  <c r="R2391" i="16"/>
  <c r="A2392" i="16"/>
  <c r="B2392" i="16"/>
  <c r="C2392" i="16"/>
  <c r="D2392" i="16"/>
  <c r="E2392" i="16"/>
  <c r="O2392" i="16"/>
  <c r="Q2392" i="16" s="1"/>
  <c r="P2392" i="16"/>
  <c r="R2392" i="16"/>
  <c r="A2393" i="16"/>
  <c r="B2393" i="16"/>
  <c r="C2393" i="16"/>
  <c r="D2393" i="16"/>
  <c r="E2393" i="16"/>
  <c r="O2393" i="16"/>
  <c r="P2393" i="16"/>
  <c r="R2393" i="16"/>
  <c r="A2394" i="16"/>
  <c r="B2394" i="16"/>
  <c r="C2394" i="16"/>
  <c r="D2394" i="16"/>
  <c r="E2394" i="16"/>
  <c r="O2394" i="16"/>
  <c r="P2394" i="16"/>
  <c r="R2394" i="16"/>
  <c r="A2395" i="16"/>
  <c r="B2395" i="16"/>
  <c r="C2395" i="16"/>
  <c r="D2395" i="16"/>
  <c r="E2395" i="16"/>
  <c r="O2395" i="16"/>
  <c r="P2395" i="16"/>
  <c r="R2395" i="16"/>
  <c r="A2396" i="16"/>
  <c r="C2396" i="16"/>
  <c r="D2396" i="16"/>
  <c r="E2396" i="16"/>
  <c r="O2396" i="16"/>
  <c r="P2396" i="16"/>
  <c r="R2396" i="16"/>
  <c r="B2397" i="16"/>
  <c r="C2397" i="16"/>
  <c r="D2397" i="16"/>
  <c r="E2397" i="16"/>
  <c r="O2397" i="16"/>
  <c r="P2397" i="16"/>
  <c r="R2397" i="16"/>
  <c r="A2398" i="16"/>
  <c r="B2398" i="16"/>
  <c r="C2398" i="16"/>
  <c r="D2398" i="16"/>
  <c r="E2398" i="16"/>
  <c r="O2398" i="16"/>
  <c r="Q2398" i="16" s="1"/>
  <c r="P2398" i="16"/>
  <c r="R2398" i="16"/>
  <c r="A2399" i="16"/>
  <c r="B2399" i="16"/>
  <c r="C2399" i="16"/>
  <c r="D2399" i="16"/>
  <c r="E2399" i="16"/>
  <c r="O2399" i="16"/>
  <c r="P2399" i="16"/>
  <c r="R2399" i="16"/>
  <c r="A2400" i="16"/>
  <c r="B2400" i="16"/>
  <c r="C2400" i="16"/>
  <c r="D2400" i="16"/>
  <c r="E2400" i="16"/>
  <c r="O2400" i="16"/>
  <c r="Q2400" i="16" s="1"/>
  <c r="P2400" i="16"/>
  <c r="R2400" i="16"/>
  <c r="A2401" i="16"/>
  <c r="B2401" i="16"/>
  <c r="C2401" i="16"/>
  <c r="D2401" i="16"/>
  <c r="E2401" i="16"/>
  <c r="O2401" i="16"/>
  <c r="P2401" i="16"/>
  <c r="R2401" i="16"/>
  <c r="C2402" i="16"/>
  <c r="D2402" i="16"/>
  <c r="E2402" i="16"/>
  <c r="O2402" i="16"/>
  <c r="Q2402" i="16" s="1"/>
  <c r="P2402" i="16"/>
  <c r="R2402" i="16"/>
  <c r="A2403" i="16"/>
  <c r="B2403" i="16"/>
  <c r="C2403" i="16"/>
  <c r="D2403" i="16"/>
  <c r="E2403" i="16"/>
  <c r="O2403" i="16"/>
  <c r="P2403" i="16"/>
  <c r="R2403" i="16"/>
  <c r="A2404" i="16"/>
  <c r="B2404" i="16"/>
  <c r="C2404" i="16"/>
  <c r="D2404" i="16"/>
  <c r="E2404" i="16"/>
  <c r="O2404" i="16"/>
  <c r="Q2404" i="16" s="1"/>
  <c r="P2404" i="16"/>
  <c r="R2404" i="16"/>
  <c r="A2405" i="16"/>
  <c r="B2405" i="16"/>
  <c r="C2405" i="16"/>
  <c r="D2405" i="16"/>
  <c r="E2405" i="16"/>
  <c r="O2405" i="16"/>
  <c r="Q2405" i="16" s="1"/>
  <c r="P2405" i="16"/>
  <c r="R2405" i="16"/>
  <c r="A2406" i="16"/>
  <c r="B2406" i="16"/>
  <c r="C2406" i="16"/>
  <c r="D2406" i="16"/>
  <c r="E2406" i="16"/>
  <c r="O2406" i="16"/>
  <c r="Q2406" i="16" s="1"/>
  <c r="P2406" i="16"/>
  <c r="R2406" i="16"/>
  <c r="B2407" i="16"/>
  <c r="C2407" i="16"/>
  <c r="D2407" i="16"/>
  <c r="E2407" i="16"/>
  <c r="O2407" i="16"/>
  <c r="P2407" i="16"/>
  <c r="R2407" i="16"/>
  <c r="A2408" i="16"/>
  <c r="B2408" i="16"/>
  <c r="C2408" i="16"/>
  <c r="D2408" i="16"/>
  <c r="E2408" i="16"/>
  <c r="O2408" i="16"/>
  <c r="Q2408" i="16" s="1"/>
  <c r="P2408" i="16"/>
  <c r="R2408" i="16"/>
  <c r="A2409" i="16"/>
  <c r="B2409" i="16"/>
  <c r="C2409" i="16"/>
  <c r="D2409" i="16"/>
  <c r="E2409" i="16"/>
  <c r="O2409" i="16"/>
  <c r="Q2409" i="16" s="1"/>
  <c r="P2409" i="16"/>
  <c r="R2409" i="16"/>
  <c r="A2410" i="16"/>
  <c r="B2410" i="16"/>
  <c r="C2410" i="16"/>
  <c r="D2410" i="16"/>
  <c r="E2410" i="16"/>
  <c r="O2410" i="16"/>
  <c r="P2410" i="16"/>
  <c r="R2410" i="16"/>
  <c r="A2411" i="16"/>
  <c r="B2411" i="16"/>
  <c r="C2411" i="16"/>
  <c r="D2411" i="16"/>
  <c r="E2411" i="16"/>
  <c r="O2411" i="16"/>
  <c r="P2411" i="16"/>
  <c r="R2411" i="16"/>
  <c r="A2412" i="16"/>
  <c r="B2412" i="16"/>
  <c r="C2412" i="16"/>
  <c r="D2412" i="16"/>
  <c r="E2412" i="16"/>
  <c r="O2412" i="16"/>
  <c r="Q2412" i="16" s="1"/>
  <c r="P2412" i="16"/>
  <c r="R2412" i="16"/>
  <c r="B2413" i="16"/>
  <c r="C2413" i="16"/>
  <c r="D2413" i="16"/>
  <c r="E2413" i="16"/>
  <c r="O2413" i="16"/>
  <c r="Q2413" i="16" s="1"/>
  <c r="P2413" i="16"/>
  <c r="R2413" i="16"/>
  <c r="A2414" i="16"/>
  <c r="B2414" i="16"/>
  <c r="C2414" i="16"/>
  <c r="D2414" i="16"/>
  <c r="E2414" i="16"/>
  <c r="O2414" i="16"/>
  <c r="P2414" i="16"/>
  <c r="R2414" i="16"/>
  <c r="A2415" i="16"/>
  <c r="B2415" i="16"/>
  <c r="C2415" i="16"/>
  <c r="D2415" i="16"/>
  <c r="E2415" i="16"/>
  <c r="O2415" i="16"/>
  <c r="P2415" i="16"/>
  <c r="Q2415" i="16" s="1"/>
  <c r="R2415" i="16"/>
  <c r="A2416" i="16"/>
  <c r="B2416" i="16"/>
  <c r="C2416" i="16"/>
  <c r="D2416" i="16"/>
  <c r="E2416" i="16"/>
  <c r="O2416" i="16"/>
  <c r="P2416" i="16"/>
  <c r="R2416" i="16"/>
  <c r="A2417" i="16"/>
  <c r="C2417" i="16"/>
  <c r="D2417" i="16"/>
  <c r="E2417" i="16"/>
  <c r="O2417" i="16"/>
  <c r="P2417" i="16"/>
  <c r="Q2417" i="16"/>
  <c r="R2417" i="16"/>
  <c r="A2418" i="16"/>
  <c r="B2418" i="16"/>
  <c r="C2418" i="16"/>
  <c r="D2418" i="16"/>
  <c r="E2418" i="16"/>
  <c r="O2418" i="16"/>
  <c r="P2418" i="16"/>
  <c r="R2418" i="16"/>
  <c r="A2419" i="16"/>
  <c r="B2419" i="16"/>
  <c r="C2419" i="16"/>
  <c r="D2419" i="16"/>
  <c r="E2419" i="16"/>
  <c r="O2419" i="16"/>
  <c r="P2419" i="16"/>
  <c r="Q2419" i="16" s="1"/>
  <c r="R2419" i="16"/>
  <c r="A2420" i="16"/>
  <c r="B2420" i="16"/>
  <c r="C2420" i="16"/>
  <c r="D2420" i="16"/>
  <c r="E2420" i="16"/>
  <c r="O2420" i="16"/>
  <c r="P2420" i="16"/>
  <c r="R2420" i="16"/>
  <c r="A2421" i="16"/>
  <c r="B2421" i="16"/>
  <c r="C2421" i="16"/>
  <c r="D2421" i="16"/>
  <c r="E2421" i="16"/>
  <c r="O2421" i="16"/>
  <c r="P2421" i="16"/>
  <c r="Q2421" i="16"/>
  <c r="R2421" i="16"/>
  <c r="A2422" i="16"/>
  <c r="B2422" i="16"/>
  <c r="D2422" i="16"/>
  <c r="E2422" i="16"/>
  <c r="O2422" i="16"/>
  <c r="P2422" i="16"/>
  <c r="R2422" i="16"/>
  <c r="A2423" i="16"/>
  <c r="C2423" i="16"/>
  <c r="D2423" i="16"/>
  <c r="E2423" i="16"/>
  <c r="O2423" i="16"/>
  <c r="P2423" i="16"/>
  <c r="Q2423" i="16" s="1"/>
  <c r="R2423" i="16"/>
  <c r="A2424" i="16"/>
  <c r="B2424" i="16"/>
  <c r="C2424" i="16"/>
  <c r="D2424" i="16"/>
  <c r="E2424" i="16"/>
  <c r="O2424" i="16"/>
  <c r="P2424" i="16"/>
  <c r="R2424" i="16"/>
  <c r="A2425" i="16"/>
  <c r="B2425" i="16"/>
  <c r="C2425" i="16"/>
  <c r="D2425" i="16"/>
  <c r="E2425" i="16"/>
  <c r="O2425" i="16"/>
  <c r="P2425" i="16"/>
  <c r="Q2425" i="16"/>
  <c r="R2425" i="16"/>
  <c r="A2426" i="16"/>
  <c r="B2426" i="16"/>
  <c r="C2426" i="16"/>
  <c r="D2426" i="16"/>
  <c r="E2426" i="16"/>
  <c r="O2426" i="16"/>
  <c r="P2426" i="16"/>
  <c r="R2426" i="16"/>
  <c r="A2427" i="16"/>
  <c r="B2427" i="16"/>
  <c r="C2427" i="16"/>
  <c r="D2427" i="16"/>
  <c r="E2427" i="16"/>
  <c r="O2427" i="16"/>
  <c r="P2427" i="16"/>
  <c r="Q2427" i="16" s="1"/>
  <c r="R2427" i="16"/>
  <c r="A2428" i="16"/>
  <c r="C2428" i="16"/>
  <c r="D2428" i="16"/>
  <c r="E2428" i="16"/>
  <c r="O2428" i="16"/>
  <c r="P2428" i="16"/>
  <c r="R2428" i="16"/>
  <c r="B2429" i="16"/>
  <c r="C2429" i="16"/>
  <c r="D2429" i="16"/>
  <c r="E2429" i="16"/>
  <c r="O2429" i="16"/>
  <c r="P2429" i="16"/>
  <c r="R2429" i="16"/>
  <c r="A2430" i="16"/>
  <c r="B2430" i="16"/>
  <c r="C2430" i="16"/>
  <c r="D2430" i="16"/>
  <c r="E2430" i="16"/>
  <c r="O2430" i="16"/>
  <c r="P2430" i="16"/>
  <c r="R2430" i="16"/>
  <c r="A2431" i="16"/>
  <c r="B2431" i="16"/>
  <c r="C2431" i="16"/>
  <c r="D2431" i="16"/>
  <c r="E2431" i="16"/>
  <c r="O2431" i="16"/>
  <c r="P2431" i="16"/>
  <c r="R2431" i="16"/>
  <c r="A2432" i="16"/>
  <c r="B2432" i="16"/>
  <c r="D2432" i="16"/>
  <c r="E2432" i="16"/>
  <c r="O2432" i="16"/>
  <c r="Q2432" i="16" s="1"/>
  <c r="P2432" i="16"/>
  <c r="R2432" i="16"/>
  <c r="A2433" i="16"/>
  <c r="D2433" i="16"/>
  <c r="E2433" i="16"/>
  <c r="O2433" i="16"/>
  <c r="P2433" i="16"/>
  <c r="Q2433" i="16"/>
  <c r="R2433" i="16"/>
  <c r="P2" i="16"/>
  <c r="Q2" i="16" s="1"/>
  <c r="O2" i="16"/>
  <c r="E2" i="16"/>
  <c r="D2" i="16"/>
  <c r="G2" i="3" a="1"/>
  <c r="G2" i="3"/>
  <c r="F2" i="3" a="1"/>
  <c r="F2" i="3"/>
  <c r="I2" i="3"/>
  <c r="K2" i="3" s="1"/>
  <c r="M2" i="3" s="1"/>
  <c r="J2" i="3"/>
  <c r="L2" i="3" s="1"/>
  <c r="D2" i="3"/>
  <c r="C2" i="16"/>
  <c r="B2" i="16"/>
  <c r="A2" i="16"/>
  <c r="F4" i="3" a="1"/>
  <c r="F4" i="3" s="1"/>
  <c r="G11" i="3" a="1"/>
  <c r="G11" i="3" s="1"/>
  <c r="F15" i="3" a="1"/>
  <c r="F15" i="3" s="1"/>
  <c r="G18" i="3" a="1"/>
  <c r="G18" i="3" s="1"/>
  <c r="G107" i="3" a="1"/>
  <c r="G107" i="3" s="1"/>
  <c r="N2" i="14"/>
  <c r="Q2" i="3" s="1"/>
  <c r="R2" i="3" s="1"/>
  <c r="B2" i="14"/>
  <c r="C2" i="14"/>
  <c r="A2" i="14"/>
  <c r="T2" i="11"/>
  <c r="B3" i="4"/>
  <c r="B4" i="4"/>
  <c r="B7" i="4"/>
  <c r="B10" i="4"/>
  <c r="B8" i="4"/>
  <c r="B6" i="4"/>
  <c r="B11" i="4"/>
  <c r="B5" i="4"/>
  <c r="B9" i="4"/>
  <c r="B13" i="4"/>
  <c r="B12" i="4"/>
  <c r="B14" i="4"/>
  <c r="B17" i="4"/>
  <c r="B15" i="4"/>
  <c r="B16" i="4"/>
  <c r="B22" i="4"/>
  <c r="B19" i="4"/>
  <c r="B18" i="4"/>
  <c r="B21" i="4"/>
  <c r="B20" i="4"/>
  <c r="B23" i="4"/>
  <c r="B24" i="4"/>
  <c r="B25" i="4"/>
  <c r="B26" i="4"/>
  <c r="B27" i="4"/>
  <c r="B28" i="4"/>
  <c r="B29" i="4"/>
  <c r="B31" i="4"/>
  <c r="B30" i="4"/>
  <c r="B2" i="4"/>
  <c r="H2" i="3"/>
  <c r="A2" i="3"/>
  <c r="B2" i="3"/>
  <c r="C2" i="3"/>
  <c r="U2" i="3" s="1"/>
  <c r="D2" i="2"/>
  <c r="T2" i="3"/>
  <c r="X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2" i="12"/>
  <c r="Q2" i="13"/>
  <c r="Q3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X3" i="8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2" i="8"/>
  <c r="D3" i="2"/>
  <c r="E3" i="2"/>
  <c r="D4" i="2"/>
  <c r="E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533" i="2"/>
  <c r="E533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542" i="2"/>
  <c r="E542" i="2"/>
  <c r="D543" i="2"/>
  <c r="E543" i="2"/>
  <c r="D544" i="2"/>
  <c r="E544" i="2"/>
  <c r="D545" i="2"/>
  <c r="E545" i="2"/>
  <c r="D546" i="2"/>
  <c r="E546" i="2"/>
  <c r="D547" i="2"/>
  <c r="E547" i="2"/>
  <c r="D548" i="2"/>
  <c r="E548" i="2"/>
  <c r="D549" i="2"/>
  <c r="E549" i="2"/>
  <c r="D550" i="2"/>
  <c r="E550" i="2"/>
  <c r="D551" i="2"/>
  <c r="E551" i="2"/>
  <c r="D552" i="2"/>
  <c r="E552" i="2"/>
  <c r="D553" i="2"/>
  <c r="E553" i="2"/>
  <c r="D554" i="2"/>
  <c r="E554" i="2"/>
  <c r="D555" i="2"/>
  <c r="E555" i="2"/>
  <c r="D556" i="2"/>
  <c r="E556" i="2"/>
  <c r="D557" i="2"/>
  <c r="E557" i="2"/>
  <c r="D558" i="2"/>
  <c r="E558" i="2"/>
  <c r="D559" i="2"/>
  <c r="E559" i="2"/>
  <c r="D560" i="2"/>
  <c r="E560" i="2"/>
  <c r="D561" i="2"/>
  <c r="E561" i="2"/>
  <c r="D562" i="2"/>
  <c r="E562" i="2"/>
  <c r="D563" i="2"/>
  <c r="E563" i="2"/>
  <c r="D564" i="2"/>
  <c r="E564" i="2"/>
  <c r="D565" i="2"/>
  <c r="E565" i="2"/>
  <c r="D566" i="2"/>
  <c r="E566" i="2"/>
  <c r="D567" i="2"/>
  <c r="E567" i="2"/>
  <c r="D568" i="2"/>
  <c r="E568" i="2"/>
  <c r="D569" i="2"/>
  <c r="E569" i="2"/>
  <c r="D570" i="2"/>
  <c r="E570" i="2"/>
  <c r="D571" i="2"/>
  <c r="E571" i="2"/>
  <c r="D572" i="2"/>
  <c r="E572" i="2"/>
  <c r="D573" i="2"/>
  <c r="E573" i="2"/>
  <c r="D574" i="2"/>
  <c r="E574" i="2"/>
  <c r="D575" i="2"/>
  <c r="E575" i="2"/>
  <c r="D576" i="2"/>
  <c r="E576" i="2"/>
  <c r="D577" i="2"/>
  <c r="E577" i="2"/>
  <c r="D578" i="2"/>
  <c r="E578" i="2"/>
  <c r="D579" i="2"/>
  <c r="E579" i="2"/>
  <c r="D580" i="2"/>
  <c r="E580" i="2"/>
  <c r="D581" i="2"/>
  <c r="E581" i="2"/>
  <c r="D582" i="2"/>
  <c r="E582" i="2"/>
  <c r="D583" i="2"/>
  <c r="E583" i="2"/>
  <c r="D584" i="2"/>
  <c r="E584" i="2"/>
  <c r="D585" i="2"/>
  <c r="E585" i="2"/>
  <c r="D586" i="2"/>
  <c r="E586" i="2"/>
  <c r="D587" i="2"/>
  <c r="E587" i="2"/>
  <c r="D588" i="2"/>
  <c r="E588" i="2"/>
  <c r="D589" i="2"/>
  <c r="E589" i="2"/>
  <c r="D590" i="2"/>
  <c r="E590" i="2"/>
  <c r="D591" i="2"/>
  <c r="E591" i="2"/>
  <c r="D592" i="2"/>
  <c r="E592" i="2"/>
  <c r="D593" i="2"/>
  <c r="E593" i="2"/>
  <c r="D594" i="2"/>
  <c r="E594" i="2"/>
  <c r="D595" i="2"/>
  <c r="E595" i="2"/>
  <c r="D596" i="2"/>
  <c r="E596" i="2"/>
  <c r="D597" i="2"/>
  <c r="E597" i="2"/>
  <c r="D598" i="2"/>
  <c r="E598" i="2"/>
  <c r="D599" i="2"/>
  <c r="E599" i="2"/>
  <c r="D600" i="2"/>
  <c r="E600" i="2"/>
  <c r="D601" i="2"/>
  <c r="E601" i="2"/>
  <c r="D602" i="2"/>
  <c r="E602" i="2"/>
  <c r="D603" i="2"/>
  <c r="E603" i="2"/>
  <c r="D604" i="2"/>
  <c r="E604" i="2"/>
  <c r="D605" i="2"/>
  <c r="E605" i="2"/>
  <c r="D606" i="2"/>
  <c r="E606" i="2"/>
  <c r="D607" i="2"/>
  <c r="E607" i="2"/>
  <c r="D608" i="2"/>
  <c r="E608" i="2"/>
  <c r="D609" i="2"/>
  <c r="E609" i="2"/>
  <c r="D610" i="2"/>
  <c r="E610" i="2"/>
  <c r="D611" i="2"/>
  <c r="E611" i="2"/>
  <c r="D612" i="2"/>
  <c r="E612" i="2"/>
  <c r="D613" i="2"/>
  <c r="E613" i="2"/>
  <c r="D614" i="2"/>
  <c r="E614" i="2"/>
  <c r="D615" i="2"/>
  <c r="E615" i="2"/>
  <c r="D616" i="2"/>
  <c r="E616" i="2"/>
  <c r="D617" i="2"/>
  <c r="E617" i="2"/>
  <c r="D618" i="2"/>
  <c r="E618" i="2"/>
  <c r="D619" i="2"/>
  <c r="E619" i="2"/>
  <c r="D620" i="2"/>
  <c r="E620" i="2"/>
  <c r="D621" i="2"/>
  <c r="E621" i="2"/>
  <c r="D622" i="2"/>
  <c r="E622" i="2"/>
  <c r="D623" i="2"/>
  <c r="E623" i="2"/>
  <c r="D624" i="2"/>
  <c r="E624" i="2"/>
  <c r="D625" i="2"/>
  <c r="E625" i="2"/>
  <c r="D626" i="2"/>
  <c r="E626" i="2"/>
  <c r="D627" i="2"/>
  <c r="E627" i="2"/>
  <c r="D628" i="2"/>
  <c r="E628" i="2"/>
  <c r="D629" i="2"/>
  <c r="E629" i="2"/>
  <c r="D630" i="2"/>
  <c r="E630" i="2"/>
  <c r="D631" i="2"/>
  <c r="E631" i="2"/>
  <c r="D632" i="2"/>
  <c r="E632" i="2"/>
  <c r="D633" i="2"/>
  <c r="E633" i="2"/>
  <c r="D634" i="2"/>
  <c r="E634" i="2"/>
  <c r="D635" i="2"/>
  <c r="E635" i="2"/>
  <c r="D636" i="2"/>
  <c r="E636" i="2"/>
  <c r="D637" i="2"/>
  <c r="E637" i="2"/>
  <c r="D638" i="2"/>
  <c r="E638" i="2"/>
  <c r="D639" i="2"/>
  <c r="E639" i="2"/>
  <c r="D640" i="2"/>
  <c r="E640" i="2"/>
  <c r="D641" i="2"/>
  <c r="E641" i="2"/>
  <c r="D642" i="2"/>
  <c r="E642" i="2"/>
  <c r="D643" i="2"/>
  <c r="E643" i="2"/>
  <c r="D644" i="2"/>
  <c r="E644" i="2"/>
  <c r="D645" i="2"/>
  <c r="E645" i="2"/>
  <c r="D646" i="2"/>
  <c r="E646" i="2"/>
  <c r="D647" i="2"/>
  <c r="E647" i="2"/>
  <c r="D648" i="2"/>
  <c r="E648" i="2"/>
  <c r="D649" i="2"/>
  <c r="E649" i="2"/>
  <c r="D650" i="2"/>
  <c r="E650" i="2"/>
  <c r="D651" i="2"/>
  <c r="E651" i="2"/>
  <c r="D652" i="2"/>
  <c r="E652" i="2"/>
  <c r="D653" i="2"/>
  <c r="E653" i="2"/>
  <c r="D654" i="2"/>
  <c r="E654" i="2"/>
  <c r="D655" i="2"/>
  <c r="E655" i="2"/>
  <c r="D656" i="2"/>
  <c r="E656" i="2"/>
  <c r="D657" i="2"/>
  <c r="E657" i="2"/>
  <c r="D658" i="2"/>
  <c r="E658" i="2"/>
  <c r="D659" i="2"/>
  <c r="E659" i="2"/>
  <c r="D660" i="2"/>
  <c r="E660" i="2"/>
  <c r="D661" i="2"/>
  <c r="E661" i="2"/>
  <c r="D662" i="2"/>
  <c r="E662" i="2"/>
  <c r="D663" i="2"/>
  <c r="E663" i="2"/>
  <c r="D664" i="2"/>
  <c r="E664" i="2"/>
  <c r="D665" i="2"/>
  <c r="E665" i="2"/>
  <c r="D666" i="2"/>
  <c r="E666" i="2"/>
  <c r="D667" i="2"/>
  <c r="E667" i="2"/>
  <c r="D668" i="2"/>
  <c r="E668" i="2"/>
  <c r="D669" i="2"/>
  <c r="E669" i="2"/>
  <c r="D670" i="2"/>
  <c r="E670" i="2"/>
  <c r="D671" i="2"/>
  <c r="E671" i="2"/>
  <c r="D672" i="2"/>
  <c r="E672" i="2"/>
  <c r="D673" i="2"/>
  <c r="E673" i="2"/>
  <c r="D674" i="2"/>
  <c r="E674" i="2"/>
  <c r="D675" i="2"/>
  <c r="E675" i="2"/>
  <c r="D676" i="2"/>
  <c r="E676" i="2"/>
  <c r="D677" i="2"/>
  <c r="E677" i="2"/>
  <c r="D678" i="2"/>
  <c r="E678" i="2"/>
  <c r="D679" i="2"/>
  <c r="E679" i="2"/>
  <c r="D680" i="2"/>
  <c r="E680" i="2"/>
  <c r="D681" i="2"/>
  <c r="E681" i="2"/>
  <c r="D682" i="2"/>
  <c r="E682" i="2"/>
  <c r="D683" i="2"/>
  <c r="E683" i="2"/>
  <c r="D684" i="2"/>
  <c r="E684" i="2"/>
  <c r="D685" i="2"/>
  <c r="E685" i="2"/>
  <c r="D686" i="2"/>
  <c r="E686" i="2"/>
  <c r="D687" i="2"/>
  <c r="E687" i="2"/>
  <c r="D688" i="2"/>
  <c r="E688" i="2"/>
  <c r="D689" i="2"/>
  <c r="E689" i="2"/>
  <c r="D690" i="2"/>
  <c r="E690" i="2"/>
  <c r="D691" i="2"/>
  <c r="E691" i="2"/>
  <c r="D692" i="2"/>
  <c r="E692" i="2"/>
  <c r="D693" i="2"/>
  <c r="E693" i="2"/>
  <c r="D694" i="2"/>
  <c r="E694" i="2"/>
  <c r="D695" i="2"/>
  <c r="E695" i="2"/>
  <c r="D696" i="2"/>
  <c r="E696" i="2"/>
  <c r="D697" i="2"/>
  <c r="E697" i="2"/>
  <c r="D698" i="2"/>
  <c r="E698" i="2"/>
  <c r="D699" i="2"/>
  <c r="E699" i="2"/>
  <c r="D700" i="2"/>
  <c r="E700" i="2"/>
  <c r="D701" i="2"/>
  <c r="E701" i="2"/>
  <c r="D702" i="2"/>
  <c r="E702" i="2"/>
  <c r="D703" i="2"/>
  <c r="E703" i="2"/>
  <c r="D704" i="2"/>
  <c r="E704" i="2"/>
  <c r="D705" i="2"/>
  <c r="E705" i="2"/>
  <c r="D706" i="2"/>
  <c r="E706" i="2"/>
  <c r="D707" i="2"/>
  <c r="E707" i="2"/>
  <c r="D708" i="2"/>
  <c r="E708" i="2"/>
  <c r="D709" i="2"/>
  <c r="E709" i="2"/>
  <c r="D710" i="2"/>
  <c r="E710" i="2"/>
  <c r="D711" i="2"/>
  <c r="E711" i="2"/>
  <c r="D712" i="2"/>
  <c r="E712" i="2"/>
  <c r="D713" i="2"/>
  <c r="E713" i="2"/>
  <c r="D714" i="2"/>
  <c r="E714" i="2"/>
  <c r="D715" i="2"/>
  <c r="E715" i="2"/>
  <c r="D716" i="2"/>
  <c r="E716" i="2"/>
  <c r="D717" i="2"/>
  <c r="E717" i="2"/>
  <c r="D718" i="2"/>
  <c r="E718" i="2"/>
  <c r="D719" i="2"/>
  <c r="E719" i="2"/>
  <c r="D720" i="2"/>
  <c r="E720" i="2"/>
  <c r="D721" i="2"/>
  <c r="E721" i="2"/>
  <c r="D722" i="2"/>
  <c r="E722" i="2"/>
  <c r="D723" i="2"/>
  <c r="E723" i="2"/>
  <c r="D724" i="2"/>
  <c r="E724" i="2"/>
  <c r="D725" i="2"/>
  <c r="E725" i="2"/>
  <c r="D726" i="2"/>
  <c r="E726" i="2"/>
  <c r="D727" i="2"/>
  <c r="E727" i="2"/>
  <c r="D728" i="2"/>
  <c r="E728" i="2"/>
  <c r="D729" i="2"/>
  <c r="E729" i="2"/>
  <c r="D730" i="2"/>
  <c r="E730" i="2"/>
  <c r="D731" i="2"/>
  <c r="E731" i="2"/>
  <c r="D732" i="2"/>
  <c r="E732" i="2"/>
  <c r="D733" i="2"/>
  <c r="E733" i="2"/>
  <c r="D734" i="2"/>
  <c r="E734" i="2"/>
  <c r="D735" i="2"/>
  <c r="E735" i="2"/>
  <c r="D736" i="2"/>
  <c r="E736" i="2"/>
  <c r="D737" i="2"/>
  <c r="E737" i="2"/>
  <c r="D738" i="2"/>
  <c r="E738" i="2"/>
  <c r="D739" i="2"/>
  <c r="E739" i="2"/>
  <c r="D740" i="2"/>
  <c r="E740" i="2"/>
  <c r="D741" i="2"/>
  <c r="E741" i="2"/>
  <c r="D742" i="2"/>
  <c r="E742" i="2"/>
  <c r="D743" i="2"/>
  <c r="E743" i="2"/>
  <c r="D744" i="2"/>
  <c r="E744" i="2"/>
  <c r="D745" i="2"/>
  <c r="E745" i="2"/>
  <c r="D746" i="2"/>
  <c r="E746" i="2"/>
  <c r="D747" i="2"/>
  <c r="E747" i="2"/>
  <c r="D748" i="2"/>
  <c r="E748" i="2"/>
  <c r="D749" i="2"/>
  <c r="E749" i="2"/>
  <c r="D750" i="2"/>
  <c r="E750" i="2"/>
  <c r="D751" i="2"/>
  <c r="E751" i="2"/>
  <c r="D752" i="2"/>
  <c r="E752" i="2"/>
  <c r="D753" i="2"/>
  <c r="E753" i="2"/>
  <c r="D754" i="2"/>
  <c r="E754" i="2"/>
  <c r="D755" i="2"/>
  <c r="E755" i="2"/>
  <c r="D756" i="2"/>
  <c r="E756" i="2"/>
  <c r="D757" i="2"/>
  <c r="E757" i="2"/>
  <c r="D758" i="2"/>
  <c r="E758" i="2"/>
  <c r="D759" i="2"/>
  <c r="E759" i="2"/>
  <c r="D760" i="2"/>
  <c r="E760" i="2"/>
  <c r="D761" i="2"/>
  <c r="E761" i="2"/>
  <c r="D762" i="2"/>
  <c r="E762" i="2"/>
  <c r="D763" i="2"/>
  <c r="E763" i="2"/>
  <c r="D764" i="2"/>
  <c r="E764" i="2"/>
  <c r="D765" i="2"/>
  <c r="E765" i="2"/>
  <c r="D766" i="2"/>
  <c r="E766" i="2"/>
  <c r="D767" i="2"/>
  <c r="E767" i="2"/>
  <c r="D768" i="2"/>
  <c r="E768" i="2"/>
  <c r="D769" i="2"/>
  <c r="E769" i="2"/>
  <c r="D770" i="2"/>
  <c r="E770" i="2"/>
  <c r="D771" i="2"/>
  <c r="E771" i="2"/>
  <c r="D772" i="2"/>
  <c r="E772" i="2"/>
  <c r="D773" i="2"/>
  <c r="E773" i="2"/>
  <c r="D774" i="2"/>
  <c r="E774" i="2"/>
  <c r="D775" i="2"/>
  <c r="E775" i="2"/>
  <c r="D776" i="2"/>
  <c r="E776" i="2"/>
  <c r="D777" i="2"/>
  <c r="E777" i="2"/>
  <c r="D778" i="2"/>
  <c r="E778" i="2"/>
  <c r="D779" i="2"/>
  <c r="E779" i="2"/>
  <c r="D780" i="2"/>
  <c r="E780" i="2"/>
  <c r="D781" i="2"/>
  <c r="E781" i="2"/>
  <c r="D782" i="2"/>
  <c r="E782" i="2"/>
  <c r="D783" i="2"/>
  <c r="E783" i="2"/>
  <c r="D784" i="2"/>
  <c r="E784" i="2"/>
  <c r="D785" i="2"/>
  <c r="E785" i="2"/>
  <c r="D786" i="2"/>
  <c r="E786" i="2"/>
  <c r="D787" i="2"/>
  <c r="E787" i="2"/>
  <c r="D788" i="2"/>
  <c r="E788" i="2"/>
  <c r="D789" i="2"/>
  <c r="E789" i="2"/>
  <c r="D790" i="2"/>
  <c r="E790" i="2"/>
  <c r="D791" i="2"/>
  <c r="E791" i="2"/>
  <c r="D792" i="2"/>
  <c r="E792" i="2"/>
  <c r="D793" i="2"/>
  <c r="E793" i="2"/>
  <c r="D794" i="2"/>
  <c r="E794" i="2"/>
  <c r="D795" i="2"/>
  <c r="E795" i="2"/>
  <c r="D796" i="2"/>
  <c r="E796" i="2"/>
  <c r="D797" i="2"/>
  <c r="E797" i="2"/>
  <c r="D798" i="2"/>
  <c r="E798" i="2"/>
  <c r="D799" i="2"/>
  <c r="E799" i="2"/>
  <c r="D800" i="2"/>
  <c r="E800" i="2"/>
  <c r="D801" i="2"/>
  <c r="E801" i="2"/>
  <c r="D802" i="2"/>
  <c r="E802" i="2"/>
  <c r="D803" i="2"/>
  <c r="E803" i="2"/>
  <c r="D804" i="2"/>
  <c r="E804" i="2"/>
  <c r="D805" i="2"/>
  <c r="E805" i="2"/>
  <c r="D806" i="2"/>
  <c r="E806" i="2"/>
  <c r="D807" i="2"/>
  <c r="E807" i="2"/>
  <c r="D808" i="2"/>
  <c r="E808" i="2"/>
  <c r="D809" i="2"/>
  <c r="E809" i="2"/>
  <c r="D810" i="2"/>
  <c r="E810" i="2"/>
  <c r="D811" i="2"/>
  <c r="E811" i="2"/>
  <c r="D812" i="2"/>
  <c r="E812" i="2"/>
  <c r="D813" i="2"/>
  <c r="E813" i="2"/>
  <c r="D814" i="2"/>
  <c r="E814" i="2"/>
  <c r="D815" i="2"/>
  <c r="E815" i="2"/>
  <c r="D816" i="2"/>
  <c r="E816" i="2"/>
  <c r="D817" i="2"/>
  <c r="E817" i="2"/>
  <c r="D818" i="2"/>
  <c r="E818" i="2"/>
  <c r="D819" i="2"/>
  <c r="E819" i="2"/>
  <c r="D820" i="2"/>
  <c r="E820" i="2"/>
  <c r="D821" i="2"/>
  <c r="E821" i="2"/>
  <c r="D822" i="2"/>
  <c r="E822" i="2"/>
  <c r="D823" i="2"/>
  <c r="E823" i="2"/>
  <c r="D824" i="2"/>
  <c r="E824" i="2"/>
  <c r="D825" i="2"/>
  <c r="E825" i="2"/>
  <c r="D826" i="2"/>
  <c r="E826" i="2"/>
  <c r="D827" i="2"/>
  <c r="E827" i="2"/>
  <c r="D828" i="2"/>
  <c r="E828" i="2"/>
  <c r="D829" i="2"/>
  <c r="E829" i="2"/>
  <c r="D830" i="2"/>
  <c r="E830" i="2"/>
  <c r="D831" i="2"/>
  <c r="E831" i="2"/>
  <c r="D832" i="2"/>
  <c r="E832" i="2"/>
  <c r="D833" i="2"/>
  <c r="E833" i="2"/>
  <c r="D834" i="2"/>
  <c r="E834" i="2"/>
  <c r="D835" i="2"/>
  <c r="E835" i="2"/>
  <c r="D836" i="2"/>
  <c r="E836" i="2"/>
  <c r="D837" i="2"/>
  <c r="E837" i="2"/>
  <c r="D838" i="2"/>
  <c r="E838" i="2"/>
  <c r="D839" i="2"/>
  <c r="E839" i="2"/>
  <c r="D840" i="2"/>
  <c r="E840" i="2"/>
  <c r="D841" i="2"/>
  <c r="E841" i="2"/>
  <c r="D842" i="2"/>
  <c r="E842" i="2"/>
  <c r="D843" i="2"/>
  <c r="E843" i="2"/>
  <c r="D844" i="2"/>
  <c r="E844" i="2"/>
  <c r="D845" i="2"/>
  <c r="E845" i="2"/>
  <c r="D846" i="2"/>
  <c r="E846" i="2"/>
  <c r="D847" i="2"/>
  <c r="E847" i="2"/>
  <c r="D848" i="2"/>
  <c r="E848" i="2"/>
  <c r="D849" i="2"/>
  <c r="E849" i="2"/>
  <c r="D850" i="2"/>
  <c r="E850" i="2"/>
  <c r="D851" i="2"/>
  <c r="E851" i="2"/>
  <c r="D852" i="2"/>
  <c r="E852" i="2"/>
  <c r="D853" i="2"/>
  <c r="E853" i="2"/>
  <c r="D854" i="2"/>
  <c r="E854" i="2"/>
  <c r="D855" i="2"/>
  <c r="E855" i="2"/>
  <c r="D856" i="2"/>
  <c r="E856" i="2"/>
  <c r="D857" i="2"/>
  <c r="E857" i="2"/>
  <c r="D858" i="2"/>
  <c r="E858" i="2"/>
  <c r="D859" i="2"/>
  <c r="E859" i="2"/>
  <c r="D860" i="2"/>
  <c r="E860" i="2"/>
  <c r="D861" i="2"/>
  <c r="E861" i="2"/>
  <c r="D862" i="2"/>
  <c r="E862" i="2"/>
  <c r="D863" i="2"/>
  <c r="E863" i="2"/>
  <c r="D864" i="2"/>
  <c r="E864" i="2"/>
  <c r="D865" i="2"/>
  <c r="E865" i="2"/>
  <c r="D866" i="2"/>
  <c r="E866" i="2"/>
  <c r="D867" i="2"/>
  <c r="E867" i="2"/>
  <c r="D868" i="2"/>
  <c r="E868" i="2"/>
  <c r="D869" i="2"/>
  <c r="E869" i="2"/>
  <c r="D870" i="2"/>
  <c r="E870" i="2"/>
  <c r="D871" i="2"/>
  <c r="E871" i="2"/>
  <c r="D872" i="2"/>
  <c r="E872" i="2"/>
  <c r="D873" i="2"/>
  <c r="E873" i="2"/>
  <c r="D874" i="2"/>
  <c r="E874" i="2"/>
  <c r="D875" i="2"/>
  <c r="E875" i="2"/>
  <c r="D876" i="2"/>
  <c r="E876" i="2"/>
  <c r="D877" i="2"/>
  <c r="E877" i="2"/>
  <c r="D878" i="2"/>
  <c r="E878" i="2"/>
  <c r="D879" i="2"/>
  <c r="E879" i="2"/>
  <c r="D880" i="2"/>
  <c r="E880" i="2"/>
  <c r="D881" i="2"/>
  <c r="E881" i="2"/>
  <c r="D882" i="2"/>
  <c r="E882" i="2"/>
  <c r="D883" i="2"/>
  <c r="E883" i="2"/>
  <c r="D884" i="2"/>
  <c r="E884" i="2"/>
  <c r="D885" i="2"/>
  <c r="E885" i="2"/>
  <c r="D886" i="2"/>
  <c r="E886" i="2"/>
  <c r="D887" i="2"/>
  <c r="E887" i="2"/>
  <c r="D888" i="2"/>
  <c r="E888" i="2"/>
  <c r="D889" i="2"/>
  <c r="E889" i="2"/>
  <c r="D890" i="2"/>
  <c r="E890" i="2"/>
  <c r="D891" i="2"/>
  <c r="E891" i="2"/>
  <c r="D892" i="2"/>
  <c r="E892" i="2"/>
  <c r="D893" i="2"/>
  <c r="E893" i="2"/>
  <c r="D894" i="2"/>
  <c r="E894" i="2"/>
  <c r="D895" i="2"/>
  <c r="E895" i="2"/>
  <c r="D896" i="2"/>
  <c r="E896" i="2"/>
  <c r="D897" i="2"/>
  <c r="E897" i="2"/>
  <c r="D898" i="2"/>
  <c r="E898" i="2"/>
  <c r="D899" i="2"/>
  <c r="E899" i="2"/>
  <c r="D900" i="2"/>
  <c r="E900" i="2"/>
  <c r="D901" i="2"/>
  <c r="E901" i="2"/>
  <c r="D902" i="2"/>
  <c r="E902" i="2"/>
  <c r="D903" i="2"/>
  <c r="E903" i="2"/>
  <c r="D904" i="2"/>
  <c r="E904" i="2"/>
  <c r="D905" i="2"/>
  <c r="E905" i="2"/>
  <c r="D906" i="2"/>
  <c r="E906" i="2"/>
  <c r="D907" i="2"/>
  <c r="E907" i="2"/>
  <c r="D908" i="2"/>
  <c r="E908" i="2"/>
  <c r="D909" i="2"/>
  <c r="E909" i="2"/>
  <c r="D910" i="2"/>
  <c r="E910" i="2"/>
  <c r="D911" i="2"/>
  <c r="E911" i="2"/>
  <c r="D912" i="2"/>
  <c r="E912" i="2"/>
  <c r="D913" i="2"/>
  <c r="E913" i="2"/>
  <c r="D914" i="2"/>
  <c r="E914" i="2"/>
  <c r="D915" i="2"/>
  <c r="E915" i="2"/>
  <c r="D916" i="2"/>
  <c r="E916" i="2"/>
  <c r="D917" i="2"/>
  <c r="E917" i="2"/>
  <c r="D918" i="2"/>
  <c r="E918" i="2"/>
  <c r="D919" i="2"/>
  <c r="E919" i="2"/>
  <c r="D920" i="2"/>
  <c r="E920" i="2"/>
  <c r="D921" i="2"/>
  <c r="E921" i="2"/>
  <c r="D922" i="2"/>
  <c r="E922" i="2"/>
  <c r="D923" i="2"/>
  <c r="E923" i="2"/>
  <c r="D924" i="2"/>
  <c r="E924" i="2"/>
  <c r="D925" i="2"/>
  <c r="E925" i="2"/>
  <c r="D926" i="2"/>
  <c r="E926" i="2"/>
  <c r="D927" i="2"/>
  <c r="E927" i="2"/>
  <c r="D928" i="2"/>
  <c r="E928" i="2"/>
  <c r="D929" i="2"/>
  <c r="E929" i="2"/>
  <c r="D930" i="2"/>
  <c r="E930" i="2"/>
  <c r="D931" i="2"/>
  <c r="E931" i="2"/>
  <c r="D932" i="2"/>
  <c r="E932" i="2"/>
  <c r="D933" i="2"/>
  <c r="E933" i="2"/>
  <c r="D934" i="2"/>
  <c r="E934" i="2"/>
  <c r="D935" i="2"/>
  <c r="E935" i="2"/>
  <c r="D936" i="2"/>
  <c r="E936" i="2"/>
  <c r="D937" i="2"/>
  <c r="E937" i="2"/>
  <c r="D938" i="2"/>
  <c r="E938" i="2"/>
  <c r="D939" i="2"/>
  <c r="E939" i="2"/>
  <c r="D940" i="2"/>
  <c r="E940" i="2"/>
  <c r="D941" i="2"/>
  <c r="E941" i="2"/>
  <c r="D942" i="2"/>
  <c r="E942" i="2"/>
  <c r="D943" i="2"/>
  <c r="E943" i="2"/>
  <c r="D944" i="2"/>
  <c r="E944" i="2"/>
  <c r="D945" i="2"/>
  <c r="E945" i="2"/>
  <c r="D946" i="2"/>
  <c r="E946" i="2"/>
  <c r="D947" i="2"/>
  <c r="E947" i="2"/>
  <c r="D948" i="2"/>
  <c r="E948" i="2"/>
  <c r="D949" i="2"/>
  <c r="E949" i="2"/>
  <c r="D950" i="2"/>
  <c r="E950" i="2"/>
  <c r="D951" i="2"/>
  <c r="E951" i="2"/>
  <c r="D952" i="2"/>
  <c r="E952" i="2"/>
  <c r="D953" i="2"/>
  <c r="E953" i="2"/>
  <c r="D954" i="2"/>
  <c r="E954" i="2"/>
  <c r="D955" i="2"/>
  <c r="E955" i="2"/>
  <c r="D956" i="2"/>
  <c r="E956" i="2"/>
  <c r="D957" i="2"/>
  <c r="E957" i="2"/>
  <c r="D958" i="2"/>
  <c r="E958" i="2"/>
  <c r="D959" i="2"/>
  <c r="E959" i="2"/>
  <c r="D960" i="2"/>
  <c r="E960" i="2"/>
  <c r="D961" i="2"/>
  <c r="E961" i="2"/>
  <c r="D962" i="2"/>
  <c r="E962" i="2"/>
  <c r="D963" i="2"/>
  <c r="E963" i="2"/>
  <c r="D964" i="2"/>
  <c r="E964" i="2"/>
  <c r="D965" i="2"/>
  <c r="E965" i="2"/>
  <c r="D966" i="2"/>
  <c r="E966" i="2"/>
  <c r="D967" i="2"/>
  <c r="E967" i="2"/>
  <c r="D968" i="2"/>
  <c r="E968" i="2"/>
  <c r="D969" i="2"/>
  <c r="E969" i="2"/>
  <c r="D970" i="2"/>
  <c r="E970" i="2"/>
  <c r="D971" i="2"/>
  <c r="E971" i="2"/>
  <c r="D972" i="2"/>
  <c r="E972" i="2"/>
  <c r="D973" i="2"/>
  <c r="E973" i="2"/>
  <c r="D974" i="2"/>
  <c r="E974" i="2"/>
  <c r="D975" i="2"/>
  <c r="E975" i="2"/>
  <c r="D976" i="2"/>
  <c r="E976" i="2"/>
  <c r="D977" i="2"/>
  <c r="E977" i="2"/>
  <c r="D978" i="2"/>
  <c r="E978" i="2"/>
  <c r="D979" i="2"/>
  <c r="E979" i="2"/>
  <c r="D980" i="2"/>
  <c r="E980" i="2"/>
  <c r="D981" i="2"/>
  <c r="E981" i="2"/>
  <c r="D982" i="2"/>
  <c r="E982" i="2"/>
  <c r="D983" i="2"/>
  <c r="E983" i="2"/>
  <c r="D984" i="2"/>
  <c r="E984" i="2"/>
  <c r="D985" i="2"/>
  <c r="E985" i="2"/>
  <c r="D986" i="2"/>
  <c r="E986" i="2"/>
  <c r="D987" i="2"/>
  <c r="E987" i="2"/>
  <c r="D988" i="2"/>
  <c r="E988" i="2"/>
  <c r="D989" i="2"/>
  <c r="E989" i="2"/>
  <c r="D990" i="2"/>
  <c r="E990" i="2"/>
  <c r="D991" i="2"/>
  <c r="E991" i="2"/>
  <c r="D992" i="2"/>
  <c r="E992" i="2"/>
  <c r="D993" i="2"/>
  <c r="E993" i="2"/>
  <c r="D994" i="2"/>
  <c r="E994" i="2"/>
  <c r="D995" i="2"/>
  <c r="E995" i="2"/>
  <c r="D996" i="2"/>
  <c r="E996" i="2"/>
  <c r="D997" i="2"/>
  <c r="E997" i="2"/>
  <c r="D998" i="2"/>
  <c r="E998" i="2"/>
  <c r="D999" i="2"/>
  <c r="E999" i="2"/>
  <c r="D1000" i="2"/>
  <c r="E1000" i="2"/>
  <c r="D1001" i="2"/>
  <c r="E1001" i="2"/>
  <c r="D1002" i="2"/>
  <c r="E1002" i="2"/>
  <c r="D1003" i="2"/>
  <c r="E1003" i="2"/>
  <c r="D1004" i="2"/>
  <c r="E1004" i="2"/>
  <c r="D1005" i="2"/>
  <c r="E1005" i="2"/>
  <c r="D1006" i="2"/>
  <c r="E1006" i="2"/>
  <c r="D1007" i="2"/>
  <c r="E1007" i="2"/>
  <c r="D1008" i="2"/>
  <c r="E1008" i="2"/>
  <c r="D1009" i="2"/>
  <c r="E1009" i="2"/>
  <c r="D1010" i="2"/>
  <c r="E1010" i="2"/>
  <c r="D1011" i="2"/>
  <c r="E1011" i="2"/>
  <c r="D1012" i="2"/>
  <c r="E1012" i="2"/>
  <c r="D1013" i="2"/>
  <c r="E1013" i="2"/>
  <c r="D1014" i="2"/>
  <c r="E1014" i="2"/>
  <c r="D1015" i="2"/>
  <c r="E1015" i="2"/>
  <c r="D1016" i="2"/>
  <c r="E1016" i="2"/>
  <c r="D1017" i="2"/>
  <c r="E1017" i="2"/>
  <c r="D1018" i="2"/>
  <c r="E1018" i="2"/>
  <c r="D1019" i="2"/>
  <c r="E1019" i="2"/>
  <c r="D1020" i="2"/>
  <c r="E1020" i="2"/>
  <c r="D1021" i="2"/>
  <c r="E1021" i="2"/>
  <c r="D1022" i="2"/>
  <c r="E1022" i="2"/>
  <c r="D1023" i="2"/>
  <c r="E1023" i="2"/>
  <c r="D1024" i="2"/>
  <c r="E1024" i="2"/>
  <c r="D1025" i="2"/>
  <c r="E1025" i="2"/>
  <c r="D1026" i="2"/>
  <c r="E1026" i="2"/>
  <c r="D1027" i="2"/>
  <c r="E1027" i="2"/>
  <c r="D1028" i="2"/>
  <c r="E1028" i="2"/>
  <c r="D1029" i="2"/>
  <c r="E1029" i="2"/>
  <c r="D1030" i="2"/>
  <c r="E1030" i="2"/>
  <c r="D1031" i="2"/>
  <c r="E1031" i="2"/>
  <c r="D1032" i="2"/>
  <c r="E1032" i="2"/>
  <c r="D1033" i="2"/>
  <c r="E1033" i="2"/>
  <c r="D1034" i="2"/>
  <c r="E1034" i="2"/>
  <c r="D1035" i="2"/>
  <c r="E1035" i="2"/>
  <c r="D1036" i="2"/>
  <c r="E1036" i="2"/>
  <c r="D1037" i="2"/>
  <c r="E1037" i="2"/>
  <c r="D1038" i="2"/>
  <c r="E1038" i="2"/>
  <c r="D1039" i="2"/>
  <c r="E1039" i="2"/>
  <c r="D1040" i="2"/>
  <c r="E1040" i="2"/>
  <c r="D1041" i="2"/>
  <c r="E1041" i="2"/>
  <c r="D1042" i="2"/>
  <c r="E1042" i="2"/>
  <c r="D1043" i="2"/>
  <c r="E1043" i="2"/>
  <c r="D1044" i="2"/>
  <c r="E1044" i="2"/>
  <c r="D1045" i="2"/>
  <c r="E1045" i="2"/>
  <c r="D1046" i="2"/>
  <c r="E1046" i="2"/>
  <c r="D1047" i="2"/>
  <c r="E1047" i="2"/>
  <c r="D1048" i="2"/>
  <c r="E1048" i="2"/>
  <c r="D1049" i="2"/>
  <c r="E1049" i="2"/>
  <c r="D1050" i="2"/>
  <c r="E1050" i="2"/>
  <c r="D1051" i="2"/>
  <c r="E1051" i="2"/>
  <c r="D1052" i="2"/>
  <c r="E1052" i="2"/>
  <c r="D1053" i="2"/>
  <c r="E1053" i="2"/>
  <c r="D1054" i="2"/>
  <c r="E1054" i="2"/>
  <c r="D1055" i="2"/>
  <c r="E1055" i="2"/>
  <c r="D1056" i="2"/>
  <c r="E1056" i="2"/>
  <c r="D1057" i="2"/>
  <c r="E1057" i="2"/>
  <c r="D1058" i="2"/>
  <c r="E1058" i="2"/>
  <c r="D1059" i="2"/>
  <c r="E1059" i="2"/>
  <c r="D1060" i="2"/>
  <c r="E1060" i="2"/>
  <c r="D1061" i="2"/>
  <c r="E1061" i="2"/>
  <c r="D1062" i="2"/>
  <c r="E1062" i="2"/>
  <c r="D1063" i="2"/>
  <c r="E1063" i="2"/>
  <c r="D1064" i="2"/>
  <c r="E1064" i="2"/>
  <c r="D1065" i="2"/>
  <c r="E1065" i="2"/>
  <c r="D1066" i="2"/>
  <c r="E1066" i="2"/>
  <c r="D1067" i="2"/>
  <c r="E1067" i="2"/>
  <c r="D1068" i="2"/>
  <c r="E1068" i="2"/>
  <c r="D1069" i="2"/>
  <c r="E1069" i="2"/>
  <c r="D1070" i="2"/>
  <c r="E1070" i="2"/>
  <c r="D1071" i="2"/>
  <c r="E1071" i="2"/>
  <c r="D1072" i="2"/>
  <c r="E1072" i="2"/>
  <c r="D1073" i="2"/>
  <c r="E1073" i="2"/>
  <c r="D1074" i="2"/>
  <c r="E1074" i="2"/>
  <c r="D1075" i="2"/>
  <c r="E1075" i="2"/>
  <c r="D1076" i="2"/>
  <c r="E1076" i="2"/>
  <c r="D1077" i="2"/>
  <c r="E1077" i="2"/>
  <c r="D1078" i="2"/>
  <c r="E1078" i="2"/>
  <c r="D1079" i="2"/>
  <c r="E1079" i="2"/>
  <c r="D1080" i="2"/>
  <c r="E1080" i="2"/>
  <c r="D1081" i="2"/>
  <c r="E1081" i="2"/>
  <c r="D1082" i="2"/>
  <c r="E1082" i="2"/>
  <c r="D1083" i="2"/>
  <c r="E1083" i="2"/>
  <c r="D1084" i="2"/>
  <c r="E1084" i="2"/>
  <c r="D1085" i="2"/>
  <c r="E1085" i="2"/>
  <c r="D1086" i="2"/>
  <c r="E1086" i="2"/>
  <c r="D1087" i="2"/>
  <c r="E1087" i="2"/>
  <c r="D1088" i="2"/>
  <c r="E1088" i="2"/>
  <c r="D1089" i="2"/>
  <c r="E1089" i="2"/>
  <c r="D1090" i="2"/>
  <c r="E1090" i="2"/>
  <c r="D1091" i="2"/>
  <c r="E1091" i="2"/>
  <c r="D1092" i="2"/>
  <c r="E1092" i="2"/>
  <c r="D1093" i="2"/>
  <c r="E1093" i="2"/>
  <c r="D1094" i="2"/>
  <c r="E1094" i="2"/>
  <c r="D1095" i="2"/>
  <c r="E1095" i="2"/>
  <c r="D1096" i="2"/>
  <c r="E1096" i="2"/>
  <c r="D1097" i="2"/>
  <c r="E1097" i="2"/>
  <c r="D1098" i="2"/>
  <c r="E1098" i="2"/>
  <c r="D1099" i="2"/>
  <c r="E1099" i="2"/>
  <c r="D1100" i="2"/>
  <c r="E1100" i="2"/>
  <c r="D1101" i="2"/>
  <c r="E1101" i="2"/>
  <c r="D1102" i="2"/>
  <c r="E1102" i="2"/>
  <c r="D1103" i="2"/>
  <c r="E1103" i="2"/>
  <c r="D1104" i="2"/>
  <c r="E1104" i="2"/>
  <c r="D1105" i="2"/>
  <c r="E1105" i="2"/>
  <c r="D1106" i="2"/>
  <c r="E1106" i="2"/>
  <c r="D1107" i="2"/>
  <c r="E1107" i="2"/>
  <c r="D1108" i="2"/>
  <c r="E1108" i="2"/>
  <c r="D1109" i="2"/>
  <c r="E1109" i="2"/>
  <c r="D1110" i="2"/>
  <c r="E1110" i="2"/>
  <c r="D1111" i="2"/>
  <c r="E1111" i="2"/>
  <c r="D1112" i="2"/>
  <c r="E1112" i="2"/>
  <c r="D1113" i="2"/>
  <c r="E1113" i="2"/>
  <c r="D1114" i="2"/>
  <c r="E1114" i="2"/>
  <c r="D1115" i="2"/>
  <c r="E1115" i="2"/>
  <c r="D1116" i="2"/>
  <c r="E1116" i="2"/>
  <c r="D1117" i="2"/>
  <c r="E1117" i="2"/>
  <c r="D1118" i="2"/>
  <c r="E1118" i="2"/>
  <c r="D1119" i="2"/>
  <c r="E1119" i="2"/>
  <c r="D1120" i="2"/>
  <c r="E1120" i="2"/>
  <c r="D1121" i="2"/>
  <c r="E1121" i="2"/>
  <c r="D1122" i="2"/>
  <c r="E1122" i="2"/>
  <c r="D1123" i="2"/>
  <c r="E1123" i="2"/>
  <c r="D1124" i="2"/>
  <c r="E1124" i="2"/>
  <c r="D1125" i="2"/>
  <c r="E1125" i="2"/>
  <c r="D1126" i="2"/>
  <c r="E1126" i="2"/>
  <c r="D1127" i="2"/>
  <c r="E1127" i="2"/>
  <c r="D1128" i="2"/>
  <c r="E1128" i="2"/>
  <c r="D1129" i="2"/>
  <c r="E1129" i="2"/>
  <c r="D1130" i="2"/>
  <c r="E1130" i="2"/>
  <c r="D1131" i="2"/>
  <c r="E1131" i="2"/>
  <c r="D1132" i="2"/>
  <c r="E1132" i="2"/>
  <c r="D1133" i="2"/>
  <c r="E1133" i="2"/>
  <c r="D1134" i="2"/>
  <c r="E1134" i="2"/>
  <c r="D1135" i="2"/>
  <c r="E1135" i="2"/>
  <c r="D1136" i="2"/>
  <c r="E1136" i="2"/>
  <c r="D1137" i="2"/>
  <c r="E1137" i="2"/>
  <c r="D1138" i="2"/>
  <c r="E1138" i="2"/>
  <c r="D1139" i="2"/>
  <c r="E1139" i="2"/>
  <c r="D1140" i="2"/>
  <c r="E1140" i="2"/>
  <c r="D1141" i="2"/>
  <c r="E1141" i="2"/>
  <c r="D1142" i="2"/>
  <c r="E1142" i="2"/>
  <c r="D1143" i="2"/>
  <c r="E1143" i="2"/>
  <c r="D1144" i="2"/>
  <c r="E1144" i="2"/>
  <c r="D1145" i="2"/>
  <c r="E1145" i="2"/>
  <c r="D1146" i="2"/>
  <c r="E1146" i="2"/>
  <c r="D1147" i="2"/>
  <c r="E1147" i="2"/>
  <c r="D1148" i="2"/>
  <c r="E1148" i="2"/>
  <c r="D1149" i="2"/>
  <c r="E1149" i="2"/>
  <c r="D1150" i="2"/>
  <c r="E1150" i="2"/>
  <c r="D1151" i="2"/>
  <c r="E1151" i="2"/>
  <c r="D1152" i="2"/>
  <c r="E1152" i="2"/>
  <c r="D1153" i="2"/>
  <c r="E1153" i="2"/>
  <c r="D1154" i="2"/>
  <c r="E1154" i="2"/>
  <c r="D1155" i="2"/>
  <c r="E1155" i="2"/>
  <c r="D1156" i="2"/>
  <c r="E1156" i="2"/>
  <c r="D1157" i="2"/>
  <c r="E1157" i="2"/>
  <c r="D1158" i="2"/>
  <c r="E1158" i="2"/>
  <c r="D1159" i="2"/>
  <c r="E1159" i="2"/>
  <c r="D1160" i="2"/>
  <c r="E1160" i="2"/>
  <c r="D1161" i="2"/>
  <c r="E1161" i="2"/>
  <c r="D1162" i="2"/>
  <c r="E1162" i="2"/>
  <c r="D1163" i="2"/>
  <c r="E1163" i="2"/>
  <c r="D1164" i="2"/>
  <c r="E1164" i="2"/>
  <c r="D1165" i="2"/>
  <c r="E1165" i="2"/>
  <c r="D1166" i="2"/>
  <c r="E1166" i="2"/>
  <c r="D1167" i="2"/>
  <c r="E1167" i="2"/>
  <c r="D1168" i="2"/>
  <c r="E1168" i="2"/>
  <c r="D1169" i="2"/>
  <c r="E1169" i="2"/>
  <c r="D1170" i="2"/>
  <c r="E1170" i="2"/>
  <c r="D1171" i="2"/>
  <c r="E1171" i="2"/>
  <c r="D1172" i="2"/>
  <c r="E1172" i="2"/>
  <c r="D1173" i="2"/>
  <c r="E1173" i="2"/>
  <c r="D1174" i="2"/>
  <c r="E1174" i="2"/>
  <c r="D1175" i="2"/>
  <c r="E1175" i="2"/>
  <c r="D1176" i="2"/>
  <c r="E1176" i="2"/>
  <c r="D1177" i="2"/>
  <c r="E1177" i="2"/>
  <c r="D1178" i="2"/>
  <c r="E1178" i="2"/>
  <c r="D1179" i="2"/>
  <c r="E1179" i="2"/>
  <c r="D1180" i="2"/>
  <c r="E1180" i="2"/>
  <c r="D1181" i="2"/>
  <c r="E1181" i="2"/>
  <c r="D1182" i="2"/>
  <c r="E1182" i="2"/>
  <c r="D1183" i="2"/>
  <c r="E1183" i="2"/>
  <c r="D1184" i="2"/>
  <c r="E1184" i="2"/>
  <c r="D1185" i="2"/>
  <c r="E1185" i="2"/>
  <c r="D1186" i="2"/>
  <c r="E1186" i="2"/>
  <c r="D1187" i="2"/>
  <c r="E1187" i="2"/>
  <c r="D1188" i="2"/>
  <c r="E1188" i="2"/>
  <c r="D1189" i="2"/>
  <c r="E1189" i="2"/>
  <c r="D1190" i="2"/>
  <c r="E1190" i="2"/>
  <c r="D1191" i="2"/>
  <c r="E1191" i="2"/>
  <c r="D1192" i="2"/>
  <c r="E1192" i="2"/>
  <c r="D1193" i="2"/>
  <c r="E1193" i="2"/>
  <c r="D1194" i="2"/>
  <c r="E1194" i="2"/>
  <c r="D1195" i="2"/>
  <c r="E1195" i="2"/>
  <c r="D1196" i="2"/>
  <c r="E1196" i="2"/>
  <c r="D1197" i="2"/>
  <c r="E1197" i="2"/>
  <c r="D1198" i="2"/>
  <c r="E1198" i="2"/>
  <c r="D1199" i="2"/>
  <c r="E1199" i="2"/>
  <c r="D1200" i="2"/>
  <c r="E1200" i="2"/>
  <c r="D1201" i="2"/>
  <c r="E1201" i="2"/>
  <c r="D1202" i="2"/>
  <c r="E1202" i="2"/>
  <c r="D1203" i="2"/>
  <c r="E1203" i="2"/>
  <c r="D1204" i="2"/>
  <c r="E1204" i="2"/>
  <c r="D1205" i="2"/>
  <c r="E1205" i="2"/>
  <c r="D1206" i="2"/>
  <c r="E1206" i="2"/>
  <c r="D1207" i="2"/>
  <c r="E1207" i="2"/>
  <c r="D1208" i="2"/>
  <c r="E1208" i="2"/>
  <c r="D1209" i="2"/>
  <c r="E1209" i="2"/>
  <c r="D1210" i="2"/>
  <c r="E1210" i="2"/>
  <c r="D1211" i="2"/>
  <c r="E1211" i="2"/>
  <c r="D1212" i="2"/>
  <c r="E1212" i="2"/>
  <c r="D1213" i="2"/>
  <c r="E1213" i="2"/>
  <c r="D1214" i="2"/>
  <c r="E1214" i="2"/>
  <c r="D1215" i="2"/>
  <c r="E1215" i="2"/>
  <c r="D1216" i="2"/>
  <c r="E1216" i="2"/>
  <c r="D1217" i="2"/>
  <c r="E1217" i="2"/>
  <c r="D1218" i="2"/>
  <c r="E1218" i="2"/>
  <c r="D1219" i="2"/>
  <c r="E1219" i="2"/>
  <c r="D1220" i="2"/>
  <c r="E1220" i="2"/>
  <c r="D1221" i="2"/>
  <c r="E1221" i="2"/>
  <c r="D1222" i="2"/>
  <c r="E1222" i="2"/>
  <c r="D1223" i="2"/>
  <c r="E1223" i="2"/>
  <c r="D1224" i="2"/>
  <c r="E1224" i="2"/>
  <c r="D1225" i="2"/>
  <c r="E1225" i="2"/>
  <c r="D1226" i="2"/>
  <c r="E1226" i="2"/>
  <c r="D1227" i="2"/>
  <c r="E1227" i="2"/>
  <c r="D1228" i="2"/>
  <c r="E1228" i="2"/>
  <c r="D1229" i="2"/>
  <c r="E1229" i="2"/>
  <c r="D1230" i="2"/>
  <c r="E1230" i="2"/>
  <c r="D1231" i="2"/>
  <c r="E1231" i="2"/>
  <c r="D1232" i="2"/>
  <c r="E1232" i="2"/>
  <c r="D1233" i="2"/>
  <c r="E1233" i="2"/>
  <c r="D1234" i="2"/>
  <c r="E1234" i="2"/>
  <c r="D1235" i="2"/>
  <c r="E1235" i="2"/>
  <c r="D1236" i="2"/>
  <c r="E1236" i="2"/>
  <c r="D1237" i="2"/>
  <c r="E1237" i="2"/>
  <c r="D1238" i="2"/>
  <c r="E1238" i="2"/>
  <c r="D1239" i="2"/>
  <c r="E1239" i="2"/>
  <c r="D1240" i="2"/>
  <c r="E1240" i="2"/>
  <c r="D1241" i="2"/>
  <c r="E1241" i="2"/>
  <c r="D1242" i="2"/>
  <c r="E1242" i="2"/>
  <c r="D1243" i="2"/>
  <c r="E1243" i="2"/>
  <c r="D1244" i="2"/>
  <c r="E1244" i="2"/>
  <c r="D1245" i="2"/>
  <c r="E1245" i="2"/>
  <c r="D1246" i="2"/>
  <c r="E1246" i="2"/>
  <c r="D1247" i="2"/>
  <c r="E1247" i="2"/>
  <c r="D1248" i="2"/>
  <c r="E1248" i="2"/>
  <c r="D1249" i="2"/>
  <c r="E1249" i="2"/>
  <c r="D1250" i="2"/>
  <c r="E1250" i="2"/>
  <c r="D1251" i="2"/>
  <c r="E1251" i="2"/>
  <c r="D1252" i="2"/>
  <c r="E1252" i="2"/>
  <c r="D1253" i="2"/>
  <c r="E1253" i="2"/>
  <c r="D1254" i="2"/>
  <c r="E1254" i="2"/>
  <c r="D1255" i="2"/>
  <c r="E1255" i="2"/>
  <c r="D1256" i="2"/>
  <c r="E1256" i="2"/>
  <c r="D1257" i="2"/>
  <c r="E1257" i="2"/>
  <c r="D1258" i="2"/>
  <c r="E1258" i="2"/>
  <c r="D1259" i="2"/>
  <c r="E1259" i="2"/>
  <c r="D1260" i="2"/>
  <c r="E1260" i="2"/>
  <c r="D1261" i="2"/>
  <c r="E1261" i="2"/>
  <c r="D1262" i="2"/>
  <c r="E1262" i="2"/>
  <c r="D1263" i="2"/>
  <c r="E1263" i="2"/>
  <c r="D1264" i="2"/>
  <c r="E1264" i="2"/>
  <c r="D1265" i="2"/>
  <c r="E1265" i="2"/>
  <c r="D1266" i="2"/>
  <c r="E1266" i="2"/>
  <c r="D1267" i="2"/>
  <c r="E1267" i="2"/>
  <c r="D1268" i="2"/>
  <c r="E1268" i="2"/>
  <c r="D1269" i="2"/>
  <c r="E1269" i="2"/>
  <c r="D1270" i="2"/>
  <c r="E1270" i="2"/>
  <c r="D1271" i="2"/>
  <c r="E1271" i="2"/>
  <c r="D1272" i="2"/>
  <c r="E1272" i="2"/>
  <c r="D1273" i="2"/>
  <c r="E1273" i="2"/>
  <c r="D1274" i="2"/>
  <c r="E1274" i="2"/>
  <c r="D1275" i="2"/>
  <c r="E1275" i="2"/>
  <c r="D1276" i="2"/>
  <c r="E1276" i="2"/>
  <c r="D1277" i="2"/>
  <c r="E1277" i="2"/>
  <c r="D1278" i="2"/>
  <c r="E1278" i="2"/>
  <c r="D1279" i="2"/>
  <c r="E1279" i="2"/>
  <c r="D1280" i="2"/>
  <c r="E1280" i="2"/>
  <c r="D1281" i="2"/>
  <c r="E1281" i="2"/>
  <c r="D1282" i="2"/>
  <c r="E1282" i="2"/>
  <c r="D1283" i="2"/>
  <c r="E1283" i="2"/>
  <c r="D1284" i="2"/>
  <c r="E1284" i="2"/>
  <c r="D1285" i="2"/>
  <c r="E1285" i="2"/>
  <c r="D1286" i="2"/>
  <c r="E1286" i="2"/>
  <c r="D1287" i="2"/>
  <c r="E1287" i="2"/>
  <c r="D1288" i="2"/>
  <c r="E1288" i="2"/>
  <c r="D1289" i="2"/>
  <c r="E1289" i="2"/>
  <c r="D1290" i="2"/>
  <c r="E1290" i="2"/>
  <c r="D1291" i="2"/>
  <c r="E1291" i="2"/>
  <c r="D1292" i="2"/>
  <c r="E1292" i="2"/>
  <c r="D1293" i="2"/>
  <c r="E1293" i="2"/>
  <c r="D1294" i="2"/>
  <c r="E1294" i="2"/>
  <c r="D1295" i="2"/>
  <c r="E1295" i="2"/>
  <c r="D1296" i="2"/>
  <c r="E1296" i="2"/>
  <c r="D1297" i="2"/>
  <c r="E1297" i="2"/>
  <c r="D1298" i="2"/>
  <c r="E1298" i="2"/>
  <c r="D1299" i="2"/>
  <c r="E1299" i="2"/>
  <c r="D1300" i="2"/>
  <c r="E1300" i="2"/>
  <c r="D1301" i="2"/>
  <c r="E1301" i="2"/>
  <c r="D1302" i="2"/>
  <c r="E1302" i="2"/>
  <c r="D1303" i="2"/>
  <c r="E1303" i="2"/>
  <c r="D1304" i="2"/>
  <c r="E1304" i="2"/>
  <c r="D1305" i="2"/>
  <c r="E1305" i="2"/>
  <c r="D1306" i="2"/>
  <c r="E1306" i="2"/>
  <c r="D1307" i="2"/>
  <c r="E1307" i="2"/>
  <c r="D1308" i="2"/>
  <c r="E1308" i="2"/>
  <c r="D1309" i="2"/>
  <c r="E1309" i="2"/>
  <c r="D1310" i="2"/>
  <c r="E1310" i="2"/>
  <c r="D1311" i="2"/>
  <c r="E1311" i="2"/>
  <c r="D1312" i="2"/>
  <c r="E1312" i="2"/>
  <c r="D1313" i="2"/>
  <c r="E1313" i="2"/>
  <c r="D1314" i="2"/>
  <c r="E1314" i="2"/>
  <c r="D1315" i="2"/>
  <c r="E1315" i="2"/>
  <c r="D1316" i="2"/>
  <c r="E1316" i="2"/>
  <c r="D1317" i="2"/>
  <c r="E1317" i="2"/>
  <c r="D1318" i="2"/>
  <c r="E1318" i="2"/>
  <c r="D1319" i="2"/>
  <c r="E1319" i="2"/>
  <c r="D1320" i="2"/>
  <c r="E1320" i="2"/>
  <c r="D1321" i="2"/>
  <c r="E1321" i="2"/>
  <c r="D1322" i="2"/>
  <c r="E1322" i="2"/>
  <c r="D1323" i="2"/>
  <c r="E1323" i="2"/>
  <c r="D1324" i="2"/>
  <c r="E1324" i="2"/>
  <c r="D1325" i="2"/>
  <c r="E1325" i="2"/>
  <c r="D1326" i="2"/>
  <c r="E1326" i="2"/>
  <c r="D1327" i="2"/>
  <c r="E1327" i="2"/>
  <c r="D1328" i="2"/>
  <c r="E1328" i="2"/>
  <c r="D1329" i="2"/>
  <c r="E1329" i="2"/>
  <c r="D1330" i="2"/>
  <c r="E1330" i="2"/>
  <c r="D1331" i="2"/>
  <c r="E1331" i="2"/>
  <c r="D1332" i="2"/>
  <c r="E1332" i="2"/>
  <c r="D1333" i="2"/>
  <c r="E1333" i="2"/>
  <c r="D1334" i="2"/>
  <c r="E1334" i="2"/>
  <c r="D1335" i="2"/>
  <c r="E1335" i="2"/>
  <c r="D1336" i="2"/>
  <c r="E1336" i="2"/>
  <c r="D1337" i="2"/>
  <c r="E1337" i="2"/>
  <c r="D1338" i="2"/>
  <c r="E1338" i="2"/>
  <c r="D1339" i="2"/>
  <c r="E1339" i="2"/>
  <c r="D1340" i="2"/>
  <c r="E1340" i="2"/>
  <c r="D1341" i="2"/>
  <c r="E1341" i="2"/>
  <c r="D1342" i="2"/>
  <c r="E1342" i="2"/>
  <c r="D1343" i="2"/>
  <c r="E1343" i="2"/>
  <c r="D1344" i="2"/>
  <c r="E1344" i="2"/>
  <c r="D1345" i="2"/>
  <c r="E1345" i="2"/>
  <c r="D1346" i="2"/>
  <c r="E1346" i="2"/>
  <c r="D1347" i="2"/>
  <c r="E1347" i="2"/>
  <c r="D1348" i="2"/>
  <c r="E1348" i="2"/>
  <c r="D1349" i="2"/>
  <c r="E1349" i="2"/>
  <c r="D1350" i="2"/>
  <c r="E1350" i="2"/>
  <c r="D1351" i="2"/>
  <c r="E1351" i="2"/>
  <c r="D1352" i="2"/>
  <c r="E1352" i="2"/>
  <c r="D1353" i="2"/>
  <c r="E1353" i="2"/>
  <c r="D1354" i="2"/>
  <c r="E1354" i="2"/>
  <c r="D1355" i="2"/>
  <c r="E1355" i="2"/>
  <c r="D1356" i="2"/>
  <c r="E1356" i="2"/>
  <c r="D1357" i="2"/>
  <c r="E1357" i="2"/>
  <c r="D1358" i="2"/>
  <c r="E1358" i="2"/>
  <c r="D1359" i="2"/>
  <c r="E1359" i="2"/>
  <c r="D1360" i="2"/>
  <c r="E1360" i="2"/>
  <c r="D1361" i="2"/>
  <c r="E1361" i="2"/>
  <c r="D1362" i="2"/>
  <c r="E1362" i="2"/>
  <c r="D1363" i="2"/>
  <c r="E1363" i="2"/>
  <c r="D1364" i="2"/>
  <c r="E1364" i="2"/>
  <c r="D1365" i="2"/>
  <c r="E1365" i="2"/>
  <c r="D1366" i="2"/>
  <c r="E1366" i="2"/>
  <c r="D1367" i="2"/>
  <c r="E1367" i="2"/>
  <c r="D1368" i="2"/>
  <c r="E1368" i="2"/>
  <c r="D1369" i="2"/>
  <c r="E1369" i="2"/>
  <c r="D1370" i="2"/>
  <c r="E1370" i="2"/>
  <c r="D1371" i="2"/>
  <c r="E1371" i="2"/>
  <c r="D1372" i="2"/>
  <c r="E1372" i="2"/>
  <c r="D1373" i="2"/>
  <c r="E1373" i="2"/>
  <c r="D1374" i="2"/>
  <c r="E1374" i="2"/>
  <c r="D1375" i="2"/>
  <c r="E1375" i="2"/>
  <c r="D1376" i="2"/>
  <c r="E1376" i="2"/>
  <c r="D1377" i="2"/>
  <c r="E1377" i="2"/>
  <c r="D1378" i="2"/>
  <c r="E1378" i="2"/>
  <c r="D1379" i="2"/>
  <c r="E1379" i="2"/>
  <c r="D1380" i="2"/>
  <c r="E1380" i="2"/>
  <c r="D1381" i="2"/>
  <c r="E1381" i="2"/>
  <c r="D1382" i="2"/>
  <c r="E1382" i="2"/>
  <c r="D1383" i="2"/>
  <c r="E1383" i="2"/>
  <c r="D1384" i="2"/>
  <c r="E1384" i="2"/>
  <c r="D1385" i="2"/>
  <c r="E1385" i="2"/>
  <c r="D1386" i="2"/>
  <c r="E1386" i="2"/>
  <c r="D1387" i="2"/>
  <c r="E1387" i="2"/>
  <c r="D1388" i="2"/>
  <c r="E1388" i="2"/>
  <c r="D1389" i="2"/>
  <c r="E1389" i="2"/>
  <c r="D1390" i="2"/>
  <c r="E1390" i="2"/>
  <c r="D1391" i="2"/>
  <c r="E1391" i="2"/>
  <c r="D1392" i="2"/>
  <c r="E1392" i="2"/>
  <c r="D1393" i="2"/>
  <c r="E1393" i="2"/>
  <c r="D1394" i="2"/>
  <c r="E1394" i="2"/>
  <c r="D1395" i="2"/>
  <c r="E1395" i="2"/>
  <c r="D1396" i="2"/>
  <c r="E1396" i="2"/>
  <c r="D1397" i="2"/>
  <c r="E1397" i="2"/>
  <c r="D1398" i="2"/>
  <c r="E1398" i="2"/>
  <c r="D1399" i="2"/>
  <c r="E1399" i="2"/>
  <c r="D1400" i="2"/>
  <c r="E1400" i="2"/>
  <c r="D1401" i="2"/>
  <c r="E1401" i="2"/>
  <c r="D1402" i="2"/>
  <c r="E1402" i="2"/>
  <c r="D1403" i="2"/>
  <c r="E1403" i="2"/>
  <c r="D1404" i="2"/>
  <c r="E1404" i="2"/>
  <c r="D1405" i="2"/>
  <c r="E1405" i="2"/>
  <c r="D1406" i="2"/>
  <c r="E1406" i="2"/>
  <c r="D1407" i="2"/>
  <c r="E1407" i="2"/>
  <c r="D1408" i="2"/>
  <c r="E1408" i="2"/>
  <c r="D1409" i="2"/>
  <c r="E1409" i="2"/>
  <c r="D1410" i="2"/>
  <c r="E1410" i="2"/>
  <c r="D1411" i="2"/>
  <c r="E1411" i="2"/>
  <c r="D1412" i="2"/>
  <c r="E1412" i="2"/>
  <c r="D1413" i="2"/>
  <c r="E1413" i="2"/>
  <c r="D1414" i="2"/>
  <c r="E1414" i="2"/>
  <c r="D1415" i="2"/>
  <c r="E1415" i="2"/>
  <c r="D1416" i="2"/>
  <c r="E1416" i="2"/>
  <c r="D1417" i="2"/>
  <c r="E1417" i="2"/>
  <c r="D1418" i="2"/>
  <c r="E1418" i="2"/>
  <c r="D1419" i="2"/>
  <c r="E1419" i="2"/>
  <c r="D1420" i="2"/>
  <c r="E1420" i="2"/>
  <c r="D1421" i="2"/>
  <c r="E1421" i="2"/>
  <c r="D1422" i="2"/>
  <c r="E1422" i="2"/>
  <c r="D1423" i="2"/>
  <c r="E1423" i="2"/>
  <c r="D1424" i="2"/>
  <c r="E1424" i="2"/>
  <c r="D1425" i="2"/>
  <c r="E1425" i="2"/>
  <c r="D1426" i="2"/>
  <c r="E1426" i="2"/>
  <c r="D1427" i="2"/>
  <c r="E1427" i="2"/>
  <c r="D1428" i="2"/>
  <c r="E1428" i="2"/>
  <c r="D1429" i="2"/>
  <c r="E1429" i="2"/>
  <c r="D1430" i="2"/>
  <c r="E1430" i="2"/>
  <c r="D1431" i="2"/>
  <c r="E1431" i="2"/>
  <c r="D1432" i="2"/>
  <c r="E1432" i="2"/>
  <c r="D1433" i="2"/>
  <c r="E1433" i="2"/>
  <c r="D1434" i="2"/>
  <c r="E1434" i="2"/>
  <c r="D1435" i="2"/>
  <c r="E1435" i="2"/>
  <c r="D1436" i="2"/>
  <c r="E1436" i="2"/>
  <c r="D1437" i="2"/>
  <c r="E1437" i="2"/>
  <c r="D1438" i="2"/>
  <c r="E1438" i="2"/>
  <c r="D1439" i="2"/>
  <c r="E1439" i="2"/>
  <c r="D1440" i="2"/>
  <c r="E1440" i="2"/>
  <c r="D1441" i="2"/>
  <c r="E1441" i="2"/>
  <c r="D1442" i="2"/>
  <c r="E1442" i="2"/>
  <c r="D1443" i="2"/>
  <c r="E1443" i="2"/>
  <c r="D1444" i="2"/>
  <c r="E1444" i="2"/>
  <c r="D1445" i="2"/>
  <c r="E1445" i="2"/>
  <c r="D1446" i="2"/>
  <c r="E1446" i="2"/>
  <c r="D1447" i="2"/>
  <c r="E1447" i="2"/>
  <c r="D1448" i="2"/>
  <c r="E1448" i="2"/>
  <c r="D1449" i="2"/>
  <c r="E1449" i="2"/>
  <c r="D1450" i="2"/>
  <c r="E1450" i="2"/>
  <c r="D1451" i="2"/>
  <c r="E1451" i="2"/>
  <c r="D1452" i="2"/>
  <c r="E1452" i="2"/>
  <c r="D1453" i="2"/>
  <c r="E1453" i="2"/>
  <c r="D1454" i="2"/>
  <c r="E1454" i="2"/>
  <c r="D1455" i="2"/>
  <c r="E1455" i="2"/>
  <c r="D1456" i="2"/>
  <c r="E1456" i="2"/>
  <c r="D1457" i="2"/>
  <c r="E1457" i="2"/>
  <c r="D1458" i="2"/>
  <c r="E1458" i="2"/>
  <c r="D1459" i="2"/>
  <c r="E1459" i="2"/>
  <c r="D1460" i="2"/>
  <c r="E1460" i="2"/>
  <c r="D1461" i="2"/>
  <c r="E1461" i="2"/>
  <c r="D1462" i="2"/>
  <c r="E1462" i="2"/>
  <c r="D1463" i="2"/>
  <c r="E1463" i="2"/>
  <c r="D1464" i="2"/>
  <c r="E1464" i="2"/>
  <c r="D1465" i="2"/>
  <c r="E1465" i="2"/>
  <c r="D1466" i="2"/>
  <c r="E1466" i="2"/>
  <c r="D1467" i="2"/>
  <c r="E1467" i="2"/>
  <c r="D1468" i="2"/>
  <c r="E1468" i="2"/>
  <c r="D1469" i="2"/>
  <c r="E1469" i="2"/>
  <c r="D1470" i="2"/>
  <c r="E1470" i="2"/>
  <c r="D1471" i="2"/>
  <c r="E1471" i="2"/>
  <c r="D1472" i="2"/>
  <c r="E1472" i="2"/>
  <c r="D1473" i="2"/>
  <c r="E1473" i="2"/>
  <c r="D1474" i="2"/>
  <c r="E1474" i="2"/>
  <c r="D1475" i="2"/>
  <c r="E1475" i="2"/>
  <c r="D1476" i="2"/>
  <c r="E1476" i="2"/>
  <c r="D1477" i="2"/>
  <c r="E1477" i="2"/>
  <c r="D1478" i="2"/>
  <c r="E1478" i="2"/>
  <c r="D1479" i="2"/>
  <c r="E1479" i="2"/>
  <c r="D1480" i="2"/>
  <c r="E1480" i="2"/>
  <c r="D1481" i="2"/>
  <c r="E1481" i="2"/>
  <c r="D1482" i="2"/>
  <c r="E1482" i="2"/>
  <c r="D1483" i="2"/>
  <c r="E1483" i="2"/>
  <c r="D1484" i="2"/>
  <c r="E1484" i="2"/>
  <c r="D1485" i="2"/>
  <c r="E1485" i="2"/>
  <c r="D1486" i="2"/>
  <c r="E1486" i="2"/>
  <c r="D1487" i="2"/>
  <c r="E1487" i="2"/>
  <c r="D1488" i="2"/>
  <c r="E1488" i="2"/>
  <c r="D1489" i="2"/>
  <c r="E1489" i="2"/>
  <c r="D1490" i="2"/>
  <c r="E1490" i="2"/>
  <c r="D1491" i="2"/>
  <c r="E1491" i="2"/>
  <c r="D1492" i="2"/>
  <c r="E1492" i="2"/>
  <c r="D1493" i="2"/>
  <c r="E1493" i="2"/>
  <c r="D1494" i="2"/>
  <c r="E1494" i="2"/>
  <c r="D1495" i="2"/>
  <c r="E1495" i="2"/>
  <c r="D1496" i="2"/>
  <c r="E1496" i="2"/>
  <c r="D1497" i="2"/>
  <c r="E1497" i="2"/>
  <c r="D1498" i="2"/>
  <c r="E1498" i="2"/>
  <c r="D1499" i="2"/>
  <c r="E1499" i="2"/>
  <c r="D1500" i="2"/>
  <c r="E1500" i="2"/>
  <c r="D1501" i="2"/>
  <c r="E1501" i="2"/>
  <c r="D1502" i="2"/>
  <c r="E1502" i="2"/>
  <c r="D1503" i="2"/>
  <c r="E1503" i="2"/>
  <c r="D1504" i="2"/>
  <c r="E1504" i="2"/>
  <c r="D1505" i="2"/>
  <c r="E1505" i="2"/>
  <c r="D1506" i="2"/>
  <c r="E1506" i="2"/>
  <c r="D1507" i="2"/>
  <c r="E1507" i="2"/>
  <c r="D1508" i="2"/>
  <c r="E1508" i="2"/>
  <c r="D1509" i="2"/>
  <c r="E1509" i="2"/>
  <c r="D1510" i="2"/>
  <c r="E1510" i="2"/>
  <c r="D1511" i="2"/>
  <c r="E1511" i="2"/>
  <c r="D1512" i="2"/>
  <c r="E1512" i="2"/>
  <c r="D1513" i="2"/>
  <c r="E1513" i="2"/>
  <c r="D1514" i="2"/>
  <c r="E1514" i="2"/>
  <c r="D1515" i="2"/>
  <c r="E1515" i="2"/>
  <c r="D1516" i="2"/>
  <c r="E1516" i="2"/>
  <c r="D1517" i="2"/>
  <c r="E1517" i="2"/>
  <c r="D1518" i="2"/>
  <c r="E1518" i="2"/>
  <c r="D1519" i="2"/>
  <c r="E1519" i="2"/>
  <c r="D1520" i="2"/>
  <c r="E1520" i="2"/>
  <c r="D1521" i="2"/>
  <c r="E1521" i="2"/>
  <c r="D1522" i="2"/>
  <c r="E1522" i="2"/>
  <c r="D1523" i="2"/>
  <c r="E1523" i="2"/>
  <c r="D1524" i="2"/>
  <c r="E1524" i="2"/>
  <c r="D1525" i="2"/>
  <c r="E1525" i="2"/>
  <c r="D1526" i="2"/>
  <c r="E1526" i="2"/>
  <c r="D1527" i="2"/>
  <c r="E1527" i="2"/>
  <c r="D1528" i="2"/>
  <c r="E1528" i="2"/>
  <c r="D1529" i="2"/>
  <c r="E1529" i="2"/>
  <c r="D1530" i="2"/>
  <c r="E1530" i="2"/>
  <c r="D1531" i="2"/>
  <c r="E1531" i="2"/>
  <c r="D1532" i="2"/>
  <c r="E1532" i="2"/>
  <c r="D1533" i="2"/>
  <c r="E1533" i="2"/>
  <c r="D1534" i="2"/>
  <c r="E1534" i="2"/>
  <c r="D1535" i="2"/>
  <c r="E1535" i="2"/>
  <c r="D1536" i="2"/>
  <c r="E1536" i="2"/>
  <c r="D1537" i="2"/>
  <c r="E1537" i="2"/>
  <c r="D1538" i="2"/>
  <c r="E1538" i="2"/>
  <c r="D1539" i="2"/>
  <c r="E1539" i="2"/>
  <c r="D1540" i="2"/>
  <c r="E1540" i="2"/>
  <c r="D1541" i="2"/>
  <c r="E1541" i="2"/>
  <c r="D1542" i="2"/>
  <c r="E1542" i="2"/>
  <c r="D1543" i="2"/>
  <c r="E1543" i="2"/>
  <c r="D1544" i="2"/>
  <c r="E1544" i="2"/>
  <c r="D1545" i="2"/>
  <c r="E1545" i="2"/>
  <c r="D1546" i="2"/>
  <c r="E1546" i="2"/>
  <c r="D1547" i="2"/>
  <c r="E1547" i="2"/>
  <c r="D1548" i="2"/>
  <c r="E1548" i="2"/>
  <c r="D1549" i="2"/>
  <c r="E1549" i="2"/>
  <c r="D1550" i="2"/>
  <c r="E1550" i="2"/>
  <c r="D1551" i="2"/>
  <c r="E1551" i="2"/>
  <c r="D1552" i="2"/>
  <c r="E1552" i="2"/>
  <c r="D1553" i="2"/>
  <c r="E1553" i="2"/>
  <c r="D1554" i="2"/>
  <c r="E1554" i="2"/>
  <c r="D1555" i="2"/>
  <c r="E1555" i="2"/>
  <c r="D1556" i="2"/>
  <c r="E1556" i="2"/>
  <c r="D1557" i="2"/>
  <c r="E1557" i="2"/>
  <c r="D1558" i="2"/>
  <c r="E1558" i="2"/>
  <c r="D1559" i="2"/>
  <c r="E1559" i="2"/>
  <c r="D1560" i="2"/>
  <c r="E1560" i="2"/>
  <c r="D1561" i="2"/>
  <c r="E1561" i="2"/>
  <c r="D1562" i="2"/>
  <c r="E1562" i="2"/>
  <c r="D1563" i="2"/>
  <c r="E1563" i="2"/>
  <c r="D1564" i="2"/>
  <c r="E1564" i="2"/>
  <c r="D1565" i="2"/>
  <c r="E1565" i="2"/>
  <c r="D1566" i="2"/>
  <c r="E1566" i="2"/>
  <c r="D1567" i="2"/>
  <c r="E1567" i="2"/>
  <c r="D1568" i="2"/>
  <c r="E1568" i="2"/>
  <c r="D1569" i="2"/>
  <c r="E1569" i="2"/>
  <c r="D1570" i="2"/>
  <c r="E1570" i="2"/>
  <c r="D1571" i="2"/>
  <c r="E1571" i="2"/>
  <c r="D1572" i="2"/>
  <c r="E1572" i="2"/>
  <c r="D1573" i="2"/>
  <c r="E1573" i="2"/>
  <c r="D1574" i="2"/>
  <c r="E1574" i="2"/>
  <c r="D1575" i="2"/>
  <c r="E1575" i="2"/>
  <c r="D1576" i="2"/>
  <c r="E1576" i="2"/>
  <c r="D1577" i="2"/>
  <c r="E1577" i="2"/>
  <c r="D1578" i="2"/>
  <c r="E1578" i="2"/>
  <c r="D1579" i="2"/>
  <c r="E1579" i="2"/>
  <c r="D1580" i="2"/>
  <c r="E1580" i="2"/>
  <c r="D1581" i="2"/>
  <c r="E1581" i="2"/>
  <c r="D1582" i="2"/>
  <c r="E1582" i="2"/>
  <c r="D1583" i="2"/>
  <c r="E1583" i="2"/>
  <c r="D1584" i="2"/>
  <c r="E1584" i="2"/>
  <c r="D1585" i="2"/>
  <c r="E1585" i="2"/>
  <c r="D1586" i="2"/>
  <c r="E1586" i="2"/>
  <c r="D1587" i="2"/>
  <c r="E1587" i="2"/>
  <c r="D1588" i="2"/>
  <c r="E1588" i="2"/>
  <c r="D1589" i="2"/>
  <c r="E1589" i="2"/>
  <c r="D1590" i="2"/>
  <c r="E1590" i="2"/>
  <c r="D1591" i="2"/>
  <c r="E1591" i="2"/>
  <c r="D1592" i="2"/>
  <c r="E1592" i="2"/>
  <c r="D1593" i="2"/>
  <c r="E1593" i="2"/>
  <c r="D1594" i="2"/>
  <c r="E1594" i="2"/>
  <c r="D1595" i="2"/>
  <c r="E1595" i="2"/>
  <c r="D1596" i="2"/>
  <c r="E1596" i="2"/>
  <c r="D1597" i="2"/>
  <c r="E1597" i="2"/>
  <c r="D1598" i="2"/>
  <c r="E1598" i="2"/>
  <c r="D1599" i="2"/>
  <c r="E1599" i="2"/>
  <c r="D1600" i="2"/>
  <c r="E1600" i="2"/>
  <c r="D1601" i="2"/>
  <c r="E1601" i="2"/>
  <c r="D1602" i="2"/>
  <c r="E1602" i="2"/>
  <c r="D1603" i="2"/>
  <c r="E1603" i="2"/>
  <c r="D1604" i="2"/>
  <c r="E1604" i="2"/>
  <c r="D1605" i="2"/>
  <c r="E1605" i="2"/>
  <c r="D1606" i="2"/>
  <c r="E1606" i="2"/>
  <c r="D1607" i="2"/>
  <c r="E1607" i="2"/>
  <c r="D1608" i="2"/>
  <c r="E1608" i="2"/>
  <c r="D1609" i="2"/>
  <c r="E1609" i="2"/>
  <c r="D1610" i="2"/>
  <c r="E1610" i="2"/>
  <c r="D1611" i="2"/>
  <c r="E1611" i="2"/>
  <c r="D1612" i="2"/>
  <c r="E1612" i="2"/>
  <c r="D1613" i="2"/>
  <c r="E1613" i="2"/>
  <c r="D1614" i="2"/>
  <c r="E1614" i="2"/>
  <c r="D1615" i="2"/>
  <c r="E1615" i="2"/>
  <c r="D1616" i="2"/>
  <c r="E1616" i="2"/>
  <c r="D1617" i="2"/>
  <c r="E1617" i="2"/>
  <c r="D1618" i="2"/>
  <c r="E1618" i="2"/>
  <c r="D1619" i="2"/>
  <c r="E1619" i="2"/>
  <c r="D1620" i="2"/>
  <c r="E1620" i="2"/>
  <c r="D1621" i="2"/>
  <c r="E1621" i="2"/>
  <c r="D1622" i="2"/>
  <c r="E1622" i="2"/>
  <c r="D1623" i="2"/>
  <c r="E1623" i="2"/>
  <c r="D1624" i="2"/>
  <c r="E1624" i="2"/>
  <c r="D1625" i="2"/>
  <c r="E1625" i="2"/>
  <c r="D1626" i="2"/>
  <c r="E1626" i="2"/>
  <c r="D1627" i="2"/>
  <c r="E1627" i="2"/>
  <c r="D1628" i="2"/>
  <c r="E1628" i="2"/>
  <c r="D1629" i="2"/>
  <c r="E1629" i="2"/>
  <c r="D1630" i="2"/>
  <c r="E1630" i="2"/>
  <c r="D1631" i="2"/>
  <c r="E1631" i="2"/>
  <c r="D1632" i="2"/>
  <c r="E1632" i="2"/>
  <c r="D1633" i="2"/>
  <c r="E1633" i="2"/>
  <c r="D1634" i="2"/>
  <c r="E1634" i="2"/>
  <c r="D1635" i="2"/>
  <c r="E1635" i="2"/>
  <c r="D1636" i="2"/>
  <c r="E1636" i="2"/>
  <c r="D1637" i="2"/>
  <c r="E1637" i="2"/>
  <c r="D1638" i="2"/>
  <c r="E1638" i="2"/>
  <c r="D1639" i="2"/>
  <c r="E1639" i="2"/>
  <c r="D1640" i="2"/>
  <c r="E1640" i="2"/>
  <c r="D1641" i="2"/>
  <c r="E1641" i="2"/>
  <c r="D1642" i="2"/>
  <c r="E1642" i="2"/>
  <c r="D1643" i="2"/>
  <c r="E1643" i="2"/>
  <c r="D1644" i="2"/>
  <c r="E1644" i="2"/>
  <c r="D1645" i="2"/>
  <c r="E1645" i="2"/>
  <c r="D1646" i="2"/>
  <c r="E1646" i="2"/>
  <c r="D1647" i="2"/>
  <c r="E1647" i="2"/>
  <c r="D1648" i="2"/>
  <c r="E1648" i="2"/>
  <c r="D1649" i="2"/>
  <c r="E1649" i="2"/>
  <c r="D1650" i="2"/>
  <c r="E1650" i="2"/>
  <c r="D1651" i="2"/>
  <c r="E1651" i="2"/>
  <c r="D1652" i="2"/>
  <c r="E1652" i="2"/>
  <c r="D1653" i="2"/>
  <c r="E1653" i="2"/>
  <c r="D1654" i="2"/>
  <c r="E1654" i="2"/>
  <c r="D1655" i="2"/>
  <c r="E1655" i="2"/>
  <c r="D1656" i="2"/>
  <c r="E1656" i="2"/>
  <c r="D1657" i="2"/>
  <c r="E1657" i="2"/>
  <c r="D1658" i="2"/>
  <c r="E1658" i="2"/>
  <c r="D1659" i="2"/>
  <c r="E1659" i="2"/>
  <c r="D1660" i="2"/>
  <c r="E1660" i="2"/>
  <c r="D1661" i="2"/>
  <c r="E1661" i="2"/>
  <c r="D1662" i="2"/>
  <c r="E1662" i="2"/>
  <c r="D1663" i="2"/>
  <c r="E1663" i="2"/>
  <c r="D1664" i="2"/>
  <c r="E1664" i="2"/>
  <c r="D1665" i="2"/>
  <c r="E1665" i="2"/>
  <c r="D1666" i="2"/>
  <c r="E1666" i="2"/>
  <c r="D1667" i="2"/>
  <c r="E1667" i="2"/>
  <c r="D1668" i="2"/>
  <c r="E1668" i="2"/>
  <c r="D1669" i="2"/>
  <c r="E1669" i="2"/>
  <c r="D1670" i="2"/>
  <c r="E1670" i="2"/>
  <c r="D1671" i="2"/>
  <c r="E1671" i="2"/>
  <c r="D1672" i="2"/>
  <c r="E1672" i="2"/>
  <c r="D1673" i="2"/>
  <c r="E1673" i="2"/>
  <c r="D1674" i="2"/>
  <c r="E1674" i="2"/>
  <c r="D1675" i="2"/>
  <c r="E1675" i="2"/>
  <c r="D1676" i="2"/>
  <c r="E1676" i="2"/>
  <c r="D1677" i="2"/>
  <c r="E1677" i="2"/>
  <c r="D1678" i="2"/>
  <c r="E1678" i="2"/>
  <c r="D1679" i="2"/>
  <c r="E1679" i="2"/>
  <c r="D1680" i="2"/>
  <c r="E1680" i="2"/>
  <c r="D1681" i="2"/>
  <c r="E1681" i="2"/>
  <c r="D1682" i="2"/>
  <c r="E1682" i="2"/>
  <c r="D1683" i="2"/>
  <c r="E1683" i="2"/>
  <c r="D1684" i="2"/>
  <c r="E1684" i="2"/>
  <c r="D1685" i="2"/>
  <c r="E1685" i="2"/>
  <c r="D1686" i="2"/>
  <c r="E1686" i="2"/>
  <c r="D1687" i="2"/>
  <c r="E1687" i="2"/>
  <c r="D1688" i="2"/>
  <c r="E1688" i="2"/>
  <c r="D1689" i="2"/>
  <c r="E1689" i="2"/>
  <c r="D1690" i="2"/>
  <c r="E1690" i="2"/>
  <c r="D1691" i="2"/>
  <c r="E1691" i="2"/>
  <c r="D1692" i="2"/>
  <c r="E1692" i="2"/>
  <c r="D1693" i="2"/>
  <c r="E1693" i="2"/>
  <c r="D1694" i="2"/>
  <c r="E1694" i="2"/>
  <c r="D1695" i="2"/>
  <c r="E1695" i="2"/>
  <c r="D1696" i="2"/>
  <c r="E1696" i="2"/>
  <c r="D1697" i="2"/>
  <c r="E1697" i="2"/>
  <c r="D1698" i="2"/>
  <c r="E1698" i="2"/>
  <c r="D1699" i="2"/>
  <c r="E1699" i="2"/>
  <c r="D1700" i="2"/>
  <c r="E1700" i="2"/>
  <c r="D1701" i="2"/>
  <c r="E1701" i="2"/>
  <c r="D1702" i="2"/>
  <c r="E1702" i="2"/>
  <c r="D1703" i="2"/>
  <c r="E1703" i="2"/>
  <c r="D1704" i="2"/>
  <c r="E1704" i="2"/>
  <c r="D1705" i="2"/>
  <c r="E1705" i="2"/>
  <c r="D1706" i="2"/>
  <c r="E1706" i="2"/>
  <c r="D1707" i="2"/>
  <c r="E1707" i="2"/>
  <c r="D1708" i="2"/>
  <c r="E1708" i="2"/>
  <c r="D1709" i="2"/>
  <c r="E1709" i="2"/>
  <c r="D1710" i="2"/>
  <c r="E1710" i="2"/>
  <c r="D1711" i="2"/>
  <c r="E1711" i="2"/>
  <c r="D1712" i="2"/>
  <c r="E1712" i="2"/>
  <c r="D1713" i="2"/>
  <c r="E1713" i="2"/>
  <c r="D1714" i="2"/>
  <c r="E1714" i="2"/>
  <c r="D1715" i="2"/>
  <c r="E1715" i="2"/>
  <c r="D1716" i="2"/>
  <c r="E1716" i="2"/>
  <c r="D1717" i="2"/>
  <c r="E1717" i="2"/>
  <c r="D1718" i="2"/>
  <c r="E1718" i="2"/>
  <c r="D1719" i="2"/>
  <c r="E1719" i="2"/>
  <c r="D1720" i="2"/>
  <c r="E1720" i="2"/>
  <c r="D1721" i="2"/>
  <c r="E1721" i="2"/>
  <c r="D1722" i="2"/>
  <c r="E1722" i="2"/>
  <c r="D1723" i="2"/>
  <c r="E1723" i="2"/>
  <c r="D1724" i="2"/>
  <c r="E1724" i="2"/>
  <c r="D1725" i="2"/>
  <c r="E1725" i="2"/>
  <c r="D1726" i="2"/>
  <c r="E1726" i="2"/>
  <c r="D1727" i="2"/>
  <c r="E1727" i="2"/>
  <c r="D1728" i="2"/>
  <c r="E1728" i="2"/>
  <c r="D1729" i="2"/>
  <c r="E1729" i="2"/>
  <c r="D1730" i="2"/>
  <c r="E1730" i="2"/>
  <c r="D1731" i="2"/>
  <c r="E1731" i="2"/>
  <c r="D1732" i="2"/>
  <c r="E1732" i="2"/>
  <c r="D1733" i="2"/>
  <c r="E1733" i="2"/>
  <c r="D1734" i="2"/>
  <c r="E1734" i="2"/>
  <c r="D1735" i="2"/>
  <c r="E1735" i="2"/>
  <c r="D1736" i="2"/>
  <c r="E1736" i="2"/>
  <c r="D1737" i="2"/>
  <c r="E1737" i="2"/>
  <c r="D1738" i="2"/>
  <c r="E1738" i="2"/>
  <c r="D1739" i="2"/>
  <c r="E1739" i="2"/>
  <c r="D1740" i="2"/>
  <c r="E1740" i="2"/>
  <c r="D1741" i="2"/>
  <c r="E1741" i="2"/>
  <c r="D1742" i="2"/>
  <c r="E1742" i="2"/>
  <c r="D1743" i="2"/>
  <c r="E1743" i="2"/>
  <c r="D1744" i="2"/>
  <c r="E1744" i="2"/>
  <c r="D1745" i="2"/>
  <c r="E1745" i="2"/>
  <c r="D1746" i="2"/>
  <c r="E1746" i="2"/>
  <c r="D1747" i="2"/>
  <c r="E1747" i="2"/>
  <c r="D1748" i="2"/>
  <c r="E1748" i="2"/>
  <c r="D1749" i="2"/>
  <c r="E1749" i="2"/>
  <c r="D1750" i="2"/>
  <c r="E1750" i="2"/>
  <c r="D1751" i="2"/>
  <c r="E1751" i="2"/>
  <c r="D1752" i="2"/>
  <c r="E1752" i="2"/>
  <c r="D1753" i="2"/>
  <c r="E1753" i="2"/>
  <c r="D1754" i="2"/>
  <c r="E1754" i="2"/>
  <c r="D1755" i="2"/>
  <c r="E1755" i="2"/>
  <c r="D1756" i="2"/>
  <c r="E1756" i="2"/>
  <c r="D1757" i="2"/>
  <c r="E1757" i="2"/>
  <c r="D1758" i="2"/>
  <c r="E1758" i="2"/>
  <c r="D1759" i="2"/>
  <c r="E1759" i="2"/>
  <c r="D1760" i="2"/>
  <c r="E1760" i="2"/>
  <c r="D1761" i="2"/>
  <c r="E1761" i="2"/>
  <c r="D1762" i="2"/>
  <c r="E1762" i="2"/>
  <c r="D1763" i="2"/>
  <c r="E1763" i="2"/>
  <c r="D1764" i="2"/>
  <c r="E1764" i="2"/>
  <c r="D1765" i="2"/>
  <c r="E1765" i="2"/>
  <c r="D1766" i="2"/>
  <c r="E1766" i="2"/>
  <c r="D1767" i="2"/>
  <c r="E1767" i="2"/>
  <c r="D1768" i="2"/>
  <c r="E1768" i="2"/>
  <c r="D1769" i="2"/>
  <c r="E1769" i="2"/>
  <c r="D1770" i="2"/>
  <c r="E1770" i="2"/>
  <c r="D1771" i="2"/>
  <c r="E1771" i="2"/>
  <c r="D1772" i="2"/>
  <c r="E1772" i="2"/>
  <c r="D1773" i="2"/>
  <c r="E1773" i="2"/>
  <c r="D1774" i="2"/>
  <c r="E1774" i="2"/>
  <c r="D1775" i="2"/>
  <c r="E1775" i="2"/>
  <c r="D1776" i="2"/>
  <c r="E1776" i="2"/>
  <c r="D1777" i="2"/>
  <c r="E1777" i="2"/>
  <c r="D1778" i="2"/>
  <c r="E1778" i="2"/>
  <c r="D1779" i="2"/>
  <c r="E1779" i="2"/>
  <c r="D1780" i="2"/>
  <c r="E1780" i="2"/>
  <c r="D1781" i="2"/>
  <c r="E1781" i="2"/>
  <c r="D1782" i="2"/>
  <c r="E1782" i="2"/>
  <c r="D1783" i="2"/>
  <c r="E1783" i="2"/>
  <c r="D1784" i="2"/>
  <c r="E1784" i="2"/>
  <c r="D1785" i="2"/>
  <c r="E1785" i="2"/>
  <c r="D1786" i="2"/>
  <c r="E1786" i="2"/>
  <c r="D1787" i="2"/>
  <c r="E1787" i="2"/>
  <c r="D1788" i="2"/>
  <c r="E1788" i="2"/>
  <c r="D1789" i="2"/>
  <c r="E1789" i="2"/>
  <c r="D1790" i="2"/>
  <c r="E1790" i="2"/>
  <c r="D1791" i="2"/>
  <c r="E1791" i="2"/>
  <c r="D1792" i="2"/>
  <c r="E1792" i="2"/>
  <c r="D1793" i="2"/>
  <c r="E1793" i="2"/>
  <c r="D1794" i="2"/>
  <c r="E1794" i="2"/>
  <c r="D1795" i="2"/>
  <c r="E1795" i="2"/>
  <c r="D1796" i="2"/>
  <c r="E1796" i="2"/>
  <c r="D1797" i="2"/>
  <c r="E1797" i="2"/>
  <c r="D1798" i="2"/>
  <c r="E1798" i="2"/>
  <c r="D1799" i="2"/>
  <c r="E1799" i="2"/>
  <c r="D1800" i="2"/>
  <c r="E1800" i="2"/>
  <c r="D1801" i="2"/>
  <c r="E1801" i="2"/>
  <c r="D1802" i="2"/>
  <c r="E1802" i="2"/>
  <c r="D1803" i="2"/>
  <c r="E1803" i="2"/>
  <c r="D1804" i="2"/>
  <c r="E1804" i="2"/>
  <c r="D1805" i="2"/>
  <c r="E1805" i="2"/>
  <c r="D1806" i="2"/>
  <c r="E1806" i="2"/>
  <c r="D1807" i="2"/>
  <c r="E1807" i="2"/>
  <c r="D1808" i="2"/>
  <c r="E1808" i="2"/>
  <c r="D1809" i="2"/>
  <c r="E1809" i="2"/>
  <c r="D1810" i="2"/>
  <c r="E1810" i="2"/>
  <c r="D1811" i="2"/>
  <c r="E1811" i="2"/>
  <c r="D1812" i="2"/>
  <c r="E1812" i="2"/>
  <c r="D1813" i="2"/>
  <c r="E1813" i="2"/>
  <c r="D1814" i="2"/>
  <c r="E1814" i="2"/>
  <c r="D1815" i="2"/>
  <c r="E1815" i="2"/>
  <c r="D1816" i="2"/>
  <c r="E1816" i="2"/>
  <c r="D1817" i="2"/>
  <c r="E1817" i="2"/>
  <c r="D1818" i="2"/>
  <c r="E1818" i="2"/>
  <c r="D1819" i="2"/>
  <c r="E1819" i="2"/>
  <c r="D1820" i="2"/>
  <c r="E1820" i="2"/>
  <c r="D1821" i="2"/>
  <c r="E1821" i="2"/>
  <c r="D1822" i="2"/>
  <c r="E1822" i="2"/>
  <c r="D1823" i="2"/>
  <c r="E1823" i="2"/>
  <c r="D1824" i="2"/>
  <c r="E1824" i="2"/>
  <c r="D1825" i="2"/>
  <c r="E1825" i="2"/>
  <c r="D1826" i="2"/>
  <c r="E1826" i="2"/>
  <c r="D1827" i="2"/>
  <c r="E1827" i="2"/>
  <c r="D1828" i="2"/>
  <c r="E1828" i="2"/>
  <c r="D1829" i="2"/>
  <c r="E1829" i="2"/>
  <c r="D1830" i="2"/>
  <c r="E1830" i="2"/>
  <c r="D1831" i="2"/>
  <c r="E1831" i="2"/>
  <c r="D1832" i="2"/>
  <c r="E1832" i="2"/>
  <c r="D1833" i="2"/>
  <c r="E1833" i="2"/>
  <c r="D1834" i="2"/>
  <c r="E1834" i="2"/>
  <c r="D1835" i="2"/>
  <c r="E1835" i="2"/>
  <c r="D1836" i="2"/>
  <c r="E1836" i="2"/>
  <c r="D1837" i="2"/>
  <c r="E1837" i="2"/>
  <c r="D1838" i="2"/>
  <c r="E1838" i="2"/>
  <c r="D1839" i="2"/>
  <c r="E1839" i="2"/>
  <c r="D1840" i="2"/>
  <c r="E1840" i="2"/>
  <c r="D1841" i="2"/>
  <c r="E1841" i="2"/>
  <c r="D1842" i="2"/>
  <c r="E1842" i="2"/>
  <c r="D1843" i="2"/>
  <c r="E1843" i="2"/>
  <c r="D1844" i="2"/>
  <c r="E1844" i="2"/>
  <c r="D1845" i="2"/>
  <c r="E1845" i="2"/>
  <c r="D1846" i="2"/>
  <c r="E1846" i="2"/>
  <c r="D1847" i="2"/>
  <c r="E1847" i="2"/>
  <c r="D1848" i="2"/>
  <c r="E1848" i="2"/>
  <c r="D1849" i="2"/>
  <c r="E1849" i="2"/>
  <c r="D1850" i="2"/>
  <c r="E1850" i="2"/>
  <c r="D1851" i="2"/>
  <c r="E1851" i="2"/>
  <c r="D1852" i="2"/>
  <c r="E1852" i="2"/>
  <c r="D1853" i="2"/>
  <c r="E1853" i="2"/>
  <c r="D1854" i="2"/>
  <c r="E1854" i="2"/>
  <c r="D1855" i="2"/>
  <c r="E1855" i="2"/>
  <c r="D1856" i="2"/>
  <c r="E1856" i="2"/>
  <c r="D1857" i="2"/>
  <c r="E1857" i="2"/>
  <c r="D1858" i="2"/>
  <c r="E1858" i="2"/>
  <c r="D1859" i="2"/>
  <c r="E1859" i="2"/>
  <c r="D1860" i="2"/>
  <c r="E1860" i="2"/>
  <c r="D1861" i="2"/>
  <c r="E1861" i="2"/>
  <c r="D1862" i="2"/>
  <c r="E1862" i="2"/>
  <c r="D1863" i="2"/>
  <c r="E1863" i="2"/>
  <c r="D1864" i="2"/>
  <c r="E1864" i="2"/>
  <c r="D1865" i="2"/>
  <c r="E1865" i="2"/>
  <c r="D1866" i="2"/>
  <c r="E1866" i="2"/>
  <c r="D1867" i="2"/>
  <c r="E1867" i="2"/>
  <c r="D1868" i="2"/>
  <c r="E1868" i="2"/>
  <c r="D1869" i="2"/>
  <c r="E1869" i="2"/>
  <c r="D1870" i="2"/>
  <c r="E1870" i="2"/>
  <c r="D1871" i="2"/>
  <c r="E1871" i="2"/>
  <c r="D1872" i="2"/>
  <c r="E1872" i="2"/>
  <c r="D1873" i="2"/>
  <c r="E1873" i="2"/>
  <c r="D1874" i="2"/>
  <c r="E1874" i="2"/>
  <c r="D1875" i="2"/>
  <c r="E1875" i="2"/>
  <c r="D1876" i="2"/>
  <c r="E1876" i="2"/>
  <c r="D1877" i="2"/>
  <c r="E1877" i="2"/>
  <c r="D1878" i="2"/>
  <c r="E1878" i="2"/>
  <c r="D1879" i="2"/>
  <c r="E1879" i="2"/>
  <c r="D1880" i="2"/>
  <c r="E1880" i="2"/>
  <c r="D1881" i="2"/>
  <c r="E1881" i="2"/>
  <c r="D1882" i="2"/>
  <c r="E1882" i="2"/>
  <c r="D1883" i="2"/>
  <c r="E1883" i="2"/>
  <c r="D1884" i="2"/>
  <c r="E1884" i="2"/>
  <c r="D1885" i="2"/>
  <c r="E1885" i="2"/>
  <c r="D1886" i="2"/>
  <c r="E1886" i="2"/>
  <c r="D1887" i="2"/>
  <c r="E1887" i="2"/>
  <c r="D1888" i="2"/>
  <c r="E1888" i="2"/>
  <c r="D1889" i="2"/>
  <c r="E1889" i="2"/>
  <c r="D1890" i="2"/>
  <c r="E1890" i="2"/>
  <c r="D1891" i="2"/>
  <c r="E1891" i="2"/>
  <c r="D1892" i="2"/>
  <c r="E1892" i="2"/>
  <c r="D1893" i="2"/>
  <c r="E1893" i="2"/>
  <c r="D1894" i="2"/>
  <c r="E1894" i="2"/>
  <c r="D1895" i="2"/>
  <c r="E1895" i="2"/>
  <c r="D1896" i="2"/>
  <c r="E1896" i="2"/>
  <c r="D1897" i="2"/>
  <c r="E1897" i="2"/>
  <c r="D1898" i="2"/>
  <c r="E1898" i="2"/>
  <c r="D1899" i="2"/>
  <c r="E1899" i="2"/>
  <c r="D1900" i="2"/>
  <c r="E1900" i="2"/>
  <c r="D1901" i="2"/>
  <c r="E1901" i="2"/>
  <c r="D1902" i="2"/>
  <c r="E1902" i="2"/>
  <c r="D1903" i="2"/>
  <c r="E1903" i="2"/>
  <c r="D1904" i="2"/>
  <c r="E1904" i="2"/>
  <c r="D1905" i="2"/>
  <c r="E1905" i="2"/>
  <c r="D1906" i="2"/>
  <c r="E1906" i="2"/>
  <c r="D1907" i="2"/>
  <c r="E1907" i="2"/>
  <c r="D1908" i="2"/>
  <c r="E1908" i="2"/>
  <c r="D1909" i="2"/>
  <c r="E1909" i="2"/>
  <c r="D1910" i="2"/>
  <c r="E1910" i="2"/>
  <c r="D1911" i="2"/>
  <c r="E1911" i="2"/>
  <c r="D1912" i="2"/>
  <c r="E1912" i="2"/>
  <c r="D1913" i="2"/>
  <c r="E1913" i="2"/>
  <c r="D1914" i="2"/>
  <c r="E1914" i="2"/>
  <c r="D1915" i="2"/>
  <c r="E1915" i="2"/>
  <c r="D1916" i="2"/>
  <c r="E1916" i="2"/>
  <c r="D1917" i="2"/>
  <c r="E1917" i="2"/>
  <c r="D1918" i="2"/>
  <c r="E1918" i="2"/>
  <c r="D1919" i="2"/>
  <c r="E1919" i="2"/>
  <c r="D1920" i="2"/>
  <c r="E1920" i="2"/>
  <c r="D1921" i="2"/>
  <c r="E1921" i="2"/>
  <c r="D1922" i="2"/>
  <c r="E1922" i="2"/>
  <c r="D1923" i="2"/>
  <c r="E1923" i="2"/>
  <c r="D1924" i="2"/>
  <c r="E1924" i="2"/>
  <c r="D1925" i="2"/>
  <c r="E1925" i="2"/>
  <c r="D1926" i="2"/>
  <c r="E1926" i="2"/>
  <c r="D1927" i="2"/>
  <c r="E1927" i="2"/>
  <c r="D1928" i="2"/>
  <c r="E1928" i="2"/>
  <c r="D1929" i="2"/>
  <c r="E1929" i="2"/>
  <c r="D1930" i="2"/>
  <c r="E1930" i="2"/>
  <c r="D1931" i="2"/>
  <c r="E1931" i="2"/>
  <c r="D1932" i="2"/>
  <c r="E1932" i="2"/>
  <c r="D1933" i="2"/>
  <c r="E1933" i="2"/>
  <c r="D1934" i="2"/>
  <c r="E1934" i="2"/>
  <c r="D1935" i="2"/>
  <c r="E1935" i="2"/>
  <c r="D1936" i="2"/>
  <c r="E1936" i="2"/>
  <c r="D1937" i="2"/>
  <c r="E1937" i="2"/>
  <c r="D1938" i="2"/>
  <c r="E1938" i="2"/>
  <c r="D1939" i="2"/>
  <c r="E1939" i="2"/>
  <c r="D1940" i="2"/>
  <c r="E1940" i="2"/>
  <c r="D1941" i="2"/>
  <c r="E1941" i="2"/>
  <c r="D1942" i="2"/>
  <c r="E1942" i="2"/>
  <c r="D1943" i="2"/>
  <c r="E1943" i="2"/>
  <c r="D1944" i="2"/>
  <c r="E1944" i="2"/>
  <c r="D1945" i="2"/>
  <c r="E1945" i="2"/>
  <c r="D1946" i="2"/>
  <c r="E1946" i="2"/>
  <c r="D1947" i="2"/>
  <c r="E1947" i="2"/>
  <c r="D1948" i="2"/>
  <c r="E1948" i="2"/>
  <c r="D1949" i="2"/>
  <c r="E1949" i="2"/>
  <c r="D1950" i="2"/>
  <c r="E1950" i="2"/>
  <c r="D1951" i="2"/>
  <c r="E1951" i="2"/>
  <c r="D1952" i="2"/>
  <c r="E1952" i="2"/>
  <c r="D1953" i="2"/>
  <c r="E1953" i="2"/>
  <c r="D1954" i="2"/>
  <c r="E1954" i="2"/>
  <c r="D1955" i="2"/>
  <c r="E1955" i="2"/>
  <c r="D1956" i="2"/>
  <c r="E1956" i="2"/>
  <c r="D1957" i="2"/>
  <c r="E1957" i="2"/>
  <c r="D1958" i="2"/>
  <c r="E1958" i="2"/>
  <c r="D1959" i="2"/>
  <c r="E1959" i="2"/>
  <c r="D1960" i="2"/>
  <c r="E1960" i="2"/>
  <c r="D1961" i="2"/>
  <c r="E1961" i="2"/>
  <c r="D1962" i="2"/>
  <c r="E1962" i="2"/>
  <c r="D1963" i="2"/>
  <c r="E1963" i="2"/>
  <c r="D1964" i="2"/>
  <c r="E1964" i="2"/>
  <c r="D1965" i="2"/>
  <c r="E1965" i="2"/>
  <c r="D1966" i="2"/>
  <c r="E1966" i="2"/>
  <c r="D1967" i="2"/>
  <c r="E1967" i="2"/>
  <c r="D1968" i="2"/>
  <c r="E1968" i="2"/>
  <c r="D1969" i="2"/>
  <c r="E1969" i="2"/>
  <c r="D1970" i="2"/>
  <c r="E1970" i="2"/>
  <c r="D1971" i="2"/>
  <c r="E1971" i="2"/>
  <c r="D1972" i="2"/>
  <c r="E1972" i="2"/>
  <c r="D1973" i="2"/>
  <c r="E1973" i="2"/>
  <c r="D1974" i="2"/>
  <c r="E1974" i="2"/>
  <c r="D1975" i="2"/>
  <c r="E1975" i="2"/>
  <c r="D1976" i="2"/>
  <c r="E1976" i="2"/>
  <c r="D1977" i="2"/>
  <c r="E1977" i="2"/>
  <c r="D1978" i="2"/>
  <c r="E1978" i="2"/>
  <c r="D1979" i="2"/>
  <c r="E1979" i="2"/>
  <c r="D1980" i="2"/>
  <c r="E1980" i="2"/>
  <c r="D1981" i="2"/>
  <c r="E1981" i="2"/>
  <c r="D1982" i="2"/>
  <c r="E1982" i="2"/>
  <c r="D1983" i="2"/>
  <c r="E1983" i="2"/>
  <c r="D1984" i="2"/>
  <c r="E1984" i="2"/>
  <c r="D1985" i="2"/>
  <c r="E1985" i="2"/>
  <c r="D1986" i="2"/>
  <c r="E1986" i="2"/>
  <c r="D1987" i="2"/>
  <c r="E1987" i="2"/>
  <c r="D1988" i="2"/>
  <c r="E1988" i="2"/>
  <c r="D1989" i="2"/>
  <c r="E1989" i="2"/>
  <c r="D1990" i="2"/>
  <c r="E1990" i="2"/>
  <c r="D1991" i="2"/>
  <c r="E1991" i="2"/>
  <c r="D1992" i="2"/>
  <c r="E1992" i="2"/>
  <c r="D1993" i="2"/>
  <c r="E1993" i="2"/>
  <c r="D1994" i="2"/>
  <c r="E1994" i="2"/>
  <c r="D1995" i="2"/>
  <c r="E1995" i="2"/>
  <c r="D1996" i="2"/>
  <c r="E1996" i="2"/>
  <c r="D1997" i="2"/>
  <c r="E1997" i="2"/>
  <c r="D1998" i="2"/>
  <c r="E1998" i="2"/>
  <c r="D1999" i="2"/>
  <c r="E1999" i="2"/>
  <c r="D2000" i="2"/>
  <c r="E2000" i="2"/>
  <c r="D2001" i="2"/>
  <c r="E2001" i="2"/>
  <c r="D2002" i="2"/>
  <c r="E2002" i="2"/>
  <c r="D2003" i="2"/>
  <c r="E2003" i="2"/>
  <c r="D2004" i="2"/>
  <c r="E2004" i="2"/>
  <c r="D2005" i="2"/>
  <c r="E2005" i="2"/>
  <c r="D2006" i="2"/>
  <c r="E2006" i="2"/>
  <c r="D2007" i="2"/>
  <c r="E2007" i="2"/>
  <c r="D2008" i="2"/>
  <c r="E2008" i="2"/>
  <c r="D2009" i="2"/>
  <c r="E2009" i="2"/>
  <c r="D2010" i="2"/>
  <c r="E2010" i="2"/>
  <c r="D2011" i="2"/>
  <c r="E2011" i="2"/>
  <c r="D2012" i="2"/>
  <c r="E2012" i="2"/>
  <c r="D2013" i="2"/>
  <c r="E2013" i="2"/>
  <c r="D2014" i="2"/>
  <c r="E2014" i="2"/>
  <c r="D2015" i="2"/>
  <c r="E2015" i="2"/>
  <c r="D2016" i="2"/>
  <c r="E2016" i="2"/>
  <c r="D2017" i="2"/>
  <c r="E2017" i="2"/>
  <c r="D2018" i="2"/>
  <c r="E2018" i="2"/>
  <c r="D2019" i="2"/>
  <c r="E2019" i="2"/>
  <c r="D2020" i="2"/>
  <c r="E2020" i="2"/>
  <c r="D2021" i="2"/>
  <c r="E2021" i="2"/>
  <c r="D2022" i="2"/>
  <c r="E2022" i="2"/>
  <c r="D2023" i="2"/>
  <c r="E2023" i="2"/>
  <c r="D2024" i="2"/>
  <c r="E2024" i="2"/>
  <c r="D2025" i="2"/>
  <c r="E2025" i="2"/>
  <c r="D2026" i="2"/>
  <c r="E2026" i="2"/>
  <c r="D2027" i="2"/>
  <c r="E2027" i="2"/>
  <c r="D2028" i="2"/>
  <c r="E2028" i="2"/>
  <c r="D2029" i="2"/>
  <c r="E2029" i="2"/>
  <c r="D2030" i="2"/>
  <c r="E2030" i="2"/>
  <c r="D2031" i="2"/>
  <c r="E2031" i="2"/>
  <c r="D2032" i="2"/>
  <c r="E2032" i="2"/>
  <c r="D2033" i="2"/>
  <c r="E2033" i="2"/>
  <c r="D2034" i="2"/>
  <c r="E2034" i="2"/>
  <c r="D2035" i="2"/>
  <c r="E2035" i="2"/>
  <c r="D2036" i="2"/>
  <c r="E2036" i="2"/>
  <c r="D2037" i="2"/>
  <c r="E2037" i="2"/>
  <c r="D2038" i="2"/>
  <c r="E2038" i="2"/>
  <c r="D2039" i="2"/>
  <c r="E2039" i="2"/>
  <c r="D2040" i="2"/>
  <c r="E2040" i="2"/>
  <c r="D2041" i="2"/>
  <c r="E2041" i="2"/>
  <c r="D2042" i="2"/>
  <c r="E2042" i="2"/>
  <c r="D2043" i="2"/>
  <c r="E2043" i="2"/>
  <c r="D2044" i="2"/>
  <c r="E2044" i="2"/>
  <c r="D2045" i="2"/>
  <c r="E2045" i="2"/>
  <c r="D2046" i="2"/>
  <c r="E2046" i="2"/>
  <c r="D2047" i="2"/>
  <c r="E2047" i="2"/>
  <c r="D2048" i="2"/>
  <c r="E2048" i="2"/>
  <c r="D2049" i="2"/>
  <c r="E2049" i="2"/>
  <c r="D2050" i="2"/>
  <c r="E2050" i="2"/>
  <c r="D2051" i="2"/>
  <c r="E2051" i="2"/>
  <c r="D2052" i="2"/>
  <c r="E2052" i="2"/>
  <c r="D2053" i="2"/>
  <c r="E2053" i="2"/>
  <c r="D2054" i="2"/>
  <c r="E2054" i="2"/>
  <c r="D2055" i="2"/>
  <c r="E2055" i="2"/>
  <c r="D2056" i="2"/>
  <c r="E2056" i="2"/>
  <c r="D2057" i="2"/>
  <c r="E2057" i="2"/>
  <c r="D2058" i="2"/>
  <c r="E2058" i="2"/>
  <c r="D2059" i="2"/>
  <c r="E2059" i="2"/>
  <c r="D2060" i="2"/>
  <c r="E2060" i="2"/>
  <c r="D2061" i="2"/>
  <c r="E2061" i="2"/>
  <c r="D2062" i="2"/>
  <c r="E2062" i="2"/>
  <c r="D2063" i="2"/>
  <c r="E2063" i="2"/>
  <c r="D2064" i="2"/>
  <c r="E2064" i="2"/>
  <c r="D2065" i="2"/>
  <c r="E2065" i="2"/>
  <c r="D2066" i="2"/>
  <c r="E2066" i="2"/>
  <c r="D2067" i="2"/>
  <c r="E2067" i="2"/>
  <c r="D2068" i="2"/>
  <c r="E2068" i="2"/>
  <c r="D2069" i="2"/>
  <c r="E2069" i="2"/>
  <c r="D2070" i="2"/>
  <c r="E2070" i="2"/>
  <c r="D2071" i="2"/>
  <c r="E2071" i="2"/>
  <c r="D2072" i="2"/>
  <c r="E2072" i="2"/>
  <c r="D2073" i="2"/>
  <c r="E2073" i="2"/>
  <c r="D2074" i="2"/>
  <c r="E2074" i="2"/>
  <c r="D2075" i="2"/>
  <c r="E2075" i="2"/>
  <c r="D2076" i="2"/>
  <c r="E2076" i="2"/>
  <c r="D2077" i="2"/>
  <c r="E2077" i="2"/>
  <c r="D2078" i="2"/>
  <c r="E2078" i="2"/>
  <c r="D2079" i="2"/>
  <c r="E2079" i="2"/>
  <c r="D2080" i="2"/>
  <c r="E2080" i="2"/>
  <c r="D2081" i="2"/>
  <c r="E2081" i="2"/>
  <c r="D2082" i="2"/>
  <c r="E2082" i="2"/>
  <c r="D2083" i="2"/>
  <c r="E2083" i="2"/>
  <c r="D2084" i="2"/>
  <c r="E2084" i="2"/>
  <c r="D2085" i="2"/>
  <c r="E2085" i="2"/>
  <c r="D2086" i="2"/>
  <c r="E2086" i="2"/>
  <c r="D2087" i="2"/>
  <c r="E2087" i="2"/>
  <c r="D2088" i="2"/>
  <c r="E2088" i="2"/>
  <c r="D2089" i="2"/>
  <c r="E2089" i="2"/>
  <c r="D2090" i="2"/>
  <c r="E2090" i="2"/>
  <c r="D2091" i="2"/>
  <c r="E2091" i="2"/>
  <c r="D2092" i="2"/>
  <c r="E2092" i="2"/>
  <c r="D2093" i="2"/>
  <c r="E2093" i="2"/>
  <c r="D2094" i="2"/>
  <c r="E2094" i="2"/>
  <c r="D2095" i="2"/>
  <c r="E2095" i="2"/>
  <c r="D2096" i="2"/>
  <c r="E2096" i="2"/>
  <c r="D2097" i="2"/>
  <c r="E2097" i="2"/>
  <c r="D2098" i="2"/>
  <c r="E2098" i="2"/>
  <c r="D2099" i="2"/>
  <c r="E2099" i="2"/>
  <c r="D2100" i="2"/>
  <c r="E2100" i="2"/>
  <c r="D2101" i="2"/>
  <c r="E2101" i="2"/>
  <c r="D2102" i="2"/>
  <c r="E2102" i="2"/>
  <c r="D2103" i="2"/>
  <c r="E2103" i="2"/>
  <c r="D2104" i="2"/>
  <c r="E2104" i="2"/>
  <c r="D2105" i="2"/>
  <c r="E2105" i="2"/>
  <c r="D2106" i="2"/>
  <c r="E2106" i="2"/>
  <c r="D2107" i="2"/>
  <c r="E2107" i="2"/>
  <c r="D2108" i="2"/>
  <c r="E2108" i="2"/>
  <c r="D2109" i="2"/>
  <c r="E2109" i="2"/>
  <c r="D2110" i="2"/>
  <c r="E2110" i="2"/>
  <c r="D2111" i="2"/>
  <c r="E2111" i="2"/>
  <c r="D2112" i="2"/>
  <c r="E2112" i="2"/>
  <c r="D2113" i="2"/>
  <c r="E2113" i="2"/>
  <c r="D2114" i="2"/>
  <c r="E2114" i="2"/>
  <c r="D2115" i="2"/>
  <c r="E2115" i="2"/>
  <c r="D2116" i="2"/>
  <c r="E2116" i="2"/>
  <c r="D2117" i="2"/>
  <c r="E2117" i="2"/>
  <c r="D2118" i="2"/>
  <c r="E2118" i="2"/>
  <c r="D2119" i="2"/>
  <c r="E2119" i="2"/>
  <c r="D2120" i="2"/>
  <c r="E2120" i="2"/>
  <c r="D2121" i="2"/>
  <c r="E2121" i="2"/>
  <c r="D2122" i="2"/>
  <c r="E2122" i="2"/>
  <c r="D2123" i="2"/>
  <c r="E2123" i="2"/>
  <c r="D2124" i="2"/>
  <c r="E2124" i="2"/>
  <c r="D2125" i="2"/>
  <c r="E2125" i="2"/>
  <c r="D2126" i="2"/>
  <c r="E2126" i="2"/>
  <c r="D2127" i="2"/>
  <c r="E2127" i="2"/>
  <c r="D2128" i="2"/>
  <c r="E2128" i="2"/>
  <c r="D2129" i="2"/>
  <c r="E2129" i="2"/>
  <c r="D2130" i="2"/>
  <c r="E2130" i="2"/>
  <c r="D2131" i="2"/>
  <c r="E2131" i="2"/>
  <c r="D2132" i="2"/>
  <c r="E2132" i="2"/>
  <c r="D2133" i="2"/>
  <c r="E2133" i="2"/>
  <c r="D2134" i="2"/>
  <c r="E2134" i="2"/>
  <c r="D2135" i="2"/>
  <c r="E2135" i="2"/>
  <c r="D2136" i="2"/>
  <c r="E2136" i="2"/>
  <c r="D2137" i="2"/>
  <c r="E2137" i="2"/>
  <c r="D2138" i="2"/>
  <c r="E2138" i="2"/>
  <c r="D2139" i="2"/>
  <c r="E2139" i="2"/>
  <c r="D2140" i="2"/>
  <c r="E2140" i="2"/>
  <c r="D2141" i="2"/>
  <c r="E2141" i="2"/>
  <c r="D2142" i="2"/>
  <c r="E2142" i="2"/>
  <c r="D2143" i="2"/>
  <c r="E2143" i="2"/>
  <c r="D2144" i="2"/>
  <c r="E2144" i="2"/>
  <c r="D2145" i="2"/>
  <c r="E2145" i="2"/>
  <c r="D2146" i="2"/>
  <c r="E2146" i="2"/>
  <c r="D2147" i="2"/>
  <c r="E2147" i="2"/>
  <c r="D2148" i="2"/>
  <c r="E2148" i="2"/>
  <c r="D2149" i="2"/>
  <c r="E2149" i="2"/>
  <c r="D2150" i="2"/>
  <c r="E2150" i="2"/>
  <c r="D2151" i="2"/>
  <c r="E2151" i="2"/>
  <c r="D2152" i="2"/>
  <c r="E2152" i="2"/>
  <c r="D2153" i="2"/>
  <c r="E2153" i="2"/>
  <c r="D2154" i="2"/>
  <c r="E2154" i="2"/>
  <c r="D2155" i="2"/>
  <c r="E2155" i="2"/>
  <c r="D2156" i="2"/>
  <c r="E2156" i="2"/>
  <c r="D2157" i="2"/>
  <c r="E2157" i="2"/>
  <c r="D2158" i="2"/>
  <c r="E2158" i="2"/>
  <c r="D2159" i="2"/>
  <c r="E2159" i="2"/>
  <c r="D2160" i="2"/>
  <c r="E2160" i="2"/>
  <c r="D2161" i="2"/>
  <c r="E2161" i="2"/>
  <c r="D2162" i="2"/>
  <c r="E2162" i="2"/>
  <c r="D2163" i="2"/>
  <c r="E2163" i="2"/>
  <c r="D2164" i="2"/>
  <c r="E2164" i="2"/>
  <c r="D2165" i="2"/>
  <c r="E2165" i="2"/>
  <c r="D2166" i="2"/>
  <c r="E2166" i="2"/>
  <c r="D2167" i="2"/>
  <c r="E2167" i="2"/>
  <c r="D2168" i="2"/>
  <c r="E2168" i="2"/>
  <c r="D2169" i="2"/>
  <c r="E2169" i="2"/>
  <c r="D2170" i="2"/>
  <c r="E2170" i="2"/>
  <c r="D2171" i="2"/>
  <c r="E2171" i="2"/>
  <c r="D2172" i="2"/>
  <c r="E2172" i="2"/>
  <c r="D2173" i="2"/>
  <c r="E2173" i="2"/>
  <c r="D2174" i="2"/>
  <c r="E2174" i="2"/>
  <c r="D2175" i="2"/>
  <c r="E2175" i="2"/>
  <c r="D2176" i="2"/>
  <c r="E2176" i="2"/>
  <c r="D2177" i="2"/>
  <c r="E2177" i="2"/>
  <c r="D2178" i="2"/>
  <c r="E2178" i="2"/>
  <c r="D2179" i="2"/>
  <c r="E2179" i="2"/>
  <c r="D2180" i="2"/>
  <c r="E2180" i="2"/>
  <c r="D2181" i="2"/>
  <c r="E2181" i="2"/>
  <c r="D2182" i="2"/>
  <c r="E2182" i="2"/>
  <c r="D2183" i="2"/>
  <c r="E2183" i="2"/>
  <c r="D2184" i="2"/>
  <c r="E2184" i="2"/>
  <c r="D2185" i="2"/>
  <c r="E2185" i="2"/>
  <c r="D2186" i="2"/>
  <c r="E2186" i="2"/>
  <c r="D2187" i="2"/>
  <c r="E2187" i="2"/>
  <c r="D2188" i="2"/>
  <c r="E2188" i="2"/>
  <c r="D2189" i="2"/>
  <c r="E2189" i="2"/>
  <c r="D2190" i="2"/>
  <c r="E2190" i="2"/>
  <c r="D2191" i="2"/>
  <c r="E2191" i="2"/>
  <c r="D2192" i="2"/>
  <c r="E2192" i="2"/>
  <c r="D2193" i="2"/>
  <c r="E2193" i="2"/>
  <c r="D2194" i="2"/>
  <c r="E2194" i="2"/>
  <c r="D2195" i="2"/>
  <c r="E2195" i="2"/>
  <c r="D2196" i="2"/>
  <c r="E2196" i="2"/>
  <c r="D2197" i="2"/>
  <c r="E2197" i="2"/>
  <c r="D2198" i="2"/>
  <c r="E2198" i="2"/>
  <c r="D2199" i="2"/>
  <c r="E2199" i="2"/>
  <c r="D2200" i="2"/>
  <c r="E2200" i="2"/>
  <c r="D2201" i="2"/>
  <c r="E2201" i="2"/>
  <c r="D2202" i="2"/>
  <c r="E2202" i="2"/>
  <c r="D2203" i="2"/>
  <c r="E2203" i="2"/>
  <c r="D2204" i="2"/>
  <c r="E2204" i="2"/>
  <c r="D2205" i="2"/>
  <c r="E2205" i="2"/>
  <c r="D2206" i="2"/>
  <c r="E2206" i="2"/>
  <c r="D2207" i="2"/>
  <c r="E2207" i="2"/>
  <c r="D2208" i="2"/>
  <c r="E2208" i="2"/>
  <c r="D2209" i="2"/>
  <c r="E2209" i="2"/>
  <c r="D2210" i="2"/>
  <c r="E2210" i="2"/>
  <c r="D2211" i="2"/>
  <c r="E2211" i="2"/>
  <c r="D2212" i="2"/>
  <c r="E2212" i="2"/>
  <c r="D2213" i="2"/>
  <c r="E2213" i="2"/>
  <c r="D2214" i="2"/>
  <c r="E2214" i="2"/>
  <c r="D2215" i="2"/>
  <c r="E2215" i="2"/>
  <c r="D2216" i="2"/>
  <c r="E2216" i="2"/>
  <c r="D2217" i="2"/>
  <c r="E2217" i="2"/>
  <c r="D2218" i="2"/>
  <c r="E2218" i="2"/>
  <c r="D2219" i="2"/>
  <c r="E2219" i="2"/>
  <c r="D2220" i="2"/>
  <c r="E2220" i="2"/>
  <c r="D2221" i="2"/>
  <c r="E2221" i="2"/>
  <c r="D2222" i="2"/>
  <c r="E2222" i="2"/>
  <c r="D2223" i="2"/>
  <c r="E2223" i="2"/>
  <c r="D2224" i="2"/>
  <c r="E2224" i="2"/>
  <c r="D2225" i="2"/>
  <c r="E2225" i="2"/>
  <c r="D2226" i="2"/>
  <c r="E2226" i="2"/>
  <c r="D2227" i="2"/>
  <c r="E2227" i="2"/>
  <c r="D2228" i="2"/>
  <c r="E2228" i="2"/>
  <c r="D2229" i="2"/>
  <c r="E2229" i="2"/>
  <c r="D2230" i="2"/>
  <c r="E2230" i="2"/>
  <c r="D2231" i="2"/>
  <c r="E2231" i="2"/>
  <c r="D2232" i="2"/>
  <c r="E2232" i="2"/>
  <c r="D2233" i="2"/>
  <c r="E2233" i="2"/>
  <c r="D2234" i="2"/>
  <c r="E2234" i="2"/>
  <c r="D2235" i="2"/>
  <c r="E2235" i="2"/>
  <c r="D2236" i="2"/>
  <c r="E2236" i="2"/>
  <c r="D2237" i="2"/>
  <c r="E2237" i="2"/>
  <c r="D2238" i="2"/>
  <c r="E2238" i="2"/>
  <c r="D2239" i="2"/>
  <c r="E2239" i="2"/>
  <c r="D2240" i="2"/>
  <c r="E2240" i="2"/>
  <c r="D2241" i="2"/>
  <c r="E2241" i="2"/>
  <c r="D2242" i="2"/>
  <c r="E2242" i="2"/>
  <c r="D2243" i="2"/>
  <c r="E2243" i="2"/>
  <c r="D2244" i="2"/>
  <c r="E2244" i="2"/>
  <c r="D2245" i="2"/>
  <c r="E2245" i="2"/>
  <c r="D2246" i="2"/>
  <c r="E2246" i="2"/>
  <c r="D2247" i="2"/>
  <c r="E2247" i="2"/>
  <c r="D2248" i="2"/>
  <c r="E2248" i="2"/>
  <c r="D2249" i="2"/>
  <c r="E2249" i="2"/>
  <c r="D2250" i="2"/>
  <c r="E2250" i="2"/>
  <c r="D2251" i="2"/>
  <c r="E2251" i="2"/>
  <c r="D2252" i="2"/>
  <c r="E2252" i="2"/>
  <c r="D2253" i="2"/>
  <c r="E2253" i="2"/>
  <c r="D2254" i="2"/>
  <c r="E2254" i="2"/>
  <c r="D2255" i="2"/>
  <c r="E2255" i="2"/>
  <c r="D2256" i="2"/>
  <c r="E2256" i="2"/>
  <c r="D2257" i="2"/>
  <c r="E2257" i="2"/>
  <c r="D2258" i="2"/>
  <c r="E2258" i="2"/>
  <c r="D2259" i="2"/>
  <c r="E2259" i="2"/>
  <c r="D2260" i="2"/>
  <c r="E2260" i="2"/>
  <c r="D2261" i="2"/>
  <c r="E2261" i="2"/>
  <c r="D2262" i="2"/>
  <c r="E2262" i="2"/>
  <c r="D2263" i="2"/>
  <c r="E2263" i="2"/>
  <c r="D2264" i="2"/>
  <c r="E2264" i="2"/>
  <c r="D2265" i="2"/>
  <c r="E2265" i="2"/>
  <c r="D2266" i="2"/>
  <c r="E2266" i="2"/>
  <c r="D2267" i="2"/>
  <c r="E2267" i="2"/>
  <c r="D2268" i="2"/>
  <c r="E2268" i="2"/>
  <c r="D2269" i="2"/>
  <c r="E2269" i="2"/>
  <c r="D2270" i="2"/>
  <c r="E2270" i="2"/>
  <c r="D2271" i="2"/>
  <c r="E2271" i="2"/>
  <c r="D2272" i="2"/>
  <c r="E2272" i="2"/>
  <c r="D2273" i="2"/>
  <c r="E2273" i="2"/>
  <c r="D2274" i="2"/>
  <c r="E2274" i="2"/>
  <c r="D2275" i="2"/>
  <c r="E2275" i="2"/>
  <c r="D2276" i="2"/>
  <c r="E2276" i="2"/>
  <c r="D2277" i="2"/>
  <c r="E2277" i="2"/>
  <c r="D2278" i="2"/>
  <c r="E2278" i="2"/>
  <c r="D2279" i="2"/>
  <c r="E2279" i="2"/>
  <c r="D2280" i="2"/>
  <c r="E2280" i="2"/>
  <c r="D2281" i="2"/>
  <c r="E2281" i="2"/>
  <c r="D2282" i="2"/>
  <c r="E2282" i="2"/>
  <c r="D2283" i="2"/>
  <c r="E2283" i="2"/>
  <c r="D2284" i="2"/>
  <c r="E2284" i="2"/>
  <c r="D2285" i="2"/>
  <c r="E2285" i="2"/>
  <c r="D2286" i="2"/>
  <c r="E2286" i="2"/>
  <c r="D2287" i="2"/>
  <c r="E2287" i="2"/>
  <c r="D2288" i="2"/>
  <c r="E2288" i="2"/>
  <c r="D2289" i="2"/>
  <c r="E2289" i="2"/>
  <c r="D2290" i="2"/>
  <c r="E2290" i="2"/>
  <c r="D2291" i="2"/>
  <c r="E2291" i="2"/>
  <c r="D2292" i="2"/>
  <c r="E2292" i="2"/>
  <c r="D2293" i="2"/>
  <c r="E2293" i="2"/>
  <c r="D2294" i="2"/>
  <c r="E2294" i="2"/>
  <c r="D2295" i="2"/>
  <c r="E2295" i="2"/>
  <c r="D2296" i="2"/>
  <c r="E2296" i="2"/>
  <c r="D2297" i="2"/>
  <c r="E2297" i="2"/>
  <c r="D2298" i="2"/>
  <c r="E2298" i="2"/>
  <c r="D2299" i="2"/>
  <c r="E2299" i="2"/>
  <c r="D2300" i="2"/>
  <c r="E2300" i="2"/>
  <c r="D2301" i="2"/>
  <c r="E2301" i="2"/>
  <c r="D2302" i="2"/>
  <c r="E2302" i="2"/>
  <c r="D2303" i="2"/>
  <c r="E2303" i="2"/>
  <c r="D2304" i="2"/>
  <c r="E2304" i="2"/>
  <c r="D2305" i="2"/>
  <c r="E2305" i="2"/>
  <c r="D2306" i="2"/>
  <c r="E2306" i="2"/>
  <c r="D2307" i="2"/>
  <c r="E2307" i="2"/>
  <c r="D2308" i="2"/>
  <c r="E2308" i="2"/>
  <c r="D2309" i="2"/>
  <c r="E2309" i="2"/>
  <c r="D2310" i="2"/>
  <c r="E2310" i="2"/>
  <c r="D2311" i="2"/>
  <c r="E2311" i="2"/>
  <c r="D2312" i="2"/>
  <c r="E2312" i="2"/>
  <c r="D2313" i="2"/>
  <c r="E2313" i="2"/>
  <c r="D2314" i="2"/>
  <c r="E2314" i="2"/>
  <c r="D2315" i="2"/>
  <c r="E2315" i="2"/>
  <c r="D2316" i="2"/>
  <c r="E2316" i="2"/>
  <c r="D2317" i="2"/>
  <c r="E2317" i="2"/>
  <c r="D2318" i="2"/>
  <c r="E2318" i="2"/>
  <c r="D2319" i="2"/>
  <c r="E2319" i="2"/>
  <c r="D2320" i="2"/>
  <c r="E2320" i="2"/>
  <c r="D2321" i="2"/>
  <c r="E2321" i="2"/>
  <c r="D2322" i="2"/>
  <c r="E2322" i="2"/>
  <c r="D2323" i="2"/>
  <c r="E2323" i="2"/>
  <c r="D2324" i="2"/>
  <c r="E2324" i="2"/>
  <c r="D2325" i="2"/>
  <c r="E2325" i="2"/>
  <c r="D2326" i="2"/>
  <c r="E2326" i="2"/>
  <c r="D2327" i="2"/>
  <c r="E2327" i="2"/>
  <c r="D2328" i="2"/>
  <c r="E2328" i="2"/>
  <c r="D2329" i="2"/>
  <c r="E2329" i="2"/>
  <c r="D2330" i="2"/>
  <c r="E2330" i="2"/>
  <c r="D2331" i="2"/>
  <c r="E2331" i="2"/>
  <c r="D2332" i="2"/>
  <c r="E2332" i="2"/>
  <c r="D2333" i="2"/>
  <c r="E2333" i="2"/>
  <c r="D2334" i="2"/>
  <c r="E2334" i="2"/>
  <c r="D2335" i="2"/>
  <c r="E2335" i="2"/>
  <c r="D2336" i="2"/>
  <c r="E2336" i="2"/>
  <c r="D2337" i="2"/>
  <c r="E2337" i="2"/>
  <c r="D2338" i="2"/>
  <c r="E2338" i="2"/>
  <c r="D2339" i="2"/>
  <c r="E2339" i="2"/>
  <c r="D2340" i="2"/>
  <c r="E2340" i="2"/>
  <c r="D2341" i="2"/>
  <c r="E2341" i="2"/>
  <c r="D2342" i="2"/>
  <c r="E2342" i="2"/>
  <c r="D2343" i="2"/>
  <c r="E2343" i="2"/>
  <c r="D2344" i="2"/>
  <c r="E2344" i="2"/>
  <c r="D2345" i="2"/>
  <c r="E2345" i="2"/>
  <c r="D2346" i="2"/>
  <c r="E2346" i="2"/>
  <c r="D2347" i="2"/>
  <c r="E2347" i="2"/>
  <c r="D2348" i="2"/>
  <c r="E2348" i="2"/>
  <c r="D2349" i="2"/>
  <c r="E2349" i="2"/>
  <c r="D2350" i="2"/>
  <c r="E2350" i="2"/>
  <c r="D2351" i="2"/>
  <c r="E2351" i="2"/>
  <c r="D2352" i="2"/>
  <c r="E2352" i="2"/>
  <c r="D2353" i="2"/>
  <c r="E2353" i="2"/>
  <c r="D2354" i="2"/>
  <c r="E2354" i="2"/>
  <c r="D2355" i="2"/>
  <c r="E2355" i="2"/>
  <c r="D2356" i="2"/>
  <c r="E2356" i="2"/>
  <c r="D2357" i="2"/>
  <c r="E2357" i="2"/>
  <c r="D2358" i="2"/>
  <c r="E2358" i="2"/>
  <c r="D2359" i="2"/>
  <c r="E2359" i="2"/>
  <c r="D2360" i="2"/>
  <c r="E2360" i="2"/>
  <c r="D2361" i="2"/>
  <c r="E2361" i="2"/>
  <c r="D2362" i="2"/>
  <c r="E2362" i="2"/>
  <c r="D2363" i="2"/>
  <c r="E2363" i="2"/>
  <c r="D2364" i="2"/>
  <c r="E2364" i="2"/>
  <c r="D2365" i="2"/>
  <c r="E2365" i="2"/>
  <c r="D2366" i="2"/>
  <c r="E2366" i="2"/>
  <c r="D2367" i="2"/>
  <c r="E2367" i="2"/>
  <c r="D2368" i="2"/>
  <c r="E2368" i="2"/>
  <c r="D2369" i="2"/>
  <c r="E2369" i="2"/>
  <c r="D2370" i="2"/>
  <c r="E2370" i="2"/>
  <c r="D2371" i="2"/>
  <c r="E2371" i="2"/>
  <c r="D2372" i="2"/>
  <c r="E2372" i="2"/>
  <c r="D2373" i="2"/>
  <c r="E2373" i="2"/>
  <c r="D2374" i="2"/>
  <c r="E2374" i="2"/>
  <c r="D2375" i="2"/>
  <c r="E2375" i="2"/>
  <c r="D2376" i="2"/>
  <c r="E2376" i="2"/>
  <c r="D2377" i="2"/>
  <c r="E2377" i="2"/>
  <c r="D2378" i="2"/>
  <c r="E2378" i="2"/>
  <c r="D2379" i="2"/>
  <c r="E2379" i="2"/>
  <c r="D2380" i="2"/>
  <c r="E2380" i="2"/>
  <c r="D2381" i="2"/>
  <c r="E2381" i="2"/>
  <c r="D2382" i="2"/>
  <c r="E2382" i="2"/>
  <c r="D2383" i="2"/>
  <c r="E2383" i="2"/>
  <c r="D2384" i="2"/>
  <c r="E2384" i="2"/>
  <c r="D2385" i="2"/>
  <c r="E2385" i="2"/>
  <c r="D2386" i="2"/>
  <c r="E2386" i="2"/>
  <c r="D2387" i="2"/>
  <c r="E2387" i="2"/>
  <c r="D2388" i="2"/>
  <c r="E2388" i="2"/>
  <c r="D2389" i="2"/>
  <c r="E2389" i="2"/>
  <c r="D2390" i="2"/>
  <c r="E2390" i="2"/>
  <c r="D2391" i="2"/>
  <c r="E2391" i="2"/>
  <c r="D2392" i="2"/>
  <c r="E2392" i="2"/>
  <c r="D2393" i="2"/>
  <c r="E2393" i="2"/>
  <c r="D2394" i="2"/>
  <c r="E2394" i="2"/>
  <c r="D2395" i="2"/>
  <c r="E2395" i="2"/>
  <c r="D2396" i="2"/>
  <c r="E2396" i="2"/>
  <c r="D2397" i="2"/>
  <c r="E2397" i="2"/>
  <c r="D2398" i="2"/>
  <c r="E2398" i="2"/>
  <c r="D2399" i="2"/>
  <c r="E2399" i="2"/>
  <c r="D2400" i="2"/>
  <c r="E2400" i="2"/>
  <c r="D2401" i="2"/>
  <c r="E2401" i="2"/>
  <c r="D2402" i="2"/>
  <c r="E2402" i="2"/>
  <c r="D2403" i="2"/>
  <c r="E2403" i="2"/>
  <c r="D2404" i="2"/>
  <c r="E2404" i="2"/>
  <c r="D2405" i="2"/>
  <c r="E2405" i="2"/>
  <c r="D2406" i="2"/>
  <c r="E2406" i="2"/>
  <c r="D2407" i="2"/>
  <c r="E2407" i="2"/>
  <c r="D2408" i="2"/>
  <c r="E2408" i="2"/>
  <c r="D2409" i="2"/>
  <c r="E2409" i="2"/>
  <c r="D2410" i="2"/>
  <c r="E2410" i="2"/>
  <c r="D2411" i="2"/>
  <c r="E2411" i="2"/>
  <c r="D2412" i="2"/>
  <c r="E2412" i="2"/>
  <c r="D2413" i="2"/>
  <c r="E2413" i="2"/>
  <c r="D2414" i="2"/>
  <c r="E2414" i="2"/>
  <c r="D2415" i="2"/>
  <c r="E2415" i="2"/>
  <c r="D2416" i="2"/>
  <c r="E2416" i="2"/>
  <c r="D2417" i="2"/>
  <c r="E2417" i="2"/>
  <c r="D2418" i="2"/>
  <c r="E2418" i="2"/>
  <c r="D2419" i="2"/>
  <c r="E2419" i="2"/>
  <c r="D2420" i="2"/>
  <c r="E2420" i="2"/>
  <c r="D2421" i="2"/>
  <c r="E2421" i="2"/>
  <c r="D2422" i="2"/>
  <c r="E2422" i="2"/>
  <c r="D2423" i="2"/>
  <c r="E2423" i="2"/>
  <c r="D2424" i="2"/>
  <c r="E2424" i="2"/>
  <c r="D2425" i="2"/>
  <c r="E2425" i="2"/>
  <c r="D2426" i="2"/>
  <c r="E2426" i="2"/>
  <c r="D2427" i="2"/>
  <c r="E2427" i="2"/>
  <c r="D2428" i="2"/>
  <c r="E2428" i="2"/>
  <c r="D2429" i="2"/>
  <c r="E2429" i="2"/>
  <c r="D2430" i="2"/>
  <c r="E2430" i="2"/>
  <c r="D2431" i="2"/>
  <c r="E2431" i="2"/>
  <c r="D2432" i="2"/>
  <c r="E2432" i="2"/>
  <c r="D2433" i="2"/>
  <c r="E2433" i="2"/>
  <c r="E2" i="2"/>
  <c r="E2" i="3" s="1"/>
  <c r="R118" i="3" l="1"/>
  <c r="S118" i="3"/>
  <c r="R117" i="3"/>
  <c r="S117" i="3"/>
  <c r="Q116" i="16"/>
  <c r="R116" i="3"/>
  <c r="S116" i="3"/>
  <c r="R115" i="3"/>
  <c r="S115" i="3"/>
  <c r="R114" i="3"/>
  <c r="S114" i="3"/>
  <c r="R113" i="3"/>
  <c r="S113" i="3"/>
  <c r="R112" i="3"/>
  <c r="S112" i="3"/>
  <c r="R111" i="3"/>
  <c r="S111" i="3"/>
  <c r="Q110" i="16"/>
  <c r="R110" i="3"/>
  <c r="S110" i="3"/>
  <c r="R109" i="3"/>
  <c r="S109" i="3"/>
  <c r="Q108" i="16"/>
  <c r="R108" i="3"/>
  <c r="S108" i="3"/>
  <c r="R107" i="3"/>
  <c r="S107" i="3"/>
  <c r="R74" i="3"/>
  <c r="S74" i="3"/>
  <c r="R73" i="3"/>
  <c r="S73" i="3"/>
  <c r="R72" i="3"/>
  <c r="S72" i="3"/>
  <c r="R70" i="3"/>
  <c r="S70" i="3"/>
  <c r="S71" i="3"/>
  <c r="R71" i="3"/>
  <c r="S75" i="3"/>
  <c r="R75" i="3"/>
  <c r="R84" i="3"/>
  <c r="S84" i="3"/>
  <c r="R83" i="3"/>
  <c r="S83" i="3"/>
  <c r="Q83" i="16"/>
  <c r="R82" i="3"/>
  <c r="S82" i="3"/>
  <c r="Q82" i="16"/>
  <c r="R81" i="3"/>
  <c r="S81" i="3"/>
  <c r="Q81" i="16"/>
  <c r="R80" i="3"/>
  <c r="S80" i="3"/>
  <c r="R79" i="3"/>
  <c r="S79" i="3"/>
  <c r="Q79" i="16"/>
  <c r="R77" i="3"/>
  <c r="S77" i="3"/>
  <c r="R76" i="3"/>
  <c r="S76" i="3"/>
  <c r="R87" i="3"/>
  <c r="S87" i="3"/>
  <c r="R86" i="3"/>
  <c r="S86" i="3"/>
  <c r="Q101" i="16"/>
  <c r="R100" i="3"/>
  <c r="S100" i="3"/>
  <c r="S99" i="3"/>
  <c r="R99" i="3"/>
  <c r="S97" i="3"/>
  <c r="R97" i="3"/>
  <c r="R96" i="3"/>
  <c r="S96" i="3"/>
  <c r="Q96" i="16"/>
  <c r="Q95" i="16"/>
  <c r="Q93" i="16"/>
  <c r="S93" i="3"/>
  <c r="R93" i="3"/>
  <c r="R91" i="3"/>
  <c r="S91" i="3"/>
  <c r="R90" i="3"/>
  <c r="S90" i="3"/>
  <c r="R89" i="3"/>
  <c r="S89" i="3"/>
  <c r="S88" i="3"/>
  <c r="S94" i="3"/>
  <c r="R105" i="3"/>
  <c r="S105" i="3"/>
  <c r="S104" i="3"/>
  <c r="Q103" i="16"/>
  <c r="R98" i="3"/>
  <c r="S98" i="3"/>
  <c r="Q98" i="16"/>
  <c r="S78" i="3"/>
  <c r="R78" i="3"/>
  <c r="R106" i="3"/>
  <c r="S106" i="3"/>
  <c r="Q128" i="16"/>
  <c r="R130" i="3"/>
  <c r="S130" i="3"/>
  <c r="S125" i="3"/>
  <c r="Q137" i="16"/>
  <c r="R137" i="3"/>
  <c r="S137" i="3"/>
  <c r="R69" i="3"/>
  <c r="S69" i="3"/>
  <c r="R68" i="3"/>
  <c r="S68" i="3"/>
  <c r="R67" i="3"/>
  <c r="S67" i="3"/>
  <c r="R66" i="3"/>
  <c r="S66" i="3"/>
  <c r="R65" i="3"/>
  <c r="S65" i="3"/>
  <c r="R64" i="3"/>
  <c r="S64" i="3"/>
  <c r="R62" i="3"/>
  <c r="S62" i="3"/>
  <c r="R61" i="3"/>
  <c r="S61" i="3"/>
  <c r="S59" i="3"/>
  <c r="R59" i="3"/>
  <c r="R63" i="3"/>
  <c r="S63" i="3"/>
  <c r="S58" i="3"/>
  <c r="R58" i="3"/>
  <c r="R57" i="3"/>
  <c r="R56" i="3"/>
  <c r="S56" i="3"/>
  <c r="S55" i="3"/>
  <c r="R55" i="3"/>
  <c r="R53" i="3"/>
  <c r="S53" i="3"/>
  <c r="R50" i="3"/>
  <c r="S50" i="3"/>
  <c r="S51" i="3"/>
  <c r="R51" i="3"/>
  <c r="R46" i="3"/>
  <c r="S46" i="3"/>
  <c r="S47" i="3"/>
  <c r="R49" i="3"/>
  <c r="S49" i="3"/>
  <c r="R44" i="3"/>
  <c r="S44" i="3"/>
  <c r="R52" i="3"/>
  <c r="S52" i="3"/>
  <c r="R45" i="3"/>
  <c r="S45" i="3"/>
  <c r="S43" i="3"/>
  <c r="R43" i="3"/>
  <c r="R42" i="3"/>
  <c r="S42" i="3"/>
  <c r="Q42" i="16"/>
  <c r="R41" i="3"/>
  <c r="S41" i="3"/>
  <c r="R39" i="3"/>
  <c r="S39" i="3"/>
  <c r="R38" i="3"/>
  <c r="S38" i="3"/>
  <c r="Q38" i="16"/>
  <c r="R37" i="3"/>
  <c r="S37" i="3"/>
  <c r="R36" i="3"/>
  <c r="S36" i="3"/>
  <c r="R35" i="3"/>
  <c r="S35" i="3"/>
  <c r="R34" i="3"/>
  <c r="S34" i="3"/>
  <c r="Q34" i="16"/>
  <c r="R33" i="3"/>
  <c r="S33" i="3"/>
  <c r="R31" i="3"/>
  <c r="S31" i="3"/>
  <c r="Q31" i="16"/>
  <c r="R30" i="3"/>
  <c r="S30" i="3"/>
  <c r="R29" i="3"/>
  <c r="S29" i="3"/>
  <c r="R40" i="3"/>
  <c r="S40" i="3"/>
  <c r="Q40" i="16"/>
  <c r="Q32" i="16"/>
  <c r="R32" i="3"/>
  <c r="S32" i="3"/>
  <c r="R28" i="3"/>
  <c r="S28" i="3"/>
  <c r="R27" i="3"/>
  <c r="S27" i="3"/>
  <c r="R26" i="3"/>
  <c r="S26" i="3"/>
  <c r="R25" i="3"/>
  <c r="S25" i="3"/>
  <c r="R24" i="3"/>
  <c r="S24" i="3"/>
  <c r="R23" i="3"/>
  <c r="S23" i="3"/>
  <c r="S22" i="3"/>
  <c r="S17" i="3"/>
  <c r="R17" i="3"/>
  <c r="R18" i="3"/>
  <c r="S18" i="3"/>
  <c r="R16" i="3"/>
  <c r="S16" i="3"/>
  <c r="R15" i="3"/>
  <c r="S15" i="3"/>
  <c r="R14" i="3"/>
  <c r="S14" i="3"/>
  <c r="R13" i="3"/>
  <c r="S13" i="3"/>
  <c r="R11" i="3"/>
  <c r="S11" i="3"/>
  <c r="R10" i="3"/>
  <c r="S10" i="3"/>
  <c r="R9" i="3"/>
  <c r="S9" i="3"/>
  <c r="R8" i="3"/>
  <c r="S8" i="3"/>
  <c r="R7" i="3"/>
  <c r="S7" i="3"/>
  <c r="Q6" i="16"/>
  <c r="R6" i="3"/>
  <c r="S6" i="3"/>
  <c r="R5" i="3"/>
  <c r="S5" i="3"/>
  <c r="R4" i="3"/>
  <c r="S4" i="3"/>
  <c r="R12" i="3"/>
  <c r="S12" i="3"/>
  <c r="R3" i="3"/>
  <c r="S3" i="3"/>
  <c r="N18" i="3"/>
  <c r="N11" i="3"/>
  <c r="M4" i="3"/>
  <c r="M3" i="3"/>
  <c r="N3" i="3"/>
  <c r="M15" i="3"/>
  <c r="N107" i="3"/>
  <c r="B2417" i="14"/>
  <c r="B2417" i="16"/>
  <c r="B2359" i="14"/>
  <c r="B2359" i="16"/>
  <c r="A2193" i="14"/>
  <c r="A2193" i="16"/>
  <c r="B2137" i="14"/>
  <c r="B2137" i="16"/>
  <c r="B2423" i="16"/>
  <c r="B2423" i="14"/>
  <c r="B2402" i="14"/>
  <c r="B2402" i="16"/>
  <c r="B2214" i="16"/>
  <c r="B2214" i="14"/>
  <c r="B2227" i="14"/>
  <c r="B2227" i="16"/>
  <c r="B2396" i="14"/>
  <c r="B2353" i="14"/>
  <c r="B2175" i="14"/>
  <c r="B2175" i="16"/>
  <c r="C2433" i="16"/>
  <c r="A2402" i="14"/>
  <c r="A2402" i="16"/>
  <c r="C2384" i="14"/>
  <c r="A2381" i="14"/>
  <c r="A2381" i="16"/>
  <c r="A2359" i="14"/>
  <c r="A2359" i="16"/>
  <c r="C2207" i="14"/>
  <c r="B2194" i="14"/>
  <c r="C2168" i="14"/>
  <c r="B2146" i="14"/>
  <c r="A2053" i="14"/>
  <c r="A2053" i="16"/>
  <c r="A1989" i="14"/>
  <c r="A1989" i="16"/>
  <c r="B1897" i="14"/>
  <c r="F104" i="3" a="1"/>
  <c r="F104" i="3" s="1"/>
  <c r="F16" i="3" a="1"/>
  <c r="F16" i="3" s="1"/>
  <c r="C2369" i="16"/>
  <c r="B2433" i="16"/>
  <c r="B2433" i="14"/>
  <c r="B2418" i="14"/>
  <c r="B2412" i="14"/>
  <c r="B2375" i="14"/>
  <c r="B2369" i="14"/>
  <c r="B2354" i="14"/>
  <c r="B2348" i="14"/>
  <c r="B2335" i="14"/>
  <c r="B2319" i="14"/>
  <c r="B2303" i="14"/>
  <c r="B2287" i="14"/>
  <c r="B2271" i="14"/>
  <c r="B2255" i="14"/>
  <c r="B2239" i="14"/>
  <c r="B2228" i="14"/>
  <c r="B2215" i="14"/>
  <c r="B2207" i="14"/>
  <c r="B2168" i="14"/>
  <c r="B1897" i="16"/>
  <c r="C2433" i="14"/>
  <c r="C2369" i="14"/>
  <c r="A2232" i="14"/>
  <c r="C2400" i="14"/>
  <c r="A2397" i="14"/>
  <c r="A2397" i="16"/>
  <c r="A2375" i="14"/>
  <c r="A2375" i="16"/>
  <c r="A2354" i="14"/>
  <c r="A2354" i="16"/>
  <c r="A2329" i="14"/>
  <c r="A2329" i="16"/>
  <c r="A2313" i="14"/>
  <c r="A2313" i="16"/>
  <c r="A2297" i="14"/>
  <c r="A2297" i="16"/>
  <c r="A2281" i="14"/>
  <c r="A2281" i="16"/>
  <c r="A2265" i="14"/>
  <c r="A2265" i="16"/>
  <c r="A2249" i="14"/>
  <c r="A2249" i="16"/>
  <c r="C2216" i="14"/>
  <c r="A2215" i="14"/>
  <c r="A2215" i="16"/>
  <c r="C2200" i="14"/>
  <c r="A2037" i="14"/>
  <c r="A2037" i="16"/>
  <c r="A1973" i="14"/>
  <c r="A1973" i="16"/>
  <c r="C2390" i="14"/>
  <c r="B2428" i="16"/>
  <c r="B2428" i="14"/>
  <c r="B2391" i="14"/>
  <c r="B2385" i="14"/>
  <c r="B2370" i="14"/>
  <c r="B2364" i="14"/>
  <c r="B2225" i="14"/>
  <c r="B2216" i="14"/>
  <c r="B2200" i="14"/>
  <c r="C2156" i="14"/>
  <c r="B2135" i="14"/>
  <c r="C1948" i="16"/>
  <c r="C1948" i="14"/>
  <c r="C2422" i="16"/>
  <c r="C2416" i="14"/>
  <c r="A2413" i="14"/>
  <c r="A2413" i="16"/>
  <c r="A2391" i="14"/>
  <c r="A2391" i="16"/>
  <c r="A2370" i="14"/>
  <c r="A2370" i="16"/>
  <c r="C2352" i="14"/>
  <c r="A2349" i="14"/>
  <c r="A2349" i="16"/>
  <c r="C2226" i="14"/>
  <c r="B2161" i="14"/>
  <c r="B2144" i="14"/>
  <c r="C2132" i="14"/>
  <c r="C2128" i="14"/>
  <c r="C2124" i="14"/>
  <c r="C2120" i="14"/>
  <c r="C2116" i="14"/>
  <c r="C2112" i="14"/>
  <c r="C2108" i="14"/>
  <c r="C2104" i="14"/>
  <c r="C2100" i="14"/>
  <c r="C2096" i="14"/>
  <c r="C2092" i="14"/>
  <c r="A2021" i="14"/>
  <c r="A2021" i="16"/>
  <c r="B1948" i="16"/>
  <c r="B1948" i="14"/>
  <c r="C2390" i="16"/>
  <c r="C2207" i="16"/>
  <c r="B2194" i="16"/>
  <c r="B2407" i="14"/>
  <c r="B2401" i="14"/>
  <c r="B2386" i="14"/>
  <c r="B2380" i="14"/>
  <c r="B2343" i="14"/>
  <c r="B2327" i="14"/>
  <c r="B2311" i="14"/>
  <c r="B2295" i="14"/>
  <c r="B2279" i="14"/>
  <c r="B2263" i="14"/>
  <c r="B2247" i="14"/>
  <c r="B2226" i="14"/>
  <c r="B2217" i="14"/>
  <c r="B2213" i="14"/>
  <c r="A2196" i="14"/>
  <c r="A2196" i="16"/>
  <c r="A2161" i="14"/>
  <c r="A2161" i="16"/>
  <c r="B2136" i="14"/>
  <c r="C2432" i="14"/>
  <c r="C2432" i="16"/>
  <c r="A2429" i="14"/>
  <c r="A2429" i="16"/>
  <c r="A2407" i="14"/>
  <c r="A2407" i="16"/>
  <c r="A2386" i="14"/>
  <c r="A2386" i="16"/>
  <c r="C2368" i="14"/>
  <c r="A2365" i="14"/>
  <c r="A2365" i="16"/>
  <c r="A2337" i="14"/>
  <c r="A2337" i="16"/>
  <c r="A2321" i="14"/>
  <c r="A2321" i="16"/>
  <c r="A2305" i="14"/>
  <c r="A2305" i="16"/>
  <c r="A2289" i="14"/>
  <c r="A2289" i="16"/>
  <c r="A2273" i="14"/>
  <c r="A2273" i="16"/>
  <c r="A2257" i="14"/>
  <c r="A2257" i="16"/>
  <c r="A2241" i="14"/>
  <c r="A2241" i="16"/>
  <c r="C2227" i="14"/>
  <c r="A2217" i="14"/>
  <c r="A2217" i="16"/>
  <c r="B2193" i="14"/>
  <c r="C2175" i="14"/>
  <c r="B2162" i="14"/>
  <c r="B2145" i="14"/>
  <c r="A2005" i="14"/>
  <c r="A2005" i="16"/>
  <c r="B1929" i="16"/>
  <c r="B1929" i="14"/>
  <c r="G114" i="3" a="1"/>
  <c r="G114" i="3" s="1"/>
  <c r="G109" i="3" a="1"/>
  <c r="G109" i="3" s="1"/>
  <c r="G62" i="3" a="1"/>
  <c r="G62" i="3" s="1"/>
  <c r="G14" i="3" a="1"/>
  <c r="G14" i="3" s="1"/>
  <c r="F11" i="3" a="1"/>
  <c r="F11" i="3" s="1"/>
  <c r="F110" i="3" a="1"/>
  <c r="F110" i="3" s="1"/>
  <c r="G65" i="3" a="1"/>
  <c r="G65" i="3" s="1"/>
  <c r="F163" i="3" a="1"/>
  <c r="F163" i="3" s="1"/>
  <c r="V163" i="3" s="1"/>
  <c r="F107" i="3" a="1"/>
  <c r="F107" i="3" s="1"/>
  <c r="F12" i="3" a="1"/>
  <c r="F12" i="3" s="1"/>
  <c r="G10" i="3" a="1"/>
  <c r="G10" i="3" s="1"/>
  <c r="F8" i="3" a="1"/>
  <c r="F8" i="3" s="1"/>
  <c r="G6" i="3" a="1"/>
  <c r="G6" i="3" s="1"/>
  <c r="F111" i="3" a="1"/>
  <c r="F111" i="3" s="1"/>
  <c r="F103" i="3" a="1"/>
  <c r="F103" i="3" s="1"/>
  <c r="F106" i="3" a="1"/>
  <c r="F106" i="3" s="1"/>
  <c r="G105" i="3" a="1"/>
  <c r="G105" i="3" s="1"/>
  <c r="G110" i="3" a="1"/>
  <c r="G110" i="3" s="1"/>
  <c r="F114" i="3" a="1"/>
  <c r="F114" i="3" s="1"/>
  <c r="G17" i="3" a="1"/>
  <c r="G17" i="3" s="1"/>
  <c r="G16" i="3" a="1"/>
  <c r="G16" i="3" s="1"/>
  <c r="G15" i="3" a="1"/>
  <c r="G15" i="3" s="1"/>
  <c r="G13" i="3" a="1"/>
  <c r="G13" i="3" s="1"/>
  <c r="G12" i="3" a="1"/>
  <c r="G12" i="3" s="1"/>
  <c r="G9" i="3" a="1"/>
  <c r="G9" i="3" s="1"/>
  <c r="G8" i="3" a="1"/>
  <c r="G8" i="3" s="1"/>
  <c r="G7" i="3" a="1"/>
  <c r="G7" i="3" s="1"/>
  <c r="G5" i="3" a="1"/>
  <c r="G5" i="3" s="1"/>
  <c r="G4" i="3" a="1"/>
  <c r="G4" i="3" s="1"/>
  <c r="F150" i="3" a="1"/>
  <c r="F150" i="3" s="1"/>
  <c r="V150" i="3" s="1"/>
  <c r="G116" i="3" a="1"/>
  <c r="G116" i="3" s="1"/>
  <c r="G117" i="3" a="1"/>
  <c r="G117" i="3" s="1"/>
  <c r="G113" i="3" a="1"/>
  <c r="G113" i="3" s="1"/>
  <c r="G112" i="3" a="1"/>
  <c r="G112" i="3" s="1"/>
  <c r="G104" i="3" a="1"/>
  <c r="G104" i="3" s="1"/>
  <c r="F18" i="3" a="1"/>
  <c r="F18" i="3" s="1"/>
  <c r="F17" i="3" a="1"/>
  <c r="F17" i="3" s="1"/>
  <c r="F14" i="3" a="1"/>
  <c r="F14" i="3" s="1"/>
  <c r="F13" i="3" a="1"/>
  <c r="F13" i="3" s="1"/>
  <c r="F10" i="3" a="1"/>
  <c r="F10" i="3" s="1"/>
  <c r="F9" i="3" a="1"/>
  <c r="F9" i="3" s="1"/>
  <c r="F5" i="3" a="1"/>
  <c r="F5" i="3" s="1"/>
  <c r="F73" i="3" a="1"/>
  <c r="F73" i="3" s="1"/>
  <c r="F60" i="3" a="1"/>
  <c r="F60" i="3" s="1"/>
  <c r="G63" i="3" a="1"/>
  <c r="G63" i="3" s="1"/>
  <c r="F153" i="3" a="1"/>
  <c r="F153" i="3" s="1"/>
  <c r="V153" i="3" s="1"/>
  <c r="F118" i="3" a="1"/>
  <c r="F118" i="3" s="1"/>
  <c r="F109" i="3" a="1"/>
  <c r="F109" i="3" s="1"/>
  <c r="F61" i="3" a="1"/>
  <c r="F61" i="3" s="1"/>
  <c r="Q1842" i="16"/>
  <c r="Q974" i="16"/>
  <c r="Q973" i="16"/>
  <c r="Q972" i="16"/>
  <c r="Q1749" i="16"/>
  <c r="Q1748" i="16"/>
  <c r="Q1747" i="16"/>
  <c r="Q1746" i="16"/>
  <c r="Q1744" i="16"/>
  <c r="Q1740" i="16"/>
  <c r="Q1739" i="16"/>
  <c r="Q1738" i="16"/>
  <c r="Q1736" i="16"/>
  <c r="Q1732" i="16"/>
  <c r="Q1731" i="16"/>
  <c r="Q1730" i="16"/>
  <c r="Q1728" i="16"/>
  <c r="Q1724" i="16"/>
  <c r="Q1723" i="16"/>
  <c r="Q1722" i="16"/>
  <c r="Q1720" i="16"/>
  <c r="Q1716" i="16"/>
  <c r="Q1715" i="16"/>
  <c r="Q1714" i="16"/>
  <c r="Q1712" i="16"/>
  <c r="Q1708" i="16"/>
  <c r="Q1707" i="16"/>
  <c r="Q1706" i="16"/>
  <c r="Q1704" i="16"/>
  <c r="Q1700" i="16"/>
  <c r="Q1699" i="16"/>
  <c r="Q2429" i="16"/>
  <c r="Q2428" i="16"/>
  <c r="Q2431" i="16"/>
  <c r="Q1927" i="16"/>
  <c r="Q1926" i="16"/>
  <c r="Q1698" i="16"/>
  <c r="Q1696" i="16"/>
  <c r="Q1692" i="16"/>
  <c r="Q1691" i="16"/>
  <c r="Q1690" i="16"/>
  <c r="Q1688" i="16"/>
  <c r="Q1686" i="16"/>
  <c r="Q1684" i="16"/>
  <c r="Q1678" i="16"/>
  <c r="Q1677" i="16"/>
  <c r="Q1676" i="16"/>
  <c r="Q1675" i="16"/>
  <c r="Q1673" i="16"/>
  <c r="Q1670" i="16"/>
  <c r="Q1668" i="16"/>
  <c r="Q1667" i="16"/>
  <c r="Q1659" i="16"/>
  <c r="Q1657" i="16"/>
  <c r="Q1654" i="16"/>
  <c r="Q1653" i="16"/>
  <c r="Q1652" i="16"/>
  <c r="Q1651" i="16"/>
  <c r="Q1649" i="16"/>
  <c r="Q1646" i="16"/>
  <c r="Q1644" i="16"/>
  <c r="Q1643" i="16"/>
  <c r="Q1639" i="16"/>
  <c r="Q1638" i="16"/>
  <c r="Q1637" i="16"/>
  <c r="Q1636" i="16"/>
  <c r="Q1630" i="16"/>
  <c r="Q1626" i="16"/>
  <c r="Q1625" i="16"/>
  <c r="Q1622" i="16"/>
  <c r="Q1620" i="16"/>
  <c r="Q1619" i="16"/>
  <c r="Q1615" i="16"/>
  <c r="Q1612" i="16"/>
  <c r="Q1611" i="16"/>
  <c r="Q1608" i="16"/>
  <c r="Q1607" i="16"/>
  <c r="Q1603" i="16"/>
  <c r="Q1599" i="16"/>
  <c r="Q1596" i="16"/>
  <c r="Q1591" i="16"/>
  <c r="Q1590" i="16"/>
  <c r="Q1589" i="16"/>
  <c r="Q1588" i="16"/>
  <c r="Q1586" i="16"/>
  <c r="Q1583" i="16"/>
  <c r="Q1582" i="16"/>
  <c r="Q1581" i="16"/>
  <c r="Q1579" i="16"/>
  <c r="Q1578" i="16"/>
  <c r="Q1575" i="16"/>
  <c r="Q1574" i="16"/>
  <c r="Q1572" i="16"/>
  <c r="Q1569" i="16"/>
  <c r="Q1568" i="16"/>
  <c r="Q1565" i="16"/>
  <c r="Q1561" i="16"/>
  <c r="Q1560" i="16"/>
  <c r="Q1557" i="16"/>
  <c r="Q1556" i="16"/>
  <c r="Q1553" i="16"/>
  <c r="Q1551" i="16"/>
  <c r="Q1550" i="16"/>
  <c r="Q1546" i="16"/>
  <c r="Q1541" i="16"/>
  <c r="Q1539" i="16"/>
  <c r="Q1537" i="16"/>
  <c r="Q1536" i="16"/>
  <c r="Q1534" i="16"/>
  <c r="Q1531" i="16"/>
  <c r="Q1526" i="16"/>
  <c r="Q1522" i="16"/>
  <c r="Q1520" i="16"/>
  <c r="Q1518" i="16"/>
  <c r="Q1514" i="16"/>
  <c r="Q1510" i="16"/>
  <c r="Q1504" i="16"/>
  <c r="Q1501" i="16"/>
  <c r="Q1498" i="16"/>
  <c r="Q1496" i="16"/>
  <c r="Q1492" i="16"/>
  <c r="Q2424" i="16"/>
  <c r="Q1953" i="16"/>
  <c r="Q1951" i="16"/>
  <c r="Q2403" i="16"/>
  <c r="Q2177" i="16"/>
  <c r="Q2176" i="16"/>
  <c r="Q2175" i="16"/>
  <c r="Q2174" i="16"/>
  <c r="Q2169" i="16"/>
  <c r="Q2168" i="16"/>
  <c r="Q2167" i="16"/>
  <c r="Q2166" i="16"/>
  <c r="Q2161" i="16"/>
  <c r="Q2160" i="16"/>
  <c r="Q2159" i="16"/>
  <c r="Q2158" i="16"/>
  <c r="Q2153" i="16"/>
  <c r="Q2152" i="16"/>
  <c r="Q2151" i="16"/>
  <c r="Q2150" i="16"/>
  <c r="Q2149" i="16"/>
  <c r="Q2145" i="16"/>
  <c r="Q2144" i="16"/>
  <c r="Q2143" i="16"/>
  <c r="Q2142" i="16"/>
  <c r="Q2141" i="16"/>
  <c r="Q2137" i="16"/>
  <c r="Q2136" i="16"/>
  <c r="Q2135" i="16"/>
  <c r="Q2134" i="16"/>
  <c r="Q2133" i="16"/>
  <c r="Q2129" i="16"/>
  <c r="Q2128" i="16"/>
  <c r="Q2127" i="16"/>
  <c r="Q2126" i="16"/>
  <c r="Q2125" i="16"/>
  <c r="Q2121" i="16"/>
  <c r="Q2120" i="16"/>
  <c r="Q2119" i="16"/>
  <c r="Q2118" i="16"/>
  <c r="Q2117" i="16"/>
  <c r="Q2113" i="16"/>
  <c r="Q2112" i="16"/>
  <c r="Q2111" i="16"/>
  <c r="Q2110" i="16"/>
  <c r="Q2109" i="16"/>
  <c r="Q2105" i="16"/>
  <c r="Q2104" i="16"/>
  <c r="Q2103" i="16"/>
  <c r="Q2102" i="16"/>
  <c r="Q2101" i="16"/>
  <c r="Q1985" i="16"/>
  <c r="Q1914" i="16"/>
  <c r="Q1839" i="16"/>
  <c r="Q1836" i="16"/>
  <c r="Q1835" i="16"/>
  <c r="Q1833" i="16"/>
  <c r="Q1831" i="16"/>
  <c r="Q1829" i="16"/>
  <c r="Q1827" i="16"/>
  <c r="Q1279" i="16"/>
  <c r="Q966" i="16"/>
  <c r="Q965" i="16"/>
  <c r="Q964" i="16"/>
  <c r="Q963" i="16"/>
  <c r="Q200" i="16"/>
  <c r="Q194" i="16"/>
  <c r="Q190" i="16"/>
  <c r="Q187" i="16"/>
  <c r="Q127" i="16"/>
  <c r="Q2284" i="16"/>
  <c r="Q2282" i="16"/>
  <c r="Q2276" i="16"/>
  <c r="Q2274" i="16"/>
  <c r="Q2268" i="16"/>
  <c r="Q2266" i="16"/>
  <c r="Q2260" i="16"/>
  <c r="Q2259" i="16"/>
  <c r="Q2258" i="16"/>
  <c r="Q2252" i="16"/>
  <c r="Q2251" i="16"/>
  <c r="Q2250" i="16"/>
  <c r="Q2245" i="16"/>
  <c r="Q2244" i="16"/>
  <c r="Q2243" i="16"/>
  <c r="Q2242" i="16"/>
  <c r="Q2237" i="16"/>
  <c r="Q2236" i="16"/>
  <c r="Q2235" i="16"/>
  <c r="Q2234" i="16"/>
  <c r="Q2229" i="16"/>
  <c r="Q2228" i="16"/>
  <c r="Q2227" i="16"/>
  <c r="Q2226" i="16"/>
  <c r="Q2221" i="16"/>
  <c r="Q2220" i="16"/>
  <c r="Q2219" i="16"/>
  <c r="Q2218" i="16"/>
  <c r="Q2213" i="16"/>
  <c r="Q2212" i="16"/>
  <c r="Q2211" i="16"/>
  <c r="Q2210" i="16"/>
  <c r="Q2205" i="16"/>
  <c r="Q2204" i="16"/>
  <c r="Q2203" i="16"/>
  <c r="Q2202" i="16"/>
  <c r="Q2197" i="16"/>
  <c r="Q2196" i="16"/>
  <c r="Q2195" i="16"/>
  <c r="Q2194" i="16"/>
  <c r="Q2189" i="16"/>
  <c r="Q2188" i="16"/>
  <c r="Q2187" i="16"/>
  <c r="Q2186" i="16"/>
  <c r="Q2094" i="16"/>
  <c r="Q2090" i="16"/>
  <c r="Q1872" i="16"/>
  <c r="Q2082" i="16"/>
  <c r="Q2078" i="16"/>
  <c r="Q1195" i="16"/>
  <c r="Q1003" i="16"/>
  <c r="Q370" i="16"/>
  <c r="Q367" i="16"/>
  <c r="Q2067" i="16"/>
  <c r="Q2066" i="16"/>
  <c r="Q1756" i="16"/>
  <c r="Q1474" i="16"/>
  <c r="Q1473" i="16"/>
  <c r="Q1471" i="16"/>
  <c r="Q1469" i="16"/>
  <c r="Q1466" i="16"/>
  <c r="Q1464" i="16"/>
  <c r="Q1462" i="16"/>
  <c r="Q1461" i="16"/>
  <c r="Q1459" i="16"/>
  <c r="Q1456" i="16"/>
  <c r="Q1455" i="16"/>
  <c r="Q1454" i="16"/>
  <c r="Q1451" i="16"/>
  <c r="Q1449" i="16"/>
  <c r="Q1446" i="16"/>
  <c r="Q1444" i="16"/>
  <c r="Q1441" i="16"/>
  <c r="Q1440" i="16"/>
  <c r="Q1436" i="16"/>
  <c r="Q1435" i="16"/>
  <c r="Q1434" i="16"/>
  <c r="Q1433" i="16"/>
  <c r="Q1431" i="16"/>
  <c r="Q1429" i="16"/>
  <c r="Q1426" i="16"/>
  <c r="Q1425" i="16"/>
  <c r="Q1424" i="16"/>
  <c r="Q1423" i="16"/>
  <c r="Q1421" i="16"/>
  <c r="Q1418" i="16"/>
  <c r="Q1416" i="16"/>
  <c r="Q1413" i="16"/>
  <c r="Q1412" i="16"/>
  <c r="Q1411" i="16"/>
  <c r="Q1410" i="16"/>
  <c r="Q1408" i="16"/>
  <c r="Q1405" i="16"/>
  <c r="Q1403" i="16"/>
  <c r="Q1398" i="16"/>
  <c r="Q1397" i="16"/>
  <c r="Q1394" i="16"/>
  <c r="Q1392" i="16"/>
  <c r="Q1389" i="16"/>
  <c r="Q1381" i="16"/>
  <c r="Q1377" i="16"/>
  <c r="Q1373" i="16"/>
  <c r="Q1365" i="16"/>
  <c r="Q1361" i="16"/>
  <c r="Q1359" i="16"/>
  <c r="Q1357" i="16"/>
  <c r="Q1355" i="16"/>
  <c r="Q1350" i="16"/>
  <c r="Q1349" i="16"/>
  <c r="Q1342" i="16"/>
  <c r="Q1341" i="16"/>
  <c r="Q1339" i="16"/>
  <c r="Q1333" i="16"/>
  <c r="Q1329" i="16"/>
  <c r="Q1327" i="16"/>
  <c r="Q1326" i="16"/>
  <c r="Q1325" i="16"/>
  <c r="Q1317" i="16"/>
  <c r="Q1309" i="16"/>
  <c r="Q1307" i="16"/>
  <c r="Q1302" i="16"/>
  <c r="Q1294" i="16"/>
  <c r="Q1288" i="16"/>
  <c r="Q1094" i="16"/>
  <c r="Q1091" i="16"/>
  <c r="Q1090" i="16"/>
  <c r="Q1088" i="16"/>
  <c r="Q1082" i="16"/>
  <c r="Q1074" i="16"/>
  <c r="Q969" i="16"/>
  <c r="Q968" i="16"/>
  <c r="Q425" i="16"/>
  <c r="Q424" i="16"/>
  <c r="Q94" i="16"/>
  <c r="Q39" i="16"/>
  <c r="Q36" i="16"/>
  <c r="Q421" i="16"/>
  <c r="Q418" i="16"/>
  <c r="Q278" i="16"/>
  <c r="Q271" i="16"/>
  <c r="Q1898" i="16"/>
  <c r="Q1863" i="16"/>
  <c r="Q1862" i="16"/>
  <c r="Q1860" i="16"/>
  <c r="Q1859" i="16"/>
  <c r="Q1858" i="16"/>
  <c r="Q1856" i="16"/>
  <c r="Q1276" i="16"/>
  <c r="Q1275" i="16"/>
  <c r="Q1274" i="16"/>
  <c r="Q1273" i="16"/>
  <c r="Q1272" i="16"/>
  <c r="Q1271" i="16"/>
  <c r="Q1269" i="16"/>
  <c r="Q1268" i="16"/>
  <c r="Q1267" i="16"/>
  <c r="Q1266" i="16"/>
  <c r="Q1265" i="16"/>
  <c r="Q1264" i="16"/>
  <c r="Q1263" i="16"/>
  <c r="Q1261" i="16"/>
  <c r="Q1256" i="16"/>
  <c r="Q1001" i="16"/>
  <c r="Q1000" i="16"/>
  <c r="Q272" i="16"/>
  <c r="Q270" i="16"/>
  <c r="Q107" i="16"/>
  <c r="Q1917" i="16"/>
  <c r="Q1027" i="16"/>
  <c r="Q995" i="16"/>
  <c r="Q586" i="16"/>
  <c r="Q582" i="16"/>
  <c r="Q579" i="16"/>
  <c r="Q478" i="16"/>
  <c r="Q320" i="16"/>
  <c r="Q318" i="16"/>
  <c r="Q527" i="16"/>
  <c r="Q522" i="16"/>
  <c r="Q474" i="16"/>
  <c r="Q471" i="16"/>
  <c r="Q462" i="16"/>
  <c r="Q416" i="16"/>
  <c r="Q414" i="16"/>
  <c r="Q411" i="16"/>
  <c r="Q315" i="16"/>
  <c r="Q310" i="16"/>
  <c r="Q309" i="16"/>
  <c r="Q162" i="16"/>
  <c r="Q161" i="16"/>
  <c r="Q125" i="16"/>
  <c r="Q2420" i="16"/>
  <c r="Q2418" i="16"/>
  <c r="Q2000" i="16"/>
  <c r="Q1999" i="16"/>
  <c r="Q1977" i="16"/>
  <c r="Q1942" i="16"/>
  <c r="Q1941" i="16"/>
  <c r="Q1908" i="16"/>
  <c r="Q1907" i="16"/>
  <c r="Q1888" i="16"/>
  <c r="Q1816" i="16"/>
  <c r="Q1812" i="16"/>
  <c r="Q1809" i="16"/>
  <c r="Q1057" i="16"/>
  <c r="Q1056" i="16"/>
  <c r="Q1021" i="16"/>
  <c r="Q993" i="16"/>
  <c r="Q992" i="16"/>
  <c r="Q512" i="16"/>
  <c r="Q458" i="16"/>
  <c r="Q455" i="16"/>
  <c r="Q453" i="16"/>
  <c r="Q349" i="16"/>
  <c r="Q346" i="16"/>
  <c r="Q305" i="16"/>
  <c r="Q303" i="16"/>
  <c r="Q217" i="16"/>
  <c r="Q76" i="16"/>
  <c r="Q29" i="16"/>
  <c r="Q26" i="16"/>
  <c r="Q24" i="16"/>
  <c r="Q23" i="16"/>
  <c r="Q20" i="16"/>
  <c r="Q2416" i="16"/>
  <c r="Q2414" i="16"/>
  <c r="Q2411" i="16"/>
  <c r="Q1974" i="16"/>
  <c r="Q1973" i="16"/>
  <c r="Q1972" i="16"/>
  <c r="Q1971" i="16"/>
  <c r="Q1969" i="16"/>
  <c r="Q1968" i="16"/>
  <c r="Q1967" i="16"/>
  <c r="Q1965" i="16"/>
  <c r="Q1964" i="16"/>
  <c r="Q1905" i="16"/>
  <c r="Q1904" i="16"/>
  <c r="Q1885" i="16"/>
  <c r="Q1883" i="16"/>
  <c r="Q1882" i="16"/>
  <c r="Q1881" i="16"/>
  <c r="Q1805" i="16"/>
  <c r="Q1804" i="16"/>
  <c r="Q1796" i="16"/>
  <c r="Q1793" i="16"/>
  <c r="Q1244" i="16"/>
  <c r="Q1243" i="16"/>
  <c r="Q1242" i="16"/>
  <c r="Q1241" i="16"/>
  <c r="Q1240" i="16"/>
  <c r="Q1239" i="16"/>
  <c r="Q1237" i="16"/>
  <c r="Q1236" i="16"/>
  <c r="Q1235" i="16"/>
  <c r="Q1234" i="16"/>
  <c r="Q1233" i="16"/>
  <c r="Q1231" i="16"/>
  <c r="Q1229" i="16"/>
  <c r="Q1228" i="16"/>
  <c r="Q1227" i="16"/>
  <c r="Q1226" i="16"/>
  <c r="Q1224" i="16"/>
  <c r="Q1223" i="16"/>
  <c r="Q1222" i="16"/>
  <c r="Q1221" i="16"/>
  <c r="Q1219" i="16"/>
  <c r="Q1218" i="16"/>
  <c r="Q1217" i="16"/>
  <c r="Q1053" i="16"/>
  <c r="Q1051" i="16"/>
  <c r="Q1043" i="16"/>
  <c r="Q1017" i="16"/>
  <c r="Q1016" i="16"/>
  <c r="Q979" i="16"/>
  <c r="Q622" i="16"/>
  <c r="Q621" i="16"/>
  <c r="Q618" i="16"/>
  <c r="Q617" i="16"/>
  <c r="Q616" i="16"/>
  <c r="Q614" i="16"/>
  <c r="Q610" i="16"/>
  <c r="Q609" i="16"/>
  <c r="Q608" i="16"/>
  <c r="Q380" i="16"/>
  <c r="Q378" i="16"/>
  <c r="Q377" i="16"/>
  <c r="Q376" i="16"/>
  <c r="Q344" i="16"/>
  <c r="Q341" i="16"/>
  <c r="Q340" i="16"/>
  <c r="Q339" i="16"/>
  <c r="Q337" i="16"/>
  <c r="Q100" i="16"/>
  <c r="Q70" i="16"/>
  <c r="Q68" i="16"/>
  <c r="Q67" i="16"/>
  <c r="Q2407" i="16"/>
  <c r="Q1996" i="16"/>
  <c r="Q1995" i="16"/>
  <c r="Q1993" i="16"/>
  <c r="Q1992" i="16"/>
  <c r="Q1962" i="16"/>
  <c r="Q1961" i="16"/>
  <c r="Q1960" i="16"/>
  <c r="Q1959" i="16"/>
  <c r="Q1958" i="16"/>
  <c r="Q1957" i="16"/>
  <c r="Q1956" i="16"/>
  <c r="Q1954" i="16"/>
  <c r="Q1936" i="16"/>
  <c r="Q1922" i="16"/>
  <c r="Q1902" i="16"/>
  <c r="Q1901" i="16"/>
  <c r="Q1899" i="16"/>
  <c r="Q1849" i="16"/>
  <c r="Q1790" i="16"/>
  <c r="Q1789" i="16"/>
  <c r="Q1780" i="16"/>
  <c r="Q1774" i="16"/>
  <c r="Q1767" i="16"/>
  <c r="Q975" i="16"/>
  <c r="Q595" i="16"/>
  <c r="Q594" i="16"/>
  <c r="Q433" i="16"/>
  <c r="Q429" i="16"/>
  <c r="Q373" i="16"/>
  <c r="Q283" i="16"/>
  <c r="Q208" i="16"/>
  <c r="Q206" i="16"/>
  <c r="Q205" i="16"/>
  <c r="Q148" i="16"/>
  <c r="Q577" i="16"/>
  <c r="Q576" i="16"/>
  <c r="Q574" i="16"/>
  <c r="Q573" i="16"/>
  <c r="Q572" i="16"/>
  <c r="Q570" i="16"/>
  <c r="Q568" i="16"/>
  <c r="Q496" i="16"/>
  <c r="Q494" i="16"/>
  <c r="Q447" i="16"/>
  <c r="Q445" i="16"/>
  <c r="Q409" i="16"/>
  <c r="Q365" i="16"/>
  <c r="Q261" i="16"/>
  <c r="Q143" i="16"/>
  <c r="Q142" i="16"/>
  <c r="Q141" i="16"/>
  <c r="Q140" i="16"/>
  <c r="Q139" i="16"/>
  <c r="Q138" i="16"/>
  <c r="Q63" i="16"/>
  <c r="Q61" i="16"/>
  <c r="Q58" i="16"/>
  <c r="Q17" i="16"/>
  <c r="Q15" i="16"/>
  <c r="Q13" i="16"/>
  <c r="Q12" i="16"/>
  <c r="Q1127" i="16"/>
  <c r="Q1125" i="16"/>
  <c r="Q1123" i="16"/>
  <c r="Q1121" i="16"/>
  <c r="Q1115" i="16"/>
  <c r="Q1113" i="16"/>
  <c r="Q1111" i="16"/>
  <c r="Q1110" i="16"/>
  <c r="Q1109" i="16"/>
  <c r="Q1108" i="16"/>
  <c r="Q1107" i="16"/>
  <c r="Q1106" i="16"/>
  <c r="Q1098" i="16"/>
  <c r="Q1041" i="16"/>
  <c r="Q1040" i="16"/>
  <c r="Q1039" i="16"/>
  <c r="Q1013" i="16"/>
  <c r="Q989" i="16"/>
  <c r="Q983" i="16"/>
  <c r="Q633" i="16"/>
  <c r="Q565" i="16"/>
  <c r="Q557" i="16"/>
  <c r="Q556" i="16"/>
  <c r="Q554" i="16"/>
  <c r="Q553" i="16"/>
  <c r="Q547" i="16"/>
  <c r="Q543" i="16"/>
  <c r="Q535" i="16"/>
  <c r="Q491" i="16"/>
  <c r="Q443" i="16"/>
  <c r="Q442" i="16"/>
  <c r="Q407" i="16"/>
  <c r="Q403" i="16"/>
  <c r="Q401" i="16"/>
  <c r="Q400" i="16"/>
  <c r="Q398" i="16"/>
  <c r="Q394" i="16"/>
  <c r="Q393" i="16"/>
  <c r="Q391" i="16"/>
  <c r="Q389" i="16"/>
  <c r="Q388" i="16"/>
  <c r="Q362" i="16"/>
  <c r="Q360" i="16"/>
  <c r="Q357" i="16"/>
  <c r="Q298" i="16"/>
  <c r="Q295" i="16"/>
  <c r="Q253" i="16"/>
  <c r="Q252" i="16"/>
  <c r="Q247" i="16"/>
  <c r="Q242" i="16"/>
  <c r="Q237" i="16"/>
  <c r="Q235" i="16"/>
  <c r="Q234" i="16"/>
  <c r="Q181" i="16"/>
  <c r="Q136" i="16"/>
  <c r="Q135" i="16"/>
  <c r="Q134" i="16"/>
  <c r="Q131" i="16"/>
  <c r="Q130" i="16"/>
  <c r="Q120" i="16"/>
  <c r="Q119" i="16"/>
  <c r="Q118" i="16"/>
  <c r="Q52" i="16"/>
  <c r="Q51" i="16"/>
  <c r="Q10" i="16"/>
  <c r="Q623" i="16"/>
  <c r="Q484" i="16"/>
  <c r="Q436" i="16"/>
  <c r="Q326" i="16"/>
  <c r="Q324" i="16"/>
  <c r="Q291" i="16"/>
  <c r="Q225" i="16"/>
  <c r="Q223" i="16"/>
  <c r="Q172" i="16"/>
  <c r="Q112" i="16"/>
  <c r="Q111" i="16"/>
  <c r="Q44" i="16"/>
  <c r="Q41" i="16"/>
  <c r="Q2410" i="16"/>
  <c r="Q1994" i="16"/>
  <c r="Q1989" i="16"/>
  <c r="Q1970" i="16"/>
  <c r="Q1949" i="16"/>
  <c r="Q1915" i="16"/>
  <c r="Q1884" i="16"/>
  <c r="Q1852" i="16"/>
  <c r="Q1931" i="16"/>
  <c r="Q1845" i="16"/>
  <c r="Q2422" i="16"/>
  <c r="Q2085" i="16"/>
  <c r="Q1987" i="16"/>
  <c r="Q1982" i="16"/>
  <c r="Q1975" i="16"/>
  <c r="Q1913" i="16"/>
  <c r="Q1875" i="16"/>
  <c r="Q1850" i="16"/>
  <c r="Q1799" i="16"/>
  <c r="Q2426" i="16"/>
  <c r="Q1861" i="16"/>
  <c r="Q2430" i="16"/>
  <c r="Q1966" i="16"/>
  <c r="Q2394" i="16"/>
  <c r="Q2390" i="16"/>
  <c r="Q2384" i="16"/>
  <c r="Q2376" i="16"/>
  <c r="Q2368" i="16"/>
  <c r="Q2351" i="16"/>
  <c r="Q2343" i="16"/>
  <c r="Q2335" i="16"/>
  <c r="Q2327" i="16"/>
  <c r="Q2319" i="16"/>
  <c r="Q2311" i="16"/>
  <c r="Q2247" i="16"/>
  <c r="Q2239" i="16"/>
  <c r="Q2231" i="16"/>
  <c r="Q2223" i="16"/>
  <c r="Q2215" i="16"/>
  <c r="Q2207" i="16"/>
  <c r="Q2199" i="16"/>
  <c r="Q2191" i="16"/>
  <c r="Q2180" i="16"/>
  <c r="Q2172" i="16"/>
  <c r="Q2164" i="16"/>
  <c r="Q2156" i="16"/>
  <c r="Q2148" i="16"/>
  <c r="Q2140" i="16"/>
  <c r="Q2132" i="16"/>
  <c r="Q2124" i="16"/>
  <c r="Q2116" i="16"/>
  <c r="Q2108" i="16"/>
  <c r="Q2100" i="16"/>
  <c r="Q2091" i="16"/>
  <c r="Q2074" i="16"/>
  <c r="Q2065" i="16"/>
  <c r="Q2053" i="16"/>
  <c r="Q2043" i="16"/>
  <c r="Q2035" i="16"/>
  <c r="Q2027" i="16"/>
  <c r="Q2019" i="16"/>
  <c r="Q2011" i="16"/>
  <c r="Q2003" i="16"/>
  <c r="Q1838" i="16"/>
  <c r="Q1825" i="16"/>
  <c r="Q1819" i="16"/>
  <c r="Q1817" i="16"/>
  <c r="Q1813" i="16"/>
  <c r="Q1794" i="16"/>
  <c r="Q1792" i="16"/>
  <c r="Q1781" i="16"/>
  <c r="Q1770" i="16"/>
  <c r="Q1743" i="16"/>
  <c r="Q1735" i="16"/>
  <c r="Q1727" i="16"/>
  <c r="Q1719" i="16"/>
  <c r="Q1711" i="16"/>
  <c r="Q1703" i="16"/>
  <c r="Q1695" i="16"/>
  <c r="Q1685" i="16"/>
  <c r="Q1683" i="16"/>
  <c r="Q1679" i="16"/>
  <c r="Q1666" i="16"/>
  <c r="Q1664" i="16"/>
  <c r="Q1655" i="16"/>
  <c r="Q1642" i="16"/>
  <c r="Q1640" i="16"/>
  <c r="Q1631" i="16"/>
  <c r="Q1629" i="16"/>
  <c r="Q1618" i="16"/>
  <c r="Q1613" i="16"/>
  <c r="Q1606" i="16"/>
  <c r="Q1601" i="16"/>
  <c r="Q1594" i="16"/>
  <c r="Q1584" i="16"/>
  <c r="Q1577" i="16"/>
  <c r="Q1570" i="16"/>
  <c r="Q1563" i="16"/>
  <c r="Q1558" i="16"/>
  <c r="Q1549" i="16"/>
  <c r="Q1544" i="16"/>
  <c r="Q1542" i="16"/>
  <c r="Q1540" i="16"/>
  <c r="Q1375" i="16"/>
  <c r="Q1366" i="16"/>
  <c r="Q1321" i="16"/>
  <c r="Q1225" i="16"/>
  <c r="Q956" i="16"/>
  <c r="Q516" i="16"/>
  <c r="Q2345" i="16"/>
  <c r="Q2337" i="16"/>
  <c r="Q2329" i="16"/>
  <c r="Q2321" i="16"/>
  <c r="Q2313" i="16"/>
  <c r="Q2257" i="16"/>
  <c r="Q2249" i="16"/>
  <c r="Q2241" i="16"/>
  <c r="Q2233" i="16"/>
  <c r="Q2225" i="16"/>
  <c r="Q2217" i="16"/>
  <c r="Q2209" i="16"/>
  <c r="Q2201" i="16"/>
  <c r="Q2193" i="16"/>
  <c r="Q2185" i="16"/>
  <c r="Q2071" i="16"/>
  <c r="Q2069" i="16"/>
  <c r="Q2062" i="16"/>
  <c r="Q2057" i="16"/>
  <c r="Q2045" i="16"/>
  <c r="Q2037" i="16"/>
  <c r="Q2029" i="16"/>
  <c r="Q2021" i="16"/>
  <c r="Q2013" i="16"/>
  <c r="Q2005" i="16"/>
  <c r="Q1801" i="16"/>
  <c r="Q1786" i="16"/>
  <c r="Q1779" i="16"/>
  <c r="Q1768" i="16"/>
  <c r="Q1757" i="16"/>
  <c r="Q1751" i="16"/>
  <c r="Q1745" i="16"/>
  <c r="Q1737" i="16"/>
  <c r="Q1729" i="16"/>
  <c r="Q1721" i="16"/>
  <c r="Q1713" i="16"/>
  <c r="Q1705" i="16"/>
  <c r="Q1697" i="16"/>
  <c r="Q1689" i="16"/>
  <c r="Q1687" i="16"/>
  <c r="Q1669" i="16"/>
  <c r="Q1662" i="16"/>
  <c r="Q1660" i="16"/>
  <c r="Q1645" i="16"/>
  <c r="Q1627" i="16"/>
  <c r="Q1621" i="16"/>
  <c r="Q1616" i="16"/>
  <c r="Q1609" i="16"/>
  <c r="Q1604" i="16"/>
  <c r="Q1597" i="16"/>
  <c r="Q1592" i="16"/>
  <c r="Q1573" i="16"/>
  <c r="Q1566" i="16"/>
  <c r="Q1554" i="16"/>
  <c r="Q1547" i="16"/>
  <c r="Q1512" i="16"/>
  <c r="Q1472" i="16"/>
  <c r="Q1439" i="16"/>
  <c r="Q1432" i="16"/>
  <c r="Q1382" i="16"/>
  <c r="Q1319" i="16"/>
  <c r="Q1310" i="16"/>
  <c r="Q1260" i="16"/>
  <c r="Q912" i="16"/>
  <c r="Q841" i="16"/>
  <c r="Q731" i="16"/>
  <c r="Q655" i="16"/>
  <c r="Q2286" i="16"/>
  <c r="Q2278" i="16"/>
  <c r="Q2270" i="16"/>
  <c r="Q2262" i="16"/>
  <c r="Q2246" i="16"/>
  <c r="Q2238" i="16"/>
  <c r="Q2230" i="16"/>
  <c r="Q2222" i="16"/>
  <c r="Q2214" i="16"/>
  <c r="Q2206" i="16"/>
  <c r="Q2198" i="16"/>
  <c r="Q2190" i="16"/>
  <c r="Q2179" i="16"/>
  <c r="Q2171" i="16"/>
  <c r="Q2163" i="16"/>
  <c r="Q2155" i="16"/>
  <c r="Q2147" i="16"/>
  <c r="Q2139" i="16"/>
  <c r="Q2131" i="16"/>
  <c r="Q2123" i="16"/>
  <c r="Q2115" i="16"/>
  <c r="Q2107" i="16"/>
  <c r="Q2099" i="16"/>
  <c r="Q2086" i="16"/>
  <c r="Q2084" i="16"/>
  <c r="Q2064" i="16"/>
  <c r="Q2059" i="16"/>
  <c r="Q2042" i="16"/>
  <c r="Q2034" i="16"/>
  <c r="Q2026" i="16"/>
  <c r="Q2018" i="16"/>
  <c r="Q2010" i="16"/>
  <c r="Q1832" i="16"/>
  <c r="Q1826" i="16"/>
  <c r="Q1822" i="16"/>
  <c r="Q1818" i="16"/>
  <c r="Q1803" i="16"/>
  <c r="Q1797" i="16"/>
  <c r="Q1784" i="16"/>
  <c r="Q1773" i="16"/>
  <c r="Q1742" i="16"/>
  <c r="Q1734" i="16"/>
  <c r="Q1726" i="16"/>
  <c r="Q1718" i="16"/>
  <c r="Q1710" i="16"/>
  <c r="Q1702" i="16"/>
  <c r="Q1694" i="16"/>
  <c r="Q1682" i="16"/>
  <c r="Q1680" i="16"/>
  <c r="Q1671" i="16"/>
  <c r="Q1665" i="16"/>
  <c r="Q1658" i="16"/>
  <c r="Q1656" i="16"/>
  <c r="Q1647" i="16"/>
  <c r="Q1641" i="16"/>
  <c r="Q1634" i="16"/>
  <c r="Q1632" i="16"/>
  <c r="Q1623" i="16"/>
  <c r="Q1614" i="16"/>
  <c r="Q1602" i="16"/>
  <c r="Q1595" i="16"/>
  <c r="Q1587" i="16"/>
  <c r="Q1585" i="16"/>
  <c r="Q1580" i="16"/>
  <c r="Q1571" i="16"/>
  <c r="Q1564" i="16"/>
  <c r="Q1559" i="16"/>
  <c r="Q1552" i="16"/>
  <c r="Q1545" i="16"/>
  <c r="Q1186" i="16"/>
  <c r="Q1154" i="16"/>
  <c r="Q1258" i="16"/>
  <c r="Q1112" i="16"/>
  <c r="Q2395" i="16"/>
  <c r="Q2358" i="16"/>
  <c r="Q2356" i="16"/>
  <c r="Q2354" i="16"/>
  <c r="Q2352" i="16"/>
  <c r="Q2344" i="16"/>
  <c r="Q2336" i="16"/>
  <c r="Q2328" i="16"/>
  <c r="Q2320" i="16"/>
  <c r="Q2312" i="16"/>
  <c r="Q2304" i="16"/>
  <c r="Q2296" i="16"/>
  <c r="Q2288" i="16"/>
  <c r="Q2280" i="16"/>
  <c r="Q2272" i="16"/>
  <c r="Q2264" i="16"/>
  <c r="Q2256" i="16"/>
  <c r="Q2248" i="16"/>
  <c r="Q2240" i="16"/>
  <c r="Q2232" i="16"/>
  <c r="Q2224" i="16"/>
  <c r="Q2216" i="16"/>
  <c r="Q2208" i="16"/>
  <c r="Q2200" i="16"/>
  <c r="Q2192" i="16"/>
  <c r="Q2181" i="16"/>
  <c r="Q2173" i="16"/>
  <c r="Q2165" i="16"/>
  <c r="Q2157" i="16"/>
  <c r="Q2092" i="16"/>
  <c r="Q2079" i="16"/>
  <c r="Q2068" i="16"/>
  <c r="Q2061" i="16"/>
  <c r="Q2044" i="16"/>
  <c r="Q2036" i="16"/>
  <c r="Q2028" i="16"/>
  <c r="Q2020" i="16"/>
  <c r="Q2012" i="16"/>
  <c r="Q2004" i="16"/>
  <c r="Q1837" i="16"/>
  <c r="Q1810" i="16"/>
  <c r="Q1808" i="16"/>
  <c r="Q1795" i="16"/>
  <c r="Q1663" i="16"/>
  <c r="Q1661" i="16"/>
  <c r="Q1628" i="16"/>
  <c r="Q1617" i="16"/>
  <c r="Q1610" i="16"/>
  <c r="Q1605" i="16"/>
  <c r="Q1600" i="16"/>
  <c r="Q1598" i="16"/>
  <c r="Q1593" i="16"/>
  <c r="Q1576" i="16"/>
  <c r="Q1567" i="16"/>
  <c r="Q1562" i="16"/>
  <c r="Q1555" i="16"/>
  <c r="Q1548" i="16"/>
  <c r="Q1535" i="16"/>
  <c r="Q1533" i="16"/>
  <c r="Q1530" i="16"/>
  <c r="Q1528" i="16"/>
  <c r="Q1289" i="16"/>
  <c r="Q2325" i="16"/>
  <c r="Q2317" i="16"/>
  <c r="Q2178" i="16"/>
  <c r="Q2170" i="16"/>
  <c r="Q2162" i="16"/>
  <c r="Q2154" i="16"/>
  <c r="Q2146" i="16"/>
  <c r="Q2138" i="16"/>
  <c r="Q2130" i="16"/>
  <c r="Q2122" i="16"/>
  <c r="Q2114" i="16"/>
  <c r="Q2106" i="16"/>
  <c r="Q2098" i="16"/>
  <c r="Q2083" i="16"/>
  <c r="Q2070" i="16"/>
  <c r="Q2063" i="16"/>
  <c r="Q2049" i="16"/>
  <c r="Q2041" i="16"/>
  <c r="Q2033" i="16"/>
  <c r="Q2025" i="16"/>
  <c r="Q2017" i="16"/>
  <c r="Q2009" i="16"/>
  <c r="Q1802" i="16"/>
  <c r="Q1800" i="16"/>
  <c r="Q1785" i="16"/>
  <c r="Q1776" i="16"/>
  <c r="Q1741" i="16"/>
  <c r="Q1733" i="16"/>
  <c r="Q1725" i="16"/>
  <c r="Q1717" i="16"/>
  <c r="Q1709" i="16"/>
  <c r="Q1701" i="16"/>
  <c r="Q1693" i="16"/>
  <c r="Q1681" i="16"/>
  <c r="Q1674" i="16"/>
  <c r="Q1672" i="16"/>
  <c r="Q1650" i="16"/>
  <c r="Q1648" i="16"/>
  <c r="Q1635" i="16"/>
  <c r="Q1633" i="16"/>
  <c r="Q1624" i="16"/>
  <c r="Q1220" i="16"/>
  <c r="Q980" i="16"/>
  <c r="Q1509" i="16"/>
  <c r="Q1507" i="16"/>
  <c r="Q1467" i="16"/>
  <c r="Q1457" i="16"/>
  <c r="Q1452" i="16"/>
  <c r="Q1447" i="16"/>
  <c r="Q1442" i="16"/>
  <c r="Q1437" i="16"/>
  <c r="Q1427" i="16"/>
  <c r="Q1419" i="16"/>
  <c r="Q1414" i="16"/>
  <c r="Q1406" i="16"/>
  <c r="Q1345" i="16"/>
  <c r="Q1343" i="16"/>
  <c r="Q1323" i="16"/>
  <c r="Q1305" i="16"/>
  <c r="Q1303" i="16"/>
  <c r="Q1301" i="16"/>
  <c r="Q1299" i="16"/>
  <c r="Q1297" i="16"/>
  <c r="Q1295" i="16"/>
  <c r="Q1293" i="16"/>
  <c r="Q1291" i="16"/>
  <c r="Q1252" i="16"/>
  <c r="Q1250" i="16"/>
  <c r="Q1248" i="16"/>
  <c r="Q1246" i="16"/>
  <c r="Q1210" i="16"/>
  <c r="Q1192" i="16"/>
  <c r="Q1189" i="16"/>
  <c r="Q1181" i="16"/>
  <c r="Q1173" i="16"/>
  <c r="Q1165" i="16"/>
  <c r="Q1157" i="16"/>
  <c r="Q1149" i="16"/>
  <c r="Q1141" i="16"/>
  <c r="Q1133" i="16"/>
  <c r="Q1126" i="16"/>
  <c r="Q1020" i="16"/>
  <c r="Q902" i="16"/>
  <c r="Q747" i="16"/>
  <c r="Q1525" i="16"/>
  <c r="Q1523" i="16"/>
  <c r="Q1517" i="16"/>
  <c r="Q1515" i="16"/>
  <c r="Q1488" i="16"/>
  <c r="Q1475" i="16"/>
  <c r="Q1470" i="16"/>
  <c r="Q1465" i="16"/>
  <c r="Q1460" i="16"/>
  <c r="Q1450" i="16"/>
  <c r="Q1445" i="16"/>
  <c r="Q1430" i="16"/>
  <c r="Q1422" i="16"/>
  <c r="Q1417" i="16"/>
  <c r="Q1409" i="16"/>
  <c r="Q1402" i="16"/>
  <c r="Q1347" i="16"/>
  <c r="Q1334" i="16"/>
  <c r="Q1232" i="16"/>
  <c r="Q1122" i="16"/>
  <c r="Q1118" i="16"/>
  <c r="Q1116" i="16"/>
  <c r="Q996" i="16"/>
  <c r="Q233" i="16"/>
  <c r="Q1543" i="16"/>
  <c r="Q1538" i="16"/>
  <c r="Q1506" i="16"/>
  <c r="Q1502" i="16"/>
  <c r="Q1494" i="16"/>
  <c r="Q1468" i="16"/>
  <c r="Q1463" i="16"/>
  <c r="Q1458" i="16"/>
  <c r="Q1453" i="16"/>
  <c r="Q1448" i="16"/>
  <c r="Q1443" i="16"/>
  <c r="Q1438" i="16"/>
  <c r="Q1428" i="16"/>
  <c r="Q1420" i="16"/>
  <c r="Q1415" i="16"/>
  <c r="Q1407" i="16"/>
  <c r="Q1400" i="16"/>
  <c r="Q1390" i="16"/>
  <c r="Q1385" i="16"/>
  <c r="Q1383" i="16"/>
  <c r="Q1374" i="16"/>
  <c r="Q1369" i="16"/>
  <c r="Q1367" i="16"/>
  <c r="Q1358" i="16"/>
  <c r="Q1353" i="16"/>
  <c r="Q1351" i="16"/>
  <c r="Q1331" i="16"/>
  <c r="Q1318" i="16"/>
  <c r="Q1313" i="16"/>
  <c r="Q1311" i="16"/>
  <c r="Q1216" i="16"/>
  <c r="Q1190" i="16"/>
  <c r="Q1182" i="16"/>
  <c r="Q1174" i="16"/>
  <c r="Q1166" i="16"/>
  <c r="Q1158" i="16"/>
  <c r="Q1150" i="16"/>
  <c r="Q1142" i="16"/>
  <c r="Q1134" i="16"/>
  <c r="Q1100" i="16"/>
  <c r="Q1092" i="16"/>
  <c r="Q1012" i="16"/>
  <c r="Q988" i="16"/>
  <c r="Q958" i="16"/>
  <c r="Q942" i="16"/>
  <c r="Q825" i="16"/>
  <c r="Q779" i="16"/>
  <c r="Q580" i="16"/>
  <c r="Q1337" i="16"/>
  <c r="Q1335" i="16"/>
  <c r="Q1284" i="16"/>
  <c r="Q1282" i="16"/>
  <c r="Q1280" i="16"/>
  <c r="Q1278" i="16"/>
  <c r="Q1214" i="16"/>
  <c r="Q639" i="16"/>
  <c r="Q1105" i="16"/>
  <c r="Q1083" i="16"/>
  <c r="Q1076" i="16"/>
  <c r="Q1067" i="16"/>
  <c r="Q1065" i="16"/>
  <c r="Q1052" i="16"/>
  <c r="Q1036" i="16"/>
  <c r="Q813" i="16"/>
  <c r="Q797" i="16"/>
  <c r="Q714" i="16"/>
  <c r="Q707" i="16"/>
  <c r="Q702" i="16"/>
  <c r="Q700" i="16"/>
  <c r="Q695" i="16"/>
  <c r="Q688" i="16"/>
  <c r="Q669" i="16"/>
  <c r="Q652" i="16"/>
  <c r="Q627" i="16"/>
  <c r="Q625" i="16"/>
  <c r="Q612" i="16"/>
  <c r="Q607" i="16"/>
  <c r="Q602" i="16"/>
  <c r="Q597" i="16"/>
  <c r="Q560" i="16"/>
  <c r="Q481" i="16"/>
  <c r="Q395" i="16"/>
  <c r="Q385" i="16"/>
  <c r="Q1089" i="16"/>
  <c r="Q952" i="16"/>
  <c r="Q941" i="16"/>
  <c r="Q932" i="16"/>
  <c r="Q925" i="16"/>
  <c r="Q916" i="16"/>
  <c r="Q907" i="16"/>
  <c r="Q905" i="16"/>
  <c r="Q901" i="16"/>
  <c r="Q884" i="16"/>
  <c r="Q870" i="16"/>
  <c r="Q866" i="16"/>
  <c r="Q864" i="16"/>
  <c r="Q847" i="16"/>
  <c r="Q840" i="16"/>
  <c r="Q838" i="16"/>
  <c r="Q831" i="16"/>
  <c r="Q824" i="16"/>
  <c r="Q822" i="16"/>
  <c r="Q815" i="16"/>
  <c r="Q790" i="16"/>
  <c r="Q778" i="16"/>
  <c r="Q762" i="16"/>
  <c r="Q746" i="16"/>
  <c r="Q730" i="16"/>
  <c r="Q709" i="16"/>
  <c r="Q697" i="16"/>
  <c r="Q690" i="16"/>
  <c r="Q683" i="16"/>
  <c r="Q678" i="16"/>
  <c r="Q676" i="16"/>
  <c r="Q671" i="16"/>
  <c r="Q664" i="16"/>
  <c r="Q659" i="16"/>
  <c r="Q654" i="16"/>
  <c r="Q647" i="16"/>
  <c r="Q599" i="16"/>
  <c r="Q587" i="16"/>
  <c r="Q282" i="16"/>
  <c r="Q74" i="16"/>
  <c r="Q1073" i="16"/>
  <c r="Q961" i="16"/>
  <c r="Q955" i="16"/>
  <c r="Q943" i="16"/>
  <c r="Q934" i="16"/>
  <c r="Q927" i="16"/>
  <c r="Q918" i="16"/>
  <c r="Q849" i="16"/>
  <c r="Q833" i="16"/>
  <c r="Q801" i="16"/>
  <c r="Q785" i="16"/>
  <c r="Q771" i="16"/>
  <c r="Q755" i="16"/>
  <c r="Q739" i="16"/>
  <c r="Q559" i="16"/>
  <c r="Q521" i="16"/>
  <c r="Q511" i="16"/>
  <c r="Q402" i="16"/>
  <c r="Q620" i="16"/>
  <c r="Q390" i="16"/>
  <c r="Q33" i="16"/>
  <c r="Q1104" i="16"/>
  <c r="Q1095" i="16"/>
  <c r="Q1093" i="16"/>
  <c r="Q1086" i="16"/>
  <c r="Q1084" i="16"/>
  <c r="Q1059" i="16"/>
  <c r="Q1055" i="16"/>
  <c r="Q1037" i="16"/>
  <c r="Q953" i="16"/>
  <c r="Q951" i="16"/>
  <c r="Q949" i="16"/>
  <c r="Q938" i="16"/>
  <c r="Q931" i="16"/>
  <c r="Q922" i="16"/>
  <c r="Q915" i="16"/>
  <c r="Q904" i="16"/>
  <c r="Q805" i="16"/>
  <c r="Q768" i="16"/>
  <c r="Q761" i="16"/>
  <c r="Q759" i="16"/>
  <c r="Q752" i="16"/>
  <c r="Q745" i="16"/>
  <c r="Q743" i="16"/>
  <c r="Q736" i="16"/>
  <c r="Q729" i="16"/>
  <c r="Q727" i="16"/>
  <c r="Q720" i="16"/>
  <c r="Q701" i="16"/>
  <c r="Q682" i="16"/>
  <c r="Q675" i="16"/>
  <c r="Q670" i="16"/>
  <c r="Q668" i="16"/>
  <c r="Q663" i="16"/>
  <c r="Q658" i="16"/>
  <c r="Q653" i="16"/>
  <c r="Q646" i="16"/>
  <c r="Q624" i="16"/>
  <c r="Q591" i="16"/>
  <c r="Q584" i="16"/>
  <c r="Q545" i="16"/>
  <c r="Q359" i="16"/>
  <c r="Q1070" i="16"/>
  <c r="Q940" i="16"/>
  <c r="Q933" i="16"/>
  <c r="Q924" i="16"/>
  <c r="Q917" i="16"/>
  <c r="Q906" i="16"/>
  <c r="Q900" i="16"/>
  <c r="Q898" i="16"/>
  <c r="Q896" i="16"/>
  <c r="Q889" i="16"/>
  <c r="Q887" i="16"/>
  <c r="Q878" i="16"/>
  <c r="Q876" i="16"/>
  <c r="Q869" i="16"/>
  <c r="Q867" i="16"/>
  <c r="Q865" i="16"/>
  <c r="Q860" i="16"/>
  <c r="Q853" i="16"/>
  <c r="Q848" i="16"/>
  <c r="Q846" i="16"/>
  <c r="Q839" i="16"/>
  <c r="Q832" i="16"/>
  <c r="Q830" i="16"/>
  <c r="Q823" i="16"/>
  <c r="Q816" i="16"/>
  <c r="Q814" i="16"/>
  <c r="Q807" i="16"/>
  <c r="Q800" i="16"/>
  <c r="Q798" i="16"/>
  <c r="Q791" i="16"/>
  <c r="Q784" i="16"/>
  <c r="Q770" i="16"/>
  <c r="Q754" i="16"/>
  <c r="Q738" i="16"/>
  <c r="Q722" i="16"/>
  <c r="Q715" i="16"/>
  <c r="Q710" i="16"/>
  <c r="Q708" i="16"/>
  <c r="Q703" i="16"/>
  <c r="Q696" i="16"/>
  <c r="Q677" i="16"/>
  <c r="Q665" i="16"/>
  <c r="Q632" i="16"/>
  <c r="Q603" i="16"/>
  <c r="Q302" i="16"/>
  <c r="Q277" i="16"/>
  <c r="Q503" i="16"/>
  <c r="Q500" i="16"/>
  <c r="Q473" i="16"/>
  <c r="Q467" i="16"/>
  <c r="Q457" i="16"/>
  <c r="Q446" i="16"/>
  <c r="Q440" i="16"/>
  <c r="Q404" i="16"/>
  <c r="Q397" i="16"/>
  <c r="Q392" i="16"/>
  <c r="Q245" i="16"/>
  <c r="Q229" i="16"/>
  <c r="Q211" i="16"/>
  <c r="Q197" i="16"/>
  <c r="Q84" i="16"/>
  <c r="Q59" i="16"/>
  <c r="Q43" i="16"/>
  <c r="B6" i="15"/>
  <c r="Q508" i="16"/>
  <c r="Q495" i="16"/>
  <c r="Q361" i="16"/>
  <c r="Q319" i="16"/>
  <c r="Q304" i="16"/>
  <c r="Q289" i="16"/>
  <c r="Q284" i="16"/>
  <c r="Q269" i="16"/>
  <c r="Q238" i="16"/>
  <c r="Q232" i="16"/>
  <c r="Q196" i="16"/>
  <c r="Q523" i="16"/>
  <c r="Q505" i="16"/>
  <c r="Q487" i="16"/>
  <c r="Q426" i="16"/>
  <c r="Q419" i="16"/>
  <c r="Q384" i="16"/>
  <c r="Q356" i="16"/>
  <c r="Q338" i="16"/>
  <c r="Q323" i="16"/>
  <c r="Q281" i="16"/>
  <c r="Q231" i="16"/>
  <c r="Q213" i="16"/>
  <c r="Q210" i="16"/>
  <c r="Q207" i="16"/>
  <c r="Q575" i="16"/>
  <c r="Q561" i="16"/>
  <c r="Q558" i="16"/>
  <c r="Q544" i="16"/>
  <c r="Q538" i="16"/>
  <c r="Q502" i="16"/>
  <c r="Q492" i="16"/>
  <c r="Q469" i="16"/>
  <c r="Q466" i="16"/>
  <c r="Q461" i="16"/>
  <c r="Q396" i="16"/>
  <c r="Q368" i="16"/>
  <c r="Q288" i="16"/>
  <c r="Q268" i="16"/>
  <c r="Q438" i="16"/>
  <c r="Q308" i="16"/>
  <c r="Q267" i="16"/>
  <c r="Q259" i="16"/>
  <c r="Q256" i="16"/>
  <c r="Q215" i="16"/>
  <c r="Q212" i="16"/>
  <c r="Q209" i="16"/>
  <c r="Q188" i="16"/>
  <c r="Q176" i="16"/>
  <c r="Q149" i="16"/>
  <c r="Q55" i="16"/>
  <c r="Q48" i="16"/>
  <c r="Q501" i="16"/>
  <c r="Q452" i="16"/>
  <c r="Q342" i="16"/>
  <c r="Q332" i="16"/>
  <c r="Q313" i="16"/>
  <c r="Q154" i="16"/>
  <c r="Q115" i="16"/>
  <c r="Q77" i="16"/>
  <c r="Q195" i="16"/>
  <c r="Q192" i="16"/>
  <c r="Q173" i="16"/>
  <c r="Q146" i="16"/>
  <c r="Q86" i="16"/>
  <c r="Q73" i="16"/>
  <c r="Q50" i="16"/>
  <c r="Q45" i="16"/>
  <c r="Q18" i="16"/>
  <c r="Q182" i="16"/>
  <c r="Q160" i="16"/>
  <c r="Q114" i="16"/>
  <c r="Q88" i="16"/>
  <c r="Q3" i="16"/>
  <c r="Q75" i="16"/>
  <c r="Q64" i="16"/>
  <c r="Q49" i="16"/>
  <c r="Q22" i="16"/>
  <c r="Q8" i="16"/>
  <c r="Q179" i="16"/>
  <c r="Q159" i="16"/>
  <c r="Q80" i="16"/>
  <c r="Q57" i="16"/>
  <c r="Q571" i="16"/>
  <c r="Q569" i="16"/>
  <c r="Q552" i="16"/>
  <c r="Q539" i="16"/>
  <c r="Q537" i="16"/>
  <c r="Q468" i="16"/>
  <c r="Q431" i="16"/>
  <c r="Q415" i="16"/>
  <c r="Q379" i="16"/>
  <c r="Q347" i="16"/>
  <c r="Q306" i="16"/>
  <c r="Q293" i="16"/>
  <c r="Q287" i="16"/>
  <c r="Q280" i="16"/>
  <c r="Q276" i="16"/>
  <c r="Q264" i="16"/>
  <c r="Q244" i="16"/>
  <c r="Q239" i="16"/>
  <c r="Q219" i="16"/>
  <c r="Q191" i="16"/>
  <c r="Q175" i="16"/>
  <c r="Q170" i="16"/>
  <c r="Q153" i="16"/>
  <c r="Q144" i="16"/>
  <c r="Q133" i="16"/>
  <c r="Q85" i="16"/>
  <c r="Q69" i="16"/>
  <c r="Q62" i="16"/>
  <c r="Q60" i="16"/>
  <c r="Q25" i="16"/>
  <c r="Q16" i="16"/>
  <c r="Q4" i="16"/>
  <c r="Q72" i="16"/>
  <c r="Q56" i="16"/>
  <c r="Q37" i="16"/>
  <c r="Q30" i="16"/>
  <c r="Q28" i="16"/>
  <c r="Q615" i="16"/>
  <c r="Q613" i="16"/>
  <c r="Q596" i="16"/>
  <c r="Q583" i="16"/>
  <c r="Q581" i="16"/>
  <c r="Q564" i="16"/>
  <c r="Q551" i="16"/>
  <c r="Q549" i="16"/>
  <c r="Q532" i="16"/>
  <c r="Q515" i="16"/>
  <c r="Q448" i="16"/>
  <c r="Q439" i="16"/>
  <c r="Q423" i="16"/>
  <c r="Q406" i="16"/>
  <c r="Q387" i="16"/>
  <c r="Q375" i="16"/>
  <c r="Q363" i="16"/>
  <c r="Q343" i="16"/>
  <c r="Q335" i="16"/>
  <c r="Q325" i="16"/>
  <c r="Q316" i="16"/>
  <c r="Q311" i="16"/>
  <c r="Q279" i="16"/>
  <c r="Q248" i="16"/>
  <c r="Q243" i="16"/>
  <c r="Q227" i="16"/>
  <c r="Q201" i="16"/>
  <c r="Q199" i="16"/>
  <c r="Q169" i="16"/>
  <c r="Q132" i="16"/>
  <c r="Q54" i="16"/>
  <c r="Q2355" i="16"/>
  <c r="Q2309" i="16"/>
  <c r="Q2301" i="16"/>
  <c r="Q2293" i="16"/>
  <c r="Q2285" i="16"/>
  <c r="Q2277" i="16"/>
  <c r="Q2269" i="16"/>
  <c r="Q2261" i="16"/>
  <c r="Q2253" i="16"/>
  <c r="Q2096" i="16"/>
  <c r="Q2396" i="16"/>
  <c r="Q2388" i="16"/>
  <c r="Q2380" i="16"/>
  <c r="Q2372" i="16"/>
  <c r="Q2364" i="16"/>
  <c r="Q2397" i="16"/>
  <c r="Q2389" i="16"/>
  <c r="Q2381" i="16"/>
  <c r="Q2373" i="16"/>
  <c r="Q2365" i="16"/>
  <c r="Q2357" i="16"/>
  <c r="Q2303" i="16"/>
  <c r="Q2295" i="16"/>
  <c r="Q2287" i="16"/>
  <c r="Q2279" i="16"/>
  <c r="Q2271" i="16"/>
  <c r="Q2263" i="16"/>
  <c r="Q2255" i="16"/>
  <c r="Q2076" i="16"/>
  <c r="Q2399" i="16"/>
  <c r="Q2391" i="16"/>
  <c r="Q2383" i="16"/>
  <c r="Q2375" i="16"/>
  <c r="Q2367" i="16"/>
  <c r="Q2359" i="16"/>
  <c r="Q2305" i="16"/>
  <c r="Q2297" i="16"/>
  <c r="Q2289" i="16"/>
  <c r="Q2281" i="16"/>
  <c r="Q2273" i="16"/>
  <c r="Q2265" i="16"/>
  <c r="Q2080" i="16"/>
  <c r="Q2254" i="16"/>
  <c r="Q2401" i="16"/>
  <c r="Q2393" i="16"/>
  <c r="Q2385" i="16"/>
  <c r="Q2377" i="16"/>
  <c r="Q2369" i="16"/>
  <c r="Q2361" i="16"/>
  <c r="Q2353" i="16"/>
  <c r="Q2307" i="16"/>
  <c r="Q2299" i="16"/>
  <c r="Q2291" i="16"/>
  <c r="Q2283" i="16"/>
  <c r="Q2275" i="16"/>
  <c r="Q2267" i="16"/>
  <c r="Q2056" i="16"/>
  <c r="Q2054" i="16"/>
  <c r="Q2060" i="16"/>
  <c r="Q2052" i="16"/>
  <c r="Q2058" i="16"/>
  <c r="Q2050" i="16"/>
  <c r="Q1834" i="16"/>
  <c r="Q1499" i="16"/>
  <c r="Q1527" i="16"/>
  <c r="Q1519" i="16"/>
  <c r="Q1511" i="16"/>
  <c r="Q1503" i="16"/>
  <c r="Q1495" i="16"/>
  <c r="Q1487" i="16"/>
  <c r="Q1483" i="16"/>
  <c r="Q1479" i="16"/>
  <c r="Q1360" i="16"/>
  <c r="Q1529" i="16"/>
  <c r="Q1521" i="16"/>
  <c r="Q1513" i="16"/>
  <c r="Q1505" i="16"/>
  <c r="Q1497" i="16"/>
  <c r="Q1489" i="16"/>
  <c r="Q1484" i="16"/>
  <c r="Q1480" i="16"/>
  <c r="Q1476" i="16"/>
  <c r="Q1395" i="16"/>
  <c r="Q1384" i="16"/>
  <c r="Q1490" i="16"/>
  <c r="Q1491" i="16"/>
  <c r="Q1485" i="16"/>
  <c r="Q1481" i="16"/>
  <c r="Q1477" i="16"/>
  <c r="Q1376" i="16"/>
  <c r="Q1532" i="16"/>
  <c r="Q1524" i="16"/>
  <c r="Q1516" i="16"/>
  <c r="Q1508" i="16"/>
  <c r="Q1500" i="16"/>
  <c r="Q1493" i="16"/>
  <c r="Q1486" i="16"/>
  <c r="Q1482" i="16"/>
  <c r="Q1478" i="16"/>
  <c r="Q1368" i="16"/>
  <c r="Q1401" i="16"/>
  <c r="Q1393" i="16"/>
  <c r="Q1386" i="16"/>
  <c r="Q1378" i="16"/>
  <c r="Q1370" i="16"/>
  <c r="Q1362" i="16"/>
  <c r="Q1354" i="16"/>
  <c r="Q1346" i="16"/>
  <c r="Q1338" i="16"/>
  <c r="Q1330" i="16"/>
  <c r="Q1322" i="16"/>
  <c r="Q1314" i="16"/>
  <c r="Q1306" i="16"/>
  <c r="Q1298" i="16"/>
  <c r="Q1290" i="16"/>
  <c r="Q1262" i="16"/>
  <c r="Q1230" i="16"/>
  <c r="Q1198" i="16"/>
  <c r="Q1352" i="16"/>
  <c r="Q1344" i="16"/>
  <c r="Q1336" i="16"/>
  <c r="Q1328" i="16"/>
  <c r="Q1320" i="16"/>
  <c r="Q1312" i="16"/>
  <c r="Q1304" i="16"/>
  <c r="Q1296" i="16"/>
  <c r="Q1286" i="16"/>
  <c r="Q1254" i="16"/>
  <c r="Q1202" i="16"/>
  <c r="Q1404" i="16"/>
  <c r="Q1396" i="16"/>
  <c r="Q1387" i="16"/>
  <c r="Q1379" i="16"/>
  <c r="Q1371" i="16"/>
  <c r="Q1363" i="16"/>
  <c r="Q1315" i="16"/>
  <c r="Q1399" i="16"/>
  <c r="Q1391" i="16"/>
  <c r="Q1388" i="16"/>
  <c r="Q1380" i="16"/>
  <c r="Q1372" i="16"/>
  <c r="Q1364" i="16"/>
  <c r="Q1356" i="16"/>
  <c r="Q1348" i="16"/>
  <c r="Q1340" i="16"/>
  <c r="Q1332" i="16"/>
  <c r="Q1324" i="16"/>
  <c r="Q1316" i="16"/>
  <c r="Q1308" i="16"/>
  <c r="Q1300" i="16"/>
  <c r="Q1292" i="16"/>
  <c r="Q1270" i="16"/>
  <c r="Q1238" i="16"/>
  <c r="Q1194" i="16"/>
  <c r="Q1184" i="16"/>
  <c r="Q1176" i="16"/>
  <c r="Q1168" i="16"/>
  <c r="Q1160" i="16"/>
  <c r="Q1152" i="16"/>
  <c r="Q1144" i="16"/>
  <c r="Q1136" i="16"/>
  <c r="Q1128" i="16"/>
  <c r="Q1187" i="16"/>
  <c r="Q1179" i="16"/>
  <c r="Q1171" i="16"/>
  <c r="Q1163" i="16"/>
  <c r="Q1155" i="16"/>
  <c r="Q1147" i="16"/>
  <c r="Q1139" i="16"/>
  <c r="Q1131" i="16"/>
  <c r="Q1188" i="16"/>
  <c r="Q1180" i="16"/>
  <c r="Q1172" i="16"/>
  <c r="Q1164" i="16"/>
  <c r="Q1156" i="16"/>
  <c r="Q1148" i="16"/>
  <c r="Q1140" i="16"/>
  <c r="Q1132" i="16"/>
  <c r="Q1119" i="16"/>
  <c r="Q1103" i="16"/>
  <c r="Q1087" i="16"/>
  <c r="Q1071" i="16"/>
  <c r="Q1117" i="16"/>
  <c r="Q529" i="16"/>
  <c r="Q488" i="16"/>
  <c r="Q483" i="16"/>
  <c r="Q472" i="16"/>
  <c r="Q525" i="16"/>
  <c r="Q513" i="16"/>
  <c r="Q475" i="16"/>
  <c r="Q449" i="16"/>
  <c r="Q456" i="16"/>
  <c r="Q412" i="16"/>
  <c r="Q464" i="16"/>
  <c r="Q520" i="16"/>
  <c r="Q314" i="16"/>
  <c r="Q330" i="16"/>
  <c r="Q265" i="16"/>
  <c r="Q189" i="16"/>
  <c r="Q273" i="16"/>
  <c r="Q257" i="16"/>
  <c r="Q249" i="16"/>
  <c r="Q177" i="16"/>
  <c r="Q214" i="16"/>
  <c r="Q185" i="16"/>
  <c r="Q171" i="16"/>
  <c r="Q163" i="16"/>
  <c r="Q155" i="16"/>
  <c r="Q147" i="16"/>
  <c r="N2" i="3"/>
  <c r="G2" i="16" s="1"/>
  <c r="S2" i="3"/>
  <c r="P3" i="3" l="1"/>
  <c r="N112" i="3"/>
  <c r="G112" i="14" s="1"/>
  <c r="N8" i="3"/>
  <c r="G8" i="16" s="1"/>
  <c r="N110" i="3"/>
  <c r="G110" i="14" s="1"/>
  <c r="M12" i="3"/>
  <c r="N109" i="3"/>
  <c r="G109" i="14" s="1"/>
  <c r="M61" i="3"/>
  <c r="F61" i="14" s="1"/>
  <c r="M9" i="3"/>
  <c r="N113" i="3"/>
  <c r="G113" i="16" s="1"/>
  <c r="N9" i="3"/>
  <c r="G9" i="14" s="1"/>
  <c r="N105" i="3"/>
  <c r="G105" i="14" s="1"/>
  <c r="M107" i="3"/>
  <c r="P107" i="3" s="1"/>
  <c r="N114" i="3"/>
  <c r="G114" i="14" s="1"/>
  <c r="M109" i="3"/>
  <c r="F109" i="14" s="1"/>
  <c r="M10" i="3"/>
  <c r="F10" i="16" s="1"/>
  <c r="N117" i="3"/>
  <c r="G117" i="14" s="1"/>
  <c r="N12" i="3"/>
  <c r="G12" i="16" s="1"/>
  <c r="M106" i="3"/>
  <c r="F106" i="14" s="1"/>
  <c r="M163" i="3"/>
  <c r="F163" i="14" s="1"/>
  <c r="F187" i="3" a="1"/>
  <c r="F187" i="3" s="1"/>
  <c r="V187" i="3" s="1"/>
  <c r="M16" i="3"/>
  <c r="M118" i="3"/>
  <c r="F118" i="14" s="1"/>
  <c r="M13" i="3"/>
  <c r="F13" i="14" s="1"/>
  <c r="N116" i="3"/>
  <c r="G116" i="16" s="1"/>
  <c r="M103" i="3"/>
  <c r="F103" i="16" s="1"/>
  <c r="N65" i="3"/>
  <c r="G65" i="14" s="1"/>
  <c r="M104" i="3"/>
  <c r="F104" i="14" s="1"/>
  <c r="M153" i="3"/>
  <c r="F153" i="14" s="1"/>
  <c r="C6" i="4"/>
  <c r="D6" i="4" s="1"/>
  <c r="M14" i="3"/>
  <c r="F14" i="14" s="1"/>
  <c r="M150" i="3"/>
  <c r="F150" i="14" s="1"/>
  <c r="F164" i="3" a="1"/>
  <c r="F164" i="3" s="1"/>
  <c r="V164" i="3" s="1"/>
  <c r="M111" i="3"/>
  <c r="F111" i="14" s="1"/>
  <c r="M110" i="3"/>
  <c r="F110" i="14" s="1"/>
  <c r="N63" i="3"/>
  <c r="G63" i="14" s="1"/>
  <c r="N16" i="3"/>
  <c r="G16" i="14" s="1"/>
  <c r="N6" i="3"/>
  <c r="G6" i="14" s="1"/>
  <c r="M11" i="3"/>
  <c r="P11" i="3" s="1"/>
  <c r="M60" i="3"/>
  <c r="F60" i="14" s="1"/>
  <c r="M18" i="3"/>
  <c r="P18" i="3" s="1"/>
  <c r="N5" i="3"/>
  <c r="G5" i="14" s="1"/>
  <c r="N17" i="3"/>
  <c r="G17" i="16" s="1"/>
  <c r="M8" i="3"/>
  <c r="N14" i="3"/>
  <c r="N7" i="3"/>
  <c r="G7" i="14" s="1"/>
  <c r="M114" i="3"/>
  <c r="F114" i="16" s="1"/>
  <c r="N10" i="3"/>
  <c r="N62" i="3"/>
  <c r="G62" i="14" s="1"/>
  <c r="O3" i="3"/>
  <c r="M17" i="3"/>
  <c r="N4" i="3"/>
  <c r="G4" i="16" s="1"/>
  <c r="M73" i="3"/>
  <c r="F73" i="16" s="1"/>
  <c r="N104" i="3"/>
  <c r="G104" i="16" s="1"/>
  <c r="M5" i="3"/>
  <c r="N13" i="3"/>
  <c r="G13" i="14" s="1"/>
  <c r="N15" i="3"/>
  <c r="G15" i="14" s="1"/>
  <c r="F15" i="14"/>
  <c r="F15" i="16"/>
  <c r="G11" i="14"/>
  <c r="G11" i="16"/>
  <c r="F4" i="14"/>
  <c r="F4" i="16"/>
  <c r="F3" i="14"/>
  <c r="F3" i="16"/>
  <c r="G18" i="14"/>
  <c r="G18" i="16"/>
  <c r="G3" i="14"/>
  <c r="G3" i="16"/>
  <c r="G107" i="14"/>
  <c r="G107" i="16"/>
  <c r="G2" i="14"/>
  <c r="V3" i="3" l="1"/>
  <c r="F7" i="3" s="1" a="1"/>
  <c r="F7" i="3" s="1"/>
  <c r="W3" i="3"/>
  <c r="G111" i="3" s="1" a="1"/>
  <c r="G111" i="3" s="1"/>
  <c r="N111" i="3" s="1"/>
  <c r="O111" i="3" s="1"/>
  <c r="W18" i="3"/>
  <c r="G20" i="3" s="1" a="1"/>
  <c r="G20" i="3" s="1"/>
  <c r="W11" i="3"/>
  <c r="G22" i="3" s="1" a="1"/>
  <c r="G22" i="3" s="1"/>
  <c r="W107" i="3"/>
  <c r="G119" i="3" s="1" a="1"/>
  <c r="G119" i="3" s="1"/>
  <c r="F14" i="16"/>
  <c r="G112" i="16"/>
  <c r="G63" i="16"/>
  <c r="G12" i="14"/>
  <c r="G114" i="16"/>
  <c r="G8" i="14"/>
  <c r="F118" i="16"/>
  <c r="G17" i="14"/>
  <c r="F103" i="14"/>
  <c r="O14" i="3"/>
  <c r="V14" i="3" s="1"/>
  <c r="F109" i="16"/>
  <c r="G113" i="14"/>
  <c r="G7" i="16"/>
  <c r="G105" i="16"/>
  <c r="F111" i="16"/>
  <c r="G16" i="16"/>
  <c r="G65" i="16"/>
  <c r="F150" i="16"/>
  <c r="F106" i="16"/>
  <c r="G110" i="16"/>
  <c r="G109" i="16"/>
  <c r="P12" i="3"/>
  <c r="F163" i="16"/>
  <c r="O10" i="3"/>
  <c r="F104" i="16"/>
  <c r="F10" i="14"/>
  <c r="G6" i="16"/>
  <c r="G9" i="16"/>
  <c r="P9" i="3"/>
  <c r="P16" i="3"/>
  <c r="F60" i="16"/>
  <c r="G62" i="16"/>
  <c r="G5" i="16"/>
  <c r="F73" i="14"/>
  <c r="O12" i="3"/>
  <c r="V12" i="3" s="1"/>
  <c r="G13" i="16"/>
  <c r="F61" i="16"/>
  <c r="P109" i="3"/>
  <c r="G116" i="14"/>
  <c r="P110" i="3"/>
  <c r="P5" i="3"/>
  <c r="P17" i="3"/>
  <c r="P114" i="3"/>
  <c r="P8" i="3"/>
  <c r="C21" i="4"/>
  <c r="D21" i="4" s="1"/>
  <c r="F114" i="14"/>
  <c r="F17" i="16"/>
  <c r="F8" i="16"/>
  <c r="P13" i="3"/>
  <c r="C19" i="4"/>
  <c r="D19" i="4" s="1"/>
  <c r="G15" i="16"/>
  <c r="F110" i="16"/>
  <c r="F153" i="16"/>
  <c r="G4" i="14"/>
  <c r="O104" i="3"/>
  <c r="G117" i="16"/>
  <c r="G14" i="14"/>
  <c r="F8" i="14"/>
  <c r="F13" i="16"/>
  <c r="F9" i="14"/>
  <c r="O107" i="3"/>
  <c r="V107" i="3" s="1"/>
  <c r="F12" i="16"/>
  <c r="O18" i="3"/>
  <c r="V18" i="3" s="1"/>
  <c r="F167" i="3" a="1"/>
  <c r="F167" i="3" s="1"/>
  <c r="V167" i="3" s="1"/>
  <c r="F16" i="14"/>
  <c r="O13" i="3"/>
  <c r="O114" i="3"/>
  <c r="F107" i="14"/>
  <c r="F5" i="16"/>
  <c r="O9" i="3"/>
  <c r="V9" i="3" s="1"/>
  <c r="F107" i="16"/>
  <c r="F12" i="14"/>
  <c r="F16" i="16"/>
  <c r="F5" i="14"/>
  <c r="O11" i="3"/>
  <c r="V11" i="3" s="1"/>
  <c r="F18" i="16"/>
  <c r="F11" i="16"/>
  <c r="G10" i="16"/>
  <c r="F18" i="14"/>
  <c r="F11" i="14"/>
  <c r="G10" i="14"/>
  <c r="G14" i="16"/>
  <c r="F9" i="16"/>
  <c r="O110" i="3"/>
  <c r="O16" i="3"/>
  <c r="O8" i="3"/>
  <c r="P14" i="3"/>
  <c r="P10" i="3"/>
  <c r="O109" i="3"/>
  <c r="V109" i="3" s="1"/>
  <c r="O4" i="3"/>
  <c r="V4" i="3" s="1"/>
  <c r="P4" i="3"/>
  <c r="O17" i="3"/>
  <c r="V17" i="3" s="1"/>
  <c r="O5" i="3"/>
  <c r="V5" i="3" s="1"/>
  <c r="F197" i="3" a="1"/>
  <c r="F197" i="3" s="1"/>
  <c r="V197" i="3" s="1"/>
  <c r="M187" i="3"/>
  <c r="G104" i="14"/>
  <c r="F17" i="14"/>
  <c r="F183" i="3" a="1"/>
  <c r="F183" i="3" s="1"/>
  <c r="V183" i="3" s="1"/>
  <c r="M164" i="3"/>
  <c r="O15" i="3"/>
  <c r="V15" i="3" s="1"/>
  <c r="P15" i="3"/>
  <c r="P104" i="3"/>
  <c r="I3" i="14"/>
  <c r="J3" i="14" s="1"/>
  <c r="K3" i="14" s="1"/>
  <c r="I3" i="16"/>
  <c r="J3" i="16" s="1"/>
  <c r="K3" i="16" s="1"/>
  <c r="B9" i="15"/>
  <c r="V111" i="3" l="1"/>
  <c r="C18" i="4" s="1"/>
  <c r="D18" i="4" s="1"/>
  <c r="M7" i="3"/>
  <c r="F7" i="14" s="1"/>
  <c r="N22" i="3"/>
  <c r="G22" i="16" s="1"/>
  <c r="W119" i="3"/>
  <c r="G139" i="3" s="1" a="1"/>
  <c r="G139" i="3" s="1"/>
  <c r="N139" i="3" s="1"/>
  <c r="N119" i="3"/>
  <c r="G119" i="14" s="1"/>
  <c r="W20" i="3"/>
  <c r="G32" i="3" s="1" a="1"/>
  <c r="G32" i="3" s="1"/>
  <c r="N32" i="3" s="1"/>
  <c r="N20" i="3"/>
  <c r="G20" i="14" s="1"/>
  <c r="V13" i="3"/>
  <c r="F38" i="3" s="1" a="1"/>
  <c r="F38" i="3" s="1"/>
  <c r="W10" i="3"/>
  <c r="G30" i="3" s="1" a="1"/>
  <c r="G30" i="3" s="1"/>
  <c r="V8" i="3"/>
  <c r="C10" i="4" s="1"/>
  <c r="D10" i="4" s="1"/>
  <c r="W109" i="3"/>
  <c r="G131" i="3" s="1" a="1"/>
  <c r="G131" i="3" s="1"/>
  <c r="W16" i="3"/>
  <c r="G26" i="3" s="1" a="1"/>
  <c r="G26" i="3" s="1"/>
  <c r="N26" i="3" s="1"/>
  <c r="G26" i="14" s="1"/>
  <c r="W12" i="3"/>
  <c r="G23" i="3" s="1" a="1"/>
  <c r="G23" i="3" s="1"/>
  <c r="W104" i="3"/>
  <c r="G121" i="3" s="1" a="1"/>
  <c r="G121" i="3" s="1"/>
  <c r="W14" i="3"/>
  <c r="G25" i="3" s="1" a="1"/>
  <c r="G25" i="3" s="1"/>
  <c r="N25" i="3" s="1"/>
  <c r="G25" i="14" s="1"/>
  <c r="V104" i="3"/>
  <c r="C16" i="4" s="1"/>
  <c r="D16" i="4" s="1"/>
  <c r="V110" i="3"/>
  <c r="F123" i="3" s="1" a="1"/>
  <c r="F123" i="3" s="1"/>
  <c r="W8" i="3"/>
  <c r="G21" i="3" s="1" a="1"/>
  <c r="G21" i="3" s="1"/>
  <c r="W9" i="3"/>
  <c r="G36" i="3" s="1" a="1"/>
  <c r="G36" i="3" s="1"/>
  <c r="N36" i="3" s="1"/>
  <c r="G36" i="14" s="1"/>
  <c r="W5" i="3"/>
  <c r="G34" i="3" s="1" a="1"/>
  <c r="G34" i="3" s="1"/>
  <c r="N34" i="3" s="1"/>
  <c r="G34" i="14" s="1"/>
  <c r="V10" i="3"/>
  <c r="C28" i="4" s="1"/>
  <c r="D28" i="4" s="1"/>
  <c r="W15" i="3"/>
  <c r="G24" i="3" s="1" a="1"/>
  <c r="G24" i="3" s="1"/>
  <c r="V16" i="3"/>
  <c r="C13" i="4" s="1"/>
  <c r="D13" i="4" s="1"/>
  <c r="W4" i="3"/>
  <c r="G31" i="3" s="1" a="1"/>
  <c r="G31" i="3" s="1"/>
  <c r="N31" i="3" s="1"/>
  <c r="G31" i="16" s="1"/>
  <c r="V114" i="3"/>
  <c r="F130" i="3" s="1" a="1"/>
  <c r="F130" i="3" s="1"/>
  <c r="W114" i="3"/>
  <c r="G130" i="3" s="1" a="1"/>
  <c r="G130" i="3" s="1"/>
  <c r="C3" i="4"/>
  <c r="D3" i="4" s="1"/>
  <c r="W17" i="3"/>
  <c r="G19" i="3" s="1" a="1"/>
  <c r="G19" i="3" s="1"/>
  <c r="N19" i="3" s="1"/>
  <c r="G19" i="14" s="1"/>
  <c r="W13" i="3"/>
  <c r="G38" i="3" s="1" a="1"/>
  <c r="G38" i="3" s="1"/>
  <c r="N38" i="3" s="1"/>
  <c r="G38" i="14" s="1"/>
  <c r="W110" i="3"/>
  <c r="G123" i="3" s="1" a="1"/>
  <c r="G123" i="3" s="1"/>
  <c r="F131" i="3" a="1"/>
  <c r="F131" i="3" s="1"/>
  <c r="V131" i="3" s="1"/>
  <c r="C30" i="4"/>
  <c r="D30" i="4" s="1"/>
  <c r="I107" i="16"/>
  <c r="J107" i="16" s="1"/>
  <c r="K107" i="16" s="1"/>
  <c r="C22" i="4"/>
  <c r="D22" i="4" s="1"/>
  <c r="F19" i="3" a="1"/>
  <c r="F19" i="3" s="1"/>
  <c r="V19" i="3" s="1"/>
  <c r="I18" i="16"/>
  <c r="J18" i="16" s="1"/>
  <c r="K18" i="16" s="1"/>
  <c r="C12" i="4"/>
  <c r="D12" i="4" s="1"/>
  <c r="F24" i="3" a="1"/>
  <c r="F24" i="3" s="1"/>
  <c r="F30" i="3" a="1"/>
  <c r="F30" i="3" s="1"/>
  <c r="F25" i="3" a="1"/>
  <c r="F25" i="3" s="1"/>
  <c r="C29" i="4"/>
  <c r="D29" i="4" s="1"/>
  <c r="I11" i="14"/>
  <c r="J11" i="14" s="1"/>
  <c r="K11" i="14" s="1"/>
  <c r="I9" i="14"/>
  <c r="J9" i="14" s="1"/>
  <c r="K9" i="14" s="1"/>
  <c r="I14" i="14"/>
  <c r="J14" i="14" s="1"/>
  <c r="K14" i="14" s="1"/>
  <c r="I18" i="14"/>
  <c r="J18" i="14" s="1"/>
  <c r="K18" i="14" s="1"/>
  <c r="I8" i="14"/>
  <c r="J8" i="14" s="1"/>
  <c r="K8" i="14" s="1"/>
  <c r="I16" i="14"/>
  <c r="J16" i="14" s="1"/>
  <c r="K16" i="14" s="1"/>
  <c r="I104" i="14"/>
  <c r="J104" i="14" s="1"/>
  <c r="K104" i="14" s="1"/>
  <c r="F34" i="3" a="1"/>
  <c r="F34" i="3" s="1"/>
  <c r="C20" i="4"/>
  <c r="D20" i="4" s="1"/>
  <c r="I10" i="14"/>
  <c r="J10" i="14" s="1"/>
  <c r="K10" i="14" s="1"/>
  <c r="F31" i="3" a="1"/>
  <c r="F31" i="3" s="1"/>
  <c r="C5" i="4"/>
  <c r="D5" i="4" s="1"/>
  <c r="I12" i="16"/>
  <c r="J12" i="16" s="1"/>
  <c r="K12" i="16" s="1"/>
  <c r="I17" i="14"/>
  <c r="J17" i="14" s="1"/>
  <c r="K17" i="14" s="1"/>
  <c r="I110" i="16"/>
  <c r="J110" i="16" s="1"/>
  <c r="K110" i="16" s="1"/>
  <c r="I12" i="14"/>
  <c r="J12" i="14" s="1"/>
  <c r="K12" i="14" s="1"/>
  <c r="P111" i="3"/>
  <c r="W111" i="3" s="1"/>
  <c r="M167" i="3"/>
  <c r="F167" i="14" s="1"/>
  <c r="F179" i="3" a="1"/>
  <c r="F179" i="3" s="1"/>
  <c r="V179" i="3" s="1"/>
  <c r="I109" i="14"/>
  <c r="J109" i="14" s="1"/>
  <c r="K109" i="14" s="1"/>
  <c r="I5" i="14"/>
  <c r="J5" i="14" s="1"/>
  <c r="K5" i="14" s="1"/>
  <c r="I15" i="14"/>
  <c r="J15" i="14" s="1"/>
  <c r="K15" i="14" s="1"/>
  <c r="I114" i="14"/>
  <c r="J114" i="14" s="1"/>
  <c r="K114" i="14" s="1"/>
  <c r="I9" i="16"/>
  <c r="J9" i="16" s="1"/>
  <c r="K9" i="16" s="1"/>
  <c r="I8" i="16"/>
  <c r="J8" i="16" s="1"/>
  <c r="K8" i="16" s="1"/>
  <c r="I5" i="16"/>
  <c r="J5" i="16" s="1"/>
  <c r="K5" i="16" s="1"/>
  <c r="I114" i="16"/>
  <c r="J114" i="16" s="1"/>
  <c r="K114" i="16" s="1"/>
  <c r="I110" i="14"/>
  <c r="J110" i="14" s="1"/>
  <c r="K110" i="14" s="1"/>
  <c r="I13" i="14"/>
  <c r="J13" i="14" s="1"/>
  <c r="K13" i="14" s="1"/>
  <c r="I11" i="16"/>
  <c r="J11" i="16" s="1"/>
  <c r="K11" i="16" s="1"/>
  <c r="I104" i="16"/>
  <c r="J104" i="16" s="1"/>
  <c r="K104" i="16" s="1"/>
  <c r="I13" i="16"/>
  <c r="J13" i="16" s="1"/>
  <c r="K13" i="16" s="1"/>
  <c r="I107" i="14"/>
  <c r="J107" i="14" s="1"/>
  <c r="K107" i="14" s="1"/>
  <c r="I14" i="16"/>
  <c r="J14" i="16" s="1"/>
  <c r="K14" i="16" s="1"/>
  <c r="I16" i="16"/>
  <c r="J16" i="16" s="1"/>
  <c r="K16" i="16" s="1"/>
  <c r="I17" i="16"/>
  <c r="J17" i="16" s="1"/>
  <c r="K17" i="16" s="1"/>
  <c r="I4" i="14"/>
  <c r="J4" i="14" s="1"/>
  <c r="K4" i="14" s="1"/>
  <c r="I10" i="16"/>
  <c r="J10" i="16" s="1"/>
  <c r="K10" i="16" s="1"/>
  <c r="I15" i="16"/>
  <c r="J15" i="16" s="1"/>
  <c r="K15" i="16" s="1"/>
  <c r="I4" i="16"/>
  <c r="J4" i="16" s="1"/>
  <c r="K4" i="16" s="1"/>
  <c r="M183" i="3"/>
  <c r="F206" i="3" a="1"/>
  <c r="F206" i="3" s="1"/>
  <c r="V206" i="3" s="1"/>
  <c r="I109" i="16"/>
  <c r="H109" i="16" s="1"/>
  <c r="R109" i="16" s="1"/>
  <c r="M197" i="3"/>
  <c r="F203" i="3" a="1"/>
  <c r="F203" i="3" s="1"/>
  <c r="V203" i="3" s="1"/>
  <c r="H3" i="14"/>
  <c r="O3" i="14" s="1"/>
  <c r="H3" i="16"/>
  <c r="R3" i="16" s="1"/>
  <c r="F187" i="14"/>
  <c r="F187" i="16"/>
  <c r="G111" i="14"/>
  <c r="G111" i="16"/>
  <c r="F164" i="14"/>
  <c r="F164" i="16"/>
  <c r="O7" i="3" l="1"/>
  <c r="V7" i="3" s="1"/>
  <c r="F28" i="3" s="1" a="1"/>
  <c r="F28" i="3" s="1"/>
  <c r="M28" i="3" s="1"/>
  <c r="P7" i="3"/>
  <c r="W7" i="3" s="1"/>
  <c r="G28" i="3" s="1" a="1"/>
  <c r="G28" i="3" s="1"/>
  <c r="G119" i="16"/>
  <c r="G20" i="16"/>
  <c r="G22" i="14"/>
  <c r="C26" i="4"/>
  <c r="D26" i="4" s="1"/>
  <c r="C2" i="4"/>
  <c r="D2" i="4" s="1"/>
  <c r="C9" i="4"/>
  <c r="D9" i="4" s="1"/>
  <c r="F21" i="3" a="1"/>
  <c r="F21" i="3" s="1"/>
  <c r="M21" i="3" s="1"/>
  <c r="F121" i="3" a="1"/>
  <c r="F121" i="3" s="1"/>
  <c r="V121" i="3" s="1"/>
  <c r="F143" i="3" s="1" a="1"/>
  <c r="F143" i="3" s="1"/>
  <c r="F7" i="16"/>
  <c r="F26" i="3" a="1"/>
  <c r="F26" i="3" s="1"/>
  <c r="M26" i="3" s="1"/>
  <c r="F132" i="3" a="1"/>
  <c r="F132" i="3" s="1"/>
  <c r="M132" i="3" s="1"/>
  <c r="N30" i="3"/>
  <c r="G30" i="14" s="1"/>
  <c r="W121" i="3"/>
  <c r="G143" i="3" s="1" a="1"/>
  <c r="G143" i="3" s="1"/>
  <c r="N121" i="3"/>
  <c r="N23" i="3"/>
  <c r="G23" i="16" s="1"/>
  <c r="N130" i="3"/>
  <c r="W130" i="3"/>
  <c r="M130" i="3"/>
  <c r="V130" i="3"/>
  <c r="N21" i="3"/>
  <c r="G21" i="14" s="1"/>
  <c r="V123" i="3"/>
  <c r="F134" i="3" s="1" a="1"/>
  <c r="F134" i="3" s="1"/>
  <c r="M123" i="3"/>
  <c r="N24" i="3"/>
  <c r="G24" i="14" s="1"/>
  <c r="W131" i="3"/>
  <c r="G145" i="3" s="1" a="1"/>
  <c r="G145" i="3" s="1"/>
  <c r="N131" i="3"/>
  <c r="W123" i="3"/>
  <c r="G134" i="3" s="1" a="1"/>
  <c r="G134" i="3" s="1"/>
  <c r="N123" i="3"/>
  <c r="G123" i="14" s="1"/>
  <c r="W139" i="3"/>
  <c r="G172" i="3" s="1" a="1"/>
  <c r="G172" i="3" s="1"/>
  <c r="M38" i="3"/>
  <c r="F38" i="14" s="1"/>
  <c r="G132" i="3" a="1"/>
  <c r="G132" i="3" s="1"/>
  <c r="W19" i="3"/>
  <c r="G29" i="3" s="1" a="1"/>
  <c r="G29" i="3" s="1"/>
  <c r="H107" i="16"/>
  <c r="R107" i="16" s="1"/>
  <c r="F145" i="3" a="1"/>
  <c r="F145" i="3" s="1"/>
  <c r="V145" i="3" s="1"/>
  <c r="M131" i="3"/>
  <c r="C24" i="4"/>
  <c r="D24" i="4" s="1"/>
  <c r="F119" i="3" a="1"/>
  <c r="F119" i="3" s="1"/>
  <c r="V119" i="3" s="1"/>
  <c r="G19" i="16"/>
  <c r="H11" i="14"/>
  <c r="O11" i="14" s="1"/>
  <c r="H18" i="16"/>
  <c r="R18" i="16" s="1"/>
  <c r="G25" i="16"/>
  <c r="M30" i="3"/>
  <c r="G36" i="16"/>
  <c r="G38" i="16"/>
  <c r="G26" i="16"/>
  <c r="F29" i="3" a="1"/>
  <c r="F29" i="3" s="1"/>
  <c r="M19" i="3"/>
  <c r="H16" i="14"/>
  <c r="O16" i="14" s="1"/>
  <c r="C8" i="4"/>
  <c r="D8" i="4" s="1"/>
  <c r="F20" i="3" a="1"/>
  <c r="F20" i="3" s="1"/>
  <c r="V20" i="3" s="1"/>
  <c r="G31" i="14"/>
  <c r="M24" i="3"/>
  <c r="H9" i="14"/>
  <c r="O9" i="14" s="1"/>
  <c r="H14" i="14"/>
  <c r="O14" i="14" s="1"/>
  <c r="M25" i="3"/>
  <c r="C23" i="4"/>
  <c r="D23" i="4" s="1"/>
  <c r="F22" i="3" a="1"/>
  <c r="F22" i="3" s="1"/>
  <c r="G34" i="16"/>
  <c r="H8" i="14"/>
  <c r="O8" i="14" s="1"/>
  <c r="F167" i="16"/>
  <c r="H114" i="14"/>
  <c r="O114" i="14" s="1"/>
  <c r="H18" i="14"/>
  <c r="O18" i="14" s="1"/>
  <c r="F36" i="3" a="1"/>
  <c r="F36" i="3" s="1"/>
  <c r="C27" i="4"/>
  <c r="D27" i="4" s="1"/>
  <c r="H110" i="16"/>
  <c r="R110" i="16" s="1"/>
  <c r="H104" i="14"/>
  <c r="O104" i="14" s="1"/>
  <c r="H11" i="16"/>
  <c r="R11" i="16" s="1"/>
  <c r="M34" i="3"/>
  <c r="H10" i="14"/>
  <c r="O10" i="14" s="1"/>
  <c r="H15" i="14"/>
  <c r="O15" i="14" s="1"/>
  <c r="H12" i="16"/>
  <c r="R12" i="16" s="1"/>
  <c r="H13" i="14"/>
  <c r="O13" i="14" s="1"/>
  <c r="H17" i="14"/>
  <c r="O17" i="14" s="1"/>
  <c r="M31" i="3"/>
  <c r="H5" i="14"/>
  <c r="O5" i="14" s="1"/>
  <c r="F23" i="3" a="1"/>
  <c r="F23" i="3" s="1"/>
  <c r="C4" i="4"/>
  <c r="D4" i="4" s="1"/>
  <c r="H12" i="14"/>
  <c r="O12" i="14" s="1"/>
  <c r="H109" i="14"/>
  <c r="O109" i="14" s="1"/>
  <c r="M179" i="3"/>
  <c r="F179" i="14" s="1"/>
  <c r="F202" i="3" a="1"/>
  <c r="F202" i="3" s="1"/>
  <c r="V202" i="3" s="1"/>
  <c r="H9" i="16"/>
  <c r="R9" i="16" s="1"/>
  <c r="H8" i="16"/>
  <c r="R8" i="16" s="1"/>
  <c r="H5" i="16"/>
  <c r="R5" i="16" s="1"/>
  <c r="H107" i="14"/>
  <c r="O107" i="14" s="1"/>
  <c r="H114" i="16"/>
  <c r="R114" i="16" s="1"/>
  <c r="H17" i="16"/>
  <c r="R17" i="16" s="1"/>
  <c r="H110" i="14"/>
  <c r="O110" i="14" s="1"/>
  <c r="H104" i="16"/>
  <c r="R104" i="16" s="1"/>
  <c r="H13" i="16"/>
  <c r="R13" i="16" s="1"/>
  <c r="H16" i="16"/>
  <c r="R16" i="16" s="1"/>
  <c r="H4" i="16"/>
  <c r="R4" i="16" s="1"/>
  <c r="H4" i="14"/>
  <c r="O4" i="14" s="1"/>
  <c r="H15" i="16"/>
  <c r="R15" i="16" s="1"/>
  <c r="H14" i="16"/>
  <c r="R14" i="16" s="1"/>
  <c r="J109" i="16"/>
  <c r="K109" i="16" s="1"/>
  <c r="H10" i="16"/>
  <c r="R10" i="16" s="1"/>
  <c r="M203" i="3"/>
  <c r="F221" i="3" a="1"/>
  <c r="F221" i="3" s="1"/>
  <c r="V221" i="3" s="1"/>
  <c r="M206" i="3"/>
  <c r="F224" i="3" a="1"/>
  <c r="F224" i="3" s="1"/>
  <c r="V224" i="3" s="1"/>
  <c r="F183" i="14"/>
  <c r="F183" i="16"/>
  <c r="I111" i="14"/>
  <c r="J111" i="14" s="1"/>
  <c r="K111" i="14" s="1"/>
  <c r="I111" i="16"/>
  <c r="J111" i="16" s="1"/>
  <c r="K111" i="16" s="1"/>
  <c r="G139" i="14"/>
  <c r="G139" i="16"/>
  <c r="F197" i="14"/>
  <c r="F197" i="16"/>
  <c r="I7" i="16" l="1"/>
  <c r="J7" i="16" s="1"/>
  <c r="K7" i="16" s="1"/>
  <c r="I7" i="14"/>
  <c r="J7" i="14" s="1"/>
  <c r="K7" i="14" s="1"/>
  <c r="V132" i="3"/>
  <c r="F146" i="3" s="1" a="1"/>
  <c r="F146" i="3" s="1"/>
  <c r="M146" i="3" s="1"/>
  <c r="F146" i="14" s="1"/>
  <c r="F21" i="16"/>
  <c r="F21" i="14"/>
  <c r="O21" i="3"/>
  <c r="V21" i="3" s="1"/>
  <c r="F35" i="3" s="1" a="1"/>
  <c r="F35" i="3" s="1"/>
  <c r="M35" i="3" s="1"/>
  <c r="G123" i="16"/>
  <c r="G21" i="16"/>
  <c r="P26" i="3"/>
  <c r="W26" i="3" s="1"/>
  <c r="G43" i="3" s="1" a="1"/>
  <c r="G43" i="3" s="1"/>
  <c r="N43" i="3" s="1"/>
  <c r="O26" i="3"/>
  <c r="V26" i="3" s="1"/>
  <c r="F43" i="3" s="1" a="1"/>
  <c r="F43" i="3" s="1"/>
  <c r="G23" i="14"/>
  <c r="M121" i="3"/>
  <c r="F121" i="14" s="1"/>
  <c r="P38" i="3"/>
  <c r="W38" i="3" s="1"/>
  <c r="G53" i="3" s="1" a="1"/>
  <c r="G53" i="3" s="1"/>
  <c r="V143" i="3"/>
  <c r="F156" i="3" s="1" a="1"/>
  <c r="F156" i="3" s="1"/>
  <c r="V156" i="3" s="1"/>
  <c r="F171" i="3" s="1" a="1"/>
  <c r="F171" i="3" s="1"/>
  <c r="V171" i="3" s="1"/>
  <c r="M143" i="3"/>
  <c r="F143" i="16" s="1"/>
  <c r="F26" i="16"/>
  <c r="G24" i="16"/>
  <c r="O38" i="3"/>
  <c r="V38" i="3" s="1"/>
  <c r="G30" i="16"/>
  <c r="O30" i="3"/>
  <c r="V30" i="3" s="1"/>
  <c r="F51" i="3" s="1" a="1"/>
  <c r="F51" i="3" s="1"/>
  <c r="F26" i="14"/>
  <c r="F38" i="16"/>
  <c r="P21" i="3"/>
  <c r="W21" i="3" s="1"/>
  <c r="G35" i="3" s="1" a="1"/>
  <c r="G35" i="3" s="1"/>
  <c r="N35" i="3" s="1"/>
  <c r="W172" i="3"/>
  <c r="G190" i="3" s="1" a="1"/>
  <c r="G190" i="3" s="1"/>
  <c r="N172" i="3"/>
  <c r="G172" i="14" s="1"/>
  <c r="N29" i="3"/>
  <c r="N28" i="3"/>
  <c r="O28" i="3" s="1"/>
  <c r="F123" i="16"/>
  <c r="F123" i="14"/>
  <c r="P123" i="3"/>
  <c r="G130" i="16"/>
  <c r="O130" i="3"/>
  <c r="G130" i="14"/>
  <c r="W134" i="3"/>
  <c r="G163" i="3" s="1" a="1"/>
  <c r="G163" i="3" s="1"/>
  <c r="N134" i="3"/>
  <c r="V134" i="3"/>
  <c r="F151" i="3" s="1" a="1"/>
  <c r="F151" i="3" s="1"/>
  <c r="M134" i="3"/>
  <c r="F134" i="14" s="1"/>
  <c r="G131" i="16"/>
  <c r="G131" i="14"/>
  <c r="G121" i="14"/>
  <c r="G121" i="16"/>
  <c r="F53" i="3" a="1"/>
  <c r="F53" i="3" s="1"/>
  <c r="M53" i="3" s="1"/>
  <c r="N132" i="3"/>
  <c r="P132" i="3" s="1"/>
  <c r="W132" i="3"/>
  <c r="G146" i="3" s="1" a="1"/>
  <c r="G146" i="3" s="1"/>
  <c r="W146" i="3" s="1"/>
  <c r="G212" i="3" s="1" a="1"/>
  <c r="G212" i="3" s="1"/>
  <c r="W212" i="3" s="1"/>
  <c r="G226" i="3" s="1" a="1"/>
  <c r="G226" i="3" s="1"/>
  <c r="W226" i="3" s="1"/>
  <c r="W145" i="3"/>
  <c r="G159" i="3" s="1" a="1"/>
  <c r="G159" i="3" s="1"/>
  <c r="N145" i="3"/>
  <c r="W143" i="3"/>
  <c r="G149" i="3" s="1" a="1"/>
  <c r="G149" i="3" s="1"/>
  <c r="N143" i="3"/>
  <c r="F130" i="14"/>
  <c r="F130" i="16"/>
  <c r="P130" i="3"/>
  <c r="G136" i="3" s="1" a="1"/>
  <c r="G136" i="3" s="1"/>
  <c r="O123" i="3"/>
  <c r="F132" i="14"/>
  <c r="F132" i="16"/>
  <c r="F131" i="16"/>
  <c r="P131" i="3"/>
  <c r="F131" i="14"/>
  <c r="O131" i="3"/>
  <c r="F158" i="3" a="1"/>
  <c r="F158" i="3" s="1"/>
  <c r="V158" i="3" s="1"/>
  <c r="M145" i="3"/>
  <c r="F139" i="3" a="1"/>
  <c r="F139" i="3" s="1"/>
  <c r="V139" i="3" s="1"/>
  <c r="M119" i="3"/>
  <c r="O121" i="3"/>
  <c r="F30" i="14"/>
  <c r="F30" i="16"/>
  <c r="P30" i="3"/>
  <c r="M29" i="3"/>
  <c r="F29" i="14" s="1"/>
  <c r="F19" i="14"/>
  <c r="O19" i="3"/>
  <c r="P19" i="3"/>
  <c r="F19" i="16"/>
  <c r="F32" i="3" a="1"/>
  <c r="F32" i="3" s="1"/>
  <c r="M20" i="3"/>
  <c r="F24" i="16"/>
  <c r="P24" i="3"/>
  <c r="F24" i="14"/>
  <c r="O24" i="3"/>
  <c r="O25" i="3"/>
  <c r="F25" i="14"/>
  <c r="P25" i="3"/>
  <c r="F25" i="16"/>
  <c r="M22" i="3"/>
  <c r="M36" i="3"/>
  <c r="F28" i="16"/>
  <c r="F28" i="14"/>
  <c r="O34" i="3"/>
  <c r="F34" i="14"/>
  <c r="F34" i="16"/>
  <c r="P34" i="3"/>
  <c r="F31" i="14"/>
  <c r="F31" i="16"/>
  <c r="O31" i="3"/>
  <c r="P31" i="3"/>
  <c r="F179" i="16"/>
  <c r="M23" i="3"/>
  <c r="F216" i="3" a="1"/>
  <c r="F216" i="3" s="1"/>
  <c r="M202" i="3"/>
  <c r="F202" i="14" s="1"/>
  <c r="H7" i="16"/>
  <c r="R7" i="16" s="1"/>
  <c r="M221" i="3"/>
  <c r="M224" i="3"/>
  <c r="H111" i="16"/>
  <c r="R111" i="16" s="1"/>
  <c r="H111" i="14"/>
  <c r="O111" i="14" s="1"/>
  <c r="G32" i="14"/>
  <c r="G32" i="16"/>
  <c r="F236" i="3" a="1"/>
  <c r="F236" i="3" s="1"/>
  <c r="V236" i="3" s="1"/>
  <c r="V146" i="3" l="1"/>
  <c r="F161" i="3" s="1" a="1"/>
  <c r="F161" i="3" s="1"/>
  <c r="V161" i="3" s="1"/>
  <c r="F175" i="3" s="1" a="1"/>
  <c r="F175" i="3" s="1"/>
  <c r="F134" i="16"/>
  <c r="F146" i="16"/>
  <c r="H7" i="14"/>
  <c r="O7" i="14" s="1"/>
  <c r="F121" i="16"/>
  <c r="P121" i="3"/>
  <c r="I121" i="16" s="1"/>
  <c r="J121" i="16" s="1"/>
  <c r="K121" i="16" s="1"/>
  <c r="I26" i="16"/>
  <c r="J26" i="16" s="1"/>
  <c r="K26" i="16" s="1"/>
  <c r="M156" i="3"/>
  <c r="F156" i="16" s="1"/>
  <c r="I21" i="14"/>
  <c r="J21" i="14" s="1"/>
  <c r="K21" i="14" s="1"/>
  <c r="I21" i="16"/>
  <c r="J21" i="16" s="1"/>
  <c r="K21" i="16" s="1"/>
  <c r="O143" i="3"/>
  <c r="I26" i="14"/>
  <c r="J26" i="14" s="1"/>
  <c r="K26" i="14" s="1"/>
  <c r="P143" i="3"/>
  <c r="F143" i="14"/>
  <c r="I38" i="16"/>
  <c r="J38" i="16" s="1"/>
  <c r="K38" i="16" s="1"/>
  <c r="N146" i="3"/>
  <c r="P146" i="3" s="1"/>
  <c r="I38" i="14"/>
  <c r="J38" i="14" s="1"/>
  <c r="K38" i="14" s="1"/>
  <c r="G172" i="16"/>
  <c r="N212" i="3"/>
  <c r="G212" i="14" s="1"/>
  <c r="N53" i="3"/>
  <c r="G53" i="14" s="1"/>
  <c r="V28" i="3"/>
  <c r="F42" i="3" s="1" a="1"/>
  <c r="F42" i="3" s="1"/>
  <c r="M42" i="3" s="1"/>
  <c r="F42" i="14" s="1"/>
  <c r="V34" i="3"/>
  <c r="F46" i="3" s="1" a="1"/>
  <c r="F46" i="3" s="1"/>
  <c r="W31" i="3"/>
  <c r="G44" i="3" s="1" a="1"/>
  <c r="G44" i="3" s="1"/>
  <c r="W24" i="3"/>
  <c r="G41" i="3" s="1" a="1"/>
  <c r="G41" i="3" s="1"/>
  <c r="V31" i="3"/>
  <c r="F44" i="3" s="1" a="1"/>
  <c r="F44" i="3" s="1"/>
  <c r="P28" i="3"/>
  <c r="I28" i="14" s="1"/>
  <c r="J28" i="14" s="1"/>
  <c r="K28" i="14" s="1"/>
  <c r="W30" i="3"/>
  <c r="G51" i="3" s="1" a="1"/>
  <c r="G51" i="3" s="1"/>
  <c r="F136" i="3" a="1"/>
  <c r="F136" i="3" s="1"/>
  <c r="I130" i="16"/>
  <c r="I130" i="14"/>
  <c r="G29" i="14"/>
  <c r="G29" i="16"/>
  <c r="G28" i="16"/>
  <c r="M51" i="3"/>
  <c r="F51" i="14" s="1"/>
  <c r="I123" i="14"/>
  <c r="I123" i="16"/>
  <c r="G143" i="16"/>
  <c r="G143" i="14"/>
  <c r="W34" i="3"/>
  <c r="G46" i="3" s="1" a="1"/>
  <c r="G46" i="3" s="1"/>
  <c r="G132" i="14"/>
  <c r="G132" i="16"/>
  <c r="O132" i="3"/>
  <c r="G28" i="14"/>
  <c r="W25" i="3"/>
  <c r="G33" i="3" s="1" a="1"/>
  <c r="G33" i="3" s="1"/>
  <c r="N33" i="3" s="1"/>
  <c r="W149" i="3"/>
  <c r="G166" i="3" s="1" a="1"/>
  <c r="G166" i="3" s="1"/>
  <c r="N149" i="3"/>
  <c r="P134" i="3"/>
  <c r="W136" i="3"/>
  <c r="G158" i="3" s="1" a="1"/>
  <c r="G158" i="3" s="1"/>
  <c r="N136" i="3"/>
  <c r="G145" i="14"/>
  <c r="G145" i="16"/>
  <c r="V151" i="3"/>
  <c r="F162" i="3" s="1" a="1"/>
  <c r="F162" i="3" s="1"/>
  <c r="M151" i="3"/>
  <c r="F151" i="16" s="1"/>
  <c r="V25" i="3"/>
  <c r="F33" i="3" s="1" a="1"/>
  <c r="F33" i="3" s="1"/>
  <c r="W159" i="3"/>
  <c r="G174" i="3" s="1" a="1"/>
  <c r="G174" i="3" s="1"/>
  <c r="N159" i="3"/>
  <c r="G159" i="16" s="1"/>
  <c r="G134" i="14"/>
  <c r="G134" i="16"/>
  <c r="O134" i="3"/>
  <c r="V216" i="3"/>
  <c r="F231" i="3" s="1" a="1"/>
  <c r="F231" i="3" s="1"/>
  <c r="V24" i="3"/>
  <c r="F41" i="3" s="1" a="1"/>
  <c r="F41" i="3" s="1"/>
  <c r="M41" i="3" s="1"/>
  <c r="W163" i="3"/>
  <c r="G187" i="3" s="1" a="1"/>
  <c r="G187" i="3" s="1"/>
  <c r="N163" i="3"/>
  <c r="W190" i="3"/>
  <c r="G195" i="3" s="1" a="1"/>
  <c r="G195" i="3" s="1"/>
  <c r="N190" i="3"/>
  <c r="G190" i="14" s="1"/>
  <c r="F145" i="16"/>
  <c r="F145" i="14"/>
  <c r="O145" i="3"/>
  <c r="P145" i="3"/>
  <c r="F173" i="3" a="1"/>
  <c r="F173" i="3" s="1"/>
  <c r="V173" i="3" s="1"/>
  <c r="M158" i="3"/>
  <c r="F158" i="14" s="1"/>
  <c r="I131" i="16"/>
  <c r="I131" i="14"/>
  <c r="F119" i="16"/>
  <c r="O119" i="3"/>
  <c r="F119" i="14"/>
  <c r="P119" i="3"/>
  <c r="F192" i="3" a="1"/>
  <c r="F192" i="3" s="1"/>
  <c r="V192" i="3" s="1"/>
  <c r="M139" i="3"/>
  <c r="I30" i="16"/>
  <c r="J30" i="16" s="1"/>
  <c r="K30" i="16" s="1"/>
  <c r="I30" i="14"/>
  <c r="J30" i="14" s="1"/>
  <c r="K30" i="14" s="1"/>
  <c r="O35" i="3"/>
  <c r="V35" i="3" s="1"/>
  <c r="F53" i="16"/>
  <c r="F29" i="16"/>
  <c r="F53" i="14"/>
  <c r="M43" i="3"/>
  <c r="G43" i="14"/>
  <c r="G43" i="16"/>
  <c r="P35" i="3"/>
  <c r="G35" i="16"/>
  <c r="G35" i="14"/>
  <c r="F35" i="14"/>
  <c r="F35" i="16"/>
  <c r="I19" i="16"/>
  <c r="I19" i="14"/>
  <c r="P29" i="3"/>
  <c r="O29" i="3"/>
  <c r="O20" i="3"/>
  <c r="F20" i="16"/>
  <c r="F20" i="14"/>
  <c r="P20" i="3"/>
  <c r="M32" i="3"/>
  <c r="I24" i="14"/>
  <c r="I24" i="16"/>
  <c r="I25" i="16"/>
  <c r="I25" i="14"/>
  <c r="P22" i="3"/>
  <c r="F22" i="16"/>
  <c r="F22" i="14"/>
  <c r="O22" i="3"/>
  <c r="F36" i="14"/>
  <c r="P36" i="3"/>
  <c r="F36" i="16"/>
  <c r="O36" i="3"/>
  <c r="F202" i="16"/>
  <c r="I34" i="16"/>
  <c r="I34" i="14"/>
  <c r="M216" i="3"/>
  <c r="F216" i="14" s="1"/>
  <c r="I31" i="14"/>
  <c r="J31" i="14" s="1"/>
  <c r="K31" i="14" s="1"/>
  <c r="I31" i="16"/>
  <c r="J31" i="16" s="1"/>
  <c r="K31" i="16" s="1"/>
  <c r="F23" i="16"/>
  <c r="O23" i="3"/>
  <c r="F23" i="14"/>
  <c r="P23" i="3"/>
  <c r="M171" i="3"/>
  <c r="M236" i="3"/>
  <c r="F299" i="3" a="1"/>
  <c r="F299" i="3" s="1"/>
  <c r="V299" i="3" s="1"/>
  <c r="G242" i="3" a="1"/>
  <c r="G242" i="3" s="1"/>
  <c r="W242" i="3" s="1"/>
  <c r="N226" i="3"/>
  <c r="F203" i="14"/>
  <c r="F203" i="16"/>
  <c r="F206" i="14"/>
  <c r="F206" i="16"/>
  <c r="M161" i="3" l="1"/>
  <c r="F161" i="16" s="1"/>
  <c r="I143" i="16"/>
  <c r="J143" i="16" s="1"/>
  <c r="K143" i="16" s="1"/>
  <c r="I121" i="14"/>
  <c r="J121" i="14" s="1"/>
  <c r="K121" i="14" s="1"/>
  <c r="H26" i="16"/>
  <c r="R26" i="16" s="1"/>
  <c r="H21" i="16"/>
  <c r="R21" i="16" s="1"/>
  <c r="F156" i="14"/>
  <c r="H21" i="14"/>
  <c r="O21" i="14" s="1"/>
  <c r="I143" i="14"/>
  <c r="J143" i="14" s="1"/>
  <c r="K143" i="14" s="1"/>
  <c r="H38" i="14"/>
  <c r="O38" i="14" s="1"/>
  <c r="G190" i="16"/>
  <c r="H26" i="14"/>
  <c r="O26" i="14" s="1"/>
  <c r="G146" i="14"/>
  <c r="G212" i="16"/>
  <c r="O146" i="3"/>
  <c r="I146" i="16" s="1"/>
  <c r="J146" i="16" s="1"/>
  <c r="K146" i="16" s="1"/>
  <c r="H38" i="16"/>
  <c r="R38" i="16" s="1"/>
  <c r="F151" i="14"/>
  <c r="G146" i="16"/>
  <c r="F51" i="16"/>
  <c r="I134" i="16"/>
  <c r="H134" i="16" s="1"/>
  <c r="I28" i="16"/>
  <c r="J28" i="16" s="1"/>
  <c r="K28" i="16" s="1"/>
  <c r="P53" i="3"/>
  <c r="W53" i="3" s="1"/>
  <c r="G160" i="3" s="1" a="1"/>
  <c r="G160" i="3" s="1"/>
  <c r="G159" i="14"/>
  <c r="O53" i="3"/>
  <c r="V53" i="3" s="1"/>
  <c r="F116" i="3" s="1" a="1"/>
  <c r="F116" i="3" s="1"/>
  <c r="I134" i="14"/>
  <c r="J134" i="14" s="1"/>
  <c r="K134" i="14" s="1"/>
  <c r="W158" i="3"/>
  <c r="G173" i="3" s="1" a="1"/>
  <c r="G173" i="3" s="1"/>
  <c r="N158" i="3"/>
  <c r="P158" i="3" s="1"/>
  <c r="N51" i="3"/>
  <c r="P51" i="3" s="1"/>
  <c r="W51" i="3" s="1"/>
  <c r="M33" i="3"/>
  <c r="F33" i="16" s="1"/>
  <c r="N46" i="3"/>
  <c r="M44" i="3"/>
  <c r="F44" i="14" s="1"/>
  <c r="N44" i="3"/>
  <c r="G44" i="16" s="1"/>
  <c r="N41" i="3"/>
  <c r="G41" i="14" s="1"/>
  <c r="V231" i="3"/>
  <c r="F249" i="3" s="1" a="1"/>
  <c r="F249" i="3" s="1"/>
  <c r="V249" i="3" s="1"/>
  <c r="F263" i="3" s="1" a="1"/>
  <c r="F263" i="3" s="1"/>
  <c r="V263" i="3" s="1"/>
  <c r="M231" i="3"/>
  <c r="F231" i="16" s="1"/>
  <c r="M46" i="3"/>
  <c r="V29" i="3"/>
  <c r="F49" i="3" s="1" a="1"/>
  <c r="F49" i="3" s="1"/>
  <c r="M49" i="3" s="1"/>
  <c r="F49" i="16" s="1"/>
  <c r="G53" i="16"/>
  <c r="V23" i="3"/>
  <c r="F40" i="3" s="1" a="1"/>
  <c r="F40" i="3" s="1"/>
  <c r="V36" i="3"/>
  <c r="F50" i="3" s="1" a="1"/>
  <c r="F50" i="3" s="1"/>
  <c r="M50" i="3" s="1"/>
  <c r="F50" i="16" s="1"/>
  <c r="W28" i="3"/>
  <c r="G42" i="3" s="1" a="1"/>
  <c r="G42" i="3" s="1"/>
  <c r="W174" i="3"/>
  <c r="G182" i="3" s="1" a="1"/>
  <c r="G182" i="3" s="1"/>
  <c r="W182" i="3" s="1"/>
  <c r="N174" i="3"/>
  <c r="G174" i="14" s="1"/>
  <c r="G136" i="16"/>
  <c r="G136" i="14"/>
  <c r="J130" i="14"/>
  <c r="K130" i="14" s="1"/>
  <c r="H130" i="14"/>
  <c r="O130" i="14" s="1"/>
  <c r="W22" i="3"/>
  <c r="G37" i="3" s="1" a="1"/>
  <c r="G37" i="3" s="1"/>
  <c r="N37" i="3" s="1"/>
  <c r="W36" i="3"/>
  <c r="G50" i="3" s="1" a="1"/>
  <c r="G50" i="3" s="1"/>
  <c r="N50" i="3" s="1"/>
  <c r="J130" i="16"/>
  <c r="K130" i="16" s="1"/>
  <c r="H130" i="16"/>
  <c r="R130" i="16" s="1"/>
  <c r="W23" i="3"/>
  <c r="G40" i="3" s="1" a="1"/>
  <c r="G40" i="3" s="1"/>
  <c r="I132" i="14"/>
  <c r="I132" i="16"/>
  <c r="J123" i="16"/>
  <c r="K123" i="16" s="1"/>
  <c r="H123" i="16"/>
  <c r="V136" i="3"/>
  <c r="F154" i="3" s="1" a="1"/>
  <c r="F154" i="3" s="1"/>
  <c r="M136" i="3"/>
  <c r="O136" i="3" s="1"/>
  <c r="W195" i="3"/>
  <c r="G299" i="3" s="1" a="1"/>
  <c r="G299" i="3" s="1"/>
  <c r="N195" i="3"/>
  <c r="G195" i="14" s="1"/>
  <c r="J123" i="14"/>
  <c r="K123" i="14" s="1"/>
  <c r="H123" i="14"/>
  <c r="W35" i="3"/>
  <c r="G47" i="3" s="1" a="1"/>
  <c r="G47" i="3" s="1"/>
  <c r="G163" i="14"/>
  <c r="G163" i="16"/>
  <c r="P163" i="3"/>
  <c r="O163" i="3"/>
  <c r="G149" i="16"/>
  <c r="G149" i="14"/>
  <c r="V175" i="3"/>
  <c r="F181" i="3" s="1" a="1"/>
  <c r="F181" i="3" s="1"/>
  <c r="M175" i="3"/>
  <c r="F175" i="14" s="1"/>
  <c r="F47" i="3" a="1"/>
  <c r="F47" i="3" s="1"/>
  <c r="M47" i="3" s="1"/>
  <c r="V22" i="3"/>
  <c r="F37" i="3" s="1" a="1"/>
  <c r="F37" i="3" s="1"/>
  <c r="W29" i="3"/>
  <c r="G49" i="3" s="1" a="1"/>
  <c r="G49" i="3" s="1"/>
  <c r="W187" i="3"/>
  <c r="G197" i="3" s="1" a="1"/>
  <c r="G197" i="3" s="1"/>
  <c r="N187" i="3"/>
  <c r="V162" i="3"/>
  <c r="F295" i="3" s="1" a="1"/>
  <c r="F295" i="3" s="1"/>
  <c r="M162" i="3"/>
  <c r="F162" i="14" s="1"/>
  <c r="W166" i="3"/>
  <c r="G186" i="3" s="1" a="1"/>
  <c r="G186" i="3" s="1"/>
  <c r="N166" i="3"/>
  <c r="F158" i="16"/>
  <c r="J131" i="14"/>
  <c r="K131" i="14" s="1"/>
  <c r="H131" i="14"/>
  <c r="J131" i="16"/>
  <c r="K131" i="16" s="1"/>
  <c r="H131" i="16"/>
  <c r="F180" i="3" a="1"/>
  <c r="F180" i="3" s="1"/>
  <c r="V180" i="3" s="1"/>
  <c r="M173" i="3"/>
  <c r="F173" i="14" s="1"/>
  <c r="I145" i="14"/>
  <c r="I145" i="16"/>
  <c r="P139" i="3"/>
  <c r="F139" i="16"/>
  <c r="F139" i="14"/>
  <c r="O139" i="3"/>
  <c r="F198" i="3" a="1"/>
  <c r="F198" i="3" s="1"/>
  <c r="V198" i="3" s="1"/>
  <c r="M192" i="3"/>
  <c r="I119" i="14"/>
  <c r="I119" i="16"/>
  <c r="H121" i="16"/>
  <c r="H30" i="16"/>
  <c r="R30" i="16" s="1"/>
  <c r="H30" i="14"/>
  <c r="O30" i="14" s="1"/>
  <c r="H28" i="14"/>
  <c r="O28" i="14" s="1"/>
  <c r="I35" i="14"/>
  <c r="J35" i="14" s="1"/>
  <c r="K35" i="14" s="1"/>
  <c r="O33" i="3"/>
  <c r="V33" i="3" s="1"/>
  <c r="F42" i="16"/>
  <c r="I35" i="16"/>
  <c r="J35" i="16" s="1"/>
  <c r="K35" i="16" s="1"/>
  <c r="O43" i="3"/>
  <c r="F43" i="14"/>
  <c r="P43" i="3"/>
  <c r="F43" i="16"/>
  <c r="F41" i="16"/>
  <c r="G33" i="14"/>
  <c r="G33" i="16"/>
  <c r="F41" i="14"/>
  <c r="I29" i="14"/>
  <c r="J29" i="14" s="1"/>
  <c r="K29" i="14" s="1"/>
  <c r="I29" i="16"/>
  <c r="J29" i="16" s="1"/>
  <c r="K29" i="16" s="1"/>
  <c r="J19" i="14"/>
  <c r="K19" i="14" s="1"/>
  <c r="H19" i="14"/>
  <c r="J19" i="16"/>
  <c r="K19" i="16" s="1"/>
  <c r="H19" i="16"/>
  <c r="O32" i="3"/>
  <c r="F32" i="16"/>
  <c r="F32" i="14"/>
  <c r="P32" i="3"/>
  <c r="I20" i="14"/>
  <c r="I20" i="16"/>
  <c r="J24" i="16"/>
  <c r="K24" i="16" s="1"/>
  <c r="H24" i="16"/>
  <c r="R24" i="16" s="1"/>
  <c r="J24" i="14"/>
  <c r="K24" i="14" s="1"/>
  <c r="H24" i="14"/>
  <c r="O24" i="14" s="1"/>
  <c r="J25" i="14"/>
  <c r="K25" i="14" s="1"/>
  <c r="H25" i="14"/>
  <c r="O25" i="14" s="1"/>
  <c r="J25" i="16"/>
  <c r="K25" i="16" s="1"/>
  <c r="H25" i="16"/>
  <c r="R25" i="16" s="1"/>
  <c r="I22" i="14"/>
  <c r="J22" i="14" s="1"/>
  <c r="K22" i="14" s="1"/>
  <c r="I22" i="16"/>
  <c r="J22" i="16" s="1"/>
  <c r="K22" i="16" s="1"/>
  <c r="F216" i="16"/>
  <c r="I36" i="14"/>
  <c r="J36" i="14" s="1"/>
  <c r="K36" i="14" s="1"/>
  <c r="I36" i="16"/>
  <c r="J36" i="16" s="1"/>
  <c r="K36" i="16" s="1"/>
  <c r="J34" i="14"/>
  <c r="K34" i="14" s="1"/>
  <c r="H34" i="14"/>
  <c r="O34" i="14" s="1"/>
  <c r="J34" i="16"/>
  <c r="K34" i="16" s="1"/>
  <c r="H34" i="16"/>
  <c r="R34" i="16" s="1"/>
  <c r="H31" i="14"/>
  <c r="O31" i="14" s="1"/>
  <c r="H31" i="16"/>
  <c r="R31" i="16" s="1"/>
  <c r="I23" i="16"/>
  <c r="J23" i="16" s="1"/>
  <c r="K23" i="16" s="1"/>
  <c r="I23" i="14"/>
  <c r="J23" i="14" s="1"/>
  <c r="K23" i="14" s="1"/>
  <c r="M299" i="3"/>
  <c r="F317" i="3" a="1"/>
  <c r="F317" i="3" s="1"/>
  <c r="V317" i="3" s="1"/>
  <c r="N242" i="3"/>
  <c r="G252" i="3" a="1"/>
  <c r="G252" i="3" s="1"/>
  <c r="W252" i="3" s="1"/>
  <c r="F178" i="3" a="1"/>
  <c r="F178" i="3" s="1"/>
  <c r="V178" i="3" s="1"/>
  <c r="F228" i="3" a="1"/>
  <c r="F228" i="3" s="1"/>
  <c r="V228" i="3" s="1"/>
  <c r="F221" i="14"/>
  <c r="F221" i="16"/>
  <c r="F171" i="14"/>
  <c r="F171" i="16"/>
  <c r="F224" i="14"/>
  <c r="F224" i="16"/>
  <c r="G226" i="14"/>
  <c r="G226" i="16"/>
  <c r="H121" i="14" l="1"/>
  <c r="F161" i="14"/>
  <c r="H146" i="16"/>
  <c r="H143" i="16"/>
  <c r="H143" i="14"/>
  <c r="I146" i="14"/>
  <c r="J146" i="14" s="1"/>
  <c r="K146" i="14" s="1"/>
  <c r="F33" i="14"/>
  <c r="P46" i="3"/>
  <c r="W46" i="3" s="1"/>
  <c r="H28" i="16"/>
  <c r="R28" i="16" s="1"/>
  <c r="H134" i="14"/>
  <c r="O44" i="3"/>
  <c r="V44" i="3" s="1"/>
  <c r="F62" i="3" s="1" a="1"/>
  <c r="F62" i="3" s="1"/>
  <c r="F231" i="14"/>
  <c r="G174" i="16"/>
  <c r="I53" i="16"/>
  <c r="J53" i="16" s="1"/>
  <c r="K53" i="16" s="1"/>
  <c r="G44" i="14"/>
  <c r="P33" i="3"/>
  <c r="I33" i="16" s="1"/>
  <c r="J33" i="16" s="1"/>
  <c r="K33" i="16" s="1"/>
  <c r="J134" i="16"/>
  <c r="K134" i="16" s="1"/>
  <c r="N182" i="3"/>
  <c r="G51" i="16"/>
  <c r="M249" i="3"/>
  <c r="F249" i="14" s="1"/>
  <c r="G51" i="14"/>
  <c r="O51" i="3"/>
  <c r="V51" i="3" s="1"/>
  <c r="F59" i="3" s="1" a="1"/>
  <c r="F59" i="3" s="1"/>
  <c r="F44" i="16"/>
  <c r="O158" i="3"/>
  <c r="I158" i="14" s="1"/>
  <c r="J158" i="14" s="1"/>
  <c r="K158" i="14" s="1"/>
  <c r="F162" i="16"/>
  <c r="G195" i="16"/>
  <c r="O46" i="3"/>
  <c r="I53" i="14"/>
  <c r="J53" i="14" s="1"/>
  <c r="K53" i="14" s="1"/>
  <c r="G41" i="16"/>
  <c r="P44" i="3"/>
  <c r="W44" i="3" s="1"/>
  <c r="G64" i="3" s="1" a="1"/>
  <c r="G64" i="3" s="1"/>
  <c r="O41" i="3"/>
  <c r="V41" i="3" s="1"/>
  <c r="F55" i="3" s="1" a="1"/>
  <c r="F55" i="3" s="1"/>
  <c r="M55" i="3" s="1"/>
  <c r="P41" i="3"/>
  <c r="W41" i="3" s="1"/>
  <c r="G55" i="3" s="1" a="1"/>
  <c r="G55" i="3" s="1"/>
  <c r="N55" i="3" s="1"/>
  <c r="G55" i="14" s="1"/>
  <c r="W160" i="3"/>
  <c r="G176" i="3" s="1" a="1"/>
  <c r="G176" i="3" s="1"/>
  <c r="N160" i="3"/>
  <c r="G160" i="14" s="1"/>
  <c r="M37" i="3"/>
  <c r="P37" i="3" s="1"/>
  <c r="W37" i="3" s="1"/>
  <c r="N42" i="3"/>
  <c r="N40" i="3"/>
  <c r="G40" i="14" s="1"/>
  <c r="N49" i="3"/>
  <c r="G49" i="16" s="1"/>
  <c r="J132" i="16"/>
  <c r="K132" i="16" s="1"/>
  <c r="H132" i="16"/>
  <c r="N47" i="3"/>
  <c r="P47" i="3" s="1"/>
  <c r="W32" i="3"/>
  <c r="G45" i="3" s="1" a="1"/>
  <c r="G45" i="3" s="1"/>
  <c r="N45" i="3" s="1"/>
  <c r="I163" i="14"/>
  <c r="I163" i="16"/>
  <c r="J132" i="14"/>
  <c r="K132" i="14" s="1"/>
  <c r="H132" i="14"/>
  <c r="W43" i="3"/>
  <c r="G56" i="3" s="1" a="1"/>
  <c r="G56" i="3" s="1"/>
  <c r="W299" i="3"/>
  <c r="G317" i="3" s="1" a="1"/>
  <c r="G317" i="3" s="1"/>
  <c r="N299" i="3"/>
  <c r="P299" i="3" s="1"/>
  <c r="G166" i="14"/>
  <c r="G166" i="16"/>
  <c r="F175" i="16"/>
  <c r="M40" i="3"/>
  <c r="F40" i="14" s="1"/>
  <c r="G46" i="14"/>
  <c r="W186" i="3"/>
  <c r="G291" i="3" s="1" a="1"/>
  <c r="G291" i="3" s="1"/>
  <c r="N186" i="3"/>
  <c r="P136" i="3"/>
  <c r="I136" i="16" s="1"/>
  <c r="F136" i="14"/>
  <c r="F136" i="16"/>
  <c r="V32" i="3"/>
  <c r="F45" i="3" s="1" a="1"/>
  <c r="F45" i="3" s="1"/>
  <c r="V43" i="3"/>
  <c r="F56" i="3" s="1" a="1"/>
  <c r="F56" i="3" s="1"/>
  <c r="G46" i="16"/>
  <c r="G66" i="3" a="1"/>
  <c r="G66" i="3" s="1"/>
  <c r="V295" i="3"/>
  <c r="F314" i="3" s="1" a="1"/>
  <c r="F314" i="3" s="1"/>
  <c r="M295" i="3"/>
  <c r="F295" i="14" s="1"/>
  <c r="V154" i="3"/>
  <c r="F168" i="3" s="1" a="1"/>
  <c r="F168" i="3" s="1"/>
  <c r="M154" i="3"/>
  <c r="F54" i="3" a="1"/>
  <c r="F54" i="3" s="1"/>
  <c r="M54" i="3" s="1"/>
  <c r="O187" i="3"/>
  <c r="P187" i="3"/>
  <c r="G187" i="14"/>
  <c r="G187" i="16"/>
  <c r="V181" i="3"/>
  <c r="F292" i="3" s="1" a="1"/>
  <c r="F292" i="3" s="1"/>
  <c r="M181" i="3"/>
  <c r="F181" i="14" s="1"/>
  <c r="G158" i="14"/>
  <c r="G158" i="16"/>
  <c r="W197" i="3"/>
  <c r="G301" i="3" s="1" a="1"/>
  <c r="G301" i="3" s="1"/>
  <c r="N197" i="3"/>
  <c r="F46" i="16"/>
  <c r="F46" i="14"/>
  <c r="W173" i="3"/>
  <c r="G180" i="3" s="1" a="1"/>
  <c r="G180" i="3" s="1"/>
  <c r="N173" i="3"/>
  <c r="O173" i="3" s="1"/>
  <c r="F173" i="16"/>
  <c r="F304" i="3" a="1"/>
  <c r="F304" i="3" s="1"/>
  <c r="V304" i="3" s="1"/>
  <c r="M180" i="3"/>
  <c r="F180" i="14" s="1"/>
  <c r="J145" i="16"/>
  <c r="K145" i="16" s="1"/>
  <c r="H145" i="16"/>
  <c r="J145" i="14"/>
  <c r="K145" i="14" s="1"/>
  <c r="H145" i="14"/>
  <c r="J119" i="14"/>
  <c r="K119" i="14" s="1"/>
  <c r="H119" i="14"/>
  <c r="F192" i="14"/>
  <c r="F192" i="16"/>
  <c r="F213" i="3" a="1"/>
  <c r="F213" i="3" s="1"/>
  <c r="V213" i="3" s="1"/>
  <c r="M198" i="3"/>
  <c r="J119" i="16"/>
  <c r="K119" i="16" s="1"/>
  <c r="H119" i="16"/>
  <c r="I139" i="14"/>
  <c r="J139" i="14" s="1"/>
  <c r="K139" i="14" s="1"/>
  <c r="I139" i="16"/>
  <c r="M116" i="3"/>
  <c r="G161" i="3" a="1"/>
  <c r="G161" i="3" s="1"/>
  <c r="W161" i="3" s="1"/>
  <c r="O50" i="3"/>
  <c r="V50" i="3" s="1"/>
  <c r="F50" i="14"/>
  <c r="P50" i="3"/>
  <c r="W50" i="3" s="1"/>
  <c r="G50" i="14"/>
  <c r="G50" i="16"/>
  <c r="H35" i="14"/>
  <c r="O35" i="14" s="1"/>
  <c r="F47" i="16"/>
  <c r="F47" i="14"/>
  <c r="F49" i="14"/>
  <c r="H35" i="16"/>
  <c r="R35" i="16" s="1"/>
  <c r="I43" i="16"/>
  <c r="J43" i="16" s="1"/>
  <c r="K43" i="16" s="1"/>
  <c r="I43" i="14"/>
  <c r="H29" i="14"/>
  <c r="O29" i="14" s="1"/>
  <c r="G37" i="14"/>
  <c r="G37" i="16"/>
  <c r="H29" i="16"/>
  <c r="R29" i="16" s="1"/>
  <c r="J20" i="14"/>
  <c r="K20" i="14" s="1"/>
  <c r="H20" i="14"/>
  <c r="J20" i="16"/>
  <c r="K20" i="16" s="1"/>
  <c r="H20" i="16"/>
  <c r="I32" i="16"/>
  <c r="I32" i="14"/>
  <c r="H22" i="16"/>
  <c r="R22" i="16" s="1"/>
  <c r="H36" i="14"/>
  <c r="O36" i="14" s="1"/>
  <c r="H22" i="14"/>
  <c r="O22" i="14" s="1"/>
  <c r="H36" i="16"/>
  <c r="R36" i="16" s="1"/>
  <c r="H23" i="14"/>
  <c r="O23" i="14" s="1"/>
  <c r="H23" i="16"/>
  <c r="R23" i="16" s="1"/>
  <c r="M263" i="3"/>
  <c r="F280" i="3" a="1"/>
  <c r="F280" i="3" s="1"/>
  <c r="V280" i="3" s="1"/>
  <c r="N252" i="3"/>
  <c r="G267" i="3" a="1"/>
  <c r="G267" i="3" s="1"/>
  <c r="W267" i="3" s="1"/>
  <c r="M317" i="3"/>
  <c r="F328" i="3" a="1"/>
  <c r="F328" i="3" s="1"/>
  <c r="V328" i="3" s="1"/>
  <c r="M178" i="3"/>
  <c r="F303" i="3" a="1"/>
  <c r="F303" i="3" s="1"/>
  <c r="V303" i="3" s="1"/>
  <c r="F243" i="3" a="1"/>
  <c r="F243" i="3" s="1"/>
  <c r="V243" i="3" s="1"/>
  <c r="M228" i="3"/>
  <c r="F228" i="16" s="1"/>
  <c r="G298" i="3" a="1"/>
  <c r="G298" i="3" s="1"/>
  <c r="W298" i="3" s="1"/>
  <c r="F236" i="14"/>
  <c r="F236" i="16"/>
  <c r="G242" i="14"/>
  <c r="G242" i="16"/>
  <c r="H53" i="16" l="1"/>
  <c r="R53" i="16" s="1"/>
  <c r="H146" i="14"/>
  <c r="O49" i="3"/>
  <c r="F249" i="16"/>
  <c r="W33" i="3"/>
  <c r="G54" i="3" s="1" a="1"/>
  <c r="G54" i="3" s="1"/>
  <c r="N54" i="3" s="1"/>
  <c r="I33" i="14"/>
  <c r="H33" i="14" s="1"/>
  <c r="O33" i="14" s="1"/>
  <c r="I46" i="16"/>
  <c r="J46" i="16" s="1"/>
  <c r="K46" i="16" s="1"/>
  <c r="G160" i="16"/>
  <c r="I46" i="14"/>
  <c r="J46" i="14" s="1"/>
  <c r="K46" i="14" s="1"/>
  <c r="G299" i="14"/>
  <c r="H53" i="14"/>
  <c r="O53" i="14" s="1"/>
  <c r="O299" i="3"/>
  <c r="O37" i="3"/>
  <c r="V37" i="3" s="1"/>
  <c r="F48" i="3" s="1" a="1"/>
  <c r="F48" i="3" s="1"/>
  <c r="M48" i="3" s="1"/>
  <c r="V46" i="3"/>
  <c r="F112" i="3" s="1" a="1"/>
  <c r="F112" i="3" s="1"/>
  <c r="M112" i="3" s="1"/>
  <c r="G40" i="16"/>
  <c r="F181" i="16"/>
  <c r="G49" i="14"/>
  <c r="I158" i="16"/>
  <c r="J158" i="16" s="1"/>
  <c r="K158" i="16" s="1"/>
  <c r="I51" i="14"/>
  <c r="J51" i="14" s="1"/>
  <c r="K51" i="14" s="1"/>
  <c r="I51" i="16"/>
  <c r="J51" i="16" s="1"/>
  <c r="K51" i="16" s="1"/>
  <c r="P49" i="3"/>
  <c r="W49" i="3" s="1"/>
  <c r="G152" i="3" s="1" a="1"/>
  <c r="G152" i="3" s="1"/>
  <c r="I44" i="16"/>
  <c r="J44" i="16" s="1"/>
  <c r="K44" i="16" s="1"/>
  <c r="I44" i="14"/>
  <c r="H44" i="14" s="1"/>
  <c r="O44" i="14" s="1"/>
  <c r="G299" i="16"/>
  <c r="F37" i="14"/>
  <c r="I41" i="14"/>
  <c r="J41" i="14" s="1"/>
  <c r="K41" i="14" s="1"/>
  <c r="F37" i="16"/>
  <c r="I41" i="16"/>
  <c r="J41" i="16" s="1"/>
  <c r="K41" i="16" s="1"/>
  <c r="O47" i="3"/>
  <c r="V47" i="3" s="1"/>
  <c r="F65" i="3" s="1" a="1"/>
  <c r="F65" i="3" s="1"/>
  <c r="F295" i="16"/>
  <c r="F40" i="16"/>
  <c r="H158" i="14"/>
  <c r="O40" i="3"/>
  <c r="V40" i="3" s="1"/>
  <c r="F52" i="3" s="1" a="1"/>
  <c r="F52" i="3" s="1"/>
  <c r="M52" i="3" s="1"/>
  <c r="P173" i="3"/>
  <c r="I173" i="16" s="1"/>
  <c r="P40" i="3"/>
  <c r="W40" i="3" s="1"/>
  <c r="G52" i="3" s="1" a="1"/>
  <c r="G52" i="3" s="1"/>
  <c r="N56" i="3"/>
  <c r="G56" i="14" s="1"/>
  <c r="M59" i="3"/>
  <c r="F59" i="14" s="1"/>
  <c r="M45" i="3"/>
  <c r="O45" i="3" s="1"/>
  <c r="W47" i="3"/>
  <c r="G67" i="3" s="1" a="1"/>
  <c r="G67" i="3" s="1"/>
  <c r="J136" i="16"/>
  <c r="K136" i="16" s="1"/>
  <c r="H136" i="16"/>
  <c r="V314" i="3"/>
  <c r="F324" i="3" s="1" a="1"/>
  <c r="F324" i="3" s="1"/>
  <c r="M314" i="3"/>
  <c r="F314" i="14" s="1"/>
  <c r="G186" i="14"/>
  <c r="G186" i="16"/>
  <c r="I187" i="16"/>
  <c r="I187" i="14"/>
  <c r="W291" i="3"/>
  <c r="G293" i="3" s="1" a="1"/>
  <c r="G293" i="3" s="1"/>
  <c r="N291" i="3"/>
  <c r="O42" i="3"/>
  <c r="P42" i="3"/>
  <c r="G42" i="16"/>
  <c r="G42" i="14"/>
  <c r="M56" i="3"/>
  <c r="J163" i="16"/>
  <c r="K163" i="16" s="1"/>
  <c r="H163" i="16"/>
  <c r="G47" i="16"/>
  <c r="G47" i="14"/>
  <c r="G48" i="3" a="1"/>
  <c r="G48" i="3" s="1"/>
  <c r="I136" i="14"/>
  <c r="J163" i="14"/>
  <c r="K163" i="14" s="1"/>
  <c r="H163" i="14"/>
  <c r="G73" i="3" a="1"/>
  <c r="G73" i="3" s="1"/>
  <c r="W317" i="3"/>
  <c r="G328" i="3" s="1" a="1"/>
  <c r="G328" i="3" s="1"/>
  <c r="N317" i="3"/>
  <c r="O317" i="3" s="1"/>
  <c r="V292" i="3"/>
  <c r="F307" i="3" s="1" a="1"/>
  <c r="F307" i="3" s="1"/>
  <c r="M292" i="3"/>
  <c r="F292" i="14" s="1"/>
  <c r="F154" i="16"/>
  <c r="F154" i="14"/>
  <c r="M62" i="3"/>
  <c r="F62" i="14" s="1"/>
  <c r="G173" i="14"/>
  <c r="G173" i="16"/>
  <c r="O197" i="3"/>
  <c r="P197" i="3"/>
  <c r="G197" i="14"/>
  <c r="G197" i="16"/>
  <c r="V168" i="3"/>
  <c r="F188" i="3" s="1" a="1"/>
  <c r="F188" i="3" s="1"/>
  <c r="M168" i="3"/>
  <c r="N66" i="3"/>
  <c r="F105" i="3" a="1"/>
  <c r="F105" i="3" s="1"/>
  <c r="M105" i="3" s="1"/>
  <c r="W180" i="3"/>
  <c r="G292" i="3" s="1" a="1"/>
  <c r="G292" i="3" s="1"/>
  <c r="N180" i="3"/>
  <c r="P180" i="3" s="1"/>
  <c r="W301" i="3"/>
  <c r="G319" i="3" s="1" a="1"/>
  <c r="G319" i="3" s="1"/>
  <c r="N301" i="3"/>
  <c r="W176" i="3"/>
  <c r="G184" i="3" s="1" a="1"/>
  <c r="G184" i="3" s="1"/>
  <c r="N176" i="3"/>
  <c r="F180" i="16"/>
  <c r="F321" i="3" a="1"/>
  <c r="F321" i="3" s="1"/>
  <c r="V321" i="3" s="1"/>
  <c r="M304" i="3"/>
  <c r="H139" i="14"/>
  <c r="J139" i="16"/>
  <c r="K139" i="16" s="1"/>
  <c r="H139" i="16"/>
  <c r="F198" i="14"/>
  <c r="F198" i="16"/>
  <c r="F234" i="3" a="1"/>
  <c r="F234" i="3" s="1"/>
  <c r="V234" i="3" s="1"/>
  <c r="M213" i="3"/>
  <c r="P116" i="3"/>
  <c r="O116" i="3"/>
  <c r="F116" i="14"/>
  <c r="F116" i="16"/>
  <c r="I50" i="14"/>
  <c r="J50" i="14" s="1"/>
  <c r="K50" i="14" s="1"/>
  <c r="G175" i="3" a="1"/>
  <c r="G175" i="3" s="1"/>
  <c r="W175" i="3" s="1"/>
  <c r="N161" i="3"/>
  <c r="I47" i="14"/>
  <c r="J47" i="14" s="1"/>
  <c r="K47" i="14" s="1"/>
  <c r="N64" i="3"/>
  <c r="G55" i="16"/>
  <c r="I50" i="16"/>
  <c r="J50" i="16" s="1"/>
  <c r="K50" i="16" s="1"/>
  <c r="O55" i="3"/>
  <c r="V55" i="3" s="1"/>
  <c r="F55" i="14"/>
  <c r="F55" i="16"/>
  <c r="P55" i="3"/>
  <c r="H46" i="16"/>
  <c r="R46" i="16" s="1"/>
  <c r="F54" i="14"/>
  <c r="F54" i="16"/>
  <c r="H33" i="16"/>
  <c r="R33" i="16" s="1"/>
  <c r="G45" i="14"/>
  <c r="G45" i="16"/>
  <c r="H43" i="16"/>
  <c r="R43" i="16" s="1"/>
  <c r="I37" i="16"/>
  <c r="J37" i="16" s="1"/>
  <c r="K37" i="16" s="1"/>
  <c r="J43" i="14"/>
  <c r="K43" i="14" s="1"/>
  <c r="H43" i="14"/>
  <c r="O43" i="14" s="1"/>
  <c r="I37" i="14"/>
  <c r="J37" i="14" s="1"/>
  <c r="K37" i="14" s="1"/>
  <c r="J32" i="14"/>
  <c r="K32" i="14" s="1"/>
  <c r="H32" i="14"/>
  <c r="O32" i="14" s="1"/>
  <c r="J32" i="16"/>
  <c r="K32" i="16" s="1"/>
  <c r="H32" i="16"/>
  <c r="R32" i="16" s="1"/>
  <c r="F228" i="14"/>
  <c r="M328" i="3"/>
  <c r="F349" i="3" a="1"/>
  <c r="F349" i="3" s="1"/>
  <c r="V349" i="3" s="1"/>
  <c r="F178" i="16"/>
  <c r="F178" i="14"/>
  <c r="N267" i="3"/>
  <c r="G277" i="3" a="1"/>
  <c r="G277" i="3" s="1"/>
  <c r="W277" i="3" s="1"/>
  <c r="M280" i="3"/>
  <c r="F391" i="3" a="1"/>
  <c r="F391" i="3" s="1"/>
  <c r="V391" i="3" s="1"/>
  <c r="G308" i="3" a="1"/>
  <c r="G308" i="3" s="1"/>
  <c r="W308" i="3" s="1"/>
  <c r="N298" i="3"/>
  <c r="F310" i="3" a="1"/>
  <c r="F310" i="3" s="1"/>
  <c r="V310" i="3" s="1"/>
  <c r="M303" i="3"/>
  <c r="F303" i="16" s="1"/>
  <c r="F264" i="3" a="1"/>
  <c r="F264" i="3" s="1"/>
  <c r="V264" i="3" s="1"/>
  <c r="M243" i="3"/>
  <c r="F243" i="16" s="1"/>
  <c r="F299" i="14"/>
  <c r="F299" i="16"/>
  <c r="F263" i="14"/>
  <c r="F263" i="16"/>
  <c r="G252" i="14"/>
  <c r="G252" i="16"/>
  <c r="G182" i="14"/>
  <c r="G182" i="16"/>
  <c r="I49" i="16" l="1"/>
  <c r="J49" i="16" s="1"/>
  <c r="K49" i="16" s="1"/>
  <c r="I49" i="14"/>
  <c r="J49" i="14" s="1"/>
  <c r="K49" i="14" s="1"/>
  <c r="V49" i="3"/>
  <c r="F66" i="3" s="1" a="1"/>
  <c r="F66" i="3" s="1"/>
  <c r="G317" i="16"/>
  <c r="H158" i="16"/>
  <c r="J33" i="14"/>
  <c r="K33" i="14" s="1"/>
  <c r="F314" i="16"/>
  <c r="G54" i="16"/>
  <c r="G54" i="14"/>
  <c r="P56" i="3"/>
  <c r="H41" i="16"/>
  <c r="R41" i="16" s="1"/>
  <c r="H51" i="16"/>
  <c r="R51" i="16" s="1"/>
  <c r="H46" i="14"/>
  <c r="O46" i="14" s="1"/>
  <c r="H44" i="16"/>
  <c r="R44" i="16" s="1"/>
  <c r="G56" i="16"/>
  <c r="G317" i="14"/>
  <c r="H51" i="14"/>
  <c r="O51" i="14" s="1"/>
  <c r="O54" i="3"/>
  <c r="P54" i="3"/>
  <c r="O180" i="3"/>
  <c r="I180" i="14" s="1"/>
  <c r="J180" i="14" s="1"/>
  <c r="K180" i="14" s="1"/>
  <c r="H41" i="14"/>
  <c r="O41" i="14" s="1"/>
  <c r="P45" i="3"/>
  <c r="W45" i="3" s="1"/>
  <c r="G59" i="3" s="1" a="1"/>
  <c r="G59" i="3" s="1"/>
  <c r="I173" i="14"/>
  <c r="P317" i="3"/>
  <c r="F292" i="16"/>
  <c r="I40" i="16"/>
  <c r="J40" i="16" s="1"/>
  <c r="K40" i="16" s="1"/>
  <c r="J44" i="14"/>
  <c r="K44" i="14" s="1"/>
  <c r="J173" i="16"/>
  <c r="K173" i="16" s="1"/>
  <c r="H173" i="16"/>
  <c r="F45" i="16"/>
  <c r="I47" i="16"/>
  <c r="J47" i="16" s="1"/>
  <c r="K47" i="16" s="1"/>
  <c r="F59" i="16"/>
  <c r="I40" i="14"/>
  <c r="J40" i="14" s="1"/>
  <c r="K40" i="14" s="1"/>
  <c r="O56" i="3"/>
  <c r="V56" i="3" s="1"/>
  <c r="F69" i="3" s="1" a="1"/>
  <c r="F69" i="3" s="1"/>
  <c r="M66" i="3"/>
  <c r="F66" i="14" s="1"/>
  <c r="N67" i="3"/>
  <c r="V45" i="3"/>
  <c r="F63" i="3" s="1" a="1"/>
  <c r="F63" i="3" s="1"/>
  <c r="W42" i="3"/>
  <c r="G58" i="3" s="1" a="1"/>
  <c r="G58" i="3" s="1"/>
  <c r="F45" i="14"/>
  <c r="P62" i="3"/>
  <c r="G180" i="14"/>
  <c r="G180" i="16"/>
  <c r="V188" i="3"/>
  <c r="F191" i="3" s="1" a="1"/>
  <c r="F191" i="3" s="1"/>
  <c r="M188" i="3"/>
  <c r="J136" i="14"/>
  <c r="K136" i="14" s="1"/>
  <c r="H136" i="14"/>
  <c r="F56" i="16"/>
  <c r="F56" i="14"/>
  <c r="V42" i="3"/>
  <c r="F58" i="3" s="1" a="1"/>
  <c r="F58" i="3" s="1"/>
  <c r="I42" i="14"/>
  <c r="I42" i="16"/>
  <c r="F62" i="16"/>
  <c r="W292" i="3"/>
  <c r="G307" i="3" s="1" a="1"/>
  <c r="G307" i="3" s="1"/>
  <c r="N292" i="3"/>
  <c r="P292" i="3" s="1"/>
  <c r="W328" i="3"/>
  <c r="G338" i="3" s="1" a="1"/>
  <c r="G338" i="3" s="1"/>
  <c r="N328" i="3"/>
  <c r="O328" i="3" s="1"/>
  <c r="N48" i="3"/>
  <c r="P48" i="3" s="1"/>
  <c r="W48" i="3" s="1"/>
  <c r="G291" i="14"/>
  <c r="G291" i="16"/>
  <c r="W319" i="3"/>
  <c r="G329" i="3" s="1" a="1"/>
  <c r="G329" i="3" s="1"/>
  <c r="N319" i="3"/>
  <c r="F168" i="16"/>
  <c r="F168" i="14"/>
  <c r="O62" i="3"/>
  <c r="G176" i="14"/>
  <c r="G176" i="16"/>
  <c r="W55" i="3"/>
  <c r="G60" i="3" s="1" a="1"/>
  <c r="G60" i="3" s="1"/>
  <c r="W293" i="3"/>
  <c r="G311" i="3" s="1" a="1"/>
  <c r="G311" i="3" s="1"/>
  <c r="N293" i="3"/>
  <c r="G293" i="16" s="1"/>
  <c r="V324" i="3"/>
  <c r="F340" i="3" s="1" a="1"/>
  <c r="F340" i="3" s="1"/>
  <c r="M324" i="3"/>
  <c r="F324" i="14" s="1"/>
  <c r="N52" i="3"/>
  <c r="G52" i="16" s="1"/>
  <c r="F71" i="3" a="1"/>
  <c r="F71" i="3" s="1"/>
  <c r="W184" i="3"/>
  <c r="G210" i="3" s="1" a="1"/>
  <c r="G210" i="3" s="1"/>
  <c r="N184" i="3"/>
  <c r="J187" i="14"/>
  <c r="K187" i="14" s="1"/>
  <c r="H187" i="14"/>
  <c r="V116" i="3"/>
  <c r="F126" i="3" s="1" a="1"/>
  <c r="F126" i="3" s="1"/>
  <c r="F112" i="14"/>
  <c r="O112" i="3"/>
  <c r="F112" i="16"/>
  <c r="P112" i="3"/>
  <c r="I197" i="14"/>
  <c r="I197" i="16"/>
  <c r="N73" i="3"/>
  <c r="J187" i="16"/>
  <c r="K187" i="16" s="1"/>
  <c r="H187" i="16"/>
  <c r="W116" i="3"/>
  <c r="G126" i="3" s="1" a="1"/>
  <c r="G126" i="3" s="1"/>
  <c r="W126" i="3" s="1"/>
  <c r="G148" i="3" s="1" a="1"/>
  <c r="G148" i="3" s="1"/>
  <c r="W148" i="3" s="1"/>
  <c r="G66" i="14"/>
  <c r="G66" i="16"/>
  <c r="N152" i="3"/>
  <c r="W152" i="3"/>
  <c r="G165" i="3" s="1" a="1"/>
  <c r="G165" i="3" s="1"/>
  <c r="G301" i="14"/>
  <c r="G301" i="16"/>
  <c r="V307" i="3"/>
  <c r="F315" i="3" s="1" a="1"/>
  <c r="F315" i="3" s="1"/>
  <c r="M307" i="3"/>
  <c r="F307" i="16" s="1"/>
  <c r="W56" i="3"/>
  <c r="G68" i="3" s="1" a="1"/>
  <c r="G68" i="3" s="1"/>
  <c r="F304" i="14"/>
  <c r="F304" i="16"/>
  <c r="F333" i="3" a="1"/>
  <c r="F333" i="3" s="1"/>
  <c r="V333" i="3" s="1"/>
  <c r="M321" i="3"/>
  <c r="F213" i="14"/>
  <c r="F213" i="16"/>
  <c r="F245" i="3" a="1"/>
  <c r="F245" i="3" s="1"/>
  <c r="V245" i="3" s="1"/>
  <c r="M234" i="3"/>
  <c r="I116" i="16"/>
  <c r="J116" i="16" s="1"/>
  <c r="K116" i="16" s="1"/>
  <c r="I116" i="14"/>
  <c r="J116" i="14" s="1"/>
  <c r="K116" i="14" s="1"/>
  <c r="H50" i="14"/>
  <c r="O50" i="14" s="1"/>
  <c r="H47" i="14"/>
  <c r="O47" i="14" s="1"/>
  <c r="O105" i="3"/>
  <c r="P105" i="3"/>
  <c r="F105" i="14"/>
  <c r="F105" i="16"/>
  <c r="P161" i="3"/>
  <c r="G161" i="14"/>
  <c r="G161" i="16"/>
  <c r="O161" i="3"/>
  <c r="G181" i="3" a="1"/>
  <c r="G181" i="3" s="1"/>
  <c r="W181" i="3" s="1"/>
  <c r="N175" i="3"/>
  <c r="M65" i="3"/>
  <c r="H50" i="16"/>
  <c r="R50" i="16" s="1"/>
  <c r="G64" i="14"/>
  <c r="G64" i="16"/>
  <c r="I55" i="16"/>
  <c r="J55" i="16" s="1"/>
  <c r="K55" i="16" s="1"/>
  <c r="I55" i="14"/>
  <c r="J55" i="14" s="1"/>
  <c r="K55" i="14" s="1"/>
  <c r="H49" i="16"/>
  <c r="R49" i="16" s="1"/>
  <c r="F48" i="16"/>
  <c r="F48" i="14"/>
  <c r="H37" i="16"/>
  <c r="R37" i="16" s="1"/>
  <c r="F52" i="14"/>
  <c r="F52" i="16"/>
  <c r="H37" i="14"/>
  <c r="O37" i="14" s="1"/>
  <c r="F303" i="14"/>
  <c r="F243" i="14"/>
  <c r="M349" i="3"/>
  <c r="N277" i="3"/>
  <c r="N308" i="3"/>
  <c r="M310" i="3"/>
  <c r="M391" i="3"/>
  <c r="F403" i="3" a="1"/>
  <c r="F403" i="3" s="1"/>
  <c r="V403" i="3" s="1"/>
  <c r="M264" i="3"/>
  <c r="F287" i="3" a="1"/>
  <c r="F287" i="3" s="1"/>
  <c r="V287" i="3" s="1"/>
  <c r="F331" i="3" a="1"/>
  <c r="F331" i="3" s="1"/>
  <c r="V331" i="3" s="1"/>
  <c r="G298" i="16"/>
  <c r="G298" i="14"/>
  <c r="I299" i="14"/>
  <c r="J299" i="14" s="1"/>
  <c r="K299" i="14" s="1"/>
  <c r="I299" i="16"/>
  <c r="J299" i="16" s="1"/>
  <c r="K299" i="16" s="1"/>
  <c r="G293" i="14"/>
  <c r="F317" i="14"/>
  <c r="F317" i="16"/>
  <c r="G346" i="3" a="1"/>
  <c r="G346" i="3" s="1"/>
  <c r="W346" i="3" s="1"/>
  <c r="G267" i="14"/>
  <c r="G267" i="16"/>
  <c r="F280" i="14"/>
  <c r="F280" i="16"/>
  <c r="G326" i="3" a="1"/>
  <c r="G326" i="3" s="1"/>
  <c r="W326" i="3" s="1"/>
  <c r="I45" i="14" l="1"/>
  <c r="H45" i="14" s="1"/>
  <c r="O45" i="14" s="1"/>
  <c r="H49" i="14"/>
  <c r="O49" i="14" s="1"/>
  <c r="H40" i="14"/>
  <c r="O40" i="14" s="1"/>
  <c r="I54" i="16"/>
  <c r="J54" i="16" s="1"/>
  <c r="K54" i="16" s="1"/>
  <c r="I45" i="16"/>
  <c r="J45" i="16" s="1"/>
  <c r="K45" i="16" s="1"/>
  <c r="H47" i="16"/>
  <c r="R47" i="16" s="1"/>
  <c r="O66" i="3"/>
  <c r="P66" i="3"/>
  <c r="W66" i="3" s="1"/>
  <c r="G78" i="3" s="1" a="1"/>
  <c r="G78" i="3" s="1"/>
  <c r="F66" i="16"/>
  <c r="W54" i="3"/>
  <c r="G69" i="3" s="1" a="1"/>
  <c r="G69" i="3" s="1"/>
  <c r="N69" i="3" s="1"/>
  <c r="I54" i="14"/>
  <c r="J54" i="14" s="1"/>
  <c r="K54" i="14" s="1"/>
  <c r="V54" i="3"/>
  <c r="F68" i="3" s="1" a="1"/>
  <c r="F68" i="3" s="1"/>
  <c r="M68" i="3" s="1"/>
  <c r="H40" i="16"/>
  <c r="R40" i="16" s="1"/>
  <c r="I62" i="14"/>
  <c r="J62" i="14" s="1"/>
  <c r="K62" i="14" s="1"/>
  <c r="I180" i="16"/>
  <c r="J180" i="16" s="1"/>
  <c r="K180" i="16" s="1"/>
  <c r="G52" i="14"/>
  <c r="I56" i="14"/>
  <c r="H56" i="14" s="1"/>
  <c r="O56" i="14" s="1"/>
  <c r="O48" i="3"/>
  <c r="V48" i="3" s="1"/>
  <c r="F64" i="3" s="1" a="1"/>
  <c r="F64" i="3" s="1"/>
  <c r="P52" i="3"/>
  <c r="W52" i="3" s="1"/>
  <c r="G71" i="3" s="1" a="1"/>
  <c r="G71" i="3" s="1"/>
  <c r="J173" i="14"/>
  <c r="K173" i="14" s="1"/>
  <c r="H173" i="14"/>
  <c r="P328" i="3"/>
  <c r="G328" i="16"/>
  <c r="F324" i="16"/>
  <c r="G328" i="14"/>
  <c r="F307" i="14"/>
  <c r="H180" i="14"/>
  <c r="I62" i="16"/>
  <c r="J62" i="16" s="1"/>
  <c r="K62" i="16" s="1"/>
  <c r="O52" i="3"/>
  <c r="V52" i="3" s="1"/>
  <c r="F67" i="3" s="1" a="1"/>
  <c r="F67" i="3" s="1"/>
  <c r="I56" i="16"/>
  <c r="J56" i="16" s="1"/>
  <c r="K56" i="16" s="1"/>
  <c r="N68" i="3"/>
  <c r="G68" i="16" s="1"/>
  <c r="M58" i="3"/>
  <c r="M126" i="3"/>
  <c r="V126" i="3"/>
  <c r="F148" i="3" s="1" a="1"/>
  <c r="F148" i="3" s="1"/>
  <c r="N60" i="3"/>
  <c r="O60" i="3" s="1"/>
  <c r="V60" i="3" s="1"/>
  <c r="N58" i="3"/>
  <c r="M63" i="3"/>
  <c r="F63" i="14" s="1"/>
  <c r="W112" i="3"/>
  <c r="G125" i="3" s="1" a="1"/>
  <c r="G125" i="3" s="1"/>
  <c r="J42" i="16"/>
  <c r="K42" i="16" s="1"/>
  <c r="H42" i="16"/>
  <c r="R42" i="16" s="1"/>
  <c r="W105" i="3"/>
  <c r="G115" i="3" s="1" a="1"/>
  <c r="G115" i="3" s="1"/>
  <c r="N115" i="3" s="1"/>
  <c r="M69" i="3"/>
  <c r="V105" i="3"/>
  <c r="F115" i="3" s="1" a="1"/>
  <c r="F115" i="3" s="1"/>
  <c r="W311" i="3"/>
  <c r="G332" i="3" s="1" a="1"/>
  <c r="G332" i="3" s="1"/>
  <c r="N311" i="3"/>
  <c r="G311" i="14" s="1"/>
  <c r="G48" i="16"/>
  <c r="G48" i="14"/>
  <c r="J42" i="14"/>
  <c r="K42" i="14" s="1"/>
  <c r="H42" i="14"/>
  <c r="O42" i="14" s="1"/>
  <c r="F188" i="16"/>
  <c r="F188" i="14"/>
  <c r="W165" i="3"/>
  <c r="G185" i="3" s="1" a="1"/>
  <c r="G185" i="3" s="1"/>
  <c r="V112" i="3"/>
  <c r="F125" i="3" s="1" a="1"/>
  <c r="F125" i="3" s="1"/>
  <c r="I112" i="14"/>
  <c r="I112" i="16"/>
  <c r="G184" i="16"/>
  <c r="G184" i="14"/>
  <c r="G319" i="16"/>
  <c r="G319" i="14"/>
  <c r="V191" i="3"/>
  <c r="F300" i="3" s="1" a="1"/>
  <c r="F300" i="3" s="1"/>
  <c r="M191" i="3"/>
  <c r="G152" i="14"/>
  <c r="G152" i="16"/>
  <c r="W210" i="3"/>
  <c r="G227" i="3" s="1" a="1"/>
  <c r="G227" i="3" s="1"/>
  <c r="N210" i="3"/>
  <c r="W329" i="3"/>
  <c r="G347" i="3" s="1" a="1"/>
  <c r="G347" i="3" s="1"/>
  <c r="N329" i="3"/>
  <c r="W338" i="3"/>
  <c r="G354" i="3" s="1" a="1"/>
  <c r="G354" i="3" s="1"/>
  <c r="N338" i="3"/>
  <c r="G338" i="14" s="1"/>
  <c r="N59" i="3"/>
  <c r="G59" i="16" s="1"/>
  <c r="V315" i="3"/>
  <c r="F334" i="3" s="1" a="1"/>
  <c r="F334" i="3" s="1"/>
  <c r="M315" i="3"/>
  <c r="F315" i="16" s="1"/>
  <c r="M71" i="3"/>
  <c r="O292" i="3"/>
  <c r="G292" i="14"/>
  <c r="G292" i="16"/>
  <c r="G67" i="16"/>
  <c r="G67" i="14"/>
  <c r="N165" i="3"/>
  <c r="G165" i="16" s="1"/>
  <c r="N126" i="3"/>
  <c r="G73" i="14"/>
  <c r="P73" i="3"/>
  <c r="O73" i="3"/>
  <c r="G73" i="16"/>
  <c r="V62" i="3"/>
  <c r="F74" i="3" s="1" a="1"/>
  <c r="F74" i="3" s="1"/>
  <c r="W307" i="3"/>
  <c r="G315" i="3" s="1" a="1"/>
  <c r="G315" i="3" s="1"/>
  <c r="N307" i="3"/>
  <c r="W62" i="3"/>
  <c r="G74" i="3" s="1" a="1"/>
  <c r="G74" i="3" s="1"/>
  <c r="J197" i="16"/>
  <c r="K197" i="16" s="1"/>
  <c r="H197" i="16"/>
  <c r="G61" i="3" a="1"/>
  <c r="G61" i="3" s="1"/>
  <c r="J197" i="14"/>
  <c r="K197" i="14" s="1"/>
  <c r="H197" i="14"/>
  <c r="V340" i="3"/>
  <c r="F351" i="3" s="1" a="1"/>
  <c r="F351" i="3" s="1"/>
  <c r="M340" i="3"/>
  <c r="F340" i="16" s="1"/>
  <c r="V66" i="3"/>
  <c r="F78" i="3" s="1" a="1"/>
  <c r="F78" i="3" s="1"/>
  <c r="G157" i="3" a="1"/>
  <c r="G157" i="3" s="1"/>
  <c r="W157" i="3" s="1"/>
  <c r="N148" i="3"/>
  <c r="F321" i="16"/>
  <c r="F321" i="14"/>
  <c r="F346" i="3" a="1"/>
  <c r="F346" i="3" s="1"/>
  <c r="V346" i="3" s="1"/>
  <c r="M333" i="3"/>
  <c r="F333" i="16" s="1"/>
  <c r="F234" i="14"/>
  <c r="F234" i="16"/>
  <c r="F258" i="3" a="1"/>
  <c r="F258" i="3" s="1"/>
  <c r="V258" i="3" s="1"/>
  <c r="M245" i="3"/>
  <c r="H116" i="16"/>
  <c r="R116" i="16" s="1"/>
  <c r="H116" i="14"/>
  <c r="O116" i="14" s="1"/>
  <c r="I105" i="16"/>
  <c r="I105" i="14"/>
  <c r="N181" i="3"/>
  <c r="G209" i="3" a="1"/>
  <c r="G209" i="3" s="1"/>
  <c r="W209" i="3" s="1"/>
  <c r="I161" i="14"/>
  <c r="I161" i="16"/>
  <c r="G175" i="14"/>
  <c r="O175" i="3"/>
  <c r="G175" i="16"/>
  <c r="P175" i="3"/>
  <c r="F65" i="14"/>
  <c r="P65" i="3"/>
  <c r="O65" i="3"/>
  <c r="F65" i="16"/>
  <c r="H55" i="16"/>
  <c r="R55" i="16" s="1"/>
  <c r="H55" i="14"/>
  <c r="O55" i="14" s="1"/>
  <c r="G308" i="16"/>
  <c r="G308" i="14"/>
  <c r="M331" i="3"/>
  <c r="F331" i="14" s="1"/>
  <c r="F345" i="3" a="1"/>
  <c r="F345" i="3" s="1"/>
  <c r="V345" i="3" s="1"/>
  <c r="N326" i="3"/>
  <c r="N346" i="3"/>
  <c r="G361" i="3" a="1"/>
  <c r="G361" i="3" s="1"/>
  <c r="W361" i="3" s="1"/>
  <c r="M403" i="3"/>
  <c r="F420" i="3" a="1"/>
  <c r="F420" i="3" s="1"/>
  <c r="V420" i="3" s="1"/>
  <c r="F264" i="16"/>
  <c r="F264" i="14"/>
  <c r="M287" i="3"/>
  <c r="F287" i="14" s="1"/>
  <c r="F290" i="3" a="1"/>
  <c r="F290" i="3" s="1"/>
  <c r="V290" i="3" s="1"/>
  <c r="H299" i="16"/>
  <c r="F328" i="14"/>
  <c r="F328" i="16"/>
  <c r="I317" i="14"/>
  <c r="J317" i="14" s="1"/>
  <c r="K317" i="14" s="1"/>
  <c r="I317" i="16"/>
  <c r="J317" i="16" s="1"/>
  <c r="K317" i="16" s="1"/>
  <c r="H299" i="14"/>
  <c r="F310" i="14"/>
  <c r="F310" i="16"/>
  <c r="F391" i="14"/>
  <c r="F391" i="16"/>
  <c r="F367" i="3" a="1"/>
  <c r="F367" i="3" s="1"/>
  <c r="V367" i="3" s="1"/>
  <c r="I66" i="14" l="1"/>
  <c r="J45" i="14"/>
  <c r="K45" i="14" s="1"/>
  <c r="I66" i="16"/>
  <c r="H45" i="16"/>
  <c r="R45" i="16" s="1"/>
  <c r="H54" i="14"/>
  <c r="O54" i="14" s="1"/>
  <c r="H54" i="16"/>
  <c r="R54" i="16" s="1"/>
  <c r="O68" i="3"/>
  <c r="V68" i="3" s="1"/>
  <c r="F82" i="3" s="1" a="1"/>
  <c r="F82" i="3" s="1"/>
  <c r="I48" i="16"/>
  <c r="J48" i="16" s="1"/>
  <c r="K48" i="16" s="1"/>
  <c r="G69" i="14"/>
  <c r="G69" i="16"/>
  <c r="I48" i="14"/>
  <c r="H48" i="14" s="1"/>
  <c r="O48" i="14" s="1"/>
  <c r="F340" i="14"/>
  <c r="H62" i="14"/>
  <c r="O62" i="14" s="1"/>
  <c r="P60" i="3"/>
  <c r="W60" i="3" s="1"/>
  <c r="G79" i="3" s="1" a="1"/>
  <c r="G79" i="3" s="1"/>
  <c r="O63" i="3"/>
  <c r="V63" i="3" s="1"/>
  <c r="F75" i="3" s="1" a="1"/>
  <c r="F75" i="3" s="1"/>
  <c r="M75" i="3" s="1"/>
  <c r="F75" i="16" s="1"/>
  <c r="P63" i="3"/>
  <c r="W63" i="3" s="1"/>
  <c r="G75" i="3" s="1" a="1"/>
  <c r="G75" i="3" s="1"/>
  <c r="H62" i="16"/>
  <c r="R62" i="16" s="1"/>
  <c r="G60" i="14"/>
  <c r="G311" i="16"/>
  <c r="O69" i="3"/>
  <c r="V69" i="3" s="1"/>
  <c r="F83" i="3" s="1" a="1"/>
  <c r="F83" i="3" s="1"/>
  <c r="M83" i="3" s="1"/>
  <c r="F63" i="16"/>
  <c r="P59" i="3"/>
  <c r="W59" i="3" s="1"/>
  <c r="G80" i="3" s="1" a="1"/>
  <c r="G80" i="3" s="1"/>
  <c r="N80" i="3" s="1"/>
  <c r="H180" i="16"/>
  <c r="H56" i="16"/>
  <c r="R56" i="16" s="1"/>
  <c r="J56" i="14"/>
  <c r="K56" i="14" s="1"/>
  <c r="P69" i="3"/>
  <c r="W69" i="3" s="1"/>
  <c r="G83" i="3" s="1" a="1"/>
  <c r="G83" i="3" s="1"/>
  <c r="G338" i="16"/>
  <c r="P68" i="3"/>
  <c r="G165" i="14"/>
  <c r="F315" i="14"/>
  <c r="I52" i="14"/>
  <c r="J52" i="14" s="1"/>
  <c r="K52" i="14" s="1"/>
  <c r="I52" i="16"/>
  <c r="J52" i="16" s="1"/>
  <c r="K52" i="16" s="1"/>
  <c r="O126" i="3"/>
  <c r="G60" i="16"/>
  <c r="G68" i="14"/>
  <c r="G126" i="16"/>
  <c r="P126" i="3"/>
  <c r="M115" i="3"/>
  <c r="F115" i="14" s="1"/>
  <c r="N71" i="3"/>
  <c r="G71" i="16" s="1"/>
  <c r="N74" i="3"/>
  <c r="M125" i="3"/>
  <c r="V125" i="3"/>
  <c r="M74" i="3"/>
  <c r="M78" i="3"/>
  <c r="F78" i="14" s="1"/>
  <c r="N78" i="3"/>
  <c r="G78" i="16" s="1"/>
  <c r="V148" i="3"/>
  <c r="F157" i="3" s="1" a="1"/>
  <c r="F157" i="3" s="1"/>
  <c r="I292" i="14"/>
  <c r="I292" i="16"/>
  <c r="G329" i="14"/>
  <c r="G329" i="16"/>
  <c r="V300" i="3"/>
  <c r="F320" i="3" s="1" a="1"/>
  <c r="F320" i="3" s="1"/>
  <c r="M300" i="3"/>
  <c r="F126" i="14"/>
  <c r="F126" i="16"/>
  <c r="N125" i="3"/>
  <c r="W125" i="3"/>
  <c r="O307" i="3"/>
  <c r="G307" i="14"/>
  <c r="G307" i="16"/>
  <c r="P307" i="3"/>
  <c r="W347" i="3"/>
  <c r="G362" i="3" s="1" a="1"/>
  <c r="G362" i="3" s="1"/>
  <c r="N347" i="3"/>
  <c r="W73" i="3"/>
  <c r="G91" i="3" s="1" a="1"/>
  <c r="G91" i="3" s="1"/>
  <c r="V65" i="3"/>
  <c r="F77" i="3" s="1" a="1"/>
  <c r="F77" i="3" s="1"/>
  <c r="M77" i="3" s="1"/>
  <c r="M148" i="3"/>
  <c r="W315" i="3"/>
  <c r="G334" i="3" s="1" a="1"/>
  <c r="G334" i="3" s="1"/>
  <c r="N315" i="3"/>
  <c r="F71" i="14"/>
  <c r="F71" i="16"/>
  <c r="G210" i="14"/>
  <c r="G210" i="16"/>
  <c r="W185" i="3"/>
  <c r="G193" i="3" s="1" a="1"/>
  <c r="G193" i="3" s="1"/>
  <c r="N185" i="3"/>
  <c r="F58" i="16"/>
  <c r="F58" i="14"/>
  <c r="F68" i="14"/>
  <c r="F68" i="16"/>
  <c r="M67" i="3"/>
  <c r="W227" i="3"/>
  <c r="G240" i="3" s="1" a="1"/>
  <c r="G240" i="3" s="1"/>
  <c r="N227" i="3"/>
  <c r="P58" i="3"/>
  <c r="G58" i="14"/>
  <c r="O58" i="3"/>
  <c r="G58" i="16"/>
  <c r="W65" i="3"/>
  <c r="G77" i="3" s="1" a="1"/>
  <c r="G77" i="3" s="1"/>
  <c r="N61" i="3"/>
  <c r="V334" i="3"/>
  <c r="F348" i="3" s="1" a="1"/>
  <c r="F348" i="3" s="1"/>
  <c r="M334" i="3"/>
  <c r="F334" i="14" s="1"/>
  <c r="W332" i="3"/>
  <c r="G342" i="3" s="1" a="1"/>
  <c r="G342" i="3" s="1"/>
  <c r="N332" i="3"/>
  <c r="G332" i="14" s="1"/>
  <c r="V351" i="3"/>
  <c r="F369" i="3" s="1" a="1"/>
  <c r="F369" i="3" s="1"/>
  <c r="M351" i="3"/>
  <c r="F351" i="16" s="1"/>
  <c r="F191" i="14"/>
  <c r="F191" i="16"/>
  <c r="J112" i="16"/>
  <c r="K112" i="16" s="1"/>
  <c r="H112" i="16"/>
  <c r="R112" i="16" s="1"/>
  <c r="W354" i="3"/>
  <c r="G372" i="3" s="1" a="1"/>
  <c r="G372" i="3" s="1"/>
  <c r="N354" i="3"/>
  <c r="G354" i="14" s="1"/>
  <c r="G59" i="14"/>
  <c r="O59" i="3"/>
  <c r="G126" i="14"/>
  <c r="V73" i="3"/>
  <c r="I73" i="16"/>
  <c r="I73" i="14"/>
  <c r="J112" i="14"/>
  <c r="K112" i="14" s="1"/>
  <c r="H112" i="14"/>
  <c r="O112" i="14" s="1"/>
  <c r="F69" i="16"/>
  <c r="F69" i="14"/>
  <c r="G148" i="14"/>
  <c r="G148" i="16"/>
  <c r="G169" i="3" a="1"/>
  <c r="G169" i="3" s="1"/>
  <c r="W169" i="3" s="1"/>
  <c r="N157" i="3"/>
  <c r="F333" i="14"/>
  <c r="F361" i="3" a="1"/>
  <c r="F361" i="3" s="1"/>
  <c r="V361" i="3" s="1"/>
  <c r="M346" i="3"/>
  <c r="O346" i="3" s="1"/>
  <c r="F245" i="16"/>
  <c r="F245" i="14"/>
  <c r="F276" i="3" a="1"/>
  <c r="F276" i="3" s="1"/>
  <c r="V276" i="3" s="1"/>
  <c r="M258" i="3"/>
  <c r="G115" i="16"/>
  <c r="G115" i="14"/>
  <c r="F79" i="3" a="1"/>
  <c r="F79" i="3" s="1"/>
  <c r="C14" i="4"/>
  <c r="D14" i="4" s="1"/>
  <c r="J105" i="16"/>
  <c r="K105" i="16" s="1"/>
  <c r="H105" i="16"/>
  <c r="R105" i="16" s="1"/>
  <c r="J105" i="14"/>
  <c r="K105" i="14" s="1"/>
  <c r="H105" i="14"/>
  <c r="O105" i="14" s="1"/>
  <c r="J161" i="16"/>
  <c r="K161" i="16" s="1"/>
  <c r="H161" i="16"/>
  <c r="J161" i="14"/>
  <c r="K161" i="14" s="1"/>
  <c r="H161" i="14"/>
  <c r="I175" i="16"/>
  <c r="I175" i="14"/>
  <c r="J175" i="14" s="1"/>
  <c r="K175" i="14" s="1"/>
  <c r="G220" i="3" a="1"/>
  <c r="G220" i="3" s="1"/>
  <c r="W220" i="3" s="1"/>
  <c r="N209" i="3"/>
  <c r="P181" i="3"/>
  <c r="O181" i="3"/>
  <c r="G181" i="14"/>
  <c r="G181" i="16"/>
  <c r="I65" i="14"/>
  <c r="I65" i="16"/>
  <c r="M64" i="3"/>
  <c r="J66" i="14"/>
  <c r="K66" i="14" s="1"/>
  <c r="H66" i="14"/>
  <c r="O66" i="14" s="1"/>
  <c r="J66" i="16"/>
  <c r="K66" i="16" s="1"/>
  <c r="H66" i="16"/>
  <c r="R66" i="16" s="1"/>
  <c r="F287" i="16"/>
  <c r="F331" i="16"/>
  <c r="M367" i="3"/>
  <c r="N361" i="3"/>
  <c r="G378" i="3" a="1"/>
  <c r="G378" i="3" s="1"/>
  <c r="W378" i="3" s="1"/>
  <c r="M420" i="3"/>
  <c r="F436" i="3" a="1"/>
  <c r="F436" i="3" s="1"/>
  <c r="V436" i="3" s="1"/>
  <c r="F359" i="3" a="1"/>
  <c r="F359" i="3" s="1"/>
  <c r="V359" i="3" s="1"/>
  <c r="M345" i="3"/>
  <c r="M290" i="3"/>
  <c r="F290" i="16" s="1"/>
  <c r="F392" i="3" a="1"/>
  <c r="F392" i="3" s="1"/>
  <c r="V392" i="3" s="1"/>
  <c r="G396" i="3" a="1"/>
  <c r="G396" i="3" s="1"/>
  <c r="W396" i="3" s="1"/>
  <c r="I328" i="14"/>
  <c r="J328" i="14" s="1"/>
  <c r="K328" i="14" s="1"/>
  <c r="I328" i="16"/>
  <c r="J328" i="16" s="1"/>
  <c r="K328" i="16" s="1"/>
  <c r="H317" i="14"/>
  <c r="F403" i="14"/>
  <c r="F403" i="16"/>
  <c r="F349" i="14"/>
  <c r="F349" i="16"/>
  <c r="G346" i="14"/>
  <c r="G346" i="16"/>
  <c r="G277" i="14"/>
  <c r="G277" i="16"/>
  <c r="H317" i="16"/>
  <c r="G326" i="14"/>
  <c r="G326" i="16"/>
  <c r="H48" i="16" l="1"/>
  <c r="R48" i="16" s="1"/>
  <c r="I68" i="16"/>
  <c r="H68" i="16" s="1"/>
  <c r="R68" i="16" s="1"/>
  <c r="I63" i="16"/>
  <c r="J63" i="16" s="1"/>
  <c r="K63" i="16" s="1"/>
  <c r="G354" i="16"/>
  <c r="J48" i="14"/>
  <c r="K48" i="14" s="1"/>
  <c r="I60" i="14"/>
  <c r="J60" i="14" s="1"/>
  <c r="K60" i="14" s="1"/>
  <c r="I60" i="16"/>
  <c r="G71" i="14"/>
  <c r="G332" i="16"/>
  <c r="H52" i="14"/>
  <c r="O52" i="14" s="1"/>
  <c r="I59" i="16"/>
  <c r="J59" i="16" s="1"/>
  <c r="K59" i="16" s="1"/>
  <c r="O71" i="3"/>
  <c r="V71" i="3" s="1"/>
  <c r="F85" i="3" s="1" a="1"/>
  <c r="F85" i="3" s="1"/>
  <c r="O115" i="3"/>
  <c r="V115" i="3" s="1"/>
  <c r="F128" i="3" s="1" a="1"/>
  <c r="F128" i="3" s="1"/>
  <c r="I63" i="14"/>
  <c r="J63" i="14" s="1"/>
  <c r="K63" i="14" s="1"/>
  <c r="P71" i="3"/>
  <c r="W71" i="3" s="1"/>
  <c r="W68" i="3"/>
  <c r="G82" i="3" s="1" a="1"/>
  <c r="G82" i="3" s="1"/>
  <c r="N82" i="3" s="1"/>
  <c r="G82" i="16" s="1"/>
  <c r="P78" i="3"/>
  <c r="W78" i="3" s="1"/>
  <c r="G98" i="3" s="1" a="1"/>
  <c r="G98" i="3" s="1"/>
  <c r="I69" i="14"/>
  <c r="J69" i="14" s="1"/>
  <c r="K69" i="14" s="1"/>
  <c r="I69" i="16"/>
  <c r="H69" i="16" s="1"/>
  <c r="R69" i="16" s="1"/>
  <c r="G78" i="14"/>
  <c r="H52" i="16"/>
  <c r="R52" i="16" s="1"/>
  <c r="F334" i="16"/>
  <c r="I68" i="14"/>
  <c r="J68" i="14" s="1"/>
  <c r="K68" i="14" s="1"/>
  <c r="O78" i="3"/>
  <c r="I59" i="14"/>
  <c r="J59" i="14" s="1"/>
  <c r="K59" i="14" s="1"/>
  <c r="F351" i="14"/>
  <c r="F78" i="16"/>
  <c r="I126" i="14"/>
  <c r="I126" i="16"/>
  <c r="P115" i="3"/>
  <c r="W115" i="3" s="1"/>
  <c r="G128" i="3" s="1" a="1"/>
  <c r="G128" i="3" s="1"/>
  <c r="N128" i="3" s="1"/>
  <c r="N79" i="3"/>
  <c r="G79" i="16" s="1"/>
  <c r="N75" i="3"/>
  <c r="P75" i="3" s="1"/>
  <c r="V157" i="3"/>
  <c r="F172" i="3" s="1" a="1"/>
  <c r="F172" i="3" s="1"/>
  <c r="M157" i="3"/>
  <c r="P157" i="3" s="1"/>
  <c r="N77" i="3"/>
  <c r="G77" i="16" s="1"/>
  <c r="N83" i="3"/>
  <c r="P83" i="3" s="1"/>
  <c r="W342" i="3"/>
  <c r="G355" i="3" s="1" a="1"/>
  <c r="G355" i="3" s="1"/>
  <c r="N342" i="3"/>
  <c r="G342" i="16" s="1"/>
  <c r="F148" i="14"/>
  <c r="F148" i="16"/>
  <c r="P67" i="3"/>
  <c r="F67" i="16"/>
  <c r="O67" i="3"/>
  <c r="F67" i="14"/>
  <c r="F125" i="14"/>
  <c r="F125" i="16"/>
  <c r="P125" i="3"/>
  <c r="G138" i="3" s="1" a="1"/>
  <c r="G138" i="3" s="1"/>
  <c r="W193" i="3"/>
  <c r="G201" i="3" s="1" a="1"/>
  <c r="G201" i="3" s="1"/>
  <c r="N193" i="3"/>
  <c r="V348" i="3"/>
  <c r="F363" i="3" s="1" a="1"/>
  <c r="F363" i="3" s="1"/>
  <c r="M348" i="3"/>
  <c r="F348" i="16" s="1"/>
  <c r="I58" i="14"/>
  <c r="J58" i="14" s="1"/>
  <c r="K58" i="14" s="1"/>
  <c r="I58" i="16"/>
  <c r="V58" i="3"/>
  <c r="F72" i="3" s="1" a="1"/>
  <c r="F72" i="3" s="1"/>
  <c r="F300" i="16"/>
  <c r="F300" i="14"/>
  <c r="G74" i="14"/>
  <c r="G74" i="16"/>
  <c r="O74" i="3"/>
  <c r="F115" i="16"/>
  <c r="O148" i="3"/>
  <c r="J73" i="14"/>
  <c r="K73" i="14" s="1"/>
  <c r="H73" i="14"/>
  <c r="O73" i="14" s="1"/>
  <c r="W372" i="3"/>
  <c r="G388" i="3" s="1" a="1"/>
  <c r="G388" i="3" s="1"/>
  <c r="N372" i="3"/>
  <c r="G372" i="14" s="1"/>
  <c r="O61" i="3"/>
  <c r="G61" i="16"/>
  <c r="P61" i="3"/>
  <c r="W61" i="3" s="1"/>
  <c r="G97" i="3" s="1" a="1"/>
  <c r="G97" i="3" s="1"/>
  <c r="G61" i="14"/>
  <c r="I307" i="14"/>
  <c r="I307" i="16"/>
  <c r="V320" i="3"/>
  <c r="F337" i="3" s="1" a="1"/>
  <c r="F337" i="3" s="1"/>
  <c r="M320" i="3"/>
  <c r="M82" i="3"/>
  <c r="F82" i="16" s="1"/>
  <c r="J73" i="16"/>
  <c r="K73" i="16" s="1"/>
  <c r="H73" i="16"/>
  <c r="R73" i="16" s="1"/>
  <c r="W58" i="3"/>
  <c r="G70" i="3" s="1" a="1"/>
  <c r="G70" i="3" s="1"/>
  <c r="P148" i="3"/>
  <c r="N91" i="3"/>
  <c r="F91" i="3" a="1"/>
  <c r="F91" i="3" s="1"/>
  <c r="C15" i="4"/>
  <c r="D15" i="4" s="1"/>
  <c r="V369" i="3"/>
  <c r="F379" i="3" s="1" a="1"/>
  <c r="F379" i="3" s="1"/>
  <c r="M369" i="3"/>
  <c r="F369" i="14" s="1"/>
  <c r="G85" i="3" a="1"/>
  <c r="G85" i="3" s="1"/>
  <c r="G227" i="16"/>
  <c r="G227" i="14"/>
  <c r="O315" i="3"/>
  <c r="P315" i="3"/>
  <c r="G315" i="14"/>
  <c r="G315" i="16"/>
  <c r="G347" i="14"/>
  <c r="G347" i="16"/>
  <c r="O125" i="3"/>
  <c r="G125" i="16"/>
  <c r="G125" i="14"/>
  <c r="H292" i="16"/>
  <c r="J292" i="16"/>
  <c r="K292" i="16" s="1"/>
  <c r="F74" i="14"/>
  <c r="F74" i="16"/>
  <c r="P74" i="3"/>
  <c r="V59" i="3"/>
  <c r="F80" i="3" s="1" a="1"/>
  <c r="F80" i="3" s="1"/>
  <c r="W240" i="3"/>
  <c r="G254" i="3" s="1" a="1"/>
  <c r="G254" i="3" s="1"/>
  <c r="N240" i="3"/>
  <c r="G185" i="14"/>
  <c r="G185" i="16"/>
  <c r="W334" i="3"/>
  <c r="G345" i="3" s="1" a="1"/>
  <c r="G345" i="3" s="1"/>
  <c r="N334" i="3"/>
  <c r="G334" i="16" s="1"/>
  <c r="W362" i="3"/>
  <c r="G366" i="3" s="1" a="1"/>
  <c r="G366" i="3" s="1"/>
  <c r="N362" i="3"/>
  <c r="J292" i="14"/>
  <c r="K292" i="14" s="1"/>
  <c r="H292" i="14"/>
  <c r="G157" i="16"/>
  <c r="G157" i="14"/>
  <c r="G189" i="3" a="1"/>
  <c r="G189" i="3" s="1"/>
  <c r="W189" i="3" s="1"/>
  <c r="N169" i="3"/>
  <c r="P346" i="3"/>
  <c r="I346" i="14" s="1"/>
  <c r="J346" i="14" s="1"/>
  <c r="K346" i="14" s="1"/>
  <c r="F346" i="14"/>
  <c r="F346" i="16"/>
  <c r="F378" i="3" a="1"/>
  <c r="F378" i="3" s="1"/>
  <c r="V378" i="3" s="1"/>
  <c r="M361" i="3"/>
  <c r="O361" i="3" s="1"/>
  <c r="F258" i="16"/>
  <c r="F258" i="14"/>
  <c r="F289" i="3" a="1"/>
  <c r="F289" i="3" s="1"/>
  <c r="V289" i="3" s="1"/>
  <c r="M276" i="3"/>
  <c r="F83" i="16"/>
  <c r="F83" i="14"/>
  <c r="F77" i="16"/>
  <c r="F77" i="14"/>
  <c r="F75" i="14"/>
  <c r="M79" i="3"/>
  <c r="G80" i="14"/>
  <c r="G80" i="16"/>
  <c r="J60" i="16"/>
  <c r="K60" i="16" s="1"/>
  <c r="H60" i="16"/>
  <c r="R60" i="16" s="1"/>
  <c r="N220" i="3"/>
  <c r="G239" i="3" a="1"/>
  <c r="G239" i="3" s="1"/>
  <c r="W239" i="3" s="1"/>
  <c r="J175" i="16"/>
  <c r="K175" i="16" s="1"/>
  <c r="H175" i="16"/>
  <c r="I181" i="14"/>
  <c r="I181" i="16"/>
  <c r="G209" i="16"/>
  <c r="G209" i="14"/>
  <c r="H175" i="14"/>
  <c r="J65" i="16"/>
  <c r="K65" i="16" s="1"/>
  <c r="H65" i="16"/>
  <c r="R65" i="16" s="1"/>
  <c r="J65" i="14"/>
  <c r="K65" i="14" s="1"/>
  <c r="H65" i="14"/>
  <c r="O65" i="14" s="1"/>
  <c r="F64" i="16"/>
  <c r="P64" i="3"/>
  <c r="F64" i="14"/>
  <c r="O64" i="3"/>
  <c r="F290" i="14"/>
  <c r="H328" i="16"/>
  <c r="F345" i="16"/>
  <c r="F345" i="14"/>
  <c r="M359" i="3"/>
  <c r="F364" i="3" a="1"/>
  <c r="F364" i="3" s="1"/>
  <c r="V364" i="3" s="1"/>
  <c r="M436" i="3"/>
  <c r="F448" i="3" a="1"/>
  <c r="F448" i="3" s="1"/>
  <c r="V448" i="3" s="1"/>
  <c r="N396" i="3"/>
  <c r="G396" i="14" s="1"/>
  <c r="N378" i="3"/>
  <c r="G386" i="3" a="1"/>
  <c r="G386" i="3" s="1"/>
  <c r="W386" i="3" s="1"/>
  <c r="M392" i="3"/>
  <c r="F407" i="3" a="1"/>
  <c r="F407" i="3" s="1"/>
  <c r="V407" i="3" s="1"/>
  <c r="G411" i="3" a="1"/>
  <c r="G411" i="3" s="1"/>
  <c r="W411" i="3" s="1"/>
  <c r="F380" i="3" a="1"/>
  <c r="F380" i="3" s="1"/>
  <c r="V380" i="3" s="1"/>
  <c r="F367" i="14"/>
  <c r="F367" i="16"/>
  <c r="G361" i="14"/>
  <c r="G361" i="16"/>
  <c r="H328" i="14"/>
  <c r="F420" i="14"/>
  <c r="F420" i="16"/>
  <c r="H60" i="14" l="1"/>
  <c r="O60" i="14" s="1"/>
  <c r="H63" i="14"/>
  <c r="O63" i="14" s="1"/>
  <c r="I71" i="14"/>
  <c r="J71" i="14" s="1"/>
  <c r="K71" i="14" s="1"/>
  <c r="J68" i="16"/>
  <c r="K68" i="16" s="1"/>
  <c r="I78" i="14"/>
  <c r="J78" i="14" s="1"/>
  <c r="K78" i="14" s="1"/>
  <c r="J69" i="16"/>
  <c r="K69" i="16" s="1"/>
  <c r="I71" i="16"/>
  <c r="J71" i="16" s="1"/>
  <c r="K71" i="16" s="1"/>
  <c r="H68" i="14"/>
  <c r="O68" i="14" s="1"/>
  <c r="F348" i="14"/>
  <c r="G75" i="16"/>
  <c r="G82" i="14"/>
  <c r="H63" i="16"/>
  <c r="R63" i="16" s="1"/>
  <c r="G77" i="14"/>
  <c r="I78" i="16"/>
  <c r="J78" i="16" s="1"/>
  <c r="K78" i="16" s="1"/>
  <c r="H59" i="16"/>
  <c r="R59" i="16" s="1"/>
  <c r="V78" i="3"/>
  <c r="F98" i="3" s="1" a="1"/>
  <c r="F98" i="3" s="1"/>
  <c r="M98" i="3" s="1"/>
  <c r="O83" i="3"/>
  <c r="V83" i="3" s="1"/>
  <c r="F95" i="3" s="1" a="1"/>
  <c r="F95" i="3" s="1"/>
  <c r="H69" i="14"/>
  <c r="O69" i="14" s="1"/>
  <c r="F369" i="16"/>
  <c r="P82" i="3"/>
  <c r="W82" i="3" s="1"/>
  <c r="G93" i="3" s="1" a="1"/>
  <c r="G93" i="3" s="1"/>
  <c r="H58" i="14"/>
  <c r="O58" i="14" s="1"/>
  <c r="G75" i="14"/>
  <c r="O75" i="3"/>
  <c r="V75" i="3" s="1"/>
  <c r="F88" i="3" s="1" a="1"/>
  <c r="F88" i="3" s="1"/>
  <c r="G342" i="14"/>
  <c r="I346" i="16"/>
  <c r="H346" i="16" s="1"/>
  <c r="I115" i="14"/>
  <c r="J115" i="14" s="1"/>
  <c r="K115" i="14" s="1"/>
  <c r="H59" i="14"/>
  <c r="O59" i="14" s="1"/>
  <c r="I115" i="16"/>
  <c r="H115" i="16" s="1"/>
  <c r="R115" i="16" s="1"/>
  <c r="G372" i="16"/>
  <c r="J126" i="16"/>
  <c r="K126" i="16" s="1"/>
  <c r="H126" i="16"/>
  <c r="J126" i="14"/>
  <c r="K126" i="14" s="1"/>
  <c r="H126" i="14"/>
  <c r="O157" i="3"/>
  <c r="V128" i="3"/>
  <c r="F141" i="3" s="1" a="1"/>
  <c r="F141" i="3" s="1"/>
  <c r="V141" i="3" s="1"/>
  <c r="F169" i="3" s="1" a="1"/>
  <c r="F169" i="3" s="1"/>
  <c r="V169" i="3" s="1"/>
  <c r="M128" i="3"/>
  <c r="P128" i="3" s="1"/>
  <c r="N70" i="3"/>
  <c r="M80" i="3"/>
  <c r="P77" i="3"/>
  <c r="G362" i="16"/>
  <c r="G362" i="14"/>
  <c r="W254" i="3"/>
  <c r="G269" i="3" s="1" a="1"/>
  <c r="G269" i="3" s="1"/>
  <c r="N254" i="3"/>
  <c r="M72" i="3"/>
  <c r="W138" i="3"/>
  <c r="G154" i="3" s="1" a="1"/>
  <c r="G154" i="3" s="1"/>
  <c r="N138" i="3"/>
  <c r="G240" i="14"/>
  <c r="G240" i="16"/>
  <c r="G91" i="16"/>
  <c r="G91" i="14"/>
  <c r="F82" i="14"/>
  <c r="W366" i="3"/>
  <c r="G482" i="3" s="1" a="1"/>
  <c r="G482" i="3" s="1"/>
  <c r="N366" i="3"/>
  <c r="G366" i="16" s="1"/>
  <c r="M85" i="3"/>
  <c r="V61" i="3"/>
  <c r="I61" i="14"/>
  <c r="I61" i="16"/>
  <c r="F157" i="14"/>
  <c r="F157" i="16"/>
  <c r="G79" i="14"/>
  <c r="O334" i="3"/>
  <c r="G334" i="14"/>
  <c r="P334" i="3"/>
  <c r="I315" i="14"/>
  <c r="I315" i="16"/>
  <c r="V379" i="3"/>
  <c r="F483" i="3" s="1" a="1"/>
  <c r="F483" i="3" s="1"/>
  <c r="M379" i="3"/>
  <c r="F379" i="14" s="1"/>
  <c r="F320" i="14"/>
  <c r="F320" i="16"/>
  <c r="V74" i="3"/>
  <c r="F87" i="3" s="1" a="1"/>
  <c r="F87" i="3" s="1"/>
  <c r="I74" i="14"/>
  <c r="I74" i="16"/>
  <c r="H58" i="16"/>
  <c r="R58" i="16" s="1"/>
  <c r="J58" i="16"/>
  <c r="K58" i="16" s="1"/>
  <c r="V172" i="3"/>
  <c r="F190" i="3" s="1" a="1"/>
  <c r="F190" i="3" s="1"/>
  <c r="M172" i="3"/>
  <c r="W201" i="3"/>
  <c r="G219" i="3" s="1" a="1"/>
  <c r="G219" i="3" s="1"/>
  <c r="N201" i="3"/>
  <c r="O77" i="3"/>
  <c r="I77" i="14" s="1"/>
  <c r="J77" i="14" s="1"/>
  <c r="K77" i="14" s="1"/>
  <c r="W345" i="3"/>
  <c r="G359" i="3" s="1" a="1"/>
  <c r="G359" i="3" s="1"/>
  <c r="N345" i="3"/>
  <c r="V337" i="3"/>
  <c r="F342" i="3" s="1" a="1"/>
  <c r="F342" i="3" s="1"/>
  <c r="M337" i="3"/>
  <c r="W388" i="3"/>
  <c r="G390" i="3" s="1" a="1"/>
  <c r="G390" i="3" s="1"/>
  <c r="N388" i="3"/>
  <c r="G388" i="16" s="1"/>
  <c r="W128" i="3"/>
  <c r="G141" i="3" s="1" a="1"/>
  <c r="G141" i="3" s="1"/>
  <c r="F138" i="3" a="1"/>
  <c r="F138" i="3" s="1"/>
  <c r="I125" i="14"/>
  <c r="J125" i="14" s="1"/>
  <c r="K125" i="14" s="1"/>
  <c r="I125" i="16"/>
  <c r="M91" i="3"/>
  <c r="O91" i="3" s="1"/>
  <c r="V91" i="3" s="1"/>
  <c r="F117" i="3" s="1" a="1"/>
  <c r="F117" i="3" s="1"/>
  <c r="J307" i="16"/>
  <c r="K307" i="16" s="1"/>
  <c r="H307" i="16"/>
  <c r="I67" i="16"/>
  <c r="I67" i="14"/>
  <c r="V67" i="3"/>
  <c r="F81" i="3" s="1" a="1"/>
  <c r="F81" i="3" s="1"/>
  <c r="W355" i="3"/>
  <c r="G373" i="3" s="1" a="1"/>
  <c r="G373" i="3" s="1"/>
  <c r="N355" i="3"/>
  <c r="G355" i="14" s="1"/>
  <c r="W75" i="3"/>
  <c r="G88" i="3" s="1" a="1"/>
  <c r="G88" i="3" s="1"/>
  <c r="W74" i="3"/>
  <c r="G87" i="3" s="1" a="1"/>
  <c r="G87" i="3" s="1"/>
  <c r="J307" i="14"/>
  <c r="K307" i="14" s="1"/>
  <c r="H307" i="14"/>
  <c r="V363" i="3"/>
  <c r="F365" i="3" s="1" a="1"/>
  <c r="F365" i="3" s="1"/>
  <c r="M363" i="3"/>
  <c r="F363" i="14" s="1"/>
  <c r="W83" i="3"/>
  <c r="G95" i="3" s="1" a="1"/>
  <c r="G95" i="3" s="1"/>
  <c r="V64" i="3"/>
  <c r="F76" i="3" s="1" a="1"/>
  <c r="F76" i="3" s="1"/>
  <c r="W64" i="3"/>
  <c r="G76" i="3" s="1" a="1"/>
  <c r="G76" i="3" s="1"/>
  <c r="N97" i="3"/>
  <c r="G97" i="16" s="1"/>
  <c r="O82" i="3"/>
  <c r="N85" i="3"/>
  <c r="I148" i="14"/>
  <c r="I148" i="16"/>
  <c r="G193" i="16"/>
  <c r="G193" i="14"/>
  <c r="W67" i="3"/>
  <c r="G81" i="3" s="1" a="1"/>
  <c r="G81" i="3" s="1"/>
  <c r="G83" i="14"/>
  <c r="G83" i="16"/>
  <c r="G128" i="16"/>
  <c r="G128" i="14"/>
  <c r="G169" i="14"/>
  <c r="G169" i="16"/>
  <c r="G194" i="3" a="1"/>
  <c r="G194" i="3" s="1"/>
  <c r="W194" i="3" s="1"/>
  <c r="N189" i="3"/>
  <c r="F361" i="16"/>
  <c r="F361" i="14"/>
  <c r="F386" i="3" a="1"/>
  <c r="F386" i="3" s="1"/>
  <c r="V386" i="3" s="1"/>
  <c r="M378" i="3"/>
  <c r="O378" i="3" s="1"/>
  <c r="P361" i="3"/>
  <c r="I361" i="14" s="1"/>
  <c r="J361" i="14" s="1"/>
  <c r="K361" i="14" s="1"/>
  <c r="F276" i="16"/>
  <c r="F276" i="14"/>
  <c r="F389" i="3" a="1"/>
  <c r="F389" i="3" s="1"/>
  <c r="V389" i="3" s="1"/>
  <c r="M289" i="3"/>
  <c r="H78" i="14"/>
  <c r="O78" i="14" s="1"/>
  <c r="N98" i="3"/>
  <c r="F79" i="16"/>
  <c r="F79" i="14"/>
  <c r="O79" i="3"/>
  <c r="P79" i="3"/>
  <c r="J181" i="14"/>
  <c r="K181" i="14" s="1"/>
  <c r="H181" i="14"/>
  <c r="J181" i="16"/>
  <c r="K181" i="16" s="1"/>
  <c r="H181" i="16"/>
  <c r="G257" i="3" a="1"/>
  <c r="G257" i="3" s="1"/>
  <c r="W257" i="3" s="1"/>
  <c r="N239" i="3"/>
  <c r="G220" i="14"/>
  <c r="G220" i="16"/>
  <c r="I64" i="14"/>
  <c r="I64" i="16"/>
  <c r="G396" i="16"/>
  <c r="N411" i="3"/>
  <c r="G424" i="3" a="1"/>
  <c r="G424" i="3" s="1"/>
  <c r="W424" i="3" s="1"/>
  <c r="M448" i="3"/>
  <c r="M380" i="3"/>
  <c r="F380" i="14" s="1"/>
  <c r="F488" i="3" a="1"/>
  <c r="F488" i="3" s="1"/>
  <c r="V488" i="3" s="1"/>
  <c r="M364" i="3"/>
  <c r="F492" i="3" a="1"/>
  <c r="F492" i="3" s="1"/>
  <c r="V492" i="3" s="1"/>
  <c r="N386" i="3"/>
  <c r="G493" i="3" a="1"/>
  <c r="G493" i="3" s="1"/>
  <c r="W493" i="3" s="1"/>
  <c r="F392" i="16"/>
  <c r="F392" i="14"/>
  <c r="M407" i="3"/>
  <c r="F407" i="16" s="1"/>
  <c r="F432" i="3" a="1"/>
  <c r="F432" i="3" s="1"/>
  <c r="V432" i="3" s="1"/>
  <c r="H346" i="14"/>
  <c r="F359" i="14"/>
  <c r="F359" i="16"/>
  <c r="G378" i="14"/>
  <c r="G378" i="16"/>
  <c r="F436" i="14"/>
  <c r="F436" i="16"/>
  <c r="I75" i="16" l="1"/>
  <c r="J75" i="16" s="1"/>
  <c r="K75" i="16" s="1"/>
  <c r="H71" i="16"/>
  <c r="R71" i="16" s="1"/>
  <c r="G366" i="14"/>
  <c r="H71" i="14"/>
  <c r="O71" i="14" s="1"/>
  <c r="I75" i="14"/>
  <c r="J75" i="14" s="1"/>
  <c r="K75" i="14" s="1"/>
  <c r="H78" i="16"/>
  <c r="R78" i="16" s="1"/>
  <c r="J346" i="16"/>
  <c r="K346" i="16" s="1"/>
  <c r="G388" i="14"/>
  <c r="F98" i="16"/>
  <c r="F98" i="14"/>
  <c r="F363" i="16"/>
  <c r="I83" i="14"/>
  <c r="J83" i="14" s="1"/>
  <c r="K83" i="14" s="1"/>
  <c r="I83" i="16"/>
  <c r="J83" i="16" s="1"/>
  <c r="K83" i="16" s="1"/>
  <c r="I82" i="16"/>
  <c r="J82" i="16" s="1"/>
  <c r="K82" i="16" s="1"/>
  <c r="H115" i="14"/>
  <c r="O115" i="14" s="1"/>
  <c r="G355" i="16"/>
  <c r="J115" i="16"/>
  <c r="K115" i="16" s="1"/>
  <c r="F379" i="16"/>
  <c r="F128" i="14"/>
  <c r="O128" i="3"/>
  <c r="K128" i="16" s="1"/>
  <c r="F128" i="16"/>
  <c r="I77" i="16"/>
  <c r="J77" i="16" s="1"/>
  <c r="K77" i="16" s="1"/>
  <c r="G97" i="14"/>
  <c r="I157" i="16"/>
  <c r="I157" i="14"/>
  <c r="M141" i="3"/>
  <c r="F141" i="16" s="1"/>
  <c r="N76" i="3"/>
  <c r="G76" i="14" s="1"/>
  <c r="W141" i="3"/>
  <c r="G150" i="3" s="1" a="1"/>
  <c r="G150" i="3" s="1"/>
  <c r="N141" i="3"/>
  <c r="N87" i="3"/>
  <c r="M87" i="3"/>
  <c r="W154" i="3"/>
  <c r="G168" i="3" s="1" a="1"/>
  <c r="G168" i="3" s="1"/>
  <c r="N154" i="3"/>
  <c r="M76" i="3"/>
  <c r="N88" i="3"/>
  <c r="J61" i="14"/>
  <c r="K61" i="14" s="1"/>
  <c r="H61" i="14"/>
  <c r="O61" i="14" s="1"/>
  <c r="V365" i="3"/>
  <c r="F402" i="3" s="1" a="1"/>
  <c r="F402" i="3" s="1"/>
  <c r="M365" i="3"/>
  <c r="F365" i="16" s="1"/>
  <c r="W373" i="3"/>
  <c r="G494" i="3" s="1" a="1"/>
  <c r="G494" i="3" s="1"/>
  <c r="N373" i="3"/>
  <c r="G373" i="16" s="1"/>
  <c r="F91" i="16"/>
  <c r="P91" i="3"/>
  <c r="F91" i="14"/>
  <c r="W219" i="3"/>
  <c r="G230" i="3" s="1" a="1"/>
  <c r="G230" i="3" s="1"/>
  <c r="N219" i="3"/>
  <c r="C31" i="4"/>
  <c r="D31" i="4" s="1"/>
  <c r="F97" i="3" a="1"/>
  <c r="F97" i="3" s="1"/>
  <c r="M117" i="3"/>
  <c r="G201" i="16"/>
  <c r="G201" i="14"/>
  <c r="O80" i="3"/>
  <c r="F80" i="16"/>
  <c r="F80" i="14"/>
  <c r="P80" i="3"/>
  <c r="H125" i="14"/>
  <c r="O125" i="14" s="1"/>
  <c r="W390" i="3"/>
  <c r="G404" i="3" s="1" a="1"/>
  <c r="G404" i="3" s="1"/>
  <c r="N390" i="3"/>
  <c r="G390" i="16" s="1"/>
  <c r="F172" i="16"/>
  <c r="F172" i="14"/>
  <c r="P172" i="3"/>
  <c r="O172" i="3"/>
  <c r="I334" i="16"/>
  <c r="I334" i="14"/>
  <c r="G254" i="16"/>
  <c r="G254" i="14"/>
  <c r="G70" i="14"/>
  <c r="G70" i="16"/>
  <c r="N81" i="3"/>
  <c r="V82" i="3"/>
  <c r="F93" i="3" s="1" a="1"/>
  <c r="F93" i="3" s="1"/>
  <c r="M88" i="3"/>
  <c r="F72" i="16"/>
  <c r="F72" i="14"/>
  <c r="I82" i="14"/>
  <c r="H82" i="14" s="1"/>
  <c r="O82" i="14" s="1"/>
  <c r="H67" i="14"/>
  <c r="O67" i="14" s="1"/>
  <c r="J67" i="14"/>
  <c r="K67" i="14" s="1"/>
  <c r="H125" i="16"/>
  <c r="R125" i="16" s="1"/>
  <c r="J125" i="16"/>
  <c r="K125" i="16" s="1"/>
  <c r="F337" i="16"/>
  <c r="F337" i="14"/>
  <c r="V190" i="3"/>
  <c r="F195" i="3" s="1" a="1"/>
  <c r="F195" i="3" s="1"/>
  <c r="M190" i="3"/>
  <c r="F85" i="14"/>
  <c r="P85" i="3"/>
  <c r="F85" i="16"/>
  <c r="W269" i="3"/>
  <c r="G283" i="3" s="1" a="1"/>
  <c r="G283" i="3" s="1"/>
  <c r="N269" i="3"/>
  <c r="W79" i="3"/>
  <c r="G99" i="3" s="1" a="1"/>
  <c r="G99" i="3" s="1"/>
  <c r="J148" i="16"/>
  <c r="K148" i="16" s="1"/>
  <c r="H148" i="16"/>
  <c r="N93" i="3"/>
  <c r="N95" i="3"/>
  <c r="J67" i="16"/>
  <c r="K67" i="16" s="1"/>
  <c r="H67" i="16"/>
  <c r="R67" i="16" s="1"/>
  <c r="V342" i="3"/>
  <c r="F355" i="3" s="1" a="1"/>
  <c r="F355" i="3" s="1"/>
  <c r="M342" i="3"/>
  <c r="V79" i="3"/>
  <c r="F99" i="3" s="1" a="1"/>
  <c r="F99" i="3" s="1"/>
  <c r="J148" i="14"/>
  <c r="K148" i="14" s="1"/>
  <c r="H148" i="14"/>
  <c r="M81" i="3"/>
  <c r="V138" i="3"/>
  <c r="F152" i="3" s="1" a="1"/>
  <c r="F152" i="3" s="1"/>
  <c r="M138" i="3"/>
  <c r="O138" i="3" s="1"/>
  <c r="P345" i="3"/>
  <c r="G345" i="14"/>
  <c r="G345" i="16"/>
  <c r="O345" i="3"/>
  <c r="V483" i="3"/>
  <c r="F500" i="3" s="1" a="1"/>
  <c r="F500" i="3" s="1"/>
  <c r="V500" i="3" s="1"/>
  <c r="M483" i="3"/>
  <c r="F483" i="14" s="1"/>
  <c r="W482" i="3"/>
  <c r="G505" i="3" s="1" a="1"/>
  <c r="G505" i="3" s="1"/>
  <c r="N482" i="3"/>
  <c r="G482" i="14" s="1"/>
  <c r="G138" i="16"/>
  <c r="G138" i="14"/>
  <c r="W359" i="3"/>
  <c r="G364" i="3" s="1" a="1"/>
  <c r="G364" i="3" s="1"/>
  <c r="W364" i="3" s="1"/>
  <c r="N359" i="3"/>
  <c r="G359" i="14" s="1"/>
  <c r="H74" i="16"/>
  <c r="R74" i="16" s="1"/>
  <c r="J74" i="16"/>
  <c r="K74" i="16" s="1"/>
  <c r="J315" i="16"/>
  <c r="K315" i="16" s="1"/>
  <c r="H315" i="16"/>
  <c r="W77" i="3"/>
  <c r="G89" i="3" s="1" a="1"/>
  <c r="G89" i="3" s="1"/>
  <c r="M95" i="3"/>
  <c r="F95" i="16" s="1"/>
  <c r="O85" i="3"/>
  <c r="G85" i="14"/>
  <c r="G85" i="16"/>
  <c r="V77" i="3"/>
  <c r="F89" i="3" s="1" a="1"/>
  <c r="F89" i="3" s="1"/>
  <c r="J74" i="14"/>
  <c r="K74" i="14" s="1"/>
  <c r="H74" i="14"/>
  <c r="O74" i="14" s="1"/>
  <c r="J315" i="14"/>
  <c r="K315" i="14" s="1"/>
  <c r="H315" i="14"/>
  <c r="J61" i="16"/>
  <c r="K61" i="16" s="1"/>
  <c r="H61" i="16"/>
  <c r="R61" i="16" s="1"/>
  <c r="F378" i="16"/>
  <c r="I361" i="16"/>
  <c r="J361" i="16" s="1"/>
  <c r="K361" i="16" s="1"/>
  <c r="G189" i="14"/>
  <c r="G189" i="16"/>
  <c r="G297" i="3" a="1"/>
  <c r="G297" i="3" s="1"/>
  <c r="W297" i="3" s="1"/>
  <c r="N194" i="3"/>
  <c r="M169" i="3"/>
  <c r="F189" i="3" a="1"/>
  <c r="F189" i="3" s="1"/>
  <c r="V189" i="3" s="1"/>
  <c r="P378" i="3"/>
  <c r="I378" i="14" s="1"/>
  <c r="J378" i="14" s="1"/>
  <c r="K378" i="14" s="1"/>
  <c r="F409" i="3" a="1"/>
  <c r="F409" i="3" s="1"/>
  <c r="V409" i="3" s="1"/>
  <c r="M386" i="3"/>
  <c r="O386" i="3" s="1"/>
  <c r="F378" i="14"/>
  <c r="F289" i="16"/>
  <c r="F289" i="14"/>
  <c r="F410" i="3" a="1"/>
  <c r="F410" i="3" s="1"/>
  <c r="V410" i="3" s="1"/>
  <c r="M389" i="3"/>
  <c r="H83" i="14"/>
  <c r="O83" i="14" s="1"/>
  <c r="P98" i="3"/>
  <c r="O98" i="3"/>
  <c r="G98" i="14"/>
  <c r="G98" i="16"/>
  <c r="H77" i="14"/>
  <c r="O77" i="14" s="1"/>
  <c r="H75" i="16"/>
  <c r="R75" i="16" s="1"/>
  <c r="H75" i="14"/>
  <c r="O75" i="14" s="1"/>
  <c r="I79" i="14"/>
  <c r="I79" i="16"/>
  <c r="G239" i="14"/>
  <c r="G239" i="16"/>
  <c r="N257" i="3"/>
  <c r="G272" i="3" a="1"/>
  <c r="G272" i="3" s="1"/>
  <c r="W272" i="3" s="1"/>
  <c r="H64" i="16"/>
  <c r="R64" i="16" s="1"/>
  <c r="J64" i="16"/>
  <c r="K64" i="16" s="1"/>
  <c r="J64" i="14"/>
  <c r="K64" i="14" s="1"/>
  <c r="H64" i="14"/>
  <c r="O64" i="14" s="1"/>
  <c r="F380" i="16"/>
  <c r="N493" i="3"/>
  <c r="G509" i="3" a="1"/>
  <c r="G509" i="3" s="1"/>
  <c r="W509" i="3" s="1"/>
  <c r="M492" i="3"/>
  <c r="F498" i="3" a="1"/>
  <c r="F498" i="3" s="1"/>
  <c r="V498" i="3" s="1"/>
  <c r="F407" i="14"/>
  <c r="F504" i="3" a="1"/>
  <c r="F504" i="3" s="1"/>
  <c r="V504" i="3" s="1"/>
  <c r="M488" i="3"/>
  <c r="F488" i="16" s="1"/>
  <c r="G439" i="3" a="1"/>
  <c r="G439" i="3" s="1"/>
  <c r="W439" i="3" s="1"/>
  <c r="N424" i="3"/>
  <c r="G424" i="14" s="1"/>
  <c r="M432" i="3"/>
  <c r="F432" i="16" s="1"/>
  <c r="F450" i="3" a="1"/>
  <c r="F450" i="3" s="1"/>
  <c r="V450" i="3" s="1"/>
  <c r="F463" i="3" a="1"/>
  <c r="F463" i="3" s="1"/>
  <c r="V463" i="3" s="1"/>
  <c r="G386" i="14"/>
  <c r="G386" i="16"/>
  <c r="H361" i="14"/>
  <c r="F364" i="14"/>
  <c r="F364" i="16"/>
  <c r="G411" i="14"/>
  <c r="G411" i="16"/>
  <c r="F448" i="14"/>
  <c r="F448" i="16"/>
  <c r="G390" i="14" l="1"/>
  <c r="O76" i="3"/>
  <c r="V76" i="3" s="1"/>
  <c r="F90" i="3" s="1" a="1"/>
  <c r="F90" i="3" s="1"/>
  <c r="F141" i="14"/>
  <c r="F76" i="14"/>
  <c r="F76" i="16"/>
  <c r="H83" i="16"/>
  <c r="R83" i="16" s="1"/>
  <c r="P141" i="3"/>
  <c r="F483" i="16"/>
  <c r="G359" i="16"/>
  <c r="G373" i="14"/>
  <c r="G76" i="16"/>
  <c r="H77" i="16"/>
  <c r="R77" i="16" s="1"/>
  <c r="H82" i="16"/>
  <c r="R82" i="16" s="1"/>
  <c r="I128" i="14"/>
  <c r="J128" i="14" s="1"/>
  <c r="K128" i="14" s="1"/>
  <c r="H361" i="16"/>
  <c r="O141" i="3"/>
  <c r="I141" i="14" s="1"/>
  <c r="H141" i="14" s="1"/>
  <c r="F365" i="14"/>
  <c r="P76" i="3"/>
  <c r="W76" i="3" s="1"/>
  <c r="G90" i="3" s="1" a="1"/>
  <c r="G90" i="3" s="1"/>
  <c r="O95" i="3"/>
  <c r="V95" i="3" s="1"/>
  <c r="F210" i="3" s="1" a="1"/>
  <c r="F210" i="3" s="1"/>
  <c r="M500" i="3"/>
  <c r="F500" i="16" s="1"/>
  <c r="F95" i="14"/>
  <c r="P95" i="3"/>
  <c r="W95" i="3" s="1"/>
  <c r="G103" i="3" s="1" a="1"/>
  <c r="G103" i="3" s="1"/>
  <c r="N364" i="3"/>
  <c r="O364" i="3" s="1"/>
  <c r="F386" i="16"/>
  <c r="F386" i="14"/>
  <c r="G482" i="16"/>
  <c r="J157" i="14"/>
  <c r="K157" i="14" s="1"/>
  <c r="H157" i="14"/>
  <c r="J157" i="16"/>
  <c r="K157" i="16" s="1"/>
  <c r="H157" i="16"/>
  <c r="M99" i="3"/>
  <c r="N99" i="3"/>
  <c r="M93" i="3"/>
  <c r="O93" i="3" s="1"/>
  <c r="V93" i="3" s="1"/>
  <c r="V355" i="3"/>
  <c r="F373" i="3" s="1" a="1"/>
  <c r="F373" i="3" s="1"/>
  <c r="M355" i="3"/>
  <c r="F88" i="16"/>
  <c r="F88" i="14"/>
  <c r="P88" i="3"/>
  <c r="W88" i="3" s="1"/>
  <c r="G207" i="3" s="1" a="1"/>
  <c r="G207" i="3" s="1"/>
  <c r="W207" i="3" s="1"/>
  <c r="G215" i="3" s="1" a="1"/>
  <c r="G215" i="3" s="1"/>
  <c r="W215" i="3" s="1"/>
  <c r="W91" i="3"/>
  <c r="G192" i="3" s="1" a="1"/>
  <c r="G192" i="3" s="1"/>
  <c r="J82" i="14"/>
  <c r="K82" i="14" s="1"/>
  <c r="H128" i="16"/>
  <c r="P359" i="3"/>
  <c r="O359" i="3"/>
  <c r="F81" i="16"/>
  <c r="P81" i="3"/>
  <c r="F81" i="14"/>
  <c r="V195" i="3"/>
  <c r="F360" i="3" s="1" a="1"/>
  <c r="F360" i="3" s="1"/>
  <c r="M195" i="3"/>
  <c r="J334" i="14"/>
  <c r="K334" i="14" s="1"/>
  <c r="H334" i="14"/>
  <c r="P117" i="3"/>
  <c r="F117" i="14"/>
  <c r="O117" i="3"/>
  <c r="F117" i="16"/>
  <c r="F87" i="14"/>
  <c r="P87" i="3"/>
  <c r="F87" i="16"/>
  <c r="I345" i="14"/>
  <c r="I345" i="16"/>
  <c r="J334" i="16"/>
  <c r="K334" i="16" s="1"/>
  <c r="H334" i="16"/>
  <c r="G88" i="14"/>
  <c r="G88" i="16"/>
  <c r="O88" i="3"/>
  <c r="O87" i="3"/>
  <c r="G87" i="16"/>
  <c r="G87" i="14"/>
  <c r="W404" i="3"/>
  <c r="G418" i="3" s="1" a="1"/>
  <c r="G418" i="3" s="1"/>
  <c r="N404" i="3"/>
  <c r="G404" i="16" s="1"/>
  <c r="G95" i="14"/>
  <c r="G95" i="16"/>
  <c r="G269" i="14"/>
  <c r="G269" i="16"/>
  <c r="G81" i="14"/>
  <c r="G81" i="16"/>
  <c r="O81" i="3"/>
  <c r="I172" i="14"/>
  <c r="I172" i="16"/>
  <c r="W80" i="3"/>
  <c r="G92" i="3" s="1" a="1"/>
  <c r="G92" i="3" s="1"/>
  <c r="M97" i="3"/>
  <c r="W494" i="3"/>
  <c r="G502" i="3" s="1" a="1"/>
  <c r="G502" i="3" s="1"/>
  <c r="N494" i="3"/>
  <c r="G494" i="14" s="1"/>
  <c r="V152" i="3"/>
  <c r="F165" i="3" s="1" a="1"/>
  <c r="F165" i="3" s="1"/>
  <c r="M152" i="3"/>
  <c r="P190" i="3"/>
  <c r="O190" i="3"/>
  <c r="F190" i="16"/>
  <c r="F190" i="14"/>
  <c r="M89" i="3"/>
  <c r="N89" i="3"/>
  <c r="W283" i="3"/>
  <c r="G392" i="3" s="1" a="1"/>
  <c r="G392" i="3" s="1"/>
  <c r="N283" i="3"/>
  <c r="G141" i="16"/>
  <c r="G141" i="14"/>
  <c r="V98" i="3"/>
  <c r="F204" i="3" s="1" a="1"/>
  <c r="F204" i="3" s="1"/>
  <c r="V204" i="3" s="1"/>
  <c r="F214" i="3" s="1" a="1"/>
  <c r="F214" i="3" s="1"/>
  <c r="V214" i="3" s="1"/>
  <c r="I91" i="14"/>
  <c r="G219" i="14"/>
  <c r="G219" i="16"/>
  <c r="V402" i="3"/>
  <c r="F415" i="3" s="1" a="1"/>
  <c r="F415" i="3" s="1"/>
  <c r="M402" i="3"/>
  <c r="F402" i="16" s="1"/>
  <c r="P154" i="3"/>
  <c r="O154" i="3"/>
  <c r="G154" i="14"/>
  <c r="G154" i="16"/>
  <c r="W150" i="3"/>
  <c r="G164" i="3" s="1" a="1"/>
  <c r="G164" i="3" s="1"/>
  <c r="N150" i="3"/>
  <c r="W98" i="3"/>
  <c r="G151" i="3" s="1" a="1"/>
  <c r="G151" i="3" s="1"/>
  <c r="F138" i="16"/>
  <c r="F138" i="14"/>
  <c r="P138" i="3"/>
  <c r="I138" i="14" s="1"/>
  <c r="J138" i="14" s="1"/>
  <c r="K138" i="14" s="1"/>
  <c r="G93" i="16"/>
  <c r="G93" i="14"/>
  <c r="W85" i="3"/>
  <c r="G94" i="3" s="1" a="1"/>
  <c r="G94" i="3" s="1"/>
  <c r="I91" i="16"/>
  <c r="I80" i="14"/>
  <c r="I80" i="16"/>
  <c r="V80" i="3"/>
  <c r="F92" i="3" s="1" a="1"/>
  <c r="F92" i="3" s="1"/>
  <c r="W230" i="3"/>
  <c r="G303" i="3" s="1" a="1"/>
  <c r="G303" i="3" s="1"/>
  <c r="N230" i="3"/>
  <c r="W168" i="3"/>
  <c r="G188" i="3" s="1" a="1"/>
  <c r="G188" i="3" s="1"/>
  <c r="N168" i="3"/>
  <c r="I85" i="16"/>
  <c r="I85" i="14"/>
  <c r="V85" i="3"/>
  <c r="F94" i="3" s="1" a="1"/>
  <c r="F94" i="3" s="1"/>
  <c r="W505" i="3"/>
  <c r="G522" i="3" s="1" a="1"/>
  <c r="G522" i="3" s="1"/>
  <c r="N505" i="3"/>
  <c r="G505" i="14" s="1"/>
  <c r="P342" i="3"/>
  <c r="O342" i="3"/>
  <c r="F342" i="14"/>
  <c r="F342" i="16"/>
  <c r="I378" i="16"/>
  <c r="H378" i="16" s="1"/>
  <c r="G194" i="14"/>
  <c r="G194" i="16"/>
  <c r="G312" i="3" a="1"/>
  <c r="G312" i="3" s="1"/>
  <c r="W312" i="3" s="1"/>
  <c r="N297" i="3"/>
  <c r="M189" i="3"/>
  <c r="F194" i="3" a="1"/>
  <c r="F194" i="3" s="1"/>
  <c r="V194" i="3" s="1"/>
  <c r="P169" i="3"/>
  <c r="F169" i="14"/>
  <c r="O169" i="3"/>
  <c r="F169" i="16"/>
  <c r="P386" i="3"/>
  <c r="I386" i="16" s="1"/>
  <c r="F427" i="3" a="1"/>
  <c r="F427" i="3" s="1"/>
  <c r="V427" i="3" s="1"/>
  <c r="M409" i="3"/>
  <c r="F409" i="14" s="1"/>
  <c r="F389" i="14"/>
  <c r="F389" i="16"/>
  <c r="F421" i="3" a="1"/>
  <c r="F421" i="3" s="1"/>
  <c r="V421" i="3" s="1"/>
  <c r="M410" i="3"/>
  <c r="I98" i="16"/>
  <c r="J98" i="16" s="1"/>
  <c r="K98" i="16" s="1"/>
  <c r="I98" i="14"/>
  <c r="J79" i="14"/>
  <c r="K79" i="14" s="1"/>
  <c r="H79" i="14"/>
  <c r="O79" i="14" s="1"/>
  <c r="J79" i="16"/>
  <c r="K79" i="16" s="1"/>
  <c r="H79" i="16"/>
  <c r="R79" i="16" s="1"/>
  <c r="G281" i="3" a="1"/>
  <c r="G281" i="3" s="1"/>
  <c r="W281" i="3" s="1"/>
  <c r="N272" i="3"/>
  <c r="G257" i="14"/>
  <c r="G257" i="16"/>
  <c r="F488" i="14"/>
  <c r="G424" i="16"/>
  <c r="F432" i="14"/>
  <c r="M463" i="3"/>
  <c r="M450" i="3"/>
  <c r="F450" i="14" s="1"/>
  <c r="F471" i="3" a="1"/>
  <c r="F471" i="3" s="1"/>
  <c r="V471" i="3" s="1"/>
  <c r="M504" i="3"/>
  <c r="F504" i="14" s="1"/>
  <c r="F514" i="3" a="1"/>
  <c r="F514" i="3" s="1"/>
  <c r="V514" i="3" s="1"/>
  <c r="M498" i="3"/>
  <c r="F519" i="3" a="1"/>
  <c r="F519" i="3" s="1"/>
  <c r="V519" i="3" s="1"/>
  <c r="N509" i="3"/>
  <c r="G523" i="3" a="1"/>
  <c r="G523" i="3" s="1"/>
  <c r="W523" i="3" s="1"/>
  <c r="N439" i="3"/>
  <c r="F511" i="3" a="1"/>
  <c r="F511" i="3" s="1"/>
  <c r="V511" i="3" s="1"/>
  <c r="G400" i="3" a="1"/>
  <c r="G400" i="3" s="1"/>
  <c r="W400" i="3" s="1"/>
  <c r="H378" i="14"/>
  <c r="F492" i="14"/>
  <c r="F492" i="16"/>
  <c r="G493" i="14"/>
  <c r="G493" i="16"/>
  <c r="F500" i="14"/>
  <c r="F2" i="14"/>
  <c r="F2" i="16"/>
  <c r="O2" i="3"/>
  <c r="V2" i="3" s="1"/>
  <c r="F6" i="3" s="1" a="1"/>
  <c r="F6" i="3" s="1"/>
  <c r="P2" i="3"/>
  <c r="W2" i="3" s="1"/>
  <c r="G108" i="3" s="1" a="1"/>
  <c r="G108" i="3" s="1"/>
  <c r="G494" i="16" l="1"/>
  <c r="H128" i="14"/>
  <c r="I95" i="16"/>
  <c r="J95" i="16" s="1"/>
  <c r="K95" i="16" s="1"/>
  <c r="I95" i="14"/>
  <c r="J95" i="14" s="1"/>
  <c r="K95" i="14" s="1"/>
  <c r="I76" i="14"/>
  <c r="H76" i="14" s="1"/>
  <c r="O76" i="14" s="1"/>
  <c r="I359" i="14"/>
  <c r="J359" i="14" s="1"/>
  <c r="K359" i="14" s="1"/>
  <c r="I76" i="16"/>
  <c r="J76" i="16" s="1"/>
  <c r="K76" i="16" s="1"/>
  <c r="I141" i="16"/>
  <c r="H141" i="16" s="1"/>
  <c r="G404" i="14"/>
  <c r="F402" i="14"/>
  <c r="G364" i="16"/>
  <c r="P364" i="3"/>
  <c r="I364" i="16" s="1"/>
  <c r="J364" i="16" s="1"/>
  <c r="K364" i="16" s="1"/>
  <c r="G364" i="14"/>
  <c r="J141" i="14"/>
  <c r="K141" i="14" s="1"/>
  <c r="G505" i="16"/>
  <c r="J378" i="16"/>
  <c r="K378" i="16" s="1"/>
  <c r="I359" i="16"/>
  <c r="J359" i="16" s="1"/>
  <c r="K359" i="16" s="1"/>
  <c r="H138" i="14"/>
  <c r="M204" i="3"/>
  <c r="F204" i="16" s="1"/>
  <c r="N207" i="3"/>
  <c r="G207" i="14" s="1"/>
  <c r="M94" i="3"/>
  <c r="V165" i="3"/>
  <c r="F185" i="3" s="1" a="1"/>
  <c r="F185" i="3" s="1"/>
  <c r="M165" i="3"/>
  <c r="N94" i="3"/>
  <c r="W151" i="3"/>
  <c r="G162" i="3" s="1" a="1"/>
  <c r="G162" i="3" s="1"/>
  <c r="N151" i="3"/>
  <c r="P151" i="3" s="1"/>
  <c r="I342" i="14"/>
  <c r="I342" i="16"/>
  <c r="N90" i="3"/>
  <c r="V92" i="3"/>
  <c r="F207" i="3" s="1" a="1"/>
  <c r="F207" i="3" s="1"/>
  <c r="M92" i="3"/>
  <c r="W392" i="3"/>
  <c r="G407" i="3" s="1" a="1"/>
  <c r="G407" i="3" s="1"/>
  <c r="N392" i="3"/>
  <c r="I190" i="14"/>
  <c r="I190" i="16"/>
  <c r="J345" i="14"/>
  <c r="K345" i="14" s="1"/>
  <c r="H345" i="14"/>
  <c r="P355" i="3"/>
  <c r="F355" i="16"/>
  <c r="O355" i="3"/>
  <c r="F355" i="14"/>
  <c r="O168" i="3"/>
  <c r="G168" i="16"/>
  <c r="P168" i="3"/>
  <c r="G168" i="14"/>
  <c r="J91" i="16"/>
  <c r="K91" i="16" s="1"/>
  <c r="H91" i="16"/>
  <c r="R91" i="16" s="1"/>
  <c r="I154" i="16"/>
  <c r="J154" i="16" s="1"/>
  <c r="K154" i="16" s="1"/>
  <c r="I154" i="14"/>
  <c r="J154" i="14" s="1"/>
  <c r="K154" i="14" s="1"/>
  <c r="I138" i="16"/>
  <c r="I87" i="14"/>
  <c r="J87" i="14" s="1"/>
  <c r="K87" i="14" s="1"/>
  <c r="I87" i="16"/>
  <c r="V87" i="3"/>
  <c r="F201" i="3" s="1" a="1"/>
  <c r="F201" i="3" s="1"/>
  <c r="V373" i="3"/>
  <c r="F395" i="3" s="1" a="1"/>
  <c r="F395" i="3" s="1"/>
  <c r="M373" i="3"/>
  <c r="W188" i="3"/>
  <c r="G191" i="3" s="1" a="1"/>
  <c r="G191" i="3" s="1"/>
  <c r="N188" i="3"/>
  <c r="M210" i="3"/>
  <c r="V210" i="3"/>
  <c r="F227" i="3" s="1" a="1"/>
  <c r="F227" i="3" s="1"/>
  <c r="G89" i="14"/>
  <c r="O89" i="3"/>
  <c r="G89" i="16"/>
  <c r="P152" i="3"/>
  <c r="F152" i="14"/>
  <c r="F152" i="16"/>
  <c r="O152" i="3"/>
  <c r="N92" i="3"/>
  <c r="W92" i="3"/>
  <c r="G205" i="3" s="1" a="1"/>
  <c r="G205" i="3" s="1"/>
  <c r="V88" i="3"/>
  <c r="F196" i="3" s="1" a="1"/>
  <c r="F196" i="3" s="1"/>
  <c r="I88" i="16"/>
  <c r="I88" i="14"/>
  <c r="W87" i="3"/>
  <c r="G204" i="3" s="1" a="1"/>
  <c r="G204" i="3" s="1"/>
  <c r="F195" i="14"/>
  <c r="P195" i="3"/>
  <c r="F195" i="16"/>
  <c r="O195" i="3"/>
  <c r="W522" i="3"/>
  <c r="G541" i="3" s="1" a="1"/>
  <c r="G541" i="3" s="1"/>
  <c r="N522" i="3"/>
  <c r="G522" i="14" s="1"/>
  <c r="G230" i="16"/>
  <c r="G230" i="14"/>
  <c r="J172" i="16"/>
  <c r="K172" i="16" s="1"/>
  <c r="H172" i="16"/>
  <c r="V360" i="3"/>
  <c r="F377" i="3" s="1" a="1"/>
  <c r="F377" i="3" s="1"/>
  <c r="M360" i="3"/>
  <c r="F93" i="14"/>
  <c r="F93" i="16"/>
  <c r="P93" i="3"/>
  <c r="W303" i="3"/>
  <c r="G310" i="3" s="1" a="1"/>
  <c r="G310" i="3" s="1"/>
  <c r="N303" i="3"/>
  <c r="F209" i="3" a="1"/>
  <c r="F209" i="3" s="1"/>
  <c r="M90" i="3"/>
  <c r="V415" i="3"/>
  <c r="F428" i="3" s="1" a="1"/>
  <c r="F428" i="3" s="1"/>
  <c r="M415" i="3"/>
  <c r="F415" i="14" s="1"/>
  <c r="F89" i="14"/>
  <c r="P89" i="3"/>
  <c r="F89" i="16"/>
  <c r="J172" i="14"/>
  <c r="K172" i="14" s="1"/>
  <c r="H172" i="14"/>
  <c r="N103" i="3"/>
  <c r="W192" i="3"/>
  <c r="G198" i="3" s="1" a="1"/>
  <c r="G198" i="3" s="1"/>
  <c r="N192" i="3"/>
  <c r="H85" i="14"/>
  <c r="O85" i="14" s="1"/>
  <c r="J85" i="14"/>
  <c r="K85" i="14" s="1"/>
  <c r="P150" i="3"/>
  <c r="O150" i="3"/>
  <c r="G150" i="14"/>
  <c r="G150" i="16"/>
  <c r="I81" i="16"/>
  <c r="I81" i="14"/>
  <c r="J81" i="14" s="1"/>
  <c r="K81" i="14" s="1"/>
  <c r="V81" i="3"/>
  <c r="F100" i="3" s="1" a="1"/>
  <c r="F100" i="3" s="1"/>
  <c r="I117" i="16"/>
  <c r="I117" i="14"/>
  <c r="V117" i="3"/>
  <c r="F129" i="3" s="1" a="1"/>
  <c r="F129" i="3" s="1"/>
  <c r="W81" i="3"/>
  <c r="G100" i="3" s="1" a="1"/>
  <c r="G100" i="3" s="1"/>
  <c r="G99" i="14"/>
  <c r="O99" i="3"/>
  <c r="G99" i="16"/>
  <c r="J85" i="16"/>
  <c r="K85" i="16" s="1"/>
  <c r="H85" i="16"/>
  <c r="R85" i="16" s="1"/>
  <c r="J80" i="16"/>
  <c r="K80" i="16" s="1"/>
  <c r="H80" i="16"/>
  <c r="R80" i="16" s="1"/>
  <c r="W164" i="3"/>
  <c r="G183" i="3" s="1" a="1"/>
  <c r="G183" i="3" s="1"/>
  <c r="N164" i="3"/>
  <c r="W502" i="3"/>
  <c r="G521" i="3" s="1" a="1"/>
  <c r="G521" i="3" s="1"/>
  <c r="N502" i="3"/>
  <c r="G502" i="14" s="1"/>
  <c r="W418" i="3"/>
  <c r="G587" i="3" s="1" a="1"/>
  <c r="G587" i="3" s="1"/>
  <c r="N418" i="3"/>
  <c r="G418" i="14" s="1"/>
  <c r="J80" i="14"/>
  <c r="K80" i="14" s="1"/>
  <c r="H80" i="14"/>
  <c r="O80" i="14" s="1"/>
  <c r="J91" i="14"/>
  <c r="K91" i="14" s="1"/>
  <c r="H91" i="14"/>
  <c r="O91" i="14" s="1"/>
  <c r="G283" i="14"/>
  <c r="G283" i="16"/>
  <c r="F97" i="16"/>
  <c r="F97" i="14"/>
  <c r="O97" i="3"/>
  <c r="P97" i="3"/>
  <c r="J345" i="16"/>
  <c r="K345" i="16" s="1"/>
  <c r="H345" i="16"/>
  <c r="W117" i="3"/>
  <c r="G129" i="3" s="1" a="1"/>
  <c r="G129" i="3" s="1"/>
  <c r="F99" i="14"/>
  <c r="F99" i="16"/>
  <c r="P99" i="3"/>
  <c r="F409" i="16"/>
  <c r="G297" i="14"/>
  <c r="G297" i="16"/>
  <c r="G323" i="3" a="1"/>
  <c r="G323" i="3" s="1"/>
  <c r="W323" i="3" s="1"/>
  <c r="N312" i="3"/>
  <c r="I169" i="16"/>
  <c r="I169" i="14"/>
  <c r="F301" i="3" a="1"/>
  <c r="F301" i="3" s="1"/>
  <c r="V301" i="3" s="1"/>
  <c r="M194" i="3"/>
  <c r="P189" i="3"/>
  <c r="O189" i="3"/>
  <c r="F189" i="16"/>
  <c r="F189" i="14"/>
  <c r="I386" i="14"/>
  <c r="J386" i="14" s="1"/>
  <c r="K386" i="14" s="1"/>
  <c r="F549" i="3" a="1"/>
  <c r="F549" i="3" s="1"/>
  <c r="V549" i="3" s="1"/>
  <c r="M427" i="3"/>
  <c r="F427" i="16" s="1"/>
  <c r="F410" i="14"/>
  <c r="F410" i="16"/>
  <c r="F434" i="3" a="1"/>
  <c r="F434" i="3" s="1"/>
  <c r="V434" i="3" s="1"/>
  <c r="M421" i="3"/>
  <c r="H95" i="16"/>
  <c r="R95" i="16" s="1"/>
  <c r="H95" i="14"/>
  <c r="O95" i="14" s="1"/>
  <c r="G238" i="3" a="1"/>
  <c r="G238" i="3" s="1"/>
  <c r="W238" i="3" s="1"/>
  <c r="N215" i="3"/>
  <c r="F232" i="3" a="1"/>
  <c r="F232" i="3" s="1"/>
  <c r="V232" i="3" s="1"/>
  <c r="M214" i="3"/>
  <c r="H98" i="16"/>
  <c r="R98" i="16" s="1"/>
  <c r="J98" i="14"/>
  <c r="K98" i="14" s="1"/>
  <c r="H98" i="14"/>
  <c r="O98" i="14" s="1"/>
  <c r="J76" i="14"/>
  <c r="K76" i="14" s="1"/>
  <c r="G272" i="14"/>
  <c r="G272" i="16"/>
  <c r="N281" i="3"/>
  <c r="G394" i="3" a="1"/>
  <c r="G394" i="3" s="1"/>
  <c r="W394" i="3" s="1"/>
  <c r="F504" i="16"/>
  <c r="M6" i="3"/>
  <c r="F450" i="16"/>
  <c r="F463" i="16"/>
  <c r="F463" i="14"/>
  <c r="M519" i="3"/>
  <c r="F533" i="3" a="1"/>
  <c r="F533" i="3" s="1"/>
  <c r="V533" i="3" s="1"/>
  <c r="M514" i="3"/>
  <c r="F514" i="14" s="1"/>
  <c r="F527" i="3" a="1"/>
  <c r="F527" i="3" s="1"/>
  <c r="V527" i="3" s="1"/>
  <c r="N523" i="3"/>
  <c r="N108" i="3"/>
  <c r="N400" i="3"/>
  <c r="G400" i="14" s="1"/>
  <c r="M471" i="3"/>
  <c r="F478" i="3" a="1"/>
  <c r="F478" i="3" s="1"/>
  <c r="V478" i="3" s="1"/>
  <c r="F528" i="3" a="1"/>
  <c r="F528" i="3" s="1"/>
  <c r="V528" i="3" s="1"/>
  <c r="M511" i="3"/>
  <c r="F511" i="14" s="1"/>
  <c r="F578" i="3" a="1"/>
  <c r="F578" i="3" s="1"/>
  <c r="V578" i="3" s="1"/>
  <c r="G452" i="3" a="1"/>
  <c r="G452" i="3" s="1"/>
  <c r="W452" i="3" s="1"/>
  <c r="H359" i="14"/>
  <c r="H386" i="16"/>
  <c r="J386" i="16"/>
  <c r="K386" i="16" s="1"/>
  <c r="G439" i="14"/>
  <c r="G439" i="16"/>
  <c r="C17" i="4"/>
  <c r="I2" i="14"/>
  <c r="J2" i="14" s="1"/>
  <c r="K2" i="14" s="1"/>
  <c r="I2" i="16"/>
  <c r="J2" i="16" s="1"/>
  <c r="K2" i="16" s="1"/>
  <c r="H76" i="16" l="1"/>
  <c r="R76" i="16" s="1"/>
  <c r="G522" i="16"/>
  <c r="F415" i="16"/>
  <c r="G502" i="16"/>
  <c r="I364" i="14"/>
  <c r="J364" i="14" s="1"/>
  <c r="K364" i="14" s="1"/>
  <c r="G151" i="16"/>
  <c r="J141" i="16"/>
  <c r="K141" i="16" s="1"/>
  <c r="O151" i="3"/>
  <c r="I151" i="14" s="1"/>
  <c r="J151" i="14" s="1"/>
  <c r="K151" i="14" s="1"/>
  <c r="H359" i="16"/>
  <c r="G207" i="16"/>
  <c r="F204" i="14"/>
  <c r="H386" i="14"/>
  <c r="G151" i="14"/>
  <c r="G418" i="16"/>
  <c r="V196" i="3"/>
  <c r="F199" i="3" s="1" a="1"/>
  <c r="F199" i="3" s="1"/>
  <c r="M196" i="3"/>
  <c r="V129" i="3"/>
  <c r="F142" i="3" s="1" a="1"/>
  <c r="F142" i="3" s="1"/>
  <c r="M129" i="3"/>
  <c r="W129" i="3"/>
  <c r="G142" i="3" s="1" a="1"/>
  <c r="G142" i="3" s="1"/>
  <c r="N129" i="3"/>
  <c r="N100" i="3"/>
  <c r="W204" i="3"/>
  <c r="G214" i="3" s="1" a="1"/>
  <c r="G214" i="3" s="1"/>
  <c r="N204" i="3"/>
  <c r="W162" i="3"/>
  <c r="G302" i="3" s="1" a="1"/>
  <c r="G302" i="3" s="1"/>
  <c r="N162" i="3"/>
  <c r="W99" i="3"/>
  <c r="G202" i="3" s="1" a="1"/>
  <c r="G202" i="3" s="1"/>
  <c r="I97" i="16"/>
  <c r="J97" i="16" s="1"/>
  <c r="K97" i="16" s="1"/>
  <c r="I97" i="14"/>
  <c r="J97" i="14" s="1"/>
  <c r="K97" i="14" s="1"/>
  <c r="V97" i="3"/>
  <c r="F102" i="3" s="1" a="1"/>
  <c r="F102" i="3" s="1"/>
  <c r="M100" i="3"/>
  <c r="W198" i="3"/>
  <c r="G213" i="3" s="1" a="1"/>
  <c r="G213" i="3" s="1"/>
  <c r="N198" i="3"/>
  <c r="W310" i="3"/>
  <c r="G331" i="3" s="1" a="1"/>
  <c r="G331" i="3" s="1"/>
  <c r="N310" i="3"/>
  <c r="W205" i="3"/>
  <c r="G223" i="3" s="1" a="1"/>
  <c r="G223" i="3" s="1"/>
  <c r="N205" i="3"/>
  <c r="H87" i="14"/>
  <c r="O87" i="14" s="1"/>
  <c r="F92" i="14"/>
  <c r="P92" i="3"/>
  <c r="F92" i="16"/>
  <c r="J117" i="14"/>
  <c r="K117" i="14" s="1"/>
  <c r="H117" i="14"/>
  <c r="O117" i="14" s="1"/>
  <c r="V428" i="3"/>
  <c r="F588" i="3" s="1" a="1"/>
  <c r="F588" i="3" s="1"/>
  <c r="M428" i="3"/>
  <c r="F428" i="14" s="1"/>
  <c r="G92" i="16"/>
  <c r="G92" i="14"/>
  <c r="O92" i="3"/>
  <c r="M227" i="3"/>
  <c r="V227" i="3"/>
  <c r="F240" i="3" s="1" a="1"/>
  <c r="F240" i="3" s="1"/>
  <c r="M240" i="3" s="1"/>
  <c r="F240" i="14" s="1"/>
  <c r="H87" i="16"/>
  <c r="R87" i="16" s="1"/>
  <c r="J87" i="16"/>
  <c r="K87" i="16" s="1"/>
  <c r="W587" i="3"/>
  <c r="G603" i="3" s="1" a="1"/>
  <c r="G603" i="3" s="1"/>
  <c r="W603" i="3" s="1"/>
  <c r="G617" i="3" s="1" a="1"/>
  <c r="G617" i="3" s="1"/>
  <c r="W617" i="3" s="1"/>
  <c r="N587" i="3"/>
  <c r="J117" i="16"/>
  <c r="K117" i="16" s="1"/>
  <c r="H117" i="16"/>
  <c r="R117" i="16" s="1"/>
  <c r="P103" i="3"/>
  <c r="G103" i="16"/>
  <c r="G103" i="14"/>
  <c r="O103" i="3"/>
  <c r="W93" i="3"/>
  <c r="G118" i="3" s="1" a="1"/>
  <c r="G118" i="3" s="1"/>
  <c r="I152" i="14"/>
  <c r="J152" i="14" s="1"/>
  <c r="K152" i="14" s="1"/>
  <c r="I152" i="16"/>
  <c r="J152" i="16" s="1"/>
  <c r="K152" i="16" s="1"/>
  <c r="F210" i="16"/>
  <c r="P210" i="3"/>
  <c r="F210" i="14"/>
  <c r="O210" i="3"/>
  <c r="V207" i="3"/>
  <c r="F215" i="3" s="1" a="1"/>
  <c r="F215" i="3" s="1"/>
  <c r="M207" i="3"/>
  <c r="I150" i="16"/>
  <c r="I150" i="14"/>
  <c r="F90" i="16"/>
  <c r="F90" i="14"/>
  <c r="P90" i="3"/>
  <c r="W90" i="3" s="1"/>
  <c r="G203" i="3" s="1" a="1"/>
  <c r="G203" i="3" s="1"/>
  <c r="W203" i="3" s="1"/>
  <c r="G221" i="3" s="1" a="1"/>
  <c r="G221" i="3" s="1"/>
  <c r="W221" i="3" s="1"/>
  <c r="G188" i="16"/>
  <c r="G188" i="14"/>
  <c r="P188" i="3"/>
  <c r="O188" i="3"/>
  <c r="H138" i="16"/>
  <c r="J138" i="16"/>
  <c r="K138" i="16" s="1"/>
  <c r="G94" i="16"/>
  <c r="G94" i="14"/>
  <c r="O94" i="3"/>
  <c r="W521" i="3"/>
  <c r="G535" i="3" s="1" a="1"/>
  <c r="G535" i="3" s="1"/>
  <c r="N521" i="3"/>
  <c r="G521" i="14" s="1"/>
  <c r="V99" i="3"/>
  <c r="F108" i="3" s="1" a="1"/>
  <c r="F108" i="3" s="1"/>
  <c r="I99" i="14"/>
  <c r="I99" i="16"/>
  <c r="I93" i="16"/>
  <c r="W541" i="3"/>
  <c r="G561" i="3" s="1" a="1"/>
  <c r="G561" i="3" s="1"/>
  <c r="W561" i="3" s="1"/>
  <c r="N541" i="3"/>
  <c r="J88" i="14"/>
  <c r="K88" i="14" s="1"/>
  <c r="H88" i="14"/>
  <c r="O88" i="14" s="1"/>
  <c r="W191" i="3"/>
  <c r="G306" i="3" s="1" a="1"/>
  <c r="G306" i="3" s="1"/>
  <c r="N191" i="3"/>
  <c r="H154" i="16"/>
  <c r="H190" i="16"/>
  <c r="J190" i="16"/>
  <c r="K190" i="16" s="1"/>
  <c r="G90" i="14"/>
  <c r="O90" i="3"/>
  <c r="G90" i="16"/>
  <c r="P165" i="3"/>
  <c r="F165" i="14"/>
  <c r="F165" i="16"/>
  <c r="O165" i="3"/>
  <c r="G164" i="14"/>
  <c r="G164" i="16"/>
  <c r="O164" i="3"/>
  <c r="P164" i="3"/>
  <c r="H81" i="14"/>
  <c r="O81" i="14" s="1"/>
  <c r="I93" i="14"/>
  <c r="F360" i="14"/>
  <c r="F360" i="16"/>
  <c r="J88" i="16"/>
  <c r="K88" i="16" s="1"/>
  <c r="H88" i="16"/>
  <c r="R88" i="16" s="1"/>
  <c r="O373" i="3"/>
  <c r="P373" i="3"/>
  <c r="F373" i="14"/>
  <c r="F373" i="16"/>
  <c r="H154" i="14"/>
  <c r="I168" i="14"/>
  <c r="J168" i="14" s="1"/>
  <c r="K168" i="14" s="1"/>
  <c r="I168" i="16"/>
  <c r="J168" i="16" s="1"/>
  <c r="K168" i="16" s="1"/>
  <c r="H190" i="14"/>
  <c r="J190" i="14"/>
  <c r="K190" i="14" s="1"/>
  <c r="J342" i="16"/>
  <c r="K342" i="16" s="1"/>
  <c r="H342" i="16"/>
  <c r="V185" i="3"/>
  <c r="F193" i="3" s="1" a="1"/>
  <c r="F193" i="3" s="1"/>
  <c r="M185" i="3"/>
  <c r="W89" i="3"/>
  <c r="G208" i="3" s="1" a="1"/>
  <c r="G208" i="3" s="1"/>
  <c r="V209" i="3"/>
  <c r="F220" i="3" s="1" a="1"/>
  <c r="F220" i="3" s="1"/>
  <c r="M209" i="3"/>
  <c r="V377" i="3"/>
  <c r="F385" i="3" s="1" a="1"/>
  <c r="F385" i="3" s="1"/>
  <c r="M377" i="3"/>
  <c r="I195" i="14"/>
  <c r="I195" i="16"/>
  <c r="V395" i="3"/>
  <c r="F413" i="3" s="1" a="1"/>
  <c r="F413" i="3" s="1"/>
  <c r="M395" i="3"/>
  <c r="G392" i="14"/>
  <c r="G392" i="16"/>
  <c r="P392" i="3"/>
  <c r="O392" i="3"/>
  <c r="J342" i="14"/>
  <c r="K342" i="14" s="1"/>
  <c r="H342" i="14"/>
  <c r="W183" i="3"/>
  <c r="G296" i="3" s="1" a="1"/>
  <c r="G296" i="3" s="1"/>
  <c r="N183" i="3"/>
  <c r="W97" i="3"/>
  <c r="G102" i="3" s="1" a="1"/>
  <c r="G102" i="3" s="1"/>
  <c r="H81" i="16"/>
  <c r="R81" i="16" s="1"/>
  <c r="J81" i="16"/>
  <c r="K81" i="16" s="1"/>
  <c r="G192" i="14"/>
  <c r="G192" i="16"/>
  <c r="O192" i="3"/>
  <c r="P192" i="3"/>
  <c r="O303" i="3"/>
  <c r="G303" i="14"/>
  <c r="P303" i="3"/>
  <c r="G303" i="16"/>
  <c r="I89" i="14"/>
  <c r="I89" i="16"/>
  <c r="J89" i="16" s="1"/>
  <c r="K89" i="16" s="1"/>
  <c r="V89" i="3"/>
  <c r="F200" i="3" s="1" a="1"/>
  <c r="F200" i="3" s="1"/>
  <c r="V201" i="3"/>
  <c r="F219" i="3" s="1" a="1"/>
  <c r="F219" i="3" s="1"/>
  <c r="M201" i="3"/>
  <c r="I355" i="16"/>
  <c r="I355" i="14"/>
  <c r="W407" i="3"/>
  <c r="G432" i="3" s="1" a="1"/>
  <c r="G432" i="3" s="1"/>
  <c r="N407" i="3"/>
  <c r="F94" i="14"/>
  <c r="F94" i="16"/>
  <c r="P94" i="3"/>
  <c r="F427" i="14"/>
  <c r="G312" i="14"/>
  <c r="G312" i="16"/>
  <c r="G356" i="3" a="1"/>
  <c r="G356" i="3" s="1"/>
  <c r="W356" i="3" s="1"/>
  <c r="N323" i="3"/>
  <c r="I189" i="14"/>
  <c r="I189" i="16"/>
  <c r="P194" i="3"/>
  <c r="F194" i="14"/>
  <c r="F194" i="16"/>
  <c r="O194" i="3"/>
  <c r="M301" i="3"/>
  <c r="F319" i="3" a="1"/>
  <c r="F319" i="3" s="1"/>
  <c r="V319" i="3" s="1"/>
  <c r="J169" i="14"/>
  <c r="K169" i="14" s="1"/>
  <c r="H169" i="14"/>
  <c r="H169" i="16"/>
  <c r="J169" i="16"/>
  <c r="K169" i="16" s="1"/>
  <c r="F566" i="3" a="1"/>
  <c r="F566" i="3" s="1"/>
  <c r="V566" i="3" s="1"/>
  <c r="M549" i="3"/>
  <c r="F549" i="14" s="1"/>
  <c r="F421" i="14"/>
  <c r="F421" i="16"/>
  <c r="F446" i="3" a="1"/>
  <c r="F446" i="3" s="1"/>
  <c r="V446" i="3" s="1"/>
  <c r="M434" i="3"/>
  <c r="G215" i="14"/>
  <c r="G215" i="16"/>
  <c r="N238" i="3"/>
  <c r="G256" i="3" a="1"/>
  <c r="G256" i="3" s="1"/>
  <c r="W256" i="3" s="1"/>
  <c r="F214" i="14"/>
  <c r="F214" i="16"/>
  <c r="M232" i="3"/>
  <c r="F250" i="3" a="1"/>
  <c r="F250" i="3" s="1"/>
  <c r="V250" i="3" s="1"/>
  <c r="G408" i="3" a="1"/>
  <c r="G408" i="3" s="1"/>
  <c r="W408" i="3" s="1"/>
  <c r="N394" i="3"/>
  <c r="G281" i="14"/>
  <c r="G281" i="16"/>
  <c r="F471" i="16"/>
  <c r="G400" i="16"/>
  <c r="O6" i="3"/>
  <c r="P6" i="3"/>
  <c r="F471" i="14"/>
  <c r="H364" i="16"/>
  <c r="F514" i="16"/>
  <c r="D17" i="4"/>
  <c r="F511" i="16"/>
  <c r="N452" i="3"/>
  <c r="G461" i="3" a="1"/>
  <c r="G461" i="3" s="1"/>
  <c r="W461" i="3" s="1"/>
  <c r="M478" i="3"/>
  <c r="F579" i="3" a="1"/>
  <c r="F579" i="3" s="1"/>
  <c r="V579" i="3" s="1"/>
  <c r="M527" i="3"/>
  <c r="F527" i="14" s="1"/>
  <c r="F537" i="3" a="1"/>
  <c r="F537" i="3" s="1"/>
  <c r="V537" i="3" s="1"/>
  <c r="M578" i="3"/>
  <c r="F578" i="16" s="1"/>
  <c r="F589" i="3" a="1"/>
  <c r="F589" i="3" s="1"/>
  <c r="V589" i="3" s="1"/>
  <c r="M528" i="3"/>
  <c r="F539" i="3" a="1"/>
  <c r="F539" i="3" s="1"/>
  <c r="V539" i="3" s="1"/>
  <c r="M533" i="3"/>
  <c r="F548" i="3" a="1"/>
  <c r="F548" i="3" s="1"/>
  <c r="V548" i="3" s="1"/>
  <c r="G417" i="3" a="1"/>
  <c r="G417" i="3" s="1"/>
  <c r="W417" i="3" s="1"/>
  <c r="F498" i="14"/>
  <c r="F498" i="16"/>
  <c r="G509" i="14"/>
  <c r="G509" i="16"/>
  <c r="G530" i="3" a="1"/>
  <c r="G530" i="3" s="1"/>
  <c r="W530" i="3" s="1"/>
  <c r="H2" i="16"/>
  <c r="R2" i="16" s="1"/>
  <c r="H2" i="14"/>
  <c r="O2" i="14" s="1"/>
  <c r="I151" i="16" l="1"/>
  <c r="J151" i="16" s="1"/>
  <c r="K151" i="16" s="1"/>
  <c r="H364" i="14"/>
  <c r="F428" i="16"/>
  <c r="N603" i="3"/>
  <c r="G521" i="16"/>
  <c r="H151" i="14"/>
  <c r="N561" i="3"/>
  <c r="H97" i="14"/>
  <c r="O97" i="14" s="1"/>
  <c r="N203" i="3"/>
  <c r="G203" i="14" s="1"/>
  <c r="H152" i="16"/>
  <c r="H168" i="14"/>
  <c r="M108" i="3"/>
  <c r="N102" i="3"/>
  <c r="N118" i="3"/>
  <c r="V142" i="3"/>
  <c r="F252" i="3" s="1" a="1"/>
  <c r="F252" i="3" s="1"/>
  <c r="M142" i="3"/>
  <c r="V199" i="3"/>
  <c r="F218" i="3" s="1" a="1"/>
  <c r="F218" i="3" s="1"/>
  <c r="M199" i="3"/>
  <c r="V588" i="3"/>
  <c r="F598" i="3" s="1" a="1"/>
  <c r="F598" i="3" s="1"/>
  <c r="M588" i="3"/>
  <c r="F588" i="14" s="1"/>
  <c r="O129" i="3"/>
  <c r="G129" i="14"/>
  <c r="G129" i="16"/>
  <c r="F201" i="16"/>
  <c r="F201" i="14"/>
  <c r="P201" i="3"/>
  <c r="O201" i="3"/>
  <c r="V385" i="3"/>
  <c r="F397" i="3" s="1" a="1"/>
  <c r="F397" i="3" s="1"/>
  <c r="M385" i="3"/>
  <c r="J93" i="14"/>
  <c r="K93" i="14" s="1"/>
  <c r="H93" i="14"/>
  <c r="O93" i="14" s="1"/>
  <c r="G191" i="16"/>
  <c r="O191" i="3"/>
  <c r="G191" i="14"/>
  <c r="P191" i="3"/>
  <c r="J99" i="14"/>
  <c r="K99" i="14" s="1"/>
  <c r="H99" i="14"/>
  <c r="O99" i="14" s="1"/>
  <c r="P162" i="3"/>
  <c r="O162" i="3"/>
  <c r="G162" i="16"/>
  <c r="G162" i="14"/>
  <c r="W142" i="3"/>
  <c r="G153" i="3" s="1" a="1"/>
  <c r="G153" i="3" s="1"/>
  <c r="N142" i="3"/>
  <c r="J99" i="16"/>
  <c r="K99" i="16" s="1"/>
  <c r="H99" i="16"/>
  <c r="R99" i="16" s="1"/>
  <c r="W94" i="3"/>
  <c r="G206" i="3" s="1" a="1"/>
  <c r="G206" i="3" s="1"/>
  <c r="V219" i="3"/>
  <c r="F230" i="3" s="1" a="1"/>
  <c r="F230" i="3" s="1"/>
  <c r="M219" i="3"/>
  <c r="P209" i="3"/>
  <c r="F209" i="16"/>
  <c r="O209" i="3"/>
  <c r="F209" i="14"/>
  <c r="W306" i="3"/>
  <c r="G313" i="3" s="1" a="1"/>
  <c r="G313" i="3" s="1"/>
  <c r="N306" i="3"/>
  <c r="J150" i="14"/>
  <c r="K150" i="14" s="1"/>
  <c r="H150" i="14"/>
  <c r="H152" i="14"/>
  <c r="V240" i="3"/>
  <c r="F256" i="3" s="1" a="1"/>
  <c r="F256" i="3" s="1"/>
  <c r="W223" i="3"/>
  <c r="G235" i="3" s="1" a="1"/>
  <c r="G235" i="3" s="1"/>
  <c r="N223" i="3"/>
  <c r="H97" i="16"/>
  <c r="R97" i="16" s="1"/>
  <c r="W302" i="3"/>
  <c r="G309" i="3" s="1" a="1"/>
  <c r="G309" i="3" s="1"/>
  <c r="N302" i="3"/>
  <c r="F129" i="14"/>
  <c r="P129" i="3"/>
  <c r="F129" i="16"/>
  <c r="J355" i="16"/>
  <c r="K355" i="16" s="1"/>
  <c r="H355" i="16"/>
  <c r="W202" i="3"/>
  <c r="G216" i="3" s="1" a="1"/>
  <c r="G216" i="3" s="1"/>
  <c r="N202" i="3"/>
  <c r="H89" i="16"/>
  <c r="R89" i="16" s="1"/>
  <c r="I303" i="16"/>
  <c r="I303" i="14"/>
  <c r="V220" i="3"/>
  <c r="F239" i="3" s="1" a="1"/>
  <c r="F239" i="3" s="1"/>
  <c r="M220" i="3"/>
  <c r="I188" i="14"/>
  <c r="J188" i="14" s="1"/>
  <c r="K188" i="14" s="1"/>
  <c r="I188" i="16"/>
  <c r="J188" i="16" s="1"/>
  <c r="K188" i="16" s="1"/>
  <c r="J150" i="16"/>
  <c r="K150" i="16" s="1"/>
  <c r="H150" i="16"/>
  <c r="W103" i="3"/>
  <c r="G120" i="3" s="1" a="1"/>
  <c r="G120" i="3" s="1"/>
  <c r="F227" i="14"/>
  <c r="P227" i="3"/>
  <c r="F227" i="16"/>
  <c r="O227" i="3"/>
  <c r="G310" i="14"/>
  <c r="O310" i="3"/>
  <c r="P310" i="3"/>
  <c r="G310" i="16"/>
  <c r="G204" i="14"/>
  <c r="G204" i="16"/>
  <c r="P204" i="3"/>
  <c r="O204" i="3"/>
  <c r="I392" i="16"/>
  <c r="J392" i="16" s="1"/>
  <c r="K392" i="16" s="1"/>
  <c r="I392" i="14"/>
  <c r="J392" i="14" s="1"/>
  <c r="K392" i="14" s="1"/>
  <c r="F377" i="16"/>
  <c r="F377" i="14"/>
  <c r="V103" i="3"/>
  <c r="C11" i="4" s="1"/>
  <c r="D11" i="4" s="1"/>
  <c r="I103" i="16"/>
  <c r="J103" i="16" s="1"/>
  <c r="K103" i="16" s="1"/>
  <c r="I103" i="14"/>
  <c r="J103" i="14" s="1"/>
  <c r="K103" i="14" s="1"/>
  <c r="G205" i="14"/>
  <c r="G205" i="16"/>
  <c r="F100" i="14"/>
  <c r="F100" i="16"/>
  <c r="P100" i="3"/>
  <c r="W100" i="3" s="1"/>
  <c r="G106" i="3" s="1" a="1"/>
  <c r="G106" i="3" s="1"/>
  <c r="W6" i="3"/>
  <c r="G27" i="3" s="1" a="1"/>
  <c r="G27" i="3" s="1"/>
  <c r="N27" i="3" s="1"/>
  <c r="O183" i="3"/>
  <c r="G183" i="14"/>
  <c r="G183" i="16"/>
  <c r="P183" i="3"/>
  <c r="F395" i="14"/>
  <c r="F395" i="16"/>
  <c r="H168" i="16"/>
  <c r="I373" i="14"/>
  <c r="I373" i="16"/>
  <c r="I164" i="14"/>
  <c r="I164" i="16"/>
  <c r="I90" i="14"/>
  <c r="V90" i="3"/>
  <c r="F205" i="3" s="1" a="1"/>
  <c r="F205" i="3" s="1"/>
  <c r="I90" i="16"/>
  <c r="F207" i="16"/>
  <c r="F207" i="14"/>
  <c r="P207" i="3"/>
  <c r="O207" i="3"/>
  <c r="I92" i="16"/>
  <c r="J92" i="16" s="1"/>
  <c r="K92" i="16" s="1"/>
  <c r="I92" i="14"/>
  <c r="W331" i="3"/>
  <c r="G340" i="3" s="1" a="1"/>
  <c r="G340" i="3" s="1"/>
  <c r="N331" i="3"/>
  <c r="V6" i="3"/>
  <c r="F27" i="3" s="1" a="1"/>
  <c r="F27" i="3" s="1"/>
  <c r="M27" i="3" s="1"/>
  <c r="G407" i="16"/>
  <c r="O407" i="3"/>
  <c r="P407" i="3"/>
  <c r="G407" i="14"/>
  <c r="I192" i="14"/>
  <c r="J192" i="14" s="1"/>
  <c r="K192" i="14" s="1"/>
  <c r="I192" i="16"/>
  <c r="J192" i="16" s="1"/>
  <c r="K192" i="16" s="1"/>
  <c r="W296" i="3"/>
  <c r="G316" i="3" s="1" a="1"/>
  <c r="G316" i="3" s="1"/>
  <c r="N296" i="3"/>
  <c r="V413" i="3"/>
  <c r="F419" i="3" s="1" a="1"/>
  <c r="F419" i="3" s="1"/>
  <c r="M413" i="3"/>
  <c r="W208" i="3"/>
  <c r="G217" i="3" s="1" a="1"/>
  <c r="G217" i="3" s="1"/>
  <c r="N208" i="3"/>
  <c r="W535" i="3"/>
  <c r="G550" i="3" s="1" a="1"/>
  <c r="G550" i="3" s="1"/>
  <c r="W550" i="3" s="1"/>
  <c r="N535" i="3"/>
  <c r="V215" i="3"/>
  <c r="F238" i="3" s="1" a="1"/>
  <c r="F238" i="3" s="1"/>
  <c r="M215" i="3"/>
  <c r="G198" i="16"/>
  <c r="G198" i="14"/>
  <c r="P198" i="3"/>
  <c r="O198" i="3"/>
  <c r="W214" i="3"/>
  <c r="G232" i="3" s="1" a="1"/>
  <c r="G232" i="3" s="1"/>
  <c r="N214" i="3"/>
  <c r="F196" i="14"/>
  <c r="F196" i="16"/>
  <c r="W432" i="3"/>
  <c r="G437" i="3" s="1" a="1"/>
  <c r="G437" i="3" s="1"/>
  <c r="N432" i="3"/>
  <c r="H89" i="14"/>
  <c r="O89" i="14" s="1"/>
  <c r="J89" i="14"/>
  <c r="K89" i="14" s="1"/>
  <c r="J195" i="16"/>
  <c r="K195" i="16" s="1"/>
  <c r="H195" i="16"/>
  <c r="P185" i="3"/>
  <c r="F185" i="16"/>
  <c r="F185" i="14"/>
  <c r="O185" i="3"/>
  <c r="I94" i="16"/>
  <c r="J94" i="16" s="1"/>
  <c r="K94" i="16" s="1"/>
  <c r="I94" i="14"/>
  <c r="J94" i="14" s="1"/>
  <c r="K94" i="14" s="1"/>
  <c r="V94" i="3"/>
  <c r="F211" i="3" s="1" a="1"/>
  <c r="F211" i="3" s="1"/>
  <c r="I210" i="14"/>
  <c r="I210" i="16"/>
  <c r="W213" i="3"/>
  <c r="G234" i="3" s="1" a="1"/>
  <c r="G234" i="3" s="1"/>
  <c r="N213" i="3"/>
  <c r="M102" i="3"/>
  <c r="J355" i="14"/>
  <c r="K355" i="14" s="1"/>
  <c r="H355" i="14"/>
  <c r="V200" i="3"/>
  <c r="F222" i="3" s="1" a="1"/>
  <c r="F222" i="3" s="1"/>
  <c r="M200" i="3"/>
  <c r="H195" i="14"/>
  <c r="J195" i="14"/>
  <c r="K195" i="14" s="1"/>
  <c r="V193" i="3"/>
  <c r="F294" i="3" s="1" a="1"/>
  <c r="F294" i="3" s="1"/>
  <c r="M193" i="3"/>
  <c r="I165" i="14"/>
  <c r="J165" i="14" s="1"/>
  <c r="K165" i="14" s="1"/>
  <c r="I165" i="16"/>
  <c r="J165" i="16" s="1"/>
  <c r="K165" i="16" s="1"/>
  <c r="H93" i="16"/>
  <c r="R93" i="16" s="1"/>
  <c r="J93" i="16"/>
  <c r="K93" i="16" s="1"/>
  <c r="O100" i="3"/>
  <c r="G100" i="16"/>
  <c r="G100" i="14"/>
  <c r="G323" i="16"/>
  <c r="G323" i="14"/>
  <c r="G374" i="3" a="1"/>
  <c r="G374" i="3" s="1"/>
  <c r="W374" i="3" s="1"/>
  <c r="N356" i="3"/>
  <c r="F329" i="3" a="1"/>
  <c r="F329" i="3" s="1"/>
  <c r="V329" i="3" s="1"/>
  <c r="M319" i="3"/>
  <c r="P301" i="3"/>
  <c r="F301" i="16"/>
  <c r="O301" i="3"/>
  <c r="F301" i="14"/>
  <c r="I194" i="14"/>
  <c r="J194" i="14" s="1"/>
  <c r="K194" i="14" s="1"/>
  <c r="I194" i="16"/>
  <c r="J194" i="16" s="1"/>
  <c r="K194" i="16" s="1"/>
  <c r="H189" i="16"/>
  <c r="J189" i="16"/>
  <c r="K189" i="16" s="1"/>
  <c r="H189" i="14"/>
  <c r="J189" i="14"/>
  <c r="K189" i="14" s="1"/>
  <c r="F549" i="16"/>
  <c r="F569" i="3" a="1"/>
  <c r="F569" i="3" s="1"/>
  <c r="V569" i="3" s="1"/>
  <c r="M566" i="3"/>
  <c r="F566" i="14" s="1"/>
  <c r="F434" i="14"/>
  <c r="F434" i="16"/>
  <c r="F460" i="3" a="1"/>
  <c r="F460" i="3" s="1"/>
  <c r="M446" i="3"/>
  <c r="O240" i="3"/>
  <c r="F240" i="16"/>
  <c r="P240" i="3"/>
  <c r="H151" i="16"/>
  <c r="G228" i="3" a="1"/>
  <c r="G228" i="3" s="1"/>
  <c r="W228" i="3" s="1"/>
  <c r="N221" i="3"/>
  <c r="G270" i="3" a="1"/>
  <c r="G270" i="3" s="1"/>
  <c r="W270" i="3" s="1"/>
  <c r="N256" i="3"/>
  <c r="G238" i="14"/>
  <c r="G238" i="16"/>
  <c r="M250" i="3"/>
  <c r="F265" i="3" a="1"/>
  <c r="F265" i="3" s="1"/>
  <c r="V265" i="3" s="1"/>
  <c r="F232" i="14"/>
  <c r="F232" i="16"/>
  <c r="G394" i="16"/>
  <c r="G394" i="14"/>
  <c r="G423" i="3" a="1"/>
  <c r="G423" i="3" s="1"/>
  <c r="W423" i="3" s="1"/>
  <c r="N408" i="3"/>
  <c r="G452" i="16"/>
  <c r="F527" i="16"/>
  <c r="F578" i="14"/>
  <c r="G452" i="14"/>
  <c r="M539" i="3"/>
  <c r="M537" i="3"/>
  <c r="F553" i="3" a="1"/>
  <c r="F553" i="3" s="1"/>
  <c r="V553" i="3" s="1"/>
  <c r="M579" i="3"/>
  <c r="F592" i="3" a="1"/>
  <c r="F592" i="3" s="1"/>
  <c r="V592" i="3" s="1"/>
  <c r="N617" i="3"/>
  <c r="G627" i="3" a="1"/>
  <c r="G627" i="3" s="1"/>
  <c r="W627" i="3" s="1"/>
  <c r="M548" i="3"/>
  <c r="N530" i="3"/>
  <c r="M589" i="3"/>
  <c r="F607" i="3" a="1"/>
  <c r="F607" i="3" s="1"/>
  <c r="V607" i="3" s="1"/>
  <c r="N417" i="3"/>
  <c r="G430" i="3" a="1"/>
  <c r="G430" i="3" s="1"/>
  <c r="W430" i="3" s="1"/>
  <c r="G621" i="3" a="1"/>
  <c r="G621" i="3" s="1"/>
  <c r="W621" i="3" s="1"/>
  <c r="N461" i="3"/>
  <c r="G461" i="14" s="1"/>
  <c r="F478" i="14"/>
  <c r="F478" i="16"/>
  <c r="G541" i="14"/>
  <c r="G541" i="16"/>
  <c r="F528" i="14"/>
  <c r="F528" i="16"/>
  <c r="G108" i="14"/>
  <c r="G108" i="16"/>
  <c r="F519" i="14"/>
  <c r="F519" i="16"/>
  <c r="G587" i="14"/>
  <c r="G587" i="16"/>
  <c r="G722" i="3" a="1"/>
  <c r="G722" i="3" s="1"/>
  <c r="W722" i="3" s="1"/>
  <c r="O203" i="3" l="1"/>
  <c r="P203" i="3"/>
  <c r="G203" i="16"/>
  <c r="F588" i="16"/>
  <c r="H94" i="14"/>
  <c r="O94" i="14" s="1"/>
  <c r="H103" i="16"/>
  <c r="R103" i="16" s="1"/>
  <c r="N550" i="3"/>
  <c r="H103" i="14"/>
  <c r="O103" i="14" s="1"/>
  <c r="H392" i="14"/>
  <c r="H94" i="16"/>
  <c r="R94" i="16" s="1"/>
  <c r="H92" i="16"/>
  <c r="W120" i="3"/>
  <c r="G140" i="3" s="1" a="1"/>
  <c r="G140" i="3" s="1"/>
  <c r="N120" i="3"/>
  <c r="W217" i="3"/>
  <c r="G237" i="3" s="1" a="1"/>
  <c r="G237" i="3" s="1"/>
  <c r="N217" i="3"/>
  <c r="M205" i="3"/>
  <c r="V205" i="3"/>
  <c r="F223" i="3" s="1" a="1"/>
  <c r="F223" i="3" s="1"/>
  <c r="W206" i="3"/>
  <c r="G224" i="3" s="1" a="1"/>
  <c r="G224" i="3" s="1"/>
  <c r="N206" i="3"/>
  <c r="V211" i="3"/>
  <c r="F225" i="3" s="1" a="1"/>
  <c r="F225" i="3" s="1"/>
  <c r="M211" i="3"/>
  <c r="V294" i="3"/>
  <c r="F318" i="3" s="1" a="1"/>
  <c r="F318" i="3" s="1"/>
  <c r="M294" i="3"/>
  <c r="G214" i="16"/>
  <c r="G214" i="14"/>
  <c r="O214" i="3"/>
  <c r="P214" i="3"/>
  <c r="J164" i="16"/>
  <c r="K164" i="16" s="1"/>
  <c r="H164" i="16"/>
  <c r="V252" i="3"/>
  <c r="F267" i="3" s="1" a="1"/>
  <c r="F267" i="3" s="1"/>
  <c r="M252" i="3"/>
  <c r="F102" i="14"/>
  <c r="F102" i="16"/>
  <c r="P102" i="3"/>
  <c r="W232" i="3"/>
  <c r="G251" i="3" s="1" a="1"/>
  <c r="G251" i="3" s="1"/>
  <c r="N232" i="3"/>
  <c r="H192" i="14"/>
  <c r="J164" i="14"/>
  <c r="K164" i="14" s="1"/>
  <c r="H164" i="14"/>
  <c r="V239" i="3"/>
  <c r="F255" i="3" s="1" a="1"/>
  <c r="F255" i="3" s="1"/>
  <c r="M239" i="3"/>
  <c r="I209" i="16"/>
  <c r="J209" i="16" s="1"/>
  <c r="K209" i="16" s="1"/>
  <c r="I209" i="14"/>
  <c r="J209" i="14" s="1"/>
  <c r="K209" i="14" s="1"/>
  <c r="V397" i="3"/>
  <c r="F406" i="3" s="1" a="1"/>
  <c r="F406" i="3" s="1"/>
  <c r="M397" i="3"/>
  <c r="G118" i="16"/>
  <c r="P118" i="3"/>
  <c r="G118" i="14"/>
  <c r="O118" i="3"/>
  <c r="G213" i="14"/>
  <c r="O213" i="3"/>
  <c r="P213" i="3"/>
  <c r="G213" i="16"/>
  <c r="I198" i="14"/>
  <c r="J198" i="14" s="1"/>
  <c r="K198" i="14" s="1"/>
  <c r="I198" i="16"/>
  <c r="J198" i="16" s="1"/>
  <c r="K198" i="16" s="1"/>
  <c r="G208" i="14"/>
  <c r="G208" i="16"/>
  <c r="H192" i="16"/>
  <c r="J373" i="16"/>
  <c r="K373" i="16" s="1"/>
  <c r="H373" i="16"/>
  <c r="I183" i="14"/>
  <c r="I183" i="16"/>
  <c r="I310" i="16"/>
  <c r="I310" i="14"/>
  <c r="J303" i="14"/>
  <c r="K303" i="14" s="1"/>
  <c r="H303" i="14"/>
  <c r="V256" i="3"/>
  <c r="F270" i="3" s="1" a="1"/>
  <c r="F270" i="3" s="1"/>
  <c r="M256" i="3"/>
  <c r="O256" i="3" s="1"/>
  <c r="O142" i="3"/>
  <c r="G142" i="16"/>
  <c r="G142" i="14"/>
  <c r="I201" i="14"/>
  <c r="J201" i="14" s="1"/>
  <c r="K201" i="14" s="1"/>
  <c r="I201" i="16"/>
  <c r="J201" i="16" s="1"/>
  <c r="K201" i="16" s="1"/>
  <c r="V598" i="3"/>
  <c r="F614" i="3" s="1" a="1"/>
  <c r="F614" i="3" s="1"/>
  <c r="V614" i="3" s="1"/>
  <c r="F632" i="3" s="1" a="1"/>
  <c r="F632" i="3" s="1"/>
  <c r="V632" i="3" s="1"/>
  <c r="M598" i="3"/>
  <c r="F598" i="14" s="1"/>
  <c r="I100" i="16"/>
  <c r="J100" i="16" s="1"/>
  <c r="K100" i="16" s="1"/>
  <c r="I100" i="14"/>
  <c r="J100" i="14" s="1"/>
  <c r="K100" i="14" s="1"/>
  <c r="V100" i="3"/>
  <c r="F208" i="3" s="1" a="1"/>
  <c r="F208" i="3" s="1"/>
  <c r="W316" i="3"/>
  <c r="G325" i="3" s="1" a="1"/>
  <c r="G325" i="3" s="1"/>
  <c r="N316" i="3"/>
  <c r="O220" i="3"/>
  <c r="P220" i="3"/>
  <c r="F220" i="16"/>
  <c r="F220" i="14"/>
  <c r="I129" i="14"/>
  <c r="J129" i="14" s="1"/>
  <c r="K129" i="14" s="1"/>
  <c r="I129" i="16"/>
  <c r="J129" i="16" s="1"/>
  <c r="K129" i="16" s="1"/>
  <c r="H165" i="16"/>
  <c r="F200" i="16"/>
  <c r="F200" i="14"/>
  <c r="W234" i="3"/>
  <c r="G244" i="3" s="1" a="1"/>
  <c r="G244" i="3" s="1"/>
  <c r="N234" i="3"/>
  <c r="O331" i="3"/>
  <c r="G331" i="16"/>
  <c r="P331" i="3"/>
  <c r="G331" i="14"/>
  <c r="J373" i="14"/>
  <c r="K373" i="14" s="1"/>
  <c r="H373" i="14"/>
  <c r="J303" i="16"/>
  <c r="K303" i="16" s="1"/>
  <c r="H303" i="16"/>
  <c r="W153" i="3"/>
  <c r="G167" i="3" s="1" a="1"/>
  <c r="G167" i="3" s="1"/>
  <c r="N153" i="3"/>
  <c r="F199" i="14"/>
  <c r="F199" i="16"/>
  <c r="G102" i="16"/>
  <c r="G102" i="14"/>
  <c r="O102" i="3"/>
  <c r="I207" i="14"/>
  <c r="J207" i="14" s="1"/>
  <c r="K207" i="14" s="1"/>
  <c r="I207" i="16"/>
  <c r="J207" i="16" s="1"/>
  <c r="K207" i="16" s="1"/>
  <c r="W235" i="3"/>
  <c r="G253" i="3" s="1" a="1"/>
  <c r="G253" i="3" s="1"/>
  <c r="N235" i="3"/>
  <c r="F385" i="16"/>
  <c r="F385" i="14"/>
  <c r="H165" i="14"/>
  <c r="V222" i="3"/>
  <c r="F233" i="3" s="1" a="1"/>
  <c r="F233" i="3" s="1"/>
  <c r="M222" i="3"/>
  <c r="J210" i="16"/>
  <c r="K210" i="16" s="1"/>
  <c r="H210" i="16"/>
  <c r="I185" i="14"/>
  <c r="J185" i="14" s="1"/>
  <c r="K185" i="14" s="1"/>
  <c r="I185" i="16"/>
  <c r="J185" i="16" s="1"/>
  <c r="K185" i="16" s="1"/>
  <c r="O432" i="3"/>
  <c r="G432" i="14"/>
  <c r="G432" i="16"/>
  <c r="P432" i="3"/>
  <c r="W340" i="3"/>
  <c r="G351" i="3" s="1" a="1"/>
  <c r="G351" i="3" s="1"/>
  <c r="N340" i="3"/>
  <c r="J90" i="16"/>
  <c r="K90" i="16" s="1"/>
  <c r="H90" i="16"/>
  <c r="R90" i="16" s="1"/>
  <c r="I204" i="16"/>
  <c r="I204" i="14"/>
  <c r="I227" i="16"/>
  <c r="I227" i="14"/>
  <c r="H188" i="14"/>
  <c r="G302" i="16"/>
  <c r="G302" i="14"/>
  <c r="F219" i="14"/>
  <c r="F219" i="16"/>
  <c r="P219" i="3"/>
  <c r="O219" i="3"/>
  <c r="I191" i="14"/>
  <c r="J191" i="14" s="1"/>
  <c r="K191" i="14" s="1"/>
  <c r="I191" i="16"/>
  <c r="J191" i="16" s="1"/>
  <c r="K191" i="16" s="1"/>
  <c r="V460" i="3"/>
  <c r="F574" i="3" s="1" a="1"/>
  <c r="F574" i="3" s="1"/>
  <c r="J210" i="14"/>
  <c r="K210" i="14" s="1"/>
  <c r="H210" i="14"/>
  <c r="W437" i="3"/>
  <c r="G449" i="3" s="1" a="1"/>
  <c r="G449" i="3" s="1"/>
  <c r="N437" i="3"/>
  <c r="F413" i="14"/>
  <c r="F413" i="16"/>
  <c r="H188" i="16"/>
  <c r="G202" i="14"/>
  <c r="P202" i="3"/>
  <c r="G202" i="16"/>
  <c r="O202" i="3"/>
  <c r="W309" i="3"/>
  <c r="G330" i="3" s="1" a="1"/>
  <c r="G330" i="3" s="1"/>
  <c r="N309" i="3"/>
  <c r="V230" i="3"/>
  <c r="F244" i="3" s="1" a="1"/>
  <c r="F244" i="3" s="1"/>
  <c r="M230" i="3"/>
  <c r="V218" i="3"/>
  <c r="F229" i="3" s="1" a="1"/>
  <c r="F229" i="3" s="1"/>
  <c r="M218" i="3"/>
  <c r="F108" i="14"/>
  <c r="F108" i="16"/>
  <c r="P108" i="3"/>
  <c r="O108" i="3"/>
  <c r="F215" i="16"/>
  <c r="F215" i="14"/>
  <c r="O215" i="3"/>
  <c r="P215" i="3"/>
  <c r="V419" i="3"/>
  <c r="F544" i="3" s="1" a="1"/>
  <c r="F544" i="3" s="1"/>
  <c r="M419" i="3"/>
  <c r="H92" i="14"/>
  <c r="J92" i="14"/>
  <c r="K92" i="14" s="1"/>
  <c r="J90" i="14"/>
  <c r="K90" i="14" s="1"/>
  <c r="H90" i="14"/>
  <c r="O90" i="14" s="1"/>
  <c r="N106" i="3"/>
  <c r="W216" i="3"/>
  <c r="G231" i="3" s="1" a="1"/>
  <c r="G231" i="3" s="1"/>
  <c r="N216" i="3"/>
  <c r="G306" i="14"/>
  <c r="G306" i="16"/>
  <c r="I162" i="16"/>
  <c r="I162" i="14"/>
  <c r="P193" i="3"/>
  <c r="F193" i="14"/>
  <c r="F193" i="16"/>
  <c r="O193" i="3"/>
  <c r="V238" i="3"/>
  <c r="F251" i="3" s="1" a="1"/>
  <c r="F251" i="3" s="1"/>
  <c r="M238" i="3"/>
  <c r="G296" i="16"/>
  <c r="G296" i="14"/>
  <c r="I407" i="16"/>
  <c r="I407" i="14"/>
  <c r="F120" i="3" a="1"/>
  <c r="F120" i="3" s="1"/>
  <c r="G223" i="16"/>
  <c r="G223" i="14"/>
  <c r="W313" i="3"/>
  <c r="G335" i="3" s="1" a="1"/>
  <c r="G335" i="3" s="1"/>
  <c r="N313" i="3"/>
  <c r="F142" i="16"/>
  <c r="P142" i="3"/>
  <c r="F142" i="14"/>
  <c r="H392" i="16"/>
  <c r="G356" i="16"/>
  <c r="G356" i="14"/>
  <c r="G384" i="3" a="1"/>
  <c r="G384" i="3" s="1"/>
  <c r="W384" i="3" s="1"/>
  <c r="N374" i="3"/>
  <c r="M569" i="3"/>
  <c r="F569" i="14" s="1"/>
  <c r="I301" i="14"/>
  <c r="I301" i="16"/>
  <c r="M460" i="3"/>
  <c r="F460" i="14" s="1"/>
  <c r="H194" i="16"/>
  <c r="O319" i="3"/>
  <c r="P319" i="3"/>
  <c r="F319" i="16"/>
  <c r="F319" i="14"/>
  <c r="H194" i="14"/>
  <c r="M329" i="3"/>
  <c r="F343" i="3" a="1"/>
  <c r="F343" i="3" s="1"/>
  <c r="V343" i="3" s="1"/>
  <c r="F566" i="16"/>
  <c r="F446" i="14"/>
  <c r="F446" i="16"/>
  <c r="I240" i="16"/>
  <c r="J240" i="16" s="1"/>
  <c r="K240" i="16" s="1"/>
  <c r="I240" i="14"/>
  <c r="J240" i="14" s="1"/>
  <c r="K240" i="14" s="1"/>
  <c r="G221" i="14"/>
  <c r="O221" i="3"/>
  <c r="P221" i="3"/>
  <c r="G221" i="16"/>
  <c r="N228" i="3"/>
  <c r="G248" i="3" a="1"/>
  <c r="G248" i="3" s="1"/>
  <c r="W248" i="3" s="1"/>
  <c r="G256" i="16"/>
  <c r="G256" i="14"/>
  <c r="G284" i="3" a="1"/>
  <c r="G284" i="3" s="1"/>
  <c r="W284" i="3" s="1"/>
  <c r="N270" i="3"/>
  <c r="M265" i="3"/>
  <c r="F275" i="3" a="1"/>
  <c r="F275" i="3" s="1"/>
  <c r="V275" i="3" s="1"/>
  <c r="F250" i="16"/>
  <c r="F250" i="14"/>
  <c r="G408" i="14"/>
  <c r="G408" i="16"/>
  <c r="N423" i="3"/>
  <c r="G435" i="3" a="1"/>
  <c r="G435" i="3" s="1"/>
  <c r="W435" i="3" s="1"/>
  <c r="P27" i="3"/>
  <c r="W27" i="3" s="1"/>
  <c r="G27" i="16"/>
  <c r="G27" i="14"/>
  <c r="G417" i="14"/>
  <c r="G417" i="16"/>
  <c r="G461" i="16"/>
  <c r="O27" i="3"/>
  <c r="V27" i="3" s="1"/>
  <c r="M553" i="3"/>
  <c r="F674" i="3" a="1"/>
  <c r="F674" i="3" s="1"/>
  <c r="V674" i="3" s="1"/>
  <c r="M607" i="3"/>
  <c r="F673" i="3" a="1"/>
  <c r="F673" i="3" s="1"/>
  <c r="V673" i="3" s="1"/>
  <c r="N627" i="3"/>
  <c r="N430" i="3"/>
  <c r="N722" i="3"/>
  <c r="M592" i="3"/>
  <c r="N621" i="3"/>
  <c r="G636" i="3" a="1"/>
  <c r="G636" i="3" s="1"/>
  <c r="W636" i="3" s="1"/>
  <c r="F589" i="14"/>
  <c r="F589" i="16"/>
  <c r="G538" i="3" a="1"/>
  <c r="G538" i="3" s="1"/>
  <c r="W538" i="3" s="1"/>
  <c r="F584" i="3" a="1"/>
  <c r="F584" i="3" s="1"/>
  <c r="V584" i="3" s="1"/>
  <c r="F533" i="14"/>
  <c r="F533" i="16"/>
  <c r="F537" i="14"/>
  <c r="F537" i="16"/>
  <c r="F548" i="14"/>
  <c r="F548" i="16"/>
  <c r="G523" i="14"/>
  <c r="G523" i="16"/>
  <c r="F6" i="14"/>
  <c r="F6" i="16"/>
  <c r="F551" i="3" a="1"/>
  <c r="F551" i="3" s="1"/>
  <c r="V551" i="3" s="1"/>
  <c r="F579" i="14"/>
  <c r="F579" i="16"/>
  <c r="G535" i="14"/>
  <c r="G535" i="16"/>
  <c r="G603" i="14"/>
  <c r="G603" i="16"/>
  <c r="F554" i="3" a="1"/>
  <c r="F554" i="3" s="1"/>
  <c r="V554" i="3" s="1"/>
  <c r="G557" i="3" a="1"/>
  <c r="G557" i="3" s="1"/>
  <c r="W557" i="3" s="1"/>
  <c r="G545" i="3" a="1"/>
  <c r="G545" i="3" s="1"/>
  <c r="W545" i="3" s="1"/>
  <c r="I203" i="16" l="1"/>
  <c r="J203" i="16" s="1"/>
  <c r="K203" i="16" s="1"/>
  <c r="I203" i="14"/>
  <c r="I108" i="14"/>
  <c r="J108" i="14" s="1"/>
  <c r="K108" i="14" s="1"/>
  <c r="M614" i="3"/>
  <c r="F614" i="14" s="1"/>
  <c r="I108" i="16"/>
  <c r="J108" i="16" s="1"/>
  <c r="K108" i="16" s="1"/>
  <c r="H207" i="14"/>
  <c r="F598" i="16"/>
  <c r="P256" i="3"/>
  <c r="I256" i="16" s="1"/>
  <c r="H201" i="14"/>
  <c r="V574" i="3"/>
  <c r="F596" i="3" s="1" a="1"/>
  <c r="F596" i="3" s="1"/>
  <c r="V596" i="3" s="1"/>
  <c r="F608" i="3" s="1" a="1"/>
  <c r="F608" i="3" s="1"/>
  <c r="V608" i="3" s="1"/>
  <c r="M574" i="3"/>
  <c r="F574" i="14" s="1"/>
  <c r="H185" i="16"/>
  <c r="H129" i="16"/>
  <c r="H100" i="16"/>
  <c r="R100" i="16" s="1"/>
  <c r="H100" i="14"/>
  <c r="O100" i="14" s="1"/>
  <c r="H198" i="16"/>
  <c r="V208" i="3"/>
  <c r="F217" i="3" s="1" a="1"/>
  <c r="F217" i="3" s="1"/>
  <c r="M208" i="3"/>
  <c r="V270" i="3"/>
  <c r="F284" i="3" s="1" a="1"/>
  <c r="F284" i="3" s="1"/>
  <c r="M270" i="3"/>
  <c r="P270" i="3" s="1"/>
  <c r="N140" i="3"/>
  <c r="W140" i="3"/>
  <c r="G243" i="3" s="1" a="1"/>
  <c r="G243" i="3" s="1"/>
  <c r="F238" i="16"/>
  <c r="F238" i="14"/>
  <c r="P238" i="3"/>
  <c r="O238" i="3"/>
  <c r="W244" i="3"/>
  <c r="G259" i="3" s="1" a="1"/>
  <c r="G259" i="3" s="1"/>
  <c r="N244" i="3"/>
  <c r="V251" i="3"/>
  <c r="F266" i="3" s="1" a="1"/>
  <c r="F266" i="3" s="1"/>
  <c r="M251" i="3"/>
  <c r="V108" i="3"/>
  <c r="F122" i="3" s="1" a="1"/>
  <c r="F122" i="3" s="1"/>
  <c r="G309" i="14"/>
  <c r="G309" i="16"/>
  <c r="H191" i="14"/>
  <c r="H185" i="14"/>
  <c r="F397" i="14"/>
  <c r="F397" i="16"/>
  <c r="F252" i="14"/>
  <c r="F252" i="16"/>
  <c r="P252" i="3"/>
  <c r="O252" i="3"/>
  <c r="F294" i="14"/>
  <c r="F294" i="16"/>
  <c r="V223" i="3"/>
  <c r="F235" i="3" s="1" a="1"/>
  <c r="F235" i="3" s="1"/>
  <c r="M223" i="3"/>
  <c r="V244" i="3"/>
  <c r="F259" i="3" s="1" a="1"/>
  <c r="F259" i="3" s="1"/>
  <c r="M244" i="3"/>
  <c r="W224" i="3"/>
  <c r="G236" i="3" s="1" a="1"/>
  <c r="G236" i="3" s="1"/>
  <c r="N224" i="3"/>
  <c r="I193" i="14"/>
  <c r="J193" i="14" s="1"/>
  <c r="K193" i="14" s="1"/>
  <c r="I193" i="16"/>
  <c r="J193" i="16" s="1"/>
  <c r="K193" i="16" s="1"/>
  <c r="W108" i="3"/>
  <c r="G122" i="3" s="1" a="1"/>
  <c r="G122" i="3" s="1"/>
  <c r="W330" i="3"/>
  <c r="G341" i="3" s="1" a="1"/>
  <c r="G341" i="3" s="1"/>
  <c r="N330" i="3"/>
  <c r="H191" i="16"/>
  <c r="P340" i="3"/>
  <c r="O340" i="3"/>
  <c r="G340" i="14"/>
  <c r="G340" i="16"/>
  <c r="J310" i="14"/>
  <c r="K310" i="14" s="1"/>
  <c r="H310" i="14"/>
  <c r="V406" i="3"/>
  <c r="F426" i="3" s="1" a="1"/>
  <c r="F426" i="3" s="1"/>
  <c r="M406" i="3"/>
  <c r="V267" i="3"/>
  <c r="F277" i="3" s="1" a="1"/>
  <c r="F277" i="3" s="1"/>
  <c r="M267" i="3"/>
  <c r="V318" i="3"/>
  <c r="F327" i="3" s="1" a="1"/>
  <c r="F327" i="3" s="1"/>
  <c r="M318" i="3"/>
  <c r="P205" i="3"/>
  <c r="F205" i="14"/>
  <c r="F205" i="16"/>
  <c r="O205" i="3"/>
  <c r="V255" i="3"/>
  <c r="F271" i="3" s="1" a="1"/>
  <c r="F271" i="3" s="1"/>
  <c r="M255" i="3"/>
  <c r="F39" i="3" a="1"/>
  <c r="F39" i="3" s="1"/>
  <c r="M39" i="3" s="1"/>
  <c r="M120" i="3"/>
  <c r="V120" i="3"/>
  <c r="F140" i="3" s="1" a="1"/>
  <c r="F140" i="3" s="1"/>
  <c r="G216" i="16"/>
  <c r="G216" i="14"/>
  <c r="O216" i="3"/>
  <c r="P216" i="3"/>
  <c r="F419" i="16"/>
  <c r="F419" i="14"/>
  <c r="I202" i="16"/>
  <c r="J202" i="16" s="1"/>
  <c r="K202" i="16" s="1"/>
  <c r="I202" i="14"/>
  <c r="J202" i="14" s="1"/>
  <c r="K202" i="14" s="1"/>
  <c r="G437" i="14"/>
  <c r="G437" i="16"/>
  <c r="W351" i="3"/>
  <c r="G369" i="3" s="1" a="1"/>
  <c r="G369" i="3" s="1"/>
  <c r="N351" i="3"/>
  <c r="G235" i="14"/>
  <c r="G235" i="16"/>
  <c r="I220" i="16"/>
  <c r="J220" i="16" s="1"/>
  <c r="K220" i="16" s="1"/>
  <c r="I220" i="14"/>
  <c r="J220" i="14" s="1"/>
  <c r="K220" i="14" s="1"/>
  <c r="J310" i="16"/>
  <c r="K310" i="16" s="1"/>
  <c r="H310" i="16"/>
  <c r="I213" i="16"/>
  <c r="J213" i="16" s="1"/>
  <c r="K213" i="16" s="1"/>
  <c r="I213" i="14"/>
  <c r="J213" i="14" s="1"/>
  <c r="K213" i="14" s="1"/>
  <c r="H209" i="14"/>
  <c r="F211" i="16"/>
  <c r="F211" i="14"/>
  <c r="G217" i="16"/>
  <c r="G217" i="14"/>
  <c r="W335" i="3"/>
  <c r="G348" i="3" s="1" a="1"/>
  <c r="G348" i="3" s="1"/>
  <c r="N335" i="3"/>
  <c r="J162" i="16"/>
  <c r="K162" i="16" s="1"/>
  <c r="H162" i="16"/>
  <c r="G39" i="3" a="1"/>
  <c r="G39" i="3" s="1"/>
  <c r="H407" i="14"/>
  <c r="J407" i="14"/>
  <c r="K407" i="14" s="1"/>
  <c r="W231" i="3"/>
  <c r="G246" i="3" s="1" a="1"/>
  <c r="G246" i="3" s="1"/>
  <c r="N231" i="3"/>
  <c r="V544" i="3"/>
  <c r="F564" i="3" s="1" a="1"/>
  <c r="F564" i="3" s="1"/>
  <c r="M544" i="3"/>
  <c r="W449" i="3"/>
  <c r="G470" i="3" s="1" a="1"/>
  <c r="G470" i="3" s="1"/>
  <c r="N449" i="3"/>
  <c r="J227" i="14"/>
  <c r="K227" i="14" s="1"/>
  <c r="H227" i="14"/>
  <c r="W253" i="3"/>
  <c r="G268" i="3" s="1" a="1"/>
  <c r="G268" i="3" s="1"/>
  <c r="N253" i="3"/>
  <c r="H129" i="14"/>
  <c r="G316" i="16"/>
  <c r="G316" i="14"/>
  <c r="I142" i="16"/>
  <c r="J142" i="16" s="1"/>
  <c r="K142" i="16" s="1"/>
  <c r="I142" i="14"/>
  <c r="J142" i="14" s="1"/>
  <c r="K142" i="14" s="1"/>
  <c r="J183" i="16"/>
  <c r="K183" i="16" s="1"/>
  <c r="H183" i="16"/>
  <c r="H209" i="16"/>
  <c r="G232" i="16"/>
  <c r="G232" i="14"/>
  <c r="P232" i="3"/>
  <c r="O232" i="3"/>
  <c r="V225" i="3"/>
  <c r="F241" i="3" s="1" a="1"/>
  <c r="F241" i="3" s="1"/>
  <c r="M225" i="3"/>
  <c r="W237" i="3"/>
  <c r="G245" i="3" s="1" a="1"/>
  <c r="G245" i="3" s="1"/>
  <c r="N237" i="3"/>
  <c r="J407" i="16"/>
  <c r="K407" i="16" s="1"/>
  <c r="H407" i="16"/>
  <c r="F218" i="16"/>
  <c r="F218" i="14"/>
  <c r="I219" i="16"/>
  <c r="J219" i="16" s="1"/>
  <c r="K219" i="16" s="1"/>
  <c r="I219" i="14"/>
  <c r="J219" i="14" s="1"/>
  <c r="K219" i="14" s="1"/>
  <c r="J227" i="16"/>
  <c r="K227" i="16" s="1"/>
  <c r="H227" i="16"/>
  <c r="O153" i="3"/>
  <c r="G153" i="14"/>
  <c r="P153" i="3"/>
  <c r="G153" i="16"/>
  <c r="W325" i="3"/>
  <c r="G344" i="3" s="1" a="1"/>
  <c r="G344" i="3" s="1"/>
  <c r="N325" i="3"/>
  <c r="F256" i="16"/>
  <c r="F256" i="14"/>
  <c r="J183" i="14"/>
  <c r="K183" i="14" s="1"/>
  <c r="H183" i="14"/>
  <c r="H198" i="14"/>
  <c r="V118" i="3"/>
  <c r="I118" i="16"/>
  <c r="I118" i="14"/>
  <c r="W251" i="3"/>
  <c r="G266" i="3" s="1" a="1"/>
  <c r="G266" i="3" s="1"/>
  <c r="N251" i="3"/>
  <c r="H207" i="16"/>
  <c r="G120" i="14"/>
  <c r="G120" i="16"/>
  <c r="G106" i="16"/>
  <c r="O106" i="3"/>
  <c r="G106" i="14"/>
  <c r="P106" i="3"/>
  <c r="I215" i="16"/>
  <c r="J215" i="16" s="1"/>
  <c r="K215" i="16" s="1"/>
  <c r="I215" i="14"/>
  <c r="J215" i="14" s="1"/>
  <c r="K215" i="14" s="1"/>
  <c r="V229" i="3"/>
  <c r="F246" i="3" s="1" a="1"/>
  <c r="F246" i="3" s="1"/>
  <c r="M229" i="3"/>
  <c r="J204" i="14"/>
  <c r="K204" i="14" s="1"/>
  <c r="H204" i="14"/>
  <c r="F222" i="16"/>
  <c r="F222" i="14"/>
  <c r="W167" i="3"/>
  <c r="G179" i="3" s="1" a="1"/>
  <c r="G179" i="3" s="1"/>
  <c r="N167" i="3"/>
  <c r="I331" i="16"/>
  <c r="I331" i="14"/>
  <c r="W102" i="3"/>
  <c r="G196" i="3" s="1" a="1"/>
  <c r="G196" i="3" s="1"/>
  <c r="I214" i="14"/>
  <c r="I214" i="16"/>
  <c r="P206" i="3"/>
  <c r="G206" i="14"/>
  <c r="G206" i="16"/>
  <c r="O206" i="3"/>
  <c r="G313" i="14"/>
  <c r="G313" i="16"/>
  <c r="H162" i="14"/>
  <c r="J162" i="14"/>
  <c r="K162" i="14" s="1"/>
  <c r="O230" i="3"/>
  <c r="F230" i="14"/>
  <c r="F230" i="16"/>
  <c r="P230" i="3"/>
  <c r="H204" i="16"/>
  <c r="J204" i="16"/>
  <c r="K204" i="16" s="1"/>
  <c r="I432" i="16"/>
  <c r="I432" i="14"/>
  <c r="V233" i="3"/>
  <c r="F248" i="3" s="1" a="1"/>
  <c r="F248" i="3" s="1"/>
  <c r="M233" i="3"/>
  <c r="I102" i="16"/>
  <c r="J102" i="16" s="1"/>
  <c r="K102" i="16" s="1"/>
  <c r="I102" i="14"/>
  <c r="J102" i="14" s="1"/>
  <c r="K102" i="14" s="1"/>
  <c r="V102" i="3"/>
  <c r="F113" i="3" s="1" a="1"/>
  <c r="F113" i="3" s="1"/>
  <c r="G234" i="16"/>
  <c r="G234" i="14"/>
  <c r="P234" i="3"/>
  <c r="O234" i="3"/>
  <c r="H201" i="16"/>
  <c r="W118" i="3"/>
  <c r="G133" i="3" s="1" a="1"/>
  <c r="G133" i="3" s="1"/>
  <c r="P239" i="3"/>
  <c r="F239" i="14"/>
  <c r="F239" i="16"/>
  <c r="O239" i="3"/>
  <c r="F569" i="16"/>
  <c r="F460" i="16"/>
  <c r="G374" i="14"/>
  <c r="G374" i="16"/>
  <c r="G409" i="3" a="1"/>
  <c r="G409" i="3" s="1"/>
  <c r="W409" i="3" s="1"/>
  <c r="N384" i="3"/>
  <c r="I319" i="14"/>
  <c r="J319" i="14" s="1"/>
  <c r="K319" i="14" s="1"/>
  <c r="I319" i="16"/>
  <c r="J319" i="16" s="1"/>
  <c r="K319" i="16" s="1"/>
  <c r="H240" i="14"/>
  <c r="F357" i="3" a="1"/>
  <c r="F357" i="3" s="1"/>
  <c r="V357" i="3" s="1"/>
  <c r="M343" i="3"/>
  <c r="O329" i="3"/>
  <c r="F329" i="16"/>
  <c r="P329" i="3"/>
  <c r="F329" i="14"/>
  <c r="H301" i="16"/>
  <c r="J301" i="16"/>
  <c r="K301" i="16" s="1"/>
  <c r="J301" i="14"/>
  <c r="K301" i="14" s="1"/>
  <c r="H301" i="14"/>
  <c r="H240" i="16"/>
  <c r="I221" i="16"/>
  <c r="I221" i="14"/>
  <c r="J221" i="14" s="1"/>
  <c r="K221" i="14" s="1"/>
  <c r="O228" i="3"/>
  <c r="G228" i="14"/>
  <c r="G228" i="16"/>
  <c r="P228" i="3"/>
  <c r="J203" i="14"/>
  <c r="K203" i="14" s="1"/>
  <c r="H203" i="14"/>
  <c r="N248" i="3"/>
  <c r="G262" i="3" a="1"/>
  <c r="G262" i="3" s="1"/>
  <c r="W262" i="3" s="1"/>
  <c r="H203" i="16"/>
  <c r="G397" i="3" a="1"/>
  <c r="G397" i="3" s="1"/>
  <c r="W397" i="3" s="1"/>
  <c r="N284" i="3"/>
  <c r="G270" i="14"/>
  <c r="G270" i="16"/>
  <c r="F393" i="3" a="1"/>
  <c r="F393" i="3" s="1"/>
  <c r="V393" i="3" s="1"/>
  <c r="M275" i="3"/>
  <c r="F265" i="16"/>
  <c r="F265" i="14"/>
  <c r="N435" i="3"/>
  <c r="G453" i="3" a="1"/>
  <c r="G453" i="3" s="1"/>
  <c r="W453" i="3" s="1"/>
  <c r="G423" i="14"/>
  <c r="G423" i="16"/>
  <c r="F614" i="16"/>
  <c r="M551" i="3"/>
  <c r="F575" i="3" a="1"/>
  <c r="F575" i="3" s="1"/>
  <c r="V575" i="3" s="1"/>
  <c r="M674" i="3"/>
  <c r="F691" i="3" a="1"/>
  <c r="F691" i="3" s="1"/>
  <c r="V691" i="3" s="1"/>
  <c r="M584" i="3"/>
  <c r="F584" i="14" s="1"/>
  <c r="N538" i="3"/>
  <c r="G560" i="3" a="1"/>
  <c r="G560" i="3" s="1"/>
  <c r="W560" i="3" s="1"/>
  <c r="N557" i="3"/>
  <c r="M673" i="3"/>
  <c r="F686" i="3" a="1"/>
  <c r="F686" i="3" s="1"/>
  <c r="V686" i="3" s="1"/>
  <c r="M632" i="3"/>
  <c r="F632" i="14" s="1"/>
  <c r="F647" i="3" a="1"/>
  <c r="F647" i="3" s="1"/>
  <c r="V647" i="3" s="1"/>
  <c r="N545" i="3"/>
  <c r="N636" i="3"/>
  <c r="M554" i="3"/>
  <c r="F680" i="3" a="1"/>
  <c r="F680" i="3" s="1"/>
  <c r="V680" i="3" s="1"/>
  <c r="F607" i="16"/>
  <c r="F607" i="14"/>
  <c r="G430" i="14"/>
  <c r="G430" i="16"/>
  <c r="H108" i="14"/>
  <c r="O108" i="14" s="1"/>
  <c r="F553" i="14"/>
  <c r="F553" i="16"/>
  <c r="G621" i="14"/>
  <c r="G621" i="16"/>
  <c r="F539" i="14"/>
  <c r="F539" i="16"/>
  <c r="G561" i="14"/>
  <c r="G561" i="16"/>
  <c r="I6" i="14"/>
  <c r="J6" i="14" s="1"/>
  <c r="K6" i="14" s="1"/>
  <c r="I6" i="16"/>
  <c r="J6" i="16" s="1"/>
  <c r="K6" i="16" s="1"/>
  <c r="G617" i="14"/>
  <c r="G617" i="16"/>
  <c r="F605" i="3" a="1"/>
  <c r="F605" i="3" s="1"/>
  <c r="V605" i="3" s="1"/>
  <c r="G656" i="3" a="1"/>
  <c r="G656" i="3" s="1"/>
  <c r="W656" i="3" s="1"/>
  <c r="G642" i="3" a="1"/>
  <c r="G642" i="3" s="1"/>
  <c r="W642" i="3" s="1"/>
  <c r="G736" i="3" a="1"/>
  <c r="G736" i="3" s="1"/>
  <c r="W736" i="3" s="1"/>
  <c r="I256" i="14" l="1"/>
  <c r="H108" i="16"/>
  <c r="R108" i="16" s="1"/>
  <c r="O270" i="3"/>
  <c r="F574" i="16"/>
  <c r="M596" i="3"/>
  <c r="H142" i="14"/>
  <c r="H102" i="14"/>
  <c r="O102" i="14" s="1"/>
  <c r="H193" i="16"/>
  <c r="H142" i="16"/>
  <c r="H220" i="16"/>
  <c r="H193" i="14"/>
  <c r="H219" i="16"/>
  <c r="V235" i="3"/>
  <c r="F247" i="3" s="1" a="1"/>
  <c r="F247" i="3" s="1"/>
  <c r="M235" i="3"/>
  <c r="M113" i="3"/>
  <c r="V122" i="3"/>
  <c r="F144" i="3" s="1" a="1"/>
  <c r="F144" i="3" s="1"/>
  <c r="M122" i="3"/>
  <c r="V217" i="3"/>
  <c r="F237" i="3" s="1" a="1"/>
  <c r="F237" i="3" s="1"/>
  <c r="M217" i="3"/>
  <c r="I153" i="14"/>
  <c r="J153" i="14" s="1"/>
  <c r="K153" i="14" s="1"/>
  <c r="I153" i="16"/>
  <c r="J153" i="16" s="1"/>
  <c r="K153" i="16" s="1"/>
  <c r="H214" i="14"/>
  <c r="J214" i="14"/>
  <c r="K214" i="14" s="1"/>
  <c r="W266" i="3"/>
  <c r="G279" i="3" s="1" a="1"/>
  <c r="G279" i="3" s="1"/>
  <c r="N266" i="3"/>
  <c r="G449" i="14"/>
  <c r="G449" i="16"/>
  <c r="N39" i="3"/>
  <c r="O39" i="3" s="1"/>
  <c r="V39" i="3" s="1"/>
  <c r="W369" i="3"/>
  <c r="G379" i="3" s="1" a="1"/>
  <c r="G379" i="3" s="1"/>
  <c r="N369" i="3"/>
  <c r="F255" i="14"/>
  <c r="F255" i="16"/>
  <c r="F267" i="16"/>
  <c r="F267" i="14"/>
  <c r="P267" i="3"/>
  <c r="O267" i="3"/>
  <c r="I340" i="16"/>
  <c r="I340" i="14"/>
  <c r="F251" i="14"/>
  <c r="P251" i="3"/>
  <c r="F251" i="16"/>
  <c r="W243" i="3"/>
  <c r="G264" i="3" s="1" a="1"/>
  <c r="G264" i="3" s="1"/>
  <c r="N243" i="3"/>
  <c r="W179" i="3"/>
  <c r="G304" i="3" s="1" a="1"/>
  <c r="G304" i="3" s="1"/>
  <c r="N179" i="3"/>
  <c r="W133" i="3"/>
  <c r="G147" i="3" s="1" a="1"/>
  <c r="G147" i="3" s="1"/>
  <c r="N133" i="3"/>
  <c r="V106" i="3"/>
  <c r="F127" i="3" s="1" a="1"/>
  <c r="F127" i="3" s="1"/>
  <c r="I106" i="16"/>
  <c r="J106" i="16" s="1"/>
  <c r="K106" i="16" s="1"/>
  <c r="I106" i="14"/>
  <c r="J106" i="14" s="1"/>
  <c r="K106" i="14" s="1"/>
  <c r="H118" i="14"/>
  <c r="O118" i="14" s="1"/>
  <c r="J118" i="14"/>
  <c r="K118" i="14" s="1"/>
  <c r="G325" i="14"/>
  <c r="G325" i="16"/>
  <c r="H219" i="14"/>
  <c r="W470" i="3"/>
  <c r="G477" i="3" s="1" a="1"/>
  <c r="G477" i="3" s="1"/>
  <c r="N470" i="3"/>
  <c r="H220" i="14"/>
  <c r="V271" i="3"/>
  <c r="F282" i="3" s="1" a="1"/>
  <c r="F282" i="3" s="1"/>
  <c r="M271" i="3"/>
  <c r="V277" i="3"/>
  <c r="F398" i="3" s="1" a="1"/>
  <c r="F398" i="3" s="1"/>
  <c r="M277" i="3"/>
  <c r="V266" i="3"/>
  <c r="F279" i="3" s="1" a="1"/>
  <c r="F279" i="3" s="1"/>
  <c r="M266" i="3"/>
  <c r="G140" i="14"/>
  <c r="G140" i="16"/>
  <c r="P120" i="3"/>
  <c r="F120" i="16"/>
  <c r="F120" i="14"/>
  <c r="I234" i="14"/>
  <c r="J234" i="14" s="1"/>
  <c r="K234" i="14" s="1"/>
  <c r="I234" i="16"/>
  <c r="J234" i="16" s="1"/>
  <c r="K234" i="16" s="1"/>
  <c r="H215" i="16"/>
  <c r="W196" i="3"/>
  <c r="G199" i="3" s="1" a="1"/>
  <c r="G199" i="3" s="1"/>
  <c r="N196" i="3"/>
  <c r="H118" i="16"/>
  <c r="R118" i="16" s="1"/>
  <c r="J118" i="16"/>
  <c r="K118" i="16" s="1"/>
  <c r="W344" i="3"/>
  <c r="G358" i="3" s="1" a="1"/>
  <c r="G358" i="3" s="1"/>
  <c r="N344" i="3"/>
  <c r="G237" i="14"/>
  <c r="G237" i="16"/>
  <c r="F544" i="14"/>
  <c r="F544" i="16"/>
  <c r="I216" i="14"/>
  <c r="J216" i="14" s="1"/>
  <c r="K216" i="14" s="1"/>
  <c r="I216" i="16"/>
  <c r="J216" i="16" s="1"/>
  <c r="K216" i="16" s="1"/>
  <c r="I205" i="14"/>
  <c r="J205" i="14" s="1"/>
  <c r="K205" i="14" s="1"/>
  <c r="I205" i="16"/>
  <c r="J205" i="16" s="1"/>
  <c r="K205" i="16" s="1"/>
  <c r="F406" i="14"/>
  <c r="F406" i="16"/>
  <c r="G244" i="16"/>
  <c r="G244" i="14"/>
  <c r="F270" i="14"/>
  <c r="F270" i="16"/>
  <c r="I239" i="14"/>
  <c r="J239" i="14" s="1"/>
  <c r="K239" i="14" s="1"/>
  <c r="I239" i="16"/>
  <c r="J239" i="16" s="1"/>
  <c r="K239" i="16" s="1"/>
  <c r="I206" i="14"/>
  <c r="J206" i="14" s="1"/>
  <c r="K206" i="14" s="1"/>
  <c r="I206" i="16"/>
  <c r="J206" i="16" s="1"/>
  <c r="K206" i="16" s="1"/>
  <c r="J331" i="14"/>
  <c r="K331" i="14" s="1"/>
  <c r="H331" i="14"/>
  <c r="F229" i="16"/>
  <c r="F229" i="14"/>
  <c r="C25" i="4"/>
  <c r="D25" i="4" s="1"/>
  <c r="F133" i="3" a="1"/>
  <c r="F133" i="3" s="1"/>
  <c r="W245" i="3"/>
  <c r="G258" i="3" s="1" a="1"/>
  <c r="G258" i="3" s="1"/>
  <c r="N245" i="3"/>
  <c r="V564" i="3"/>
  <c r="F623" i="3" s="1" a="1"/>
  <c r="F623" i="3" s="1"/>
  <c r="M564" i="3"/>
  <c r="G335" i="14"/>
  <c r="G335" i="16"/>
  <c r="H213" i="16"/>
  <c r="H202" i="14"/>
  <c r="V426" i="3"/>
  <c r="F453" i="3" s="1" a="1"/>
  <c r="F453" i="3" s="1"/>
  <c r="M426" i="3"/>
  <c r="G330" i="14"/>
  <c r="G330" i="16"/>
  <c r="G224" i="16"/>
  <c r="P224" i="3"/>
  <c r="O224" i="3"/>
  <c r="G224" i="14"/>
  <c r="W259" i="3"/>
  <c r="G274" i="3" s="1" a="1"/>
  <c r="G274" i="3" s="1"/>
  <c r="N259" i="3"/>
  <c r="V284" i="3"/>
  <c r="F400" i="3" s="1" a="1"/>
  <c r="F400" i="3" s="1"/>
  <c r="M284" i="3"/>
  <c r="P284" i="3" s="1"/>
  <c r="J432" i="14"/>
  <c r="K432" i="14" s="1"/>
  <c r="H432" i="14"/>
  <c r="F233" i="14"/>
  <c r="F233" i="16"/>
  <c r="J331" i="16"/>
  <c r="K331" i="16" s="1"/>
  <c r="H331" i="16"/>
  <c r="V246" i="3"/>
  <c r="F260" i="3" s="1" a="1"/>
  <c r="F260" i="3" s="1"/>
  <c r="M246" i="3"/>
  <c r="O120" i="3"/>
  <c r="F225" i="16"/>
  <c r="F225" i="14"/>
  <c r="G253" i="16"/>
  <c r="G253" i="14"/>
  <c r="G231" i="16"/>
  <c r="P231" i="3"/>
  <c r="O231" i="3"/>
  <c r="G231" i="14"/>
  <c r="W348" i="3"/>
  <c r="G363" i="3" s="1" a="1"/>
  <c r="G363" i="3" s="1"/>
  <c r="N348" i="3"/>
  <c r="H213" i="14"/>
  <c r="H202" i="16"/>
  <c r="W341" i="3"/>
  <c r="G353" i="3" s="1" a="1"/>
  <c r="G353" i="3" s="1"/>
  <c r="N341" i="3"/>
  <c r="W236" i="3"/>
  <c r="G249" i="3" s="1" a="1"/>
  <c r="G249" i="3" s="1"/>
  <c r="N236" i="3"/>
  <c r="I252" i="14"/>
  <c r="J252" i="14" s="1"/>
  <c r="K252" i="14" s="1"/>
  <c r="I252" i="16"/>
  <c r="J252" i="16" s="1"/>
  <c r="K252" i="16" s="1"/>
  <c r="I238" i="16"/>
  <c r="I238" i="14"/>
  <c r="H215" i="14"/>
  <c r="V248" i="3"/>
  <c r="F262" i="3" s="1" a="1"/>
  <c r="F262" i="3" s="1"/>
  <c r="M248" i="3"/>
  <c r="O248" i="3" s="1"/>
  <c r="I230" i="14"/>
  <c r="J230" i="14" s="1"/>
  <c r="K230" i="14" s="1"/>
  <c r="I230" i="16"/>
  <c r="J230" i="16" s="1"/>
  <c r="K230" i="16" s="1"/>
  <c r="O167" i="3"/>
  <c r="P167" i="3"/>
  <c r="G167" i="14"/>
  <c r="G167" i="16"/>
  <c r="V241" i="3"/>
  <c r="F254" i="3" s="1" a="1"/>
  <c r="F254" i="3" s="1"/>
  <c r="M241" i="3"/>
  <c r="W268" i="3"/>
  <c r="G278" i="3" s="1" a="1"/>
  <c r="G278" i="3" s="1"/>
  <c r="N268" i="3"/>
  <c r="W246" i="3"/>
  <c r="G260" i="3" s="1" a="1"/>
  <c r="G260" i="3" s="1"/>
  <c r="N246" i="3"/>
  <c r="M140" i="3"/>
  <c r="V140" i="3"/>
  <c r="F155" i="3" s="1" a="1"/>
  <c r="F155" i="3" s="1"/>
  <c r="O244" i="3"/>
  <c r="F244" i="16"/>
  <c r="P244" i="3"/>
  <c r="F244" i="14"/>
  <c r="F208" i="14"/>
  <c r="P208" i="3"/>
  <c r="F208" i="16"/>
  <c r="O208" i="3"/>
  <c r="I232" i="14"/>
  <c r="I232" i="16"/>
  <c r="J232" i="16" s="1"/>
  <c r="K232" i="16" s="1"/>
  <c r="F318" i="14"/>
  <c r="F318" i="16"/>
  <c r="W122" i="3"/>
  <c r="G144" i="3" s="1" a="1"/>
  <c r="G144" i="3" s="1"/>
  <c r="N122" i="3"/>
  <c r="V259" i="3"/>
  <c r="F274" i="3" s="1" a="1"/>
  <c r="F274" i="3" s="1"/>
  <c r="M259" i="3"/>
  <c r="H102" i="16"/>
  <c r="R102" i="16" s="1"/>
  <c r="J432" i="16"/>
  <c r="K432" i="16" s="1"/>
  <c r="H432" i="16"/>
  <c r="J214" i="16"/>
  <c r="K214" i="16" s="1"/>
  <c r="H214" i="16"/>
  <c r="W106" i="3"/>
  <c r="G127" i="3" s="1" a="1"/>
  <c r="G127" i="3" s="1"/>
  <c r="G251" i="16"/>
  <c r="G251" i="14"/>
  <c r="O251" i="3"/>
  <c r="P351" i="3"/>
  <c r="G351" i="16"/>
  <c r="G351" i="14"/>
  <c r="O351" i="3"/>
  <c r="V327" i="3"/>
  <c r="F339" i="3" s="1" a="1"/>
  <c r="F339" i="3" s="1"/>
  <c r="M327" i="3"/>
  <c r="P223" i="3"/>
  <c r="O223" i="3"/>
  <c r="F223" i="16"/>
  <c r="F223" i="14"/>
  <c r="H319" i="14"/>
  <c r="G384" i="14"/>
  <c r="G384" i="16"/>
  <c r="G427" i="3" a="1"/>
  <c r="G427" i="3" s="1"/>
  <c r="W427" i="3" s="1"/>
  <c r="N409" i="3"/>
  <c r="H319" i="16"/>
  <c r="F375" i="3" a="1"/>
  <c r="F375" i="3" s="1"/>
  <c r="V375" i="3" s="1"/>
  <c r="M357" i="3"/>
  <c r="I329" i="14"/>
  <c r="I329" i="16"/>
  <c r="F343" i="16"/>
  <c r="F343" i="14"/>
  <c r="H221" i="14"/>
  <c r="N262" i="3"/>
  <c r="G286" i="3" a="1"/>
  <c r="G286" i="3" s="1"/>
  <c r="W286" i="3" s="1"/>
  <c r="I228" i="16"/>
  <c r="I228" i="14"/>
  <c r="G248" i="14"/>
  <c r="G248" i="16"/>
  <c r="J221" i="16"/>
  <c r="K221" i="16" s="1"/>
  <c r="H221" i="16"/>
  <c r="G406" i="3" a="1"/>
  <c r="G406" i="3" s="1"/>
  <c r="W406" i="3" s="1"/>
  <c r="N397" i="3"/>
  <c r="G284" i="16"/>
  <c r="G284" i="14"/>
  <c r="I270" i="14"/>
  <c r="I270" i="16"/>
  <c r="J256" i="16"/>
  <c r="K256" i="16" s="1"/>
  <c r="H256" i="16"/>
  <c r="J256" i="14"/>
  <c r="K256" i="14" s="1"/>
  <c r="H256" i="14"/>
  <c r="F275" i="14"/>
  <c r="F275" i="16"/>
  <c r="F405" i="3" a="1"/>
  <c r="F405" i="3" s="1"/>
  <c r="V405" i="3" s="1"/>
  <c r="M393" i="3"/>
  <c r="G472" i="3" a="1"/>
  <c r="G472" i="3" s="1"/>
  <c r="W472" i="3" s="1"/>
  <c r="N453" i="3"/>
  <c r="G435" i="14"/>
  <c r="G435" i="16"/>
  <c r="F584" i="16"/>
  <c r="F632" i="16"/>
  <c r="M605" i="3"/>
  <c r="F621" i="3" a="1"/>
  <c r="F621" i="3" s="1"/>
  <c r="V621" i="3" s="1"/>
  <c r="M575" i="3"/>
  <c r="F591" i="3" a="1"/>
  <c r="F591" i="3" s="1"/>
  <c r="V591" i="3" s="1"/>
  <c r="M691" i="3"/>
  <c r="F703" i="3" a="1"/>
  <c r="F703" i="3" s="1"/>
  <c r="V703" i="3" s="1"/>
  <c r="N642" i="3"/>
  <c r="N736" i="3"/>
  <c r="N656" i="3"/>
  <c r="G665" i="3" a="1"/>
  <c r="G665" i="3" s="1"/>
  <c r="W665" i="3" s="1"/>
  <c r="M680" i="3"/>
  <c r="F694" i="3" a="1"/>
  <c r="F694" i="3" s="1"/>
  <c r="V694" i="3" s="1"/>
  <c r="M608" i="3"/>
  <c r="F620" i="3" a="1"/>
  <c r="F620" i="3" s="1"/>
  <c r="V620" i="3" s="1"/>
  <c r="M686" i="3"/>
  <c r="F702" i="3" a="1"/>
  <c r="F702" i="3" s="1"/>
  <c r="V702" i="3" s="1"/>
  <c r="M647" i="3"/>
  <c r="F647" i="14" s="1"/>
  <c r="F662" i="3" a="1"/>
  <c r="F662" i="3" s="1"/>
  <c r="V662" i="3" s="1"/>
  <c r="G567" i="3" a="1"/>
  <c r="G567" i="3" s="1"/>
  <c r="W567" i="3" s="1"/>
  <c r="N560" i="3"/>
  <c r="G560" i="14" s="1"/>
  <c r="F596" i="16"/>
  <c r="F596" i="14"/>
  <c r="F600" i="3" a="1"/>
  <c r="F600" i="3" s="1"/>
  <c r="V600" i="3" s="1"/>
  <c r="G538" i="16"/>
  <c r="G538" i="14"/>
  <c r="F673" i="16"/>
  <c r="F673" i="14"/>
  <c r="H6" i="16"/>
  <c r="R6" i="16" s="1"/>
  <c r="H6" i="14"/>
  <c r="O6" i="14" s="1"/>
  <c r="F554" i="14"/>
  <c r="F554" i="16"/>
  <c r="F674" i="14"/>
  <c r="F674" i="16"/>
  <c r="G550" i="14"/>
  <c r="G550" i="16"/>
  <c r="F27" i="14"/>
  <c r="F27" i="16"/>
  <c r="G530" i="14"/>
  <c r="G530" i="16"/>
  <c r="F592" i="14"/>
  <c r="F592" i="16"/>
  <c r="F551" i="14"/>
  <c r="F551" i="16"/>
  <c r="G556" i="3" a="1"/>
  <c r="G556" i="3" s="1"/>
  <c r="W556" i="3" s="1"/>
  <c r="G620" i="3" a="1"/>
  <c r="G620" i="3" s="1"/>
  <c r="W620" i="3" s="1"/>
  <c r="H206" i="16" l="1"/>
  <c r="H234" i="16"/>
  <c r="O284" i="3"/>
  <c r="P248" i="3"/>
  <c r="H205" i="14"/>
  <c r="H216" i="14"/>
  <c r="H205" i="16"/>
  <c r="H106" i="14"/>
  <c r="O106" i="14" s="1"/>
  <c r="H153" i="14"/>
  <c r="H252" i="16"/>
  <c r="N127" i="3"/>
  <c r="W127" i="3"/>
  <c r="V247" i="3"/>
  <c r="F261" i="3" s="1" a="1"/>
  <c r="F261" i="3" s="1"/>
  <c r="M247" i="3"/>
  <c r="W199" i="3"/>
  <c r="G218" i="3" s="1" a="1"/>
  <c r="G218" i="3" s="1"/>
  <c r="N199" i="3"/>
  <c r="W264" i="3"/>
  <c r="G287" i="3" s="1" a="1"/>
  <c r="G287" i="3" s="1"/>
  <c r="N264" i="3"/>
  <c r="V237" i="3"/>
  <c r="F253" i="3" s="1" a="1"/>
  <c r="F253" i="3" s="1"/>
  <c r="M237" i="3"/>
  <c r="G268" i="16"/>
  <c r="G268" i="14"/>
  <c r="H230" i="16"/>
  <c r="J238" i="16"/>
  <c r="K238" i="16" s="1"/>
  <c r="H238" i="16"/>
  <c r="W353" i="3"/>
  <c r="G371" i="3" s="1" a="1"/>
  <c r="G371" i="3" s="1"/>
  <c r="N353" i="3"/>
  <c r="V260" i="3"/>
  <c r="F285" i="3" s="1" a="1"/>
  <c r="F285" i="3" s="1"/>
  <c r="M260" i="3"/>
  <c r="H239" i="16"/>
  <c r="W358" i="3"/>
  <c r="G376" i="3" s="1" a="1"/>
  <c r="G376" i="3" s="1"/>
  <c r="N358" i="3"/>
  <c r="G470" i="16"/>
  <c r="G470" i="14"/>
  <c r="W304" i="3"/>
  <c r="G321" i="3" s="1" a="1"/>
  <c r="G321" i="3" s="1"/>
  <c r="N304" i="3"/>
  <c r="J340" i="16"/>
  <c r="K340" i="16" s="1"/>
  <c r="H340" i="16"/>
  <c r="W379" i="3"/>
  <c r="G481" i="3" s="1" a="1"/>
  <c r="G481" i="3" s="1"/>
  <c r="N379" i="3"/>
  <c r="P122" i="3"/>
  <c r="F122" i="14"/>
  <c r="F122" i="16"/>
  <c r="I223" i="14"/>
  <c r="J223" i="14" s="1"/>
  <c r="K223" i="14" s="1"/>
  <c r="I223" i="16"/>
  <c r="J223" i="16" s="1"/>
  <c r="K223" i="16" s="1"/>
  <c r="I244" i="14"/>
  <c r="J244" i="14" s="1"/>
  <c r="K244" i="14" s="1"/>
  <c r="W278" i="3"/>
  <c r="G444" i="3" s="1" a="1"/>
  <c r="G444" i="3" s="1"/>
  <c r="N278" i="3"/>
  <c r="H230" i="14"/>
  <c r="H252" i="14"/>
  <c r="F284" i="16"/>
  <c r="F284" i="14"/>
  <c r="F564" i="14"/>
  <c r="F564" i="16"/>
  <c r="H239" i="14"/>
  <c r="P266" i="3"/>
  <c r="F266" i="16"/>
  <c r="F266" i="14"/>
  <c r="W477" i="3"/>
  <c r="G575" i="3" s="1" a="1"/>
  <c r="G575" i="3" s="1"/>
  <c r="N477" i="3"/>
  <c r="G243" i="16"/>
  <c r="G243" i="14"/>
  <c r="O243" i="3"/>
  <c r="P243" i="3"/>
  <c r="I267" i="14"/>
  <c r="J267" i="14" s="1"/>
  <c r="K267" i="14" s="1"/>
  <c r="I267" i="16"/>
  <c r="J267" i="16" s="1"/>
  <c r="K267" i="16" s="1"/>
  <c r="H153" i="16"/>
  <c r="V144" i="3"/>
  <c r="F291" i="3" s="1" a="1"/>
  <c r="F291" i="3" s="1"/>
  <c r="M144" i="3"/>
  <c r="V623" i="3"/>
  <c r="F637" i="3" s="1" a="1"/>
  <c r="F637" i="3" s="1"/>
  <c r="M623" i="3"/>
  <c r="V279" i="3"/>
  <c r="F396" i="3" s="1" a="1"/>
  <c r="F396" i="3" s="1"/>
  <c r="M279" i="3"/>
  <c r="G39" i="16"/>
  <c r="G39" i="14"/>
  <c r="P113" i="3"/>
  <c r="O113" i="3"/>
  <c r="F113" i="14"/>
  <c r="F113" i="16"/>
  <c r="V400" i="3"/>
  <c r="F417" i="3" s="1" a="1"/>
  <c r="F417" i="3" s="1"/>
  <c r="M400" i="3"/>
  <c r="F327" i="14"/>
  <c r="F327" i="16"/>
  <c r="J232" i="14"/>
  <c r="K232" i="14" s="1"/>
  <c r="H232" i="14"/>
  <c r="I244" i="16"/>
  <c r="J244" i="16" s="1"/>
  <c r="K244" i="16" s="1"/>
  <c r="V254" i="3"/>
  <c r="F269" i="3" s="1" a="1"/>
  <c r="F269" i="3" s="1"/>
  <c r="M254" i="3"/>
  <c r="G348" i="16"/>
  <c r="O348" i="3"/>
  <c r="G348" i="14"/>
  <c r="P348" i="3"/>
  <c r="G259" i="14"/>
  <c r="G259" i="16"/>
  <c r="F426" i="14"/>
  <c r="F426" i="16"/>
  <c r="G245" i="14"/>
  <c r="G245" i="16"/>
  <c r="P245" i="3"/>
  <c r="O245" i="3"/>
  <c r="P196" i="3"/>
  <c r="G196" i="16"/>
  <c r="G196" i="14"/>
  <c r="O196" i="3"/>
  <c r="F277" i="14"/>
  <c r="F277" i="16"/>
  <c r="O277" i="3"/>
  <c r="P277" i="3"/>
  <c r="M127" i="3"/>
  <c r="V127" i="3"/>
  <c r="V339" i="3"/>
  <c r="F350" i="3" s="1" a="1"/>
  <c r="F350" i="3" s="1"/>
  <c r="M339" i="3"/>
  <c r="O259" i="3"/>
  <c r="F259" i="14"/>
  <c r="F259" i="16"/>
  <c r="P259" i="3"/>
  <c r="I208" i="14"/>
  <c r="J208" i="14" s="1"/>
  <c r="K208" i="14" s="1"/>
  <c r="I208" i="16"/>
  <c r="M155" i="3"/>
  <c r="V155" i="3"/>
  <c r="F170" i="3" s="1" a="1"/>
  <c r="F170" i="3" s="1"/>
  <c r="F248" i="16"/>
  <c r="F248" i="14"/>
  <c r="W363" i="3"/>
  <c r="G365" i="3" s="1" a="1"/>
  <c r="G365" i="3" s="1"/>
  <c r="N363" i="3"/>
  <c r="W274" i="3"/>
  <c r="G399" i="3" s="1" a="1"/>
  <c r="G399" i="3" s="1"/>
  <c r="N274" i="3"/>
  <c r="V453" i="3"/>
  <c r="F472" i="3" s="1" a="1"/>
  <c r="F472" i="3" s="1"/>
  <c r="M453" i="3"/>
  <c r="P453" i="3" s="1"/>
  <c r="W258" i="3"/>
  <c r="G276" i="3" s="1" a="1"/>
  <c r="G276" i="3" s="1"/>
  <c r="N258" i="3"/>
  <c r="V398" i="3"/>
  <c r="F412" i="3" s="1" a="1"/>
  <c r="F412" i="3" s="1"/>
  <c r="M398" i="3"/>
  <c r="C7" i="4"/>
  <c r="O235" i="3"/>
  <c r="F235" i="16"/>
  <c r="F235" i="14"/>
  <c r="P235" i="3"/>
  <c r="V274" i="3"/>
  <c r="F390" i="3" s="1" a="1"/>
  <c r="F390" i="3" s="1"/>
  <c r="M274" i="3"/>
  <c r="F140" i="16"/>
  <c r="P140" i="3"/>
  <c r="F140" i="14"/>
  <c r="V262" i="3"/>
  <c r="F286" i="3" s="1" a="1"/>
  <c r="F286" i="3" s="1"/>
  <c r="M262" i="3"/>
  <c r="O262" i="3" s="1"/>
  <c r="G236" i="14"/>
  <c r="O236" i="3"/>
  <c r="P236" i="3"/>
  <c r="G236" i="16"/>
  <c r="V133" i="3"/>
  <c r="F147" i="3" s="1" a="1"/>
  <c r="F147" i="3" s="1"/>
  <c r="M133" i="3"/>
  <c r="H206" i="14"/>
  <c r="F271" i="16"/>
  <c r="F271" i="14"/>
  <c r="G133" i="14"/>
  <c r="G133" i="16"/>
  <c r="G266" i="16"/>
  <c r="G266" i="14"/>
  <c r="O266" i="3"/>
  <c r="F217" i="14"/>
  <c r="F217" i="16"/>
  <c r="P217" i="3"/>
  <c r="O217" i="3"/>
  <c r="F57" i="3" a="1"/>
  <c r="F57" i="3" s="1"/>
  <c r="M57" i="3" s="1"/>
  <c r="I351" i="16"/>
  <c r="I351" i="14"/>
  <c r="O122" i="3"/>
  <c r="G122" i="16"/>
  <c r="G122" i="14"/>
  <c r="G246" i="16"/>
  <c r="O246" i="3"/>
  <c r="G246" i="14"/>
  <c r="W249" i="3"/>
  <c r="G263" i="3" s="1" a="1"/>
  <c r="G263" i="3" s="1"/>
  <c r="N249" i="3"/>
  <c r="I231" i="14"/>
  <c r="J231" i="14" s="1"/>
  <c r="K231" i="14" s="1"/>
  <c r="I231" i="16"/>
  <c r="J231" i="16" s="1"/>
  <c r="K231" i="16" s="1"/>
  <c r="I120" i="16"/>
  <c r="J120" i="16" s="1"/>
  <c r="K120" i="16" s="1"/>
  <c r="I120" i="14"/>
  <c r="J120" i="14" s="1"/>
  <c r="K120" i="14" s="1"/>
  <c r="P39" i="3"/>
  <c r="I224" i="16"/>
  <c r="J224" i="16" s="1"/>
  <c r="K224" i="16" s="1"/>
  <c r="I224" i="14"/>
  <c r="J224" i="14" s="1"/>
  <c r="K224" i="14" s="1"/>
  <c r="H216" i="16"/>
  <c r="O140" i="3"/>
  <c r="V282" i="3"/>
  <c r="F442" i="3" s="1" a="1"/>
  <c r="F442" i="3" s="1"/>
  <c r="M282" i="3"/>
  <c r="W147" i="3"/>
  <c r="G295" i="3" s="1" a="1"/>
  <c r="G295" i="3" s="1"/>
  <c r="N147" i="3"/>
  <c r="W279" i="3"/>
  <c r="G389" i="3" s="1" a="1"/>
  <c r="G389" i="3" s="1"/>
  <c r="N279" i="3"/>
  <c r="I251" i="14"/>
  <c r="J251" i="14" s="1"/>
  <c r="K251" i="14" s="1"/>
  <c r="I251" i="16"/>
  <c r="J251" i="16" s="1"/>
  <c r="K251" i="16" s="1"/>
  <c r="F241" i="14"/>
  <c r="F241" i="16"/>
  <c r="W144" i="3"/>
  <c r="G155" i="3" s="1" a="1"/>
  <c r="G155" i="3" s="1"/>
  <c r="N144" i="3"/>
  <c r="W260" i="3"/>
  <c r="G285" i="3" s="1" a="1"/>
  <c r="G285" i="3" s="1"/>
  <c r="N260" i="3"/>
  <c r="I167" i="14"/>
  <c r="J167" i="14" s="1"/>
  <c r="K167" i="14" s="1"/>
  <c r="I167" i="16"/>
  <c r="J167" i="16" s="1"/>
  <c r="K167" i="16" s="1"/>
  <c r="J238" i="14"/>
  <c r="K238" i="14" s="1"/>
  <c r="H238" i="14"/>
  <c r="G341" i="14"/>
  <c r="G341" i="16"/>
  <c r="F246" i="16"/>
  <c r="F246" i="14"/>
  <c r="P246" i="3"/>
  <c r="G344" i="14"/>
  <c r="G344" i="16"/>
  <c r="H234" i="14"/>
  <c r="H106" i="16"/>
  <c r="R106" i="16" s="1"/>
  <c r="G179" i="16"/>
  <c r="O179" i="3"/>
  <c r="G179" i="14"/>
  <c r="P179" i="3"/>
  <c r="J340" i="14"/>
  <c r="K340" i="14" s="1"/>
  <c r="H340" i="14"/>
  <c r="G369" i="14"/>
  <c r="G369" i="16"/>
  <c r="O369" i="3"/>
  <c r="P369" i="3"/>
  <c r="H232" i="16"/>
  <c r="G409" i="14"/>
  <c r="G409" i="16"/>
  <c r="O409" i="3"/>
  <c r="P409" i="3"/>
  <c r="G543" i="3" a="1"/>
  <c r="G543" i="3" s="1"/>
  <c r="W543" i="3" s="1"/>
  <c r="N427" i="3"/>
  <c r="J329" i="14"/>
  <c r="K329" i="14" s="1"/>
  <c r="H329" i="14"/>
  <c r="H329" i="16"/>
  <c r="J329" i="16"/>
  <c r="K329" i="16" s="1"/>
  <c r="F357" i="14"/>
  <c r="F357" i="16"/>
  <c r="M375" i="3"/>
  <c r="F383" i="3" a="1"/>
  <c r="F383" i="3" s="1"/>
  <c r="V383" i="3" s="1"/>
  <c r="I248" i="16"/>
  <c r="J248" i="16" s="1"/>
  <c r="K248" i="16" s="1"/>
  <c r="I248" i="14"/>
  <c r="J228" i="14"/>
  <c r="K228" i="14" s="1"/>
  <c r="H228" i="14"/>
  <c r="J228" i="16"/>
  <c r="K228" i="16" s="1"/>
  <c r="H228" i="16"/>
  <c r="G288" i="3" a="1"/>
  <c r="G288" i="3" s="1"/>
  <c r="W288" i="3" s="1"/>
  <c r="N286" i="3"/>
  <c r="G262" i="16"/>
  <c r="G262" i="14"/>
  <c r="J270" i="14"/>
  <c r="K270" i="14" s="1"/>
  <c r="H270" i="14"/>
  <c r="I284" i="14"/>
  <c r="J284" i="14" s="1"/>
  <c r="K284" i="14" s="1"/>
  <c r="I284" i="16"/>
  <c r="J270" i="16"/>
  <c r="K270" i="16" s="1"/>
  <c r="H270" i="16"/>
  <c r="O397" i="3"/>
  <c r="G397" i="16"/>
  <c r="G397" i="14"/>
  <c r="P397" i="3"/>
  <c r="G426" i="3" a="1"/>
  <c r="G426" i="3" s="1"/>
  <c r="W426" i="3" s="1"/>
  <c r="N406" i="3"/>
  <c r="F393" i="14"/>
  <c r="F393" i="16"/>
  <c r="F422" i="3" a="1"/>
  <c r="F422" i="3" s="1"/>
  <c r="V422" i="3" s="1"/>
  <c r="M405" i="3"/>
  <c r="G453" i="14"/>
  <c r="G453" i="16"/>
  <c r="G479" i="3" a="1"/>
  <c r="G479" i="3" s="1"/>
  <c r="W479" i="3" s="1"/>
  <c r="N472" i="3"/>
  <c r="F647" i="16"/>
  <c r="M591" i="3"/>
  <c r="M703" i="3"/>
  <c r="M694" i="3"/>
  <c r="M600" i="3"/>
  <c r="F600" i="16" s="1"/>
  <c r="F613" i="3" a="1"/>
  <c r="F613" i="3" s="1"/>
  <c r="V613" i="3" s="1"/>
  <c r="N567" i="3"/>
  <c r="G577" i="3" a="1"/>
  <c r="G577" i="3" s="1"/>
  <c r="W577" i="3" s="1"/>
  <c r="N665" i="3"/>
  <c r="N620" i="3"/>
  <c r="G560" i="16"/>
  <c r="M620" i="3"/>
  <c r="F635" i="3" a="1"/>
  <c r="F635" i="3" s="1"/>
  <c r="V635" i="3" s="1"/>
  <c r="N556" i="3"/>
  <c r="M621" i="3"/>
  <c r="P621" i="3" s="1"/>
  <c r="F636" i="3" a="1"/>
  <c r="F636" i="3" s="1"/>
  <c r="V636" i="3" s="1"/>
  <c r="M662" i="3"/>
  <c r="F662" i="14" s="1"/>
  <c r="F683" i="3" a="1"/>
  <c r="F683" i="3" s="1"/>
  <c r="V683" i="3" s="1"/>
  <c r="M702" i="3"/>
  <c r="F686" i="16"/>
  <c r="F686" i="14"/>
  <c r="F608" i="14"/>
  <c r="F608" i="16"/>
  <c r="F605" i="14"/>
  <c r="F605" i="16"/>
  <c r="F575" i="14"/>
  <c r="F575" i="16"/>
  <c r="I27" i="14"/>
  <c r="J27" i="14" s="1"/>
  <c r="K27" i="14" s="1"/>
  <c r="I27" i="16"/>
  <c r="J27" i="16" s="1"/>
  <c r="K27" i="16" s="1"/>
  <c r="G627" i="14"/>
  <c r="G627" i="16"/>
  <c r="G722" i="14"/>
  <c r="G722" i="16"/>
  <c r="F691" i="14"/>
  <c r="F691" i="16"/>
  <c r="G636" i="14"/>
  <c r="G636" i="16"/>
  <c r="F39" i="14"/>
  <c r="F39" i="16"/>
  <c r="F680" i="14"/>
  <c r="F680" i="16"/>
  <c r="G742" i="3" a="1"/>
  <c r="G742" i="3" s="1"/>
  <c r="W742" i="3" s="1"/>
  <c r="G660" i="3" a="1"/>
  <c r="G660" i="3" s="1"/>
  <c r="W660" i="3" s="1"/>
  <c r="O453" i="3" l="1"/>
  <c r="P262" i="3"/>
  <c r="I259" i="14"/>
  <c r="J259" i="14" s="1"/>
  <c r="K259" i="14" s="1"/>
  <c r="H120" i="16"/>
  <c r="H167" i="16"/>
  <c r="H223" i="14"/>
  <c r="H167" i="14"/>
  <c r="H120" i="14"/>
  <c r="H267" i="16"/>
  <c r="I235" i="14"/>
  <c r="J235" i="14" s="1"/>
  <c r="K235" i="14" s="1"/>
  <c r="H231" i="14"/>
  <c r="H223" i="16"/>
  <c r="H244" i="14"/>
  <c r="W155" i="3"/>
  <c r="G170" i="3" s="1" a="1"/>
  <c r="G170" i="3" s="1"/>
  <c r="N155" i="3"/>
  <c r="W389" i="3"/>
  <c r="G410" i="3" s="1" a="1"/>
  <c r="G410" i="3" s="1"/>
  <c r="N389" i="3"/>
  <c r="H224" i="14"/>
  <c r="H231" i="16"/>
  <c r="W276" i="3"/>
  <c r="G289" i="3" s="1" a="1"/>
  <c r="G289" i="3" s="1"/>
  <c r="N276" i="3"/>
  <c r="I348" i="16"/>
  <c r="J348" i="16" s="1"/>
  <c r="K348" i="16" s="1"/>
  <c r="I348" i="14"/>
  <c r="J348" i="14" s="1"/>
  <c r="K348" i="14" s="1"/>
  <c r="W113" i="3"/>
  <c r="G124" i="3" s="1" a="1"/>
  <c r="G124" i="3" s="1"/>
  <c r="V291" i="3"/>
  <c r="F293" i="3" s="1" a="1"/>
  <c r="F293" i="3" s="1"/>
  <c r="M291" i="3"/>
  <c r="G379" i="14"/>
  <c r="O379" i="3"/>
  <c r="P379" i="3"/>
  <c r="G379" i="16"/>
  <c r="G358" i="16"/>
  <c r="G358" i="14"/>
  <c r="P264" i="3"/>
  <c r="G264" i="14"/>
  <c r="G264" i="16"/>
  <c r="O264" i="3"/>
  <c r="G147" i="14"/>
  <c r="G147" i="16"/>
  <c r="F262" i="14"/>
  <c r="F262" i="16"/>
  <c r="F453" i="16"/>
  <c r="F453" i="14"/>
  <c r="M170" i="3"/>
  <c r="V170" i="3"/>
  <c r="F177" i="3" s="1" a="1"/>
  <c r="F177" i="3" s="1"/>
  <c r="I259" i="16"/>
  <c r="W481" i="3"/>
  <c r="G499" i="3" s="1" a="1"/>
  <c r="G499" i="3" s="1"/>
  <c r="N481" i="3"/>
  <c r="W376" i="3"/>
  <c r="G382" i="3" s="1" a="1"/>
  <c r="G382" i="3" s="1"/>
  <c r="N376" i="3"/>
  <c r="W287" i="3"/>
  <c r="G290" i="3" s="1" a="1"/>
  <c r="G290" i="3" s="1"/>
  <c r="N287" i="3"/>
  <c r="W295" i="3"/>
  <c r="G314" i="3" s="1" a="1"/>
  <c r="G314" i="3" s="1"/>
  <c r="N295" i="3"/>
  <c r="V286" i="3"/>
  <c r="F288" i="3" s="1" a="1"/>
  <c r="F288" i="3" s="1"/>
  <c r="M286" i="3"/>
  <c r="O286" i="3" s="1"/>
  <c r="V472" i="3"/>
  <c r="F479" i="3" s="1" a="1"/>
  <c r="F479" i="3" s="1"/>
  <c r="M472" i="3"/>
  <c r="F155" i="16"/>
  <c r="F155" i="14"/>
  <c r="F339" i="14"/>
  <c r="F339" i="16"/>
  <c r="I196" i="16"/>
  <c r="J196" i="16" s="1"/>
  <c r="K196" i="16" s="1"/>
  <c r="I196" i="14"/>
  <c r="J196" i="14" s="1"/>
  <c r="K196" i="14" s="1"/>
  <c r="P254" i="3"/>
  <c r="F254" i="14"/>
  <c r="O254" i="3"/>
  <c r="F254" i="16"/>
  <c r="H267" i="14"/>
  <c r="G477" i="14"/>
  <c r="G477" i="16"/>
  <c r="G199" i="14"/>
  <c r="G199" i="16"/>
  <c r="O199" i="3"/>
  <c r="P199" i="3"/>
  <c r="H251" i="16"/>
  <c r="F282" i="16"/>
  <c r="F282" i="14"/>
  <c r="W39" i="3"/>
  <c r="G57" i="3" s="1" a="1"/>
  <c r="G57" i="3" s="1"/>
  <c r="I122" i="14"/>
  <c r="J122" i="14" s="1"/>
  <c r="K122" i="14" s="1"/>
  <c r="I122" i="16"/>
  <c r="J122" i="16" s="1"/>
  <c r="K122" i="16" s="1"/>
  <c r="I266" i="16"/>
  <c r="J266" i="16" s="1"/>
  <c r="K266" i="16" s="1"/>
  <c r="I266" i="14"/>
  <c r="J266" i="14" s="1"/>
  <c r="K266" i="14" s="1"/>
  <c r="O133" i="3"/>
  <c r="P133" i="3"/>
  <c r="F133" i="14"/>
  <c r="F133" i="16"/>
  <c r="I235" i="16"/>
  <c r="J235" i="16" s="1"/>
  <c r="K235" i="16" s="1"/>
  <c r="G274" i="16"/>
  <c r="G274" i="14"/>
  <c r="O274" i="3"/>
  <c r="H208" i="14"/>
  <c r="V350" i="3"/>
  <c r="F368" i="3" s="1" a="1"/>
  <c r="F368" i="3" s="1"/>
  <c r="M350" i="3"/>
  <c r="V269" i="3"/>
  <c r="F283" i="3" s="1" a="1"/>
  <c r="F283" i="3" s="1"/>
  <c r="M269" i="3"/>
  <c r="P400" i="3"/>
  <c r="F400" i="16"/>
  <c r="O400" i="3"/>
  <c r="F400" i="14"/>
  <c r="F279" i="14"/>
  <c r="F279" i="16"/>
  <c r="P279" i="3"/>
  <c r="W575" i="3"/>
  <c r="G591" i="3" s="1" a="1"/>
  <c r="G591" i="3" s="1"/>
  <c r="N575" i="3"/>
  <c r="G575" i="16" s="1"/>
  <c r="F260" i="14"/>
  <c r="F260" i="16"/>
  <c r="P260" i="3"/>
  <c r="W218" i="3"/>
  <c r="G229" i="3" s="1" a="1"/>
  <c r="G229" i="3" s="1"/>
  <c r="N218" i="3"/>
  <c r="I179" i="16"/>
  <c r="J179" i="16" s="1"/>
  <c r="K179" i="16" s="1"/>
  <c r="I179" i="14"/>
  <c r="J179" i="14" s="1"/>
  <c r="K179" i="14" s="1"/>
  <c r="H251" i="14"/>
  <c r="V442" i="3"/>
  <c r="F457" i="3" s="1" a="1"/>
  <c r="F457" i="3" s="1"/>
  <c r="M442" i="3"/>
  <c r="P249" i="3"/>
  <c r="G249" i="14"/>
  <c r="O249" i="3"/>
  <c r="G249" i="16"/>
  <c r="J351" i="14"/>
  <c r="K351" i="14" s="1"/>
  <c r="H351" i="14"/>
  <c r="V147" i="3"/>
  <c r="F159" i="3" s="1" a="1"/>
  <c r="F159" i="3" s="1"/>
  <c r="M147" i="3"/>
  <c r="D7" i="4"/>
  <c r="Y59" i="8"/>
  <c r="Y17" i="8"/>
  <c r="Y3" i="8"/>
  <c r="Y55" i="8"/>
  <c r="Y75" i="8"/>
  <c r="Y57" i="8"/>
  <c r="Y92" i="8"/>
  <c r="Y72" i="8"/>
  <c r="Y70" i="8"/>
  <c r="Y35" i="8"/>
  <c r="Y87" i="8"/>
  <c r="Y43" i="8"/>
  <c r="Y95" i="8"/>
  <c r="Y40" i="8"/>
  <c r="U179" i="11"/>
  <c r="U13" i="11"/>
  <c r="U598" i="11"/>
  <c r="U425" i="11"/>
  <c r="U237" i="11"/>
  <c r="U108" i="11"/>
  <c r="U280" i="11"/>
  <c r="U763" i="11"/>
  <c r="U432" i="11"/>
  <c r="U391" i="11"/>
  <c r="U158" i="11"/>
  <c r="U59" i="11"/>
  <c r="U571" i="11"/>
  <c r="U461" i="11"/>
  <c r="U288" i="11"/>
  <c r="U100" i="11"/>
  <c r="U684" i="11"/>
  <c r="U786" i="11"/>
  <c r="U564" i="11"/>
  <c r="U213" i="11"/>
  <c r="U3" i="11"/>
  <c r="U515" i="11"/>
  <c r="U397" i="11"/>
  <c r="U224" i="11"/>
  <c r="U36" i="11"/>
  <c r="U621" i="11"/>
  <c r="U717" i="11"/>
  <c r="U460" i="11"/>
  <c r="U111" i="11"/>
  <c r="U70" i="11"/>
  <c r="U148" i="11"/>
  <c r="U203" i="11"/>
  <c r="U40" i="11"/>
  <c r="U625" i="11"/>
  <c r="U453" i="11"/>
  <c r="U264" i="11"/>
  <c r="U152" i="11"/>
  <c r="U500" i="11"/>
  <c r="U787" i="11"/>
  <c r="U477" i="11"/>
  <c r="U436" i="11"/>
  <c r="U202" i="11"/>
  <c r="U403" i="11"/>
  <c r="U269" i="11"/>
  <c r="U96" i="11"/>
  <c r="U681" i="11"/>
  <c r="U493" i="11"/>
  <c r="U518" i="11"/>
  <c r="U256" i="11"/>
  <c r="U513" i="11"/>
  <c r="U25" i="11"/>
  <c r="U781" i="11"/>
  <c r="U568" i="11"/>
  <c r="U238" i="11"/>
  <c r="U219" i="11"/>
  <c r="U58" i="11"/>
  <c r="U644" i="11"/>
  <c r="U471" i="11"/>
  <c r="U282" i="11"/>
  <c r="U181" i="11"/>
  <c r="U188" i="11"/>
  <c r="U37" i="11"/>
  <c r="U230" i="11"/>
  <c r="U723" i="11"/>
  <c r="U514" i="11"/>
  <c r="U662" i="11"/>
  <c r="U381" i="11"/>
  <c r="U614" i="11"/>
  <c r="U597" i="11"/>
  <c r="U384" i="11"/>
  <c r="U149" i="11"/>
  <c r="U553" i="11"/>
  <c r="U402" i="11"/>
  <c r="U509" i="11"/>
  <c r="U439" i="11"/>
  <c r="U749" i="11"/>
  <c r="U43" i="11"/>
  <c r="U81" i="11"/>
  <c r="U743" i="11"/>
  <c r="U756" i="11"/>
  <c r="U382" i="11"/>
  <c r="U427" i="11"/>
  <c r="U355" i="11"/>
  <c r="U438" i="11"/>
  <c r="U236" i="11"/>
  <c r="U353" i="11"/>
  <c r="U76" i="11"/>
  <c r="U285" i="11"/>
  <c r="U107" i="11"/>
  <c r="U154" i="11"/>
  <c r="U29" i="11"/>
  <c r="U57" i="11"/>
  <c r="U469" i="11"/>
  <c r="U419" i="11"/>
  <c r="U511" i="11"/>
  <c r="U542" i="11"/>
  <c r="U485" i="11"/>
  <c r="U530" i="11"/>
  <c r="U102" i="11"/>
  <c r="R29" i="13"/>
  <c r="Y15" i="12"/>
  <c r="Y23" i="12"/>
  <c r="Y31" i="12"/>
  <c r="R22" i="13"/>
  <c r="Y18" i="12"/>
  <c r="R11" i="13"/>
  <c r="U480" i="11"/>
  <c r="U741" i="11"/>
  <c r="U72" i="11"/>
  <c r="U734" i="11"/>
  <c r="U296" i="11"/>
  <c r="U374" i="11"/>
  <c r="U176" i="11"/>
  <c r="U62" i="11"/>
  <c r="U611" i="11"/>
  <c r="U156" i="11"/>
  <c r="U92" i="11"/>
  <c r="U363" i="11"/>
  <c r="U265" i="11"/>
  <c r="U16" i="11"/>
  <c r="U79" i="11"/>
  <c r="U144" i="11"/>
  <c r="U405" i="11"/>
  <c r="Y28" i="12"/>
  <c r="R6" i="13"/>
  <c r="R16" i="13"/>
  <c r="R32" i="13"/>
  <c r="Y2" i="12"/>
  <c r="Y17" i="12"/>
  <c r="Y21" i="12"/>
  <c r="R28" i="13"/>
  <c r="Y11" i="8"/>
  <c r="Y28" i="8"/>
  <c r="Y104" i="8"/>
  <c r="U525" i="11"/>
  <c r="U665" i="11"/>
  <c r="U274" i="11"/>
  <c r="U629" i="11"/>
  <c r="Y4" i="8"/>
  <c r="Y74" i="8"/>
  <c r="Y67" i="8"/>
  <c r="Y41" i="8"/>
  <c r="Z41" i="8" s="1"/>
  <c r="Y20" i="8"/>
  <c r="Y106" i="8"/>
  <c r="Y45" i="8"/>
  <c r="Y65" i="8"/>
  <c r="Y15" i="8"/>
  <c r="Y99" i="8"/>
  <c r="Y105" i="8"/>
  <c r="Y107" i="8"/>
  <c r="Y10" i="8"/>
  <c r="U243" i="11"/>
  <c r="U86" i="11"/>
  <c r="U671" i="11"/>
  <c r="U498" i="11"/>
  <c r="U310" i="11"/>
  <c r="U225" i="11"/>
  <c r="U776" i="11"/>
  <c r="U220" i="11"/>
  <c r="U550" i="11"/>
  <c r="U522" i="11"/>
  <c r="U276" i="11"/>
  <c r="U123" i="11"/>
  <c r="U635" i="11"/>
  <c r="U534" i="11"/>
  <c r="U361" i="11"/>
  <c r="U173" i="11"/>
  <c r="U6" i="11"/>
  <c r="U556" i="11"/>
  <c r="U679" i="11"/>
  <c r="U330" i="11"/>
  <c r="U67" i="11"/>
  <c r="U579" i="11"/>
  <c r="U470" i="11"/>
  <c r="U297" i="11"/>
  <c r="U109" i="11"/>
  <c r="U692" i="11"/>
  <c r="U464" i="11"/>
  <c r="U577" i="11"/>
  <c r="U229" i="11"/>
  <c r="U185" i="11"/>
  <c r="U701" i="11"/>
  <c r="U267" i="11"/>
  <c r="U113" i="11"/>
  <c r="U696" i="11"/>
  <c r="U526" i="11"/>
  <c r="U337" i="11"/>
  <c r="U268" i="11"/>
  <c r="U7" i="11"/>
  <c r="U423" i="11"/>
  <c r="U594" i="11"/>
  <c r="U567" i="11"/>
  <c r="U320" i="11"/>
  <c r="U467" i="11"/>
  <c r="U342" i="11"/>
  <c r="U169" i="11"/>
  <c r="U745" i="11"/>
  <c r="U566" i="11"/>
  <c r="U633" i="11"/>
  <c r="V633" i="11" s="1"/>
  <c r="W633" i="11" s="1"/>
  <c r="U373" i="11"/>
  <c r="U24" i="11"/>
  <c r="V24" i="11" s="1"/>
  <c r="W24" i="11" s="1"/>
  <c r="U527" i="11"/>
  <c r="U569" i="11"/>
  <c r="U685" i="11"/>
  <c r="U368" i="11"/>
  <c r="U283" i="11"/>
  <c r="U132" i="11"/>
  <c r="U712" i="11"/>
  <c r="U544" i="11"/>
  <c r="U356" i="11"/>
  <c r="U298" i="11"/>
  <c r="U300" i="11"/>
  <c r="U478" i="11"/>
  <c r="U234" i="11"/>
  <c r="U193" i="11"/>
  <c r="U197" i="11"/>
  <c r="U52" i="11"/>
  <c r="U245" i="11"/>
  <c r="U748" i="11"/>
  <c r="U35" i="11"/>
  <c r="U731" i="11"/>
  <c r="V731" i="11" s="1"/>
  <c r="W731" i="11" s="1"/>
  <c r="U309" i="11"/>
  <c r="U299" i="11"/>
  <c r="U103" i="11"/>
  <c r="U93" i="11"/>
  <c r="U724" i="11"/>
  <c r="U116" i="11"/>
  <c r="U161" i="11"/>
  <c r="U447" i="11"/>
  <c r="U412" i="11"/>
  <c r="U675" i="11"/>
  <c r="U184" i="11"/>
  <c r="U171" i="11"/>
  <c r="R17" i="13"/>
  <c r="R14" i="13"/>
  <c r="Y29" i="12"/>
  <c r="Y6" i="8"/>
  <c r="U454" i="11"/>
  <c r="Y68" i="8"/>
  <c r="Y48" i="8"/>
  <c r="Y12" i="8"/>
  <c r="Y90" i="8"/>
  <c r="Y84" i="8"/>
  <c r="Y64" i="8"/>
  <c r="Y42" i="8"/>
  <c r="Y27" i="8"/>
  <c r="Y79" i="8"/>
  <c r="Y44" i="8"/>
  <c r="Y24" i="8"/>
  <c r="Y52" i="8"/>
  <c r="Y32" i="8"/>
  <c r="U307" i="11"/>
  <c r="U159" i="11"/>
  <c r="U736" i="11"/>
  <c r="U572" i="11"/>
  <c r="U383" i="11"/>
  <c r="U341" i="11"/>
  <c r="U80" i="11"/>
  <c r="U738" i="11"/>
  <c r="U668" i="11"/>
  <c r="V668" i="11" s="1"/>
  <c r="W668" i="11" s="1"/>
  <c r="U640" i="11"/>
  <c r="U393" i="11"/>
  <c r="U187" i="11"/>
  <c r="U22" i="11"/>
  <c r="U607" i="11"/>
  <c r="U434" i="11"/>
  <c r="U246" i="11"/>
  <c r="U121" i="11"/>
  <c r="U338" i="11"/>
  <c r="U771" i="11"/>
  <c r="U448" i="11"/>
  <c r="U131" i="11"/>
  <c r="U643" i="11"/>
  <c r="U543" i="11"/>
  <c r="U370" i="11"/>
  <c r="V370" i="11" s="1"/>
  <c r="W370" i="11" s="1"/>
  <c r="U182" i="11"/>
  <c r="U20" i="11"/>
  <c r="U658" i="11"/>
  <c r="U693" i="11"/>
  <c r="U345" i="11"/>
  <c r="U303" i="11"/>
  <c r="U71" i="11"/>
  <c r="U331" i="11"/>
  <c r="V331" i="11" s="1"/>
  <c r="W331" i="11" s="1"/>
  <c r="U186" i="11"/>
  <c r="U14" i="11"/>
  <c r="U599" i="11"/>
  <c r="U410" i="11"/>
  <c r="U385" i="11"/>
  <c r="U125" i="11"/>
  <c r="V125" i="11" s="1"/>
  <c r="W125" i="11" s="1"/>
  <c r="U89" i="11"/>
  <c r="U707" i="11"/>
  <c r="U683" i="11"/>
  <c r="U19" i="11"/>
  <c r="U531" i="11"/>
  <c r="U415" i="11"/>
  <c r="U242" i="11"/>
  <c r="U54" i="11"/>
  <c r="U639" i="11"/>
  <c r="U742" i="11"/>
  <c r="V742" i="11" s="1"/>
  <c r="W742" i="11" s="1"/>
  <c r="U490" i="11"/>
  <c r="U140" i="11"/>
  <c r="U98" i="11"/>
  <c r="U294" i="11"/>
  <c r="U774" i="11"/>
  <c r="U501" i="11"/>
  <c r="U347" i="11"/>
  <c r="U205" i="11"/>
  <c r="U32" i="11"/>
  <c r="U617" i="11"/>
  <c r="U429" i="11"/>
  <c r="U414" i="11"/>
  <c r="U761" i="11"/>
  <c r="U637" i="11"/>
  <c r="U709" i="11"/>
  <c r="V709" i="11" s="1"/>
  <c r="W709" i="11" s="1"/>
  <c r="U192" i="11"/>
  <c r="U588" i="11"/>
  <c r="U489" i="11"/>
  <c r="U386" i="11"/>
  <c r="U494" i="11"/>
  <c r="U293" i="11"/>
  <c r="U428" i="11"/>
  <c r="U291" i="11"/>
  <c r="U365" i="11"/>
  <c r="U673" i="11"/>
  <c r="U775" i="11"/>
  <c r="U759" i="11"/>
  <c r="U228" i="11"/>
  <c r="U555" i="11"/>
  <c r="U666" i="11"/>
  <c r="U66" i="11"/>
  <c r="U56" i="11"/>
  <c r="U661" i="11"/>
  <c r="U601" i="11"/>
  <c r="U214" i="11"/>
  <c r="U430" i="11"/>
  <c r="U418" i="11"/>
  <c r="U349" i="11"/>
  <c r="U354" i="11"/>
  <c r="U172" i="11"/>
  <c r="V172" i="11" s="1"/>
  <c r="W172" i="11" s="1"/>
  <c r="U619" i="11"/>
  <c r="U732" i="11"/>
  <c r="V732" i="11" s="1"/>
  <c r="W732" i="11" s="1"/>
  <c r="U170" i="11"/>
  <c r="V170" i="11" s="1"/>
  <c r="W170" i="11" s="1"/>
  <c r="U129" i="11"/>
  <c r="U340" i="11"/>
  <c r="U287" i="11"/>
  <c r="U532" i="11"/>
  <c r="U521" i="11"/>
  <c r="U377" i="11"/>
  <c r="V377" i="11" s="1"/>
  <c r="W377" i="11" s="1"/>
  <c r="U124" i="11"/>
  <c r="Y16" i="12"/>
  <c r="R23" i="13"/>
  <c r="R12" i="13"/>
  <c r="Y63" i="8"/>
  <c r="Y23" i="8"/>
  <c r="U352" i="11"/>
  <c r="Y21" i="8"/>
  <c r="Y9" i="8"/>
  <c r="Y76" i="8"/>
  <c r="Y56" i="8"/>
  <c r="Y37" i="8"/>
  <c r="Y49" i="8"/>
  <c r="Y62" i="8"/>
  <c r="Y91" i="8"/>
  <c r="Y89" i="8"/>
  <c r="Y26" i="8"/>
  <c r="Y88" i="8"/>
  <c r="Z88" i="8" s="1"/>
  <c r="Y5" i="8"/>
  <c r="Y96" i="8"/>
  <c r="U371" i="11"/>
  <c r="U232" i="11"/>
  <c r="U60" i="11"/>
  <c r="U645" i="11"/>
  <c r="U456" i="11"/>
  <c r="U458" i="11"/>
  <c r="U198" i="11"/>
  <c r="U322" i="11"/>
  <c r="U764" i="11"/>
  <c r="U747" i="11"/>
  <c r="U510" i="11"/>
  <c r="U251" i="11"/>
  <c r="U95" i="11"/>
  <c r="V95" i="11" s="1"/>
  <c r="W95" i="11" s="1"/>
  <c r="U680" i="11"/>
  <c r="U508" i="11"/>
  <c r="U319" i="11"/>
  <c r="U239" i="11"/>
  <c r="U33" i="11"/>
  <c r="U277" i="11"/>
  <c r="U565" i="11"/>
  <c r="U195" i="11"/>
  <c r="U31" i="11"/>
  <c r="U616" i="11"/>
  <c r="U444" i="11"/>
  <c r="U255" i="11"/>
  <c r="U137" i="11"/>
  <c r="V137" i="11" s="1"/>
  <c r="W137" i="11" s="1"/>
  <c r="U426" i="11"/>
  <c r="U779" i="11"/>
  <c r="V779" i="11" s="1"/>
  <c r="W779" i="11" s="1"/>
  <c r="U463" i="11"/>
  <c r="V463" i="11" s="1"/>
  <c r="W463" i="11" s="1"/>
  <c r="U421" i="11"/>
  <c r="U189" i="11"/>
  <c r="U395" i="11"/>
  <c r="U260" i="11"/>
  <c r="U87" i="11"/>
  <c r="U672" i="11"/>
  <c r="U484" i="11"/>
  <c r="U503" i="11"/>
  <c r="U240" i="11"/>
  <c r="U455" i="11"/>
  <c r="U788" i="11"/>
  <c r="U773" i="11"/>
  <c r="U83" i="11"/>
  <c r="U595" i="11"/>
  <c r="U488" i="11"/>
  <c r="U316" i="11"/>
  <c r="U127" i="11"/>
  <c r="U708" i="11"/>
  <c r="U130" i="11"/>
  <c r="U606" i="11"/>
  <c r="U257" i="11"/>
  <c r="U216" i="11"/>
  <c r="V216" i="11" s="1"/>
  <c r="W216" i="11" s="1"/>
  <c r="U784" i="11"/>
  <c r="U350" i="11"/>
  <c r="U632" i="11"/>
  <c r="U411" i="11"/>
  <c r="U278" i="11"/>
  <c r="U105" i="11"/>
  <c r="U689" i="11"/>
  <c r="U502" i="11"/>
  <c r="U227" i="11"/>
  <c r="U292" i="11"/>
  <c r="U541" i="11"/>
  <c r="U642" i="11"/>
  <c r="U674" i="11"/>
  <c r="V674" i="11" s="1"/>
  <c r="W674" i="11" s="1"/>
  <c r="U710" i="11"/>
  <c r="U8" i="11"/>
  <c r="U650" i="11"/>
  <c r="U722" i="11"/>
  <c r="U249" i="11"/>
  <c r="U4" i="11"/>
  <c r="U547" i="11"/>
  <c r="U657" i="11"/>
  <c r="U53" i="11"/>
  <c r="U28" i="11"/>
  <c r="V28" i="11" s="1"/>
  <c r="W28" i="11" s="1"/>
  <c r="U769" i="11"/>
  <c r="U204" i="11"/>
  <c r="U150" i="11"/>
  <c r="U327" i="11"/>
  <c r="U404" i="11"/>
  <c r="U290" i="11"/>
  <c r="U120" i="11"/>
  <c r="U646" i="11"/>
  <c r="U506" i="11"/>
  <c r="U752" i="11"/>
  <c r="U746" i="11"/>
  <c r="U495" i="11"/>
  <c r="U604" i="11"/>
  <c r="U321" i="11"/>
  <c r="U223" i="11"/>
  <c r="U445" i="11"/>
  <c r="U505" i="11"/>
  <c r="U364" i="11"/>
  <c r="U472" i="11"/>
  <c r="U580" i="11"/>
  <c r="U770" i="11"/>
  <c r="U44" i="11"/>
  <c r="U540" i="11"/>
  <c r="U416" i="11"/>
  <c r="Y11" i="12"/>
  <c r="Y4" i="12"/>
  <c r="Y20" i="12"/>
  <c r="Y13" i="12"/>
  <c r="R4" i="13"/>
  <c r="Y9" i="12"/>
  <c r="Y10" i="12"/>
  <c r="Y66" i="8"/>
  <c r="Y60" i="8"/>
  <c r="U627" i="11"/>
  <c r="V627" i="11" s="1"/>
  <c r="W627" i="11" s="1"/>
  <c r="U317" i="11"/>
  <c r="U42" i="11"/>
  <c r="Y85" i="8"/>
  <c r="Y82" i="8"/>
  <c r="Y29" i="8"/>
  <c r="Y33" i="8"/>
  <c r="Y101" i="8"/>
  <c r="Y51" i="8"/>
  <c r="Y7" i="8"/>
  <c r="Y36" i="8"/>
  <c r="Y16" i="8"/>
  <c r="Y61" i="8"/>
  <c r="Y97" i="8"/>
  <c r="Y69" i="8"/>
  <c r="Y18" i="8"/>
  <c r="U435" i="11"/>
  <c r="U305" i="11"/>
  <c r="U133" i="11"/>
  <c r="U713" i="11"/>
  <c r="U529" i="11"/>
  <c r="U576" i="11"/>
  <c r="U313" i="11"/>
  <c r="V313" i="11" s="1"/>
  <c r="W313" i="11" s="1"/>
  <c r="U714" i="11"/>
  <c r="U263" i="11"/>
  <c r="U248" i="11"/>
  <c r="U628" i="11"/>
  <c r="U315" i="11"/>
  <c r="U168" i="11"/>
  <c r="U744" i="11"/>
  <c r="U581" i="11"/>
  <c r="V581" i="11" s="1"/>
  <c r="W581" i="11" s="1"/>
  <c r="U392" i="11"/>
  <c r="U357" i="11"/>
  <c r="U94" i="11"/>
  <c r="U767" i="11"/>
  <c r="U682" i="11"/>
  <c r="U259" i="11"/>
  <c r="U104" i="11"/>
  <c r="U688" i="11"/>
  <c r="U517" i="11"/>
  <c r="U328" i="11"/>
  <c r="V328" i="11" s="1"/>
  <c r="W328" i="11" s="1"/>
  <c r="U254" i="11"/>
  <c r="U106" i="11"/>
  <c r="U366" i="11"/>
  <c r="U578" i="11"/>
  <c r="U551" i="11"/>
  <c r="U304" i="11"/>
  <c r="U459" i="11"/>
  <c r="U333" i="11"/>
  <c r="U160" i="11"/>
  <c r="U737" i="11"/>
  <c r="U557" i="11"/>
  <c r="U620" i="11"/>
  <c r="U358" i="11"/>
  <c r="U9" i="11"/>
  <c r="U468" i="11"/>
  <c r="U482" i="11"/>
  <c r="U147" i="11"/>
  <c r="U659" i="11"/>
  <c r="U561" i="11"/>
  <c r="U389" i="11"/>
  <c r="U200" i="11"/>
  <c r="U48" i="11"/>
  <c r="U61" i="11"/>
  <c r="U718" i="11"/>
  <c r="U375" i="11"/>
  <c r="U332" i="11"/>
  <c r="U101" i="11"/>
  <c r="U30" i="11"/>
  <c r="U751" i="11"/>
  <c r="U475" i="11"/>
  <c r="U351" i="11"/>
  <c r="U178" i="11"/>
  <c r="U753" i="11"/>
  <c r="U575" i="11"/>
  <c r="V575" i="11" s="1"/>
  <c r="W575" i="11" s="1"/>
  <c r="U483" i="11"/>
  <c r="U584" i="11"/>
  <c r="U660" i="11"/>
  <c r="U47" i="11"/>
  <c r="U559" i="11"/>
  <c r="V559" i="11" s="1"/>
  <c r="W559" i="11" s="1"/>
  <c r="U235" i="11"/>
  <c r="U301" i="11"/>
  <c r="U600" i="11"/>
  <c r="U711" i="11"/>
  <c r="U726" i="11"/>
  <c r="U546" i="11"/>
  <c r="U141" i="11"/>
  <c r="U312" i="11"/>
  <c r="U390" i="11"/>
  <c r="U262" i="11"/>
  <c r="U545" i="11"/>
  <c r="U272" i="11"/>
  <c r="U442" i="11"/>
  <c r="U678" i="11"/>
  <c r="U733" i="11"/>
  <c r="U481" i="11"/>
  <c r="V481" i="11" s="1"/>
  <c r="W481" i="11" s="1"/>
  <c r="U486" i="11"/>
  <c r="U190" i="11"/>
  <c r="U41" i="11"/>
  <c r="U207" i="11"/>
  <c r="V207" i="11" s="1"/>
  <c r="W207" i="11" s="1"/>
  <c r="U112" i="11"/>
  <c r="U656" i="11"/>
  <c r="U311" i="11"/>
  <c r="U408" i="11"/>
  <c r="U516" i="11"/>
  <c r="V516" i="11" s="1"/>
  <c r="W516" i="11" s="1"/>
  <c r="U762" i="11"/>
  <c r="U755" i="11"/>
  <c r="U524" i="11"/>
  <c r="U715" i="11"/>
  <c r="U114" i="11"/>
  <c r="U687" i="11"/>
  <c r="U143" i="11"/>
  <c r="U698" i="11"/>
  <c r="U705" i="11"/>
  <c r="R3" i="13"/>
  <c r="R19" i="13"/>
  <c r="R27" i="13"/>
  <c r="Y5" i="12"/>
  <c r="R18" i="13"/>
  <c r="R7" i="13"/>
  <c r="R21" i="13"/>
  <c r="Y7" i="12"/>
  <c r="Y25" i="8"/>
  <c r="Y39" i="8"/>
  <c r="U740" i="11"/>
  <c r="Y38" i="8"/>
  <c r="Z38" i="8" s="1"/>
  <c r="Y34" i="8"/>
  <c r="Y93" i="8"/>
  <c r="Y98" i="8"/>
  <c r="Y54" i="8"/>
  <c r="Y19" i="8"/>
  <c r="Y71" i="8"/>
  <c r="Y100" i="8"/>
  <c r="Y80" i="8"/>
  <c r="Y14" i="8"/>
  <c r="Y77" i="8"/>
  <c r="Y22" i="8"/>
  <c r="Y13" i="8"/>
  <c r="U499" i="11"/>
  <c r="V499" i="11" s="1"/>
  <c r="W499" i="11" s="1"/>
  <c r="U378" i="11"/>
  <c r="U206" i="11"/>
  <c r="U17" i="11"/>
  <c r="U602" i="11"/>
  <c r="U691" i="11"/>
  <c r="V691" i="11" s="1"/>
  <c r="W691" i="11" s="1"/>
  <c r="U431" i="11"/>
  <c r="U82" i="11"/>
  <c r="U39" i="11"/>
  <c r="U74" i="11"/>
  <c r="U735" i="11"/>
  <c r="U379" i="11"/>
  <c r="U241" i="11"/>
  <c r="U69" i="11"/>
  <c r="V69" i="11" s="1"/>
  <c r="W69" i="11" s="1"/>
  <c r="U654" i="11"/>
  <c r="U465" i="11"/>
  <c r="U473" i="11"/>
  <c r="U212" i="11"/>
  <c r="U367" i="11"/>
  <c r="U772" i="11"/>
  <c r="U323" i="11"/>
  <c r="U177" i="11"/>
  <c r="U5" i="11"/>
  <c r="U590" i="11"/>
  <c r="U401" i="11"/>
  <c r="U372" i="11"/>
  <c r="U110" i="11"/>
  <c r="U46" i="11"/>
  <c r="U694" i="11"/>
  <c r="V694" i="11" s="1"/>
  <c r="W694" i="11" s="1"/>
  <c r="U669" i="11"/>
  <c r="U11" i="11"/>
  <c r="U523" i="11"/>
  <c r="U406" i="11"/>
  <c r="U233" i="11"/>
  <c r="U45" i="11"/>
  <c r="V45" i="11" s="1"/>
  <c r="W45" i="11" s="1"/>
  <c r="U630" i="11"/>
  <c r="U730" i="11"/>
  <c r="U476" i="11"/>
  <c r="V476" i="11" s="1"/>
  <c r="W476" i="11" s="1"/>
  <c r="U126" i="11"/>
  <c r="U84" i="11"/>
  <c r="U221" i="11"/>
  <c r="U211" i="11"/>
  <c r="V211" i="11" s="1"/>
  <c r="W211" i="11" s="1"/>
  <c r="U49" i="11"/>
  <c r="V49" i="11" s="1"/>
  <c r="W49" i="11" s="1"/>
  <c r="U634" i="11"/>
  <c r="U462" i="11"/>
  <c r="U273" i="11"/>
  <c r="U166" i="11"/>
  <c r="V166" i="11" s="1"/>
  <c r="W166" i="11" s="1"/>
  <c r="U558" i="11"/>
  <c r="U10" i="11"/>
  <c r="U492" i="11"/>
  <c r="U449" i="11"/>
  <c r="U217" i="11"/>
  <c r="V217" i="11" s="1"/>
  <c r="W217" i="11" s="1"/>
  <c r="U586" i="11"/>
  <c r="U27" i="11"/>
  <c r="U539" i="11"/>
  <c r="U424" i="11"/>
  <c r="U252" i="11"/>
  <c r="V252" i="11" s="1"/>
  <c r="W252" i="11" s="1"/>
  <c r="U63" i="11"/>
  <c r="U648" i="11"/>
  <c r="U68" i="11"/>
  <c r="U194" i="11"/>
  <c r="U286" i="11"/>
  <c r="U231" i="11"/>
  <c r="V231" i="11" s="1"/>
  <c r="W231" i="11" s="1"/>
  <c r="U690" i="11"/>
  <c r="U491" i="11"/>
  <c r="U593" i="11"/>
  <c r="U38" i="11"/>
  <c r="U12" i="11"/>
  <c r="U677" i="11"/>
  <c r="U536" i="11"/>
  <c r="U433" i="11"/>
  <c r="U664" i="11"/>
  <c r="U652" i="11"/>
  <c r="U466" i="11"/>
  <c r="U253" i="11"/>
  <c r="U655" i="11"/>
  <c r="U728" i="11"/>
  <c r="U162" i="11"/>
  <c r="U758" i="11"/>
  <c r="U641" i="11"/>
  <c r="U727" i="11"/>
  <c r="U702" i="11"/>
  <c r="U334" i="11"/>
  <c r="U167" i="11"/>
  <c r="U348" i="11"/>
  <c r="V348" i="11" s="1"/>
  <c r="W348" i="11" s="1"/>
  <c r="U782" i="11"/>
  <c r="V782" i="11" s="1"/>
  <c r="W782" i="11" s="1"/>
  <c r="U295" i="11"/>
  <c r="U783" i="11"/>
  <c r="U50" i="11"/>
  <c r="V50" i="11" s="1"/>
  <c r="W50" i="11" s="1"/>
  <c r="U615" i="11"/>
  <c r="U128" i="11"/>
  <c r="U670" i="11"/>
  <c r="U165" i="11"/>
  <c r="U407" i="11"/>
  <c r="U271" i="11"/>
  <c r="U376" i="11"/>
  <c r="U15" i="11"/>
  <c r="V15" i="11" s="1"/>
  <c r="W15" i="11" s="1"/>
  <c r="U520" i="11"/>
  <c r="R31" i="13"/>
  <c r="Y26" i="12"/>
  <c r="R25" i="13"/>
  <c r="Y19" i="12"/>
  <c r="Y30" i="12"/>
  <c r="R13" i="13"/>
  <c r="R24" i="13"/>
  <c r="R26" i="13"/>
  <c r="U115" i="11"/>
  <c r="Y102" i="8"/>
  <c r="Y58" i="8"/>
  <c r="Y46" i="8"/>
  <c r="Y30" i="8"/>
  <c r="Y50" i="8"/>
  <c r="Y83" i="8"/>
  <c r="Y73" i="8"/>
  <c r="Y53" i="8"/>
  <c r="Y81" i="8"/>
  <c r="Y78" i="8"/>
  <c r="Y103" i="8"/>
  <c r="Y86" i="8"/>
  <c r="Y94" i="8"/>
  <c r="U51" i="11"/>
  <c r="V51" i="11" s="1"/>
  <c r="W51" i="11" s="1"/>
  <c r="U563" i="11"/>
  <c r="U452" i="11"/>
  <c r="U279" i="11"/>
  <c r="U90" i="11"/>
  <c r="V90" i="11" s="1"/>
  <c r="W90" i="11" s="1"/>
  <c r="U676" i="11"/>
  <c r="U778" i="11"/>
  <c r="U549" i="11"/>
  <c r="U199" i="11"/>
  <c r="U157" i="11"/>
  <c r="U573" i="11"/>
  <c r="U117" i="11"/>
  <c r="U443" i="11"/>
  <c r="V443" i="11" s="1"/>
  <c r="W443" i="11" s="1"/>
  <c r="U314" i="11"/>
  <c r="U142" i="11"/>
  <c r="U721" i="11"/>
  <c r="U538" i="11"/>
  <c r="U591" i="11"/>
  <c r="U329" i="11"/>
  <c r="U768" i="11"/>
  <c r="U336" i="11"/>
  <c r="U387" i="11"/>
  <c r="U250" i="11"/>
  <c r="U78" i="11"/>
  <c r="U663" i="11"/>
  <c r="U474" i="11"/>
  <c r="U487" i="11"/>
  <c r="U226" i="11"/>
  <c r="U396" i="11"/>
  <c r="U780" i="11"/>
  <c r="U765" i="11"/>
  <c r="U75" i="11"/>
  <c r="U587" i="11"/>
  <c r="U479" i="11"/>
  <c r="V479" i="11" s="1"/>
  <c r="W479" i="11" s="1"/>
  <c r="U306" i="11"/>
  <c r="U118" i="11"/>
  <c r="U700" i="11"/>
  <c r="U73" i="11"/>
  <c r="U592" i="11"/>
  <c r="U244" i="11"/>
  <c r="U201" i="11"/>
  <c r="U750" i="11"/>
  <c r="U275" i="11"/>
  <c r="U122" i="11"/>
  <c r="V122" i="11" s="1"/>
  <c r="W122" i="11" s="1"/>
  <c r="U704" i="11"/>
  <c r="U535" i="11"/>
  <c r="U346" i="11"/>
  <c r="U284" i="11"/>
  <c r="U21" i="11"/>
  <c r="U496" i="11"/>
  <c r="U609" i="11"/>
  <c r="U582" i="11"/>
  <c r="U335" i="11"/>
  <c r="U208" i="11"/>
  <c r="V208" i="11" s="1"/>
  <c r="W208" i="11" s="1"/>
  <c r="U91" i="11"/>
  <c r="U603" i="11"/>
  <c r="U497" i="11"/>
  <c r="U325" i="11"/>
  <c r="U136" i="11"/>
  <c r="U716" i="11"/>
  <c r="U360" i="11"/>
  <c r="V360" i="11" s="1"/>
  <c r="W360" i="11" s="1"/>
  <c r="U560" i="11"/>
  <c r="V560" i="11" s="1"/>
  <c r="W560" i="11" s="1"/>
  <c r="U623" i="11"/>
  <c r="U422" i="11"/>
  <c r="U785" i="11"/>
  <c r="U77" i="11"/>
  <c r="U210" i="11"/>
  <c r="U302" i="11"/>
  <c r="U247" i="11"/>
  <c r="U777" i="11"/>
  <c r="V777" i="11" s="1"/>
  <c r="W777" i="11" s="1"/>
  <c r="U174" i="11"/>
  <c r="U720" i="11"/>
  <c r="U119" i="11"/>
  <c r="U699" i="11"/>
  <c r="U613" i="11"/>
  <c r="U618" i="11"/>
  <c r="U554" i="11"/>
  <c r="V554" i="11" s="1"/>
  <c r="W554" i="11" s="1"/>
  <c r="U270" i="11"/>
  <c r="U153" i="11"/>
  <c r="U289" i="11"/>
  <c r="U766" i="11"/>
  <c r="V766" i="11" s="1"/>
  <c r="W766" i="11" s="1"/>
  <c r="U180" i="11"/>
  <c r="U647" i="11"/>
  <c r="V647" i="11" s="1"/>
  <c r="W647" i="11" s="1"/>
  <c r="U626" i="11"/>
  <c r="V626" i="11" s="1"/>
  <c r="W626" i="11" s="1"/>
  <c r="U504" i="11"/>
  <c r="U596" i="11"/>
  <c r="U585" i="11"/>
  <c r="U281" i="11"/>
  <c r="U441" i="11"/>
  <c r="U343" i="11"/>
  <c r="U183" i="11"/>
  <c r="V183" i="11" s="1"/>
  <c r="W183" i="11" s="1"/>
  <c r="U362" i="11"/>
  <c r="U790" i="11"/>
  <c r="V790" i="11" s="1"/>
  <c r="W790" i="11" s="1"/>
  <c r="U413" i="11"/>
  <c r="V413" i="11" s="1"/>
  <c r="W413" i="11" s="1"/>
  <c r="U697" i="11"/>
  <c r="U533" i="11"/>
  <c r="U624" i="11"/>
  <c r="U528" i="11"/>
  <c r="U739" i="11"/>
  <c r="V739" i="11" s="1"/>
  <c r="W739" i="11" s="1"/>
  <c r="R20" i="13"/>
  <c r="Y6" i="12"/>
  <c r="Y14" i="12"/>
  <c r="Y22" i="12"/>
  <c r="R5" i="13"/>
  <c r="Y25" i="12"/>
  <c r="Y8" i="12"/>
  <c r="Y24" i="12"/>
  <c r="Y47" i="8"/>
  <c r="Y8" i="8"/>
  <c r="Y31" i="8"/>
  <c r="U164" i="11"/>
  <c r="U97" i="11"/>
  <c r="U64" i="11"/>
  <c r="U507" i="11"/>
  <c r="U55" i="11"/>
  <c r="V55" i="11" s="1"/>
  <c r="W55" i="11" s="1"/>
  <c r="U18" i="11"/>
  <c r="U34" i="11"/>
  <c r="V34" i="11" s="1"/>
  <c r="W34" i="11" s="1"/>
  <c r="U23" i="11"/>
  <c r="U450" i="11"/>
  <c r="V450" i="11" s="1"/>
  <c r="W450" i="11" s="1"/>
  <c r="U653" i="11"/>
  <c r="U437" i="11"/>
  <c r="U574" i="11"/>
  <c r="V574" i="11" s="1"/>
  <c r="W574" i="11" s="1"/>
  <c r="U754" i="11"/>
  <c r="U686" i="11"/>
  <c r="Y27" i="12"/>
  <c r="U451" i="11"/>
  <c r="U409" i="11"/>
  <c r="U725" i="11"/>
  <c r="U608" i="11"/>
  <c r="U308" i="11"/>
  <c r="U135" i="11"/>
  <c r="V135" i="11" s="1"/>
  <c r="W135" i="11" s="1"/>
  <c r="U789" i="11"/>
  <c r="U163" i="11"/>
  <c r="U218" i="11"/>
  <c r="U610" i="11"/>
  <c r="U388" i="11"/>
  <c r="U222" i="11"/>
  <c r="U562" i="11"/>
  <c r="R8" i="13"/>
  <c r="U638" i="11"/>
  <c r="U215" i="11"/>
  <c r="U324" i="11"/>
  <c r="U394" i="11"/>
  <c r="U706" i="11"/>
  <c r="U420" i="11"/>
  <c r="U155" i="11"/>
  <c r="U175" i="11"/>
  <c r="U631" i="11"/>
  <c r="U417" i="11"/>
  <c r="U440" i="11"/>
  <c r="R9" i="13"/>
  <c r="U26" i="11"/>
  <c r="U151" i="11"/>
  <c r="U139" i="11"/>
  <c r="U359" i="11"/>
  <c r="V359" i="11" s="1"/>
  <c r="W359" i="11" s="1"/>
  <c r="U400" i="11"/>
  <c r="U667" i="11"/>
  <c r="U583" i="11"/>
  <c r="U261" i="11"/>
  <c r="U537" i="11"/>
  <c r="U589" i="11"/>
  <c r="U88" i="11"/>
  <c r="R10" i="13"/>
  <c r="U446" i="11"/>
  <c r="U339" i="11"/>
  <c r="V339" i="11" s="1"/>
  <c r="W339" i="11" s="1"/>
  <c r="U209" i="11"/>
  <c r="V209" i="11" s="1"/>
  <c r="W209" i="11" s="1"/>
  <c r="U99" i="11"/>
  <c r="R30" i="13"/>
  <c r="U191" i="11"/>
  <c r="U695" i="11"/>
  <c r="U145" i="11"/>
  <c r="Y3" i="12"/>
  <c r="U612" i="11"/>
  <c r="U729" i="11"/>
  <c r="U651" i="11"/>
  <c r="U318" i="11"/>
  <c r="U138" i="11"/>
  <c r="V138" i="11" s="1"/>
  <c r="W138" i="11" s="1"/>
  <c r="U570" i="11"/>
  <c r="U266" i="11"/>
  <c r="U65" i="11"/>
  <c r="U512" i="11"/>
  <c r="U399" i="11"/>
  <c r="V399" i="11" s="1"/>
  <c r="W399" i="11" s="1"/>
  <c r="U146" i="11"/>
  <c r="Y12" i="12"/>
  <c r="U326" i="11"/>
  <c r="U457" i="11"/>
  <c r="R15" i="13"/>
  <c r="U380" i="11"/>
  <c r="U719" i="11"/>
  <c r="U757" i="11"/>
  <c r="U519" i="11"/>
  <c r="U703" i="11"/>
  <c r="V703" i="11" s="1"/>
  <c r="W703" i="11" s="1"/>
  <c r="U548" i="11"/>
  <c r="U552" i="11"/>
  <c r="U85" i="11"/>
  <c r="U134" i="11"/>
  <c r="U398" i="11"/>
  <c r="V398" i="11" s="1"/>
  <c r="W398" i="11" s="1"/>
  <c r="U369" i="11"/>
  <c r="V369" i="11" s="1"/>
  <c r="W369" i="11" s="1"/>
  <c r="U258" i="11"/>
  <c r="U636" i="11"/>
  <c r="U605" i="11"/>
  <c r="U649" i="11"/>
  <c r="U622" i="11"/>
  <c r="U344" i="11"/>
  <c r="U196" i="11"/>
  <c r="U760" i="11"/>
  <c r="Y2" i="8"/>
  <c r="Z2" i="8" s="1"/>
  <c r="U2" i="11"/>
  <c r="R2" i="13"/>
  <c r="W399" i="3"/>
  <c r="G416" i="3" s="1" a="1"/>
  <c r="G416" i="3" s="1"/>
  <c r="N399" i="3"/>
  <c r="H208" i="16"/>
  <c r="J208" i="16"/>
  <c r="K208" i="16" s="1"/>
  <c r="H244" i="16"/>
  <c r="V417" i="3"/>
  <c r="F430" i="3" s="1" a="1"/>
  <c r="F430" i="3" s="1"/>
  <c r="M417" i="3"/>
  <c r="V396" i="3"/>
  <c r="F411" i="3" s="1" a="1"/>
  <c r="F411" i="3" s="1"/>
  <c r="M396" i="3"/>
  <c r="O304" i="3"/>
  <c r="G304" i="14"/>
  <c r="P304" i="3"/>
  <c r="G304" i="16"/>
  <c r="V285" i="3"/>
  <c r="F296" i="3" s="1" a="1"/>
  <c r="F296" i="3" s="1"/>
  <c r="M285" i="3"/>
  <c r="F247" i="16"/>
  <c r="F247" i="14"/>
  <c r="I369" i="14"/>
  <c r="J369" i="14" s="1"/>
  <c r="K369" i="14" s="1"/>
  <c r="I369" i="16"/>
  <c r="G260" i="16"/>
  <c r="O260" i="3"/>
  <c r="G260" i="14"/>
  <c r="I140" i="14"/>
  <c r="J140" i="14" s="1"/>
  <c r="K140" i="14" s="1"/>
  <c r="I140" i="16"/>
  <c r="J140" i="16" s="1"/>
  <c r="K140" i="16" s="1"/>
  <c r="W263" i="3"/>
  <c r="G280" i="3" s="1" a="1"/>
  <c r="G280" i="3" s="1"/>
  <c r="N263" i="3"/>
  <c r="J351" i="16"/>
  <c r="K351" i="16" s="1"/>
  <c r="H351" i="16"/>
  <c r="F398" i="14"/>
  <c r="F398" i="16"/>
  <c r="P363" i="3"/>
  <c r="G363" i="16"/>
  <c r="G363" i="14"/>
  <c r="O363" i="3"/>
  <c r="O127" i="3"/>
  <c r="P127" i="3"/>
  <c r="G137" i="3" s="1" a="1"/>
  <c r="G137" i="3" s="1"/>
  <c r="F127" i="14"/>
  <c r="F127" i="16"/>
  <c r="F623" i="16"/>
  <c r="F623" i="14"/>
  <c r="W321" i="3"/>
  <c r="G333" i="3" s="1" a="1"/>
  <c r="G333" i="3" s="1"/>
  <c r="N321" i="3"/>
  <c r="G353" i="16"/>
  <c r="G353" i="14"/>
  <c r="V261" i="3"/>
  <c r="F273" i="3" s="1" a="1"/>
  <c r="F273" i="3" s="1"/>
  <c r="M261" i="3"/>
  <c r="W285" i="3"/>
  <c r="G447" i="3" s="1" a="1"/>
  <c r="G447" i="3" s="1"/>
  <c r="N285" i="3"/>
  <c r="P274" i="3"/>
  <c r="F274" i="14"/>
  <c r="F274" i="16"/>
  <c r="V412" i="3"/>
  <c r="F425" i="3" s="1" a="1"/>
  <c r="F425" i="3" s="1"/>
  <c r="M412" i="3"/>
  <c r="W365" i="3"/>
  <c r="G486" i="3" s="1" a="1"/>
  <c r="G486" i="3" s="1"/>
  <c r="N365" i="3"/>
  <c r="I245" i="14"/>
  <c r="J245" i="14" s="1"/>
  <c r="K245" i="14" s="1"/>
  <c r="I245" i="16"/>
  <c r="J245" i="16" s="1"/>
  <c r="K245" i="16" s="1"/>
  <c r="V637" i="3"/>
  <c r="F657" i="3" s="1" a="1"/>
  <c r="F657" i="3" s="1"/>
  <c r="M637" i="3"/>
  <c r="G278" i="14"/>
  <c r="G278" i="16"/>
  <c r="W371" i="3"/>
  <c r="G487" i="3" s="1" a="1"/>
  <c r="G487" i="3" s="1"/>
  <c r="N371" i="3"/>
  <c r="F237" i="14"/>
  <c r="F237" i="16"/>
  <c r="P237" i="3"/>
  <c r="O237" i="3"/>
  <c r="O144" i="3"/>
  <c r="G144" i="16"/>
  <c r="G144" i="14"/>
  <c r="G279" i="14"/>
  <c r="G279" i="16"/>
  <c r="O279" i="3"/>
  <c r="H224" i="16"/>
  <c r="I246" i="14"/>
  <c r="J246" i="14" s="1"/>
  <c r="K246" i="14" s="1"/>
  <c r="I246" i="16"/>
  <c r="J246" i="16" s="1"/>
  <c r="K246" i="16" s="1"/>
  <c r="I217" i="16"/>
  <c r="J217" i="16" s="1"/>
  <c r="K217" i="16" s="1"/>
  <c r="I217" i="14"/>
  <c r="J217" i="14" s="1"/>
  <c r="K217" i="14" s="1"/>
  <c r="I236" i="16"/>
  <c r="J236" i="16" s="1"/>
  <c r="K236" i="16" s="1"/>
  <c r="I236" i="14"/>
  <c r="J236" i="14" s="1"/>
  <c r="K236" i="14" s="1"/>
  <c r="V390" i="3"/>
  <c r="F404" i="3" s="1" a="1"/>
  <c r="F404" i="3" s="1"/>
  <c r="M390" i="3"/>
  <c r="G258" i="14"/>
  <c r="G258" i="16"/>
  <c r="O258" i="3"/>
  <c r="P258" i="3"/>
  <c r="I277" i="14"/>
  <c r="J277" i="14" s="1"/>
  <c r="K277" i="14" s="1"/>
  <c r="I277" i="16"/>
  <c r="J277" i="16" s="1"/>
  <c r="K277" i="16" s="1"/>
  <c r="I113" i="14"/>
  <c r="J113" i="14" s="1"/>
  <c r="K113" i="14" s="1"/>
  <c r="I113" i="16"/>
  <c r="J113" i="16" s="1"/>
  <c r="K113" i="16" s="1"/>
  <c r="V113" i="3"/>
  <c r="F124" i="3" s="1" a="1"/>
  <c r="F124" i="3" s="1"/>
  <c r="F144" i="14"/>
  <c r="F144" i="16"/>
  <c r="P144" i="3"/>
  <c r="I243" i="14"/>
  <c r="I243" i="16"/>
  <c r="J243" i="16" s="1"/>
  <c r="K243" i="16" s="1"/>
  <c r="W444" i="3"/>
  <c r="G459" i="3" s="1" a="1"/>
  <c r="G459" i="3" s="1"/>
  <c r="N444" i="3"/>
  <c r="V253" i="3"/>
  <c r="F268" i="3" s="1" a="1"/>
  <c r="F268" i="3" s="1"/>
  <c r="M253" i="3"/>
  <c r="G127" i="14"/>
  <c r="G127" i="16"/>
  <c r="G427" i="16"/>
  <c r="G427" i="14"/>
  <c r="P427" i="3"/>
  <c r="O427" i="3"/>
  <c r="G563" i="3" a="1"/>
  <c r="G563" i="3" s="1"/>
  <c r="W563" i="3" s="1"/>
  <c r="N543" i="3"/>
  <c r="I409" i="16"/>
  <c r="J409" i="16" s="1"/>
  <c r="K409" i="16" s="1"/>
  <c r="I409" i="14"/>
  <c r="J409" i="14" s="1"/>
  <c r="K409" i="14" s="1"/>
  <c r="F375" i="16"/>
  <c r="F375" i="14"/>
  <c r="F489" i="3" a="1"/>
  <c r="F489" i="3" s="1"/>
  <c r="V489" i="3" s="1"/>
  <c r="M383" i="3"/>
  <c r="H284" i="14"/>
  <c r="H248" i="16"/>
  <c r="N288" i="3"/>
  <c r="G294" i="3" a="1"/>
  <c r="G294" i="3" s="1"/>
  <c r="W294" i="3" s="1"/>
  <c r="I262" i="16"/>
  <c r="I262" i="14"/>
  <c r="J262" i="14" s="1"/>
  <c r="K262" i="14" s="1"/>
  <c r="J248" i="14"/>
  <c r="K248" i="14" s="1"/>
  <c r="H248" i="14"/>
  <c r="G286" i="16"/>
  <c r="G286" i="14"/>
  <c r="P286" i="3"/>
  <c r="G406" i="14"/>
  <c r="G406" i="16"/>
  <c r="O406" i="3"/>
  <c r="P406" i="3"/>
  <c r="G443" i="3" a="1"/>
  <c r="G443" i="3" s="1"/>
  <c r="W443" i="3" s="1"/>
  <c r="N426" i="3"/>
  <c r="J284" i="16"/>
  <c r="K284" i="16" s="1"/>
  <c r="H284" i="16"/>
  <c r="I397" i="16"/>
  <c r="J397" i="16" s="1"/>
  <c r="K397" i="16" s="1"/>
  <c r="I397" i="14"/>
  <c r="J397" i="14" s="1"/>
  <c r="K397" i="14" s="1"/>
  <c r="F405" i="14"/>
  <c r="F405" i="16"/>
  <c r="F437" i="3" a="1"/>
  <c r="F437" i="3" s="1"/>
  <c r="V437" i="3" s="1"/>
  <c r="M422" i="3"/>
  <c r="G579" i="3" a="1"/>
  <c r="G579" i="3" s="1"/>
  <c r="W579" i="3" s="1"/>
  <c r="N479" i="3"/>
  <c r="I453" i="14"/>
  <c r="J453" i="14" s="1"/>
  <c r="K453" i="14" s="1"/>
  <c r="I453" i="16"/>
  <c r="J453" i="16" s="1"/>
  <c r="K453" i="16" s="1"/>
  <c r="P472" i="3"/>
  <c r="G472" i="16"/>
  <c r="G472" i="14"/>
  <c r="O472" i="3"/>
  <c r="F662" i="16"/>
  <c r="O621" i="3"/>
  <c r="P620" i="3"/>
  <c r="F600" i="14"/>
  <c r="O620" i="3"/>
  <c r="M613" i="3"/>
  <c r="N660" i="3"/>
  <c r="M683" i="3"/>
  <c r="F683" i="14" s="1"/>
  <c r="F688" i="3" a="1"/>
  <c r="F688" i="3" s="1"/>
  <c r="V688" i="3" s="1"/>
  <c r="M636" i="3"/>
  <c r="O636" i="3" s="1"/>
  <c r="N742" i="3"/>
  <c r="N577" i="3"/>
  <c r="G590" i="3" a="1"/>
  <c r="G590" i="3" s="1"/>
  <c r="W590" i="3" s="1"/>
  <c r="M635" i="3"/>
  <c r="F649" i="3" a="1"/>
  <c r="F649" i="3" s="1"/>
  <c r="V649" i="3" s="1"/>
  <c r="F773" i="3" a="1"/>
  <c r="F773" i="3" s="1"/>
  <c r="V773" i="3" s="1"/>
  <c r="F715" i="3" a="1"/>
  <c r="F715" i="3" s="1"/>
  <c r="V715" i="3" s="1"/>
  <c r="F620" i="16"/>
  <c r="F620" i="14"/>
  <c r="F707" i="3" a="1"/>
  <c r="F707" i="3" s="1"/>
  <c r="V707" i="3" s="1"/>
  <c r="F702" i="14"/>
  <c r="F702" i="16"/>
  <c r="F694" i="14"/>
  <c r="F694" i="16"/>
  <c r="I39" i="14"/>
  <c r="J39" i="14" s="1"/>
  <c r="K39" i="14" s="1"/>
  <c r="I39" i="16"/>
  <c r="J39" i="16" s="1"/>
  <c r="K39" i="16" s="1"/>
  <c r="F606" i="3" a="1"/>
  <c r="F606" i="3" s="1"/>
  <c r="V606" i="3" s="1"/>
  <c r="G557" i="14"/>
  <c r="G557" i="16"/>
  <c r="G567" i="14"/>
  <c r="G567" i="16"/>
  <c r="H27" i="14"/>
  <c r="O27" i="14" s="1"/>
  <c r="F716" i="3" a="1"/>
  <c r="F716" i="3" s="1"/>
  <c r="V716" i="3" s="1"/>
  <c r="F57" i="14"/>
  <c r="F57" i="16"/>
  <c r="G656" i="14"/>
  <c r="G656" i="16"/>
  <c r="G545" i="14"/>
  <c r="G545" i="16"/>
  <c r="F621" i="14"/>
  <c r="F621" i="16"/>
  <c r="H27" i="16"/>
  <c r="R27" i="16" s="1"/>
  <c r="G676" i="3" a="1"/>
  <c r="G676" i="3" s="1"/>
  <c r="W676" i="3" s="1"/>
  <c r="G635" i="3" a="1"/>
  <c r="G635" i="3" s="1"/>
  <c r="W635" i="3" s="1"/>
  <c r="G673" i="3" a="1"/>
  <c r="G673" i="3" s="1"/>
  <c r="W673" i="3" s="1"/>
  <c r="V77" i="11" l="1"/>
  <c r="W77" i="11" s="1"/>
  <c r="V702" i="11"/>
  <c r="W702" i="11" s="1"/>
  <c r="V561" i="11"/>
  <c r="W561" i="11" s="1"/>
  <c r="V64" i="11"/>
  <c r="W64" i="11" s="1"/>
  <c r="V729" i="11"/>
  <c r="W729" i="11" s="1"/>
  <c r="V324" i="11"/>
  <c r="W324" i="11" s="1"/>
  <c r="Z31" i="8"/>
  <c r="Z46" i="8"/>
  <c r="V612" i="11"/>
  <c r="W612" i="11" s="1"/>
  <c r="V728" i="11"/>
  <c r="W728" i="11" s="1"/>
  <c r="V462" i="11"/>
  <c r="W462" i="11" s="1"/>
  <c r="V730" i="11"/>
  <c r="W730" i="11" s="1"/>
  <c r="V323" i="11"/>
  <c r="W323" i="11" s="1"/>
  <c r="V416" i="11"/>
  <c r="W416" i="11" s="1"/>
  <c r="V120" i="11"/>
  <c r="W120" i="11" s="1"/>
  <c r="V18" i="11"/>
  <c r="W18" i="11" s="1"/>
  <c r="V690" i="11"/>
  <c r="W690" i="11" s="1"/>
  <c r="V301" i="11"/>
  <c r="W301" i="11" s="1"/>
  <c r="V318" i="11"/>
  <c r="W318" i="11" s="1"/>
  <c r="V537" i="11"/>
  <c r="W537" i="11" s="1"/>
  <c r="V388" i="11"/>
  <c r="W388" i="11" s="1"/>
  <c r="V592" i="11"/>
  <c r="W592" i="11" s="1"/>
  <c r="V178" i="11"/>
  <c r="W178" i="11" s="1"/>
  <c r="V718" i="11"/>
  <c r="W718" i="11" s="1"/>
  <c r="V535" i="11"/>
  <c r="W535" i="11" s="1"/>
  <c r="V536" i="11"/>
  <c r="W536" i="11" s="1"/>
  <c r="V351" i="11"/>
  <c r="W351" i="11" s="1"/>
  <c r="V396" i="11"/>
  <c r="W396" i="11" s="1"/>
  <c r="V134" i="11"/>
  <c r="W134" i="11" s="1"/>
  <c r="V789" i="11"/>
  <c r="W789" i="11" s="1"/>
  <c r="V302" i="11"/>
  <c r="W302" i="11" s="1"/>
  <c r="V757" i="11"/>
  <c r="W757" i="11" s="1"/>
  <c r="V754" i="11"/>
  <c r="W754" i="11" s="1"/>
  <c r="V128" i="11"/>
  <c r="W128" i="11" s="1"/>
  <c r="V442" i="11"/>
  <c r="W442" i="11" s="1"/>
  <c r="V44" i="11"/>
  <c r="W44" i="11" s="1"/>
  <c r="V395" i="11"/>
  <c r="W395" i="11" s="1"/>
  <c r="G575" i="14"/>
  <c r="V330" i="11"/>
  <c r="W330" i="11" s="1"/>
  <c r="H369" i="14"/>
  <c r="V719" i="11"/>
  <c r="W719" i="11" s="1"/>
  <c r="V400" i="11"/>
  <c r="W400" i="11" s="1"/>
  <c r="V711" i="11"/>
  <c r="W711" i="11" s="1"/>
  <c r="V221" i="11"/>
  <c r="W221" i="11" s="1"/>
  <c r="V725" i="11"/>
  <c r="W725" i="11" s="1"/>
  <c r="V376" i="11"/>
  <c r="W376" i="11" s="1"/>
  <c r="V664" i="11"/>
  <c r="W664" i="11" s="1"/>
  <c r="V292" i="11"/>
  <c r="W292" i="11" s="1"/>
  <c r="Z9" i="8"/>
  <c r="V258" i="11"/>
  <c r="W258" i="11" s="1"/>
  <c r="V146" i="11"/>
  <c r="W146" i="11" s="1"/>
  <c r="V99" i="11"/>
  <c r="W99" i="11" s="1"/>
  <c r="V610" i="11"/>
  <c r="W610" i="11" s="1"/>
  <c r="V164" i="11"/>
  <c r="W164" i="11" s="1"/>
  <c r="V153" i="11"/>
  <c r="W153" i="11" s="1"/>
  <c r="V778" i="11"/>
  <c r="W778" i="11" s="1"/>
  <c r="V295" i="11"/>
  <c r="W295" i="11" s="1"/>
  <c r="V390" i="11"/>
  <c r="W390" i="11" s="1"/>
  <c r="V333" i="11"/>
  <c r="W333" i="11" s="1"/>
  <c r="V676" i="11"/>
  <c r="W676" i="11" s="1"/>
  <c r="H259" i="14"/>
  <c r="Z90" i="8"/>
  <c r="V380" i="11"/>
  <c r="W380" i="11" s="1"/>
  <c r="V175" i="11"/>
  <c r="W175" i="11" s="1"/>
  <c r="V210" i="11"/>
  <c r="W210" i="11" s="1"/>
  <c r="V487" i="11"/>
  <c r="W487" i="11" s="1"/>
  <c r="V112" i="11"/>
  <c r="W112" i="11" s="1"/>
  <c r="V634" i="11"/>
  <c r="W634" i="11" s="1"/>
  <c r="V244" i="11"/>
  <c r="W244" i="11" s="1"/>
  <c r="V123" i="11"/>
  <c r="W123" i="11" s="1"/>
  <c r="Z96" i="8"/>
  <c r="Z44" i="8"/>
  <c r="V155" i="11"/>
  <c r="W155" i="11" s="1"/>
  <c r="V308" i="11"/>
  <c r="W308" i="11" s="1"/>
  <c r="Z71" i="8"/>
  <c r="V404" i="11"/>
  <c r="W404" i="11" s="1"/>
  <c r="V589" i="11"/>
  <c r="W589" i="11" s="1"/>
  <c r="V151" i="11"/>
  <c r="W151" i="11" s="1"/>
  <c r="Z83" i="8"/>
  <c r="V755" i="11"/>
  <c r="W755" i="11" s="1"/>
  <c r="V545" i="11"/>
  <c r="W545" i="11" s="1"/>
  <c r="V26" i="11"/>
  <c r="W26" i="11" s="1"/>
  <c r="V706" i="11"/>
  <c r="W706" i="11" s="1"/>
  <c r="V262" i="11"/>
  <c r="W262" i="11" s="1"/>
  <c r="Z26" i="8"/>
  <c r="H196" i="16"/>
  <c r="V261" i="11"/>
  <c r="W261" i="11" s="1"/>
  <c r="V394" i="11"/>
  <c r="W394" i="11" s="1"/>
  <c r="Z86" i="8"/>
  <c r="Z22" i="8"/>
  <c r="V583" i="11"/>
  <c r="W583" i="11" s="1"/>
  <c r="V218" i="11"/>
  <c r="W218" i="11" s="1"/>
  <c r="V596" i="11"/>
  <c r="W596" i="11" s="1"/>
  <c r="Z93" i="8"/>
  <c r="Z33" i="8"/>
  <c r="V446" i="11"/>
  <c r="W446" i="11" s="1"/>
  <c r="V362" i="11"/>
  <c r="W362" i="11" s="1"/>
  <c r="V118" i="11"/>
  <c r="W118" i="11" s="1"/>
  <c r="V117" i="11"/>
  <c r="W117" i="11" s="1"/>
  <c r="V772" i="11"/>
  <c r="W772" i="11" s="1"/>
  <c r="V104" i="11"/>
  <c r="W104" i="11" s="1"/>
  <c r="Z29" i="8"/>
  <c r="V223" i="11"/>
  <c r="W223" i="11" s="1"/>
  <c r="V349" i="11"/>
  <c r="W349" i="11" s="1"/>
  <c r="V266" i="11"/>
  <c r="W266" i="11" s="1"/>
  <c r="V452" i="11"/>
  <c r="W452" i="11" s="1"/>
  <c r="V457" i="11"/>
  <c r="W457" i="11" s="1"/>
  <c r="V695" i="11"/>
  <c r="W695" i="11" s="1"/>
  <c r="V88" i="11"/>
  <c r="W88" i="11" s="1"/>
  <c r="V180" i="11"/>
  <c r="W180" i="11" s="1"/>
  <c r="V233" i="11"/>
  <c r="W233" i="11" s="1"/>
  <c r="V483" i="11"/>
  <c r="W483" i="11" s="1"/>
  <c r="V604" i="11"/>
  <c r="W604" i="11" s="1"/>
  <c r="V642" i="11"/>
  <c r="W642" i="11" s="1"/>
  <c r="V132" i="11"/>
  <c r="W132" i="11" s="1"/>
  <c r="V605" i="11"/>
  <c r="W605" i="11" s="1"/>
  <c r="V548" i="11"/>
  <c r="W548" i="11" s="1"/>
  <c r="V191" i="11"/>
  <c r="W191" i="11" s="1"/>
  <c r="V222" i="11"/>
  <c r="W222" i="11" s="1"/>
  <c r="V608" i="11"/>
  <c r="W608" i="11" s="1"/>
  <c r="V437" i="11"/>
  <c r="W437" i="11" s="1"/>
  <c r="V538" i="11"/>
  <c r="W538" i="11" s="1"/>
  <c r="V652" i="11"/>
  <c r="W652" i="11" s="1"/>
  <c r="V406" i="11"/>
  <c r="W406" i="11" s="1"/>
  <c r="V42" i="11"/>
  <c r="W42" i="11" s="1"/>
  <c r="V531" i="11"/>
  <c r="W531" i="11" s="1"/>
  <c r="V771" i="11"/>
  <c r="W771" i="11" s="1"/>
  <c r="V454" i="11"/>
  <c r="W454" i="11" s="1"/>
  <c r="V234" i="11"/>
  <c r="W234" i="11" s="1"/>
  <c r="V361" i="11"/>
  <c r="W361" i="11" s="1"/>
  <c r="V653" i="11"/>
  <c r="W653" i="11" s="1"/>
  <c r="V533" i="11"/>
  <c r="W533" i="11" s="1"/>
  <c r="V289" i="11"/>
  <c r="W289" i="11" s="1"/>
  <c r="V603" i="11"/>
  <c r="W603" i="11" s="1"/>
  <c r="V284" i="11"/>
  <c r="W284" i="11" s="1"/>
  <c r="V75" i="11"/>
  <c r="W75" i="11" s="1"/>
  <c r="V549" i="11"/>
  <c r="W549" i="11" s="1"/>
  <c r="V641" i="11"/>
  <c r="W641" i="11" s="1"/>
  <c r="V753" i="11"/>
  <c r="W753" i="11" s="1"/>
  <c r="V254" i="11"/>
  <c r="W254" i="11" s="1"/>
  <c r="V350" i="11"/>
  <c r="W350" i="11" s="1"/>
  <c r="V503" i="11"/>
  <c r="W503" i="11" s="1"/>
  <c r="V489" i="11"/>
  <c r="W489" i="11" s="1"/>
  <c r="V43" i="11"/>
  <c r="W43" i="11" s="1"/>
  <c r="V409" i="11"/>
  <c r="W409" i="11" s="1"/>
  <c r="V697" i="11"/>
  <c r="W697" i="11" s="1"/>
  <c r="V539" i="11"/>
  <c r="W539" i="11" s="1"/>
  <c r="V11" i="11"/>
  <c r="W11" i="11" s="1"/>
  <c r="V5" i="11"/>
  <c r="W5" i="11" s="1"/>
  <c r="V235" i="11"/>
  <c r="W235" i="11" s="1"/>
  <c r="V435" i="11"/>
  <c r="W435" i="11" s="1"/>
  <c r="V488" i="11"/>
  <c r="W488" i="11" s="1"/>
  <c r="V490" i="11"/>
  <c r="W490" i="11" s="1"/>
  <c r="Z64" i="8"/>
  <c r="V451" i="11"/>
  <c r="W451" i="11" s="1"/>
  <c r="V177" i="11"/>
  <c r="W177" i="11" s="1"/>
  <c r="Z18" i="8"/>
  <c r="V769" i="11"/>
  <c r="W769" i="11" s="1"/>
  <c r="V650" i="11"/>
  <c r="W650" i="11" s="1"/>
  <c r="V502" i="11"/>
  <c r="W502" i="11" s="1"/>
  <c r="V196" i="11"/>
  <c r="W196" i="11" s="1"/>
  <c r="V417" i="11"/>
  <c r="W417" i="11" s="1"/>
  <c r="V215" i="11"/>
  <c r="W215" i="11" s="1"/>
  <c r="Z8" i="8"/>
  <c r="V194" i="11"/>
  <c r="W194" i="11" s="1"/>
  <c r="V241" i="11"/>
  <c r="W241" i="11" s="1"/>
  <c r="Z47" i="8"/>
  <c r="V46" i="11"/>
  <c r="W46" i="11" s="1"/>
  <c r="V678" i="11"/>
  <c r="W678" i="11" s="1"/>
  <c r="V371" i="11"/>
  <c r="W371" i="11" s="1"/>
  <c r="I237" i="14"/>
  <c r="J237" i="14" s="1"/>
  <c r="K237" i="14" s="1"/>
  <c r="V609" i="11"/>
  <c r="W609" i="11" s="1"/>
  <c r="V110" i="11"/>
  <c r="W110" i="11" s="1"/>
  <c r="V321" i="11"/>
  <c r="W321" i="11" s="1"/>
  <c r="V788" i="11"/>
  <c r="W788" i="11" s="1"/>
  <c r="V322" i="11"/>
  <c r="W322" i="11" s="1"/>
  <c r="V242" i="11"/>
  <c r="W242" i="11" s="1"/>
  <c r="H217" i="14"/>
  <c r="V552" i="11"/>
  <c r="W552" i="11" s="1"/>
  <c r="V562" i="11"/>
  <c r="W562" i="11" s="1"/>
  <c r="V507" i="11"/>
  <c r="W507" i="11" s="1"/>
  <c r="V699" i="11"/>
  <c r="W699" i="11" s="1"/>
  <c r="V325" i="11"/>
  <c r="W325" i="11" s="1"/>
  <c r="V496" i="11"/>
  <c r="W496" i="11" s="1"/>
  <c r="V563" i="11"/>
  <c r="W563" i="11" s="1"/>
  <c r="V520" i="11"/>
  <c r="W520" i="11" s="1"/>
  <c r="V593" i="11"/>
  <c r="W593" i="11" s="1"/>
  <c r="V212" i="11"/>
  <c r="W212" i="11" s="1"/>
  <c r="Z39" i="8"/>
  <c r="V557" i="11"/>
  <c r="W557" i="11" s="1"/>
  <c r="Z85" i="8"/>
  <c r="V508" i="11"/>
  <c r="W508" i="11" s="1"/>
  <c r="V414" i="11"/>
  <c r="W414" i="11" s="1"/>
  <c r="V415" i="11"/>
  <c r="W415" i="11" s="1"/>
  <c r="Z79" i="8"/>
  <c r="Z20" i="8"/>
  <c r="V785" i="11"/>
  <c r="W785" i="11" s="1"/>
  <c r="V133" i="11"/>
  <c r="W133" i="11" s="1"/>
  <c r="V632" i="11"/>
  <c r="W632" i="11" s="1"/>
  <c r="V2" i="11"/>
  <c r="W2" i="11" s="1"/>
  <c r="V78" i="11"/>
  <c r="W78" i="11" s="1"/>
  <c r="V783" i="11"/>
  <c r="W783" i="11" s="1"/>
  <c r="V558" i="11"/>
  <c r="W558" i="11" s="1"/>
  <c r="V195" i="11"/>
  <c r="W195" i="11" s="1"/>
  <c r="V124" i="11"/>
  <c r="W124" i="11" s="1"/>
  <c r="V19" i="11"/>
  <c r="W19" i="11" s="1"/>
  <c r="H246" i="16"/>
  <c r="V519" i="11"/>
  <c r="W519" i="11" s="1"/>
  <c r="V651" i="11"/>
  <c r="W651" i="11" s="1"/>
  <c r="V623" i="11"/>
  <c r="W623" i="11" s="1"/>
  <c r="V91" i="11"/>
  <c r="W91" i="11" s="1"/>
  <c r="V346" i="11"/>
  <c r="W346" i="11" s="1"/>
  <c r="V765" i="11"/>
  <c r="W765" i="11" s="1"/>
  <c r="V250" i="11"/>
  <c r="W250" i="11" s="1"/>
  <c r="V142" i="11"/>
  <c r="W142" i="11" s="1"/>
  <c r="Z30" i="8"/>
  <c r="V271" i="11"/>
  <c r="W271" i="11" s="1"/>
  <c r="V758" i="11"/>
  <c r="W758" i="11" s="1"/>
  <c r="V433" i="11"/>
  <c r="W433" i="11" s="1"/>
  <c r="V654" i="11"/>
  <c r="W654" i="11" s="1"/>
  <c r="V431" i="11"/>
  <c r="W431" i="11" s="1"/>
  <c r="Z98" i="8"/>
  <c r="V698" i="11"/>
  <c r="W698" i="11" s="1"/>
  <c r="V482" i="11"/>
  <c r="W482" i="11" s="1"/>
  <c r="V357" i="11"/>
  <c r="W357" i="11" s="1"/>
  <c r="Z51" i="8"/>
  <c r="V364" i="11"/>
  <c r="W364" i="11" s="1"/>
  <c r="V752" i="11"/>
  <c r="W752" i="11" s="1"/>
  <c r="V204" i="11"/>
  <c r="W204" i="11" s="1"/>
  <c r="V722" i="11"/>
  <c r="W722" i="11" s="1"/>
  <c r="V227" i="11"/>
  <c r="W227" i="11" s="1"/>
  <c r="V784" i="11"/>
  <c r="W784" i="11" s="1"/>
  <c r="V484" i="11"/>
  <c r="W484" i="11" s="1"/>
  <c r="V565" i="11"/>
  <c r="W565" i="11" s="1"/>
  <c r="V251" i="11"/>
  <c r="W251" i="11" s="1"/>
  <c r="V645" i="11"/>
  <c r="W645" i="11" s="1"/>
  <c r="Z89" i="8"/>
  <c r="V619" i="11"/>
  <c r="W619" i="11" s="1"/>
  <c r="V661" i="11"/>
  <c r="W661" i="11" s="1"/>
  <c r="V673" i="11"/>
  <c r="W673" i="11" s="1"/>
  <c r="V588" i="11"/>
  <c r="W588" i="11" s="1"/>
  <c r="V32" i="11"/>
  <c r="W32" i="11" s="1"/>
  <c r="V683" i="11"/>
  <c r="W683" i="11" s="1"/>
  <c r="V182" i="11"/>
  <c r="W182" i="11" s="1"/>
  <c r="V121" i="11"/>
  <c r="W121" i="11" s="1"/>
  <c r="V307" i="11"/>
  <c r="W307" i="11" s="1"/>
  <c r="V161" i="11"/>
  <c r="W161" i="11" s="1"/>
  <c r="V35" i="11"/>
  <c r="W35" i="11" s="1"/>
  <c r="V300" i="11"/>
  <c r="W300" i="11" s="1"/>
  <c r="V685" i="11"/>
  <c r="W685" i="11" s="1"/>
  <c r="V169" i="11"/>
  <c r="W169" i="11" s="1"/>
  <c r="V268" i="11"/>
  <c r="W268" i="11" s="1"/>
  <c r="V229" i="11"/>
  <c r="W229" i="11" s="1"/>
  <c r="V67" i="11"/>
  <c r="W67" i="11" s="1"/>
  <c r="V635" i="11"/>
  <c r="W635" i="11" s="1"/>
  <c r="Z99" i="8"/>
  <c r="Z11" i="8"/>
  <c r="V741" i="11"/>
  <c r="W741" i="11" s="1"/>
  <c r="V438" i="11"/>
  <c r="W438" i="11" s="1"/>
  <c r="V181" i="11"/>
  <c r="W181" i="11" s="1"/>
  <c r="V781" i="11"/>
  <c r="W781" i="11" s="1"/>
  <c r="V269" i="11"/>
  <c r="W269" i="11" s="1"/>
  <c r="V460" i="11"/>
  <c r="W460" i="11" s="1"/>
  <c r="V213" i="11"/>
  <c r="W213" i="11" s="1"/>
  <c r="V59" i="11"/>
  <c r="W59" i="11" s="1"/>
  <c r="V425" i="11"/>
  <c r="W425" i="11" s="1"/>
  <c r="Z17" i="8"/>
  <c r="V760" i="11"/>
  <c r="W760" i="11" s="1"/>
  <c r="V440" i="11"/>
  <c r="W440" i="11" s="1"/>
  <c r="V286" i="11"/>
  <c r="W286" i="11" s="1"/>
  <c r="V510" i="11"/>
  <c r="W510" i="11" s="1"/>
  <c r="H236" i="16"/>
  <c r="V48" i="11"/>
  <c r="W48" i="11" s="1"/>
  <c r="V688" i="11"/>
  <c r="W688" i="11" s="1"/>
  <c r="V71" i="11"/>
  <c r="W71" i="11" s="1"/>
  <c r="I133" i="16"/>
  <c r="J133" i="16" s="1"/>
  <c r="K133" i="16" s="1"/>
  <c r="V618" i="11"/>
  <c r="W618" i="11" s="1"/>
  <c r="V630" i="11"/>
  <c r="W630" i="11" s="1"/>
  <c r="V379" i="11"/>
  <c r="W379" i="11" s="1"/>
  <c r="Z53" i="8"/>
  <c r="V334" i="11"/>
  <c r="W334" i="11" s="1"/>
  <c r="H235" i="14"/>
  <c r="H122" i="14"/>
  <c r="H113" i="16"/>
  <c r="R113" i="16" s="1"/>
  <c r="V614" i="11"/>
  <c r="W614" i="11" s="1"/>
  <c r="Z35" i="8"/>
  <c r="V23" i="11"/>
  <c r="W23" i="11" s="1"/>
  <c r="V270" i="11"/>
  <c r="W270" i="11" s="1"/>
  <c r="V73" i="11"/>
  <c r="W73" i="11" s="1"/>
  <c r="V780" i="11"/>
  <c r="W780" i="11" s="1"/>
  <c r="V314" i="11"/>
  <c r="W314" i="11" s="1"/>
  <c r="V162" i="11"/>
  <c r="W162" i="11" s="1"/>
  <c r="V273" i="11"/>
  <c r="W273" i="11" s="1"/>
  <c r="V408" i="11"/>
  <c r="W408" i="11" s="1"/>
  <c r="V61" i="11"/>
  <c r="W61" i="11" s="1"/>
  <c r="V459" i="11"/>
  <c r="W459" i="11" s="1"/>
  <c r="V517" i="11"/>
  <c r="W517" i="11" s="1"/>
  <c r="V714" i="11"/>
  <c r="W714" i="11" s="1"/>
  <c r="V505" i="11"/>
  <c r="W505" i="11" s="1"/>
  <c r="V506" i="11"/>
  <c r="W506" i="11" s="1"/>
  <c r="V298" i="11"/>
  <c r="W298" i="11" s="1"/>
  <c r="Z15" i="8"/>
  <c r="V611" i="11"/>
  <c r="W611" i="11" s="1"/>
  <c r="V453" i="11"/>
  <c r="W453" i="11" s="1"/>
  <c r="H245" i="14"/>
  <c r="V631" i="11"/>
  <c r="W631" i="11" s="1"/>
  <c r="V582" i="11"/>
  <c r="W582" i="11" s="1"/>
  <c r="V226" i="11"/>
  <c r="W226" i="11" s="1"/>
  <c r="Z102" i="8"/>
  <c r="V114" i="11"/>
  <c r="W114" i="11" s="1"/>
  <c r="V744" i="11"/>
  <c r="W744" i="11" s="1"/>
  <c r="V93" i="11"/>
  <c r="W93" i="11" s="1"/>
  <c r="H245" i="16"/>
  <c r="V613" i="11"/>
  <c r="W613" i="11" s="1"/>
  <c r="V197" i="11"/>
  <c r="W197" i="11" s="1"/>
  <c r="V550" i="11"/>
  <c r="W550" i="11" s="1"/>
  <c r="H246" i="14"/>
  <c r="V591" i="11"/>
  <c r="W591" i="11" s="1"/>
  <c r="V372" i="11"/>
  <c r="W372" i="11" s="1"/>
  <c r="V272" i="11"/>
  <c r="W272" i="11" s="1"/>
  <c r="V101" i="11"/>
  <c r="W101" i="11" s="1"/>
  <c r="V366" i="11"/>
  <c r="W366" i="11" s="1"/>
  <c r="V315" i="11"/>
  <c r="W315" i="11" s="1"/>
  <c r="V713" i="11"/>
  <c r="W713" i="11" s="1"/>
  <c r="Z5" i="8"/>
  <c r="Z68" i="8"/>
  <c r="V299" i="11"/>
  <c r="W299" i="11" s="1"/>
  <c r="V297" i="11"/>
  <c r="W297" i="11" s="1"/>
  <c r="H266" i="16"/>
  <c r="H236" i="14"/>
  <c r="H235" i="16"/>
  <c r="V523" i="11"/>
  <c r="W523" i="11" s="1"/>
  <c r="V590" i="11"/>
  <c r="W590" i="11" s="1"/>
  <c r="V465" i="11"/>
  <c r="W465" i="11" s="1"/>
  <c r="Z54" i="8"/>
  <c r="M124" i="3"/>
  <c r="V124" i="3"/>
  <c r="F135" i="3" s="1" a="1"/>
  <c r="F135" i="3" s="1"/>
  <c r="W124" i="3"/>
  <c r="G135" i="3" s="1" a="1"/>
  <c r="G135" i="3" s="1"/>
  <c r="N124" i="3"/>
  <c r="V585" i="11"/>
  <c r="W585" i="11" s="1"/>
  <c r="V186" i="11"/>
  <c r="W186" i="11" s="1"/>
  <c r="V57" i="11"/>
  <c r="W57" i="11" s="1"/>
  <c r="W591" i="3"/>
  <c r="G606" i="3" s="1" a="1"/>
  <c r="G606" i="3" s="1"/>
  <c r="W606" i="3" s="1"/>
  <c r="N591" i="3"/>
  <c r="V293" i="3"/>
  <c r="F311" i="3" s="1" a="1"/>
  <c r="F311" i="3" s="1"/>
  <c r="M293" i="3"/>
  <c r="W459" i="3"/>
  <c r="G465" i="3" s="1" a="1"/>
  <c r="G465" i="3" s="1"/>
  <c r="N459" i="3"/>
  <c r="P321" i="3"/>
  <c r="G321" i="14"/>
  <c r="G321" i="16"/>
  <c r="O321" i="3"/>
  <c r="I363" i="14"/>
  <c r="J363" i="14" s="1"/>
  <c r="K363" i="14" s="1"/>
  <c r="I363" i="16"/>
  <c r="J363" i="16" s="1"/>
  <c r="K363" i="16" s="1"/>
  <c r="I260" i="16"/>
  <c r="J260" i="16" s="1"/>
  <c r="K260" i="16" s="1"/>
  <c r="I260" i="14"/>
  <c r="J260" i="14" s="1"/>
  <c r="K260" i="14" s="1"/>
  <c r="V387" i="11"/>
  <c r="W387" i="11" s="1"/>
  <c r="Z103" i="8"/>
  <c r="V407" i="11"/>
  <c r="W407" i="11" s="1"/>
  <c r="V27" i="11"/>
  <c r="W27" i="11" s="1"/>
  <c r="V669" i="11"/>
  <c r="W669" i="11" s="1"/>
  <c r="Z77" i="8"/>
  <c r="V143" i="11"/>
  <c r="W143" i="11" s="1"/>
  <c r="V312" i="11"/>
  <c r="W312" i="11" s="1"/>
  <c r="V468" i="11"/>
  <c r="W468" i="11" s="1"/>
  <c r="V392" i="11"/>
  <c r="W392" i="11" s="1"/>
  <c r="Z101" i="8"/>
  <c r="Z60" i="8"/>
  <c r="V595" i="11"/>
  <c r="W595" i="11" s="1"/>
  <c r="V672" i="11"/>
  <c r="W672" i="11" s="1"/>
  <c r="V426" i="11"/>
  <c r="W426" i="11" s="1"/>
  <c r="V277" i="11"/>
  <c r="W277" i="11" s="1"/>
  <c r="V60" i="11"/>
  <c r="W60" i="11" s="1"/>
  <c r="Z91" i="8"/>
  <c r="V352" i="11"/>
  <c r="W352" i="11" s="1"/>
  <c r="V521" i="11"/>
  <c r="W521" i="11" s="1"/>
  <c r="V56" i="11"/>
  <c r="W56" i="11" s="1"/>
  <c r="V365" i="11"/>
  <c r="W365" i="11" s="1"/>
  <c r="V192" i="11"/>
  <c r="W192" i="11" s="1"/>
  <c r="V205" i="11"/>
  <c r="W205" i="11" s="1"/>
  <c r="V707" i="11"/>
  <c r="W707" i="11" s="1"/>
  <c r="V246" i="11"/>
  <c r="W246" i="11" s="1"/>
  <c r="V738" i="11"/>
  <c r="W738" i="11" s="1"/>
  <c r="Z32" i="8"/>
  <c r="Z84" i="8"/>
  <c r="V116" i="11"/>
  <c r="W116" i="11" s="1"/>
  <c r="V748" i="11"/>
  <c r="W748" i="11" s="1"/>
  <c r="V569" i="11"/>
  <c r="W569" i="11" s="1"/>
  <c r="V342" i="11"/>
  <c r="W342" i="11" s="1"/>
  <c r="V337" i="11"/>
  <c r="W337" i="11" s="1"/>
  <c r="V577" i="11"/>
  <c r="W577" i="11" s="1"/>
  <c r="V498" i="11"/>
  <c r="W498" i="11" s="1"/>
  <c r="Z4" i="8"/>
  <c r="V405" i="11"/>
  <c r="W405" i="11" s="1"/>
  <c r="V480" i="11"/>
  <c r="W480" i="11" s="1"/>
  <c r="V102" i="11"/>
  <c r="W102" i="11" s="1"/>
  <c r="V29" i="11"/>
  <c r="W29" i="11" s="1"/>
  <c r="V355" i="11"/>
  <c r="W355" i="11" s="1"/>
  <c r="V439" i="11"/>
  <c r="W439" i="11" s="1"/>
  <c r="V381" i="11"/>
  <c r="W381" i="11" s="1"/>
  <c r="V282" i="11"/>
  <c r="W282" i="11" s="1"/>
  <c r="V25" i="11"/>
  <c r="W25" i="11" s="1"/>
  <c r="V403" i="11"/>
  <c r="W403" i="11" s="1"/>
  <c r="V717" i="11"/>
  <c r="W717" i="11" s="1"/>
  <c r="V564" i="11"/>
  <c r="W564" i="11" s="1"/>
  <c r="V158" i="11"/>
  <c r="W158" i="11" s="1"/>
  <c r="V598" i="11"/>
  <c r="W598" i="11" s="1"/>
  <c r="Z70" i="8"/>
  <c r="Z59" i="8"/>
  <c r="V283" i="3"/>
  <c r="F441" i="3" s="1" a="1"/>
  <c r="F441" i="3" s="1"/>
  <c r="M283" i="3"/>
  <c r="F286" i="14"/>
  <c r="F286" i="16"/>
  <c r="G481" i="14"/>
  <c r="G481" i="16"/>
  <c r="G444" i="14"/>
  <c r="G444" i="16"/>
  <c r="V430" i="3"/>
  <c r="F444" i="3" s="1" a="1"/>
  <c r="F444" i="3" s="1"/>
  <c r="M430" i="3"/>
  <c r="V174" i="11"/>
  <c r="W174" i="11" s="1"/>
  <c r="V486" i="11"/>
  <c r="W486" i="11" s="1"/>
  <c r="V263" i="11"/>
  <c r="W263" i="11" s="1"/>
  <c r="V310" i="11"/>
  <c r="W310" i="11" s="1"/>
  <c r="V749" i="11"/>
  <c r="W749" i="11" s="1"/>
  <c r="V264" i="11"/>
  <c r="W264" i="11" s="1"/>
  <c r="I249" i="16"/>
  <c r="J249" i="16" s="1"/>
  <c r="K249" i="16" s="1"/>
  <c r="I249" i="14"/>
  <c r="J249" i="14" s="1"/>
  <c r="K249" i="14" s="1"/>
  <c r="F269" i="14"/>
  <c r="P269" i="3"/>
  <c r="O269" i="3"/>
  <c r="F269" i="16"/>
  <c r="W289" i="3"/>
  <c r="G300" i="3" s="1" a="1"/>
  <c r="G300" i="3" s="1"/>
  <c r="N289" i="3"/>
  <c r="W487" i="3"/>
  <c r="G496" i="3" s="1" a="1"/>
  <c r="G496" i="3" s="1"/>
  <c r="N487" i="3"/>
  <c r="H243" i="16"/>
  <c r="H113" i="14"/>
  <c r="O113" i="14" s="1"/>
  <c r="I144" i="14"/>
  <c r="J144" i="14" s="1"/>
  <c r="K144" i="14" s="1"/>
  <c r="I144" i="16"/>
  <c r="J144" i="16" s="1"/>
  <c r="K144" i="16" s="1"/>
  <c r="W333" i="3"/>
  <c r="G360" i="3" s="1" a="1"/>
  <c r="G360" i="3" s="1"/>
  <c r="N333" i="3"/>
  <c r="G263" i="16"/>
  <c r="P263" i="3"/>
  <c r="O263" i="3"/>
  <c r="G263" i="14"/>
  <c r="V512" i="11"/>
  <c r="W512" i="11" s="1"/>
  <c r="V667" i="11"/>
  <c r="W667" i="11" s="1"/>
  <c r="V163" i="11"/>
  <c r="W163" i="11" s="1"/>
  <c r="V504" i="11"/>
  <c r="W504" i="11" s="1"/>
  <c r="V247" i="11"/>
  <c r="W247" i="11" s="1"/>
  <c r="V335" i="11"/>
  <c r="W335" i="11" s="1"/>
  <c r="V704" i="11"/>
  <c r="W704" i="11" s="1"/>
  <c r="V700" i="11"/>
  <c r="W700" i="11" s="1"/>
  <c r="V336" i="11"/>
  <c r="W336" i="11" s="1"/>
  <c r="Z78" i="8"/>
  <c r="Z58" i="8"/>
  <c r="V165" i="11"/>
  <c r="W165" i="11" s="1"/>
  <c r="V677" i="11"/>
  <c r="W677" i="11" s="1"/>
  <c r="V586" i="11"/>
  <c r="W586" i="11" s="1"/>
  <c r="V602" i="11"/>
  <c r="W602" i="11" s="1"/>
  <c r="Z14" i="8"/>
  <c r="Z34" i="8"/>
  <c r="V687" i="11"/>
  <c r="W687" i="11" s="1"/>
  <c r="V311" i="11"/>
  <c r="W311" i="11" s="1"/>
  <c r="V733" i="11"/>
  <c r="W733" i="11" s="1"/>
  <c r="V141" i="11"/>
  <c r="W141" i="11" s="1"/>
  <c r="V47" i="11"/>
  <c r="W47" i="11" s="1"/>
  <c r="V475" i="11"/>
  <c r="W475" i="11" s="1"/>
  <c r="V9" i="11"/>
  <c r="W9" i="11" s="1"/>
  <c r="V304" i="11"/>
  <c r="W304" i="11" s="1"/>
  <c r="Z69" i="8"/>
  <c r="Z66" i="8"/>
  <c r="V445" i="11"/>
  <c r="W445" i="11" s="1"/>
  <c r="V646" i="11"/>
  <c r="W646" i="11" s="1"/>
  <c r="V8" i="11"/>
  <c r="W8" i="11" s="1"/>
  <c r="V689" i="11"/>
  <c r="W689" i="11" s="1"/>
  <c r="V257" i="11"/>
  <c r="W257" i="11" s="1"/>
  <c r="V83" i="11"/>
  <c r="W83" i="11" s="1"/>
  <c r="V87" i="11"/>
  <c r="W87" i="11" s="1"/>
  <c r="V33" i="11"/>
  <c r="W33" i="11" s="1"/>
  <c r="V747" i="11"/>
  <c r="W747" i="11" s="1"/>
  <c r="V232" i="11"/>
  <c r="W232" i="11" s="1"/>
  <c r="Z62" i="8"/>
  <c r="Z23" i="8"/>
  <c r="V532" i="11"/>
  <c r="W532" i="11" s="1"/>
  <c r="V354" i="11"/>
  <c r="W354" i="11" s="1"/>
  <c r="V66" i="11"/>
  <c r="W66" i="11" s="1"/>
  <c r="V291" i="11"/>
  <c r="W291" i="11" s="1"/>
  <c r="V347" i="11"/>
  <c r="W347" i="11" s="1"/>
  <c r="V639" i="11"/>
  <c r="W639" i="11" s="1"/>
  <c r="V89" i="11"/>
  <c r="W89" i="11" s="1"/>
  <c r="V543" i="11"/>
  <c r="W543" i="11" s="1"/>
  <c r="V434" i="11"/>
  <c r="W434" i="11" s="1"/>
  <c r="V80" i="11"/>
  <c r="W80" i="11" s="1"/>
  <c r="Z52" i="8"/>
  <c r="V724" i="11"/>
  <c r="W724" i="11" s="1"/>
  <c r="V245" i="11"/>
  <c r="W245" i="11" s="1"/>
  <c r="V356" i="11"/>
  <c r="W356" i="11" s="1"/>
  <c r="V527" i="11"/>
  <c r="W527" i="11" s="1"/>
  <c r="V467" i="11"/>
  <c r="W467" i="11" s="1"/>
  <c r="V526" i="11"/>
  <c r="W526" i="11" s="1"/>
  <c r="V464" i="11"/>
  <c r="W464" i="11" s="1"/>
  <c r="V679" i="11"/>
  <c r="W679" i="11" s="1"/>
  <c r="V276" i="11"/>
  <c r="W276" i="11" s="1"/>
  <c r="V671" i="11"/>
  <c r="W671" i="11" s="1"/>
  <c r="Z65" i="8"/>
  <c r="V629" i="11"/>
  <c r="W629" i="11" s="1"/>
  <c r="V144" i="11"/>
  <c r="W144" i="11" s="1"/>
  <c r="V62" i="11"/>
  <c r="W62" i="11" s="1"/>
  <c r="V530" i="11"/>
  <c r="W530" i="11" s="1"/>
  <c r="V154" i="11"/>
  <c r="W154" i="11" s="1"/>
  <c r="V427" i="11"/>
  <c r="W427" i="11" s="1"/>
  <c r="V509" i="11"/>
  <c r="W509" i="11" s="1"/>
  <c r="V662" i="11"/>
  <c r="W662" i="11" s="1"/>
  <c r="V471" i="11"/>
  <c r="W471" i="11" s="1"/>
  <c r="V513" i="11"/>
  <c r="W513" i="11" s="1"/>
  <c r="V202" i="11"/>
  <c r="W202" i="11" s="1"/>
  <c r="V625" i="11"/>
  <c r="W625" i="11" s="1"/>
  <c r="V621" i="11"/>
  <c r="W621" i="11" s="1"/>
  <c r="V786" i="11"/>
  <c r="W786" i="11" s="1"/>
  <c r="V391" i="11"/>
  <c r="W391" i="11" s="1"/>
  <c r="V13" i="11"/>
  <c r="W13" i="11" s="1"/>
  <c r="Z72" i="8"/>
  <c r="G218" i="14"/>
  <c r="G218" i="16"/>
  <c r="O218" i="3"/>
  <c r="P218" i="3"/>
  <c r="F350" i="14"/>
  <c r="F350" i="16"/>
  <c r="V288" i="3"/>
  <c r="F341" i="3" s="1" a="1"/>
  <c r="F341" i="3" s="1"/>
  <c r="M288" i="3"/>
  <c r="O288" i="3" s="1"/>
  <c r="W499" i="3"/>
  <c r="G520" i="3" s="1" a="1"/>
  <c r="G520" i="3" s="1"/>
  <c r="N499" i="3"/>
  <c r="G371" i="14"/>
  <c r="G371" i="16"/>
  <c r="Z74" i="8"/>
  <c r="I258" i="14"/>
  <c r="J258" i="14" s="1"/>
  <c r="K258" i="14" s="1"/>
  <c r="I258" i="16"/>
  <c r="J258" i="16" s="1"/>
  <c r="K258" i="16" s="1"/>
  <c r="G365" i="14"/>
  <c r="G365" i="16"/>
  <c r="P365" i="3"/>
  <c r="O365" i="3"/>
  <c r="G285" i="14"/>
  <c r="G285" i="16"/>
  <c r="O285" i="3"/>
  <c r="W280" i="3"/>
  <c r="G398" i="3" s="1" a="1"/>
  <c r="G398" i="3" s="1"/>
  <c r="N280" i="3"/>
  <c r="J369" i="16"/>
  <c r="K369" i="16" s="1"/>
  <c r="H369" i="16"/>
  <c r="V344" i="11"/>
  <c r="W344" i="11" s="1"/>
  <c r="V65" i="11"/>
  <c r="W65" i="11" s="1"/>
  <c r="V638" i="11"/>
  <c r="W638" i="11" s="1"/>
  <c r="V686" i="11"/>
  <c r="W686" i="11" s="1"/>
  <c r="V716" i="11"/>
  <c r="W716" i="11" s="1"/>
  <c r="V768" i="11"/>
  <c r="W768" i="11" s="1"/>
  <c r="V279" i="11"/>
  <c r="W279" i="11" s="1"/>
  <c r="Z81" i="8"/>
  <c r="V670" i="11"/>
  <c r="W670" i="11" s="1"/>
  <c r="V167" i="11"/>
  <c r="W167" i="11" s="1"/>
  <c r="V655" i="11"/>
  <c r="W655" i="11" s="1"/>
  <c r="V12" i="11"/>
  <c r="W12" i="11" s="1"/>
  <c r="V68" i="11"/>
  <c r="W68" i="11" s="1"/>
  <c r="V17" i="11"/>
  <c r="W17" i="11" s="1"/>
  <c r="Z80" i="8"/>
  <c r="V656" i="11"/>
  <c r="W656" i="11" s="1"/>
  <c r="V546" i="11"/>
  <c r="W546" i="11" s="1"/>
  <c r="V660" i="11"/>
  <c r="W660" i="11" s="1"/>
  <c r="V751" i="11"/>
  <c r="W751" i="11" s="1"/>
  <c r="V200" i="11"/>
  <c r="W200" i="11" s="1"/>
  <c r="V358" i="11"/>
  <c r="W358" i="11" s="1"/>
  <c r="V551" i="11"/>
  <c r="W551" i="11" s="1"/>
  <c r="V576" i="11"/>
  <c r="W576" i="11" s="1"/>
  <c r="Z97" i="8"/>
  <c r="V540" i="11"/>
  <c r="W540" i="11" s="1"/>
  <c r="V53" i="11"/>
  <c r="W53" i="11" s="1"/>
  <c r="V710" i="11"/>
  <c r="W710" i="11" s="1"/>
  <c r="V105" i="11"/>
  <c r="W105" i="11" s="1"/>
  <c r="V606" i="11"/>
  <c r="W606" i="11" s="1"/>
  <c r="V773" i="11"/>
  <c r="W773" i="11" s="1"/>
  <c r="V260" i="11"/>
  <c r="W260" i="11" s="1"/>
  <c r="V255" i="11"/>
  <c r="W255" i="11" s="1"/>
  <c r="V239" i="11"/>
  <c r="W239" i="11" s="1"/>
  <c r="V764" i="11"/>
  <c r="W764" i="11" s="1"/>
  <c r="Z49" i="8"/>
  <c r="Z63" i="8"/>
  <c r="V287" i="11"/>
  <c r="W287" i="11" s="1"/>
  <c r="V666" i="11"/>
  <c r="W666" i="11" s="1"/>
  <c r="V428" i="11"/>
  <c r="W428" i="11" s="1"/>
  <c r="V637" i="11"/>
  <c r="W637" i="11" s="1"/>
  <c r="V501" i="11"/>
  <c r="W501" i="11" s="1"/>
  <c r="V54" i="11"/>
  <c r="W54" i="11" s="1"/>
  <c r="V303" i="11"/>
  <c r="W303" i="11" s="1"/>
  <c r="V643" i="11"/>
  <c r="W643" i="11" s="1"/>
  <c r="V607" i="11"/>
  <c r="W607" i="11" s="1"/>
  <c r="V341" i="11"/>
  <c r="W341" i="11" s="1"/>
  <c r="Z24" i="8"/>
  <c r="Z12" i="8"/>
  <c r="V171" i="11"/>
  <c r="W171" i="11" s="1"/>
  <c r="V52" i="11"/>
  <c r="W52" i="11" s="1"/>
  <c r="V544" i="11"/>
  <c r="W544" i="11" s="1"/>
  <c r="V320" i="11"/>
  <c r="W320" i="11" s="1"/>
  <c r="V696" i="11"/>
  <c r="W696" i="11" s="1"/>
  <c r="V692" i="11"/>
  <c r="W692" i="11" s="1"/>
  <c r="V556" i="11"/>
  <c r="W556" i="11" s="1"/>
  <c r="V522" i="11"/>
  <c r="W522" i="11" s="1"/>
  <c r="V86" i="11"/>
  <c r="W86" i="11" s="1"/>
  <c r="Z45" i="8"/>
  <c r="V274" i="11"/>
  <c r="W274" i="11" s="1"/>
  <c r="V79" i="11"/>
  <c r="W79" i="11" s="1"/>
  <c r="V176" i="11"/>
  <c r="W176" i="11" s="1"/>
  <c r="V485" i="11"/>
  <c r="W485" i="11" s="1"/>
  <c r="V107" i="11"/>
  <c r="W107" i="11" s="1"/>
  <c r="V382" i="11"/>
  <c r="W382" i="11" s="1"/>
  <c r="V402" i="11"/>
  <c r="W402" i="11" s="1"/>
  <c r="V514" i="11"/>
  <c r="W514" i="11" s="1"/>
  <c r="V644" i="11"/>
  <c r="W644" i="11" s="1"/>
  <c r="V256" i="11"/>
  <c r="W256" i="11" s="1"/>
  <c r="V436" i="11"/>
  <c r="W436" i="11" s="1"/>
  <c r="V40" i="11"/>
  <c r="W40" i="11" s="1"/>
  <c r="V36" i="11"/>
  <c r="W36" i="11" s="1"/>
  <c r="V684" i="11"/>
  <c r="W684" i="11" s="1"/>
  <c r="V432" i="11"/>
  <c r="W432" i="11" s="1"/>
  <c r="V179" i="11"/>
  <c r="W179" i="11" s="1"/>
  <c r="Z92" i="8"/>
  <c r="O147" i="3"/>
  <c r="F147" i="14"/>
  <c r="F147" i="16"/>
  <c r="P147" i="3"/>
  <c r="F442" i="16"/>
  <c r="F442" i="14"/>
  <c r="W229" i="3"/>
  <c r="G250" i="3" s="1" a="1"/>
  <c r="G250" i="3" s="1"/>
  <c r="N229" i="3"/>
  <c r="V368" i="3"/>
  <c r="F381" i="3" s="1" a="1"/>
  <c r="F381" i="3" s="1"/>
  <c r="M368" i="3"/>
  <c r="H122" i="16"/>
  <c r="P295" i="3"/>
  <c r="G295" i="14"/>
  <c r="G295" i="16"/>
  <c r="O295" i="3"/>
  <c r="H259" i="16"/>
  <c r="J259" i="16"/>
  <c r="K259" i="16" s="1"/>
  <c r="H348" i="14"/>
  <c r="G389" i="16"/>
  <c r="G389" i="14"/>
  <c r="O389" i="3"/>
  <c r="P389" i="3"/>
  <c r="F137" i="3" a="1"/>
  <c r="F137" i="3" s="1"/>
  <c r="I127" i="14"/>
  <c r="J127" i="14" s="1"/>
  <c r="K127" i="14" s="1"/>
  <c r="I127" i="16"/>
  <c r="J127" i="16" s="1"/>
  <c r="K127" i="16" s="1"/>
  <c r="V126" i="11"/>
  <c r="W126" i="11" s="1"/>
  <c r="W382" i="3"/>
  <c r="G492" i="3" s="1" a="1"/>
  <c r="G492" i="3" s="1"/>
  <c r="N382" i="3"/>
  <c r="H243" i="14"/>
  <c r="J243" i="14"/>
  <c r="K243" i="14" s="1"/>
  <c r="I237" i="16"/>
  <c r="J237" i="16" s="1"/>
  <c r="K237" i="16" s="1"/>
  <c r="W486" i="3"/>
  <c r="G508" i="3" s="1" a="1"/>
  <c r="G508" i="3" s="1"/>
  <c r="N486" i="3"/>
  <c r="W447" i="3"/>
  <c r="G469" i="3" s="1" a="1"/>
  <c r="G469" i="3" s="1"/>
  <c r="N447" i="3"/>
  <c r="H140" i="16"/>
  <c r="I304" i="16"/>
  <c r="J304" i="16" s="1"/>
  <c r="K304" i="16" s="1"/>
  <c r="I304" i="14"/>
  <c r="J304" i="14" s="1"/>
  <c r="K304" i="14" s="1"/>
  <c r="G399" i="16"/>
  <c r="G399" i="14"/>
  <c r="V622" i="11"/>
  <c r="W622" i="11" s="1"/>
  <c r="V85" i="11"/>
  <c r="W85" i="11" s="1"/>
  <c r="V145" i="11"/>
  <c r="W145" i="11" s="1"/>
  <c r="V136" i="11"/>
  <c r="W136" i="11" s="1"/>
  <c r="V275" i="11"/>
  <c r="W275" i="11" s="1"/>
  <c r="V306" i="11"/>
  <c r="W306" i="11" s="1"/>
  <c r="V329" i="11"/>
  <c r="W329" i="11" s="1"/>
  <c r="V573" i="11"/>
  <c r="W573" i="11" s="1"/>
  <c r="V115" i="11"/>
  <c r="W115" i="11" s="1"/>
  <c r="V253" i="11"/>
  <c r="W253" i="11" s="1"/>
  <c r="V38" i="11"/>
  <c r="W38" i="11" s="1"/>
  <c r="V648" i="11"/>
  <c r="W648" i="11" s="1"/>
  <c r="V449" i="11"/>
  <c r="W449" i="11" s="1"/>
  <c r="V367" i="11"/>
  <c r="W367" i="11" s="1"/>
  <c r="V735" i="11"/>
  <c r="W735" i="11" s="1"/>
  <c r="V206" i="11"/>
  <c r="W206" i="11" s="1"/>
  <c r="Z100" i="8"/>
  <c r="V740" i="11"/>
  <c r="W740" i="11" s="1"/>
  <c r="V715" i="11"/>
  <c r="W715" i="11" s="1"/>
  <c r="V726" i="11"/>
  <c r="W726" i="11" s="1"/>
  <c r="V584" i="11"/>
  <c r="W584" i="11" s="1"/>
  <c r="V30" i="11"/>
  <c r="W30" i="11" s="1"/>
  <c r="V389" i="11"/>
  <c r="W389" i="11" s="1"/>
  <c r="V620" i="11"/>
  <c r="W620" i="11" s="1"/>
  <c r="V578" i="11"/>
  <c r="W578" i="11" s="1"/>
  <c r="V259" i="11"/>
  <c r="W259" i="11" s="1"/>
  <c r="V168" i="11"/>
  <c r="W168" i="11" s="1"/>
  <c r="V529" i="11"/>
  <c r="W529" i="11" s="1"/>
  <c r="Z61" i="8"/>
  <c r="Z82" i="8"/>
  <c r="V290" i="11"/>
  <c r="W290" i="11" s="1"/>
  <c r="V657" i="11"/>
  <c r="W657" i="11" s="1"/>
  <c r="V278" i="11"/>
  <c r="W278" i="11" s="1"/>
  <c r="V130" i="11"/>
  <c r="W130" i="11" s="1"/>
  <c r="V444" i="11"/>
  <c r="W444" i="11" s="1"/>
  <c r="V319" i="11"/>
  <c r="W319" i="11" s="1"/>
  <c r="Z37" i="8"/>
  <c r="V340" i="11"/>
  <c r="W340" i="11" s="1"/>
  <c r="V418" i="11"/>
  <c r="W418" i="11" s="1"/>
  <c r="V555" i="11"/>
  <c r="W555" i="11" s="1"/>
  <c r="V293" i="11"/>
  <c r="W293" i="11" s="1"/>
  <c r="V761" i="11"/>
  <c r="W761" i="11" s="1"/>
  <c r="V774" i="11"/>
  <c r="W774" i="11" s="1"/>
  <c r="V385" i="11"/>
  <c r="W385" i="11" s="1"/>
  <c r="V345" i="11"/>
  <c r="W345" i="11" s="1"/>
  <c r="V131" i="11"/>
  <c r="W131" i="11" s="1"/>
  <c r="V22" i="11"/>
  <c r="W22" i="11" s="1"/>
  <c r="V383" i="11"/>
  <c r="W383" i="11" s="1"/>
  <c r="Z48" i="8"/>
  <c r="V184" i="11"/>
  <c r="W184" i="11" s="1"/>
  <c r="V103" i="11"/>
  <c r="W103" i="11" s="1"/>
  <c r="V712" i="11"/>
  <c r="W712" i="11" s="1"/>
  <c r="V373" i="11"/>
  <c r="W373" i="11" s="1"/>
  <c r="V567" i="11"/>
  <c r="W567" i="11" s="1"/>
  <c r="V113" i="11"/>
  <c r="W113" i="11" s="1"/>
  <c r="V109" i="11"/>
  <c r="W109" i="11" s="1"/>
  <c r="V6" i="11"/>
  <c r="W6" i="11" s="1"/>
  <c r="V243" i="11"/>
  <c r="W243" i="11" s="1"/>
  <c r="Z106" i="8"/>
  <c r="V665" i="11"/>
  <c r="W665" i="11" s="1"/>
  <c r="V16" i="11"/>
  <c r="W16" i="11" s="1"/>
  <c r="V374" i="11"/>
  <c r="W374" i="11" s="1"/>
  <c r="V542" i="11"/>
  <c r="W542" i="11" s="1"/>
  <c r="V285" i="11"/>
  <c r="W285" i="11" s="1"/>
  <c r="V756" i="11"/>
  <c r="W756" i="11" s="1"/>
  <c r="V553" i="11"/>
  <c r="W553" i="11" s="1"/>
  <c r="V723" i="11"/>
  <c r="W723" i="11" s="1"/>
  <c r="V58" i="11"/>
  <c r="W58" i="11" s="1"/>
  <c r="V518" i="11"/>
  <c r="W518" i="11" s="1"/>
  <c r="V477" i="11"/>
  <c r="W477" i="11" s="1"/>
  <c r="V203" i="11"/>
  <c r="W203" i="11" s="1"/>
  <c r="V224" i="11"/>
  <c r="W224" i="11" s="1"/>
  <c r="V100" i="11"/>
  <c r="W100" i="11" s="1"/>
  <c r="V763" i="11"/>
  <c r="W763" i="11" s="1"/>
  <c r="Z40" i="8"/>
  <c r="Z57" i="8"/>
  <c r="V159" i="3"/>
  <c r="F174" i="3" s="1" a="1"/>
  <c r="F174" i="3" s="1"/>
  <c r="M159" i="3"/>
  <c r="V457" i="3"/>
  <c r="F464" i="3" s="1" a="1"/>
  <c r="F464" i="3" s="1"/>
  <c r="M457" i="3"/>
  <c r="I254" i="14"/>
  <c r="J254" i="14" s="1"/>
  <c r="K254" i="14" s="1"/>
  <c r="I254" i="16"/>
  <c r="J254" i="16" s="1"/>
  <c r="K254" i="16" s="1"/>
  <c r="W314" i="3"/>
  <c r="G324" i="3" s="1" a="1"/>
  <c r="G324" i="3" s="1"/>
  <c r="N314" i="3"/>
  <c r="H348" i="16"/>
  <c r="W410" i="3"/>
  <c r="G421" i="3" s="1" a="1"/>
  <c r="G421" i="3" s="1"/>
  <c r="N410" i="3"/>
  <c r="V479" i="3"/>
  <c r="F626" i="3" s="1" a="1"/>
  <c r="F626" i="3" s="1"/>
  <c r="M479" i="3"/>
  <c r="O479" i="3" s="1"/>
  <c r="F637" i="16"/>
  <c r="F637" i="14"/>
  <c r="F261" i="14"/>
  <c r="F261" i="16"/>
  <c r="H140" i="14"/>
  <c r="F396" i="14"/>
  <c r="F396" i="16"/>
  <c r="O396" i="3"/>
  <c r="P396" i="3"/>
  <c r="W416" i="3"/>
  <c r="G429" i="3" s="1" a="1"/>
  <c r="G429" i="3" s="1"/>
  <c r="N416" i="3"/>
  <c r="V649" i="11"/>
  <c r="W649" i="11" s="1"/>
  <c r="V570" i="11"/>
  <c r="W570" i="11" s="1"/>
  <c r="V139" i="11"/>
  <c r="W139" i="11" s="1"/>
  <c r="V528" i="11"/>
  <c r="W528" i="11" s="1"/>
  <c r="V343" i="11"/>
  <c r="W343" i="11" s="1"/>
  <c r="V750" i="11"/>
  <c r="W750" i="11" s="1"/>
  <c r="V474" i="11"/>
  <c r="W474" i="11" s="1"/>
  <c r="V157" i="11"/>
  <c r="W157" i="11" s="1"/>
  <c r="Z73" i="8"/>
  <c r="V615" i="11"/>
  <c r="W615" i="11" s="1"/>
  <c r="V466" i="11"/>
  <c r="W466" i="11" s="1"/>
  <c r="V63" i="11"/>
  <c r="W63" i="11" s="1"/>
  <c r="V492" i="11"/>
  <c r="W492" i="11" s="1"/>
  <c r="V74" i="11"/>
  <c r="W74" i="11" s="1"/>
  <c r="V378" i="11"/>
  <c r="W378" i="11" s="1"/>
  <c r="V524" i="11"/>
  <c r="W524" i="11" s="1"/>
  <c r="V682" i="11"/>
  <c r="W682" i="11" s="1"/>
  <c r="Z16" i="8"/>
  <c r="V770" i="11"/>
  <c r="W770" i="11" s="1"/>
  <c r="V547" i="11"/>
  <c r="W547" i="11" s="1"/>
  <c r="V411" i="11"/>
  <c r="W411" i="11" s="1"/>
  <c r="V708" i="11"/>
  <c r="W708" i="11" s="1"/>
  <c r="V455" i="11"/>
  <c r="W455" i="11" s="1"/>
  <c r="V189" i="11"/>
  <c r="W189" i="11" s="1"/>
  <c r="V616" i="11"/>
  <c r="W616" i="11" s="1"/>
  <c r="V198" i="11"/>
  <c r="W198" i="11" s="1"/>
  <c r="Z56" i="8"/>
  <c r="V129" i="11"/>
  <c r="W129" i="11" s="1"/>
  <c r="V430" i="11"/>
  <c r="W430" i="11" s="1"/>
  <c r="V228" i="11"/>
  <c r="W228" i="11" s="1"/>
  <c r="V494" i="11"/>
  <c r="W494" i="11" s="1"/>
  <c r="V294" i="11"/>
  <c r="W294" i="11" s="1"/>
  <c r="V410" i="11"/>
  <c r="W410" i="11" s="1"/>
  <c r="V693" i="11"/>
  <c r="W693" i="11" s="1"/>
  <c r="V448" i="11"/>
  <c r="W448" i="11" s="1"/>
  <c r="V187" i="11"/>
  <c r="W187" i="11" s="1"/>
  <c r="V572" i="11"/>
  <c r="W572" i="11" s="1"/>
  <c r="V675" i="11"/>
  <c r="W675" i="11" s="1"/>
  <c r="V193" i="11"/>
  <c r="W193" i="11" s="1"/>
  <c r="V594" i="11"/>
  <c r="W594" i="11" s="1"/>
  <c r="V267" i="11"/>
  <c r="W267" i="11" s="1"/>
  <c r="V173" i="11"/>
  <c r="W173" i="11" s="1"/>
  <c r="V220" i="11"/>
  <c r="W220" i="11" s="1"/>
  <c r="Z10" i="8"/>
  <c r="V525" i="11"/>
  <c r="W525" i="11" s="1"/>
  <c r="V265" i="11"/>
  <c r="W265" i="11" s="1"/>
  <c r="V296" i="11"/>
  <c r="W296" i="11" s="1"/>
  <c r="V511" i="11"/>
  <c r="W511" i="11" s="1"/>
  <c r="V76" i="11"/>
  <c r="W76" i="11" s="1"/>
  <c r="V743" i="11"/>
  <c r="W743" i="11" s="1"/>
  <c r="V149" i="11"/>
  <c r="W149" i="11" s="1"/>
  <c r="V230" i="11"/>
  <c r="W230" i="11" s="1"/>
  <c r="V219" i="11"/>
  <c r="W219" i="11" s="1"/>
  <c r="V493" i="11"/>
  <c r="W493" i="11" s="1"/>
  <c r="V787" i="11"/>
  <c r="W787" i="11" s="1"/>
  <c r="V148" i="11"/>
  <c r="W148" i="11" s="1"/>
  <c r="V397" i="11"/>
  <c r="W397" i="11" s="1"/>
  <c r="V288" i="11"/>
  <c r="W288" i="11" s="1"/>
  <c r="V280" i="11"/>
  <c r="W280" i="11" s="1"/>
  <c r="Z95" i="8"/>
  <c r="Z75" i="8"/>
  <c r="I400" i="16"/>
  <c r="J400" i="16" s="1"/>
  <c r="K400" i="16" s="1"/>
  <c r="I400" i="14"/>
  <c r="J400" i="14" s="1"/>
  <c r="K400" i="14" s="1"/>
  <c r="I274" i="14"/>
  <c r="J274" i="14" s="1"/>
  <c r="K274" i="14" s="1"/>
  <c r="I274" i="16"/>
  <c r="J274" i="16" s="1"/>
  <c r="K274" i="16" s="1"/>
  <c r="I199" i="16"/>
  <c r="J199" i="16" s="1"/>
  <c r="K199" i="16" s="1"/>
  <c r="I199" i="14"/>
  <c r="J199" i="14" s="1"/>
  <c r="K199" i="14" s="1"/>
  <c r="G287" i="16"/>
  <c r="G287" i="14"/>
  <c r="P287" i="3"/>
  <c r="O287" i="3"/>
  <c r="V177" i="3"/>
  <c r="F302" i="3" s="1" a="1"/>
  <c r="F302" i="3" s="1"/>
  <c r="M177" i="3"/>
  <c r="I264" i="14"/>
  <c r="J264" i="14" s="1"/>
  <c r="K264" i="14" s="1"/>
  <c r="I264" i="16"/>
  <c r="J264" i="16" s="1"/>
  <c r="K264" i="16" s="1"/>
  <c r="I379" i="14"/>
  <c r="I379" i="16"/>
  <c r="P155" i="3"/>
  <c r="G155" i="16"/>
  <c r="O155" i="3"/>
  <c r="G155" i="14"/>
  <c r="V296" i="3"/>
  <c r="F316" i="3" s="1" a="1"/>
  <c r="F316" i="3" s="1"/>
  <c r="M296" i="3"/>
  <c r="Z21" i="8"/>
  <c r="V156" i="11"/>
  <c r="W156" i="11" s="1"/>
  <c r="N57" i="3"/>
  <c r="H217" i="16"/>
  <c r="I279" i="14"/>
  <c r="J279" i="14" s="1"/>
  <c r="K279" i="14" s="1"/>
  <c r="I279" i="16"/>
  <c r="J279" i="16" s="1"/>
  <c r="K279" i="16" s="1"/>
  <c r="F412" i="16"/>
  <c r="F412" i="14"/>
  <c r="F253" i="14"/>
  <c r="F253" i="16"/>
  <c r="P253" i="3"/>
  <c r="O253" i="3"/>
  <c r="H277" i="14"/>
  <c r="F390" i="16"/>
  <c r="P390" i="3"/>
  <c r="F390" i="14"/>
  <c r="O390" i="3"/>
  <c r="V657" i="3"/>
  <c r="F676" i="3" s="1" a="1"/>
  <c r="F676" i="3" s="1"/>
  <c r="M657" i="3"/>
  <c r="V425" i="3"/>
  <c r="F439" i="3" s="1" a="1"/>
  <c r="F439" i="3" s="1"/>
  <c r="M425" i="3"/>
  <c r="V273" i="3"/>
  <c r="F394" i="3" s="1" a="1"/>
  <c r="F394" i="3" s="1"/>
  <c r="M273" i="3"/>
  <c r="V411" i="3"/>
  <c r="F424" i="3" s="1" a="1"/>
  <c r="F424" i="3" s="1"/>
  <c r="M411" i="3"/>
  <c r="V326" i="11"/>
  <c r="W326" i="11" s="1"/>
  <c r="V420" i="11"/>
  <c r="W420" i="11" s="1"/>
  <c r="V624" i="11"/>
  <c r="W624" i="11" s="1"/>
  <c r="V441" i="11"/>
  <c r="W441" i="11" s="1"/>
  <c r="V119" i="11"/>
  <c r="W119" i="11" s="1"/>
  <c r="V497" i="11"/>
  <c r="W497" i="11" s="1"/>
  <c r="V21" i="11"/>
  <c r="W21" i="11" s="1"/>
  <c r="V201" i="11"/>
  <c r="W201" i="11" s="1"/>
  <c r="V587" i="11"/>
  <c r="W587" i="11" s="1"/>
  <c r="V663" i="11"/>
  <c r="W663" i="11" s="1"/>
  <c r="V199" i="11"/>
  <c r="W199" i="11" s="1"/>
  <c r="V727" i="11"/>
  <c r="W727" i="11" s="1"/>
  <c r="V491" i="11"/>
  <c r="W491" i="11" s="1"/>
  <c r="V10" i="11"/>
  <c r="W10" i="11" s="1"/>
  <c r="V401" i="11"/>
  <c r="W401" i="11" s="1"/>
  <c r="V473" i="11"/>
  <c r="W473" i="11" s="1"/>
  <c r="V39" i="11"/>
  <c r="W39" i="11" s="1"/>
  <c r="Z19" i="8"/>
  <c r="Z25" i="8"/>
  <c r="V41" i="11"/>
  <c r="W41" i="11" s="1"/>
  <c r="V600" i="11"/>
  <c r="W600" i="11" s="1"/>
  <c r="V332" i="11"/>
  <c r="W332" i="11" s="1"/>
  <c r="V659" i="11"/>
  <c r="W659" i="11" s="1"/>
  <c r="V737" i="11"/>
  <c r="W737" i="11" s="1"/>
  <c r="V106" i="11"/>
  <c r="W106" i="11" s="1"/>
  <c r="V767" i="11"/>
  <c r="W767" i="11" s="1"/>
  <c r="V628" i="11"/>
  <c r="W628" i="11" s="1"/>
  <c r="Z36" i="8"/>
  <c r="V580" i="11"/>
  <c r="W580" i="11" s="1"/>
  <c r="V495" i="11"/>
  <c r="W495" i="11" s="1"/>
  <c r="V327" i="11"/>
  <c r="W327" i="11" s="1"/>
  <c r="V4" i="11"/>
  <c r="W4" i="11" s="1"/>
  <c r="V541" i="11"/>
  <c r="W541" i="11" s="1"/>
  <c r="V127" i="11"/>
  <c r="W127" i="11" s="1"/>
  <c r="V240" i="11"/>
  <c r="W240" i="11" s="1"/>
  <c r="V421" i="11"/>
  <c r="W421" i="11" s="1"/>
  <c r="V31" i="11"/>
  <c r="W31" i="11" s="1"/>
  <c r="V680" i="11"/>
  <c r="W680" i="11" s="1"/>
  <c r="V458" i="11"/>
  <c r="W458" i="11" s="1"/>
  <c r="Z76" i="8"/>
  <c r="V214" i="11"/>
  <c r="W214" i="11" s="1"/>
  <c r="V759" i="11"/>
  <c r="W759" i="11" s="1"/>
  <c r="V386" i="11"/>
  <c r="W386" i="11" s="1"/>
  <c r="V429" i="11"/>
  <c r="W429" i="11" s="1"/>
  <c r="V98" i="11"/>
  <c r="W98" i="11" s="1"/>
  <c r="V599" i="11"/>
  <c r="W599" i="11" s="1"/>
  <c r="V658" i="11"/>
  <c r="W658" i="11" s="1"/>
  <c r="V393" i="11"/>
  <c r="W393" i="11" s="1"/>
  <c r="V736" i="11"/>
  <c r="W736" i="11" s="1"/>
  <c r="Z27" i="8"/>
  <c r="V412" i="11"/>
  <c r="W412" i="11" s="1"/>
  <c r="V309" i="11"/>
  <c r="W309" i="11" s="1"/>
  <c r="V283" i="11"/>
  <c r="W283" i="11" s="1"/>
  <c r="V566" i="11"/>
  <c r="W566" i="11" s="1"/>
  <c r="V423" i="11"/>
  <c r="W423" i="11" s="1"/>
  <c r="V701" i="11"/>
  <c r="W701" i="11" s="1"/>
  <c r="V470" i="11"/>
  <c r="W470" i="11" s="1"/>
  <c r="V776" i="11"/>
  <c r="W776" i="11" s="1"/>
  <c r="Z107" i="8"/>
  <c r="Z104" i="8"/>
  <c r="V363" i="11"/>
  <c r="W363" i="11" s="1"/>
  <c r="V734" i="11"/>
  <c r="W734" i="11" s="1"/>
  <c r="V419" i="11"/>
  <c r="W419" i="11" s="1"/>
  <c r="V353" i="11"/>
  <c r="W353" i="11" s="1"/>
  <c r="V81" i="11"/>
  <c r="W81" i="11" s="1"/>
  <c r="V384" i="11"/>
  <c r="W384" i="11" s="1"/>
  <c r="V37" i="11"/>
  <c r="W37" i="11" s="1"/>
  <c r="V238" i="11"/>
  <c r="W238" i="11" s="1"/>
  <c r="V681" i="11"/>
  <c r="W681" i="11" s="1"/>
  <c r="V500" i="11"/>
  <c r="W500" i="11" s="1"/>
  <c r="V70" i="11"/>
  <c r="W70" i="11" s="1"/>
  <c r="V515" i="11"/>
  <c r="W515" i="11" s="1"/>
  <c r="V461" i="11"/>
  <c r="W461" i="11" s="1"/>
  <c r="V108" i="11"/>
  <c r="W108" i="11" s="1"/>
  <c r="Z43" i="8"/>
  <c r="Z55" i="8"/>
  <c r="H179" i="14"/>
  <c r="H133" i="16"/>
  <c r="I133" i="14"/>
  <c r="J133" i="14" s="1"/>
  <c r="K133" i="14" s="1"/>
  <c r="W290" i="3"/>
  <c r="G395" i="3" s="1" a="1"/>
  <c r="G395" i="3" s="1"/>
  <c r="N290" i="3"/>
  <c r="F170" i="14"/>
  <c r="F170" i="16"/>
  <c r="W170" i="3"/>
  <c r="G177" i="3" s="1" a="1"/>
  <c r="G177" i="3" s="1"/>
  <c r="N170" i="3"/>
  <c r="P170" i="3" s="1"/>
  <c r="V268" i="3"/>
  <c r="F278" i="3" s="1" a="1"/>
  <c r="F278" i="3" s="1"/>
  <c r="M268" i="3"/>
  <c r="H277" i="16"/>
  <c r="V404" i="3"/>
  <c r="F418" i="3" s="1" a="1"/>
  <c r="F418" i="3" s="1"/>
  <c r="M404" i="3"/>
  <c r="N137" i="3"/>
  <c r="W137" i="3"/>
  <c r="F285" i="16"/>
  <c r="F285" i="14"/>
  <c r="P285" i="3"/>
  <c r="F417" i="14"/>
  <c r="P417" i="3"/>
  <c r="O417" i="3"/>
  <c r="F417" i="16"/>
  <c r="V636" i="11"/>
  <c r="W636" i="11" s="1"/>
  <c r="V97" i="11"/>
  <c r="W97" i="11" s="1"/>
  <c r="V281" i="11"/>
  <c r="W281" i="11" s="1"/>
  <c r="V720" i="11"/>
  <c r="W720" i="11" s="1"/>
  <c r="V422" i="11"/>
  <c r="W422" i="11" s="1"/>
  <c r="V721" i="11"/>
  <c r="W721" i="11" s="1"/>
  <c r="Z94" i="8"/>
  <c r="Z50" i="8"/>
  <c r="V424" i="11"/>
  <c r="W424" i="11" s="1"/>
  <c r="V84" i="11"/>
  <c r="W84" i="11" s="1"/>
  <c r="V82" i="11"/>
  <c r="W82" i="11" s="1"/>
  <c r="Z13" i="8"/>
  <c r="V705" i="11"/>
  <c r="W705" i="11" s="1"/>
  <c r="V762" i="11"/>
  <c r="W762" i="11" s="1"/>
  <c r="V190" i="11"/>
  <c r="W190" i="11" s="1"/>
  <c r="V375" i="11"/>
  <c r="W375" i="11" s="1"/>
  <c r="V147" i="11"/>
  <c r="W147" i="11" s="1"/>
  <c r="V160" i="11"/>
  <c r="W160" i="11" s="1"/>
  <c r="V94" i="11"/>
  <c r="W94" i="11" s="1"/>
  <c r="V248" i="11"/>
  <c r="W248" i="11" s="1"/>
  <c r="V305" i="11"/>
  <c r="W305" i="11" s="1"/>
  <c r="Z7" i="8"/>
  <c r="V317" i="11"/>
  <c r="W317" i="11" s="1"/>
  <c r="V472" i="11"/>
  <c r="W472" i="11" s="1"/>
  <c r="V746" i="11"/>
  <c r="W746" i="11" s="1"/>
  <c r="V150" i="11"/>
  <c r="W150" i="11" s="1"/>
  <c r="V249" i="11"/>
  <c r="W249" i="11" s="1"/>
  <c r="V316" i="11"/>
  <c r="W316" i="11" s="1"/>
  <c r="V456" i="11"/>
  <c r="W456" i="11" s="1"/>
  <c r="V601" i="11"/>
  <c r="W601" i="11" s="1"/>
  <c r="V775" i="11"/>
  <c r="W775" i="11" s="1"/>
  <c r="V617" i="11"/>
  <c r="W617" i="11" s="1"/>
  <c r="V140" i="11"/>
  <c r="W140" i="11" s="1"/>
  <c r="V14" i="11"/>
  <c r="W14" i="11" s="1"/>
  <c r="V20" i="11"/>
  <c r="W20" i="11" s="1"/>
  <c r="V338" i="11"/>
  <c r="W338" i="11" s="1"/>
  <c r="V640" i="11"/>
  <c r="W640" i="11" s="1"/>
  <c r="V159" i="11"/>
  <c r="W159" i="11" s="1"/>
  <c r="Z42" i="8"/>
  <c r="Z6" i="8"/>
  <c r="V447" i="11"/>
  <c r="W447" i="11" s="1"/>
  <c r="V478" i="11"/>
  <c r="W478" i="11" s="1"/>
  <c r="V368" i="11"/>
  <c r="W368" i="11" s="1"/>
  <c r="V745" i="11"/>
  <c r="W745" i="11" s="1"/>
  <c r="V7" i="11"/>
  <c r="W7" i="11" s="1"/>
  <c r="V185" i="11"/>
  <c r="W185" i="11" s="1"/>
  <c r="V579" i="11"/>
  <c r="W579" i="11" s="1"/>
  <c r="V534" i="11"/>
  <c r="W534" i="11" s="1"/>
  <c r="V225" i="11"/>
  <c r="W225" i="11" s="1"/>
  <c r="Z105" i="8"/>
  <c r="Z67" i="8"/>
  <c r="Z28" i="8"/>
  <c r="V92" i="11"/>
  <c r="W92" i="11" s="1"/>
  <c r="V72" i="11"/>
  <c r="W72" i="11" s="1"/>
  <c r="V469" i="11"/>
  <c r="W469" i="11" s="1"/>
  <c r="V236" i="11"/>
  <c r="W236" i="11" s="1"/>
  <c r="V597" i="11"/>
  <c r="W597" i="11" s="1"/>
  <c r="V188" i="11"/>
  <c r="W188" i="11" s="1"/>
  <c r="V568" i="11"/>
  <c r="W568" i="11" s="1"/>
  <c r="V96" i="11"/>
  <c r="W96" i="11" s="1"/>
  <c r="V152" i="11"/>
  <c r="W152" i="11" s="1"/>
  <c r="V111" i="11"/>
  <c r="W111" i="11" s="1"/>
  <c r="V3" i="11"/>
  <c r="W3" i="11" s="1"/>
  <c r="V571" i="11"/>
  <c r="W571" i="11" s="1"/>
  <c r="V237" i="11"/>
  <c r="W237" i="11" s="1"/>
  <c r="Z87" i="8"/>
  <c r="Z3" i="8"/>
  <c r="H179" i="16"/>
  <c r="O575" i="3"/>
  <c r="P575" i="3"/>
  <c r="H266" i="14"/>
  <c r="H196" i="14"/>
  <c r="F472" i="14"/>
  <c r="F472" i="16"/>
  <c r="G376" i="14"/>
  <c r="G376" i="16"/>
  <c r="P291" i="3"/>
  <c r="F291" i="16"/>
  <c r="O291" i="3"/>
  <c r="F291" i="14"/>
  <c r="O276" i="3"/>
  <c r="P276" i="3"/>
  <c r="G276" i="14"/>
  <c r="G276" i="16"/>
  <c r="I427" i="14"/>
  <c r="J427" i="14" s="1"/>
  <c r="K427" i="14" s="1"/>
  <c r="G543" i="14"/>
  <c r="G543" i="16"/>
  <c r="G570" i="3" a="1"/>
  <c r="G570" i="3" s="1"/>
  <c r="W570" i="3" s="1"/>
  <c r="N563" i="3"/>
  <c r="I427" i="16"/>
  <c r="J427" i="16" s="1"/>
  <c r="K427" i="16" s="1"/>
  <c r="H409" i="14"/>
  <c r="H409" i="16"/>
  <c r="F383" i="16"/>
  <c r="F383" i="14"/>
  <c r="F506" i="3" a="1"/>
  <c r="F506" i="3" s="1"/>
  <c r="V506" i="3" s="1"/>
  <c r="M489" i="3"/>
  <c r="H262" i="14"/>
  <c r="H397" i="16"/>
  <c r="I286" i="16"/>
  <c r="I286" i="14"/>
  <c r="J262" i="16"/>
  <c r="K262" i="16" s="1"/>
  <c r="H262" i="16"/>
  <c r="G318" i="3" a="1"/>
  <c r="G318" i="3" s="1"/>
  <c r="W318" i="3" s="1"/>
  <c r="N294" i="3"/>
  <c r="G288" i="14"/>
  <c r="G288" i="16"/>
  <c r="G426" i="16"/>
  <c r="G426" i="14"/>
  <c r="P426" i="3"/>
  <c r="O426" i="3"/>
  <c r="G458" i="3" a="1"/>
  <c r="G458" i="3" s="1"/>
  <c r="W458" i="3" s="1"/>
  <c r="N443" i="3"/>
  <c r="I406" i="14"/>
  <c r="I406" i="16"/>
  <c r="H397" i="14"/>
  <c r="F422" i="14"/>
  <c r="F422" i="16"/>
  <c r="F449" i="3" a="1"/>
  <c r="F449" i="3" s="1"/>
  <c r="V449" i="3" s="1"/>
  <c r="M437" i="3"/>
  <c r="H453" i="16"/>
  <c r="H453" i="14"/>
  <c r="I472" i="14"/>
  <c r="J472" i="14" s="1"/>
  <c r="K472" i="14" s="1"/>
  <c r="I472" i="16"/>
  <c r="G479" i="16"/>
  <c r="G479" i="14"/>
  <c r="G592" i="3" a="1"/>
  <c r="G592" i="3" s="1"/>
  <c r="W592" i="3" s="1"/>
  <c r="N579" i="3"/>
  <c r="P636" i="3"/>
  <c r="F683" i="16"/>
  <c r="M707" i="3"/>
  <c r="F722" i="3" a="1"/>
  <c r="F722" i="3" s="1"/>
  <c r="V722" i="3" s="1"/>
  <c r="M773" i="3"/>
  <c r="F789" i="3" a="1"/>
  <c r="F789" i="3" s="1"/>
  <c r="V789" i="3" s="1"/>
  <c r="M606" i="3"/>
  <c r="F727" i="3" a="1"/>
  <c r="F727" i="3" s="1"/>
  <c r="V727" i="3" s="1"/>
  <c r="N635" i="3"/>
  <c r="O635" i="3" s="1"/>
  <c r="M715" i="3"/>
  <c r="F715" i="16" s="1"/>
  <c r="F733" i="3" a="1"/>
  <c r="F733" i="3" s="1"/>
  <c r="V733" i="3" s="1"/>
  <c r="M688" i="3"/>
  <c r="F688" i="14" s="1"/>
  <c r="F710" i="3" a="1"/>
  <c r="F710" i="3" s="1"/>
  <c r="V710" i="3" s="1"/>
  <c r="N590" i="3"/>
  <c r="G604" i="3" a="1"/>
  <c r="G604" i="3" s="1"/>
  <c r="W604" i="3" s="1"/>
  <c r="M716" i="3"/>
  <c r="F725" i="3" a="1"/>
  <c r="F725" i="3" s="1"/>
  <c r="V725" i="3" s="1"/>
  <c r="N673" i="3"/>
  <c r="O673" i="3" s="1"/>
  <c r="N676" i="3"/>
  <c r="H39" i="16"/>
  <c r="R39" i="16" s="1"/>
  <c r="F761" i="3" a="1"/>
  <c r="F761" i="3" s="1"/>
  <c r="V761" i="3" s="1"/>
  <c r="M649" i="3"/>
  <c r="F635" i="14"/>
  <c r="F635" i="16"/>
  <c r="F613" i="14"/>
  <c r="F613" i="16"/>
  <c r="I621" i="14"/>
  <c r="J621" i="14" s="1"/>
  <c r="K621" i="14" s="1"/>
  <c r="I621" i="16"/>
  <c r="J621" i="16" s="1"/>
  <c r="K621" i="16" s="1"/>
  <c r="F591" i="14"/>
  <c r="F591" i="16"/>
  <c r="G577" i="14"/>
  <c r="G577" i="16"/>
  <c r="G642" i="14"/>
  <c r="G642" i="16"/>
  <c r="F703" i="14"/>
  <c r="F703" i="16"/>
  <c r="H39" i="14"/>
  <c r="O39" i="14" s="1"/>
  <c r="G736" i="14"/>
  <c r="G736" i="16"/>
  <c r="F656" i="3" a="1"/>
  <c r="F656" i="3" s="1"/>
  <c r="V656" i="3" s="1"/>
  <c r="G762" i="3" a="1"/>
  <c r="G762" i="3" s="1"/>
  <c r="W762" i="3" s="1"/>
  <c r="G667" i="3" a="1"/>
  <c r="G667" i="3" s="1"/>
  <c r="W667" i="3" s="1"/>
  <c r="H237" i="14" l="1"/>
  <c r="P288" i="3"/>
  <c r="I288" i="14" s="1"/>
  <c r="P479" i="3"/>
  <c r="H199" i="16"/>
  <c r="N606" i="3"/>
  <c r="I253" i="16"/>
  <c r="J253" i="16" s="1"/>
  <c r="K253" i="16" s="1"/>
  <c r="I575" i="16"/>
  <c r="J575" i="16" s="1"/>
  <c r="K575" i="16" s="1"/>
  <c r="H264" i="16"/>
  <c r="H304" i="16"/>
  <c r="H237" i="16"/>
  <c r="H144" i="14"/>
  <c r="H199" i="14"/>
  <c r="I147" i="14"/>
  <c r="J147" i="14" s="1"/>
  <c r="K147" i="14" s="1"/>
  <c r="H304" i="14"/>
  <c r="H260" i="14"/>
  <c r="I575" i="14"/>
  <c r="J575" i="14" s="1"/>
  <c r="K575" i="14" s="1"/>
  <c r="H127" i="16"/>
  <c r="R127" i="16" s="1"/>
  <c r="H400" i="16"/>
  <c r="H400" i="14"/>
  <c r="I389" i="14"/>
  <c r="J389" i="14" s="1"/>
  <c r="K389" i="14" s="1"/>
  <c r="I389" i="16"/>
  <c r="J389" i="16" s="1"/>
  <c r="K389" i="16" s="1"/>
  <c r="F430" i="14"/>
  <c r="O430" i="3"/>
  <c r="P430" i="3"/>
  <c r="F430" i="16"/>
  <c r="F283" i="16"/>
  <c r="O283" i="3"/>
  <c r="P283" i="3"/>
  <c r="F283" i="14"/>
  <c r="I276" i="16"/>
  <c r="J276" i="16" s="1"/>
  <c r="K276" i="16" s="1"/>
  <c r="I276" i="14"/>
  <c r="J276" i="14" s="1"/>
  <c r="K276" i="14" s="1"/>
  <c r="W177" i="3"/>
  <c r="G352" i="3" s="1" a="1"/>
  <c r="G352" i="3" s="1"/>
  <c r="N177" i="3"/>
  <c r="F273" i="14"/>
  <c r="F273" i="16"/>
  <c r="G57" i="14"/>
  <c r="G57" i="16"/>
  <c r="P57" i="3"/>
  <c r="O57" i="3"/>
  <c r="W429" i="3"/>
  <c r="G438" i="3" s="1" a="1"/>
  <c r="G438" i="3" s="1"/>
  <c r="N429" i="3"/>
  <c r="P314" i="3"/>
  <c r="G314" i="14"/>
  <c r="G314" i="16"/>
  <c r="O314" i="3"/>
  <c r="P159" i="3"/>
  <c r="O159" i="3"/>
  <c r="F159" i="16"/>
  <c r="F159" i="14"/>
  <c r="W508" i="3"/>
  <c r="G515" i="3" s="1" a="1"/>
  <c r="G515" i="3" s="1"/>
  <c r="N508" i="3"/>
  <c r="I218" i="14"/>
  <c r="J218" i="14" s="1"/>
  <c r="K218" i="14" s="1"/>
  <c r="I218" i="16"/>
  <c r="J218" i="16" s="1"/>
  <c r="K218" i="16" s="1"/>
  <c r="H144" i="16"/>
  <c r="W300" i="3"/>
  <c r="G320" i="3" s="1" a="1"/>
  <c r="G320" i="3" s="1"/>
  <c r="N300" i="3"/>
  <c r="V444" i="3"/>
  <c r="F459" i="3" s="1" a="1"/>
  <c r="F459" i="3" s="1"/>
  <c r="M444" i="3"/>
  <c r="V441" i="3"/>
  <c r="F456" i="3" s="1" a="1"/>
  <c r="F456" i="3" s="1"/>
  <c r="M441" i="3"/>
  <c r="G137" i="16"/>
  <c r="G137" i="14"/>
  <c r="V394" i="3"/>
  <c r="F408" i="3" s="1" a="1"/>
  <c r="F408" i="3" s="1"/>
  <c r="M394" i="3"/>
  <c r="H379" i="16"/>
  <c r="J379" i="16"/>
  <c r="K379" i="16" s="1"/>
  <c r="V302" i="3"/>
  <c r="F309" i="3" s="1" a="1"/>
  <c r="F309" i="3" s="1"/>
  <c r="M302" i="3"/>
  <c r="W324" i="3"/>
  <c r="G349" i="3" s="1" a="1"/>
  <c r="G349" i="3" s="1"/>
  <c r="N324" i="3"/>
  <c r="V174" i="3"/>
  <c r="F182" i="3" s="1" a="1"/>
  <c r="F182" i="3" s="1"/>
  <c r="M174" i="3"/>
  <c r="G280" i="16"/>
  <c r="O280" i="3"/>
  <c r="G280" i="14"/>
  <c r="P280" i="3"/>
  <c r="G499" i="14"/>
  <c r="G499" i="16"/>
  <c r="W492" i="3"/>
  <c r="G498" i="3" s="1" a="1"/>
  <c r="G498" i="3" s="1"/>
  <c r="N492" i="3"/>
  <c r="I291" i="16"/>
  <c r="J291" i="16" s="1"/>
  <c r="K291" i="16" s="1"/>
  <c r="I291" i="14"/>
  <c r="J291" i="14" s="1"/>
  <c r="K291" i="14" s="1"/>
  <c r="I417" i="16"/>
  <c r="J417" i="16" s="1"/>
  <c r="K417" i="16" s="1"/>
  <c r="I417" i="14"/>
  <c r="J417" i="14" s="1"/>
  <c r="K417" i="14" s="1"/>
  <c r="F404" i="16"/>
  <c r="O404" i="3"/>
  <c r="F404" i="14"/>
  <c r="P404" i="3"/>
  <c r="F425" i="14"/>
  <c r="F425" i="16"/>
  <c r="H279" i="16"/>
  <c r="J379" i="14"/>
  <c r="K379" i="14" s="1"/>
  <c r="H379" i="14"/>
  <c r="I287" i="16"/>
  <c r="J287" i="16" s="1"/>
  <c r="K287" i="16" s="1"/>
  <c r="I287" i="14"/>
  <c r="J287" i="14" s="1"/>
  <c r="K287" i="14" s="1"/>
  <c r="H274" i="16"/>
  <c r="I396" i="14"/>
  <c r="J396" i="14" s="1"/>
  <c r="K396" i="14" s="1"/>
  <c r="I396" i="16"/>
  <c r="J396" i="16" s="1"/>
  <c r="K396" i="16" s="1"/>
  <c r="H254" i="14"/>
  <c r="H127" i="14"/>
  <c r="O127" i="14" s="1"/>
  <c r="F368" i="14"/>
  <c r="F368" i="16"/>
  <c r="W398" i="3"/>
  <c r="G412" i="3" s="1" a="1"/>
  <c r="G412" i="3" s="1"/>
  <c r="N398" i="3"/>
  <c r="H258" i="14"/>
  <c r="W520" i="3"/>
  <c r="G532" i="3" s="1" a="1"/>
  <c r="G532" i="3" s="1"/>
  <c r="N520" i="3"/>
  <c r="I263" i="14"/>
  <c r="J263" i="14" s="1"/>
  <c r="K263" i="14" s="1"/>
  <c r="I263" i="16"/>
  <c r="J263" i="16" s="1"/>
  <c r="K263" i="16" s="1"/>
  <c r="I269" i="14"/>
  <c r="J269" i="14" s="1"/>
  <c r="K269" i="14" s="1"/>
  <c r="I269" i="16"/>
  <c r="J269" i="16" s="1"/>
  <c r="K269" i="16" s="1"/>
  <c r="H363" i="14"/>
  <c r="G459" i="16"/>
  <c r="G459" i="14"/>
  <c r="V424" i="3"/>
  <c r="F438" i="3" s="1" a="1"/>
  <c r="F438" i="3" s="1"/>
  <c r="M424" i="3"/>
  <c r="V464" i="3"/>
  <c r="F494" i="3" s="1" a="1"/>
  <c r="F494" i="3" s="1"/>
  <c r="M464" i="3"/>
  <c r="G486" i="14"/>
  <c r="G486" i="16"/>
  <c r="G289" i="16"/>
  <c r="P289" i="3"/>
  <c r="G289" i="14"/>
  <c r="O289" i="3"/>
  <c r="H427" i="14"/>
  <c r="V418" i="3"/>
  <c r="F433" i="3" s="1" a="1"/>
  <c r="F433" i="3" s="1"/>
  <c r="M418" i="3"/>
  <c r="V439" i="3"/>
  <c r="F452" i="3" s="1" a="1"/>
  <c r="F452" i="3" s="1"/>
  <c r="M439" i="3"/>
  <c r="I253" i="14"/>
  <c r="J253" i="14" s="1"/>
  <c r="K253" i="14" s="1"/>
  <c r="H279" i="14"/>
  <c r="F296" i="14"/>
  <c r="F296" i="16"/>
  <c r="P296" i="3"/>
  <c r="O296" i="3"/>
  <c r="H264" i="14"/>
  <c r="H274" i="14"/>
  <c r="F479" i="16"/>
  <c r="F479" i="14"/>
  <c r="H254" i="16"/>
  <c r="V381" i="3"/>
  <c r="F482" i="3" s="1" a="1"/>
  <c r="F482" i="3" s="1"/>
  <c r="M381" i="3"/>
  <c r="H147" i="14"/>
  <c r="I147" i="16"/>
  <c r="J147" i="16" s="1"/>
  <c r="K147" i="16" s="1"/>
  <c r="I285" i="16"/>
  <c r="J285" i="16" s="1"/>
  <c r="K285" i="16" s="1"/>
  <c r="I285" i="14"/>
  <c r="J285" i="14" s="1"/>
  <c r="K285" i="14" s="1"/>
  <c r="H258" i="16"/>
  <c r="F288" i="14"/>
  <c r="F288" i="16"/>
  <c r="H363" i="16"/>
  <c r="W465" i="3"/>
  <c r="G495" i="3" s="1" a="1"/>
  <c r="G495" i="3" s="1"/>
  <c r="N465" i="3"/>
  <c r="P124" i="3"/>
  <c r="O124" i="3"/>
  <c r="G124" i="16"/>
  <c r="G124" i="14"/>
  <c r="F177" i="14"/>
  <c r="F177" i="16"/>
  <c r="P290" i="3"/>
  <c r="G290" i="14"/>
  <c r="G290" i="16"/>
  <c r="O290" i="3"/>
  <c r="F657" i="14"/>
  <c r="F657" i="16"/>
  <c r="V316" i="3"/>
  <c r="F325" i="3" s="1" a="1"/>
  <c r="F325" i="3" s="1"/>
  <c r="M316" i="3"/>
  <c r="V626" i="3"/>
  <c r="F641" i="3" s="1" a="1"/>
  <c r="F641" i="3" s="1"/>
  <c r="M626" i="3"/>
  <c r="G229" i="14"/>
  <c r="G229" i="16"/>
  <c r="O229" i="3"/>
  <c r="P229" i="3"/>
  <c r="V341" i="3"/>
  <c r="F353" i="3" s="1" a="1"/>
  <c r="F353" i="3" s="1"/>
  <c r="M341" i="3"/>
  <c r="O293" i="3"/>
  <c r="F293" i="14"/>
  <c r="F293" i="16"/>
  <c r="P293" i="3"/>
  <c r="W135" i="3"/>
  <c r="G156" i="3" s="1" a="1"/>
  <c r="G156" i="3" s="1"/>
  <c r="N135" i="3"/>
  <c r="G170" i="14"/>
  <c r="O170" i="3"/>
  <c r="G170" i="16"/>
  <c r="F268" i="14"/>
  <c r="F268" i="16"/>
  <c r="P268" i="3"/>
  <c r="O268" i="3"/>
  <c r="W395" i="3"/>
  <c r="G413" i="3" s="1" a="1"/>
  <c r="G413" i="3" s="1"/>
  <c r="N395" i="3"/>
  <c r="V676" i="3"/>
  <c r="F696" i="3" s="1" a="1"/>
  <c r="F696" i="3" s="1"/>
  <c r="M676" i="3"/>
  <c r="O676" i="3" s="1"/>
  <c r="G410" i="14"/>
  <c r="G410" i="16"/>
  <c r="P410" i="3"/>
  <c r="O410" i="3"/>
  <c r="G447" i="14"/>
  <c r="G447" i="16"/>
  <c r="M137" i="3"/>
  <c r="V137" i="3"/>
  <c r="I295" i="14"/>
  <c r="J295" i="14" s="1"/>
  <c r="K295" i="14" s="1"/>
  <c r="I295" i="16"/>
  <c r="J295" i="16" s="1"/>
  <c r="K295" i="16" s="1"/>
  <c r="W250" i="3"/>
  <c r="G265" i="3" s="1" a="1"/>
  <c r="G265" i="3" s="1"/>
  <c r="N250" i="3"/>
  <c r="O333" i="3"/>
  <c r="P333" i="3"/>
  <c r="G333" i="16"/>
  <c r="G333" i="14"/>
  <c r="G487" i="14"/>
  <c r="G487" i="16"/>
  <c r="H249" i="14"/>
  <c r="V311" i="3"/>
  <c r="F332" i="3" s="1" a="1"/>
  <c r="F332" i="3" s="1"/>
  <c r="M311" i="3"/>
  <c r="V135" i="3"/>
  <c r="F297" i="3" s="1" a="1"/>
  <c r="F297" i="3" s="1"/>
  <c r="M135" i="3"/>
  <c r="G416" i="14"/>
  <c r="G416" i="16"/>
  <c r="V278" i="3"/>
  <c r="F454" i="3" s="1" a="1"/>
  <c r="F454" i="3" s="1"/>
  <c r="M278" i="3"/>
  <c r="H133" i="14"/>
  <c r="F411" i="14"/>
  <c r="P411" i="3"/>
  <c r="O411" i="3"/>
  <c r="F411" i="16"/>
  <c r="I390" i="14"/>
  <c r="J390" i="14" s="1"/>
  <c r="K390" i="14" s="1"/>
  <c r="I390" i="16"/>
  <c r="J390" i="16" s="1"/>
  <c r="K390" i="16" s="1"/>
  <c r="I155" i="14"/>
  <c r="J155" i="14" s="1"/>
  <c r="K155" i="14" s="1"/>
  <c r="I155" i="16"/>
  <c r="J155" i="16" s="1"/>
  <c r="K155" i="16" s="1"/>
  <c r="W421" i="3"/>
  <c r="G436" i="3" s="1" a="1"/>
  <c r="G436" i="3" s="1"/>
  <c r="N421" i="3"/>
  <c r="F457" i="16"/>
  <c r="F457" i="14"/>
  <c r="W469" i="3"/>
  <c r="G475" i="3" s="1" a="1"/>
  <c r="G475" i="3" s="1"/>
  <c r="N469" i="3"/>
  <c r="G382" i="14"/>
  <c r="G382" i="16"/>
  <c r="I365" i="16"/>
  <c r="J365" i="16" s="1"/>
  <c r="K365" i="16" s="1"/>
  <c r="I365" i="14"/>
  <c r="J365" i="14" s="1"/>
  <c r="K365" i="14" s="1"/>
  <c r="W360" i="3"/>
  <c r="G377" i="3" s="1" a="1"/>
  <c r="G377" i="3" s="1"/>
  <c r="N360" i="3"/>
  <c r="W496" i="3"/>
  <c r="G513" i="3" s="1" a="1"/>
  <c r="G513" i="3" s="1"/>
  <c r="N496" i="3"/>
  <c r="H249" i="16"/>
  <c r="H260" i="16"/>
  <c r="I321" i="14"/>
  <c r="J321" i="14" s="1"/>
  <c r="K321" i="14" s="1"/>
  <c r="I321" i="16"/>
  <c r="J321" i="16" s="1"/>
  <c r="K321" i="16" s="1"/>
  <c r="P591" i="3"/>
  <c r="O591" i="3"/>
  <c r="F124" i="16"/>
  <c r="F124" i="14"/>
  <c r="H427" i="16"/>
  <c r="G563" i="14"/>
  <c r="G563" i="16"/>
  <c r="G574" i="3" a="1"/>
  <c r="G574" i="3" s="1"/>
  <c r="W574" i="3" s="1"/>
  <c r="N570" i="3"/>
  <c r="F489" i="16"/>
  <c r="F489" i="14"/>
  <c r="M506" i="3"/>
  <c r="F517" i="3" a="1"/>
  <c r="F517" i="3" s="1"/>
  <c r="V517" i="3" s="1"/>
  <c r="N318" i="3"/>
  <c r="G327" i="3" a="1"/>
  <c r="G327" i="3" s="1"/>
  <c r="W327" i="3" s="1"/>
  <c r="H286" i="14"/>
  <c r="J286" i="14"/>
  <c r="K286" i="14" s="1"/>
  <c r="I288" i="16"/>
  <c r="J288" i="16" s="1"/>
  <c r="K288" i="16" s="1"/>
  <c r="P294" i="3"/>
  <c r="G294" i="14"/>
  <c r="G294" i="16"/>
  <c r="O294" i="3"/>
  <c r="J286" i="16"/>
  <c r="K286" i="16" s="1"/>
  <c r="H286" i="16"/>
  <c r="N458" i="3"/>
  <c r="G467" i="3" a="1"/>
  <c r="G467" i="3" s="1"/>
  <c r="W467" i="3" s="1"/>
  <c r="I426" i="16"/>
  <c r="I426" i="14"/>
  <c r="J406" i="16"/>
  <c r="K406" i="16" s="1"/>
  <c r="H406" i="16"/>
  <c r="G443" i="16"/>
  <c r="G443" i="14"/>
  <c r="J406" i="14"/>
  <c r="K406" i="14" s="1"/>
  <c r="H406" i="14"/>
  <c r="P437" i="3"/>
  <c r="F437" i="14"/>
  <c r="O437" i="3"/>
  <c r="F437" i="16"/>
  <c r="F470" i="3" a="1"/>
  <c r="F470" i="3" s="1"/>
  <c r="V470" i="3" s="1"/>
  <c r="M449" i="3"/>
  <c r="I479" i="16"/>
  <c r="J479" i="16" s="1"/>
  <c r="K479" i="16" s="1"/>
  <c r="H472" i="14"/>
  <c r="I479" i="14"/>
  <c r="G605" i="3" a="1"/>
  <c r="G605" i="3" s="1"/>
  <c r="W605" i="3" s="1"/>
  <c r="N592" i="3"/>
  <c r="J472" i="16"/>
  <c r="K472" i="16" s="1"/>
  <c r="H472" i="16"/>
  <c r="G579" i="14"/>
  <c r="O579" i="3"/>
  <c r="P579" i="3"/>
  <c r="G579" i="16"/>
  <c r="F715" i="14"/>
  <c r="O606" i="3"/>
  <c r="P673" i="3"/>
  <c r="F688" i="16"/>
  <c r="P635" i="3"/>
  <c r="M725" i="3"/>
  <c r="M789" i="3"/>
  <c r="F802" i="3" a="1"/>
  <c r="F802" i="3" s="1"/>
  <c r="V802" i="3" s="1"/>
  <c r="N667" i="3"/>
  <c r="M710" i="3"/>
  <c r="F710" i="16" s="1"/>
  <c r="F816" i="3" a="1"/>
  <c r="F816" i="3" s="1"/>
  <c r="V816" i="3" s="1"/>
  <c r="M733" i="3"/>
  <c r="F733" i="16" s="1"/>
  <c r="F751" i="3" a="1"/>
  <c r="F751" i="3" s="1"/>
  <c r="V751" i="3" s="1"/>
  <c r="M722" i="3"/>
  <c r="O722" i="3" s="1"/>
  <c r="F736" i="3" a="1"/>
  <c r="F736" i="3" s="1"/>
  <c r="V736" i="3" s="1"/>
  <c r="N604" i="3"/>
  <c r="P606" i="3"/>
  <c r="M727" i="3"/>
  <c r="F746" i="3" a="1"/>
  <c r="F746" i="3" s="1"/>
  <c r="V746" i="3" s="1"/>
  <c r="N762" i="3"/>
  <c r="M656" i="3"/>
  <c r="O656" i="3" s="1"/>
  <c r="M761" i="3"/>
  <c r="F761" i="16" s="1"/>
  <c r="F707" i="14"/>
  <c r="F707" i="16"/>
  <c r="F763" i="3" a="1"/>
  <c r="F763" i="3" s="1"/>
  <c r="V763" i="3" s="1"/>
  <c r="H621" i="14"/>
  <c r="F649" i="14"/>
  <c r="F649" i="16"/>
  <c r="F773" i="14"/>
  <c r="F773" i="16"/>
  <c r="H575" i="16"/>
  <c r="G620" i="14"/>
  <c r="G620" i="16"/>
  <c r="F636" i="14"/>
  <c r="F636" i="16"/>
  <c r="G665" i="14"/>
  <c r="G665" i="16"/>
  <c r="G591" i="14"/>
  <c r="G591" i="16"/>
  <c r="G590" i="14"/>
  <c r="G590" i="16"/>
  <c r="G556" i="14"/>
  <c r="G556" i="16"/>
  <c r="F606" i="14"/>
  <c r="F606" i="16"/>
  <c r="F716" i="14"/>
  <c r="F716" i="16"/>
  <c r="F741" i="3" a="1"/>
  <c r="F741" i="3" s="1"/>
  <c r="V741" i="3" s="1"/>
  <c r="H621" i="16"/>
  <c r="G696" i="3" a="1"/>
  <c r="G696" i="3" s="1"/>
  <c r="W696" i="3" s="1"/>
  <c r="G623" i="3" a="1"/>
  <c r="G623" i="3" s="1"/>
  <c r="W623" i="3" s="1"/>
  <c r="G724" i="3" a="1"/>
  <c r="G724" i="3" s="1"/>
  <c r="W724" i="3" s="1"/>
  <c r="G649" i="3" a="1"/>
  <c r="G649" i="3" s="1"/>
  <c r="W649" i="3" s="1"/>
  <c r="G686" i="3" a="1"/>
  <c r="G686" i="3" s="1"/>
  <c r="W686" i="3" s="1"/>
  <c r="H575" i="14" l="1"/>
  <c r="H253" i="16"/>
  <c r="H291" i="14"/>
  <c r="H390" i="14"/>
  <c r="H321" i="14"/>
  <c r="H269" i="16"/>
  <c r="H155" i="14"/>
  <c r="H295" i="14"/>
  <c r="H285" i="14"/>
  <c r="H365" i="16"/>
  <c r="H276" i="16"/>
  <c r="H396" i="14"/>
  <c r="H218" i="14"/>
  <c r="P676" i="3"/>
  <c r="F676" i="16"/>
  <c r="I268" i="16"/>
  <c r="J268" i="16" s="1"/>
  <c r="K268" i="16" s="1"/>
  <c r="H285" i="16"/>
  <c r="F676" i="14"/>
  <c r="H287" i="16"/>
  <c r="H155" i="16"/>
  <c r="H253" i="14"/>
  <c r="H321" i="16"/>
  <c r="G360" i="14"/>
  <c r="G360" i="16"/>
  <c r="P360" i="3"/>
  <c r="O360" i="3"/>
  <c r="G469" i="16"/>
  <c r="G469" i="14"/>
  <c r="F626" i="14"/>
  <c r="F626" i="16"/>
  <c r="V433" i="3"/>
  <c r="F445" i="3" s="1" a="1"/>
  <c r="F445" i="3" s="1"/>
  <c r="M433" i="3"/>
  <c r="F464" i="14"/>
  <c r="F464" i="16"/>
  <c r="H269" i="14"/>
  <c r="W532" i="3"/>
  <c r="G547" i="3" s="1" a="1"/>
  <c r="G547" i="3" s="1"/>
  <c r="N532" i="3"/>
  <c r="H291" i="16"/>
  <c r="O302" i="3"/>
  <c r="F302" i="14"/>
  <c r="F302" i="16"/>
  <c r="P302" i="3"/>
  <c r="I159" i="16"/>
  <c r="J159" i="16" s="1"/>
  <c r="K159" i="16" s="1"/>
  <c r="I159" i="14"/>
  <c r="J159" i="14" s="1"/>
  <c r="K159" i="14" s="1"/>
  <c r="V57" i="3"/>
  <c r="F70" i="3" s="1" a="1"/>
  <c r="F70" i="3" s="1"/>
  <c r="I57" i="14"/>
  <c r="I57" i="16"/>
  <c r="H276" i="14"/>
  <c r="P421" i="3"/>
  <c r="G421" i="14"/>
  <c r="G421" i="16"/>
  <c r="O421" i="3"/>
  <c r="W377" i="3"/>
  <c r="G385" i="3" s="1" a="1"/>
  <c r="G385" i="3" s="1"/>
  <c r="N377" i="3"/>
  <c r="W475" i="3"/>
  <c r="G483" i="3" s="1" a="1"/>
  <c r="G483" i="3" s="1"/>
  <c r="N475" i="3"/>
  <c r="V297" i="3"/>
  <c r="F312" i="3" s="1" a="1"/>
  <c r="F312" i="3" s="1"/>
  <c r="M297" i="3"/>
  <c r="I293" i="16"/>
  <c r="J293" i="16" s="1"/>
  <c r="K293" i="16" s="1"/>
  <c r="I293" i="14"/>
  <c r="J293" i="14" s="1"/>
  <c r="K293" i="14" s="1"/>
  <c r="V641" i="3"/>
  <c r="F659" i="3" s="1" a="1"/>
  <c r="F659" i="3" s="1"/>
  <c r="M641" i="3"/>
  <c r="G465" i="16"/>
  <c r="G465" i="14"/>
  <c r="V494" i="3"/>
  <c r="F502" i="3" s="1" a="1"/>
  <c r="F502" i="3" s="1"/>
  <c r="M494" i="3"/>
  <c r="H396" i="16"/>
  <c r="I404" i="14"/>
  <c r="J404" i="14" s="1"/>
  <c r="K404" i="14" s="1"/>
  <c r="I404" i="16"/>
  <c r="J404" i="16" s="1"/>
  <c r="K404" i="16" s="1"/>
  <c r="V309" i="3"/>
  <c r="F330" i="3" s="1" a="1"/>
  <c r="F330" i="3" s="1"/>
  <c r="M309" i="3"/>
  <c r="F441" i="14"/>
  <c r="F441" i="16"/>
  <c r="H218" i="16"/>
  <c r="W57" i="3"/>
  <c r="G72" i="3" s="1" a="1"/>
  <c r="G72" i="3" s="1"/>
  <c r="W413" i="3"/>
  <c r="G419" i="3" s="1" a="1"/>
  <c r="G419" i="3" s="1"/>
  <c r="N413" i="3"/>
  <c r="F311" i="16"/>
  <c r="P311" i="3"/>
  <c r="O311" i="3"/>
  <c r="F311" i="14"/>
  <c r="I333" i="14"/>
  <c r="J333" i="14" s="1"/>
  <c r="K333" i="14" s="1"/>
  <c r="I333" i="16"/>
  <c r="J333" i="16" s="1"/>
  <c r="K333" i="16" s="1"/>
  <c r="F137" i="16"/>
  <c r="F137" i="14"/>
  <c r="P137" i="3"/>
  <c r="G305" i="3" s="1" a="1"/>
  <c r="G305" i="3" s="1"/>
  <c r="V696" i="3"/>
  <c r="F713" i="3" s="1" a="1"/>
  <c r="F713" i="3" s="1"/>
  <c r="V713" i="3" s="1"/>
  <c r="F714" i="3" s="1" a="1"/>
  <c r="F714" i="3" s="1"/>
  <c r="V714" i="3" s="1"/>
  <c r="M696" i="3"/>
  <c r="F696" i="16" s="1"/>
  <c r="I170" i="14"/>
  <c r="J170" i="14" s="1"/>
  <c r="K170" i="14" s="1"/>
  <c r="I170" i="16"/>
  <c r="J170" i="16" s="1"/>
  <c r="K170" i="16" s="1"/>
  <c r="O341" i="3"/>
  <c r="P341" i="3"/>
  <c r="F341" i="16"/>
  <c r="F341" i="14"/>
  <c r="O316" i="3"/>
  <c r="F316" i="14"/>
  <c r="F316" i="16"/>
  <c r="P316" i="3"/>
  <c r="W495" i="3"/>
  <c r="G510" i="3" s="1" a="1"/>
  <c r="G510" i="3" s="1"/>
  <c r="N495" i="3"/>
  <c r="I289" i="16"/>
  <c r="J289" i="16" s="1"/>
  <c r="K289" i="16" s="1"/>
  <c r="I289" i="14"/>
  <c r="J289" i="14" s="1"/>
  <c r="K289" i="14" s="1"/>
  <c r="F424" i="16"/>
  <c r="O424" i="3"/>
  <c r="F424" i="14"/>
  <c r="P424" i="3"/>
  <c r="G398" i="16"/>
  <c r="G398" i="14"/>
  <c r="O398" i="3"/>
  <c r="P398" i="3"/>
  <c r="I280" i="16"/>
  <c r="J280" i="16" s="1"/>
  <c r="K280" i="16" s="1"/>
  <c r="I280" i="14"/>
  <c r="J280" i="14" s="1"/>
  <c r="K280" i="14" s="1"/>
  <c r="V456" i="3"/>
  <c r="F474" i="3" s="1" a="1"/>
  <c r="F474" i="3" s="1"/>
  <c r="M456" i="3"/>
  <c r="I314" i="14"/>
  <c r="J314" i="14" s="1"/>
  <c r="K314" i="14" s="1"/>
  <c r="I314" i="16"/>
  <c r="J314" i="16" s="1"/>
  <c r="K314" i="16" s="1"/>
  <c r="I430" i="14"/>
  <c r="J430" i="14" s="1"/>
  <c r="K430" i="14" s="1"/>
  <c r="I430" i="16"/>
  <c r="J430" i="16" s="1"/>
  <c r="K430" i="16" s="1"/>
  <c r="O135" i="3"/>
  <c r="G135" i="16"/>
  <c r="G135" i="14"/>
  <c r="H365" i="14"/>
  <c r="H390" i="16"/>
  <c r="F278" i="14"/>
  <c r="F278" i="16"/>
  <c r="P278" i="3"/>
  <c r="O278" i="3"/>
  <c r="V332" i="3"/>
  <c r="F356" i="3" s="1" a="1"/>
  <c r="F356" i="3" s="1"/>
  <c r="M332" i="3"/>
  <c r="O250" i="3"/>
  <c r="P250" i="3"/>
  <c r="G250" i="14"/>
  <c r="G250" i="16"/>
  <c r="G395" i="14"/>
  <c r="G395" i="16"/>
  <c r="P395" i="3"/>
  <c r="O395" i="3"/>
  <c r="V353" i="3"/>
  <c r="F371" i="3" s="1" a="1"/>
  <c r="F371" i="3" s="1"/>
  <c r="M353" i="3"/>
  <c r="V325" i="3"/>
  <c r="F484" i="3" s="1" a="1"/>
  <c r="F484" i="3" s="1"/>
  <c r="M325" i="3"/>
  <c r="H147" i="16"/>
  <c r="V438" i="3"/>
  <c r="F451" i="3" s="1" a="1"/>
  <c r="F451" i="3" s="1"/>
  <c r="M438" i="3"/>
  <c r="H263" i="14"/>
  <c r="W412" i="3"/>
  <c r="G425" i="3" s="1" a="1"/>
  <c r="G425" i="3" s="1"/>
  <c r="N412" i="3"/>
  <c r="H417" i="14"/>
  <c r="F444" i="14"/>
  <c r="F444" i="16"/>
  <c r="P444" i="3"/>
  <c r="O444" i="3"/>
  <c r="H263" i="16"/>
  <c r="H417" i="16"/>
  <c r="G492" i="14"/>
  <c r="O492" i="3"/>
  <c r="G492" i="16"/>
  <c r="P492" i="3"/>
  <c r="P174" i="3"/>
  <c r="O174" i="3"/>
  <c r="F174" i="16"/>
  <c r="F174" i="14"/>
  <c r="F394" i="14"/>
  <c r="P394" i="3"/>
  <c r="O394" i="3"/>
  <c r="F394" i="16"/>
  <c r="V459" i="3"/>
  <c r="F465" i="3" s="1" a="1"/>
  <c r="F465" i="3" s="1"/>
  <c r="M459" i="3"/>
  <c r="G508" i="14"/>
  <c r="G508" i="16"/>
  <c r="H389" i="16"/>
  <c r="W265" i="3"/>
  <c r="G275" i="3" s="1" a="1"/>
  <c r="G275" i="3" s="1"/>
  <c r="N265" i="3"/>
  <c r="W436" i="3"/>
  <c r="G448" i="3" s="1" a="1"/>
  <c r="G448" i="3" s="1"/>
  <c r="N436" i="3"/>
  <c r="H295" i="16"/>
  <c r="I410" i="16"/>
  <c r="J410" i="16" s="1"/>
  <c r="K410" i="16" s="1"/>
  <c r="I410" i="14"/>
  <c r="J410" i="14" s="1"/>
  <c r="K410" i="14" s="1"/>
  <c r="I268" i="14"/>
  <c r="J268" i="14" s="1"/>
  <c r="K268" i="14" s="1"/>
  <c r="W156" i="3"/>
  <c r="G171" i="3" s="1" a="1"/>
  <c r="G171" i="3" s="1"/>
  <c r="N156" i="3"/>
  <c r="I229" i="16"/>
  <c r="J229" i="16" s="1"/>
  <c r="K229" i="16" s="1"/>
  <c r="I229" i="14"/>
  <c r="J229" i="14" s="1"/>
  <c r="K229" i="14" s="1"/>
  <c r="I296" i="14"/>
  <c r="J296" i="14" s="1"/>
  <c r="K296" i="14" s="1"/>
  <c r="I296" i="16"/>
  <c r="J296" i="16" s="1"/>
  <c r="K296" i="16" s="1"/>
  <c r="O439" i="3"/>
  <c r="P439" i="3"/>
  <c r="F439" i="14"/>
  <c r="F439" i="16"/>
  <c r="H287" i="14"/>
  <c r="W498" i="3"/>
  <c r="G519" i="3" s="1" a="1"/>
  <c r="G519" i="3" s="1"/>
  <c r="N498" i="3"/>
  <c r="V182" i="3"/>
  <c r="F347" i="3" s="1" a="1"/>
  <c r="F347" i="3" s="1"/>
  <c r="M182" i="3"/>
  <c r="V408" i="3"/>
  <c r="F423" i="3" s="1" a="1"/>
  <c r="F423" i="3" s="1"/>
  <c r="M408" i="3"/>
  <c r="O300" i="3"/>
  <c r="P300" i="3"/>
  <c r="G300" i="14"/>
  <c r="G300" i="16"/>
  <c r="W515" i="3"/>
  <c r="G533" i="3" s="1" a="1"/>
  <c r="G533" i="3" s="1"/>
  <c r="N515" i="3"/>
  <c r="H389" i="14"/>
  <c r="V454" i="3"/>
  <c r="F473" i="3" s="1" a="1"/>
  <c r="F473" i="3" s="1"/>
  <c r="M454" i="3"/>
  <c r="G496" i="16"/>
  <c r="G496" i="14"/>
  <c r="I290" i="14"/>
  <c r="J290" i="14" s="1"/>
  <c r="K290" i="14" s="1"/>
  <c r="I290" i="16"/>
  <c r="J290" i="16" s="1"/>
  <c r="K290" i="16" s="1"/>
  <c r="F381" i="16"/>
  <c r="F381" i="14"/>
  <c r="V452" i="3"/>
  <c r="F461" i="3" s="1" a="1"/>
  <c r="F461" i="3" s="1"/>
  <c r="M452" i="3"/>
  <c r="P324" i="3"/>
  <c r="G324" i="14"/>
  <c r="G324" i="16"/>
  <c r="O324" i="3"/>
  <c r="O137" i="3"/>
  <c r="W320" i="3"/>
  <c r="G337" i="3" s="1" a="1"/>
  <c r="G337" i="3" s="1"/>
  <c r="N320" i="3"/>
  <c r="G429" i="16"/>
  <c r="G429" i="14"/>
  <c r="P177" i="3"/>
  <c r="G177" i="14"/>
  <c r="G177" i="16"/>
  <c r="O177" i="3"/>
  <c r="I283" i="16"/>
  <c r="J283" i="16" s="1"/>
  <c r="K283" i="16" s="1"/>
  <c r="I283" i="14"/>
  <c r="J283" i="14" s="1"/>
  <c r="K283" i="14" s="1"/>
  <c r="W513" i="3"/>
  <c r="G527" i="3" s="1" a="1"/>
  <c r="G527" i="3" s="1"/>
  <c r="N513" i="3"/>
  <c r="I411" i="14"/>
  <c r="J411" i="14" s="1"/>
  <c r="K411" i="14" s="1"/>
  <c r="I411" i="16"/>
  <c r="J411" i="16" s="1"/>
  <c r="K411" i="16" s="1"/>
  <c r="P135" i="3"/>
  <c r="F135" i="14"/>
  <c r="F135" i="16"/>
  <c r="I124" i="14"/>
  <c r="J124" i="14" s="1"/>
  <c r="K124" i="14" s="1"/>
  <c r="I124" i="16"/>
  <c r="J124" i="16" s="1"/>
  <c r="K124" i="16" s="1"/>
  <c r="V482" i="3"/>
  <c r="F505" i="3" s="1" a="1"/>
  <c r="F505" i="3" s="1"/>
  <c r="M482" i="3"/>
  <c r="F418" i="16"/>
  <c r="O418" i="3"/>
  <c r="P418" i="3"/>
  <c r="F418" i="14"/>
  <c r="G520" i="16"/>
  <c r="G520" i="14"/>
  <c r="W349" i="3"/>
  <c r="G367" i="3" s="1" a="1"/>
  <c r="G367" i="3" s="1"/>
  <c r="N349" i="3"/>
  <c r="W438" i="3"/>
  <c r="G451" i="3" s="1" a="1"/>
  <c r="G451" i="3" s="1"/>
  <c r="N438" i="3"/>
  <c r="W352" i="3"/>
  <c r="G370" i="3" s="1" a="1"/>
  <c r="G370" i="3" s="1"/>
  <c r="N352" i="3"/>
  <c r="G570" i="14"/>
  <c r="G570" i="16"/>
  <c r="G596" i="3" a="1"/>
  <c r="G596" i="3" s="1"/>
  <c r="W596" i="3" s="1"/>
  <c r="N574" i="3"/>
  <c r="M517" i="3"/>
  <c r="F532" i="3" a="1"/>
  <c r="F532" i="3" s="1"/>
  <c r="V532" i="3" s="1"/>
  <c r="F506" i="14"/>
  <c r="F506" i="16"/>
  <c r="J288" i="14"/>
  <c r="K288" i="14" s="1"/>
  <c r="H288" i="14"/>
  <c r="I294" i="14"/>
  <c r="I294" i="16"/>
  <c r="G488" i="3" a="1"/>
  <c r="G488" i="3" s="1"/>
  <c r="W488" i="3" s="1"/>
  <c r="N327" i="3"/>
  <c r="O318" i="3"/>
  <c r="G318" i="14"/>
  <c r="G318" i="16"/>
  <c r="P318" i="3"/>
  <c r="H288" i="16"/>
  <c r="H426" i="14"/>
  <c r="J426" i="14"/>
  <c r="K426" i="14" s="1"/>
  <c r="J426" i="16"/>
  <c r="K426" i="16" s="1"/>
  <c r="H426" i="16"/>
  <c r="G588" i="3" a="1"/>
  <c r="G588" i="3" s="1"/>
  <c r="W588" i="3" s="1"/>
  <c r="N467" i="3"/>
  <c r="G458" i="16"/>
  <c r="G458" i="14"/>
  <c r="F449" i="14"/>
  <c r="F449" i="16"/>
  <c r="O449" i="3"/>
  <c r="P449" i="3"/>
  <c r="I437" i="14"/>
  <c r="I437" i="16"/>
  <c r="F477" i="3" a="1"/>
  <c r="F477" i="3" s="1"/>
  <c r="V477" i="3" s="1"/>
  <c r="M470" i="3"/>
  <c r="H479" i="16"/>
  <c r="O592" i="3"/>
  <c r="G592" i="14"/>
  <c r="G592" i="16"/>
  <c r="P592" i="3"/>
  <c r="G624" i="3" a="1"/>
  <c r="G624" i="3" s="1"/>
  <c r="W624" i="3" s="1"/>
  <c r="N605" i="3"/>
  <c r="G605" i="14" s="1"/>
  <c r="I579" i="14"/>
  <c r="J579" i="14" s="1"/>
  <c r="K579" i="14" s="1"/>
  <c r="I579" i="16"/>
  <c r="J479" i="14"/>
  <c r="K479" i="14" s="1"/>
  <c r="H479" i="14"/>
  <c r="P722" i="3"/>
  <c r="F733" i="14"/>
  <c r="F761" i="14"/>
  <c r="P656" i="3"/>
  <c r="F710" i="14"/>
  <c r="M751" i="3"/>
  <c r="F751" i="16" s="1"/>
  <c r="F860" i="3" a="1"/>
  <c r="F860" i="3" s="1"/>
  <c r="V860" i="3" s="1"/>
  <c r="M736" i="3"/>
  <c r="P736" i="3" s="1"/>
  <c r="F742" i="3" a="1"/>
  <c r="F742" i="3" s="1"/>
  <c r="V742" i="3" s="1"/>
  <c r="M763" i="3"/>
  <c r="F778" i="3" a="1"/>
  <c r="F778" i="3" s="1"/>
  <c r="V778" i="3" s="1"/>
  <c r="N686" i="3"/>
  <c r="P686" i="3" s="1"/>
  <c r="N649" i="3"/>
  <c r="O649" i="3" s="1"/>
  <c r="N724" i="3"/>
  <c r="N623" i="3"/>
  <c r="O623" i="3" s="1"/>
  <c r="M816" i="3"/>
  <c r="F816" i="14" s="1"/>
  <c r="F833" i="3" a="1"/>
  <c r="F833" i="3" s="1"/>
  <c r="V833" i="3" s="1"/>
  <c r="N696" i="3"/>
  <c r="M746" i="3"/>
  <c r="F755" i="3" a="1"/>
  <c r="F755" i="3" s="1"/>
  <c r="V755" i="3" s="1"/>
  <c r="M802" i="3"/>
  <c r="F811" i="3" a="1"/>
  <c r="F811" i="3" s="1"/>
  <c r="V811" i="3" s="1"/>
  <c r="M741" i="3"/>
  <c r="F862" i="3" a="1"/>
  <c r="F862" i="3" s="1"/>
  <c r="V862" i="3" s="1"/>
  <c r="F789" i="16"/>
  <c r="F789" i="14"/>
  <c r="F722" i="14"/>
  <c r="F722" i="16"/>
  <c r="I636" i="14"/>
  <c r="J636" i="14" s="1"/>
  <c r="K636" i="14" s="1"/>
  <c r="I636" i="16"/>
  <c r="J636" i="16" s="1"/>
  <c r="K636" i="16" s="1"/>
  <c r="I591" i="14"/>
  <c r="J591" i="14" s="1"/>
  <c r="K591" i="14" s="1"/>
  <c r="I591" i="16"/>
  <c r="J591" i="16" s="1"/>
  <c r="K591" i="16" s="1"/>
  <c r="F727" i="14"/>
  <c r="F727" i="16"/>
  <c r="F725" i="14"/>
  <c r="F725" i="16"/>
  <c r="I620" i="14"/>
  <c r="J620" i="14" s="1"/>
  <c r="K620" i="14" s="1"/>
  <c r="I620" i="16"/>
  <c r="J620" i="16" s="1"/>
  <c r="K620" i="16" s="1"/>
  <c r="G660" i="14"/>
  <c r="G660" i="16"/>
  <c r="G742" i="14"/>
  <c r="G742" i="16"/>
  <c r="F665" i="3" a="1"/>
  <c r="F665" i="3" s="1"/>
  <c r="V665" i="3" s="1"/>
  <c r="G677" i="3" a="1"/>
  <c r="G677" i="3" s="1"/>
  <c r="W677" i="3" s="1"/>
  <c r="G770" i="3" a="1"/>
  <c r="G770" i="3" s="1"/>
  <c r="W770" i="3" s="1"/>
  <c r="M713" i="3" l="1"/>
  <c r="F696" i="14"/>
  <c r="O696" i="3"/>
  <c r="H268" i="16"/>
  <c r="H296" i="16"/>
  <c r="H124" i="14"/>
  <c r="H283" i="14"/>
  <c r="H296" i="14"/>
  <c r="H268" i="14"/>
  <c r="H280" i="16"/>
  <c r="H170" i="14"/>
  <c r="H333" i="16"/>
  <c r="H293" i="16"/>
  <c r="H283" i="16"/>
  <c r="H229" i="16"/>
  <c r="H410" i="14"/>
  <c r="H314" i="14"/>
  <c r="H289" i="16"/>
  <c r="H410" i="16"/>
  <c r="I278" i="14"/>
  <c r="J278" i="14" s="1"/>
  <c r="K278" i="14" s="1"/>
  <c r="H333" i="14"/>
  <c r="H404" i="14"/>
  <c r="H411" i="14"/>
  <c r="H159" i="16"/>
  <c r="W171" i="3"/>
  <c r="G178" i="3" s="1" a="1"/>
  <c r="G178" i="3" s="1"/>
  <c r="N171" i="3"/>
  <c r="I444" i="14"/>
  <c r="J444" i="14" s="1"/>
  <c r="K444" i="14" s="1"/>
  <c r="I444" i="16"/>
  <c r="J444" i="16" s="1"/>
  <c r="K444" i="16" s="1"/>
  <c r="W419" i="3"/>
  <c r="G454" i="3" s="1" a="1"/>
  <c r="G454" i="3" s="1"/>
  <c r="N419" i="3"/>
  <c r="G349" i="14"/>
  <c r="P349" i="3"/>
  <c r="G349" i="16"/>
  <c r="O349" i="3"/>
  <c r="P482" i="3"/>
  <c r="F482" i="16"/>
  <c r="O482" i="3"/>
  <c r="F482" i="14"/>
  <c r="F452" i="16"/>
  <c r="F452" i="14"/>
  <c r="P452" i="3"/>
  <c r="O452" i="3"/>
  <c r="W519" i="3"/>
  <c r="G529" i="3" s="1" a="1"/>
  <c r="G529" i="3" s="1"/>
  <c r="N519" i="3"/>
  <c r="G436" i="16"/>
  <c r="O436" i="3"/>
  <c r="P436" i="3"/>
  <c r="G436" i="14"/>
  <c r="V465" i="3"/>
  <c r="F587" i="3" s="1" a="1"/>
  <c r="F587" i="3" s="1"/>
  <c r="M465" i="3"/>
  <c r="V451" i="3"/>
  <c r="F462" i="3" s="1" a="1"/>
  <c r="F462" i="3" s="1"/>
  <c r="M451" i="3"/>
  <c r="I278" i="16"/>
  <c r="I135" i="14"/>
  <c r="J135" i="14" s="1"/>
  <c r="K135" i="14" s="1"/>
  <c r="I135" i="16"/>
  <c r="J135" i="16" s="1"/>
  <c r="K135" i="16" s="1"/>
  <c r="I398" i="14"/>
  <c r="J398" i="14" s="1"/>
  <c r="K398" i="14" s="1"/>
  <c r="I398" i="16"/>
  <c r="J398" i="16" s="1"/>
  <c r="K398" i="16" s="1"/>
  <c r="H289" i="14"/>
  <c r="I316" i="16"/>
  <c r="J316" i="16" s="1"/>
  <c r="K316" i="16" s="1"/>
  <c r="I316" i="14"/>
  <c r="J316" i="14" s="1"/>
  <c r="K316" i="14" s="1"/>
  <c r="H404" i="16"/>
  <c r="F641" i="14"/>
  <c r="F641" i="16"/>
  <c r="G475" i="16"/>
  <c r="G475" i="14"/>
  <c r="W547" i="3"/>
  <c r="G555" i="3" s="1" a="1"/>
  <c r="G555" i="3" s="1"/>
  <c r="N547" i="3"/>
  <c r="W367" i="3"/>
  <c r="G380" i="3" s="1" a="1"/>
  <c r="G380" i="3" s="1"/>
  <c r="N367" i="3"/>
  <c r="V505" i="3"/>
  <c r="F522" i="3" s="1" a="1"/>
  <c r="F522" i="3" s="1"/>
  <c r="M505" i="3"/>
  <c r="O320" i="3"/>
  <c r="G320" i="14"/>
  <c r="G320" i="16"/>
  <c r="P320" i="3"/>
  <c r="V461" i="3"/>
  <c r="F572" i="3" s="1" a="1"/>
  <c r="F572" i="3" s="1"/>
  <c r="M461" i="3"/>
  <c r="W448" i="3"/>
  <c r="G463" i="3" s="1" a="1"/>
  <c r="G463" i="3" s="1"/>
  <c r="N448" i="3"/>
  <c r="H430" i="14"/>
  <c r="F456" i="14"/>
  <c r="F456" i="16"/>
  <c r="N72" i="3"/>
  <c r="V659" i="3"/>
  <c r="F678" i="3" s="1" a="1"/>
  <c r="F678" i="3" s="1"/>
  <c r="V678" i="3" s="1"/>
  <c r="M659" i="3"/>
  <c r="F659" i="14" s="1"/>
  <c r="W483" i="3"/>
  <c r="G500" i="3" s="1" a="1"/>
  <c r="G500" i="3" s="1"/>
  <c r="N483" i="3"/>
  <c r="J57" i="16"/>
  <c r="K57" i="16" s="1"/>
  <c r="H57" i="16"/>
  <c r="R57" i="16" s="1"/>
  <c r="I360" i="16"/>
  <c r="J360" i="16" s="1"/>
  <c r="K360" i="16" s="1"/>
  <c r="I360" i="14"/>
  <c r="J360" i="14" s="1"/>
  <c r="K360" i="14" s="1"/>
  <c r="W451" i="3"/>
  <c r="G462" i="3" s="1" a="1"/>
  <c r="G462" i="3" s="1"/>
  <c r="N451" i="3"/>
  <c r="O498" i="3"/>
  <c r="P498" i="3"/>
  <c r="G498" i="14"/>
  <c r="G498" i="16"/>
  <c r="H124" i="16"/>
  <c r="H411" i="16"/>
  <c r="W337" i="3"/>
  <c r="G489" i="3" s="1" a="1"/>
  <c r="G489" i="3" s="1"/>
  <c r="N337" i="3"/>
  <c r="F454" i="14"/>
  <c r="F454" i="16"/>
  <c r="I300" i="14"/>
  <c r="J300" i="14" s="1"/>
  <c r="K300" i="14" s="1"/>
  <c r="I300" i="16"/>
  <c r="J300" i="16" s="1"/>
  <c r="K300" i="16" s="1"/>
  <c r="H229" i="14"/>
  <c r="G265" i="14"/>
  <c r="G265" i="16"/>
  <c r="O265" i="3"/>
  <c r="P265" i="3"/>
  <c r="I394" i="16"/>
  <c r="J394" i="16" s="1"/>
  <c r="K394" i="16" s="1"/>
  <c r="I394" i="14"/>
  <c r="J394" i="14" s="1"/>
  <c r="K394" i="14" s="1"/>
  <c r="F325" i="16"/>
  <c r="O325" i="3"/>
  <c r="P325" i="3"/>
  <c r="F325" i="14"/>
  <c r="H430" i="16"/>
  <c r="V474" i="3"/>
  <c r="F493" i="3" s="1" a="1"/>
  <c r="F493" i="3" s="1"/>
  <c r="M474" i="3"/>
  <c r="H293" i="14"/>
  <c r="G377" i="14"/>
  <c r="G377" i="16"/>
  <c r="O377" i="3"/>
  <c r="P377" i="3"/>
  <c r="J57" i="14"/>
  <c r="K57" i="14" s="1"/>
  <c r="H57" i="14"/>
  <c r="O57" i="14" s="1"/>
  <c r="F459" i="14"/>
  <c r="P459" i="3"/>
  <c r="O459" i="3"/>
  <c r="F459" i="16"/>
  <c r="P438" i="3"/>
  <c r="F438" i="14"/>
  <c r="F438" i="16"/>
  <c r="I177" i="14"/>
  <c r="J177" i="14" s="1"/>
  <c r="K177" i="14" s="1"/>
  <c r="I177" i="16"/>
  <c r="J177" i="16" s="1"/>
  <c r="K177" i="16" s="1"/>
  <c r="F149" i="3" a="1"/>
  <c r="F149" i="3" s="1"/>
  <c r="I137" i="14"/>
  <c r="J137" i="14" s="1"/>
  <c r="K137" i="14" s="1"/>
  <c r="I137" i="16"/>
  <c r="J137" i="16" s="1"/>
  <c r="K137" i="16" s="1"/>
  <c r="V473" i="3"/>
  <c r="F480" i="3" s="1" a="1"/>
  <c r="F480" i="3" s="1"/>
  <c r="M473" i="3"/>
  <c r="P408" i="3"/>
  <c r="O408" i="3"/>
  <c r="F408" i="16"/>
  <c r="F408" i="14"/>
  <c r="W275" i="3"/>
  <c r="G402" i="3" s="1" a="1"/>
  <c r="G402" i="3" s="1"/>
  <c r="N275" i="3"/>
  <c r="I492" i="14"/>
  <c r="I492" i="16"/>
  <c r="V484" i="3"/>
  <c r="F503" i="3" s="1" a="1"/>
  <c r="F503" i="3" s="1"/>
  <c r="M484" i="3"/>
  <c r="H280" i="14"/>
  <c r="G495" i="14"/>
  <c r="G495" i="16"/>
  <c r="W305" i="3"/>
  <c r="G322" i="3" s="1" a="1"/>
  <c r="G322" i="3" s="1"/>
  <c r="N305" i="3"/>
  <c r="I311" i="14"/>
  <c r="J311" i="14" s="1"/>
  <c r="K311" i="14" s="1"/>
  <c r="I311" i="16"/>
  <c r="J311" i="16" s="1"/>
  <c r="K311" i="16" s="1"/>
  <c r="W385" i="3"/>
  <c r="G490" i="3" s="1" a="1"/>
  <c r="G490" i="3" s="1"/>
  <c r="N385" i="3"/>
  <c r="F433" i="14"/>
  <c r="F433" i="16"/>
  <c r="V356" i="3"/>
  <c r="F374" i="3" s="1" a="1"/>
  <c r="F374" i="3" s="1"/>
  <c r="M356" i="3"/>
  <c r="G352" i="14"/>
  <c r="G352" i="16"/>
  <c r="I324" i="16"/>
  <c r="J324" i="16" s="1"/>
  <c r="K324" i="16" s="1"/>
  <c r="I324" i="14"/>
  <c r="J324" i="14" s="1"/>
  <c r="K324" i="14" s="1"/>
  <c r="H290" i="16"/>
  <c r="V423" i="3"/>
  <c r="F435" i="3" s="1" a="1"/>
  <c r="F435" i="3" s="1"/>
  <c r="M423" i="3"/>
  <c r="O412" i="3"/>
  <c r="G412" i="14"/>
  <c r="G412" i="16"/>
  <c r="P412" i="3"/>
  <c r="P353" i="3"/>
  <c r="O353" i="3"/>
  <c r="F353" i="14"/>
  <c r="F353" i="16"/>
  <c r="W510" i="3"/>
  <c r="G524" i="3" s="1" a="1"/>
  <c r="G524" i="3" s="1"/>
  <c r="N510" i="3"/>
  <c r="I341" i="14"/>
  <c r="J341" i="14" s="1"/>
  <c r="K341" i="14" s="1"/>
  <c r="I341" i="16"/>
  <c r="J341" i="16" s="1"/>
  <c r="K341" i="16" s="1"/>
  <c r="O494" i="3"/>
  <c r="F494" i="14"/>
  <c r="F494" i="16"/>
  <c r="P494" i="3"/>
  <c r="I421" i="16"/>
  <c r="J421" i="16" s="1"/>
  <c r="K421" i="16" s="1"/>
  <c r="I421" i="14"/>
  <c r="J421" i="14" s="1"/>
  <c r="K421" i="14" s="1"/>
  <c r="M70" i="3"/>
  <c r="I302" i="14"/>
  <c r="J302" i="14" s="1"/>
  <c r="K302" i="14" s="1"/>
  <c r="I302" i="16"/>
  <c r="J302" i="16" s="1"/>
  <c r="K302" i="16" s="1"/>
  <c r="V445" i="3"/>
  <c r="F468" i="3" s="1" a="1"/>
  <c r="F468" i="3" s="1"/>
  <c r="M445" i="3"/>
  <c r="I174" i="14"/>
  <c r="J174" i="14" s="1"/>
  <c r="K174" i="14" s="1"/>
  <c r="I174" i="16"/>
  <c r="J174" i="16" s="1"/>
  <c r="K174" i="16" s="1"/>
  <c r="V312" i="3"/>
  <c r="F323" i="3" s="1" a="1"/>
  <c r="F323" i="3" s="1"/>
  <c r="M312" i="3"/>
  <c r="W370" i="3"/>
  <c r="G387" i="3" s="1" a="1"/>
  <c r="G387" i="3" s="1"/>
  <c r="N370" i="3"/>
  <c r="G513" i="16"/>
  <c r="G513" i="14"/>
  <c r="H290" i="14"/>
  <c r="G515" i="16"/>
  <c r="G515" i="14"/>
  <c r="O182" i="3"/>
  <c r="F182" i="14"/>
  <c r="P182" i="3"/>
  <c r="F182" i="16"/>
  <c r="I439" i="14"/>
  <c r="J439" i="14" s="1"/>
  <c r="K439" i="14" s="1"/>
  <c r="I439" i="16"/>
  <c r="J439" i="16" s="1"/>
  <c r="K439" i="16" s="1"/>
  <c r="W425" i="3"/>
  <c r="G433" i="3" s="1" a="1"/>
  <c r="G433" i="3" s="1"/>
  <c r="N425" i="3"/>
  <c r="V371" i="3"/>
  <c r="F486" i="3" s="1" a="1"/>
  <c r="F486" i="3" s="1"/>
  <c r="M371" i="3"/>
  <c r="I250" i="14"/>
  <c r="J250" i="14" s="1"/>
  <c r="K250" i="14" s="1"/>
  <c r="I250" i="16"/>
  <c r="J250" i="16" s="1"/>
  <c r="K250" i="16" s="1"/>
  <c r="I424" i="14"/>
  <c r="J424" i="14" s="1"/>
  <c r="K424" i="14" s="1"/>
  <c r="I424" i="16"/>
  <c r="J424" i="16" s="1"/>
  <c r="K424" i="16" s="1"/>
  <c r="H170" i="16"/>
  <c r="F309" i="16"/>
  <c r="O309" i="3"/>
  <c r="P309" i="3"/>
  <c r="F309" i="14"/>
  <c r="V502" i="3"/>
  <c r="F521" i="3" s="1" a="1"/>
  <c r="F521" i="3" s="1"/>
  <c r="M502" i="3"/>
  <c r="H159" i="14"/>
  <c r="G438" i="16"/>
  <c r="G438" i="14"/>
  <c r="O438" i="3"/>
  <c r="I418" i="14"/>
  <c r="J418" i="14" s="1"/>
  <c r="K418" i="14" s="1"/>
  <c r="I418" i="16"/>
  <c r="J418" i="16" s="1"/>
  <c r="K418" i="16" s="1"/>
  <c r="W527" i="3"/>
  <c r="G537" i="3" s="1" a="1"/>
  <c r="G537" i="3" s="1"/>
  <c r="N527" i="3"/>
  <c r="W533" i="3"/>
  <c r="G548" i="3" s="1" a="1"/>
  <c r="G548" i="3" s="1"/>
  <c r="N533" i="3"/>
  <c r="V347" i="3"/>
  <c r="F362" i="3" s="1" a="1"/>
  <c r="F362" i="3" s="1"/>
  <c r="M347" i="3"/>
  <c r="O156" i="3"/>
  <c r="G156" i="14"/>
  <c r="G156" i="16"/>
  <c r="P156" i="3"/>
  <c r="I395" i="14"/>
  <c r="J395" i="14" s="1"/>
  <c r="K395" i="14" s="1"/>
  <c r="I395" i="16"/>
  <c r="J395" i="16" s="1"/>
  <c r="K395" i="16" s="1"/>
  <c r="F332" i="16"/>
  <c r="O332" i="3"/>
  <c r="P332" i="3"/>
  <c r="F332" i="14"/>
  <c r="H314" i="16"/>
  <c r="G413" i="16"/>
  <c r="O413" i="3"/>
  <c r="P413" i="3"/>
  <c r="G413" i="14"/>
  <c r="V330" i="3"/>
  <c r="F344" i="3" s="1" a="1"/>
  <c r="F344" i="3" s="1"/>
  <c r="M330" i="3"/>
  <c r="O297" i="3"/>
  <c r="P297" i="3"/>
  <c r="F297" i="16"/>
  <c r="F297" i="14"/>
  <c r="G532" i="14"/>
  <c r="G532" i="16"/>
  <c r="G574" i="16"/>
  <c r="G574" i="14"/>
  <c r="P574" i="3"/>
  <c r="O574" i="3"/>
  <c r="G608" i="3" a="1"/>
  <c r="G608" i="3" s="1"/>
  <c r="W608" i="3" s="1"/>
  <c r="N596" i="3"/>
  <c r="F547" i="3" a="1"/>
  <c r="F547" i="3" s="1"/>
  <c r="V547" i="3" s="1"/>
  <c r="M532" i="3"/>
  <c r="F517" i="16"/>
  <c r="F517" i="14"/>
  <c r="G504" i="3" a="1"/>
  <c r="G504" i="3" s="1"/>
  <c r="W504" i="3" s="1"/>
  <c r="N488" i="3"/>
  <c r="J294" i="16"/>
  <c r="K294" i="16" s="1"/>
  <c r="H294" i="16"/>
  <c r="J294" i="14"/>
  <c r="K294" i="14" s="1"/>
  <c r="H294" i="14"/>
  <c r="I318" i="16"/>
  <c r="J318" i="16" s="1"/>
  <c r="K318" i="16" s="1"/>
  <c r="I318" i="14"/>
  <c r="P327" i="3"/>
  <c r="G327" i="14"/>
  <c r="O327" i="3"/>
  <c r="G327" i="16"/>
  <c r="G598" i="3" a="1"/>
  <c r="G598" i="3" s="1"/>
  <c r="W598" i="3" s="1"/>
  <c r="N588" i="3"/>
  <c r="G467" i="16"/>
  <c r="G467" i="14"/>
  <c r="M477" i="3"/>
  <c r="F580" i="3" a="1"/>
  <c r="F580" i="3" s="1"/>
  <c r="V580" i="3" s="1"/>
  <c r="I449" i="16"/>
  <c r="I449" i="14"/>
  <c r="J449" i="14" s="1"/>
  <c r="K449" i="14" s="1"/>
  <c r="H437" i="16"/>
  <c r="J437" i="16"/>
  <c r="K437" i="16" s="1"/>
  <c r="F470" i="16"/>
  <c r="F470" i="14"/>
  <c r="P470" i="3"/>
  <c r="O470" i="3"/>
  <c r="H437" i="14"/>
  <c r="J437" i="14"/>
  <c r="K437" i="14" s="1"/>
  <c r="O605" i="3"/>
  <c r="P605" i="3"/>
  <c r="G638" i="3" a="1"/>
  <c r="G638" i="3" s="1"/>
  <c r="W638" i="3" s="1"/>
  <c r="N624" i="3"/>
  <c r="H579" i="14"/>
  <c r="G605" i="16"/>
  <c r="J579" i="16"/>
  <c r="K579" i="16" s="1"/>
  <c r="H579" i="16"/>
  <c r="I592" i="16"/>
  <c r="I592" i="14"/>
  <c r="P623" i="3"/>
  <c r="P696" i="3"/>
  <c r="F816" i="16"/>
  <c r="O686" i="3"/>
  <c r="O736" i="3"/>
  <c r="F751" i="14"/>
  <c r="M778" i="3"/>
  <c r="F799" i="3" a="1"/>
  <c r="F799" i="3" s="1"/>
  <c r="V799" i="3" s="1"/>
  <c r="M860" i="3"/>
  <c r="F860" i="16" s="1"/>
  <c r="F872" i="3" a="1"/>
  <c r="F872" i="3" s="1"/>
  <c r="V872" i="3" s="1"/>
  <c r="N770" i="3"/>
  <c r="N677" i="3"/>
  <c r="M714" i="3"/>
  <c r="M755" i="3"/>
  <c r="F764" i="3" a="1"/>
  <c r="F764" i="3" s="1"/>
  <c r="V764" i="3" s="1"/>
  <c r="M862" i="3"/>
  <c r="F875" i="3" a="1"/>
  <c r="F875" i="3" s="1"/>
  <c r="V875" i="3" s="1"/>
  <c r="H591" i="16"/>
  <c r="P649" i="3"/>
  <c r="M665" i="3"/>
  <c r="P665" i="3" s="1"/>
  <c r="F769" i="3" a="1"/>
  <c r="F769" i="3" s="1"/>
  <c r="V769" i="3" s="1"/>
  <c r="M833" i="3"/>
  <c r="F833" i="14" s="1"/>
  <c r="F837" i="3" a="1"/>
  <c r="F837" i="3" s="1"/>
  <c r="V837" i="3" s="1"/>
  <c r="M811" i="3"/>
  <c r="F829" i="3" a="1"/>
  <c r="F829" i="3" s="1"/>
  <c r="V829" i="3" s="1"/>
  <c r="F772" i="3" a="1"/>
  <c r="F772" i="3" s="1"/>
  <c r="V772" i="3" s="1"/>
  <c r="M742" i="3"/>
  <c r="F742" i="14" s="1"/>
  <c r="F763" i="14"/>
  <c r="F763" i="16"/>
  <c r="I722" i="14"/>
  <c r="I722" i="16"/>
  <c r="F802" i="16"/>
  <c r="F802" i="14"/>
  <c r="F736" i="14"/>
  <c r="F736" i="16"/>
  <c r="H620" i="14"/>
  <c r="H591" i="14"/>
  <c r="G635" i="14"/>
  <c r="G635" i="16"/>
  <c r="F656" i="14"/>
  <c r="F656" i="16"/>
  <c r="H620" i="16"/>
  <c r="F746" i="14"/>
  <c r="F746" i="16"/>
  <c r="H636" i="16"/>
  <c r="F741" i="14"/>
  <c r="F741" i="16"/>
  <c r="H636" i="14"/>
  <c r="G604" i="14"/>
  <c r="G604" i="16"/>
  <c r="G673" i="14"/>
  <c r="G673" i="16"/>
  <c r="G676" i="14"/>
  <c r="G676" i="16"/>
  <c r="G606" i="14"/>
  <c r="G606" i="16"/>
  <c r="F713" i="14"/>
  <c r="F713" i="16"/>
  <c r="G713" i="3" a="1"/>
  <c r="G713" i="3" s="1"/>
  <c r="W713" i="3" s="1"/>
  <c r="G776" i="3" a="1"/>
  <c r="G776" i="3" s="1"/>
  <c r="W776" i="3" s="1"/>
  <c r="G702" i="3" a="1"/>
  <c r="G702" i="3" s="1"/>
  <c r="W702" i="3" s="1"/>
  <c r="G739" i="3" a="1"/>
  <c r="G739" i="3" s="1"/>
  <c r="W739" i="3" s="1"/>
  <c r="G637" i="3" a="1"/>
  <c r="G637" i="3" s="1"/>
  <c r="W637" i="3" s="1"/>
  <c r="H360" i="14" l="1"/>
  <c r="M678" i="3"/>
  <c r="H300" i="16"/>
  <c r="H394" i="16"/>
  <c r="F659" i="16"/>
  <c r="H135" i="14"/>
  <c r="H300" i="14"/>
  <c r="H360" i="16"/>
  <c r="H439" i="14"/>
  <c r="H174" i="14"/>
  <c r="H311" i="16"/>
  <c r="H250" i="14"/>
  <c r="H174" i="16"/>
  <c r="H177" i="16"/>
  <c r="H395" i="16"/>
  <c r="H278" i="14"/>
  <c r="H424" i="16"/>
  <c r="H324" i="16"/>
  <c r="H137" i="14"/>
  <c r="O137" i="14" s="1"/>
  <c r="H398" i="14"/>
  <c r="H444" i="16"/>
  <c r="W524" i="3"/>
  <c r="G580" i="3" s="1" a="1"/>
  <c r="G580" i="3" s="1"/>
  <c r="N524" i="3"/>
  <c r="P385" i="3"/>
  <c r="O385" i="3"/>
  <c r="G385" i="14"/>
  <c r="G385" i="16"/>
  <c r="W500" i="3"/>
  <c r="G511" i="3" s="1" a="1"/>
  <c r="G511" i="3" s="1"/>
  <c r="N500" i="3"/>
  <c r="P448" i="3"/>
  <c r="G448" i="14"/>
  <c r="O448" i="3"/>
  <c r="G448" i="16"/>
  <c r="O505" i="3"/>
  <c r="P505" i="3"/>
  <c r="F505" i="14"/>
  <c r="F505" i="16"/>
  <c r="I436" i="14"/>
  <c r="J436" i="14" s="1"/>
  <c r="K436" i="14" s="1"/>
  <c r="I436" i="16"/>
  <c r="J436" i="16" s="1"/>
  <c r="K436" i="16" s="1"/>
  <c r="P419" i="3"/>
  <c r="O419" i="3"/>
  <c r="G419" i="16"/>
  <c r="G419" i="14"/>
  <c r="I297" i="14"/>
  <c r="J297" i="14" s="1"/>
  <c r="K297" i="14" s="1"/>
  <c r="I297" i="16"/>
  <c r="J297" i="16" s="1"/>
  <c r="K297" i="16" s="1"/>
  <c r="O527" i="3"/>
  <c r="G527" i="14"/>
  <c r="G527" i="16"/>
  <c r="P527" i="3"/>
  <c r="F70" i="16"/>
  <c r="F70" i="14"/>
  <c r="P70" i="3"/>
  <c r="O70" i="3"/>
  <c r="O423" i="3"/>
  <c r="P423" i="3"/>
  <c r="F423" i="16"/>
  <c r="F423" i="14"/>
  <c r="W490" i="3"/>
  <c r="G507" i="3" s="1" a="1"/>
  <c r="G507" i="3" s="1"/>
  <c r="N490" i="3"/>
  <c r="W402" i="3"/>
  <c r="G415" i="3" s="1" a="1"/>
  <c r="G415" i="3" s="1"/>
  <c r="N402" i="3"/>
  <c r="H137" i="16"/>
  <c r="R137" i="16" s="1"/>
  <c r="W463" i="3"/>
  <c r="G573" i="3" s="1" a="1"/>
  <c r="G573" i="3" s="1"/>
  <c r="N463" i="3"/>
  <c r="V522" i="3"/>
  <c r="F538" i="3" s="1" a="1"/>
  <c r="F538" i="3" s="1"/>
  <c r="M522" i="3"/>
  <c r="H398" i="16"/>
  <c r="H278" i="16"/>
  <c r="J278" i="16"/>
  <c r="K278" i="16" s="1"/>
  <c r="I482" i="16"/>
  <c r="J482" i="16" s="1"/>
  <c r="K482" i="16" s="1"/>
  <c r="I482" i="14"/>
  <c r="J482" i="14" s="1"/>
  <c r="K482" i="14" s="1"/>
  <c r="W454" i="3"/>
  <c r="G473" i="3" s="1" a="1"/>
  <c r="G473" i="3" s="1"/>
  <c r="N454" i="3"/>
  <c r="W462" i="3"/>
  <c r="G578" i="3" s="1" a="1"/>
  <c r="G578" i="3" s="1"/>
  <c r="N462" i="3"/>
  <c r="O330" i="3"/>
  <c r="P330" i="3"/>
  <c r="F330" i="14"/>
  <c r="F330" i="16"/>
  <c r="W537" i="3"/>
  <c r="G553" i="3" s="1" a="1"/>
  <c r="G553" i="3" s="1"/>
  <c r="N537" i="3"/>
  <c r="H424" i="14"/>
  <c r="P371" i="3"/>
  <c r="O371" i="3"/>
  <c r="F371" i="14"/>
  <c r="F371" i="16"/>
  <c r="I494" i="16"/>
  <c r="J494" i="16" s="1"/>
  <c r="K494" i="16" s="1"/>
  <c r="I494" i="14"/>
  <c r="J494" i="14" s="1"/>
  <c r="K494" i="14" s="1"/>
  <c r="V435" i="3"/>
  <c r="F447" i="3" s="1" a="1"/>
  <c r="F447" i="3" s="1"/>
  <c r="M435" i="3"/>
  <c r="F461" i="16"/>
  <c r="F461" i="14"/>
  <c r="O461" i="3"/>
  <c r="P461" i="3"/>
  <c r="P367" i="3"/>
  <c r="G367" i="14"/>
  <c r="G367" i="16"/>
  <c r="O367" i="3"/>
  <c r="F451" i="16"/>
  <c r="P451" i="3"/>
  <c r="F451" i="14"/>
  <c r="O519" i="3"/>
  <c r="G519" i="16"/>
  <c r="G519" i="14"/>
  <c r="P519" i="3"/>
  <c r="W548" i="3"/>
  <c r="G554" i="3" s="1" a="1"/>
  <c r="G554" i="3" s="1"/>
  <c r="N548" i="3"/>
  <c r="W322" i="3"/>
  <c r="G336" i="3" s="1" a="1"/>
  <c r="G336" i="3" s="1"/>
  <c r="N322" i="3"/>
  <c r="O275" i="3"/>
  <c r="P275" i="3"/>
  <c r="G275" i="16"/>
  <c r="G275" i="14"/>
  <c r="V493" i="3"/>
  <c r="F509" i="3" s="1" a="1"/>
  <c r="F509" i="3" s="1"/>
  <c r="M493" i="3"/>
  <c r="V344" i="3"/>
  <c r="F358" i="3" s="1" a="1"/>
  <c r="F358" i="3" s="1"/>
  <c r="M344" i="3"/>
  <c r="I332" i="16"/>
  <c r="J332" i="16" s="1"/>
  <c r="K332" i="16" s="1"/>
  <c r="I332" i="14"/>
  <c r="J332" i="14" s="1"/>
  <c r="K332" i="14" s="1"/>
  <c r="H418" i="16"/>
  <c r="O502" i="3"/>
  <c r="F502" i="14"/>
  <c r="F502" i="16"/>
  <c r="P502" i="3"/>
  <c r="V486" i="3"/>
  <c r="F508" i="3" s="1" a="1"/>
  <c r="F508" i="3" s="1"/>
  <c r="M486" i="3"/>
  <c r="G370" i="14"/>
  <c r="G370" i="16"/>
  <c r="F445" i="16"/>
  <c r="F445" i="14"/>
  <c r="H421" i="16"/>
  <c r="H341" i="14"/>
  <c r="I353" i="14"/>
  <c r="J353" i="14" s="1"/>
  <c r="K353" i="14" s="1"/>
  <c r="I353" i="16"/>
  <c r="J353" i="16" s="1"/>
  <c r="K353" i="16" s="1"/>
  <c r="F356" i="14"/>
  <c r="F356" i="16"/>
  <c r="O356" i="3"/>
  <c r="P356" i="3"/>
  <c r="H311" i="14"/>
  <c r="I377" i="14"/>
  <c r="J377" i="14" s="1"/>
  <c r="K377" i="14" s="1"/>
  <c r="I377" i="16"/>
  <c r="J377" i="16" s="1"/>
  <c r="K377" i="16" s="1"/>
  <c r="I265" i="14"/>
  <c r="J265" i="14" s="1"/>
  <c r="K265" i="14" s="1"/>
  <c r="I265" i="16"/>
  <c r="J265" i="16" s="1"/>
  <c r="K265" i="16" s="1"/>
  <c r="P72" i="3"/>
  <c r="O72" i="3"/>
  <c r="G72" i="16"/>
  <c r="G72" i="14"/>
  <c r="V572" i="3"/>
  <c r="F583" i="3" s="1" a="1"/>
  <c r="F583" i="3" s="1"/>
  <c r="M572" i="3"/>
  <c r="W380" i="3"/>
  <c r="G491" i="3" s="1" a="1"/>
  <c r="G491" i="3" s="1"/>
  <c r="N380" i="3"/>
  <c r="H316" i="16"/>
  <c r="V462" i="3"/>
  <c r="F571" i="3" s="1" a="1"/>
  <c r="F571" i="3" s="1"/>
  <c r="M462" i="3"/>
  <c r="W529" i="3"/>
  <c r="G542" i="3" s="1" a="1"/>
  <c r="G542" i="3" s="1"/>
  <c r="N529" i="3"/>
  <c r="H444" i="14"/>
  <c r="I412" i="16"/>
  <c r="J412" i="16" s="1"/>
  <c r="K412" i="16" s="1"/>
  <c r="I412" i="14"/>
  <c r="J412" i="14" s="1"/>
  <c r="K412" i="14" s="1"/>
  <c r="I156" i="14"/>
  <c r="J156" i="14" s="1"/>
  <c r="K156" i="14" s="1"/>
  <c r="I156" i="16"/>
  <c r="J156" i="16" s="1"/>
  <c r="K156" i="16" s="1"/>
  <c r="H418" i="14"/>
  <c r="V521" i="3"/>
  <c r="F534" i="3" s="1" a="1"/>
  <c r="F534" i="3" s="1"/>
  <c r="M521" i="3"/>
  <c r="O425" i="3"/>
  <c r="G425" i="16"/>
  <c r="G425" i="14"/>
  <c r="P425" i="3"/>
  <c r="W387" i="3"/>
  <c r="G391" i="3" s="1" a="1"/>
  <c r="G391" i="3" s="1"/>
  <c r="N387" i="3"/>
  <c r="V468" i="3"/>
  <c r="F476" i="3" s="1" a="1"/>
  <c r="F476" i="3" s="1"/>
  <c r="M468" i="3"/>
  <c r="H421" i="14"/>
  <c r="H341" i="16"/>
  <c r="H324" i="14"/>
  <c r="V374" i="3"/>
  <c r="F384" i="3" s="1" a="1"/>
  <c r="F384" i="3" s="1"/>
  <c r="M374" i="3"/>
  <c r="F484" i="16"/>
  <c r="F484" i="14"/>
  <c r="I408" i="16"/>
  <c r="J408" i="16" s="1"/>
  <c r="K408" i="16" s="1"/>
  <c r="I408" i="14"/>
  <c r="J408" i="14" s="1"/>
  <c r="K408" i="14" s="1"/>
  <c r="V149" i="3"/>
  <c r="F166" i="3" s="1" a="1"/>
  <c r="F166" i="3" s="1"/>
  <c r="M149" i="3"/>
  <c r="I325" i="14"/>
  <c r="J325" i="14" s="1"/>
  <c r="K325" i="14" s="1"/>
  <c r="I325" i="16"/>
  <c r="J325" i="16" s="1"/>
  <c r="K325" i="16" s="1"/>
  <c r="G547" i="14"/>
  <c r="G547" i="16"/>
  <c r="H316" i="14"/>
  <c r="H135" i="16"/>
  <c r="F465" i="16"/>
  <c r="F465" i="14"/>
  <c r="O465" i="3"/>
  <c r="P465" i="3"/>
  <c r="I452" i="14"/>
  <c r="J452" i="14" s="1"/>
  <c r="K452" i="14" s="1"/>
  <c r="I452" i="16"/>
  <c r="J452" i="16" s="1"/>
  <c r="K452" i="16" s="1"/>
  <c r="I349" i="14"/>
  <c r="J349" i="14" s="1"/>
  <c r="K349" i="14" s="1"/>
  <c r="I349" i="16"/>
  <c r="J349" i="16" s="1"/>
  <c r="K349" i="16" s="1"/>
  <c r="H395" i="14"/>
  <c r="F347" i="14"/>
  <c r="F347" i="16"/>
  <c r="O347" i="3"/>
  <c r="P347" i="3"/>
  <c r="W433" i="3"/>
  <c r="G445" i="3" s="1" a="1"/>
  <c r="G445" i="3" s="1"/>
  <c r="N433" i="3"/>
  <c r="I182" i="14"/>
  <c r="J182" i="14" s="1"/>
  <c r="K182" i="14" s="1"/>
  <c r="I182" i="16"/>
  <c r="J182" i="16" s="1"/>
  <c r="K182" i="16" s="1"/>
  <c r="F312" i="16"/>
  <c r="F312" i="14"/>
  <c r="O312" i="3"/>
  <c r="P312" i="3"/>
  <c r="H302" i="14"/>
  <c r="V503" i="3"/>
  <c r="F525" i="3" s="1" a="1"/>
  <c r="F525" i="3" s="1"/>
  <c r="M503" i="3"/>
  <c r="I459" i="16"/>
  <c r="J459" i="16" s="1"/>
  <c r="K459" i="16" s="1"/>
  <c r="I459" i="14"/>
  <c r="J459" i="14" s="1"/>
  <c r="K459" i="14" s="1"/>
  <c r="W555" i="3"/>
  <c r="G679" i="3" s="1" a="1"/>
  <c r="G679" i="3" s="1"/>
  <c r="N555" i="3"/>
  <c r="V587" i="3"/>
  <c r="F603" i="3" s="1" a="1"/>
  <c r="F603" i="3" s="1"/>
  <c r="M587" i="3"/>
  <c r="I413" i="16"/>
  <c r="J413" i="16" s="1"/>
  <c r="K413" i="16" s="1"/>
  <c r="I413" i="14"/>
  <c r="J413" i="14" s="1"/>
  <c r="K413" i="14" s="1"/>
  <c r="V362" i="3"/>
  <c r="F366" i="3" s="1" a="1"/>
  <c r="F366" i="3" s="1"/>
  <c r="M362" i="3"/>
  <c r="H250" i="16"/>
  <c r="H439" i="16"/>
  <c r="V323" i="3"/>
  <c r="F352" i="3" s="1" a="1"/>
  <c r="F352" i="3" s="1"/>
  <c r="M323" i="3"/>
  <c r="H302" i="16"/>
  <c r="G305" i="14"/>
  <c r="G305" i="16"/>
  <c r="J492" i="16"/>
  <c r="K492" i="16" s="1"/>
  <c r="H492" i="16"/>
  <c r="F473" i="16"/>
  <c r="F473" i="14"/>
  <c r="H177" i="14"/>
  <c r="P337" i="3"/>
  <c r="G337" i="14"/>
  <c r="G337" i="16"/>
  <c r="O337" i="3"/>
  <c r="I498" i="16"/>
  <c r="I498" i="14"/>
  <c r="G171" i="16"/>
  <c r="P171" i="3"/>
  <c r="O171" i="3"/>
  <c r="G171" i="14"/>
  <c r="P533" i="3"/>
  <c r="G533" i="16"/>
  <c r="O533" i="3"/>
  <c r="G533" i="14"/>
  <c r="I438" i="16"/>
  <c r="J438" i="16" s="1"/>
  <c r="K438" i="16" s="1"/>
  <c r="I438" i="14"/>
  <c r="J438" i="14" s="1"/>
  <c r="K438" i="14" s="1"/>
  <c r="I309" i="16"/>
  <c r="J309" i="16" s="1"/>
  <c r="K309" i="16" s="1"/>
  <c r="I309" i="14"/>
  <c r="J309" i="14" s="1"/>
  <c r="K309" i="14" s="1"/>
  <c r="G510" i="16"/>
  <c r="G510" i="14"/>
  <c r="J492" i="14"/>
  <c r="K492" i="14" s="1"/>
  <c r="H492" i="14"/>
  <c r="V480" i="3"/>
  <c r="F490" i="3" s="1" a="1"/>
  <c r="F490" i="3" s="1"/>
  <c r="M480" i="3"/>
  <c r="F474" i="14"/>
  <c r="F474" i="16"/>
  <c r="H394" i="14"/>
  <c r="W489" i="3"/>
  <c r="G506" i="3" s="1" a="1"/>
  <c r="G506" i="3" s="1"/>
  <c r="N489" i="3"/>
  <c r="G451" i="16"/>
  <c r="G451" i="14"/>
  <c r="O451" i="3"/>
  <c r="P483" i="3"/>
  <c r="G483" i="16"/>
  <c r="O483" i="3"/>
  <c r="G483" i="14"/>
  <c r="I320" i="14"/>
  <c r="J320" i="14" s="1"/>
  <c r="K320" i="14" s="1"/>
  <c r="I320" i="16"/>
  <c r="J320" i="16" s="1"/>
  <c r="K320" i="16" s="1"/>
  <c r="W178" i="3"/>
  <c r="G339" i="3" s="1" a="1"/>
  <c r="G339" i="3" s="1"/>
  <c r="N178" i="3"/>
  <c r="P596" i="3"/>
  <c r="G596" i="16"/>
  <c r="O596" i="3"/>
  <c r="G596" i="14"/>
  <c r="G775" i="3" a="1"/>
  <c r="G775" i="3" s="1"/>
  <c r="W775" i="3" s="1"/>
  <c r="N608" i="3"/>
  <c r="I574" i="14"/>
  <c r="J574" i="14" s="1"/>
  <c r="K574" i="14" s="1"/>
  <c r="I574" i="16"/>
  <c r="J574" i="16" s="1"/>
  <c r="K574" i="16" s="1"/>
  <c r="O532" i="3"/>
  <c r="P532" i="3"/>
  <c r="F532" i="16"/>
  <c r="F532" i="14"/>
  <c r="M547" i="3"/>
  <c r="F555" i="3" a="1"/>
  <c r="F555" i="3" s="1"/>
  <c r="V555" i="3" s="1"/>
  <c r="I327" i="14"/>
  <c r="I327" i="16"/>
  <c r="G488" i="14"/>
  <c r="P488" i="3"/>
  <c r="O488" i="3"/>
  <c r="G488" i="16"/>
  <c r="G514" i="3" a="1"/>
  <c r="G514" i="3" s="1"/>
  <c r="W514" i="3" s="1"/>
  <c r="N504" i="3"/>
  <c r="J318" i="14"/>
  <c r="K318" i="14" s="1"/>
  <c r="H318" i="14"/>
  <c r="H318" i="16"/>
  <c r="P588" i="3"/>
  <c r="G588" i="14"/>
  <c r="G588" i="16"/>
  <c r="O588" i="3"/>
  <c r="G614" i="3" a="1"/>
  <c r="G614" i="3" s="1"/>
  <c r="W614" i="3" s="1"/>
  <c r="N598" i="3"/>
  <c r="H449" i="14"/>
  <c r="H449" i="16"/>
  <c r="J449" i="16"/>
  <c r="K449" i="16" s="1"/>
  <c r="I470" i="14"/>
  <c r="I470" i="16"/>
  <c r="M580" i="3"/>
  <c r="F593" i="3" a="1"/>
  <c r="F593" i="3" s="1"/>
  <c r="V593" i="3" s="1"/>
  <c r="P477" i="3"/>
  <c r="F477" i="14"/>
  <c r="F477" i="16"/>
  <c r="O477" i="3"/>
  <c r="I605" i="14"/>
  <c r="J605" i="14" s="1"/>
  <c r="K605" i="14" s="1"/>
  <c r="I605" i="16"/>
  <c r="J605" i="16" s="1"/>
  <c r="K605" i="16" s="1"/>
  <c r="N638" i="3"/>
  <c r="J592" i="14"/>
  <c r="K592" i="14" s="1"/>
  <c r="H592" i="14"/>
  <c r="J592" i="16"/>
  <c r="K592" i="16" s="1"/>
  <c r="H592" i="16"/>
  <c r="F833" i="16"/>
  <c r="F860" i="14"/>
  <c r="F742" i="16"/>
  <c r="O665" i="3"/>
  <c r="N702" i="3"/>
  <c r="O702" i="3" s="1"/>
  <c r="M799" i="3"/>
  <c r="F820" i="3" a="1"/>
  <c r="F820" i="3" s="1"/>
  <c r="V820" i="3" s="1"/>
  <c r="N637" i="3"/>
  <c r="O637" i="3" s="1"/>
  <c r="M829" i="3"/>
  <c r="F846" i="3" a="1"/>
  <c r="F846" i="3" s="1"/>
  <c r="V846" i="3" s="1"/>
  <c r="M772" i="3"/>
  <c r="F788" i="3" a="1"/>
  <c r="F788" i="3" s="1"/>
  <c r="V788" i="3" s="1"/>
  <c r="M837" i="3"/>
  <c r="F837" i="14" s="1"/>
  <c r="F871" i="3" a="1"/>
  <c r="F871" i="3" s="1"/>
  <c r="V871" i="3" s="1"/>
  <c r="M769" i="3"/>
  <c r="F786" i="3" a="1"/>
  <c r="F786" i="3" s="1"/>
  <c r="V786" i="3" s="1"/>
  <c r="M764" i="3"/>
  <c r="M872" i="3"/>
  <c r="F872" i="16" s="1"/>
  <c r="F891" i="3" a="1"/>
  <c r="F891" i="3" s="1"/>
  <c r="V891" i="3" s="1"/>
  <c r="N739" i="3"/>
  <c r="N776" i="3"/>
  <c r="M875" i="3"/>
  <c r="N713" i="3"/>
  <c r="P713" i="3" s="1"/>
  <c r="P742" i="3"/>
  <c r="O742" i="3"/>
  <c r="F778" i="14"/>
  <c r="F778" i="16"/>
  <c r="F811" i="16"/>
  <c r="F811" i="14"/>
  <c r="J722" i="16"/>
  <c r="K722" i="16" s="1"/>
  <c r="H722" i="16"/>
  <c r="J722" i="14"/>
  <c r="K722" i="14" s="1"/>
  <c r="H722" i="14"/>
  <c r="I736" i="14"/>
  <c r="J736" i="14" s="1"/>
  <c r="K736" i="14" s="1"/>
  <c r="I736" i="16"/>
  <c r="J736" i="16" s="1"/>
  <c r="K736" i="16" s="1"/>
  <c r="F814" i="3" a="1"/>
  <c r="F814" i="3" s="1"/>
  <c r="V814" i="3" s="1"/>
  <c r="I656" i="14"/>
  <c r="J656" i="14" s="1"/>
  <c r="K656" i="14" s="1"/>
  <c r="I656" i="16"/>
  <c r="J656" i="16" s="1"/>
  <c r="K656" i="16" s="1"/>
  <c r="F695" i="3" a="1"/>
  <c r="F695" i="3" s="1"/>
  <c r="V695" i="3" s="1"/>
  <c r="F755" i="14"/>
  <c r="F755" i="16"/>
  <c r="F783" i="3" a="1"/>
  <c r="F783" i="3" s="1"/>
  <c r="V783" i="3" s="1"/>
  <c r="F862" i="14"/>
  <c r="F862" i="16"/>
  <c r="I673" i="14"/>
  <c r="J673" i="14" s="1"/>
  <c r="K673" i="14" s="1"/>
  <c r="I673" i="16"/>
  <c r="J673" i="16" s="1"/>
  <c r="K673" i="16" s="1"/>
  <c r="I676" i="14"/>
  <c r="J676" i="14" s="1"/>
  <c r="K676" i="14" s="1"/>
  <c r="I676" i="16"/>
  <c r="J676" i="16" s="1"/>
  <c r="K676" i="16" s="1"/>
  <c r="I606" i="14"/>
  <c r="J606" i="14" s="1"/>
  <c r="K606" i="14" s="1"/>
  <c r="I606" i="16"/>
  <c r="J606" i="16" s="1"/>
  <c r="K606" i="16" s="1"/>
  <c r="I635" i="14"/>
  <c r="J635" i="14" s="1"/>
  <c r="K635" i="14" s="1"/>
  <c r="I635" i="16"/>
  <c r="J635" i="16" s="1"/>
  <c r="K635" i="16" s="1"/>
  <c r="G624" i="14"/>
  <c r="G624" i="16"/>
  <c r="G667" i="14"/>
  <c r="G667" i="16"/>
  <c r="G762" i="14"/>
  <c r="G762" i="16"/>
  <c r="F665" i="14"/>
  <c r="F665" i="16"/>
  <c r="G651" i="3" a="1"/>
  <c r="G651" i="3" s="1"/>
  <c r="W651" i="3" s="1"/>
  <c r="G781" i="3" a="1"/>
  <c r="G781" i="3" s="1"/>
  <c r="W781" i="3" s="1"/>
  <c r="G692" i="3" a="1"/>
  <c r="G692" i="3" s="1"/>
  <c r="W692" i="3" s="1"/>
  <c r="H377" i="16" l="1"/>
  <c r="H182" i="16"/>
  <c r="H412" i="14"/>
  <c r="H438" i="16"/>
  <c r="H459" i="14"/>
  <c r="H452" i="16"/>
  <c r="H408" i="14"/>
  <c r="H412" i="16"/>
  <c r="H320" i="14"/>
  <c r="H438" i="14"/>
  <c r="H413" i="14"/>
  <c r="H325" i="14"/>
  <c r="H353" i="14"/>
  <c r="H482" i="14"/>
  <c r="H349" i="16"/>
  <c r="H482" i="16"/>
  <c r="H349" i="14"/>
  <c r="M166" i="3"/>
  <c r="V166" i="3"/>
  <c r="F186" i="3" s="1" a="1"/>
  <c r="F186" i="3" s="1"/>
  <c r="W336" i="3"/>
  <c r="G343" i="3" s="1" a="1"/>
  <c r="G343" i="3" s="1"/>
  <c r="N336" i="3"/>
  <c r="V490" i="3"/>
  <c r="F507" i="3" s="1" a="1"/>
  <c r="F507" i="3" s="1"/>
  <c r="M490" i="3"/>
  <c r="O490" i="3" s="1"/>
  <c r="F462" i="16"/>
  <c r="P462" i="3"/>
  <c r="F462" i="14"/>
  <c r="V538" i="3"/>
  <c r="F560" i="3" s="1" a="1"/>
  <c r="F560" i="3" s="1"/>
  <c r="M538" i="3"/>
  <c r="G500" i="14"/>
  <c r="G500" i="16"/>
  <c r="P500" i="3"/>
  <c r="O500" i="3"/>
  <c r="G489" i="14"/>
  <c r="G489" i="16"/>
  <c r="O489" i="3"/>
  <c r="P489" i="3"/>
  <c r="V366" i="3"/>
  <c r="F399" i="3" s="1" a="1"/>
  <c r="F399" i="3" s="1"/>
  <c r="M366" i="3"/>
  <c r="W679" i="3"/>
  <c r="G693" i="3" s="1" a="1"/>
  <c r="G693" i="3" s="1"/>
  <c r="N679" i="3"/>
  <c r="G433" i="14"/>
  <c r="G433" i="16"/>
  <c r="O433" i="3"/>
  <c r="P433" i="3"/>
  <c r="I465" i="16"/>
  <c r="J465" i="16" s="1"/>
  <c r="K465" i="16" s="1"/>
  <c r="I465" i="14"/>
  <c r="J465" i="14" s="1"/>
  <c r="K465" i="14" s="1"/>
  <c r="H325" i="16"/>
  <c r="I425" i="16"/>
  <c r="J425" i="16" s="1"/>
  <c r="K425" i="16" s="1"/>
  <c r="I425" i="14"/>
  <c r="J425" i="14" s="1"/>
  <c r="K425" i="14" s="1"/>
  <c r="V571" i="3"/>
  <c r="F582" i="3" s="1" a="1"/>
  <c r="F582" i="3" s="1"/>
  <c r="M571" i="3"/>
  <c r="V72" i="3"/>
  <c r="F86" i="3" s="1" a="1"/>
  <c r="F86" i="3" s="1"/>
  <c r="I72" i="16"/>
  <c r="J72" i="16" s="1"/>
  <c r="K72" i="16" s="1"/>
  <c r="I72" i="14"/>
  <c r="J72" i="14" s="1"/>
  <c r="K72" i="14" s="1"/>
  <c r="H353" i="16"/>
  <c r="I502" i="16"/>
  <c r="J502" i="16" s="1"/>
  <c r="K502" i="16" s="1"/>
  <c r="I502" i="14"/>
  <c r="J502" i="14" s="1"/>
  <c r="K502" i="14" s="1"/>
  <c r="O493" i="3"/>
  <c r="F493" i="16"/>
  <c r="F493" i="14"/>
  <c r="P493" i="3"/>
  <c r="O463" i="3"/>
  <c r="P463" i="3"/>
  <c r="G463" i="16"/>
  <c r="G463" i="14"/>
  <c r="W511" i="3"/>
  <c r="G630" i="3" s="1" a="1"/>
  <c r="G630" i="3" s="1"/>
  <c r="N511" i="3"/>
  <c r="V358" i="3"/>
  <c r="F376" i="3" s="1" a="1"/>
  <c r="F376" i="3" s="1"/>
  <c r="M358" i="3"/>
  <c r="W506" i="3"/>
  <c r="G517" i="3" s="1" a="1"/>
  <c r="G517" i="3" s="1"/>
  <c r="N506" i="3"/>
  <c r="I171" i="14"/>
  <c r="J171" i="14" s="1"/>
  <c r="K171" i="14" s="1"/>
  <c r="I171" i="16"/>
  <c r="J171" i="16" s="1"/>
  <c r="K171" i="16" s="1"/>
  <c r="I312" i="16"/>
  <c r="J312" i="16" s="1"/>
  <c r="K312" i="16" s="1"/>
  <c r="I312" i="14"/>
  <c r="J312" i="14" s="1"/>
  <c r="K312" i="14" s="1"/>
  <c r="W445" i="3"/>
  <c r="G468" i="3" s="1" a="1"/>
  <c r="G468" i="3" s="1"/>
  <c r="N445" i="3"/>
  <c r="F468" i="14"/>
  <c r="F468" i="16"/>
  <c r="F521" i="14"/>
  <c r="F521" i="16"/>
  <c r="O521" i="3"/>
  <c r="P521" i="3"/>
  <c r="W72" i="3"/>
  <c r="G86" i="3" s="1" a="1"/>
  <c r="G86" i="3" s="1"/>
  <c r="V509" i="3"/>
  <c r="F523" i="3" s="1" a="1"/>
  <c r="F523" i="3" s="1"/>
  <c r="M509" i="3"/>
  <c r="O548" i="3"/>
  <c r="P548" i="3"/>
  <c r="G548" i="14"/>
  <c r="G548" i="16"/>
  <c r="W573" i="3"/>
  <c r="G585" i="3" s="1" a="1"/>
  <c r="G585" i="3" s="1"/>
  <c r="N573" i="3"/>
  <c r="I419" i="16"/>
  <c r="J419" i="16" s="1"/>
  <c r="K419" i="16" s="1"/>
  <c r="I419" i="14"/>
  <c r="J419" i="14" s="1"/>
  <c r="K419" i="14" s="1"/>
  <c r="F362" i="14"/>
  <c r="O362" i="3"/>
  <c r="F362" i="16"/>
  <c r="P362" i="3"/>
  <c r="I483" i="16"/>
  <c r="J483" i="16" s="1"/>
  <c r="K483" i="16" s="1"/>
  <c r="I483" i="14"/>
  <c r="J483" i="14" s="1"/>
  <c r="K483" i="14" s="1"/>
  <c r="H413" i="16"/>
  <c r="H459" i="16"/>
  <c r="V476" i="3"/>
  <c r="F577" i="3" s="1" a="1"/>
  <c r="F577" i="3" s="1"/>
  <c r="M476" i="3"/>
  <c r="V534" i="3"/>
  <c r="F536" i="3" s="1" a="1"/>
  <c r="F536" i="3" s="1"/>
  <c r="M534" i="3"/>
  <c r="G380" i="14"/>
  <c r="O380" i="3"/>
  <c r="P380" i="3"/>
  <c r="G380" i="16"/>
  <c r="H265" i="16"/>
  <c r="H332" i="16"/>
  <c r="W554" i="3"/>
  <c r="G655" i="3" s="1" a="1"/>
  <c r="G655" i="3" s="1"/>
  <c r="N554" i="3"/>
  <c r="I367" i="14"/>
  <c r="J367" i="14" s="1"/>
  <c r="K367" i="14" s="1"/>
  <c r="I367" i="16"/>
  <c r="J367" i="16" s="1"/>
  <c r="K367" i="16" s="1"/>
  <c r="P435" i="3"/>
  <c r="O435" i="3"/>
  <c r="F435" i="14"/>
  <c r="F435" i="16"/>
  <c r="I371" i="16"/>
  <c r="J371" i="16" s="1"/>
  <c r="K371" i="16" s="1"/>
  <c r="I371" i="14"/>
  <c r="J371" i="14" s="1"/>
  <c r="K371" i="14" s="1"/>
  <c r="I330" i="14"/>
  <c r="J330" i="14" s="1"/>
  <c r="K330" i="14" s="1"/>
  <c r="I330" i="16"/>
  <c r="J330" i="16" s="1"/>
  <c r="K330" i="16" s="1"/>
  <c r="I423" i="16"/>
  <c r="J423" i="16" s="1"/>
  <c r="K423" i="16" s="1"/>
  <c r="I423" i="14"/>
  <c r="J423" i="14" s="1"/>
  <c r="K423" i="14" s="1"/>
  <c r="I527" i="16"/>
  <c r="I527" i="14"/>
  <c r="I505" i="16"/>
  <c r="J505" i="16" s="1"/>
  <c r="K505" i="16" s="1"/>
  <c r="I505" i="14"/>
  <c r="J505" i="14" s="1"/>
  <c r="K505" i="14" s="1"/>
  <c r="G555" i="14"/>
  <c r="G555" i="16"/>
  <c r="I461" i="14"/>
  <c r="J461" i="14" s="1"/>
  <c r="K461" i="14" s="1"/>
  <c r="I461" i="16"/>
  <c r="J461" i="16" s="1"/>
  <c r="K461" i="16" s="1"/>
  <c r="P178" i="3"/>
  <c r="G178" i="16"/>
  <c r="O178" i="3"/>
  <c r="G178" i="14"/>
  <c r="P323" i="3"/>
  <c r="F323" i="14"/>
  <c r="F323" i="16"/>
  <c r="O323" i="3"/>
  <c r="I347" i="16"/>
  <c r="J347" i="16" s="1"/>
  <c r="K347" i="16" s="1"/>
  <c r="I347" i="14"/>
  <c r="J347" i="14" s="1"/>
  <c r="K347" i="14" s="1"/>
  <c r="H452" i="14"/>
  <c r="O149" i="3"/>
  <c r="F149" i="14"/>
  <c r="P149" i="3"/>
  <c r="F149" i="16"/>
  <c r="G387" i="14"/>
  <c r="G387" i="16"/>
  <c r="W491" i="3"/>
  <c r="G497" i="3" s="1" a="1"/>
  <c r="G497" i="3" s="1"/>
  <c r="N491" i="3"/>
  <c r="H265" i="14"/>
  <c r="F486" i="14"/>
  <c r="F486" i="16"/>
  <c r="O486" i="3"/>
  <c r="P486" i="3"/>
  <c r="H332" i="14"/>
  <c r="V447" i="3"/>
  <c r="F469" i="3" s="1" a="1"/>
  <c r="F469" i="3" s="1"/>
  <c r="M447" i="3"/>
  <c r="G462" i="16"/>
  <c r="G462" i="14"/>
  <c r="O462" i="3"/>
  <c r="P402" i="3"/>
  <c r="O402" i="3"/>
  <c r="G402" i="16"/>
  <c r="G402" i="14"/>
  <c r="I70" i="14"/>
  <c r="J70" i="14" s="1"/>
  <c r="K70" i="14" s="1"/>
  <c r="I70" i="16"/>
  <c r="J70" i="16" s="1"/>
  <c r="K70" i="16" s="1"/>
  <c r="V70" i="3"/>
  <c r="F84" i="3" s="1" a="1"/>
  <c r="F84" i="3" s="1"/>
  <c r="H297" i="14"/>
  <c r="H436" i="14"/>
  <c r="I385" i="16"/>
  <c r="J385" i="16" s="1"/>
  <c r="K385" i="16" s="1"/>
  <c r="I385" i="14"/>
  <c r="J385" i="14" s="1"/>
  <c r="K385" i="14" s="1"/>
  <c r="W339" i="3"/>
  <c r="G350" i="3" s="1" a="1"/>
  <c r="G350" i="3" s="1"/>
  <c r="N339" i="3"/>
  <c r="H309" i="16"/>
  <c r="J498" i="14"/>
  <c r="K498" i="14" s="1"/>
  <c r="H498" i="14"/>
  <c r="V352" i="3"/>
  <c r="F370" i="3" s="1" a="1"/>
  <c r="F370" i="3" s="1"/>
  <c r="M352" i="3"/>
  <c r="H182" i="14"/>
  <c r="F374" i="14"/>
  <c r="F374" i="16"/>
  <c r="P374" i="3"/>
  <c r="O374" i="3"/>
  <c r="W391" i="3"/>
  <c r="G403" i="3" s="1" a="1"/>
  <c r="G403" i="3" s="1"/>
  <c r="N391" i="3"/>
  <c r="H156" i="14"/>
  <c r="F572" i="16"/>
  <c r="F572" i="14"/>
  <c r="I356" i="14"/>
  <c r="J356" i="14" s="1"/>
  <c r="K356" i="14" s="1"/>
  <c r="I356" i="16"/>
  <c r="J356" i="16" s="1"/>
  <c r="K356" i="16" s="1"/>
  <c r="V508" i="3"/>
  <c r="F515" i="3" s="1" a="1"/>
  <c r="F515" i="3" s="1"/>
  <c r="M508" i="3"/>
  <c r="H494" i="16"/>
  <c r="W578" i="3"/>
  <c r="G589" i="3" s="1" a="1"/>
  <c r="G589" i="3" s="1"/>
  <c r="N578" i="3"/>
  <c r="W415" i="3"/>
  <c r="G428" i="3" s="1" a="1"/>
  <c r="G428" i="3" s="1"/>
  <c r="N415" i="3"/>
  <c r="W70" i="3"/>
  <c r="G84" i="3" s="1" a="1"/>
  <c r="G84" i="3" s="1"/>
  <c r="H297" i="16"/>
  <c r="H436" i="16"/>
  <c r="I448" i="16"/>
  <c r="J448" i="16" s="1"/>
  <c r="K448" i="16" s="1"/>
  <c r="I448" i="14"/>
  <c r="J448" i="14" s="1"/>
  <c r="K448" i="14" s="1"/>
  <c r="I451" i="14"/>
  <c r="J451" i="14" s="1"/>
  <c r="K451" i="14" s="1"/>
  <c r="I451" i="16"/>
  <c r="J451" i="16" s="1"/>
  <c r="K451" i="16" s="1"/>
  <c r="F480" i="14"/>
  <c r="F480" i="16"/>
  <c r="H309" i="14"/>
  <c r="I533" i="16"/>
  <c r="J533" i="16" s="1"/>
  <c r="K533" i="16" s="1"/>
  <c r="I533" i="14"/>
  <c r="J533" i="14" s="1"/>
  <c r="K533" i="14" s="1"/>
  <c r="J498" i="16"/>
  <c r="K498" i="16" s="1"/>
  <c r="H498" i="16"/>
  <c r="F587" i="14"/>
  <c r="P587" i="3"/>
  <c r="F587" i="16"/>
  <c r="O587" i="3"/>
  <c r="F503" i="16"/>
  <c r="F503" i="14"/>
  <c r="V384" i="3"/>
  <c r="F481" i="3" s="1" a="1"/>
  <c r="F481" i="3" s="1"/>
  <c r="M384" i="3"/>
  <c r="H156" i="16"/>
  <c r="G529" i="16"/>
  <c r="G529" i="14"/>
  <c r="V583" i="3"/>
  <c r="F599" i="3" s="1" a="1"/>
  <c r="F599" i="3" s="1"/>
  <c r="M583" i="3"/>
  <c r="I275" i="14"/>
  <c r="J275" i="14" s="1"/>
  <c r="K275" i="14" s="1"/>
  <c r="I275" i="16"/>
  <c r="J275" i="16" s="1"/>
  <c r="K275" i="16" s="1"/>
  <c r="H494" i="14"/>
  <c r="O537" i="3"/>
  <c r="G537" i="16"/>
  <c r="P537" i="3"/>
  <c r="G537" i="14"/>
  <c r="O454" i="3"/>
  <c r="G454" i="14"/>
  <c r="G454" i="16"/>
  <c r="P454" i="3"/>
  <c r="G490" i="14"/>
  <c r="G490" i="16"/>
  <c r="G524" i="14"/>
  <c r="G524" i="16"/>
  <c r="H320" i="16"/>
  <c r="I337" i="14"/>
  <c r="J337" i="14" s="1"/>
  <c r="K337" i="14" s="1"/>
  <c r="I337" i="16"/>
  <c r="J337" i="16" s="1"/>
  <c r="K337" i="16" s="1"/>
  <c r="V603" i="3"/>
  <c r="F617" i="3" s="1" a="1"/>
  <c r="F617" i="3" s="1"/>
  <c r="M603" i="3"/>
  <c r="V525" i="3"/>
  <c r="F526" i="3" s="1" a="1"/>
  <c r="F526" i="3" s="1"/>
  <c r="M525" i="3"/>
  <c r="H408" i="16"/>
  <c r="W542" i="3"/>
  <c r="G562" i="3" s="1" a="1"/>
  <c r="G562" i="3" s="1"/>
  <c r="N542" i="3"/>
  <c r="H377" i="14"/>
  <c r="F344" i="16"/>
  <c r="F344" i="14"/>
  <c r="O344" i="3"/>
  <c r="P344" i="3"/>
  <c r="G322" i="14"/>
  <c r="G322" i="16"/>
  <c r="I519" i="14"/>
  <c r="I519" i="16"/>
  <c r="W553" i="3"/>
  <c r="G681" i="3" s="1" a="1"/>
  <c r="G681" i="3" s="1"/>
  <c r="N553" i="3"/>
  <c r="W473" i="3"/>
  <c r="G480" i="3" s="1" a="1"/>
  <c r="G480" i="3" s="1"/>
  <c r="N473" i="3"/>
  <c r="O522" i="3"/>
  <c r="P522" i="3"/>
  <c r="F522" i="14"/>
  <c r="F522" i="16"/>
  <c r="W507" i="3"/>
  <c r="G516" i="3" s="1" a="1"/>
  <c r="G516" i="3" s="1"/>
  <c r="N507" i="3"/>
  <c r="W580" i="3"/>
  <c r="G593" i="3" s="1" a="1"/>
  <c r="G593" i="3" s="1"/>
  <c r="N580" i="3"/>
  <c r="O580" i="3" s="1"/>
  <c r="H574" i="14"/>
  <c r="P608" i="3"/>
  <c r="G608" i="14"/>
  <c r="O608" i="3"/>
  <c r="G608" i="16"/>
  <c r="G784" i="3" a="1"/>
  <c r="G784" i="3" s="1"/>
  <c r="W784" i="3" s="1"/>
  <c r="N775" i="3"/>
  <c r="I596" i="16"/>
  <c r="J596" i="16" s="1"/>
  <c r="K596" i="16" s="1"/>
  <c r="I596" i="14"/>
  <c r="J596" i="14" s="1"/>
  <c r="K596" i="14" s="1"/>
  <c r="H574" i="16"/>
  <c r="F677" i="3" a="1"/>
  <c r="F677" i="3" s="1"/>
  <c r="V677" i="3" s="1"/>
  <c r="M555" i="3"/>
  <c r="P547" i="3"/>
  <c r="F547" i="16"/>
  <c r="O547" i="3"/>
  <c r="F547" i="14"/>
  <c r="I532" i="14"/>
  <c r="J532" i="14" s="1"/>
  <c r="K532" i="14" s="1"/>
  <c r="I532" i="16"/>
  <c r="O504" i="3"/>
  <c r="G504" i="14"/>
  <c r="G504" i="16"/>
  <c r="P504" i="3"/>
  <c r="N514" i="3"/>
  <c r="G528" i="3" a="1"/>
  <c r="G528" i="3" s="1"/>
  <c r="W528" i="3" s="1"/>
  <c r="I488" i="14"/>
  <c r="I488" i="16"/>
  <c r="J327" i="16"/>
  <c r="K327" i="16" s="1"/>
  <c r="H327" i="16"/>
  <c r="J327" i="14"/>
  <c r="K327" i="14" s="1"/>
  <c r="H327" i="14"/>
  <c r="O598" i="3"/>
  <c r="P598" i="3"/>
  <c r="G598" i="16"/>
  <c r="G598" i="14"/>
  <c r="G629" i="3" a="1"/>
  <c r="G629" i="3" s="1"/>
  <c r="W629" i="3" s="1"/>
  <c r="N614" i="3"/>
  <c r="I588" i="14"/>
  <c r="I588" i="16"/>
  <c r="H470" i="16"/>
  <c r="J470" i="16"/>
  <c r="K470" i="16" s="1"/>
  <c r="F618" i="3" a="1"/>
  <c r="F618" i="3" s="1"/>
  <c r="V618" i="3" s="1"/>
  <c r="M593" i="3"/>
  <c r="F580" i="16"/>
  <c r="F580" i="14"/>
  <c r="J470" i="14"/>
  <c r="K470" i="14" s="1"/>
  <c r="H470" i="14"/>
  <c r="I477" i="16"/>
  <c r="J477" i="16" s="1"/>
  <c r="K477" i="16" s="1"/>
  <c r="I477" i="14"/>
  <c r="H605" i="14"/>
  <c r="H605" i="16"/>
  <c r="P637" i="3"/>
  <c r="F872" i="14"/>
  <c r="P702" i="3"/>
  <c r="O713" i="3"/>
  <c r="M820" i="3"/>
  <c r="N781" i="3"/>
  <c r="N651" i="3"/>
  <c r="M783" i="3"/>
  <c r="F794" i="3" a="1"/>
  <c r="F794" i="3" s="1"/>
  <c r="V794" i="3" s="1"/>
  <c r="M695" i="3"/>
  <c r="M786" i="3"/>
  <c r="F795" i="3" a="1"/>
  <c r="F795" i="3" s="1"/>
  <c r="V795" i="3" s="1"/>
  <c r="M846" i="3"/>
  <c r="F907" i="3" a="1"/>
  <c r="F907" i="3" s="1"/>
  <c r="V907" i="3" s="1"/>
  <c r="M871" i="3"/>
  <c r="F885" i="3" a="1"/>
  <c r="F885" i="3" s="1"/>
  <c r="V885" i="3" s="1"/>
  <c r="N692" i="3"/>
  <c r="M891" i="3"/>
  <c r="F891" i="14" s="1"/>
  <c r="F904" i="3" a="1"/>
  <c r="F904" i="3" s="1"/>
  <c r="V904" i="3" s="1"/>
  <c r="M788" i="3"/>
  <c r="F807" i="3" a="1"/>
  <c r="F807" i="3" s="1"/>
  <c r="V807" i="3" s="1"/>
  <c r="I742" i="16"/>
  <c r="J742" i="16" s="1"/>
  <c r="K742" i="16" s="1"/>
  <c r="I742" i="14"/>
  <c r="J742" i="14" s="1"/>
  <c r="K742" i="14" s="1"/>
  <c r="F824" i="3" a="1"/>
  <c r="F824" i="3" s="1"/>
  <c r="V824" i="3" s="1"/>
  <c r="M814" i="3"/>
  <c r="F814" i="14" s="1"/>
  <c r="H606" i="16"/>
  <c r="F799" i="14"/>
  <c r="F799" i="16"/>
  <c r="F834" i="3" a="1"/>
  <c r="F834" i="3" s="1"/>
  <c r="V834" i="3" s="1"/>
  <c r="F829" i="16"/>
  <c r="F829" i="14"/>
  <c r="H736" i="14"/>
  <c r="H736" i="16"/>
  <c r="H673" i="16"/>
  <c r="H673" i="14"/>
  <c r="F837" i="16"/>
  <c r="H676" i="14"/>
  <c r="H656" i="16"/>
  <c r="F678" i="14"/>
  <c r="F678" i="16"/>
  <c r="H635" i="16"/>
  <c r="I665" i="14"/>
  <c r="J665" i="14" s="1"/>
  <c r="K665" i="14" s="1"/>
  <c r="I665" i="16"/>
  <c r="J665" i="16" s="1"/>
  <c r="K665" i="16" s="1"/>
  <c r="F892" i="3" a="1"/>
  <c r="F892" i="3" s="1"/>
  <c r="V892" i="3" s="1"/>
  <c r="F764" i="14"/>
  <c r="F764" i="16"/>
  <c r="G696" i="14"/>
  <c r="G696" i="16"/>
  <c r="G623" i="14"/>
  <c r="G623" i="16"/>
  <c r="H635" i="14"/>
  <c r="G649" i="14"/>
  <c r="G649" i="16"/>
  <c r="H606" i="14"/>
  <c r="H676" i="16"/>
  <c r="F714" i="14"/>
  <c r="F714" i="16"/>
  <c r="G686" i="14"/>
  <c r="G686" i="16"/>
  <c r="G724" i="14"/>
  <c r="G724" i="16"/>
  <c r="H656" i="14"/>
  <c r="F772" i="14"/>
  <c r="F772" i="16"/>
  <c r="F769" i="14"/>
  <c r="F769" i="16"/>
  <c r="G657" i="3" a="1"/>
  <c r="G657" i="3" s="1"/>
  <c r="W657" i="3" s="1"/>
  <c r="G792" i="3" a="1"/>
  <c r="G792" i="3" s="1"/>
  <c r="W792" i="3" s="1"/>
  <c r="G859" i="3" a="1"/>
  <c r="G859" i="3" s="1"/>
  <c r="W859" i="3" s="1"/>
  <c r="G714" i="3" a="1"/>
  <c r="G714" i="3" s="1"/>
  <c r="W714" i="3" s="1"/>
  <c r="G754" i="3" a="1"/>
  <c r="G754" i="3" s="1"/>
  <c r="W754" i="3" s="1"/>
  <c r="H171" i="16" l="1"/>
  <c r="H371" i="16"/>
  <c r="H312" i="14"/>
  <c r="H448" i="16"/>
  <c r="H367" i="14"/>
  <c r="H461" i="14"/>
  <c r="H423" i="14"/>
  <c r="H330" i="16"/>
  <c r="P580" i="3"/>
  <c r="I580" i="16" s="1"/>
  <c r="J580" i="16" s="1"/>
  <c r="K580" i="16" s="1"/>
  <c r="H275" i="16"/>
  <c r="H356" i="14"/>
  <c r="H423" i="16"/>
  <c r="H275" i="14"/>
  <c r="H72" i="14"/>
  <c r="O72" i="14" s="1"/>
  <c r="H448" i="14"/>
  <c r="H465" i="14"/>
  <c r="H502" i="14"/>
  <c r="H367" i="16"/>
  <c r="H502" i="16"/>
  <c r="N84" i="3"/>
  <c r="N86" i="3"/>
  <c r="G679" i="14"/>
  <c r="G679" i="16"/>
  <c r="G580" i="14"/>
  <c r="G580" i="16"/>
  <c r="O473" i="3"/>
  <c r="G473" i="16"/>
  <c r="G473" i="14"/>
  <c r="P473" i="3"/>
  <c r="F525" i="16"/>
  <c r="F525" i="14"/>
  <c r="F384" i="14"/>
  <c r="O384" i="3"/>
  <c r="F384" i="16"/>
  <c r="P384" i="3"/>
  <c r="P578" i="3"/>
  <c r="G578" i="16"/>
  <c r="G578" i="14"/>
  <c r="O578" i="3"/>
  <c r="P339" i="3"/>
  <c r="G339" i="16"/>
  <c r="G339" i="14"/>
  <c r="O339" i="3"/>
  <c r="I402" i="14"/>
  <c r="J402" i="14" s="1"/>
  <c r="K402" i="14" s="1"/>
  <c r="I402" i="16"/>
  <c r="J402" i="16" s="1"/>
  <c r="K402" i="16" s="1"/>
  <c r="I178" i="16"/>
  <c r="J178" i="16" s="1"/>
  <c r="K178" i="16" s="1"/>
  <c r="I178" i="14"/>
  <c r="J178" i="14" s="1"/>
  <c r="K178" i="14" s="1"/>
  <c r="H371" i="14"/>
  <c r="I521" i="14"/>
  <c r="J521" i="14" s="1"/>
  <c r="K521" i="14" s="1"/>
  <c r="I521" i="16"/>
  <c r="J521" i="16" s="1"/>
  <c r="K521" i="16" s="1"/>
  <c r="H312" i="16"/>
  <c r="G506" i="14"/>
  <c r="G506" i="16"/>
  <c r="P506" i="3"/>
  <c r="O506" i="3"/>
  <c r="F571" i="14"/>
  <c r="F571" i="16"/>
  <c r="H465" i="16"/>
  <c r="W693" i="3"/>
  <c r="G706" i="3" s="1" a="1"/>
  <c r="G706" i="3" s="1"/>
  <c r="N693" i="3"/>
  <c r="F490" i="14"/>
  <c r="F490" i="16"/>
  <c r="P490" i="3"/>
  <c r="I490" i="14" s="1"/>
  <c r="J490" i="14" s="1"/>
  <c r="K490" i="14" s="1"/>
  <c r="I362" i="16"/>
  <c r="J362" i="16" s="1"/>
  <c r="K362" i="16" s="1"/>
  <c r="I362" i="14"/>
  <c r="J362" i="14" s="1"/>
  <c r="K362" i="14" s="1"/>
  <c r="M86" i="3"/>
  <c r="W593" i="3"/>
  <c r="G618" i="3" s="1" a="1"/>
  <c r="G618" i="3" s="1"/>
  <c r="N593" i="3"/>
  <c r="W480" i="3"/>
  <c r="G571" i="3" s="1" a="1"/>
  <c r="G571" i="3" s="1"/>
  <c r="N480" i="3"/>
  <c r="I344" i="14"/>
  <c r="J344" i="14" s="1"/>
  <c r="K344" i="14" s="1"/>
  <c r="I344" i="16"/>
  <c r="J344" i="16" s="1"/>
  <c r="K344" i="16" s="1"/>
  <c r="V526" i="3"/>
  <c r="F540" i="3" s="1" a="1"/>
  <c r="F540" i="3" s="1"/>
  <c r="M526" i="3"/>
  <c r="I454" i="14"/>
  <c r="J454" i="14" s="1"/>
  <c r="K454" i="14" s="1"/>
  <c r="I454" i="16"/>
  <c r="J454" i="16" s="1"/>
  <c r="K454" i="16" s="1"/>
  <c r="V481" i="3"/>
  <c r="F499" i="3" s="1" a="1"/>
  <c r="F499" i="3" s="1"/>
  <c r="M481" i="3"/>
  <c r="W589" i="3"/>
  <c r="G607" i="3" s="1" a="1"/>
  <c r="G607" i="3" s="1"/>
  <c r="N589" i="3"/>
  <c r="W350" i="3"/>
  <c r="G368" i="3" s="1" a="1"/>
  <c r="G368" i="3" s="1"/>
  <c r="N350" i="3"/>
  <c r="H70" i="14"/>
  <c r="O70" i="14" s="1"/>
  <c r="I486" i="16"/>
  <c r="J486" i="16" s="1"/>
  <c r="K486" i="16" s="1"/>
  <c r="I486" i="14"/>
  <c r="J486" i="14" s="1"/>
  <c r="K486" i="14" s="1"/>
  <c r="H347" i="14"/>
  <c r="H505" i="14"/>
  <c r="I380" i="16"/>
  <c r="J380" i="16" s="1"/>
  <c r="K380" i="16" s="1"/>
  <c r="I380" i="14"/>
  <c r="J380" i="14" s="1"/>
  <c r="K380" i="14" s="1"/>
  <c r="H483" i="14"/>
  <c r="H419" i="14"/>
  <c r="W517" i="3"/>
  <c r="G534" i="3" s="1" a="1"/>
  <c r="G534" i="3" s="1"/>
  <c r="N517" i="3"/>
  <c r="I463" i="16"/>
  <c r="J463" i="16" s="1"/>
  <c r="K463" i="16" s="1"/>
  <c r="I463" i="14"/>
  <c r="J463" i="14" s="1"/>
  <c r="K463" i="14" s="1"/>
  <c r="V582" i="3"/>
  <c r="F597" i="3" s="1" a="1"/>
  <c r="F597" i="3" s="1"/>
  <c r="M582" i="3"/>
  <c r="F366" i="14"/>
  <c r="F366" i="16"/>
  <c r="O366" i="3"/>
  <c r="P366" i="3"/>
  <c r="V507" i="3"/>
  <c r="F516" i="3" s="1" a="1"/>
  <c r="F516" i="3" s="1"/>
  <c r="M507" i="3"/>
  <c r="O507" i="3" s="1"/>
  <c r="I522" i="16"/>
  <c r="J522" i="16" s="1"/>
  <c r="K522" i="16" s="1"/>
  <c r="W468" i="3"/>
  <c r="G476" i="3" s="1" a="1"/>
  <c r="G476" i="3" s="1"/>
  <c r="N468" i="3"/>
  <c r="I500" i="14"/>
  <c r="J500" i="14" s="1"/>
  <c r="K500" i="14" s="1"/>
  <c r="I500" i="16"/>
  <c r="J500" i="16" s="1"/>
  <c r="K500" i="16" s="1"/>
  <c r="G507" i="14"/>
  <c r="G507" i="16"/>
  <c r="P553" i="3"/>
  <c r="G553" i="16"/>
  <c r="G553" i="14"/>
  <c r="O553" i="3"/>
  <c r="F603" i="16"/>
  <c r="F603" i="14"/>
  <c r="O603" i="3"/>
  <c r="P603" i="3"/>
  <c r="H533" i="16"/>
  <c r="H451" i="16"/>
  <c r="H385" i="14"/>
  <c r="H70" i="16"/>
  <c r="R70" i="16" s="1"/>
  <c r="I462" i="14"/>
  <c r="J462" i="14" s="1"/>
  <c r="K462" i="14" s="1"/>
  <c r="I462" i="16"/>
  <c r="J462" i="16" s="1"/>
  <c r="K462" i="16" s="1"/>
  <c r="H347" i="16"/>
  <c r="H505" i="16"/>
  <c r="H483" i="16"/>
  <c r="H419" i="16"/>
  <c r="I548" i="16"/>
  <c r="J548" i="16" s="1"/>
  <c r="K548" i="16" s="1"/>
  <c r="I548" i="14"/>
  <c r="J548" i="14" s="1"/>
  <c r="K548" i="14" s="1"/>
  <c r="F358" i="16"/>
  <c r="O358" i="3"/>
  <c r="P358" i="3"/>
  <c r="F358" i="14"/>
  <c r="H425" i="14"/>
  <c r="V399" i="3"/>
  <c r="F416" i="3" s="1" a="1"/>
  <c r="F416" i="3" s="1"/>
  <c r="M399" i="3"/>
  <c r="G336" i="14"/>
  <c r="G336" i="16"/>
  <c r="W428" i="3"/>
  <c r="G442" i="3" s="1" a="1"/>
  <c r="G442" i="3" s="1"/>
  <c r="N428" i="3"/>
  <c r="W516" i="3"/>
  <c r="G531" i="3" s="1" a="1"/>
  <c r="G531" i="3" s="1"/>
  <c r="N516" i="3"/>
  <c r="W681" i="3"/>
  <c r="G697" i="3" s="1" a="1"/>
  <c r="G697" i="3" s="1"/>
  <c r="N681" i="3"/>
  <c r="V617" i="3"/>
  <c r="F631" i="3" s="1" a="1"/>
  <c r="F631" i="3" s="1"/>
  <c r="M617" i="3"/>
  <c r="F583" i="14"/>
  <c r="F583" i="16"/>
  <c r="H533" i="14"/>
  <c r="H451" i="14"/>
  <c r="F508" i="14"/>
  <c r="P508" i="3"/>
  <c r="F508" i="16"/>
  <c r="O508" i="3"/>
  <c r="F352" i="14"/>
  <c r="F352" i="16"/>
  <c r="P352" i="3"/>
  <c r="O352" i="3"/>
  <c r="H385" i="16"/>
  <c r="I149" i="14"/>
  <c r="J149" i="14" s="1"/>
  <c r="K149" i="14" s="1"/>
  <c r="I323" i="16"/>
  <c r="J323" i="16" s="1"/>
  <c r="K323" i="16" s="1"/>
  <c r="I323" i="14"/>
  <c r="J323" i="14" s="1"/>
  <c r="K323" i="14" s="1"/>
  <c r="H461" i="16"/>
  <c r="H330" i="14"/>
  <c r="G554" i="14"/>
  <c r="O554" i="3"/>
  <c r="P554" i="3"/>
  <c r="G554" i="16"/>
  <c r="F534" i="14"/>
  <c r="F534" i="16"/>
  <c r="P509" i="3"/>
  <c r="O509" i="3"/>
  <c r="F509" i="14"/>
  <c r="F509" i="16"/>
  <c r="V376" i="3"/>
  <c r="F382" i="3" s="1" a="1"/>
  <c r="F382" i="3" s="1"/>
  <c r="M376" i="3"/>
  <c r="H72" i="16"/>
  <c r="R72" i="16" s="1"/>
  <c r="H425" i="16"/>
  <c r="I489" i="14"/>
  <c r="J489" i="14" s="1"/>
  <c r="K489" i="14" s="1"/>
  <c r="P538" i="3"/>
  <c r="F538" i="14"/>
  <c r="F538" i="16"/>
  <c r="O538" i="3"/>
  <c r="J519" i="16"/>
  <c r="K519" i="16" s="1"/>
  <c r="H519" i="16"/>
  <c r="H337" i="14"/>
  <c r="V599" i="3"/>
  <c r="F612" i="3" s="1" a="1"/>
  <c r="F612" i="3" s="1"/>
  <c r="M599" i="3"/>
  <c r="I587" i="14"/>
  <c r="J587" i="14" s="1"/>
  <c r="K587" i="14" s="1"/>
  <c r="I587" i="16"/>
  <c r="J587" i="16" s="1"/>
  <c r="K587" i="16" s="1"/>
  <c r="V515" i="3"/>
  <c r="F529" i="3" s="1" a="1"/>
  <c r="F529" i="3" s="1"/>
  <c r="M515" i="3"/>
  <c r="O391" i="3"/>
  <c r="P391" i="3"/>
  <c r="G391" i="14"/>
  <c r="G391" i="16"/>
  <c r="V370" i="3"/>
  <c r="F387" i="3" s="1" a="1"/>
  <c r="F387" i="3" s="1"/>
  <c r="M370" i="3"/>
  <c r="W655" i="3"/>
  <c r="G664" i="3" s="1" a="1"/>
  <c r="G664" i="3" s="1"/>
  <c r="N655" i="3"/>
  <c r="V536" i="3"/>
  <c r="F558" i="3" s="1" a="1"/>
  <c r="F558" i="3" s="1"/>
  <c r="M536" i="3"/>
  <c r="V523" i="3"/>
  <c r="F629" i="3" s="1" a="1"/>
  <c r="F629" i="3" s="1"/>
  <c r="M523" i="3"/>
  <c r="H171" i="14"/>
  <c r="G511" i="14"/>
  <c r="G511" i="16"/>
  <c r="O511" i="3"/>
  <c r="P511" i="3"/>
  <c r="I433" i="16"/>
  <c r="J433" i="16" s="1"/>
  <c r="K433" i="16" s="1"/>
  <c r="I433" i="14"/>
  <c r="J433" i="14" s="1"/>
  <c r="K433" i="14" s="1"/>
  <c r="I489" i="16"/>
  <c r="V560" i="3"/>
  <c r="F567" i="3" s="1" a="1"/>
  <c r="F567" i="3" s="1"/>
  <c r="M560" i="3"/>
  <c r="W343" i="3"/>
  <c r="G357" i="3" s="1" a="1"/>
  <c r="G357" i="3" s="1"/>
  <c r="N343" i="3"/>
  <c r="J519" i="14"/>
  <c r="K519" i="14" s="1"/>
  <c r="H519" i="14"/>
  <c r="G542" i="16"/>
  <c r="G542" i="14"/>
  <c r="H337" i="16"/>
  <c r="I537" i="14"/>
  <c r="I537" i="16"/>
  <c r="W403" i="3"/>
  <c r="G420" i="3" s="1" a="1"/>
  <c r="G420" i="3" s="1"/>
  <c r="N403" i="3"/>
  <c r="M84" i="3"/>
  <c r="O447" i="3"/>
  <c r="P447" i="3"/>
  <c r="F447" i="16"/>
  <c r="F447" i="14"/>
  <c r="G491" i="14"/>
  <c r="G491" i="16"/>
  <c r="I149" i="16"/>
  <c r="J149" i="16" s="1"/>
  <c r="K149" i="16" s="1"/>
  <c r="J527" i="14"/>
  <c r="K527" i="14" s="1"/>
  <c r="H527" i="14"/>
  <c r="I435" i="16"/>
  <c r="J435" i="16" s="1"/>
  <c r="K435" i="16" s="1"/>
  <c r="I435" i="14"/>
  <c r="J435" i="14" s="1"/>
  <c r="K435" i="14" s="1"/>
  <c r="F476" i="16"/>
  <c r="F476" i="14"/>
  <c r="G573" i="16"/>
  <c r="G573" i="14"/>
  <c r="W630" i="3"/>
  <c r="G645" i="3" s="1" a="1"/>
  <c r="G645" i="3" s="1"/>
  <c r="N630" i="3"/>
  <c r="I493" i="16"/>
  <c r="J493" i="16" s="1"/>
  <c r="K493" i="16" s="1"/>
  <c r="I493" i="14"/>
  <c r="J493" i="14" s="1"/>
  <c r="K493" i="14" s="1"/>
  <c r="M186" i="3"/>
  <c r="V186" i="3"/>
  <c r="F298" i="3" s="1" a="1"/>
  <c r="F298" i="3" s="1"/>
  <c r="I522" i="14"/>
  <c r="J522" i="14" s="1"/>
  <c r="K522" i="14" s="1"/>
  <c r="W562" i="3"/>
  <c r="G672" i="3" s="1" a="1"/>
  <c r="G672" i="3" s="1"/>
  <c r="N562" i="3"/>
  <c r="G415" i="16"/>
  <c r="O415" i="3"/>
  <c r="P415" i="3"/>
  <c r="G415" i="14"/>
  <c r="H356" i="16"/>
  <c r="I374" i="14"/>
  <c r="J374" i="14" s="1"/>
  <c r="K374" i="14" s="1"/>
  <c r="I374" i="16"/>
  <c r="J374" i="16" s="1"/>
  <c r="K374" i="16" s="1"/>
  <c r="V469" i="3"/>
  <c r="F475" i="3" s="1" a="1"/>
  <c r="F475" i="3" s="1"/>
  <c r="M469" i="3"/>
  <c r="W497" i="3"/>
  <c r="G518" i="3" s="1" a="1"/>
  <c r="G518" i="3" s="1"/>
  <c r="N497" i="3"/>
  <c r="H527" i="16"/>
  <c r="J527" i="16"/>
  <c r="K527" i="16" s="1"/>
  <c r="V577" i="3"/>
  <c r="F590" i="3" s="1" a="1"/>
  <c r="F590" i="3" s="1"/>
  <c r="M577" i="3"/>
  <c r="W585" i="3"/>
  <c r="G602" i="3" s="1" a="1"/>
  <c r="G602" i="3" s="1"/>
  <c r="N585" i="3"/>
  <c r="O445" i="3"/>
  <c r="G445" i="14"/>
  <c r="G445" i="16"/>
  <c r="P445" i="3"/>
  <c r="P166" i="3"/>
  <c r="O166" i="3"/>
  <c r="F166" i="16"/>
  <c r="F166" i="14"/>
  <c r="H532" i="14"/>
  <c r="H596" i="16"/>
  <c r="G775" i="16"/>
  <c r="G775" i="14"/>
  <c r="G804" i="3" a="1"/>
  <c r="G804" i="3" s="1"/>
  <c r="W804" i="3" s="1"/>
  <c r="N784" i="3"/>
  <c r="I608" i="16"/>
  <c r="J608" i="16" s="1"/>
  <c r="K608" i="16" s="1"/>
  <c r="I608" i="14"/>
  <c r="J608" i="14" s="1"/>
  <c r="K608" i="14" s="1"/>
  <c r="H596" i="14"/>
  <c r="I547" i="14"/>
  <c r="J547" i="14" s="1"/>
  <c r="K547" i="14" s="1"/>
  <c r="I547" i="16"/>
  <c r="P555" i="3"/>
  <c r="F555" i="14"/>
  <c r="F555" i="16"/>
  <c r="O555" i="3"/>
  <c r="J532" i="16"/>
  <c r="K532" i="16" s="1"/>
  <c r="H532" i="16"/>
  <c r="M677" i="3"/>
  <c r="F692" i="3" a="1"/>
  <c r="F692" i="3" s="1"/>
  <c r="V692" i="3" s="1"/>
  <c r="J488" i="14"/>
  <c r="K488" i="14" s="1"/>
  <c r="H488" i="14"/>
  <c r="P514" i="3"/>
  <c r="G514" i="16"/>
  <c r="G514" i="14"/>
  <c r="O514" i="3"/>
  <c r="J488" i="16"/>
  <c r="K488" i="16" s="1"/>
  <c r="H488" i="16"/>
  <c r="N528" i="3"/>
  <c r="G539" i="3" a="1"/>
  <c r="G539" i="3" s="1"/>
  <c r="W539" i="3" s="1"/>
  <c r="I504" i="16"/>
  <c r="I504" i="14"/>
  <c r="J588" i="16"/>
  <c r="K588" i="16" s="1"/>
  <c r="H588" i="16"/>
  <c r="J588" i="14"/>
  <c r="K588" i="14" s="1"/>
  <c r="H588" i="14"/>
  <c r="O614" i="3"/>
  <c r="P614" i="3"/>
  <c r="G614" i="16"/>
  <c r="G614" i="14"/>
  <c r="N629" i="3"/>
  <c r="G644" i="3" a="1"/>
  <c r="G644" i="3" s="1"/>
  <c r="W644" i="3" s="1"/>
  <c r="I598" i="14"/>
  <c r="I598" i="16"/>
  <c r="H477" i="16"/>
  <c r="J477" i="14"/>
  <c r="K477" i="14" s="1"/>
  <c r="H477" i="14"/>
  <c r="O593" i="3"/>
  <c r="F593" i="14"/>
  <c r="P593" i="3"/>
  <c r="F593" i="16"/>
  <c r="F622" i="3" a="1"/>
  <c r="F622" i="3" s="1"/>
  <c r="V622" i="3" s="1"/>
  <c r="M618" i="3"/>
  <c r="H742" i="16"/>
  <c r="F891" i="16"/>
  <c r="M907" i="3"/>
  <c r="F907" i="16" s="1"/>
  <c r="F921" i="3" a="1"/>
  <c r="F921" i="3" s="1"/>
  <c r="V921" i="3" s="1"/>
  <c r="M807" i="3"/>
  <c r="M834" i="3"/>
  <c r="F951" i="3" a="1"/>
  <c r="F951" i="3" s="1"/>
  <c r="V951" i="3" s="1"/>
  <c r="M885" i="3"/>
  <c r="M794" i="3"/>
  <c r="N714" i="3"/>
  <c r="P714" i="3" s="1"/>
  <c r="N792" i="3"/>
  <c r="N859" i="3"/>
  <c r="N657" i="3"/>
  <c r="P657" i="3" s="1"/>
  <c r="M892" i="3"/>
  <c r="M824" i="3"/>
  <c r="F824" i="16" s="1"/>
  <c r="F842" i="3" a="1"/>
  <c r="F842" i="3" s="1"/>
  <c r="V842" i="3" s="1"/>
  <c r="M795" i="3"/>
  <c r="M904" i="3"/>
  <c r="F904" i="14" s="1"/>
  <c r="F916" i="3" a="1"/>
  <c r="F916" i="3" s="1"/>
  <c r="V916" i="3" s="1"/>
  <c r="N754" i="3"/>
  <c r="H742" i="14"/>
  <c r="F814" i="16"/>
  <c r="F820" i="14"/>
  <c r="F820" i="16"/>
  <c r="F846" i="14"/>
  <c r="F846" i="16"/>
  <c r="I649" i="14"/>
  <c r="J649" i="14" s="1"/>
  <c r="K649" i="14" s="1"/>
  <c r="I649" i="16"/>
  <c r="J649" i="16" s="1"/>
  <c r="K649" i="16" s="1"/>
  <c r="I623" i="14"/>
  <c r="J623" i="14" s="1"/>
  <c r="K623" i="14" s="1"/>
  <c r="I623" i="16"/>
  <c r="J623" i="16" s="1"/>
  <c r="K623" i="16" s="1"/>
  <c r="F788" i="14"/>
  <c r="F788" i="16"/>
  <c r="F875" i="14"/>
  <c r="F875" i="16"/>
  <c r="I686" i="14"/>
  <c r="J686" i="14" s="1"/>
  <c r="K686" i="14" s="1"/>
  <c r="I686" i="16"/>
  <c r="J686" i="16" s="1"/>
  <c r="K686" i="16" s="1"/>
  <c r="I696" i="14"/>
  <c r="J696" i="14" s="1"/>
  <c r="K696" i="14" s="1"/>
  <c r="I696" i="16"/>
  <c r="J696" i="16" s="1"/>
  <c r="K696" i="16" s="1"/>
  <c r="F786" i="14"/>
  <c r="F786" i="16"/>
  <c r="F709" i="3" a="1"/>
  <c r="F709" i="3" s="1"/>
  <c r="V709" i="3" s="1"/>
  <c r="F783" i="14"/>
  <c r="F783" i="16"/>
  <c r="H665" i="16"/>
  <c r="G638" i="14"/>
  <c r="G638" i="16"/>
  <c r="F871" i="14"/>
  <c r="F871" i="16"/>
  <c r="G693" i="14"/>
  <c r="G693" i="16"/>
  <c r="H665" i="14"/>
  <c r="G770" i="14"/>
  <c r="G770" i="16"/>
  <c r="G677" i="14"/>
  <c r="G677" i="16"/>
  <c r="G705" i="3" a="1"/>
  <c r="G705" i="3" s="1"/>
  <c r="W705" i="3" s="1"/>
  <c r="G670" i="3" a="1"/>
  <c r="G670" i="3" s="1"/>
  <c r="W670" i="3" s="1"/>
  <c r="G801" i="3" a="1"/>
  <c r="G801" i="3" s="1"/>
  <c r="W801" i="3" s="1"/>
  <c r="H344" i="14" l="1"/>
  <c r="H362" i="16"/>
  <c r="H462" i="14"/>
  <c r="H149" i="16"/>
  <c r="I580" i="14"/>
  <c r="J580" i="14" s="1"/>
  <c r="K580" i="14" s="1"/>
  <c r="H522" i="16"/>
  <c r="H178" i="14"/>
  <c r="H521" i="16"/>
  <c r="H380" i="14"/>
  <c r="I490" i="16"/>
  <c r="H463" i="14"/>
  <c r="H402" i="16"/>
  <c r="H521" i="14"/>
  <c r="H374" i="14"/>
  <c r="H548" i="14"/>
  <c r="H548" i="16"/>
  <c r="H462" i="16"/>
  <c r="H149" i="14"/>
  <c r="H323" i="14"/>
  <c r="H493" i="16"/>
  <c r="H454" i="14"/>
  <c r="F469" i="16"/>
  <c r="F469" i="14"/>
  <c r="P469" i="3"/>
  <c r="O469" i="3"/>
  <c r="V558" i="3"/>
  <c r="F559" i="3" s="1" a="1"/>
  <c r="F559" i="3" s="1"/>
  <c r="M558" i="3"/>
  <c r="F617" i="16"/>
  <c r="F617" i="14"/>
  <c r="P617" i="3"/>
  <c r="O617" i="3"/>
  <c r="G468" i="16"/>
  <c r="G468" i="14"/>
  <c r="O468" i="3"/>
  <c r="P468" i="3"/>
  <c r="O350" i="3"/>
  <c r="P350" i="3"/>
  <c r="G350" i="14"/>
  <c r="G350" i="16"/>
  <c r="W602" i="3"/>
  <c r="G615" i="3" s="1" a="1"/>
  <c r="G615" i="3" s="1"/>
  <c r="N602" i="3"/>
  <c r="V475" i="3"/>
  <c r="F581" i="3" s="1" a="1"/>
  <c r="F581" i="3" s="1"/>
  <c r="M475" i="3"/>
  <c r="I415" i="14"/>
  <c r="J415" i="14" s="1"/>
  <c r="K415" i="14" s="1"/>
  <c r="I415" i="16"/>
  <c r="J415" i="16" s="1"/>
  <c r="K415" i="16" s="1"/>
  <c r="H493" i="14"/>
  <c r="V567" i="3"/>
  <c r="F726" i="3" s="1" a="1"/>
  <c r="F726" i="3" s="1"/>
  <c r="M567" i="3"/>
  <c r="I511" i="16"/>
  <c r="J511" i="16" s="1"/>
  <c r="K511" i="16" s="1"/>
  <c r="I511" i="14"/>
  <c r="J511" i="14" s="1"/>
  <c r="K511" i="14" s="1"/>
  <c r="G655" i="16"/>
  <c r="G655" i="14"/>
  <c r="P515" i="3"/>
  <c r="O515" i="3"/>
  <c r="F515" i="14"/>
  <c r="F515" i="16"/>
  <c r="V631" i="3"/>
  <c r="F646" i="3" s="1" a="1"/>
  <c r="F646" i="3" s="1"/>
  <c r="M631" i="3"/>
  <c r="W476" i="3"/>
  <c r="G576" i="3" s="1" a="1"/>
  <c r="G576" i="3" s="1"/>
  <c r="N476" i="3"/>
  <c r="G517" i="16"/>
  <c r="G517" i="14"/>
  <c r="O517" i="3"/>
  <c r="P517" i="3"/>
  <c r="W368" i="3"/>
  <c r="G381" i="3" s="1" a="1"/>
  <c r="G381" i="3" s="1"/>
  <c r="N368" i="3"/>
  <c r="W571" i="3"/>
  <c r="G582" i="3" s="1" a="1"/>
  <c r="G582" i="3" s="1"/>
  <c r="N571" i="3"/>
  <c r="H402" i="14"/>
  <c r="I578" i="14"/>
  <c r="J578" i="14" s="1"/>
  <c r="K578" i="14" s="1"/>
  <c r="I578" i="16"/>
  <c r="J578" i="16" s="1"/>
  <c r="K578" i="16" s="1"/>
  <c r="P560" i="3"/>
  <c r="F560" i="14"/>
  <c r="O560" i="3"/>
  <c r="F560" i="16"/>
  <c r="I166" i="16"/>
  <c r="J166" i="16" s="1"/>
  <c r="K166" i="16" s="1"/>
  <c r="I166" i="14"/>
  <c r="J166" i="14" s="1"/>
  <c r="K166" i="14" s="1"/>
  <c r="F577" i="16"/>
  <c r="P577" i="3"/>
  <c r="F577" i="14"/>
  <c r="O577" i="3"/>
  <c r="I447" i="14"/>
  <c r="J447" i="14" s="1"/>
  <c r="K447" i="14" s="1"/>
  <c r="I447" i="16"/>
  <c r="J447" i="16" s="1"/>
  <c r="K447" i="16" s="1"/>
  <c r="H489" i="14"/>
  <c r="W664" i="3"/>
  <c r="G675" i="3" s="1" a="1"/>
  <c r="G675" i="3" s="1"/>
  <c r="N664" i="3"/>
  <c r="V529" i="3"/>
  <c r="F542" i="3" s="1" a="1"/>
  <c r="F542" i="3" s="1"/>
  <c r="M529" i="3"/>
  <c r="G681" i="16"/>
  <c r="G681" i="14"/>
  <c r="F399" i="16"/>
  <c r="F399" i="14"/>
  <c r="O399" i="3"/>
  <c r="P399" i="3"/>
  <c r="I603" i="14"/>
  <c r="J603" i="14" s="1"/>
  <c r="K603" i="14" s="1"/>
  <c r="I603" i="16"/>
  <c r="J603" i="16" s="1"/>
  <c r="K603" i="16" s="1"/>
  <c r="W534" i="3"/>
  <c r="G536" i="3" s="1" a="1"/>
  <c r="G536" i="3" s="1"/>
  <c r="N534" i="3"/>
  <c r="O589" i="3"/>
  <c r="G589" i="16"/>
  <c r="G589" i="14"/>
  <c r="P589" i="3"/>
  <c r="F526" i="14"/>
  <c r="F526" i="16"/>
  <c r="G593" i="16"/>
  <c r="G593" i="14"/>
  <c r="V612" i="3"/>
  <c r="F625" i="3" s="1" a="1"/>
  <c r="F625" i="3" s="1"/>
  <c r="M612" i="3"/>
  <c r="I352" i="14"/>
  <c r="J352" i="14" s="1"/>
  <c r="K352" i="14" s="1"/>
  <c r="I352" i="16"/>
  <c r="J352" i="16" s="1"/>
  <c r="K352" i="16" s="1"/>
  <c r="V590" i="3"/>
  <c r="F604" i="3" s="1" a="1"/>
  <c r="F604" i="3" s="1"/>
  <c r="M590" i="3"/>
  <c r="H374" i="16"/>
  <c r="G562" i="14"/>
  <c r="G562" i="16"/>
  <c r="H435" i="14"/>
  <c r="H489" i="16"/>
  <c r="J489" i="16"/>
  <c r="K489" i="16" s="1"/>
  <c r="F370" i="16"/>
  <c r="F370" i="14"/>
  <c r="P370" i="3"/>
  <c r="O370" i="3"/>
  <c r="H587" i="16"/>
  <c r="O376" i="3"/>
  <c r="F376" i="16"/>
  <c r="F376" i="14"/>
  <c r="P376" i="3"/>
  <c r="H323" i="16"/>
  <c r="W697" i="3"/>
  <c r="G711" i="3" s="1" a="1"/>
  <c r="G711" i="3" s="1"/>
  <c r="N697" i="3"/>
  <c r="V416" i="3"/>
  <c r="F429" i="3" s="1" a="1"/>
  <c r="F429" i="3" s="1"/>
  <c r="M416" i="3"/>
  <c r="F582" i="16"/>
  <c r="F582" i="14"/>
  <c r="H486" i="16"/>
  <c r="W607" i="3"/>
  <c r="G674" i="3" s="1" a="1"/>
  <c r="G674" i="3" s="1"/>
  <c r="N607" i="3"/>
  <c r="V540" i="3"/>
  <c r="F552" i="3" s="1" a="1"/>
  <c r="F552" i="3" s="1"/>
  <c r="M540" i="3"/>
  <c r="W618" i="3"/>
  <c r="G735" i="3" s="1" a="1"/>
  <c r="G735" i="3" s="1"/>
  <c r="N618" i="3"/>
  <c r="P618" i="3" s="1"/>
  <c r="I506" i="14"/>
  <c r="J506" i="14" s="1"/>
  <c r="K506" i="14" s="1"/>
  <c r="I506" i="16"/>
  <c r="J506" i="16" s="1"/>
  <c r="K506" i="16" s="1"/>
  <c r="G585" i="16"/>
  <c r="G585" i="14"/>
  <c r="J537" i="14"/>
  <c r="K537" i="14" s="1"/>
  <c r="H537" i="14"/>
  <c r="I391" i="16"/>
  <c r="J391" i="16" s="1"/>
  <c r="K391" i="16" s="1"/>
  <c r="I391" i="14"/>
  <c r="J391" i="14" s="1"/>
  <c r="K391" i="14" s="1"/>
  <c r="I366" i="16"/>
  <c r="J366" i="16" s="1"/>
  <c r="K366" i="16" s="1"/>
  <c r="I366" i="14"/>
  <c r="J366" i="14" s="1"/>
  <c r="K366" i="14" s="1"/>
  <c r="O480" i="3"/>
  <c r="G480" i="14"/>
  <c r="G480" i="16"/>
  <c r="P480" i="3"/>
  <c r="W672" i="3"/>
  <c r="G684" i="3" s="1" a="1"/>
  <c r="G684" i="3" s="1"/>
  <c r="N672" i="3"/>
  <c r="G630" i="16"/>
  <c r="G630" i="14"/>
  <c r="H435" i="16"/>
  <c r="P84" i="3"/>
  <c r="F84" i="16"/>
  <c r="F84" i="14"/>
  <c r="H433" i="16"/>
  <c r="V387" i="3"/>
  <c r="F485" i="3" s="1" a="1"/>
  <c r="F485" i="3" s="1"/>
  <c r="M387" i="3"/>
  <c r="H587" i="14"/>
  <c r="I538" i="16"/>
  <c r="J538" i="16" s="1"/>
  <c r="K538" i="16" s="1"/>
  <c r="I538" i="14"/>
  <c r="J538" i="14" s="1"/>
  <c r="K538" i="14" s="1"/>
  <c r="V382" i="3"/>
  <c r="F491" i="3" s="1" a="1"/>
  <c r="F491" i="3" s="1"/>
  <c r="M382" i="3"/>
  <c r="I508" i="16"/>
  <c r="J508" i="16" s="1"/>
  <c r="K508" i="16" s="1"/>
  <c r="I508" i="14"/>
  <c r="J508" i="14" s="1"/>
  <c r="K508" i="14" s="1"/>
  <c r="H490" i="14"/>
  <c r="G516" i="14"/>
  <c r="G516" i="16"/>
  <c r="H500" i="16"/>
  <c r="H522" i="14"/>
  <c r="V597" i="3"/>
  <c r="F611" i="3" s="1" a="1"/>
  <c r="F611" i="3" s="1"/>
  <c r="M597" i="3"/>
  <c r="H486" i="14"/>
  <c r="O481" i="3"/>
  <c r="P481" i="3"/>
  <c r="F481" i="14"/>
  <c r="F481" i="16"/>
  <c r="H344" i="16"/>
  <c r="W645" i="3"/>
  <c r="G653" i="3" s="1" a="1"/>
  <c r="G653" i="3" s="1"/>
  <c r="N645" i="3"/>
  <c r="O403" i="3"/>
  <c r="P403" i="3"/>
  <c r="G403" i="14"/>
  <c r="G403" i="16"/>
  <c r="H433" i="14"/>
  <c r="O523" i="3"/>
  <c r="F523" i="14"/>
  <c r="P523" i="3"/>
  <c r="F523" i="16"/>
  <c r="W531" i="3"/>
  <c r="G546" i="3" s="1" a="1"/>
  <c r="G546" i="3" s="1"/>
  <c r="N531" i="3"/>
  <c r="I553" i="14"/>
  <c r="I553" i="16"/>
  <c r="H500" i="14"/>
  <c r="F507" i="14"/>
  <c r="F507" i="16"/>
  <c r="P507" i="3"/>
  <c r="I507" i="14" s="1"/>
  <c r="H463" i="16"/>
  <c r="V499" i="3"/>
  <c r="F520" i="3" s="1" a="1"/>
  <c r="F520" i="3" s="1"/>
  <c r="M499" i="3"/>
  <c r="F86" i="14"/>
  <c r="F86" i="16"/>
  <c r="P86" i="3"/>
  <c r="I339" i="14"/>
  <c r="J339" i="14" s="1"/>
  <c r="K339" i="14" s="1"/>
  <c r="I339" i="16"/>
  <c r="J339" i="16" s="1"/>
  <c r="K339" i="16" s="1"/>
  <c r="G86" i="14"/>
  <c r="G86" i="16"/>
  <c r="O86" i="3"/>
  <c r="G497" i="16"/>
  <c r="G497" i="14"/>
  <c r="M298" i="3"/>
  <c r="V298" i="3"/>
  <c r="F308" i="3" s="1" a="1"/>
  <c r="F308" i="3" s="1"/>
  <c r="W420" i="3"/>
  <c r="G441" i="3" s="1" a="1"/>
  <c r="G441" i="3" s="1"/>
  <c r="N420" i="3"/>
  <c r="O343" i="3"/>
  <c r="G343" i="16"/>
  <c r="G343" i="14"/>
  <c r="P343" i="3"/>
  <c r="V629" i="3"/>
  <c r="F644" i="3" s="1" a="1"/>
  <c r="F644" i="3" s="1"/>
  <c r="M629" i="3"/>
  <c r="P629" i="3" s="1"/>
  <c r="I554" i="16"/>
  <c r="J554" i="16" s="1"/>
  <c r="K554" i="16" s="1"/>
  <c r="I554" i="14"/>
  <c r="J554" i="14" s="1"/>
  <c r="K554" i="14" s="1"/>
  <c r="O428" i="3"/>
  <c r="P428" i="3"/>
  <c r="G428" i="14"/>
  <c r="G428" i="16"/>
  <c r="V516" i="3"/>
  <c r="F627" i="3" s="1" a="1"/>
  <c r="F627" i="3" s="1"/>
  <c r="M516" i="3"/>
  <c r="O516" i="3" s="1"/>
  <c r="H380" i="16"/>
  <c r="H454" i="16"/>
  <c r="W706" i="3"/>
  <c r="G717" i="3" s="1" a="1"/>
  <c r="G717" i="3" s="1"/>
  <c r="W717" i="3" s="1"/>
  <c r="N706" i="3"/>
  <c r="H178" i="16"/>
  <c r="I473" i="14"/>
  <c r="J473" i="14" s="1"/>
  <c r="K473" i="14" s="1"/>
  <c r="I473" i="16"/>
  <c r="J473" i="16" s="1"/>
  <c r="K473" i="16" s="1"/>
  <c r="I445" i="14"/>
  <c r="J445" i="14" s="1"/>
  <c r="K445" i="14" s="1"/>
  <c r="I445" i="16"/>
  <c r="J445" i="16" s="1"/>
  <c r="K445" i="16" s="1"/>
  <c r="W518" i="3"/>
  <c r="G544" i="3" s="1" a="1"/>
  <c r="G544" i="3" s="1"/>
  <c r="N518" i="3"/>
  <c r="O186" i="3"/>
  <c r="P186" i="3"/>
  <c r="F186" i="14"/>
  <c r="F186" i="16"/>
  <c r="J537" i="16"/>
  <c r="K537" i="16" s="1"/>
  <c r="H537" i="16"/>
  <c r="W357" i="3"/>
  <c r="G375" i="3" s="1" a="1"/>
  <c r="G375" i="3" s="1"/>
  <c r="N357" i="3"/>
  <c r="F536" i="14"/>
  <c r="F536" i="16"/>
  <c r="F599" i="16"/>
  <c r="F599" i="14"/>
  <c r="I509" i="14"/>
  <c r="J509" i="14" s="1"/>
  <c r="K509" i="14" s="1"/>
  <c r="I509" i="16"/>
  <c r="J509" i="16" s="1"/>
  <c r="K509" i="16" s="1"/>
  <c r="W442" i="3"/>
  <c r="G457" i="3" s="1" a="1"/>
  <c r="G457" i="3" s="1"/>
  <c r="N442" i="3"/>
  <c r="I358" i="16"/>
  <c r="J358" i="16" s="1"/>
  <c r="K358" i="16" s="1"/>
  <c r="I358" i="14"/>
  <c r="J358" i="14" s="1"/>
  <c r="K358" i="14" s="1"/>
  <c r="H362" i="14"/>
  <c r="I384" i="14"/>
  <c r="J384" i="14" s="1"/>
  <c r="K384" i="14" s="1"/>
  <c r="I384" i="16"/>
  <c r="J384" i="16" s="1"/>
  <c r="K384" i="16" s="1"/>
  <c r="O84" i="3"/>
  <c r="G84" i="14"/>
  <c r="G84" i="16"/>
  <c r="H608" i="14"/>
  <c r="H608" i="16"/>
  <c r="G784" i="16"/>
  <c r="G784" i="14"/>
  <c r="G818" i="3" a="1"/>
  <c r="G818" i="3" s="1"/>
  <c r="W818" i="3" s="1"/>
  <c r="N804" i="3"/>
  <c r="I555" i="16"/>
  <c r="I555" i="14"/>
  <c r="F705" i="3" a="1"/>
  <c r="F705" i="3" s="1"/>
  <c r="V705" i="3" s="1"/>
  <c r="M692" i="3"/>
  <c r="H547" i="14"/>
  <c r="O677" i="3"/>
  <c r="P677" i="3"/>
  <c r="F677" i="14"/>
  <c r="F677" i="16"/>
  <c r="J547" i="16"/>
  <c r="K547" i="16" s="1"/>
  <c r="H547" i="16"/>
  <c r="I514" i="14"/>
  <c r="I514" i="16"/>
  <c r="J504" i="14"/>
  <c r="K504" i="14" s="1"/>
  <c r="H504" i="14"/>
  <c r="J504" i="16"/>
  <c r="K504" i="16" s="1"/>
  <c r="H504" i="16"/>
  <c r="G551" i="3" a="1"/>
  <c r="G551" i="3" s="1"/>
  <c r="W551" i="3" s="1"/>
  <c r="N539" i="3"/>
  <c r="P528" i="3"/>
  <c r="O528" i="3"/>
  <c r="G528" i="16"/>
  <c r="G528" i="14"/>
  <c r="I614" i="14"/>
  <c r="I614" i="16"/>
  <c r="J598" i="16"/>
  <c r="K598" i="16" s="1"/>
  <c r="H598" i="16"/>
  <c r="J598" i="14"/>
  <c r="K598" i="14" s="1"/>
  <c r="H598" i="14"/>
  <c r="G652" i="3" a="1"/>
  <c r="G652" i="3" s="1"/>
  <c r="W652" i="3" s="1"/>
  <c r="N644" i="3"/>
  <c r="G629" i="16"/>
  <c r="G629" i="14"/>
  <c r="H580" i="14"/>
  <c r="H580" i="16"/>
  <c r="I593" i="16"/>
  <c r="J593" i="16" s="1"/>
  <c r="K593" i="16" s="1"/>
  <c r="I593" i="14"/>
  <c r="F618" i="16"/>
  <c r="F618" i="14"/>
  <c r="F633" i="3" a="1"/>
  <c r="F633" i="3" s="1"/>
  <c r="V633" i="3" s="1"/>
  <c r="M622" i="3"/>
  <c r="O657" i="3"/>
  <c r="F824" i="14"/>
  <c r="O714" i="3"/>
  <c r="F907" i="14"/>
  <c r="F904" i="16"/>
  <c r="N705" i="3"/>
  <c r="M951" i="3"/>
  <c r="M842" i="3"/>
  <c r="F842" i="14" s="1"/>
  <c r="F855" i="3" a="1"/>
  <c r="F855" i="3" s="1"/>
  <c r="V855" i="3" s="1"/>
  <c r="M709" i="3"/>
  <c r="M916" i="3"/>
  <c r="F916" i="14" s="1"/>
  <c r="F935" i="3" a="1"/>
  <c r="F935" i="3" s="1"/>
  <c r="V935" i="3" s="1"/>
  <c r="M921" i="3"/>
  <c r="F921" i="16" s="1"/>
  <c r="F927" i="3" a="1"/>
  <c r="F927" i="3" s="1"/>
  <c r="V927" i="3" s="1"/>
  <c r="N670" i="3"/>
  <c r="N801" i="3"/>
  <c r="F834" i="14"/>
  <c r="F834" i="16"/>
  <c r="F973" i="3" a="1"/>
  <c r="F973" i="3" s="1"/>
  <c r="V973" i="3" s="1"/>
  <c r="H623" i="16"/>
  <c r="H649" i="16"/>
  <c r="H649" i="14"/>
  <c r="H686" i="16"/>
  <c r="H696" i="16"/>
  <c r="H623" i="14"/>
  <c r="F899" i="3" a="1"/>
  <c r="F899" i="3" s="1"/>
  <c r="V899" i="3" s="1"/>
  <c r="F910" i="3" a="1"/>
  <c r="F910" i="3" s="1"/>
  <c r="V910" i="3" s="1"/>
  <c r="G739" i="14"/>
  <c r="G739" i="16"/>
  <c r="F695" i="14"/>
  <c r="F695" i="16"/>
  <c r="F947" i="3" a="1"/>
  <c r="F947" i="3" s="1"/>
  <c r="V947" i="3" s="1"/>
  <c r="G637" i="14"/>
  <c r="G637" i="16"/>
  <c r="G702" i="14"/>
  <c r="G702" i="16"/>
  <c r="G776" i="14"/>
  <c r="G776" i="16"/>
  <c r="F911" i="3" a="1"/>
  <c r="F911" i="3" s="1"/>
  <c r="V911" i="3" s="1"/>
  <c r="H686" i="14"/>
  <c r="G713" i="14"/>
  <c r="G713" i="16"/>
  <c r="H696" i="14"/>
  <c r="F853" i="3" a="1"/>
  <c r="F853" i="3" s="1"/>
  <c r="V853" i="3" s="1"/>
  <c r="G805" i="3" a="1"/>
  <c r="G805" i="3" s="1"/>
  <c r="W805" i="3" s="1"/>
  <c r="G726" i="3" a="1"/>
  <c r="G726" i="3" s="1"/>
  <c r="W726" i="3" s="1"/>
  <c r="G772" i="3" a="1"/>
  <c r="G772" i="3" s="1"/>
  <c r="W772" i="3" s="1"/>
  <c r="G828" i="3" a="1"/>
  <c r="G828" i="3" s="1"/>
  <c r="W828" i="3" s="1"/>
  <c r="G873" i="3" a="1"/>
  <c r="G873" i="3" s="1"/>
  <c r="W873" i="3" s="1"/>
  <c r="O629" i="3" l="1"/>
  <c r="O618" i="3"/>
  <c r="H352" i="16"/>
  <c r="H538" i="14"/>
  <c r="I677" i="14"/>
  <c r="J677" i="14" s="1"/>
  <c r="K677" i="14" s="1"/>
  <c r="H415" i="16"/>
  <c r="N717" i="3"/>
  <c r="H384" i="14"/>
  <c r="H538" i="16"/>
  <c r="H339" i="16"/>
  <c r="H508" i="14"/>
  <c r="H358" i="16"/>
  <c r="H506" i="14"/>
  <c r="J490" i="16"/>
  <c r="K490" i="16" s="1"/>
  <c r="H490" i="16"/>
  <c r="H391" i="14"/>
  <c r="H445" i="14"/>
  <c r="H445" i="16"/>
  <c r="H554" i="14"/>
  <c r="H391" i="16"/>
  <c r="H506" i="16"/>
  <c r="H511" i="16"/>
  <c r="H366" i="14"/>
  <c r="J507" i="14"/>
  <c r="K507" i="14" s="1"/>
  <c r="H507" i="14"/>
  <c r="I84" i="16"/>
  <c r="J84" i="16" s="1"/>
  <c r="K84" i="16" s="1"/>
  <c r="I84" i="14"/>
  <c r="J84" i="14" s="1"/>
  <c r="K84" i="14" s="1"/>
  <c r="V84" i="3"/>
  <c r="F96" i="3" s="1" a="1"/>
  <c r="F96" i="3" s="1"/>
  <c r="W546" i="3"/>
  <c r="G565" i="3" s="1" a="1"/>
  <c r="G565" i="3" s="1"/>
  <c r="N546" i="3"/>
  <c r="I481" i="16"/>
  <c r="J481" i="16" s="1"/>
  <c r="K481" i="16" s="1"/>
  <c r="I481" i="14"/>
  <c r="J481" i="14" s="1"/>
  <c r="K481" i="14" s="1"/>
  <c r="P607" i="3"/>
  <c r="G607" i="14"/>
  <c r="O607" i="3"/>
  <c r="G607" i="16"/>
  <c r="G697" i="16"/>
  <c r="G697" i="14"/>
  <c r="I370" i="14"/>
  <c r="J370" i="14" s="1"/>
  <c r="K370" i="14" s="1"/>
  <c r="I370" i="16"/>
  <c r="J370" i="16" s="1"/>
  <c r="K370" i="16" s="1"/>
  <c r="F612" i="14"/>
  <c r="F612" i="16"/>
  <c r="G664" i="14"/>
  <c r="G664" i="16"/>
  <c r="I560" i="16"/>
  <c r="J560" i="16" s="1"/>
  <c r="K560" i="16" s="1"/>
  <c r="I560" i="14"/>
  <c r="J560" i="14" s="1"/>
  <c r="K560" i="14" s="1"/>
  <c r="O571" i="3"/>
  <c r="G571" i="14"/>
  <c r="G571" i="16"/>
  <c r="P571" i="3"/>
  <c r="G476" i="14"/>
  <c r="G476" i="16"/>
  <c r="O476" i="3"/>
  <c r="P476" i="3"/>
  <c r="V726" i="3"/>
  <c r="F745" i="3" s="1" a="1"/>
  <c r="F745" i="3" s="1"/>
  <c r="M726" i="3"/>
  <c r="G602" i="16"/>
  <c r="G602" i="14"/>
  <c r="I469" i="16"/>
  <c r="J469" i="16" s="1"/>
  <c r="K469" i="16" s="1"/>
  <c r="I469" i="14"/>
  <c r="J469" i="14" s="1"/>
  <c r="K469" i="14" s="1"/>
  <c r="I428" i="14"/>
  <c r="J428" i="14" s="1"/>
  <c r="K428" i="14" s="1"/>
  <c r="I428" i="16"/>
  <c r="J428" i="16" s="1"/>
  <c r="K428" i="16" s="1"/>
  <c r="I403" i="14"/>
  <c r="J403" i="14" s="1"/>
  <c r="K403" i="14" s="1"/>
  <c r="I403" i="16"/>
  <c r="J403" i="16" s="1"/>
  <c r="K403" i="16" s="1"/>
  <c r="W674" i="3"/>
  <c r="G691" i="3" s="1" a="1"/>
  <c r="G691" i="3" s="1"/>
  <c r="N674" i="3"/>
  <c r="W711" i="3"/>
  <c r="G721" i="3" s="1" a="1"/>
  <c r="G721" i="3" s="1"/>
  <c r="N711" i="3"/>
  <c r="V625" i="3"/>
  <c r="F640" i="3" s="1" a="1"/>
  <c r="F640" i="3" s="1"/>
  <c r="M625" i="3"/>
  <c r="I589" i="14"/>
  <c r="J589" i="14" s="1"/>
  <c r="K589" i="14" s="1"/>
  <c r="I589" i="16"/>
  <c r="J589" i="16" s="1"/>
  <c r="K589" i="16" s="1"/>
  <c r="I399" i="16"/>
  <c r="J399" i="16" s="1"/>
  <c r="K399" i="16" s="1"/>
  <c r="I399" i="14"/>
  <c r="J399" i="14" s="1"/>
  <c r="K399" i="14" s="1"/>
  <c r="W675" i="3"/>
  <c r="G689" i="3" s="1" a="1"/>
  <c r="G689" i="3" s="1"/>
  <c r="N675" i="3"/>
  <c r="W582" i="3"/>
  <c r="G597" i="3" s="1" a="1"/>
  <c r="G597" i="3" s="1"/>
  <c r="N582" i="3"/>
  <c r="W576" i="3"/>
  <c r="G595" i="3" s="1" a="1"/>
  <c r="G595" i="3" s="1"/>
  <c r="N576" i="3"/>
  <c r="W615" i="3"/>
  <c r="G631" i="3" s="1" a="1"/>
  <c r="G631" i="3" s="1"/>
  <c r="N615" i="3"/>
  <c r="H384" i="16"/>
  <c r="G442" i="14"/>
  <c r="P442" i="3"/>
  <c r="G442" i="16"/>
  <c r="O442" i="3"/>
  <c r="G645" i="16"/>
  <c r="G645" i="14"/>
  <c r="F597" i="16"/>
  <c r="F597" i="14"/>
  <c r="W84" i="3"/>
  <c r="G96" i="3" s="1" a="1"/>
  <c r="G96" i="3" s="1"/>
  <c r="F590" i="14"/>
  <c r="P590" i="3"/>
  <c r="O590" i="3"/>
  <c r="F590" i="16"/>
  <c r="O534" i="3"/>
  <c r="G534" i="14"/>
  <c r="G534" i="16"/>
  <c r="P534" i="3"/>
  <c r="G368" i="14"/>
  <c r="G368" i="16"/>
  <c r="O368" i="3"/>
  <c r="P368" i="3"/>
  <c r="F631" i="16"/>
  <c r="F631" i="14"/>
  <c r="I617" i="16"/>
  <c r="J617" i="16" s="1"/>
  <c r="K617" i="16" s="1"/>
  <c r="I617" i="14"/>
  <c r="J617" i="14" s="1"/>
  <c r="K617" i="14" s="1"/>
  <c r="W457" i="3"/>
  <c r="G464" i="3" s="1" a="1"/>
  <c r="G464" i="3" s="1"/>
  <c r="N457" i="3"/>
  <c r="H473" i="16"/>
  <c r="H554" i="16"/>
  <c r="I343" i="16"/>
  <c r="J343" i="16" s="1"/>
  <c r="K343" i="16" s="1"/>
  <c r="I343" i="14"/>
  <c r="J343" i="14" s="1"/>
  <c r="K343" i="14" s="1"/>
  <c r="I86" i="16"/>
  <c r="J86" i="16" s="1"/>
  <c r="K86" i="16" s="1"/>
  <c r="I86" i="14"/>
  <c r="J86" i="14" s="1"/>
  <c r="K86" i="14" s="1"/>
  <c r="V86" i="3"/>
  <c r="F101" i="3" s="1" a="1"/>
  <c r="F101" i="3" s="1"/>
  <c r="W86" i="3"/>
  <c r="G101" i="3" s="1" a="1"/>
  <c r="G101" i="3" s="1"/>
  <c r="W653" i="3"/>
  <c r="G683" i="3" s="1" a="1"/>
  <c r="G683" i="3" s="1"/>
  <c r="N653" i="3"/>
  <c r="V611" i="3"/>
  <c r="F624" i="3" s="1" a="1"/>
  <c r="F624" i="3" s="1"/>
  <c r="M611" i="3"/>
  <c r="H508" i="16"/>
  <c r="I480" i="14"/>
  <c r="J480" i="14" s="1"/>
  <c r="K480" i="14" s="1"/>
  <c r="I480" i="16"/>
  <c r="J480" i="16" s="1"/>
  <c r="K480" i="16" s="1"/>
  <c r="V604" i="3"/>
  <c r="F619" i="3" s="1" a="1"/>
  <c r="F619" i="3" s="1"/>
  <c r="M604" i="3"/>
  <c r="W536" i="3"/>
  <c r="G558" i="3" s="1" a="1"/>
  <c r="G558" i="3" s="1"/>
  <c r="N536" i="3"/>
  <c r="H447" i="16"/>
  <c r="H166" i="14"/>
  <c r="H578" i="16"/>
  <c r="W381" i="3"/>
  <c r="G401" i="3" s="1" a="1"/>
  <c r="G401" i="3" s="1"/>
  <c r="N381" i="3"/>
  <c r="V646" i="3"/>
  <c r="F654" i="3" s="1" a="1"/>
  <c r="F654" i="3" s="1"/>
  <c r="M646" i="3"/>
  <c r="H415" i="14"/>
  <c r="H509" i="16"/>
  <c r="I186" i="14"/>
  <c r="J186" i="14" s="1"/>
  <c r="K186" i="14" s="1"/>
  <c r="I186" i="16"/>
  <c r="J186" i="16" s="1"/>
  <c r="K186" i="16" s="1"/>
  <c r="H473" i="14"/>
  <c r="F516" i="14"/>
  <c r="F516" i="16"/>
  <c r="P516" i="3"/>
  <c r="I516" i="16" s="1"/>
  <c r="P420" i="3"/>
  <c r="O420" i="3"/>
  <c r="G420" i="14"/>
  <c r="G420" i="16"/>
  <c r="I523" i="14"/>
  <c r="J523" i="14" s="1"/>
  <c r="K523" i="14" s="1"/>
  <c r="I523" i="16"/>
  <c r="J523" i="16" s="1"/>
  <c r="K523" i="16" s="1"/>
  <c r="H366" i="16"/>
  <c r="G618" i="16"/>
  <c r="G618" i="14"/>
  <c r="H352" i="14"/>
  <c r="H603" i="16"/>
  <c r="H447" i="14"/>
  <c r="H166" i="16"/>
  <c r="H578" i="14"/>
  <c r="H511" i="14"/>
  <c r="H509" i="14"/>
  <c r="G357" i="14"/>
  <c r="G357" i="16"/>
  <c r="O357" i="3"/>
  <c r="P357" i="3"/>
  <c r="G518" i="14"/>
  <c r="G518" i="16"/>
  <c r="V627" i="3"/>
  <c r="F642" i="3" s="1" a="1"/>
  <c r="F642" i="3" s="1"/>
  <c r="M627" i="3"/>
  <c r="W441" i="3"/>
  <c r="G456" i="3" s="1" a="1"/>
  <c r="G456" i="3" s="1"/>
  <c r="N441" i="3"/>
  <c r="J553" i="16"/>
  <c r="K553" i="16" s="1"/>
  <c r="H553" i="16"/>
  <c r="F387" i="16"/>
  <c r="F387" i="14"/>
  <c r="P387" i="3"/>
  <c r="O387" i="3"/>
  <c r="W735" i="3"/>
  <c r="G752" i="3" s="1" a="1"/>
  <c r="G752" i="3" s="1"/>
  <c r="N735" i="3"/>
  <c r="G735" i="16" s="1"/>
  <c r="H603" i="14"/>
  <c r="I517" i="14"/>
  <c r="J517" i="14" s="1"/>
  <c r="K517" i="14" s="1"/>
  <c r="I517" i="16"/>
  <c r="I350" i="14"/>
  <c r="J350" i="14" s="1"/>
  <c r="K350" i="14" s="1"/>
  <c r="I350" i="16"/>
  <c r="J350" i="16" s="1"/>
  <c r="K350" i="16" s="1"/>
  <c r="H358" i="14"/>
  <c r="W375" i="3"/>
  <c r="G383" i="3" s="1" a="1"/>
  <c r="G383" i="3" s="1"/>
  <c r="N375" i="3"/>
  <c r="W544" i="3"/>
  <c r="G564" i="3" s="1" a="1"/>
  <c r="G564" i="3" s="1"/>
  <c r="N544" i="3"/>
  <c r="F629" i="14"/>
  <c r="F629" i="16"/>
  <c r="V308" i="3"/>
  <c r="F326" i="3" s="1" a="1"/>
  <c r="F326" i="3" s="1"/>
  <c r="M308" i="3"/>
  <c r="H339" i="14"/>
  <c r="O499" i="3"/>
  <c r="F499" i="14"/>
  <c r="P499" i="3"/>
  <c r="F499" i="16"/>
  <c r="J553" i="14"/>
  <c r="K553" i="14" s="1"/>
  <c r="H553" i="14"/>
  <c r="F382" i="14"/>
  <c r="P382" i="3"/>
  <c r="F382" i="16"/>
  <c r="O382" i="3"/>
  <c r="V485" i="3"/>
  <c r="F501" i="3" s="1" a="1"/>
  <c r="F501" i="3" s="1"/>
  <c r="M485" i="3"/>
  <c r="G672" i="14"/>
  <c r="G672" i="16"/>
  <c r="F540" i="16"/>
  <c r="F540" i="14"/>
  <c r="F416" i="14"/>
  <c r="F416" i="16"/>
  <c r="P416" i="3"/>
  <c r="O416" i="3"/>
  <c r="I376" i="14"/>
  <c r="J376" i="14" s="1"/>
  <c r="K376" i="14" s="1"/>
  <c r="I376" i="16"/>
  <c r="J376" i="16" s="1"/>
  <c r="K376" i="16" s="1"/>
  <c r="O529" i="3"/>
  <c r="P529" i="3"/>
  <c r="F529" i="14"/>
  <c r="F529" i="16"/>
  <c r="I515" i="16"/>
  <c r="J515" i="16" s="1"/>
  <c r="K515" i="16" s="1"/>
  <c r="I515" i="14"/>
  <c r="J515" i="14" s="1"/>
  <c r="K515" i="14" s="1"/>
  <c r="F475" i="14"/>
  <c r="F475" i="16"/>
  <c r="O475" i="3"/>
  <c r="P475" i="3"/>
  <c r="F558" i="16"/>
  <c r="F558" i="14"/>
  <c r="I507" i="16"/>
  <c r="V644" i="3"/>
  <c r="F652" i="3" s="1" a="1"/>
  <c r="F652" i="3" s="1"/>
  <c r="M644" i="3"/>
  <c r="P644" i="3" s="1"/>
  <c r="P298" i="3"/>
  <c r="O298" i="3"/>
  <c r="F298" i="14"/>
  <c r="F298" i="16"/>
  <c r="V520" i="3"/>
  <c r="F530" i="3" s="1" a="1"/>
  <c r="F530" i="3" s="1"/>
  <c r="M520" i="3"/>
  <c r="G531" i="16"/>
  <c r="G531" i="14"/>
  <c r="V491" i="3"/>
  <c r="F497" i="3" s="1" a="1"/>
  <c r="F497" i="3" s="1"/>
  <c r="M491" i="3"/>
  <c r="W684" i="3"/>
  <c r="G701" i="3" s="1" a="1"/>
  <c r="G701" i="3" s="1"/>
  <c r="N684" i="3"/>
  <c r="V552" i="3"/>
  <c r="F655" i="3" s="1" a="1"/>
  <c r="F655" i="3" s="1"/>
  <c r="M552" i="3"/>
  <c r="V429" i="3"/>
  <c r="F440" i="3" s="1" a="1"/>
  <c r="F440" i="3" s="1"/>
  <c r="M429" i="3"/>
  <c r="V542" i="3"/>
  <c r="F562" i="3" s="1" a="1"/>
  <c r="F562" i="3" s="1"/>
  <c r="M542" i="3"/>
  <c r="I577" i="14"/>
  <c r="J577" i="14" s="1"/>
  <c r="K577" i="14" s="1"/>
  <c r="I577" i="16"/>
  <c r="J577" i="16" s="1"/>
  <c r="K577" i="16" s="1"/>
  <c r="O567" i="3"/>
  <c r="F567" i="14"/>
  <c r="F567" i="16"/>
  <c r="P567" i="3"/>
  <c r="V581" i="3"/>
  <c r="F594" i="3" s="1" a="1"/>
  <c r="F594" i="3" s="1"/>
  <c r="M581" i="3"/>
  <c r="I468" i="16"/>
  <c r="J468" i="16" s="1"/>
  <c r="K468" i="16" s="1"/>
  <c r="I468" i="14"/>
  <c r="J468" i="14" s="1"/>
  <c r="K468" i="14" s="1"/>
  <c r="V559" i="3"/>
  <c r="F738" i="3" s="1" a="1"/>
  <c r="F738" i="3" s="1"/>
  <c r="M559" i="3"/>
  <c r="I677" i="16"/>
  <c r="J677" i="16" s="1"/>
  <c r="K677" i="16" s="1"/>
  <c r="G804" i="16"/>
  <c r="G804" i="14"/>
  <c r="G831" i="3" a="1"/>
  <c r="G831" i="3" s="1"/>
  <c r="W831" i="3" s="1"/>
  <c r="N818" i="3"/>
  <c r="P692" i="3"/>
  <c r="F692" i="16"/>
  <c r="F692" i="14"/>
  <c r="O692" i="3"/>
  <c r="F721" i="3" a="1"/>
  <c r="F721" i="3" s="1"/>
  <c r="V721" i="3" s="1"/>
  <c r="M705" i="3"/>
  <c r="P705" i="3" s="1"/>
  <c r="J555" i="14"/>
  <c r="K555" i="14" s="1"/>
  <c r="H555" i="14"/>
  <c r="J555" i="16"/>
  <c r="K555" i="16" s="1"/>
  <c r="H555" i="16"/>
  <c r="N551" i="3"/>
  <c r="G678" i="3" a="1"/>
  <c r="G678" i="3" s="1"/>
  <c r="W678" i="3" s="1"/>
  <c r="I528" i="14"/>
  <c r="I528" i="16"/>
  <c r="J514" i="16"/>
  <c r="K514" i="16" s="1"/>
  <c r="H514" i="16"/>
  <c r="O539" i="3"/>
  <c r="G539" i="14"/>
  <c r="G539" i="16"/>
  <c r="P539" i="3"/>
  <c r="J514" i="14"/>
  <c r="K514" i="14" s="1"/>
  <c r="H514" i="14"/>
  <c r="N652" i="3"/>
  <c r="G668" i="3" a="1"/>
  <c r="G668" i="3" s="1"/>
  <c r="W668" i="3" s="1"/>
  <c r="I629" i="14"/>
  <c r="J629" i="14" s="1"/>
  <c r="K629" i="14" s="1"/>
  <c r="I629" i="16"/>
  <c r="J629" i="16" s="1"/>
  <c r="K629" i="16" s="1"/>
  <c r="J614" i="16"/>
  <c r="K614" i="16" s="1"/>
  <c r="H614" i="16"/>
  <c r="G644" i="14"/>
  <c r="G644" i="16"/>
  <c r="J614" i="14"/>
  <c r="K614" i="14" s="1"/>
  <c r="H614" i="14"/>
  <c r="I618" i="16"/>
  <c r="J618" i="16" s="1"/>
  <c r="K618" i="16" s="1"/>
  <c r="I618" i="14"/>
  <c r="J618" i="14" s="1"/>
  <c r="K618" i="14" s="1"/>
  <c r="F768" i="3" a="1"/>
  <c r="F768" i="3" s="1"/>
  <c r="V768" i="3" s="1"/>
  <c r="M633" i="3"/>
  <c r="H593" i="16"/>
  <c r="J593" i="14"/>
  <c r="K593" i="14" s="1"/>
  <c r="H593" i="14"/>
  <c r="F622" i="14"/>
  <c r="F622" i="16"/>
  <c r="F921" i="14"/>
  <c r="F842" i="16"/>
  <c r="F916" i="16"/>
  <c r="M911" i="3"/>
  <c r="N873" i="3"/>
  <c r="M910" i="3"/>
  <c r="N828" i="3"/>
  <c r="N726" i="3"/>
  <c r="M935" i="3"/>
  <c r="F935" i="16" s="1"/>
  <c r="F940" i="3" a="1"/>
  <c r="F940" i="3" s="1"/>
  <c r="V940" i="3" s="1"/>
  <c r="M947" i="3"/>
  <c r="F960" i="3" a="1"/>
  <c r="F960" i="3" s="1"/>
  <c r="V960" i="3" s="1"/>
  <c r="M973" i="3"/>
  <c r="F985" i="3" a="1"/>
  <c r="F985" i="3" s="1"/>
  <c r="V985" i="3" s="1"/>
  <c r="N772" i="3"/>
  <c r="P772" i="3" s="1"/>
  <c r="N805" i="3"/>
  <c r="M853" i="3"/>
  <c r="M899" i="3"/>
  <c r="F1000" i="3" a="1"/>
  <c r="F1000" i="3" s="1"/>
  <c r="V1000" i="3" s="1"/>
  <c r="M927" i="3"/>
  <c r="F1052" i="3" a="1"/>
  <c r="F1052" i="3" s="1"/>
  <c r="V1052" i="3" s="1"/>
  <c r="F865" i="3" a="1"/>
  <c r="F865" i="3" s="1"/>
  <c r="V865" i="3" s="1"/>
  <c r="M855" i="3"/>
  <c r="F951" i="14"/>
  <c r="F951" i="16"/>
  <c r="F807" i="14"/>
  <c r="F807" i="16"/>
  <c r="F828" i="3" a="1"/>
  <c r="F828" i="3" s="1"/>
  <c r="V828" i="3" s="1"/>
  <c r="I713" i="14"/>
  <c r="J713" i="14" s="1"/>
  <c r="K713" i="14" s="1"/>
  <c r="I713" i="16"/>
  <c r="J713" i="16" s="1"/>
  <c r="K713" i="16" s="1"/>
  <c r="G692" i="14"/>
  <c r="G692" i="16"/>
  <c r="G706" i="14"/>
  <c r="G706" i="16"/>
  <c r="G781" i="14"/>
  <c r="G781" i="16"/>
  <c r="I702" i="14"/>
  <c r="J702" i="14" s="1"/>
  <c r="K702" i="14" s="1"/>
  <c r="I702" i="16"/>
  <c r="J702" i="16" s="1"/>
  <c r="K702" i="16" s="1"/>
  <c r="H677" i="14"/>
  <c r="G651" i="14"/>
  <c r="G651" i="16"/>
  <c r="F794" i="14"/>
  <c r="F794" i="16"/>
  <c r="F892" i="14"/>
  <c r="F892" i="16"/>
  <c r="F885" i="14"/>
  <c r="F885" i="16"/>
  <c r="I637" i="14"/>
  <c r="J637" i="14" s="1"/>
  <c r="K637" i="14" s="1"/>
  <c r="I637" i="16"/>
  <c r="J637" i="16" s="1"/>
  <c r="K637" i="16" s="1"/>
  <c r="F795" i="14"/>
  <c r="F795" i="16"/>
  <c r="F861" i="3" a="1"/>
  <c r="F861" i="3" s="1"/>
  <c r="V861" i="3" s="1"/>
  <c r="G690" i="3" a="1"/>
  <c r="G690" i="3" s="1"/>
  <c r="W690" i="3" s="1"/>
  <c r="G729" i="3" a="1"/>
  <c r="G729" i="3" s="1"/>
  <c r="W729" i="3" s="1"/>
  <c r="G904" i="3" a="1"/>
  <c r="G904" i="3" s="1"/>
  <c r="W904" i="3" s="1"/>
  <c r="G822" i="3" a="1"/>
  <c r="G822" i="3" s="1"/>
  <c r="W822" i="3" s="1"/>
  <c r="H589" i="16" l="1"/>
  <c r="H370" i="14"/>
  <c r="H428" i="16"/>
  <c r="H481" i="14"/>
  <c r="O726" i="3"/>
  <c r="H399" i="14"/>
  <c r="H399" i="16"/>
  <c r="H376" i="16"/>
  <c r="G735" i="14"/>
  <c r="H480" i="14"/>
  <c r="H577" i="16"/>
  <c r="H480" i="16"/>
  <c r="O644" i="3"/>
  <c r="I644" i="16" s="1"/>
  <c r="H84" i="14"/>
  <c r="O84" i="14" s="1"/>
  <c r="H515" i="16"/>
  <c r="H350" i="14"/>
  <c r="H343" i="16"/>
  <c r="H186" i="16"/>
  <c r="H428" i="14"/>
  <c r="H677" i="16"/>
  <c r="H468" i="14"/>
  <c r="H86" i="14"/>
  <c r="O86" i="14" s="1"/>
  <c r="I516" i="14"/>
  <c r="H523" i="14"/>
  <c r="H617" i="16"/>
  <c r="H589" i="14"/>
  <c r="J516" i="16"/>
  <c r="K516" i="16" s="1"/>
  <c r="H516" i="16"/>
  <c r="V326" i="3"/>
  <c r="F338" i="3" s="1" a="1"/>
  <c r="F338" i="3" s="1"/>
  <c r="M326" i="3"/>
  <c r="V652" i="3"/>
  <c r="F681" i="3" s="1" a="1"/>
  <c r="F681" i="3" s="1"/>
  <c r="M652" i="3"/>
  <c r="I368" i="14"/>
  <c r="J368" i="14" s="1"/>
  <c r="K368" i="14" s="1"/>
  <c r="I368" i="16"/>
  <c r="J368" i="16" s="1"/>
  <c r="K368" i="16" s="1"/>
  <c r="W564" i="3"/>
  <c r="G680" i="3" s="1" a="1"/>
  <c r="G680" i="3" s="1"/>
  <c r="N564" i="3"/>
  <c r="W595" i="3"/>
  <c r="G610" i="3" s="1" a="1"/>
  <c r="G610" i="3" s="1"/>
  <c r="N595" i="3"/>
  <c r="F581" i="16"/>
  <c r="F581" i="14"/>
  <c r="G684" i="16"/>
  <c r="G684" i="14"/>
  <c r="H515" i="14"/>
  <c r="H376" i="14"/>
  <c r="G375" i="14"/>
  <c r="G375" i="16"/>
  <c r="O375" i="3"/>
  <c r="P375" i="3"/>
  <c r="H517" i="14"/>
  <c r="H523" i="16"/>
  <c r="M101" i="3"/>
  <c r="G582" i="16"/>
  <c r="G582" i="14"/>
  <c r="O582" i="3"/>
  <c r="P582" i="3"/>
  <c r="O674" i="3"/>
  <c r="P674" i="3"/>
  <c r="G674" i="14"/>
  <c r="G674" i="16"/>
  <c r="F726" i="14"/>
  <c r="F726" i="16"/>
  <c r="M96" i="3"/>
  <c r="I567" i="14"/>
  <c r="J567" i="14" s="1"/>
  <c r="K567" i="14" s="1"/>
  <c r="I567" i="16"/>
  <c r="J567" i="16" s="1"/>
  <c r="K567" i="16" s="1"/>
  <c r="P627" i="3"/>
  <c r="O627" i="3"/>
  <c r="F627" i="14"/>
  <c r="F627" i="16"/>
  <c r="J507" i="16"/>
  <c r="K507" i="16" s="1"/>
  <c r="H507" i="16"/>
  <c r="N101" i="3"/>
  <c r="I442" i="16"/>
  <c r="J442" i="16" s="1"/>
  <c r="K442" i="16" s="1"/>
  <c r="I442" i="14"/>
  <c r="J442" i="14" s="1"/>
  <c r="K442" i="14" s="1"/>
  <c r="V594" i="3"/>
  <c r="F609" i="3" s="1" a="1"/>
  <c r="F609" i="3" s="1"/>
  <c r="M594" i="3"/>
  <c r="W701" i="3"/>
  <c r="G715" i="3" s="1" a="1"/>
  <c r="G715" i="3" s="1"/>
  <c r="N701" i="3"/>
  <c r="F308" i="14"/>
  <c r="P308" i="3"/>
  <c r="O308" i="3"/>
  <c r="F308" i="16"/>
  <c r="W383" i="3"/>
  <c r="G485" i="3" s="1" a="1"/>
  <c r="G485" i="3" s="1"/>
  <c r="N383" i="3"/>
  <c r="G536" i="14"/>
  <c r="G536" i="16"/>
  <c r="O536" i="3"/>
  <c r="P536" i="3"/>
  <c r="H86" i="16"/>
  <c r="R86" i="16" s="1"/>
  <c r="N96" i="3"/>
  <c r="W597" i="3"/>
  <c r="G611" i="3" s="1" a="1"/>
  <c r="G611" i="3" s="1"/>
  <c r="N597" i="3"/>
  <c r="W691" i="3"/>
  <c r="G703" i="3" s="1" a="1"/>
  <c r="G703" i="3" s="1"/>
  <c r="N691" i="3"/>
  <c r="V745" i="3"/>
  <c r="F758" i="3" s="1" a="1"/>
  <c r="F758" i="3" s="1"/>
  <c r="M745" i="3"/>
  <c r="I571" i="14"/>
  <c r="J571" i="14" s="1"/>
  <c r="K571" i="14" s="1"/>
  <c r="I571" i="16"/>
  <c r="J571" i="16" s="1"/>
  <c r="K571" i="16" s="1"/>
  <c r="H481" i="16"/>
  <c r="H84" i="16"/>
  <c r="R84" i="16" s="1"/>
  <c r="V440" i="3"/>
  <c r="F455" i="3" s="1" a="1"/>
  <c r="F455" i="3" s="1"/>
  <c r="M440" i="3"/>
  <c r="I387" i="16"/>
  <c r="J387" i="16" s="1"/>
  <c r="K387" i="16" s="1"/>
  <c r="I387" i="14"/>
  <c r="J387" i="14" s="1"/>
  <c r="K387" i="14" s="1"/>
  <c r="V530" i="3"/>
  <c r="F545" i="3" s="1" a="1"/>
  <c r="F545" i="3" s="1"/>
  <c r="M530" i="3"/>
  <c r="H517" i="16"/>
  <c r="J517" i="16"/>
  <c r="K517" i="16" s="1"/>
  <c r="W721" i="3"/>
  <c r="G734" i="3" s="1" a="1"/>
  <c r="G734" i="3" s="1"/>
  <c r="N721" i="3"/>
  <c r="F559" i="16"/>
  <c r="F559" i="14"/>
  <c r="F542" i="16"/>
  <c r="F542" i="14"/>
  <c r="P542" i="3"/>
  <c r="O542" i="3"/>
  <c r="F491" i="16"/>
  <c r="F491" i="14"/>
  <c r="P491" i="3"/>
  <c r="O491" i="3"/>
  <c r="I298" i="14"/>
  <c r="J298" i="14" s="1"/>
  <c r="K298" i="14" s="1"/>
  <c r="I298" i="16"/>
  <c r="J298" i="16" s="1"/>
  <c r="K298" i="16" s="1"/>
  <c r="F646" i="16"/>
  <c r="F646" i="14"/>
  <c r="W558" i="3"/>
  <c r="G559" i="3" s="1" a="1"/>
  <c r="G559" i="3" s="1"/>
  <c r="N558" i="3"/>
  <c r="F611" i="16"/>
  <c r="F611" i="14"/>
  <c r="G675" i="16"/>
  <c r="G675" i="14"/>
  <c r="H403" i="16"/>
  <c r="H469" i="16"/>
  <c r="H560" i="16"/>
  <c r="I607" i="16"/>
  <c r="J607" i="16" s="1"/>
  <c r="K607" i="16" s="1"/>
  <c r="I607" i="14"/>
  <c r="J607" i="14" s="1"/>
  <c r="K607" i="14" s="1"/>
  <c r="W683" i="3"/>
  <c r="G688" i="3" s="1" a="1"/>
  <c r="G688" i="3" s="1"/>
  <c r="N683" i="3"/>
  <c r="V655" i="3"/>
  <c r="F664" i="3" s="1" a="1"/>
  <c r="F664" i="3" s="1"/>
  <c r="M655" i="3"/>
  <c r="I499" i="14"/>
  <c r="J499" i="14" s="1"/>
  <c r="K499" i="14" s="1"/>
  <c r="I499" i="16"/>
  <c r="J499" i="16" s="1"/>
  <c r="K499" i="16" s="1"/>
  <c r="V738" i="3"/>
  <c r="F753" i="3" s="1" a="1"/>
  <c r="F753" i="3" s="1"/>
  <c r="M738" i="3"/>
  <c r="V562" i="3"/>
  <c r="F576" i="3" s="1" a="1"/>
  <c r="F576" i="3" s="1"/>
  <c r="M562" i="3"/>
  <c r="V497" i="3"/>
  <c r="F518" i="3" s="1" a="1"/>
  <c r="F518" i="3" s="1"/>
  <c r="M497" i="3"/>
  <c r="I416" i="16"/>
  <c r="J416" i="16" s="1"/>
  <c r="K416" i="16" s="1"/>
  <c r="I416" i="14"/>
  <c r="J416" i="14" s="1"/>
  <c r="K416" i="14" s="1"/>
  <c r="H350" i="16"/>
  <c r="O441" i="3"/>
  <c r="P441" i="3"/>
  <c r="G441" i="14"/>
  <c r="G441" i="16"/>
  <c r="I357" i="14"/>
  <c r="J357" i="14" s="1"/>
  <c r="K357" i="14" s="1"/>
  <c r="I357" i="16"/>
  <c r="J357" i="16" s="1"/>
  <c r="K357" i="16" s="1"/>
  <c r="V654" i="3"/>
  <c r="F818" i="3" s="1" a="1"/>
  <c r="F818" i="3" s="1"/>
  <c r="M654" i="3"/>
  <c r="F604" i="14"/>
  <c r="F604" i="16"/>
  <c r="O604" i="3"/>
  <c r="P604" i="3"/>
  <c r="V624" i="3"/>
  <c r="F638" i="3" s="1" a="1"/>
  <c r="F638" i="3" s="1"/>
  <c r="M624" i="3"/>
  <c r="P457" i="3"/>
  <c r="G457" i="14"/>
  <c r="O457" i="3"/>
  <c r="G457" i="16"/>
  <c r="I534" i="14"/>
  <c r="J534" i="14" s="1"/>
  <c r="K534" i="14" s="1"/>
  <c r="I534" i="16"/>
  <c r="J534" i="16" s="1"/>
  <c r="K534" i="16" s="1"/>
  <c r="W689" i="3"/>
  <c r="G704" i="3" s="1" a="1"/>
  <c r="G704" i="3" s="1"/>
  <c r="N689" i="3"/>
  <c r="H403" i="14"/>
  <c r="H469" i="14"/>
  <c r="I476" i="14"/>
  <c r="J476" i="14" s="1"/>
  <c r="K476" i="14" s="1"/>
  <c r="I476" i="16"/>
  <c r="J476" i="16" s="1"/>
  <c r="K476" i="16" s="1"/>
  <c r="H560" i="14"/>
  <c r="H370" i="16"/>
  <c r="W631" i="3"/>
  <c r="G646" i="3" s="1" a="1"/>
  <c r="G646" i="3" s="1"/>
  <c r="N631" i="3"/>
  <c r="H468" i="16"/>
  <c r="P429" i="3"/>
  <c r="O429" i="3"/>
  <c r="F429" i="14"/>
  <c r="F429" i="16"/>
  <c r="F644" i="16"/>
  <c r="F644" i="14"/>
  <c r="I475" i="14"/>
  <c r="J475" i="14" s="1"/>
  <c r="K475" i="14" s="1"/>
  <c r="I475" i="16"/>
  <c r="J475" i="16" s="1"/>
  <c r="K475" i="16" s="1"/>
  <c r="F485" i="16"/>
  <c r="F485" i="14"/>
  <c r="W752" i="3"/>
  <c r="G759" i="3" s="1" a="1"/>
  <c r="G759" i="3" s="1"/>
  <c r="W759" i="3" s="1"/>
  <c r="N752" i="3"/>
  <c r="W456" i="3"/>
  <c r="G474" i="3" s="1" a="1"/>
  <c r="G474" i="3" s="1"/>
  <c r="N456" i="3"/>
  <c r="H186" i="14"/>
  <c r="G381" i="16"/>
  <c r="P381" i="3"/>
  <c r="O381" i="3"/>
  <c r="G381" i="14"/>
  <c r="V619" i="3"/>
  <c r="F634" i="3" s="1" a="1"/>
  <c r="F634" i="3" s="1"/>
  <c r="M619" i="3"/>
  <c r="G653" i="14"/>
  <c r="G653" i="16"/>
  <c r="W464" i="3"/>
  <c r="G625" i="3" s="1" a="1"/>
  <c r="G625" i="3" s="1"/>
  <c r="N464" i="3"/>
  <c r="G615" i="14"/>
  <c r="G615" i="16"/>
  <c r="F625" i="16"/>
  <c r="F625" i="14"/>
  <c r="V501" i="3"/>
  <c r="F512" i="3" s="1" a="1"/>
  <c r="F512" i="3" s="1"/>
  <c r="M501" i="3"/>
  <c r="W401" i="3"/>
  <c r="G414" i="3" s="1" a="1"/>
  <c r="G414" i="3" s="1"/>
  <c r="N401" i="3"/>
  <c r="I590" i="16"/>
  <c r="J590" i="16" s="1"/>
  <c r="K590" i="16" s="1"/>
  <c r="I590" i="14"/>
  <c r="J590" i="14" s="1"/>
  <c r="K590" i="14" s="1"/>
  <c r="V640" i="3"/>
  <c r="F650" i="3" s="1" a="1"/>
  <c r="F650" i="3" s="1"/>
  <c r="M640" i="3"/>
  <c r="G546" i="14"/>
  <c r="G546" i="16"/>
  <c r="H577" i="14"/>
  <c r="F552" i="14"/>
  <c r="F552" i="16"/>
  <c r="F520" i="14"/>
  <c r="F520" i="16"/>
  <c r="O520" i="3"/>
  <c r="P520" i="3"/>
  <c r="I529" i="16"/>
  <c r="J529" i="16" s="1"/>
  <c r="K529" i="16" s="1"/>
  <c r="I529" i="14"/>
  <c r="J529" i="14" s="1"/>
  <c r="K529" i="14" s="1"/>
  <c r="I382" i="14"/>
  <c r="J382" i="14" s="1"/>
  <c r="K382" i="14" s="1"/>
  <c r="I382" i="16"/>
  <c r="J382" i="16" s="1"/>
  <c r="K382" i="16" s="1"/>
  <c r="G544" i="16"/>
  <c r="O544" i="3"/>
  <c r="P544" i="3"/>
  <c r="G544" i="14"/>
  <c r="V642" i="3"/>
  <c r="F660" i="3" s="1" a="1"/>
  <c r="F660" i="3" s="1"/>
  <c r="M642" i="3"/>
  <c r="I420" i="16"/>
  <c r="J420" i="16" s="1"/>
  <c r="K420" i="16" s="1"/>
  <c r="I420" i="14"/>
  <c r="J420" i="14" s="1"/>
  <c r="K420" i="14" s="1"/>
  <c r="H343" i="14"/>
  <c r="H617" i="14"/>
  <c r="G576" i="16"/>
  <c r="G576" i="14"/>
  <c r="G711" i="14"/>
  <c r="G711" i="16"/>
  <c r="W565" i="3"/>
  <c r="G568" i="3" s="1" a="1"/>
  <c r="G568" i="3" s="1"/>
  <c r="N565" i="3"/>
  <c r="G818" i="16"/>
  <c r="G818" i="14"/>
  <c r="G848" i="3" a="1"/>
  <c r="G848" i="3" s="1"/>
  <c r="W848" i="3" s="1"/>
  <c r="N831" i="3"/>
  <c r="F705" i="16"/>
  <c r="F705" i="14"/>
  <c r="F734" i="3" a="1"/>
  <c r="F734" i="3" s="1"/>
  <c r="V734" i="3" s="1"/>
  <c r="M721" i="3"/>
  <c r="O705" i="3"/>
  <c r="H618" i="16"/>
  <c r="H629" i="14"/>
  <c r="I539" i="16"/>
  <c r="I539" i="14"/>
  <c r="J528" i="16"/>
  <c r="K528" i="16" s="1"/>
  <c r="H528" i="16"/>
  <c r="J528" i="14"/>
  <c r="K528" i="14" s="1"/>
  <c r="H528" i="14"/>
  <c r="N678" i="3"/>
  <c r="G695" i="3" a="1"/>
  <c r="G695" i="3" s="1"/>
  <c r="W695" i="3" s="1"/>
  <c r="G551" i="16"/>
  <c r="P551" i="3"/>
  <c r="G551" i="14"/>
  <c r="O551" i="3"/>
  <c r="H618" i="14"/>
  <c r="H629" i="16"/>
  <c r="G682" i="3" a="1"/>
  <c r="G682" i="3" s="1"/>
  <c r="W682" i="3" s="1"/>
  <c r="N668" i="3"/>
  <c r="I644" i="14"/>
  <c r="G652" i="16"/>
  <c r="G652" i="14"/>
  <c r="F633" i="14"/>
  <c r="F633" i="16"/>
  <c r="F779" i="3" a="1"/>
  <c r="F779" i="3" s="1"/>
  <c r="V779" i="3" s="1"/>
  <c r="M768" i="3"/>
  <c r="O772" i="3"/>
  <c r="F935" i="14"/>
  <c r="P726" i="3"/>
  <c r="M985" i="3"/>
  <c r="F1002" i="3" a="1"/>
  <c r="F1002" i="3" s="1"/>
  <c r="V1002" i="3" s="1"/>
  <c r="M865" i="3"/>
  <c r="F865" i="14" s="1"/>
  <c r="F879" i="3" a="1"/>
  <c r="F879" i="3" s="1"/>
  <c r="V879" i="3" s="1"/>
  <c r="M940" i="3"/>
  <c r="F940" i="14" s="1"/>
  <c r="F1045" i="3" a="1"/>
  <c r="F1045" i="3" s="1"/>
  <c r="V1045" i="3" s="1"/>
  <c r="N822" i="3"/>
  <c r="N904" i="3"/>
  <c r="O904" i="3" s="1"/>
  <c r="N690" i="3"/>
  <c r="N729" i="3"/>
  <c r="M861" i="3"/>
  <c r="F874" i="3" a="1"/>
  <c r="F874" i="3" s="1"/>
  <c r="V874" i="3" s="1"/>
  <c r="M1052" i="3"/>
  <c r="F1070" i="3" a="1"/>
  <c r="F1070" i="3" s="1"/>
  <c r="V1070" i="3" s="1"/>
  <c r="M1000" i="3"/>
  <c r="F1014" i="3" a="1"/>
  <c r="F1014" i="3" s="1"/>
  <c r="V1014" i="3" s="1"/>
  <c r="M828" i="3"/>
  <c r="P828" i="3" s="1"/>
  <c r="M960" i="3"/>
  <c r="F855" i="16"/>
  <c r="F855" i="14"/>
  <c r="F973" i="16"/>
  <c r="F973" i="14"/>
  <c r="H702" i="16"/>
  <c r="H637" i="14"/>
  <c r="G754" i="14"/>
  <c r="G754" i="16"/>
  <c r="F932" i="3" a="1"/>
  <c r="F932" i="3" s="1"/>
  <c r="V932" i="3" s="1"/>
  <c r="F931" i="3" a="1"/>
  <c r="F931" i="3" s="1"/>
  <c r="V931" i="3" s="1"/>
  <c r="H702" i="14"/>
  <c r="H713" i="14"/>
  <c r="G657" i="14"/>
  <c r="G657" i="16"/>
  <c r="F853" i="14"/>
  <c r="F853" i="16"/>
  <c r="G792" i="14"/>
  <c r="G792" i="16"/>
  <c r="G714" i="14"/>
  <c r="G714" i="16"/>
  <c r="G859" i="14"/>
  <c r="G859" i="16"/>
  <c r="I692" i="14"/>
  <c r="J692" i="14" s="1"/>
  <c r="K692" i="14" s="1"/>
  <c r="I692" i="16"/>
  <c r="J692" i="16" s="1"/>
  <c r="K692" i="16" s="1"/>
  <c r="F899" i="14"/>
  <c r="F899" i="16"/>
  <c r="F947" i="14"/>
  <c r="F947" i="16"/>
  <c r="F709" i="14"/>
  <c r="F709" i="16"/>
  <c r="G721" i="14"/>
  <c r="G721" i="16"/>
  <c r="H637" i="16"/>
  <c r="H713" i="16"/>
  <c r="F836" i="3" a="1"/>
  <c r="F836" i="3" s="1"/>
  <c r="V836" i="3" s="1"/>
  <c r="F927" i="14"/>
  <c r="F927" i="16"/>
  <c r="G817" i="3" a="1"/>
  <c r="G817" i="3" s="1"/>
  <c r="W817" i="3" s="1"/>
  <c r="G836" i="3" a="1"/>
  <c r="G836" i="3" s="1"/>
  <c r="W836" i="3" s="1"/>
  <c r="G745" i="3" a="1"/>
  <c r="G745" i="3" s="1"/>
  <c r="W745" i="3" s="1"/>
  <c r="G888" i="3" a="1"/>
  <c r="G888" i="3" s="1"/>
  <c r="W888" i="3" s="1"/>
  <c r="G788" i="3" a="1"/>
  <c r="G788" i="3" s="1"/>
  <c r="W788" i="3" s="1"/>
  <c r="H357" i="16" l="1"/>
  <c r="H534" i="16"/>
  <c r="H567" i="16"/>
  <c r="H475" i="14"/>
  <c r="H567" i="14"/>
  <c r="H357" i="14"/>
  <c r="H382" i="14"/>
  <c r="H416" i="16"/>
  <c r="H476" i="16"/>
  <c r="H499" i="16"/>
  <c r="H529" i="14"/>
  <c r="J516" i="14"/>
  <c r="K516" i="14" s="1"/>
  <c r="H516" i="14"/>
  <c r="N759" i="3"/>
  <c r="H298" i="14"/>
  <c r="H590" i="14"/>
  <c r="G401" i="16"/>
  <c r="G401" i="14"/>
  <c r="I381" i="14"/>
  <c r="J381" i="14" s="1"/>
  <c r="K381" i="14" s="1"/>
  <c r="I381" i="16"/>
  <c r="J381" i="16" s="1"/>
  <c r="K381" i="16" s="1"/>
  <c r="G689" i="16"/>
  <c r="G689" i="14"/>
  <c r="F654" i="16"/>
  <c r="F654" i="14"/>
  <c r="V518" i="3"/>
  <c r="F531" i="3" s="1" a="1"/>
  <c r="F531" i="3" s="1"/>
  <c r="M518" i="3"/>
  <c r="I542" i="14"/>
  <c r="J542" i="14" s="1"/>
  <c r="K542" i="14" s="1"/>
  <c r="I542" i="16"/>
  <c r="J542" i="16" s="1"/>
  <c r="K542" i="16" s="1"/>
  <c r="W734" i="3"/>
  <c r="G744" i="3" s="1" a="1"/>
  <c r="G744" i="3" s="1"/>
  <c r="W744" i="3" s="1"/>
  <c r="N734" i="3"/>
  <c r="G96" i="16"/>
  <c r="G96" i="14"/>
  <c r="O96" i="3"/>
  <c r="H442" i="14"/>
  <c r="H382" i="16"/>
  <c r="I520" i="14"/>
  <c r="J520" i="14" s="1"/>
  <c r="K520" i="14" s="1"/>
  <c r="I520" i="16"/>
  <c r="J520" i="16" s="1"/>
  <c r="K520" i="16" s="1"/>
  <c r="W414" i="3"/>
  <c r="G431" i="3" s="1" a="1"/>
  <c r="G431" i="3" s="1"/>
  <c r="N414" i="3"/>
  <c r="P464" i="3"/>
  <c r="G464" i="14"/>
  <c r="G464" i="16"/>
  <c r="O464" i="3"/>
  <c r="W704" i="3"/>
  <c r="G716" i="3" s="1" a="1"/>
  <c r="G716" i="3" s="1"/>
  <c r="N704" i="3"/>
  <c r="V818" i="3"/>
  <c r="F831" i="3" s="1" a="1"/>
  <c r="F831" i="3" s="1"/>
  <c r="M818" i="3"/>
  <c r="I441" i="14"/>
  <c r="J441" i="14" s="1"/>
  <c r="K441" i="14" s="1"/>
  <c r="I441" i="16"/>
  <c r="J441" i="16" s="1"/>
  <c r="K441" i="16" s="1"/>
  <c r="P562" i="3"/>
  <c r="O562" i="3"/>
  <c r="F562" i="14"/>
  <c r="F562" i="16"/>
  <c r="F655" i="14"/>
  <c r="F655" i="16"/>
  <c r="P655" i="3"/>
  <c r="O655" i="3"/>
  <c r="H298" i="16"/>
  <c r="F440" i="14"/>
  <c r="F440" i="16"/>
  <c r="F745" i="14"/>
  <c r="F745" i="16"/>
  <c r="I308" i="14"/>
  <c r="J308" i="14" s="1"/>
  <c r="K308" i="14" s="1"/>
  <c r="I308" i="16"/>
  <c r="J308" i="16" s="1"/>
  <c r="K308" i="16" s="1"/>
  <c r="H442" i="16"/>
  <c r="F96" i="14"/>
  <c r="P96" i="3"/>
  <c r="F96" i="16"/>
  <c r="I582" i="14"/>
  <c r="J582" i="14" s="1"/>
  <c r="K582" i="14" s="1"/>
  <c r="I582" i="16"/>
  <c r="J582" i="16" s="1"/>
  <c r="K582" i="16" s="1"/>
  <c r="I375" i="16"/>
  <c r="J375" i="16" s="1"/>
  <c r="K375" i="16" s="1"/>
  <c r="I375" i="14"/>
  <c r="J375" i="14" s="1"/>
  <c r="K375" i="14" s="1"/>
  <c r="V664" i="3"/>
  <c r="F670" i="3" s="1" a="1"/>
  <c r="F670" i="3" s="1"/>
  <c r="M664" i="3"/>
  <c r="G595" i="16"/>
  <c r="G595" i="14"/>
  <c r="F652" i="14"/>
  <c r="F652" i="16"/>
  <c r="P642" i="3"/>
  <c r="F642" i="14"/>
  <c r="O642" i="3"/>
  <c r="F642" i="16"/>
  <c r="F640" i="16"/>
  <c r="F640" i="14"/>
  <c r="I627" i="14"/>
  <c r="J627" i="14" s="1"/>
  <c r="K627" i="14" s="1"/>
  <c r="I627" i="16"/>
  <c r="J627" i="16" s="1"/>
  <c r="K627" i="16" s="1"/>
  <c r="V660" i="3"/>
  <c r="F667" i="3" s="1" a="1"/>
  <c r="F667" i="3" s="1"/>
  <c r="M660" i="3"/>
  <c r="V650" i="3"/>
  <c r="F815" i="3" s="1" a="1"/>
  <c r="F815" i="3" s="1"/>
  <c r="M650" i="3"/>
  <c r="V512" i="3"/>
  <c r="F541" i="3" s="1" a="1"/>
  <c r="F541" i="3" s="1"/>
  <c r="M512" i="3"/>
  <c r="I429" i="14"/>
  <c r="J429" i="14" s="1"/>
  <c r="K429" i="14" s="1"/>
  <c r="I429" i="16"/>
  <c r="J429" i="16" s="1"/>
  <c r="K429" i="16" s="1"/>
  <c r="H476" i="14"/>
  <c r="H534" i="14"/>
  <c r="V638" i="3"/>
  <c r="F651" i="3" s="1" a="1"/>
  <c r="F651" i="3" s="1"/>
  <c r="M638" i="3"/>
  <c r="F738" i="14"/>
  <c r="F738" i="16"/>
  <c r="O683" i="3"/>
  <c r="G683" i="14"/>
  <c r="G683" i="16"/>
  <c r="P683" i="3"/>
  <c r="G558" i="16"/>
  <c r="G558" i="14"/>
  <c r="O558" i="3"/>
  <c r="P558" i="3"/>
  <c r="F530" i="16"/>
  <c r="P530" i="3"/>
  <c r="O530" i="3"/>
  <c r="F530" i="14"/>
  <c r="G691" i="14"/>
  <c r="G691" i="16"/>
  <c r="P691" i="3"/>
  <c r="O691" i="3"/>
  <c r="I536" i="14"/>
  <c r="J536" i="14" s="1"/>
  <c r="K536" i="14" s="1"/>
  <c r="I536" i="16"/>
  <c r="J536" i="16" s="1"/>
  <c r="K536" i="16" s="1"/>
  <c r="W610" i="3"/>
  <c r="G639" i="3" s="1" a="1"/>
  <c r="G639" i="3" s="1"/>
  <c r="N610" i="3"/>
  <c r="V681" i="3"/>
  <c r="F697" i="3" s="1" a="1"/>
  <c r="F697" i="3" s="1"/>
  <c r="M681" i="3"/>
  <c r="V455" i="3"/>
  <c r="F466" i="3" s="1" a="1"/>
  <c r="F466" i="3" s="1"/>
  <c r="M455" i="3"/>
  <c r="P652" i="3"/>
  <c r="H529" i="16"/>
  <c r="H590" i="16"/>
  <c r="G456" i="14"/>
  <c r="G456" i="16"/>
  <c r="P456" i="3"/>
  <c r="O456" i="3"/>
  <c r="H475" i="16"/>
  <c r="H416" i="14"/>
  <c r="V753" i="3"/>
  <c r="F760" i="3" s="1" a="1"/>
  <c r="F760" i="3" s="1"/>
  <c r="M753" i="3"/>
  <c r="W688" i="3"/>
  <c r="G710" i="3" s="1" a="1"/>
  <c r="G710" i="3" s="1"/>
  <c r="N688" i="3"/>
  <c r="W559" i="3"/>
  <c r="G584" i="3" s="1" a="1"/>
  <c r="G584" i="3" s="1"/>
  <c r="N559" i="3"/>
  <c r="I491" i="14"/>
  <c r="J491" i="14" s="1"/>
  <c r="K491" i="14" s="1"/>
  <c r="I491" i="16"/>
  <c r="J491" i="16" s="1"/>
  <c r="K491" i="16" s="1"/>
  <c r="V545" i="3"/>
  <c r="F556" i="3" s="1" a="1"/>
  <c r="F556" i="3" s="1"/>
  <c r="M545" i="3"/>
  <c r="W703" i="3"/>
  <c r="G718" i="3" s="1" a="1"/>
  <c r="G718" i="3" s="1"/>
  <c r="N703" i="3"/>
  <c r="G701" i="16"/>
  <c r="G701" i="14"/>
  <c r="G564" i="14"/>
  <c r="G564" i="16"/>
  <c r="O564" i="3"/>
  <c r="P564" i="3"/>
  <c r="F326" i="16"/>
  <c r="F326" i="14"/>
  <c r="O326" i="3"/>
  <c r="P326" i="3"/>
  <c r="V576" i="3"/>
  <c r="F595" i="3" s="1" a="1"/>
  <c r="F595" i="3" s="1"/>
  <c r="M576" i="3"/>
  <c r="V758" i="3"/>
  <c r="F767" i="3" s="1" a="1"/>
  <c r="F767" i="3" s="1"/>
  <c r="M758" i="3"/>
  <c r="O652" i="3"/>
  <c r="G565" i="16"/>
  <c r="G565" i="14"/>
  <c r="F619" i="16"/>
  <c r="F619" i="14"/>
  <c r="W474" i="3"/>
  <c r="G586" i="3" s="1" a="1"/>
  <c r="G586" i="3" s="1"/>
  <c r="N474" i="3"/>
  <c r="I604" i="14"/>
  <c r="J604" i="14" s="1"/>
  <c r="K604" i="14" s="1"/>
  <c r="I604" i="16"/>
  <c r="J604" i="16" s="1"/>
  <c r="K604" i="16" s="1"/>
  <c r="H387" i="16"/>
  <c r="H571" i="14"/>
  <c r="O597" i="3"/>
  <c r="G597" i="16"/>
  <c r="G597" i="14"/>
  <c r="P597" i="3"/>
  <c r="W715" i="3"/>
  <c r="G733" i="3" s="1" a="1"/>
  <c r="G733" i="3" s="1"/>
  <c r="N715" i="3"/>
  <c r="G101" i="16"/>
  <c r="G101" i="14"/>
  <c r="O101" i="3"/>
  <c r="P101" i="3"/>
  <c r="F101" i="14"/>
  <c r="F101" i="16"/>
  <c r="W680" i="3"/>
  <c r="G694" i="3" s="1" a="1"/>
  <c r="G694" i="3" s="1"/>
  <c r="N680" i="3"/>
  <c r="V338" i="3"/>
  <c r="F354" i="3" s="1" a="1"/>
  <c r="F354" i="3" s="1"/>
  <c r="M338" i="3"/>
  <c r="W625" i="3"/>
  <c r="G640" i="3" s="1" a="1"/>
  <c r="G640" i="3" s="1"/>
  <c r="N625" i="3"/>
  <c r="W568" i="3"/>
  <c r="G671" i="3" s="1" a="1"/>
  <c r="G671" i="3" s="1"/>
  <c r="N568" i="3"/>
  <c r="H420" i="16"/>
  <c r="I544" i="14"/>
  <c r="J544" i="14" s="1"/>
  <c r="K544" i="14" s="1"/>
  <c r="I544" i="16"/>
  <c r="J544" i="16" s="1"/>
  <c r="K544" i="16" s="1"/>
  <c r="V634" i="3"/>
  <c r="F648" i="3" s="1" a="1"/>
  <c r="F648" i="3" s="1"/>
  <c r="M634" i="3"/>
  <c r="G631" i="16"/>
  <c r="G631" i="14"/>
  <c r="O631" i="3"/>
  <c r="P631" i="3"/>
  <c r="H499" i="14"/>
  <c r="H607" i="14"/>
  <c r="H387" i="14"/>
  <c r="H571" i="16"/>
  <c r="W611" i="3"/>
  <c r="G626" i="3" s="1" a="1"/>
  <c r="G626" i="3" s="1"/>
  <c r="N611" i="3"/>
  <c r="G383" i="14"/>
  <c r="G383" i="16"/>
  <c r="P383" i="3"/>
  <c r="O383" i="3"/>
  <c r="F594" i="14"/>
  <c r="F594" i="16"/>
  <c r="H368" i="14"/>
  <c r="F501" i="16"/>
  <c r="F501" i="14"/>
  <c r="O624" i="3"/>
  <c r="F624" i="16"/>
  <c r="P624" i="3"/>
  <c r="F624" i="14"/>
  <c r="H420" i="14"/>
  <c r="W646" i="3"/>
  <c r="G654" i="3" s="1" a="1"/>
  <c r="G654" i="3" s="1"/>
  <c r="N646" i="3"/>
  <c r="I457" i="16"/>
  <c r="J457" i="16" s="1"/>
  <c r="K457" i="16" s="1"/>
  <c r="I457" i="14"/>
  <c r="J457" i="14" s="1"/>
  <c r="K457" i="14" s="1"/>
  <c r="F497" i="14"/>
  <c r="F497" i="16"/>
  <c r="P497" i="3"/>
  <c r="O497" i="3"/>
  <c r="H607" i="16"/>
  <c r="W485" i="3"/>
  <c r="G501" i="3" s="1" a="1"/>
  <c r="G501" i="3" s="1"/>
  <c r="N485" i="3"/>
  <c r="V609" i="3"/>
  <c r="F675" i="3" s="1" a="1"/>
  <c r="F675" i="3" s="1"/>
  <c r="M609" i="3"/>
  <c r="I674" i="16"/>
  <c r="J674" i="16" s="1"/>
  <c r="K674" i="16" s="1"/>
  <c r="I674" i="14"/>
  <c r="J674" i="14" s="1"/>
  <c r="K674" i="14" s="1"/>
  <c r="H368" i="16"/>
  <c r="G831" i="14"/>
  <c r="G831" i="16"/>
  <c r="G852" i="3" a="1"/>
  <c r="G852" i="3" s="1"/>
  <c r="W852" i="3" s="1"/>
  <c r="N848" i="3"/>
  <c r="P721" i="3"/>
  <c r="F721" i="16"/>
  <c r="F721" i="14"/>
  <c r="O721" i="3"/>
  <c r="F744" i="3" a="1"/>
  <c r="F744" i="3" s="1"/>
  <c r="V744" i="3" s="1"/>
  <c r="M734" i="3"/>
  <c r="G709" i="3" a="1"/>
  <c r="G709" i="3" s="1"/>
  <c r="W709" i="3" s="1"/>
  <c r="N695" i="3"/>
  <c r="P678" i="3"/>
  <c r="G678" i="14"/>
  <c r="G678" i="16"/>
  <c r="O678" i="3"/>
  <c r="I551" i="16"/>
  <c r="I551" i="14"/>
  <c r="J539" i="14"/>
  <c r="K539" i="14" s="1"/>
  <c r="H539" i="14"/>
  <c r="J539" i="16"/>
  <c r="K539" i="16" s="1"/>
  <c r="H539" i="16"/>
  <c r="J644" i="14"/>
  <c r="K644" i="14" s="1"/>
  <c r="H644" i="14"/>
  <c r="J644" i="16"/>
  <c r="K644" i="16" s="1"/>
  <c r="H644" i="16"/>
  <c r="G668" i="14"/>
  <c r="G668" i="16"/>
  <c r="G698" i="3" a="1"/>
  <c r="G698" i="3" s="1"/>
  <c r="W698" i="3" s="1"/>
  <c r="N682" i="3"/>
  <c r="F797" i="3" a="1"/>
  <c r="F797" i="3" s="1"/>
  <c r="V797" i="3" s="1"/>
  <c r="M779" i="3"/>
  <c r="F768" i="14"/>
  <c r="F768" i="16"/>
  <c r="F940" i="16"/>
  <c r="F865" i="16"/>
  <c r="O828" i="3"/>
  <c r="P904" i="3"/>
  <c r="M1014" i="3"/>
  <c r="M932" i="3"/>
  <c r="N788" i="3"/>
  <c r="O788" i="3" s="1"/>
  <c r="M931" i="3"/>
  <c r="F941" i="3" a="1"/>
  <c r="F941" i="3" s="1"/>
  <c r="V941" i="3" s="1"/>
  <c r="M1045" i="3"/>
  <c r="F1045" i="16" s="1"/>
  <c r="F1059" i="3" a="1"/>
  <c r="F1059" i="3" s="1"/>
  <c r="V1059" i="3" s="1"/>
  <c r="N888" i="3"/>
  <c r="N817" i="3"/>
  <c r="M874" i="3"/>
  <c r="M1070" i="3"/>
  <c r="N745" i="3"/>
  <c r="O745" i="3" s="1"/>
  <c r="M836" i="3"/>
  <c r="N836" i="3"/>
  <c r="M1002" i="3"/>
  <c r="F1021" i="3" a="1"/>
  <c r="F1021" i="3" s="1"/>
  <c r="V1021" i="3" s="1"/>
  <c r="M879" i="3"/>
  <c r="F879" i="14" s="1"/>
  <c r="F985" i="14"/>
  <c r="F985" i="16"/>
  <c r="F890" i="3" a="1"/>
  <c r="F890" i="3" s="1"/>
  <c r="V890" i="3" s="1"/>
  <c r="H692" i="16"/>
  <c r="H692" i="14"/>
  <c r="F974" i="3" a="1"/>
  <c r="F974" i="3" s="1"/>
  <c r="V974" i="3" s="1"/>
  <c r="F911" i="14"/>
  <c r="F911" i="16"/>
  <c r="F1052" i="14"/>
  <c r="F1052" i="16"/>
  <c r="F828" i="14"/>
  <c r="F828" i="16"/>
  <c r="F1000" i="14"/>
  <c r="F1000" i="16"/>
  <c r="F910" i="14"/>
  <c r="F910" i="16"/>
  <c r="F1081" i="3" a="1"/>
  <c r="F1081" i="3" s="1"/>
  <c r="V1081" i="3" s="1"/>
  <c r="I714" i="14"/>
  <c r="J714" i="14" s="1"/>
  <c r="K714" i="14" s="1"/>
  <c r="I714" i="16"/>
  <c r="J714" i="16" s="1"/>
  <c r="K714" i="16" s="1"/>
  <c r="G801" i="14"/>
  <c r="G801" i="16"/>
  <c r="F861" i="14"/>
  <c r="F861" i="16"/>
  <c r="G717" i="14"/>
  <c r="G717" i="16"/>
  <c r="G705" i="14"/>
  <c r="G705" i="16"/>
  <c r="G670" i="14"/>
  <c r="G670" i="16"/>
  <c r="I657" i="14"/>
  <c r="J657" i="14" s="1"/>
  <c r="K657" i="14" s="1"/>
  <c r="I657" i="16"/>
  <c r="J657" i="16" s="1"/>
  <c r="K657" i="16" s="1"/>
  <c r="G752" i="14"/>
  <c r="G752" i="16"/>
  <c r="F887" i="3" a="1"/>
  <c r="F887" i="3" s="1"/>
  <c r="V887" i="3" s="1"/>
  <c r="G764" i="3" a="1"/>
  <c r="G764" i="3" s="1"/>
  <c r="W764" i="3" s="1"/>
  <c r="G841" i="3" a="1"/>
  <c r="G841" i="3" s="1"/>
  <c r="W841" i="3" s="1"/>
  <c r="G916" i="3" a="1"/>
  <c r="G916" i="3" s="1"/>
  <c r="W916" i="3" s="1"/>
  <c r="G748" i="3" a="1"/>
  <c r="G748" i="3" s="1"/>
  <c r="W748" i="3" s="1"/>
  <c r="G700" i="3" a="1"/>
  <c r="G700" i="3" s="1"/>
  <c r="W700" i="3" s="1"/>
  <c r="I652" i="16" l="1"/>
  <c r="J652" i="16" s="1"/>
  <c r="K652" i="16" s="1"/>
  <c r="N744" i="3"/>
  <c r="I652" i="14"/>
  <c r="J652" i="14" s="1"/>
  <c r="K652" i="14" s="1"/>
  <c r="H308" i="14"/>
  <c r="H491" i="14"/>
  <c r="H536" i="16"/>
  <c r="H544" i="16"/>
  <c r="H520" i="14"/>
  <c r="H604" i="16"/>
  <c r="H582" i="14"/>
  <c r="H457" i="14"/>
  <c r="H544" i="14"/>
  <c r="H429" i="14"/>
  <c r="H375" i="14"/>
  <c r="H381" i="14"/>
  <c r="H627" i="16"/>
  <c r="H604" i="14"/>
  <c r="V675" i="3"/>
  <c r="F689" i="3" s="1" a="1"/>
  <c r="F689" i="3" s="1"/>
  <c r="M675" i="3"/>
  <c r="I497" i="14"/>
  <c r="J497" i="14" s="1"/>
  <c r="K497" i="14" s="1"/>
  <c r="I497" i="16"/>
  <c r="J497" i="16" s="1"/>
  <c r="K497" i="16" s="1"/>
  <c r="G646" i="14"/>
  <c r="G646" i="16"/>
  <c r="O646" i="3"/>
  <c r="P646" i="3"/>
  <c r="P338" i="3"/>
  <c r="O338" i="3"/>
  <c r="F338" i="16"/>
  <c r="F338" i="14"/>
  <c r="F576" i="16"/>
  <c r="P576" i="3"/>
  <c r="F576" i="14"/>
  <c r="O576" i="3"/>
  <c r="F753" i="14"/>
  <c r="F753" i="16"/>
  <c r="W639" i="3"/>
  <c r="G658" i="3" s="1" a="1"/>
  <c r="G658" i="3" s="1"/>
  <c r="N639" i="3"/>
  <c r="V651" i="3"/>
  <c r="F762" i="3" s="1" a="1"/>
  <c r="F762" i="3" s="1"/>
  <c r="M651" i="3"/>
  <c r="V541" i="3"/>
  <c r="F561" i="3" s="1" a="1"/>
  <c r="F561" i="3" s="1"/>
  <c r="M541" i="3"/>
  <c r="W96" i="3"/>
  <c r="G211" i="3" s="1" a="1"/>
  <c r="G211" i="3" s="1"/>
  <c r="W654" i="3"/>
  <c r="G766" i="3" s="1" a="1"/>
  <c r="G766" i="3" s="1"/>
  <c r="N654" i="3"/>
  <c r="V354" i="3"/>
  <c r="F372" i="3" s="1" a="1"/>
  <c r="F372" i="3" s="1"/>
  <c r="M354" i="3"/>
  <c r="V595" i="3"/>
  <c r="F610" i="3" s="1" a="1"/>
  <c r="F610" i="3" s="1"/>
  <c r="M595" i="3"/>
  <c r="H491" i="16"/>
  <c r="V760" i="3"/>
  <c r="F775" i="3" s="1" a="1"/>
  <c r="F775" i="3" s="1"/>
  <c r="M760" i="3"/>
  <c r="H536" i="14"/>
  <c r="F650" i="14"/>
  <c r="F650" i="16"/>
  <c r="F818" i="16"/>
  <c r="O818" i="3"/>
  <c r="P818" i="3"/>
  <c r="F818" i="14"/>
  <c r="G414" i="14"/>
  <c r="G414" i="16"/>
  <c r="I96" i="16"/>
  <c r="I96" i="14"/>
  <c r="J96" i="14" s="1"/>
  <c r="K96" i="14" s="1"/>
  <c r="V96" i="3"/>
  <c r="F160" i="3" s="1" a="1"/>
  <c r="F160" i="3" s="1"/>
  <c r="F609" i="16"/>
  <c r="F609" i="14"/>
  <c r="I631" i="16"/>
  <c r="J631" i="16" s="1"/>
  <c r="K631" i="16" s="1"/>
  <c r="I631" i="14"/>
  <c r="J631" i="14" s="1"/>
  <c r="K631" i="14" s="1"/>
  <c r="O680" i="3"/>
  <c r="G680" i="14"/>
  <c r="G680" i="16"/>
  <c r="P680" i="3"/>
  <c r="G715" i="14"/>
  <c r="O715" i="3"/>
  <c r="P715" i="3"/>
  <c r="G715" i="16"/>
  <c r="I530" i="14"/>
  <c r="J530" i="14" s="1"/>
  <c r="K530" i="14" s="1"/>
  <c r="I530" i="16"/>
  <c r="J530" i="16" s="1"/>
  <c r="K530" i="16" s="1"/>
  <c r="V815" i="3"/>
  <c r="F827" i="3" s="1" a="1"/>
  <c r="F827" i="3" s="1"/>
  <c r="M815" i="3"/>
  <c r="V831" i="3"/>
  <c r="F848" i="3" s="1" a="1"/>
  <c r="F848" i="3" s="1"/>
  <c r="M831" i="3"/>
  <c r="W431" i="3"/>
  <c r="G440" i="3" s="1" a="1"/>
  <c r="G440" i="3" s="1"/>
  <c r="N431" i="3"/>
  <c r="F518" i="14"/>
  <c r="F518" i="16"/>
  <c r="P518" i="3"/>
  <c r="O518" i="3"/>
  <c r="O611" i="3"/>
  <c r="G611" i="16"/>
  <c r="G611" i="14"/>
  <c r="P611" i="3"/>
  <c r="W694" i="3"/>
  <c r="G707" i="3" s="1" a="1"/>
  <c r="G707" i="3" s="1"/>
  <c r="N694" i="3"/>
  <c r="W733" i="3"/>
  <c r="G751" i="3" s="1" a="1"/>
  <c r="G751" i="3" s="1"/>
  <c r="N733" i="3"/>
  <c r="I326" i="16"/>
  <c r="J326" i="16" s="1"/>
  <c r="K326" i="16" s="1"/>
  <c r="I326" i="14"/>
  <c r="J326" i="14" s="1"/>
  <c r="K326" i="14" s="1"/>
  <c r="F455" i="14"/>
  <c r="F455" i="16"/>
  <c r="H429" i="16"/>
  <c r="O660" i="3"/>
  <c r="F660" i="14"/>
  <c r="F660" i="16"/>
  <c r="P660" i="3"/>
  <c r="H582" i="16"/>
  <c r="H308" i="16"/>
  <c r="I562" i="16"/>
  <c r="J562" i="16" s="1"/>
  <c r="K562" i="16" s="1"/>
  <c r="I562" i="14"/>
  <c r="J562" i="14" s="1"/>
  <c r="K562" i="14" s="1"/>
  <c r="G704" i="14"/>
  <c r="G704" i="16"/>
  <c r="H520" i="16"/>
  <c r="V531" i="3"/>
  <c r="F546" i="3" s="1" a="1"/>
  <c r="F546" i="3" s="1"/>
  <c r="M531" i="3"/>
  <c r="H381" i="16"/>
  <c r="H457" i="16"/>
  <c r="W626" i="3"/>
  <c r="G641" i="3" s="1" a="1"/>
  <c r="G641" i="3" s="1"/>
  <c r="N626" i="3"/>
  <c r="G568" i="14"/>
  <c r="G568" i="16"/>
  <c r="O703" i="3"/>
  <c r="P703" i="3"/>
  <c r="G703" i="14"/>
  <c r="G703" i="16"/>
  <c r="G559" i="14"/>
  <c r="G559" i="16"/>
  <c r="O559" i="3"/>
  <c r="P559" i="3"/>
  <c r="I456" i="14"/>
  <c r="J456" i="14" s="1"/>
  <c r="K456" i="14" s="1"/>
  <c r="I456" i="16"/>
  <c r="J456" i="16" s="1"/>
  <c r="K456" i="16" s="1"/>
  <c r="V466" i="3"/>
  <c r="F573" i="3" s="1" a="1"/>
  <c r="F573" i="3" s="1"/>
  <c r="M466" i="3"/>
  <c r="I683" i="14"/>
  <c r="J683" i="14" s="1"/>
  <c r="K683" i="14" s="1"/>
  <c r="I683" i="16"/>
  <c r="J683" i="16" s="1"/>
  <c r="K683" i="16" s="1"/>
  <c r="V667" i="3"/>
  <c r="F679" i="3" s="1" a="1"/>
  <c r="F679" i="3" s="1"/>
  <c r="M667" i="3"/>
  <c r="W716" i="3"/>
  <c r="G725" i="3" s="1" a="1"/>
  <c r="G725" i="3" s="1"/>
  <c r="N716" i="3"/>
  <c r="G716" i="16" s="1"/>
  <c r="G485" i="16"/>
  <c r="G485" i="14"/>
  <c r="O485" i="3"/>
  <c r="P485" i="3"/>
  <c r="F634" i="16"/>
  <c r="F634" i="14"/>
  <c r="W671" i="3"/>
  <c r="G687" i="3" s="1" a="1"/>
  <c r="G687" i="3" s="1"/>
  <c r="N671" i="3"/>
  <c r="W718" i="3"/>
  <c r="G730" i="3" s="1" a="1"/>
  <c r="G730" i="3" s="1"/>
  <c r="N718" i="3"/>
  <c r="W584" i="3"/>
  <c r="G600" i="3" s="1" a="1"/>
  <c r="G600" i="3" s="1"/>
  <c r="N584" i="3"/>
  <c r="P681" i="3"/>
  <c r="O681" i="3"/>
  <c r="F681" i="16"/>
  <c r="F681" i="14"/>
  <c r="I691" i="14"/>
  <c r="J691" i="14" s="1"/>
  <c r="K691" i="14" s="1"/>
  <c r="I691" i="16"/>
  <c r="J691" i="16" s="1"/>
  <c r="K691" i="16" s="1"/>
  <c r="H627" i="14"/>
  <c r="I642" i="14"/>
  <c r="J642" i="14" s="1"/>
  <c r="K642" i="14" s="1"/>
  <c r="I642" i="16"/>
  <c r="J642" i="16" s="1"/>
  <c r="K642" i="16" s="1"/>
  <c r="P664" i="3"/>
  <c r="F664" i="16"/>
  <c r="F664" i="14"/>
  <c r="O664" i="3"/>
  <c r="I655" i="16"/>
  <c r="J655" i="16" s="1"/>
  <c r="K655" i="16" s="1"/>
  <c r="I655" i="14"/>
  <c r="J655" i="14" s="1"/>
  <c r="K655" i="14" s="1"/>
  <c r="H441" i="14"/>
  <c r="I464" i="16"/>
  <c r="J464" i="16" s="1"/>
  <c r="K464" i="16" s="1"/>
  <c r="I464" i="14"/>
  <c r="J464" i="14" s="1"/>
  <c r="K464" i="14" s="1"/>
  <c r="H674" i="16"/>
  <c r="W501" i="3"/>
  <c r="G512" i="3" s="1" a="1"/>
  <c r="G512" i="3" s="1"/>
  <c r="N501" i="3"/>
  <c r="V648" i="3"/>
  <c r="F671" i="3" s="1" a="1"/>
  <c r="F671" i="3" s="1"/>
  <c r="M648" i="3"/>
  <c r="G625" i="14"/>
  <c r="G625" i="16"/>
  <c r="O625" i="3"/>
  <c r="P625" i="3"/>
  <c r="W101" i="3"/>
  <c r="G200" i="3" s="1" a="1"/>
  <c r="G200" i="3" s="1"/>
  <c r="P474" i="3"/>
  <c r="O474" i="3"/>
  <c r="G474" i="14"/>
  <c r="G474" i="16"/>
  <c r="F758" i="16"/>
  <c r="F758" i="14"/>
  <c r="F545" i="14"/>
  <c r="F545" i="16"/>
  <c r="P545" i="3"/>
  <c r="O545" i="3"/>
  <c r="G688" i="16"/>
  <c r="G688" i="14"/>
  <c r="O688" i="3"/>
  <c r="P688" i="3"/>
  <c r="V697" i="3"/>
  <c r="F711" i="3" s="1" a="1"/>
  <c r="F711" i="3" s="1"/>
  <c r="M697" i="3"/>
  <c r="I558" i="16"/>
  <c r="J558" i="16" s="1"/>
  <c r="K558" i="16" s="1"/>
  <c r="I558" i="14"/>
  <c r="J558" i="14" s="1"/>
  <c r="K558" i="14" s="1"/>
  <c r="V670" i="3"/>
  <c r="F690" i="3" s="1" a="1"/>
  <c r="F690" i="3" s="1"/>
  <c r="M670" i="3"/>
  <c r="H441" i="16"/>
  <c r="H542" i="14"/>
  <c r="H674" i="14"/>
  <c r="I624" i="14"/>
  <c r="J624" i="14" s="1"/>
  <c r="K624" i="14" s="1"/>
  <c r="I624" i="16"/>
  <c r="J624" i="16" s="1"/>
  <c r="K624" i="16" s="1"/>
  <c r="I383" i="14"/>
  <c r="I383" i="16"/>
  <c r="J383" i="16" s="1"/>
  <c r="K383" i="16" s="1"/>
  <c r="W640" i="3"/>
  <c r="G650" i="3" s="1" a="1"/>
  <c r="G650" i="3" s="1"/>
  <c r="N640" i="3"/>
  <c r="I101" i="14"/>
  <c r="J101" i="14" s="1"/>
  <c r="K101" i="14" s="1"/>
  <c r="I101" i="16"/>
  <c r="J101" i="16" s="1"/>
  <c r="K101" i="16" s="1"/>
  <c r="V101" i="3"/>
  <c r="F212" i="3" s="1" a="1"/>
  <c r="F212" i="3" s="1"/>
  <c r="I597" i="16"/>
  <c r="J597" i="16" s="1"/>
  <c r="K597" i="16" s="1"/>
  <c r="I597" i="14"/>
  <c r="J597" i="14" s="1"/>
  <c r="K597" i="14" s="1"/>
  <c r="W586" i="3"/>
  <c r="G601" i="3" s="1" a="1"/>
  <c r="G601" i="3" s="1"/>
  <c r="N586" i="3"/>
  <c r="V767" i="3"/>
  <c r="F787" i="3" s="1" a="1"/>
  <c r="F787" i="3" s="1"/>
  <c r="M767" i="3"/>
  <c r="I564" i="14"/>
  <c r="J564" i="14" s="1"/>
  <c r="K564" i="14" s="1"/>
  <c r="I564" i="16"/>
  <c r="J564" i="16" s="1"/>
  <c r="K564" i="16" s="1"/>
  <c r="V556" i="3"/>
  <c r="F666" i="3" s="1" a="1"/>
  <c r="F666" i="3" s="1"/>
  <c r="M556" i="3"/>
  <c r="W710" i="3"/>
  <c r="G738" i="3" s="1" a="1"/>
  <c r="G738" i="3" s="1"/>
  <c r="N710" i="3"/>
  <c r="G610" i="14"/>
  <c r="G610" i="16"/>
  <c r="O638" i="3"/>
  <c r="F638" i="14"/>
  <c r="P638" i="3"/>
  <c r="F638" i="16"/>
  <c r="F512" i="14"/>
  <c r="F512" i="16"/>
  <c r="H375" i="16"/>
  <c r="H542" i="16"/>
  <c r="I721" i="14"/>
  <c r="J721" i="14" s="1"/>
  <c r="K721" i="14" s="1"/>
  <c r="G848" i="16"/>
  <c r="G848" i="14"/>
  <c r="I721" i="16"/>
  <c r="J721" i="16" s="1"/>
  <c r="K721" i="16" s="1"/>
  <c r="G961" i="3" a="1"/>
  <c r="G961" i="3" s="1"/>
  <c r="W961" i="3" s="1"/>
  <c r="N852" i="3"/>
  <c r="O734" i="3"/>
  <c r="F734" i="16"/>
  <c r="F734" i="14"/>
  <c r="P734" i="3"/>
  <c r="F866" i="3" a="1"/>
  <c r="F866" i="3" s="1"/>
  <c r="V866" i="3" s="1"/>
  <c r="M744" i="3"/>
  <c r="J551" i="14"/>
  <c r="K551" i="14" s="1"/>
  <c r="H551" i="14"/>
  <c r="J551" i="16"/>
  <c r="K551" i="16" s="1"/>
  <c r="H551" i="16"/>
  <c r="I678" i="16"/>
  <c r="I678" i="14"/>
  <c r="J678" i="14" s="1"/>
  <c r="K678" i="14" s="1"/>
  <c r="G695" i="16"/>
  <c r="G695" i="14"/>
  <c r="P695" i="3"/>
  <c r="O695" i="3"/>
  <c r="G723" i="3" a="1"/>
  <c r="G723" i="3" s="1"/>
  <c r="W723" i="3" s="1"/>
  <c r="N709" i="3"/>
  <c r="G682" i="14"/>
  <c r="G682" i="16"/>
  <c r="G712" i="3" a="1"/>
  <c r="G712" i="3" s="1"/>
  <c r="W712" i="3" s="1"/>
  <c r="N698" i="3"/>
  <c r="H652" i="14"/>
  <c r="F779" i="14"/>
  <c r="F779" i="16"/>
  <c r="F812" i="3" a="1"/>
  <c r="F812" i="3" s="1"/>
  <c r="V812" i="3" s="1"/>
  <c r="M797" i="3"/>
  <c r="F1045" i="14"/>
  <c r="P745" i="3"/>
  <c r="O836" i="3"/>
  <c r="P788" i="3"/>
  <c r="M1081" i="3"/>
  <c r="F1094" i="3" a="1"/>
  <c r="F1094" i="3" s="1"/>
  <c r="V1094" i="3" s="1"/>
  <c r="N764" i="3"/>
  <c r="O764" i="3" s="1"/>
  <c r="N748" i="3"/>
  <c r="N916" i="3"/>
  <c r="P916" i="3" s="1"/>
  <c r="F879" i="16"/>
  <c r="P836" i="3"/>
  <c r="M974" i="3"/>
  <c r="F988" i="3" a="1"/>
  <c r="F988" i="3" s="1"/>
  <c r="V988" i="3" s="1"/>
  <c r="M887" i="3"/>
  <c r="F917" i="3" a="1"/>
  <c r="F917" i="3" s="1"/>
  <c r="V917" i="3" s="1"/>
  <c r="N841" i="3"/>
  <c r="M941" i="3"/>
  <c r="M1059" i="3"/>
  <c r="F1059" i="16" s="1"/>
  <c r="F1075" i="3" a="1"/>
  <c r="F1075" i="3" s="1"/>
  <c r="V1075" i="3" s="1"/>
  <c r="N700" i="3"/>
  <c r="M1021" i="3"/>
  <c r="F1032" i="3" a="1"/>
  <c r="F1032" i="3" s="1"/>
  <c r="V1032" i="3" s="1"/>
  <c r="M890" i="3"/>
  <c r="F890" i="14" s="1"/>
  <c r="F1002" i="16"/>
  <c r="F1002" i="14"/>
  <c r="H657" i="16"/>
  <c r="F1048" i="3" a="1"/>
  <c r="F1048" i="3" s="1"/>
  <c r="V1048" i="3" s="1"/>
  <c r="G772" i="14"/>
  <c r="G772" i="16"/>
  <c r="F931" i="14"/>
  <c r="F931" i="16"/>
  <c r="F1018" i="3" a="1"/>
  <c r="F1018" i="3" s="1"/>
  <c r="V1018" i="3" s="1"/>
  <c r="G828" i="14"/>
  <c r="G828" i="16"/>
  <c r="G734" i="14"/>
  <c r="G734" i="16"/>
  <c r="F943" i="3" a="1"/>
  <c r="F943" i="3" s="1"/>
  <c r="V943" i="3" s="1"/>
  <c r="G873" i="14"/>
  <c r="G873" i="16"/>
  <c r="H657" i="14"/>
  <c r="F874" i="14"/>
  <c r="F874" i="16"/>
  <c r="H714" i="16"/>
  <c r="F905" i="3" a="1"/>
  <c r="F905" i="3" s="1"/>
  <c r="V905" i="3" s="1"/>
  <c r="G805" i="14"/>
  <c r="G805" i="16"/>
  <c r="I705" i="14"/>
  <c r="J705" i="14" s="1"/>
  <c r="K705" i="14" s="1"/>
  <c r="I705" i="16"/>
  <c r="J705" i="16" s="1"/>
  <c r="K705" i="16" s="1"/>
  <c r="G726" i="14"/>
  <c r="G726" i="16"/>
  <c r="H714" i="14"/>
  <c r="F1070" i="14"/>
  <c r="F1070" i="16"/>
  <c r="F960" i="14"/>
  <c r="F960" i="16"/>
  <c r="G912" i="3" a="1"/>
  <c r="G912" i="3" s="1"/>
  <c r="W912" i="3" s="1"/>
  <c r="G854" i="3" a="1"/>
  <c r="G854" i="3" s="1"/>
  <c r="W854" i="3" s="1"/>
  <c r="G832" i="3" a="1"/>
  <c r="G832" i="3" s="1"/>
  <c r="W832" i="3" s="1"/>
  <c r="G853" i="3" a="1"/>
  <c r="G853" i="3" s="1"/>
  <c r="W853" i="3" s="1"/>
  <c r="G807" i="3" a="1"/>
  <c r="G807" i="3" s="1"/>
  <c r="W807" i="3" s="1"/>
  <c r="G758" i="3" a="1"/>
  <c r="G758" i="3" s="1"/>
  <c r="W758" i="3" s="1"/>
  <c r="H652" i="16" l="1"/>
  <c r="G716" i="14"/>
  <c r="O744" i="3"/>
  <c r="H721" i="14"/>
  <c r="H558" i="14"/>
  <c r="H383" i="16"/>
  <c r="H642" i="16"/>
  <c r="H326" i="14"/>
  <c r="H691" i="16"/>
  <c r="H562" i="14"/>
  <c r="H497" i="16"/>
  <c r="H721" i="16"/>
  <c r="H101" i="14"/>
  <c r="O101" i="14" s="1"/>
  <c r="H631" i="14"/>
  <c r="H464" i="16"/>
  <c r="H691" i="14"/>
  <c r="H683" i="16"/>
  <c r="H631" i="16"/>
  <c r="H497" i="14"/>
  <c r="H101" i="16"/>
  <c r="R101" i="16" s="1"/>
  <c r="H624" i="14"/>
  <c r="H558" i="16"/>
  <c r="H655" i="16"/>
  <c r="H530" i="14"/>
  <c r="H597" i="14"/>
  <c r="H642" i="14"/>
  <c r="H456" i="16"/>
  <c r="H564" i="16"/>
  <c r="W200" i="3"/>
  <c r="G222" i="3" s="1" a="1"/>
  <c r="G222" i="3" s="1"/>
  <c r="N200" i="3"/>
  <c r="V160" i="3"/>
  <c r="F176" i="3" s="1" a="1"/>
  <c r="F176" i="3" s="1"/>
  <c r="M160" i="3"/>
  <c r="P697" i="3"/>
  <c r="F697" i="16"/>
  <c r="O697" i="3"/>
  <c r="F697" i="14"/>
  <c r="G501" i="16"/>
  <c r="G501" i="14"/>
  <c r="O501" i="3"/>
  <c r="P501" i="3"/>
  <c r="W730" i="3"/>
  <c r="G740" i="3" s="1" a="1"/>
  <c r="G740" i="3" s="1"/>
  <c r="N730" i="3"/>
  <c r="I485" i="16"/>
  <c r="J485" i="16" s="1"/>
  <c r="K485" i="16" s="1"/>
  <c r="I485" i="14"/>
  <c r="J485" i="14" s="1"/>
  <c r="K485" i="14" s="1"/>
  <c r="H683" i="14"/>
  <c r="I703" i="14"/>
  <c r="J703" i="14" s="1"/>
  <c r="K703" i="14" s="1"/>
  <c r="I703" i="16"/>
  <c r="J703" i="16" s="1"/>
  <c r="K703" i="16" s="1"/>
  <c r="V546" i="3"/>
  <c r="F565" i="3" s="1" a="1"/>
  <c r="F565" i="3" s="1"/>
  <c r="M546" i="3"/>
  <c r="W751" i="3"/>
  <c r="G868" i="3" s="1" a="1"/>
  <c r="G868" i="3" s="1"/>
  <c r="N751" i="3"/>
  <c r="V827" i="3"/>
  <c r="F845" i="3" s="1" a="1"/>
  <c r="F845" i="3" s="1"/>
  <c r="M827" i="3"/>
  <c r="V372" i="3"/>
  <c r="F388" i="3" s="1" a="1"/>
  <c r="F388" i="3" s="1"/>
  <c r="M372" i="3"/>
  <c r="F651" i="16"/>
  <c r="P651" i="3"/>
  <c r="O651" i="3"/>
  <c r="F651" i="14"/>
  <c r="G710" i="14"/>
  <c r="G710" i="16"/>
  <c r="P710" i="3"/>
  <c r="O710" i="3"/>
  <c r="F767" i="14"/>
  <c r="F767" i="16"/>
  <c r="V212" i="3"/>
  <c r="F226" i="3" s="1" a="1"/>
  <c r="F226" i="3" s="1"/>
  <c r="M212" i="3"/>
  <c r="V711" i="3"/>
  <c r="F776" i="3" s="1" a="1"/>
  <c r="F776" i="3" s="1"/>
  <c r="M711" i="3"/>
  <c r="W512" i="3"/>
  <c r="G540" i="3" s="1" a="1"/>
  <c r="G540" i="3" s="1"/>
  <c r="N512" i="3"/>
  <c r="H655" i="14"/>
  <c r="G671" i="14"/>
  <c r="G671" i="16"/>
  <c r="O694" i="3"/>
  <c r="G694" i="16"/>
  <c r="P694" i="3"/>
  <c r="G694" i="14"/>
  <c r="H530" i="16"/>
  <c r="G654" i="14"/>
  <c r="G654" i="16"/>
  <c r="O654" i="3"/>
  <c r="P654" i="3"/>
  <c r="V762" i="3"/>
  <c r="F770" i="3" s="1" a="1"/>
  <c r="F770" i="3" s="1"/>
  <c r="M762" i="3"/>
  <c r="W738" i="3"/>
  <c r="G753" i="3" s="1" a="1"/>
  <c r="G753" i="3" s="1"/>
  <c r="N738" i="3"/>
  <c r="V787" i="3"/>
  <c r="F796" i="3" s="1" a="1"/>
  <c r="F796" i="3" s="1"/>
  <c r="M787" i="3"/>
  <c r="H383" i="14"/>
  <c r="J383" i="14"/>
  <c r="K383" i="14" s="1"/>
  <c r="F670" i="14"/>
  <c r="F670" i="16"/>
  <c r="O670" i="3"/>
  <c r="P670" i="3"/>
  <c r="W687" i="3"/>
  <c r="G699" i="3" s="1" a="1"/>
  <c r="G699" i="3" s="1"/>
  <c r="N687" i="3"/>
  <c r="I559" i="16"/>
  <c r="J559" i="16" s="1"/>
  <c r="K559" i="16" s="1"/>
  <c r="I559" i="14"/>
  <c r="J559" i="14" s="1"/>
  <c r="K559" i="14" s="1"/>
  <c r="W707" i="3"/>
  <c r="G719" i="3" s="1" a="1"/>
  <c r="G719" i="3" s="1"/>
  <c r="N707" i="3"/>
  <c r="F760" i="14"/>
  <c r="F760" i="16"/>
  <c r="W766" i="3"/>
  <c r="G785" i="3" s="1" a="1"/>
  <c r="G785" i="3" s="1"/>
  <c r="N766" i="3"/>
  <c r="G639" i="14"/>
  <c r="G639" i="16"/>
  <c r="O556" i="3"/>
  <c r="F556" i="16"/>
  <c r="F556" i="14"/>
  <c r="P556" i="3"/>
  <c r="G586" i="14"/>
  <c r="G586" i="16"/>
  <c r="V690" i="3"/>
  <c r="F700" i="3" s="1" a="1"/>
  <c r="F700" i="3" s="1"/>
  <c r="M690" i="3"/>
  <c r="I688" i="14"/>
  <c r="J688" i="14" s="1"/>
  <c r="K688" i="14" s="1"/>
  <c r="I688" i="16"/>
  <c r="J688" i="16" s="1"/>
  <c r="K688" i="16" s="1"/>
  <c r="I625" i="14"/>
  <c r="J625" i="14" s="1"/>
  <c r="K625" i="14" s="1"/>
  <c r="I625" i="16"/>
  <c r="J625" i="16" s="1"/>
  <c r="K625" i="16" s="1"/>
  <c r="H464" i="14"/>
  <c r="I681" i="14"/>
  <c r="J681" i="14" s="1"/>
  <c r="K681" i="14" s="1"/>
  <c r="I681" i="16"/>
  <c r="J681" i="16" s="1"/>
  <c r="K681" i="16" s="1"/>
  <c r="P716" i="3"/>
  <c r="O716" i="3"/>
  <c r="F466" i="14"/>
  <c r="F466" i="16"/>
  <c r="O626" i="3"/>
  <c r="P626" i="3"/>
  <c r="G626" i="14"/>
  <c r="G626" i="16"/>
  <c r="G431" i="16"/>
  <c r="G431" i="14"/>
  <c r="V775" i="3"/>
  <c r="F784" i="3" s="1" a="1"/>
  <c r="F784" i="3" s="1"/>
  <c r="M775" i="3"/>
  <c r="W658" i="3"/>
  <c r="G663" i="3" s="1" a="1"/>
  <c r="G663" i="3" s="1"/>
  <c r="N658" i="3"/>
  <c r="V666" i="3"/>
  <c r="F669" i="3" s="1" a="1"/>
  <c r="F669" i="3" s="1"/>
  <c r="M666" i="3"/>
  <c r="W601" i="3"/>
  <c r="G616" i="3" s="1" a="1"/>
  <c r="G616" i="3" s="1"/>
  <c r="N601" i="3"/>
  <c r="H624" i="16"/>
  <c r="I664" i="16"/>
  <c r="J664" i="16" s="1"/>
  <c r="K664" i="16" s="1"/>
  <c r="I664" i="14"/>
  <c r="J664" i="14" s="1"/>
  <c r="K664" i="14" s="1"/>
  <c r="W725" i="3"/>
  <c r="G741" i="3" s="1" a="1"/>
  <c r="G741" i="3" s="1"/>
  <c r="W741" i="3" s="1"/>
  <c r="N725" i="3"/>
  <c r="V573" i="3"/>
  <c r="F585" i="3" s="1" a="1"/>
  <c r="F585" i="3" s="1"/>
  <c r="M573" i="3"/>
  <c r="W641" i="3"/>
  <c r="G659" i="3" s="1" a="1"/>
  <c r="G659" i="3" s="1"/>
  <c r="N641" i="3"/>
  <c r="H326" i="16"/>
  <c r="W440" i="3"/>
  <c r="G455" i="3" s="1" a="1"/>
  <c r="G455" i="3" s="1"/>
  <c r="N440" i="3"/>
  <c r="I680" i="16"/>
  <c r="J680" i="16" s="1"/>
  <c r="K680" i="16" s="1"/>
  <c r="I680" i="14"/>
  <c r="J680" i="14" s="1"/>
  <c r="K680" i="14" s="1"/>
  <c r="H96" i="14"/>
  <c r="O96" i="14" s="1"/>
  <c r="B3" i="15" s="1"/>
  <c r="I818" i="14"/>
  <c r="J818" i="14" s="1"/>
  <c r="K818" i="14" s="1"/>
  <c r="I818" i="16"/>
  <c r="J818" i="16" s="1"/>
  <c r="K818" i="16" s="1"/>
  <c r="I338" i="16"/>
  <c r="J338" i="16" s="1"/>
  <c r="K338" i="16" s="1"/>
  <c r="I338" i="14"/>
  <c r="J338" i="14" s="1"/>
  <c r="K338" i="14" s="1"/>
  <c r="I638" i="14"/>
  <c r="J638" i="14" s="1"/>
  <c r="K638" i="14" s="1"/>
  <c r="I638" i="16"/>
  <c r="J638" i="16" s="1"/>
  <c r="K638" i="16" s="1"/>
  <c r="G584" i="16"/>
  <c r="P584" i="3"/>
  <c r="G584" i="14"/>
  <c r="O584" i="3"/>
  <c r="P667" i="3"/>
  <c r="F667" i="14"/>
  <c r="F667" i="16"/>
  <c r="O667" i="3"/>
  <c r="F831" i="14"/>
  <c r="F831" i="16"/>
  <c r="P831" i="3"/>
  <c r="O831" i="3"/>
  <c r="F595" i="16"/>
  <c r="P595" i="3"/>
  <c r="F595" i="14"/>
  <c r="O595" i="3"/>
  <c r="W211" i="3"/>
  <c r="G225" i="3" s="1" a="1"/>
  <c r="G225" i="3" s="1"/>
  <c r="N211" i="3"/>
  <c r="H564" i="14"/>
  <c r="H597" i="16"/>
  <c r="G640" i="14"/>
  <c r="G640" i="16"/>
  <c r="O640" i="3"/>
  <c r="P640" i="3"/>
  <c r="I545" i="14"/>
  <c r="J545" i="14" s="1"/>
  <c r="K545" i="14" s="1"/>
  <c r="I545" i="16"/>
  <c r="J545" i="16" s="1"/>
  <c r="K545" i="16" s="1"/>
  <c r="I474" i="14"/>
  <c r="J474" i="14" s="1"/>
  <c r="K474" i="14" s="1"/>
  <c r="I474" i="16"/>
  <c r="J474" i="16" s="1"/>
  <c r="K474" i="16" s="1"/>
  <c r="F648" i="16"/>
  <c r="F648" i="14"/>
  <c r="W600" i="3"/>
  <c r="G613" i="3" s="1" a="1"/>
  <c r="G613" i="3" s="1"/>
  <c r="N600" i="3"/>
  <c r="V679" i="3"/>
  <c r="F693" i="3" s="1" a="1"/>
  <c r="F693" i="3" s="1"/>
  <c r="M679" i="3"/>
  <c r="H456" i="14"/>
  <c r="H562" i="16"/>
  <c r="I660" i="14"/>
  <c r="J660" i="14" s="1"/>
  <c r="K660" i="14" s="1"/>
  <c r="I660" i="16"/>
  <c r="J660" i="16" s="1"/>
  <c r="K660" i="16" s="1"/>
  <c r="I611" i="14"/>
  <c r="J611" i="14" s="1"/>
  <c r="K611" i="14" s="1"/>
  <c r="I611" i="16"/>
  <c r="J611" i="16" s="1"/>
  <c r="K611" i="16" s="1"/>
  <c r="V848" i="3"/>
  <c r="F852" i="3" s="1" a="1"/>
  <c r="F852" i="3" s="1"/>
  <c r="M848" i="3"/>
  <c r="H96" i="16"/>
  <c r="R96" i="16" s="1"/>
  <c r="J96" i="16"/>
  <c r="K96" i="16" s="1"/>
  <c r="V610" i="3"/>
  <c r="F719" i="3" s="1" a="1"/>
  <c r="F719" i="3" s="1"/>
  <c r="M610" i="3"/>
  <c r="P541" i="3"/>
  <c r="O541" i="3"/>
  <c r="F541" i="16"/>
  <c r="F541" i="14"/>
  <c r="I576" i="14"/>
  <c r="J576" i="14" s="1"/>
  <c r="K576" i="14" s="1"/>
  <c r="I576" i="16"/>
  <c r="J576" i="16" s="1"/>
  <c r="K576" i="16" s="1"/>
  <c r="P675" i="3"/>
  <c r="F675" i="14"/>
  <c r="F675" i="16"/>
  <c r="O675" i="3"/>
  <c r="W650" i="3"/>
  <c r="G666" i="3" s="1" a="1"/>
  <c r="G666" i="3" s="1"/>
  <c r="N650" i="3"/>
  <c r="V671" i="3"/>
  <c r="F687" i="3" s="1" a="1"/>
  <c r="F687" i="3" s="1"/>
  <c r="M671" i="3"/>
  <c r="G718" i="16"/>
  <c r="G718" i="14"/>
  <c r="F531" i="16"/>
  <c r="F531" i="14"/>
  <c r="O531" i="3"/>
  <c r="P531" i="3"/>
  <c r="O733" i="3"/>
  <c r="P733" i="3"/>
  <c r="G733" i="16"/>
  <c r="G733" i="14"/>
  <c r="I518" i="14"/>
  <c r="J518" i="14" s="1"/>
  <c r="K518" i="14" s="1"/>
  <c r="I518" i="16"/>
  <c r="J518" i="16" s="1"/>
  <c r="K518" i="16" s="1"/>
  <c r="F815" i="14"/>
  <c r="F815" i="16"/>
  <c r="I715" i="14"/>
  <c r="I715" i="16"/>
  <c r="O354" i="3"/>
  <c r="F354" i="14"/>
  <c r="F354" i="16"/>
  <c r="P354" i="3"/>
  <c r="V561" i="3"/>
  <c r="F718" i="3" s="1" a="1"/>
  <c r="F718" i="3" s="1"/>
  <c r="M561" i="3"/>
  <c r="I646" i="14"/>
  <c r="J646" i="14" s="1"/>
  <c r="K646" i="14" s="1"/>
  <c r="I646" i="16"/>
  <c r="J646" i="16" s="1"/>
  <c r="K646" i="16" s="1"/>
  <c r="V689" i="3"/>
  <c r="F704" i="3" s="1" a="1"/>
  <c r="F704" i="3" s="1"/>
  <c r="M689" i="3"/>
  <c r="N961" i="3"/>
  <c r="F744" i="14"/>
  <c r="F744" i="16"/>
  <c r="F877" i="3" a="1"/>
  <c r="F877" i="3" s="1"/>
  <c r="V877" i="3" s="1"/>
  <c r="M866" i="3"/>
  <c r="P744" i="3"/>
  <c r="H678" i="14"/>
  <c r="J678" i="16"/>
  <c r="K678" i="16" s="1"/>
  <c r="H678" i="16"/>
  <c r="G737" i="3" a="1"/>
  <c r="G737" i="3" s="1"/>
  <c r="W737" i="3" s="1"/>
  <c r="N723" i="3"/>
  <c r="G709" i="14"/>
  <c r="G709" i="16"/>
  <c r="P709" i="3"/>
  <c r="O709" i="3"/>
  <c r="I695" i="14"/>
  <c r="I695" i="16"/>
  <c r="G698" i="14"/>
  <c r="G698" i="16"/>
  <c r="G857" i="3" a="1"/>
  <c r="G857" i="3" s="1"/>
  <c r="W857" i="3" s="1"/>
  <c r="N712" i="3"/>
  <c r="G712" i="14" s="1"/>
  <c r="F797" i="16"/>
  <c r="F797" i="14"/>
  <c r="F823" i="3" a="1"/>
  <c r="F823" i="3" s="1"/>
  <c r="V823" i="3" s="1"/>
  <c r="M812" i="3"/>
  <c r="O916" i="3"/>
  <c r="P764" i="3"/>
  <c r="F1059" i="14"/>
  <c r="M917" i="3"/>
  <c r="M1032" i="3"/>
  <c r="F1138" i="3" a="1"/>
  <c r="F1138" i="3" s="1"/>
  <c r="V1138" i="3" s="1"/>
  <c r="N758" i="3"/>
  <c r="O758" i="3" s="1"/>
  <c r="N854" i="3"/>
  <c r="N912" i="3"/>
  <c r="M1075" i="3"/>
  <c r="F1075" i="14" s="1"/>
  <c r="F1090" i="3" a="1"/>
  <c r="F1090" i="3" s="1"/>
  <c r="V1090" i="3" s="1"/>
  <c r="M905" i="3"/>
  <c r="M1018" i="3"/>
  <c r="F1056" i="3" a="1"/>
  <c r="F1056" i="3" s="1"/>
  <c r="V1056" i="3" s="1"/>
  <c r="N807" i="3"/>
  <c r="O807" i="3" s="1"/>
  <c r="M1048" i="3"/>
  <c r="F1065" i="3" a="1"/>
  <c r="F1065" i="3" s="1"/>
  <c r="V1065" i="3" s="1"/>
  <c r="M988" i="3"/>
  <c r="N832" i="3"/>
  <c r="M943" i="3"/>
  <c r="N853" i="3"/>
  <c r="O853" i="3" s="1"/>
  <c r="M1094" i="3"/>
  <c r="F1108" i="3" a="1"/>
  <c r="F1108" i="3" s="1"/>
  <c r="V1108" i="3" s="1"/>
  <c r="F890" i="16"/>
  <c r="F1021" i="16"/>
  <c r="F1021" i="14"/>
  <c r="H705" i="16"/>
  <c r="H705" i="14"/>
  <c r="I726" i="14"/>
  <c r="J726" i="14" s="1"/>
  <c r="K726" i="14" s="1"/>
  <c r="I726" i="16"/>
  <c r="J726" i="16" s="1"/>
  <c r="K726" i="16" s="1"/>
  <c r="F836" i="14"/>
  <c r="F836" i="16"/>
  <c r="F1097" i="3" a="1"/>
  <c r="F1097" i="3" s="1"/>
  <c r="V1097" i="3" s="1"/>
  <c r="F1081" i="14"/>
  <c r="F1081" i="16"/>
  <c r="G822" i="14"/>
  <c r="G822" i="16"/>
  <c r="F974" i="14"/>
  <c r="F974" i="16"/>
  <c r="G729" i="14"/>
  <c r="G729" i="16"/>
  <c r="G690" i="14"/>
  <c r="G690" i="16"/>
  <c r="I734" i="14"/>
  <c r="J734" i="14" s="1"/>
  <c r="K734" i="14" s="1"/>
  <c r="I734" i="16"/>
  <c r="J734" i="16" s="1"/>
  <c r="K734" i="16" s="1"/>
  <c r="G759" i="14"/>
  <c r="G759" i="16"/>
  <c r="F1014" i="14"/>
  <c r="F1014" i="16"/>
  <c r="I772" i="14"/>
  <c r="J772" i="14" s="1"/>
  <c r="K772" i="14" s="1"/>
  <c r="I772" i="16"/>
  <c r="J772" i="16" s="1"/>
  <c r="K772" i="16" s="1"/>
  <c r="I828" i="14"/>
  <c r="J828" i="14" s="1"/>
  <c r="K828" i="14" s="1"/>
  <c r="I828" i="16"/>
  <c r="J828" i="16" s="1"/>
  <c r="K828" i="16" s="1"/>
  <c r="G852" i="14"/>
  <c r="G852" i="16"/>
  <c r="G904" i="14"/>
  <c r="G904" i="16"/>
  <c r="F932" i="14"/>
  <c r="F932" i="16"/>
  <c r="G769" i="3" a="1"/>
  <c r="G769" i="3" s="1"/>
  <c r="W769" i="3" s="1"/>
  <c r="G978" i="3" a="1"/>
  <c r="G978" i="3" s="1"/>
  <c r="W978" i="3" s="1"/>
  <c r="G849" i="3" a="1"/>
  <c r="G849" i="3" s="1"/>
  <c r="W849" i="3" s="1"/>
  <c r="G935" i="3" a="1"/>
  <c r="G935" i="3" s="1"/>
  <c r="W935" i="3" s="1"/>
  <c r="G814" i="3" a="1"/>
  <c r="G814" i="3" s="1"/>
  <c r="W814" i="3" s="1"/>
  <c r="G783" i="3" a="1"/>
  <c r="G783" i="3" s="1"/>
  <c r="W783" i="3" s="1"/>
  <c r="I716" i="16" l="1"/>
  <c r="J716" i="16" s="1"/>
  <c r="K716" i="16" s="1"/>
  <c r="H646" i="16"/>
  <c r="I716" i="14"/>
  <c r="J716" i="14" s="1"/>
  <c r="K716" i="14" s="1"/>
  <c r="H680" i="14"/>
  <c r="H338" i="14"/>
  <c r="H559" i="16"/>
  <c r="H818" i="14"/>
  <c r="H611" i="16"/>
  <c r="H688" i="14"/>
  <c r="H338" i="16"/>
  <c r="H680" i="16"/>
  <c r="H688" i="16"/>
  <c r="H703" i="14"/>
  <c r="H474" i="16"/>
  <c r="H485" i="16"/>
  <c r="H611" i="14"/>
  <c r="H545" i="16"/>
  <c r="I501" i="14"/>
  <c r="J501" i="14" s="1"/>
  <c r="K501" i="14" s="1"/>
  <c r="N741" i="3"/>
  <c r="O741" i="3" s="1"/>
  <c r="H660" i="14"/>
  <c r="H625" i="14"/>
  <c r="H485" i="14"/>
  <c r="W225" i="3"/>
  <c r="G241" i="3" s="1" a="1"/>
  <c r="G241" i="3" s="1"/>
  <c r="N225" i="3"/>
  <c r="V704" i="3"/>
  <c r="F717" i="3" s="1" a="1"/>
  <c r="F717" i="3" s="1"/>
  <c r="M704" i="3"/>
  <c r="H518" i="16"/>
  <c r="I531" i="16"/>
  <c r="J531" i="16" s="1"/>
  <c r="K531" i="16" s="1"/>
  <c r="I531" i="14"/>
  <c r="J531" i="14" s="1"/>
  <c r="K531" i="14" s="1"/>
  <c r="G650" i="16"/>
  <c r="G650" i="14"/>
  <c r="O650" i="3"/>
  <c r="P650" i="3"/>
  <c r="O600" i="3"/>
  <c r="P600" i="3"/>
  <c r="G600" i="14"/>
  <c r="G600" i="16"/>
  <c r="O725" i="3"/>
  <c r="P725" i="3"/>
  <c r="W616" i="3"/>
  <c r="G632" i="3" s="1" a="1"/>
  <c r="G632" i="3" s="1"/>
  <c r="N616" i="3"/>
  <c r="G616" i="16" s="1"/>
  <c r="V700" i="3"/>
  <c r="F728" i="3" s="1" a="1"/>
  <c r="F728" i="3" s="1"/>
  <c r="M700" i="3"/>
  <c r="H559" i="14"/>
  <c r="W753" i="3"/>
  <c r="G760" i="3" s="1" a="1"/>
  <c r="G760" i="3" s="1"/>
  <c r="N753" i="3"/>
  <c r="G753" i="16" s="1"/>
  <c r="G512" i="14"/>
  <c r="G512" i="16"/>
  <c r="O512" i="3"/>
  <c r="P512" i="3"/>
  <c r="I710" i="16"/>
  <c r="J710" i="16" s="1"/>
  <c r="K710" i="16" s="1"/>
  <c r="I710" i="14"/>
  <c r="J710" i="14" s="1"/>
  <c r="K710" i="14" s="1"/>
  <c r="P372" i="3"/>
  <c r="O372" i="3"/>
  <c r="F372" i="14"/>
  <c r="F372" i="16"/>
  <c r="H703" i="16"/>
  <c r="I697" i="14"/>
  <c r="J697" i="14" s="1"/>
  <c r="K697" i="14" s="1"/>
  <c r="I697" i="16"/>
  <c r="J697" i="16" s="1"/>
  <c r="K697" i="16" s="1"/>
  <c r="W666" i="3"/>
  <c r="G669" i="3" s="1" a="1"/>
  <c r="G669" i="3" s="1"/>
  <c r="N666" i="3"/>
  <c r="P666" i="3" s="1"/>
  <c r="H660" i="16"/>
  <c r="W613" i="3"/>
  <c r="G728" i="3" s="1" a="1"/>
  <c r="G728" i="3" s="1"/>
  <c r="N613" i="3"/>
  <c r="H545" i="14"/>
  <c r="H818" i="16"/>
  <c r="G440" i="16"/>
  <c r="O440" i="3"/>
  <c r="G440" i="14"/>
  <c r="P440" i="3"/>
  <c r="F666" i="14"/>
  <c r="F666" i="16"/>
  <c r="P762" i="3"/>
  <c r="O762" i="3"/>
  <c r="F762" i="14"/>
  <c r="F762" i="16"/>
  <c r="W540" i="3"/>
  <c r="G552" i="3" s="1" a="1"/>
  <c r="G552" i="3" s="1"/>
  <c r="N540" i="3"/>
  <c r="V388" i="3"/>
  <c r="F487" i="3" s="1" a="1"/>
  <c r="F487" i="3" s="1"/>
  <c r="M388" i="3"/>
  <c r="G730" i="14"/>
  <c r="G730" i="16"/>
  <c r="H646" i="14"/>
  <c r="I354" i="16"/>
  <c r="J354" i="16" s="1"/>
  <c r="K354" i="16" s="1"/>
  <c r="I354" i="14"/>
  <c r="J354" i="14" s="1"/>
  <c r="K354" i="14" s="1"/>
  <c r="I675" i="14"/>
  <c r="J675" i="14" s="1"/>
  <c r="K675" i="14" s="1"/>
  <c r="I675" i="16"/>
  <c r="J675" i="16" s="1"/>
  <c r="K675" i="16" s="1"/>
  <c r="F848" i="16"/>
  <c r="F848" i="14"/>
  <c r="P848" i="3"/>
  <c r="O848" i="3"/>
  <c r="I831" i="16"/>
  <c r="J831" i="16" s="1"/>
  <c r="K831" i="16" s="1"/>
  <c r="I831" i="14"/>
  <c r="J831" i="14" s="1"/>
  <c r="K831" i="14" s="1"/>
  <c r="I584" i="16"/>
  <c r="J584" i="16" s="1"/>
  <c r="K584" i="16" s="1"/>
  <c r="I584" i="14"/>
  <c r="J584" i="14" s="1"/>
  <c r="K584" i="14" s="1"/>
  <c r="W455" i="3"/>
  <c r="G466" i="3" s="1" a="1"/>
  <c r="G466" i="3" s="1"/>
  <c r="N455" i="3"/>
  <c r="H664" i="14"/>
  <c r="V669" i="3"/>
  <c r="F685" i="3" s="1" a="1"/>
  <c r="F685" i="3" s="1"/>
  <c r="M669" i="3"/>
  <c r="H681" i="16"/>
  <c r="G766" i="14"/>
  <c r="G766" i="16"/>
  <c r="V770" i="3"/>
  <c r="F781" i="3" s="1" a="1"/>
  <c r="F781" i="3" s="1"/>
  <c r="M770" i="3"/>
  <c r="O711" i="3"/>
  <c r="P711" i="3"/>
  <c r="F711" i="14"/>
  <c r="F711" i="16"/>
  <c r="F827" i="16"/>
  <c r="F827" i="14"/>
  <c r="W740" i="3"/>
  <c r="G867" i="3" s="1" a="1"/>
  <c r="G867" i="3" s="1"/>
  <c r="N740" i="3"/>
  <c r="J715" i="16"/>
  <c r="K715" i="16" s="1"/>
  <c r="H715" i="16"/>
  <c r="V852" i="3"/>
  <c r="F870" i="3" s="1" a="1"/>
  <c r="F870" i="3" s="1"/>
  <c r="M852" i="3"/>
  <c r="G211" i="14"/>
  <c r="P211" i="3"/>
  <c r="O211" i="3"/>
  <c r="G211" i="16"/>
  <c r="H664" i="16"/>
  <c r="G658" i="14"/>
  <c r="G658" i="16"/>
  <c r="H681" i="14"/>
  <c r="W785" i="3"/>
  <c r="G798" i="3" s="1" a="1"/>
  <c r="G798" i="3" s="1"/>
  <c r="N785" i="3"/>
  <c r="I694" i="16"/>
  <c r="J694" i="16" s="1"/>
  <c r="K694" i="16" s="1"/>
  <c r="I694" i="14"/>
  <c r="J694" i="14" s="1"/>
  <c r="K694" i="14" s="1"/>
  <c r="V776" i="3"/>
  <c r="F792" i="3" s="1" a="1"/>
  <c r="F792" i="3" s="1"/>
  <c r="M776" i="3"/>
  <c r="V845" i="3"/>
  <c r="F851" i="3" s="1" a="1"/>
  <c r="F851" i="3" s="1"/>
  <c r="M845" i="3"/>
  <c r="O160" i="3"/>
  <c r="F160" i="14"/>
  <c r="F160" i="16"/>
  <c r="P160" i="3"/>
  <c r="O641" i="3"/>
  <c r="P641" i="3"/>
  <c r="G641" i="14"/>
  <c r="G641" i="16"/>
  <c r="W663" i="3"/>
  <c r="G777" i="3" s="1" a="1"/>
  <c r="G777" i="3" s="1"/>
  <c r="N663" i="3"/>
  <c r="I626" i="14"/>
  <c r="J626" i="14" s="1"/>
  <c r="K626" i="14" s="1"/>
  <c r="I626" i="16"/>
  <c r="J626" i="16" s="1"/>
  <c r="K626" i="16" s="1"/>
  <c r="G687" i="16"/>
  <c r="G687" i="14"/>
  <c r="B2" i="15"/>
  <c r="B4" i="15" s="1"/>
  <c r="I654" i="14"/>
  <c r="J654" i="14" s="1"/>
  <c r="K654" i="14" s="1"/>
  <c r="I654" i="16"/>
  <c r="J654" i="16" s="1"/>
  <c r="K654" i="16" s="1"/>
  <c r="O212" i="3"/>
  <c r="F212" i="16"/>
  <c r="F212" i="14"/>
  <c r="P212" i="3"/>
  <c r="G751" i="16"/>
  <c r="P751" i="3"/>
  <c r="O751" i="3"/>
  <c r="G751" i="14"/>
  <c r="I501" i="16"/>
  <c r="J501" i="16" s="1"/>
  <c r="K501" i="16" s="1"/>
  <c r="H501" i="14"/>
  <c r="F561" i="16"/>
  <c r="F561" i="14"/>
  <c r="P561" i="3"/>
  <c r="O561" i="3"/>
  <c r="W659" i="3"/>
  <c r="G774" i="3" s="1" a="1"/>
  <c r="G774" i="3" s="1"/>
  <c r="N659" i="3"/>
  <c r="F775" i="14"/>
  <c r="O775" i="3"/>
  <c r="F775" i="16"/>
  <c r="P775" i="3"/>
  <c r="W699" i="3"/>
  <c r="G720" i="3" s="1" a="1"/>
  <c r="G720" i="3" s="1"/>
  <c r="N699" i="3"/>
  <c r="F787" i="14"/>
  <c r="F787" i="16"/>
  <c r="V226" i="3"/>
  <c r="F242" i="3" s="1" a="1"/>
  <c r="F242" i="3" s="1"/>
  <c r="M226" i="3"/>
  <c r="I651" i="14"/>
  <c r="J651" i="14" s="1"/>
  <c r="K651" i="14" s="1"/>
  <c r="I651" i="16"/>
  <c r="J651" i="16" s="1"/>
  <c r="K651" i="16" s="1"/>
  <c r="W868" i="3"/>
  <c r="G881" i="3" s="1" a="1"/>
  <c r="G881" i="3" s="1"/>
  <c r="N868" i="3"/>
  <c r="V176" i="3"/>
  <c r="F184" i="3" s="1" a="1"/>
  <c r="F184" i="3" s="1"/>
  <c r="M176" i="3"/>
  <c r="J715" i="14"/>
  <c r="K715" i="14" s="1"/>
  <c r="H715" i="14"/>
  <c r="I541" i="16"/>
  <c r="J541" i="16" s="1"/>
  <c r="K541" i="16" s="1"/>
  <c r="I541" i="14"/>
  <c r="J541" i="14" s="1"/>
  <c r="K541" i="14" s="1"/>
  <c r="V718" i="3"/>
  <c r="F730" i="3" s="1" a="1"/>
  <c r="F730" i="3" s="1"/>
  <c r="M718" i="3"/>
  <c r="I733" i="14"/>
  <c r="I733" i="16"/>
  <c r="F671" i="14"/>
  <c r="P671" i="3"/>
  <c r="F671" i="16"/>
  <c r="H576" i="16"/>
  <c r="F610" i="16"/>
  <c r="P610" i="3"/>
  <c r="F610" i="14"/>
  <c r="O610" i="3"/>
  <c r="P679" i="3"/>
  <c r="F679" i="16"/>
  <c r="F679" i="14"/>
  <c r="O679" i="3"/>
  <c r="H474" i="14"/>
  <c r="I640" i="14"/>
  <c r="J640" i="14" s="1"/>
  <c r="K640" i="14" s="1"/>
  <c r="I640" i="16"/>
  <c r="J640" i="16" s="1"/>
  <c r="K640" i="16" s="1"/>
  <c r="I595" i="14"/>
  <c r="J595" i="14" s="1"/>
  <c r="K595" i="14" s="1"/>
  <c r="I595" i="16"/>
  <c r="J595" i="16" s="1"/>
  <c r="K595" i="16" s="1"/>
  <c r="I667" i="14"/>
  <c r="J667" i="14" s="1"/>
  <c r="K667" i="14" s="1"/>
  <c r="I667" i="16"/>
  <c r="J667" i="16" s="1"/>
  <c r="K667" i="16" s="1"/>
  <c r="H638" i="16"/>
  <c r="O573" i="3"/>
  <c r="F573" i="14"/>
  <c r="F573" i="16"/>
  <c r="P573" i="3"/>
  <c r="V784" i="3"/>
  <c r="F804" i="3" s="1" a="1"/>
  <c r="F804" i="3" s="1"/>
  <c r="M784" i="3"/>
  <c r="I556" i="14"/>
  <c r="J556" i="14" s="1"/>
  <c r="K556" i="14" s="1"/>
  <c r="I556" i="16"/>
  <c r="J556" i="16" s="1"/>
  <c r="K556" i="16" s="1"/>
  <c r="G707" i="16"/>
  <c r="P707" i="3"/>
  <c r="O707" i="3"/>
  <c r="G707" i="14"/>
  <c r="V796" i="3"/>
  <c r="F813" i="3" s="1" a="1"/>
  <c r="F813" i="3" s="1"/>
  <c r="M796" i="3"/>
  <c r="O671" i="3"/>
  <c r="P546" i="3"/>
  <c r="O546" i="3"/>
  <c r="F546" i="16"/>
  <c r="F546" i="14"/>
  <c r="P200" i="3"/>
  <c r="O200" i="3"/>
  <c r="G200" i="16"/>
  <c r="G200" i="14"/>
  <c r="P689" i="3"/>
  <c r="F689" i="14"/>
  <c r="F689" i="16"/>
  <c r="O689" i="3"/>
  <c r="H518" i="14"/>
  <c r="V687" i="3"/>
  <c r="F699" i="3" s="1" a="1"/>
  <c r="F699" i="3" s="1"/>
  <c r="M687" i="3"/>
  <c r="O687" i="3" s="1"/>
  <c r="H576" i="14"/>
  <c r="V719" i="3"/>
  <c r="F731" i="3" s="1" a="1"/>
  <c r="F731" i="3" s="1"/>
  <c r="M719" i="3"/>
  <c r="V693" i="3"/>
  <c r="F706" i="3" s="1" a="1"/>
  <c r="F706" i="3" s="1"/>
  <c r="M693" i="3"/>
  <c r="H638" i="14"/>
  <c r="V585" i="3"/>
  <c r="F602" i="3" s="1" a="1"/>
  <c r="F602" i="3" s="1"/>
  <c r="M585" i="3"/>
  <c r="G601" i="16"/>
  <c r="G601" i="14"/>
  <c r="H625" i="16"/>
  <c r="F690" i="14"/>
  <c r="F690" i="16"/>
  <c r="O690" i="3"/>
  <c r="P690" i="3"/>
  <c r="W719" i="3"/>
  <c r="G731" i="3" s="1" a="1"/>
  <c r="G731" i="3" s="1"/>
  <c r="N719" i="3"/>
  <c r="I670" i="14"/>
  <c r="I670" i="16"/>
  <c r="O738" i="3"/>
  <c r="P738" i="3"/>
  <c r="G738" i="14"/>
  <c r="G738" i="16"/>
  <c r="V565" i="3"/>
  <c r="F568" i="3" s="1" a="1"/>
  <c r="F568" i="3" s="1"/>
  <c r="M565" i="3"/>
  <c r="W222" i="3"/>
  <c r="G233" i="3" s="1" a="1"/>
  <c r="G233" i="3" s="1"/>
  <c r="N222" i="3"/>
  <c r="F866" i="14"/>
  <c r="F866" i="16"/>
  <c r="M877" i="3"/>
  <c r="F895" i="3" a="1"/>
  <c r="F895" i="3" s="1"/>
  <c r="V895" i="3" s="1"/>
  <c r="G723" i="16"/>
  <c r="G723" i="14"/>
  <c r="J695" i="16"/>
  <c r="K695" i="16" s="1"/>
  <c r="H695" i="16"/>
  <c r="G743" i="3" a="1"/>
  <c r="G743" i="3" s="1"/>
  <c r="W743" i="3" s="1"/>
  <c r="N737" i="3"/>
  <c r="J695" i="14"/>
  <c r="K695" i="14" s="1"/>
  <c r="H695" i="14"/>
  <c r="I709" i="14"/>
  <c r="I709" i="16"/>
  <c r="G712" i="16"/>
  <c r="G882" i="3" a="1"/>
  <c r="G882" i="3" s="1"/>
  <c r="W882" i="3" s="1"/>
  <c r="N857" i="3"/>
  <c r="F812" i="14"/>
  <c r="F812" i="16"/>
  <c r="F838" i="3" a="1"/>
  <c r="F838" i="3" s="1"/>
  <c r="V838" i="3" s="1"/>
  <c r="M823" i="3"/>
  <c r="P853" i="3"/>
  <c r="F1075" i="16"/>
  <c r="P758" i="3"/>
  <c r="P807" i="3"/>
  <c r="M1056" i="3"/>
  <c r="F1060" i="3" a="1"/>
  <c r="F1060" i="3" s="1"/>
  <c r="V1060" i="3" s="1"/>
  <c r="N783" i="3"/>
  <c r="O783" i="3" s="1"/>
  <c r="M1065" i="3"/>
  <c r="F1073" i="3" a="1"/>
  <c r="F1073" i="3" s="1"/>
  <c r="V1073" i="3" s="1"/>
  <c r="M1090" i="3"/>
  <c r="F1090" i="14" s="1"/>
  <c r="F1102" i="3" a="1"/>
  <c r="F1102" i="3" s="1"/>
  <c r="V1102" i="3" s="1"/>
  <c r="N849" i="3"/>
  <c r="N978" i="3"/>
  <c r="N769" i="3"/>
  <c r="O769" i="3" s="1"/>
  <c r="M1138" i="3"/>
  <c r="F1149" i="3" a="1"/>
  <c r="F1149" i="3" s="1"/>
  <c r="V1149" i="3" s="1"/>
  <c r="N814" i="3"/>
  <c r="P814" i="3" s="1"/>
  <c r="N935" i="3"/>
  <c r="P935" i="3" s="1"/>
  <c r="M1097" i="3"/>
  <c r="M1108" i="3"/>
  <c r="F1123" i="3" a="1"/>
  <c r="F1123" i="3" s="1"/>
  <c r="V1123" i="3" s="1"/>
  <c r="F1032" i="14"/>
  <c r="F1032" i="16"/>
  <c r="F1048" i="14"/>
  <c r="F1048" i="16"/>
  <c r="H828" i="16"/>
  <c r="H716" i="14"/>
  <c r="H772" i="14"/>
  <c r="H726" i="14"/>
  <c r="H734" i="14"/>
  <c r="G616" i="14"/>
  <c r="F887" i="14"/>
  <c r="F887" i="16"/>
  <c r="H716" i="16"/>
  <c r="F941" i="14"/>
  <c r="F941" i="16"/>
  <c r="G836" i="14"/>
  <c r="G836" i="16"/>
  <c r="F1094" i="14"/>
  <c r="F1094" i="16"/>
  <c r="F1117" i="3" a="1"/>
  <c r="F1117" i="3" s="1"/>
  <c r="V1117" i="3" s="1"/>
  <c r="G788" i="14"/>
  <c r="G788" i="16"/>
  <c r="G744" i="14"/>
  <c r="G744" i="16"/>
  <c r="G740" i="14"/>
  <c r="G740" i="16"/>
  <c r="F950" i="3" a="1"/>
  <c r="F950" i="3" s="1"/>
  <c r="V950" i="3" s="1"/>
  <c r="H828" i="14"/>
  <c r="H772" i="16"/>
  <c r="H734" i="16"/>
  <c r="F918" i="3" a="1"/>
  <c r="F918" i="3" s="1"/>
  <c r="V918" i="3" s="1"/>
  <c r="H726" i="16"/>
  <c r="I904" i="14"/>
  <c r="J904" i="14" s="1"/>
  <c r="K904" i="14" s="1"/>
  <c r="I904" i="16"/>
  <c r="J904" i="16" s="1"/>
  <c r="K904" i="16" s="1"/>
  <c r="G745" i="14"/>
  <c r="G745" i="16"/>
  <c r="F1018" i="14"/>
  <c r="F1018" i="16"/>
  <c r="G888" i="14"/>
  <c r="G888" i="16"/>
  <c r="G725" i="14"/>
  <c r="G725" i="16"/>
  <c r="G817" i="14"/>
  <c r="G817" i="16"/>
  <c r="F1008" i="3" a="1"/>
  <c r="F1008" i="3" s="1"/>
  <c r="V1008" i="3" s="1"/>
  <c r="G933" i="3" a="1"/>
  <c r="G933" i="3" s="1"/>
  <c r="W933" i="3" s="1"/>
  <c r="G863" i="3" a="1"/>
  <c r="G863" i="3" s="1"/>
  <c r="W863" i="3" s="1"/>
  <c r="G815" i="3" a="1"/>
  <c r="G815" i="3" s="1"/>
  <c r="W815" i="3" s="1"/>
  <c r="G861" i="3" a="1"/>
  <c r="G861" i="3" s="1"/>
  <c r="W861" i="3" s="1"/>
  <c r="G839" i="3" a="1"/>
  <c r="G839" i="3" s="1"/>
  <c r="W839" i="3" s="1"/>
  <c r="G866" i="3" a="1"/>
  <c r="G866" i="3" s="1"/>
  <c r="W866" i="3" s="1"/>
  <c r="G903" i="3" a="1"/>
  <c r="G903" i="3" s="1"/>
  <c r="W903" i="3" s="1"/>
  <c r="H541" i="16" l="1"/>
  <c r="G753" i="14"/>
  <c r="H697" i="14"/>
  <c r="P741" i="3"/>
  <c r="I690" i="14"/>
  <c r="J690" i="14" s="1"/>
  <c r="K690" i="14" s="1"/>
  <c r="H831" i="14"/>
  <c r="H595" i="16"/>
  <c r="H697" i="16"/>
  <c r="H541" i="14"/>
  <c r="H675" i="16"/>
  <c r="H710" i="14"/>
  <c r="I690" i="16"/>
  <c r="J690" i="16" s="1"/>
  <c r="K690" i="16" s="1"/>
  <c r="I711" i="14"/>
  <c r="J711" i="14" s="1"/>
  <c r="K711" i="14" s="1"/>
  <c r="H354" i="14"/>
  <c r="H556" i="16"/>
  <c r="H556" i="14"/>
  <c r="V602" i="3"/>
  <c r="F615" i="3" s="1" a="1"/>
  <c r="F615" i="3" s="1"/>
  <c r="M602" i="3"/>
  <c r="V699" i="3"/>
  <c r="F808" i="3" s="1" a="1"/>
  <c r="F808" i="3" s="1"/>
  <c r="M699" i="3"/>
  <c r="I200" i="14"/>
  <c r="J200" i="14" s="1"/>
  <c r="K200" i="14" s="1"/>
  <c r="I200" i="16"/>
  <c r="J200" i="16" s="1"/>
  <c r="K200" i="16" s="1"/>
  <c r="V813" i="3"/>
  <c r="F821" i="3" s="1" a="1"/>
  <c r="F821" i="3" s="1"/>
  <c r="M813" i="3"/>
  <c r="H667" i="16"/>
  <c r="H640" i="16"/>
  <c r="H651" i="16"/>
  <c r="G699" i="16"/>
  <c r="G699" i="14"/>
  <c r="I561" i="16"/>
  <c r="J561" i="16" s="1"/>
  <c r="K561" i="16" s="1"/>
  <c r="I561" i="14"/>
  <c r="J561" i="14" s="1"/>
  <c r="K561" i="14" s="1"/>
  <c r="I751" i="14"/>
  <c r="I751" i="16"/>
  <c r="H654" i="14"/>
  <c r="H626" i="16"/>
  <c r="I641" i="14"/>
  <c r="J641" i="14" s="1"/>
  <c r="K641" i="14" s="1"/>
  <c r="I641" i="16"/>
  <c r="J641" i="16" s="1"/>
  <c r="K641" i="16" s="1"/>
  <c r="F776" i="14"/>
  <c r="F776" i="16"/>
  <c r="O776" i="3"/>
  <c r="P776" i="3"/>
  <c r="P852" i="3"/>
  <c r="F852" i="14"/>
  <c r="F852" i="16"/>
  <c r="O852" i="3"/>
  <c r="V487" i="3"/>
  <c r="F496" i="3" s="1" a="1"/>
  <c r="F496" i="3" s="1"/>
  <c r="M487" i="3"/>
  <c r="P613" i="3"/>
  <c r="O613" i="3"/>
  <c r="G613" i="14"/>
  <c r="G613" i="16"/>
  <c r="H531" i="14"/>
  <c r="O784" i="3"/>
  <c r="P784" i="3"/>
  <c r="F784" i="14"/>
  <c r="F784" i="16"/>
  <c r="H667" i="14"/>
  <c r="H640" i="14"/>
  <c r="I610" i="14"/>
  <c r="J610" i="14" s="1"/>
  <c r="K610" i="14" s="1"/>
  <c r="I610" i="16"/>
  <c r="J610" i="16" s="1"/>
  <c r="K610" i="16" s="1"/>
  <c r="J733" i="16"/>
  <c r="K733" i="16" s="1"/>
  <c r="H733" i="16"/>
  <c r="H651" i="14"/>
  <c r="W720" i="3"/>
  <c r="G732" i="3" s="1" a="1"/>
  <c r="G732" i="3" s="1"/>
  <c r="N720" i="3"/>
  <c r="V792" i="3"/>
  <c r="F805" i="3" s="1" a="1"/>
  <c r="F805" i="3" s="1"/>
  <c r="M792" i="3"/>
  <c r="V870" i="3"/>
  <c r="F883" i="3" s="1" a="1"/>
  <c r="F883" i="3" s="1"/>
  <c r="M870" i="3"/>
  <c r="F669" i="16"/>
  <c r="F669" i="14"/>
  <c r="G540" i="14"/>
  <c r="G540" i="16"/>
  <c r="O540" i="3"/>
  <c r="P540" i="3"/>
  <c r="W728" i="3"/>
  <c r="G747" i="3" s="1" a="1"/>
  <c r="G747" i="3" s="1"/>
  <c r="N728" i="3"/>
  <c r="F700" i="16"/>
  <c r="F700" i="14"/>
  <c r="O700" i="3"/>
  <c r="P700" i="3"/>
  <c r="P693" i="3"/>
  <c r="F693" i="16"/>
  <c r="F693" i="14"/>
  <c r="O693" i="3"/>
  <c r="I689" i="14"/>
  <c r="J689" i="14" s="1"/>
  <c r="K689" i="14" s="1"/>
  <c r="I689" i="16"/>
  <c r="J689" i="16" s="1"/>
  <c r="K689" i="16" s="1"/>
  <c r="I707" i="14"/>
  <c r="J707" i="14" s="1"/>
  <c r="K707" i="14" s="1"/>
  <c r="I707" i="16"/>
  <c r="J707" i="16" s="1"/>
  <c r="K707" i="16" s="1"/>
  <c r="V804" i="3"/>
  <c r="F923" i="3" s="1" a="1"/>
  <c r="F923" i="3" s="1"/>
  <c r="M804" i="3"/>
  <c r="J733" i="14"/>
  <c r="K733" i="14" s="1"/>
  <c r="H733" i="14"/>
  <c r="H694" i="16"/>
  <c r="V685" i="3"/>
  <c r="F708" i="3" s="1" a="1"/>
  <c r="F708" i="3" s="1"/>
  <c r="M685" i="3"/>
  <c r="W552" i="3"/>
  <c r="G619" i="3" s="1" a="1"/>
  <c r="G619" i="3" s="1"/>
  <c r="N552" i="3"/>
  <c r="V728" i="3"/>
  <c r="F747" i="3" s="1" a="1"/>
  <c r="F747" i="3" s="1"/>
  <c r="M728" i="3"/>
  <c r="I600" i="16"/>
  <c r="J600" i="16" s="1"/>
  <c r="K600" i="16" s="1"/>
  <c r="I600" i="14"/>
  <c r="J600" i="14" s="1"/>
  <c r="K600" i="14" s="1"/>
  <c r="G663" i="14"/>
  <c r="G663" i="16"/>
  <c r="H694" i="14"/>
  <c r="H711" i="14"/>
  <c r="I711" i="16"/>
  <c r="J711" i="16" s="1"/>
  <c r="K711" i="16" s="1"/>
  <c r="H831" i="16"/>
  <c r="H675" i="14"/>
  <c r="G666" i="14"/>
  <c r="G666" i="16"/>
  <c r="O666" i="3"/>
  <c r="I512" i="16"/>
  <c r="J512" i="16" s="1"/>
  <c r="K512" i="16" s="1"/>
  <c r="I512" i="14"/>
  <c r="J512" i="14" s="1"/>
  <c r="K512" i="14" s="1"/>
  <c r="V706" i="3"/>
  <c r="F723" i="3" s="1" a="1"/>
  <c r="F723" i="3" s="1"/>
  <c r="M706" i="3"/>
  <c r="F718" i="16"/>
  <c r="F718" i="14"/>
  <c r="P718" i="3"/>
  <c r="O718" i="3"/>
  <c r="F176" i="14"/>
  <c r="P176" i="3"/>
  <c r="O176" i="3"/>
  <c r="F176" i="16"/>
  <c r="G222" i="16"/>
  <c r="G222" i="14"/>
  <c r="P222" i="3"/>
  <c r="O222" i="3"/>
  <c r="J670" i="16"/>
  <c r="K670" i="16" s="1"/>
  <c r="H670" i="16"/>
  <c r="P719" i="3"/>
  <c r="F719" i="14"/>
  <c r="F719" i="16"/>
  <c r="I546" i="14"/>
  <c r="J546" i="14" s="1"/>
  <c r="K546" i="14" s="1"/>
  <c r="I546" i="16"/>
  <c r="J546" i="16" s="1"/>
  <c r="K546" i="16" s="1"/>
  <c r="H595" i="14"/>
  <c r="V730" i="3"/>
  <c r="F740" i="3" s="1" a="1"/>
  <c r="F740" i="3" s="1"/>
  <c r="M730" i="3"/>
  <c r="O226" i="3"/>
  <c r="F226" i="16"/>
  <c r="P226" i="3"/>
  <c r="F226" i="14"/>
  <c r="I775" i="14"/>
  <c r="J775" i="14" s="1"/>
  <c r="K775" i="14" s="1"/>
  <c r="I775" i="16"/>
  <c r="J775" i="16" s="1"/>
  <c r="K775" i="16" s="1"/>
  <c r="H501" i="16"/>
  <c r="W777" i="3"/>
  <c r="G791" i="3" s="1" a="1"/>
  <c r="G791" i="3" s="1"/>
  <c r="N777" i="3"/>
  <c r="O770" i="3"/>
  <c r="F770" i="14"/>
  <c r="F770" i="16"/>
  <c r="P770" i="3"/>
  <c r="O455" i="3"/>
  <c r="G455" i="16"/>
  <c r="G455" i="14"/>
  <c r="P455" i="3"/>
  <c r="I440" i="14"/>
  <c r="J440" i="14" s="1"/>
  <c r="K440" i="14" s="1"/>
  <c r="I440" i="16"/>
  <c r="J440" i="16" s="1"/>
  <c r="K440" i="16" s="1"/>
  <c r="W669" i="3"/>
  <c r="G685" i="3" s="1" a="1"/>
  <c r="G685" i="3" s="1"/>
  <c r="N669" i="3"/>
  <c r="I372" i="14"/>
  <c r="J372" i="14" s="1"/>
  <c r="K372" i="14" s="1"/>
  <c r="I372" i="16"/>
  <c r="J372" i="16" s="1"/>
  <c r="K372" i="16" s="1"/>
  <c r="W632" i="3"/>
  <c r="G647" i="3" s="1" a="1"/>
  <c r="G647" i="3" s="1"/>
  <c r="W647" i="3" s="1"/>
  <c r="N632" i="3"/>
  <c r="I650" i="16"/>
  <c r="J650" i="16" s="1"/>
  <c r="K650" i="16" s="1"/>
  <c r="I650" i="14"/>
  <c r="J650" i="14" s="1"/>
  <c r="K650" i="14" s="1"/>
  <c r="P704" i="3"/>
  <c r="F704" i="14"/>
  <c r="F704" i="16"/>
  <c r="O704" i="3"/>
  <c r="W233" i="3"/>
  <c r="G247" i="3" s="1" a="1"/>
  <c r="G247" i="3" s="1"/>
  <c r="N233" i="3"/>
  <c r="J670" i="14"/>
  <c r="K670" i="14" s="1"/>
  <c r="H670" i="14"/>
  <c r="V731" i="3"/>
  <c r="F749" i="3" s="1" a="1"/>
  <c r="F749" i="3" s="1"/>
  <c r="M731" i="3"/>
  <c r="I679" i="14"/>
  <c r="J679" i="14" s="1"/>
  <c r="K679" i="14" s="1"/>
  <c r="I679" i="16"/>
  <c r="J679" i="16" s="1"/>
  <c r="K679" i="16" s="1"/>
  <c r="V184" i="3"/>
  <c r="F305" i="3" s="1" a="1"/>
  <c r="F305" i="3" s="1"/>
  <c r="M184" i="3"/>
  <c r="V242" i="3"/>
  <c r="F257" i="3" s="1" a="1"/>
  <c r="F257" i="3" s="1"/>
  <c r="M242" i="3"/>
  <c r="I160" i="16"/>
  <c r="J160" i="16" s="1"/>
  <c r="K160" i="16" s="1"/>
  <c r="I160" i="14"/>
  <c r="J160" i="14" s="1"/>
  <c r="K160" i="14" s="1"/>
  <c r="I211" i="14"/>
  <c r="J211" i="14" s="1"/>
  <c r="K211" i="14" s="1"/>
  <c r="I211" i="16"/>
  <c r="J211" i="16" s="1"/>
  <c r="K211" i="16" s="1"/>
  <c r="W867" i="3"/>
  <c r="G878" i="3" s="1" a="1"/>
  <c r="G878" i="3" s="1"/>
  <c r="W878" i="3" s="1"/>
  <c r="N867" i="3"/>
  <c r="V781" i="3"/>
  <c r="F801" i="3" s="1" a="1"/>
  <c r="F801" i="3" s="1"/>
  <c r="M781" i="3"/>
  <c r="W466" i="3"/>
  <c r="G581" i="3" s="1" a="1"/>
  <c r="G581" i="3" s="1"/>
  <c r="N466" i="3"/>
  <c r="I762" i="14"/>
  <c r="J762" i="14" s="1"/>
  <c r="K762" i="14" s="1"/>
  <c r="I762" i="16"/>
  <c r="J762" i="16" s="1"/>
  <c r="K762" i="16" s="1"/>
  <c r="V717" i="3"/>
  <c r="F729" i="3" s="1" a="1"/>
  <c r="F729" i="3" s="1"/>
  <c r="M717" i="3"/>
  <c r="I738" i="14"/>
  <c r="J738" i="14" s="1"/>
  <c r="K738" i="14" s="1"/>
  <c r="I738" i="16"/>
  <c r="J738" i="16" s="1"/>
  <c r="K738" i="16" s="1"/>
  <c r="F565" i="14"/>
  <c r="O565" i="3"/>
  <c r="F565" i="16"/>
  <c r="P565" i="3"/>
  <c r="G719" i="16"/>
  <c r="G719" i="14"/>
  <c r="O719" i="3"/>
  <c r="I671" i="16"/>
  <c r="J671" i="16" s="1"/>
  <c r="K671" i="16" s="1"/>
  <c r="I671" i="14"/>
  <c r="J671" i="14" s="1"/>
  <c r="K671" i="14" s="1"/>
  <c r="I573" i="16"/>
  <c r="J573" i="16" s="1"/>
  <c r="K573" i="16" s="1"/>
  <c r="I573" i="14"/>
  <c r="J573" i="14" s="1"/>
  <c r="K573" i="14" s="1"/>
  <c r="G868" i="14"/>
  <c r="G868" i="16"/>
  <c r="O659" i="3"/>
  <c r="P659" i="3"/>
  <c r="G659" i="14"/>
  <c r="G659" i="16"/>
  <c r="I212" i="16"/>
  <c r="J212" i="16" s="1"/>
  <c r="K212" i="16" s="1"/>
  <c r="I212" i="14"/>
  <c r="J212" i="14" s="1"/>
  <c r="K212" i="14" s="1"/>
  <c r="F845" i="16"/>
  <c r="F845" i="14"/>
  <c r="G785" i="16"/>
  <c r="G785" i="14"/>
  <c r="H584" i="16"/>
  <c r="I848" i="14"/>
  <c r="J848" i="14" s="1"/>
  <c r="K848" i="14" s="1"/>
  <c r="I848" i="16"/>
  <c r="J848" i="16" s="1"/>
  <c r="K848" i="16" s="1"/>
  <c r="H710" i="16"/>
  <c r="O753" i="3"/>
  <c r="P753" i="3"/>
  <c r="G225" i="14"/>
  <c r="G225" i="16"/>
  <c r="O225" i="3"/>
  <c r="P225" i="3"/>
  <c r="V568" i="3"/>
  <c r="F639" i="3" s="1" a="1"/>
  <c r="F639" i="3" s="1"/>
  <c r="M568" i="3"/>
  <c r="W731" i="3"/>
  <c r="G749" i="3" s="1" a="1"/>
  <c r="G749" i="3" s="1"/>
  <c r="N731" i="3"/>
  <c r="F585" i="14"/>
  <c r="P585" i="3"/>
  <c r="O585" i="3"/>
  <c r="F585" i="16"/>
  <c r="F687" i="14"/>
  <c r="P687" i="3"/>
  <c r="I687" i="16" s="1"/>
  <c r="F687" i="16"/>
  <c r="F796" i="16"/>
  <c r="F796" i="14"/>
  <c r="W881" i="3"/>
  <c r="G897" i="3" s="1" a="1"/>
  <c r="G897" i="3" s="1"/>
  <c r="N881" i="3"/>
  <c r="W774" i="3"/>
  <c r="G790" i="3" s="1" a="1"/>
  <c r="G790" i="3" s="1"/>
  <c r="N774" i="3"/>
  <c r="H654" i="16"/>
  <c r="H626" i="14"/>
  <c r="V851" i="3"/>
  <c r="F868" i="3" s="1" a="1"/>
  <c r="F868" i="3" s="1"/>
  <c r="M851" i="3"/>
  <c r="W798" i="3"/>
  <c r="G809" i="3" s="1" a="1"/>
  <c r="G809" i="3" s="1"/>
  <c r="N798" i="3"/>
  <c r="H584" i="14"/>
  <c r="H354" i="16"/>
  <c r="P388" i="3"/>
  <c r="O388" i="3"/>
  <c r="F388" i="14"/>
  <c r="F388" i="16"/>
  <c r="W760" i="3"/>
  <c r="G869" i="3" s="1" a="1"/>
  <c r="G869" i="3" s="1"/>
  <c r="W869" i="3" s="1"/>
  <c r="N760" i="3"/>
  <c r="H531" i="16"/>
  <c r="W241" i="3"/>
  <c r="G255" i="3" s="1" a="1"/>
  <c r="G255" i="3" s="1"/>
  <c r="N241" i="3"/>
  <c r="M895" i="3"/>
  <c r="F958" i="3" a="1"/>
  <c r="F958" i="3" s="1"/>
  <c r="V958" i="3" s="1"/>
  <c r="F877" i="16"/>
  <c r="F877" i="14"/>
  <c r="N743" i="3"/>
  <c r="G870" i="3" a="1"/>
  <c r="G870" i="3" s="1"/>
  <c r="W870" i="3" s="1"/>
  <c r="J709" i="16"/>
  <c r="K709" i="16" s="1"/>
  <c r="H709" i="16"/>
  <c r="J709" i="14"/>
  <c r="K709" i="14" s="1"/>
  <c r="H709" i="14"/>
  <c r="G737" i="14"/>
  <c r="G737" i="16"/>
  <c r="N882" i="3"/>
  <c r="F823" i="14"/>
  <c r="F823" i="16"/>
  <c r="F854" i="3" a="1"/>
  <c r="F854" i="3" s="1"/>
  <c r="V854" i="3" s="1"/>
  <c r="M838" i="3"/>
  <c r="O814" i="3"/>
  <c r="P783" i="3"/>
  <c r="P769" i="3"/>
  <c r="F1090" i="16"/>
  <c r="N863" i="3"/>
  <c r="N815" i="3"/>
  <c r="O815" i="3" s="1"/>
  <c r="N933" i="3"/>
  <c r="O935" i="3"/>
  <c r="N903" i="3"/>
  <c r="M1060" i="3"/>
  <c r="F1082" i="3" a="1"/>
  <c r="F1082" i="3" s="1"/>
  <c r="V1082" i="3" s="1"/>
  <c r="M1123" i="3"/>
  <c r="M1073" i="3"/>
  <c r="F1091" i="3" a="1"/>
  <c r="F1091" i="3" s="1"/>
  <c r="V1091" i="3" s="1"/>
  <c r="M918" i="3"/>
  <c r="F936" i="3" a="1"/>
  <c r="F936" i="3" s="1"/>
  <c r="V936" i="3" s="1"/>
  <c r="M1117" i="3"/>
  <c r="M950" i="3"/>
  <c r="F966" i="3" a="1"/>
  <c r="F966" i="3" s="1"/>
  <c r="V966" i="3" s="1"/>
  <c r="M1149" i="3"/>
  <c r="F1169" i="3" a="1"/>
  <c r="F1169" i="3" s="1"/>
  <c r="V1169" i="3" s="1"/>
  <c r="N839" i="3"/>
  <c r="N861" i="3"/>
  <c r="P861" i="3" s="1"/>
  <c r="M1008" i="3"/>
  <c r="N866" i="3"/>
  <c r="O866" i="3" s="1"/>
  <c r="M1102" i="3"/>
  <c r="F1102" i="16" s="1"/>
  <c r="F1119" i="3" a="1"/>
  <c r="F1119" i="3" s="1"/>
  <c r="V1119" i="3" s="1"/>
  <c r="H904" i="16"/>
  <c r="F1138" i="14"/>
  <c r="F1138" i="16"/>
  <c r="H690" i="14"/>
  <c r="F1065" i="14"/>
  <c r="F1065" i="16"/>
  <c r="F1097" i="14"/>
  <c r="F1097" i="16"/>
  <c r="I744" i="14"/>
  <c r="J744" i="14" s="1"/>
  <c r="K744" i="14" s="1"/>
  <c r="I744" i="16"/>
  <c r="J744" i="16" s="1"/>
  <c r="K744" i="16" s="1"/>
  <c r="G700" i="14"/>
  <c r="G700" i="16"/>
  <c r="I836" i="14"/>
  <c r="J836" i="14" s="1"/>
  <c r="K836" i="14" s="1"/>
  <c r="I836" i="16"/>
  <c r="J836" i="16" s="1"/>
  <c r="K836" i="16" s="1"/>
  <c r="F988" i="14"/>
  <c r="F988" i="16"/>
  <c r="F943" i="14"/>
  <c r="F943" i="16"/>
  <c r="I745" i="14"/>
  <c r="J745" i="14" s="1"/>
  <c r="K745" i="14" s="1"/>
  <c r="I745" i="16"/>
  <c r="J745" i="16" s="1"/>
  <c r="K745" i="16" s="1"/>
  <c r="G748" i="14"/>
  <c r="G748" i="16"/>
  <c r="F1108" i="14"/>
  <c r="F1108" i="16"/>
  <c r="I725" i="14"/>
  <c r="J725" i="14" s="1"/>
  <c r="K725" i="14" s="1"/>
  <c r="I725" i="16"/>
  <c r="J725" i="16" s="1"/>
  <c r="K725" i="16" s="1"/>
  <c r="G841" i="14"/>
  <c r="G841" i="16"/>
  <c r="G961" i="14"/>
  <c r="G961" i="16"/>
  <c r="H904" i="14"/>
  <c r="F1130" i="3" a="1"/>
  <c r="F1130" i="3" s="1"/>
  <c r="V1130" i="3" s="1"/>
  <c r="G916" i="14"/>
  <c r="G916" i="16"/>
  <c r="G857" i="14"/>
  <c r="G857" i="16"/>
  <c r="F925" i="3" a="1"/>
  <c r="F925" i="3" s="1"/>
  <c r="V925" i="3" s="1"/>
  <c r="I788" i="14"/>
  <c r="J788" i="14" s="1"/>
  <c r="K788" i="14" s="1"/>
  <c r="I788" i="16"/>
  <c r="J788" i="16" s="1"/>
  <c r="K788" i="16" s="1"/>
  <c r="G764" i="14"/>
  <c r="G764" i="16"/>
  <c r="F1056" i="14"/>
  <c r="F1056" i="16"/>
  <c r="F905" i="14"/>
  <c r="F905" i="16"/>
  <c r="G940" i="3" a="1"/>
  <c r="G940" i="3" s="1"/>
  <c r="W940" i="3" s="1"/>
  <c r="G865" i="3" a="1"/>
  <c r="G865" i="3" s="1"/>
  <c r="W865" i="3" s="1"/>
  <c r="G794" i="3" a="1"/>
  <c r="G794" i="3" s="1"/>
  <c r="W794" i="3" s="1"/>
  <c r="G786" i="3" a="1"/>
  <c r="G786" i="3" s="1"/>
  <c r="W786" i="3" s="1"/>
  <c r="G898" i="3" a="1"/>
  <c r="G898" i="3" s="1"/>
  <c r="W898" i="3" s="1"/>
  <c r="G990" i="3" a="1"/>
  <c r="G990" i="3" s="1"/>
  <c r="W990" i="3" s="1"/>
  <c r="G824" i="3" a="1"/>
  <c r="G824" i="3" s="1"/>
  <c r="W824" i="3" s="1"/>
  <c r="N878" i="3" l="1"/>
  <c r="H600" i="16"/>
  <c r="H372" i="16"/>
  <c r="I753" i="14"/>
  <c r="J753" i="14" s="1"/>
  <c r="K753" i="14" s="1"/>
  <c r="H679" i="16"/>
  <c r="H690" i="16"/>
  <c r="H212" i="16"/>
  <c r="N647" i="3"/>
  <c r="O647" i="3" s="1"/>
  <c r="H573" i="16"/>
  <c r="H211" i="16"/>
  <c r="H372" i="14"/>
  <c r="H512" i="16"/>
  <c r="N869" i="3"/>
  <c r="I753" i="16"/>
  <c r="J753" i="16" s="1"/>
  <c r="K753" i="16" s="1"/>
  <c r="I687" i="14"/>
  <c r="J687" i="14" s="1"/>
  <c r="K687" i="14" s="1"/>
  <c r="H211" i="14"/>
  <c r="H671" i="16"/>
  <c r="H512" i="14"/>
  <c r="H711" i="16"/>
  <c r="H160" i="16"/>
  <c r="H546" i="14"/>
  <c r="H610" i="14"/>
  <c r="H848" i="14"/>
  <c r="H212" i="14"/>
  <c r="H160" i="14"/>
  <c r="H679" i="14"/>
  <c r="J687" i="16"/>
  <c r="K687" i="16" s="1"/>
  <c r="H687" i="16"/>
  <c r="F851" i="16"/>
  <c r="F851" i="14"/>
  <c r="I719" i="14"/>
  <c r="J719" i="14" s="1"/>
  <c r="K719" i="14" s="1"/>
  <c r="I719" i="16"/>
  <c r="J719" i="16" s="1"/>
  <c r="K719" i="16" s="1"/>
  <c r="W581" i="3"/>
  <c r="G594" i="3" s="1" a="1"/>
  <c r="G594" i="3" s="1"/>
  <c r="N581" i="3"/>
  <c r="H440" i="14"/>
  <c r="H775" i="14"/>
  <c r="V740" i="3"/>
  <c r="F765" i="3" s="1" a="1"/>
  <c r="F765" i="3" s="1"/>
  <c r="M740" i="3"/>
  <c r="I176" i="14"/>
  <c r="J176" i="14" s="1"/>
  <c r="K176" i="14" s="1"/>
  <c r="I176" i="16"/>
  <c r="J176" i="16" s="1"/>
  <c r="K176" i="16" s="1"/>
  <c r="V723" i="3"/>
  <c r="F737" i="3" s="1" a="1"/>
  <c r="F737" i="3" s="1"/>
  <c r="M723" i="3"/>
  <c r="F685" i="14"/>
  <c r="F685" i="16"/>
  <c r="H707" i="16"/>
  <c r="G728" i="14"/>
  <c r="O728" i="3"/>
  <c r="G728" i="16"/>
  <c r="I776" i="14"/>
  <c r="J776" i="14" s="1"/>
  <c r="K776" i="14" s="1"/>
  <c r="I776" i="16"/>
  <c r="J776" i="16" s="1"/>
  <c r="K776" i="16" s="1"/>
  <c r="H200" i="14"/>
  <c r="V868" i="3"/>
  <c r="F881" i="3" s="1" a="1"/>
  <c r="F881" i="3" s="1"/>
  <c r="M868" i="3"/>
  <c r="G731" i="14"/>
  <c r="G731" i="16"/>
  <c r="O731" i="3"/>
  <c r="H573" i="14"/>
  <c r="P717" i="3"/>
  <c r="F717" i="14"/>
  <c r="O717" i="3"/>
  <c r="F717" i="16"/>
  <c r="F781" i="14"/>
  <c r="F781" i="16"/>
  <c r="O781" i="3"/>
  <c r="P781" i="3"/>
  <c r="F242" i="14"/>
  <c r="F242" i="16"/>
  <c r="O242" i="3"/>
  <c r="P242" i="3"/>
  <c r="P731" i="3"/>
  <c r="F731" i="16"/>
  <c r="F731" i="14"/>
  <c r="H600" i="14"/>
  <c r="V708" i="3"/>
  <c r="F735" i="3" s="1" a="1"/>
  <c r="F735" i="3" s="1"/>
  <c r="M708" i="3"/>
  <c r="W747" i="3"/>
  <c r="G757" i="3" s="1" a="1"/>
  <c r="G757" i="3" s="1"/>
  <c r="N747" i="3"/>
  <c r="F870" i="14"/>
  <c r="F870" i="16"/>
  <c r="F487" i="16"/>
  <c r="F487" i="14"/>
  <c r="P487" i="3"/>
  <c r="O487" i="3"/>
  <c r="J751" i="16"/>
  <c r="K751" i="16" s="1"/>
  <c r="H751" i="16"/>
  <c r="W749" i="3"/>
  <c r="G808" i="3" s="1" a="1"/>
  <c r="G808" i="3" s="1"/>
  <c r="N749" i="3"/>
  <c r="V729" i="3"/>
  <c r="F748" i="3" s="1" a="1"/>
  <c r="F748" i="3" s="1"/>
  <c r="M729" i="3"/>
  <c r="V801" i="3"/>
  <c r="F810" i="3" s="1" a="1"/>
  <c r="F810" i="3" s="1"/>
  <c r="M801" i="3"/>
  <c r="V257" i="3"/>
  <c r="F272" i="3" s="1" a="1"/>
  <c r="F272" i="3" s="1"/>
  <c r="M257" i="3"/>
  <c r="V749" i="3"/>
  <c r="F766" i="3" s="1" a="1"/>
  <c r="F766" i="3" s="1"/>
  <c r="M749" i="3"/>
  <c r="I770" i="14"/>
  <c r="J770" i="14" s="1"/>
  <c r="K770" i="14" s="1"/>
  <c r="I770" i="16"/>
  <c r="J770" i="16" s="1"/>
  <c r="K770" i="16" s="1"/>
  <c r="V883" i="3"/>
  <c r="F901" i="3" s="1" a="1"/>
  <c r="F901" i="3" s="1"/>
  <c r="M883" i="3"/>
  <c r="V496" i="3"/>
  <c r="F513" i="3" s="1" a="1"/>
  <c r="F513" i="3" s="1"/>
  <c r="M496" i="3"/>
  <c r="J751" i="14"/>
  <c r="K751" i="14" s="1"/>
  <c r="H751" i="14"/>
  <c r="I388" i="14"/>
  <c r="J388" i="14" s="1"/>
  <c r="K388" i="14" s="1"/>
  <c r="I388" i="16"/>
  <c r="J388" i="16" s="1"/>
  <c r="K388" i="16" s="1"/>
  <c r="G241" i="14"/>
  <c r="G241" i="16"/>
  <c r="O241" i="3"/>
  <c r="P241" i="3"/>
  <c r="F568" i="14"/>
  <c r="F568" i="16"/>
  <c r="O568" i="3"/>
  <c r="P568" i="3"/>
  <c r="H762" i="16"/>
  <c r="F184" i="16"/>
  <c r="F184" i="14"/>
  <c r="P184" i="3"/>
  <c r="O184" i="3"/>
  <c r="H650" i="14"/>
  <c r="H546" i="16"/>
  <c r="I222" i="16"/>
  <c r="J222" i="16" s="1"/>
  <c r="K222" i="16" s="1"/>
  <c r="I222" i="14"/>
  <c r="J222" i="14" s="1"/>
  <c r="K222" i="14" s="1"/>
  <c r="I718" i="14"/>
  <c r="J718" i="14" s="1"/>
  <c r="K718" i="14" s="1"/>
  <c r="I718" i="16"/>
  <c r="J718" i="16" s="1"/>
  <c r="K718" i="16" s="1"/>
  <c r="H689" i="14"/>
  <c r="H738" i="16"/>
  <c r="I540" i="16"/>
  <c r="J540" i="16" s="1"/>
  <c r="K540" i="16" s="1"/>
  <c r="I540" i="14"/>
  <c r="J540" i="14" s="1"/>
  <c r="K540" i="14" s="1"/>
  <c r="P792" i="3"/>
  <c r="F792" i="14"/>
  <c r="O792" i="3"/>
  <c r="F792" i="16"/>
  <c r="H610" i="16"/>
  <c r="I784" i="16"/>
  <c r="J784" i="16" s="1"/>
  <c r="K784" i="16" s="1"/>
  <c r="I784" i="14"/>
  <c r="J784" i="14" s="1"/>
  <c r="K784" i="14" s="1"/>
  <c r="I852" i="16"/>
  <c r="I852" i="14"/>
  <c r="H641" i="14"/>
  <c r="H561" i="16"/>
  <c r="F699" i="14"/>
  <c r="P699" i="3"/>
  <c r="F699" i="16"/>
  <c r="W255" i="3"/>
  <c r="G271" i="3" s="1" a="1"/>
  <c r="G271" i="3" s="1"/>
  <c r="N255" i="3"/>
  <c r="G774" i="14"/>
  <c r="G774" i="16"/>
  <c r="V639" i="3"/>
  <c r="F658" i="3" s="1" a="1"/>
  <c r="F658" i="3" s="1"/>
  <c r="M639" i="3"/>
  <c r="I659" i="14"/>
  <c r="J659" i="14" s="1"/>
  <c r="K659" i="14" s="1"/>
  <c r="I659" i="16"/>
  <c r="J659" i="16" s="1"/>
  <c r="K659" i="16" s="1"/>
  <c r="H671" i="14"/>
  <c r="H762" i="14"/>
  <c r="V305" i="3"/>
  <c r="F322" i="3" s="1" a="1"/>
  <c r="F322" i="3" s="1"/>
  <c r="M305" i="3"/>
  <c r="H650" i="16"/>
  <c r="G777" i="16"/>
  <c r="G777" i="14"/>
  <c r="F728" i="14"/>
  <c r="F728" i="16"/>
  <c r="P728" i="3"/>
  <c r="H689" i="16"/>
  <c r="V805" i="3"/>
  <c r="F909" i="3" s="1" a="1"/>
  <c r="F909" i="3" s="1"/>
  <c r="M805" i="3"/>
  <c r="H641" i="16"/>
  <c r="H561" i="14"/>
  <c r="V808" i="3"/>
  <c r="F819" i="3" s="1" a="1"/>
  <c r="F819" i="3" s="1"/>
  <c r="M808" i="3"/>
  <c r="W790" i="3"/>
  <c r="G803" i="3" s="1" a="1"/>
  <c r="G803" i="3" s="1"/>
  <c r="N790" i="3"/>
  <c r="H848" i="16"/>
  <c r="I565" i="16"/>
  <c r="J565" i="16" s="1"/>
  <c r="K565" i="16" s="1"/>
  <c r="I565" i="14"/>
  <c r="J565" i="14" s="1"/>
  <c r="K565" i="14" s="1"/>
  <c r="G233" i="14"/>
  <c r="O233" i="3"/>
  <c r="P233" i="3"/>
  <c r="G233" i="16"/>
  <c r="G669" i="16"/>
  <c r="G669" i="14"/>
  <c r="O669" i="3"/>
  <c r="W791" i="3"/>
  <c r="G806" i="3" s="1" a="1"/>
  <c r="G806" i="3" s="1"/>
  <c r="N791" i="3"/>
  <c r="I666" i="16"/>
  <c r="J666" i="16" s="1"/>
  <c r="K666" i="16" s="1"/>
  <c r="I666" i="14"/>
  <c r="J666" i="14" s="1"/>
  <c r="K666" i="14" s="1"/>
  <c r="V747" i="3"/>
  <c r="F757" i="3" s="1" a="1"/>
  <c r="F757" i="3" s="1"/>
  <c r="M747" i="3"/>
  <c r="O804" i="3"/>
  <c r="P804" i="3"/>
  <c r="F804" i="16"/>
  <c r="F804" i="14"/>
  <c r="G720" i="14"/>
  <c r="G720" i="16"/>
  <c r="F813" i="16"/>
  <c r="F813" i="14"/>
  <c r="F602" i="14"/>
  <c r="F602" i="16"/>
  <c r="O602" i="3"/>
  <c r="P602" i="3"/>
  <c r="O760" i="3"/>
  <c r="P760" i="3"/>
  <c r="G881" i="14"/>
  <c r="G881" i="16"/>
  <c r="I225" i="14"/>
  <c r="J225" i="14" s="1"/>
  <c r="K225" i="14" s="1"/>
  <c r="I225" i="16"/>
  <c r="J225" i="16" s="1"/>
  <c r="K225" i="16" s="1"/>
  <c r="W685" i="3"/>
  <c r="G708" i="3" s="1" a="1"/>
  <c r="G708" i="3" s="1"/>
  <c r="N685" i="3"/>
  <c r="P685" i="3" s="1"/>
  <c r="I455" i="16"/>
  <c r="J455" i="16" s="1"/>
  <c r="K455" i="16" s="1"/>
  <c r="I455" i="14"/>
  <c r="J455" i="14" s="1"/>
  <c r="K455" i="14" s="1"/>
  <c r="I226" i="16"/>
  <c r="J226" i="16" s="1"/>
  <c r="K226" i="16" s="1"/>
  <c r="I226" i="14"/>
  <c r="J226" i="14" s="1"/>
  <c r="K226" i="14" s="1"/>
  <c r="G552" i="16"/>
  <c r="O552" i="3"/>
  <c r="G552" i="14"/>
  <c r="P552" i="3"/>
  <c r="V923" i="3"/>
  <c r="F939" i="3" s="1" a="1"/>
  <c r="F939" i="3" s="1"/>
  <c r="M923" i="3"/>
  <c r="W732" i="3"/>
  <c r="G750" i="3" s="1" a="1"/>
  <c r="G750" i="3" s="1"/>
  <c r="N732" i="3"/>
  <c r="V821" i="3"/>
  <c r="F835" i="3" s="1" a="1"/>
  <c r="F835" i="3" s="1"/>
  <c r="M821" i="3"/>
  <c r="V615" i="3"/>
  <c r="F628" i="3" s="1" a="1"/>
  <c r="F628" i="3" s="1"/>
  <c r="M615" i="3"/>
  <c r="G798" i="14"/>
  <c r="G798" i="16"/>
  <c r="I585" i="14"/>
  <c r="J585" i="14" s="1"/>
  <c r="K585" i="14" s="1"/>
  <c r="I585" i="16"/>
  <c r="J585" i="16" s="1"/>
  <c r="K585" i="16" s="1"/>
  <c r="W247" i="3"/>
  <c r="G261" i="3" s="1" a="1"/>
  <c r="G261" i="3" s="1"/>
  <c r="N247" i="3"/>
  <c r="W809" i="3"/>
  <c r="G825" i="3" s="1" a="1"/>
  <c r="G825" i="3" s="1"/>
  <c r="N809" i="3"/>
  <c r="W897" i="3"/>
  <c r="G919" i="3" s="1" a="1"/>
  <c r="G919" i="3" s="1"/>
  <c r="N897" i="3"/>
  <c r="G897" i="14" s="1"/>
  <c r="G466" i="14"/>
  <c r="O466" i="3"/>
  <c r="G466" i="16"/>
  <c r="P466" i="3"/>
  <c r="I704" i="16"/>
  <c r="J704" i="16" s="1"/>
  <c r="K704" i="16" s="1"/>
  <c r="I704" i="14"/>
  <c r="J704" i="14" s="1"/>
  <c r="K704" i="14" s="1"/>
  <c r="P632" i="3"/>
  <c r="O632" i="3"/>
  <c r="H440" i="16"/>
  <c r="H775" i="16"/>
  <c r="F730" i="16"/>
  <c r="F730" i="14"/>
  <c r="P730" i="3"/>
  <c r="O730" i="3"/>
  <c r="F706" i="16"/>
  <c r="P706" i="3"/>
  <c r="F706" i="14"/>
  <c r="O706" i="3"/>
  <c r="W619" i="3"/>
  <c r="G634" i="3" s="1" a="1"/>
  <c r="G634" i="3" s="1"/>
  <c r="N619" i="3"/>
  <c r="H707" i="14"/>
  <c r="I693" i="16"/>
  <c r="J693" i="16" s="1"/>
  <c r="K693" i="16" s="1"/>
  <c r="I693" i="14"/>
  <c r="J693" i="14" s="1"/>
  <c r="K693" i="14" s="1"/>
  <c r="P669" i="3"/>
  <c r="I613" i="16"/>
  <c r="J613" i="16" s="1"/>
  <c r="K613" i="16" s="1"/>
  <c r="I613" i="14"/>
  <c r="J613" i="14" s="1"/>
  <c r="K613" i="14" s="1"/>
  <c r="O699" i="3"/>
  <c r="H200" i="16"/>
  <c r="H738" i="14"/>
  <c r="M958" i="3"/>
  <c r="F970" i="3" a="1"/>
  <c r="F970" i="3" s="1"/>
  <c r="V970" i="3" s="1"/>
  <c r="F895" i="14"/>
  <c r="F895" i="16"/>
  <c r="N870" i="3"/>
  <c r="G883" i="3" a="1"/>
  <c r="G883" i="3" s="1"/>
  <c r="W883" i="3" s="1"/>
  <c r="G743" i="16"/>
  <c r="G743" i="14"/>
  <c r="F838" i="16"/>
  <c r="F838" i="14"/>
  <c r="F863" i="3" a="1"/>
  <c r="F863" i="3" s="1"/>
  <c r="V863" i="3" s="1"/>
  <c r="M854" i="3"/>
  <c r="O861" i="3"/>
  <c r="P815" i="3"/>
  <c r="P866" i="3"/>
  <c r="F1102" i="14"/>
  <c r="N898" i="3"/>
  <c r="M1091" i="3"/>
  <c r="F1091" i="14" s="1"/>
  <c r="M1119" i="3"/>
  <c r="F1119" i="14" s="1"/>
  <c r="F1224" i="3" a="1"/>
  <c r="F1224" i="3" s="1"/>
  <c r="V1224" i="3" s="1"/>
  <c r="N786" i="3"/>
  <c r="O786" i="3" s="1"/>
  <c r="M925" i="3"/>
  <c r="F1005" i="3" a="1"/>
  <c r="F1005" i="3" s="1"/>
  <c r="V1005" i="3" s="1"/>
  <c r="M1130" i="3"/>
  <c r="F1145" i="3" a="1"/>
  <c r="F1145" i="3" s="1"/>
  <c r="V1145" i="3" s="1"/>
  <c r="N794" i="3"/>
  <c r="O794" i="3" s="1"/>
  <c r="M1169" i="3"/>
  <c r="F1179" i="3" a="1"/>
  <c r="F1179" i="3" s="1"/>
  <c r="V1179" i="3" s="1"/>
  <c r="M1082" i="3"/>
  <c r="F1189" i="3" a="1"/>
  <c r="F1189" i="3" s="1"/>
  <c r="V1189" i="3" s="1"/>
  <c r="N865" i="3"/>
  <c r="O865" i="3" s="1"/>
  <c r="N824" i="3"/>
  <c r="O824" i="3" s="1"/>
  <c r="N990" i="3"/>
  <c r="N940" i="3"/>
  <c r="O940" i="3" s="1"/>
  <c r="M936" i="3"/>
  <c r="M966" i="3"/>
  <c r="F1149" i="14"/>
  <c r="F1149" i="16"/>
  <c r="H744" i="16"/>
  <c r="H744" i="14"/>
  <c r="F1073" i="16"/>
  <c r="F1073" i="14"/>
  <c r="F1103" i="3" a="1"/>
  <c r="F1103" i="3" s="1"/>
  <c r="V1103" i="3" s="1"/>
  <c r="H745" i="14"/>
  <c r="H836" i="14"/>
  <c r="F918" i="14"/>
  <c r="F918" i="16"/>
  <c r="H753" i="14"/>
  <c r="H745" i="16"/>
  <c r="G867" i="14"/>
  <c r="G867" i="16"/>
  <c r="H725" i="16"/>
  <c r="I764" i="14"/>
  <c r="J764" i="14" s="1"/>
  <c r="K764" i="14" s="1"/>
  <c r="I764" i="16"/>
  <c r="J764" i="16" s="1"/>
  <c r="K764" i="16" s="1"/>
  <c r="H788" i="16"/>
  <c r="F917" i="14"/>
  <c r="F917" i="16"/>
  <c r="G758" i="14"/>
  <c r="G758" i="16"/>
  <c r="G912" i="14"/>
  <c r="G912" i="16"/>
  <c r="F950" i="14"/>
  <c r="F950" i="16"/>
  <c r="F1026" i="3" a="1"/>
  <c r="F1026" i="3" s="1"/>
  <c r="V1026" i="3" s="1"/>
  <c r="F1127" i="3" a="1"/>
  <c r="F1127" i="3" s="1"/>
  <c r="V1127" i="3" s="1"/>
  <c r="G741" i="14"/>
  <c r="G741" i="16"/>
  <c r="G832" i="14"/>
  <c r="G832" i="16"/>
  <c r="F1060" i="14"/>
  <c r="F1060" i="16"/>
  <c r="H788" i="14"/>
  <c r="H725" i="14"/>
  <c r="H836" i="16"/>
  <c r="G807" i="14"/>
  <c r="G807" i="16"/>
  <c r="G854" i="14"/>
  <c r="G854" i="16"/>
  <c r="I916" i="14"/>
  <c r="J916" i="14" s="1"/>
  <c r="K916" i="14" s="1"/>
  <c r="I916" i="16"/>
  <c r="J916" i="16" s="1"/>
  <c r="K916" i="16" s="1"/>
  <c r="G662" i="3" a="1"/>
  <c r="G662" i="3" s="1"/>
  <c r="W662" i="3" s="1"/>
  <c r="G632" i="14"/>
  <c r="G632" i="16"/>
  <c r="G853" i="14"/>
  <c r="G853" i="16"/>
  <c r="I700" i="14"/>
  <c r="J700" i="14" s="1"/>
  <c r="K700" i="14" s="1"/>
  <c r="I700" i="16"/>
  <c r="J700" i="16" s="1"/>
  <c r="K700" i="16" s="1"/>
  <c r="G760" i="14"/>
  <c r="G760" i="16"/>
  <c r="F1123" i="14"/>
  <c r="F1123" i="16"/>
  <c r="G1006" i="3" a="1"/>
  <c r="G1006" i="3" s="1"/>
  <c r="W1006" i="3" s="1"/>
  <c r="G914" i="3" a="1"/>
  <c r="G914" i="3" s="1"/>
  <c r="W914" i="3" s="1"/>
  <c r="G874" i="3" a="1"/>
  <c r="G874" i="3" s="1"/>
  <c r="W874" i="3" s="1"/>
  <c r="G896" i="3" a="1"/>
  <c r="G896" i="3" s="1"/>
  <c r="W896" i="3" s="1"/>
  <c r="G877" i="3" a="1"/>
  <c r="G877" i="3" s="1"/>
  <c r="W877" i="3" s="1"/>
  <c r="G827" i="3" a="1"/>
  <c r="G827" i="3" s="1"/>
  <c r="W827" i="3" s="1"/>
  <c r="G886" i="3" a="1"/>
  <c r="G886" i="3" s="1"/>
  <c r="W886" i="3" s="1"/>
  <c r="G876" i="3" a="1"/>
  <c r="G876" i="3" s="1"/>
  <c r="W876" i="3" s="1"/>
  <c r="G1048" i="3" a="1"/>
  <c r="G1048" i="3" s="1"/>
  <c r="W1048" i="3" s="1"/>
  <c r="H753" i="16" l="1"/>
  <c r="H687" i="14"/>
  <c r="P647" i="3"/>
  <c r="H540" i="14"/>
  <c r="H770" i="16"/>
  <c r="H693" i="14"/>
  <c r="H776" i="16"/>
  <c r="G897" i="16"/>
  <c r="H704" i="16"/>
  <c r="H613" i="14"/>
  <c r="H784" i="16"/>
  <c r="H455" i="14"/>
  <c r="H222" i="14"/>
  <c r="H693" i="16"/>
  <c r="H776" i="14"/>
  <c r="H226" i="16"/>
  <c r="H585" i="14"/>
  <c r="H225" i="14"/>
  <c r="H455" i="16"/>
  <c r="W634" i="3"/>
  <c r="G648" i="3" s="1" a="1"/>
  <c r="G648" i="3" s="1"/>
  <c r="N634" i="3"/>
  <c r="W825" i="3"/>
  <c r="G843" i="3" s="1" a="1"/>
  <c r="G843" i="3" s="1"/>
  <c r="N825" i="3"/>
  <c r="G825" i="14" s="1"/>
  <c r="V939" i="3"/>
  <c r="F942" i="3" s="1" a="1"/>
  <c r="F942" i="3" s="1"/>
  <c r="M939" i="3"/>
  <c r="H225" i="16"/>
  <c r="H666" i="16"/>
  <c r="V909" i="3"/>
  <c r="F924" i="3" s="1" a="1"/>
  <c r="F924" i="3" s="1"/>
  <c r="M909" i="3"/>
  <c r="P305" i="3"/>
  <c r="F305" i="16"/>
  <c r="F305" i="14"/>
  <c r="O305" i="3"/>
  <c r="F639" i="14"/>
  <c r="O639" i="3"/>
  <c r="P639" i="3"/>
  <c r="F639" i="16"/>
  <c r="H222" i="16"/>
  <c r="O729" i="3"/>
  <c r="F729" i="16"/>
  <c r="P729" i="3"/>
  <c r="F729" i="14"/>
  <c r="H176" i="16"/>
  <c r="H719" i="14"/>
  <c r="I706" i="14"/>
  <c r="J706" i="14" s="1"/>
  <c r="K706" i="14" s="1"/>
  <c r="I706" i="16"/>
  <c r="J706" i="16" s="1"/>
  <c r="K706" i="16" s="1"/>
  <c r="G247" i="16"/>
  <c r="O247" i="3"/>
  <c r="P247" i="3"/>
  <c r="G247" i="14"/>
  <c r="F615" i="14"/>
  <c r="F615" i="16"/>
  <c r="P615" i="3"/>
  <c r="O615" i="3"/>
  <c r="I602" i="16"/>
  <c r="J602" i="16" s="1"/>
  <c r="K602" i="16" s="1"/>
  <c r="I602" i="14"/>
  <c r="J602" i="14" s="1"/>
  <c r="K602" i="14" s="1"/>
  <c r="G790" i="16"/>
  <c r="G790" i="14"/>
  <c r="V322" i="3"/>
  <c r="F336" i="3" s="1" a="1"/>
  <c r="F336" i="3" s="1"/>
  <c r="M322" i="3"/>
  <c r="V658" i="3"/>
  <c r="F663" i="3" s="1" a="1"/>
  <c r="F663" i="3" s="1"/>
  <c r="M658" i="3"/>
  <c r="I241" i="16"/>
  <c r="J241" i="16" s="1"/>
  <c r="K241" i="16" s="1"/>
  <c r="I241" i="14"/>
  <c r="J241" i="14" s="1"/>
  <c r="K241" i="14" s="1"/>
  <c r="V748" i="3"/>
  <c r="F864" i="3" s="1" a="1"/>
  <c r="F864" i="3" s="1"/>
  <c r="M748" i="3"/>
  <c r="I781" i="14"/>
  <c r="J781" i="14" s="1"/>
  <c r="K781" i="14" s="1"/>
  <c r="I781" i="16"/>
  <c r="J781" i="16" s="1"/>
  <c r="K781" i="16" s="1"/>
  <c r="I731" i="16"/>
  <c r="J731" i="16" s="1"/>
  <c r="K731" i="16" s="1"/>
  <c r="I731" i="14"/>
  <c r="J731" i="14" s="1"/>
  <c r="K731" i="14" s="1"/>
  <c r="F740" i="14"/>
  <c r="F740" i="16"/>
  <c r="P740" i="3"/>
  <c r="O740" i="3"/>
  <c r="W261" i="3"/>
  <c r="G273" i="3" s="1" a="1"/>
  <c r="G273" i="3" s="1"/>
  <c r="N261" i="3"/>
  <c r="V628" i="3"/>
  <c r="F643" i="3" s="1" a="1"/>
  <c r="F643" i="3" s="1"/>
  <c r="M628" i="3"/>
  <c r="I233" i="16"/>
  <c r="J233" i="16" s="1"/>
  <c r="K233" i="16" s="1"/>
  <c r="I233" i="14"/>
  <c r="J233" i="14" s="1"/>
  <c r="K233" i="14" s="1"/>
  <c r="W803" i="3"/>
  <c r="G811" i="3" s="1" a="1"/>
  <c r="G811" i="3" s="1"/>
  <c r="N803" i="3"/>
  <c r="G803" i="16" s="1"/>
  <c r="O496" i="3"/>
  <c r="P496" i="3"/>
  <c r="F496" i="16"/>
  <c r="F496" i="14"/>
  <c r="F749" i="16"/>
  <c r="F749" i="14"/>
  <c r="P749" i="3"/>
  <c r="G749" i="14"/>
  <c r="G749" i="16"/>
  <c r="O749" i="3"/>
  <c r="V765" i="3"/>
  <c r="F782" i="3" s="1" a="1"/>
  <c r="F782" i="3" s="1"/>
  <c r="M765" i="3"/>
  <c r="I466" i="14"/>
  <c r="J466" i="14" s="1"/>
  <c r="K466" i="14" s="1"/>
  <c r="I466" i="16"/>
  <c r="J466" i="16" s="1"/>
  <c r="K466" i="16" s="1"/>
  <c r="F821" i="14"/>
  <c r="F821" i="16"/>
  <c r="I552" i="16"/>
  <c r="J552" i="16" s="1"/>
  <c r="K552" i="16" s="1"/>
  <c r="I552" i="14"/>
  <c r="J552" i="14" s="1"/>
  <c r="K552" i="14" s="1"/>
  <c r="G791" i="14"/>
  <c r="G791" i="16"/>
  <c r="F808" i="14"/>
  <c r="F808" i="16"/>
  <c r="J852" i="14"/>
  <c r="K852" i="14" s="1"/>
  <c r="H852" i="14"/>
  <c r="I792" i="16"/>
  <c r="J792" i="16" s="1"/>
  <c r="K792" i="16" s="1"/>
  <c r="I792" i="14"/>
  <c r="J792" i="14" s="1"/>
  <c r="K792" i="14" s="1"/>
  <c r="V513" i="3"/>
  <c r="F543" i="3" s="1" a="1"/>
  <c r="F543" i="3" s="1"/>
  <c r="M513" i="3"/>
  <c r="V766" i="3"/>
  <c r="F785" i="3" s="1" a="1"/>
  <c r="F785" i="3" s="1"/>
  <c r="M766" i="3"/>
  <c r="W808" i="3"/>
  <c r="G819" i="3" s="1" a="1"/>
  <c r="G819" i="3" s="1"/>
  <c r="N808" i="3"/>
  <c r="P808" i="3" s="1"/>
  <c r="F723" i="16"/>
  <c r="F723" i="14"/>
  <c r="P723" i="3"/>
  <c r="O723" i="3"/>
  <c r="I699" i="16"/>
  <c r="J699" i="16" s="1"/>
  <c r="K699" i="16" s="1"/>
  <c r="I699" i="14"/>
  <c r="J699" i="14" s="1"/>
  <c r="K699" i="14" s="1"/>
  <c r="V835" i="3"/>
  <c r="F946" i="3" s="1" a="1"/>
  <c r="F946" i="3" s="1"/>
  <c r="M835" i="3"/>
  <c r="I804" i="16"/>
  <c r="J804" i="16" s="1"/>
  <c r="K804" i="16" s="1"/>
  <c r="I804" i="14"/>
  <c r="J804" i="14" s="1"/>
  <c r="K804" i="14" s="1"/>
  <c r="W806" i="3"/>
  <c r="G830" i="3" s="1" a="1"/>
  <c r="G830" i="3" s="1"/>
  <c r="N806" i="3"/>
  <c r="G806" i="14" s="1"/>
  <c r="H565" i="16"/>
  <c r="V819" i="3"/>
  <c r="F840" i="3" s="1" a="1"/>
  <c r="F840" i="3" s="1"/>
  <c r="M819" i="3"/>
  <c r="H659" i="16"/>
  <c r="G255" i="16"/>
  <c r="G255" i="14"/>
  <c r="P255" i="3"/>
  <c r="O255" i="3"/>
  <c r="J852" i="16"/>
  <c r="K852" i="16" s="1"/>
  <c r="H852" i="16"/>
  <c r="H718" i="14"/>
  <c r="H388" i="14"/>
  <c r="F883" i="14"/>
  <c r="F883" i="16"/>
  <c r="F257" i="14"/>
  <c r="P257" i="3"/>
  <c r="O257" i="3"/>
  <c r="F257" i="16"/>
  <c r="O747" i="3"/>
  <c r="G747" i="14"/>
  <c r="G747" i="16"/>
  <c r="F868" i="14"/>
  <c r="F868" i="16"/>
  <c r="P868" i="3"/>
  <c r="O868" i="3"/>
  <c r="V737" i="3"/>
  <c r="F743" i="3" s="1" a="1"/>
  <c r="F743" i="3" s="1"/>
  <c r="M737" i="3"/>
  <c r="H613" i="16"/>
  <c r="I730" i="16"/>
  <c r="J730" i="16" s="1"/>
  <c r="K730" i="16" s="1"/>
  <c r="I730" i="14"/>
  <c r="J730" i="14" s="1"/>
  <c r="K730" i="14" s="1"/>
  <c r="H704" i="14"/>
  <c r="H585" i="16"/>
  <c r="G732" i="14"/>
  <c r="G732" i="16"/>
  <c r="H226" i="14"/>
  <c r="G685" i="14"/>
  <c r="G685" i="16"/>
  <c r="O685" i="3"/>
  <c r="F747" i="16"/>
  <c r="F747" i="14"/>
  <c r="P747" i="3"/>
  <c r="I669" i="16"/>
  <c r="J669" i="16" s="1"/>
  <c r="K669" i="16" s="1"/>
  <c r="I669" i="14"/>
  <c r="J669" i="14" s="1"/>
  <c r="K669" i="14" s="1"/>
  <c r="H565" i="14"/>
  <c r="H659" i="14"/>
  <c r="W271" i="3"/>
  <c r="G282" i="3" s="1" a="1"/>
  <c r="G282" i="3" s="1"/>
  <c r="N271" i="3"/>
  <c r="H784" i="14"/>
  <c r="H718" i="16"/>
  <c r="I568" i="14"/>
  <c r="J568" i="14" s="1"/>
  <c r="K568" i="14" s="1"/>
  <c r="I568" i="16"/>
  <c r="J568" i="16" s="1"/>
  <c r="K568" i="16" s="1"/>
  <c r="H388" i="16"/>
  <c r="V901" i="3"/>
  <c r="F999" i="3" s="1" a="1"/>
  <c r="F999" i="3" s="1"/>
  <c r="M901" i="3"/>
  <c r="V272" i="3"/>
  <c r="F281" i="3" s="1" a="1"/>
  <c r="F281" i="3" s="1"/>
  <c r="M272" i="3"/>
  <c r="W757" i="3"/>
  <c r="G771" i="3" s="1" a="1"/>
  <c r="G771" i="3" s="1"/>
  <c r="N757" i="3"/>
  <c r="I242" i="16"/>
  <c r="J242" i="16" s="1"/>
  <c r="K242" i="16" s="1"/>
  <c r="I242" i="14"/>
  <c r="J242" i="14" s="1"/>
  <c r="K242" i="14" s="1"/>
  <c r="I717" i="16"/>
  <c r="J717" i="16" s="1"/>
  <c r="K717" i="16" s="1"/>
  <c r="I717" i="14"/>
  <c r="J717" i="14" s="1"/>
  <c r="K717" i="14" s="1"/>
  <c r="V881" i="3"/>
  <c r="F897" i="3" s="1" a="1"/>
  <c r="F897" i="3" s="1"/>
  <c r="M881" i="3"/>
  <c r="I728" i="14"/>
  <c r="J728" i="14" s="1"/>
  <c r="K728" i="14" s="1"/>
  <c r="I728" i="16"/>
  <c r="J728" i="16" s="1"/>
  <c r="K728" i="16" s="1"/>
  <c r="H176" i="14"/>
  <c r="P581" i="3"/>
  <c r="G581" i="14"/>
  <c r="G581" i="16"/>
  <c r="O581" i="3"/>
  <c r="W919" i="3"/>
  <c r="G937" i="3" s="1" a="1"/>
  <c r="G937" i="3" s="1"/>
  <c r="W937" i="3" s="1"/>
  <c r="N919" i="3"/>
  <c r="W750" i="3"/>
  <c r="G756" i="3" s="1" a="1"/>
  <c r="G756" i="3" s="1"/>
  <c r="N750" i="3"/>
  <c r="W708" i="3"/>
  <c r="G820" i="3" s="1" a="1"/>
  <c r="G820" i="3" s="1"/>
  <c r="N708" i="3"/>
  <c r="P708" i="3" s="1"/>
  <c r="V757" i="3"/>
  <c r="F858" i="3" s="1" a="1"/>
  <c r="F858" i="3" s="1"/>
  <c r="M757" i="3"/>
  <c r="H540" i="16"/>
  <c r="I184" i="16"/>
  <c r="J184" i="16" s="1"/>
  <c r="K184" i="16" s="1"/>
  <c r="I184" i="14"/>
  <c r="J184" i="14" s="1"/>
  <c r="K184" i="14" s="1"/>
  <c r="P801" i="3"/>
  <c r="O801" i="3"/>
  <c r="F801" i="16"/>
  <c r="F801" i="14"/>
  <c r="I487" i="16"/>
  <c r="J487" i="16" s="1"/>
  <c r="K487" i="16" s="1"/>
  <c r="I487" i="14"/>
  <c r="J487" i="14" s="1"/>
  <c r="K487" i="14" s="1"/>
  <c r="F708" i="16"/>
  <c r="F708" i="14"/>
  <c r="W594" i="3"/>
  <c r="G609" i="3" s="1" a="1"/>
  <c r="G609" i="3" s="1"/>
  <c r="N594" i="3"/>
  <c r="G619" i="14"/>
  <c r="G619" i="16"/>
  <c r="O619" i="3"/>
  <c r="P619" i="3"/>
  <c r="G809" i="16"/>
  <c r="G809" i="14"/>
  <c r="F923" i="14"/>
  <c r="F923" i="16"/>
  <c r="H666" i="14"/>
  <c r="F805" i="14"/>
  <c r="F805" i="16"/>
  <c r="O805" i="3"/>
  <c r="P805" i="3"/>
  <c r="H770" i="14"/>
  <c r="V810" i="3"/>
  <c r="F826" i="3" s="1" a="1"/>
  <c r="F826" i="3" s="1"/>
  <c r="M810" i="3"/>
  <c r="V735" i="3"/>
  <c r="F752" i="3" s="1" a="1"/>
  <c r="F752" i="3" s="1"/>
  <c r="M735" i="3"/>
  <c r="H719" i="16"/>
  <c r="M970" i="3"/>
  <c r="F986" i="3" a="1"/>
  <c r="F986" i="3" s="1"/>
  <c r="V986" i="3" s="1"/>
  <c r="F958" i="14"/>
  <c r="F958" i="16"/>
  <c r="G901" i="3" a="1"/>
  <c r="G901" i="3" s="1"/>
  <c r="W901" i="3" s="1"/>
  <c r="N883" i="3"/>
  <c r="G870" i="16"/>
  <c r="P870" i="3"/>
  <c r="G870" i="14"/>
  <c r="O870" i="3"/>
  <c r="P854" i="3"/>
  <c r="F854" i="14"/>
  <c r="O854" i="3"/>
  <c r="F854" i="16"/>
  <c r="F876" i="3" a="1"/>
  <c r="F876" i="3" s="1"/>
  <c r="V876" i="3" s="1"/>
  <c r="M863" i="3"/>
  <c r="F1091" i="16"/>
  <c r="P865" i="3"/>
  <c r="P794" i="3"/>
  <c r="P786" i="3"/>
  <c r="P824" i="3"/>
  <c r="P940" i="3"/>
  <c r="N1048" i="3"/>
  <c r="P1048" i="3" s="1"/>
  <c r="N877" i="3"/>
  <c r="O877" i="3" s="1"/>
  <c r="N896" i="3"/>
  <c r="M1145" i="3"/>
  <c r="F1162" i="3" a="1"/>
  <c r="F1162" i="3" s="1"/>
  <c r="V1162" i="3" s="1"/>
  <c r="M1127" i="3"/>
  <c r="F1141" i="3" a="1"/>
  <c r="F1141" i="3" s="1"/>
  <c r="V1141" i="3" s="1"/>
  <c r="M1179" i="3"/>
  <c r="F1191" i="3" a="1"/>
  <c r="F1191" i="3" s="1"/>
  <c r="V1191" i="3" s="1"/>
  <c r="M1224" i="3"/>
  <c r="F1224" i="14" s="1"/>
  <c r="F1231" i="3" a="1"/>
  <c r="F1231" i="3" s="1"/>
  <c r="V1231" i="3" s="1"/>
  <c r="N886" i="3"/>
  <c r="M1026" i="3"/>
  <c r="M1005" i="3"/>
  <c r="F1024" i="3" a="1"/>
  <c r="F1024" i="3" s="1"/>
  <c r="V1024" i="3" s="1"/>
  <c r="N874" i="3"/>
  <c r="P874" i="3" s="1"/>
  <c r="N827" i="3"/>
  <c r="O827" i="3" s="1"/>
  <c r="N914" i="3"/>
  <c r="F1119" i="16"/>
  <c r="N1006" i="3"/>
  <c r="G1025" i="3" a="1"/>
  <c r="G1025" i="3" s="1"/>
  <c r="W1025" i="3" s="1"/>
  <c r="M1189" i="3"/>
  <c r="F1204" i="3" a="1"/>
  <c r="F1204" i="3" s="1"/>
  <c r="V1204" i="3" s="1"/>
  <c r="N876" i="3"/>
  <c r="N662" i="3"/>
  <c r="O662" i="3" s="1"/>
  <c r="G767" i="3" a="1"/>
  <c r="G767" i="3" s="1"/>
  <c r="W767" i="3" s="1"/>
  <c r="M1103" i="3"/>
  <c r="F1103" i="14" s="1"/>
  <c r="H700" i="16"/>
  <c r="F1169" i="16"/>
  <c r="F1169" i="14"/>
  <c r="F1111" i="3" a="1"/>
  <c r="F1111" i="3" s="1"/>
  <c r="V1111" i="3" s="1"/>
  <c r="H764" i="16"/>
  <c r="H700" i="14"/>
  <c r="G978" i="14"/>
  <c r="G978" i="16"/>
  <c r="G647" i="14"/>
  <c r="G647" i="16"/>
  <c r="G849" i="14"/>
  <c r="G849" i="16"/>
  <c r="H916" i="14"/>
  <c r="F1117" i="14"/>
  <c r="F1117" i="16"/>
  <c r="F1130" i="14"/>
  <c r="F1130" i="16"/>
  <c r="I853" i="14"/>
  <c r="J853" i="14" s="1"/>
  <c r="K853" i="14" s="1"/>
  <c r="I853" i="16"/>
  <c r="J853" i="16" s="1"/>
  <c r="K853" i="16" s="1"/>
  <c r="F1008" i="14"/>
  <c r="F1008" i="16"/>
  <c r="H764" i="14"/>
  <c r="G769" i="14"/>
  <c r="G769" i="16"/>
  <c r="F1082" i="14"/>
  <c r="F1082" i="16"/>
  <c r="I760" i="14"/>
  <c r="J760" i="14" s="1"/>
  <c r="K760" i="14" s="1"/>
  <c r="I760" i="16"/>
  <c r="J760" i="16" s="1"/>
  <c r="K760" i="16" s="1"/>
  <c r="I632" i="14"/>
  <c r="J632" i="14" s="1"/>
  <c r="K632" i="14" s="1"/>
  <c r="I632" i="16"/>
  <c r="J632" i="16" s="1"/>
  <c r="K632" i="16" s="1"/>
  <c r="G783" i="14"/>
  <c r="G783" i="16"/>
  <c r="F925" i="14"/>
  <c r="F925" i="16"/>
  <c r="G814" i="14"/>
  <c r="G814" i="16"/>
  <c r="I807" i="14"/>
  <c r="J807" i="14" s="1"/>
  <c r="K807" i="14" s="1"/>
  <c r="I807" i="16"/>
  <c r="J807" i="16" s="1"/>
  <c r="K807" i="16" s="1"/>
  <c r="G935" i="14"/>
  <c r="G935" i="16"/>
  <c r="G882" i="14"/>
  <c r="G882" i="16"/>
  <c r="I758" i="14"/>
  <c r="J758" i="14" s="1"/>
  <c r="K758" i="14" s="1"/>
  <c r="I758" i="16"/>
  <c r="J758" i="16" s="1"/>
  <c r="K758" i="16" s="1"/>
  <c r="H916" i="16"/>
  <c r="F957" i="3" a="1"/>
  <c r="F957" i="3" s="1"/>
  <c r="V957" i="3" s="1"/>
  <c r="I741" i="14"/>
  <c r="J741" i="14" s="1"/>
  <c r="K741" i="14" s="1"/>
  <c r="I741" i="16"/>
  <c r="J741" i="16" s="1"/>
  <c r="K741" i="16" s="1"/>
  <c r="F980" i="3" a="1"/>
  <c r="F980" i="3" s="1"/>
  <c r="V980" i="3" s="1"/>
  <c r="G842" i="3" a="1"/>
  <c r="G842" i="3" s="1"/>
  <c r="W842" i="3" s="1"/>
  <c r="G953" i="3" a="1"/>
  <c r="G953" i="3" s="1"/>
  <c r="W953" i="3" s="1"/>
  <c r="G1000" i="3" a="1"/>
  <c r="G1000" i="3" s="1"/>
  <c r="W1000" i="3" s="1"/>
  <c r="G795" i="3" a="1"/>
  <c r="G795" i="3" s="1"/>
  <c r="W795" i="3" s="1"/>
  <c r="G907" i="3" a="1"/>
  <c r="G907" i="3" s="1"/>
  <c r="W907" i="3" s="1"/>
  <c r="G917" i="3" a="1"/>
  <c r="G917" i="3" s="1"/>
  <c r="W917" i="3" s="1"/>
  <c r="G879" i="3" a="1"/>
  <c r="G879" i="3" s="1"/>
  <c r="W879" i="3" s="1"/>
  <c r="G803" i="14" l="1"/>
  <c r="H730" i="14"/>
  <c r="G825" i="16"/>
  <c r="G806" i="16"/>
  <c r="H466" i="14"/>
  <c r="N937" i="3"/>
  <c r="H728" i="16"/>
  <c r="H552" i="16"/>
  <c r="H728" i="14"/>
  <c r="H568" i="16"/>
  <c r="H731" i="14"/>
  <c r="H233" i="14"/>
  <c r="H241" i="16"/>
  <c r="H699" i="14"/>
  <c r="H602" i="14"/>
  <c r="H699" i="16"/>
  <c r="H730" i="16"/>
  <c r="H781" i="14"/>
  <c r="H706" i="16"/>
  <c r="H669" i="16"/>
  <c r="V942" i="3"/>
  <c r="F963" i="3" s="1" a="1"/>
  <c r="F963" i="3" s="1"/>
  <c r="M942" i="3"/>
  <c r="F757" i="16"/>
  <c r="F757" i="14"/>
  <c r="P757" i="3"/>
  <c r="I581" i="14"/>
  <c r="J581" i="14" s="1"/>
  <c r="K581" i="14" s="1"/>
  <c r="I581" i="16"/>
  <c r="J581" i="16" s="1"/>
  <c r="K581" i="16" s="1"/>
  <c r="H242" i="14"/>
  <c r="V999" i="3"/>
  <c r="F1013" i="3" s="1" a="1"/>
  <c r="F1013" i="3" s="1"/>
  <c r="M999" i="3"/>
  <c r="P271" i="3"/>
  <c r="G271" i="16"/>
  <c r="G271" i="14"/>
  <c r="O271" i="3"/>
  <c r="H804" i="16"/>
  <c r="V785" i="3"/>
  <c r="F798" i="3" s="1" a="1"/>
  <c r="F798" i="3" s="1"/>
  <c r="M785" i="3"/>
  <c r="F765" i="16"/>
  <c r="F765" i="14"/>
  <c r="O658" i="3"/>
  <c r="F658" i="16"/>
  <c r="F658" i="14"/>
  <c r="P658" i="3"/>
  <c r="I247" i="16"/>
  <c r="J247" i="16" s="1"/>
  <c r="K247" i="16" s="1"/>
  <c r="I247" i="14"/>
  <c r="J247" i="14" s="1"/>
  <c r="K247" i="14" s="1"/>
  <c r="I801" i="16"/>
  <c r="J801" i="16" s="1"/>
  <c r="K801" i="16" s="1"/>
  <c r="I801" i="14"/>
  <c r="J801" i="14" s="1"/>
  <c r="K801" i="14" s="1"/>
  <c r="V858" i="3"/>
  <c r="F884" i="3" s="1" a="1"/>
  <c r="F884" i="3" s="1"/>
  <c r="M858" i="3"/>
  <c r="F881" i="14"/>
  <c r="P881" i="3"/>
  <c r="F881" i="16"/>
  <c r="O881" i="3"/>
  <c r="W282" i="3"/>
  <c r="G393" i="3" s="1" a="1"/>
  <c r="G393" i="3" s="1"/>
  <c r="N282" i="3"/>
  <c r="I723" i="16"/>
  <c r="J723" i="16" s="1"/>
  <c r="K723" i="16" s="1"/>
  <c r="I723" i="14"/>
  <c r="J723" i="14" s="1"/>
  <c r="K723" i="14" s="1"/>
  <c r="O513" i="3"/>
  <c r="P513" i="3"/>
  <c r="F513" i="14"/>
  <c r="F513" i="16"/>
  <c r="V782" i="3"/>
  <c r="F793" i="3" s="1" a="1"/>
  <c r="F793" i="3" s="1"/>
  <c r="M782" i="3"/>
  <c r="V663" i="3"/>
  <c r="F771" i="3" s="1" a="1"/>
  <c r="F771" i="3" s="1"/>
  <c r="M663" i="3"/>
  <c r="I305" i="14"/>
  <c r="J305" i="14" s="1"/>
  <c r="K305" i="14" s="1"/>
  <c r="I305" i="16"/>
  <c r="F939" i="14"/>
  <c r="F939" i="16"/>
  <c r="I805" i="16"/>
  <c r="J805" i="16" s="1"/>
  <c r="K805" i="16" s="1"/>
  <c r="I805" i="14"/>
  <c r="J805" i="14" s="1"/>
  <c r="K805" i="14" s="1"/>
  <c r="G708" i="14"/>
  <c r="G708" i="16"/>
  <c r="O708" i="3"/>
  <c r="V897" i="3"/>
  <c r="F997" i="3" s="1" a="1"/>
  <c r="F997" i="3" s="1"/>
  <c r="M897" i="3"/>
  <c r="F737" i="16"/>
  <c r="F737" i="14"/>
  <c r="P737" i="3"/>
  <c r="O737" i="3"/>
  <c r="I747" i="16"/>
  <c r="J747" i="16" s="1"/>
  <c r="K747" i="16" s="1"/>
  <c r="I747" i="14"/>
  <c r="J747" i="14" s="1"/>
  <c r="K747" i="14" s="1"/>
  <c r="F819" i="16"/>
  <c r="F819" i="14"/>
  <c r="V543" i="3"/>
  <c r="F563" i="3" s="1" a="1"/>
  <c r="F563" i="3" s="1"/>
  <c r="M543" i="3"/>
  <c r="I749" i="14"/>
  <c r="J749" i="14" s="1"/>
  <c r="K749" i="14" s="1"/>
  <c r="I749" i="16"/>
  <c r="J749" i="16" s="1"/>
  <c r="K749" i="16" s="1"/>
  <c r="F628" i="14"/>
  <c r="F628" i="16"/>
  <c r="F748" i="14"/>
  <c r="F748" i="16"/>
  <c r="O748" i="3"/>
  <c r="P748" i="3"/>
  <c r="F322" i="14"/>
  <c r="P322" i="3"/>
  <c r="O322" i="3"/>
  <c r="F322" i="16"/>
  <c r="I615" i="16"/>
  <c r="J615" i="16" s="1"/>
  <c r="K615" i="16" s="1"/>
  <c r="I615" i="14"/>
  <c r="J615" i="14" s="1"/>
  <c r="K615" i="14" s="1"/>
  <c r="I619" i="16"/>
  <c r="J619" i="16" s="1"/>
  <c r="K619" i="16" s="1"/>
  <c r="I619" i="14"/>
  <c r="J619" i="14" s="1"/>
  <c r="K619" i="14" s="1"/>
  <c r="H487" i="16"/>
  <c r="H184" i="14"/>
  <c r="W820" i="3"/>
  <c r="G834" i="3" s="1" a="1"/>
  <c r="G834" i="3" s="1"/>
  <c r="N820" i="3"/>
  <c r="H717" i="14"/>
  <c r="O757" i="3"/>
  <c r="G757" i="14"/>
  <c r="G757" i="16"/>
  <c r="H568" i="14"/>
  <c r="I685" i="16"/>
  <c r="J685" i="16" s="1"/>
  <c r="K685" i="16" s="1"/>
  <c r="I685" i="14"/>
  <c r="J685" i="14" s="1"/>
  <c r="K685" i="14" s="1"/>
  <c r="V743" i="3"/>
  <c r="F867" i="3" s="1" a="1"/>
  <c r="F867" i="3" s="1"/>
  <c r="M743" i="3"/>
  <c r="V840" i="3"/>
  <c r="F859" i="3" s="1" a="1"/>
  <c r="F859" i="3" s="1"/>
  <c r="M840" i="3"/>
  <c r="F835" i="14"/>
  <c r="F835" i="16"/>
  <c r="H792" i="14"/>
  <c r="I496" i="16"/>
  <c r="J496" i="16" s="1"/>
  <c r="K496" i="16" s="1"/>
  <c r="I496" i="14"/>
  <c r="J496" i="14" s="1"/>
  <c r="K496" i="14" s="1"/>
  <c r="V643" i="3"/>
  <c r="F661" i="3" s="1" a="1"/>
  <c r="F661" i="3" s="1"/>
  <c r="M643" i="3"/>
  <c r="H731" i="16"/>
  <c r="V864" i="3"/>
  <c r="F880" i="3" s="1" a="1"/>
  <c r="F880" i="3" s="1"/>
  <c r="M864" i="3"/>
  <c r="V336" i="3"/>
  <c r="F401" i="3" s="1" a="1"/>
  <c r="F401" i="3" s="1"/>
  <c r="M336" i="3"/>
  <c r="H706" i="14"/>
  <c r="I729" i="16"/>
  <c r="J729" i="16" s="1"/>
  <c r="K729" i="16" s="1"/>
  <c r="I729" i="14"/>
  <c r="J729" i="14" s="1"/>
  <c r="K729" i="14" s="1"/>
  <c r="F735" i="16"/>
  <c r="F735" i="14"/>
  <c r="O735" i="3"/>
  <c r="P735" i="3"/>
  <c r="H487" i="14"/>
  <c r="H184" i="16"/>
  <c r="G750" i="14"/>
  <c r="G750" i="16"/>
  <c r="H717" i="16"/>
  <c r="W771" i="3"/>
  <c r="G780" i="3" s="1" a="1"/>
  <c r="G780" i="3" s="1"/>
  <c r="N771" i="3"/>
  <c r="I868" i="16"/>
  <c r="J868" i="16" s="1"/>
  <c r="K868" i="16" s="1"/>
  <c r="I868" i="14"/>
  <c r="J868" i="14" s="1"/>
  <c r="K868" i="14" s="1"/>
  <c r="I257" i="14"/>
  <c r="J257" i="14" s="1"/>
  <c r="K257" i="14" s="1"/>
  <c r="I257" i="16"/>
  <c r="J257" i="16" s="1"/>
  <c r="K257" i="16" s="1"/>
  <c r="V946" i="3"/>
  <c r="F955" i="3" s="1" a="1"/>
  <c r="F955" i="3" s="1"/>
  <c r="M946" i="3"/>
  <c r="H792" i="16"/>
  <c r="G261" i="16"/>
  <c r="O261" i="3"/>
  <c r="P261" i="3"/>
  <c r="G261" i="14"/>
  <c r="V752" i="3"/>
  <c r="F759" i="3" s="1" a="1"/>
  <c r="F759" i="3" s="1"/>
  <c r="M752" i="3"/>
  <c r="W756" i="3"/>
  <c r="G765" i="3" s="1" a="1"/>
  <c r="G765" i="3" s="1"/>
  <c r="N756" i="3"/>
  <c r="F272" i="16"/>
  <c r="O272" i="3"/>
  <c r="P272" i="3"/>
  <c r="F272" i="14"/>
  <c r="H669" i="14"/>
  <c r="I255" i="14"/>
  <c r="J255" i="14" s="1"/>
  <c r="K255" i="14" s="1"/>
  <c r="I255" i="16"/>
  <c r="J255" i="16" s="1"/>
  <c r="K255" i="16" s="1"/>
  <c r="G808" i="16"/>
  <c r="G808" i="14"/>
  <c r="O808" i="3"/>
  <c r="H466" i="16"/>
  <c r="W811" i="3"/>
  <c r="G829" i="3" s="1" a="1"/>
  <c r="G829" i="3" s="1"/>
  <c r="W829" i="3" s="1"/>
  <c r="N811" i="3"/>
  <c r="W273" i="3"/>
  <c r="G450" i="3" s="1" a="1"/>
  <c r="G450" i="3" s="1"/>
  <c r="N273" i="3"/>
  <c r="H241" i="14"/>
  <c r="F909" i="14"/>
  <c r="F909" i="16"/>
  <c r="W843" i="3"/>
  <c r="G850" i="3" s="1" a="1"/>
  <c r="G850" i="3" s="1"/>
  <c r="W850" i="3" s="1"/>
  <c r="N843" i="3"/>
  <c r="F810" i="14"/>
  <c r="F810" i="16"/>
  <c r="O594" i="3"/>
  <c r="P594" i="3"/>
  <c r="G594" i="14"/>
  <c r="G594" i="16"/>
  <c r="V281" i="3"/>
  <c r="F306" i="3" s="1" a="1"/>
  <c r="F306" i="3" s="1"/>
  <c r="M281" i="3"/>
  <c r="W830" i="3"/>
  <c r="G847" i="3" s="1" a="1"/>
  <c r="G847" i="3" s="1"/>
  <c r="W847" i="3" s="1"/>
  <c r="G856" i="3" s="1" a="1"/>
  <c r="G856" i="3" s="1"/>
  <c r="W856" i="3" s="1"/>
  <c r="N830" i="3"/>
  <c r="W819" i="3"/>
  <c r="G840" i="3" s="1" a="1"/>
  <c r="G840" i="3" s="1"/>
  <c r="N819" i="3"/>
  <c r="I740" i="14"/>
  <c r="J740" i="14" s="1"/>
  <c r="K740" i="14" s="1"/>
  <c r="I740" i="16"/>
  <c r="J740" i="16" s="1"/>
  <c r="K740" i="16" s="1"/>
  <c r="V924" i="3"/>
  <c r="F928" i="3" s="1" a="1"/>
  <c r="F928" i="3" s="1"/>
  <c r="M924" i="3"/>
  <c r="G634" i="16"/>
  <c r="G634" i="14"/>
  <c r="O634" i="3"/>
  <c r="P634" i="3"/>
  <c r="V826" i="3"/>
  <c r="F844" i="3" s="1" a="1"/>
  <c r="F844" i="3" s="1"/>
  <c r="M826" i="3"/>
  <c r="W609" i="3"/>
  <c r="G622" i="3" s="1" a="1"/>
  <c r="G622" i="3" s="1"/>
  <c r="N609" i="3"/>
  <c r="H242" i="16"/>
  <c r="F901" i="14"/>
  <c r="F901" i="16"/>
  <c r="H804" i="14"/>
  <c r="O766" i="3"/>
  <c r="F766" i="14"/>
  <c r="P766" i="3"/>
  <c r="F766" i="16"/>
  <c r="H552" i="14"/>
  <c r="H233" i="16"/>
  <c r="H781" i="16"/>
  <c r="H602" i="16"/>
  <c r="I639" i="14"/>
  <c r="J639" i="14" s="1"/>
  <c r="K639" i="14" s="1"/>
  <c r="I639" i="16"/>
  <c r="J639" i="16" s="1"/>
  <c r="K639" i="16" s="1"/>
  <c r="W648" i="3"/>
  <c r="G761" i="3" s="1" a="1"/>
  <c r="G761" i="3" s="1"/>
  <c r="N648" i="3"/>
  <c r="F996" i="3" a="1"/>
  <c r="F996" i="3" s="1"/>
  <c r="V996" i="3" s="1"/>
  <c r="M986" i="3"/>
  <c r="F970" i="16"/>
  <c r="F970" i="14"/>
  <c r="O883" i="3"/>
  <c r="G883" i="14"/>
  <c r="P883" i="3"/>
  <c r="G883" i="16"/>
  <c r="I870" i="14"/>
  <c r="I870" i="16"/>
  <c r="N901" i="3"/>
  <c r="G1011" i="3" a="1"/>
  <c r="G1011" i="3" s="1"/>
  <c r="W1011" i="3" s="1"/>
  <c r="I854" i="16"/>
  <c r="J854" i="16" s="1"/>
  <c r="K854" i="16" s="1"/>
  <c r="I854" i="14"/>
  <c r="J854" i="14" s="1"/>
  <c r="K854" i="14" s="1"/>
  <c r="F863" i="14"/>
  <c r="F863" i="16"/>
  <c r="P863" i="3"/>
  <c r="O863" i="3"/>
  <c r="F893" i="3" a="1"/>
  <c r="F893" i="3" s="1"/>
  <c r="V893" i="3" s="1"/>
  <c r="M876" i="3"/>
  <c r="P876" i="3" s="1"/>
  <c r="O874" i="3"/>
  <c r="P827" i="3"/>
  <c r="F1103" i="16"/>
  <c r="P877" i="3"/>
  <c r="F1224" i="16"/>
  <c r="O1048" i="3"/>
  <c r="M1162" i="3"/>
  <c r="F1175" i="3" a="1"/>
  <c r="F1175" i="3" s="1"/>
  <c r="V1175" i="3" s="1"/>
  <c r="M1191" i="3"/>
  <c r="F1207" i="3" a="1"/>
  <c r="F1207" i="3" s="1"/>
  <c r="V1207" i="3" s="1"/>
  <c r="M1204" i="3"/>
  <c r="F1219" i="3" a="1"/>
  <c r="F1219" i="3" s="1"/>
  <c r="V1219" i="3" s="1"/>
  <c r="M1024" i="3"/>
  <c r="F1036" i="3" a="1"/>
  <c r="F1036" i="3" s="1"/>
  <c r="V1036" i="3" s="1"/>
  <c r="N953" i="3"/>
  <c r="N907" i="3"/>
  <c r="O907" i="3" s="1"/>
  <c r="M1141" i="3"/>
  <c r="F1158" i="3" a="1"/>
  <c r="F1158" i="3" s="1"/>
  <c r="V1158" i="3" s="1"/>
  <c r="M1111" i="3"/>
  <c r="F1111" i="14" s="1"/>
  <c r="F1235" i="3" a="1"/>
  <c r="F1235" i="3" s="1"/>
  <c r="V1235" i="3" s="1"/>
  <c r="P662" i="3"/>
  <c r="N879" i="3"/>
  <c r="P879" i="3" s="1"/>
  <c r="N767" i="3"/>
  <c r="O767" i="3" s="1"/>
  <c r="G787" i="3" a="1"/>
  <c r="G787" i="3" s="1"/>
  <c r="W787" i="3" s="1"/>
  <c r="N917" i="3"/>
  <c r="O917" i="3" s="1"/>
  <c r="N842" i="3"/>
  <c r="O842" i="3" s="1"/>
  <c r="N795" i="3"/>
  <c r="O795" i="3" s="1"/>
  <c r="N1025" i="3"/>
  <c r="M1231" i="3"/>
  <c r="F1245" i="3" a="1"/>
  <c r="F1245" i="3" s="1"/>
  <c r="V1245" i="3" s="1"/>
  <c r="N1000" i="3"/>
  <c r="O1000" i="3" s="1"/>
  <c r="M980" i="3"/>
  <c r="F1087" i="3" a="1"/>
  <c r="F1087" i="3" s="1"/>
  <c r="V1087" i="3" s="1"/>
  <c r="M957" i="3"/>
  <c r="F1179" i="14"/>
  <c r="F1179" i="16"/>
  <c r="H741" i="16"/>
  <c r="H760" i="14"/>
  <c r="H807" i="16"/>
  <c r="H741" i="14"/>
  <c r="H758" i="16"/>
  <c r="H807" i="14"/>
  <c r="H760" i="16"/>
  <c r="H758" i="14"/>
  <c r="F1005" i="14"/>
  <c r="F1005" i="16"/>
  <c r="H632" i="14"/>
  <c r="G863" i="14"/>
  <c r="G863" i="16"/>
  <c r="I769" i="14"/>
  <c r="J769" i="14" s="1"/>
  <c r="K769" i="14" s="1"/>
  <c r="I769" i="16"/>
  <c r="J769" i="16" s="1"/>
  <c r="K769" i="16" s="1"/>
  <c r="G933" i="14"/>
  <c r="G933" i="16"/>
  <c r="G861" i="14"/>
  <c r="G861" i="16"/>
  <c r="G839" i="14"/>
  <c r="G839" i="16"/>
  <c r="H853" i="14"/>
  <c r="G815" i="14"/>
  <c r="G815" i="16"/>
  <c r="G866" i="14"/>
  <c r="G866" i="16"/>
  <c r="G919" i="14"/>
  <c r="G919" i="16"/>
  <c r="F1189" i="14"/>
  <c r="F1189" i="16"/>
  <c r="I783" i="14"/>
  <c r="J783" i="14" s="1"/>
  <c r="K783" i="14" s="1"/>
  <c r="I783" i="16"/>
  <c r="J783" i="16" s="1"/>
  <c r="K783" i="16" s="1"/>
  <c r="G878" i="14"/>
  <c r="G878" i="16"/>
  <c r="G869" i="14"/>
  <c r="G869" i="16"/>
  <c r="F1034" i="3" a="1"/>
  <c r="F1034" i="3" s="1"/>
  <c r="V1034" i="3" s="1"/>
  <c r="I814" i="14"/>
  <c r="J814" i="14" s="1"/>
  <c r="K814" i="14" s="1"/>
  <c r="I814" i="16"/>
  <c r="J814" i="16" s="1"/>
  <c r="K814" i="16" s="1"/>
  <c r="I935" i="14"/>
  <c r="J935" i="14" s="1"/>
  <c r="K935" i="14" s="1"/>
  <c r="I935" i="16"/>
  <c r="G662" i="14"/>
  <c r="G662" i="16"/>
  <c r="F1145" i="14"/>
  <c r="F1145" i="16"/>
  <c r="G903" i="14"/>
  <c r="G903" i="16"/>
  <c r="F966" i="14"/>
  <c r="F966" i="16"/>
  <c r="I647" i="14"/>
  <c r="J647" i="14" s="1"/>
  <c r="K647" i="14" s="1"/>
  <c r="I647" i="16"/>
  <c r="J647" i="16" s="1"/>
  <c r="K647" i="16" s="1"/>
  <c r="F936" i="14"/>
  <c r="F936" i="16"/>
  <c r="H632" i="16"/>
  <c r="H853" i="16"/>
  <c r="F1127" i="14"/>
  <c r="F1127" i="16"/>
  <c r="G915" i="3" a="1"/>
  <c r="G915" i="3" s="1"/>
  <c r="W915" i="3" s="1"/>
  <c r="G895" i="3" a="1"/>
  <c r="G895" i="3" s="1"/>
  <c r="W895" i="3" s="1"/>
  <c r="G893" i="3" a="1"/>
  <c r="G893" i="3" s="1"/>
  <c r="W893" i="3" s="1"/>
  <c r="G1065" i="3" a="1"/>
  <c r="G1065" i="3" s="1"/>
  <c r="W1065" i="3" s="1"/>
  <c r="G929" i="3" a="1"/>
  <c r="G929" i="3" s="1"/>
  <c r="W929" i="3" s="1"/>
  <c r="G900" i="3" a="1"/>
  <c r="G900" i="3" s="1"/>
  <c r="W900" i="3" s="1"/>
  <c r="G845" i="3" a="1"/>
  <c r="G845" i="3" s="1"/>
  <c r="W845" i="3" s="1"/>
  <c r="G887" i="3" a="1"/>
  <c r="G887" i="3" s="1"/>
  <c r="W887" i="3" s="1"/>
  <c r="G999" i="3" a="1"/>
  <c r="G999" i="3" s="1"/>
  <c r="W999" i="3" s="1"/>
  <c r="N829" i="3" l="1"/>
  <c r="P829" i="3" s="1"/>
  <c r="H801" i="14"/>
  <c r="H639" i="14"/>
  <c r="H723" i="14"/>
  <c r="N850" i="3"/>
  <c r="H257" i="14"/>
  <c r="H305" i="14"/>
  <c r="H619" i="16"/>
  <c r="H749" i="16"/>
  <c r="N847" i="3"/>
  <c r="H740" i="16"/>
  <c r="H496" i="16"/>
  <c r="H615" i="16"/>
  <c r="H801" i="16"/>
  <c r="H740" i="14"/>
  <c r="H729" i="16"/>
  <c r="I634" i="14"/>
  <c r="J634" i="14" s="1"/>
  <c r="K634" i="14" s="1"/>
  <c r="H868" i="16"/>
  <c r="H805" i="16"/>
  <c r="H723" i="16"/>
  <c r="H247" i="14"/>
  <c r="G648" i="16"/>
  <c r="G648" i="14"/>
  <c r="O648" i="3"/>
  <c r="P648" i="3"/>
  <c r="I634" i="16"/>
  <c r="J634" i="16" s="1"/>
  <c r="K634" i="16" s="1"/>
  <c r="I808" i="14"/>
  <c r="J808" i="14" s="1"/>
  <c r="K808" i="14" s="1"/>
  <c r="I808" i="16"/>
  <c r="J808" i="16" s="1"/>
  <c r="K808" i="16" s="1"/>
  <c r="H257" i="16"/>
  <c r="G771" i="14"/>
  <c r="G771" i="16"/>
  <c r="V859" i="3"/>
  <c r="F873" i="3" s="1" a="1"/>
  <c r="F873" i="3" s="1"/>
  <c r="M859" i="3"/>
  <c r="H619" i="14"/>
  <c r="I513" i="16"/>
  <c r="J513" i="16" s="1"/>
  <c r="K513" i="16" s="1"/>
  <c r="I513" i="14"/>
  <c r="J513" i="14" s="1"/>
  <c r="K513" i="14" s="1"/>
  <c r="I271" i="14"/>
  <c r="J271" i="14" s="1"/>
  <c r="K271" i="14" s="1"/>
  <c r="I271" i="16"/>
  <c r="J271" i="16" s="1"/>
  <c r="K271" i="16" s="1"/>
  <c r="H581" i="14"/>
  <c r="W761" i="3"/>
  <c r="G763" i="3" s="1" a="1"/>
  <c r="G763" i="3" s="1"/>
  <c r="N761" i="3"/>
  <c r="O819" i="3"/>
  <c r="G819" i="16"/>
  <c r="G819" i="14"/>
  <c r="W780" i="3"/>
  <c r="G800" i="3" s="1" a="1"/>
  <c r="G800" i="3" s="1"/>
  <c r="N780" i="3"/>
  <c r="I735" i="14"/>
  <c r="J735" i="14" s="1"/>
  <c r="K735" i="14" s="1"/>
  <c r="I735" i="16"/>
  <c r="J735" i="16" s="1"/>
  <c r="K735" i="16" s="1"/>
  <c r="F336" i="14"/>
  <c r="F336" i="16"/>
  <c r="P336" i="3"/>
  <c r="O336" i="3"/>
  <c r="H496" i="14"/>
  <c r="F743" i="14"/>
  <c r="F743" i="16"/>
  <c r="O743" i="3"/>
  <c r="P743" i="3"/>
  <c r="I322" i="14"/>
  <c r="J322" i="14" s="1"/>
  <c r="K322" i="14" s="1"/>
  <c r="I322" i="16"/>
  <c r="P819" i="3"/>
  <c r="H805" i="14"/>
  <c r="O663" i="3"/>
  <c r="F663" i="14"/>
  <c r="F663" i="16"/>
  <c r="P663" i="3"/>
  <c r="I658" i="16"/>
  <c r="J658" i="16" s="1"/>
  <c r="K658" i="16" s="1"/>
  <c r="I658" i="14"/>
  <c r="J658" i="14" s="1"/>
  <c r="K658" i="14" s="1"/>
  <c r="G609" i="16"/>
  <c r="G609" i="14"/>
  <c r="P609" i="3"/>
  <c r="O609" i="3"/>
  <c r="W840" i="3"/>
  <c r="G948" i="3" s="1" a="1"/>
  <c r="G948" i="3" s="1"/>
  <c r="N840" i="3"/>
  <c r="P840" i="3" s="1"/>
  <c r="I594" i="16"/>
  <c r="J594" i="16" s="1"/>
  <c r="K594" i="16" s="1"/>
  <c r="I594" i="14"/>
  <c r="J594" i="14" s="1"/>
  <c r="K594" i="14" s="1"/>
  <c r="I272" i="14"/>
  <c r="J272" i="14" s="1"/>
  <c r="K272" i="14" s="1"/>
  <c r="I272" i="16"/>
  <c r="J272" i="16" s="1"/>
  <c r="K272" i="16" s="1"/>
  <c r="V401" i="3"/>
  <c r="F414" i="3" s="1" a="1"/>
  <c r="F414" i="3" s="1"/>
  <c r="M401" i="3"/>
  <c r="V867" i="3"/>
  <c r="F878" i="3" s="1" a="1"/>
  <c r="F878" i="3" s="1"/>
  <c r="M867" i="3"/>
  <c r="I757" i="14"/>
  <c r="J757" i="14" s="1"/>
  <c r="K757" i="14" s="1"/>
  <c r="I757" i="16"/>
  <c r="J757" i="16" s="1"/>
  <c r="K757" i="16" s="1"/>
  <c r="V771" i="3"/>
  <c r="F780" i="3" s="1" a="1"/>
  <c r="F780" i="3" s="1"/>
  <c r="M771" i="3"/>
  <c r="O771" i="3" s="1"/>
  <c r="H639" i="16"/>
  <c r="W622" i="3"/>
  <c r="G633" i="3" s="1" a="1"/>
  <c r="G633" i="3" s="1"/>
  <c r="N622" i="3"/>
  <c r="F924" i="16"/>
  <c r="F924" i="14"/>
  <c r="G273" i="14"/>
  <c r="P273" i="3"/>
  <c r="G273" i="16"/>
  <c r="O273" i="3"/>
  <c r="H255" i="14"/>
  <c r="I261" i="14"/>
  <c r="J261" i="14" s="1"/>
  <c r="K261" i="14" s="1"/>
  <c r="I261" i="16"/>
  <c r="J261" i="16" s="1"/>
  <c r="K261" i="16" s="1"/>
  <c r="F864" i="14"/>
  <c r="F864" i="16"/>
  <c r="H685" i="14"/>
  <c r="H749" i="14"/>
  <c r="H747" i="16"/>
  <c r="F897" i="14"/>
  <c r="F897" i="16"/>
  <c r="P897" i="3"/>
  <c r="O897" i="3"/>
  <c r="F782" i="16"/>
  <c r="F782" i="14"/>
  <c r="F858" i="14"/>
  <c r="F858" i="16"/>
  <c r="H247" i="16"/>
  <c r="F826" i="14"/>
  <c r="F826" i="16"/>
  <c r="V928" i="3"/>
  <c r="F1011" i="3" s="1" a="1"/>
  <c r="F1011" i="3" s="1"/>
  <c r="M928" i="3"/>
  <c r="W450" i="3"/>
  <c r="G471" i="3" s="1" a="1"/>
  <c r="G471" i="3" s="1"/>
  <c r="N450" i="3"/>
  <c r="H255" i="16"/>
  <c r="G756" i="16"/>
  <c r="G756" i="14"/>
  <c r="H868" i="14"/>
  <c r="V880" i="3"/>
  <c r="F894" i="3" s="1" a="1"/>
  <c r="F894" i="3" s="1"/>
  <c r="M880" i="3"/>
  <c r="H685" i="16"/>
  <c r="G820" i="14"/>
  <c r="G820" i="16"/>
  <c r="O820" i="3"/>
  <c r="P820" i="3"/>
  <c r="H747" i="14"/>
  <c r="V997" i="3"/>
  <c r="F1010" i="3" s="1" a="1"/>
  <c r="F1010" i="3" s="1"/>
  <c r="M997" i="3"/>
  <c r="V793" i="3"/>
  <c r="F903" i="3" s="1" a="1"/>
  <c r="F903" i="3" s="1"/>
  <c r="M793" i="3"/>
  <c r="V884" i="3"/>
  <c r="F889" i="3" s="1" a="1"/>
  <c r="F889" i="3" s="1"/>
  <c r="M884" i="3"/>
  <c r="F999" i="14"/>
  <c r="F999" i="16"/>
  <c r="I766" i="14"/>
  <c r="J766" i="14" s="1"/>
  <c r="K766" i="14" s="1"/>
  <c r="I766" i="16"/>
  <c r="J766" i="16" s="1"/>
  <c r="K766" i="16" s="1"/>
  <c r="P281" i="3"/>
  <c r="O281" i="3"/>
  <c r="F281" i="16"/>
  <c r="F281" i="14"/>
  <c r="P811" i="3"/>
  <c r="O811" i="3"/>
  <c r="W765" i="3"/>
  <c r="G782" i="3" s="1" a="1"/>
  <c r="G782" i="3" s="1"/>
  <c r="N765" i="3"/>
  <c r="H729" i="14"/>
  <c r="W834" i="3"/>
  <c r="G860" i="3" s="1" a="1"/>
  <c r="G860" i="3" s="1"/>
  <c r="N834" i="3"/>
  <c r="H615" i="14"/>
  <c r="I748" i="16"/>
  <c r="J748" i="16" s="1"/>
  <c r="K748" i="16" s="1"/>
  <c r="I748" i="14"/>
  <c r="J748" i="14" s="1"/>
  <c r="K748" i="14" s="1"/>
  <c r="I708" i="14"/>
  <c r="J708" i="14" s="1"/>
  <c r="K708" i="14" s="1"/>
  <c r="I708" i="16"/>
  <c r="J708" i="16" s="1"/>
  <c r="K708" i="16" s="1"/>
  <c r="P282" i="3"/>
  <c r="G282" i="14"/>
  <c r="G282" i="16"/>
  <c r="O282" i="3"/>
  <c r="F785" i="16"/>
  <c r="F785" i="14"/>
  <c r="O785" i="3"/>
  <c r="P785" i="3"/>
  <c r="V1013" i="3"/>
  <c r="F1029" i="3" s="1" a="1"/>
  <c r="F1029" i="3" s="1"/>
  <c r="M1013" i="3"/>
  <c r="V844" i="3"/>
  <c r="F948" i="3" s="1" a="1"/>
  <c r="F948" i="3" s="1"/>
  <c r="M844" i="3"/>
  <c r="V306" i="3"/>
  <c r="F313" i="3" s="1" a="1"/>
  <c r="F313" i="3" s="1"/>
  <c r="M306" i="3"/>
  <c r="F752" i="16"/>
  <c r="O752" i="3"/>
  <c r="P752" i="3"/>
  <c r="F752" i="14"/>
  <c r="F946" i="16"/>
  <c r="F946" i="14"/>
  <c r="F643" i="14"/>
  <c r="F643" i="16"/>
  <c r="P543" i="3"/>
  <c r="F543" i="16"/>
  <c r="O543" i="3"/>
  <c r="F543" i="14"/>
  <c r="W393" i="3"/>
  <c r="G405" i="3" s="1" a="1"/>
  <c r="G405" i="3" s="1"/>
  <c r="N393" i="3"/>
  <c r="V798" i="3"/>
  <c r="F822" i="3" s="1" a="1"/>
  <c r="F822" i="3" s="1"/>
  <c r="M798" i="3"/>
  <c r="F942" i="14"/>
  <c r="F942" i="16"/>
  <c r="V759" i="3"/>
  <c r="F857" i="3" s="1" a="1"/>
  <c r="F857" i="3" s="1"/>
  <c r="M759" i="3"/>
  <c r="V955" i="3"/>
  <c r="F969" i="3" s="1" a="1"/>
  <c r="F969" i="3" s="1"/>
  <c r="M955" i="3"/>
  <c r="V661" i="3"/>
  <c r="F774" i="3" s="1" a="1"/>
  <c r="F774" i="3" s="1"/>
  <c r="M661" i="3"/>
  <c r="F840" i="16"/>
  <c r="F840" i="14"/>
  <c r="V563" i="3"/>
  <c r="F570" i="3" s="1" a="1"/>
  <c r="F570" i="3" s="1"/>
  <c r="M563" i="3"/>
  <c r="I737" i="14"/>
  <c r="J737" i="14" s="1"/>
  <c r="K737" i="14" s="1"/>
  <c r="I737" i="16"/>
  <c r="J737" i="16" s="1"/>
  <c r="K737" i="16" s="1"/>
  <c r="H305" i="16"/>
  <c r="J305" i="16"/>
  <c r="K305" i="16" s="1"/>
  <c r="I881" i="14"/>
  <c r="J881" i="14" s="1"/>
  <c r="K881" i="14" s="1"/>
  <c r="I881" i="16"/>
  <c r="J881" i="16" s="1"/>
  <c r="K881" i="16" s="1"/>
  <c r="H581" i="16"/>
  <c r="V963" i="3"/>
  <c r="F968" i="3" s="1" a="1"/>
  <c r="F968" i="3" s="1"/>
  <c r="M963" i="3"/>
  <c r="F986" i="16"/>
  <c r="F986" i="14"/>
  <c r="F1009" i="3" a="1"/>
  <c r="F1009" i="3" s="1"/>
  <c r="V1009" i="3" s="1"/>
  <c r="M996" i="3"/>
  <c r="G1028" i="3" a="1"/>
  <c r="G1028" i="3" s="1"/>
  <c r="W1028" i="3" s="1"/>
  <c r="N1011" i="3"/>
  <c r="P901" i="3"/>
  <c r="G901" i="14"/>
  <c r="O901" i="3"/>
  <c r="G901" i="16"/>
  <c r="I883" i="14"/>
  <c r="I883" i="16"/>
  <c r="J870" i="16"/>
  <c r="K870" i="16" s="1"/>
  <c r="H870" i="16"/>
  <c r="J870" i="14"/>
  <c r="K870" i="14" s="1"/>
  <c r="H870" i="14"/>
  <c r="H854" i="14"/>
  <c r="H854" i="16"/>
  <c r="O876" i="3"/>
  <c r="F876" i="14"/>
  <c r="F876" i="16"/>
  <c r="F964" i="3" a="1"/>
  <c r="F964" i="3" s="1"/>
  <c r="V964" i="3" s="1"/>
  <c r="M893" i="3"/>
  <c r="F1111" i="16"/>
  <c r="O829" i="3"/>
  <c r="O879" i="3"/>
  <c r="P795" i="3"/>
  <c r="P907" i="3"/>
  <c r="P1000" i="3"/>
  <c r="P842" i="3"/>
  <c r="P917" i="3"/>
  <c r="M1235" i="3"/>
  <c r="N929" i="3"/>
  <c r="M1036" i="3"/>
  <c r="F1047" i="3" a="1"/>
  <c r="F1047" i="3" s="1"/>
  <c r="V1047" i="3" s="1"/>
  <c r="N893" i="3"/>
  <c r="N895" i="3"/>
  <c r="O895" i="3" s="1"/>
  <c r="N915" i="3"/>
  <c r="N787" i="3"/>
  <c r="O787" i="3" s="1"/>
  <c r="G796" i="3" a="1"/>
  <c r="G796" i="3" s="1"/>
  <c r="W796" i="3" s="1"/>
  <c r="N999" i="3"/>
  <c r="O999" i="3" s="1"/>
  <c r="N900" i="3"/>
  <c r="N856" i="3"/>
  <c r="M1158" i="3"/>
  <c r="M1245" i="3"/>
  <c r="F1262" i="3" a="1"/>
  <c r="F1262" i="3" s="1"/>
  <c r="V1262" i="3" s="1"/>
  <c r="N845" i="3"/>
  <c r="O845" i="3" s="1"/>
  <c r="N1065" i="3"/>
  <c r="O1065" i="3" s="1"/>
  <c r="M1219" i="3"/>
  <c r="F1221" i="3" a="1"/>
  <c r="F1221" i="3" s="1"/>
  <c r="V1221" i="3" s="1"/>
  <c r="N887" i="3"/>
  <c r="O887" i="3" s="1"/>
  <c r="M1034" i="3"/>
  <c r="P767" i="3"/>
  <c r="M1175" i="3"/>
  <c r="M1087" i="3"/>
  <c r="F1096" i="3" a="1"/>
  <c r="F1096" i="3" s="1"/>
  <c r="V1096" i="3" s="1"/>
  <c r="H769" i="14"/>
  <c r="F1368" i="3" a="1"/>
  <c r="F1368" i="3" s="1"/>
  <c r="V1368" i="3" s="1"/>
  <c r="M1207" i="3"/>
  <c r="F1207" i="14" s="1"/>
  <c r="F1191" i="16"/>
  <c r="F1191" i="14"/>
  <c r="F1231" i="14"/>
  <c r="F1231" i="16"/>
  <c r="H814" i="16"/>
  <c r="F1252" i="3" a="1"/>
  <c r="F1252" i="3" s="1"/>
  <c r="V1252" i="3" s="1"/>
  <c r="H647" i="14"/>
  <c r="H769" i="16"/>
  <c r="H783" i="14"/>
  <c r="G830" i="14"/>
  <c r="G830" i="16"/>
  <c r="F1024" i="14"/>
  <c r="F1024" i="16"/>
  <c r="G767" i="14"/>
  <c r="G767" i="16"/>
  <c r="H935" i="14"/>
  <c r="H814" i="14"/>
  <c r="F1141" i="14"/>
  <c r="F1141" i="16"/>
  <c r="F980" i="14"/>
  <c r="F980" i="16"/>
  <c r="I861" i="14"/>
  <c r="J861" i="14" s="1"/>
  <c r="K861" i="14" s="1"/>
  <c r="I861" i="16"/>
  <c r="J861" i="16" s="1"/>
  <c r="K861" i="16" s="1"/>
  <c r="G824" i="14"/>
  <c r="G824" i="16"/>
  <c r="G940" i="14"/>
  <c r="G940" i="16"/>
  <c r="F1026" i="14"/>
  <c r="F1026" i="16"/>
  <c r="G1006" i="14"/>
  <c r="G1006" i="16"/>
  <c r="I863" i="14"/>
  <c r="J863" i="14" s="1"/>
  <c r="K863" i="14" s="1"/>
  <c r="I863" i="16"/>
  <c r="J863" i="16" s="1"/>
  <c r="K863" i="16" s="1"/>
  <c r="G786" i="14"/>
  <c r="G786" i="16"/>
  <c r="F965" i="3" a="1"/>
  <c r="F965" i="3" s="1"/>
  <c r="V965" i="3" s="1"/>
  <c r="F1162" i="14"/>
  <c r="F1162" i="16"/>
  <c r="H783" i="16"/>
  <c r="F1204" i="14"/>
  <c r="F1204" i="16"/>
  <c r="G898" i="14"/>
  <c r="G898" i="16"/>
  <c r="G843" i="14"/>
  <c r="G843" i="16"/>
  <c r="G990" i="14"/>
  <c r="G990" i="16"/>
  <c r="G865" i="14"/>
  <c r="G865" i="16"/>
  <c r="G811" i="14"/>
  <c r="G811" i="16"/>
  <c r="I662" i="14"/>
  <c r="J662" i="14" s="1"/>
  <c r="K662" i="14" s="1"/>
  <c r="I662" i="16"/>
  <c r="J662" i="16" s="1"/>
  <c r="K662" i="16" s="1"/>
  <c r="I815" i="14"/>
  <c r="J815" i="14" s="1"/>
  <c r="K815" i="14" s="1"/>
  <c r="I815" i="16"/>
  <c r="J815" i="16" s="1"/>
  <c r="K815" i="16" s="1"/>
  <c r="G794" i="14"/>
  <c r="G794" i="16"/>
  <c r="I866" i="14"/>
  <c r="J866" i="14" s="1"/>
  <c r="K866" i="14" s="1"/>
  <c r="I866" i="16"/>
  <c r="J866" i="16" s="1"/>
  <c r="K866" i="16" s="1"/>
  <c r="H647" i="16"/>
  <c r="H935" i="16"/>
  <c r="J935" i="16"/>
  <c r="K935" i="16" s="1"/>
  <c r="G910" i="3" a="1"/>
  <c r="G910" i="3" s="1"/>
  <c r="W910" i="3" s="1"/>
  <c r="G925" i="3" a="1"/>
  <c r="G925" i="3" s="1"/>
  <c r="W925" i="3" s="1"/>
  <c r="G1037" i="3" a="1"/>
  <c r="G1037" i="3" s="1"/>
  <c r="W1037" i="3" s="1"/>
  <c r="G846" i="3" a="1"/>
  <c r="G846" i="3" s="1"/>
  <c r="W846" i="3" s="1"/>
  <c r="G902" i="3" a="1"/>
  <c r="G902" i="3" s="1"/>
  <c r="W902" i="3" s="1"/>
  <c r="G971" i="3" a="1"/>
  <c r="G971" i="3" s="1"/>
  <c r="W971" i="3" s="1"/>
  <c r="G921" i="3" a="1"/>
  <c r="G921" i="3" s="1"/>
  <c r="W921" i="3" s="1"/>
  <c r="G890" i="3" a="1"/>
  <c r="G890" i="3" s="1"/>
  <c r="W890" i="3" s="1"/>
  <c r="G855" i="3" a="1"/>
  <c r="G855" i="3" s="1"/>
  <c r="W855" i="3" s="1"/>
  <c r="G1014" i="3" a="1"/>
  <c r="G1014" i="3" s="1"/>
  <c r="W1014" i="3" s="1"/>
  <c r="H748" i="16" l="1"/>
  <c r="H766" i="16"/>
  <c r="H808" i="16"/>
  <c r="H634" i="16"/>
  <c r="H881" i="14"/>
  <c r="H708" i="16"/>
  <c r="H634" i="14"/>
  <c r="H766" i="14"/>
  <c r="H737" i="16"/>
  <c r="H708" i="14"/>
  <c r="H737" i="14"/>
  <c r="H735" i="16"/>
  <c r="H658" i="16"/>
  <c r="H658" i="14"/>
  <c r="H513" i="14"/>
  <c r="H881" i="16"/>
  <c r="F955" i="16"/>
  <c r="F955" i="14"/>
  <c r="G393" i="14"/>
  <c r="G393" i="16"/>
  <c r="O393" i="3"/>
  <c r="P393" i="3"/>
  <c r="F844" i="16"/>
  <c r="F844" i="14"/>
  <c r="I282" i="16"/>
  <c r="J282" i="16" s="1"/>
  <c r="K282" i="16" s="1"/>
  <c r="I282" i="14"/>
  <c r="J282" i="14" s="1"/>
  <c r="K282" i="14" s="1"/>
  <c r="H748" i="14"/>
  <c r="O765" i="3"/>
  <c r="G765" i="14"/>
  <c r="G765" i="16"/>
  <c r="P765" i="3"/>
  <c r="F793" i="14"/>
  <c r="F793" i="16"/>
  <c r="I609" i="16"/>
  <c r="J609" i="16" s="1"/>
  <c r="K609" i="16" s="1"/>
  <c r="I609" i="14"/>
  <c r="J609" i="14" s="1"/>
  <c r="K609" i="14" s="1"/>
  <c r="V873" i="3"/>
  <c r="F888" i="3" s="1" a="1"/>
  <c r="F888" i="3" s="1"/>
  <c r="M873" i="3"/>
  <c r="O563" i="3"/>
  <c r="P563" i="3"/>
  <c r="F563" i="14"/>
  <c r="F563" i="16"/>
  <c r="V969" i="3"/>
  <c r="F982" i="3" s="1" a="1"/>
  <c r="F982" i="3" s="1"/>
  <c r="M969" i="3"/>
  <c r="W405" i="3"/>
  <c r="G422" i="3" s="1" a="1"/>
  <c r="G422" i="3" s="1"/>
  <c r="N405" i="3"/>
  <c r="V948" i="3"/>
  <c r="F959" i="3" s="1" a="1"/>
  <c r="F959" i="3" s="1"/>
  <c r="M948" i="3"/>
  <c r="W782" i="3"/>
  <c r="G793" i="3" s="1" a="1"/>
  <c r="G793" i="3" s="1"/>
  <c r="N782" i="3"/>
  <c r="G782" i="16" s="1"/>
  <c r="V903" i="3"/>
  <c r="F914" i="3" s="1" a="1"/>
  <c r="F914" i="3" s="1"/>
  <c r="M903" i="3"/>
  <c r="G450" i="14"/>
  <c r="G450" i="16"/>
  <c r="O450" i="3"/>
  <c r="P450" i="3"/>
  <c r="G622" i="14"/>
  <c r="P622" i="3"/>
  <c r="G622" i="16"/>
  <c r="O622" i="3"/>
  <c r="V570" i="3"/>
  <c r="F672" i="3" s="1" a="1"/>
  <c r="F672" i="3" s="1"/>
  <c r="M570" i="3"/>
  <c r="F759" i="16"/>
  <c r="O759" i="3"/>
  <c r="P759" i="3"/>
  <c r="F759" i="14"/>
  <c r="F1013" i="14"/>
  <c r="F1013" i="16"/>
  <c r="F997" i="14"/>
  <c r="F997" i="16"/>
  <c r="F880" i="16"/>
  <c r="F880" i="14"/>
  <c r="W471" i="3"/>
  <c r="G478" i="3" s="1" a="1"/>
  <c r="G478" i="3" s="1"/>
  <c r="N471" i="3"/>
  <c r="W633" i="3"/>
  <c r="G773" i="3" s="1" a="1"/>
  <c r="G773" i="3" s="1"/>
  <c r="N633" i="3"/>
  <c r="F867" i="14"/>
  <c r="F867" i="16"/>
  <c r="P867" i="3"/>
  <c r="O867" i="3"/>
  <c r="H594" i="14"/>
  <c r="I743" i="14"/>
  <c r="J743" i="14" s="1"/>
  <c r="K743" i="14" s="1"/>
  <c r="I743" i="16"/>
  <c r="J743" i="16" s="1"/>
  <c r="K743" i="16" s="1"/>
  <c r="I819" i="14"/>
  <c r="J819" i="14" s="1"/>
  <c r="K819" i="14" s="1"/>
  <c r="I819" i="16"/>
  <c r="J819" i="16" s="1"/>
  <c r="K819" i="16" s="1"/>
  <c r="V857" i="3"/>
  <c r="F882" i="3" s="1" a="1"/>
  <c r="F882" i="3" s="1"/>
  <c r="M857" i="3"/>
  <c r="I543" i="16"/>
  <c r="J543" i="16" s="1"/>
  <c r="K543" i="16" s="1"/>
  <c r="I543" i="14"/>
  <c r="J543" i="14" s="1"/>
  <c r="K543" i="14" s="1"/>
  <c r="V1029" i="3"/>
  <c r="F1040" i="3" s="1" a="1"/>
  <c r="F1040" i="3" s="1"/>
  <c r="M1029" i="3"/>
  <c r="V1010" i="3"/>
  <c r="F1017" i="3" s="1" a="1"/>
  <c r="F1017" i="3" s="1"/>
  <c r="M1010" i="3"/>
  <c r="V894" i="3"/>
  <c r="F912" i="3" s="1" a="1"/>
  <c r="F912" i="3" s="1"/>
  <c r="M894" i="3"/>
  <c r="F928" i="16"/>
  <c r="F928" i="14"/>
  <c r="I273" i="14"/>
  <c r="J273" i="14" s="1"/>
  <c r="K273" i="14" s="1"/>
  <c r="I273" i="16"/>
  <c r="J273" i="16" s="1"/>
  <c r="K273" i="16" s="1"/>
  <c r="V878" i="3"/>
  <c r="F896" i="3" s="1" a="1"/>
  <c r="F896" i="3" s="1"/>
  <c r="M878" i="3"/>
  <c r="H594" i="16"/>
  <c r="I663" i="16"/>
  <c r="J663" i="16" s="1"/>
  <c r="K663" i="16" s="1"/>
  <c r="I663" i="14"/>
  <c r="J663" i="14" s="1"/>
  <c r="K663" i="14" s="1"/>
  <c r="H735" i="14"/>
  <c r="O761" i="3"/>
  <c r="G761" i="14"/>
  <c r="P761" i="3"/>
  <c r="G761" i="16"/>
  <c r="H513" i="16"/>
  <c r="F963" i="16"/>
  <c r="F963" i="14"/>
  <c r="I752" i="14"/>
  <c r="J752" i="14" s="1"/>
  <c r="K752" i="14" s="1"/>
  <c r="I752" i="16"/>
  <c r="J752" i="16" s="1"/>
  <c r="K752" i="16" s="1"/>
  <c r="V1011" i="3"/>
  <c r="F1028" i="3" s="1" a="1"/>
  <c r="F1028" i="3" s="1"/>
  <c r="M1011" i="3"/>
  <c r="O1011" i="3" s="1"/>
  <c r="P771" i="3"/>
  <c r="I771" i="16" s="1"/>
  <c r="F771" i="16"/>
  <c r="F771" i="14"/>
  <c r="O401" i="3"/>
  <c r="P401" i="3"/>
  <c r="F401" i="14"/>
  <c r="F401" i="16"/>
  <c r="W763" i="3"/>
  <c r="G778" i="3" s="1" a="1"/>
  <c r="G778" i="3" s="1"/>
  <c r="N763" i="3"/>
  <c r="V968" i="3"/>
  <c r="F991" i="3" s="1" a="1"/>
  <c r="F991" i="3" s="1"/>
  <c r="M968" i="3"/>
  <c r="I785" i="16"/>
  <c r="J785" i="16" s="1"/>
  <c r="K785" i="16" s="1"/>
  <c r="I785" i="14"/>
  <c r="J785" i="14" s="1"/>
  <c r="K785" i="14" s="1"/>
  <c r="O834" i="3"/>
  <c r="P834" i="3"/>
  <c r="G834" i="14"/>
  <c r="G834" i="16"/>
  <c r="I897" i="14"/>
  <c r="J897" i="14" s="1"/>
  <c r="K897" i="14" s="1"/>
  <c r="I897" i="16"/>
  <c r="J897" i="16" s="1"/>
  <c r="K897" i="16" s="1"/>
  <c r="V780" i="3"/>
  <c r="F800" i="3" s="1" a="1"/>
  <c r="F800" i="3" s="1"/>
  <c r="M780" i="3"/>
  <c r="O780" i="3" s="1"/>
  <c r="V414" i="3"/>
  <c r="F431" i="3" s="1" a="1"/>
  <c r="F431" i="3" s="1"/>
  <c r="M414" i="3"/>
  <c r="I648" i="14"/>
  <c r="J648" i="14" s="1"/>
  <c r="K648" i="14" s="1"/>
  <c r="I648" i="16"/>
  <c r="J648" i="16" s="1"/>
  <c r="K648" i="16" s="1"/>
  <c r="F661" i="14"/>
  <c r="F661" i="16"/>
  <c r="P798" i="3"/>
  <c r="F798" i="14"/>
  <c r="O798" i="3"/>
  <c r="F798" i="16"/>
  <c r="O306" i="3"/>
  <c r="F306" i="14"/>
  <c r="F306" i="16"/>
  <c r="P306" i="3"/>
  <c r="W860" i="3"/>
  <c r="G872" i="3" s="1" a="1"/>
  <c r="G872" i="3" s="1"/>
  <c r="N860" i="3"/>
  <c r="I281" i="16"/>
  <c r="J281" i="16" s="1"/>
  <c r="K281" i="16" s="1"/>
  <c r="I281" i="14"/>
  <c r="J281" i="14" s="1"/>
  <c r="K281" i="14" s="1"/>
  <c r="F884" i="14"/>
  <c r="F884" i="16"/>
  <c r="I820" i="14"/>
  <c r="J820" i="14" s="1"/>
  <c r="K820" i="14" s="1"/>
  <c r="I820" i="16"/>
  <c r="J820" i="16" s="1"/>
  <c r="K820" i="16" s="1"/>
  <c r="H261" i="14"/>
  <c r="H757" i="14"/>
  <c r="H272" i="14"/>
  <c r="G840" i="16"/>
  <c r="G840" i="14"/>
  <c r="O840" i="3"/>
  <c r="H322" i="14"/>
  <c r="I336" i="14"/>
  <c r="J336" i="14" s="1"/>
  <c r="K336" i="14" s="1"/>
  <c r="I336" i="16"/>
  <c r="G780" i="14"/>
  <c r="G780" i="16"/>
  <c r="H271" i="14"/>
  <c r="H808" i="14"/>
  <c r="V774" i="3"/>
  <c r="F790" i="3" s="1" a="1"/>
  <c r="F790" i="3" s="1"/>
  <c r="M774" i="3"/>
  <c r="V822" i="3"/>
  <c r="F841" i="3" s="1" a="1"/>
  <c r="F841" i="3" s="1"/>
  <c r="M822" i="3"/>
  <c r="V313" i="3"/>
  <c r="F335" i="3" s="1" a="1"/>
  <c r="F335" i="3" s="1"/>
  <c r="M313" i="3"/>
  <c r="V889" i="3"/>
  <c r="F902" i="3" s="1" a="1"/>
  <c r="F902" i="3" s="1"/>
  <c r="M889" i="3"/>
  <c r="H261" i="16"/>
  <c r="H757" i="16"/>
  <c r="H272" i="16"/>
  <c r="W948" i="3"/>
  <c r="G959" i="3" s="1" a="1"/>
  <c r="G959" i="3" s="1"/>
  <c r="N948" i="3"/>
  <c r="H322" i="16"/>
  <c r="J322" i="16"/>
  <c r="K322" i="16" s="1"/>
  <c r="W800" i="3"/>
  <c r="G864" i="3" s="1" a="1"/>
  <c r="G864" i="3" s="1"/>
  <c r="N800" i="3"/>
  <c r="G800" i="16" s="1"/>
  <c r="H271" i="16"/>
  <c r="O859" i="3"/>
  <c r="F859" i="16"/>
  <c r="P859" i="3"/>
  <c r="F859" i="14"/>
  <c r="F996" i="14"/>
  <c r="F996" i="16"/>
  <c r="F1027" i="3" a="1"/>
  <c r="F1027" i="3" s="1"/>
  <c r="M1009" i="3"/>
  <c r="F1009" i="14" s="1"/>
  <c r="I901" i="16"/>
  <c r="I901" i="14"/>
  <c r="J883" i="16"/>
  <c r="K883" i="16" s="1"/>
  <c r="H883" i="16"/>
  <c r="G1011" i="14"/>
  <c r="G1011" i="16"/>
  <c r="J883" i="14"/>
  <c r="K883" i="14" s="1"/>
  <c r="H883" i="14"/>
  <c r="G1039" i="3" a="1"/>
  <c r="G1039" i="3" s="1"/>
  <c r="W1039" i="3" s="1"/>
  <c r="N1028" i="3"/>
  <c r="O893" i="3"/>
  <c r="F893" i="14"/>
  <c r="F893" i="16"/>
  <c r="F1006" i="3" a="1"/>
  <c r="F1006" i="3" s="1"/>
  <c r="V1006" i="3" s="1"/>
  <c r="M964" i="3"/>
  <c r="F964" i="14" s="1"/>
  <c r="P1065" i="3"/>
  <c r="F1207" i="16"/>
  <c r="P787" i="3"/>
  <c r="P845" i="3"/>
  <c r="P893" i="3"/>
  <c r="P895" i="3"/>
  <c r="P887" i="3"/>
  <c r="P999" i="3"/>
  <c r="N925" i="3"/>
  <c r="O925" i="3" s="1"/>
  <c r="M1262" i="3"/>
  <c r="F1273" i="3" a="1"/>
  <c r="F1273" i="3" s="1"/>
  <c r="V1273" i="3" s="1"/>
  <c r="N1037" i="3"/>
  <c r="N890" i="3"/>
  <c r="O890" i="3" s="1"/>
  <c r="N971" i="3"/>
  <c r="M1252" i="3"/>
  <c r="F1260" i="3" a="1"/>
  <c r="F1260" i="3" s="1"/>
  <c r="V1260" i="3" s="1"/>
  <c r="N796" i="3"/>
  <c r="G812" i="3" a="1"/>
  <c r="G812" i="3" s="1"/>
  <c r="W812" i="3" s="1"/>
  <c r="N921" i="3"/>
  <c r="O921" i="3" s="1"/>
  <c r="N902" i="3"/>
  <c r="M1096" i="3"/>
  <c r="F1112" i="3" a="1"/>
  <c r="F1112" i="3" s="1"/>
  <c r="V1112" i="3" s="1"/>
  <c r="M1047" i="3"/>
  <c r="F1068" i="3" a="1"/>
  <c r="F1068" i="3" s="1"/>
  <c r="V1068" i="3" s="1"/>
  <c r="N910" i="3"/>
  <c r="P910" i="3" s="1"/>
  <c r="N1014" i="3"/>
  <c r="P1014" i="3" s="1"/>
  <c r="N855" i="3"/>
  <c r="O855" i="3" s="1"/>
  <c r="N846" i="3"/>
  <c r="O846" i="3" s="1"/>
  <c r="M965" i="3"/>
  <c r="F989" i="3" a="1"/>
  <c r="F989" i="3" s="1"/>
  <c r="V989" i="3" s="1"/>
  <c r="M1221" i="3"/>
  <c r="F1374" i="3" a="1"/>
  <c r="F1374" i="3" s="1"/>
  <c r="V1374" i="3" s="1"/>
  <c r="M1368" i="3"/>
  <c r="H866" i="16"/>
  <c r="F1235" i="14"/>
  <c r="F1235" i="16"/>
  <c r="F1245" i="14"/>
  <c r="F1245" i="16"/>
  <c r="H861" i="14"/>
  <c r="H815" i="16"/>
  <c r="H861" i="16"/>
  <c r="G937" i="14"/>
  <c r="G937" i="16"/>
  <c r="G787" i="14"/>
  <c r="G787" i="16"/>
  <c r="I786" i="14"/>
  <c r="J786" i="14" s="1"/>
  <c r="K786" i="14" s="1"/>
  <c r="I786" i="16"/>
  <c r="J786" i="16" s="1"/>
  <c r="K786" i="16" s="1"/>
  <c r="G847" i="14"/>
  <c r="G847" i="16"/>
  <c r="G886" i="14"/>
  <c r="G886" i="16"/>
  <c r="I940" i="14"/>
  <c r="J940" i="14" s="1"/>
  <c r="K940" i="14" s="1"/>
  <c r="I940" i="16"/>
  <c r="J940" i="16" s="1"/>
  <c r="K940" i="16" s="1"/>
  <c r="H815" i="14"/>
  <c r="H863" i="14"/>
  <c r="G800" i="14"/>
  <c r="G827" i="14"/>
  <c r="G827" i="16"/>
  <c r="G876" i="14"/>
  <c r="G876" i="16"/>
  <c r="G877" i="14"/>
  <c r="G877" i="16"/>
  <c r="G1048" i="14"/>
  <c r="G1048" i="16"/>
  <c r="I794" i="14"/>
  <c r="J794" i="14" s="1"/>
  <c r="K794" i="14" s="1"/>
  <c r="I794" i="16"/>
  <c r="J794" i="16" s="1"/>
  <c r="K794" i="16" s="1"/>
  <c r="G896" i="14"/>
  <c r="G896" i="16"/>
  <c r="H662" i="16"/>
  <c r="F1275" i="3" a="1"/>
  <c r="F1275" i="3" s="1"/>
  <c r="V1275" i="3" s="1"/>
  <c r="F1133" i="3" a="1"/>
  <c r="F1133" i="3" s="1"/>
  <c r="V1133" i="3" s="1"/>
  <c r="F1168" i="3" a="1"/>
  <c r="F1168" i="3" s="1"/>
  <c r="V1168" i="3" s="1"/>
  <c r="F1219" i="14"/>
  <c r="F1219" i="16"/>
  <c r="F957" i="14"/>
  <c r="F957" i="16"/>
  <c r="F1087" i="14"/>
  <c r="F1087" i="16"/>
  <c r="G914" i="14"/>
  <c r="G914" i="16"/>
  <c r="G874" i="14"/>
  <c r="G874" i="16"/>
  <c r="I767" i="14"/>
  <c r="J767" i="14" s="1"/>
  <c r="K767" i="14" s="1"/>
  <c r="I767" i="16"/>
  <c r="J767" i="16" s="1"/>
  <c r="K767" i="16" s="1"/>
  <c r="I824" i="14"/>
  <c r="J824" i="14" s="1"/>
  <c r="K824" i="14" s="1"/>
  <c r="I824" i="16"/>
  <c r="J824" i="16" s="1"/>
  <c r="K824" i="16" s="1"/>
  <c r="H866" i="14"/>
  <c r="H662" i="14"/>
  <c r="F1242" i="3" a="1"/>
  <c r="F1242" i="3" s="1"/>
  <c r="V1242" i="3" s="1"/>
  <c r="I811" i="14"/>
  <c r="J811" i="14" s="1"/>
  <c r="K811" i="14" s="1"/>
  <c r="I811" i="16"/>
  <c r="J811" i="16" s="1"/>
  <c r="K811" i="16" s="1"/>
  <c r="I865" i="14"/>
  <c r="J865" i="14" s="1"/>
  <c r="K865" i="14" s="1"/>
  <c r="I865" i="16"/>
  <c r="J865" i="16" s="1"/>
  <c r="K865" i="16" s="1"/>
  <c r="H863" i="16"/>
  <c r="F1036" i="14"/>
  <c r="F1036" i="16"/>
  <c r="G947" i="3" a="1"/>
  <c r="G947" i="3" s="1"/>
  <c r="W947" i="3" s="1"/>
  <c r="G1013" i="3" a="1"/>
  <c r="G1013" i="3" s="1"/>
  <c r="W1013" i="3" s="1"/>
  <c r="G905" i="3" a="1"/>
  <c r="G905" i="3" s="1"/>
  <c r="W905" i="3" s="1"/>
  <c r="G908" i="3" a="1"/>
  <c r="G908" i="3" s="1"/>
  <c r="W908" i="3" s="1"/>
  <c r="G934" i="3" a="1"/>
  <c r="G934" i="3" s="1"/>
  <c r="W934" i="3" s="1"/>
  <c r="G1073" i="3" a="1"/>
  <c r="G1073" i="3" s="1"/>
  <c r="W1073" i="3" s="1"/>
  <c r="G851" i="3" a="1"/>
  <c r="G851" i="3" s="1"/>
  <c r="W851" i="3" s="1"/>
  <c r="G871" i="3" a="1"/>
  <c r="G871" i="3" s="1"/>
  <c r="W871" i="3" s="1"/>
  <c r="G949" i="3" a="1"/>
  <c r="G949" i="3" s="1"/>
  <c r="W949" i="3" s="1"/>
  <c r="G979" i="3" a="1"/>
  <c r="G979" i="3" s="1"/>
  <c r="W979" i="3" s="1"/>
  <c r="H336" i="14" l="1"/>
  <c r="H785" i="16"/>
  <c r="G782" i="14"/>
  <c r="H819" i="14"/>
  <c r="P1011" i="3"/>
  <c r="I1011" i="16" s="1"/>
  <c r="J1011" i="16" s="1"/>
  <c r="K1011" i="16" s="1"/>
  <c r="H281" i="16"/>
  <c r="H648" i="16"/>
  <c r="H897" i="14"/>
  <c r="I401" i="14"/>
  <c r="J401" i="14" s="1"/>
  <c r="K401" i="14" s="1"/>
  <c r="H281" i="14"/>
  <c r="H648" i="14"/>
  <c r="H752" i="16"/>
  <c r="H273" i="16"/>
  <c r="H543" i="16"/>
  <c r="H282" i="16"/>
  <c r="H820" i="16"/>
  <c r="J771" i="16"/>
  <c r="K771" i="16" s="1"/>
  <c r="H771" i="16"/>
  <c r="F774" i="14"/>
  <c r="F774" i="16"/>
  <c r="P774" i="3"/>
  <c r="O774" i="3"/>
  <c r="V1028" i="3"/>
  <c r="F1039" i="3" s="1" a="1"/>
  <c r="F1039" i="3" s="1"/>
  <c r="M1028" i="3"/>
  <c r="O1028" i="3" s="1"/>
  <c r="I450" i="16"/>
  <c r="J450" i="16" s="1"/>
  <c r="K450" i="16" s="1"/>
  <c r="I450" i="14"/>
  <c r="J450" i="14" s="1"/>
  <c r="K450" i="14" s="1"/>
  <c r="V959" i="3"/>
  <c r="F972" i="3" s="1" a="1"/>
  <c r="F972" i="3" s="1"/>
  <c r="M959" i="3"/>
  <c r="I563" i="16"/>
  <c r="J563" i="16" s="1"/>
  <c r="K563" i="16" s="1"/>
  <c r="I563" i="14"/>
  <c r="J563" i="14" s="1"/>
  <c r="K563" i="14" s="1"/>
  <c r="V1027" i="3"/>
  <c r="F1033" i="3" s="1" a="1"/>
  <c r="F1033" i="3" s="1"/>
  <c r="V1033" i="3" s="1"/>
  <c r="H336" i="16"/>
  <c r="J336" i="16"/>
  <c r="K336" i="16" s="1"/>
  <c r="I306" i="14"/>
  <c r="J306" i="14" s="1"/>
  <c r="K306" i="14" s="1"/>
  <c r="I306" i="16"/>
  <c r="J306" i="16" s="1"/>
  <c r="K306" i="16" s="1"/>
  <c r="V790" i="3"/>
  <c r="F803" i="3" s="1" a="1"/>
  <c r="F803" i="3" s="1"/>
  <c r="M790" i="3"/>
  <c r="H820" i="14"/>
  <c r="H897" i="16"/>
  <c r="H785" i="14"/>
  <c r="H752" i="14"/>
  <c r="H543" i="14"/>
  <c r="F570" i="14"/>
  <c r="O570" i="3"/>
  <c r="F570" i="16"/>
  <c r="P570" i="3"/>
  <c r="O405" i="3"/>
  <c r="P405" i="3"/>
  <c r="G405" i="16"/>
  <c r="G405" i="14"/>
  <c r="O873" i="3"/>
  <c r="F873" i="14"/>
  <c r="P873" i="3"/>
  <c r="F873" i="16"/>
  <c r="W864" i="3"/>
  <c r="G880" i="3" s="1" a="1"/>
  <c r="G880" i="3" s="1"/>
  <c r="W880" i="3" s="1"/>
  <c r="N864" i="3"/>
  <c r="F889" i="16"/>
  <c r="F889" i="14"/>
  <c r="I798" i="14"/>
  <c r="J798" i="14" s="1"/>
  <c r="K798" i="14" s="1"/>
  <c r="I798" i="16"/>
  <c r="J798" i="16" s="1"/>
  <c r="K798" i="16" s="1"/>
  <c r="F878" i="14"/>
  <c r="F878" i="16"/>
  <c r="O878" i="3"/>
  <c r="P878" i="3"/>
  <c r="F894" i="16"/>
  <c r="F894" i="14"/>
  <c r="H743" i="14"/>
  <c r="V672" i="3"/>
  <c r="F684" i="3" s="1" a="1"/>
  <c r="F684" i="3" s="1"/>
  <c r="M672" i="3"/>
  <c r="W422" i="3"/>
  <c r="G434" i="3" s="1" a="1"/>
  <c r="G434" i="3" s="1"/>
  <c r="N422" i="3"/>
  <c r="V888" i="3"/>
  <c r="F1001" i="3" s="1" a="1"/>
  <c r="F1001" i="3" s="1"/>
  <c r="M888" i="3"/>
  <c r="V902" i="3"/>
  <c r="F913" i="3" s="1" a="1"/>
  <c r="F913" i="3" s="1"/>
  <c r="M902" i="3"/>
  <c r="P902" i="3" s="1"/>
  <c r="I840" i="16"/>
  <c r="J840" i="16" s="1"/>
  <c r="K840" i="16" s="1"/>
  <c r="I840" i="14"/>
  <c r="J840" i="14" s="1"/>
  <c r="K840" i="14" s="1"/>
  <c r="O860" i="3"/>
  <c r="P860" i="3"/>
  <c r="G860" i="16"/>
  <c r="G860" i="14"/>
  <c r="I401" i="16"/>
  <c r="J401" i="16" s="1"/>
  <c r="K401" i="16" s="1"/>
  <c r="I761" i="14"/>
  <c r="J761" i="14" s="1"/>
  <c r="K761" i="14" s="1"/>
  <c r="I761" i="16"/>
  <c r="J761" i="16" s="1"/>
  <c r="K761" i="16" s="1"/>
  <c r="V896" i="3"/>
  <c r="F906" i="3" s="1" a="1"/>
  <c r="F906" i="3" s="1"/>
  <c r="M896" i="3"/>
  <c r="V912" i="3"/>
  <c r="F933" i="3" s="1" a="1"/>
  <c r="F933" i="3" s="1"/>
  <c r="M912" i="3"/>
  <c r="H743" i="16"/>
  <c r="P633" i="3"/>
  <c r="G633" i="16"/>
  <c r="G633" i="14"/>
  <c r="O633" i="3"/>
  <c r="I622" i="14"/>
  <c r="J622" i="14" s="1"/>
  <c r="K622" i="14" s="1"/>
  <c r="I622" i="16"/>
  <c r="J622" i="16" s="1"/>
  <c r="K622" i="16" s="1"/>
  <c r="F903" i="14"/>
  <c r="F903" i="16"/>
  <c r="O903" i="3"/>
  <c r="P903" i="3"/>
  <c r="F969" i="14"/>
  <c r="F969" i="16"/>
  <c r="H609" i="16"/>
  <c r="F313" i="14"/>
  <c r="P313" i="3"/>
  <c r="F313" i="16"/>
  <c r="O313" i="3"/>
  <c r="W872" i="3"/>
  <c r="G891" i="3" s="1" a="1"/>
  <c r="G891" i="3" s="1"/>
  <c r="N872" i="3"/>
  <c r="F414" i="14"/>
  <c r="F414" i="16"/>
  <c r="P414" i="3"/>
  <c r="O414" i="3"/>
  <c r="F968" i="14"/>
  <c r="F968" i="16"/>
  <c r="H273" i="14"/>
  <c r="F1010" i="14"/>
  <c r="F1010" i="16"/>
  <c r="F857" i="14"/>
  <c r="F857" i="16"/>
  <c r="O857" i="3"/>
  <c r="P857" i="3"/>
  <c r="W773" i="3"/>
  <c r="G789" i="3" s="1" a="1"/>
  <c r="G789" i="3" s="1"/>
  <c r="N773" i="3"/>
  <c r="V914" i="3"/>
  <c r="F929" i="3" s="1" a="1"/>
  <c r="F929" i="3" s="1"/>
  <c r="M914" i="3"/>
  <c r="V982" i="3"/>
  <c r="F1004" i="3" s="1" a="1"/>
  <c r="F1004" i="3" s="1"/>
  <c r="M982" i="3"/>
  <c r="H609" i="14"/>
  <c r="I765" i="14"/>
  <c r="I765" i="16"/>
  <c r="O948" i="3"/>
  <c r="G948" i="14"/>
  <c r="G948" i="16"/>
  <c r="V335" i="3"/>
  <c r="F495" i="3" s="1" a="1"/>
  <c r="F495" i="3" s="1"/>
  <c r="M335" i="3"/>
  <c r="V431" i="3"/>
  <c r="F443" i="3" s="1" a="1"/>
  <c r="F443" i="3" s="1"/>
  <c r="M431" i="3"/>
  <c r="V991" i="3"/>
  <c r="F1110" i="3" s="1" a="1"/>
  <c r="F1110" i="3" s="1"/>
  <c r="M991" i="3"/>
  <c r="H663" i="16"/>
  <c r="V1017" i="3"/>
  <c r="F1051" i="3" s="1" a="1"/>
  <c r="F1051" i="3" s="1"/>
  <c r="M1017" i="3"/>
  <c r="V882" i="3"/>
  <c r="F898" i="3" s="1" a="1"/>
  <c r="F898" i="3" s="1"/>
  <c r="M882" i="3"/>
  <c r="P471" i="3"/>
  <c r="G471" i="14"/>
  <c r="O471" i="3"/>
  <c r="G471" i="16"/>
  <c r="P782" i="3"/>
  <c r="O782" i="3"/>
  <c r="I393" i="16"/>
  <c r="J393" i="16" s="1"/>
  <c r="K393" i="16" s="1"/>
  <c r="I393" i="14"/>
  <c r="J393" i="14" s="1"/>
  <c r="K393" i="14" s="1"/>
  <c r="W959" i="3"/>
  <c r="G972" i="3" s="1" a="1"/>
  <c r="G972" i="3" s="1"/>
  <c r="N959" i="3"/>
  <c r="F822" i="14"/>
  <c r="F822" i="16"/>
  <c r="O822" i="3"/>
  <c r="P822" i="3"/>
  <c r="F780" i="16"/>
  <c r="F780" i="14"/>
  <c r="P780" i="3"/>
  <c r="I780" i="16" s="1"/>
  <c r="G763" i="16"/>
  <c r="G763" i="14"/>
  <c r="O763" i="3"/>
  <c r="P763" i="3"/>
  <c r="H663" i="14"/>
  <c r="F1029" i="16"/>
  <c r="F1029" i="14"/>
  <c r="W478" i="3"/>
  <c r="G484" i="3" s="1" a="1"/>
  <c r="G484" i="3" s="1"/>
  <c r="N478" i="3"/>
  <c r="W793" i="3"/>
  <c r="G923" i="3" s="1" a="1"/>
  <c r="G923" i="3" s="1"/>
  <c r="W923" i="3" s="1"/>
  <c r="N793" i="3"/>
  <c r="H282" i="14"/>
  <c r="I771" i="14"/>
  <c r="I859" i="14"/>
  <c r="J859" i="14" s="1"/>
  <c r="K859" i="14" s="1"/>
  <c r="I859" i="16"/>
  <c r="J859" i="16" s="1"/>
  <c r="K859" i="16" s="1"/>
  <c r="V841" i="3"/>
  <c r="F849" i="3" s="1" a="1"/>
  <c r="F849" i="3" s="1"/>
  <c r="M841" i="3"/>
  <c r="V800" i="3"/>
  <c r="F809" i="3" s="1" a="1"/>
  <c r="F809" i="3" s="1"/>
  <c r="M800" i="3"/>
  <c r="O800" i="3" s="1"/>
  <c r="I834" i="14"/>
  <c r="J834" i="14" s="1"/>
  <c r="K834" i="14" s="1"/>
  <c r="I834" i="16"/>
  <c r="J834" i="16" s="1"/>
  <c r="K834" i="16" s="1"/>
  <c r="W778" i="3"/>
  <c r="G799" i="3" s="1" a="1"/>
  <c r="G799" i="3" s="1"/>
  <c r="N778" i="3"/>
  <c r="F1011" i="14"/>
  <c r="F1011" i="16"/>
  <c r="V1040" i="3"/>
  <c r="F1055" i="3" s="1" a="1"/>
  <c r="F1055" i="3" s="1"/>
  <c r="M1040" i="3"/>
  <c r="H819" i="16"/>
  <c r="I867" i="14"/>
  <c r="J867" i="14" s="1"/>
  <c r="K867" i="14" s="1"/>
  <c r="I867" i="16"/>
  <c r="J867" i="16" s="1"/>
  <c r="K867" i="16" s="1"/>
  <c r="I759" i="14"/>
  <c r="J759" i="14" s="1"/>
  <c r="K759" i="14" s="1"/>
  <c r="I759" i="16"/>
  <c r="J759" i="16" s="1"/>
  <c r="K759" i="16" s="1"/>
  <c r="F948" i="14"/>
  <c r="F948" i="16"/>
  <c r="P948" i="3"/>
  <c r="M1027" i="3"/>
  <c r="F1027" i="14" s="1"/>
  <c r="F1009" i="16"/>
  <c r="G1028" i="16"/>
  <c r="P1028" i="3"/>
  <c r="G1028" i="14"/>
  <c r="G1056" i="3" a="1"/>
  <c r="G1056" i="3" s="1"/>
  <c r="W1056" i="3" s="1"/>
  <c r="N1039" i="3"/>
  <c r="J901" i="14"/>
  <c r="K901" i="14" s="1"/>
  <c r="H901" i="14"/>
  <c r="J901" i="16"/>
  <c r="K901" i="16" s="1"/>
  <c r="H901" i="16"/>
  <c r="F964" i="16"/>
  <c r="M1006" i="3"/>
  <c r="P1006" i="3" s="1"/>
  <c r="O910" i="3"/>
  <c r="O1014" i="3"/>
  <c r="P890" i="3"/>
  <c r="P855" i="3"/>
  <c r="P925" i="3"/>
  <c r="P846" i="3"/>
  <c r="M1273" i="3"/>
  <c r="F1281" i="3" a="1"/>
  <c r="F1281" i="3" s="1"/>
  <c r="V1281" i="3" s="1"/>
  <c r="M1260" i="3"/>
  <c r="F1282" i="3" a="1"/>
  <c r="F1282" i="3" s="1"/>
  <c r="V1282" i="3" s="1"/>
  <c r="N812" i="3"/>
  <c r="O812" i="3" s="1"/>
  <c r="G823" i="3" a="1"/>
  <c r="G823" i="3" s="1"/>
  <c r="W823" i="3" s="1"/>
  <c r="N1073" i="3"/>
  <c r="P1073" i="3" s="1"/>
  <c r="N947" i="3"/>
  <c r="O947" i="3" s="1"/>
  <c r="P796" i="3"/>
  <c r="O796" i="3"/>
  <c r="N1013" i="3"/>
  <c r="O1013" i="3" s="1"/>
  <c r="N934" i="3"/>
  <c r="M1242" i="3"/>
  <c r="M1168" i="3"/>
  <c r="P921" i="3"/>
  <c r="N979" i="3"/>
  <c r="M1133" i="3"/>
  <c r="F1150" i="3" a="1"/>
  <c r="F1150" i="3" s="1"/>
  <c r="V1150" i="3" s="1"/>
  <c r="M989" i="3"/>
  <c r="M1275" i="3"/>
  <c r="F1287" i="3" a="1"/>
  <c r="F1287" i="3" s="1"/>
  <c r="V1287" i="3" s="1"/>
  <c r="N851" i="3"/>
  <c r="P851" i="3" s="1"/>
  <c r="M1068" i="3"/>
  <c r="F1086" i="3" a="1"/>
  <c r="F1086" i="3" s="1"/>
  <c r="V1086" i="3" s="1"/>
  <c r="N949" i="3"/>
  <c r="N908" i="3"/>
  <c r="N871" i="3"/>
  <c r="P871" i="3" s="1"/>
  <c r="N905" i="3"/>
  <c r="O905" i="3" s="1"/>
  <c r="M1112" i="3"/>
  <c r="F1368" i="14"/>
  <c r="F1368" i="16"/>
  <c r="M1374" i="3"/>
  <c r="F1390" i="3" a="1"/>
  <c r="F1390" i="3" s="1"/>
  <c r="V1390" i="3" s="1"/>
  <c r="H940" i="14"/>
  <c r="F1262" i="14"/>
  <c r="F1262" i="16"/>
  <c r="F1252" i="14"/>
  <c r="F1252" i="16"/>
  <c r="H786" i="14"/>
  <c r="H865" i="14"/>
  <c r="H767" i="14"/>
  <c r="I827" i="14"/>
  <c r="J827" i="14" s="1"/>
  <c r="K827" i="14" s="1"/>
  <c r="I827" i="16"/>
  <c r="J827" i="16" s="1"/>
  <c r="K827" i="16" s="1"/>
  <c r="F1047" i="14"/>
  <c r="F1047" i="16"/>
  <c r="H794" i="14"/>
  <c r="G907" i="14"/>
  <c r="G907" i="16"/>
  <c r="F1175" i="14"/>
  <c r="F1175" i="16"/>
  <c r="I874" i="14"/>
  <c r="J874" i="14" s="1"/>
  <c r="K874" i="14" s="1"/>
  <c r="I874" i="16"/>
  <c r="J874" i="16" s="1"/>
  <c r="K874" i="16" s="1"/>
  <c r="H865" i="16"/>
  <c r="F1025" i="3" a="1"/>
  <c r="F1025" i="3" s="1"/>
  <c r="V1025" i="3" s="1"/>
  <c r="G917" i="14"/>
  <c r="G917" i="16"/>
  <c r="G1025" i="14"/>
  <c r="G1025" i="16"/>
  <c r="G842" i="14"/>
  <c r="G842" i="16"/>
  <c r="G829" i="14"/>
  <c r="G829" i="16"/>
  <c r="G796" i="14"/>
  <c r="G796" i="16"/>
  <c r="H811" i="16"/>
  <c r="H824" i="16"/>
  <c r="F1158" i="14"/>
  <c r="F1158" i="16"/>
  <c r="H786" i="16"/>
  <c r="F1221" i="14"/>
  <c r="F1221" i="16"/>
  <c r="I1048" i="14"/>
  <c r="J1048" i="14" s="1"/>
  <c r="K1048" i="14" s="1"/>
  <c r="I1048" i="16"/>
  <c r="J1048" i="16" s="1"/>
  <c r="K1048" i="16" s="1"/>
  <c r="G850" i="14"/>
  <c r="G850" i="16"/>
  <c r="I877" i="14"/>
  <c r="J877" i="14" s="1"/>
  <c r="K877" i="14" s="1"/>
  <c r="I877" i="16"/>
  <c r="J877" i="16" s="1"/>
  <c r="K877" i="16" s="1"/>
  <c r="F965" i="14"/>
  <c r="F965" i="16"/>
  <c r="I787" i="14"/>
  <c r="J787" i="14" s="1"/>
  <c r="K787" i="14" s="1"/>
  <c r="I787" i="16"/>
  <c r="J787" i="16" s="1"/>
  <c r="K787" i="16" s="1"/>
  <c r="F1096" i="14"/>
  <c r="F1096" i="16"/>
  <c r="I876" i="14"/>
  <c r="J876" i="14" s="1"/>
  <c r="K876" i="14" s="1"/>
  <c r="I876" i="16"/>
  <c r="J876" i="16" s="1"/>
  <c r="K876" i="16" s="1"/>
  <c r="G795" i="14"/>
  <c r="G795" i="16"/>
  <c r="H811" i="14"/>
  <c r="H824" i="14"/>
  <c r="F1034" i="14"/>
  <c r="F1034" i="16"/>
  <c r="H794" i="16"/>
  <c r="G953" i="14"/>
  <c r="G953" i="16"/>
  <c r="G1000" i="14"/>
  <c r="G1000" i="16"/>
  <c r="G879" i="14"/>
  <c r="G879" i="16"/>
  <c r="H767" i="16"/>
  <c r="H940" i="16"/>
  <c r="G983" i="3" a="1"/>
  <c r="G983" i="3" s="1"/>
  <c r="W983" i="3" s="1"/>
  <c r="G1018" i="3" a="1"/>
  <c r="G1018" i="3" s="1"/>
  <c r="W1018" i="3" s="1"/>
  <c r="G998" i="3" a="1"/>
  <c r="G998" i="3" s="1"/>
  <c r="W998" i="3" s="1"/>
  <c r="G927" i="3" a="1"/>
  <c r="G927" i="3" s="1"/>
  <c r="W927" i="3" s="1"/>
  <c r="G1043" i="3" a="1"/>
  <c r="G1043" i="3" s="1"/>
  <c r="W1043" i="3" s="1"/>
  <c r="G931" i="3" a="1"/>
  <c r="G931" i="3" s="1"/>
  <c r="W931" i="3" s="1"/>
  <c r="G944" i="3" a="1"/>
  <c r="G944" i="3" s="1"/>
  <c r="W944" i="3" s="1"/>
  <c r="G913" i="3" a="1"/>
  <c r="G913" i="3" s="1"/>
  <c r="W913" i="3" s="1"/>
  <c r="G956" i="3" a="1"/>
  <c r="G956" i="3" s="1"/>
  <c r="W956" i="3" s="1"/>
  <c r="G862" i="3" a="1"/>
  <c r="G862" i="3" s="1"/>
  <c r="W862" i="3" s="1"/>
  <c r="F1027" i="16" l="1"/>
  <c r="I1011" i="14"/>
  <c r="J1011" i="14" s="1"/>
  <c r="K1011" i="14" s="1"/>
  <c r="H306" i="16"/>
  <c r="I782" i="16"/>
  <c r="J782" i="16" s="1"/>
  <c r="K782" i="16" s="1"/>
  <c r="M1033" i="3"/>
  <c r="H759" i="16"/>
  <c r="H401" i="14"/>
  <c r="H450" i="16"/>
  <c r="H759" i="14"/>
  <c r="I782" i="14"/>
  <c r="J782" i="14" s="1"/>
  <c r="K782" i="14" s="1"/>
  <c r="H761" i="14"/>
  <c r="H867" i="14"/>
  <c r="H393" i="16"/>
  <c r="N880" i="3"/>
  <c r="P880" i="3" s="1"/>
  <c r="O902" i="3"/>
  <c r="H798" i="16"/>
  <c r="N923" i="3"/>
  <c r="O923" i="3" s="1"/>
  <c r="J780" i="16"/>
  <c r="K780" i="16" s="1"/>
  <c r="H780" i="16"/>
  <c r="H834" i="16"/>
  <c r="H859" i="14"/>
  <c r="W484" i="3"/>
  <c r="G503" i="3" s="1" a="1"/>
  <c r="G503" i="3" s="1"/>
  <c r="N484" i="3"/>
  <c r="F1017" i="16"/>
  <c r="F1017" i="14"/>
  <c r="V495" i="3"/>
  <c r="F510" i="3" s="1" a="1"/>
  <c r="F510" i="3" s="1"/>
  <c r="M495" i="3"/>
  <c r="V1004" i="3"/>
  <c r="F1023" i="3" s="1" a="1"/>
  <c r="F1023" i="3" s="1"/>
  <c r="M1004" i="3"/>
  <c r="H622" i="16"/>
  <c r="O912" i="3"/>
  <c r="F912" i="14"/>
  <c r="F912" i="16"/>
  <c r="P912" i="3"/>
  <c r="H401" i="16"/>
  <c r="H840" i="14"/>
  <c r="W434" i="3"/>
  <c r="G446" i="3" s="1" a="1"/>
  <c r="G446" i="3" s="1"/>
  <c r="N434" i="3"/>
  <c r="P864" i="3"/>
  <c r="O864" i="3"/>
  <c r="F1028" i="14"/>
  <c r="F1028" i="16"/>
  <c r="F1040" i="16"/>
  <c r="F1040" i="14"/>
  <c r="G959" i="14"/>
  <c r="O959" i="3"/>
  <c r="G959" i="16"/>
  <c r="V1051" i="3"/>
  <c r="F1066" i="3" s="1" a="1"/>
  <c r="F1066" i="3" s="1"/>
  <c r="M1051" i="3"/>
  <c r="F914" i="14"/>
  <c r="F914" i="16"/>
  <c r="P914" i="3"/>
  <c r="O914" i="3"/>
  <c r="V933" i="3"/>
  <c r="F956" i="3" s="1" a="1"/>
  <c r="F956" i="3" s="1"/>
  <c r="M933" i="3"/>
  <c r="F672" i="16"/>
  <c r="O672" i="3"/>
  <c r="P672" i="3"/>
  <c r="F672" i="14"/>
  <c r="I405" i="16"/>
  <c r="J405" i="16" s="1"/>
  <c r="K405" i="16" s="1"/>
  <c r="I405" i="14"/>
  <c r="J405" i="14" s="1"/>
  <c r="K405" i="14" s="1"/>
  <c r="V1039" i="3"/>
  <c r="F1053" i="3" s="1" a="1"/>
  <c r="F1053" i="3" s="1"/>
  <c r="M1039" i="3"/>
  <c r="O1039" i="3" s="1"/>
  <c r="V1055" i="3"/>
  <c r="F1067" i="3" s="1" a="1"/>
  <c r="F1067" i="3" s="1"/>
  <c r="M1055" i="3"/>
  <c r="W972" i="3"/>
  <c r="G987" i="3" s="1" a="1"/>
  <c r="G987" i="3" s="1"/>
  <c r="N972" i="3"/>
  <c r="V929" i="3"/>
  <c r="F944" i="3" s="1" a="1"/>
  <c r="F944" i="3" s="1"/>
  <c r="M929" i="3"/>
  <c r="P872" i="3"/>
  <c r="O872" i="3"/>
  <c r="G872" i="14"/>
  <c r="G872" i="16"/>
  <c r="F896" i="14"/>
  <c r="F896" i="16"/>
  <c r="O896" i="3"/>
  <c r="P896" i="3"/>
  <c r="V684" i="3"/>
  <c r="F701" i="3" s="1" a="1"/>
  <c r="F701" i="3" s="1"/>
  <c r="M684" i="3"/>
  <c r="P959" i="3"/>
  <c r="F959" i="14"/>
  <c r="F959" i="16"/>
  <c r="I774" i="16"/>
  <c r="J774" i="16" s="1"/>
  <c r="K774" i="16" s="1"/>
  <c r="I774" i="14"/>
  <c r="J774" i="14" s="1"/>
  <c r="K774" i="14" s="1"/>
  <c r="F800" i="16"/>
  <c r="F800" i="14"/>
  <c r="P800" i="3"/>
  <c r="J771" i="14"/>
  <c r="K771" i="14" s="1"/>
  <c r="H771" i="14"/>
  <c r="I780" i="14"/>
  <c r="I471" i="14"/>
  <c r="J471" i="14" s="1"/>
  <c r="K471" i="14" s="1"/>
  <c r="I471" i="16"/>
  <c r="J471" i="16" s="1"/>
  <c r="K471" i="16" s="1"/>
  <c r="F991" i="14"/>
  <c r="F991" i="16"/>
  <c r="I948" i="14"/>
  <c r="J948" i="14" s="1"/>
  <c r="K948" i="14" s="1"/>
  <c r="I948" i="16"/>
  <c r="J948" i="16" s="1"/>
  <c r="K948" i="16" s="1"/>
  <c r="O773" i="3"/>
  <c r="P773" i="3"/>
  <c r="G773" i="16"/>
  <c r="G773" i="14"/>
  <c r="W891" i="3"/>
  <c r="G1008" i="3" s="1" a="1"/>
  <c r="G1008" i="3" s="1"/>
  <c r="N891" i="3"/>
  <c r="I633" i="16"/>
  <c r="J633" i="16" s="1"/>
  <c r="K633" i="16" s="1"/>
  <c r="I633" i="14"/>
  <c r="J633" i="14" s="1"/>
  <c r="K633" i="14" s="1"/>
  <c r="V906" i="3"/>
  <c r="F920" i="3" s="1" a="1"/>
  <c r="F920" i="3" s="1"/>
  <c r="M906" i="3"/>
  <c r="F902" i="14"/>
  <c r="F902" i="16"/>
  <c r="H798" i="14"/>
  <c r="F790" i="14"/>
  <c r="F790" i="16"/>
  <c r="O790" i="3"/>
  <c r="P790" i="3"/>
  <c r="V972" i="3"/>
  <c r="F987" i="3" s="1" a="1"/>
  <c r="F987" i="3" s="1"/>
  <c r="M972" i="3"/>
  <c r="V809" i="3"/>
  <c r="F825" i="3" s="1" a="1"/>
  <c r="F825" i="3" s="1"/>
  <c r="M809" i="3"/>
  <c r="H393" i="14"/>
  <c r="V1110" i="3"/>
  <c r="F1125" i="3" s="1" a="1"/>
  <c r="F1125" i="3" s="1"/>
  <c r="M1110" i="3"/>
  <c r="J765" i="16"/>
  <c r="K765" i="16" s="1"/>
  <c r="H765" i="16"/>
  <c r="W789" i="3"/>
  <c r="G802" i="3" s="1" a="1"/>
  <c r="G802" i="3" s="1"/>
  <c r="N789" i="3"/>
  <c r="I313" i="16"/>
  <c r="J313" i="16" s="1"/>
  <c r="K313" i="16" s="1"/>
  <c r="I313" i="14"/>
  <c r="J313" i="14" s="1"/>
  <c r="K313" i="14" s="1"/>
  <c r="I903" i="14"/>
  <c r="J903" i="14" s="1"/>
  <c r="K903" i="14" s="1"/>
  <c r="I903" i="16"/>
  <c r="J903" i="16" s="1"/>
  <c r="K903" i="16" s="1"/>
  <c r="V913" i="3"/>
  <c r="F930" i="3" s="1" a="1"/>
  <c r="F930" i="3" s="1"/>
  <c r="M913" i="3"/>
  <c r="I570" i="16"/>
  <c r="J570" i="16" s="1"/>
  <c r="K570" i="16" s="1"/>
  <c r="I570" i="14"/>
  <c r="J570" i="14" s="1"/>
  <c r="K570" i="14" s="1"/>
  <c r="V803" i="3"/>
  <c r="F830" i="3" s="1" a="1"/>
  <c r="F830" i="3" s="1"/>
  <c r="M803" i="3"/>
  <c r="H450" i="14"/>
  <c r="H867" i="16"/>
  <c r="P778" i="3"/>
  <c r="G778" i="14"/>
  <c r="O778" i="3"/>
  <c r="G778" i="16"/>
  <c r="F841" i="14"/>
  <c r="F841" i="16"/>
  <c r="P841" i="3"/>
  <c r="O841" i="3"/>
  <c r="P793" i="3"/>
  <c r="O793" i="3"/>
  <c r="I763" i="16"/>
  <c r="J763" i="16" s="1"/>
  <c r="K763" i="16" s="1"/>
  <c r="I763" i="14"/>
  <c r="J763" i="14" s="1"/>
  <c r="K763" i="14" s="1"/>
  <c r="P431" i="3"/>
  <c r="O431" i="3"/>
  <c r="F431" i="16"/>
  <c r="F431" i="14"/>
  <c r="J765" i="14"/>
  <c r="K765" i="14" s="1"/>
  <c r="H765" i="14"/>
  <c r="H761" i="16"/>
  <c r="F888" i="14"/>
  <c r="P888" i="3"/>
  <c r="O888" i="3"/>
  <c r="F888" i="16"/>
  <c r="I873" i="14"/>
  <c r="J873" i="14" s="1"/>
  <c r="K873" i="14" s="1"/>
  <c r="I873" i="16"/>
  <c r="J873" i="16" s="1"/>
  <c r="K873" i="16" s="1"/>
  <c r="W799" i="3"/>
  <c r="G810" i="3" s="1" a="1"/>
  <c r="G810" i="3" s="1"/>
  <c r="N799" i="3"/>
  <c r="I822" i="14"/>
  <c r="J822" i="14" s="1"/>
  <c r="K822" i="14" s="1"/>
  <c r="I822" i="16"/>
  <c r="J822" i="16" s="1"/>
  <c r="K822" i="16" s="1"/>
  <c r="O882" i="3"/>
  <c r="F882" i="14"/>
  <c r="F882" i="16"/>
  <c r="P882" i="3"/>
  <c r="V443" i="3"/>
  <c r="F458" i="3" s="1" a="1"/>
  <c r="F458" i="3" s="1"/>
  <c r="M443" i="3"/>
  <c r="I857" i="14"/>
  <c r="J857" i="14" s="1"/>
  <c r="K857" i="14" s="1"/>
  <c r="I857" i="16"/>
  <c r="J857" i="16" s="1"/>
  <c r="K857" i="16" s="1"/>
  <c r="I414" i="14"/>
  <c r="J414" i="14" s="1"/>
  <c r="K414" i="14" s="1"/>
  <c r="I414" i="16"/>
  <c r="I860" i="14"/>
  <c r="J860" i="14" s="1"/>
  <c r="K860" i="14" s="1"/>
  <c r="I860" i="16"/>
  <c r="J860" i="16" s="1"/>
  <c r="K860" i="16" s="1"/>
  <c r="V1001" i="3"/>
  <c r="F1020" i="3" s="1" a="1"/>
  <c r="F1020" i="3" s="1"/>
  <c r="M1001" i="3"/>
  <c r="H563" i="16"/>
  <c r="V849" i="3"/>
  <c r="F953" i="3" s="1" a="1"/>
  <c r="F953" i="3" s="1"/>
  <c r="M849" i="3"/>
  <c r="H834" i="14"/>
  <c r="H859" i="16"/>
  <c r="G478" i="16"/>
  <c r="O478" i="3"/>
  <c r="P478" i="3"/>
  <c r="G478" i="14"/>
  <c r="V898" i="3"/>
  <c r="F919" i="3" s="1" a="1"/>
  <c r="F919" i="3" s="1"/>
  <c r="M898" i="3"/>
  <c r="P335" i="3"/>
  <c r="O335" i="3"/>
  <c r="F335" i="16"/>
  <c r="F335" i="14"/>
  <c r="F982" i="16"/>
  <c r="F982" i="14"/>
  <c r="H622" i="14"/>
  <c r="H840" i="16"/>
  <c r="O422" i="3"/>
  <c r="P422" i="3"/>
  <c r="G422" i="16"/>
  <c r="G422" i="14"/>
  <c r="I878" i="14"/>
  <c r="J878" i="14" s="1"/>
  <c r="K878" i="14" s="1"/>
  <c r="I878" i="16"/>
  <c r="J878" i="16" s="1"/>
  <c r="K878" i="16" s="1"/>
  <c r="H306" i="14"/>
  <c r="H563" i="14"/>
  <c r="H1011" i="16"/>
  <c r="G1060" i="3" a="1"/>
  <c r="G1060" i="3" s="1"/>
  <c r="W1060" i="3" s="1"/>
  <c r="N1056" i="3"/>
  <c r="G1056" i="14" s="1"/>
  <c r="I1028" i="14"/>
  <c r="I1028" i="16"/>
  <c r="G1039" i="14"/>
  <c r="G1039" i="16"/>
  <c r="H1011" i="14"/>
  <c r="O1006" i="3"/>
  <c r="O851" i="3"/>
  <c r="P947" i="3"/>
  <c r="P1013" i="3"/>
  <c r="P905" i="3"/>
  <c r="O1073" i="3"/>
  <c r="P812" i="3"/>
  <c r="O871" i="3"/>
  <c r="N998" i="3"/>
  <c r="N823" i="3"/>
  <c r="N956" i="3"/>
  <c r="N1018" i="3"/>
  <c r="O1018" i="3" s="1"/>
  <c r="M1150" i="3"/>
  <c r="N927" i="3"/>
  <c r="P927" i="3" s="1"/>
  <c r="M1025" i="3"/>
  <c r="P1025" i="3" s="1"/>
  <c r="M1281" i="3"/>
  <c r="F1296" i="3" a="1"/>
  <c r="F1296" i="3" s="1"/>
  <c r="V1296" i="3" s="1"/>
  <c r="N983" i="3"/>
  <c r="M1282" i="3"/>
  <c r="F1297" i="3" a="1"/>
  <c r="F1297" i="3" s="1"/>
  <c r="V1297" i="3" s="1"/>
  <c r="N944" i="3"/>
  <c r="N931" i="3"/>
  <c r="P931" i="3" s="1"/>
  <c r="N913" i="3"/>
  <c r="N1043" i="3"/>
  <c r="M1086" i="3"/>
  <c r="F1182" i="3" a="1"/>
  <c r="F1182" i="3" s="1"/>
  <c r="V1182" i="3" s="1"/>
  <c r="N862" i="3"/>
  <c r="O862" i="3" s="1"/>
  <c r="M1287" i="3"/>
  <c r="F1302" i="3" a="1"/>
  <c r="F1302" i="3" s="1"/>
  <c r="V1302" i="3" s="1"/>
  <c r="H1048" i="14"/>
  <c r="M1390" i="3"/>
  <c r="F1404" i="3" a="1"/>
  <c r="F1404" i="3" s="1"/>
  <c r="V1404" i="3" s="1"/>
  <c r="F1374" i="14"/>
  <c r="F1374" i="16"/>
  <c r="H782" i="16"/>
  <c r="F1273" i="14"/>
  <c r="F1273" i="16"/>
  <c r="H876" i="16"/>
  <c r="H787" i="16"/>
  <c r="F1260" i="14"/>
  <c r="F1260" i="16"/>
  <c r="H877" i="16"/>
  <c r="H876" i="14"/>
  <c r="H827" i="14"/>
  <c r="F1093" i="3" a="1"/>
  <c r="F1093" i="3" s="1"/>
  <c r="V1093" i="3" s="1"/>
  <c r="I1000" i="14"/>
  <c r="J1000" i="14" s="1"/>
  <c r="K1000" i="14" s="1"/>
  <c r="I1000" i="16"/>
  <c r="J1000" i="16" s="1"/>
  <c r="K1000" i="16" s="1"/>
  <c r="F1254" i="3" a="1"/>
  <c r="F1254" i="3" s="1"/>
  <c r="V1254" i="3" s="1"/>
  <c r="F1006" i="14"/>
  <c r="F1006" i="16"/>
  <c r="G793" i="14"/>
  <c r="G793" i="16"/>
  <c r="G999" i="14"/>
  <c r="G999" i="16"/>
  <c r="H877" i="14"/>
  <c r="F1277" i="3" a="1"/>
  <c r="F1277" i="3" s="1"/>
  <c r="V1277" i="3" s="1"/>
  <c r="G915" i="14"/>
  <c r="G915" i="16"/>
  <c r="G856" i="14"/>
  <c r="G856" i="16"/>
  <c r="I829" i="14"/>
  <c r="J829" i="14" s="1"/>
  <c r="K829" i="14" s="1"/>
  <c r="I829" i="16"/>
  <c r="J829" i="16" s="1"/>
  <c r="K829" i="16" s="1"/>
  <c r="G887" i="14"/>
  <c r="G887" i="16"/>
  <c r="I907" i="14"/>
  <c r="J907" i="14" s="1"/>
  <c r="K907" i="14" s="1"/>
  <c r="I907" i="16"/>
  <c r="J907" i="16" s="1"/>
  <c r="K907" i="16" s="1"/>
  <c r="G812" i="14"/>
  <c r="G812" i="16"/>
  <c r="G1065" i="14"/>
  <c r="G1065" i="16"/>
  <c r="G893" i="14"/>
  <c r="G893" i="16"/>
  <c r="I879" i="14"/>
  <c r="J879" i="14" s="1"/>
  <c r="K879" i="14" s="1"/>
  <c r="I879" i="16"/>
  <c r="J879" i="16" s="1"/>
  <c r="K879" i="16" s="1"/>
  <c r="G845" i="14"/>
  <c r="G845" i="16"/>
  <c r="H787" i="14"/>
  <c r="H874" i="16"/>
  <c r="G900" i="14"/>
  <c r="G900" i="16"/>
  <c r="F1068" i="14"/>
  <c r="F1068" i="16"/>
  <c r="G895" i="14"/>
  <c r="G895" i="16"/>
  <c r="I842" i="14"/>
  <c r="J842" i="14" s="1"/>
  <c r="K842" i="14" s="1"/>
  <c r="I842" i="16"/>
  <c r="J842" i="16" s="1"/>
  <c r="K842" i="16" s="1"/>
  <c r="I795" i="14"/>
  <c r="J795" i="14" s="1"/>
  <c r="K795" i="14" s="1"/>
  <c r="I795" i="16"/>
  <c r="J795" i="16" s="1"/>
  <c r="K795" i="16" s="1"/>
  <c r="G864" i="14"/>
  <c r="G864" i="16"/>
  <c r="H1048" i="16"/>
  <c r="H874" i="14"/>
  <c r="H827" i="16"/>
  <c r="F1133" i="14"/>
  <c r="F1133" i="16"/>
  <c r="I917" i="14"/>
  <c r="J917" i="14" s="1"/>
  <c r="K917" i="14" s="1"/>
  <c r="I917" i="16"/>
  <c r="I796" i="14"/>
  <c r="J796" i="14" s="1"/>
  <c r="K796" i="14" s="1"/>
  <c r="I796" i="16"/>
  <c r="J796" i="16" s="1"/>
  <c r="K796" i="16" s="1"/>
  <c r="G929" i="14"/>
  <c r="G929" i="16"/>
  <c r="F1136" i="3" a="1"/>
  <c r="F1136" i="3" s="1"/>
  <c r="V1136" i="3" s="1"/>
  <c r="F1185" i="3" a="1"/>
  <c r="F1185" i="3" s="1"/>
  <c r="V1185" i="3" s="1"/>
  <c r="F1275" i="14"/>
  <c r="F1275" i="16"/>
  <c r="G1104" i="3" a="1"/>
  <c r="G1104" i="3" s="1"/>
  <c r="W1104" i="3" s="1"/>
  <c r="G1093" i="3" a="1"/>
  <c r="G1093" i="3" s="1"/>
  <c r="W1093" i="3" s="1"/>
  <c r="G885" i="3" a="1"/>
  <c r="G885" i="3" s="1"/>
  <c r="W885" i="3" s="1"/>
  <c r="G962" i="3" a="1"/>
  <c r="G962" i="3" s="1"/>
  <c r="W962" i="3" s="1"/>
  <c r="G894" i="3" a="1"/>
  <c r="G894" i="3" s="1"/>
  <c r="W894" i="3" s="1"/>
  <c r="G1029" i="3" a="1"/>
  <c r="G1029" i="3" s="1"/>
  <c r="W1029" i="3" s="1"/>
  <c r="G922" i="3" a="1"/>
  <c r="G922" i="3" s="1"/>
  <c r="W922" i="3" s="1"/>
  <c r="G946" i="3" a="1"/>
  <c r="G946" i="3" s="1"/>
  <c r="W946" i="3" s="1"/>
  <c r="G945" i="3" a="1"/>
  <c r="G945" i="3" s="1"/>
  <c r="W945" i="3" s="1"/>
  <c r="G918" i="3" a="1"/>
  <c r="G918" i="3" s="1"/>
  <c r="W918" i="3" s="1"/>
  <c r="G939" i="3" a="1"/>
  <c r="G939" i="3" s="1"/>
  <c r="W939" i="3" s="1"/>
  <c r="G960" i="3" a="1"/>
  <c r="G960" i="3" s="1"/>
  <c r="W960" i="3" s="1"/>
  <c r="P923" i="3" l="1"/>
  <c r="P1039" i="3"/>
  <c r="H782" i="14"/>
  <c r="H313" i="14"/>
  <c r="H471" i="14"/>
  <c r="H633" i="14"/>
  <c r="O880" i="3"/>
  <c r="H873" i="16"/>
  <c r="H857" i="14"/>
  <c r="H903" i="14"/>
  <c r="H878" i="14"/>
  <c r="H822" i="14"/>
  <c r="H860" i="16"/>
  <c r="H763" i="14"/>
  <c r="H878" i="16"/>
  <c r="H873" i="14"/>
  <c r="H763" i="16"/>
  <c r="H471" i="16"/>
  <c r="H313" i="16"/>
  <c r="H633" i="16"/>
  <c r="H774" i="14"/>
  <c r="O913" i="3"/>
  <c r="H857" i="16"/>
  <c r="H948" i="14"/>
  <c r="H774" i="16"/>
  <c r="H405" i="14"/>
  <c r="H414" i="16"/>
  <c r="J414" i="16"/>
  <c r="K414" i="16" s="1"/>
  <c r="P799" i="3"/>
  <c r="O799" i="3"/>
  <c r="G799" i="14"/>
  <c r="G799" i="16"/>
  <c r="V930" i="3"/>
  <c r="F979" i="3" s="1" a="1"/>
  <c r="F979" i="3" s="1"/>
  <c r="M930" i="3"/>
  <c r="F809" i="14"/>
  <c r="F809" i="16"/>
  <c r="P809" i="3"/>
  <c r="O809" i="3"/>
  <c r="H948" i="16"/>
  <c r="F684" i="14"/>
  <c r="O684" i="3"/>
  <c r="F684" i="16"/>
  <c r="P684" i="3"/>
  <c r="I872" i="16"/>
  <c r="J872" i="16" s="1"/>
  <c r="K872" i="16" s="1"/>
  <c r="I872" i="14"/>
  <c r="J872" i="14" s="1"/>
  <c r="K872" i="14" s="1"/>
  <c r="F1039" i="14"/>
  <c r="F1039" i="16"/>
  <c r="I672" i="14"/>
  <c r="J672" i="14" s="1"/>
  <c r="K672" i="14" s="1"/>
  <c r="I672" i="16"/>
  <c r="J672" i="16" s="1"/>
  <c r="K672" i="16" s="1"/>
  <c r="F1051" i="14"/>
  <c r="F1051" i="16"/>
  <c r="I478" i="14"/>
  <c r="J478" i="14" s="1"/>
  <c r="K478" i="14" s="1"/>
  <c r="I478" i="16"/>
  <c r="J478" i="16" s="1"/>
  <c r="K478" i="16" s="1"/>
  <c r="F1001" i="14"/>
  <c r="F1001" i="16"/>
  <c r="W810" i="3"/>
  <c r="G826" i="3" s="1" a="1"/>
  <c r="G826" i="3" s="1"/>
  <c r="N810" i="3"/>
  <c r="F803" i="14"/>
  <c r="F803" i="16"/>
  <c r="O803" i="3"/>
  <c r="P803" i="3"/>
  <c r="G789" i="14"/>
  <c r="G789" i="16"/>
  <c r="P789" i="3"/>
  <c r="O789" i="3"/>
  <c r="V825" i="3"/>
  <c r="F843" i="3" s="1" a="1"/>
  <c r="F843" i="3" s="1"/>
  <c r="M825" i="3"/>
  <c r="O891" i="3"/>
  <c r="P891" i="3"/>
  <c r="G891" i="14"/>
  <c r="G891" i="16"/>
  <c r="J780" i="14"/>
  <c r="K780" i="14" s="1"/>
  <c r="H780" i="14"/>
  <c r="V701" i="3"/>
  <c r="F720" i="3" s="1" a="1"/>
  <c r="F720" i="3" s="1"/>
  <c r="M701" i="3"/>
  <c r="V1053" i="3"/>
  <c r="F1071" i="3" s="1" a="1"/>
  <c r="F1071" i="3" s="1"/>
  <c r="M1053" i="3"/>
  <c r="V1066" i="3"/>
  <c r="F1079" i="3" s="1" a="1"/>
  <c r="F1079" i="3" s="1"/>
  <c r="M1066" i="3"/>
  <c r="V1020" i="3"/>
  <c r="F1031" i="3" s="1" a="1"/>
  <c r="F1031" i="3" s="1"/>
  <c r="M1020" i="3"/>
  <c r="V830" i="3"/>
  <c r="F847" i="3" s="1" a="1"/>
  <c r="F847" i="3" s="1"/>
  <c r="M830" i="3"/>
  <c r="H903" i="16"/>
  <c r="W802" i="3"/>
  <c r="G816" i="3" s="1" a="1"/>
  <c r="G816" i="3" s="1"/>
  <c r="N802" i="3"/>
  <c r="P972" i="3"/>
  <c r="F972" i="14"/>
  <c r="F972" i="16"/>
  <c r="W1008" i="3"/>
  <c r="G1026" i="3" s="1" a="1"/>
  <c r="G1026" i="3" s="1"/>
  <c r="N1008" i="3"/>
  <c r="F929" i="14"/>
  <c r="F929" i="16"/>
  <c r="O929" i="3"/>
  <c r="P929" i="3"/>
  <c r="H405" i="16"/>
  <c r="P933" i="3"/>
  <c r="F933" i="16"/>
  <c r="O933" i="3"/>
  <c r="F933" i="14"/>
  <c r="I912" i="14"/>
  <c r="J912" i="14" s="1"/>
  <c r="K912" i="14" s="1"/>
  <c r="I912" i="16"/>
  <c r="J912" i="16" s="1"/>
  <c r="K912" i="16" s="1"/>
  <c r="P484" i="3"/>
  <c r="G484" i="14"/>
  <c r="G484" i="16"/>
  <c r="O484" i="3"/>
  <c r="I335" i="14"/>
  <c r="J335" i="14" s="1"/>
  <c r="K335" i="14" s="1"/>
  <c r="I335" i="16"/>
  <c r="J335" i="16" s="1"/>
  <c r="K335" i="16" s="1"/>
  <c r="I882" i="16"/>
  <c r="J882" i="16" s="1"/>
  <c r="K882" i="16" s="1"/>
  <c r="I882" i="14"/>
  <c r="J882" i="14" s="1"/>
  <c r="K882" i="14" s="1"/>
  <c r="H570" i="16"/>
  <c r="V987" i="3"/>
  <c r="F1107" i="3" s="1" a="1"/>
  <c r="F1107" i="3" s="1"/>
  <c r="M987" i="3"/>
  <c r="F906" i="14"/>
  <c r="F906" i="16"/>
  <c r="I896" i="14"/>
  <c r="I896" i="16"/>
  <c r="V944" i="3"/>
  <c r="F952" i="3" s="1" a="1"/>
  <c r="F952" i="3" s="1"/>
  <c r="M944" i="3"/>
  <c r="P944" i="3" s="1"/>
  <c r="V956" i="3"/>
  <c r="F975" i="3" s="1" a="1"/>
  <c r="F975" i="3" s="1"/>
  <c r="M956" i="3"/>
  <c r="P956" i="3" s="1"/>
  <c r="I959" i="14"/>
  <c r="J959" i="14" s="1"/>
  <c r="K959" i="14" s="1"/>
  <c r="I959" i="16"/>
  <c r="J959" i="16" s="1"/>
  <c r="K959" i="16" s="1"/>
  <c r="P434" i="3"/>
  <c r="G434" i="16"/>
  <c r="G434" i="14"/>
  <c r="O434" i="3"/>
  <c r="W503" i="3"/>
  <c r="G525" i="3" s="1" a="1"/>
  <c r="G525" i="3" s="1"/>
  <c r="N503" i="3"/>
  <c r="I422" i="14"/>
  <c r="J422" i="14" s="1"/>
  <c r="K422" i="14" s="1"/>
  <c r="I422" i="16"/>
  <c r="J422" i="16" s="1"/>
  <c r="K422" i="16" s="1"/>
  <c r="H860" i="14"/>
  <c r="H822" i="16"/>
  <c r="I778" i="14"/>
  <c r="J778" i="14" s="1"/>
  <c r="K778" i="14" s="1"/>
  <c r="I778" i="16"/>
  <c r="J778" i="16" s="1"/>
  <c r="K778" i="16" s="1"/>
  <c r="H570" i="14"/>
  <c r="V920" i="3"/>
  <c r="F926" i="3" s="1" a="1"/>
  <c r="F926" i="3" s="1"/>
  <c r="M920" i="3"/>
  <c r="I800" i="14"/>
  <c r="I800" i="16"/>
  <c r="G972" i="14"/>
  <c r="G972" i="16"/>
  <c r="O972" i="3"/>
  <c r="I914" i="14"/>
  <c r="I914" i="16"/>
  <c r="W446" i="3"/>
  <c r="G460" i="3" s="1" a="1"/>
  <c r="G460" i="3" s="1"/>
  <c r="N446" i="3"/>
  <c r="F1004" i="16"/>
  <c r="F1004" i="14"/>
  <c r="F898" i="16"/>
  <c r="F898" i="14"/>
  <c r="P898" i="3"/>
  <c r="O898" i="3"/>
  <c r="F1110" i="16"/>
  <c r="F1110" i="14"/>
  <c r="I790" i="14"/>
  <c r="J790" i="14" s="1"/>
  <c r="K790" i="14" s="1"/>
  <c r="I790" i="16"/>
  <c r="J790" i="16" s="1"/>
  <c r="K790" i="16" s="1"/>
  <c r="W987" i="3"/>
  <c r="G1090" i="3" s="1" a="1"/>
  <c r="G1090" i="3" s="1"/>
  <c r="N987" i="3"/>
  <c r="V1023" i="3"/>
  <c r="F1140" i="3" s="1" a="1"/>
  <c r="F1140" i="3" s="1"/>
  <c r="M1023" i="3"/>
  <c r="V919" i="3"/>
  <c r="F937" i="3" s="1" a="1"/>
  <c r="F937" i="3" s="1"/>
  <c r="M919" i="3"/>
  <c r="F849" i="14"/>
  <c r="F849" i="16"/>
  <c r="O849" i="3"/>
  <c r="P849" i="3"/>
  <c r="F443" i="14"/>
  <c r="F443" i="16"/>
  <c r="P443" i="3"/>
  <c r="O443" i="3"/>
  <c r="V1125" i="3"/>
  <c r="F1131" i="3" s="1" a="1"/>
  <c r="F1131" i="3" s="1"/>
  <c r="M1125" i="3"/>
  <c r="I773" i="14"/>
  <c r="J773" i="14" s="1"/>
  <c r="K773" i="14" s="1"/>
  <c r="I773" i="16"/>
  <c r="J773" i="16" s="1"/>
  <c r="K773" i="16" s="1"/>
  <c r="F1055" i="14"/>
  <c r="F1055" i="16"/>
  <c r="F495" i="16"/>
  <c r="F495" i="14"/>
  <c r="O495" i="3"/>
  <c r="P495" i="3"/>
  <c r="V953" i="3"/>
  <c r="F971" i="3" s="1" a="1"/>
  <c r="F971" i="3" s="1"/>
  <c r="M953" i="3"/>
  <c r="H414" i="14"/>
  <c r="V458" i="3"/>
  <c r="F467" i="3" s="1" a="1"/>
  <c r="F467" i="3" s="1"/>
  <c r="M458" i="3"/>
  <c r="I888" i="14"/>
  <c r="J888" i="14" s="1"/>
  <c r="K888" i="14" s="1"/>
  <c r="I888" i="16"/>
  <c r="J888" i="16" s="1"/>
  <c r="K888" i="16" s="1"/>
  <c r="I431" i="16"/>
  <c r="I431" i="14"/>
  <c r="J431" i="14" s="1"/>
  <c r="K431" i="14" s="1"/>
  <c r="I841" i="14"/>
  <c r="J841" i="14" s="1"/>
  <c r="K841" i="14" s="1"/>
  <c r="I841" i="16"/>
  <c r="J841" i="16" s="1"/>
  <c r="K841" i="16" s="1"/>
  <c r="F913" i="16"/>
  <c r="F913" i="14"/>
  <c r="V1067" i="3"/>
  <c r="F1084" i="3" s="1" a="1"/>
  <c r="F1084" i="3" s="1"/>
  <c r="M1067" i="3"/>
  <c r="V510" i="3"/>
  <c r="F524" i="3" s="1" a="1"/>
  <c r="F524" i="3" s="1"/>
  <c r="M510" i="3"/>
  <c r="G1056" i="16"/>
  <c r="J1028" i="16"/>
  <c r="K1028" i="16" s="1"/>
  <c r="H1028" i="16"/>
  <c r="I1039" i="14"/>
  <c r="J1039" i="14" s="1"/>
  <c r="K1039" i="14" s="1"/>
  <c r="I1039" i="16"/>
  <c r="J1028" i="14"/>
  <c r="K1028" i="14" s="1"/>
  <c r="H1028" i="14"/>
  <c r="O1056" i="3"/>
  <c r="P1056" i="3"/>
  <c r="G1082" i="3" a="1"/>
  <c r="G1082" i="3" s="1"/>
  <c r="W1082" i="3" s="1"/>
  <c r="N1060" i="3"/>
  <c r="P913" i="3"/>
  <c r="O927" i="3"/>
  <c r="O1025" i="3"/>
  <c r="O931" i="3"/>
  <c r="P1018" i="3"/>
  <c r="M1136" i="3"/>
  <c r="N939" i="3"/>
  <c r="P939" i="3" s="1"/>
  <c r="N962" i="3"/>
  <c r="N1093" i="3"/>
  <c r="N1029" i="3"/>
  <c r="O1029" i="3" s="1"/>
  <c r="N894" i="3"/>
  <c r="P894" i="3" s="1"/>
  <c r="N918" i="3"/>
  <c r="O918" i="3" s="1"/>
  <c r="N885" i="3"/>
  <c r="P885" i="3" s="1"/>
  <c r="M1185" i="3"/>
  <c r="F1199" i="3" a="1"/>
  <c r="F1199" i="3" s="1"/>
  <c r="V1199" i="3" s="1"/>
  <c r="M1302" i="3"/>
  <c r="M1297" i="3"/>
  <c r="F1297" i="14" s="1"/>
  <c r="F1317" i="3" a="1"/>
  <c r="F1317" i="3" s="1"/>
  <c r="V1317" i="3" s="1"/>
  <c r="P823" i="3"/>
  <c r="O823" i="3"/>
  <c r="M1093" i="3"/>
  <c r="F1106" i="3" a="1"/>
  <c r="F1106" i="3" s="1"/>
  <c r="V1106" i="3" s="1"/>
  <c r="N946" i="3"/>
  <c r="O946" i="3" s="1"/>
  <c r="P862" i="3"/>
  <c r="N922" i="3"/>
  <c r="N1104" i="3"/>
  <c r="M1182" i="3"/>
  <c r="F1194" i="3" a="1"/>
  <c r="F1194" i="3" s="1"/>
  <c r="V1194" i="3" s="1"/>
  <c r="M1277" i="3"/>
  <c r="F1292" i="3" a="1"/>
  <c r="F1292" i="3" s="1"/>
  <c r="V1292" i="3" s="1"/>
  <c r="N945" i="3"/>
  <c r="N960" i="3"/>
  <c r="P960" i="3" s="1"/>
  <c r="M1254" i="3"/>
  <c r="F1269" i="3" a="1"/>
  <c r="F1269" i="3" s="1"/>
  <c r="V1269" i="3" s="1"/>
  <c r="M1296" i="3"/>
  <c r="F1309" i="3" a="1"/>
  <c r="F1309" i="3" s="1"/>
  <c r="V1309" i="3" s="1"/>
  <c r="M1404" i="3"/>
  <c r="F1415" i="3" a="1"/>
  <c r="F1415" i="3" s="1"/>
  <c r="V1415" i="3" s="1"/>
  <c r="F1390" i="14"/>
  <c r="F1390" i="16"/>
  <c r="H796" i="14"/>
  <c r="G838" i="3" a="1"/>
  <c r="G838" i="3" s="1"/>
  <c r="W838" i="3" s="1"/>
  <c r="H907" i="16"/>
  <c r="F1282" i="14"/>
  <c r="F1282" i="16"/>
  <c r="F1281" i="16"/>
  <c r="F1281" i="14"/>
  <c r="H796" i="16"/>
  <c r="H1000" i="14"/>
  <c r="H829" i="16"/>
  <c r="G1014" i="14"/>
  <c r="G1014" i="16"/>
  <c r="G921" i="14"/>
  <c r="G921" i="16"/>
  <c r="F1287" i="14"/>
  <c r="F1287" i="16"/>
  <c r="H879" i="14"/>
  <c r="F1037" i="3" a="1"/>
  <c r="F1037" i="3" s="1"/>
  <c r="V1037" i="3" s="1"/>
  <c r="I999" i="14"/>
  <c r="J999" i="14" s="1"/>
  <c r="K999" i="14" s="1"/>
  <c r="I999" i="16"/>
  <c r="J999" i="16" s="1"/>
  <c r="K999" i="16" s="1"/>
  <c r="G925" i="14"/>
  <c r="G925" i="16"/>
  <c r="F1033" i="14"/>
  <c r="F1033" i="16"/>
  <c r="H917" i="14"/>
  <c r="H795" i="16"/>
  <c r="H829" i="14"/>
  <c r="F1242" i="14"/>
  <c r="F1242" i="16"/>
  <c r="H842" i="14"/>
  <c r="F989" i="14"/>
  <c r="F989" i="16"/>
  <c r="I1065" i="14"/>
  <c r="J1065" i="14" s="1"/>
  <c r="K1065" i="14" s="1"/>
  <c r="I1065" i="16"/>
  <c r="J1065" i="16" s="1"/>
  <c r="K1065" i="16" s="1"/>
  <c r="F1086" i="14"/>
  <c r="F1086" i="16"/>
  <c r="I893" i="14"/>
  <c r="J893" i="14" s="1"/>
  <c r="K893" i="14" s="1"/>
  <c r="I893" i="16"/>
  <c r="J893" i="16" s="1"/>
  <c r="K893" i="16" s="1"/>
  <c r="G910" i="14"/>
  <c r="G910" i="16"/>
  <c r="I887" i="14"/>
  <c r="J887" i="14" s="1"/>
  <c r="K887" i="14" s="1"/>
  <c r="I887" i="16"/>
  <c r="J887" i="16" s="1"/>
  <c r="K887" i="16" s="1"/>
  <c r="I793" i="14"/>
  <c r="J793" i="14" s="1"/>
  <c r="K793" i="14" s="1"/>
  <c r="I793" i="16"/>
  <c r="J793" i="16" s="1"/>
  <c r="K793" i="16" s="1"/>
  <c r="G971" i="14"/>
  <c r="G971" i="16"/>
  <c r="F1112" i="14"/>
  <c r="F1112" i="16"/>
  <c r="F1172" i="3" a="1"/>
  <c r="F1172" i="3" s="1"/>
  <c r="V1172" i="3" s="1"/>
  <c r="H795" i="14"/>
  <c r="H907" i="14"/>
  <c r="G890" i="14"/>
  <c r="G890" i="16"/>
  <c r="G902" i="14"/>
  <c r="G902" i="16"/>
  <c r="H917" i="16"/>
  <c r="J917" i="16"/>
  <c r="K917" i="16" s="1"/>
  <c r="I845" i="14"/>
  <c r="J845" i="14" s="1"/>
  <c r="K845" i="14" s="1"/>
  <c r="I845" i="16"/>
  <c r="J845" i="16" s="1"/>
  <c r="K845" i="16" s="1"/>
  <c r="I895" i="14"/>
  <c r="J895" i="14" s="1"/>
  <c r="K895" i="14" s="1"/>
  <c r="I895" i="16"/>
  <c r="J895" i="16" s="1"/>
  <c r="K895" i="16" s="1"/>
  <c r="I864" i="14"/>
  <c r="J864" i="14" s="1"/>
  <c r="K864" i="14" s="1"/>
  <c r="I864" i="16"/>
  <c r="J864" i="16" s="1"/>
  <c r="K864" i="16" s="1"/>
  <c r="G846" i="14"/>
  <c r="G846" i="16"/>
  <c r="G855" i="14"/>
  <c r="G855" i="16"/>
  <c r="F1152" i="3" a="1"/>
  <c r="F1152" i="3" s="1"/>
  <c r="V1152" i="3" s="1"/>
  <c r="H842" i="16"/>
  <c r="I1006" i="14"/>
  <c r="J1006" i="14" s="1"/>
  <c r="K1006" i="14" s="1"/>
  <c r="I1006" i="16"/>
  <c r="J1006" i="16" s="1"/>
  <c r="K1006" i="16" s="1"/>
  <c r="H1000" i="16"/>
  <c r="G823" i="14"/>
  <c r="G823" i="16"/>
  <c r="G1037" i="14"/>
  <c r="G1037" i="16"/>
  <c r="I812" i="14"/>
  <c r="J812" i="14" s="1"/>
  <c r="K812" i="14" s="1"/>
  <c r="I812" i="16"/>
  <c r="J812" i="16" s="1"/>
  <c r="K812" i="16" s="1"/>
  <c r="H879" i="16"/>
  <c r="F1168" i="14"/>
  <c r="F1168" i="16"/>
  <c r="G1107" i="3" a="1"/>
  <c r="G1107" i="3" s="1"/>
  <c r="W1107" i="3" s="1"/>
  <c r="G952" i="3" a="1"/>
  <c r="G952" i="3" s="1"/>
  <c r="W952" i="3" s="1"/>
  <c r="G1012" i="3" a="1"/>
  <c r="G1012" i="3" s="1"/>
  <c r="W1012" i="3" s="1"/>
  <c r="G1051" i="3" a="1"/>
  <c r="G1051" i="3" s="1"/>
  <c r="W1051" i="3" s="1"/>
  <c r="G930" i="3" a="1"/>
  <c r="G930" i="3" s="1"/>
  <c r="W930" i="3" s="1"/>
  <c r="G1062" i="3" a="1"/>
  <c r="G1062" i="3" s="1"/>
  <c r="W1062" i="3" s="1"/>
  <c r="G875" i="3" a="1"/>
  <c r="G875" i="3" s="1"/>
  <c r="W875" i="3" s="1"/>
  <c r="G941" i="3" a="1"/>
  <c r="G941" i="3" s="1"/>
  <c r="W941" i="3" s="1"/>
  <c r="G994" i="3" a="1"/>
  <c r="G994" i="3" s="1"/>
  <c r="W994" i="3" s="1"/>
  <c r="G975" i="3" a="1"/>
  <c r="G975" i="3" s="1"/>
  <c r="W975" i="3" s="1"/>
  <c r="H773" i="16" l="1"/>
  <c r="I929" i="14"/>
  <c r="J929" i="14" s="1"/>
  <c r="K929" i="14" s="1"/>
  <c r="H478" i="16"/>
  <c r="B7" i="15"/>
  <c r="B8" i="15" s="1"/>
  <c r="H335" i="16"/>
  <c r="H672" i="14"/>
  <c r="H422" i="14"/>
  <c r="H335" i="14"/>
  <c r="I929" i="16"/>
  <c r="H929" i="16" s="1"/>
  <c r="H773" i="14"/>
  <c r="H422" i="16"/>
  <c r="H912" i="16"/>
  <c r="H672" i="16"/>
  <c r="O944" i="3"/>
  <c r="H790" i="16"/>
  <c r="V1084" i="3"/>
  <c r="F1241" i="3" s="1" a="1"/>
  <c r="F1241" i="3" s="1"/>
  <c r="M1084" i="3"/>
  <c r="V937" i="3"/>
  <c r="F1042" i="3" s="1" a="1"/>
  <c r="F1042" i="3" s="1"/>
  <c r="M937" i="3"/>
  <c r="H959" i="16"/>
  <c r="J896" i="14"/>
  <c r="K896" i="14" s="1"/>
  <c r="H896" i="14"/>
  <c r="W1026" i="3"/>
  <c r="G1034" i="3" s="1" a="1"/>
  <c r="G1034" i="3" s="1"/>
  <c r="N1026" i="3"/>
  <c r="G1026" i="14" s="1"/>
  <c r="V847" i="3"/>
  <c r="F856" i="3" s="1" a="1"/>
  <c r="F856" i="3" s="1"/>
  <c r="M847" i="3"/>
  <c r="O701" i="3"/>
  <c r="P701" i="3"/>
  <c r="F701" i="14"/>
  <c r="F701" i="16"/>
  <c r="P825" i="3"/>
  <c r="F825" i="14"/>
  <c r="F825" i="16"/>
  <c r="O825" i="3"/>
  <c r="F930" i="16"/>
  <c r="F930" i="14"/>
  <c r="H431" i="16"/>
  <c r="J431" i="16"/>
  <c r="K431" i="16" s="1"/>
  <c r="O953" i="3"/>
  <c r="P953" i="3"/>
  <c r="F953" i="14"/>
  <c r="F953" i="16"/>
  <c r="J800" i="16"/>
  <c r="K800" i="16" s="1"/>
  <c r="H800" i="16"/>
  <c r="G503" i="14"/>
  <c r="P503" i="3"/>
  <c r="O503" i="3"/>
  <c r="G503" i="16"/>
  <c r="F1020" i="14"/>
  <c r="F1020" i="16"/>
  <c r="V720" i="3"/>
  <c r="F732" i="3" s="1" a="1"/>
  <c r="F732" i="3" s="1"/>
  <c r="M720" i="3"/>
  <c r="V843" i="3"/>
  <c r="F850" i="3" s="1" a="1"/>
  <c r="F850" i="3" s="1"/>
  <c r="M843" i="3"/>
  <c r="I684" i="14"/>
  <c r="J684" i="14" s="1"/>
  <c r="K684" i="14" s="1"/>
  <c r="I684" i="16"/>
  <c r="J684" i="16" s="1"/>
  <c r="K684" i="16" s="1"/>
  <c r="V979" i="3"/>
  <c r="F1088" i="3" s="1" a="1"/>
  <c r="F1088" i="3" s="1"/>
  <c r="M979" i="3"/>
  <c r="H888" i="14"/>
  <c r="V971" i="3"/>
  <c r="F983" i="3" s="1" a="1"/>
  <c r="F983" i="3" s="1"/>
  <c r="M971" i="3"/>
  <c r="F1023" i="14"/>
  <c r="F1023" i="16"/>
  <c r="O446" i="3"/>
  <c r="P446" i="3"/>
  <c r="G446" i="16"/>
  <c r="G446" i="14"/>
  <c r="J800" i="14"/>
  <c r="K800" i="14" s="1"/>
  <c r="H800" i="14"/>
  <c r="W525" i="3"/>
  <c r="G526" i="3" s="1" a="1"/>
  <c r="G526" i="3" s="1"/>
  <c r="N525" i="3"/>
  <c r="V1031" i="3"/>
  <c r="F1044" i="3" s="1" a="1"/>
  <c r="F1044" i="3" s="1"/>
  <c r="M1031" i="3"/>
  <c r="I789" i="14"/>
  <c r="J789" i="14" s="1"/>
  <c r="K789" i="14" s="1"/>
  <c r="I789" i="16"/>
  <c r="J789" i="16" s="1"/>
  <c r="K789" i="16" s="1"/>
  <c r="O810" i="3"/>
  <c r="G810" i="16"/>
  <c r="G810" i="14"/>
  <c r="P810" i="3"/>
  <c r="H841" i="14"/>
  <c r="H888" i="16"/>
  <c r="V1140" i="3"/>
  <c r="F1156" i="3" s="1" a="1"/>
  <c r="F1156" i="3" s="1"/>
  <c r="M1140" i="3"/>
  <c r="W460" i="3"/>
  <c r="G572" i="3" s="1" a="1"/>
  <c r="G572" i="3" s="1"/>
  <c r="N460" i="3"/>
  <c r="F920" i="14"/>
  <c r="F920" i="16"/>
  <c r="I434" i="16"/>
  <c r="J434" i="16" s="1"/>
  <c r="K434" i="16" s="1"/>
  <c r="I434" i="14"/>
  <c r="J434" i="14" s="1"/>
  <c r="K434" i="14" s="1"/>
  <c r="F956" i="14"/>
  <c r="F956" i="16"/>
  <c r="P987" i="3"/>
  <c r="F987" i="14"/>
  <c r="F987" i="16"/>
  <c r="H912" i="14"/>
  <c r="O956" i="3"/>
  <c r="W826" i="3"/>
  <c r="G844" i="3" s="1" a="1"/>
  <c r="G844" i="3" s="1"/>
  <c r="N826" i="3"/>
  <c r="H872" i="14"/>
  <c r="H841" i="16"/>
  <c r="I495" i="14"/>
  <c r="J495" i="14" s="1"/>
  <c r="K495" i="14" s="1"/>
  <c r="I495" i="16"/>
  <c r="J495" i="16" s="1"/>
  <c r="K495" i="16" s="1"/>
  <c r="I849" i="14"/>
  <c r="J849" i="14" s="1"/>
  <c r="K849" i="14" s="1"/>
  <c r="I849" i="16"/>
  <c r="J849" i="16" s="1"/>
  <c r="K849" i="16" s="1"/>
  <c r="G987" i="16"/>
  <c r="G987" i="14"/>
  <c r="O987" i="3"/>
  <c r="I898" i="14"/>
  <c r="J898" i="14" s="1"/>
  <c r="K898" i="14" s="1"/>
  <c r="I898" i="16"/>
  <c r="J898" i="16" s="1"/>
  <c r="K898" i="16" s="1"/>
  <c r="J914" i="16"/>
  <c r="K914" i="16" s="1"/>
  <c r="H914" i="16"/>
  <c r="V926" i="3"/>
  <c r="F1049" i="3" s="1" a="1"/>
  <c r="F1049" i="3" s="1"/>
  <c r="M926" i="3"/>
  <c r="V975" i="3"/>
  <c r="F984" i="3" s="1" a="1"/>
  <c r="F984" i="3" s="1"/>
  <c r="M975" i="3"/>
  <c r="V1107" i="3"/>
  <c r="F1122" i="3" s="1" a="1"/>
  <c r="F1122" i="3" s="1"/>
  <c r="M1107" i="3"/>
  <c r="P802" i="3"/>
  <c r="G802" i="16"/>
  <c r="G802" i="14"/>
  <c r="O802" i="3"/>
  <c r="F1066" i="16"/>
  <c r="F1066" i="14"/>
  <c r="H872" i="16"/>
  <c r="I809" i="14"/>
  <c r="J809" i="14" s="1"/>
  <c r="K809" i="14" s="1"/>
  <c r="I809" i="16"/>
  <c r="J809" i="16" s="1"/>
  <c r="K809" i="16" s="1"/>
  <c r="I799" i="14"/>
  <c r="J799" i="14" s="1"/>
  <c r="K799" i="14" s="1"/>
  <c r="I799" i="16"/>
  <c r="J799" i="16" s="1"/>
  <c r="K799" i="16" s="1"/>
  <c r="P510" i="3"/>
  <c r="F510" i="16"/>
  <c r="F510" i="14"/>
  <c r="O510" i="3"/>
  <c r="F1125" i="14"/>
  <c r="F1125" i="16"/>
  <c r="W1090" i="3"/>
  <c r="G1102" i="3" s="1" a="1"/>
  <c r="G1102" i="3" s="1"/>
  <c r="N1090" i="3"/>
  <c r="J914" i="14"/>
  <c r="K914" i="14" s="1"/>
  <c r="H914" i="14"/>
  <c r="F944" i="14"/>
  <c r="F944" i="16"/>
  <c r="W816" i="3"/>
  <c r="G833" i="3" s="1" a="1"/>
  <c r="G833" i="3" s="1"/>
  <c r="N816" i="3"/>
  <c r="V1079" i="3"/>
  <c r="F1186" i="3" s="1" a="1"/>
  <c r="F1186" i="3" s="1"/>
  <c r="M1079" i="3"/>
  <c r="V524" i="3"/>
  <c r="F535" i="3" s="1" a="1"/>
  <c r="F535" i="3" s="1"/>
  <c r="M524" i="3"/>
  <c r="F458" i="14"/>
  <c r="F458" i="16"/>
  <c r="P458" i="3"/>
  <c r="O458" i="3"/>
  <c r="V1131" i="3"/>
  <c r="F1146" i="3" s="1" a="1"/>
  <c r="F1146" i="3" s="1"/>
  <c r="M1131" i="3"/>
  <c r="I972" i="14"/>
  <c r="J972" i="14" s="1"/>
  <c r="K972" i="14" s="1"/>
  <c r="I972" i="16"/>
  <c r="J972" i="16" s="1"/>
  <c r="K972" i="16" s="1"/>
  <c r="H778" i="14"/>
  <c r="V952" i="3"/>
  <c r="F967" i="3" s="1" a="1"/>
  <c r="F967" i="3" s="1"/>
  <c r="M952" i="3"/>
  <c r="H882" i="16"/>
  <c r="I484" i="16"/>
  <c r="J484" i="16" s="1"/>
  <c r="K484" i="16" s="1"/>
  <c r="I484" i="14"/>
  <c r="J484" i="14" s="1"/>
  <c r="K484" i="14" s="1"/>
  <c r="F1053" i="16"/>
  <c r="F1053" i="14"/>
  <c r="F1067" i="16"/>
  <c r="F1067" i="14"/>
  <c r="H431" i="14"/>
  <c r="V467" i="3"/>
  <c r="F586" i="3" s="1" a="1"/>
  <c r="F586" i="3" s="1"/>
  <c r="M467" i="3"/>
  <c r="I443" i="16"/>
  <c r="I443" i="14"/>
  <c r="J443" i="14" s="1"/>
  <c r="K443" i="14" s="1"/>
  <c r="F919" i="14"/>
  <c r="F919" i="16"/>
  <c r="P919" i="3"/>
  <c r="O919" i="3"/>
  <c r="H790" i="14"/>
  <c r="H778" i="16"/>
  <c r="H959" i="14"/>
  <c r="J896" i="16"/>
  <c r="K896" i="16" s="1"/>
  <c r="H896" i="16"/>
  <c r="H882" i="14"/>
  <c r="I933" i="14"/>
  <c r="J933" i="14" s="1"/>
  <c r="K933" i="14" s="1"/>
  <c r="I933" i="16"/>
  <c r="J933" i="16" s="1"/>
  <c r="K933" i="16" s="1"/>
  <c r="P1008" i="3"/>
  <c r="O1008" i="3"/>
  <c r="G1008" i="14"/>
  <c r="G1008" i="16"/>
  <c r="O830" i="3"/>
  <c r="P830" i="3"/>
  <c r="F830" i="16"/>
  <c r="F830" i="14"/>
  <c r="V1071" i="3"/>
  <c r="F1085" i="3" s="1" a="1"/>
  <c r="F1085" i="3" s="1"/>
  <c r="M1071" i="3"/>
  <c r="I891" i="14"/>
  <c r="J891" i="14" s="1"/>
  <c r="K891" i="14" s="1"/>
  <c r="I891" i="16"/>
  <c r="J891" i="16" s="1"/>
  <c r="K891" i="16" s="1"/>
  <c r="I803" i="14"/>
  <c r="J803" i="14" s="1"/>
  <c r="K803" i="14" s="1"/>
  <c r="I803" i="16"/>
  <c r="J803" i="16" s="1"/>
  <c r="K803" i="16" s="1"/>
  <c r="H478" i="14"/>
  <c r="N1082" i="3"/>
  <c r="O1082" i="3" s="1"/>
  <c r="I1056" i="16"/>
  <c r="J1056" i="16" s="1"/>
  <c r="K1056" i="16" s="1"/>
  <c r="I1056" i="14"/>
  <c r="J1056" i="14" s="1"/>
  <c r="K1056" i="14" s="1"/>
  <c r="J1039" i="16"/>
  <c r="K1039" i="16" s="1"/>
  <c r="H1039" i="16"/>
  <c r="P1060" i="3"/>
  <c r="O1060" i="3"/>
  <c r="H1039" i="14"/>
  <c r="P918" i="3"/>
  <c r="O939" i="3"/>
  <c r="O885" i="3"/>
  <c r="P1093" i="3"/>
  <c r="O894" i="3"/>
  <c r="F1297" i="16"/>
  <c r="P946" i="3"/>
  <c r="O960" i="3"/>
  <c r="P1029" i="3"/>
  <c r="M1172" i="3"/>
  <c r="F1183" i="3" a="1"/>
  <c r="F1183" i="3" s="1"/>
  <c r="V1183" i="3" s="1"/>
  <c r="M1317" i="3"/>
  <c r="F1317" i="14" s="1"/>
  <c r="F1328" i="3" a="1"/>
  <c r="F1328" i="3" s="1"/>
  <c r="V1328" i="3" s="1"/>
  <c r="N994" i="3"/>
  <c r="N941" i="3"/>
  <c r="O941" i="3" s="1"/>
  <c r="M1199" i="3"/>
  <c r="F1209" i="3" a="1"/>
  <c r="F1209" i="3" s="1"/>
  <c r="V1209" i="3" s="1"/>
  <c r="N952" i="3"/>
  <c r="M1292" i="3"/>
  <c r="F1310" i="3" a="1"/>
  <c r="F1310" i="3" s="1"/>
  <c r="V1310" i="3" s="1"/>
  <c r="N875" i="3"/>
  <c r="O875" i="3" s="1"/>
  <c r="N1107" i="3"/>
  <c r="M1152" i="3"/>
  <c r="F1164" i="3" a="1"/>
  <c r="F1164" i="3" s="1"/>
  <c r="V1164" i="3" s="1"/>
  <c r="M1309" i="3"/>
  <c r="F1464" i="3" a="1"/>
  <c r="F1464" i="3" s="1"/>
  <c r="V1464" i="3" s="1"/>
  <c r="N1062" i="3"/>
  <c r="M1106" i="3"/>
  <c r="N930" i="3"/>
  <c r="O930" i="3" s="1"/>
  <c r="M1269" i="3"/>
  <c r="F1387" i="3" a="1"/>
  <c r="F1387" i="3" s="1"/>
  <c r="V1387" i="3" s="1"/>
  <c r="M1037" i="3"/>
  <c r="O1037" i="3" s="1"/>
  <c r="F1046" i="3" a="1"/>
  <c r="F1046" i="3" s="1"/>
  <c r="V1046" i="3" s="1"/>
  <c r="N1051" i="3"/>
  <c r="P1051" i="3" s="1"/>
  <c r="N975" i="3"/>
  <c r="N1012" i="3"/>
  <c r="M1194" i="3"/>
  <c r="F1214" i="3" a="1"/>
  <c r="F1214" i="3" s="1"/>
  <c r="V1214" i="3" s="1"/>
  <c r="O1093" i="3"/>
  <c r="H1006" i="16"/>
  <c r="G911" i="3" a="1"/>
  <c r="G911" i="3" s="1"/>
  <c r="W911" i="3" s="1"/>
  <c r="N838" i="3"/>
  <c r="G838" i="14" s="1"/>
  <c r="M1415" i="3"/>
  <c r="F1415" i="14" s="1"/>
  <c r="F1430" i="3" a="1"/>
  <c r="F1430" i="3" s="1"/>
  <c r="V1430" i="3" s="1"/>
  <c r="F1404" i="16"/>
  <c r="F1404" i="14"/>
  <c r="H1065" i="14"/>
  <c r="H895" i="14"/>
  <c r="H864" i="16"/>
  <c r="H864" i="14"/>
  <c r="F1296" i="14"/>
  <c r="F1296" i="16"/>
  <c r="H845" i="14"/>
  <c r="H887" i="14"/>
  <c r="H893" i="14"/>
  <c r="H1006" i="14"/>
  <c r="H893" i="16"/>
  <c r="H793" i="14"/>
  <c r="G871" i="14"/>
  <c r="G871" i="16"/>
  <c r="H812" i="14"/>
  <c r="F1136" i="14"/>
  <c r="F1136" i="16"/>
  <c r="H895" i="16"/>
  <c r="H845" i="16"/>
  <c r="H999" i="16"/>
  <c r="F1025" i="14"/>
  <c r="F1025" i="16"/>
  <c r="G923" i="14"/>
  <c r="G923" i="16"/>
  <c r="G851" i="14"/>
  <c r="G851" i="16"/>
  <c r="I823" i="14"/>
  <c r="J823" i="14" s="1"/>
  <c r="K823" i="14" s="1"/>
  <c r="I823" i="16"/>
  <c r="J823" i="16" s="1"/>
  <c r="K823" i="16" s="1"/>
  <c r="H793" i="16"/>
  <c r="F1277" i="14"/>
  <c r="F1277" i="16"/>
  <c r="H999" i="14"/>
  <c r="G880" i="14"/>
  <c r="G880" i="16"/>
  <c r="I925" i="14"/>
  <c r="J925" i="14" s="1"/>
  <c r="K925" i="14" s="1"/>
  <c r="I925" i="16"/>
  <c r="F1185" i="14"/>
  <c r="F1185" i="16"/>
  <c r="F1319" i="3" a="1"/>
  <c r="F1319" i="3" s="1"/>
  <c r="V1319" i="3" s="1"/>
  <c r="I910" i="14"/>
  <c r="J910" i="14" s="1"/>
  <c r="K910" i="14" s="1"/>
  <c r="I910" i="16"/>
  <c r="J910" i="16" s="1"/>
  <c r="K910" i="16" s="1"/>
  <c r="G905" i="14"/>
  <c r="G905" i="16"/>
  <c r="I855" i="14"/>
  <c r="J855" i="14" s="1"/>
  <c r="K855" i="14" s="1"/>
  <c r="I855" i="16"/>
  <c r="J855" i="16" s="1"/>
  <c r="K855" i="16" s="1"/>
  <c r="G947" i="14"/>
  <c r="G947" i="16"/>
  <c r="I902" i="14"/>
  <c r="J902" i="14" s="1"/>
  <c r="K902" i="14" s="1"/>
  <c r="I902" i="16"/>
  <c r="J902" i="16" s="1"/>
  <c r="K902" i="16" s="1"/>
  <c r="G934" i="14"/>
  <c r="G934" i="16"/>
  <c r="G1073" i="14"/>
  <c r="G1073" i="16"/>
  <c r="I846" i="14"/>
  <c r="J846" i="14" s="1"/>
  <c r="K846" i="14" s="1"/>
  <c r="I846" i="16"/>
  <c r="J846" i="16" s="1"/>
  <c r="K846" i="16" s="1"/>
  <c r="G1060" i="14"/>
  <c r="G1060" i="16"/>
  <c r="I890" i="14"/>
  <c r="J890" i="14" s="1"/>
  <c r="K890" i="14" s="1"/>
  <c r="I890" i="16"/>
  <c r="J890" i="16" s="1"/>
  <c r="K890" i="16" s="1"/>
  <c r="F1182" i="14"/>
  <c r="F1182" i="16"/>
  <c r="G908" i="14"/>
  <c r="G908" i="16"/>
  <c r="G979" i="14"/>
  <c r="G979" i="16"/>
  <c r="G949" i="14"/>
  <c r="G949" i="16"/>
  <c r="H812" i="16"/>
  <c r="F1150" i="14"/>
  <c r="F1150" i="16"/>
  <c r="H1065" i="16"/>
  <c r="G1013" i="14"/>
  <c r="G1013" i="16"/>
  <c r="I921" i="14"/>
  <c r="J921" i="14" s="1"/>
  <c r="K921" i="14" s="1"/>
  <c r="I921" i="16"/>
  <c r="J921" i="16" s="1"/>
  <c r="K921" i="16" s="1"/>
  <c r="I1014" i="14"/>
  <c r="J1014" i="14" s="1"/>
  <c r="K1014" i="14" s="1"/>
  <c r="I1014" i="16"/>
  <c r="J1014" i="16" s="1"/>
  <c r="K1014" i="16" s="1"/>
  <c r="H887" i="16"/>
  <c r="F1254" i="14"/>
  <c r="F1254" i="16"/>
  <c r="F1093" i="14"/>
  <c r="F1093" i="16"/>
  <c r="G938" i="3" a="1"/>
  <c r="G938" i="3" s="1"/>
  <c r="W938" i="3" s="1"/>
  <c r="G1120" i="3" a="1"/>
  <c r="G1120" i="3" s="1"/>
  <c r="W1120" i="3" s="1"/>
  <c r="G1015" i="3" a="1"/>
  <c r="G1015" i="3" s="1"/>
  <c r="W1015" i="3" s="1"/>
  <c r="G1106" i="3" a="1"/>
  <c r="G1106" i="3" s="1"/>
  <c r="W1106" i="3" s="1"/>
  <c r="G955" i="3" a="1"/>
  <c r="G955" i="3" s="1"/>
  <c r="W955" i="3" s="1"/>
  <c r="G942" i="3" a="1"/>
  <c r="G942" i="3" s="1"/>
  <c r="W942" i="3" s="1"/>
  <c r="G899" i="3" a="1"/>
  <c r="G899" i="3" s="1"/>
  <c r="W899" i="3" s="1"/>
  <c r="G1148" i="3" a="1"/>
  <c r="G1148" i="3" s="1"/>
  <c r="W1148" i="3" s="1"/>
  <c r="G974" i="3" a="1"/>
  <c r="G974" i="3" s="1"/>
  <c r="W974" i="3" s="1"/>
  <c r="G950" i="3" a="1"/>
  <c r="G950" i="3" s="1"/>
  <c r="W950" i="3" s="1"/>
  <c r="G977" i="3" a="1"/>
  <c r="G977" i="3" s="1"/>
  <c r="W977" i="3" s="1"/>
  <c r="G936" i="3" a="1"/>
  <c r="G936" i="3" s="1"/>
  <c r="W936" i="3" s="1"/>
  <c r="G1040" i="3" a="1"/>
  <c r="G1040" i="3" s="1"/>
  <c r="W1040" i="3" s="1"/>
  <c r="G1026" i="16" l="1"/>
  <c r="H929" i="14"/>
  <c r="J929" i="16"/>
  <c r="K929" i="16" s="1"/>
  <c r="H849" i="14"/>
  <c r="H434" i="16"/>
  <c r="H789" i="16"/>
  <c r="H789" i="14"/>
  <c r="H891" i="14"/>
  <c r="H443" i="14"/>
  <c r="H898" i="14"/>
  <c r="P975" i="3"/>
  <c r="H972" i="16"/>
  <c r="H495" i="16"/>
  <c r="H484" i="14"/>
  <c r="H684" i="14"/>
  <c r="H799" i="16"/>
  <c r="O952" i="3"/>
  <c r="H803" i="16"/>
  <c r="H972" i="14"/>
  <c r="O1107" i="3"/>
  <c r="H803" i="14"/>
  <c r="H933" i="16"/>
  <c r="H898" i="16"/>
  <c r="H799" i="14"/>
  <c r="V1085" i="3"/>
  <c r="F1203" i="3" s="1" a="1"/>
  <c r="F1203" i="3" s="1"/>
  <c r="M1085" i="3"/>
  <c r="O816" i="3"/>
  <c r="P816" i="3"/>
  <c r="G816" i="14"/>
  <c r="G816" i="16"/>
  <c r="F975" i="14"/>
  <c r="F975" i="16"/>
  <c r="W844" i="3"/>
  <c r="G963" i="3" s="1" a="1"/>
  <c r="G963" i="3" s="1"/>
  <c r="N844" i="3"/>
  <c r="F1140" i="16"/>
  <c r="F1140" i="14"/>
  <c r="O971" i="3"/>
  <c r="P971" i="3"/>
  <c r="F971" i="14"/>
  <c r="F971" i="16"/>
  <c r="I503" i="16"/>
  <c r="J503" i="16" s="1"/>
  <c r="K503" i="16" s="1"/>
  <c r="I503" i="14"/>
  <c r="J503" i="14" s="1"/>
  <c r="K503" i="14" s="1"/>
  <c r="I953" i="14"/>
  <c r="J953" i="14" s="1"/>
  <c r="K953" i="14" s="1"/>
  <c r="I953" i="16"/>
  <c r="J953" i="16" s="1"/>
  <c r="K953" i="16" s="1"/>
  <c r="W1034" i="3"/>
  <c r="G1052" i="3" s="1" a="1"/>
  <c r="G1052" i="3" s="1"/>
  <c r="W1052" i="3" s="1"/>
  <c r="N1034" i="3"/>
  <c r="H933" i="14"/>
  <c r="H443" i="16"/>
  <c r="J443" i="16"/>
  <c r="K443" i="16" s="1"/>
  <c r="H484" i="16"/>
  <c r="W833" i="3"/>
  <c r="G837" i="3" s="1" a="1"/>
  <c r="G837" i="3" s="1"/>
  <c r="N833" i="3"/>
  <c r="V984" i="3"/>
  <c r="F1089" i="3" s="1" a="1"/>
  <c r="F1089" i="3" s="1"/>
  <c r="M984" i="3"/>
  <c r="H495" i="14"/>
  <c r="H434" i="14"/>
  <c r="V1156" i="3"/>
  <c r="F1167" i="3" s="1" a="1"/>
  <c r="F1167" i="3" s="1"/>
  <c r="M1156" i="3"/>
  <c r="V983" i="3"/>
  <c r="F994" i="3" s="1" a="1"/>
  <c r="F994" i="3" s="1"/>
  <c r="M983" i="3"/>
  <c r="O843" i="3"/>
  <c r="P843" i="3"/>
  <c r="F843" i="14"/>
  <c r="F843" i="16"/>
  <c r="F467" i="14"/>
  <c r="O467" i="3"/>
  <c r="F467" i="16"/>
  <c r="P467" i="3"/>
  <c r="I510" i="14"/>
  <c r="J510" i="14" s="1"/>
  <c r="K510" i="14" s="1"/>
  <c r="I510" i="16"/>
  <c r="J510" i="16" s="1"/>
  <c r="K510" i="16" s="1"/>
  <c r="I802" i="16"/>
  <c r="J802" i="16" s="1"/>
  <c r="K802" i="16" s="1"/>
  <c r="I802" i="14"/>
  <c r="J802" i="14" s="1"/>
  <c r="K802" i="14" s="1"/>
  <c r="F926" i="14"/>
  <c r="F926" i="16"/>
  <c r="I987" i="14"/>
  <c r="J987" i="14" s="1"/>
  <c r="K987" i="14" s="1"/>
  <c r="I987" i="16"/>
  <c r="J987" i="16" s="1"/>
  <c r="K987" i="16" s="1"/>
  <c r="V850" i="3"/>
  <c r="F995" i="3" s="1" a="1"/>
  <c r="F995" i="3" s="1"/>
  <c r="M850" i="3"/>
  <c r="H891" i="16"/>
  <c r="I919" i="14"/>
  <c r="J919" i="14" s="1"/>
  <c r="K919" i="14" s="1"/>
  <c r="I919" i="16"/>
  <c r="J919" i="16" s="1"/>
  <c r="K919" i="16" s="1"/>
  <c r="V586" i="3"/>
  <c r="F601" i="3" s="1" a="1"/>
  <c r="F601" i="3" s="1"/>
  <c r="M586" i="3"/>
  <c r="F524" i="16"/>
  <c r="P524" i="3"/>
  <c r="O524" i="3"/>
  <c r="F524" i="14"/>
  <c r="H809" i="14"/>
  <c r="V1049" i="3"/>
  <c r="F1063" i="3" s="1" a="1"/>
  <c r="F1063" i="3" s="1"/>
  <c r="M1049" i="3"/>
  <c r="F979" i="14"/>
  <c r="F979" i="16"/>
  <c r="P979" i="3"/>
  <c r="O979" i="3"/>
  <c r="F720" i="16"/>
  <c r="F720" i="14"/>
  <c r="P720" i="3"/>
  <c r="O720" i="3"/>
  <c r="I830" i="14"/>
  <c r="J830" i="14" s="1"/>
  <c r="K830" i="14" s="1"/>
  <c r="I830" i="16"/>
  <c r="J830" i="16" s="1"/>
  <c r="K830" i="16" s="1"/>
  <c r="V535" i="3"/>
  <c r="F550" i="3" s="1" a="1"/>
  <c r="F550" i="3" s="1"/>
  <c r="M535" i="3"/>
  <c r="H809" i="16"/>
  <c r="F1031" i="16"/>
  <c r="F1031" i="14"/>
  <c r="V1088" i="3"/>
  <c r="F1098" i="3" s="1" a="1"/>
  <c r="F1098" i="3" s="1"/>
  <c r="M1088" i="3"/>
  <c r="V732" i="3"/>
  <c r="F750" i="3" s="1" a="1"/>
  <c r="F750" i="3" s="1"/>
  <c r="M732" i="3"/>
  <c r="I701" i="14"/>
  <c r="J701" i="14" s="1"/>
  <c r="K701" i="14" s="1"/>
  <c r="I701" i="16"/>
  <c r="J701" i="16" s="1"/>
  <c r="K701" i="16" s="1"/>
  <c r="P937" i="3"/>
  <c r="F937" i="16"/>
  <c r="F937" i="14"/>
  <c r="O937" i="3"/>
  <c r="F1131" i="16"/>
  <c r="F1131" i="14"/>
  <c r="V1044" i="3"/>
  <c r="F1061" i="3" s="1" a="1"/>
  <c r="F1061" i="3" s="1"/>
  <c r="M1044" i="3"/>
  <c r="I446" i="14"/>
  <c r="J446" i="14" s="1"/>
  <c r="K446" i="14" s="1"/>
  <c r="I446" i="16"/>
  <c r="J446" i="16" s="1"/>
  <c r="K446" i="16" s="1"/>
  <c r="I825" i="14"/>
  <c r="J825" i="14" s="1"/>
  <c r="K825" i="14" s="1"/>
  <c r="I825" i="16"/>
  <c r="J825" i="16" s="1"/>
  <c r="K825" i="16" s="1"/>
  <c r="P847" i="3"/>
  <c r="O847" i="3"/>
  <c r="F847" i="14"/>
  <c r="F847" i="16"/>
  <c r="V1042" i="3"/>
  <c r="F1058" i="3" s="1" a="1"/>
  <c r="F1058" i="3" s="1"/>
  <c r="M1042" i="3"/>
  <c r="F952" i="14"/>
  <c r="F952" i="16"/>
  <c r="V1146" i="3"/>
  <c r="F1155" i="3" s="1" a="1"/>
  <c r="F1155" i="3" s="1"/>
  <c r="M1146" i="3"/>
  <c r="F1079" i="16"/>
  <c r="F1079" i="14"/>
  <c r="G1090" i="14"/>
  <c r="P1090" i="3"/>
  <c r="G1090" i="16"/>
  <c r="O1090" i="3"/>
  <c r="F1107" i="14"/>
  <c r="F1107" i="16"/>
  <c r="H849" i="16"/>
  <c r="G460" i="16"/>
  <c r="P460" i="3"/>
  <c r="O460" i="3"/>
  <c r="G460" i="14"/>
  <c r="O525" i="3"/>
  <c r="P525" i="3"/>
  <c r="G525" i="16"/>
  <c r="G525" i="14"/>
  <c r="H684" i="16"/>
  <c r="V856" i="3"/>
  <c r="F908" i="3" s="1" a="1"/>
  <c r="F908" i="3" s="1"/>
  <c r="M856" i="3"/>
  <c r="F1084" i="14"/>
  <c r="F1084" i="16"/>
  <c r="F1071" i="16"/>
  <c r="F1071" i="14"/>
  <c r="I1008" i="16"/>
  <c r="J1008" i="16" s="1"/>
  <c r="K1008" i="16" s="1"/>
  <c r="I1008" i="14"/>
  <c r="J1008" i="14" s="1"/>
  <c r="K1008" i="14" s="1"/>
  <c r="V967" i="3"/>
  <c r="F981" i="3" s="1" a="1"/>
  <c r="F981" i="3" s="1"/>
  <c r="M967" i="3"/>
  <c r="I458" i="16"/>
  <c r="J458" i="16" s="1"/>
  <c r="K458" i="16" s="1"/>
  <c r="I458" i="14"/>
  <c r="J458" i="14" s="1"/>
  <c r="K458" i="14" s="1"/>
  <c r="V1186" i="3"/>
  <c r="F1200" i="3" s="1" a="1"/>
  <c r="F1200" i="3" s="1"/>
  <c r="M1186" i="3"/>
  <c r="W1102" i="3"/>
  <c r="G1119" i="3" s="1" a="1"/>
  <c r="G1119" i="3" s="1"/>
  <c r="N1102" i="3"/>
  <c r="V1122" i="3"/>
  <c r="F1129" i="3" s="1" a="1"/>
  <c r="F1129" i="3" s="1"/>
  <c r="M1122" i="3"/>
  <c r="O826" i="3"/>
  <c r="G826" i="16"/>
  <c r="G826" i="14"/>
  <c r="P826" i="3"/>
  <c r="W572" i="3"/>
  <c r="G583" i="3" s="1" a="1"/>
  <c r="G583" i="3" s="1"/>
  <c r="N572" i="3"/>
  <c r="I810" i="14"/>
  <c r="J810" i="14" s="1"/>
  <c r="K810" i="14" s="1"/>
  <c r="I810" i="16"/>
  <c r="J810" i="16" s="1"/>
  <c r="K810" i="16" s="1"/>
  <c r="W526" i="3"/>
  <c r="G549" i="3" s="1" a="1"/>
  <c r="G549" i="3" s="1"/>
  <c r="N526" i="3"/>
  <c r="O1026" i="3"/>
  <c r="P1026" i="3"/>
  <c r="V1241" i="3"/>
  <c r="F1257" i="3" s="1" a="1"/>
  <c r="F1257" i="3" s="1"/>
  <c r="M1241" i="3"/>
  <c r="H1056" i="14"/>
  <c r="P1082" i="3"/>
  <c r="H1056" i="16"/>
  <c r="G838" i="16"/>
  <c r="P941" i="3"/>
  <c r="P875" i="3"/>
  <c r="O1051" i="3"/>
  <c r="O975" i="3"/>
  <c r="F1317" i="16"/>
  <c r="P930" i="3"/>
  <c r="P1037" i="3"/>
  <c r="M1183" i="3"/>
  <c r="F1196" i="3" a="1"/>
  <c r="F1196" i="3" s="1"/>
  <c r="V1196" i="3" s="1"/>
  <c r="M1214" i="3"/>
  <c r="F1233" i="3" a="1"/>
  <c r="F1233" i="3" s="1"/>
  <c r="V1233" i="3" s="1"/>
  <c r="N977" i="3"/>
  <c r="N1106" i="3"/>
  <c r="O1106" i="3" s="1"/>
  <c r="M1209" i="3"/>
  <c r="F1226" i="3" a="1"/>
  <c r="F1226" i="3" s="1"/>
  <c r="V1226" i="3" s="1"/>
  <c r="N1015" i="3"/>
  <c r="N974" i="3"/>
  <c r="P974" i="3" s="1"/>
  <c r="N1120" i="3"/>
  <c r="M1319" i="3"/>
  <c r="M1387" i="3"/>
  <c r="F1402" i="3" a="1"/>
  <c r="F1402" i="3" s="1"/>
  <c r="V1402" i="3" s="1"/>
  <c r="N911" i="3"/>
  <c r="G911" i="14" s="1"/>
  <c r="G932" i="3" a="1"/>
  <c r="G932" i="3" s="1"/>
  <c r="W932" i="3" s="1"/>
  <c r="N1148" i="3"/>
  <c r="N938" i="3"/>
  <c r="M1046" i="3"/>
  <c r="M1328" i="3"/>
  <c r="F1328" i="14" s="1"/>
  <c r="F1347" i="3" a="1"/>
  <c r="F1347" i="3" s="1"/>
  <c r="V1347" i="3" s="1"/>
  <c r="N950" i="3"/>
  <c r="P950" i="3" s="1"/>
  <c r="N1040" i="3"/>
  <c r="P1040" i="3" s="1"/>
  <c r="N899" i="3"/>
  <c r="P899" i="3" s="1"/>
  <c r="M1464" i="3"/>
  <c r="F1475" i="3" a="1"/>
  <c r="F1475" i="3" s="1"/>
  <c r="V1475" i="3" s="1"/>
  <c r="P952" i="3"/>
  <c r="M1310" i="3"/>
  <c r="M1164" i="3"/>
  <c r="F1276" i="3" a="1"/>
  <c r="F1276" i="3" s="1"/>
  <c r="V1276" i="3" s="1"/>
  <c r="P1107" i="3"/>
  <c r="N942" i="3"/>
  <c r="O942" i="3" s="1"/>
  <c r="N936" i="3"/>
  <c r="O936" i="3" s="1"/>
  <c r="N955" i="3"/>
  <c r="O955" i="3" s="1"/>
  <c r="O838" i="3"/>
  <c r="P838" i="3"/>
  <c r="H855" i="16"/>
  <c r="F1415" i="16"/>
  <c r="M1430" i="3"/>
  <c r="F1448" i="3" a="1"/>
  <c r="F1448" i="3" s="1"/>
  <c r="V1448" i="3" s="1"/>
  <c r="H910" i="16"/>
  <c r="H823" i="16"/>
  <c r="F1309" i="16"/>
  <c r="F1309" i="14"/>
  <c r="H902" i="16"/>
  <c r="H1014" i="16"/>
  <c r="H1014" i="14"/>
  <c r="H823" i="14"/>
  <c r="H890" i="14"/>
  <c r="G1043" i="14"/>
  <c r="G1043" i="16"/>
  <c r="H921" i="14"/>
  <c r="H846" i="14"/>
  <c r="H855" i="14"/>
  <c r="H925" i="16"/>
  <c r="J925" i="16"/>
  <c r="K925" i="16" s="1"/>
  <c r="F1121" i="3" a="1"/>
  <c r="F1121" i="3" s="1"/>
  <c r="V1121" i="3" s="1"/>
  <c r="H902" i="14"/>
  <c r="H910" i="14"/>
  <c r="F1194" i="14"/>
  <c r="F1194" i="16"/>
  <c r="H925" i="14"/>
  <c r="G862" i="14"/>
  <c r="G862" i="16"/>
  <c r="I871" i="14"/>
  <c r="J871" i="14" s="1"/>
  <c r="K871" i="14" s="1"/>
  <c r="I871" i="16"/>
  <c r="J871" i="16" s="1"/>
  <c r="K871" i="16" s="1"/>
  <c r="I1073" i="14"/>
  <c r="J1073" i="14" s="1"/>
  <c r="K1073" i="14" s="1"/>
  <c r="I1073" i="16"/>
  <c r="J1073" i="16" s="1"/>
  <c r="K1073" i="16" s="1"/>
  <c r="F1302" i="14"/>
  <c r="F1302" i="16"/>
  <c r="I947" i="14"/>
  <c r="J947" i="14" s="1"/>
  <c r="K947" i="14" s="1"/>
  <c r="I947" i="16"/>
  <c r="J947" i="16" s="1"/>
  <c r="K947" i="16" s="1"/>
  <c r="H890" i="16"/>
  <c r="I905" i="14"/>
  <c r="J905" i="14" s="1"/>
  <c r="K905" i="14" s="1"/>
  <c r="I905" i="16"/>
  <c r="J905" i="16" s="1"/>
  <c r="K905" i="16" s="1"/>
  <c r="I1060" i="14"/>
  <c r="J1060" i="14" s="1"/>
  <c r="K1060" i="14" s="1"/>
  <c r="I1060" i="16"/>
  <c r="J1060" i="16" s="1"/>
  <c r="K1060" i="16" s="1"/>
  <c r="G1018" i="14"/>
  <c r="G1018" i="16"/>
  <c r="I1013" i="14"/>
  <c r="J1013" i="14" s="1"/>
  <c r="K1013" i="14" s="1"/>
  <c r="I1013" i="16"/>
  <c r="J1013" i="16" s="1"/>
  <c r="K1013" i="16" s="1"/>
  <c r="G983" i="14"/>
  <c r="G983" i="16"/>
  <c r="G998" i="14"/>
  <c r="G998" i="16"/>
  <c r="G944" i="14"/>
  <c r="G944" i="16"/>
  <c r="I923" i="14"/>
  <c r="J923" i="14" s="1"/>
  <c r="K923" i="14" s="1"/>
  <c r="I923" i="16"/>
  <c r="I880" i="14"/>
  <c r="J880" i="14" s="1"/>
  <c r="K880" i="14" s="1"/>
  <c r="I880" i="16"/>
  <c r="J880" i="16" s="1"/>
  <c r="K880" i="16" s="1"/>
  <c r="G927" i="14"/>
  <c r="G927" i="16"/>
  <c r="G913" i="14"/>
  <c r="G913" i="16"/>
  <c r="G956" i="14"/>
  <c r="G956" i="16"/>
  <c r="H846" i="16"/>
  <c r="F1292" i="14"/>
  <c r="F1292" i="16"/>
  <c r="F1037" i="14"/>
  <c r="F1037" i="16"/>
  <c r="G931" i="14"/>
  <c r="G931" i="16"/>
  <c r="I851" i="14"/>
  <c r="J851" i="14" s="1"/>
  <c r="K851" i="14" s="1"/>
  <c r="I851" i="16"/>
  <c r="J851" i="16" s="1"/>
  <c r="K851" i="16" s="1"/>
  <c r="F1172" i="14"/>
  <c r="F1172" i="16"/>
  <c r="H921" i="16"/>
  <c r="F1199" i="14"/>
  <c r="F1199" i="16"/>
  <c r="F1152" i="14"/>
  <c r="F1152" i="16"/>
  <c r="F1269" i="14"/>
  <c r="F1269" i="16"/>
  <c r="F1064" i="3" a="1"/>
  <c r="F1064" i="3" s="1"/>
  <c r="V1064" i="3" s="1"/>
  <c r="I1025" i="14"/>
  <c r="J1025" i="14" s="1"/>
  <c r="K1025" i="14" s="1"/>
  <c r="I1025" i="16"/>
  <c r="J1025" i="16" s="1"/>
  <c r="K1025" i="16" s="1"/>
  <c r="G1101" i="3" a="1"/>
  <c r="G1101" i="3" s="1"/>
  <c r="W1101" i="3" s="1"/>
  <c r="G1122" i="3" a="1"/>
  <c r="G1122" i="3" s="1"/>
  <c r="W1122" i="3" s="1"/>
  <c r="G1074" i="3" a="1"/>
  <c r="G1074" i="3" s="1"/>
  <c r="W1074" i="3" s="1"/>
  <c r="G951" i="3" a="1"/>
  <c r="G951" i="3" s="1"/>
  <c r="W951" i="3" s="1"/>
  <c r="G1054" i="3" a="1"/>
  <c r="G1054" i="3" s="1"/>
  <c r="W1054" i="3" s="1"/>
  <c r="G892" i="3" a="1"/>
  <c r="G892" i="3" s="1"/>
  <c r="W892" i="3" s="1"/>
  <c r="G984" i="3" a="1"/>
  <c r="G984" i="3" s="1"/>
  <c r="W984" i="3" s="1"/>
  <c r="G1019" i="3" a="1"/>
  <c r="G1019" i="3" s="1"/>
  <c r="W1019" i="3" s="1"/>
  <c r="G1066" i="3" a="1"/>
  <c r="G1066" i="3" s="1"/>
  <c r="W1066" i="3" s="1"/>
  <c r="G967" i="3" a="1"/>
  <c r="G967" i="3" s="1"/>
  <c r="W967" i="3" s="1"/>
  <c r="N1052" i="3" l="1"/>
  <c r="O1052" i="3" s="1"/>
  <c r="H802" i="14"/>
  <c r="I979" i="16"/>
  <c r="J979" i="16" s="1"/>
  <c r="K979" i="16" s="1"/>
  <c r="H919" i="16"/>
  <c r="I1026" i="14"/>
  <c r="J1026" i="14" s="1"/>
  <c r="K1026" i="14" s="1"/>
  <c r="H510" i="14"/>
  <c r="H510" i="16"/>
  <c r="H953" i="14"/>
  <c r="I979" i="14"/>
  <c r="J979" i="14" s="1"/>
  <c r="K979" i="14" s="1"/>
  <c r="H701" i="16"/>
  <c r="H919" i="14"/>
  <c r="I1026" i="16"/>
  <c r="J1026" i="16" s="1"/>
  <c r="K1026" i="16" s="1"/>
  <c r="H802" i="16"/>
  <c r="W583" i="3"/>
  <c r="G599" i="3" s="1" a="1"/>
  <c r="G599" i="3" s="1"/>
  <c r="N583" i="3"/>
  <c r="W1119" i="3"/>
  <c r="G1140" i="3" s="1" a="1"/>
  <c r="G1140" i="3" s="1"/>
  <c r="N1119" i="3"/>
  <c r="V981" i="3"/>
  <c r="F1043" i="3" s="1" a="1"/>
  <c r="F1043" i="3" s="1"/>
  <c r="M981" i="3"/>
  <c r="V908" i="3"/>
  <c r="F922" i="3" s="1" a="1"/>
  <c r="F922" i="3" s="1"/>
  <c r="M908" i="3"/>
  <c r="F1042" i="14"/>
  <c r="F1042" i="16"/>
  <c r="V1063" i="3"/>
  <c r="F1077" i="3" s="1" a="1"/>
  <c r="F1077" i="3" s="1"/>
  <c r="M1063" i="3"/>
  <c r="H987" i="16"/>
  <c r="V1167" i="3"/>
  <c r="F1181" i="3" s="1" a="1"/>
  <c r="F1181" i="3" s="1"/>
  <c r="M1167" i="3"/>
  <c r="O526" i="3"/>
  <c r="P526" i="3"/>
  <c r="G526" i="14"/>
  <c r="G526" i="16"/>
  <c r="F1186" i="14"/>
  <c r="F1186" i="16"/>
  <c r="V1058" i="3"/>
  <c r="F1080" i="3" s="1" a="1"/>
  <c r="F1080" i="3" s="1"/>
  <c r="M1058" i="3"/>
  <c r="O535" i="3"/>
  <c r="F535" i="14"/>
  <c r="P535" i="3"/>
  <c r="F535" i="16"/>
  <c r="W549" i="3"/>
  <c r="G566" i="3" s="1" a="1"/>
  <c r="G566" i="3" s="1"/>
  <c r="N549" i="3"/>
  <c r="V1200" i="3"/>
  <c r="F1210" i="3" s="1" a="1"/>
  <c r="F1210" i="3" s="1"/>
  <c r="M1200" i="3"/>
  <c r="H446" i="14"/>
  <c r="I937" i="14"/>
  <c r="J937" i="14" s="1"/>
  <c r="K937" i="14" s="1"/>
  <c r="I937" i="16"/>
  <c r="J937" i="16" s="1"/>
  <c r="K937" i="16" s="1"/>
  <c r="P732" i="3"/>
  <c r="F732" i="14"/>
  <c r="F732" i="16"/>
  <c r="O732" i="3"/>
  <c r="V550" i="3"/>
  <c r="F557" i="3" s="1" a="1"/>
  <c r="F557" i="3" s="1"/>
  <c r="M550" i="3"/>
  <c r="I971" i="16"/>
  <c r="I971" i="14"/>
  <c r="H810" i="16"/>
  <c r="H458" i="14"/>
  <c r="F1146" i="14"/>
  <c r="F1146" i="16"/>
  <c r="H446" i="16"/>
  <c r="V750" i="3"/>
  <c r="F756" i="3" s="1" a="1"/>
  <c r="F756" i="3" s="1"/>
  <c r="M750" i="3"/>
  <c r="H830" i="14"/>
  <c r="I524" i="14"/>
  <c r="J524" i="14" s="1"/>
  <c r="K524" i="14" s="1"/>
  <c r="I524" i="16"/>
  <c r="J524" i="16" s="1"/>
  <c r="K524" i="16" s="1"/>
  <c r="F984" i="16"/>
  <c r="F984" i="14"/>
  <c r="H503" i="16"/>
  <c r="H810" i="14"/>
  <c r="I826" i="14"/>
  <c r="J826" i="14" s="1"/>
  <c r="K826" i="14" s="1"/>
  <c r="I826" i="16"/>
  <c r="J826" i="16" s="1"/>
  <c r="K826" i="16" s="1"/>
  <c r="H458" i="16"/>
  <c r="V1155" i="3"/>
  <c r="F1176" i="3" s="1" a="1"/>
  <c r="F1176" i="3" s="1"/>
  <c r="M1155" i="3"/>
  <c r="I847" i="16"/>
  <c r="J847" i="16" s="1"/>
  <c r="K847" i="16" s="1"/>
  <c r="I847" i="14"/>
  <c r="J847" i="14" s="1"/>
  <c r="K847" i="14" s="1"/>
  <c r="F1088" i="14"/>
  <c r="F1088" i="16"/>
  <c r="H830" i="16"/>
  <c r="I843" i="16"/>
  <c r="J843" i="16" s="1"/>
  <c r="K843" i="16" s="1"/>
  <c r="I843" i="14"/>
  <c r="J843" i="14" s="1"/>
  <c r="K843" i="14" s="1"/>
  <c r="V1089" i="3"/>
  <c r="F1099" i="3" s="1" a="1"/>
  <c r="F1099" i="3" s="1"/>
  <c r="M1089" i="3"/>
  <c r="H1008" i="14"/>
  <c r="H503" i="14"/>
  <c r="I816" i="14"/>
  <c r="J816" i="14" s="1"/>
  <c r="K816" i="14" s="1"/>
  <c r="I816" i="16"/>
  <c r="J816" i="16" s="1"/>
  <c r="K816" i="16" s="1"/>
  <c r="F1241" i="14"/>
  <c r="F1241" i="16"/>
  <c r="F1122" i="14"/>
  <c r="F1122" i="16"/>
  <c r="I525" i="14"/>
  <c r="J525" i="14" s="1"/>
  <c r="K525" i="14" s="1"/>
  <c r="I525" i="16"/>
  <c r="J525" i="16" s="1"/>
  <c r="K525" i="16" s="1"/>
  <c r="I1090" i="14"/>
  <c r="J1090" i="14" s="1"/>
  <c r="K1090" i="14" s="1"/>
  <c r="I1090" i="16"/>
  <c r="J1090" i="16" s="1"/>
  <c r="K1090" i="16" s="1"/>
  <c r="V1098" i="3"/>
  <c r="F1114" i="3" s="1" a="1"/>
  <c r="F1114" i="3" s="1"/>
  <c r="M1098" i="3"/>
  <c r="P850" i="3"/>
  <c r="O850" i="3"/>
  <c r="F850" i="14"/>
  <c r="F850" i="16"/>
  <c r="F983" i="14"/>
  <c r="F983" i="16"/>
  <c r="O983" i="3"/>
  <c r="P983" i="3"/>
  <c r="O833" i="3"/>
  <c r="P833" i="3"/>
  <c r="G833" i="14"/>
  <c r="G833" i="16"/>
  <c r="P1034" i="3"/>
  <c r="O1034" i="3"/>
  <c r="P844" i="3"/>
  <c r="O844" i="3"/>
  <c r="G844" i="14"/>
  <c r="G844" i="16"/>
  <c r="F1085" i="14"/>
  <c r="F1085" i="16"/>
  <c r="V1257" i="3"/>
  <c r="F1272" i="3" s="1" a="1"/>
  <c r="F1272" i="3" s="1"/>
  <c r="M1257" i="3"/>
  <c r="V1129" i="3"/>
  <c r="F1184" i="3" s="1" a="1"/>
  <c r="F1184" i="3" s="1"/>
  <c r="M1129" i="3"/>
  <c r="H825" i="14"/>
  <c r="F1044" i="14"/>
  <c r="F1044" i="16"/>
  <c r="F586" i="14"/>
  <c r="O586" i="3"/>
  <c r="F586" i="16"/>
  <c r="P586" i="3"/>
  <c r="V995" i="3"/>
  <c r="F1007" i="3" s="1" a="1"/>
  <c r="F1007" i="3" s="1"/>
  <c r="M995" i="3"/>
  <c r="V994" i="3"/>
  <c r="F1003" i="3" s="1" a="1"/>
  <c r="F1003" i="3" s="1"/>
  <c r="M994" i="3"/>
  <c r="W837" i="3"/>
  <c r="G964" i="3" s="1" a="1"/>
  <c r="G964" i="3" s="1"/>
  <c r="N837" i="3"/>
  <c r="W963" i="3"/>
  <c r="G968" i="3" s="1" a="1"/>
  <c r="G968" i="3" s="1"/>
  <c r="N963" i="3"/>
  <c r="V1203" i="3"/>
  <c r="F1218" i="3" s="1" a="1"/>
  <c r="F1218" i="3" s="1"/>
  <c r="M1203" i="3"/>
  <c r="P572" i="3"/>
  <c r="O572" i="3"/>
  <c r="G572" i="14"/>
  <c r="G572" i="16"/>
  <c r="O1102" i="3"/>
  <c r="P1102" i="3"/>
  <c r="G1102" i="16"/>
  <c r="G1102" i="14"/>
  <c r="F967" i="16"/>
  <c r="F967" i="14"/>
  <c r="P856" i="3"/>
  <c r="F856" i="14"/>
  <c r="F856" i="16"/>
  <c r="O856" i="3"/>
  <c r="I460" i="14"/>
  <c r="J460" i="14" s="1"/>
  <c r="K460" i="14" s="1"/>
  <c r="I460" i="16"/>
  <c r="J460" i="16" s="1"/>
  <c r="K460" i="16" s="1"/>
  <c r="H825" i="16"/>
  <c r="V1061" i="3"/>
  <c r="F1072" i="3" s="1" a="1"/>
  <c r="F1072" i="3" s="1"/>
  <c r="M1061" i="3"/>
  <c r="H701" i="14"/>
  <c r="I720" i="14"/>
  <c r="J720" i="14" s="1"/>
  <c r="K720" i="14" s="1"/>
  <c r="I720" i="16"/>
  <c r="J720" i="16" s="1"/>
  <c r="K720" i="16" s="1"/>
  <c r="F1049" i="14"/>
  <c r="F1049" i="16"/>
  <c r="V601" i="3"/>
  <c r="F616" i="3" s="1" a="1"/>
  <c r="F616" i="3" s="1"/>
  <c r="M601" i="3"/>
  <c r="H987" i="14"/>
  <c r="I467" i="14"/>
  <c r="J467" i="14" s="1"/>
  <c r="K467" i="14" s="1"/>
  <c r="I467" i="16"/>
  <c r="J467" i="16" s="1"/>
  <c r="K467" i="16" s="1"/>
  <c r="F1156" i="14"/>
  <c r="F1156" i="16"/>
  <c r="H953" i="16"/>
  <c r="H1008" i="16"/>
  <c r="P911" i="3"/>
  <c r="O1040" i="3"/>
  <c r="P1106" i="3"/>
  <c r="O899" i="3"/>
  <c r="O911" i="3"/>
  <c r="F1328" i="16"/>
  <c r="G911" i="16"/>
  <c r="I838" i="16"/>
  <c r="J838" i="16" s="1"/>
  <c r="K838" i="16" s="1"/>
  <c r="I838" i="14"/>
  <c r="J838" i="14" s="1"/>
  <c r="K838" i="14" s="1"/>
  <c r="O950" i="3"/>
  <c r="P936" i="3"/>
  <c r="O974" i="3"/>
  <c r="N951" i="3"/>
  <c r="O951" i="3" s="1"/>
  <c r="M1276" i="3"/>
  <c r="F1291" i="3" a="1"/>
  <c r="F1291" i="3" s="1"/>
  <c r="V1291" i="3" s="1"/>
  <c r="M1121" i="3"/>
  <c r="N932" i="3"/>
  <c r="G932" i="14" s="1"/>
  <c r="G943" i="3" a="1"/>
  <c r="G943" i="3" s="1"/>
  <c r="W943" i="3" s="1"/>
  <c r="N1066" i="3"/>
  <c r="O1066" i="3" s="1"/>
  <c r="N1074" i="3"/>
  <c r="M1475" i="3"/>
  <c r="F1493" i="3" a="1"/>
  <c r="F1493" i="3" s="1"/>
  <c r="V1493" i="3" s="1"/>
  <c r="P942" i="3"/>
  <c r="P955" i="3"/>
  <c r="N967" i="3"/>
  <c r="P967" i="3" s="1"/>
  <c r="N1019" i="3"/>
  <c r="N1122" i="3"/>
  <c r="O1122" i="3" s="1"/>
  <c r="M1064" i="3"/>
  <c r="M1233" i="3"/>
  <c r="F1250" i="3" a="1"/>
  <c r="F1250" i="3" s="1"/>
  <c r="V1250" i="3" s="1"/>
  <c r="M1226" i="3"/>
  <c r="F1236" i="3" a="1"/>
  <c r="F1236" i="3" s="1"/>
  <c r="V1236" i="3" s="1"/>
  <c r="M1347" i="3"/>
  <c r="F1347" i="14" s="1"/>
  <c r="F1353" i="3" a="1"/>
  <c r="F1353" i="3" s="1"/>
  <c r="V1353" i="3" s="1"/>
  <c r="N1101" i="3"/>
  <c r="N984" i="3"/>
  <c r="O984" i="3" s="1"/>
  <c r="N892" i="3"/>
  <c r="O892" i="3" s="1"/>
  <c r="N1054" i="3"/>
  <c r="M1402" i="3"/>
  <c r="F1407" i="3" a="1"/>
  <c r="F1407" i="3" s="1"/>
  <c r="V1407" i="3" s="1"/>
  <c r="M1196" i="3"/>
  <c r="F1216" i="3" a="1"/>
  <c r="F1216" i="3" s="1"/>
  <c r="V1216" i="3" s="1"/>
  <c r="M1448" i="3"/>
  <c r="F1555" i="3" a="1"/>
  <c r="F1555" i="3" s="1"/>
  <c r="V1555" i="3" s="1"/>
  <c r="F1430" i="14"/>
  <c r="F1430" i="16"/>
  <c r="F1464" i="16"/>
  <c r="F1464" i="14"/>
  <c r="H947" i="16"/>
  <c r="H1060" i="14"/>
  <c r="H880" i="14"/>
  <c r="H851" i="16"/>
  <c r="H1025" i="14"/>
  <c r="H905" i="14"/>
  <c r="H871" i="16"/>
  <c r="H1060" i="16"/>
  <c r="G894" i="14"/>
  <c r="G894" i="16"/>
  <c r="G1082" i="14"/>
  <c r="G1082" i="16"/>
  <c r="I1018" i="14"/>
  <c r="J1018" i="14" s="1"/>
  <c r="K1018" i="14" s="1"/>
  <c r="I1018" i="16"/>
  <c r="J1018" i="16" s="1"/>
  <c r="K1018" i="16" s="1"/>
  <c r="H1013" i="14"/>
  <c r="H1026" i="14"/>
  <c r="H947" i="14"/>
  <c r="F1106" i="14"/>
  <c r="F1106" i="16"/>
  <c r="I1037" i="14"/>
  <c r="J1037" i="14" s="1"/>
  <c r="K1037" i="14" s="1"/>
  <c r="I1037" i="16"/>
  <c r="J1037" i="16" s="1"/>
  <c r="K1037" i="16" s="1"/>
  <c r="G960" i="14"/>
  <c r="G960" i="16"/>
  <c r="I913" i="14"/>
  <c r="J913" i="14" s="1"/>
  <c r="K913" i="14" s="1"/>
  <c r="I913" i="16"/>
  <c r="J913" i="16" s="1"/>
  <c r="K913" i="16" s="1"/>
  <c r="F1046" i="14"/>
  <c r="F1046" i="16"/>
  <c r="F1214" i="14"/>
  <c r="F1214" i="16"/>
  <c r="H1073" i="14"/>
  <c r="F1183" i="14"/>
  <c r="F1183" i="16"/>
  <c r="I956" i="14"/>
  <c r="J956" i="14" s="1"/>
  <c r="K956" i="14" s="1"/>
  <c r="I956" i="16"/>
  <c r="J956" i="16" s="1"/>
  <c r="K956" i="16" s="1"/>
  <c r="I931" i="14"/>
  <c r="J931" i="14" s="1"/>
  <c r="K931" i="14" s="1"/>
  <c r="I931" i="16"/>
  <c r="J931" i="16" s="1"/>
  <c r="K931" i="16" s="1"/>
  <c r="H851" i="14"/>
  <c r="F1330" i="3" a="1"/>
  <c r="F1330" i="3" s="1"/>
  <c r="V1330" i="3" s="1"/>
  <c r="F1164" i="14"/>
  <c r="F1164" i="16"/>
  <c r="H923" i="16"/>
  <c r="J923" i="16"/>
  <c r="K923" i="16" s="1"/>
  <c r="G1029" i="14"/>
  <c r="G1029" i="16"/>
  <c r="G946" i="14"/>
  <c r="G946" i="16"/>
  <c r="G922" i="14"/>
  <c r="G922" i="16"/>
  <c r="I944" i="14"/>
  <c r="J944" i="14" s="1"/>
  <c r="K944" i="14" s="1"/>
  <c r="I944" i="16"/>
  <c r="J944" i="16" s="1"/>
  <c r="K944" i="16" s="1"/>
  <c r="F1326" i="3" a="1"/>
  <c r="F1326" i="3" s="1"/>
  <c r="V1326" i="3" s="1"/>
  <c r="H923" i="14"/>
  <c r="F1209" i="14"/>
  <c r="F1209" i="16"/>
  <c r="F1387" i="14"/>
  <c r="F1387" i="16"/>
  <c r="G885" i="14"/>
  <c r="G885" i="16"/>
  <c r="H871" i="14"/>
  <c r="I927" i="14"/>
  <c r="J927" i="14" s="1"/>
  <c r="K927" i="14" s="1"/>
  <c r="I927" i="16"/>
  <c r="J927" i="16" s="1"/>
  <c r="K927" i="16" s="1"/>
  <c r="G939" i="14"/>
  <c r="G939" i="16"/>
  <c r="G945" i="14"/>
  <c r="G945" i="16"/>
  <c r="G918" i="14"/>
  <c r="G918" i="16"/>
  <c r="G1104" i="14"/>
  <c r="G1104" i="16"/>
  <c r="G962" i="14"/>
  <c r="G962" i="16"/>
  <c r="G1093" i="14"/>
  <c r="G1093" i="16"/>
  <c r="G1034" i="14"/>
  <c r="G1034" i="16"/>
  <c r="I862" i="14"/>
  <c r="J862" i="14" s="1"/>
  <c r="K862" i="14" s="1"/>
  <c r="I862" i="16"/>
  <c r="J862" i="16" s="1"/>
  <c r="K862" i="16" s="1"/>
  <c r="H1025" i="16"/>
  <c r="H880" i="16"/>
  <c r="H1013" i="16"/>
  <c r="H905" i="16"/>
  <c r="H1026" i="16"/>
  <c r="H1073" i="16"/>
  <c r="G1046" i="3" a="1"/>
  <c r="G1046" i="3" s="1"/>
  <c r="W1046" i="3" s="1"/>
  <c r="G969" i="3" a="1"/>
  <c r="G969" i="3" s="1"/>
  <c r="W969" i="3" s="1"/>
  <c r="G1053" i="3" a="1"/>
  <c r="G1053" i="3" s="1"/>
  <c r="W1053" i="3" s="1"/>
  <c r="G958" i="3" a="1"/>
  <c r="G958" i="3" s="1"/>
  <c r="W958" i="3" s="1"/>
  <c r="G996" i="3" a="1"/>
  <c r="G996" i="3" s="1"/>
  <c r="W996" i="3" s="1"/>
  <c r="G1163" i="3" a="1"/>
  <c r="G1163" i="3" s="1"/>
  <c r="W1163" i="3" s="1"/>
  <c r="G966" i="3" a="1"/>
  <c r="G966" i="3" s="1"/>
  <c r="W966" i="3" s="1"/>
  <c r="G992" i="3" a="1"/>
  <c r="G992" i="3" s="1"/>
  <c r="W992" i="3" s="1"/>
  <c r="G1030" i="3" a="1"/>
  <c r="G1030" i="3" s="1"/>
  <c r="W1030" i="3" s="1"/>
  <c r="G1121" i="3" a="1"/>
  <c r="G1121" i="3" s="1"/>
  <c r="W1121" i="3" s="1"/>
  <c r="G988" i="3" a="1"/>
  <c r="G988" i="3" s="1"/>
  <c r="W988" i="3" s="1"/>
  <c r="G1128" i="3" a="1"/>
  <c r="G1128" i="3" s="1"/>
  <c r="W1128" i="3" s="1"/>
  <c r="G1070" i="3" a="1"/>
  <c r="G1070" i="3" s="1"/>
  <c r="W1070" i="3" s="1"/>
  <c r="G1049" i="3" a="1"/>
  <c r="G1049" i="3" s="1"/>
  <c r="W1049" i="3" s="1"/>
  <c r="H979" i="16" l="1"/>
  <c r="P1052" i="3"/>
  <c r="H979" i="14"/>
  <c r="I983" i="14"/>
  <c r="J983" i="14" s="1"/>
  <c r="K983" i="14" s="1"/>
  <c r="H843" i="14"/>
  <c r="H1090" i="16"/>
  <c r="H1090" i="14"/>
  <c r="H847" i="16"/>
  <c r="H816" i="16"/>
  <c r="H525" i="16"/>
  <c r="H937" i="14"/>
  <c r="I983" i="16"/>
  <c r="J983" i="16" s="1"/>
  <c r="K983" i="16" s="1"/>
  <c r="H525" i="14"/>
  <c r="H816" i="14"/>
  <c r="H843" i="16"/>
  <c r="H467" i="16"/>
  <c r="H720" i="14"/>
  <c r="H460" i="14"/>
  <c r="I572" i="14"/>
  <c r="J572" i="14" s="1"/>
  <c r="K572" i="14" s="1"/>
  <c r="I572" i="16"/>
  <c r="J572" i="16" s="1"/>
  <c r="K572" i="16" s="1"/>
  <c r="F994" i="14"/>
  <c r="F994" i="16"/>
  <c r="P994" i="3"/>
  <c r="O994" i="3"/>
  <c r="V1099" i="3"/>
  <c r="F1113" i="3" s="1" a="1"/>
  <c r="F1113" i="3" s="1"/>
  <c r="M1099" i="3"/>
  <c r="H847" i="14"/>
  <c r="H826" i="14"/>
  <c r="H524" i="14"/>
  <c r="I732" i="16"/>
  <c r="J732" i="16" s="1"/>
  <c r="K732" i="16" s="1"/>
  <c r="I732" i="14"/>
  <c r="J732" i="14" s="1"/>
  <c r="K732" i="14" s="1"/>
  <c r="I535" i="16"/>
  <c r="J535" i="16" s="1"/>
  <c r="K535" i="16" s="1"/>
  <c r="I535" i="14"/>
  <c r="J535" i="14" s="1"/>
  <c r="K535" i="14" s="1"/>
  <c r="I526" i="14"/>
  <c r="J526" i="14" s="1"/>
  <c r="K526" i="14" s="1"/>
  <c r="I526" i="16"/>
  <c r="J526" i="16" s="1"/>
  <c r="K526" i="16" s="1"/>
  <c r="P908" i="3"/>
  <c r="F908" i="16"/>
  <c r="F908" i="14"/>
  <c r="O908" i="3"/>
  <c r="H720" i="16"/>
  <c r="H460" i="16"/>
  <c r="V1003" i="3"/>
  <c r="F1022" i="3" s="1" a="1"/>
  <c r="F1022" i="3" s="1"/>
  <c r="M1003" i="3"/>
  <c r="I850" i="14"/>
  <c r="J850" i="14" s="1"/>
  <c r="K850" i="14" s="1"/>
  <c r="I850" i="16"/>
  <c r="J850" i="16" s="1"/>
  <c r="K850" i="16" s="1"/>
  <c r="F1200" i="16"/>
  <c r="F1200" i="14"/>
  <c r="F1058" i="16"/>
  <c r="F1058" i="14"/>
  <c r="F1167" i="14"/>
  <c r="F1167" i="16"/>
  <c r="V922" i="3"/>
  <c r="F938" i="3" s="1" a="1"/>
  <c r="F938" i="3" s="1"/>
  <c r="M922" i="3"/>
  <c r="F1203" i="16"/>
  <c r="F1203" i="14"/>
  <c r="F995" i="14"/>
  <c r="F995" i="16"/>
  <c r="I833" i="14"/>
  <c r="J833" i="14" s="1"/>
  <c r="K833" i="14" s="1"/>
  <c r="I833" i="16"/>
  <c r="J833" i="16" s="1"/>
  <c r="K833" i="16" s="1"/>
  <c r="V1210" i="3"/>
  <c r="F1237" i="3" s="1" a="1"/>
  <c r="F1237" i="3" s="1"/>
  <c r="M1210" i="3"/>
  <c r="V1080" i="3"/>
  <c r="F1092" i="3" s="1" a="1"/>
  <c r="F1092" i="3" s="1"/>
  <c r="M1080" i="3"/>
  <c r="V1181" i="3"/>
  <c r="F1193" i="3" s="1" a="1"/>
  <c r="F1193" i="3" s="1"/>
  <c r="M1181" i="3"/>
  <c r="F981" i="16"/>
  <c r="F981" i="14"/>
  <c r="V1218" i="3"/>
  <c r="F1220" i="3" s="1" a="1"/>
  <c r="F1220" i="3" s="1"/>
  <c r="M1218" i="3"/>
  <c r="V1007" i="3"/>
  <c r="F1016" i="3" s="1" a="1"/>
  <c r="F1016" i="3" s="1"/>
  <c r="M1007" i="3"/>
  <c r="F1129" i="14"/>
  <c r="F1129" i="16"/>
  <c r="I844" i="14"/>
  <c r="J844" i="14" s="1"/>
  <c r="K844" i="14" s="1"/>
  <c r="I844" i="16"/>
  <c r="J844" i="16" s="1"/>
  <c r="K844" i="16" s="1"/>
  <c r="F1098" i="14"/>
  <c r="F1098" i="16"/>
  <c r="P549" i="3"/>
  <c r="G549" i="14"/>
  <c r="G549" i="16"/>
  <c r="O549" i="3"/>
  <c r="V1043" i="3"/>
  <c r="F1062" i="3" s="1" a="1"/>
  <c r="F1062" i="3" s="1"/>
  <c r="M1043" i="3"/>
  <c r="F601" i="16"/>
  <c r="F601" i="14"/>
  <c r="P601" i="3"/>
  <c r="O601" i="3"/>
  <c r="I856" i="14"/>
  <c r="J856" i="14" s="1"/>
  <c r="K856" i="14" s="1"/>
  <c r="I856" i="16"/>
  <c r="J856" i="16" s="1"/>
  <c r="K856" i="16" s="1"/>
  <c r="O963" i="3"/>
  <c r="P963" i="3"/>
  <c r="G963" i="14"/>
  <c r="G963" i="16"/>
  <c r="V1184" i="3"/>
  <c r="F1198" i="3" s="1" a="1"/>
  <c r="F1198" i="3" s="1"/>
  <c r="M1184" i="3"/>
  <c r="V1114" i="3"/>
  <c r="F1137" i="3" s="1" a="1"/>
  <c r="F1137" i="3" s="1"/>
  <c r="M1114" i="3"/>
  <c r="F1155" i="16"/>
  <c r="F1155" i="14"/>
  <c r="F750" i="16"/>
  <c r="F750" i="14"/>
  <c r="P750" i="3"/>
  <c r="O750" i="3"/>
  <c r="J971" i="14"/>
  <c r="K971" i="14" s="1"/>
  <c r="H971" i="14"/>
  <c r="H937" i="16"/>
  <c r="W566" i="3"/>
  <c r="G569" i="3" s="1" a="1"/>
  <c r="G569" i="3" s="1"/>
  <c r="N566" i="3"/>
  <c r="F1063" i="14"/>
  <c r="F1063" i="16"/>
  <c r="P1119" i="3"/>
  <c r="O1119" i="3"/>
  <c r="G1119" i="14"/>
  <c r="G1119" i="16"/>
  <c r="V616" i="3"/>
  <c r="F630" i="3" s="1" a="1"/>
  <c r="F630" i="3" s="1"/>
  <c r="M616" i="3"/>
  <c r="F1061" i="16"/>
  <c r="F1061" i="14"/>
  <c r="I1102" i="14"/>
  <c r="J1102" i="14" s="1"/>
  <c r="K1102" i="14" s="1"/>
  <c r="I1102" i="16"/>
  <c r="J1102" i="16" s="1"/>
  <c r="K1102" i="16" s="1"/>
  <c r="W968" i="3"/>
  <c r="G991" i="3" s="1" a="1"/>
  <c r="G991" i="3" s="1"/>
  <c r="N968" i="3"/>
  <c r="F1257" i="14"/>
  <c r="F1257" i="16"/>
  <c r="V1176" i="3"/>
  <c r="F1288" i="3" s="1" a="1"/>
  <c r="F1288" i="3" s="1"/>
  <c r="M1176" i="3"/>
  <c r="V756" i="3"/>
  <c r="F915" i="3" s="1" a="1"/>
  <c r="F915" i="3" s="1"/>
  <c r="M756" i="3"/>
  <c r="J971" i="16"/>
  <c r="K971" i="16" s="1"/>
  <c r="H971" i="16"/>
  <c r="V1077" i="3"/>
  <c r="F1144" i="3" s="1" a="1"/>
  <c r="F1144" i="3" s="1"/>
  <c r="M1077" i="3"/>
  <c r="W1140" i="3"/>
  <c r="G1156" i="3" s="1" a="1"/>
  <c r="G1156" i="3" s="1"/>
  <c r="N1140" i="3"/>
  <c r="V1072" i="3"/>
  <c r="F1178" i="3" s="1" a="1"/>
  <c r="F1178" i="3" s="1"/>
  <c r="M1072" i="3"/>
  <c r="O837" i="3"/>
  <c r="P837" i="3"/>
  <c r="G837" i="14"/>
  <c r="G837" i="16"/>
  <c r="I586" i="16"/>
  <c r="J586" i="16" s="1"/>
  <c r="K586" i="16" s="1"/>
  <c r="I586" i="14"/>
  <c r="J586" i="14" s="1"/>
  <c r="K586" i="14" s="1"/>
  <c r="V1272" i="3"/>
  <c r="F1289" i="3" s="1" a="1"/>
  <c r="F1289" i="3" s="1"/>
  <c r="M1272" i="3"/>
  <c r="P550" i="3"/>
  <c r="O550" i="3"/>
  <c r="F550" i="14"/>
  <c r="F550" i="16"/>
  <c r="G583" i="16"/>
  <c r="O583" i="3"/>
  <c r="P583" i="3"/>
  <c r="G583" i="14"/>
  <c r="H467" i="14"/>
  <c r="W964" i="3"/>
  <c r="G1005" i="3" s="1" a="1"/>
  <c r="G1005" i="3" s="1"/>
  <c r="N964" i="3"/>
  <c r="F1089" i="14"/>
  <c r="F1089" i="16"/>
  <c r="H826" i="16"/>
  <c r="H524" i="16"/>
  <c r="V557" i="3"/>
  <c r="F668" i="3" s="1" a="1"/>
  <c r="F668" i="3" s="1"/>
  <c r="M557" i="3"/>
  <c r="W599" i="3"/>
  <c r="G612" i="3" s="1" a="1"/>
  <c r="G612" i="3" s="1"/>
  <c r="N599" i="3"/>
  <c r="I911" i="14"/>
  <c r="J911" i="14" s="1"/>
  <c r="K911" i="14" s="1"/>
  <c r="F1347" i="16"/>
  <c r="O967" i="3"/>
  <c r="P984" i="3"/>
  <c r="I911" i="16"/>
  <c r="H911" i="16" s="1"/>
  <c r="P892" i="3"/>
  <c r="H838" i="14"/>
  <c r="P1066" i="3"/>
  <c r="H838" i="16"/>
  <c r="P951" i="3"/>
  <c r="P1122" i="3"/>
  <c r="G932" i="16"/>
  <c r="M1236" i="3"/>
  <c r="N943" i="3"/>
  <c r="G943" i="14" s="1"/>
  <c r="G954" i="3" a="1"/>
  <c r="G954" i="3" s="1"/>
  <c r="W954" i="3" s="1"/>
  <c r="M1407" i="3"/>
  <c r="F1429" i="3" a="1"/>
  <c r="F1429" i="3" s="1"/>
  <c r="V1429" i="3" s="1"/>
  <c r="N988" i="3"/>
  <c r="P988" i="3" s="1"/>
  <c r="N958" i="3"/>
  <c r="O958" i="3" s="1"/>
  <c r="M1330" i="3"/>
  <c r="F1349" i="3" a="1"/>
  <c r="F1349" i="3" s="1"/>
  <c r="V1349" i="3" s="1"/>
  <c r="O932" i="3"/>
  <c r="P932" i="3"/>
  <c r="N996" i="3"/>
  <c r="O996" i="3" s="1"/>
  <c r="M1493" i="3"/>
  <c r="F1522" i="3" a="1"/>
  <c r="F1522" i="3" s="1"/>
  <c r="V1522" i="3" s="1"/>
  <c r="N1121" i="3"/>
  <c r="N1053" i="3"/>
  <c r="P1053" i="3" s="1"/>
  <c r="N1030" i="3"/>
  <c r="N969" i="3"/>
  <c r="O969" i="3" s="1"/>
  <c r="N1046" i="3"/>
  <c r="O1046" i="3" s="1"/>
  <c r="M1291" i="3"/>
  <c r="F1307" i="3" a="1"/>
  <c r="F1307" i="3" s="1"/>
  <c r="V1307" i="3" s="1"/>
  <c r="N1049" i="3"/>
  <c r="P1049" i="3" s="1"/>
  <c r="N992" i="3"/>
  <c r="M1326" i="3"/>
  <c r="F1344" i="3" a="1"/>
  <c r="F1344" i="3" s="1"/>
  <c r="V1344" i="3" s="1"/>
  <c r="N1070" i="3"/>
  <c r="O1070" i="3" s="1"/>
  <c r="N966" i="3"/>
  <c r="O966" i="3" s="1"/>
  <c r="N1128" i="3"/>
  <c r="N1163" i="3"/>
  <c r="M1250" i="3"/>
  <c r="M1216" i="3"/>
  <c r="F1225" i="3" a="1"/>
  <c r="F1225" i="3" s="1"/>
  <c r="V1225" i="3" s="1"/>
  <c r="H862" i="16"/>
  <c r="M1555" i="3"/>
  <c r="F1575" i="3" a="1"/>
  <c r="F1575" i="3" s="1"/>
  <c r="V1575" i="3" s="1"/>
  <c r="F1448" i="14"/>
  <c r="F1448" i="16"/>
  <c r="H927" i="16"/>
  <c r="F1467" i="3" a="1"/>
  <c r="F1467" i="3" s="1"/>
  <c r="V1467" i="3" s="1"/>
  <c r="M1353" i="3"/>
  <c r="F1353" i="16" s="1"/>
  <c r="H927" i="14"/>
  <c r="H956" i="14"/>
  <c r="H862" i="14"/>
  <c r="H1037" i="16"/>
  <c r="F1475" i="14"/>
  <c r="F1475" i="16"/>
  <c r="H1018" i="16"/>
  <c r="H983" i="16"/>
  <c r="H913" i="16"/>
  <c r="H931" i="16"/>
  <c r="F1196" i="14"/>
  <c r="F1196" i="16"/>
  <c r="H944" i="14"/>
  <c r="F1143" i="3" a="1"/>
  <c r="F1143" i="3" s="1"/>
  <c r="V1143" i="3" s="1"/>
  <c r="F1402" i="14"/>
  <c r="F1402" i="16"/>
  <c r="I1093" i="14"/>
  <c r="J1093" i="14" s="1"/>
  <c r="K1093" i="14" s="1"/>
  <c r="I1093" i="16"/>
  <c r="J1093" i="16" s="1"/>
  <c r="K1093" i="16" s="1"/>
  <c r="I946" i="14"/>
  <c r="J946" i="14" s="1"/>
  <c r="K946" i="14" s="1"/>
  <c r="I946" i="16"/>
  <c r="J946" i="16" s="1"/>
  <c r="K946" i="16" s="1"/>
  <c r="F1076" i="3" a="1"/>
  <c r="F1076" i="3" s="1"/>
  <c r="V1076" i="3" s="1"/>
  <c r="I885" i="14"/>
  <c r="J885" i="14" s="1"/>
  <c r="K885" i="14" s="1"/>
  <c r="I885" i="16"/>
  <c r="J885" i="16" s="1"/>
  <c r="K885" i="16" s="1"/>
  <c r="F1276" i="14"/>
  <c r="F1276" i="16"/>
  <c r="G1051" i="14"/>
  <c r="G1051" i="16"/>
  <c r="H1018" i="14"/>
  <c r="G941" i="14"/>
  <c r="G941" i="16"/>
  <c r="F1226" i="14"/>
  <c r="F1226" i="16"/>
  <c r="F1310" i="14"/>
  <c r="F1310" i="16"/>
  <c r="I918" i="14"/>
  <c r="J918" i="14" s="1"/>
  <c r="K918" i="14" s="1"/>
  <c r="I918" i="16"/>
  <c r="J918" i="16" s="1"/>
  <c r="K918" i="16" s="1"/>
  <c r="G875" i="14"/>
  <c r="G875" i="16"/>
  <c r="I939" i="14"/>
  <c r="J939" i="14" s="1"/>
  <c r="K939" i="14" s="1"/>
  <c r="I939" i="16"/>
  <c r="I1082" i="14"/>
  <c r="J1082" i="14" s="1"/>
  <c r="K1082" i="14" s="1"/>
  <c r="I1082" i="16"/>
  <c r="J1082" i="16" s="1"/>
  <c r="K1082" i="16" s="1"/>
  <c r="G1062" i="14"/>
  <c r="G1062" i="16"/>
  <c r="G994" i="14"/>
  <c r="G994" i="16"/>
  <c r="G1012" i="14"/>
  <c r="G1012" i="16"/>
  <c r="I894" i="14"/>
  <c r="J894" i="14" s="1"/>
  <c r="K894" i="14" s="1"/>
  <c r="I894" i="16"/>
  <c r="G952" i="14"/>
  <c r="G952" i="16"/>
  <c r="F1233" i="14"/>
  <c r="F1233" i="16"/>
  <c r="H944" i="16"/>
  <c r="F1319" i="14"/>
  <c r="F1319" i="16"/>
  <c r="H931" i="14"/>
  <c r="H1037" i="14"/>
  <c r="G930" i="14"/>
  <c r="G930" i="16"/>
  <c r="I1034" i="14"/>
  <c r="J1034" i="14" s="1"/>
  <c r="K1034" i="14" s="1"/>
  <c r="I1034" i="16"/>
  <c r="J1034" i="16" s="1"/>
  <c r="K1034" i="16" s="1"/>
  <c r="I960" i="14"/>
  <c r="J960" i="14" s="1"/>
  <c r="K960" i="14" s="1"/>
  <c r="I960" i="16"/>
  <c r="J960" i="16" s="1"/>
  <c r="K960" i="16" s="1"/>
  <c r="G1107" i="14"/>
  <c r="G1107" i="16"/>
  <c r="I1029" i="14"/>
  <c r="J1029" i="14" s="1"/>
  <c r="K1029" i="14" s="1"/>
  <c r="I1029" i="16"/>
  <c r="J1029" i="16" s="1"/>
  <c r="K1029" i="16" s="1"/>
  <c r="G975" i="14"/>
  <c r="G975" i="16"/>
  <c r="H956" i="16"/>
  <c r="H913" i="14"/>
  <c r="G1002" i="3" a="1"/>
  <c r="G1002" i="3" s="1"/>
  <c r="W1002" i="3" s="1"/>
  <c r="G1118" i="3" a="1"/>
  <c r="G1118" i="3" s="1"/>
  <c r="W1118" i="3" s="1"/>
  <c r="G1079" i="3" a="1"/>
  <c r="G1079" i="3" s="1"/>
  <c r="W1079" i="3" s="1"/>
  <c r="G981" i="3" a="1"/>
  <c r="G981" i="3" s="1"/>
  <c r="W981" i="3" s="1"/>
  <c r="G1129" i="3" a="1"/>
  <c r="G1129" i="3" s="1"/>
  <c r="W1129" i="3" s="1"/>
  <c r="G1004" i="3" a="1"/>
  <c r="G1004" i="3" s="1"/>
  <c r="W1004" i="3" s="1"/>
  <c r="G973" i="3" a="1"/>
  <c r="G973" i="3" s="1"/>
  <c r="W973" i="3" s="1"/>
  <c r="G1069" i="3" a="1"/>
  <c r="G1069" i="3" s="1"/>
  <c r="W1069" i="3" s="1"/>
  <c r="G1038" i="3" a="1"/>
  <c r="G1038" i="3" s="1"/>
  <c r="W1038" i="3" s="1"/>
  <c r="G1185" i="3" a="1"/>
  <c r="G1185" i="3" s="1"/>
  <c r="W1185" i="3" s="1"/>
  <c r="H983" i="14" l="1"/>
  <c r="H732" i="16"/>
  <c r="H526" i="14"/>
  <c r="H856" i="16"/>
  <c r="H572" i="16"/>
  <c r="H572" i="14"/>
  <c r="H526" i="16"/>
  <c r="H844" i="16"/>
  <c r="H535" i="16"/>
  <c r="H1102" i="14"/>
  <c r="H833" i="14"/>
  <c r="H850" i="14"/>
  <c r="H586" i="16"/>
  <c r="H833" i="16"/>
  <c r="F557" i="14"/>
  <c r="P557" i="3"/>
  <c r="F557" i="16"/>
  <c r="O557" i="3"/>
  <c r="F1077" i="16"/>
  <c r="F1077" i="14"/>
  <c r="I750" i="16"/>
  <c r="J750" i="16" s="1"/>
  <c r="K750" i="16" s="1"/>
  <c r="I750" i="14"/>
  <c r="J750" i="14" s="1"/>
  <c r="K750" i="14" s="1"/>
  <c r="F1184" i="14"/>
  <c r="F1184" i="16"/>
  <c r="I549" i="14"/>
  <c r="J549" i="14" s="1"/>
  <c r="K549" i="14" s="1"/>
  <c r="I549" i="16"/>
  <c r="J549" i="16" s="1"/>
  <c r="K549" i="16" s="1"/>
  <c r="F922" i="16"/>
  <c r="F922" i="14"/>
  <c r="O922" i="3"/>
  <c r="P922" i="3"/>
  <c r="H850" i="16"/>
  <c r="I908" i="14"/>
  <c r="J908" i="14" s="1"/>
  <c r="K908" i="14" s="1"/>
  <c r="I908" i="16"/>
  <c r="J908" i="16" s="1"/>
  <c r="K908" i="16" s="1"/>
  <c r="H535" i="14"/>
  <c r="V668" i="3"/>
  <c r="F682" i="3" s="1" a="1"/>
  <c r="F682" i="3" s="1"/>
  <c r="M668" i="3"/>
  <c r="F1272" i="14"/>
  <c r="F1272" i="16"/>
  <c r="V1144" i="3"/>
  <c r="F1157" i="3" s="1" a="1"/>
  <c r="F1157" i="3" s="1"/>
  <c r="M1144" i="3"/>
  <c r="V1198" i="3"/>
  <c r="F1217" i="3" s="1" a="1"/>
  <c r="F1217" i="3" s="1"/>
  <c r="M1198" i="3"/>
  <c r="V938" i="3"/>
  <c r="F961" i="3" s="1" a="1"/>
  <c r="F961" i="3" s="1"/>
  <c r="M938" i="3"/>
  <c r="V1289" i="3"/>
  <c r="F1305" i="3" s="1" a="1"/>
  <c r="F1305" i="3" s="1"/>
  <c r="M1289" i="3"/>
  <c r="I837" i="16"/>
  <c r="J837" i="16" s="1"/>
  <c r="K837" i="16" s="1"/>
  <c r="I837" i="14"/>
  <c r="J837" i="14" s="1"/>
  <c r="K837" i="14" s="1"/>
  <c r="O968" i="3"/>
  <c r="P968" i="3"/>
  <c r="G968" i="14"/>
  <c r="G968" i="16"/>
  <c r="F616" i="14"/>
  <c r="P616" i="3"/>
  <c r="O616" i="3"/>
  <c r="F616" i="16"/>
  <c r="I601" i="14"/>
  <c r="J601" i="14" s="1"/>
  <c r="K601" i="14" s="1"/>
  <c r="I601" i="16"/>
  <c r="J601" i="16" s="1"/>
  <c r="K601" i="16" s="1"/>
  <c r="F1181" i="14"/>
  <c r="F1181" i="16"/>
  <c r="I583" i="16"/>
  <c r="J583" i="16" s="1"/>
  <c r="K583" i="16" s="1"/>
  <c r="I583" i="14"/>
  <c r="J583" i="14" s="1"/>
  <c r="K583" i="14" s="1"/>
  <c r="H586" i="14"/>
  <c r="F1072" i="16"/>
  <c r="F1072" i="14"/>
  <c r="W991" i="3"/>
  <c r="G997" i="3" s="1" a="1"/>
  <c r="G997" i="3" s="1"/>
  <c r="N991" i="3"/>
  <c r="V630" i="3"/>
  <c r="F645" i="3" s="1" a="1"/>
  <c r="F645" i="3" s="1"/>
  <c r="M630" i="3"/>
  <c r="P566" i="3"/>
  <c r="O566" i="3"/>
  <c r="G566" i="14"/>
  <c r="G566" i="16"/>
  <c r="V1193" i="3"/>
  <c r="F1206" i="3" s="1" a="1"/>
  <c r="F1206" i="3" s="1"/>
  <c r="M1193" i="3"/>
  <c r="F1099" i="16"/>
  <c r="F1099" i="14"/>
  <c r="V1178" i="3"/>
  <c r="F1190" i="3" s="1" a="1"/>
  <c r="F1190" i="3" s="1"/>
  <c r="M1178" i="3"/>
  <c r="F756" i="14"/>
  <c r="F756" i="16"/>
  <c r="P756" i="3"/>
  <c r="O756" i="3"/>
  <c r="H1102" i="16"/>
  <c r="W569" i="3"/>
  <c r="G727" i="3" s="1" a="1"/>
  <c r="G727" i="3" s="1"/>
  <c r="N569" i="3"/>
  <c r="F1007" i="14"/>
  <c r="F1007" i="16"/>
  <c r="F1080" i="14"/>
  <c r="F1080" i="16"/>
  <c r="F1003" i="14"/>
  <c r="F1003" i="16"/>
  <c r="H732" i="14"/>
  <c r="V1113" i="3"/>
  <c r="F1142" i="3" s="1" a="1"/>
  <c r="F1142" i="3" s="1"/>
  <c r="M1113" i="3"/>
  <c r="V915" i="3"/>
  <c r="F934" i="3" s="1" a="1"/>
  <c r="F934" i="3" s="1"/>
  <c r="M915" i="3"/>
  <c r="I963" i="14"/>
  <c r="J963" i="14" s="1"/>
  <c r="K963" i="14" s="1"/>
  <c r="I963" i="16"/>
  <c r="J963" i="16" s="1"/>
  <c r="K963" i="16" s="1"/>
  <c r="V1016" i="3"/>
  <c r="F1038" i="3" s="1" a="1"/>
  <c r="F1038" i="3" s="1"/>
  <c r="M1016" i="3"/>
  <c r="V1092" i="3"/>
  <c r="F1105" i="3" s="1" a="1"/>
  <c r="F1105" i="3" s="1"/>
  <c r="M1092" i="3"/>
  <c r="V1022" i="3"/>
  <c r="F1035" i="3" s="1" a="1"/>
  <c r="F1035" i="3" s="1"/>
  <c r="M1022" i="3"/>
  <c r="G599" i="16"/>
  <c r="P599" i="3"/>
  <c r="O599" i="3"/>
  <c r="G599" i="14"/>
  <c r="G964" i="16"/>
  <c r="G964" i="14"/>
  <c r="P964" i="3"/>
  <c r="O964" i="3"/>
  <c r="O1140" i="3"/>
  <c r="P1140" i="3"/>
  <c r="G1140" i="14"/>
  <c r="G1140" i="16"/>
  <c r="F1176" i="14"/>
  <c r="F1176" i="16"/>
  <c r="F1114" i="16"/>
  <c r="F1114" i="14"/>
  <c r="F1043" i="14"/>
  <c r="F1043" i="16"/>
  <c r="O1043" i="3"/>
  <c r="P1043" i="3"/>
  <c r="F1218" i="14"/>
  <c r="F1218" i="16"/>
  <c r="F1210" i="14"/>
  <c r="F1210" i="16"/>
  <c r="W612" i="3"/>
  <c r="G628" i="3" s="1" a="1"/>
  <c r="G628" i="3" s="1"/>
  <c r="N612" i="3"/>
  <c r="W1005" i="3"/>
  <c r="G1024" i="3" s="1" a="1"/>
  <c r="G1024" i="3" s="1"/>
  <c r="N1005" i="3"/>
  <c r="I550" i="16"/>
  <c r="J550" i="16" s="1"/>
  <c r="K550" i="16" s="1"/>
  <c r="I550" i="14"/>
  <c r="J550" i="14" s="1"/>
  <c r="K550" i="14" s="1"/>
  <c r="W1156" i="3"/>
  <c r="G1167" i="3" s="1" a="1"/>
  <c r="G1167" i="3" s="1"/>
  <c r="N1156" i="3"/>
  <c r="G1156" i="14" s="1"/>
  <c r="V1288" i="3"/>
  <c r="F1303" i="3" s="1" a="1"/>
  <c r="F1303" i="3" s="1"/>
  <c r="M1288" i="3"/>
  <c r="I1119" i="14"/>
  <c r="J1119" i="14" s="1"/>
  <c r="K1119" i="14" s="1"/>
  <c r="I1119" i="16"/>
  <c r="J1119" i="16" s="1"/>
  <c r="K1119" i="16" s="1"/>
  <c r="V1137" i="3"/>
  <c r="F1154" i="3" s="1" a="1"/>
  <c r="F1154" i="3" s="1"/>
  <c r="M1137" i="3"/>
  <c r="H856" i="14"/>
  <c r="V1062" i="3"/>
  <c r="F1074" i="3" s="1" a="1"/>
  <c r="F1074" i="3" s="1"/>
  <c r="M1062" i="3"/>
  <c r="H844" i="14"/>
  <c r="V1220" i="3"/>
  <c r="F1240" i="3" s="1" a="1"/>
  <c r="F1240" i="3" s="1"/>
  <c r="M1220" i="3"/>
  <c r="V1237" i="3"/>
  <c r="F1253" i="3" s="1" a="1"/>
  <c r="F1253" i="3" s="1"/>
  <c r="M1237" i="3"/>
  <c r="H911" i="14"/>
  <c r="J911" i="16"/>
  <c r="K911" i="16" s="1"/>
  <c r="O1049" i="3"/>
  <c r="G943" i="16"/>
  <c r="O1053" i="3"/>
  <c r="I932" i="14"/>
  <c r="J932" i="14" s="1"/>
  <c r="K932" i="14" s="1"/>
  <c r="F1353" i="14"/>
  <c r="I932" i="16"/>
  <c r="J932" i="16" s="1"/>
  <c r="K932" i="16" s="1"/>
  <c r="O988" i="3"/>
  <c r="P1046" i="3"/>
  <c r="P969" i="3"/>
  <c r="P958" i="3"/>
  <c r="P966" i="3"/>
  <c r="P996" i="3"/>
  <c r="P1070" i="3"/>
  <c r="M1307" i="3"/>
  <c r="M1429" i="3"/>
  <c r="N1002" i="3"/>
  <c r="O1002" i="3" s="1"/>
  <c r="N1004" i="3"/>
  <c r="O1004" i="3" s="1"/>
  <c r="M1344" i="3"/>
  <c r="F1356" i="3" a="1"/>
  <c r="F1356" i="3" s="1"/>
  <c r="V1356" i="3" s="1"/>
  <c r="M1225" i="3"/>
  <c r="N954" i="3"/>
  <c r="G954" i="14" s="1"/>
  <c r="G976" i="3" a="1"/>
  <c r="G976" i="3" s="1"/>
  <c r="W976" i="3" s="1"/>
  <c r="N973" i="3"/>
  <c r="O973" i="3" s="1"/>
  <c r="N1129" i="3"/>
  <c r="P1129" i="3" s="1"/>
  <c r="N981" i="3"/>
  <c r="O981" i="3" s="1"/>
  <c r="M1076" i="3"/>
  <c r="F1195" i="3" a="1"/>
  <c r="F1195" i="3" s="1"/>
  <c r="V1195" i="3" s="1"/>
  <c r="M1522" i="3"/>
  <c r="F1543" i="3" a="1"/>
  <c r="F1543" i="3" s="1"/>
  <c r="V1543" i="3" s="1"/>
  <c r="O943" i="3"/>
  <c r="P943" i="3"/>
  <c r="N1185" i="3"/>
  <c r="O1185" i="3" s="1"/>
  <c r="O1121" i="3"/>
  <c r="P1121" i="3"/>
  <c r="N1038" i="3"/>
  <c r="N1079" i="3"/>
  <c r="O1079" i="3" s="1"/>
  <c r="N1069" i="3"/>
  <c r="N1118" i="3"/>
  <c r="M1349" i="3"/>
  <c r="F1361" i="3" a="1"/>
  <c r="F1361" i="3" s="1"/>
  <c r="V1361" i="3" s="1"/>
  <c r="M1143" i="3"/>
  <c r="F1153" i="3" a="1"/>
  <c r="F1153" i="3" s="1"/>
  <c r="V1153" i="3" s="1"/>
  <c r="F1591" i="3" a="1"/>
  <c r="F1591" i="3" s="1"/>
  <c r="V1591" i="3" s="1"/>
  <c r="M1575" i="3"/>
  <c r="F1555" i="16"/>
  <c r="F1555" i="14"/>
  <c r="F1486" i="3" a="1"/>
  <c r="F1486" i="3" s="1"/>
  <c r="V1486" i="3" s="1"/>
  <c r="M1467" i="3"/>
  <c r="H918" i="16"/>
  <c r="H918" i="14"/>
  <c r="F1493" i="14"/>
  <c r="F1493" i="16"/>
  <c r="H960" i="16"/>
  <c r="H1082" i="16"/>
  <c r="H1093" i="14"/>
  <c r="H946" i="16"/>
  <c r="H946" i="14"/>
  <c r="H1093" i="16"/>
  <c r="F1326" i="14"/>
  <c r="F1326" i="16"/>
  <c r="I941" i="14"/>
  <c r="J941" i="14" s="1"/>
  <c r="K941" i="14" s="1"/>
  <c r="I941" i="16"/>
  <c r="J941" i="16" s="1"/>
  <c r="K941" i="16" s="1"/>
  <c r="I930" i="14"/>
  <c r="J930" i="14" s="1"/>
  <c r="K930" i="14" s="1"/>
  <c r="I930" i="16"/>
  <c r="J930" i="16" s="1"/>
  <c r="K930" i="16" s="1"/>
  <c r="I1107" i="14"/>
  <c r="J1107" i="14" s="1"/>
  <c r="K1107" i="14" s="1"/>
  <c r="I1107" i="16"/>
  <c r="J1107" i="16" s="1"/>
  <c r="K1107" i="16" s="1"/>
  <c r="I994" i="14"/>
  <c r="J994" i="14" s="1"/>
  <c r="K994" i="14" s="1"/>
  <c r="I994" i="16"/>
  <c r="J994" i="16" s="1"/>
  <c r="K994" i="16" s="1"/>
  <c r="F1258" i="3" a="1"/>
  <c r="F1258" i="3" s="1"/>
  <c r="V1258" i="3" s="1"/>
  <c r="F1291" i="14"/>
  <c r="F1291" i="16"/>
  <c r="G942" i="14"/>
  <c r="G942" i="16"/>
  <c r="G936" i="14"/>
  <c r="G936" i="16"/>
  <c r="G977" i="14"/>
  <c r="G977" i="16"/>
  <c r="I1051" i="14"/>
  <c r="J1051" i="14" s="1"/>
  <c r="K1051" i="14" s="1"/>
  <c r="I1051" i="16"/>
  <c r="J1051" i="16" s="1"/>
  <c r="K1051" i="16" s="1"/>
  <c r="H1029" i="14"/>
  <c r="H960" i="14"/>
  <c r="H894" i="16"/>
  <c r="J894" i="16"/>
  <c r="K894" i="16" s="1"/>
  <c r="H885" i="16"/>
  <c r="G974" i="14"/>
  <c r="G974" i="16"/>
  <c r="H1029" i="16"/>
  <c r="F1330" i="14"/>
  <c r="F1330" i="16"/>
  <c r="H939" i="16"/>
  <c r="J939" i="16"/>
  <c r="K939" i="16" s="1"/>
  <c r="F1238" i="3" a="1"/>
  <c r="F1238" i="3" s="1"/>
  <c r="V1238" i="3" s="1"/>
  <c r="G955" i="14"/>
  <c r="G955" i="16"/>
  <c r="G899" i="14"/>
  <c r="G899" i="16"/>
  <c r="H1034" i="16"/>
  <c r="H894" i="14"/>
  <c r="H885" i="14"/>
  <c r="F1121" i="14"/>
  <c r="F1121" i="16"/>
  <c r="G1148" i="14"/>
  <c r="G1148" i="16"/>
  <c r="G950" i="14"/>
  <c r="G950" i="16"/>
  <c r="G1120" i="14"/>
  <c r="G1120" i="16"/>
  <c r="G1106" i="14"/>
  <c r="G1106" i="16"/>
  <c r="H939" i="14"/>
  <c r="F1064" i="14"/>
  <c r="F1064" i="16"/>
  <c r="I875" i="14"/>
  <c r="J875" i="14" s="1"/>
  <c r="K875" i="14" s="1"/>
  <c r="I875" i="16"/>
  <c r="J875" i="16" s="1"/>
  <c r="K875" i="16" s="1"/>
  <c r="G938" i="14"/>
  <c r="G938" i="16"/>
  <c r="I952" i="14"/>
  <c r="J952" i="14" s="1"/>
  <c r="K952" i="14" s="1"/>
  <c r="I952" i="16"/>
  <c r="J952" i="16" s="1"/>
  <c r="K952" i="16" s="1"/>
  <c r="G1040" i="14"/>
  <c r="G1040" i="16"/>
  <c r="G1015" i="14"/>
  <c r="G1015" i="16"/>
  <c r="G1052" i="14"/>
  <c r="G1052" i="16"/>
  <c r="I975" i="14"/>
  <c r="J975" i="14" s="1"/>
  <c r="K975" i="14" s="1"/>
  <c r="I975" i="16"/>
  <c r="J975" i="16" s="1"/>
  <c r="K975" i="16" s="1"/>
  <c r="H1034" i="14"/>
  <c r="H1082" i="14"/>
  <c r="F1247" i="3" a="1"/>
  <c r="F1247" i="3" s="1"/>
  <c r="V1247" i="3" s="1"/>
  <c r="F1216" i="14"/>
  <c r="F1216" i="16"/>
  <c r="F1407" i="14"/>
  <c r="F1407" i="16"/>
  <c r="G1064" i="3" a="1"/>
  <c r="G1064" i="3" s="1"/>
  <c r="W1064" i="3" s="1"/>
  <c r="G995" i="3" a="1"/>
  <c r="G995" i="3" s="1"/>
  <c r="W995" i="3" s="1"/>
  <c r="G1009" i="3" a="1"/>
  <c r="G1009" i="3" s="1"/>
  <c r="W1009" i="3" s="1"/>
  <c r="G970" i="3" a="1"/>
  <c r="G970" i="3" s="1"/>
  <c r="W970" i="3" s="1"/>
  <c r="G1063" i="3" a="1"/>
  <c r="G1063" i="3" s="1"/>
  <c r="W1063" i="3" s="1"/>
  <c r="G1288" i="3" a="1"/>
  <c r="G1288" i="3" s="1"/>
  <c r="W1288" i="3" s="1"/>
  <c r="G1136" i="3" a="1"/>
  <c r="G1136" i="3" s="1"/>
  <c r="W1136" i="3" s="1"/>
  <c r="G980" i="3" a="1"/>
  <c r="G980" i="3" s="1"/>
  <c r="W980" i="3" s="1"/>
  <c r="G982" i="3" a="1"/>
  <c r="G982" i="3" s="1"/>
  <c r="W982" i="3" s="1"/>
  <c r="G1081" i="3" a="1"/>
  <c r="G1081" i="3" s="1"/>
  <c r="W1081" i="3" s="1"/>
  <c r="G1071" i="3" a="1"/>
  <c r="G1071" i="3" s="1"/>
  <c r="W1071" i="3" s="1"/>
  <c r="G1041" i="3" a="1"/>
  <c r="G1041" i="3" s="1"/>
  <c r="W1041" i="3" s="1"/>
  <c r="G1100" i="3" a="1"/>
  <c r="G1100" i="3" s="1"/>
  <c r="W1100" i="3" s="1"/>
  <c r="G1135" i="3" a="1"/>
  <c r="G1135" i="3" s="1"/>
  <c r="W1135" i="3" s="1"/>
  <c r="G1156" i="16" l="1"/>
  <c r="H963" i="16"/>
  <c r="H601" i="16"/>
  <c r="H549" i="14"/>
  <c r="H583" i="16"/>
  <c r="H750" i="16"/>
  <c r="H583" i="14"/>
  <c r="H963" i="14"/>
  <c r="V1240" i="3"/>
  <c r="F1249" i="3" s="1" a="1"/>
  <c r="F1249" i="3" s="1"/>
  <c r="M1240" i="3"/>
  <c r="H1119" i="14"/>
  <c r="H550" i="14"/>
  <c r="V1035" i="3"/>
  <c r="F1180" i="3" s="1" a="1"/>
  <c r="F1180" i="3" s="1"/>
  <c r="M1035" i="3"/>
  <c r="V1206" i="3"/>
  <c r="F1325" i="3" s="1" a="1"/>
  <c r="F1325" i="3" s="1"/>
  <c r="M1206" i="3"/>
  <c r="W997" i="3"/>
  <c r="G1010" i="3" s="1" a="1"/>
  <c r="G1010" i="3" s="1"/>
  <c r="N997" i="3"/>
  <c r="F1144" i="14"/>
  <c r="F1144" i="16"/>
  <c r="H908" i="14"/>
  <c r="F1092" i="16"/>
  <c r="F1092" i="14"/>
  <c r="F915" i="16"/>
  <c r="F915" i="14"/>
  <c r="P915" i="3"/>
  <c r="O915" i="3"/>
  <c r="V1157" i="3"/>
  <c r="F1171" i="3" s="1" a="1"/>
  <c r="F1171" i="3" s="1"/>
  <c r="M1157" i="3"/>
  <c r="H549" i="16"/>
  <c r="F1062" i="14"/>
  <c r="F1062" i="16"/>
  <c r="P1062" i="3"/>
  <c r="O1062" i="3"/>
  <c r="V1105" i="3"/>
  <c r="F1115" i="3" s="1" a="1"/>
  <c r="F1115" i="3" s="1"/>
  <c r="M1105" i="3"/>
  <c r="V934" i="3"/>
  <c r="F945" i="3" s="1" a="1"/>
  <c r="F945" i="3" s="1"/>
  <c r="M934" i="3"/>
  <c r="F1289" i="16"/>
  <c r="F1289" i="14"/>
  <c r="V1074" i="3"/>
  <c r="F1100" i="3" s="1" a="1"/>
  <c r="F1100" i="3" s="1"/>
  <c r="M1074" i="3"/>
  <c r="F1288" i="16"/>
  <c r="F1288" i="14"/>
  <c r="G1005" i="14"/>
  <c r="O1005" i="3"/>
  <c r="P1005" i="3"/>
  <c r="G1005" i="16"/>
  <c r="F1016" i="16"/>
  <c r="F1016" i="14"/>
  <c r="F1113" i="14"/>
  <c r="F1113" i="16"/>
  <c r="F1178" i="14"/>
  <c r="F1178" i="16"/>
  <c r="I566" i="16"/>
  <c r="J566" i="16" s="1"/>
  <c r="K566" i="16" s="1"/>
  <c r="I566" i="14"/>
  <c r="J566" i="14" s="1"/>
  <c r="K566" i="14" s="1"/>
  <c r="H601" i="14"/>
  <c r="V1305" i="3"/>
  <c r="F1316" i="3" s="1" a="1"/>
  <c r="F1316" i="3" s="1"/>
  <c r="M1305" i="3"/>
  <c r="V1303" i="3"/>
  <c r="F1315" i="3" s="1" a="1"/>
  <c r="F1315" i="3" s="1"/>
  <c r="M1303" i="3"/>
  <c r="W1024" i="3"/>
  <c r="G1036" i="3" s="1" a="1"/>
  <c r="G1036" i="3" s="1"/>
  <c r="N1024" i="3"/>
  <c r="I1043" i="16"/>
  <c r="J1043" i="16" s="1"/>
  <c r="K1043" i="16" s="1"/>
  <c r="I1043" i="14"/>
  <c r="J1043" i="14" s="1"/>
  <c r="K1043" i="14" s="1"/>
  <c r="I599" i="14"/>
  <c r="J599" i="14" s="1"/>
  <c r="K599" i="14" s="1"/>
  <c r="I599" i="16"/>
  <c r="J599" i="16" s="1"/>
  <c r="K599" i="16" s="1"/>
  <c r="V1038" i="3"/>
  <c r="F1050" i="3" s="1" a="1"/>
  <c r="F1050" i="3" s="1"/>
  <c r="M1038" i="3"/>
  <c r="O1038" i="3" s="1"/>
  <c r="V1142" i="3"/>
  <c r="F1159" i="3" s="1" a="1"/>
  <c r="F1159" i="3" s="1"/>
  <c r="M1142" i="3"/>
  <c r="O569" i="3"/>
  <c r="P569" i="3"/>
  <c r="G569" i="14"/>
  <c r="G569" i="16"/>
  <c r="V1190" i="3"/>
  <c r="F1213" i="3" s="1" a="1"/>
  <c r="F1213" i="3" s="1"/>
  <c r="M1190" i="3"/>
  <c r="F938" i="14"/>
  <c r="F938" i="16"/>
  <c r="O938" i="3"/>
  <c r="P938" i="3"/>
  <c r="F668" i="14"/>
  <c r="F668" i="16"/>
  <c r="P668" i="3"/>
  <c r="O668" i="3"/>
  <c r="I557" i="14"/>
  <c r="J557" i="14" s="1"/>
  <c r="K557" i="14" s="1"/>
  <c r="I557" i="16"/>
  <c r="J557" i="16" s="1"/>
  <c r="K557" i="16" s="1"/>
  <c r="F1237" i="16"/>
  <c r="F1237" i="14"/>
  <c r="F1137" i="14"/>
  <c r="F1137" i="16"/>
  <c r="P1156" i="3"/>
  <c r="O1156" i="3"/>
  <c r="P612" i="3"/>
  <c r="O612" i="3"/>
  <c r="G612" i="14"/>
  <c r="G612" i="16"/>
  <c r="W727" i="3"/>
  <c r="G746" i="3" s="1" a="1"/>
  <c r="G746" i="3" s="1"/>
  <c r="N727" i="3"/>
  <c r="O630" i="3"/>
  <c r="F630" i="16"/>
  <c r="F630" i="14"/>
  <c r="P630" i="3"/>
  <c r="I968" i="16"/>
  <c r="J968" i="16" s="1"/>
  <c r="K968" i="16" s="1"/>
  <c r="I968" i="14"/>
  <c r="J968" i="14" s="1"/>
  <c r="K968" i="14" s="1"/>
  <c r="V961" i="3"/>
  <c r="F978" i="3" s="1" a="1"/>
  <c r="F978" i="3" s="1"/>
  <c r="M961" i="3"/>
  <c r="V682" i="3"/>
  <c r="F698" i="3" s="1" a="1"/>
  <c r="F698" i="3" s="1"/>
  <c r="M682" i="3"/>
  <c r="I922" i="14"/>
  <c r="I922" i="16"/>
  <c r="V1253" i="3"/>
  <c r="F1267" i="3" s="1" a="1"/>
  <c r="F1267" i="3" s="1"/>
  <c r="M1253" i="3"/>
  <c r="V1154" i="3"/>
  <c r="F1165" i="3" s="1" a="1"/>
  <c r="F1165" i="3" s="1"/>
  <c r="M1154" i="3"/>
  <c r="W1167" i="3"/>
  <c r="G1278" i="3" s="1" a="1"/>
  <c r="G1278" i="3" s="1"/>
  <c r="W1278" i="3" s="1"/>
  <c r="N1167" i="3"/>
  <c r="W628" i="3"/>
  <c r="G643" i="3" s="1" a="1"/>
  <c r="G643" i="3" s="1"/>
  <c r="N628" i="3"/>
  <c r="I1140" i="14"/>
  <c r="I1140" i="16"/>
  <c r="V645" i="3"/>
  <c r="F653" i="3" s="1" a="1"/>
  <c r="F653" i="3" s="1"/>
  <c r="M645" i="3"/>
  <c r="H837" i="16"/>
  <c r="F1198" i="14"/>
  <c r="F1198" i="16"/>
  <c r="F1220" i="16"/>
  <c r="F1220" i="14"/>
  <c r="H1119" i="16"/>
  <c r="H550" i="16"/>
  <c r="I964" i="14"/>
  <c r="J964" i="14" s="1"/>
  <c r="K964" i="14" s="1"/>
  <c r="I964" i="16"/>
  <c r="J964" i="16" s="1"/>
  <c r="K964" i="16" s="1"/>
  <c r="F1022" i="14"/>
  <c r="F1022" i="16"/>
  <c r="I756" i="14"/>
  <c r="J756" i="14" s="1"/>
  <c r="K756" i="14" s="1"/>
  <c r="I756" i="16"/>
  <c r="J756" i="16" s="1"/>
  <c r="K756" i="16" s="1"/>
  <c r="F1193" i="16"/>
  <c r="F1193" i="14"/>
  <c r="P991" i="3"/>
  <c r="O991" i="3"/>
  <c r="G991" i="14"/>
  <c r="G991" i="16"/>
  <c r="I616" i="16"/>
  <c r="J616" i="16" s="1"/>
  <c r="K616" i="16" s="1"/>
  <c r="I616" i="14"/>
  <c r="J616" i="14" s="1"/>
  <c r="K616" i="14" s="1"/>
  <c r="H837" i="14"/>
  <c r="V1217" i="3"/>
  <c r="F1234" i="3" s="1" a="1"/>
  <c r="F1234" i="3" s="1"/>
  <c r="M1217" i="3"/>
  <c r="H908" i="16"/>
  <c r="H750" i="14"/>
  <c r="H932" i="16"/>
  <c r="H932" i="14"/>
  <c r="I943" i="14"/>
  <c r="J943" i="14" s="1"/>
  <c r="K943" i="14" s="1"/>
  <c r="O1129" i="3"/>
  <c r="H875" i="16"/>
  <c r="P1185" i="3"/>
  <c r="P1079" i="3"/>
  <c r="P981" i="3"/>
  <c r="G954" i="16"/>
  <c r="I943" i="16"/>
  <c r="J943" i="16" s="1"/>
  <c r="K943" i="16" s="1"/>
  <c r="P1002" i="3"/>
  <c r="P1004" i="3"/>
  <c r="N982" i="3"/>
  <c r="O982" i="3" s="1"/>
  <c r="N1064" i="3"/>
  <c r="P1064" i="3" s="1"/>
  <c r="M1238" i="3"/>
  <c r="F1244" i="3" a="1"/>
  <c r="F1244" i="3" s="1"/>
  <c r="V1244" i="3" s="1"/>
  <c r="N995" i="3"/>
  <c r="O995" i="3" s="1"/>
  <c r="N980" i="3"/>
  <c r="P980" i="3" s="1"/>
  <c r="N1100" i="3"/>
  <c r="N1136" i="3"/>
  <c r="O1136" i="3" s="1"/>
  <c r="M1356" i="3"/>
  <c r="F1465" i="3" a="1"/>
  <c r="F1465" i="3" s="1"/>
  <c r="V1465" i="3" s="1"/>
  <c r="M1361" i="3"/>
  <c r="N1041" i="3"/>
  <c r="N976" i="3"/>
  <c r="G976" i="14" s="1"/>
  <c r="G993" i="3" a="1"/>
  <c r="G993" i="3" s="1"/>
  <c r="W993" i="3" s="1"/>
  <c r="N1135" i="3"/>
  <c r="M1195" i="3"/>
  <c r="N1071" i="3"/>
  <c r="O1071" i="3" s="1"/>
  <c r="N1063" i="3"/>
  <c r="O1063" i="3" s="1"/>
  <c r="M1543" i="3"/>
  <c r="F1551" i="3" a="1"/>
  <c r="F1551" i="3" s="1"/>
  <c r="V1551" i="3" s="1"/>
  <c r="P973" i="3"/>
  <c r="N1288" i="3"/>
  <c r="O1288" i="3" s="1"/>
  <c r="N1081" i="3"/>
  <c r="P1081" i="3" s="1"/>
  <c r="N970" i="3"/>
  <c r="O970" i="3" s="1"/>
  <c r="M1247" i="3"/>
  <c r="N1009" i="3"/>
  <c r="O1009" i="3" s="1"/>
  <c r="M1153" i="3"/>
  <c r="M1258" i="3"/>
  <c r="F1379" i="3" a="1"/>
  <c r="F1379" i="3" s="1"/>
  <c r="V1379" i="3" s="1"/>
  <c r="F1575" i="14"/>
  <c r="F1575" i="16"/>
  <c r="F1467" i="16"/>
  <c r="F1467" i="14"/>
  <c r="F1602" i="3" a="1"/>
  <c r="F1602" i="3" s="1"/>
  <c r="V1602" i="3" s="1"/>
  <c r="M1591" i="3"/>
  <c r="F1491" i="3" a="1"/>
  <c r="F1491" i="3" s="1"/>
  <c r="V1491" i="3" s="1"/>
  <c r="M1486" i="3"/>
  <c r="H941" i="16"/>
  <c r="F1522" i="14"/>
  <c r="F1522" i="16"/>
  <c r="H930" i="16"/>
  <c r="H1051" i="14"/>
  <c r="H975" i="16"/>
  <c r="I942" i="14"/>
  <c r="J942" i="14" s="1"/>
  <c r="K942" i="14" s="1"/>
  <c r="I942" i="16"/>
  <c r="J942" i="16" s="1"/>
  <c r="K942" i="16" s="1"/>
  <c r="F1076" i="14"/>
  <c r="F1076" i="16"/>
  <c r="H975" i="14"/>
  <c r="H952" i="14"/>
  <c r="F1344" i="14"/>
  <c r="F1344" i="16"/>
  <c r="F1322" i="3" a="1"/>
  <c r="F1322" i="3" s="1"/>
  <c r="V1322" i="3" s="1"/>
  <c r="G1019" i="14"/>
  <c r="G1019" i="16"/>
  <c r="I1106" i="14"/>
  <c r="J1106" i="14" s="1"/>
  <c r="K1106" i="14" s="1"/>
  <c r="I1106" i="16"/>
  <c r="J1106" i="16" s="1"/>
  <c r="K1106" i="16" s="1"/>
  <c r="I1052" i="14"/>
  <c r="J1052" i="14" s="1"/>
  <c r="K1052" i="14" s="1"/>
  <c r="I1052" i="16"/>
  <c r="J1052" i="16" s="1"/>
  <c r="K1052" i="16" s="1"/>
  <c r="G1074" i="14"/>
  <c r="G1074" i="16"/>
  <c r="G1054" i="14"/>
  <c r="G1054" i="16"/>
  <c r="I955" i="14"/>
  <c r="J955" i="14" s="1"/>
  <c r="K955" i="14" s="1"/>
  <c r="I955" i="16"/>
  <c r="J955" i="16" s="1"/>
  <c r="K955" i="16" s="1"/>
  <c r="H875" i="14"/>
  <c r="H994" i="14"/>
  <c r="H930" i="14"/>
  <c r="I1040" i="14"/>
  <c r="J1040" i="14" s="1"/>
  <c r="K1040" i="14" s="1"/>
  <c r="I1040" i="16"/>
  <c r="J1040" i="16" s="1"/>
  <c r="K1040" i="16" s="1"/>
  <c r="F1143" i="14"/>
  <c r="F1143" i="16"/>
  <c r="F1250" i="14"/>
  <c r="F1250" i="16"/>
  <c r="G1122" i="14"/>
  <c r="G1122" i="16"/>
  <c r="I950" i="14"/>
  <c r="J950" i="14" s="1"/>
  <c r="K950" i="14" s="1"/>
  <c r="I950" i="16"/>
  <c r="J950" i="16" s="1"/>
  <c r="K950" i="16" s="1"/>
  <c r="I936" i="14"/>
  <c r="J936" i="14" s="1"/>
  <c r="K936" i="14" s="1"/>
  <c r="I936" i="16"/>
  <c r="J936" i="16" s="1"/>
  <c r="K936" i="16" s="1"/>
  <c r="I899" i="14"/>
  <c r="J899" i="14" s="1"/>
  <c r="K899" i="14" s="1"/>
  <c r="I899" i="16"/>
  <c r="J899" i="16" s="1"/>
  <c r="K899" i="16" s="1"/>
  <c r="F1441" i="3" a="1"/>
  <c r="F1441" i="3" s="1"/>
  <c r="V1441" i="3" s="1"/>
  <c r="F1236" i="14"/>
  <c r="F1236" i="16"/>
  <c r="H1107" i="16"/>
  <c r="G892" i="14"/>
  <c r="G892" i="16"/>
  <c r="F1349" i="14"/>
  <c r="F1349" i="16"/>
  <c r="H1051" i="16"/>
  <c r="G984" i="14"/>
  <c r="G984" i="16"/>
  <c r="G951" i="14"/>
  <c r="G951" i="16"/>
  <c r="I974" i="14"/>
  <c r="J974" i="14" s="1"/>
  <c r="K974" i="14" s="1"/>
  <c r="I974" i="16"/>
  <c r="J974" i="16" s="1"/>
  <c r="K974" i="16" s="1"/>
  <c r="F1225" i="14"/>
  <c r="F1225" i="16"/>
  <c r="H994" i="16"/>
  <c r="G1101" i="14"/>
  <c r="G1101" i="16"/>
  <c r="G967" i="14"/>
  <c r="G967" i="16"/>
  <c r="G1066" i="14"/>
  <c r="G1066" i="16"/>
  <c r="H952" i="16"/>
  <c r="H1107" i="14"/>
  <c r="H941" i="14"/>
  <c r="G1021" i="3" a="1"/>
  <c r="G1021" i="3" s="1"/>
  <c r="W1021" i="3" s="1"/>
  <c r="G1083" i="3" a="1"/>
  <c r="G1083" i="3" s="1"/>
  <c r="W1083" i="3" s="1"/>
  <c r="G1050" i="3" a="1"/>
  <c r="G1050" i="3" s="1"/>
  <c r="W1050" i="3" s="1"/>
  <c r="G1001" i="3" a="1"/>
  <c r="G1001" i="3" s="1"/>
  <c r="W1001" i="3" s="1"/>
  <c r="G1199" i="3" a="1"/>
  <c r="G1199" i="3" s="1"/>
  <c r="W1199" i="3" s="1"/>
  <c r="G1087" i="3" a="1"/>
  <c r="G1087" i="3" s="1"/>
  <c r="W1087" i="3" s="1"/>
  <c r="G1232" i="3" a="1"/>
  <c r="G1232" i="3" s="1"/>
  <c r="W1232" i="3" s="1"/>
  <c r="G1132" i="3" a="1"/>
  <c r="G1132" i="3" s="1"/>
  <c r="W1132" i="3" s="1"/>
  <c r="G1023" i="3" a="1"/>
  <c r="G1023" i="3" s="1"/>
  <c r="W1023" i="3" s="1"/>
  <c r="G985" i="3" a="1"/>
  <c r="G985" i="3" s="1"/>
  <c r="W985" i="3" s="1"/>
  <c r="I1156" i="14" l="1"/>
  <c r="J1156" i="14" s="1"/>
  <c r="K1156" i="14" s="1"/>
  <c r="H566" i="14"/>
  <c r="I1156" i="16"/>
  <c r="J1156" i="16" s="1"/>
  <c r="K1156" i="16" s="1"/>
  <c r="I938" i="16"/>
  <c r="J938" i="16" s="1"/>
  <c r="K938" i="16" s="1"/>
  <c r="I938" i="14"/>
  <c r="J938" i="14" s="1"/>
  <c r="K938" i="14" s="1"/>
  <c r="P1038" i="3"/>
  <c r="H557" i="14"/>
  <c r="H968" i="16"/>
  <c r="H964" i="16"/>
  <c r="H1043" i="14"/>
  <c r="H756" i="16"/>
  <c r="H566" i="16"/>
  <c r="H599" i="16"/>
  <c r="H756" i="14"/>
  <c r="O1167" i="3"/>
  <c r="P1167" i="3"/>
  <c r="O682" i="3"/>
  <c r="F682" i="14"/>
  <c r="F682" i="16"/>
  <c r="P682" i="3"/>
  <c r="I612" i="14"/>
  <c r="J612" i="14" s="1"/>
  <c r="K612" i="14" s="1"/>
  <c r="I612" i="16"/>
  <c r="J612" i="16" s="1"/>
  <c r="K612" i="16" s="1"/>
  <c r="H557" i="16"/>
  <c r="F1303" i="16"/>
  <c r="F1303" i="14"/>
  <c r="F1206" i="14"/>
  <c r="F1206" i="16"/>
  <c r="V698" i="3"/>
  <c r="F712" i="3" s="1" a="1"/>
  <c r="F712" i="3" s="1"/>
  <c r="M698" i="3"/>
  <c r="I569" i="14"/>
  <c r="J569" i="14" s="1"/>
  <c r="K569" i="14" s="1"/>
  <c r="I569" i="16"/>
  <c r="J569" i="16" s="1"/>
  <c r="K569" i="16" s="1"/>
  <c r="V1315" i="3"/>
  <c r="F1332" i="3" s="1" a="1"/>
  <c r="F1332" i="3" s="1"/>
  <c r="M1315" i="3"/>
  <c r="I1005" i="14"/>
  <c r="J1005" i="14" s="1"/>
  <c r="K1005" i="14" s="1"/>
  <c r="I1005" i="16"/>
  <c r="J1005" i="16" s="1"/>
  <c r="K1005" i="16" s="1"/>
  <c r="V1325" i="3"/>
  <c r="F1343" i="3" s="1" a="1"/>
  <c r="F1343" i="3" s="1"/>
  <c r="M1325" i="3"/>
  <c r="N1278" i="3"/>
  <c r="P645" i="3"/>
  <c r="F645" i="14"/>
  <c r="F645" i="16"/>
  <c r="O645" i="3"/>
  <c r="F1154" i="14"/>
  <c r="F1154" i="16"/>
  <c r="P961" i="3"/>
  <c r="O961" i="3"/>
  <c r="F961" i="16"/>
  <c r="F961" i="14"/>
  <c r="F1142" i="16"/>
  <c r="F1142" i="14"/>
  <c r="H1043" i="16"/>
  <c r="F1305" i="14"/>
  <c r="F1305" i="16"/>
  <c r="F934" i="14"/>
  <c r="F934" i="16"/>
  <c r="O934" i="3"/>
  <c r="P934" i="3"/>
  <c r="F1035" i="16"/>
  <c r="F1035" i="14"/>
  <c r="F1217" i="14"/>
  <c r="F1217" i="16"/>
  <c r="V653" i="3"/>
  <c r="F777" i="3" s="1" a="1"/>
  <c r="F777" i="3" s="1"/>
  <c r="M653" i="3"/>
  <c r="V1165" i="3"/>
  <c r="F1222" i="3" s="1" a="1"/>
  <c r="F1222" i="3" s="1"/>
  <c r="M1165" i="3"/>
  <c r="V978" i="3"/>
  <c r="F990" i="3" s="1" a="1"/>
  <c r="F990" i="3" s="1"/>
  <c r="M978" i="3"/>
  <c r="I630" i="16"/>
  <c r="J630" i="16" s="1"/>
  <c r="K630" i="16" s="1"/>
  <c r="I630" i="14"/>
  <c r="J630" i="14" s="1"/>
  <c r="K630" i="14" s="1"/>
  <c r="V1159" i="3"/>
  <c r="F1170" i="3" s="1" a="1"/>
  <c r="F1170" i="3" s="1"/>
  <c r="M1159" i="3"/>
  <c r="V1316" i="3"/>
  <c r="F1334" i="3" s="1" a="1"/>
  <c r="F1334" i="3" s="1"/>
  <c r="M1316" i="3"/>
  <c r="V945" i="3"/>
  <c r="F954" i="3" s="1" a="1"/>
  <c r="F954" i="3" s="1"/>
  <c r="M945" i="3"/>
  <c r="F1157" i="16"/>
  <c r="F1157" i="14"/>
  <c r="V1180" i="3"/>
  <c r="F1192" i="3" s="1" a="1"/>
  <c r="F1192" i="3" s="1"/>
  <c r="M1180" i="3"/>
  <c r="V1234" i="3"/>
  <c r="F1243" i="3" s="1" a="1"/>
  <c r="F1243" i="3" s="1"/>
  <c r="M1234" i="3"/>
  <c r="I991" i="14"/>
  <c r="J991" i="14" s="1"/>
  <c r="K991" i="14" s="1"/>
  <c r="I991" i="16"/>
  <c r="J991" i="16" s="1"/>
  <c r="K991" i="16" s="1"/>
  <c r="J1140" i="16"/>
  <c r="K1140" i="16" s="1"/>
  <c r="H1140" i="16"/>
  <c r="F1253" i="14"/>
  <c r="F1253" i="16"/>
  <c r="H968" i="14"/>
  <c r="O727" i="3"/>
  <c r="P727" i="3"/>
  <c r="G727" i="14"/>
  <c r="G727" i="16"/>
  <c r="I668" i="16"/>
  <c r="J668" i="16" s="1"/>
  <c r="K668" i="16" s="1"/>
  <c r="I668" i="14"/>
  <c r="J668" i="14" s="1"/>
  <c r="K668" i="14" s="1"/>
  <c r="F1190" i="14"/>
  <c r="F1190" i="16"/>
  <c r="F1038" i="14"/>
  <c r="F1038" i="16"/>
  <c r="F1105" i="14"/>
  <c r="F1105" i="16"/>
  <c r="V1171" i="3"/>
  <c r="F1197" i="3" s="1" a="1"/>
  <c r="F1197" i="3" s="1"/>
  <c r="M1171" i="3"/>
  <c r="J1140" i="14"/>
  <c r="K1140" i="14" s="1"/>
  <c r="H1140" i="14"/>
  <c r="V1267" i="3"/>
  <c r="F1383" i="3" s="1" a="1"/>
  <c r="F1383" i="3" s="1"/>
  <c r="M1267" i="3"/>
  <c r="W746" i="3"/>
  <c r="G755" i="3" s="1" a="1"/>
  <c r="G755" i="3" s="1"/>
  <c r="N746" i="3"/>
  <c r="V1213" i="3"/>
  <c r="F1223" i="3" s="1" a="1"/>
  <c r="F1223" i="3" s="1"/>
  <c r="M1213" i="3"/>
  <c r="V1050" i="3"/>
  <c r="F1057" i="3" s="1" a="1"/>
  <c r="F1057" i="3" s="1"/>
  <c r="M1050" i="3"/>
  <c r="F1074" i="16"/>
  <c r="F1074" i="14"/>
  <c r="O1074" i="3"/>
  <c r="P1074" i="3"/>
  <c r="V1115" i="3"/>
  <c r="F1135" i="3" s="1" a="1"/>
  <c r="F1135" i="3" s="1"/>
  <c r="M1115" i="3"/>
  <c r="I915" i="16"/>
  <c r="J915" i="16" s="1"/>
  <c r="K915" i="16" s="1"/>
  <c r="I915" i="14"/>
  <c r="J915" i="14" s="1"/>
  <c r="K915" i="14" s="1"/>
  <c r="H616" i="16"/>
  <c r="G628" i="14"/>
  <c r="G628" i="16"/>
  <c r="O628" i="3"/>
  <c r="P628" i="3"/>
  <c r="J922" i="16"/>
  <c r="K922" i="16" s="1"/>
  <c r="H922" i="16"/>
  <c r="O1024" i="3"/>
  <c r="P1024" i="3"/>
  <c r="G1024" i="14"/>
  <c r="G1024" i="16"/>
  <c r="V1100" i="3"/>
  <c r="F1116" i="3" s="1" a="1"/>
  <c r="F1116" i="3" s="1"/>
  <c r="M1100" i="3"/>
  <c r="P1100" i="3" s="1"/>
  <c r="I1062" i="14"/>
  <c r="I1062" i="16"/>
  <c r="P997" i="3"/>
  <c r="O997" i="3"/>
  <c r="G997" i="14"/>
  <c r="G997" i="16"/>
  <c r="F1240" i="16"/>
  <c r="F1240" i="14"/>
  <c r="H616" i="14"/>
  <c r="H964" i="14"/>
  <c r="W643" i="3"/>
  <c r="G661" i="3" s="1" a="1"/>
  <c r="G661" i="3" s="1"/>
  <c r="N643" i="3"/>
  <c r="J922" i="14"/>
  <c r="K922" i="14" s="1"/>
  <c r="H922" i="14"/>
  <c r="H599" i="14"/>
  <c r="W1036" i="3"/>
  <c r="G1044" i="3" s="1" a="1"/>
  <c r="G1044" i="3" s="1"/>
  <c r="N1036" i="3"/>
  <c r="W1010" i="3"/>
  <c r="G1017" i="3" s="1" a="1"/>
  <c r="G1017" i="3" s="1"/>
  <c r="N1010" i="3"/>
  <c r="V1249" i="3"/>
  <c r="F1271" i="3" s="1" a="1"/>
  <c r="F1271" i="3" s="1"/>
  <c r="M1249" i="3"/>
  <c r="H943" i="16"/>
  <c r="P1063" i="3"/>
  <c r="G976" i="16"/>
  <c r="H943" i="14"/>
  <c r="O1081" i="3"/>
  <c r="H899" i="16"/>
  <c r="P982" i="3"/>
  <c r="O1064" i="3"/>
  <c r="O980" i="3"/>
  <c r="P1288" i="3"/>
  <c r="P1071" i="3"/>
  <c r="P1136" i="3"/>
  <c r="P995" i="3"/>
  <c r="N1132" i="3"/>
  <c r="N985" i="3"/>
  <c r="P985" i="3" s="1"/>
  <c r="N1050" i="3"/>
  <c r="N1023" i="3"/>
  <c r="O1023" i="3" s="1"/>
  <c r="N1083" i="3"/>
  <c r="M1244" i="3"/>
  <c r="F1268" i="3" a="1"/>
  <c r="F1268" i="3" s="1"/>
  <c r="V1268" i="3" s="1"/>
  <c r="M1379" i="3"/>
  <c r="F1396" i="3" a="1"/>
  <c r="F1396" i="3" s="1"/>
  <c r="V1396" i="3" s="1"/>
  <c r="N1021" i="3"/>
  <c r="O1021" i="3" s="1"/>
  <c r="N993" i="3"/>
  <c r="G993" i="14" s="1"/>
  <c r="G1094" i="3" a="1"/>
  <c r="G1094" i="3" s="1"/>
  <c r="W1094" i="3" s="1"/>
  <c r="N1232" i="3"/>
  <c r="M1465" i="3"/>
  <c r="F1481" i="3" a="1"/>
  <c r="F1481" i="3" s="1"/>
  <c r="V1481" i="3" s="1"/>
  <c r="N1087" i="3"/>
  <c r="P1087" i="3" s="1"/>
  <c r="P1009" i="3"/>
  <c r="N1199" i="3"/>
  <c r="O1199" i="3" s="1"/>
  <c r="P970" i="3"/>
  <c r="M1322" i="3"/>
  <c r="F1339" i="3" a="1"/>
  <c r="F1339" i="3" s="1"/>
  <c r="V1339" i="3" s="1"/>
  <c r="M1551" i="3"/>
  <c r="F1559" i="3" a="1"/>
  <c r="F1559" i="3" s="1"/>
  <c r="V1559" i="3" s="1"/>
  <c r="N1001" i="3"/>
  <c r="P1001" i="3" s="1"/>
  <c r="M1441" i="3"/>
  <c r="F1456" i="3" a="1"/>
  <c r="F1456" i="3" s="1"/>
  <c r="V1456" i="3" s="1"/>
  <c r="F1591" i="14"/>
  <c r="F1591" i="16"/>
  <c r="F1486" i="14"/>
  <c r="F1486" i="16"/>
  <c r="M1602" i="3"/>
  <c r="F1612" i="3" a="1"/>
  <c r="F1612" i="3" s="1"/>
  <c r="V1612" i="3" s="1"/>
  <c r="M1491" i="3"/>
  <c r="F1508" i="3" a="1"/>
  <c r="F1508" i="3" s="1"/>
  <c r="V1508" i="3" s="1"/>
  <c r="H942" i="16"/>
  <c r="H938" i="16"/>
  <c r="H950" i="14"/>
  <c r="F1543" i="14"/>
  <c r="F1543" i="16"/>
  <c r="H1106" i="16"/>
  <c r="H899" i="14"/>
  <c r="G1046" i="14"/>
  <c r="G1046" i="16"/>
  <c r="F1265" i="3" a="1"/>
  <c r="F1265" i="3" s="1"/>
  <c r="V1265" i="3" s="1"/>
  <c r="H950" i="16"/>
  <c r="G1128" i="14"/>
  <c r="G1128" i="16"/>
  <c r="I892" i="14"/>
  <c r="J892" i="14" s="1"/>
  <c r="K892" i="14" s="1"/>
  <c r="I892" i="16"/>
  <c r="J892" i="16" s="1"/>
  <c r="K892" i="16" s="1"/>
  <c r="G1121" i="14"/>
  <c r="G1121" i="16"/>
  <c r="G1030" i="14"/>
  <c r="G1030" i="16"/>
  <c r="H974" i="14"/>
  <c r="F1429" i="14"/>
  <c r="F1429" i="16"/>
  <c r="H1040" i="16"/>
  <c r="H1052" i="14"/>
  <c r="H974" i="16"/>
  <c r="G969" i="14"/>
  <c r="G969" i="16"/>
  <c r="I984" i="14"/>
  <c r="J984" i="14" s="1"/>
  <c r="K984" i="14" s="1"/>
  <c r="I984" i="16"/>
  <c r="J984" i="16" s="1"/>
  <c r="K984" i="16" s="1"/>
  <c r="G992" i="14"/>
  <c r="G992" i="16"/>
  <c r="G1070" i="14"/>
  <c r="G1070" i="16"/>
  <c r="G1053" i="14"/>
  <c r="G1053" i="16"/>
  <c r="G996" i="14"/>
  <c r="G996" i="16"/>
  <c r="H936" i="16"/>
  <c r="H938" i="14"/>
  <c r="H1040" i="14"/>
  <c r="H955" i="16"/>
  <c r="H942" i="14"/>
  <c r="F1174" i="3" a="1"/>
  <c r="F1174" i="3" s="1"/>
  <c r="V1174" i="3" s="1"/>
  <c r="F1356" i="14"/>
  <c r="F1356" i="16"/>
  <c r="F1307" i="14"/>
  <c r="F1307" i="16"/>
  <c r="F1215" i="3" a="1"/>
  <c r="F1215" i="3" s="1"/>
  <c r="V1215" i="3" s="1"/>
  <c r="G966" i="14"/>
  <c r="G966" i="16"/>
  <c r="F1258" i="14"/>
  <c r="F1258" i="16"/>
  <c r="F1238" i="14"/>
  <c r="F1238" i="16"/>
  <c r="G1163" i="14"/>
  <c r="G1163" i="16"/>
  <c r="I1066" i="14"/>
  <c r="J1066" i="14" s="1"/>
  <c r="K1066" i="14" s="1"/>
  <c r="I1066" i="16"/>
  <c r="J1066" i="16" s="1"/>
  <c r="K1066" i="16" s="1"/>
  <c r="G1049" i="14"/>
  <c r="G1049" i="16"/>
  <c r="G958" i="14"/>
  <c r="G958" i="16"/>
  <c r="F1470" i="3" a="1"/>
  <c r="F1470" i="3" s="1"/>
  <c r="V1470" i="3" s="1"/>
  <c r="H955" i="14"/>
  <c r="H1106" i="14"/>
  <c r="I1122" i="14"/>
  <c r="J1122" i="14" s="1"/>
  <c r="K1122" i="14" s="1"/>
  <c r="I1122" i="16"/>
  <c r="G1167" i="14"/>
  <c r="G1167" i="16"/>
  <c r="I951" i="14"/>
  <c r="J951" i="14" s="1"/>
  <c r="K951" i="14" s="1"/>
  <c r="I951" i="16"/>
  <c r="G988" i="14"/>
  <c r="G988" i="16"/>
  <c r="I967" i="14"/>
  <c r="J967" i="14" s="1"/>
  <c r="K967" i="14" s="1"/>
  <c r="I967" i="16"/>
  <c r="J967" i="16" s="1"/>
  <c r="K967" i="16" s="1"/>
  <c r="H1156" i="14"/>
  <c r="H936" i="14"/>
  <c r="H1052" i="16"/>
  <c r="G1116" i="3" a="1"/>
  <c r="G1116" i="3" s="1"/>
  <c r="W1116" i="3" s="1"/>
  <c r="G1076" i="3" a="1"/>
  <c r="G1076" i="3" s="1"/>
  <c r="W1076" i="3" s="1"/>
  <c r="G1003" i="3" a="1"/>
  <c r="G1003" i="3" s="1"/>
  <c r="W1003" i="3" s="1"/>
  <c r="G1293" i="3" a="1"/>
  <c r="G1293" i="3" s="1"/>
  <c r="W1293" i="3" s="1"/>
  <c r="G1146" i="3" a="1"/>
  <c r="G1146" i="3" s="1"/>
  <c r="W1146" i="3" s="1"/>
  <c r="G1085" i="3" a="1"/>
  <c r="G1085" i="3" s="1"/>
  <c r="W1085" i="3" s="1"/>
  <c r="G1181" i="3" a="1"/>
  <c r="G1181" i="3" s="1"/>
  <c r="W1181" i="3" s="1"/>
  <c r="G1027" i="3" a="1"/>
  <c r="G1027" i="3" s="1"/>
  <c r="W1027" i="3" s="1"/>
  <c r="G1303" i="3" a="1"/>
  <c r="G1303" i="3" s="1"/>
  <c r="W1303" i="3" s="1"/>
  <c r="G1077" i="3" a="1"/>
  <c r="G1077" i="3" s="1"/>
  <c r="W1077" i="3" s="1"/>
  <c r="G1151" i="3" a="1"/>
  <c r="G1151" i="3" s="1"/>
  <c r="W1151" i="3" s="1"/>
  <c r="G986" i="3" a="1"/>
  <c r="G986" i="3" s="1"/>
  <c r="W986" i="3" s="1"/>
  <c r="G1055" i="3" a="1"/>
  <c r="G1055" i="3" s="1"/>
  <c r="W1055" i="3" s="1"/>
  <c r="G1152" i="3" a="1"/>
  <c r="G1152" i="3" s="1"/>
  <c r="W1152" i="3" s="1"/>
  <c r="G1007" i="3" a="1"/>
  <c r="G1007" i="3" s="1"/>
  <c r="W1007" i="3" s="1"/>
  <c r="H1156" i="16" l="1"/>
  <c r="I1074" i="16"/>
  <c r="J1074" i="16" s="1"/>
  <c r="K1074" i="16" s="1"/>
  <c r="H915" i="16"/>
  <c r="I1074" i="14"/>
  <c r="J1074" i="14" s="1"/>
  <c r="K1074" i="14" s="1"/>
  <c r="O1050" i="3"/>
  <c r="H612" i="16"/>
  <c r="H915" i="14"/>
  <c r="H612" i="14"/>
  <c r="H1005" i="14"/>
  <c r="H668" i="14"/>
  <c r="H668" i="16"/>
  <c r="H630" i="14"/>
  <c r="W1044" i="3"/>
  <c r="G1061" i="3" s="1" a="1"/>
  <c r="G1061" i="3" s="1"/>
  <c r="N1044" i="3"/>
  <c r="F1100" i="16"/>
  <c r="F1100" i="14"/>
  <c r="V1057" i="3"/>
  <c r="F1078" i="3" s="1" a="1"/>
  <c r="F1078" i="3" s="1"/>
  <c r="M1057" i="3"/>
  <c r="I727" i="14"/>
  <c r="J727" i="14" s="1"/>
  <c r="K727" i="14" s="1"/>
  <c r="I727" i="16"/>
  <c r="J727" i="16" s="1"/>
  <c r="K727" i="16" s="1"/>
  <c r="F945" i="16"/>
  <c r="F945" i="14"/>
  <c r="O945" i="3"/>
  <c r="P945" i="3"/>
  <c r="F1315" i="14"/>
  <c r="F1315" i="16"/>
  <c r="V1116" i="3"/>
  <c r="F1126" i="3" s="1" a="1"/>
  <c r="F1126" i="3" s="1"/>
  <c r="M1116" i="3"/>
  <c r="I628" i="16"/>
  <c r="J628" i="16" s="1"/>
  <c r="K628" i="16" s="1"/>
  <c r="I628" i="14"/>
  <c r="J628" i="14" s="1"/>
  <c r="K628" i="14" s="1"/>
  <c r="F1115" i="16"/>
  <c r="F1115" i="14"/>
  <c r="F1213" i="14"/>
  <c r="F1213" i="16"/>
  <c r="F1171" i="16"/>
  <c r="F1171" i="14"/>
  <c r="V954" i="3"/>
  <c r="F976" i="3" s="1" a="1"/>
  <c r="F976" i="3" s="1"/>
  <c r="M954" i="3"/>
  <c r="V1332" i="3"/>
  <c r="F1342" i="3" s="1" a="1"/>
  <c r="F1342" i="3" s="1"/>
  <c r="M1332" i="3"/>
  <c r="V1135" i="3"/>
  <c r="F1151" i="3" s="1" a="1"/>
  <c r="F1151" i="3" s="1"/>
  <c r="M1135" i="3"/>
  <c r="V1223" i="3"/>
  <c r="F1230" i="3" s="1" a="1"/>
  <c r="F1230" i="3" s="1"/>
  <c r="M1223" i="3"/>
  <c r="V1197" i="3"/>
  <c r="F1208" i="3" s="1" a="1"/>
  <c r="F1208" i="3" s="1"/>
  <c r="M1197" i="3"/>
  <c r="F1234" i="14"/>
  <c r="F1234" i="16"/>
  <c r="F1316" i="16"/>
  <c r="F1316" i="14"/>
  <c r="F978" i="16"/>
  <c r="P978" i="3"/>
  <c r="O978" i="3"/>
  <c r="F978" i="14"/>
  <c r="F1325" i="14"/>
  <c r="F1325" i="16"/>
  <c r="H569" i="14"/>
  <c r="F1249" i="16"/>
  <c r="F1249" i="14"/>
  <c r="O746" i="3"/>
  <c r="P746" i="3"/>
  <c r="G746" i="16"/>
  <c r="G746" i="14"/>
  <c r="V1243" i="3"/>
  <c r="F1266" i="3" s="1" a="1"/>
  <c r="F1266" i="3" s="1"/>
  <c r="M1243" i="3"/>
  <c r="V1334" i="3"/>
  <c r="F1345" i="3" s="1" a="1"/>
  <c r="F1345" i="3" s="1"/>
  <c r="M1334" i="3"/>
  <c r="V990" i="3"/>
  <c r="F1095" i="3" s="1" a="1"/>
  <c r="F1095" i="3" s="1"/>
  <c r="M990" i="3"/>
  <c r="I645" i="14"/>
  <c r="J645" i="14" s="1"/>
  <c r="K645" i="14" s="1"/>
  <c r="I645" i="16"/>
  <c r="J645" i="16" s="1"/>
  <c r="K645" i="16" s="1"/>
  <c r="V1343" i="3"/>
  <c r="F1355" i="3" s="1" a="1"/>
  <c r="F1355" i="3" s="1"/>
  <c r="M1343" i="3"/>
  <c r="H569" i="16"/>
  <c r="V1271" i="3"/>
  <c r="F1372" i="3" s="1" a="1"/>
  <c r="F1372" i="3" s="1"/>
  <c r="M1271" i="3"/>
  <c r="G643" i="14"/>
  <c r="G643" i="16"/>
  <c r="O643" i="3"/>
  <c r="P643" i="3"/>
  <c r="I997" i="14"/>
  <c r="J997" i="14" s="1"/>
  <c r="K997" i="14" s="1"/>
  <c r="I997" i="16"/>
  <c r="J997" i="16" s="1"/>
  <c r="K997" i="16" s="1"/>
  <c r="W755" i="3"/>
  <c r="G768" i="3" s="1" a="1"/>
  <c r="G768" i="3" s="1"/>
  <c r="N755" i="3"/>
  <c r="F1180" i="16"/>
  <c r="F1180" i="14"/>
  <c r="F1159" i="16"/>
  <c r="F1159" i="14"/>
  <c r="F1165" i="16"/>
  <c r="F1165" i="14"/>
  <c r="H1005" i="16"/>
  <c r="I682" i="14"/>
  <c r="J682" i="14" s="1"/>
  <c r="K682" i="14" s="1"/>
  <c r="I682" i="16"/>
  <c r="J682" i="16" s="1"/>
  <c r="K682" i="16" s="1"/>
  <c r="P1010" i="3"/>
  <c r="O1010" i="3"/>
  <c r="G1010" i="16"/>
  <c r="G1010" i="14"/>
  <c r="W661" i="3"/>
  <c r="G813" i="3" s="1" a="1"/>
  <c r="G813" i="3" s="1"/>
  <c r="N661" i="3"/>
  <c r="I1024" i="14"/>
  <c r="J1024" i="14" s="1"/>
  <c r="K1024" i="14" s="1"/>
  <c r="I1024" i="16"/>
  <c r="J1024" i="16" s="1"/>
  <c r="K1024" i="16" s="1"/>
  <c r="F1267" i="14"/>
  <c r="F1267" i="16"/>
  <c r="V1192" i="3"/>
  <c r="F1205" i="3" s="1" a="1"/>
  <c r="F1205" i="3" s="1"/>
  <c r="M1192" i="3"/>
  <c r="V1170" i="3"/>
  <c r="F1278" i="3" s="1" a="1"/>
  <c r="F1278" i="3" s="1"/>
  <c r="M1170" i="3"/>
  <c r="V1222" i="3"/>
  <c r="F1228" i="3" s="1" a="1"/>
  <c r="F1228" i="3" s="1"/>
  <c r="M1222" i="3"/>
  <c r="I934" i="14"/>
  <c r="J934" i="14" s="1"/>
  <c r="K934" i="14" s="1"/>
  <c r="I934" i="16"/>
  <c r="J934" i="16" s="1"/>
  <c r="K934" i="16" s="1"/>
  <c r="W1017" i="3"/>
  <c r="G1141" i="3" s="1" a="1"/>
  <c r="G1141" i="3" s="1"/>
  <c r="N1017" i="3"/>
  <c r="G1017" i="14" s="1"/>
  <c r="J1062" i="16"/>
  <c r="K1062" i="16" s="1"/>
  <c r="H1062" i="16"/>
  <c r="V1383" i="3"/>
  <c r="F1399" i="3" s="1" a="1"/>
  <c r="F1399" i="3" s="1"/>
  <c r="M1383" i="3"/>
  <c r="H991" i="14"/>
  <c r="H630" i="16"/>
  <c r="F653" i="14"/>
  <c r="P653" i="3"/>
  <c r="O653" i="3"/>
  <c r="F653" i="16"/>
  <c r="F698" i="14"/>
  <c r="P698" i="3"/>
  <c r="O698" i="3"/>
  <c r="F698" i="16"/>
  <c r="O1036" i="3"/>
  <c r="P1036" i="3"/>
  <c r="G1036" i="14"/>
  <c r="G1036" i="16"/>
  <c r="J1062" i="14"/>
  <c r="K1062" i="14" s="1"/>
  <c r="H1062" i="14"/>
  <c r="F1050" i="16"/>
  <c r="F1050" i="14"/>
  <c r="H991" i="16"/>
  <c r="V777" i="3"/>
  <c r="F791" i="3" s="1" a="1"/>
  <c r="F791" i="3" s="1"/>
  <c r="M777" i="3"/>
  <c r="I961" i="14"/>
  <c r="J961" i="14" s="1"/>
  <c r="K961" i="14" s="1"/>
  <c r="I961" i="16"/>
  <c r="J961" i="16" s="1"/>
  <c r="K961" i="16" s="1"/>
  <c r="O1100" i="3"/>
  <c r="V712" i="3"/>
  <c r="F724" i="3" s="1" a="1"/>
  <c r="F724" i="3" s="1"/>
  <c r="M712" i="3"/>
  <c r="G993" i="16"/>
  <c r="O1001" i="3"/>
  <c r="O1087" i="3"/>
  <c r="P1199" i="3"/>
  <c r="H1066" i="16"/>
  <c r="P1021" i="3"/>
  <c r="P1023" i="3"/>
  <c r="P1050" i="3"/>
  <c r="O985" i="3"/>
  <c r="N1077" i="3"/>
  <c r="O1077" i="3" s="1"/>
  <c r="M1268" i="3"/>
  <c r="F1380" i="3" a="1"/>
  <c r="F1380" i="3" s="1"/>
  <c r="V1380" i="3" s="1"/>
  <c r="M1265" i="3"/>
  <c r="F1286" i="3" a="1"/>
  <c r="F1286" i="3" s="1"/>
  <c r="V1286" i="3" s="1"/>
  <c r="M1559" i="3"/>
  <c r="F1559" i="16" s="1"/>
  <c r="F1570" i="3" a="1"/>
  <c r="F1570" i="3" s="1"/>
  <c r="V1570" i="3" s="1"/>
  <c r="N1003" i="3"/>
  <c r="O1003" i="3" s="1"/>
  <c r="M1396" i="3"/>
  <c r="F1411" i="3" a="1"/>
  <c r="F1411" i="3" s="1"/>
  <c r="V1411" i="3" s="1"/>
  <c r="M1470" i="3"/>
  <c r="N1293" i="3"/>
  <c r="N1076" i="3"/>
  <c r="O1076" i="3" s="1"/>
  <c r="N1181" i="3"/>
  <c r="P1181" i="3" s="1"/>
  <c r="N1116" i="3"/>
  <c r="G1126" i="3" a="1"/>
  <c r="G1126" i="3" s="1"/>
  <c r="W1126" i="3" s="1"/>
  <c r="M1456" i="3"/>
  <c r="F1569" i="3" a="1"/>
  <c r="F1569" i="3" s="1"/>
  <c r="V1569" i="3" s="1"/>
  <c r="N1151" i="3"/>
  <c r="N1007" i="3"/>
  <c r="O1007" i="3" s="1"/>
  <c r="N1152" i="3"/>
  <c r="O1152" i="3" s="1"/>
  <c r="M1339" i="3"/>
  <c r="F1351" i="3" a="1"/>
  <c r="F1351" i="3" s="1"/>
  <c r="V1351" i="3" s="1"/>
  <c r="N986" i="3"/>
  <c r="O986" i="3" s="1"/>
  <c r="N1303" i="3"/>
  <c r="O1303" i="3" s="1"/>
  <c r="N1027" i="3"/>
  <c r="O1027" i="3" s="1"/>
  <c r="N1085" i="3"/>
  <c r="O1085" i="3" s="1"/>
  <c r="N1055" i="3"/>
  <c r="O1055" i="3" s="1"/>
  <c r="N1146" i="3"/>
  <c r="P1146" i="3" s="1"/>
  <c r="M1174" i="3"/>
  <c r="F1284" i="3" a="1"/>
  <c r="F1284" i="3" s="1"/>
  <c r="V1284" i="3" s="1"/>
  <c r="N1094" i="3"/>
  <c r="G1094" i="14" s="1"/>
  <c r="G1108" i="3" a="1"/>
  <c r="G1108" i="3" s="1"/>
  <c r="W1108" i="3" s="1"/>
  <c r="M1481" i="3"/>
  <c r="F1494" i="3" a="1"/>
  <c r="F1494" i="3" s="1"/>
  <c r="V1494" i="3" s="1"/>
  <c r="M1215" i="3"/>
  <c r="F1232" i="3" a="1"/>
  <c r="F1232" i="3" s="1"/>
  <c r="V1232" i="3" s="1"/>
  <c r="H984" i="14"/>
  <c r="M1612" i="3"/>
  <c r="F1642" i="3" a="1"/>
  <c r="F1642" i="3" s="1"/>
  <c r="V1642" i="3" s="1"/>
  <c r="F1602" i="14"/>
  <c r="F1602" i="16"/>
  <c r="M1508" i="3"/>
  <c r="F1523" i="3" a="1"/>
  <c r="F1523" i="3" s="1"/>
  <c r="V1523" i="3" s="1"/>
  <c r="F1491" i="16"/>
  <c r="F1491" i="14"/>
  <c r="F1551" i="14"/>
  <c r="F1551" i="16"/>
  <c r="H1122" i="14"/>
  <c r="H892" i="16"/>
  <c r="H967" i="16"/>
  <c r="H967" i="14"/>
  <c r="G981" i="14"/>
  <c r="G981" i="16"/>
  <c r="I958" i="14"/>
  <c r="J958" i="14" s="1"/>
  <c r="K958" i="14" s="1"/>
  <c r="I958" i="16"/>
  <c r="J958" i="16" s="1"/>
  <c r="K958" i="16" s="1"/>
  <c r="F1465" i="14"/>
  <c r="F1465" i="16"/>
  <c r="G1118" i="14"/>
  <c r="G1118" i="16"/>
  <c r="I1046" i="14"/>
  <c r="J1046" i="14" s="1"/>
  <c r="K1046" i="14" s="1"/>
  <c r="I1046" i="16"/>
  <c r="J1046" i="16" s="1"/>
  <c r="K1046" i="16" s="1"/>
  <c r="G1038" i="14"/>
  <c r="G1038" i="16"/>
  <c r="I996" i="14"/>
  <c r="J996" i="14" s="1"/>
  <c r="K996" i="14" s="1"/>
  <c r="I996" i="16"/>
  <c r="J996" i="16" s="1"/>
  <c r="K996" i="16" s="1"/>
  <c r="G1129" i="14"/>
  <c r="G1129" i="16"/>
  <c r="F1247" i="14"/>
  <c r="F1247" i="16"/>
  <c r="G1004" i="14"/>
  <c r="G1004" i="16"/>
  <c r="I1167" i="14"/>
  <c r="J1167" i="14" s="1"/>
  <c r="K1167" i="14" s="1"/>
  <c r="I1167" i="16"/>
  <c r="J1167" i="16" s="1"/>
  <c r="K1167" i="16" s="1"/>
  <c r="F1361" i="14"/>
  <c r="F1361" i="16"/>
  <c r="F1441" i="14"/>
  <c r="F1441" i="16"/>
  <c r="H892" i="14"/>
  <c r="G973" i="14"/>
  <c r="G973" i="16"/>
  <c r="F1244" i="14"/>
  <c r="F1244" i="16"/>
  <c r="G1185" i="14"/>
  <c r="G1185" i="16"/>
  <c r="I966" i="14"/>
  <c r="J966" i="14" s="1"/>
  <c r="K966" i="14" s="1"/>
  <c r="I966" i="16"/>
  <c r="J966" i="16" s="1"/>
  <c r="K966" i="16" s="1"/>
  <c r="F1379" i="14"/>
  <c r="F1379" i="16"/>
  <c r="H951" i="14"/>
  <c r="F1322" i="14"/>
  <c r="F1322" i="16"/>
  <c r="H951" i="16"/>
  <c r="J951" i="16"/>
  <c r="K951" i="16" s="1"/>
  <c r="I1121" i="14"/>
  <c r="J1121" i="14" s="1"/>
  <c r="K1121" i="14" s="1"/>
  <c r="I1121" i="16"/>
  <c r="J1121" i="16" s="1"/>
  <c r="K1121" i="16" s="1"/>
  <c r="I1070" i="14"/>
  <c r="J1070" i="14" s="1"/>
  <c r="K1070" i="14" s="1"/>
  <c r="I1070" i="16"/>
  <c r="J1070" i="16" s="1"/>
  <c r="K1070" i="16" s="1"/>
  <c r="I969" i="14"/>
  <c r="J969" i="14" s="1"/>
  <c r="K969" i="14" s="1"/>
  <c r="I969" i="16"/>
  <c r="J969" i="16" s="1"/>
  <c r="K969" i="16" s="1"/>
  <c r="H1122" i="16"/>
  <c r="J1122" i="16"/>
  <c r="K1122" i="16" s="1"/>
  <c r="H1066" i="14"/>
  <c r="H984" i="16"/>
  <c r="G1079" i="14"/>
  <c r="G1079" i="16"/>
  <c r="I1053" i="14"/>
  <c r="J1053" i="14" s="1"/>
  <c r="K1053" i="14" s="1"/>
  <c r="I1053" i="16"/>
  <c r="J1053" i="16" s="1"/>
  <c r="K1053" i="16" s="1"/>
  <c r="I988" i="14"/>
  <c r="J988" i="14" s="1"/>
  <c r="K988" i="14" s="1"/>
  <c r="I988" i="16"/>
  <c r="J988" i="16" s="1"/>
  <c r="K988" i="16" s="1"/>
  <c r="G1069" i="14"/>
  <c r="G1069" i="16"/>
  <c r="I1049" i="14"/>
  <c r="J1049" i="14" s="1"/>
  <c r="K1049" i="14" s="1"/>
  <c r="I1049" i="16"/>
  <c r="J1049" i="16" s="1"/>
  <c r="K1049" i="16" s="1"/>
  <c r="G1002" i="14"/>
  <c r="G1002" i="16"/>
  <c r="F1195" i="14"/>
  <c r="F1195" i="16"/>
  <c r="F1153" i="14"/>
  <c r="F1153" i="16"/>
  <c r="H1074" i="16"/>
  <c r="G1032" i="3" a="1"/>
  <c r="G1032" i="3" s="1"/>
  <c r="W1032" i="3" s="1"/>
  <c r="G1096" i="3" a="1"/>
  <c r="G1096" i="3" s="1"/>
  <c r="W1096" i="3" s="1"/>
  <c r="G1095" i="3" a="1"/>
  <c r="G1095" i="3" s="1"/>
  <c r="W1095" i="3" s="1"/>
  <c r="G1110" i="3" a="1"/>
  <c r="G1110" i="3" s="1"/>
  <c r="W1110" i="3" s="1"/>
  <c r="G1020" i="3" a="1"/>
  <c r="G1020" i="3" s="1"/>
  <c r="W1020" i="3" s="1"/>
  <c r="G1045" i="3" a="1"/>
  <c r="G1045" i="3" s="1"/>
  <c r="W1045" i="3" s="1"/>
  <c r="G1144" i="3" a="1"/>
  <c r="G1144" i="3" s="1"/>
  <c r="W1144" i="3" s="1"/>
  <c r="G1057" i="3" a="1"/>
  <c r="G1057" i="3" s="1"/>
  <c r="W1057" i="3" s="1"/>
  <c r="G1209" i="3" a="1"/>
  <c r="G1209" i="3" s="1"/>
  <c r="W1209" i="3" s="1"/>
  <c r="G1248" i="3" a="1"/>
  <c r="G1248" i="3" s="1"/>
  <c r="W1248" i="3" s="1"/>
  <c r="H934" i="14" l="1"/>
  <c r="O1116" i="3"/>
  <c r="H1074" i="14"/>
  <c r="H961" i="16"/>
  <c r="G1017" i="16"/>
  <c r="H997" i="14"/>
  <c r="H682" i="14"/>
  <c r="H682" i="16"/>
  <c r="H645" i="16"/>
  <c r="H727" i="14"/>
  <c r="H1024" i="16"/>
  <c r="H628" i="16"/>
  <c r="H934" i="16"/>
  <c r="H1024" i="14"/>
  <c r="H961" i="14"/>
  <c r="H645" i="14"/>
  <c r="H628" i="14"/>
  <c r="V1399" i="3"/>
  <c r="F1406" i="3" s="1" a="1"/>
  <c r="F1406" i="3" s="1"/>
  <c r="M1399" i="3"/>
  <c r="W768" i="3"/>
  <c r="G779" i="3" s="1" a="1"/>
  <c r="G779" i="3" s="1"/>
  <c r="N768" i="3"/>
  <c r="V1342" i="3"/>
  <c r="F1362" i="3" s="1" a="1"/>
  <c r="F1362" i="3" s="1"/>
  <c r="M1342" i="3"/>
  <c r="O777" i="3"/>
  <c r="P777" i="3"/>
  <c r="F777" i="16"/>
  <c r="F777" i="14"/>
  <c r="F1222" i="16"/>
  <c r="F1222" i="14"/>
  <c r="H997" i="16"/>
  <c r="F1271" i="14"/>
  <c r="F1271" i="16"/>
  <c r="F1197" i="14"/>
  <c r="F1197" i="16"/>
  <c r="O712" i="3"/>
  <c r="P712" i="3"/>
  <c r="F712" i="16"/>
  <c r="F712" i="14"/>
  <c r="V791" i="3"/>
  <c r="F806" i="3" s="1" a="1"/>
  <c r="F806" i="3" s="1"/>
  <c r="M791" i="3"/>
  <c r="I653" i="16"/>
  <c r="J653" i="16" s="1"/>
  <c r="K653" i="16" s="1"/>
  <c r="I653" i="14"/>
  <c r="J653" i="14" s="1"/>
  <c r="K653" i="14" s="1"/>
  <c r="I1010" i="14"/>
  <c r="I1010" i="16"/>
  <c r="V1372" i="3"/>
  <c r="F1386" i="3" s="1" a="1"/>
  <c r="F1386" i="3" s="1"/>
  <c r="M1372" i="3"/>
  <c r="P990" i="3"/>
  <c r="O990" i="3"/>
  <c r="F990" i="16"/>
  <c r="F990" i="14"/>
  <c r="I978" i="14"/>
  <c r="J978" i="14" s="1"/>
  <c r="K978" i="14" s="1"/>
  <c r="I978" i="16"/>
  <c r="J978" i="16" s="1"/>
  <c r="K978" i="16" s="1"/>
  <c r="V1208" i="3"/>
  <c r="F1382" i="3" s="1" a="1"/>
  <c r="F1382" i="3" s="1"/>
  <c r="M1208" i="3"/>
  <c r="F954" i="16"/>
  <c r="F954" i="14"/>
  <c r="O954" i="3"/>
  <c r="P954" i="3"/>
  <c r="F1057" i="16"/>
  <c r="F1057" i="14"/>
  <c r="V724" i="3"/>
  <c r="F739" i="3" s="1" a="1"/>
  <c r="F739" i="3" s="1"/>
  <c r="M724" i="3"/>
  <c r="I1036" i="14"/>
  <c r="J1036" i="14" s="1"/>
  <c r="K1036" i="14" s="1"/>
  <c r="I1036" i="16"/>
  <c r="J1036" i="16" s="1"/>
  <c r="K1036" i="16" s="1"/>
  <c r="O1017" i="3"/>
  <c r="P1017" i="3"/>
  <c r="V1228" i="3"/>
  <c r="F1246" i="3" s="1" a="1"/>
  <c r="F1246" i="3" s="1"/>
  <c r="M1228" i="3"/>
  <c r="V1095" i="3"/>
  <c r="F1109" i="3" s="1" a="1"/>
  <c r="F1109" i="3" s="1"/>
  <c r="M1095" i="3"/>
  <c r="I746" i="16"/>
  <c r="J746" i="16" s="1"/>
  <c r="K746" i="16" s="1"/>
  <c r="I746" i="14"/>
  <c r="J746" i="14" s="1"/>
  <c r="K746" i="14" s="1"/>
  <c r="F1223" i="16"/>
  <c r="F1223" i="14"/>
  <c r="V976" i="3"/>
  <c r="F993" i="3" s="1" a="1"/>
  <c r="F993" i="3" s="1"/>
  <c r="M976" i="3"/>
  <c r="I945" i="14"/>
  <c r="J945" i="14" s="1"/>
  <c r="K945" i="14" s="1"/>
  <c r="I945" i="16"/>
  <c r="J945" i="16" s="1"/>
  <c r="K945" i="16" s="1"/>
  <c r="V1078" i="3"/>
  <c r="F1104" i="3" s="1" a="1"/>
  <c r="F1104" i="3" s="1"/>
  <c r="M1078" i="3"/>
  <c r="W1141" i="3"/>
  <c r="G1158" i="3" s="1" a="1"/>
  <c r="G1158" i="3" s="1"/>
  <c r="W1158" i="3" s="1"/>
  <c r="N1141" i="3"/>
  <c r="F1170" i="16"/>
  <c r="F1170" i="14"/>
  <c r="F1343" i="14"/>
  <c r="F1343" i="16"/>
  <c r="F1334" i="16"/>
  <c r="F1334" i="14"/>
  <c r="V1230" i="3"/>
  <c r="F1255" i="3" s="1" a="1"/>
  <c r="F1255" i="3" s="1"/>
  <c r="M1230" i="3"/>
  <c r="V1278" i="3"/>
  <c r="F1293" i="3" s="1" a="1"/>
  <c r="F1293" i="3" s="1"/>
  <c r="M1278" i="3"/>
  <c r="V1355" i="3"/>
  <c r="F1369" i="3" s="1" a="1"/>
  <c r="F1369" i="3" s="1"/>
  <c r="M1355" i="3"/>
  <c r="V1345" i="3"/>
  <c r="F1364" i="3" s="1" a="1"/>
  <c r="F1364" i="3" s="1"/>
  <c r="M1345" i="3"/>
  <c r="F1135" i="14"/>
  <c r="F1135" i="16"/>
  <c r="P1135" i="3"/>
  <c r="O1135" i="3"/>
  <c r="I698" i="16"/>
  <c r="J698" i="16" s="1"/>
  <c r="K698" i="16" s="1"/>
  <c r="I698" i="14"/>
  <c r="J698" i="14" s="1"/>
  <c r="K698" i="14" s="1"/>
  <c r="F1192" i="16"/>
  <c r="F1192" i="14"/>
  <c r="P661" i="3"/>
  <c r="O661" i="3"/>
  <c r="G661" i="16"/>
  <c r="G661" i="14"/>
  <c r="I643" i="14"/>
  <c r="J643" i="14" s="1"/>
  <c r="K643" i="14" s="1"/>
  <c r="I643" i="16"/>
  <c r="J643" i="16" s="1"/>
  <c r="K643" i="16" s="1"/>
  <c r="F1243" i="14"/>
  <c r="F1243" i="16"/>
  <c r="V1151" i="3"/>
  <c r="F1173" i="3" s="1" a="1"/>
  <c r="F1173" i="3" s="1"/>
  <c r="M1151" i="3"/>
  <c r="P1151" i="3" s="1"/>
  <c r="F1116" i="16"/>
  <c r="F1116" i="14"/>
  <c r="O1044" i="3"/>
  <c r="P1044" i="3"/>
  <c r="G1044" i="14"/>
  <c r="G1044" i="16"/>
  <c r="F1383" i="16"/>
  <c r="F1383" i="14"/>
  <c r="V1205" i="3"/>
  <c r="F1229" i="3" s="1" a="1"/>
  <c r="F1229" i="3" s="1"/>
  <c r="M1205" i="3"/>
  <c r="W813" i="3"/>
  <c r="G821" i="3" s="1" a="1"/>
  <c r="G821" i="3" s="1"/>
  <c r="N813" i="3"/>
  <c r="G755" i="14"/>
  <c r="O755" i="3"/>
  <c r="P755" i="3"/>
  <c r="G755" i="16"/>
  <c r="V1266" i="3"/>
  <c r="F1370" i="3" s="1" a="1"/>
  <c r="F1370" i="3" s="1"/>
  <c r="M1266" i="3"/>
  <c r="F1332" i="16"/>
  <c r="F1332" i="14"/>
  <c r="V1126" i="3"/>
  <c r="F1274" i="3" s="1" a="1"/>
  <c r="F1274" i="3" s="1"/>
  <c r="M1126" i="3"/>
  <c r="H727" i="16"/>
  <c r="W1061" i="3"/>
  <c r="G1072" i="3" s="1" a="1"/>
  <c r="G1072" i="3" s="1"/>
  <c r="N1061" i="3"/>
  <c r="F1559" i="14"/>
  <c r="P1077" i="3"/>
  <c r="O1181" i="3"/>
  <c r="P986" i="3"/>
  <c r="P1076" i="3"/>
  <c r="P1152" i="3"/>
  <c r="P1027" i="3"/>
  <c r="O1146" i="3"/>
  <c r="P1003" i="3"/>
  <c r="G1094" i="16"/>
  <c r="P1303" i="3"/>
  <c r="P1007" i="3"/>
  <c r="M1569" i="3"/>
  <c r="F1576" i="3" a="1"/>
  <c r="F1576" i="3" s="1"/>
  <c r="V1576" i="3" s="1"/>
  <c r="M1411" i="3"/>
  <c r="F1419" i="3" a="1"/>
  <c r="F1419" i="3" s="1"/>
  <c r="V1419" i="3" s="1"/>
  <c r="N1126" i="3"/>
  <c r="N1248" i="3"/>
  <c r="N1110" i="3"/>
  <c r="O1110" i="3" s="1"/>
  <c r="P1085" i="3"/>
  <c r="M1570" i="3"/>
  <c r="F1570" i="14" s="1"/>
  <c r="F1589" i="3" a="1"/>
  <c r="F1589" i="3" s="1"/>
  <c r="V1589" i="3" s="1"/>
  <c r="N1020" i="3"/>
  <c r="P1020" i="3" s="1"/>
  <c r="N1209" i="3"/>
  <c r="O1209" i="3" s="1"/>
  <c r="N1095" i="3"/>
  <c r="M1380" i="3"/>
  <c r="F1397" i="3" a="1"/>
  <c r="F1397" i="3" s="1"/>
  <c r="V1397" i="3" s="1"/>
  <c r="N1032" i="3"/>
  <c r="O1032" i="3" s="1"/>
  <c r="M1351" i="3"/>
  <c r="N1057" i="3"/>
  <c r="P1057" i="3" s="1"/>
  <c r="N1144" i="3"/>
  <c r="O1144" i="3" s="1"/>
  <c r="P1116" i="3"/>
  <c r="P1055" i="3"/>
  <c r="N1096" i="3"/>
  <c r="O1096" i="3" s="1"/>
  <c r="N1045" i="3"/>
  <c r="O1045" i="3" s="1"/>
  <c r="M1286" i="3"/>
  <c r="H966" i="14"/>
  <c r="M1494" i="3"/>
  <c r="F1505" i="3" a="1"/>
  <c r="F1505" i="3" s="1"/>
  <c r="V1505" i="3" s="1"/>
  <c r="M1284" i="3"/>
  <c r="F1298" i="3" a="1"/>
  <c r="F1298" i="3" s="1"/>
  <c r="V1298" i="3" s="1"/>
  <c r="N1108" i="3"/>
  <c r="G1108" i="14" s="1"/>
  <c r="G1123" i="3" a="1"/>
  <c r="G1123" i="3" s="1"/>
  <c r="W1123" i="3" s="1"/>
  <c r="M1232" i="3"/>
  <c r="O1232" i="3" s="1"/>
  <c r="P1094" i="3"/>
  <c r="O1094" i="3"/>
  <c r="H1046" i="16"/>
  <c r="M1523" i="3"/>
  <c r="F1532" i="3" a="1"/>
  <c r="F1532" i="3" s="1"/>
  <c r="V1532" i="3" s="1"/>
  <c r="F1508" i="14"/>
  <c r="F1508" i="16"/>
  <c r="M1642" i="3"/>
  <c r="F1647" i="3" a="1"/>
  <c r="F1647" i="3" s="1"/>
  <c r="V1647" i="3" s="1"/>
  <c r="F1612" i="14"/>
  <c r="F1612" i="16"/>
  <c r="H958" i="16"/>
  <c r="H988" i="14"/>
  <c r="H1049" i="16"/>
  <c r="H996" i="16"/>
  <c r="H1070" i="14"/>
  <c r="H969" i="16"/>
  <c r="H1046" i="14"/>
  <c r="H1167" i="14"/>
  <c r="H1049" i="14"/>
  <c r="H1053" i="16"/>
  <c r="H988" i="16"/>
  <c r="G982" i="14"/>
  <c r="G982" i="16"/>
  <c r="G980" i="14"/>
  <c r="G980" i="16"/>
  <c r="I1002" i="14"/>
  <c r="J1002" i="14" s="1"/>
  <c r="K1002" i="14" s="1"/>
  <c r="I1002" i="16"/>
  <c r="J1002" i="16" s="1"/>
  <c r="K1002" i="16" s="1"/>
  <c r="H1121" i="14"/>
  <c r="H958" i="14"/>
  <c r="F1396" i="14"/>
  <c r="F1396" i="16"/>
  <c r="I1129" i="14"/>
  <c r="J1129" i="14" s="1"/>
  <c r="K1129" i="14" s="1"/>
  <c r="I1129" i="16"/>
  <c r="J1129" i="16" s="1"/>
  <c r="K1129" i="16" s="1"/>
  <c r="G1009" i="14"/>
  <c r="G1009" i="16"/>
  <c r="I981" i="14"/>
  <c r="J981" i="14" s="1"/>
  <c r="K981" i="14" s="1"/>
  <c r="I981" i="16"/>
  <c r="J981" i="16" s="1"/>
  <c r="K981" i="16" s="1"/>
  <c r="I1079" i="14"/>
  <c r="J1079" i="14" s="1"/>
  <c r="K1079" i="14" s="1"/>
  <c r="I1079" i="16"/>
  <c r="J1079" i="16" s="1"/>
  <c r="K1079" i="16" s="1"/>
  <c r="H1070" i="16"/>
  <c r="H1167" i="16"/>
  <c r="F1481" i="14"/>
  <c r="F1481" i="16"/>
  <c r="I1038" i="14"/>
  <c r="J1038" i="14" s="1"/>
  <c r="K1038" i="14" s="1"/>
  <c r="I1038" i="16"/>
  <c r="J1038" i="16" s="1"/>
  <c r="K1038" i="16" s="1"/>
  <c r="I1004" i="14"/>
  <c r="J1004" i="14" s="1"/>
  <c r="K1004" i="14" s="1"/>
  <c r="I1004" i="16"/>
  <c r="J1004" i="16" s="1"/>
  <c r="K1004" i="16" s="1"/>
  <c r="G1081" i="14"/>
  <c r="G1081" i="16"/>
  <c r="G1278" i="14"/>
  <c r="G1278" i="16"/>
  <c r="G1063" i="14"/>
  <c r="G1063" i="16"/>
  <c r="G1100" i="14"/>
  <c r="G1100" i="16"/>
  <c r="F1339" i="14"/>
  <c r="F1339" i="16"/>
  <c r="F1265" i="14"/>
  <c r="F1265" i="16"/>
  <c r="F1456" i="14"/>
  <c r="F1456" i="16"/>
  <c r="H966" i="16"/>
  <c r="H996" i="14"/>
  <c r="F1174" i="14"/>
  <c r="F1174" i="16"/>
  <c r="F1215" i="14"/>
  <c r="F1215" i="16"/>
  <c r="F1487" i="3" a="1"/>
  <c r="F1487" i="3" s="1"/>
  <c r="V1487" i="3" s="1"/>
  <c r="G1288" i="14"/>
  <c r="G1288" i="16"/>
  <c r="G1071" i="14"/>
  <c r="G1071" i="16"/>
  <c r="G995" i="14"/>
  <c r="G995" i="16"/>
  <c r="F1366" i="3" a="1"/>
  <c r="F1366" i="3" s="1"/>
  <c r="V1366" i="3" s="1"/>
  <c r="G1135" i="14"/>
  <c r="G1135" i="16"/>
  <c r="G970" i="14"/>
  <c r="G970" i="16"/>
  <c r="I973" i="14"/>
  <c r="J973" i="14" s="1"/>
  <c r="K973" i="14" s="1"/>
  <c r="I973" i="16"/>
  <c r="J973" i="16" s="1"/>
  <c r="K973" i="16" s="1"/>
  <c r="G1041" i="14"/>
  <c r="G1041" i="16"/>
  <c r="H1053" i="14"/>
  <c r="H969" i="14"/>
  <c r="H1121" i="16"/>
  <c r="F1268" i="14"/>
  <c r="F1268" i="16"/>
  <c r="G1064" i="14"/>
  <c r="G1064" i="16"/>
  <c r="I1185" i="14"/>
  <c r="J1185" i="14" s="1"/>
  <c r="K1185" i="14" s="1"/>
  <c r="I1185" i="16"/>
  <c r="G1136" i="14"/>
  <c r="G1136" i="16"/>
  <c r="G1097" i="3" a="1"/>
  <c r="G1097" i="3" s="1"/>
  <c r="W1097" i="3" s="1"/>
  <c r="G1155" i="3" a="1"/>
  <c r="G1155" i="3" s="1"/>
  <c r="W1155" i="3" s="1"/>
  <c r="G1091" i="3" a="1"/>
  <c r="G1091" i="3" s="1"/>
  <c r="W1091" i="3" s="1"/>
  <c r="G1164" i="3" a="1"/>
  <c r="G1164" i="3" s="1"/>
  <c r="W1164" i="3" s="1"/>
  <c r="G1311" i="3" a="1"/>
  <c r="G1311" i="3" s="1"/>
  <c r="W1311" i="3" s="1"/>
  <c r="G1022" i="3" a="1"/>
  <c r="G1022" i="3" s="1"/>
  <c r="W1022" i="3" s="1"/>
  <c r="G1193" i="3" a="1"/>
  <c r="G1193" i="3" s="1"/>
  <c r="W1193" i="3" s="1"/>
  <c r="G1033" i="3" a="1"/>
  <c r="G1033" i="3" s="1"/>
  <c r="W1033" i="3" s="1"/>
  <c r="G1016" i="3" a="1"/>
  <c r="G1016" i="3" s="1"/>
  <c r="W1016" i="3" s="1"/>
  <c r="G1088" i="3" a="1"/>
  <c r="G1088" i="3" s="1"/>
  <c r="W1088" i="3" s="1"/>
  <c r="G1315" i="3" a="1"/>
  <c r="G1315" i="3" s="1"/>
  <c r="W1315" i="3" s="1"/>
  <c r="G1138" i="3" a="1"/>
  <c r="G1138" i="3" s="1"/>
  <c r="W1138" i="3" s="1"/>
  <c r="G1173" i="3" a="1"/>
  <c r="G1173" i="3" s="1"/>
  <c r="W1173" i="3" s="1"/>
  <c r="G1067" i="3" a="1"/>
  <c r="G1067" i="3" s="1"/>
  <c r="W1067" i="3" s="1"/>
  <c r="O1151" i="3" l="1"/>
  <c r="I1017" i="14"/>
  <c r="J1017" i="14" s="1"/>
  <c r="K1017" i="14" s="1"/>
  <c r="I1017" i="16"/>
  <c r="J1017" i="16" s="1"/>
  <c r="K1017" i="16" s="1"/>
  <c r="N1158" i="3"/>
  <c r="O1158" i="3" s="1"/>
  <c r="O1095" i="3"/>
  <c r="H945" i="16"/>
  <c r="H653" i="16"/>
  <c r="H1036" i="16"/>
  <c r="H653" i="14"/>
  <c r="H978" i="14"/>
  <c r="O1126" i="3"/>
  <c r="H643" i="14"/>
  <c r="H978" i="16"/>
  <c r="H698" i="14"/>
  <c r="H746" i="14"/>
  <c r="F1151" i="16"/>
  <c r="F1151" i="14"/>
  <c r="F1355" i="14"/>
  <c r="F1355" i="16"/>
  <c r="H945" i="14"/>
  <c r="H746" i="16"/>
  <c r="F1372" i="14"/>
  <c r="F1372" i="16"/>
  <c r="O791" i="3"/>
  <c r="P791" i="3"/>
  <c r="F791" i="14"/>
  <c r="F791" i="16"/>
  <c r="I777" i="14"/>
  <c r="J777" i="14" s="1"/>
  <c r="K777" i="14" s="1"/>
  <c r="F1126" i="16"/>
  <c r="F1126" i="14"/>
  <c r="I755" i="16"/>
  <c r="J755" i="16" s="1"/>
  <c r="K755" i="16" s="1"/>
  <c r="I755" i="14"/>
  <c r="J755" i="14" s="1"/>
  <c r="K755" i="14" s="1"/>
  <c r="V1173" i="3"/>
  <c r="F1285" i="3" s="1" a="1"/>
  <c r="F1285" i="3" s="1"/>
  <c r="M1173" i="3"/>
  <c r="V1369" i="3"/>
  <c r="F1377" i="3" s="1" a="1"/>
  <c r="F1377" i="3" s="1"/>
  <c r="M1369" i="3"/>
  <c r="V1386" i="3"/>
  <c r="F1401" i="3" s="1" a="1"/>
  <c r="F1401" i="3" s="1"/>
  <c r="M1386" i="3"/>
  <c r="V806" i="3"/>
  <c r="F817" i="3" s="1" a="1"/>
  <c r="F817" i="3" s="1"/>
  <c r="M806" i="3"/>
  <c r="V1274" i="3"/>
  <c r="F1279" i="3" s="1" a="1"/>
  <c r="F1279" i="3" s="1"/>
  <c r="M1274" i="3"/>
  <c r="I661" i="16"/>
  <c r="J661" i="16" s="1"/>
  <c r="K661" i="16" s="1"/>
  <c r="I661" i="14"/>
  <c r="J661" i="14" s="1"/>
  <c r="K661" i="14" s="1"/>
  <c r="F1278" i="16"/>
  <c r="F1278" i="14"/>
  <c r="P1278" i="3"/>
  <c r="O1278" i="3"/>
  <c r="J1010" i="16"/>
  <c r="K1010" i="16" s="1"/>
  <c r="H1010" i="16"/>
  <c r="F1342" i="16"/>
  <c r="F1342" i="14"/>
  <c r="G813" i="16"/>
  <c r="G813" i="14"/>
  <c r="P813" i="3"/>
  <c r="O813" i="3"/>
  <c r="V1293" i="3"/>
  <c r="F1311" i="3" s="1" a="1"/>
  <c r="F1311" i="3" s="1"/>
  <c r="M1293" i="3"/>
  <c r="H1036" i="14"/>
  <c r="I954" i="14"/>
  <c r="J954" i="14" s="1"/>
  <c r="K954" i="14" s="1"/>
  <c r="I954" i="16"/>
  <c r="J954" i="16" s="1"/>
  <c r="K954" i="16" s="1"/>
  <c r="J1010" i="14"/>
  <c r="K1010" i="14" s="1"/>
  <c r="H1010" i="14"/>
  <c r="V1362" i="3"/>
  <c r="F1471" i="3" s="1" a="1"/>
  <c r="F1471" i="3" s="1"/>
  <c r="M1362" i="3"/>
  <c r="W821" i="3"/>
  <c r="G835" i="3" s="1" a="1"/>
  <c r="G835" i="3" s="1"/>
  <c r="N821" i="3"/>
  <c r="H643" i="16"/>
  <c r="F1230" i="16"/>
  <c r="F1230" i="14"/>
  <c r="O1141" i="3"/>
  <c r="P1141" i="3"/>
  <c r="F976" i="14"/>
  <c r="F976" i="16"/>
  <c r="O976" i="3"/>
  <c r="P976" i="3"/>
  <c r="F1095" i="14"/>
  <c r="F1095" i="16"/>
  <c r="G768" i="14"/>
  <c r="P768" i="3"/>
  <c r="G768" i="16"/>
  <c r="O768" i="3"/>
  <c r="F1266" i="16"/>
  <c r="F1266" i="14"/>
  <c r="F1205" i="14"/>
  <c r="F1205" i="16"/>
  <c r="I1044" i="14"/>
  <c r="J1044" i="14" s="1"/>
  <c r="K1044" i="14" s="1"/>
  <c r="I1044" i="16"/>
  <c r="J1044" i="16" s="1"/>
  <c r="K1044" i="16" s="1"/>
  <c r="V1255" i="3"/>
  <c r="F1259" i="3" s="1" a="1"/>
  <c r="F1259" i="3" s="1"/>
  <c r="M1255" i="3"/>
  <c r="V993" i="3"/>
  <c r="F1101" i="3" s="1" a="1"/>
  <c r="F1101" i="3" s="1"/>
  <c r="M993" i="3"/>
  <c r="V1109" i="3"/>
  <c r="F1124" i="3" s="1" a="1"/>
  <c r="F1124" i="3" s="1"/>
  <c r="M1109" i="3"/>
  <c r="I712" i="14"/>
  <c r="J712" i="14" s="1"/>
  <c r="K712" i="14" s="1"/>
  <c r="I712" i="16"/>
  <c r="J712" i="16" s="1"/>
  <c r="K712" i="16" s="1"/>
  <c r="W779" i="3"/>
  <c r="G797" i="3" s="1" a="1"/>
  <c r="G797" i="3" s="1"/>
  <c r="N779" i="3"/>
  <c r="O1061" i="3"/>
  <c r="P1061" i="3"/>
  <c r="G1061" i="14"/>
  <c r="G1061" i="16"/>
  <c r="V1370" i="3"/>
  <c r="F1381" i="3" s="1" a="1"/>
  <c r="F1381" i="3" s="1"/>
  <c r="M1370" i="3"/>
  <c r="V1229" i="3"/>
  <c r="F1251" i="3" s="1" a="1"/>
  <c r="F1251" i="3" s="1"/>
  <c r="M1229" i="3"/>
  <c r="H698" i="16"/>
  <c r="F1345" i="14"/>
  <c r="F1345" i="16"/>
  <c r="F1078" i="16"/>
  <c r="F1078" i="14"/>
  <c r="F1228" i="14"/>
  <c r="F1228" i="16"/>
  <c r="F724" i="16"/>
  <c r="F724" i="14"/>
  <c r="O724" i="3"/>
  <c r="P724" i="3"/>
  <c r="F1208" i="14"/>
  <c r="F1208" i="16"/>
  <c r="I990" i="16"/>
  <c r="J990" i="16" s="1"/>
  <c r="K990" i="16" s="1"/>
  <c r="I990" i="14"/>
  <c r="J990" i="14" s="1"/>
  <c r="K990" i="14" s="1"/>
  <c r="F1399" i="16"/>
  <c r="F1399" i="14"/>
  <c r="W1072" i="3"/>
  <c r="G1179" i="3" s="1" a="1"/>
  <c r="G1179" i="3" s="1"/>
  <c r="N1072" i="3"/>
  <c r="V1364" i="3"/>
  <c r="F1473" i="3" s="1" a="1"/>
  <c r="F1473" i="3" s="1"/>
  <c r="M1364" i="3"/>
  <c r="V1104" i="3"/>
  <c r="F1120" i="3" s="1" a="1"/>
  <c r="F1120" i="3" s="1"/>
  <c r="M1104" i="3"/>
  <c r="V1246" i="3"/>
  <c r="F1261" i="3" s="1" a="1"/>
  <c r="F1261" i="3" s="1"/>
  <c r="M1246" i="3"/>
  <c r="V739" i="3"/>
  <c r="F754" i="3" s="1" a="1"/>
  <c r="F754" i="3" s="1"/>
  <c r="M739" i="3"/>
  <c r="V1382" i="3"/>
  <c r="F1398" i="3" s="1" a="1"/>
  <c r="F1398" i="3" s="1"/>
  <c r="M1382" i="3"/>
  <c r="I777" i="16"/>
  <c r="J777" i="16" s="1"/>
  <c r="K777" i="16" s="1"/>
  <c r="V1406" i="3"/>
  <c r="F1424" i="3" s="1" a="1"/>
  <c r="F1424" i="3" s="1"/>
  <c r="M1406" i="3"/>
  <c r="O1057" i="3"/>
  <c r="P1095" i="3"/>
  <c r="O1020" i="3"/>
  <c r="I1094" i="14"/>
  <c r="J1094" i="14" s="1"/>
  <c r="K1094" i="14" s="1"/>
  <c r="I1094" i="16"/>
  <c r="J1094" i="16" s="1"/>
  <c r="K1094" i="16" s="1"/>
  <c r="P1096" i="3"/>
  <c r="P1110" i="3"/>
  <c r="P1032" i="3"/>
  <c r="P1045" i="3"/>
  <c r="G1108" i="16"/>
  <c r="P1209" i="3"/>
  <c r="P1232" i="3"/>
  <c r="M1505" i="3"/>
  <c r="F1517" i="3" a="1"/>
  <c r="F1517" i="3" s="1"/>
  <c r="V1517" i="3" s="1"/>
  <c r="N1088" i="3"/>
  <c r="O1088" i="3" s="1"/>
  <c r="N1016" i="3"/>
  <c r="P1016" i="3" s="1"/>
  <c r="M1487" i="3"/>
  <c r="F1500" i="3" a="1"/>
  <c r="F1500" i="3" s="1"/>
  <c r="V1500" i="3" s="1"/>
  <c r="H1004" i="14"/>
  <c r="N1033" i="3"/>
  <c r="O1033" i="3" s="1"/>
  <c r="M1576" i="3"/>
  <c r="F1577" i="3" a="1"/>
  <c r="F1577" i="3" s="1"/>
  <c r="V1577" i="3" s="1"/>
  <c r="F1570" i="16"/>
  <c r="P1126" i="3"/>
  <c r="P1144" i="3"/>
  <c r="N1173" i="3"/>
  <c r="N1097" i="3"/>
  <c r="O1097" i="3" s="1"/>
  <c r="N1067" i="3"/>
  <c r="O1067" i="3" s="1"/>
  <c r="N1193" i="3"/>
  <c r="O1193" i="3" s="1"/>
  <c r="N1138" i="3"/>
  <c r="P1138" i="3" s="1"/>
  <c r="N1311" i="3"/>
  <c r="M1366" i="3"/>
  <c r="N1315" i="3"/>
  <c r="P1315" i="3" s="1"/>
  <c r="M1298" i="3"/>
  <c r="F1314" i="3" a="1"/>
  <c r="F1314" i="3" s="1"/>
  <c r="V1314" i="3" s="1"/>
  <c r="M1419" i="3"/>
  <c r="F1435" i="3" a="1"/>
  <c r="F1435" i="3" s="1"/>
  <c r="V1435" i="3" s="1"/>
  <c r="N1123" i="3"/>
  <c r="G1123" i="14" s="1"/>
  <c r="G1130" i="3" a="1"/>
  <c r="G1130" i="3" s="1"/>
  <c r="W1130" i="3" s="1"/>
  <c r="N1022" i="3"/>
  <c r="O1022" i="3" s="1"/>
  <c r="N1164" i="3"/>
  <c r="O1164" i="3" s="1"/>
  <c r="N1091" i="3"/>
  <c r="O1091" i="3" s="1"/>
  <c r="P1108" i="3"/>
  <c r="O1108" i="3"/>
  <c r="M1589" i="3"/>
  <c r="F1704" i="3" a="1"/>
  <c r="F1704" i="3" s="1"/>
  <c r="V1704" i="3" s="1"/>
  <c r="N1155" i="3"/>
  <c r="O1155" i="3" s="1"/>
  <c r="M1397" i="3"/>
  <c r="F1425" i="3" a="1"/>
  <c r="F1425" i="3" s="1"/>
  <c r="V1425" i="3" s="1"/>
  <c r="F1523" i="16"/>
  <c r="F1523" i="14"/>
  <c r="M1647" i="3"/>
  <c r="F1664" i="3" a="1"/>
  <c r="F1664" i="3" s="1"/>
  <c r="V1664" i="3" s="1"/>
  <c r="F1642" i="14"/>
  <c r="F1642" i="16"/>
  <c r="M1532" i="3"/>
  <c r="F1643" i="3" a="1"/>
  <c r="F1643" i="3" s="1"/>
  <c r="V1643" i="3" s="1"/>
  <c r="H973" i="16"/>
  <c r="H1079" i="14"/>
  <c r="H1129" i="16"/>
  <c r="H1038" i="14"/>
  <c r="H1185" i="14"/>
  <c r="I970" i="14"/>
  <c r="J970" i="14" s="1"/>
  <c r="K970" i="14" s="1"/>
  <c r="I970" i="16"/>
  <c r="J970" i="16" s="1"/>
  <c r="K970" i="16" s="1"/>
  <c r="F1494" i="14"/>
  <c r="F1494" i="16"/>
  <c r="H1079" i="16"/>
  <c r="H981" i="16"/>
  <c r="H1129" i="14"/>
  <c r="G1083" i="14"/>
  <c r="G1083" i="16"/>
  <c r="G1199" i="14"/>
  <c r="G1199" i="16"/>
  <c r="F1380" i="14"/>
  <c r="F1380" i="16"/>
  <c r="F1470" i="14"/>
  <c r="F1470" i="16"/>
  <c r="I1063" i="14"/>
  <c r="J1063" i="14" s="1"/>
  <c r="K1063" i="14" s="1"/>
  <c r="I1063" i="16"/>
  <c r="J1063" i="16" s="1"/>
  <c r="K1063" i="16" s="1"/>
  <c r="G1050" i="14"/>
  <c r="G1050" i="16"/>
  <c r="I1100" i="14"/>
  <c r="J1100" i="14" s="1"/>
  <c r="K1100" i="14" s="1"/>
  <c r="I1100" i="16"/>
  <c r="J1100" i="16" s="1"/>
  <c r="K1100" i="16" s="1"/>
  <c r="H1017" i="16"/>
  <c r="H981" i="14"/>
  <c r="F1411" i="14"/>
  <c r="F1411" i="16"/>
  <c r="H1002" i="16"/>
  <c r="G1132" i="14"/>
  <c r="G1132" i="16"/>
  <c r="I1071" i="14"/>
  <c r="J1071" i="14" s="1"/>
  <c r="K1071" i="14" s="1"/>
  <c r="I1071" i="16"/>
  <c r="J1071" i="16" s="1"/>
  <c r="K1071" i="16" s="1"/>
  <c r="I995" i="14"/>
  <c r="J995" i="14" s="1"/>
  <c r="K995" i="14" s="1"/>
  <c r="I995" i="16"/>
  <c r="J995" i="16" s="1"/>
  <c r="K995" i="16" s="1"/>
  <c r="I1081" i="14"/>
  <c r="J1081" i="14" s="1"/>
  <c r="K1081" i="14" s="1"/>
  <c r="I1081" i="16"/>
  <c r="J1081" i="16" s="1"/>
  <c r="K1081" i="16" s="1"/>
  <c r="F1569" i="14"/>
  <c r="F1569" i="16"/>
  <c r="F1248" i="3" a="1"/>
  <c r="F1248" i="3" s="1"/>
  <c r="V1248" i="3" s="1"/>
  <c r="I1288" i="14"/>
  <c r="J1288" i="14" s="1"/>
  <c r="K1288" i="14" s="1"/>
  <c r="I1288" i="16"/>
  <c r="J1288" i="16" s="1"/>
  <c r="K1288" i="16" s="1"/>
  <c r="F1351" i="14"/>
  <c r="F1351" i="16"/>
  <c r="F1300" i="3" a="1"/>
  <c r="F1300" i="3" s="1"/>
  <c r="V1300" i="3" s="1"/>
  <c r="H1004" i="16"/>
  <c r="H1038" i="16"/>
  <c r="H1002" i="14"/>
  <c r="G1232" i="14"/>
  <c r="G1232" i="16"/>
  <c r="G1023" i="14"/>
  <c r="G1023" i="16"/>
  <c r="I1064" i="14"/>
  <c r="J1064" i="14" s="1"/>
  <c r="K1064" i="14" s="1"/>
  <c r="I1064" i="16"/>
  <c r="J1064" i="16" s="1"/>
  <c r="K1064" i="16" s="1"/>
  <c r="G1021" i="14"/>
  <c r="G1021" i="16"/>
  <c r="H1185" i="16"/>
  <c r="J1185" i="16"/>
  <c r="K1185" i="16" s="1"/>
  <c r="H973" i="14"/>
  <c r="F1284" i="14"/>
  <c r="F1284" i="16"/>
  <c r="I1135" i="14"/>
  <c r="J1135" i="14" s="1"/>
  <c r="K1135" i="14" s="1"/>
  <c r="I1135" i="16"/>
  <c r="J1135" i="16" s="1"/>
  <c r="K1135" i="16" s="1"/>
  <c r="I982" i="14"/>
  <c r="J982" i="14" s="1"/>
  <c r="K982" i="14" s="1"/>
  <c r="I982" i="16"/>
  <c r="J982" i="16" s="1"/>
  <c r="K982" i="16" s="1"/>
  <c r="I1136" i="14"/>
  <c r="J1136" i="14" s="1"/>
  <c r="K1136" i="14" s="1"/>
  <c r="I1136" i="16"/>
  <c r="J1136" i="16" s="1"/>
  <c r="K1136" i="16" s="1"/>
  <c r="G1087" i="14"/>
  <c r="G1087" i="16"/>
  <c r="G1001" i="14"/>
  <c r="G1001" i="16"/>
  <c r="G1116" i="14"/>
  <c r="G1116" i="16"/>
  <c r="G1141" i="14"/>
  <c r="G1141" i="16"/>
  <c r="I1009" i="14"/>
  <c r="J1009" i="14" s="1"/>
  <c r="K1009" i="14" s="1"/>
  <c r="I1009" i="16"/>
  <c r="J1009" i="16" s="1"/>
  <c r="K1009" i="16" s="1"/>
  <c r="G985" i="14"/>
  <c r="G985" i="16"/>
  <c r="I980" i="14"/>
  <c r="J980" i="14" s="1"/>
  <c r="K980" i="14" s="1"/>
  <c r="I980" i="16"/>
  <c r="J980" i="16" s="1"/>
  <c r="K980" i="16" s="1"/>
  <c r="G1263" i="3" a="1"/>
  <c r="G1263" i="3" s="1"/>
  <c r="W1263" i="3" s="1"/>
  <c r="G1059" i="3" a="1"/>
  <c r="G1059" i="3" s="1"/>
  <c r="W1059" i="3" s="1"/>
  <c r="G1157" i="3" a="1"/>
  <c r="G1157" i="3" s="1"/>
  <c r="W1157" i="3" s="1"/>
  <c r="G1031" i="3" a="1"/>
  <c r="G1031" i="3" s="1"/>
  <c r="W1031" i="3" s="1"/>
  <c r="G1112" i="3" a="1"/>
  <c r="G1112" i="3" s="1"/>
  <c r="W1112" i="3" s="1"/>
  <c r="G1125" i="3" a="1"/>
  <c r="G1125" i="3" s="1"/>
  <c r="W1125" i="3" s="1"/>
  <c r="G1145" i="3" a="1"/>
  <c r="G1145" i="3" s="1"/>
  <c r="W1145" i="3" s="1"/>
  <c r="G1078" i="3" a="1"/>
  <c r="G1078" i="3" s="1"/>
  <c r="W1078" i="3" s="1"/>
  <c r="G1109" i="3" a="1"/>
  <c r="G1109" i="3" s="1"/>
  <c r="W1109" i="3" s="1"/>
  <c r="G1137" i="3" a="1"/>
  <c r="G1137" i="3" s="1"/>
  <c r="W1137" i="3" s="1"/>
  <c r="G1222" i="3" a="1"/>
  <c r="G1222" i="3" s="1"/>
  <c r="W1222" i="3" s="1"/>
  <c r="G1168" i="3" a="1"/>
  <c r="G1168" i="3" s="1"/>
  <c r="W1168" i="3" s="1"/>
  <c r="H1017" i="14" l="1"/>
  <c r="I1278" i="14"/>
  <c r="J1278" i="14" s="1"/>
  <c r="K1278" i="14" s="1"/>
  <c r="P1158" i="3"/>
  <c r="O1173" i="3"/>
  <c r="H661" i="16"/>
  <c r="H712" i="16"/>
  <c r="I1278" i="16"/>
  <c r="J1278" i="16" s="1"/>
  <c r="K1278" i="16" s="1"/>
  <c r="H954" i="16"/>
  <c r="H1044" i="14"/>
  <c r="H661" i="14"/>
  <c r="H777" i="14"/>
  <c r="H954" i="14"/>
  <c r="I791" i="14"/>
  <c r="J791" i="14" s="1"/>
  <c r="K791" i="14" s="1"/>
  <c r="V1120" i="3"/>
  <c r="F1128" i="3" s="1" a="1"/>
  <c r="F1128" i="3" s="1"/>
  <c r="M1120" i="3"/>
  <c r="H990" i="14"/>
  <c r="F1229" i="16"/>
  <c r="F1229" i="14"/>
  <c r="G779" i="14"/>
  <c r="O779" i="3"/>
  <c r="P779" i="3"/>
  <c r="G779" i="16"/>
  <c r="F993" i="14"/>
  <c r="F993" i="16"/>
  <c r="O993" i="3"/>
  <c r="P993" i="3"/>
  <c r="I813" i="14"/>
  <c r="J813" i="14" s="1"/>
  <c r="K813" i="14" s="1"/>
  <c r="I813" i="16"/>
  <c r="J813" i="16" s="1"/>
  <c r="K813" i="16" s="1"/>
  <c r="F1274" i="14"/>
  <c r="F1274" i="16"/>
  <c r="V1377" i="3"/>
  <c r="F1394" i="3" s="1" a="1"/>
  <c r="F1394" i="3" s="1"/>
  <c r="M1377" i="3"/>
  <c r="F1382" i="14"/>
  <c r="F1382" i="16"/>
  <c r="F1364" i="14"/>
  <c r="F1364" i="16"/>
  <c r="V1251" i="3"/>
  <c r="F1264" i="3" s="1" a="1"/>
  <c r="F1264" i="3" s="1"/>
  <c r="M1251" i="3"/>
  <c r="W797" i="3"/>
  <c r="G909" i="3" s="1" a="1"/>
  <c r="G909" i="3" s="1"/>
  <c r="N797" i="3"/>
  <c r="V1101" i="3"/>
  <c r="F1118" i="3" s="1" a="1"/>
  <c r="F1118" i="3" s="1"/>
  <c r="M1101" i="3"/>
  <c r="V1279" i="3"/>
  <c r="F1294" i="3" s="1" a="1"/>
  <c r="F1294" i="3" s="1"/>
  <c r="M1279" i="3"/>
  <c r="F1173" i="16"/>
  <c r="F1173" i="14"/>
  <c r="V1398" i="3"/>
  <c r="F1412" i="3" s="1" a="1"/>
  <c r="F1412" i="3" s="1"/>
  <c r="M1398" i="3"/>
  <c r="V1473" i="3"/>
  <c r="F1488" i="3" s="1" a="1"/>
  <c r="F1488" i="3" s="1"/>
  <c r="M1473" i="3"/>
  <c r="F1370" i="14"/>
  <c r="F1370" i="16"/>
  <c r="F1255" i="14"/>
  <c r="F1255" i="16"/>
  <c r="P806" i="3"/>
  <c r="F806" i="14"/>
  <c r="O806" i="3"/>
  <c r="F806" i="16"/>
  <c r="V1285" i="3"/>
  <c r="F1299" i="3" s="1" a="1"/>
  <c r="F1299" i="3" s="1"/>
  <c r="M1285" i="3"/>
  <c r="H777" i="16"/>
  <c r="F739" i="16"/>
  <c r="O739" i="3"/>
  <c r="F739" i="14"/>
  <c r="P739" i="3"/>
  <c r="O1072" i="3"/>
  <c r="P1072" i="3"/>
  <c r="G1072" i="16"/>
  <c r="G1072" i="14"/>
  <c r="V1381" i="3"/>
  <c r="F1388" i="3" s="1" a="1"/>
  <c r="F1388" i="3" s="1"/>
  <c r="V1388" i="3" s="1"/>
  <c r="F1423" i="3" s="1" a="1"/>
  <c r="F1423" i="3" s="1"/>
  <c r="V1423" i="3" s="1"/>
  <c r="M1381" i="3"/>
  <c r="F1381" i="16" s="1"/>
  <c r="H712" i="14"/>
  <c r="V1259" i="3"/>
  <c r="F1373" i="3" s="1" a="1"/>
  <c r="F1373" i="3" s="1"/>
  <c r="M1259" i="3"/>
  <c r="I976" i="14"/>
  <c r="J976" i="14" s="1"/>
  <c r="K976" i="14" s="1"/>
  <c r="I976" i="16"/>
  <c r="J976" i="16" s="1"/>
  <c r="K976" i="16" s="1"/>
  <c r="O821" i="3"/>
  <c r="P821" i="3"/>
  <c r="G821" i="16"/>
  <c r="G821" i="14"/>
  <c r="H755" i="14"/>
  <c r="V754" i="3"/>
  <c r="F869" i="3" s="1" a="1"/>
  <c r="F869" i="3" s="1"/>
  <c r="M754" i="3"/>
  <c r="W1179" i="3"/>
  <c r="G1191" i="3" s="1" a="1"/>
  <c r="G1191" i="3" s="1"/>
  <c r="N1179" i="3"/>
  <c r="G1179" i="16" s="1"/>
  <c r="I768" i="16"/>
  <c r="J768" i="16" s="1"/>
  <c r="K768" i="16" s="1"/>
  <c r="I768" i="14"/>
  <c r="J768" i="14" s="1"/>
  <c r="K768" i="14" s="1"/>
  <c r="W835" i="3"/>
  <c r="G858" i="3" s="1" a="1"/>
  <c r="G858" i="3" s="1"/>
  <c r="N835" i="3"/>
  <c r="V817" i="3"/>
  <c r="F832" i="3" s="1" a="1"/>
  <c r="F832" i="3" s="1"/>
  <c r="M817" i="3"/>
  <c r="H755" i="16"/>
  <c r="F1246" i="14"/>
  <c r="F1246" i="16"/>
  <c r="H1044" i="16"/>
  <c r="F1362" i="14"/>
  <c r="F1362" i="16"/>
  <c r="F1386" i="16"/>
  <c r="F1386" i="14"/>
  <c r="F1406" i="14"/>
  <c r="F1406" i="16"/>
  <c r="V1261" i="3"/>
  <c r="F1375" i="3" s="1" a="1"/>
  <c r="F1375" i="3" s="1"/>
  <c r="M1261" i="3"/>
  <c r="I724" i="14"/>
  <c r="J724" i="14" s="1"/>
  <c r="K724" i="14" s="1"/>
  <c r="I724" i="16"/>
  <c r="J724" i="16" s="1"/>
  <c r="K724" i="16" s="1"/>
  <c r="F1109" i="14"/>
  <c r="F1109" i="16"/>
  <c r="V1471" i="3"/>
  <c r="F1476" i="3" s="1" a="1"/>
  <c r="F1476" i="3" s="1"/>
  <c r="M1471" i="3"/>
  <c r="F1293" i="14"/>
  <c r="F1293" i="16"/>
  <c r="O1293" i="3"/>
  <c r="P1293" i="3"/>
  <c r="V1401" i="3"/>
  <c r="F1414" i="3" s="1" a="1"/>
  <c r="F1414" i="3" s="1"/>
  <c r="M1401" i="3"/>
  <c r="V1424" i="3"/>
  <c r="F1440" i="3" s="1" a="1"/>
  <c r="F1440" i="3" s="1"/>
  <c r="M1424" i="3"/>
  <c r="F1104" i="14"/>
  <c r="O1104" i="3"/>
  <c r="F1104" i="16"/>
  <c r="P1104" i="3"/>
  <c r="H990" i="16"/>
  <c r="I1061" i="14"/>
  <c r="J1061" i="14" s="1"/>
  <c r="K1061" i="14" s="1"/>
  <c r="I1061" i="16"/>
  <c r="J1061" i="16" s="1"/>
  <c r="K1061" i="16" s="1"/>
  <c r="V1124" i="3"/>
  <c r="F1187" i="3" s="1" a="1"/>
  <c r="F1187" i="3" s="1"/>
  <c r="M1124" i="3"/>
  <c r="V1311" i="3"/>
  <c r="F1327" i="3" s="1" a="1"/>
  <c r="F1327" i="3" s="1"/>
  <c r="M1311" i="3"/>
  <c r="F1369" i="14"/>
  <c r="F1369" i="16"/>
  <c r="I791" i="16"/>
  <c r="J791" i="16" s="1"/>
  <c r="K791" i="16" s="1"/>
  <c r="O1315" i="3"/>
  <c r="P1173" i="3"/>
  <c r="I1108" i="14"/>
  <c r="J1108" i="14" s="1"/>
  <c r="K1108" i="14" s="1"/>
  <c r="H1094" i="14"/>
  <c r="H1094" i="16"/>
  <c r="O1016" i="3"/>
  <c r="O1138" i="3"/>
  <c r="I1108" i="16"/>
  <c r="J1108" i="16" s="1"/>
  <c r="K1108" i="16" s="1"/>
  <c r="P1067" i="3"/>
  <c r="P1022" i="3"/>
  <c r="P1088" i="3"/>
  <c r="P1033" i="3"/>
  <c r="P1091" i="3"/>
  <c r="P1193" i="3"/>
  <c r="N1109" i="3"/>
  <c r="P1109" i="3" s="1"/>
  <c r="N1059" i="3"/>
  <c r="O1059" i="3" s="1"/>
  <c r="M1425" i="3"/>
  <c r="F1432" i="3" a="1"/>
  <c r="F1432" i="3" s="1"/>
  <c r="V1432" i="3" s="1"/>
  <c r="M1577" i="3"/>
  <c r="F1598" i="3" a="1"/>
  <c r="F1598" i="3" s="1"/>
  <c r="V1598" i="3" s="1"/>
  <c r="M1314" i="3"/>
  <c r="F1329" i="3" a="1"/>
  <c r="F1329" i="3" s="1"/>
  <c r="V1329" i="3" s="1"/>
  <c r="N1078" i="3"/>
  <c r="P1078" i="3" s="1"/>
  <c r="N1263" i="3"/>
  <c r="M1704" i="3"/>
  <c r="F1722" i="3" a="1"/>
  <c r="F1722" i="3" s="1"/>
  <c r="V1722" i="3" s="1"/>
  <c r="P1164" i="3"/>
  <c r="N1031" i="3"/>
  <c r="P1031" i="3" s="1"/>
  <c r="N1157" i="3"/>
  <c r="O1157" i="3" s="1"/>
  <c r="N1145" i="3"/>
  <c r="O1145" i="3" s="1"/>
  <c r="N1168" i="3"/>
  <c r="P1168" i="3" s="1"/>
  <c r="N1125" i="3"/>
  <c r="P1125" i="3" s="1"/>
  <c r="M1435" i="3"/>
  <c r="F1445" i="3" a="1"/>
  <c r="F1445" i="3" s="1"/>
  <c r="V1445" i="3" s="1"/>
  <c r="P1097" i="3"/>
  <c r="P1155" i="3"/>
  <c r="N1130" i="3"/>
  <c r="G1130" i="14" s="1"/>
  <c r="G1184" i="3" a="1"/>
  <c r="G1184" i="3" s="1"/>
  <c r="W1184" i="3" s="1"/>
  <c r="N1222" i="3"/>
  <c r="O1222" i="3" s="1"/>
  <c r="N1112" i="3"/>
  <c r="O1112" i="3" s="1"/>
  <c r="H982" i="16"/>
  <c r="M1248" i="3"/>
  <c r="P1248" i="3" s="1"/>
  <c r="F1263" i="3" a="1"/>
  <c r="F1263" i="3" s="1"/>
  <c r="V1263" i="3" s="1"/>
  <c r="M1500" i="3"/>
  <c r="O1123" i="3"/>
  <c r="P1123" i="3"/>
  <c r="N1137" i="3"/>
  <c r="O1137" i="3" s="1"/>
  <c r="M1300" i="3"/>
  <c r="F1318" i="3" a="1"/>
  <c r="F1318" i="3" s="1"/>
  <c r="V1318" i="3" s="1"/>
  <c r="M1517" i="3"/>
  <c r="F1539" i="3" a="1"/>
  <c r="F1539" i="3" s="1"/>
  <c r="V1539" i="3" s="1"/>
  <c r="M1643" i="3"/>
  <c r="F1653" i="3" a="1"/>
  <c r="F1653" i="3" s="1"/>
  <c r="V1653" i="3" s="1"/>
  <c r="M1664" i="3"/>
  <c r="F1681" i="3" a="1"/>
  <c r="F1681" i="3" s="1"/>
  <c r="V1681" i="3" s="1"/>
  <c r="F1532" i="14"/>
  <c r="F1532" i="16"/>
  <c r="F1647" i="14"/>
  <c r="F1647" i="16"/>
  <c r="G1123" i="16"/>
  <c r="H1081" i="16"/>
  <c r="H1136" i="14"/>
  <c r="H1100" i="16"/>
  <c r="H1288" i="16"/>
  <c r="H1063" i="16"/>
  <c r="H1063" i="14"/>
  <c r="H982" i="14"/>
  <c r="H1009" i="14"/>
  <c r="H1136" i="16"/>
  <c r="H1135" i="16"/>
  <c r="H995" i="16"/>
  <c r="H970" i="14"/>
  <c r="H1081" i="14"/>
  <c r="G1077" i="14"/>
  <c r="G1077" i="16"/>
  <c r="G1303" i="14"/>
  <c r="G1303" i="16"/>
  <c r="G1151" i="14"/>
  <c r="G1151" i="16"/>
  <c r="H1009" i="16"/>
  <c r="H970" i="16"/>
  <c r="G1007" i="14"/>
  <c r="G1007" i="16"/>
  <c r="G1181" i="14"/>
  <c r="G1181" i="16"/>
  <c r="G1055" i="14"/>
  <c r="G1055" i="16"/>
  <c r="F1232" i="14"/>
  <c r="F1232" i="16"/>
  <c r="G1003" i="14"/>
  <c r="G1003" i="16"/>
  <c r="H980" i="16"/>
  <c r="H1064" i="16"/>
  <c r="F1461" i="3" a="1"/>
  <c r="F1461" i="3" s="1"/>
  <c r="V1461" i="3" s="1"/>
  <c r="H1278" i="14"/>
  <c r="H995" i="14"/>
  <c r="F1589" i="14"/>
  <c r="F1589" i="16"/>
  <c r="F1419" i="14"/>
  <c r="F1419" i="16"/>
  <c r="F1397" i="14"/>
  <c r="F1397" i="16"/>
  <c r="G1293" i="14"/>
  <c r="G1293" i="16"/>
  <c r="F1298" i="14"/>
  <c r="F1298" i="16"/>
  <c r="F1487" i="14"/>
  <c r="F1487" i="16"/>
  <c r="H1100" i="14"/>
  <c r="I1001" i="14"/>
  <c r="J1001" i="14" s="1"/>
  <c r="K1001" i="14" s="1"/>
  <c r="I1001" i="16"/>
  <c r="J1001" i="16" s="1"/>
  <c r="K1001" i="16" s="1"/>
  <c r="I1021" i="14"/>
  <c r="J1021" i="14" s="1"/>
  <c r="K1021" i="14" s="1"/>
  <c r="I1021" i="16"/>
  <c r="J1021" i="16" s="1"/>
  <c r="K1021" i="16" s="1"/>
  <c r="H980" i="14"/>
  <c r="H1135" i="14"/>
  <c r="F1286" i="14"/>
  <c r="F1286" i="16"/>
  <c r="H1071" i="16"/>
  <c r="I1087" i="14"/>
  <c r="J1087" i="14" s="1"/>
  <c r="K1087" i="14" s="1"/>
  <c r="I1087" i="16"/>
  <c r="J1087" i="16" s="1"/>
  <c r="K1087" i="16" s="1"/>
  <c r="I1199" i="14"/>
  <c r="J1199" i="14" s="1"/>
  <c r="K1199" i="14" s="1"/>
  <c r="I1199" i="16"/>
  <c r="G1027" i="14"/>
  <c r="G1027" i="16"/>
  <c r="I1023" i="14"/>
  <c r="J1023" i="14" s="1"/>
  <c r="K1023" i="14" s="1"/>
  <c r="I1023" i="16"/>
  <c r="J1023" i="16" s="1"/>
  <c r="K1023" i="16" s="1"/>
  <c r="G1146" i="14"/>
  <c r="G1146" i="16"/>
  <c r="H1064" i="14"/>
  <c r="H1288" i="14"/>
  <c r="H1071" i="14"/>
  <c r="I985" i="14"/>
  <c r="J985" i="14" s="1"/>
  <c r="K985" i="14" s="1"/>
  <c r="I985" i="16"/>
  <c r="J985" i="16" s="1"/>
  <c r="K985" i="16" s="1"/>
  <c r="G1085" i="14"/>
  <c r="G1085" i="16"/>
  <c r="I1050" i="14"/>
  <c r="J1050" i="14" s="1"/>
  <c r="K1050" i="14" s="1"/>
  <c r="I1050" i="16"/>
  <c r="J1050" i="16" s="1"/>
  <c r="K1050" i="16" s="1"/>
  <c r="I1141" i="14"/>
  <c r="J1141" i="14" s="1"/>
  <c r="K1141" i="14" s="1"/>
  <c r="I1141" i="16"/>
  <c r="J1141" i="16" s="1"/>
  <c r="K1141" i="16" s="1"/>
  <c r="G1076" i="14"/>
  <c r="G1076" i="16"/>
  <c r="I1116" i="14"/>
  <c r="J1116" i="14" s="1"/>
  <c r="K1116" i="14" s="1"/>
  <c r="I1116" i="16"/>
  <c r="J1116" i="16" s="1"/>
  <c r="K1116" i="16" s="1"/>
  <c r="G986" i="14"/>
  <c r="G986" i="16"/>
  <c r="G1152" i="14"/>
  <c r="G1152" i="16"/>
  <c r="F1576" i="14"/>
  <c r="F1576" i="16"/>
  <c r="F1505" i="14"/>
  <c r="F1505" i="16"/>
  <c r="G1274" i="3" a="1"/>
  <c r="G1274" i="3" s="1"/>
  <c r="W1274" i="3" s="1"/>
  <c r="G1197" i="3" a="1"/>
  <c r="G1197" i="3" s="1"/>
  <c r="W1197" i="3" s="1"/>
  <c r="G1176" i="3" a="1"/>
  <c r="G1176" i="3" s="1"/>
  <c r="W1176" i="3" s="1"/>
  <c r="G1324" i="3" a="1"/>
  <c r="G1324" i="3" s="1"/>
  <c r="W1324" i="3" s="1"/>
  <c r="G1084" i="3" a="1"/>
  <c r="G1084" i="3" s="1"/>
  <c r="W1084" i="3" s="1"/>
  <c r="G1149" i="3" a="1"/>
  <c r="G1149" i="3" s="1"/>
  <c r="W1149" i="3" s="1"/>
  <c r="G1286" i="3" a="1"/>
  <c r="G1286" i="3" s="1"/>
  <c r="W1286" i="3" s="1"/>
  <c r="G1321" i="3" a="1"/>
  <c r="G1321" i="3" s="1"/>
  <c r="W1321" i="3" s="1"/>
  <c r="G1117" i="3" a="1"/>
  <c r="G1117" i="3" s="1"/>
  <c r="W1117" i="3" s="1"/>
  <c r="G1098" i="3" a="1"/>
  <c r="G1098" i="3" s="1"/>
  <c r="W1098" i="3" s="1"/>
  <c r="G1035" i="3" a="1"/>
  <c r="G1035" i="3" s="1"/>
  <c r="W1035" i="3" s="1"/>
  <c r="G1206" i="3" a="1"/>
  <c r="G1206" i="3" s="1"/>
  <c r="W1206" i="3" s="1"/>
  <c r="G1103" i="3" a="1"/>
  <c r="G1103" i="3" s="1"/>
  <c r="W1103" i="3" s="1"/>
  <c r="G1047" i="3" a="1"/>
  <c r="G1047" i="3" s="1"/>
  <c r="W1047" i="3" s="1"/>
  <c r="G1179" i="14" l="1"/>
  <c r="H1278" i="16"/>
  <c r="F1381" i="14"/>
  <c r="H791" i="14"/>
  <c r="H791" i="16"/>
  <c r="H976" i="14"/>
  <c r="V1440" i="3"/>
  <c r="F1454" i="3" s="1" a="1"/>
  <c r="F1454" i="3" s="1"/>
  <c r="M1440" i="3"/>
  <c r="V1476" i="3"/>
  <c r="F1501" i="3" s="1" a="1"/>
  <c r="F1501" i="3" s="1"/>
  <c r="V1501" i="3" s="1"/>
  <c r="F1514" i="3" s="1" a="1"/>
  <c r="F1514" i="3" s="1"/>
  <c r="V1514" i="3" s="1"/>
  <c r="M1476" i="3"/>
  <c r="F1476" i="14" s="1"/>
  <c r="V1375" i="3"/>
  <c r="F1393" i="3" s="1" a="1"/>
  <c r="F1393" i="3" s="1"/>
  <c r="M1375" i="3"/>
  <c r="H768" i="16"/>
  <c r="F1259" i="14"/>
  <c r="F1259" i="16"/>
  <c r="I1072" i="14"/>
  <c r="I1072" i="16"/>
  <c r="V1299" i="3"/>
  <c r="F1313" i="3" s="1" a="1"/>
  <c r="F1313" i="3" s="1"/>
  <c r="M1299" i="3"/>
  <c r="V1294" i="3"/>
  <c r="F1306" i="3" s="1" a="1"/>
  <c r="F1306" i="3" s="1"/>
  <c r="M1294" i="3"/>
  <c r="H813" i="14"/>
  <c r="F1401" i="16"/>
  <c r="F1401" i="14"/>
  <c r="V1373" i="3"/>
  <c r="F1389" i="3" s="1" a="1"/>
  <c r="F1389" i="3" s="1"/>
  <c r="M1373" i="3"/>
  <c r="F1473" i="14"/>
  <c r="F1473" i="16"/>
  <c r="F1101" i="14"/>
  <c r="F1101" i="16"/>
  <c r="P1101" i="3"/>
  <c r="O1101" i="3"/>
  <c r="I779" i="14"/>
  <c r="J779" i="14" s="1"/>
  <c r="K779" i="14" s="1"/>
  <c r="I779" i="16"/>
  <c r="J779" i="16" s="1"/>
  <c r="K779" i="16" s="1"/>
  <c r="F1311" i="16"/>
  <c r="F1311" i="14"/>
  <c r="V1414" i="3"/>
  <c r="F1427" i="3" s="1" a="1"/>
  <c r="F1427" i="3" s="1"/>
  <c r="M1414" i="3"/>
  <c r="I806" i="14"/>
  <c r="J806" i="14" s="1"/>
  <c r="K806" i="14" s="1"/>
  <c r="I806" i="16"/>
  <c r="J806" i="16" s="1"/>
  <c r="K806" i="16" s="1"/>
  <c r="V1488" i="3"/>
  <c r="F1503" i="3" s="1" a="1"/>
  <c r="F1503" i="3" s="1"/>
  <c r="M1488" i="3"/>
  <c r="V1118" i="3"/>
  <c r="F1132" i="3" s="1" a="1"/>
  <c r="F1132" i="3" s="1"/>
  <c r="M1118" i="3"/>
  <c r="M1388" i="3"/>
  <c r="F1388" i="16" s="1"/>
  <c r="V1327" i="3"/>
  <c r="F1346" i="3" s="1" a="1"/>
  <c r="F1346" i="3" s="1"/>
  <c r="M1327" i="3"/>
  <c r="H724" i="14"/>
  <c r="F817" i="16"/>
  <c r="O817" i="3"/>
  <c r="P817" i="3"/>
  <c r="F817" i="14"/>
  <c r="O1179" i="3"/>
  <c r="P1179" i="3"/>
  <c r="I821" i="14"/>
  <c r="J821" i="14" s="1"/>
  <c r="K821" i="14" s="1"/>
  <c r="I821" i="16"/>
  <c r="J821" i="16" s="1"/>
  <c r="K821" i="16" s="1"/>
  <c r="I739" i="14"/>
  <c r="J739" i="14" s="1"/>
  <c r="K739" i="14" s="1"/>
  <c r="I739" i="16"/>
  <c r="J739" i="16" s="1"/>
  <c r="K739" i="16" s="1"/>
  <c r="F1398" i="14"/>
  <c r="F1398" i="16"/>
  <c r="O797" i="3"/>
  <c r="P797" i="3"/>
  <c r="G797" i="14"/>
  <c r="G797" i="16"/>
  <c r="F1377" i="14"/>
  <c r="F1377" i="16"/>
  <c r="F1124" i="14"/>
  <c r="F1124" i="16"/>
  <c r="H724" i="16"/>
  <c r="V832" i="3"/>
  <c r="F839" i="3" s="1" a="1"/>
  <c r="F839" i="3" s="1"/>
  <c r="M832" i="3"/>
  <c r="W1191" i="3"/>
  <c r="G1207" i="3" s="1" a="1"/>
  <c r="G1207" i="3" s="1"/>
  <c r="W1207" i="3" s="1"/>
  <c r="N1191" i="3"/>
  <c r="H976" i="16"/>
  <c r="V1412" i="3"/>
  <c r="F1422" i="3" s="1" a="1"/>
  <c r="F1422" i="3" s="1"/>
  <c r="M1412" i="3"/>
  <c r="W909" i="3"/>
  <c r="G924" i="3" s="1" a="1"/>
  <c r="G924" i="3" s="1"/>
  <c r="N909" i="3"/>
  <c r="V1394" i="3"/>
  <c r="F1403" i="3" s="1" a="1"/>
  <c r="F1403" i="3" s="1"/>
  <c r="M1394" i="3"/>
  <c r="I993" i="16"/>
  <c r="J993" i="16" s="1"/>
  <c r="K993" i="16" s="1"/>
  <c r="I993" i="14"/>
  <c r="J993" i="14" s="1"/>
  <c r="K993" i="14" s="1"/>
  <c r="V1187" i="3"/>
  <c r="F1201" i="3" s="1" a="1"/>
  <c r="F1201" i="3" s="1"/>
  <c r="M1187" i="3"/>
  <c r="I1104" i="16"/>
  <c r="J1104" i="16" s="1"/>
  <c r="K1104" i="16" s="1"/>
  <c r="I1104" i="14"/>
  <c r="J1104" i="14" s="1"/>
  <c r="K1104" i="14" s="1"/>
  <c r="O835" i="3"/>
  <c r="P835" i="3"/>
  <c r="G835" i="16"/>
  <c r="G835" i="14"/>
  <c r="F754" i="16"/>
  <c r="P754" i="3"/>
  <c r="O754" i="3"/>
  <c r="F754" i="14"/>
  <c r="P1311" i="3"/>
  <c r="F1251" i="16"/>
  <c r="F1251" i="14"/>
  <c r="H1061" i="14"/>
  <c r="W858" i="3"/>
  <c r="G884" i="3" s="1" a="1"/>
  <c r="G884" i="3" s="1"/>
  <c r="N858" i="3"/>
  <c r="V869" i="3"/>
  <c r="F886" i="3" s="1" a="1"/>
  <c r="F886" i="3" s="1"/>
  <c r="M869" i="3"/>
  <c r="V1264" i="3"/>
  <c r="F1376" i="3" s="1" a="1"/>
  <c r="F1376" i="3" s="1"/>
  <c r="M1264" i="3"/>
  <c r="F1120" i="14"/>
  <c r="O1120" i="3"/>
  <c r="P1120" i="3"/>
  <c r="F1120" i="16"/>
  <c r="O1311" i="3"/>
  <c r="H1061" i="16"/>
  <c r="F1424" i="16"/>
  <c r="F1424" i="14"/>
  <c r="F1471" i="14"/>
  <c r="F1471" i="16"/>
  <c r="F1261" i="14"/>
  <c r="F1261" i="16"/>
  <c r="H768" i="14"/>
  <c r="F1285" i="14"/>
  <c r="F1285" i="16"/>
  <c r="F1279" i="14"/>
  <c r="F1279" i="16"/>
  <c r="H813" i="16"/>
  <c r="V1128" i="3"/>
  <c r="F1283" i="3" s="1" a="1"/>
  <c r="F1283" i="3" s="1"/>
  <c r="M1128" i="3"/>
  <c r="H1108" i="14"/>
  <c r="O1168" i="3"/>
  <c r="O1078" i="3"/>
  <c r="P1222" i="3"/>
  <c r="H1108" i="16"/>
  <c r="P1059" i="3"/>
  <c r="P1145" i="3"/>
  <c r="I1123" i="14"/>
  <c r="J1123" i="14" s="1"/>
  <c r="K1123" i="14" s="1"/>
  <c r="P1157" i="3"/>
  <c r="G1130" i="16"/>
  <c r="O1125" i="3"/>
  <c r="I1123" i="16"/>
  <c r="H1123" i="16" s="1"/>
  <c r="O1031" i="3"/>
  <c r="O1248" i="3"/>
  <c r="O1109" i="3"/>
  <c r="N1274" i="3"/>
  <c r="O1274" i="3" s="1"/>
  <c r="M1318" i="3"/>
  <c r="M1598" i="3"/>
  <c r="M1263" i="3"/>
  <c r="P1263" i="3" s="1"/>
  <c r="N1117" i="3"/>
  <c r="P1117" i="3" s="1"/>
  <c r="M1461" i="3"/>
  <c r="F1478" i="3" a="1"/>
  <c r="F1478" i="3" s="1"/>
  <c r="V1478" i="3" s="1"/>
  <c r="M1722" i="3"/>
  <c r="P1112" i="3"/>
  <c r="M1329" i="3"/>
  <c r="F1341" i="3" a="1"/>
  <c r="F1341" i="3" s="1"/>
  <c r="V1341" i="3" s="1"/>
  <c r="N1321" i="3"/>
  <c r="N1047" i="3"/>
  <c r="O1047" i="3" s="1"/>
  <c r="N1149" i="3"/>
  <c r="O1149" i="3" s="1"/>
  <c r="N1098" i="3"/>
  <c r="P1098" i="3" s="1"/>
  <c r="N1286" i="3"/>
  <c r="O1286" i="3" s="1"/>
  <c r="N1084" i="3"/>
  <c r="O1084" i="3" s="1"/>
  <c r="M1423" i="3"/>
  <c r="F1431" i="3" a="1"/>
  <c r="F1431" i="3" s="1"/>
  <c r="V1431" i="3" s="1"/>
  <c r="P1137" i="3"/>
  <c r="M1432" i="3"/>
  <c r="F1455" i="3" a="1"/>
  <c r="F1455" i="3" s="1"/>
  <c r="V1455" i="3" s="1"/>
  <c r="N1184" i="3"/>
  <c r="G1184" i="14" s="1"/>
  <c r="G1198" i="3" a="1"/>
  <c r="G1198" i="3" s="1"/>
  <c r="W1198" i="3" s="1"/>
  <c r="N1197" i="3"/>
  <c r="O1197" i="3" s="1"/>
  <c r="N1103" i="3"/>
  <c r="P1103" i="3" s="1"/>
  <c r="N1206" i="3"/>
  <c r="O1206" i="3" s="1"/>
  <c r="N1324" i="3"/>
  <c r="N1035" i="3"/>
  <c r="P1035" i="3" s="1"/>
  <c r="N1176" i="3"/>
  <c r="P1176" i="3" s="1"/>
  <c r="O1130" i="3"/>
  <c r="P1130" i="3"/>
  <c r="M1539" i="3"/>
  <c r="F1549" i="3" a="1"/>
  <c r="F1549" i="3" s="1"/>
  <c r="V1549" i="3" s="1"/>
  <c r="M1445" i="3"/>
  <c r="F1561" i="3" a="1"/>
  <c r="F1561" i="3" s="1"/>
  <c r="V1561" i="3" s="1"/>
  <c r="M1681" i="3"/>
  <c r="F1795" i="3" a="1"/>
  <c r="F1795" i="3" s="1"/>
  <c r="V1795" i="3" s="1"/>
  <c r="F1664" i="16"/>
  <c r="F1664" i="14"/>
  <c r="M1653" i="3"/>
  <c r="F1671" i="3" a="1"/>
  <c r="F1671" i="3" s="1"/>
  <c r="V1671" i="3" s="1"/>
  <c r="F1643" i="14"/>
  <c r="F1643" i="16"/>
  <c r="H1050" i="14"/>
  <c r="H985" i="16"/>
  <c r="H1023" i="16"/>
  <c r="H985" i="14"/>
  <c r="H1023" i="14"/>
  <c r="H1199" i="14"/>
  <c r="H1087" i="16"/>
  <c r="H1001" i="14"/>
  <c r="H1021" i="16"/>
  <c r="G1110" i="14"/>
  <c r="G1110" i="16"/>
  <c r="I1027" i="14"/>
  <c r="J1027" i="14" s="1"/>
  <c r="K1027" i="14" s="1"/>
  <c r="I1027" i="16"/>
  <c r="J1027" i="16" s="1"/>
  <c r="K1027" i="16" s="1"/>
  <c r="G1057" i="14"/>
  <c r="G1057" i="16"/>
  <c r="G1020" i="14"/>
  <c r="G1020" i="16"/>
  <c r="I1232" i="14"/>
  <c r="J1232" i="14" s="1"/>
  <c r="K1232" i="14" s="1"/>
  <c r="I1232" i="16"/>
  <c r="J1232" i="16" s="1"/>
  <c r="K1232" i="16" s="1"/>
  <c r="G1248" i="14"/>
  <c r="G1248" i="16"/>
  <c r="I1055" i="14"/>
  <c r="J1055" i="14" s="1"/>
  <c r="K1055" i="14" s="1"/>
  <c r="I1055" i="16"/>
  <c r="J1055" i="16" s="1"/>
  <c r="K1055" i="16" s="1"/>
  <c r="G1045" i="14"/>
  <c r="G1045" i="16"/>
  <c r="I1003" i="14"/>
  <c r="J1003" i="14" s="1"/>
  <c r="K1003" i="14" s="1"/>
  <c r="I1003" i="16"/>
  <c r="J1003" i="16" s="1"/>
  <c r="K1003" i="16" s="1"/>
  <c r="I986" i="14"/>
  <c r="J986" i="14" s="1"/>
  <c r="K986" i="14" s="1"/>
  <c r="I986" i="16"/>
  <c r="J986" i="16" s="1"/>
  <c r="K986" i="16" s="1"/>
  <c r="H1116" i="16"/>
  <c r="H1141" i="14"/>
  <c r="H1087" i="14"/>
  <c r="H1021" i="14"/>
  <c r="F1388" i="14"/>
  <c r="G1095" i="14"/>
  <c r="G1095" i="16"/>
  <c r="I1151" i="14"/>
  <c r="J1151" i="14" s="1"/>
  <c r="K1151" i="14" s="1"/>
  <c r="I1151" i="16"/>
  <c r="J1151" i="16" s="1"/>
  <c r="K1151" i="16" s="1"/>
  <c r="H1001" i="16"/>
  <c r="I1076" i="14"/>
  <c r="J1076" i="14" s="1"/>
  <c r="K1076" i="14" s="1"/>
  <c r="I1076" i="16"/>
  <c r="J1076" i="16" s="1"/>
  <c r="K1076" i="16" s="1"/>
  <c r="I1152" i="14"/>
  <c r="J1152" i="14" s="1"/>
  <c r="K1152" i="14" s="1"/>
  <c r="I1152" i="16"/>
  <c r="J1152" i="16" s="1"/>
  <c r="K1152" i="16" s="1"/>
  <c r="I1085" i="14"/>
  <c r="J1085" i="14" s="1"/>
  <c r="K1085" i="14" s="1"/>
  <c r="I1085" i="16"/>
  <c r="J1085" i="16" s="1"/>
  <c r="K1085" i="16" s="1"/>
  <c r="F1300" i="14"/>
  <c r="F1300" i="16"/>
  <c r="F1314" i="14"/>
  <c r="F1314" i="16"/>
  <c r="F1248" i="14"/>
  <c r="F1248" i="16"/>
  <c r="F1735" i="3" a="1"/>
  <c r="F1735" i="3" s="1"/>
  <c r="V1735" i="3" s="1"/>
  <c r="G1096" i="14"/>
  <c r="G1096" i="16"/>
  <c r="H1050" i="16"/>
  <c r="F1517" i="14"/>
  <c r="F1517" i="16"/>
  <c r="F1425" i="14"/>
  <c r="F1425" i="16"/>
  <c r="I1293" i="14"/>
  <c r="J1293" i="14" s="1"/>
  <c r="K1293" i="14" s="1"/>
  <c r="I1293" i="16"/>
  <c r="J1293" i="16" s="1"/>
  <c r="K1293" i="16" s="1"/>
  <c r="G1032" i="14"/>
  <c r="G1032" i="16"/>
  <c r="F1469" i="3" a="1"/>
  <c r="F1469" i="3" s="1"/>
  <c r="V1469" i="3" s="1"/>
  <c r="F1577" i="14"/>
  <c r="F1577" i="16"/>
  <c r="H1116" i="14"/>
  <c r="F1513" i="3" a="1"/>
  <c r="F1513" i="3" s="1"/>
  <c r="V1513" i="3" s="1"/>
  <c r="F1704" i="14"/>
  <c r="F1704" i="16"/>
  <c r="G1209" i="14"/>
  <c r="G1209" i="16"/>
  <c r="I1181" i="14"/>
  <c r="J1181" i="14" s="1"/>
  <c r="K1181" i="14" s="1"/>
  <c r="I1181" i="16"/>
  <c r="I1303" i="14"/>
  <c r="J1303" i="14" s="1"/>
  <c r="K1303" i="14" s="1"/>
  <c r="I1303" i="16"/>
  <c r="J1303" i="16" s="1"/>
  <c r="K1303" i="16" s="1"/>
  <c r="I1146" i="14"/>
  <c r="J1146" i="14" s="1"/>
  <c r="K1146" i="14" s="1"/>
  <c r="I1146" i="16"/>
  <c r="J1146" i="16" s="1"/>
  <c r="K1146" i="16" s="1"/>
  <c r="G1126" i="14"/>
  <c r="G1126" i="16"/>
  <c r="H1141" i="16"/>
  <c r="H1199" i="16"/>
  <c r="J1199" i="16"/>
  <c r="K1199" i="16" s="1"/>
  <c r="F1366" i="14"/>
  <c r="F1366" i="16"/>
  <c r="I1007" i="14"/>
  <c r="J1007" i="14" s="1"/>
  <c r="K1007" i="14" s="1"/>
  <c r="I1007" i="16"/>
  <c r="J1007" i="16" s="1"/>
  <c r="K1007" i="16" s="1"/>
  <c r="I1077" i="14"/>
  <c r="J1077" i="14" s="1"/>
  <c r="K1077" i="14" s="1"/>
  <c r="I1077" i="16"/>
  <c r="J1077" i="16" s="1"/>
  <c r="K1077" i="16" s="1"/>
  <c r="G1144" i="14"/>
  <c r="G1144" i="16"/>
  <c r="G1158" i="14"/>
  <c r="G1158" i="16"/>
  <c r="F1435" i="14"/>
  <c r="F1435" i="16"/>
  <c r="G1273" i="3" a="1"/>
  <c r="G1273" i="3" s="1"/>
  <c r="W1273" i="3" s="1"/>
  <c r="G1228" i="3" a="1"/>
  <c r="G1228" i="3" s="1"/>
  <c r="W1228" i="3" s="1"/>
  <c r="G1182" i="3" a="1"/>
  <c r="G1182" i="3" s="1"/>
  <c r="W1182" i="3" s="1"/>
  <c r="G1075" i="3" a="1"/>
  <c r="G1075" i="3" s="1"/>
  <c r="W1075" i="3" s="1"/>
  <c r="G1171" i="3" a="1"/>
  <c r="G1171" i="3" s="1"/>
  <c r="W1171" i="3" s="1"/>
  <c r="G1124" i="3" a="1"/>
  <c r="G1124" i="3" s="1"/>
  <c r="W1124" i="3" s="1"/>
  <c r="G1162" i="3" a="1"/>
  <c r="G1162" i="3" s="1"/>
  <c r="W1162" i="3" s="1"/>
  <c r="G1131" i="3" a="1"/>
  <c r="G1131" i="3" s="1"/>
  <c r="W1131" i="3" s="1"/>
  <c r="G1154" i="3" a="1"/>
  <c r="G1154" i="3" s="1"/>
  <c r="W1154" i="3" s="1"/>
  <c r="G1187" i="3" a="1"/>
  <c r="G1187" i="3" s="1"/>
  <c r="W1187" i="3" s="1"/>
  <c r="G1225" i="3" a="1"/>
  <c r="G1225" i="3" s="1"/>
  <c r="W1225" i="3" s="1"/>
  <c r="G1139" i="3" a="1"/>
  <c r="G1139" i="3" s="1"/>
  <c r="W1139" i="3" s="1"/>
  <c r="I1179" i="14" l="1"/>
  <c r="J1179" i="14" s="1"/>
  <c r="K1179" i="14" s="1"/>
  <c r="I1179" i="16"/>
  <c r="J1179" i="16" s="1"/>
  <c r="K1179" i="16" s="1"/>
  <c r="M1501" i="3"/>
  <c r="H806" i="14"/>
  <c r="F1476" i="16"/>
  <c r="H993" i="14"/>
  <c r="H993" i="16"/>
  <c r="H779" i="16"/>
  <c r="H806" i="16"/>
  <c r="H779" i="14"/>
  <c r="V1201" i="3"/>
  <c r="F1211" i="3" s="1" a="1"/>
  <c r="F1211" i="3" s="1"/>
  <c r="M1201" i="3"/>
  <c r="W924" i="3"/>
  <c r="G928" i="3" s="1" a="1"/>
  <c r="G928" i="3" s="1"/>
  <c r="N924" i="3"/>
  <c r="I797" i="16"/>
  <c r="J797" i="16" s="1"/>
  <c r="K797" i="16" s="1"/>
  <c r="I797" i="14"/>
  <c r="J797" i="14" s="1"/>
  <c r="K797" i="14" s="1"/>
  <c r="H821" i="14"/>
  <c r="V1503" i="3"/>
  <c r="F1515" i="3" s="1" a="1"/>
  <c r="F1515" i="3" s="1"/>
  <c r="M1503" i="3"/>
  <c r="F1264" i="14"/>
  <c r="F1264" i="16"/>
  <c r="F1412" i="16"/>
  <c r="F1412" i="14"/>
  <c r="F1294" i="16"/>
  <c r="F1294" i="14"/>
  <c r="V1376" i="3"/>
  <c r="F1392" i="3" s="1" a="1"/>
  <c r="F1392" i="3" s="1"/>
  <c r="M1376" i="3"/>
  <c r="I835" i="14"/>
  <c r="J835" i="14" s="1"/>
  <c r="K835" i="14" s="1"/>
  <c r="I835" i="16"/>
  <c r="J835" i="16" s="1"/>
  <c r="K835" i="16" s="1"/>
  <c r="V1422" i="3"/>
  <c r="F1438" i="3" s="1" a="1"/>
  <c r="F1438" i="3" s="1"/>
  <c r="M1422" i="3"/>
  <c r="F1327" i="14"/>
  <c r="F1327" i="16"/>
  <c r="V1306" i="3"/>
  <c r="F1323" i="3" s="1" a="1"/>
  <c r="F1323" i="3" s="1"/>
  <c r="M1306" i="3"/>
  <c r="F1375" i="14"/>
  <c r="F1375" i="16"/>
  <c r="F869" i="16"/>
  <c r="F869" i="14"/>
  <c r="O869" i="3"/>
  <c r="P869" i="3"/>
  <c r="H1104" i="16"/>
  <c r="H739" i="16"/>
  <c r="V1346" i="3"/>
  <c r="F1357" i="3" s="1" a="1"/>
  <c r="F1357" i="3" s="1"/>
  <c r="M1346" i="3"/>
  <c r="F1373" i="16"/>
  <c r="F1373" i="14"/>
  <c r="F1299" i="14"/>
  <c r="F1299" i="16"/>
  <c r="V1393" i="3"/>
  <c r="F1408" i="3" s="1" a="1"/>
  <c r="F1408" i="3" s="1"/>
  <c r="M1393" i="3"/>
  <c r="V886" i="3"/>
  <c r="F900" i="3" s="1" a="1"/>
  <c r="F900" i="3" s="1"/>
  <c r="M886" i="3"/>
  <c r="I754" i="16"/>
  <c r="J754" i="16" s="1"/>
  <c r="K754" i="16" s="1"/>
  <c r="I754" i="14"/>
  <c r="J754" i="14" s="1"/>
  <c r="K754" i="14" s="1"/>
  <c r="H1104" i="14"/>
  <c r="O1191" i="3"/>
  <c r="P1191" i="3"/>
  <c r="H739" i="14"/>
  <c r="V1313" i="3"/>
  <c r="F1321" i="3" s="1" a="1"/>
  <c r="F1321" i="3" s="1"/>
  <c r="M1313" i="3"/>
  <c r="F1128" i="16"/>
  <c r="O1128" i="3"/>
  <c r="F1128" i="14"/>
  <c r="P1128" i="3"/>
  <c r="O858" i="3"/>
  <c r="P858" i="3"/>
  <c r="G858" i="14"/>
  <c r="G858" i="16"/>
  <c r="F1394" i="14"/>
  <c r="F1394" i="16"/>
  <c r="F1118" i="16"/>
  <c r="F1118" i="14"/>
  <c r="P1118" i="3"/>
  <c r="O1118" i="3"/>
  <c r="F1414" i="14"/>
  <c r="F1414" i="16"/>
  <c r="I1101" i="16"/>
  <c r="J1101" i="16" s="1"/>
  <c r="K1101" i="16" s="1"/>
  <c r="I1101" i="14"/>
  <c r="J1101" i="14" s="1"/>
  <c r="K1101" i="14" s="1"/>
  <c r="V1389" i="3"/>
  <c r="F1409" i="3" s="1" a="1"/>
  <c r="F1409" i="3" s="1"/>
  <c r="M1389" i="3"/>
  <c r="J1072" i="16"/>
  <c r="K1072" i="16" s="1"/>
  <c r="H1072" i="16"/>
  <c r="V1283" i="3"/>
  <c r="F1301" i="3" s="1" a="1"/>
  <c r="F1301" i="3" s="1"/>
  <c r="M1283" i="3"/>
  <c r="W884" i="3"/>
  <c r="G889" i="3" s="1" a="1"/>
  <c r="G889" i="3" s="1"/>
  <c r="N884" i="3"/>
  <c r="V1403" i="3"/>
  <c r="F1421" i="3" s="1" a="1"/>
  <c r="F1421" i="3" s="1"/>
  <c r="M1403" i="3"/>
  <c r="P832" i="3"/>
  <c r="O832" i="3"/>
  <c r="F832" i="14"/>
  <c r="F832" i="16"/>
  <c r="V1132" i="3"/>
  <c r="F1139" i="3" s="1" a="1"/>
  <c r="F1139" i="3" s="1"/>
  <c r="M1132" i="3"/>
  <c r="V1427" i="3"/>
  <c r="F1444" i="3" s="1" a="1"/>
  <c r="F1444" i="3" s="1"/>
  <c r="M1427" i="3"/>
  <c r="J1072" i="14"/>
  <c r="K1072" i="14" s="1"/>
  <c r="H1072" i="14"/>
  <c r="F1440" i="14"/>
  <c r="F1440" i="16"/>
  <c r="N1207" i="3"/>
  <c r="O1207" i="3" s="1"/>
  <c r="I1120" i="14"/>
  <c r="J1120" i="14" s="1"/>
  <c r="K1120" i="14" s="1"/>
  <c r="I1120" i="16"/>
  <c r="J1120" i="16" s="1"/>
  <c r="K1120" i="16" s="1"/>
  <c r="F1187" i="16"/>
  <c r="F1187" i="14"/>
  <c r="G909" i="14"/>
  <c r="O909" i="3"/>
  <c r="P909" i="3"/>
  <c r="G909" i="16"/>
  <c r="V839" i="3"/>
  <c r="F949" i="3" s="1" a="1"/>
  <c r="F949" i="3" s="1"/>
  <c r="M839" i="3"/>
  <c r="H821" i="16"/>
  <c r="I817" i="14"/>
  <c r="J817" i="14" s="1"/>
  <c r="K817" i="14" s="1"/>
  <c r="I817" i="16"/>
  <c r="J817" i="16" s="1"/>
  <c r="K817" i="16" s="1"/>
  <c r="F1488" i="14"/>
  <c r="F1488" i="16"/>
  <c r="V1454" i="3"/>
  <c r="F1565" i="3" s="1" a="1"/>
  <c r="F1565" i="3" s="1"/>
  <c r="M1454" i="3"/>
  <c r="O1117" i="3"/>
  <c r="J1123" i="16"/>
  <c r="K1123" i="16" s="1"/>
  <c r="O1103" i="3"/>
  <c r="O1176" i="3"/>
  <c r="H1123" i="14"/>
  <c r="O1263" i="3"/>
  <c r="I1130" i="14"/>
  <c r="J1130" i="14" s="1"/>
  <c r="K1130" i="14" s="1"/>
  <c r="G1184" i="16"/>
  <c r="P1274" i="3"/>
  <c r="O1098" i="3"/>
  <c r="I1130" i="16"/>
  <c r="J1130" i="16" s="1"/>
  <c r="K1130" i="16" s="1"/>
  <c r="O1035" i="3"/>
  <c r="P1047" i="3"/>
  <c r="P1084" i="3"/>
  <c r="P1197" i="3"/>
  <c r="P1206" i="3"/>
  <c r="M1561" i="3"/>
  <c r="F1583" i="3" a="1"/>
  <c r="F1583" i="3" s="1"/>
  <c r="V1583" i="3" s="1"/>
  <c r="M1478" i="3"/>
  <c r="F1490" i="3" a="1"/>
  <c r="F1490" i="3" s="1"/>
  <c r="V1490" i="3" s="1"/>
  <c r="N1171" i="3"/>
  <c r="P1171" i="3" s="1"/>
  <c r="M1431" i="3"/>
  <c r="F1453" i="3" a="1"/>
  <c r="F1453" i="3" s="1"/>
  <c r="V1453" i="3" s="1"/>
  <c r="M1514" i="3"/>
  <c r="F1529" i="3" a="1"/>
  <c r="F1529" i="3" s="1"/>
  <c r="V1529" i="3" s="1"/>
  <c r="N1198" i="3"/>
  <c r="G1198" i="16" s="1"/>
  <c r="G1217" i="3" a="1"/>
  <c r="G1217" i="3" s="1"/>
  <c r="W1217" i="3" s="1"/>
  <c r="N1162" i="3"/>
  <c r="O1162" i="3" s="1"/>
  <c r="N1225" i="3"/>
  <c r="P1225" i="3" s="1"/>
  <c r="P1286" i="3"/>
  <c r="O1184" i="3"/>
  <c r="P1184" i="3"/>
  <c r="N1124" i="3"/>
  <c r="O1124" i="3" s="1"/>
  <c r="N1139" i="3"/>
  <c r="N1187" i="3"/>
  <c r="O1187" i="3" s="1"/>
  <c r="N1182" i="3"/>
  <c r="O1182" i="3" s="1"/>
  <c r="M1341" i="3"/>
  <c r="F1360" i="3" a="1"/>
  <c r="F1360" i="3" s="1"/>
  <c r="V1360" i="3" s="1"/>
  <c r="M1549" i="3"/>
  <c r="M1455" i="3"/>
  <c r="F1566" i="3" a="1"/>
  <c r="F1566" i="3" s="1"/>
  <c r="V1566" i="3" s="1"/>
  <c r="N1075" i="3"/>
  <c r="O1075" i="3" s="1"/>
  <c r="N1154" i="3"/>
  <c r="O1154" i="3" s="1"/>
  <c r="N1131" i="3"/>
  <c r="P1131" i="3" s="1"/>
  <c r="N1228" i="3"/>
  <c r="O1228" i="3" s="1"/>
  <c r="P1149" i="3"/>
  <c r="N1273" i="3"/>
  <c r="O1273" i="3" s="1"/>
  <c r="M1513" i="3"/>
  <c r="M1469" i="3"/>
  <c r="F1482" i="3" a="1"/>
  <c r="F1482" i="3" s="1"/>
  <c r="V1482" i="3" s="1"/>
  <c r="M1735" i="3"/>
  <c r="M1671" i="3"/>
  <c r="F1677" i="3" a="1"/>
  <c r="F1677" i="3" s="1"/>
  <c r="V1677" i="3" s="1"/>
  <c r="F1653" i="14"/>
  <c r="F1653" i="16"/>
  <c r="M1795" i="3"/>
  <c r="F1814" i="3" a="1"/>
  <c r="F1814" i="3" s="1"/>
  <c r="V1814" i="3" s="1"/>
  <c r="H1003" i="16"/>
  <c r="F1681" i="14"/>
  <c r="F1681" i="16"/>
  <c r="H1293" i="16"/>
  <c r="H1027" i="14"/>
  <c r="H1152" i="14"/>
  <c r="H986" i="16"/>
  <c r="H1055" i="14"/>
  <c r="H1007" i="14"/>
  <c r="H1055" i="16"/>
  <c r="H1077" i="16"/>
  <c r="H1232" i="14"/>
  <c r="H1293" i="14"/>
  <c r="H1303" i="16"/>
  <c r="H1076" i="16"/>
  <c r="H1151" i="16"/>
  <c r="H1007" i="16"/>
  <c r="H1146" i="14"/>
  <c r="H1303" i="14"/>
  <c r="H1085" i="16"/>
  <c r="H1076" i="14"/>
  <c r="H1232" i="16"/>
  <c r="G1088" i="14"/>
  <c r="G1088" i="16"/>
  <c r="I1020" i="14"/>
  <c r="J1020" i="14" s="1"/>
  <c r="K1020" i="14" s="1"/>
  <c r="I1020" i="16"/>
  <c r="J1020" i="16" s="1"/>
  <c r="K1020" i="16" s="1"/>
  <c r="G1016" i="14"/>
  <c r="G1016" i="16"/>
  <c r="I1032" i="14"/>
  <c r="J1032" i="14" s="1"/>
  <c r="K1032" i="14" s="1"/>
  <c r="I1032" i="16"/>
  <c r="J1032" i="16" s="1"/>
  <c r="K1032" i="16" s="1"/>
  <c r="I1209" i="14"/>
  <c r="J1209" i="14" s="1"/>
  <c r="K1209" i="14" s="1"/>
  <c r="I1209" i="16"/>
  <c r="J1209" i="16" s="1"/>
  <c r="K1209" i="16" s="1"/>
  <c r="F1626" i="3" a="1"/>
  <c r="F1626" i="3" s="1"/>
  <c r="V1626" i="3" s="1"/>
  <c r="H1152" i="16"/>
  <c r="F1445" i="14"/>
  <c r="F1445" i="16"/>
  <c r="H1179" i="16"/>
  <c r="H1027" i="16"/>
  <c r="F1318" i="14"/>
  <c r="F1318" i="16"/>
  <c r="F1722" i="14"/>
  <c r="F1722" i="16"/>
  <c r="I1096" i="14"/>
  <c r="J1096" i="14" s="1"/>
  <c r="K1096" i="14" s="1"/>
  <c r="I1096" i="16"/>
  <c r="J1096" i="16" s="1"/>
  <c r="K1096" i="16" s="1"/>
  <c r="G1191" i="14"/>
  <c r="G1191" i="16"/>
  <c r="I1045" i="14"/>
  <c r="J1045" i="14" s="1"/>
  <c r="K1045" i="14" s="1"/>
  <c r="I1045" i="16"/>
  <c r="J1045" i="16" s="1"/>
  <c r="K1045" i="16" s="1"/>
  <c r="I1248" i="14"/>
  <c r="J1248" i="14" s="1"/>
  <c r="K1248" i="14" s="1"/>
  <c r="I1248" i="16"/>
  <c r="J1248" i="16" s="1"/>
  <c r="K1248" i="16" s="1"/>
  <c r="F1501" i="14"/>
  <c r="F1501" i="16"/>
  <c r="H1181" i="16"/>
  <c r="J1181" i="16"/>
  <c r="K1181" i="16" s="1"/>
  <c r="F1432" i="14"/>
  <c r="F1432" i="16"/>
  <c r="H986" i="14"/>
  <c r="H1179" i="14"/>
  <c r="G1067" i="14"/>
  <c r="G1067" i="16"/>
  <c r="I1095" i="14"/>
  <c r="J1095" i="14" s="1"/>
  <c r="K1095" i="14" s="1"/>
  <c r="I1095" i="16"/>
  <c r="J1095" i="16" s="1"/>
  <c r="K1095" i="16" s="1"/>
  <c r="F1329" i="14"/>
  <c r="F1329" i="16"/>
  <c r="G1155" i="14"/>
  <c r="G1155" i="16"/>
  <c r="G1311" i="14"/>
  <c r="G1311" i="16"/>
  <c r="F1539" i="14"/>
  <c r="F1539" i="16"/>
  <c r="I1158" i="14"/>
  <c r="J1158" i="14" s="1"/>
  <c r="K1158" i="14" s="1"/>
  <c r="I1158" i="16"/>
  <c r="J1158" i="16" s="1"/>
  <c r="K1158" i="16" s="1"/>
  <c r="G1097" i="14"/>
  <c r="G1097" i="16"/>
  <c r="G1033" i="14"/>
  <c r="G1033" i="16"/>
  <c r="I1144" i="14"/>
  <c r="J1144" i="14" s="1"/>
  <c r="K1144" i="14" s="1"/>
  <c r="I1144" i="16"/>
  <c r="J1144" i="16" s="1"/>
  <c r="K1144" i="16" s="1"/>
  <c r="G1173" i="14"/>
  <c r="G1173" i="16"/>
  <c r="H1077" i="14"/>
  <c r="H1181" i="14"/>
  <c r="F1500" i="14"/>
  <c r="F1500" i="16"/>
  <c r="G1138" i="14"/>
  <c r="G1138" i="16"/>
  <c r="G1315" i="14"/>
  <c r="G1315" i="16"/>
  <c r="I1057" i="14"/>
  <c r="J1057" i="14" s="1"/>
  <c r="K1057" i="14" s="1"/>
  <c r="I1057" i="16"/>
  <c r="J1057" i="16" s="1"/>
  <c r="K1057" i="16" s="1"/>
  <c r="G1022" i="14"/>
  <c r="G1022" i="16"/>
  <c r="I1110" i="14"/>
  <c r="J1110" i="14" s="1"/>
  <c r="K1110" i="14" s="1"/>
  <c r="I1110" i="16"/>
  <c r="J1110" i="16" s="1"/>
  <c r="K1110" i="16" s="1"/>
  <c r="G1164" i="14"/>
  <c r="G1164" i="16"/>
  <c r="G1091" i="14"/>
  <c r="G1091" i="16"/>
  <c r="I1126" i="14"/>
  <c r="J1126" i="14" s="1"/>
  <c r="K1126" i="14" s="1"/>
  <c r="I1126" i="16"/>
  <c r="J1126" i="16" s="1"/>
  <c r="K1126" i="16" s="1"/>
  <c r="G1193" i="14"/>
  <c r="G1193" i="16"/>
  <c r="F1461" i="14"/>
  <c r="F1461" i="16"/>
  <c r="H1146" i="16"/>
  <c r="F1423" i="14"/>
  <c r="F1423" i="16"/>
  <c r="F1378" i="3" a="1"/>
  <c r="F1378" i="3" s="1"/>
  <c r="V1378" i="3" s="1"/>
  <c r="H1085" i="14"/>
  <c r="H1151" i="14"/>
  <c r="H1003" i="14"/>
  <c r="G1285" i="3" a="1"/>
  <c r="G1285" i="3" s="1"/>
  <c r="W1285" i="3" s="1"/>
  <c r="G1186" i="3" a="1"/>
  <c r="G1186" i="3" s="1"/>
  <c r="W1186" i="3" s="1"/>
  <c r="G1336" i="3" a="1"/>
  <c r="G1336" i="3" s="1"/>
  <c r="W1336" i="3" s="1"/>
  <c r="G1169" i="3" a="1"/>
  <c r="G1169" i="3" s="1"/>
  <c r="W1169" i="3" s="1"/>
  <c r="G1068" i="3" a="1"/>
  <c r="G1068" i="3" s="1"/>
  <c r="W1068" i="3" s="1"/>
  <c r="G1203" i="3" a="1"/>
  <c r="G1203" i="3" s="1"/>
  <c r="W1203" i="3" s="1"/>
  <c r="G1300" i="3" a="1"/>
  <c r="G1300" i="3" s="1"/>
  <c r="W1300" i="3" s="1"/>
  <c r="G1111" i="3" a="1"/>
  <c r="G1111" i="3" s="1"/>
  <c r="W1111" i="3" s="1"/>
  <c r="G1127" i="3" a="1"/>
  <c r="G1127" i="3" s="1"/>
  <c r="W1127" i="3" s="1"/>
  <c r="G1338" i="3" a="1"/>
  <c r="G1338" i="3" s="1"/>
  <c r="W1338" i="3" s="1"/>
  <c r="G1279" i="3" a="1"/>
  <c r="G1279" i="3" s="1"/>
  <c r="W1279" i="3" s="1"/>
  <c r="G1114" i="3" a="1"/>
  <c r="G1114" i="3" s="1"/>
  <c r="W1114" i="3" s="1"/>
  <c r="G1235" i="3" a="1"/>
  <c r="G1235" i="3" s="1"/>
  <c r="W1235" i="3" s="1"/>
  <c r="G1189" i="3" a="1"/>
  <c r="G1189" i="3" s="1"/>
  <c r="W1189" i="3" s="1"/>
  <c r="G1208" i="3" a="1"/>
  <c r="G1208" i="3" s="1"/>
  <c r="W1208" i="3" s="1"/>
  <c r="H1120" i="14" l="1"/>
  <c r="H817" i="16"/>
  <c r="H817" i="14"/>
  <c r="H835" i="14"/>
  <c r="P1207" i="3"/>
  <c r="H797" i="16"/>
  <c r="V1421" i="3"/>
  <c r="F1439" i="3" s="1" a="1"/>
  <c r="F1439" i="3" s="1"/>
  <c r="M1421" i="3"/>
  <c r="F1132" i="14"/>
  <c r="F1132" i="16"/>
  <c r="P1132" i="3"/>
  <c r="O1132" i="3"/>
  <c r="O884" i="3"/>
  <c r="P884" i="3"/>
  <c r="G884" i="14"/>
  <c r="G884" i="16"/>
  <c r="V1409" i="3"/>
  <c r="F1418" i="3" s="1" a="1"/>
  <c r="F1418" i="3" s="1"/>
  <c r="M1409" i="3"/>
  <c r="I858" i="14"/>
  <c r="J858" i="14" s="1"/>
  <c r="K858" i="14" s="1"/>
  <c r="I858" i="16"/>
  <c r="J858" i="16" s="1"/>
  <c r="K858" i="16" s="1"/>
  <c r="V900" i="3"/>
  <c r="F1015" i="3" s="1" a="1"/>
  <c r="F1015" i="3" s="1"/>
  <c r="M900" i="3"/>
  <c r="F1346" i="14"/>
  <c r="F1346" i="16"/>
  <c r="H835" i="16"/>
  <c r="H797" i="14"/>
  <c r="V1444" i="3"/>
  <c r="F1458" i="3" s="1" a="1"/>
  <c r="F1458" i="3" s="1"/>
  <c r="M1444" i="3"/>
  <c r="O886" i="3"/>
  <c r="F886" i="14"/>
  <c r="F886" i="16"/>
  <c r="P886" i="3"/>
  <c r="I909" i="14"/>
  <c r="J909" i="14" s="1"/>
  <c r="K909" i="14" s="1"/>
  <c r="I909" i="16"/>
  <c r="J909" i="16" s="1"/>
  <c r="K909" i="16" s="1"/>
  <c r="V1139" i="3"/>
  <c r="F1160" i="3" s="1" a="1"/>
  <c r="F1160" i="3" s="1"/>
  <c r="M1139" i="3"/>
  <c r="O1139" i="3" s="1"/>
  <c r="W889" i="3"/>
  <c r="G906" i="3" s="1" a="1"/>
  <c r="G906" i="3" s="1"/>
  <c r="N889" i="3"/>
  <c r="H1101" i="14"/>
  <c r="V1357" i="3"/>
  <c r="F1466" i="3" s="1" a="1"/>
  <c r="F1466" i="3" s="1"/>
  <c r="M1357" i="3"/>
  <c r="F1389" i="14"/>
  <c r="F1389" i="16"/>
  <c r="F1283" i="16"/>
  <c r="F1283" i="14"/>
  <c r="H1101" i="16"/>
  <c r="F1393" i="14"/>
  <c r="F1393" i="16"/>
  <c r="F1306" i="14"/>
  <c r="F1306" i="16"/>
  <c r="I1118" i="16"/>
  <c r="J1118" i="16" s="1"/>
  <c r="K1118" i="16" s="1"/>
  <c r="I1118" i="14"/>
  <c r="J1118" i="14" s="1"/>
  <c r="K1118" i="14" s="1"/>
  <c r="V1301" i="3"/>
  <c r="F1312" i="3" s="1" a="1"/>
  <c r="F1312" i="3" s="1"/>
  <c r="M1301" i="3"/>
  <c r="I1128" i="16"/>
  <c r="J1128" i="16" s="1"/>
  <c r="K1128" i="16" s="1"/>
  <c r="I1128" i="14"/>
  <c r="J1128" i="14" s="1"/>
  <c r="K1128" i="14" s="1"/>
  <c r="H754" i="14"/>
  <c r="V1408" i="3"/>
  <c r="F1416" i="3" s="1" a="1"/>
  <c r="F1416" i="3" s="1"/>
  <c r="M1408" i="3"/>
  <c r="V1323" i="3"/>
  <c r="F1340" i="3" s="1" a="1"/>
  <c r="F1340" i="3" s="1"/>
  <c r="M1323" i="3"/>
  <c r="P924" i="3"/>
  <c r="G924" i="14"/>
  <c r="O924" i="3"/>
  <c r="G924" i="16"/>
  <c r="V1438" i="3"/>
  <c r="F1452" i="3" s="1" a="1"/>
  <c r="F1452" i="3" s="1"/>
  <c r="M1438" i="3"/>
  <c r="F1454" i="14"/>
  <c r="F1454" i="16"/>
  <c r="I832" i="14"/>
  <c r="J832" i="14" s="1"/>
  <c r="K832" i="14" s="1"/>
  <c r="I832" i="16"/>
  <c r="J832" i="16" s="1"/>
  <c r="K832" i="16" s="1"/>
  <c r="H754" i="16"/>
  <c r="F1376" i="14"/>
  <c r="F1376" i="16"/>
  <c r="F1503" i="14"/>
  <c r="F1503" i="16"/>
  <c r="W928" i="3"/>
  <c r="G957" i="3" s="1" a="1"/>
  <c r="G957" i="3" s="1"/>
  <c r="N928" i="3"/>
  <c r="V1565" i="3"/>
  <c r="F1580" i="3" s="1" a="1"/>
  <c r="F1580" i="3" s="1"/>
  <c r="M1565" i="3"/>
  <c r="P839" i="3"/>
  <c r="F839" i="14"/>
  <c r="O839" i="3"/>
  <c r="F839" i="16"/>
  <c r="H1120" i="16"/>
  <c r="F1313" i="16"/>
  <c r="F1313" i="14"/>
  <c r="I869" i="16"/>
  <c r="J869" i="16" s="1"/>
  <c r="K869" i="16" s="1"/>
  <c r="I869" i="14"/>
  <c r="J869" i="14" s="1"/>
  <c r="K869" i="14" s="1"/>
  <c r="V1392" i="3"/>
  <c r="F1410" i="3" s="1" a="1"/>
  <c r="F1410" i="3" s="1"/>
  <c r="M1392" i="3"/>
  <c r="V1515" i="3"/>
  <c r="F1530" i="3" s="1" a="1"/>
  <c r="F1530" i="3" s="1"/>
  <c r="M1515" i="3"/>
  <c r="F1201" i="14"/>
  <c r="F1201" i="16"/>
  <c r="V949" i="3"/>
  <c r="F962" i="3" s="1" a="1"/>
  <c r="F962" i="3" s="1"/>
  <c r="M949" i="3"/>
  <c r="F1427" i="14"/>
  <c r="F1427" i="16"/>
  <c r="F1403" i="14"/>
  <c r="F1403" i="16"/>
  <c r="V1321" i="3"/>
  <c r="F1338" i="3" s="1" a="1"/>
  <c r="F1338" i="3" s="1"/>
  <c r="M1321" i="3"/>
  <c r="F1422" i="16"/>
  <c r="F1422" i="14"/>
  <c r="V1211" i="3"/>
  <c r="F1227" i="3" s="1" a="1"/>
  <c r="F1227" i="3" s="1"/>
  <c r="M1211" i="3"/>
  <c r="H1130" i="16"/>
  <c r="H1130" i="14"/>
  <c r="O1225" i="3"/>
  <c r="P1273" i="3"/>
  <c r="G1198" i="14"/>
  <c r="I1184" i="16"/>
  <c r="H1184" i="16" s="1"/>
  <c r="P1075" i="3"/>
  <c r="P1187" i="3"/>
  <c r="I1184" i="14"/>
  <c r="J1184" i="14" s="1"/>
  <c r="K1184" i="14" s="1"/>
  <c r="P1162" i="3"/>
  <c r="O1171" i="3"/>
  <c r="O1131" i="3"/>
  <c r="P1182" i="3"/>
  <c r="P1154" i="3"/>
  <c r="P1139" i="3"/>
  <c r="N1338" i="3"/>
  <c r="M1360" i="3"/>
  <c r="F1468" i="3" a="1"/>
  <c r="F1468" i="3" s="1"/>
  <c r="V1468" i="3" s="1"/>
  <c r="N1300" i="3"/>
  <c r="O1300" i="3" s="1"/>
  <c r="N1203" i="3"/>
  <c r="P1203" i="3" s="1"/>
  <c r="M1529" i="3"/>
  <c r="N1068" i="3"/>
  <c r="O1068" i="3" s="1"/>
  <c r="M1566" i="3"/>
  <c r="N1189" i="3"/>
  <c r="O1189" i="3" s="1"/>
  <c r="N1235" i="3"/>
  <c r="P1235" i="3" s="1"/>
  <c r="N1114" i="3"/>
  <c r="P1114" i="3" s="1"/>
  <c r="N1169" i="3"/>
  <c r="P1169" i="3" s="1"/>
  <c r="O1198" i="3"/>
  <c r="P1198" i="3"/>
  <c r="N1127" i="3"/>
  <c r="O1127" i="3" s="1"/>
  <c r="N1208" i="3"/>
  <c r="P1208" i="3" s="1"/>
  <c r="N1279" i="3"/>
  <c r="O1279" i="3" s="1"/>
  <c r="N1336" i="3"/>
  <c r="M1482" i="3"/>
  <c r="M1626" i="3"/>
  <c r="F1640" i="3" a="1"/>
  <c r="F1640" i="3" s="1"/>
  <c r="V1640" i="3" s="1"/>
  <c r="N1186" i="3"/>
  <c r="O1186" i="3" s="1"/>
  <c r="M1583" i="3"/>
  <c r="F1588" i="3" a="1"/>
  <c r="F1588" i="3" s="1"/>
  <c r="V1588" i="3" s="1"/>
  <c r="M1453" i="3"/>
  <c r="M1378" i="3"/>
  <c r="M1490" i="3"/>
  <c r="F1506" i="3" a="1"/>
  <c r="F1506" i="3" s="1"/>
  <c r="V1506" i="3" s="1"/>
  <c r="P1124" i="3"/>
  <c r="P1228" i="3"/>
  <c r="N1285" i="3"/>
  <c r="O1285" i="3" s="1"/>
  <c r="N1111" i="3"/>
  <c r="P1111" i="3" s="1"/>
  <c r="M1677" i="3"/>
  <c r="F1705" i="3" a="1"/>
  <c r="F1705" i="3" s="1"/>
  <c r="V1705" i="3" s="1"/>
  <c r="F1671" i="14"/>
  <c r="F1671" i="16"/>
  <c r="G1242" i="3" a="1"/>
  <c r="G1242" i="3" s="1"/>
  <c r="W1242" i="3" s="1"/>
  <c r="N1217" i="3"/>
  <c r="G1217" i="14" s="1"/>
  <c r="M1814" i="3"/>
  <c r="F1814" i="14" s="1"/>
  <c r="F1824" i="3" a="1"/>
  <c r="F1824" i="3" s="1"/>
  <c r="V1824" i="3" s="1"/>
  <c r="F1795" i="16"/>
  <c r="F1795" i="14"/>
  <c r="H1045" i="16"/>
  <c r="H1158" i="14"/>
  <c r="H1126" i="14"/>
  <c r="H1096" i="14"/>
  <c r="H1045" i="14"/>
  <c r="H1095" i="14"/>
  <c r="H1248" i="16"/>
  <c r="H1158" i="16"/>
  <c r="H1057" i="16"/>
  <c r="H1209" i="16"/>
  <c r="F1341" i="14"/>
  <c r="F1341" i="16"/>
  <c r="I1022" i="14"/>
  <c r="J1022" i="14" s="1"/>
  <c r="K1022" i="14" s="1"/>
  <c r="I1022" i="16"/>
  <c r="J1022" i="16" s="1"/>
  <c r="K1022" i="16" s="1"/>
  <c r="I1173" i="14"/>
  <c r="J1173" i="14" s="1"/>
  <c r="K1173" i="14" s="1"/>
  <c r="I1173" i="16"/>
  <c r="G1157" i="14"/>
  <c r="G1157" i="16"/>
  <c r="G1031" i="14"/>
  <c r="G1031" i="16"/>
  <c r="G1125" i="14"/>
  <c r="G1125" i="16"/>
  <c r="F1395" i="3" a="1"/>
  <c r="F1395" i="3" s="1"/>
  <c r="V1395" i="3" s="1"/>
  <c r="H1209" i="14"/>
  <c r="H1032" i="16"/>
  <c r="H1020" i="14"/>
  <c r="I1164" i="14"/>
  <c r="J1164" i="14" s="1"/>
  <c r="K1164" i="14" s="1"/>
  <c r="I1164" i="16"/>
  <c r="J1164" i="16" s="1"/>
  <c r="K1164" i="16" s="1"/>
  <c r="G1078" i="14"/>
  <c r="G1078" i="16"/>
  <c r="G1168" i="14"/>
  <c r="G1168" i="16"/>
  <c r="H1110" i="14"/>
  <c r="F1455" i="14"/>
  <c r="F1455" i="16"/>
  <c r="H1248" i="14"/>
  <c r="H1096" i="16"/>
  <c r="F1561" i="14"/>
  <c r="F1561" i="16"/>
  <c r="F1581" i="3" a="1"/>
  <c r="F1581" i="3" s="1"/>
  <c r="V1581" i="3" s="1"/>
  <c r="H1032" i="14"/>
  <c r="F1478" i="14"/>
  <c r="F1478" i="16"/>
  <c r="I1315" i="14"/>
  <c r="J1315" i="14" s="1"/>
  <c r="K1315" i="14" s="1"/>
  <c r="I1315" i="16"/>
  <c r="J1315" i="16" s="1"/>
  <c r="K1315" i="16" s="1"/>
  <c r="I1311" i="14"/>
  <c r="J1311" i="14" s="1"/>
  <c r="K1311" i="14" s="1"/>
  <c r="I1311" i="16"/>
  <c r="J1311" i="16" s="1"/>
  <c r="K1311" i="16" s="1"/>
  <c r="H1144" i="16"/>
  <c r="F1598" i="14"/>
  <c r="F1598" i="16"/>
  <c r="G1137" i="14"/>
  <c r="G1137" i="16"/>
  <c r="I1091" i="14"/>
  <c r="J1091" i="14" s="1"/>
  <c r="K1091" i="14" s="1"/>
  <c r="I1091" i="16"/>
  <c r="J1091" i="16" s="1"/>
  <c r="K1091" i="16" s="1"/>
  <c r="I1033" i="14"/>
  <c r="J1033" i="14" s="1"/>
  <c r="K1033" i="14" s="1"/>
  <c r="I1033" i="16"/>
  <c r="J1033" i="16" s="1"/>
  <c r="K1033" i="16" s="1"/>
  <c r="I1155" i="14"/>
  <c r="J1155" i="14" s="1"/>
  <c r="K1155" i="14" s="1"/>
  <c r="I1155" i="16"/>
  <c r="J1155" i="16" s="1"/>
  <c r="K1155" i="16" s="1"/>
  <c r="G1263" i="14"/>
  <c r="G1263" i="16"/>
  <c r="I1097" i="14"/>
  <c r="J1097" i="14" s="1"/>
  <c r="K1097" i="14" s="1"/>
  <c r="I1097" i="16"/>
  <c r="J1097" i="16" s="1"/>
  <c r="K1097" i="16" s="1"/>
  <c r="F1263" i="14"/>
  <c r="F1263" i="16"/>
  <c r="G1222" i="14"/>
  <c r="G1222" i="16"/>
  <c r="G1112" i="14"/>
  <c r="G1112" i="16"/>
  <c r="G1059" i="14"/>
  <c r="G1059" i="16"/>
  <c r="I1067" i="14"/>
  <c r="J1067" i="14" s="1"/>
  <c r="K1067" i="14" s="1"/>
  <c r="I1067" i="16"/>
  <c r="J1067" i="16" s="1"/>
  <c r="K1067" i="16" s="1"/>
  <c r="G1145" i="14"/>
  <c r="G1145" i="16"/>
  <c r="I1016" i="14"/>
  <c r="J1016" i="14" s="1"/>
  <c r="K1016" i="14" s="1"/>
  <c r="I1016" i="16"/>
  <c r="J1016" i="16" s="1"/>
  <c r="K1016" i="16" s="1"/>
  <c r="I1193" i="14"/>
  <c r="J1193" i="14" s="1"/>
  <c r="K1193" i="14" s="1"/>
  <c r="I1193" i="16"/>
  <c r="I1088" i="14"/>
  <c r="J1088" i="14" s="1"/>
  <c r="K1088" i="14" s="1"/>
  <c r="I1088" i="16"/>
  <c r="J1088" i="16" s="1"/>
  <c r="K1088" i="16" s="1"/>
  <c r="I1138" i="14"/>
  <c r="J1138" i="14" s="1"/>
  <c r="K1138" i="14" s="1"/>
  <c r="I1138" i="16"/>
  <c r="J1138" i="16" s="1"/>
  <c r="K1138" i="16" s="1"/>
  <c r="I1191" i="14"/>
  <c r="J1191" i="14" s="1"/>
  <c r="K1191" i="14" s="1"/>
  <c r="I1191" i="16"/>
  <c r="F1514" i="14"/>
  <c r="F1514" i="16"/>
  <c r="H1126" i="16"/>
  <c r="H1144" i="14"/>
  <c r="F1641" i="3" a="1"/>
  <c r="F1641" i="3" s="1"/>
  <c r="V1641" i="3" s="1"/>
  <c r="H1095" i="16"/>
  <c r="F1469" i="14"/>
  <c r="F1469" i="16"/>
  <c r="F1742" i="3" a="1"/>
  <c r="F1742" i="3" s="1"/>
  <c r="V1742" i="3" s="1"/>
  <c r="F1431" i="14"/>
  <c r="F1431" i="16"/>
  <c r="G1109" i="14"/>
  <c r="G1109" i="16"/>
  <c r="H1110" i="16"/>
  <c r="H1057" i="14"/>
  <c r="F1528" i="3" a="1"/>
  <c r="F1528" i="3" s="1"/>
  <c r="V1528" i="3" s="1"/>
  <c r="F1496" i="3" a="1"/>
  <c r="F1496" i="3" s="1"/>
  <c r="V1496" i="3" s="1"/>
  <c r="H1020" i="16"/>
  <c r="G1165" i="3" a="1"/>
  <c r="G1165" i="3" s="1"/>
  <c r="W1165" i="3" s="1"/>
  <c r="G1201" i="3" a="1"/>
  <c r="G1201" i="3" s="1"/>
  <c r="W1201" i="3" s="1"/>
  <c r="G1281" i="3" a="1"/>
  <c r="G1281" i="3" s="1"/>
  <c r="W1281" i="3" s="1"/>
  <c r="G1246" i="3" a="1"/>
  <c r="G1246" i="3" s="1"/>
  <c r="W1246" i="3" s="1"/>
  <c r="G1178" i="3" a="1"/>
  <c r="G1178" i="3" s="1"/>
  <c r="W1178" i="3" s="1"/>
  <c r="G1238" i="3" a="1"/>
  <c r="G1238" i="3" s="1"/>
  <c r="W1238" i="3" s="1"/>
  <c r="G1160" i="3" a="1"/>
  <c r="G1160" i="3" s="1"/>
  <c r="W1160" i="3" s="1"/>
  <c r="G1194" i="3" a="1"/>
  <c r="G1194" i="3" s="1"/>
  <c r="W1194" i="3" s="1"/>
  <c r="G1175" i="3" a="1"/>
  <c r="G1175" i="3" s="1"/>
  <c r="W1175" i="3" s="1"/>
  <c r="G1289" i="3" a="1"/>
  <c r="G1289" i="3" s="1"/>
  <c r="W1289" i="3" s="1"/>
  <c r="G1134" i="3" a="1"/>
  <c r="G1134" i="3" s="1"/>
  <c r="W1134" i="3" s="1"/>
  <c r="G1143" i="3" a="1"/>
  <c r="G1143" i="3" s="1"/>
  <c r="W1143" i="3" s="1"/>
  <c r="H832" i="16" l="1"/>
  <c r="H1118" i="14"/>
  <c r="H832" i="14"/>
  <c r="H1128" i="14"/>
  <c r="H909" i="14"/>
  <c r="H858" i="14"/>
  <c r="H909" i="16"/>
  <c r="O949" i="3"/>
  <c r="F949" i="14"/>
  <c r="F949" i="16"/>
  <c r="P949" i="3"/>
  <c r="H869" i="16"/>
  <c r="I839" i="16"/>
  <c r="J839" i="16" s="1"/>
  <c r="K839" i="16" s="1"/>
  <c r="I839" i="14"/>
  <c r="J839" i="14" s="1"/>
  <c r="K839" i="14" s="1"/>
  <c r="F1444" i="16"/>
  <c r="F1444" i="14"/>
  <c r="H858" i="16"/>
  <c r="V962" i="3"/>
  <c r="F977" i="3" s="1" a="1"/>
  <c r="F977" i="3" s="1"/>
  <c r="M962" i="3"/>
  <c r="H869" i="14"/>
  <c r="F1323" i="14"/>
  <c r="F1323" i="16"/>
  <c r="F1357" i="14"/>
  <c r="F1357" i="16"/>
  <c r="V1458" i="3"/>
  <c r="F1568" i="3" s="1" a="1"/>
  <c r="F1568" i="3" s="1"/>
  <c r="M1458" i="3"/>
  <c r="I884" i="14"/>
  <c r="J884" i="14" s="1"/>
  <c r="K884" i="14" s="1"/>
  <c r="I884" i="16"/>
  <c r="J884" i="16" s="1"/>
  <c r="K884" i="16" s="1"/>
  <c r="F1321" i="14"/>
  <c r="F1321" i="16"/>
  <c r="O1321" i="3"/>
  <c r="P1321" i="3"/>
  <c r="V1340" i="3"/>
  <c r="F1352" i="3" s="1" a="1"/>
  <c r="F1352" i="3" s="1"/>
  <c r="M1340" i="3"/>
  <c r="F1301" i="14"/>
  <c r="F1301" i="16"/>
  <c r="V1466" i="3"/>
  <c r="F1477" i="3" s="1" a="1"/>
  <c r="F1477" i="3" s="1"/>
  <c r="M1466" i="3"/>
  <c r="I1132" i="16"/>
  <c r="J1132" i="16" s="1"/>
  <c r="K1132" i="16" s="1"/>
  <c r="I1132" i="14"/>
  <c r="J1132" i="14" s="1"/>
  <c r="K1132" i="14" s="1"/>
  <c r="V1338" i="3"/>
  <c r="F1359" i="3" s="1" a="1"/>
  <c r="F1359" i="3" s="1"/>
  <c r="M1338" i="3"/>
  <c r="P1338" i="3" s="1"/>
  <c r="F1565" i="16"/>
  <c r="F1565" i="14"/>
  <c r="F1438" i="16"/>
  <c r="F1438" i="14"/>
  <c r="F1408" i="14"/>
  <c r="F1408" i="16"/>
  <c r="V1312" i="3"/>
  <c r="F1331" i="3" s="1" a="1"/>
  <c r="F1331" i="3" s="1"/>
  <c r="M1312" i="3"/>
  <c r="F1515" i="14"/>
  <c r="F1515" i="16"/>
  <c r="V1580" i="3"/>
  <c r="F1596" i="3" s="1" a="1"/>
  <c r="F1596" i="3" s="1"/>
  <c r="M1580" i="3"/>
  <c r="V1452" i="3"/>
  <c r="F1563" i="3" s="1" a="1"/>
  <c r="F1563" i="3" s="1"/>
  <c r="M1452" i="3"/>
  <c r="V1416" i="3"/>
  <c r="F1433" i="3" s="1" a="1"/>
  <c r="F1433" i="3" s="1"/>
  <c r="M1416" i="3"/>
  <c r="H1118" i="16"/>
  <c r="O889" i="3"/>
  <c r="P889" i="3"/>
  <c r="G889" i="16"/>
  <c r="G889" i="14"/>
  <c r="F1409" i="16"/>
  <c r="F1409" i="14"/>
  <c r="V1530" i="3"/>
  <c r="F1538" i="3" s="1" a="1"/>
  <c r="F1538" i="3" s="1"/>
  <c r="M1530" i="3"/>
  <c r="W906" i="3"/>
  <c r="G920" i="3" s="1" a="1"/>
  <c r="G920" i="3" s="1"/>
  <c r="N906" i="3"/>
  <c r="V1418" i="3"/>
  <c r="F1434" i="3" s="1" a="1"/>
  <c r="F1434" i="3" s="1"/>
  <c r="M1418" i="3"/>
  <c r="F1211" i="14"/>
  <c r="F1211" i="16"/>
  <c r="F1392" i="16"/>
  <c r="F1392" i="14"/>
  <c r="O928" i="3"/>
  <c r="G928" i="14"/>
  <c r="G928" i="16"/>
  <c r="P928" i="3"/>
  <c r="I924" i="14"/>
  <c r="J924" i="14" s="1"/>
  <c r="K924" i="14" s="1"/>
  <c r="I924" i="16"/>
  <c r="J924" i="16" s="1"/>
  <c r="K924" i="16" s="1"/>
  <c r="F1139" i="14"/>
  <c r="F1139" i="16"/>
  <c r="P900" i="3"/>
  <c r="F900" i="16"/>
  <c r="F900" i="14"/>
  <c r="O900" i="3"/>
  <c r="F1421" i="16"/>
  <c r="F1421" i="14"/>
  <c r="O1338" i="3"/>
  <c r="V1227" i="3"/>
  <c r="F1239" i="3" s="1" a="1"/>
  <c r="F1239" i="3" s="1"/>
  <c r="M1227" i="3"/>
  <c r="V1410" i="3"/>
  <c r="F1417" i="3" s="1" a="1"/>
  <c r="F1417" i="3" s="1"/>
  <c r="M1410" i="3"/>
  <c r="W957" i="3"/>
  <c r="G965" i="3" s="1" a="1"/>
  <c r="G965" i="3" s="1"/>
  <c r="N957" i="3"/>
  <c r="H1128" i="16"/>
  <c r="V1160" i="3"/>
  <c r="F1166" i="3" s="1" a="1"/>
  <c r="F1166" i="3" s="1"/>
  <c r="M1160" i="3"/>
  <c r="I886" i="16"/>
  <c r="J886" i="16" s="1"/>
  <c r="K886" i="16" s="1"/>
  <c r="I886" i="14"/>
  <c r="J886" i="14" s="1"/>
  <c r="K886" i="14" s="1"/>
  <c r="V1015" i="3"/>
  <c r="F1030" i="3" s="1" a="1"/>
  <c r="F1030" i="3" s="1"/>
  <c r="M1015" i="3"/>
  <c r="V1439" i="3"/>
  <c r="F1451" i="3" s="1" a="1"/>
  <c r="F1451" i="3" s="1"/>
  <c r="M1439" i="3"/>
  <c r="P1189" i="3"/>
  <c r="J1184" i="16"/>
  <c r="K1184" i="16" s="1"/>
  <c r="P1300" i="3"/>
  <c r="H1184" i="14"/>
  <c r="P1279" i="3"/>
  <c r="G1217" i="16"/>
  <c r="P1068" i="3"/>
  <c r="I1198" i="14"/>
  <c r="J1198" i="14" s="1"/>
  <c r="K1198" i="14" s="1"/>
  <c r="O1208" i="3"/>
  <c r="O1111" i="3"/>
  <c r="O1203" i="3"/>
  <c r="O1169" i="3"/>
  <c r="I1198" i="16"/>
  <c r="J1198" i="16" s="1"/>
  <c r="K1198" i="16" s="1"/>
  <c r="O1235" i="3"/>
  <c r="N1160" i="3"/>
  <c r="M1506" i="3"/>
  <c r="F1518" i="3" a="1"/>
  <c r="F1518" i="3" s="1"/>
  <c r="V1518" i="3" s="1"/>
  <c r="O1114" i="3"/>
  <c r="N1194" i="3"/>
  <c r="O1194" i="3" s="1"/>
  <c r="M1641" i="3"/>
  <c r="F1651" i="3" a="1"/>
  <c r="F1651" i="3" s="1"/>
  <c r="V1651" i="3" s="1"/>
  <c r="N1238" i="3"/>
  <c r="O1238" i="3" s="1"/>
  <c r="M1588" i="3"/>
  <c r="F1605" i="3" a="1"/>
  <c r="F1605" i="3" s="1"/>
  <c r="V1605" i="3" s="1"/>
  <c r="N1134" i="3"/>
  <c r="N1178" i="3"/>
  <c r="O1178" i="3" s="1"/>
  <c r="M1640" i="3"/>
  <c r="F1753" i="3" a="1"/>
  <c r="F1753" i="3" s="1"/>
  <c r="V1753" i="3" s="1"/>
  <c r="P1285" i="3"/>
  <c r="P1186" i="3"/>
  <c r="N1289" i="3"/>
  <c r="O1289" i="3" s="1"/>
  <c r="M1496" i="3"/>
  <c r="M1742" i="3"/>
  <c r="F1755" i="3" a="1"/>
  <c r="F1755" i="3" s="1"/>
  <c r="V1755" i="3" s="1"/>
  <c r="M1468" i="3"/>
  <c r="N1143" i="3"/>
  <c r="O1143" i="3" s="1"/>
  <c r="N1246" i="3"/>
  <c r="O1246" i="3" s="1"/>
  <c r="N1175" i="3"/>
  <c r="O1175" i="3" s="1"/>
  <c r="N1281" i="3"/>
  <c r="O1281" i="3" s="1"/>
  <c r="M1528" i="3"/>
  <c r="F1536" i="3" a="1"/>
  <c r="F1536" i="3" s="1"/>
  <c r="V1536" i="3" s="1"/>
  <c r="M1581" i="3"/>
  <c r="F1597" i="3" a="1"/>
  <c r="F1597" i="3" s="1"/>
  <c r="V1597" i="3" s="1"/>
  <c r="M1395" i="3"/>
  <c r="P1127" i="3"/>
  <c r="N1201" i="3"/>
  <c r="O1201" i="3" s="1"/>
  <c r="N1165" i="3"/>
  <c r="O1165" i="3" s="1"/>
  <c r="M1705" i="3"/>
  <c r="F1705" i="14" s="1"/>
  <c r="F1723" i="3" a="1"/>
  <c r="F1723" i="3" s="1"/>
  <c r="V1723" i="3" s="1"/>
  <c r="F1834" i="3" a="1"/>
  <c r="F1834" i="3" s="1"/>
  <c r="V1834" i="3" s="1"/>
  <c r="M1824" i="3"/>
  <c r="F1814" i="16"/>
  <c r="F1677" i="14"/>
  <c r="F1677" i="16"/>
  <c r="O1217" i="3"/>
  <c r="P1217" i="3"/>
  <c r="G1254" i="3" a="1"/>
  <c r="G1254" i="3" s="1"/>
  <c r="W1254" i="3" s="1"/>
  <c r="N1242" i="3"/>
  <c r="G1242" i="16" s="1"/>
  <c r="H1311" i="14"/>
  <c r="H1016" i="14"/>
  <c r="H1033" i="14"/>
  <c r="H1155" i="16"/>
  <c r="H1315" i="16"/>
  <c r="H1091" i="14"/>
  <c r="H1022" i="14"/>
  <c r="H1164" i="16"/>
  <c r="H1088" i="16"/>
  <c r="H1033" i="16"/>
  <c r="I1145" i="14"/>
  <c r="J1145" i="14" s="1"/>
  <c r="K1145" i="14" s="1"/>
  <c r="I1145" i="16"/>
  <c r="J1145" i="16" s="1"/>
  <c r="K1145" i="16" s="1"/>
  <c r="I1263" i="14"/>
  <c r="J1263" i="14" s="1"/>
  <c r="K1263" i="14" s="1"/>
  <c r="I1263" i="16"/>
  <c r="F1549" i="14"/>
  <c r="F1549" i="16"/>
  <c r="H1191" i="16"/>
  <c r="J1191" i="16"/>
  <c r="K1191" i="16" s="1"/>
  <c r="H1138" i="14"/>
  <c r="H1088" i="14"/>
  <c r="F1405" i="3" a="1"/>
  <c r="F1405" i="3" s="1"/>
  <c r="V1405" i="3" s="1"/>
  <c r="G1098" i="14"/>
  <c r="G1098" i="16"/>
  <c r="F1482" i="14"/>
  <c r="F1482" i="16"/>
  <c r="F1564" i="3" a="1"/>
  <c r="F1564" i="3" s="1"/>
  <c r="V1564" i="3" s="1"/>
  <c r="H1193" i="16"/>
  <c r="J1193" i="16"/>
  <c r="K1193" i="16" s="1"/>
  <c r="H1097" i="14"/>
  <c r="F1583" i="14"/>
  <c r="F1583" i="16"/>
  <c r="G1286" i="14"/>
  <c r="G1286" i="16"/>
  <c r="G1197" i="14"/>
  <c r="G1197" i="16"/>
  <c r="I1078" i="14"/>
  <c r="J1078" i="14" s="1"/>
  <c r="K1078" i="14" s="1"/>
  <c r="I1078" i="16"/>
  <c r="J1078" i="16" s="1"/>
  <c r="K1078" i="16" s="1"/>
  <c r="F1735" i="14"/>
  <c r="F1735" i="16"/>
  <c r="H1191" i="14"/>
  <c r="H1155" i="14"/>
  <c r="H1091" i="16"/>
  <c r="F1566" i="14"/>
  <c r="F1566" i="16"/>
  <c r="F1378" i="14"/>
  <c r="F1378" i="16"/>
  <c r="I1125" i="14"/>
  <c r="J1125" i="14" s="1"/>
  <c r="K1125" i="14" s="1"/>
  <c r="I1125" i="16"/>
  <c r="J1125" i="16" s="1"/>
  <c r="K1125" i="16" s="1"/>
  <c r="G1321" i="14"/>
  <c r="G1321" i="16"/>
  <c r="G1324" i="14"/>
  <c r="G1324" i="16"/>
  <c r="G1207" i="14"/>
  <c r="G1207" i="16"/>
  <c r="G1149" i="14"/>
  <c r="G1149" i="16"/>
  <c r="F1513" i="14"/>
  <c r="F1513" i="16"/>
  <c r="H1193" i="14"/>
  <c r="H1067" i="16"/>
  <c r="F1626" i="14"/>
  <c r="F1626" i="16"/>
  <c r="H1164" i="14"/>
  <c r="H1173" i="16"/>
  <c r="J1173" i="16"/>
  <c r="K1173" i="16" s="1"/>
  <c r="F1490" i="14"/>
  <c r="F1490" i="16"/>
  <c r="G1117" i="14"/>
  <c r="G1117" i="16"/>
  <c r="I1031" i="14"/>
  <c r="J1031" i="14" s="1"/>
  <c r="K1031" i="14" s="1"/>
  <c r="I1031" i="16"/>
  <c r="J1031" i="16" s="1"/>
  <c r="K1031" i="16" s="1"/>
  <c r="I1059" i="14"/>
  <c r="J1059" i="14" s="1"/>
  <c r="K1059" i="14" s="1"/>
  <c r="I1059" i="16"/>
  <c r="J1059" i="16" s="1"/>
  <c r="K1059" i="16" s="1"/>
  <c r="G1103" i="14"/>
  <c r="G1103" i="16"/>
  <c r="I1109" i="14"/>
  <c r="J1109" i="14" s="1"/>
  <c r="K1109" i="14" s="1"/>
  <c r="I1109" i="16"/>
  <c r="J1109" i="16" s="1"/>
  <c r="K1109" i="16" s="1"/>
  <c r="G1274" i="14"/>
  <c r="G1274" i="16"/>
  <c r="I1222" i="14"/>
  <c r="J1222" i="14" s="1"/>
  <c r="K1222" i="14" s="1"/>
  <c r="I1222" i="16"/>
  <c r="I1168" i="14"/>
  <c r="J1168" i="14" s="1"/>
  <c r="K1168" i="14" s="1"/>
  <c r="I1168" i="16"/>
  <c r="G1176" i="14"/>
  <c r="G1176" i="16"/>
  <c r="H1138" i="16"/>
  <c r="H1016" i="16"/>
  <c r="H1067" i="14"/>
  <c r="H1311" i="16"/>
  <c r="H1315" i="14"/>
  <c r="F1360" i="14"/>
  <c r="F1360" i="16"/>
  <c r="H1173" i="14"/>
  <c r="G1206" i="14"/>
  <c r="G1206" i="16"/>
  <c r="G1035" i="14"/>
  <c r="G1035" i="16"/>
  <c r="I1157" i="14"/>
  <c r="J1157" i="14" s="1"/>
  <c r="K1157" i="14" s="1"/>
  <c r="I1157" i="16"/>
  <c r="J1157" i="16" s="1"/>
  <c r="K1157" i="16" s="1"/>
  <c r="G1047" i="14"/>
  <c r="G1047" i="16"/>
  <c r="G1084" i="14"/>
  <c r="G1084" i="16"/>
  <c r="I1112" i="14"/>
  <c r="J1112" i="14" s="1"/>
  <c r="K1112" i="14" s="1"/>
  <c r="I1112" i="16"/>
  <c r="J1112" i="16" s="1"/>
  <c r="K1112" i="16" s="1"/>
  <c r="I1137" i="14"/>
  <c r="J1137" i="14" s="1"/>
  <c r="K1137" i="14" s="1"/>
  <c r="I1137" i="16"/>
  <c r="J1137" i="16" s="1"/>
  <c r="K1137" i="16" s="1"/>
  <c r="H1097" i="16"/>
  <c r="F1480" i="3" a="1"/>
  <c r="F1480" i="3" s="1"/>
  <c r="V1480" i="3" s="1"/>
  <c r="H1022" i="16"/>
  <c r="F1537" i="3" a="1"/>
  <c r="F1537" i="3" s="1"/>
  <c r="V1537" i="3" s="1"/>
  <c r="G1200" i="3" a="1"/>
  <c r="G1200" i="3" s="1"/>
  <c r="W1200" i="3" s="1"/>
  <c r="G1218" i="3" a="1"/>
  <c r="G1218" i="3" s="1"/>
  <c r="W1218" i="3" s="1"/>
  <c r="G1227" i="3" a="1"/>
  <c r="G1227" i="3" s="1"/>
  <c r="W1227" i="3" s="1"/>
  <c r="G1294" i="3" a="1"/>
  <c r="G1294" i="3" s="1"/>
  <c r="W1294" i="3" s="1"/>
  <c r="G1234" i="3" a="1"/>
  <c r="G1234" i="3" s="1"/>
  <c r="W1234" i="3" s="1"/>
  <c r="G1277" i="3" a="1"/>
  <c r="G1277" i="3" s="1"/>
  <c r="W1277" i="3" s="1"/>
  <c r="G1354" i="3" a="1"/>
  <c r="G1354" i="3" s="1"/>
  <c r="W1354" i="3" s="1"/>
  <c r="G1204" i="3" a="1"/>
  <c r="G1204" i="3" s="1"/>
  <c r="W1204" i="3" s="1"/>
  <c r="G1252" i="3" a="1"/>
  <c r="G1252" i="3" s="1"/>
  <c r="W1252" i="3" s="1"/>
  <c r="G1359" i="3" a="1"/>
  <c r="G1359" i="3" s="1"/>
  <c r="W1359" i="3" s="1"/>
  <c r="G1299" i="3" a="1"/>
  <c r="G1299" i="3" s="1"/>
  <c r="W1299" i="3" s="1"/>
  <c r="G1233" i="3" a="1"/>
  <c r="G1233" i="3" s="1"/>
  <c r="W1233" i="3" s="1"/>
  <c r="G1318" i="3" a="1"/>
  <c r="G1318" i="3" s="1"/>
  <c r="W1318" i="3" s="1"/>
  <c r="G1142" i="3" a="1"/>
  <c r="G1142" i="3" s="1"/>
  <c r="W1142" i="3" s="1"/>
  <c r="G1086" i="3" a="1"/>
  <c r="G1086" i="3" s="1"/>
  <c r="W1086" i="3" s="1"/>
  <c r="H1132" i="16" l="1"/>
  <c r="O1160" i="3"/>
  <c r="H924" i="14"/>
  <c r="H924" i="16"/>
  <c r="H1132" i="14"/>
  <c r="H886" i="14"/>
  <c r="F1410" i="16"/>
  <c r="F1410" i="14"/>
  <c r="V1433" i="3"/>
  <c r="F1446" i="3" s="1" a="1"/>
  <c r="F1446" i="3" s="1"/>
  <c r="M1433" i="3"/>
  <c r="V1331" i="3"/>
  <c r="F1337" i="3" s="1" a="1"/>
  <c r="F1337" i="3" s="1"/>
  <c r="M1331" i="3"/>
  <c r="V1359" i="3"/>
  <c r="F1460" i="3" s="1" a="1"/>
  <c r="F1460" i="3" s="1"/>
  <c r="M1359" i="3"/>
  <c r="H884" i="16"/>
  <c r="H839" i="14"/>
  <c r="V1417" i="3"/>
  <c r="F1437" i="3" s="1" a="1"/>
  <c r="F1437" i="3" s="1"/>
  <c r="M1417" i="3"/>
  <c r="F1418" i="14"/>
  <c r="F1418" i="16"/>
  <c r="F1452" i="14"/>
  <c r="F1452" i="16"/>
  <c r="F1340" i="14"/>
  <c r="F1340" i="16"/>
  <c r="F1227" i="14"/>
  <c r="F1227" i="16"/>
  <c r="V1434" i="3"/>
  <c r="F1447" i="3" s="1" a="1"/>
  <c r="F1447" i="3" s="1"/>
  <c r="M1434" i="3"/>
  <c r="V1563" i="3"/>
  <c r="F1579" i="3" s="1" a="1"/>
  <c r="F1579" i="3" s="1"/>
  <c r="M1563" i="3"/>
  <c r="V1352" i="3"/>
  <c r="F1367" i="3" s="1" a="1"/>
  <c r="F1367" i="3" s="1"/>
  <c r="M1352" i="3"/>
  <c r="O962" i="3"/>
  <c r="P962" i="3"/>
  <c r="F962" i="14"/>
  <c r="F962" i="16"/>
  <c r="F1439" i="14"/>
  <c r="F1439" i="16"/>
  <c r="F1160" i="14"/>
  <c r="F1160" i="16"/>
  <c r="V1239" i="3"/>
  <c r="F1256" i="3" s="1" a="1"/>
  <c r="F1256" i="3" s="1"/>
  <c r="M1239" i="3"/>
  <c r="O906" i="3"/>
  <c r="P906" i="3"/>
  <c r="G906" i="16"/>
  <c r="G906" i="14"/>
  <c r="F1580" i="14"/>
  <c r="F1580" i="16"/>
  <c r="F1458" i="16"/>
  <c r="F1458" i="14"/>
  <c r="V977" i="3"/>
  <c r="F992" i="3" s="1" a="1"/>
  <c r="F992" i="3" s="1"/>
  <c r="M977" i="3"/>
  <c r="V1451" i="3"/>
  <c r="F1604" i="3" s="1" a="1"/>
  <c r="F1604" i="3" s="1"/>
  <c r="M1451" i="3"/>
  <c r="V1166" i="3"/>
  <c r="F1280" i="3" s="1" a="1"/>
  <c r="F1280" i="3" s="1"/>
  <c r="M1166" i="3"/>
  <c r="I928" i="14"/>
  <c r="J928" i="14" s="1"/>
  <c r="K928" i="14" s="1"/>
  <c r="I928" i="16"/>
  <c r="J928" i="16" s="1"/>
  <c r="K928" i="16" s="1"/>
  <c r="W920" i="3"/>
  <c r="G926" i="3" s="1" a="1"/>
  <c r="G926" i="3" s="1"/>
  <c r="N920" i="3"/>
  <c r="V1596" i="3"/>
  <c r="F1610" i="3" s="1" a="1"/>
  <c r="F1610" i="3" s="1"/>
  <c r="M1596" i="3"/>
  <c r="V1568" i="3"/>
  <c r="F1584" i="3" s="1" a="1"/>
  <c r="F1584" i="3" s="1"/>
  <c r="M1568" i="3"/>
  <c r="O1015" i="3"/>
  <c r="F1015" i="14"/>
  <c r="F1015" i="16"/>
  <c r="P1015" i="3"/>
  <c r="F1530" i="14"/>
  <c r="F1530" i="16"/>
  <c r="I889" i="14"/>
  <c r="J889" i="14" s="1"/>
  <c r="K889" i="14" s="1"/>
  <c r="I889" i="16"/>
  <c r="J889" i="16" s="1"/>
  <c r="K889" i="16" s="1"/>
  <c r="F1466" i="14"/>
  <c r="F1466" i="16"/>
  <c r="V1030" i="3"/>
  <c r="F1041" i="3" s="1" a="1"/>
  <c r="F1041" i="3" s="1"/>
  <c r="M1030" i="3"/>
  <c r="O957" i="3"/>
  <c r="P957" i="3"/>
  <c r="G957" i="16"/>
  <c r="G957" i="14"/>
  <c r="V1538" i="3"/>
  <c r="F1660" i="3" s="1" a="1"/>
  <c r="F1660" i="3" s="1"/>
  <c r="M1538" i="3"/>
  <c r="V1477" i="3"/>
  <c r="F1495" i="3" s="1" a="1"/>
  <c r="F1495" i="3" s="1"/>
  <c r="V1495" i="3" s="1"/>
  <c r="M1477" i="3"/>
  <c r="F1477" i="14" s="1"/>
  <c r="H886" i="16"/>
  <c r="W965" i="3"/>
  <c r="G989" i="3" s="1" a="1"/>
  <c r="G989" i="3" s="1"/>
  <c r="N965" i="3"/>
  <c r="I900" i="16"/>
  <c r="J900" i="16" s="1"/>
  <c r="K900" i="16" s="1"/>
  <c r="I900" i="14"/>
  <c r="J900" i="14" s="1"/>
  <c r="K900" i="14" s="1"/>
  <c r="F1416" i="16"/>
  <c r="F1416" i="14"/>
  <c r="F1312" i="16"/>
  <c r="F1312" i="14"/>
  <c r="F1338" i="14"/>
  <c r="F1338" i="16"/>
  <c r="H884" i="14"/>
  <c r="H839" i="16"/>
  <c r="I949" i="14"/>
  <c r="J949" i="14" s="1"/>
  <c r="K949" i="14" s="1"/>
  <c r="I949" i="16"/>
  <c r="J949" i="16" s="1"/>
  <c r="K949" i="16" s="1"/>
  <c r="I1217" i="16"/>
  <c r="J1217" i="16" s="1"/>
  <c r="K1217" i="16" s="1"/>
  <c r="P1201" i="3"/>
  <c r="P1281" i="3"/>
  <c r="P1178" i="3"/>
  <c r="H1198" i="14"/>
  <c r="H1059" i="14"/>
  <c r="F1705" i="16"/>
  <c r="P1289" i="3"/>
  <c r="P1143" i="3"/>
  <c r="P1238" i="3"/>
  <c r="P1165" i="3"/>
  <c r="H1198" i="16"/>
  <c r="P1160" i="3"/>
  <c r="I1217" i="14"/>
  <c r="J1217" i="14" s="1"/>
  <c r="K1217" i="14" s="1"/>
  <c r="M1651" i="3"/>
  <c r="F1668" i="3" a="1"/>
  <c r="F1668" i="3" s="1"/>
  <c r="V1668" i="3" s="1"/>
  <c r="N1252" i="3"/>
  <c r="O1252" i="3" s="1"/>
  <c r="N1200" i="3"/>
  <c r="O1200" i="3" s="1"/>
  <c r="M1536" i="3"/>
  <c r="F1710" i="3" a="1"/>
  <c r="F1710" i="3" s="1"/>
  <c r="V1710" i="3" s="1"/>
  <c r="M1405" i="3"/>
  <c r="N1218" i="3"/>
  <c r="P1218" i="3" s="1"/>
  <c r="M1723" i="3"/>
  <c r="F1723" i="14" s="1"/>
  <c r="F1729" i="3" a="1"/>
  <c r="F1729" i="3" s="1"/>
  <c r="V1729" i="3" s="1"/>
  <c r="N1086" i="3"/>
  <c r="O1086" i="3" s="1"/>
  <c r="N1354" i="3"/>
  <c r="M1537" i="3"/>
  <c r="F1658" i="3" a="1"/>
  <c r="F1658" i="3" s="1"/>
  <c r="V1658" i="3" s="1"/>
  <c r="M1597" i="3"/>
  <c r="N1359" i="3"/>
  <c r="M1755" i="3"/>
  <c r="F1772" i="3" a="1"/>
  <c r="F1772" i="3" s="1"/>
  <c r="V1772" i="3" s="1"/>
  <c r="N1204" i="3"/>
  <c r="O1204" i="3" s="1"/>
  <c r="N1142" i="3"/>
  <c r="O1142" i="3" s="1"/>
  <c r="M1605" i="3"/>
  <c r="P1194" i="3"/>
  <c r="M1753" i="3"/>
  <c r="F1756" i="3" a="1"/>
  <c r="F1756" i="3" s="1"/>
  <c r="V1756" i="3" s="1"/>
  <c r="M1518" i="3"/>
  <c r="F1533" i="3" a="1"/>
  <c r="F1533" i="3" s="1"/>
  <c r="V1533" i="3" s="1"/>
  <c r="N1277" i="3"/>
  <c r="P1277" i="3" s="1"/>
  <c r="N1234" i="3"/>
  <c r="O1234" i="3" s="1"/>
  <c r="M1564" i="3"/>
  <c r="N1318" i="3"/>
  <c r="O1318" i="3" s="1"/>
  <c r="N1233" i="3"/>
  <c r="O1233" i="3" s="1"/>
  <c r="N1294" i="3"/>
  <c r="O1294" i="3" s="1"/>
  <c r="M1480" i="3"/>
  <c r="F1499" i="3" a="1"/>
  <c r="F1499" i="3" s="1"/>
  <c r="V1499" i="3" s="1"/>
  <c r="P1175" i="3"/>
  <c r="P1246" i="3"/>
  <c r="N1299" i="3"/>
  <c r="O1299" i="3" s="1"/>
  <c r="N1227" i="3"/>
  <c r="O1227" i="3" s="1"/>
  <c r="F1824" i="14"/>
  <c r="F1824" i="16"/>
  <c r="M1834" i="3"/>
  <c r="F1845" i="3" a="1"/>
  <c r="F1845" i="3" s="1"/>
  <c r="V1845" i="3" s="1"/>
  <c r="O1242" i="3"/>
  <c r="P1242" i="3"/>
  <c r="N1254" i="3"/>
  <c r="G1254" i="14" s="1"/>
  <c r="G1269" i="3" a="1"/>
  <c r="G1269" i="3" s="1"/>
  <c r="W1269" i="3" s="1"/>
  <c r="G1242" i="14"/>
  <c r="H1168" i="14"/>
  <c r="H1145" i="16"/>
  <c r="H1157" i="14"/>
  <c r="H1125" i="14"/>
  <c r="H1078" i="16"/>
  <c r="H1112" i="16"/>
  <c r="H1109" i="16"/>
  <c r="H1157" i="16"/>
  <c r="H1222" i="14"/>
  <c r="H1125" i="16"/>
  <c r="H1263" i="14"/>
  <c r="H1137" i="16"/>
  <c r="H1109" i="14"/>
  <c r="G1162" i="14"/>
  <c r="G1162" i="16"/>
  <c r="I1117" i="14"/>
  <c r="J1117" i="14" s="1"/>
  <c r="K1117" i="14" s="1"/>
  <c r="I1117" i="16"/>
  <c r="J1117" i="16" s="1"/>
  <c r="K1117" i="16" s="1"/>
  <c r="I1207" i="14"/>
  <c r="J1207" i="14" s="1"/>
  <c r="K1207" i="14" s="1"/>
  <c r="I1207" i="16"/>
  <c r="G1225" i="14"/>
  <c r="G1225" i="16"/>
  <c r="H1078" i="14"/>
  <c r="F1581" i="14"/>
  <c r="F1581" i="16"/>
  <c r="H1263" i="16"/>
  <c r="J1263" i="16"/>
  <c r="K1263" i="16" s="1"/>
  <c r="I1197" i="14"/>
  <c r="J1197" i="14" s="1"/>
  <c r="K1197" i="14" s="1"/>
  <c r="I1197" i="16"/>
  <c r="I1084" i="14"/>
  <c r="J1084" i="14" s="1"/>
  <c r="K1084" i="14" s="1"/>
  <c r="I1084" i="16"/>
  <c r="J1084" i="16" s="1"/>
  <c r="K1084" i="16" s="1"/>
  <c r="H1112" i="14"/>
  <c r="F1453" i="14"/>
  <c r="F1453" i="16"/>
  <c r="G1171" i="14"/>
  <c r="G1171" i="16"/>
  <c r="H1168" i="16"/>
  <c r="J1168" i="16"/>
  <c r="K1168" i="16" s="1"/>
  <c r="F1640" i="14"/>
  <c r="F1640" i="16"/>
  <c r="F1588" i="14"/>
  <c r="F1588" i="16"/>
  <c r="G1124" i="14"/>
  <c r="G1124" i="16"/>
  <c r="G1075" i="14"/>
  <c r="G1075" i="16"/>
  <c r="H1031" i="16"/>
  <c r="F1529" i="14"/>
  <c r="F1529" i="16"/>
  <c r="I1286" i="14"/>
  <c r="J1286" i="14" s="1"/>
  <c r="K1286" i="14" s="1"/>
  <c r="I1286" i="16"/>
  <c r="J1286" i="16" s="1"/>
  <c r="K1286" i="16" s="1"/>
  <c r="I1035" i="14"/>
  <c r="J1035" i="14" s="1"/>
  <c r="K1035" i="14" s="1"/>
  <c r="I1035" i="16"/>
  <c r="J1035" i="16" s="1"/>
  <c r="K1035" i="16" s="1"/>
  <c r="G1187" i="14"/>
  <c r="G1187" i="16"/>
  <c r="F1468" i="14"/>
  <c r="F1468" i="16"/>
  <c r="F1528" i="14"/>
  <c r="F1528" i="16"/>
  <c r="H1031" i="14"/>
  <c r="F1742" i="14"/>
  <c r="F1742" i="16"/>
  <c r="F1395" i="14"/>
  <c r="F1395" i="16"/>
  <c r="I1321" i="14"/>
  <c r="J1321" i="14" s="1"/>
  <c r="K1321" i="14" s="1"/>
  <c r="I1321" i="16"/>
  <c r="J1321" i="16" s="1"/>
  <c r="K1321" i="16" s="1"/>
  <c r="G1139" i="14"/>
  <c r="G1139" i="16"/>
  <c r="I1149" i="14"/>
  <c r="J1149" i="14" s="1"/>
  <c r="K1149" i="14" s="1"/>
  <c r="I1149" i="16"/>
  <c r="J1149" i="16" s="1"/>
  <c r="K1149" i="16" s="1"/>
  <c r="G1228" i="14"/>
  <c r="G1228" i="16"/>
  <c r="G1131" i="14"/>
  <c r="G1131" i="16"/>
  <c r="F1512" i="3" a="1"/>
  <c r="F1512" i="3" s="1"/>
  <c r="V1512" i="3" s="1"/>
  <c r="I1098" i="14"/>
  <c r="J1098" i="14" s="1"/>
  <c r="K1098" i="14" s="1"/>
  <c r="I1098" i="16"/>
  <c r="J1098" i="16" s="1"/>
  <c r="K1098" i="16" s="1"/>
  <c r="I1206" i="14"/>
  <c r="J1206" i="14" s="1"/>
  <c r="K1206" i="14" s="1"/>
  <c r="I1206" i="16"/>
  <c r="G1273" i="14"/>
  <c r="G1273" i="16"/>
  <c r="I1274" i="14"/>
  <c r="J1274" i="14" s="1"/>
  <c r="K1274" i="14" s="1"/>
  <c r="I1274" i="16"/>
  <c r="J1274" i="16" s="1"/>
  <c r="K1274" i="16" s="1"/>
  <c r="I1047" i="14"/>
  <c r="J1047" i="14" s="1"/>
  <c r="K1047" i="14" s="1"/>
  <c r="I1047" i="16"/>
  <c r="J1047" i="16" s="1"/>
  <c r="K1047" i="16" s="1"/>
  <c r="I1103" i="14"/>
  <c r="J1103" i="14" s="1"/>
  <c r="K1103" i="14" s="1"/>
  <c r="I1103" i="16"/>
  <c r="J1103" i="16" s="1"/>
  <c r="K1103" i="16" s="1"/>
  <c r="H1222" i="16"/>
  <c r="J1222" i="16"/>
  <c r="K1222" i="16" s="1"/>
  <c r="G1154" i="14"/>
  <c r="G1154" i="16"/>
  <c r="G1182" i="14"/>
  <c r="G1182" i="16"/>
  <c r="I1176" i="14"/>
  <c r="J1176" i="14" s="1"/>
  <c r="K1176" i="14" s="1"/>
  <c r="I1176" i="16"/>
  <c r="H1137" i="14"/>
  <c r="H1059" i="16"/>
  <c r="F1506" i="14"/>
  <c r="F1506" i="16"/>
  <c r="F1641" i="14"/>
  <c r="F1641" i="16"/>
  <c r="H1145" i="14"/>
  <c r="G1290" i="3" a="1"/>
  <c r="G1290" i="3" s="1"/>
  <c r="W1290" i="3" s="1"/>
  <c r="G1190" i="3" a="1"/>
  <c r="G1190" i="3" s="1"/>
  <c r="W1190" i="3" s="1"/>
  <c r="G1166" i="3" a="1"/>
  <c r="G1166" i="3" s="1"/>
  <c r="W1166" i="3" s="1"/>
  <c r="G1305" i="3" a="1"/>
  <c r="G1305" i="3" s="1"/>
  <c r="W1305" i="3" s="1"/>
  <c r="G1211" i="3" a="1"/>
  <c r="G1211" i="3" s="1"/>
  <c r="W1211" i="3" s="1"/>
  <c r="G1261" i="3" a="1"/>
  <c r="G1261" i="3" s="1"/>
  <c r="W1261" i="3" s="1"/>
  <c r="G1296" i="3" a="1"/>
  <c r="G1296" i="3" s="1"/>
  <c r="W1296" i="3" s="1"/>
  <c r="G1214" i="3" a="1"/>
  <c r="G1214" i="3" s="1"/>
  <c r="W1214" i="3" s="1"/>
  <c r="G1147" i="3" a="1"/>
  <c r="G1147" i="3" s="1"/>
  <c r="W1147" i="3" s="1"/>
  <c r="G1153" i="3" a="1"/>
  <c r="G1153" i="3" s="1"/>
  <c r="W1153" i="3" s="1"/>
  <c r="G1188" i="3" a="1"/>
  <c r="G1188" i="3" s="1"/>
  <c r="W1188" i="3" s="1"/>
  <c r="G1244" i="3" a="1"/>
  <c r="G1244" i="3" s="1"/>
  <c r="W1244" i="3" s="1"/>
  <c r="H928" i="16" l="1"/>
  <c r="P1359" i="3"/>
  <c r="M1495" i="3"/>
  <c r="H889" i="14"/>
  <c r="F1477" i="16"/>
  <c r="H928" i="14"/>
  <c r="H949" i="14"/>
  <c r="H949" i="16"/>
  <c r="H900" i="16"/>
  <c r="H900" i="14"/>
  <c r="H889" i="16"/>
  <c r="O977" i="3"/>
  <c r="P977" i="3"/>
  <c r="F977" i="14"/>
  <c r="F977" i="16"/>
  <c r="F1434" i="14"/>
  <c r="F1434" i="16"/>
  <c r="V1460" i="3"/>
  <c r="F1484" i="3" s="1" a="1"/>
  <c r="F1484" i="3" s="1"/>
  <c r="M1460" i="3"/>
  <c r="O965" i="3"/>
  <c r="P965" i="3"/>
  <c r="G965" i="14"/>
  <c r="G965" i="16"/>
  <c r="I1015" i="14"/>
  <c r="J1015" i="14" s="1"/>
  <c r="K1015" i="14" s="1"/>
  <c r="I1015" i="16"/>
  <c r="J1015" i="16" s="1"/>
  <c r="K1015" i="16" s="1"/>
  <c r="V992" i="3"/>
  <c r="F998" i="3" s="1" a="1"/>
  <c r="F998" i="3" s="1"/>
  <c r="M992" i="3"/>
  <c r="I906" i="14"/>
  <c r="J906" i="14" s="1"/>
  <c r="K906" i="14" s="1"/>
  <c r="I906" i="16"/>
  <c r="J906" i="16" s="1"/>
  <c r="K906" i="16" s="1"/>
  <c r="V1447" i="3"/>
  <c r="F1558" i="3" s="1" a="1"/>
  <c r="F1558" i="3" s="1"/>
  <c r="M1447" i="3"/>
  <c r="F1331" i="16"/>
  <c r="F1331" i="14"/>
  <c r="W989" i="3"/>
  <c r="G1092" i="3" s="1" a="1"/>
  <c r="G1092" i="3" s="1"/>
  <c r="N989" i="3"/>
  <c r="F1568" i="16"/>
  <c r="F1568" i="14"/>
  <c r="F1239" i="14"/>
  <c r="F1239" i="16"/>
  <c r="F1417" i="16"/>
  <c r="F1417" i="14"/>
  <c r="V1337" i="3"/>
  <c r="F1358" i="3" s="1" a="1"/>
  <c r="F1358" i="3" s="1"/>
  <c r="M1337" i="3"/>
  <c r="I957" i="14"/>
  <c r="J957" i="14" s="1"/>
  <c r="K957" i="14" s="1"/>
  <c r="I957" i="16"/>
  <c r="J957" i="16" s="1"/>
  <c r="K957" i="16" s="1"/>
  <c r="V1584" i="3"/>
  <c r="F1600" i="3" s="1" a="1"/>
  <c r="F1600" i="3" s="1"/>
  <c r="M1584" i="3"/>
  <c r="V1256" i="3"/>
  <c r="F1270" i="3" s="1" a="1"/>
  <c r="F1270" i="3" s="1"/>
  <c r="M1256" i="3"/>
  <c r="I962" i="16"/>
  <c r="J962" i="16" s="1"/>
  <c r="K962" i="16" s="1"/>
  <c r="I962" i="14"/>
  <c r="J962" i="14" s="1"/>
  <c r="K962" i="14" s="1"/>
  <c r="V1437" i="3"/>
  <c r="F1450" i="3" s="1" a="1"/>
  <c r="F1450" i="3" s="1"/>
  <c r="M1437" i="3"/>
  <c r="F1433" i="14"/>
  <c r="F1433" i="16"/>
  <c r="F1030" i="16"/>
  <c r="F1030" i="14"/>
  <c r="O1030" i="3"/>
  <c r="P1030" i="3"/>
  <c r="F1596" i="16"/>
  <c r="F1596" i="14"/>
  <c r="F1166" i="14"/>
  <c r="F1166" i="16"/>
  <c r="F1352" i="16"/>
  <c r="F1352" i="14"/>
  <c r="V1446" i="3"/>
  <c r="F1556" i="3" s="1" a="1"/>
  <c r="F1556" i="3" s="1"/>
  <c r="M1446" i="3"/>
  <c r="V1041" i="3"/>
  <c r="F1054" i="3" s="1" a="1"/>
  <c r="F1054" i="3" s="1"/>
  <c r="M1041" i="3"/>
  <c r="V1610" i="3"/>
  <c r="F1622" i="3" s="1" a="1"/>
  <c r="F1622" i="3" s="1"/>
  <c r="M1610" i="3"/>
  <c r="V1280" i="3"/>
  <c r="F1295" i="3" s="1" a="1"/>
  <c r="F1295" i="3" s="1"/>
  <c r="M1280" i="3"/>
  <c r="V1367" i="3"/>
  <c r="F1462" i="3" s="1" a="1"/>
  <c r="F1462" i="3" s="1"/>
  <c r="M1367" i="3"/>
  <c r="F1538" i="14"/>
  <c r="F1538" i="16"/>
  <c r="O920" i="3"/>
  <c r="P920" i="3"/>
  <c r="G920" i="14"/>
  <c r="G920" i="16"/>
  <c r="F1451" i="16"/>
  <c r="F1451" i="14"/>
  <c r="F1563" i="14"/>
  <c r="F1563" i="16"/>
  <c r="V1660" i="3"/>
  <c r="F1675" i="3" s="1" a="1"/>
  <c r="F1675" i="3" s="1"/>
  <c r="M1660" i="3"/>
  <c r="W926" i="3"/>
  <c r="G1042" i="3" s="1" a="1"/>
  <c r="G1042" i="3" s="1"/>
  <c r="N926" i="3"/>
  <c r="V1604" i="3"/>
  <c r="F1616" i="3" s="1" a="1"/>
  <c r="F1616" i="3" s="1"/>
  <c r="M1604" i="3"/>
  <c r="V1579" i="3"/>
  <c r="F1594" i="3" s="1" a="1"/>
  <c r="F1594" i="3" s="1"/>
  <c r="M1579" i="3"/>
  <c r="F1359" i="16"/>
  <c r="F1359" i="14"/>
  <c r="H1217" i="16"/>
  <c r="O1359" i="3"/>
  <c r="P1200" i="3"/>
  <c r="O1218" i="3"/>
  <c r="P1252" i="3"/>
  <c r="P1204" i="3"/>
  <c r="O1277" i="3"/>
  <c r="P1227" i="3"/>
  <c r="P1142" i="3"/>
  <c r="H1217" i="14"/>
  <c r="P1234" i="3"/>
  <c r="P1299" i="3"/>
  <c r="P1233" i="3"/>
  <c r="P1318" i="3"/>
  <c r="M1756" i="3"/>
  <c r="F1778" i="3" a="1"/>
  <c r="F1778" i="3" s="1"/>
  <c r="V1778" i="3" s="1"/>
  <c r="M1729" i="3"/>
  <c r="F1729" i="14" s="1"/>
  <c r="F1889" i="3" a="1"/>
  <c r="F1889" i="3" s="1"/>
  <c r="V1889" i="3" s="1"/>
  <c r="M1533" i="3"/>
  <c r="F1648" i="3" a="1"/>
  <c r="F1648" i="3" s="1"/>
  <c r="V1648" i="3" s="1"/>
  <c r="N1211" i="3"/>
  <c r="O1211" i="3" s="1"/>
  <c r="P1086" i="3"/>
  <c r="N1188" i="3"/>
  <c r="N1305" i="3"/>
  <c r="O1305" i="3" s="1"/>
  <c r="I1242" i="14"/>
  <c r="J1242" i="14" s="1"/>
  <c r="K1242" i="14" s="1"/>
  <c r="N1244" i="3"/>
  <c r="O1244" i="3" s="1"/>
  <c r="N1153" i="3"/>
  <c r="O1153" i="3" s="1"/>
  <c r="N1166" i="3"/>
  <c r="O1166" i="3" s="1"/>
  <c r="M1512" i="3"/>
  <c r="F1527" i="3" a="1"/>
  <c r="F1527" i="3" s="1"/>
  <c r="V1527" i="3" s="1"/>
  <c r="H1286" i="14"/>
  <c r="P1294" i="3"/>
  <c r="N1147" i="3"/>
  <c r="M1772" i="3"/>
  <c r="F1875" i="3" a="1"/>
  <c r="F1875" i="3" s="1"/>
  <c r="V1875" i="3" s="1"/>
  <c r="F1723" i="16"/>
  <c r="M1658" i="3"/>
  <c r="F1673" i="3" a="1"/>
  <c r="F1673" i="3" s="1"/>
  <c r="V1673" i="3" s="1"/>
  <c r="N1190" i="3"/>
  <c r="O1190" i="3" s="1"/>
  <c r="M1710" i="3"/>
  <c r="F1726" i="3" a="1"/>
  <c r="F1726" i="3" s="1"/>
  <c r="V1726" i="3" s="1"/>
  <c r="N1261" i="3"/>
  <c r="O1261" i="3" s="1"/>
  <c r="N1214" i="3"/>
  <c r="O1214" i="3" s="1"/>
  <c r="N1296" i="3"/>
  <c r="O1296" i="3" s="1"/>
  <c r="N1290" i="3"/>
  <c r="M1499" i="3"/>
  <c r="M1668" i="3"/>
  <c r="N1269" i="3"/>
  <c r="G1269" i="14" s="1"/>
  <c r="G1375" i="3" a="1"/>
  <c r="G1375" i="3" s="1"/>
  <c r="W1375" i="3" s="1"/>
  <c r="G1254" i="16"/>
  <c r="O1254" i="3"/>
  <c r="P1254" i="3"/>
  <c r="I1242" i="16"/>
  <c r="J1242" i="16" s="1"/>
  <c r="K1242" i="16" s="1"/>
  <c r="M1845" i="3"/>
  <c r="F1873" i="3" a="1"/>
  <c r="F1873" i="3" s="1"/>
  <c r="V1873" i="3" s="1"/>
  <c r="F1834" i="14"/>
  <c r="F1834" i="16"/>
  <c r="H1047" i="16"/>
  <c r="H1084" i="16"/>
  <c r="H1149" i="14"/>
  <c r="H1206" i="14"/>
  <c r="H1207" i="14"/>
  <c r="H1098" i="16"/>
  <c r="H1084" i="14"/>
  <c r="H1274" i="14"/>
  <c r="H1117" i="14"/>
  <c r="H1321" i="16"/>
  <c r="H1035" i="16"/>
  <c r="H1197" i="14"/>
  <c r="H1149" i="16"/>
  <c r="H1321" i="14"/>
  <c r="H1098" i="14"/>
  <c r="G1235" i="14"/>
  <c r="G1235" i="16"/>
  <c r="G1285" i="14"/>
  <c r="G1285" i="16"/>
  <c r="G1068" i="14"/>
  <c r="G1068" i="16"/>
  <c r="F1755" i="14"/>
  <c r="F1755" i="16"/>
  <c r="G1203" i="14"/>
  <c r="G1203" i="16"/>
  <c r="H1047" i="14"/>
  <c r="F1753" i="14"/>
  <c r="F1753" i="16"/>
  <c r="F1607" i="3" a="1"/>
  <c r="F1607" i="3" s="1"/>
  <c r="V1607" i="3" s="1"/>
  <c r="H1117" i="16"/>
  <c r="G1186" i="14"/>
  <c r="G1186" i="16"/>
  <c r="I1187" i="14"/>
  <c r="J1187" i="14" s="1"/>
  <c r="K1187" i="14" s="1"/>
  <c r="I1187" i="16"/>
  <c r="G1111" i="14"/>
  <c r="G1111" i="16"/>
  <c r="F1537" i="14"/>
  <c r="F1537" i="16"/>
  <c r="H1197" i="16"/>
  <c r="J1197" i="16"/>
  <c r="K1197" i="16" s="1"/>
  <c r="G1189" i="14"/>
  <c r="G1189" i="16"/>
  <c r="F1617" i="3" a="1"/>
  <c r="F1617" i="3" s="1"/>
  <c r="V1617" i="3" s="1"/>
  <c r="F1536" i="14"/>
  <c r="F1536" i="16"/>
  <c r="G1208" i="14"/>
  <c r="G1208" i="16"/>
  <c r="I1154" i="14"/>
  <c r="J1154" i="14" s="1"/>
  <c r="K1154" i="14" s="1"/>
  <c r="I1154" i="16"/>
  <c r="J1154" i="16" s="1"/>
  <c r="K1154" i="16" s="1"/>
  <c r="I1225" i="14"/>
  <c r="J1225" i="14" s="1"/>
  <c r="K1225" i="14" s="1"/>
  <c r="I1225" i="16"/>
  <c r="J1225" i="16" s="1"/>
  <c r="K1225" i="16" s="1"/>
  <c r="I1124" i="14"/>
  <c r="J1124" i="14" s="1"/>
  <c r="K1124" i="14" s="1"/>
  <c r="I1124" i="16"/>
  <c r="J1124" i="16" s="1"/>
  <c r="K1124" i="16" s="1"/>
  <c r="I1273" i="14"/>
  <c r="J1273" i="14" s="1"/>
  <c r="K1273" i="14" s="1"/>
  <c r="I1273" i="16"/>
  <c r="H1176" i="16"/>
  <c r="J1176" i="16"/>
  <c r="K1176" i="16" s="1"/>
  <c r="H1103" i="16"/>
  <c r="H1035" i="14"/>
  <c r="G1300" i="14"/>
  <c r="G1300" i="16"/>
  <c r="I1228" i="14"/>
  <c r="J1228" i="14" s="1"/>
  <c r="K1228" i="14" s="1"/>
  <c r="I1228" i="16"/>
  <c r="J1228" i="16" s="1"/>
  <c r="K1228" i="16" s="1"/>
  <c r="I1162" i="14"/>
  <c r="J1162" i="14" s="1"/>
  <c r="K1162" i="14" s="1"/>
  <c r="I1162" i="16"/>
  <c r="J1162" i="16" s="1"/>
  <c r="K1162" i="16" s="1"/>
  <c r="I1182" i="14"/>
  <c r="J1182" i="14" s="1"/>
  <c r="K1182" i="14" s="1"/>
  <c r="I1182" i="16"/>
  <c r="J1182" i="16" s="1"/>
  <c r="K1182" i="16" s="1"/>
  <c r="I1171" i="14"/>
  <c r="J1171" i="14" s="1"/>
  <c r="K1171" i="14" s="1"/>
  <c r="I1171" i="16"/>
  <c r="I1075" i="14"/>
  <c r="J1075" i="14" s="1"/>
  <c r="K1075" i="14" s="1"/>
  <c r="I1075" i="16"/>
  <c r="J1075" i="16" s="1"/>
  <c r="K1075" i="16" s="1"/>
  <c r="H1176" i="14"/>
  <c r="H1103" i="14"/>
  <c r="H1274" i="16"/>
  <c r="H1286" i="16"/>
  <c r="F1651" i="14"/>
  <c r="F1651" i="16"/>
  <c r="F1507" i="3" a="1"/>
  <c r="F1507" i="3" s="1"/>
  <c r="V1507" i="3" s="1"/>
  <c r="I1131" i="14"/>
  <c r="J1131" i="14" s="1"/>
  <c r="K1131" i="14" s="1"/>
  <c r="I1131" i="16"/>
  <c r="J1131" i="16" s="1"/>
  <c r="K1131" i="16" s="1"/>
  <c r="G1279" i="14"/>
  <c r="G1279" i="16"/>
  <c r="F1496" i="14"/>
  <c r="F1496" i="16"/>
  <c r="F1582" i="3" a="1"/>
  <c r="F1582" i="3" s="1"/>
  <c r="V1582" i="3" s="1"/>
  <c r="H1207" i="16"/>
  <c r="J1207" i="16"/>
  <c r="K1207" i="16" s="1"/>
  <c r="F1680" i="3" a="1"/>
  <c r="F1680" i="3" s="1"/>
  <c r="V1680" i="3" s="1"/>
  <c r="G1336" i="14"/>
  <c r="G1336" i="16"/>
  <c r="G1127" i="14"/>
  <c r="G1127" i="16"/>
  <c r="G1169" i="14"/>
  <c r="G1169" i="16"/>
  <c r="G1338" i="14"/>
  <c r="G1338" i="16"/>
  <c r="I1139" i="14"/>
  <c r="J1139" i="14" s="1"/>
  <c r="K1139" i="14" s="1"/>
  <c r="I1139" i="16"/>
  <c r="J1139" i="16" s="1"/>
  <c r="K1139" i="16" s="1"/>
  <c r="G1114" i="14"/>
  <c r="G1114" i="16"/>
  <c r="F1480" i="14"/>
  <c r="F1480" i="16"/>
  <c r="H1206" i="16"/>
  <c r="J1206" i="16"/>
  <c r="K1206" i="16" s="1"/>
  <c r="F1420" i="3" a="1"/>
  <c r="F1420" i="3" s="1"/>
  <c r="V1420" i="3" s="1"/>
  <c r="F1518" i="14"/>
  <c r="F1518" i="16"/>
  <c r="G1210" i="3" a="1"/>
  <c r="G1210" i="3" s="1"/>
  <c r="W1210" i="3" s="1"/>
  <c r="G1220" i="3" a="1"/>
  <c r="G1220" i="3" s="1"/>
  <c r="W1220" i="3" s="1"/>
  <c r="G1219" i="3" a="1"/>
  <c r="G1219" i="3" s="1"/>
  <c r="W1219" i="3" s="1"/>
  <c r="G1260" i="3" a="1"/>
  <c r="G1260" i="3" s="1"/>
  <c r="W1260" i="3" s="1"/>
  <c r="G1292" i="3" a="1"/>
  <c r="G1292" i="3" s="1"/>
  <c r="W1292" i="3" s="1"/>
  <c r="G1306" i="3" a="1"/>
  <c r="G1306" i="3" s="1"/>
  <c r="W1306" i="3" s="1"/>
  <c r="G1243" i="3" a="1"/>
  <c r="G1243" i="3" s="1"/>
  <c r="W1243" i="3" s="1"/>
  <c r="G1250" i="3" a="1"/>
  <c r="G1250" i="3" s="1"/>
  <c r="W1250" i="3" s="1"/>
  <c r="G1471" i="3" a="1"/>
  <c r="G1471" i="3" s="1"/>
  <c r="W1471" i="3" s="1"/>
  <c r="G1159" i="3" a="1"/>
  <c r="G1159" i="3" s="1"/>
  <c r="W1159" i="3" s="1"/>
  <c r="G1472" i="3" a="1"/>
  <c r="G1472" i="3" s="1"/>
  <c r="W1472" i="3" s="1"/>
  <c r="G1239" i="3" a="1"/>
  <c r="G1239" i="3" s="1"/>
  <c r="W1239" i="3" s="1"/>
  <c r="G1313" i="3" a="1"/>
  <c r="G1313" i="3" s="1"/>
  <c r="W1313" i="3" s="1"/>
  <c r="G1329" i="3" a="1"/>
  <c r="G1329" i="3" s="1"/>
  <c r="W1329" i="3" s="1"/>
  <c r="G1195" i="3" a="1"/>
  <c r="G1195" i="3" s="1"/>
  <c r="W1195" i="3" s="1"/>
  <c r="H906" i="16" l="1"/>
  <c r="H906" i="14"/>
  <c r="P926" i="3"/>
  <c r="O926" i="3"/>
  <c r="G926" i="16"/>
  <c r="G926" i="14"/>
  <c r="F1280" i="14"/>
  <c r="F1280" i="16"/>
  <c r="V1556" i="3"/>
  <c r="F1574" i="3" s="1" a="1"/>
  <c r="F1574" i="3" s="1"/>
  <c r="M1556" i="3"/>
  <c r="I1030" i="16"/>
  <c r="J1030" i="16" s="1"/>
  <c r="K1030" i="16" s="1"/>
  <c r="I1030" i="14"/>
  <c r="J1030" i="14" s="1"/>
  <c r="K1030" i="14" s="1"/>
  <c r="H962" i="16"/>
  <c r="H957" i="14"/>
  <c r="V1558" i="3"/>
  <c r="F1571" i="3" s="1" a="1"/>
  <c r="F1571" i="3" s="1"/>
  <c r="M1558" i="3"/>
  <c r="H1015" i="14"/>
  <c r="V1484" i="3"/>
  <c r="F1498" i="3" s="1" a="1"/>
  <c r="F1498" i="3" s="1"/>
  <c r="M1484" i="3"/>
  <c r="W1042" i="3"/>
  <c r="G1058" i="3" s="1" a="1"/>
  <c r="G1058" i="3" s="1"/>
  <c r="N1042" i="3"/>
  <c r="V1295" i="3"/>
  <c r="F1308" i="3" s="1" a="1"/>
  <c r="F1308" i="3" s="1"/>
  <c r="M1295" i="3"/>
  <c r="F1660" i="14"/>
  <c r="F1660" i="16"/>
  <c r="F1610" i="16"/>
  <c r="F1610" i="14"/>
  <c r="V1675" i="3"/>
  <c r="F1690" i="3" s="1" a="1"/>
  <c r="F1690" i="3" s="1"/>
  <c r="M1675" i="3"/>
  <c r="I920" i="16"/>
  <c r="J920" i="16" s="1"/>
  <c r="K920" i="16" s="1"/>
  <c r="I920" i="14"/>
  <c r="J920" i="14" s="1"/>
  <c r="K920" i="14" s="1"/>
  <c r="V1622" i="3"/>
  <c r="F1632" i="3" s="1" a="1"/>
  <c r="F1632" i="3" s="1"/>
  <c r="M1622" i="3"/>
  <c r="F1256" i="14"/>
  <c r="F1256" i="16"/>
  <c r="F1337" i="16"/>
  <c r="F1337" i="14"/>
  <c r="G989" i="14"/>
  <c r="O989" i="3"/>
  <c r="P989" i="3"/>
  <c r="G989" i="16"/>
  <c r="F1579" i="16"/>
  <c r="F1579" i="14"/>
  <c r="F1041" i="16"/>
  <c r="P1041" i="3"/>
  <c r="O1041" i="3"/>
  <c r="F1041" i="14"/>
  <c r="V1270" i="3"/>
  <c r="F1371" i="3" s="1" a="1"/>
  <c r="F1371" i="3" s="1"/>
  <c r="M1270" i="3"/>
  <c r="V1358" i="3"/>
  <c r="F1483" i="3" s="1" a="1"/>
  <c r="F1483" i="3" s="1"/>
  <c r="M1358" i="3"/>
  <c r="W1092" i="3"/>
  <c r="G1105" i="3" s="1" a="1"/>
  <c r="G1105" i="3" s="1"/>
  <c r="N1092" i="3"/>
  <c r="V1594" i="3"/>
  <c r="F1608" i="3" s="1" a="1"/>
  <c r="F1608" i="3" s="1"/>
  <c r="M1594" i="3"/>
  <c r="V1054" i="3"/>
  <c r="F1069" i="3" s="1" a="1"/>
  <c r="F1069" i="3" s="1"/>
  <c r="M1054" i="3"/>
  <c r="F1437" i="14"/>
  <c r="F1437" i="16"/>
  <c r="F1584" i="14"/>
  <c r="F1584" i="16"/>
  <c r="P992" i="3"/>
  <c r="O992" i="3"/>
  <c r="F992" i="14"/>
  <c r="F992" i="16"/>
  <c r="F1604" i="14"/>
  <c r="F1604" i="16"/>
  <c r="F1367" i="16"/>
  <c r="F1367" i="14"/>
  <c r="V1450" i="3"/>
  <c r="F1557" i="3" s="1" a="1"/>
  <c r="F1557" i="3" s="1"/>
  <c r="M1450" i="3"/>
  <c r="V1600" i="3"/>
  <c r="F1611" i="3" s="1" a="1"/>
  <c r="F1611" i="3" s="1"/>
  <c r="M1600" i="3"/>
  <c r="V998" i="3"/>
  <c r="F1012" i="3" s="1" a="1"/>
  <c r="F1012" i="3" s="1"/>
  <c r="M998" i="3"/>
  <c r="I965" i="14"/>
  <c r="J965" i="14" s="1"/>
  <c r="K965" i="14" s="1"/>
  <c r="I965" i="16"/>
  <c r="J965" i="16" s="1"/>
  <c r="K965" i="16" s="1"/>
  <c r="I977" i="14"/>
  <c r="J977" i="14" s="1"/>
  <c r="K977" i="14" s="1"/>
  <c r="I977" i="16"/>
  <c r="J977" i="16" s="1"/>
  <c r="K977" i="16" s="1"/>
  <c r="V1616" i="3"/>
  <c r="F1636" i="3" s="1" a="1"/>
  <c r="F1636" i="3" s="1"/>
  <c r="M1616" i="3"/>
  <c r="V1462" i="3"/>
  <c r="F1479" i="3" s="1" a="1"/>
  <c r="F1479" i="3" s="1"/>
  <c r="M1462" i="3"/>
  <c r="F1446" i="14"/>
  <c r="F1446" i="16"/>
  <c r="H962" i="14"/>
  <c r="H957" i="16"/>
  <c r="F1447" i="14"/>
  <c r="F1447" i="16"/>
  <c r="H1015" i="16"/>
  <c r="F1460" i="16"/>
  <c r="F1460" i="14"/>
  <c r="F1729" i="16"/>
  <c r="P1244" i="3"/>
  <c r="H1242" i="14"/>
  <c r="P1214" i="3"/>
  <c r="P1261" i="3"/>
  <c r="P1153" i="3"/>
  <c r="P1190" i="3"/>
  <c r="I1254" i="14"/>
  <c r="J1254" i="14" s="1"/>
  <c r="K1254" i="14" s="1"/>
  <c r="P1166" i="3"/>
  <c r="P1211" i="3"/>
  <c r="M1875" i="3"/>
  <c r="F1887" i="3" a="1"/>
  <c r="F1887" i="3" s="1"/>
  <c r="V1887" i="3" s="1"/>
  <c r="M1582" i="3"/>
  <c r="F1595" i="3" a="1"/>
  <c r="F1595" i="3" s="1"/>
  <c r="V1595" i="3" s="1"/>
  <c r="M1507" i="3"/>
  <c r="F1519" i="3" a="1"/>
  <c r="F1519" i="3" s="1"/>
  <c r="V1519" i="3" s="1"/>
  <c r="M1778" i="3"/>
  <c r="F1792" i="3" a="1"/>
  <c r="F1792" i="3" s="1"/>
  <c r="V1792" i="3" s="1"/>
  <c r="N1329" i="3"/>
  <c r="O1329" i="3" s="1"/>
  <c r="N1306" i="3"/>
  <c r="O1306" i="3" s="1"/>
  <c r="N1243" i="3"/>
  <c r="O1243" i="3" s="1"/>
  <c r="M1420" i="3"/>
  <c r="I1254" i="16"/>
  <c r="J1254" i="16" s="1"/>
  <c r="K1254" i="16" s="1"/>
  <c r="M1726" i="3"/>
  <c r="F1731" i="3" a="1"/>
  <c r="F1731" i="3" s="1"/>
  <c r="V1731" i="3" s="1"/>
  <c r="M1648" i="3"/>
  <c r="F1665" i="3" a="1"/>
  <c r="F1665" i="3" s="1"/>
  <c r="V1665" i="3" s="1"/>
  <c r="N1313" i="3"/>
  <c r="O1313" i="3" s="1"/>
  <c r="M1889" i="3"/>
  <c r="F1889" i="16" s="1"/>
  <c r="F1908" i="3" a="1"/>
  <c r="F1908" i="3" s="1"/>
  <c r="V1908" i="3" s="1"/>
  <c r="N1260" i="3"/>
  <c r="P1260" i="3" s="1"/>
  <c r="M1527" i="3"/>
  <c r="F1545" i="3" a="1"/>
  <c r="F1545" i="3" s="1"/>
  <c r="V1545" i="3" s="1"/>
  <c r="M1607" i="3"/>
  <c r="F1619" i="3" a="1"/>
  <c r="F1619" i="3" s="1"/>
  <c r="V1619" i="3" s="1"/>
  <c r="G1269" i="16"/>
  <c r="P1296" i="3"/>
  <c r="N1195" i="3"/>
  <c r="O1195" i="3" s="1"/>
  <c r="M1617" i="3"/>
  <c r="N1239" i="3"/>
  <c r="O1239" i="3" s="1"/>
  <c r="N1472" i="3"/>
  <c r="N1159" i="3"/>
  <c r="P1159" i="3" s="1"/>
  <c r="N1220" i="3"/>
  <c r="P1220" i="3" s="1"/>
  <c r="M1680" i="3"/>
  <c r="F1691" i="3" a="1"/>
  <c r="F1691" i="3" s="1"/>
  <c r="V1691" i="3" s="1"/>
  <c r="P1305" i="3"/>
  <c r="N1292" i="3"/>
  <c r="O1292" i="3" s="1"/>
  <c r="N1219" i="3"/>
  <c r="P1219" i="3" s="1"/>
  <c r="N1471" i="3"/>
  <c r="P1471" i="3" s="1"/>
  <c r="N1210" i="3"/>
  <c r="O1210" i="3" s="1"/>
  <c r="M1673" i="3"/>
  <c r="F1688" i="3" a="1"/>
  <c r="F1688" i="3" s="1"/>
  <c r="V1688" i="3" s="1"/>
  <c r="N1250" i="3"/>
  <c r="P1250" i="3" s="1"/>
  <c r="F1845" i="16"/>
  <c r="F1845" i="14"/>
  <c r="M1873" i="3"/>
  <c r="F1979" i="3" a="1"/>
  <c r="F1979" i="3" s="1"/>
  <c r="V1979" i="3" s="1"/>
  <c r="N1375" i="3"/>
  <c r="G1375" i="16" s="1"/>
  <c r="G1393" i="3" a="1"/>
  <c r="G1393" i="3" s="1"/>
  <c r="W1393" i="3" s="1"/>
  <c r="H1242" i="16"/>
  <c r="O1269" i="3"/>
  <c r="P1269" i="3"/>
  <c r="H1228" i="16"/>
  <c r="H1124" i="16"/>
  <c r="H1154" i="16"/>
  <c r="H1139" i="14"/>
  <c r="H1182" i="16"/>
  <c r="H1075" i="14"/>
  <c r="H1154" i="14"/>
  <c r="G1238" i="14"/>
  <c r="G1238" i="16"/>
  <c r="I1285" i="14"/>
  <c r="J1285" i="14" s="1"/>
  <c r="K1285" i="14" s="1"/>
  <c r="I1285" i="16"/>
  <c r="I1338" i="14"/>
  <c r="J1338" i="14" s="1"/>
  <c r="K1338" i="14" s="1"/>
  <c r="I1338" i="16"/>
  <c r="J1338" i="16" s="1"/>
  <c r="K1338" i="16" s="1"/>
  <c r="I1114" i="14"/>
  <c r="J1114" i="14" s="1"/>
  <c r="K1114" i="14" s="1"/>
  <c r="I1114" i="16"/>
  <c r="J1114" i="16" s="1"/>
  <c r="K1114" i="16" s="1"/>
  <c r="I1189" i="14"/>
  <c r="J1189" i="14" s="1"/>
  <c r="K1189" i="14" s="1"/>
  <c r="I1189" i="16"/>
  <c r="H1139" i="16"/>
  <c r="F1564" i="14"/>
  <c r="F1564" i="16"/>
  <c r="H1171" i="16"/>
  <c r="J1171" i="16"/>
  <c r="K1171" i="16" s="1"/>
  <c r="H1162" i="14"/>
  <c r="F1710" i="14"/>
  <c r="F1710" i="16"/>
  <c r="H1187" i="14"/>
  <c r="H1273" i="16"/>
  <c r="J1273" i="16"/>
  <c r="K1273" i="16" s="1"/>
  <c r="G1160" i="14"/>
  <c r="G1160" i="16"/>
  <c r="I1169" i="14"/>
  <c r="J1169" i="14" s="1"/>
  <c r="K1169" i="14" s="1"/>
  <c r="I1169" i="16"/>
  <c r="G1281" i="14"/>
  <c r="G1281" i="16"/>
  <c r="F1658" i="14"/>
  <c r="F1658" i="16"/>
  <c r="H1075" i="16"/>
  <c r="H1273" i="14"/>
  <c r="H1225" i="14"/>
  <c r="G1178" i="14"/>
  <c r="G1178" i="16"/>
  <c r="G1143" i="14"/>
  <c r="G1143" i="16"/>
  <c r="I1111" i="14"/>
  <c r="J1111" i="14" s="1"/>
  <c r="K1111" i="14" s="1"/>
  <c r="I1111" i="16"/>
  <c r="J1111" i="16" s="1"/>
  <c r="K1111" i="16" s="1"/>
  <c r="G1246" i="14"/>
  <c r="G1246" i="16"/>
  <c r="H1131" i="16"/>
  <c r="H1171" i="14"/>
  <c r="F1772" i="14"/>
  <c r="F1772" i="16"/>
  <c r="F1533" i="14"/>
  <c r="F1533" i="16"/>
  <c r="I1279" i="14"/>
  <c r="J1279" i="14" s="1"/>
  <c r="K1279" i="14" s="1"/>
  <c r="I1279" i="16"/>
  <c r="F1635" i="3" a="1"/>
  <c r="F1635" i="3" s="1"/>
  <c r="V1635" i="3" s="1"/>
  <c r="I1208" i="14"/>
  <c r="J1208" i="14" s="1"/>
  <c r="K1208" i="14" s="1"/>
  <c r="I1208" i="16"/>
  <c r="F1510" i="3" a="1"/>
  <c r="F1510" i="3" s="1"/>
  <c r="V1510" i="3" s="1"/>
  <c r="F1405" i="14"/>
  <c r="F1405" i="16"/>
  <c r="F1668" i="14"/>
  <c r="F1668" i="16"/>
  <c r="H1182" i="14"/>
  <c r="H1228" i="14"/>
  <c r="I1203" i="14"/>
  <c r="J1203" i="14" s="1"/>
  <c r="K1203" i="14" s="1"/>
  <c r="I1203" i="16"/>
  <c r="G1165" i="14"/>
  <c r="G1165" i="16"/>
  <c r="G1175" i="14"/>
  <c r="G1175" i="16"/>
  <c r="I1127" i="14"/>
  <c r="J1127" i="14" s="1"/>
  <c r="K1127" i="14" s="1"/>
  <c r="I1127" i="16"/>
  <c r="G1134" i="14"/>
  <c r="G1134" i="16"/>
  <c r="I1235" i="14"/>
  <c r="J1235" i="14" s="1"/>
  <c r="K1235" i="14" s="1"/>
  <c r="I1235" i="16"/>
  <c r="G1289" i="14"/>
  <c r="G1289" i="16"/>
  <c r="F1512" i="14"/>
  <c r="F1512" i="16"/>
  <c r="H1131" i="14"/>
  <c r="H1162" i="16"/>
  <c r="H1124" i="14"/>
  <c r="G1201" i="14"/>
  <c r="G1201" i="16"/>
  <c r="I1300" i="14"/>
  <c r="J1300" i="14" s="1"/>
  <c r="K1300" i="14" s="1"/>
  <c r="I1300" i="16"/>
  <c r="J1300" i="16" s="1"/>
  <c r="K1300" i="16" s="1"/>
  <c r="G1194" i="14"/>
  <c r="G1194" i="16"/>
  <c r="I1068" i="14"/>
  <c r="J1068" i="14" s="1"/>
  <c r="K1068" i="14" s="1"/>
  <c r="I1068" i="16"/>
  <c r="J1068" i="16" s="1"/>
  <c r="K1068" i="16" s="1"/>
  <c r="I1186" i="14"/>
  <c r="J1186" i="14" s="1"/>
  <c r="K1186" i="14" s="1"/>
  <c r="I1186" i="16"/>
  <c r="F1495" i="14"/>
  <c r="F1495" i="16"/>
  <c r="H1225" i="16"/>
  <c r="F1605" i="14"/>
  <c r="F1605" i="16"/>
  <c r="F1756" i="14"/>
  <c r="F1756" i="16"/>
  <c r="H1187" i="16"/>
  <c r="J1187" i="16"/>
  <c r="K1187" i="16" s="1"/>
  <c r="F1597" i="14"/>
  <c r="F1597" i="16"/>
  <c r="G1334" i="3" a="1"/>
  <c r="G1334" i="3" s="1"/>
  <c r="W1334" i="3" s="1"/>
  <c r="G1316" i="3" a="1"/>
  <c r="G1316" i="3" s="1"/>
  <c r="W1316" i="3" s="1"/>
  <c r="G1161" i="3" a="1"/>
  <c r="G1161" i="3" s="1"/>
  <c r="W1161" i="3" s="1"/>
  <c r="G1213" i="3" a="1"/>
  <c r="G1213" i="3" s="1"/>
  <c r="W1213" i="3" s="1"/>
  <c r="G1268" i="3" a="1"/>
  <c r="G1268" i="3" s="1"/>
  <c r="W1268" i="3" s="1"/>
  <c r="G1304" i="3" a="1"/>
  <c r="G1304" i="3" s="1"/>
  <c r="W1304" i="3" s="1"/>
  <c r="G1183" i="3" a="1"/>
  <c r="G1183" i="3" s="1"/>
  <c r="W1183" i="3" s="1"/>
  <c r="G1174" i="3" a="1"/>
  <c r="G1174" i="3" s="1"/>
  <c r="W1174" i="3" s="1"/>
  <c r="G1382" i="3" a="1"/>
  <c r="G1382" i="3" s="1"/>
  <c r="W1382" i="3" s="1"/>
  <c r="G1309" i="3" a="1"/>
  <c r="G1309" i="3" s="1"/>
  <c r="W1309" i="3" s="1"/>
  <c r="G1240" i="3" a="1"/>
  <c r="G1240" i="3" s="1"/>
  <c r="W1240" i="3" s="1"/>
  <c r="G1202" i="3" a="1"/>
  <c r="G1202" i="3" s="1"/>
  <c r="W1202" i="3" s="1"/>
  <c r="H965" i="16" l="1"/>
  <c r="H977" i="14"/>
  <c r="H965" i="14"/>
  <c r="H977" i="16"/>
  <c r="V1636" i="3"/>
  <c r="F1652" i="3" s="1" a="1"/>
  <c r="F1652" i="3" s="1"/>
  <c r="M1636" i="3"/>
  <c r="G1092" i="16"/>
  <c r="O1092" i="3"/>
  <c r="P1092" i="3"/>
  <c r="G1092" i="14"/>
  <c r="F1295" i="14"/>
  <c r="F1295" i="16"/>
  <c r="V1571" i="3"/>
  <c r="F1586" i="3" s="1" a="1"/>
  <c r="F1586" i="3" s="1"/>
  <c r="M1571" i="3"/>
  <c r="V1574" i="3"/>
  <c r="F1587" i="3" s="1" a="1"/>
  <c r="F1587" i="3" s="1"/>
  <c r="M1574" i="3"/>
  <c r="O998" i="3"/>
  <c r="P998" i="3"/>
  <c r="F998" i="14"/>
  <c r="F998" i="16"/>
  <c r="W1105" i="3"/>
  <c r="G1115" i="3" s="1" a="1"/>
  <c r="G1115" i="3" s="1"/>
  <c r="N1105" i="3"/>
  <c r="V1308" i="3"/>
  <c r="F1324" i="3" s="1" a="1"/>
  <c r="F1324" i="3" s="1"/>
  <c r="M1308" i="3"/>
  <c r="V1012" i="3"/>
  <c r="F1019" i="3" s="1" a="1"/>
  <c r="F1019" i="3" s="1"/>
  <c r="M1012" i="3"/>
  <c r="F1358" i="14"/>
  <c r="F1358" i="16"/>
  <c r="F1675" i="16"/>
  <c r="F1675" i="14"/>
  <c r="O1042" i="3"/>
  <c r="G1042" i="14"/>
  <c r="G1042" i="16"/>
  <c r="P1042" i="3"/>
  <c r="F1600" i="16"/>
  <c r="F1600" i="14"/>
  <c r="O1054" i="3"/>
  <c r="F1054" i="14"/>
  <c r="F1054" i="16"/>
  <c r="P1054" i="3"/>
  <c r="V1483" i="3"/>
  <c r="F1497" i="3" s="1" a="1"/>
  <c r="F1497" i="3" s="1"/>
  <c r="M1483" i="3"/>
  <c r="V1690" i="3"/>
  <c r="F1711" i="3" s="1" a="1"/>
  <c r="F1711" i="3" s="1"/>
  <c r="M1690" i="3"/>
  <c r="W1058" i="3"/>
  <c r="G1080" i="3" s="1" a="1"/>
  <c r="G1080" i="3" s="1"/>
  <c r="N1058" i="3"/>
  <c r="H1030" i="16"/>
  <c r="V1611" i="3"/>
  <c r="F1624" i="3" s="1" a="1"/>
  <c r="F1624" i="3" s="1"/>
  <c r="M1611" i="3"/>
  <c r="V1069" i="3"/>
  <c r="F1083" i="3" s="1" a="1"/>
  <c r="F1083" i="3" s="1"/>
  <c r="M1069" i="3"/>
  <c r="F1270" i="14"/>
  <c r="F1270" i="16"/>
  <c r="F1622" i="16"/>
  <c r="F1622" i="14"/>
  <c r="F1484" i="16"/>
  <c r="F1484" i="14"/>
  <c r="H1030" i="14"/>
  <c r="F1462" i="14"/>
  <c r="F1462" i="16"/>
  <c r="F1450" i="16"/>
  <c r="F1450" i="14"/>
  <c r="I992" i="14"/>
  <c r="J992" i="14" s="1"/>
  <c r="K992" i="14" s="1"/>
  <c r="I992" i="16"/>
  <c r="J992" i="16" s="1"/>
  <c r="K992" i="16" s="1"/>
  <c r="F1594" i="14"/>
  <c r="F1594" i="16"/>
  <c r="V1371" i="3"/>
  <c r="F1384" i="3" s="1" a="1"/>
  <c r="F1384" i="3" s="1"/>
  <c r="M1371" i="3"/>
  <c r="V1632" i="3"/>
  <c r="F1748" i="3" s="1" a="1"/>
  <c r="F1748" i="3" s="1"/>
  <c r="M1632" i="3"/>
  <c r="V1498" i="3"/>
  <c r="F1511" i="3" s="1" a="1"/>
  <c r="F1511" i="3" s="1"/>
  <c r="M1498" i="3"/>
  <c r="I926" i="16"/>
  <c r="J926" i="16" s="1"/>
  <c r="K926" i="16" s="1"/>
  <c r="I926" i="14"/>
  <c r="J926" i="14" s="1"/>
  <c r="K926" i="14" s="1"/>
  <c r="V1608" i="3"/>
  <c r="F1620" i="3" s="1" a="1"/>
  <c r="F1620" i="3" s="1"/>
  <c r="M1608" i="3"/>
  <c r="I989" i="14"/>
  <c r="J989" i="14" s="1"/>
  <c r="K989" i="14" s="1"/>
  <c r="I989" i="16"/>
  <c r="J989" i="16" s="1"/>
  <c r="K989" i="16" s="1"/>
  <c r="H920" i="16"/>
  <c r="V1479" i="3"/>
  <c r="F1489" i="3" s="1" a="1"/>
  <c r="F1489" i="3" s="1"/>
  <c r="M1479" i="3"/>
  <c r="V1557" i="3"/>
  <c r="F1572" i="3" s="1" a="1"/>
  <c r="F1572" i="3" s="1"/>
  <c r="M1557" i="3"/>
  <c r="F1616" i="14"/>
  <c r="F1616" i="16"/>
  <c r="I1041" i="14"/>
  <c r="J1041" i="14" s="1"/>
  <c r="K1041" i="14" s="1"/>
  <c r="I1041" i="16"/>
  <c r="J1041" i="16" s="1"/>
  <c r="K1041" i="16" s="1"/>
  <c r="H920" i="14"/>
  <c r="F1558" i="16"/>
  <c r="F1558" i="14"/>
  <c r="F1556" i="14"/>
  <c r="F1556" i="16"/>
  <c r="O1471" i="3"/>
  <c r="O1220" i="3"/>
  <c r="P1243" i="3"/>
  <c r="P1313" i="3"/>
  <c r="P1239" i="3"/>
  <c r="G1375" i="14"/>
  <c r="F1889" i="14"/>
  <c r="O1260" i="3"/>
  <c r="H1254" i="14"/>
  <c r="I1269" i="14"/>
  <c r="J1269" i="14" s="1"/>
  <c r="K1269" i="14" s="1"/>
  <c r="P1306" i="3"/>
  <c r="O1219" i="3"/>
  <c r="O1159" i="3"/>
  <c r="H1254" i="16"/>
  <c r="P1195" i="3"/>
  <c r="H1068" i="16"/>
  <c r="P1329" i="3"/>
  <c r="O1250" i="3"/>
  <c r="M1792" i="3"/>
  <c r="F1807" i="3" a="1"/>
  <c r="F1807" i="3" s="1"/>
  <c r="V1807" i="3" s="1"/>
  <c r="N1382" i="3"/>
  <c r="O1382" i="3" s="1"/>
  <c r="N1174" i="3"/>
  <c r="P1174" i="3" s="1"/>
  <c r="N1334" i="3"/>
  <c r="O1334" i="3" s="1"/>
  <c r="M1665" i="3"/>
  <c r="F1676" i="3" a="1"/>
  <c r="F1676" i="3" s="1"/>
  <c r="V1676" i="3" s="1"/>
  <c r="M1519" i="3"/>
  <c r="F1540" i="3" a="1"/>
  <c r="F1540" i="3" s="1"/>
  <c r="V1540" i="3" s="1"/>
  <c r="M1635" i="3"/>
  <c r="M1887" i="3"/>
  <c r="F1907" i="3" a="1"/>
  <c r="F1907" i="3" s="1"/>
  <c r="V1907" i="3" s="1"/>
  <c r="M1688" i="3"/>
  <c r="F1697" i="3" a="1"/>
  <c r="F1697" i="3" s="1"/>
  <c r="V1697" i="3" s="1"/>
  <c r="M1595" i="3"/>
  <c r="F1609" i="3" a="1"/>
  <c r="F1609" i="3" s="1"/>
  <c r="V1609" i="3" s="1"/>
  <c r="P1210" i="3"/>
  <c r="M1619" i="3"/>
  <c r="F1633" i="3" a="1"/>
  <c r="F1633" i="3" s="1"/>
  <c r="V1633" i="3" s="1"/>
  <c r="M1545" i="3"/>
  <c r="F1562" i="3" a="1"/>
  <c r="F1562" i="3" s="1"/>
  <c r="V1562" i="3" s="1"/>
  <c r="N1304" i="3"/>
  <c r="M1510" i="3"/>
  <c r="M1908" i="3"/>
  <c r="F1908" i="14" s="1"/>
  <c r="F1922" i="3" a="1"/>
  <c r="F1922" i="3" s="1"/>
  <c r="V1922" i="3" s="1"/>
  <c r="P1292" i="3"/>
  <c r="N1161" i="3"/>
  <c r="M1731" i="3"/>
  <c r="F1749" i="3" a="1"/>
  <c r="F1749" i="3" s="1"/>
  <c r="V1749" i="3" s="1"/>
  <c r="N1316" i="3"/>
  <c r="O1316" i="3" s="1"/>
  <c r="N1183" i="3"/>
  <c r="O1183" i="3" s="1"/>
  <c r="N1202" i="3"/>
  <c r="N1240" i="3"/>
  <c r="O1240" i="3" s="1"/>
  <c r="N1268" i="3"/>
  <c r="O1268" i="3" s="1"/>
  <c r="I1269" i="16"/>
  <c r="H1269" i="16" s="1"/>
  <c r="N1309" i="3"/>
  <c r="O1309" i="3" s="1"/>
  <c r="N1213" i="3"/>
  <c r="P1213" i="3" s="1"/>
  <c r="M1691" i="3"/>
  <c r="F1699" i="3" a="1"/>
  <c r="F1699" i="3" s="1"/>
  <c r="V1699" i="3" s="1"/>
  <c r="H1208" i="14"/>
  <c r="N1393" i="3"/>
  <c r="G1393" i="16" s="1"/>
  <c r="G1408" i="3" a="1"/>
  <c r="G1408" i="3" s="1"/>
  <c r="W1408" i="3" s="1"/>
  <c r="F1873" i="14"/>
  <c r="F1873" i="16"/>
  <c r="O1375" i="3"/>
  <c r="P1375" i="3"/>
  <c r="M1979" i="3"/>
  <c r="F1998" i="3" a="1"/>
  <c r="F1998" i="3" s="1"/>
  <c r="V1998" i="3" s="1"/>
  <c r="H1114" i="16"/>
  <c r="H1338" i="14"/>
  <c r="H1189" i="14"/>
  <c r="H1300" i="16"/>
  <c r="H1338" i="16"/>
  <c r="I1194" i="14"/>
  <c r="J1194" i="14" s="1"/>
  <c r="K1194" i="14" s="1"/>
  <c r="I1194" i="16"/>
  <c r="J1194" i="16" s="1"/>
  <c r="K1194" i="16" s="1"/>
  <c r="H1186" i="14"/>
  <c r="H1127" i="16"/>
  <c r="J1127" i="16"/>
  <c r="K1127" i="16" s="1"/>
  <c r="H1279" i="14"/>
  <c r="H1285" i="16"/>
  <c r="J1285" i="16"/>
  <c r="K1285" i="16" s="1"/>
  <c r="G1359" i="14"/>
  <c r="G1359" i="16"/>
  <c r="G1294" i="14"/>
  <c r="G1294" i="16"/>
  <c r="G1252" i="14"/>
  <c r="G1252" i="16"/>
  <c r="G1233" i="14"/>
  <c r="G1233" i="16"/>
  <c r="F1680" i="14"/>
  <c r="F1680" i="16"/>
  <c r="H1203" i="14"/>
  <c r="F1875" i="14"/>
  <c r="F1875" i="16"/>
  <c r="F1648" i="14"/>
  <c r="F1648" i="16"/>
  <c r="G1299" i="14"/>
  <c r="G1299" i="16"/>
  <c r="F1527" i="14"/>
  <c r="F1527" i="16"/>
  <c r="H1127" i="14"/>
  <c r="F1617" i="14"/>
  <c r="F1617" i="16"/>
  <c r="F1582" i="14"/>
  <c r="F1582" i="16"/>
  <c r="H1169" i="16"/>
  <c r="J1169" i="16"/>
  <c r="K1169" i="16" s="1"/>
  <c r="F1607" i="14"/>
  <c r="F1607" i="16"/>
  <c r="H1285" i="14"/>
  <c r="H1208" i="16"/>
  <c r="J1208" i="16"/>
  <c r="K1208" i="16" s="1"/>
  <c r="G1142" i="14"/>
  <c r="G1142" i="16"/>
  <c r="I1246" i="14"/>
  <c r="J1246" i="14" s="1"/>
  <c r="K1246" i="14" s="1"/>
  <c r="I1246" i="16"/>
  <c r="I1238" i="14"/>
  <c r="J1238" i="14" s="1"/>
  <c r="K1238" i="14" s="1"/>
  <c r="I1238" i="16"/>
  <c r="G1234" i="14"/>
  <c r="G1234" i="16"/>
  <c r="I1143" i="14"/>
  <c r="J1143" i="14" s="1"/>
  <c r="K1143" i="14" s="1"/>
  <c r="I1143" i="16"/>
  <c r="J1143" i="16" s="1"/>
  <c r="K1143" i="16" s="1"/>
  <c r="G1354" i="14"/>
  <c r="G1354" i="16"/>
  <c r="G1227" i="14"/>
  <c r="G1227" i="16"/>
  <c r="H1068" i="14"/>
  <c r="H1300" i="14"/>
  <c r="H1235" i="16"/>
  <c r="J1235" i="16"/>
  <c r="K1235" i="16" s="1"/>
  <c r="F1436" i="3" a="1"/>
  <c r="F1436" i="3" s="1"/>
  <c r="V1436" i="3" s="1"/>
  <c r="F1778" i="14"/>
  <c r="F1778" i="16"/>
  <c r="H1114" i="14"/>
  <c r="G1277" i="14"/>
  <c r="G1277" i="16"/>
  <c r="H1203" i="16"/>
  <c r="J1203" i="16"/>
  <c r="K1203" i="16" s="1"/>
  <c r="I1178" i="14"/>
  <c r="J1178" i="14" s="1"/>
  <c r="K1178" i="14" s="1"/>
  <c r="I1178" i="16"/>
  <c r="G1200" i="14"/>
  <c r="G1200" i="16"/>
  <c r="G1318" i="14"/>
  <c r="G1318" i="16"/>
  <c r="H1111" i="16"/>
  <c r="H1169" i="14"/>
  <c r="I1201" i="14"/>
  <c r="J1201" i="14" s="1"/>
  <c r="K1201" i="14" s="1"/>
  <c r="I1201" i="16"/>
  <c r="G1086" i="14"/>
  <c r="G1086" i="16"/>
  <c r="I1175" i="14"/>
  <c r="J1175" i="14" s="1"/>
  <c r="K1175" i="14" s="1"/>
  <c r="I1175" i="16"/>
  <c r="I1289" i="14"/>
  <c r="J1289" i="14" s="1"/>
  <c r="K1289" i="14" s="1"/>
  <c r="I1289" i="16"/>
  <c r="F1673" i="14"/>
  <c r="F1673" i="16"/>
  <c r="H1235" i="14"/>
  <c r="F1499" i="14"/>
  <c r="F1499" i="16"/>
  <c r="F1507" i="14"/>
  <c r="F1507" i="16"/>
  <c r="H1111" i="14"/>
  <c r="F1726" i="14"/>
  <c r="F1726" i="16"/>
  <c r="H1189" i="16"/>
  <c r="J1189" i="16"/>
  <c r="K1189" i="16" s="1"/>
  <c r="G1218" i="14"/>
  <c r="G1218" i="16"/>
  <c r="I1281" i="14"/>
  <c r="J1281" i="14" s="1"/>
  <c r="K1281" i="14" s="1"/>
  <c r="I1281" i="16"/>
  <c r="I1160" i="14"/>
  <c r="J1160" i="14" s="1"/>
  <c r="K1160" i="14" s="1"/>
  <c r="I1160" i="16"/>
  <c r="J1160" i="16" s="1"/>
  <c r="K1160" i="16" s="1"/>
  <c r="I1165" i="14"/>
  <c r="J1165" i="14" s="1"/>
  <c r="K1165" i="14" s="1"/>
  <c r="I1165" i="16"/>
  <c r="J1165" i="16" s="1"/>
  <c r="K1165" i="16" s="1"/>
  <c r="G1204" i="14"/>
  <c r="G1204" i="16"/>
  <c r="H1186" i="16"/>
  <c r="J1186" i="16"/>
  <c r="K1186" i="16" s="1"/>
  <c r="H1279" i="16"/>
  <c r="J1279" i="16"/>
  <c r="K1279" i="16" s="1"/>
  <c r="G1485" i="3" a="1"/>
  <c r="G1485" i="3" s="1"/>
  <c r="W1485" i="3" s="1"/>
  <c r="G1266" i="3" a="1"/>
  <c r="G1266" i="3" s="1"/>
  <c r="W1266" i="3" s="1"/>
  <c r="G1328" i="3" a="1"/>
  <c r="G1328" i="3" s="1"/>
  <c r="W1328" i="3" s="1"/>
  <c r="G1221" i="3" a="1"/>
  <c r="G1221" i="3" s="1"/>
  <c r="W1221" i="3" s="1"/>
  <c r="G1241" i="3" a="1"/>
  <c r="G1241" i="3" s="1"/>
  <c r="W1241" i="3" s="1"/>
  <c r="G1383" i="3" a="1"/>
  <c r="G1383" i="3" s="1"/>
  <c r="W1383" i="3" s="1"/>
  <c r="G1223" i="3" a="1"/>
  <c r="G1223" i="3" s="1"/>
  <c r="W1223" i="3" s="1"/>
  <c r="G1476" i="3" a="1"/>
  <c r="G1476" i="3" s="1"/>
  <c r="W1476" i="3" s="1"/>
  <c r="G1170" i="3" a="1"/>
  <c r="G1170" i="3" s="1"/>
  <c r="W1170" i="3" s="1"/>
  <c r="G1215" i="3" a="1"/>
  <c r="G1215" i="3" s="1"/>
  <c r="W1215" i="3" s="1"/>
  <c r="G1341" i="3" a="1"/>
  <c r="G1341" i="3" s="1"/>
  <c r="W1341" i="3" s="1"/>
  <c r="G1310" i="3" a="1"/>
  <c r="G1310" i="3" s="1"/>
  <c r="W1310" i="3" s="1"/>
  <c r="G1256" i="3" a="1"/>
  <c r="G1256" i="3" s="1"/>
  <c r="W1256" i="3" s="1"/>
  <c r="G1258" i="3" a="1"/>
  <c r="G1258" i="3" s="1"/>
  <c r="W1258" i="3" s="1"/>
  <c r="G1322" i="3" a="1"/>
  <c r="G1322" i="3" s="1"/>
  <c r="W1322" i="3" s="1"/>
  <c r="H1041" i="16" l="1"/>
  <c r="H989" i="14"/>
  <c r="H1041" i="14"/>
  <c r="H926" i="14"/>
  <c r="H989" i="16"/>
  <c r="F1690" i="14"/>
  <c r="F1690" i="16"/>
  <c r="P1069" i="3"/>
  <c r="F1069" i="14"/>
  <c r="F1069" i="16"/>
  <c r="O1069" i="3"/>
  <c r="V1711" i="3"/>
  <c r="F1727" i="3" s="1" a="1"/>
  <c r="F1727" i="3" s="1"/>
  <c r="M1711" i="3"/>
  <c r="F1498" i="14"/>
  <c r="F1498" i="16"/>
  <c r="H992" i="14"/>
  <c r="V1083" i="3"/>
  <c r="F1148" i="3" s="1" a="1"/>
  <c r="F1148" i="3" s="1"/>
  <c r="M1083" i="3"/>
  <c r="F1483" i="16"/>
  <c r="F1483" i="14"/>
  <c r="P1012" i="3"/>
  <c r="O1012" i="3"/>
  <c r="F1012" i="16"/>
  <c r="F1012" i="14"/>
  <c r="F1557" i="14"/>
  <c r="F1557" i="16"/>
  <c r="V1511" i="3"/>
  <c r="F1526" i="3" s="1" a="1"/>
  <c r="F1526" i="3" s="1"/>
  <c r="M1511" i="3"/>
  <c r="H992" i="16"/>
  <c r="F1611" i="14"/>
  <c r="F1611" i="16"/>
  <c r="V1497" i="3"/>
  <c r="F1509" i="3" s="1" a="1"/>
  <c r="F1509" i="3" s="1"/>
  <c r="M1497" i="3"/>
  <c r="V1019" i="3"/>
  <c r="F1134" i="3" s="1" a="1"/>
  <c r="F1134" i="3" s="1"/>
  <c r="M1019" i="3"/>
  <c r="I998" i="16"/>
  <c r="J998" i="16" s="1"/>
  <c r="K998" i="16" s="1"/>
  <c r="I998" i="14"/>
  <c r="J998" i="14" s="1"/>
  <c r="K998" i="14" s="1"/>
  <c r="V1572" i="3"/>
  <c r="F1590" i="3" s="1" a="1"/>
  <c r="F1590" i="3" s="1"/>
  <c r="M1572" i="3"/>
  <c r="F1608" i="14"/>
  <c r="F1608" i="16"/>
  <c r="F1632" i="14"/>
  <c r="F1632" i="16"/>
  <c r="V1624" i="3"/>
  <c r="F1634" i="3" s="1" a="1"/>
  <c r="F1634" i="3" s="1"/>
  <c r="M1624" i="3"/>
  <c r="F1308" i="14"/>
  <c r="F1308" i="16"/>
  <c r="F1574" i="14"/>
  <c r="F1574" i="16"/>
  <c r="I1092" i="14"/>
  <c r="J1092" i="14" s="1"/>
  <c r="K1092" i="14" s="1"/>
  <c r="I1092" i="16"/>
  <c r="J1092" i="16" s="1"/>
  <c r="K1092" i="16" s="1"/>
  <c r="F1479" i="16"/>
  <c r="F1479" i="14"/>
  <c r="V1620" i="3"/>
  <c r="F1637" i="3" s="1" a="1"/>
  <c r="F1637" i="3" s="1"/>
  <c r="M1620" i="3"/>
  <c r="V1748" i="3"/>
  <c r="F1762" i="3" s="1" a="1"/>
  <c r="F1762" i="3" s="1"/>
  <c r="M1748" i="3"/>
  <c r="I1042" i="16"/>
  <c r="J1042" i="16" s="1"/>
  <c r="K1042" i="16" s="1"/>
  <c r="I1042" i="14"/>
  <c r="J1042" i="14" s="1"/>
  <c r="K1042" i="14" s="1"/>
  <c r="V1324" i="3"/>
  <c r="F1336" i="3" s="1" a="1"/>
  <c r="F1336" i="3" s="1"/>
  <c r="M1324" i="3"/>
  <c r="V1587" i="3"/>
  <c r="F1603" i="3" s="1" a="1"/>
  <c r="F1603" i="3" s="1"/>
  <c r="M1587" i="3"/>
  <c r="V1489" i="3"/>
  <c r="F1520" i="3" s="1" a="1"/>
  <c r="F1520" i="3" s="1"/>
  <c r="M1489" i="3"/>
  <c r="H926" i="16"/>
  <c r="F1371" i="14"/>
  <c r="F1371" i="16"/>
  <c r="G1058" i="14"/>
  <c r="G1058" i="16"/>
  <c r="O1058" i="3"/>
  <c r="P1058" i="3"/>
  <c r="O1105" i="3"/>
  <c r="P1105" i="3"/>
  <c r="G1105" i="14"/>
  <c r="G1105" i="16"/>
  <c r="F1571" i="14"/>
  <c r="F1571" i="16"/>
  <c r="F1636" i="14"/>
  <c r="F1636" i="16"/>
  <c r="V1384" i="3"/>
  <c r="F1400" i="3" s="1" a="1"/>
  <c r="F1400" i="3" s="1"/>
  <c r="M1384" i="3"/>
  <c r="W1080" i="3"/>
  <c r="G1089" i="3" s="1" a="1"/>
  <c r="G1089" i="3" s="1"/>
  <c r="N1080" i="3"/>
  <c r="I1054" i="16"/>
  <c r="J1054" i="16" s="1"/>
  <c r="K1054" i="16" s="1"/>
  <c r="I1054" i="14"/>
  <c r="J1054" i="14" s="1"/>
  <c r="K1054" i="14" s="1"/>
  <c r="W1115" i="3"/>
  <c r="G1133" i="3" s="1" a="1"/>
  <c r="G1133" i="3" s="1"/>
  <c r="N1115" i="3"/>
  <c r="V1586" i="3"/>
  <c r="F1601" i="3" s="1" a="1"/>
  <c r="F1601" i="3" s="1"/>
  <c r="M1586" i="3"/>
  <c r="V1652" i="3"/>
  <c r="F1669" i="3" s="1" a="1"/>
  <c r="F1669" i="3" s="1"/>
  <c r="M1652" i="3"/>
  <c r="G1393" i="14"/>
  <c r="F1908" i="16"/>
  <c r="O1213" i="3"/>
  <c r="H1269" i="14"/>
  <c r="J1269" i="16"/>
  <c r="K1269" i="16" s="1"/>
  <c r="P1240" i="3"/>
  <c r="P1334" i="3"/>
  <c r="O1174" i="3"/>
  <c r="P1309" i="3"/>
  <c r="I1375" i="14"/>
  <c r="J1375" i="14" s="1"/>
  <c r="K1375" i="14" s="1"/>
  <c r="P1316" i="3"/>
  <c r="P1382" i="3"/>
  <c r="I1375" i="16"/>
  <c r="J1375" i="16" s="1"/>
  <c r="K1375" i="16" s="1"/>
  <c r="P1268" i="3"/>
  <c r="M1540" i="3"/>
  <c r="N1266" i="3"/>
  <c r="P1266" i="3" s="1"/>
  <c r="M1562" i="3"/>
  <c r="F1578" i="3" a="1"/>
  <c r="F1578" i="3" s="1"/>
  <c r="V1578" i="3" s="1"/>
  <c r="N1328" i="3"/>
  <c r="O1328" i="3" s="1"/>
  <c r="N1215" i="3"/>
  <c r="O1215" i="3" s="1"/>
  <c r="N1485" i="3"/>
  <c r="N1170" i="3"/>
  <c r="O1170" i="3" s="1"/>
  <c r="N1476" i="3"/>
  <c r="O1476" i="3" s="1"/>
  <c r="M1697" i="3"/>
  <c r="M1749" i="3"/>
  <c r="F1766" i="3" a="1"/>
  <c r="F1766" i="3" s="1"/>
  <c r="V1766" i="3" s="1"/>
  <c r="N1223" i="3"/>
  <c r="P1223" i="3" s="1"/>
  <c r="N1383" i="3"/>
  <c r="O1383" i="3" s="1"/>
  <c r="M1907" i="3"/>
  <c r="F1920" i="3" a="1"/>
  <c r="F1920" i="3" s="1"/>
  <c r="V1920" i="3" s="1"/>
  <c r="M1436" i="3"/>
  <c r="N1258" i="3"/>
  <c r="O1258" i="3" s="1"/>
  <c r="N1256" i="3"/>
  <c r="P1256" i="3" s="1"/>
  <c r="N1241" i="3"/>
  <c r="O1241" i="3" s="1"/>
  <c r="M1807" i="3"/>
  <c r="F1822" i="3" a="1"/>
  <c r="F1822" i="3" s="1"/>
  <c r="V1822" i="3" s="1"/>
  <c r="M1633" i="3"/>
  <c r="F1706" i="3" a="1"/>
  <c r="F1706" i="3" s="1"/>
  <c r="V1706" i="3" s="1"/>
  <c r="P1183" i="3"/>
  <c r="N1341" i="3"/>
  <c r="O1341" i="3" s="1"/>
  <c r="N1322" i="3"/>
  <c r="P1322" i="3" s="1"/>
  <c r="N1310" i="3"/>
  <c r="O1310" i="3" s="1"/>
  <c r="N1221" i="3"/>
  <c r="O1221" i="3" s="1"/>
  <c r="M1609" i="3"/>
  <c r="M1699" i="3"/>
  <c r="M1676" i="3"/>
  <c r="M1922" i="3"/>
  <c r="F1931" i="3" a="1"/>
  <c r="F1931" i="3" s="1"/>
  <c r="V1931" i="3" s="1"/>
  <c r="N1408" i="3"/>
  <c r="G1408" i="14" s="1"/>
  <c r="G1415" i="3" a="1"/>
  <c r="G1415" i="3" s="1"/>
  <c r="W1415" i="3" s="1"/>
  <c r="O1393" i="3"/>
  <c r="P1393" i="3"/>
  <c r="F1979" i="14"/>
  <c r="F1979" i="16"/>
  <c r="F2009" i="3" a="1"/>
  <c r="F2009" i="3" s="1"/>
  <c r="V2009" i="3" s="1"/>
  <c r="M1998" i="3"/>
  <c r="H1165" i="16"/>
  <c r="H1160" i="14"/>
  <c r="H1246" i="14"/>
  <c r="H1289" i="14"/>
  <c r="H1238" i="14"/>
  <c r="H1194" i="16"/>
  <c r="F1519" i="14"/>
  <c r="F1519" i="16"/>
  <c r="G1290" i="14"/>
  <c r="G1290" i="16"/>
  <c r="G1261" i="14"/>
  <c r="G1261" i="16"/>
  <c r="G1305" i="14"/>
  <c r="G1305" i="16"/>
  <c r="G1214" i="14"/>
  <c r="G1214" i="16"/>
  <c r="G1211" i="14"/>
  <c r="G1211" i="16"/>
  <c r="H1289" i="16"/>
  <c r="J1289" i="16"/>
  <c r="K1289" i="16" s="1"/>
  <c r="H1246" i="16"/>
  <c r="J1246" i="16"/>
  <c r="K1246" i="16" s="1"/>
  <c r="I1252" i="14"/>
  <c r="J1252" i="14" s="1"/>
  <c r="K1252" i="14" s="1"/>
  <c r="I1252" i="16"/>
  <c r="J1252" i="16" s="1"/>
  <c r="K1252" i="16" s="1"/>
  <c r="I1204" i="14"/>
  <c r="J1204" i="14" s="1"/>
  <c r="K1204" i="14" s="1"/>
  <c r="I1204" i="16"/>
  <c r="H1143" i="16"/>
  <c r="G1166" i="14"/>
  <c r="G1166" i="16"/>
  <c r="I1359" i="14"/>
  <c r="J1359" i="14" s="1"/>
  <c r="K1359" i="14" s="1"/>
  <c r="I1359" i="16"/>
  <c r="J1359" i="16" s="1"/>
  <c r="K1359" i="16" s="1"/>
  <c r="I1234" i="14"/>
  <c r="J1234" i="14" s="1"/>
  <c r="K1234" i="14" s="1"/>
  <c r="I1234" i="16"/>
  <c r="F1525" i="3" a="1"/>
  <c r="F1525" i="3" s="1"/>
  <c r="V1525" i="3" s="1"/>
  <c r="H1178" i="16"/>
  <c r="J1178" i="16"/>
  <c r="K1178" i="16" s="1"/>
  <c r="F1743" i="3" a="1"/>
  <c r="F1743" i="3" s="1"/>
  <c r="V1743" i="3" s="1"/>
  <c r="F1665" i="14"/>
  <c r="F1665" i="16"/>
  <c r="I1233" i="14"/>
  <c r="J1233" i="14" s="1"/>
  <c r="K1233" i="14" s="1"/>
  <c r="I1233" i="16"/>
  <c r="J1233" i="16" s="1"/>
  <c r="K1233" i="16" s="1"/>
  <c r="I1227" i="14"/>
  <c r="J1227" i="14" s="1"/>
  <c r="K1227" i="14" s="1"/>
  <c r="I1227" i="16"/>
  <c r="G1296" i="14"/>
  <c r="G1296" i="16"/>
  <c r="G1188" i="14"/>
  <c r="G1188" i="16"/>
  <c r="I1218" i="14"/>
  <c r="J1218" i="14" s="1"/>
  <c r="K1218" i="14" s="1"/>
  <c r="I1218" i="16"/>
  <c r="H1175" i="16"/>
  <c r="J1175" i="16"/>
  <c r="K1175" i="16" s="1"/>
  <c r="F1545" i="14"/>
  <c r="F1545" i="16"/>
  <c r="F1887" i="14"/>
  <c r="F1887" i="16"/>
  <c r="F1700" i="3" a="1"/>
  <c r="F1700" i="3" s="1"/>
  <c r="V1700" i="3" s="1"/>
  <c r="G1153" i="14"/>
  <c r="G1153" i="16"/>
  <c r="I1318" i="14"/>
  <c r="J1318" i="14" s="1"/>
  <c r="K1318" i="14" s="1"/>
  <c r="I1318" i="16"/>
  <c r="J1318" i="16" s="1"/>
  <c r="K1318" i="16" s="1"/>
  <c r="G1147" i="14"/>
  <c r="G1147" i="16"/>
  <c r="G1244" i="14"/>
  <c r="G1244" i="16"/>
  <c r="F1731" i="14"/>
  <c r="F1731" i="16"/>
  <c r="H1281" i="16"/>
  <c r="J1281" i="16"/>
  <c r="K1281" i="16" s="1"/>
  <c r="H1201" i="16"/>
  <c r="J1201" i="16"/>
  <c r="K1201" i="16" s="1"/>
  <c r="F1792" i="14"/>
  <c r="F1792" i="16"/>
  <c r="H1178" i="14"/>
  <c r="F1619" i="14"/>
  <c r="F1619" i="16"/>
  <c r="H1143" i="14"/>
  <c r="H1194" i="14"/>
  <c r="G1190" i="14"/>
  <c r="G1190" i="16"/>
  <c r="I1294" i="14"/>
  <c r="J1294" i="14" s="1"/>
  <c r="K1294" i="14" s="1"/>
  <c r="I1294" i="16"/>
  <c r="J1294" i="16" s="1"/>
  <c r="K1294" i="16" s="1"/>
  <c r="I1200" i="14"/>
  <c r="J1200" i="14" s="1"/>
  <c r="K1200" i="14" s="1"/>
  <c r="I1200" i="16"/>
  <c r="I1299" i="14"/>
  <c r="J1299" i="14" s="1"/>
  <c r="K1299" i="14" s="1"/>
  <c r="I1299" i="16"/>
  <c r="J1299" i="16" s="1"/>
  <c r="K1299" i="16" s="1"/>
  <c r="F1712" i="3" a="1"/>
  <c r="F1712" i="3" s="1"/>
  <c r="V1712" i="3" s="1"/>
  <c r="F1688" i="14"/>
  <c r="F1688" i="16"/>
  <c r="H1165" i="14"/>
  <c r="H1175" i="14"/>
  <c r="F1420" i="14"/>
  <c r="F1420" i="16"/>
  <c r="H1238" i="16"/>
  <c r="J1238" i="16"/>
  <c r="K1238" i="16" s="1"/>
  <c r="I1277" i="14"/>
  <c r="J1277" i="14" s="1"/>
  <c r="K1277" i="14" s="1"/>
  <c r="I1277" i="16"/>
  <c r="J1277" i="16" s="1"/>
  <c r="K1277" i="16" s="1"/>
  <c r="I1086" i="14"/>
  <c r="J1086" i="14" s="1"/>
  <c r="K1086" i="14" s="1"/>
  <c r="I1086" i="16"/>
  <c r="J1086" i="16" s="1"/>
  <c r="K1086" i="16" s="1"/>
  <c r="I1142" i="14"/>
  <c r="J1142" i="14" s="1"/>
  <c r="K1142" i="14" s="1"/>
  <c r="I1142" i="16"/>
  <c r="J1142" i="16" s="1"/>
  <c r="K1142" i="16" s="1"/>
  <c r="H1160" i="16"/>
  <c r="H1281" i="14"/>
  <c r="H1201" i="14"/>
  <c r="F1595" i="14"/>
  <c r="F1595" i="16"/>
  <c r="F1691" i="14"/>
  <c r="F1691" i="16"/>
  <c r="G1196" i="3" a="1"/>
  <c r="G1196" i="3" s="1"/>
  <c r="W1196" i="3" s="1"/>
  <c r="G1249" i="3" a="1"/>
  <c r="G1249" i="3" s="1"/>
  <c r="W1249" i="3" s="1"/>
  <c r="G1177" i="3" a="1"/>
  <c r="G1177" i="3" s="1"/>
  <c r="W1177" i="3" s="1"/>
  <c r="G1212" i="3" a="1"/>
  <c r="G1212" i="3" s="1"/>
  <c r="W1212" i="3" s="1"/>
  <c r="G1226" i="3" a="1"/>
  <c r="G1226" i="3" s="1"/>
  <c r="W1226" i="3" s="1"/>
  <c r="G1330" i="3" a="1"/>
  <c r="G1330" i="3" s="1"/>
  <c r="W1330" i="3" s="1"/>
  <c r="G1331" i="3" a="1"/>
  <c r="G1331" i="3" s="1"/>
  <c r="W1331" i="3" s="1"/>
  <c r="G1398" i="3" a="1"/>
  <c r="G1398" i="3" s="1"/>
  <c r="W1398" i="3" s="1"/>
  <c r="G1320" i="3" a="1"/>
  <c r="G1320" i="3" s="1"/>
  <c r="W1320" i="3" s="1"/>
  <c r="G1345" i="3" a="1"/>
  <c r="G1345" i="3" s="1"/>
  <c r="W1345" i="3" s="1"/>
  <c r="G1332" i="3" a="1"/>
  <c r="G1332" i="3" s="1"/>
  <c r="W1332" i="3" s="1"/>
  <c r="G1280" i="3" a="1"/>
  <c r="G1280" i="3" s="1"/>
  <c r="W1280" i="3" s="1"/>
  <c r="H1042" i="14" l="1"/>
  <c r="H1092" i="14"/>
  <c r="H998" i="16"/>
  <c r="H1054" i="14"/>
  <c r="H1054" i="16"/>
  <c r="F1586" i="16"/>
  <c r="F1586" i="14"/>
  <c r="G1080" i="14"/>
  <c r="P1080" i="3"/>
  <c r="O1080" i="3"/>
  <c r="G1080" i="16"/>
  <c r="F1324" i="16"/>
  <c r="F1324" i="14"/>
  <c r="P1324" i="3"/>
  <c r="O1324" i="3"/>
  <c r="F1620" i="14"/>
  <c r="F1620" i="16"/>
  <c r="P1019" i="3"/>
  <c r="O1019" i="3"/>
  <c r="F1019" i="14"/>
  <c r="F1019" i="16"/>
  <c r="V1526" i="3"/>
  <c r="F1535" i="3" s="1" a="1"/>
  <c r="F1535" i="3" s="1"/>
  <c r="M1526" i="3"/>
  <c r="V1727" i="3"/>
  <c r="F1737" i="3" s="1" a="1"/>
  <c r="F1737" i="3" s="1"/>
  <c r="M1727" i="3"/>
  <c r="V1601" i="3"/>
  <c r="F1613" i="3" s="1" a="1"/>
  <c r="F1613" i="3" s="1"/>
  <c r="M1601" i="3"/>
  <c r="W1089" i="3"/>
  <c r="G1099" i="3" s="1" a="1"/>
  <c r="G1099" i="3" s="1"/>
  <c r="N1089" i="3"/>
  <c r="V1336" i="3"/>
  <c r="F1354" i="3" s="1" a="1"/>
  <c r="F1354" i="3" s="1"/>
  <c r="M1336" i="3"/>
  <c r="V1637" i="3"/>
  <c r="F1655" i="3" s="1" a="1"/>
  <c r="F1655" i="3" s="1"/>
  <c r="M1637" i="3"/>
  <c r="V1134" i="3"/>
  <c r="F1147" i="3" s="1" a="1"/>
  <c r="F1147" i="3" s="1"/>
  <c r="M1134" i="3"/>
  <c r="F1083" i="14"/>
  <c r="F1083" i="16"/>
  <c r="O1083" i="3"/>
  <c r="P1083" i="3"/>
  <c r="I1069" i="16"/>
  <c r="J1069" i="16" s="1"/>
  <c r="K1069" i="16" s="1"/>
  <c r="I1069" i="14"/>
  <c r="J1069" i="14" s="1"/>
  <c r="K1069" i="14" s="1"/>
  <c r="O1115" i="3"/>
  <c r="P1115" i="3"/>
  <c r="G1115" i="14"/>
  <c r="G1115" i="16"/>
  <c r="F1384" i="16"/>
  <c r="F1384" i="14"/>
  <c r="H1042" i="16"/>
  <c r="F1572" i="14"/>
  <c r="F1572" i="16"/>
  <c r="F1497" i="16"/>
  <c r="F1497" i="14"/>
  <c r="V1148" i="3"/>
  <c r="F1163" i="3" s="1" a="1"/>
  <c r="F1163" i="3" s="1"/>
  <c r="M1148" i="3"/>
  <c r="W1133" i="3"/>
  <c r="G1150" i="3" s="1" a="1"/>
  <c r="G1150" i="3" s="1"/>
  <c r="N1133" i="3"/>
  <c r="V1400" i="3"/>
  <c r="F1413" i="3" s="1" a="1"/>
  <c r="F1413" i="3" s="1"/>
  <c r="M1400" i="3"/>
  <c r="V1590" i="3"/>
  <c r="F1615" i="3" s="1" a="1"/>
  <c r="F1615" i="3" s="1"/>
  <c r="M1590" i="3"/>
  <c r="V1509" i="3"/>
  <c r="F1524" i="3" s="1" a="1"/>
  <c r="F1524" i="3" s="1"/>
  <c r="M1509" i="3"/>
  <c r="I1105" i="14"/>
  <c r="J1105" i="14" s="1"/>
  <c r="K1105" i="14" s="1"/>
  <c r="I1105" i="16"/>
  <c r="J1105" i="16" s="1"/>
  <c r="K1105" i="16" s="1"/>
  <c r="F1489" i="16"/>
  <c r="F1489" i="14"/>
  <c r="H1092" i="16"/>
  <c r="F1624" i="16"/>
  <c r="F1624" i="14"/>
  <c r="H998" i="14"/>
  <c r="V1520" i="3"/>
  <c r="F1541" i="3" s="1" a="1"/>
  <c r="F1541" i="3" s="1"/>
  <c r="M1520" i="3"/>
  <c r="V1634" i="3"/>
  <c r="F1738" i="3" s="1" a="1"/>
  <c r="F1738" i="3" s="1"/>
  <c r="M1634" i="3"/>
  <c r="I1012" i="14"/>
  <c r="J1012" i="14" s="1"/>
  <c r="K1012" i="14" s="1"/>
  <c r="I1012" i="16"/>
  <c r="J1012" i="16" s="1"/>
  <c r="K1012" i="16" s="1"/>
  <c r="F1652" i="14"/>
  <c r="F1652" i="16"/>
  <c r="I1058" i="16"/>
  <c r="J1058" i="16" s="1"/>
  <c r="K1058" i="16" s="1"/>
  <c r="I1058" i="14"/>
  <c r="J1058" i="14" s="1"/>
  <c r="K1058" i="14" s="1"/>
  <c r="F1587" i="16"/>
  <c r="F1587" i="14"/>
  <c r="F1748" i="16"/>
  <c r="F1748" i="14"/>
  <c r="V1669" i="3"/>
  <c r="F1682" i="3" s="1" a="1"/>
  <c r="F1682" i="3" s="1"/>
  <c r="M1669" i="3"/>
  <c r="V1603" i="3"/>
  <c r="F1614" i="3" s="1" a="1"/>
  <c r="F1614" i="3" s="1"/>
  <c r="M1603" i="3"/>
  <c r="V1762" i="3"/>
  <c r="F1776" i="3" s="1" a="1"/>
  <c r="F1776" i="3" s="1"/>
  <c r="M1762" i="3"/>
  <c r="F1511" i="14"/>
  <c r="F1511" i="16"/>
  <c r="F1711" i="14"/>
  <c r="F1711" i="16"/>
  <c r="O1266" i="3"/>
  <c r="P1215" i="3"/>
  <c r="F1951" i="3" a="1"/>
  <c r="F1951" i="3" s="1"/>
  <c r="V1951" i="3" s="1"/>
  <c r="I1393" i="16"/>
  <c r="J1393" i="16" s="1"/>
  <c r="K1393" i="16" s="1"/>
  <c r="P1241" i="3"/>
  <c r="O1223" i="3"/>
  <c r="P1328" i="3"/>
  <c r="P1258" i="3"/>
  <c r="H1375" i="16"/>
  <c r="P1476" i="3"/>
  <c r="P1310" i="3"/>
  <c r="M1931" i="3"/>
  <c r="F1931" i="14" s="1"/>
  <c r="O1256" i="3"/>
  <c r="O1322" i="3"/>
  <c r="I1393" i="14"/>
  <c r="J1393" i="14" s="1"/>
  <c r="K1393" i="14" s="1"/>
  <c r="H1375" i="14"/>
  <c r="G1408" i="16"/>
  <c r="P1170" i="3"/>
  <c r="P1341" i="3"/>
  <c r="P1221" i="3"/>
  <c r="N1177" i="3"/>
  <c r="N1249" i="3"/>
  <c r="P1249" i="3" s="1"/>
  <c r="N1331" i="3"/>
  <c r="O1331" i="3" s="1"/>
  <c r="M1743" i="3"/>
  <c r="F1757" i="3" a="1"/>
  <c r="F1757" i="3" s="1"/>
  <c r="V1757" i="3" s="1"/>
  <c r="N1330" i="3"/>
  <c r="O1330" i="3" s="1"/>
  <c r="N1280" i="3"/>
  <c r="O1280" i="3" s="1"/>
  <c r="N1226" i="3"/>
  <c r="O1226" i="3" s="1"/>
  <c r="M1766" i="3"/>
  <c r="F1777" i="3" a="1"/>
  <c r="F1777" i="3" s="1"/>
  <c r="V1777" i="3" s="1"/>
  <c r="N1415" i="3"/>
  <c r="G1415" i="14" s="1"/>
  <c r="G1430" i="3" a="1"/>
  <c r="G1430" i="3" s="1"/>
  <c r="W1430" i="3" s="1"/>
  <c r="P1383" i="3"/>
  <c r="N1332" i="3"/>
  <c r="O1332" i="3" s="1"/>
  <c r="N1212" i="3"/>
  <c r="M1920" i="3"/>
  <c r="F1927" i="3" a="1"/>
  <c r="F1927" i="3" s="1"/>
  <c r="V1927" i="3" s="1"/>
  <c r="M1700" i="3"/>
  <c r="F1718" i="3" a="1"/>
  <c r="F1718" i="3" s="1"/>
  <c r="V1718" i="3" s="1"/>
  <c r="M1706" i="3"/>
  <c r="F1724" i="3" a="1"/>
  <c r="F1724" i="3" s="1"/>
  <c r="V1724" i="3" s="1"/>
  <c r="M1525" i="3"/>
  <c r="N1320" i="3"/>
  <c r="M1712" i="3"/>
  <c r="F1717" i="3" a="1"/>
  <c r="F1717" i="3" s="1"/>
  <c r="V1717" i="3" s="1"/>
  <c r="M1822" i="3"/>
  <c r="F1826" i="3" a="1"/>
  <c r="F1826" i="3" s="1"/>
  <c r="V1826" i="3" s="1"/>
  <c r="M1578" i="3"/>
  <c r="N1345" i="3"/>
  <c r="P1345" i="3" s="1"/>
  <c r="N1196" i="3"/>
  <c r="O1196" i="3" s="1"/>
  <c r="N1398" i="3"/>
  <c r="O1398" i="3" s="1"/>
  <c r="F1922" i="14"/>
  <c r="F1922" i="16"/>
  <c r="F1998" i="16"/>
  <c r="F1998" i="14"/>
  <c r="O1408" i="3"/>
  <c r="P1408" i="3"/>
  <c r="F2020" i="3" a="1"/>
  <c r="F2020" i="3" s="1"/>
  <c r="V2020" i="3" s="1"/>
  <c r="M2009" i="3"/>
  <c r="H1359" i="16"/>
  <c r="H1227" i="14"/>
  <c r="H1277" i="16"/>
  <c r="H1200" i="14"/>
  <c r="H1318" i="16"/>
  <c r="H1086" i="16"/>
  <c r="H1142" i="16"/>
  <c r="H1294" i="16"/>
  <c r="H1299" i="14"/>
  <c r="F1633" i="14"/>
  <c r="F1633" i="16"/>
  <c r="G1313" i="14"/>
  <c r="G1313" i="16"/>
  <c r="H1142" i="14"/>
  <c r="H1277" i="14"/>
  <c r="H1200" i="16"/>
  <c r="J1200" i="16"/>
  <c r="K1200" i="16" s="1"/>
  <c r="H1294" i="14"/>
  <c r="F1562" i="14"/>
  <c r="F1562" i="16"/>
  <c r="H1318" i="14"/>
  <c r="H1218" i="16"/>
  <c r="J1218" i="16"/>
  <c r="K1218" i="16" s="1"/>
  <c r="H1359" i="14"/>
  <c r="I1305" i="14"/>
  <c r="J1305" i="14" s="1"/>
  <c r="K1305" i="14" s="1"/>
  <c r="I1305" i="16"/>
  <c r="J1305" i="16" s="1"/>
  <c r="K1305" i="16" s="1"/>
  <c r="G1220" i="14"/>
  <c r="G1220" i="16"/>
  <c r="I1261" i="14"/>
  <c r="J1261" i="14" s="1"/>
  <c r="K1261" i="14" s="1"/>
  <c r="I1261" i="16"/>
  <c r="J1261" i="16" s="1"/>
  <c r="K1261" i="16" s="1"/>
  <c r="G1219" i="14"/>
  <c r="G1219" i="16"/>
  <c r="G1250" i="14"/>
  <c r="G1250" i="16"/>
  <c r="I1166" i="14"/>
  <c r="J1166" i="14" s="1"/>
  <c r="K1166" i="14" s="1"/>
  <c r="I1166" i="16"/>
  <c r="J1166" i="16" s="1"/>
  <c r="K1166" i="16" s="1"/>
  <c r="F1749" i="14"/>
  <c r="F1749" i="16"/>
  <c r="I1244" i="14"/>
  <c r="J1244" i="14" s="1"/>
  <c r="K1244" i="14" s="1"/>
  <c r="I1244" i="16"/>
  <c r="J1244" i="16" s="1"/>
  <c r="K1244" i="16" s="1"/>
  <c r="G1159" i="14"/>
  <c r="G1159" i="16"/>
  <c r="G1210" i="14"/>
  <c r="G1210" i="16"/>
  <c r="G1329" i="14"/>
  <c r="G1329" i="16"/>
  <c r="I1211" i="14"/>
  <c r="J1211" i="14" s="1"/>
  <c r="K1211" i="14" s="1"/>
  <c r="I1211" i="16"/>
  <c r="F1593" i="3" a="1"/>
  <c r="F1593" i="3" s="1"/>
  <c r="V1593" i="3" s="1"/>
  <c r="H1204" i="14"/>
  <c r="H1227" i="16"/>
  <c r="J1227" i="16"/>
  <c r="K1227" i="16" s="1"/>
  <c r="H1204" i="16"/>
  <c r="J1204" i="16"/>
  <c r="K1204" i="16" s="1"/>
  <c r="I1214" i="14"/>
  <c r="J1214" i="14" s="1"/>
  <c r="K1214" i="14" s="1"/>
  <c r="I1214" i="16"/>
  <c r="J1214" i="16" s="1"/>
  <c r="K1214" i="16" s="1"/>
  <c r="G1292" i="14"/>
  <c r="G1292" i="16"/>
  <c r="F1714" i="3" a="1"/>
  <c r="F1714" i="3" s="1"/>
  <c r="V1714" i="3" s="1"/>
  <c r="F1807" i="14"/>
  <c r="F1807" i="16"/>
  <c r="H1218" i="14"/>
  <c r="H1233" i="16"/>
  <c r="F1635" i="14"/>
  <c r="F1635" i="16"/>
  <c r="H1234" i="16"/>
  <c r="J1234" i="16"/>
  <c r="K1234" i="16" s="1"/>
  <c r="H1252" i="16"/>
  <c r="G1239" i="14"/>
  <c r="G1239" i="16"/>
  <c r="G1471" i="14"/>
  <c r="G1471" i="16"/>
  <c r="H1086" i="14"/>
  <c r="F1907" i="14"/>
  <c r="F1907" i="16"/>
  <c r="H1234" i="14"/>
  <c r="I1296" i="14"/>
  <c r="J1296" i="14" s="1"/>
  <c r="K1296" i="14" s="1"/>
  <c r="I1296" i="16"/>
  <c r="J1296" i="16" s="1"/>
  <c r="K1296" i="16" s="1"/>
  <c r="F1676" i="14"/>
  <c r="F1676" i="16"/>
  <c r="G1260" i="14"/>
  <c r="G1260" i="16"/>
  <c r="G1472" i="14"/>
  <c r="G1472" i="16"/>
  <c r="F1621" i="3" a="1"/>
  <c r="F1621" i="3" s="1"/>
  <c r="V1621" i="3" s="1"/>
  <c r="H1299" i="16"/>
  <c r="H1233" i="14"/>
  <c r="H1252" i="14"/>
  <c r="I1190" i="14"/>
  <c r="J1190" i="14" s="1"/>
  <c r="K1190" i="14" s="1"/>
  <c r="I1190" i="16"/>
  <c r="G1195" i="14"/>
  <c r="G1195" i="16"/>
  <c r="G1243" i="14"/>
  <c r="G1243" i="16"/>
  <c r="G1306" i="14"/>
  <c r="G1306" i="16"/>
  <c r="I1153" i="14"/>
  <c r="J1153" i="14" s="1"/>
  <c r="K1153" i="14" s="1"/>
  <c r="I1153" i="16"/>
  <c r="J1153" i="16" s="1"/>
  <c r="K1153" i="16" s="1"/>
  <c r="F1449" i="3" a="1"/>
  <c r="F1449" i="3" s="1"/>
  <c r="V1449" i="3" s="1"/>
  <c r="F1510" i="14"/>
  <c r="F1510" i="16"/>
  <c r="F1548" i="3" a="1"/>
  <c r="F1548" i="3" s="1"/>
  <c r="V1548" i="3" s="1"/>
  <c r="G1327" i="3" a="1"/>
  <c r="G1327" i="3" s="1"/>
  <c r="W1327" i="3" s="1"/>
  <c r="G1230" i="3" a="1"/>
  <c r="G1230" i="3" s="1"/>
  <c r="W1230" i="3" s="1"/>
  <c r="G1501" i="3" a="1"/>
  <c r="G1501" i="3" s="1"/>
  <c r="W1501" i="3" s="1"/>
  <c r="G1502" i="3" a="1"/>
  <c r="G1502" i="3" s="1"/>
  <c r="W1502" i="3" s="1"/>
  <c r="G1369" i="3" a="1"/>
  <c r="G1369" i="3" s="1"/>
  <c r="W1369" i="3" s="1"/>
  <c r="G1399" i="3" a="1"/>
  <c r="G1399" i="3" s="1"/>
  <c r="W1399" i="3" s="1"/>
  <c r="G1339" i="3" a="1"/>
  <c r="G1339" i="3" s="1"/>
  <c r="W1339" i="3" s="1"/>
  <c r="G1347" i="3" a="1"/>
  <c r="G1347" i="3" s="1"/>
  <c r="W1347" i="3" s="1"/>
  <c r="G1257" i="3" a="1"/>
  <c r="G1257" i="3" s="1"/>
  <c r="W1257" i="3" s="1"/>
  <c r="G1237" i="3" a="1"/>
  <c r="G1237" i="3" s="1"/>
  <c r="W1237" i="3" s="1"/>
  <c r="G1284" i="3" a="1"/>
  <c r="G1284" i="3" s="1"/>
  <c r="W1284" i="3" s="1"/>
  <c r="G1180" i="3" a="1"/>
  <c r="G1180" i="3" s="1"/>
  <c r="W1180" i="3" s="1"/>
  <c r="G1270" i="3" a="1"/>
  <c r="G1270" i="3" s="1"/>
  <c r="W1270" i="3" s="1"/>
  <c r="G1360" i="3" a="1"/>
  <c r="G1360" i="3" s="1"/>
  <c r="W1360" i="3" s="1"/>
  <c r="G1224" i="3" a="1"/>
  <c r="G1224" i="3" s="1"/>
  <c r="W1224" i="3" s="1"/>
  <c r="H1058" i="14" l="1"/>
  <c r="H1058" i="16"/>
  <c r="H1069" i="14"/>
  <c r="H1105" i="16"/>
  <c r="H1105" i="14"/>
  <c r="V1682" i="3"/>
  <c r="F1783" i="3" s="1" a="1"/>
  <c r="F1783" i="3" s="1"/>
  <c r="M1682" i="3"/>
  <c r="V1738" i="3"/>
  <c r="F1750" i="3" s="1" a="1"/>
  <c r="F1750" i="3" s="1"/>
  <c r="M1738" i="3"/>
  <c r="V1615" i="3"/>
  <c r="F1627" i="3" s="1" a="1"/>
  <c r="F1627" i="3" s="1"/>
  <c r="M1615" i="3"/>
  <c r="P1089" i="3"/>
  <c r="G1089" i="16"/>
  <c r="O1089" i="3"/>
  <c r="G1089" i="14"/>
  <c r="F1520" i="14"/>
  <c r="F1520" i="16"/>
  <c r="F1400" i="14"/>
  <c r="F1400" i="16"/>
  <c r="I1115" i="14"/>
  <c r="J1115" i="14" s="1"/>
  <c r="K1115" i="14" s="1"/>
  <c r="I1115" i="16"/>
  <c r="J1115" i="16" s="1"/>
  <c r="K1115" i="16" s="1"/>
  <c r="W1099" i="3"/>
  <c r="G1113" i="3" s="1" a="1"/>
  <c r="G1113" i="3" s="1"/>
  <c r="N1099" i="3"/>
  <c r="V1541" i="3"/>
  <c r="F1547" i="3" s="1" a="1"/>
  <c r="F1547" i="3" s="1"/>
  <c r="M1541" i="3"/>
  <c r="V1413" i="3"/>
  <c r="F1426" i="3" s="1" a="1"/>
  <c r="F1426" i="3" s="1"/>
  <c r="M1413" i="3"/>
  <c r="F1134" i="14"/>
  <c r="F1134" i="16"/>
  <c r="O1134" i="3"/>
  <c r="P1134" i="3"/>
  <c r="F1601" i="14"/>
  <c r="F1601" i="16"/>
  <c r="I1019" i="16"/>
  <c r="J1019" i="16" s="1"/>
  <c r="K1019" i="16" s="1"/>
  <c r="I1019" i="14"/>
  <c r="J1019" i="14" s="1"/>
  <c r="K1019" i="14" s="1"/>
  <c r="F1762" i="14"/>
  <c r="F1762" i="16"/>
  <c r="H1012" i="14"/>
  <c r="O1133" i="3"/>
  <c r="P1133" i="3"/>
  <c r="G1133" i="14"/>
  <c r="G1133" i="16"/>
  <c r="H1069" i="16"/>
  <c r="V1147" i="3"/>
  <c r="F1161" i="3" s="1" a="1"/>
  <c r="F1161" i="3" s="1"/>
  <c r="M1147" i="3"/>
  <c r="V1613" i="3"/>
  <c r="F1628" i="3" s="1" a="1"/>
  <c r="F1628" i="3" s="1"/>
  <c r="M1613" i="3"/>
  <c r="I1080" i="14"/>
  <c r="J1080" i="14" s="1"/>
  <c r="K1080" i="14" s="1"/>
  <c r="I1080" i="16"/>
  <c r="J1080" i="16" s="1"/>
  <c r="K1080" i="16" s="1"/>
  <c r="V1776" i="3"/>
  <c r="F1788" i="3" s="1" a="1"/>
  <c r="F1788" i="3" s="1"/>
  <c r="M1776" i="3"/>
  <c r="H1012" i="16"/>
  <c r="W1150" i="3"/>
  <c r="G1172" i="3" s="1" a="1"/>
  <c r="G1172" i="3" s="1"/>
  <c r="N1150" i="3"/>
  <c r="F1637" i="16"/>
  <c r="F1637" i="14"/>
  <c r="F1727" i="14"/>
  <c r="F1727" i="16"/>
  <c r="F1603" i="16"/>
  <c r="F1603" i="14"/>
  <c r="F1509" i="14"/>
  <c r="F1509" i="16"/>
  <c r="O1148" i="3"/>
  <c r="F1148" i="14"/>
  <c r="F1148" i="16"/>
  <c r="P1148" i="3"/>
  <c r="V1655" i="3"/>
  <c r="F1670" i="3" s="1" a="1"/>
  <c r="F1670" i="3" s="1"/>
  <c r="M1655" i="3"/>
  <c r="V1737" i="3"/>
  <c r="F1752" i="3" s="1" a="1"/>
  <c r="F1752" i="3" s="1"/>
  <c r="M1737" i="3"/>
  <c r="V1614" i="3"/>
  <c r="F1629" i="3" s="1" a="1"/>
  <c r="F1629" i="3" s="1"/>
  <c r="M1614" i="3"/>
  <c r="V1524" i="3"/>
  <c r="F1534" i="3" s="1" a="1"/>
  <c r="F1534" i="3" s="1"/>
  <c r="M1524" i="3"/>
  <c r="V1163" i="3"/>
  <c r="F1290" i="3" s="1" a="1"/>
  <c r="F1290" i="3" s="1"/>
  <c r="M1163" i="3"/>
  <c r="F1336" i="14"/>
  <c r="F1336" i="16"/>
  <c r="P1336" i="3"/>
  <c r="O1336" i="3"/>
  <c r="F1526" i="16"/>
  <c r="F1526" i="14"/>
  <c r="I1324" i="14"/>
  <c r="J1324" i="14" s="1"/>
  <c r="K1324" i="14" s="1"/>
  <c r="I1324" i="16"/>
  <c r="J1324" i="16" s="1"/>
  <c r="K1324" i="16" s="1"/>
  <c r="F1669" i="14"/>
  <c r="F1669" i="16"/>
  <c r="F1634" i="16"/>
  <c r="F1634" i="14"/>
  <c r="F1590" i="14"/>
  <c r="F1590" i="16"/>
  <c r="I1083" i="14"/>
  <c r="J1083" i="14" s="1"/>
  <c r="K1083" i="14" s="1"/>
  <c r="I1083" i="16"/>
  <c r="J1083" i="16" s="1"/>
  <c r="K1083" i="16" s="1"/>
  <c r="V1354" i="3"/>
  <c r="F1463" i="3" s="1" a="1"/>
  <c r="F1463" i="3" s="1"/>
  <c r="M1354" i="3"/>
  <c r="V1535" i="3"/>
  <c r="F1644" i="3" s="1" a="1"/>
  <c r="F1644" i="3" s="1"/>
  <c r="M1535" i="3"/>
  <c r="P1331" i="3"/>
  <c r="H1393" i="16"/>
  <c r="F1931" i="16"/>
  <c r="F1957" i="3" a="1"/>
  <c r="F1957" i="3" s="1"/>
  <c r="M1951" i="3"/>
  <c r="F1951" i="14" s="1"/>
  <c r="P1280" i="3"/>
  <c r="P1415" i="3"/>
  <c r="I1408" i="16"/>
  <c r="J1408" i="16" s="1"/>
  <c r="K1408" i="16" s="1"/>
  <c r="G1415" i="16"/>
  <c r="O1415" i="3"/>
  <c r="O1249" i="3"/>
  <c r="P1330" i="3"/>
  <c r="H1211" i="14"/>
  <c r="P1196" i="3"/>
  <c r="P1332" i="3"/>
  <c r="H1393" i="14"/>
  <c r="P1398" i="3"/>
  <c r="P1226" i="3"/>
  <c r="M1717" i="3"/>
  <c r="N1399" i="3"/>
  <c r="P1399" i="3" s="1"/>
  <c r="N1270" i="3"/>
  <c r="O1270" i="3" s="1"/>
  <c r="N1180" i="3"/>
  <c r="O1180" i="3" s="1"/>
  <c r="N1502" i="3"/>
  <c r="M1548" i="3"/>
  <c r="O1345" i="3"/>
  <c r="N1284" i="3"/>
  <c r="O1284" i="3" s="1"/>
  <c r="M1927" i="3"/>
  <c r="F1940" i="3" a="1"/>
  <c r="F1940" i="3" s="1"/>
  <c r="V1940" i="3" s="1"/>
  <c r="N1237" i="3"/>
  <c r="O1237" i="3" s="1"/>
  <c r="N1501" i="3"/>
  <c r="O1501" i="3" s="1"/>
  <c r="N1430" i="3"/>
  <c r="G1430" i="16" s="1"/>
  <c r="G1448" i="3" a="1"/>
  <c r="G1448" i="3" s="1"/>
  <c r="W1448" i="3" s="1"/>
  <c r="N1224" i="3"/>
  <c r="O1224" i="3" s="1"/>
  <c r="N1257" i="3"/>
  <c r="O1257" i="3" s="1"/>
  <c r="N1230" i="3"/>
  <c r="O1230" i="3" s="1"/>
  <c r="M1621" i="3"/>
  <c r="N1347" i="3"/>
  <c r="O1347" i="3" s="1"/>
  <c r="N1327" i="3"/>
  <c r="O1327" i="3" s="1"/>
  <c r="M1449" i="3"/>
  <c r="M1718" i="3"/>
  <c r="F1730" i="3" a="1"/>
  <c r="F1730" i="3" s="1"/>
  <c r="V1730" i="3" s="1"/>
  <c r="M1714" i="3"/>
  <c r="F1782" i="3" a="1"/>
  <c r="F1782" i="3" s="1"/>
  <c r="V1782" i="3" s="1"/>
  <c r="M1593" i="3"/>
  <c r="F1696" i="3" a="1"/>
  <c r="F1696" i="3" s="1"/>
  <c r="V1696" i="3" s="1"/>
  <c r="M1777" i="3"/>
  <c r="F1842" i="3" a="1"/>
  <c r="F1842" i="3" s="1"/>
  <c r="V1842" i="3" s="1"/>
  <c r="N1339" i="3"/>
  <c r="O1339" i="3" s="1"/>
  <c r="M1724" i="3"/>
  <c r="M1826" i="3"/>
  <c r="N1360" i="3"/>
  <c r="P1360" i="3" s="1"/>
  <c r="N1369" i="3"/>
  <c r="O1369" i="3" s="1"/>
  <c r="M1757" i="3"/>
  <c r="I1408" i="14"/>
  <c r="J1408" i="14" s="1"/>
  <c r="K1408" i="14" s="1"/>
  <c r="M2020" i="3"/>
  <c r="F2038" i="3" a="1"/>
  <c r="F2038" i="3" s="1"/>
  <c r="V2038" i="3" s="1"/>
  <c r="F2009" i="14"/>
  <c r="F2009" i="16"/>
  <c r="H1153" i="16"/>
  <c r="H1261" i="16"/>
  <c r="H1244" i="16"/>
  <c r="H1296" i="14"/>
  <c r="H1214" i="14"/>
  <c r="H1190" i="14"/>
  <c r="H1166" i="16"/>
  <c r="H1296" i="16"/>
  <c r="I1292" i="14"/>
  <c r="J1292" i="14" s="1"/>
  <c r="K1292" i="14" s="1"/>
  <c r="I1292" i="16"/>
  <c r="J1292" i="16" s="1"/>
  <c r="K1292" i="16" s="1"/>
  <c r="F1700" i="14"/>
  <c r="F1700" i="16"/>
  <c r="F1920" i="14"/>
  <c r="F1920" i="16"/>
  <c r="F1743" i="14"/>
  <c r="F1743" i="16"/>
  <c r="H1305" i="16"/>
  <c r="F1766" i="14"/>
  <c r="F1766" i="16"/>
  <c r="G1334" i="14"/>
  <c r="G1334" i="16"/>
  <c r="G1183" i="14"/>
  <c r="G1183" i="16"/>
  <c r="G1161" i="14"/>
  <c r="G1161" i="16"/>
  <c r="G1240" i="14"/>
  <c r="G1240" i="16"/>
  <c r="G1174" i="14"/>
  <c r="G1174" i="16"/>
  <c r="I1243" i="14"/>
  <c r="J1243" i="14" s="1"/>
  <c r="K1243" i="14" s="1"/>
  <c r="I1243" i="16"/>
  <c r="I1159" i="14"/>
  <c r="J1159" i="14" s="1"/>
  <c r="K1159" i="14" s="1"/>
  <c r="I1159" i="16"/>
  <c r="J1159" i="16" s="1"/>
  <c r="K1159" i="16" s="1"/>
  <c r="G1268" i="14"/>
  <c r="G1268" i="16"/>
  <c r="I1210" i="14"/>
  <c r="J1210" i="14" s="1"/>
  <c r="K1210" i="14" s="1"/>
  <c r="I1210" i="16"/>
  <c r="G1213" i="14"/>
  <c r="G1213" i="16"/>
  <c r="H1305" i="14"/>
  <c r="F1706" i="14"/>
  <c r="F1706" i="16"/>
  <c r="G1202" i="14"/>
  <c r="G1202" i="16"/>
  <c r="G1304" i="14"/>
  <c r="G1304" i="16"/>
  <c r="G1309" i="14"/>
  <c r="G1309" i="16"/>
  <c r="I1220" i="14"/>
  <c r="J1220" i="14" s="1"/>
  <c r="K1220" i="14" s="1"/>
  <c r="I1220" i="16"/>
  <c r="I1329" i="14"/>
  <c r="J1329" i="14" s="1"/>
  <c r="K1329" i="14" s="1"/>
  <c r="I1329" i="16"/>
  <c r="J1329" i="16" s="1"/>
  <c r="K1329" i="16" s="1"/>
  <c r="I1219" i="14"/>
  <c r="J1219" i="14" s="1"/>
  <c r="K1219" i="14" s="1"/>
  <c r="I1219" i="16"/>
  <c r="I1313" i="14"/>
  <c r="J1313" i="14" s="1"/>
  <c r="K1313" i="14" s="1"/>
  <c r="I1313" i="16"/>
  <c r="J1313" i="16" s="1"/>
  <c r="K1313" i="16" s="1"/>
  <c r="I1260" i="14"/>
  <c r="J1260" i="14" s="1"/>
  <c r="K1260" i="14" s="1"/>
  <c r="I1260" i="16"/>
  <c r="J1260" i="16" s="1"/>
  <c r="K1260" i="16" s="1"/>
  <c r="H1190" i="16"/>
  <c r="J1190" i="16"/>
  <c r="K1190" i="16" s="1"/>
  <c r="F1609" i="14"/>
  <c r="F1609" i="16"/>
  <c r="H1214" i="16"/>
  <c r="I1471" i="14"/>
  <c r="J1471" i="14" s="1"/>
  <c r="K1471" i="14" s="1"/>
  <c r="I1471" i="16"/>
  <c r="J1471" i="16" s="1"/>
  <c r="K1471" i="16" s="1"/>
  <c r="I1195" i="14"/>
  <c r="J1195" i="14" s="1"/>
  <c r="K1195" i="14" s="1"/>
  <c r="I1195" i="16"/>
  <c r="I1239" i="14"/>
  <c r="J1239" i="14" s="1"/>
  <c r="K1239" i="14" s="1"/>
  <c r="I1239" i="16"/>
  <c r="I1306" i="14"/>
  <c r="J1306" i="14" s="1"/>
  <c r="K1306" i="14" s="1"/>
  <c r="I1306" i="16"/>
  <c r="J1306" i="16" s="1"/>
  <c r="K1306" i="16" s="1"/>
  <c r="G1382" i="14"/>
  <c r="G1382" i="16"/>
  <c r="F1540" i="14"/>
  <c r="F1540" i="16"/>
  <c r="F1544" i="3" a="1"/>
  <c r="F1544" i="3" s="1"/>
  <c r="V1544" i="3" s="1"/>
  <c r="H1153" i="14"/>
  <c r="H1244" i="14"/>
  <c r="H1166" i="14"/>
  <c r="H1261" i="14"/>
  <c r="I1250" i="14"/>
  <c r="J1250" i="14" s="1"/>
  <c r="K1250" i="14" s="1"/>
  <c r="I1250" i="16"/>
  <c r="G1316" i="14"/>
  <c r="G1316" i="16"/>
  <c r="F1436" i="14"/>
  <c r="F1436" i="16"/>
  <c r="H1211" i="16"/>
  <c r="J1211" i="16"/>
  <c r="K1211" i="16" s="1"/>
  <c r="F1712" i="14"/>
  <c r="F1712" i="16"/>
  <c r="F1822" i="14"/>
  <c r="F1822" i="16"/>
  <c r="F1699" i="14"/>
  <c r="F1699" i="16"/>
  <c r="F1578" i="14"/>
  <c r="F1578" i="16"/>
  <c r="F1697" i="14"/>
  <c r="F1697" i="16"/>
  <c r="G1295" i="3" a="1"/>
  <c r="G1295" i="3" s="1"/>
  <c r="W1295" i="3" s="1"/>
  <c r="G1349" i="3" a="1"/>
  <c r="G1349" i="3" s="1"/>
  <c r="W1349" i="3" s="1"/>
  <c r="G1342" i="3" a="1"/>
  <c r="G1342" i="3" s="1"/>
  <c r="W1342" i="3" s="1"/>
  <c r="G1275" i="3" a="1"/>
  <c r="G1275" i="3" s="1"/>
  <c r="W1275" i="3" s="1"/>
  <c r="G1337" i="3" a="1"/>
  <c r="G1337" i="3" s="1"/>
  <c r="W1337" i="3" s="1"/>
  <c r="G1271" i="3" a="1"/>
  <c r="G1271" i="3" s="1"/>
  <c r="W1271" i="3" s="1"/>
  <c r="G1333" i="3" a="1"/>
  <c r="G1333" i="3" s="1"/>
  <c r="W1333" i="3" s="1"/>
  <c r="G1229" i="3" a="1"/>
  <c r="G1229" i="3" s="1"/>
  <c r="W1229" i="3" s="1"/>
  <c r="G1412" i="3" a="1"/>
  <c r="G1412" i="3" s="1"/>
  <c r="W1412" i="3" s="1"/>
  <c r="G1364" i="3" a="1"/>
  <c r="G1364" i="3" s="1"/>
  <c r="W1364" i="3" s="1"/>
  <c r="G1216" i="3" a="1"/>
  <c r="G1216" i="3" s="1"/>
  <c r="W1216" i="3" s="1"/>
  <c r="G1236" i="3" a="1"/>
  <c r="G1236" i="3" s="1"/>
  <c r="W1236" i="3" s="1"/>
  <c r="H1115" i="14" l="1"/>
  <c r="H1083" i="14"/>
  <c r="H1083" i="16"/>
  <c r="H1019" i="16"/>
  <c r="H1080" i="14"/>
  <c r="F1535" i="16"/>
  <c r="F1535" i="14"/>
  <c r="H1324" i="16"/>
  <c r="V1752" i="3"/>
  <c r="F1768" i="3" s="1" a="1"/>
  <c r="F1768" i="3" s="1"/>
  <c r="M1752" i="3"/>
  <c r="W1172" i="3"/>
  <c r="G1282" i="3" s="1" a="1"/>
  <c r="G1282" i="3" s="1"/>
  <c r="N1172" i="3"/>
  <c r="F1613" i="14"/>
  <c r="F1613" i="16"/>
  <c r="I1133" i="16"/>
  <c r="J1133" i="16" s="1"/>
  <c r="K1133" i="16" s="1"/>
  <c r="I1133" i="14"/>
  <c r="J1133" i="14" s="1"/>
  <c r="K1133" i="14" s="1"/>
  <c r="F1541" i="14"/>
  <c r="F1541" i="16"/>
  <c r="F1615" i="14"/>
  <c r="F1615" i="16"/>
  <c r="F1655" i="16"/>
  <c r="F1655" i="14"/>
  <c r="V1628" i="3"/>
  <c r="F1793" i="3" s="1" a="1"/>
  <c r="F1793" i="3" s="1"/>
  <c r="M1628" i="3"/>
  <c r="V1547" i="3"/>
  <c r="F1649" i="3" s="1" a="1"/>
  <c r="F1649" i="3" s="1"/>
  <c r="M1547" i="3"/>
  <c r="V1627" i="3"/>
  <c r="F1740" i="3" s="1" a="1"/>
  <c r="F1740" i="3" s="1"/>
  <c r="M1627" i="3"/>
  <c r="V1290" i="3"/>
  <c r="F1304" i="3" s="1" a="1"/>
  <c r="F1304" i="3" s="1"/>
  <c r="M1290" i="3"/>
  <c r="V1670" i="3"/>
  <c r="F1683" i="3" s="1" a="1"/>
  <c r="F1683" i="3" s="1"/>
  <c r="M1670" i="3"/>
  <c r="F1776" i="14"/>
  <c r="F1776" i="16"/>
  <c r="F1147" i="14"/>
  <c r="F1147" i="16"/>
  <c r="O1147" i="3"/>
  <c r="P1147" i="3"/>
  <c r="O1099" i="3"/>
  <c r="P1099" i="3"/>
  <c r="G1099" i="16"/>
  <c r="G1099" i="14"/>
  <c r="F1738" i="14"/>
  <c r="F1738" i="16"/>
  <c r="F1163" i="14"/>
  <c r="F1163" i="16"/>
  <c r="P1163" i="3"/>
  <c r="O1163" i="3"/>
  <c r="F1354" i="16"/>
  <c r="F1354" i="14"/>
  <c r="O1354" i="3"/>
  <c r="P1354" i="3"/>
  <c r="V1957" i="3"/>
  <c r="F2081" i="3" s="1" a="1"/>
  <c r="F2081" i="3" s="1"/>
  <c r="V1463" i="3"/>
  <c r="F1474" i="3" s="1" a="1"/>
  <c r="F1474" i="3" s="1"/>
  <c r="M1463" i="3"/>
  <c r="F1524" i="14"/>
  <c r="F1524" i="16"/>
  <c r="V1788" i="3"/>
  <c r="F1803" i="3" s="1" a="1"/>
  <c r="F1803" i="3" s="1"/>
  <c r="M1788" i="3"/>
  <c r="V1161" i="3"/>
  <c r="F1177" i="3" s="1" a="1"/>
  <c r="F1177" i="3" s="1"/>
  <c r="M1161" i="3"/>
  <c r="I1134" i="14"/>
  <c r="J1134" i="14" s="1"/>
  <c r="K1134" i="14" s="1"/>
  <c r="I1134" i="16"/>
  <c r="J1134" i="16" s="1"/>
  <c r="K1134" i="16" s="1"/>
  <c r="W1113" i="3"/>
  <c r="G1276" i="3" s="1" a="1"/>
  <c r="G1276" i="3" s="1"/>
  <c r="N1113" i="3"/>
  <c r="V1750" i="3"/>
  <c r="F1765" i="3" s="1" a="1"/>
  <c r="F1765" i="3" s="1"/>
  <c r="M1750" i="3"/>
  <c r="V1534" i="3"/>
  <c r="F1656" i="3" s="1" a="1"/>
  <c r="F1656" i="3" s="1"/>
  <c r="M1534" i="3"/>
  <c r="H1080" i="16"/>
  <c r="H1019" i="14"/>
  <c r="H1115" i="16"/>
  <c r="F1682" i="16"/>
  <c r="F1682" i="14"/>
  <c r="I1336" i="14"/>
  <c r="J1336" i="14" s="1"/>
  <c r="K1336" i="14" s="1"/>
  <c r="I1336" i="16"/>
  <c r="J1336" i="16" s="1"/>
  <c r="K1336" i="16" s="1"/>
  <c r="F1614" i="14"/>
  <c r="F1614" i="16"/>
  <c r="I1089" i="14"/>
  <c r="J1089" i="14" s="1"/>
  <c r="K1089" i="14" s="1"/>
  <c r="I1089" i="16"/>
  <c r="J1089" i="16" s="1"/>
  <c r="K1089" i="16" s="1"/>
  <c r="V1783" i="3"/>
  <c r="F1796" i="3" s="1" a="1"/>
  <c r="F1796" i="3" s="1"/>
  <c r="M1783" i="3"/>
  <c r="V1629" i="3"/>
  <c r="F1797" i="3" s="1" a="1"/>
  <c r="F1797" i="3" s="1"/>
  <c r="M1629" i="3"/>
  <c r="I1148" i="14"/>
  <c r="J1148" i="14" s="1"/>
  <c r="K1148" i="14" s="1"/>
  <c r="I1148" i="16"/>
  <c r="J1148" i="16" s="1"/>
  <c r="K1148" i="16" s="1"/>
  <c r="F1413" i="14"/>
  <c r="F1413" i="16"/>
  <c r="V1644" i="3"/>
  <c r="F1646" i="3" s="1" a="1"/>
  <c r="F1646" i="3" s="1"/>
  <c r="M1644" i="3"/>
  <c r="H1324" i="14"/>
  <c r="F1737" i="16"/>
  <c r="F1737" i="14"/>
  <c r="O1150" i="3"/>
  <c r="P1150" i="3"/>
  <c r="G1150" i="14"/>
  <c r="G1150" i="16"/>
  <c r="V1426" i="3"/>
  <c r="F1443" i="3" s="1" a="1"/>
  <c r="F1443" i="3" s="1"/>
  <c r="M1426" i="3"/>
  <c r="F1951" i="16"/>
  <c r="G1430" i="14"/>
  <c r="I1415" i="14"/>
  <c r="J1415" i="14" s="1"/>
  <c r="K1415" i="14" s="1"/>
  <c r="H1408" i="16"/>
  <c r="M1957" i="3"/>
  <c r="F1957" i="16" s="1"/>
  <c r="P1327" i="3"/>
  <c r="I1415" i="16"/>
  <c r="J1415" i="16" s="1"/>
  <c r="K1415" i="16" s="1"/>
  <c r="O1399" i="3"/>
  <c r="P1224" i="3"/>
  <c r="P1369" i="3"/>
  <c r="P1347" i="3"/>
  <c r="P1180" i="3"/>
  <c r="O1360" i="3"/>
  <c r="P1284" i="3"/>
  <c r="P1230" i="3"/>
  <c r="H1408" i="14"/>
  <c r="P1270" i="3"/>
  <c r="P1501" i="3"/>
  <c r="H1239" i="14"/>
  <c r="P1339" i="3"/>
  <c r="N1349" i="3"/>
  <c r="P1349" i="3" s="1"/>
  <c r="M1940" i="3"/>
  <c r="N1337" i="3"/>
  <c r="O1337" i="3" s="1"/>
  <c r="N1275" i="3"/>
  <c r="O1275" i="3" s="1"/>
  <c r="N1364" i="3"/>
  <c r="P1364" i="3" s="1"/>
  <c r="N1342" i="3"/>
  <c r="O1342" i="3" s="1"/>
  <c r="M1696" i="3"/>
  <c r="F1709" i="3" a="1"/>
  <c r="F1709" i="3" s="1"/>
  <c r="V1709" i="3" s="1"/>
  <c r="N1412" i="3"/>
  <c r="O1412" i="3" s="1"/>
  <c r="N1295" i="3"/>
  <c r="O1295" i="3" s="1"/>
  <c r="M1730" i="3"/>
  <c r="P1257" i="3"/>
  <c r="P1237" i="3"/>
  <c r="N1229" i="3"/>
  <c r="O1229" i="3" s="1"/>
  <c r="N1236" i="3"/>
  <c r="O1236" i="3" s="1"/>
  <c r="N1333" i="3"/>
  <c r="M1782" i="3"/>
  <c r="N1448" i="3"/>
  <c r="G1448" i="14" s="1"/>
  <c r="G1563" i="3" a="1"/>
  <c r="G1563" i="3" s="1"/>
  <c r="W1563" i="3" s="1"/>
  <c r="N1216" i="3"/>
  <c r="O1216" i="3" s="1"/>
  <c r="N1271" i="3"/>
  <c r="P1271" i="3" s="1"/>
  <c r="O1430" i="3"/>
  <c r="P1430" i="3"/>
  <c r="M1544" i="3"/>
  <c r="M1842" i="3"/>
  <c r="F1857" i="3" a="1"/>
  <c r="F1857" i="3" s="1"/>
  <c r="V1857" i="3" s="1"/>
  <c r="M2038" i="3"/>
  <c r="F2054" i="3" a="1"/>
  <c r="F2054" i="3" s="1"/>
  <c r="V2054" i="3" s="1"/>
  <c r="F2020" i="14"/>
  <c r="F2020" i="16"/>
  <c r="H1159" i="16"/>
  <c r="H1306" i="16"/>
  <c r="H1220" i="14"/>
  <c r="H1292" i="16"/>
  <c r="H1471" i="16"/>
  <c r="H1329" i="16"/>
  <c r="H1260" i="14"/>
  <c r="H1329" i="14"/>
  <c r="H1306" i="14"/>
  <c r="H1313" i="16"/>
  <c r="H1260" i="16"/>
  <c r="H1243" i="14"/>
  <c r="G1256" i="14"/>
  <c r="G1256" i="16"/>
  <c r="G1322" i="14"/>
  <c r="G1322" i="16"/>
  <c r="G1170" i="14"/>
  <c r="G1170" i="16"/>
  <c r="I1213" i="14"/>
  <c r="J1213" i="14" s="1"/>
  <c r="K1213" i="14" s="1"/>
  <c r="I1213" i="16"/>
  <c r="J1213" i="16" s="1"/>
  <c r="K1213" i="16" s="1"/>
  <c r="F1525" i="14"/>
  <c r="F1525" i="16"/>
  <c r="H1195" i="16"/>
  <c r="J1195" i="16"/>
  <c r="K1195" i="16" s="1"/>
  <c r="F1777" i="14"/>
  <c r="F1777" i="16"/>
  <c r="F1769" i="3" a="1"/>
  <c r="F1769" i="3" s="1"/>
  <c r="V1769" i="3" s="1"/>
  <c r="I1174" i="14"/>
  <c r="J1174" i="14" s="1"/>
  <c r="K1174" i="14" s="1"/>
  <c r="I1174" i="16"/>
  <c r="H1313" i="14"/>
  <c r="F1593" i="14"/>
  <c r="F1593" i="16"/>
  <c r="F1718" i="14"/>
  <c r="F1718" i="16"/>
  <c r="I1240" i="14"/>
  <c r="J1240" i="14" s="1"/>
  <c r="K1240" i="14" s="1"/>
  <c r="I1240" i="16"/>
  <c r="J1240" i="16" s="1"/>
  <c r="K1240" i="16" s="1"/>
  <c r="I1382" i="14"/>
  <c r="J1382" i="14" s="1"/>
  <c r="K1382" i="14" s="1"/>
  <c r="I1382" i="16"/>
  <c r="J1382" i="16" s="1"/>
  <c r="K1382" i="16" s="1"/>
  <c r="G1341" i="14"/>
  <c r="G1341" i="16"/>
  <c r="G1241" i="14"/>
  <c r="G1241" i="16"/>
  <c r="F1717" i="14"/>
  <c r="F1717" i="16"/>
  <c r="H1195" i="14"/>
  <c r="H1219" i="16"/>
  <c r="J1219" i="16"/>
  <c r="K1219" i="16" s="1"/>
  <c r="H1159" i="14"/>
  <c r="F1927" i="14"/>
  <c r="F1927" i="16"/>
  <c r="G1221" i="14"/>
  <c r="G1221" i="16"/>
  <c r="G1485" i="14"/>
  <c r="G1485" i="16"/>
  <c r="G1223" i="14"/>
  <c r="G1223" i="16"/>
  <c r="H1250" i="16"/>
  <c r="J1250" i="16"/>
  <c r="K1250" i="16" s="1"/>
  <c r="F1714" i="14"/>
  <c r="F1714" i="16"/>
  <c r="H1220" i="16"/>
  <c r="J1220" i="16"/>
  <c r="K1220" i="16" s="1"/>
  <c r="G1476" i="14"/>
  <c r="G1476" i="16"/>
  <c r="G1258" i="14"/>
  <c r="G1258" i="16"/>
  <c r="F1553" i="3" a="1"/>
  <c r="F1553" i="3" s="1"/>
  <c r="V1553" i="3" s="1"/>
  <c r="F1692" i="3" a="1"/>
  <c r="F1692" i="3" s="1"/>
  <c r="V1692" i="3" s="1"/>
  <c r="F1794" i="3" a="1"/>
  <c r="F1794" i="3" s="1"/>
  <c r="V1794" i="3" s="1"/>
  <c r="F1631" i="3" a="1"/>
  <c r="F1631" i="3" s="1"/>
  <c r="V1631" i="3" s="1"/>
  <c r="H1219" i="14"/>
  <c r="H1210" i="16"/>
  <c r="J1210" i="16"/>
  <c r="K1210" i="16" s="1"/>
  <c r="I1183" i="14"/>
  <c r="J1183" i="14" s="1"/>
  <c r="K1183" i="14" s="1"/>
  <c r="I1183" i="16"/>
  <c r="I1268" i="14"/>
  <c r="J1268" i="14" s="1"/>
  <c r="K1268" i="14" s="1"/>
  <c r="I1268" i="16"/>
  <c r="J1268" i="16" s="1"/>
  <c r="K1268" i="16" s="1"/>
  <c r="I1309" i="14"/>
  <c r="J1309" i="14" s="1"/>
  <c r="K1309" i="14" s="1"/>
  <c r="I1309" i="16"/>
  <c r="J1309" i="16" s="1"/>
  <c r="K1309" i="16" s="1"/>
  <c r="H1250" i="14"/>
  <c r="H1239" i="16"/>
  <c r="J1239" i="16"/>
  <c r="K1239" i="16" s="1"/>
  <c r="H1243" i="16"/>
  <c r="J1243" i="16"/>
  <c r="K1243" i="16" s="1"/>
  <c r="H1471" i="14"/>
  <c r="G1215" i="14"/>
  <c r="G1215" i="16"/>
  <c r="G1383" i="14"/>
  <c r="G1383" i="16"/>
  <c r="G1266" i="14"/>
  <c r="G1266" i="16"/>
  <c r="G1310" i="14"/>
  <c r="G1310" i="16"/>
  <c r="I1334" i="14"/>
  <c r="J1334" i="14" s="1"/>
  <c r="K1334" i="14" s="1"/>
  <c r="I1334" i="16"/>
  <c r="J1334" i="16" s="1"/>
  <c r="K1334" i="16" s="1"/>
  <c r="I1316" i="14"/>
  <c r="J1316" i="14" s="1"/>
  <c r="K1316" i="14" s="1"/>
  <c r="I1316" i="16"/>
  <c r="J1316" i="16" s="1"/>
  <c r="K1316" i="16" s="1"/>
  <c r="G1328" i="14"/>
  <c r="G1328" i="16"/>
  <c r="F1882" i="3" a="1"/>
  <c r="F1882" i="3" s="1"/>
  <c r="V1882" i="3" s="1"/>
  <c r="F1736" i="3" a="1"/>
  <c r="F1736" i="3" s="1"/>
  <c r="V1736" i="3" s="1"/>
  <c r="H1210" i="14"/>
  <c r="H1292" i="14"/>
  <c r="F1853" i="3" a="1"/>
  <c r="F1853" i="3" s="1"/>
  <c r="V1853" i="3" s="1"/>
  <c r="G1272" i="3" a="1"/>
  <c r="G1272" i="3" s="1"/>
  <c r="W1272" i="3" s="1"/>
  <c r="G1253" i="3" a="1"/>
  <c r="G1253" i="3" s="1"/>
  <c r="W1253" i="3" s="1"/>
  <c r="G1353" i="3" a="1"/>
  <c r="G1353" i="3" s="1"/>
  <c r="W1353" i="3" s="1"/>
  <c r="G1406" i="3" a="1"/>
  <c r="G1406" i="3" s="1"/>
  <c r="W1406" i="3" s="1"/>
  <c r="G1513" i="3" a="1"/>
  <c r="G1513" i="3" s="1"/>
  <c r="W1513" i="3" s="1"/>
  <c r="G1463" i="3" a="1"/>
  <c r="G1463" i="3" s="1"/>
  <c r="W1463" i="3" s="1"/>
  <c r="G1298" i="3" a="1"/>
  <c r="G1298" i="3" s="1"/>
  <c r="W1298" i="3" s="1"/>
  <c r="G1515" i="3" a="1"/>
  <c r="G1515" i="3" s="1"/>
  <c r="W1515" i="3" s="1"/>
  <c r="G1377" i="3" a="1"/>
  <c r="G1377" i="3" s="1"/>
  <c r="W1377" i="3" s="1"/>
  <c r="G1283" i="3" a="1"/>
  <c r="G1283" i="3" s="1"/>
  <c r="W1283" i="3" s="1"/>
  <c r="G1351" i="3" a="1"/>
  <c r="G1351" i="3" s="1"/>
  <c r="W1351" i="3" s="1"/>
  <c r="G1231" i="3" a="1"/>
  <c r="G1231" i="3" s="1"/>
  <c r="W1231" i="3" s="1"/>
  <c r="G1346" i="3" a="1"/>
  <c r="G1346" i="3" s="1"/>
  <c r="W1346" i="3" s="1"/>
  <c r="G1255" i="3" a="1"/>
  <c r="G1255" i="3" s="1"/>
  <c r="W1255" i="3" s="1"/>
  <c r="G1192" i="3" a="1"/>
  <c r="G1192" i="3" s="1"/>
  <c r="W1192" i="3" s="1"/>
  <c r="H1134" i="14" l="1"/>
  <c r="H1134" i="16"/>
  <c r="V2081" i="3"/>
  <c r="F2095" i="3" s="1" a="1"/>
  <c r="F2095" i="3" s="1"/>
  <c r="V2095" i="3" s="1"/>
  <c r="F2110" i="3" s="1" a="1"/>
  <c r="F2110" i="3" s="1"/>
  <c r="V2110" i="3" s="1"/>
  <c r="M2081" i="3"/>
  <c r="H1089" i="14"/>
  <c r="H1148" i="14"/>
  <c r="V1443" i="3"/>
  <c r="F1457" i="3" s="1" a="1"/>
  <c r="F1457" i="3" s="1"/>
  <c r="M1443" i="3"/>
  <c r="F1644" i="14"/>
  <c r="F1644" i="16"/>
  <c r="F1629" i="14"/>
  <c r="F1629" i="16"/>
  <c r="W1276" i="3"/>
  <c r="G1291" i="3" s="1" a="1"/>
  <c r="G1291" i="3" s="1"/>
  <c r="N1276" i="3"/>
  <c r="V1803" i="3"/>
  <c r="F1820" i="3" s="1" a="1"/>
  <c r="F1820" i="3" s="1"/>
  <c r="M1803" i="3"/>
  <c r="I1354" i="14"/>
  <c r="J1354" i="14" s="1"/>
  <c r="K1354" i="14" s="1"/>
  <c r="I1354" i="16"/>
  <c r="J1354" i="16" s="1"/>
  <c r="K1354" i="16" s="1"/>
  <c r="V1740" i="3"/>
  <c r="F1763" i="3" s="1" a="1"/>
  <c r="F1763" i="3" s="1"/>
  <c r="M1740" i="3"/>
  <c r="V1646" i="3"/>
  <c r="F1662" i="3" s="1" a="1"/>
  <c r="F1662" i="3" s="1"/>
  <c r="M1646" i="3"/>
  <c r="V1797" i="3"/>
  <c r="F1816" i="3" s="1" a="1"/>
  <c r="F1816" i="3" s="1"/>
  <c r="M1797" i="3"/>
  <c r="F1547" i="16"/>
  <c r="F1547" i="14"/>
  <c r="P1172" i="3"/>
  <c r="O1172" i="3"/>
  <c r="G1172" i="16"/>
  <c r="G1172" i="14"/>
  <c r="H1336" i="14"/>
  <c r="V1649" i="3"/>
  <c r="F1663" i="3" s="1" a="1"/>
  <c r="F1663" i="3" s="1"/>
  <c r="M1649" i="3"/>
  <c r="W1282" i="3"/>
  <c r="G1297" i="3" s="1" a="1"/>
  <c r="G1297" i="3" s="1"/>
  <c r="N1282" i="3"/>
  <c r="G1282" i="16" s="1"/>
  <c r="F1783" i="14"/>
  <c r="F1783" i="16"/>
  <c r="V1796" i="3"/>
  <c r="F1815" i="3" s="1" a="1"/>
  <c r="F1815" i="3" s="1"/>
  <c r="M1796" i="3"/>
  <c r="H1336" i="16"/>
  <c r="F1534" i="14"/>
  <c r="F1534" i="16"/>
  <c r="F1463" i="16"/>
  <c r="F1463" i="14"/>
  <c r="I1163" i="16"/>
  <c r="J1163" i="16" s="1"/>
  <c r="K1163" i="16" s="1"/>
  <c r="I1163" i="14"/>
  <c r="J1163" i="14" s="1"/>
  <c r="K1163" i="14" s="1"/>
  <c r="F1670" i="16"/>
  <c r="F1670" i="14"/>
  <c r="F1628" i="14"/>
  <c r="F1628" i="16"/>
  <c r="H1133" i="14"/>
  <c r="F1752" i="14"/>
  <c r="F1752" i="16"/>
  <c r="I1150" i="14"/>
  <c r="J1150" i="14" s="1"/>
  <c r="K1150" i="14" s="1"/>
  <c r="I1150" i="16"/>
  <c r="J1150" i="16" s="1"/>
  <c r="K1150" i="16" s="1"/>
  <c r="H1148" i="16"/>
  <c r="H1089" i="16"/>
  <c r="V1656" i="3"/>
  <c r="F1667" i="3" s="1" a="1"/>
  <c r="F1667" i="3" s="1"/>
  <c r="M1656" i="3"/>
  <c r="V1474" i="3"/>
  <c r="F1492" i="3" s="1" a="1"/>
  <c r="F1492" i="3" s="1"/>
  <c r="M1474" i="3"/>
  <c r="I1099" i="14"/>
  <c r="J1099" i="14" s="1"/>
  <c r="K1099" i="14" s="1"/>
  <c r="I1099" i="16"/>
  <c r="J1099" i="16" s="1"/>
  <c r="K1099" i="16" s="1"/>
  <c r="V1683" i="3"/>
  <c r="F1839" i="3" s="1" a="1"/>
  <c r="F1839" i="3" s="1"/>
  <c r="M1683" i="3"/>
  <c r="V1793" i="3"/>
  <c r="F1812" i="3" s="1" a="1"/>
  <c r="F1812" i="3" s="1"/>
  <c r="M1793" i="3"/>
  <c r="H1133" i="16"/>
  <c r="V1768" i="3"/>
  <c r="F1780" i="3" s="1" a="1"/>
  <c r="F1780" i="3" s="1"/>
  <c r="M1768" i="3"/>
  <c r="F1750" i="16"/>
  <c r="F1750" i="14"/>
  <c r="F1161" i="14"/>
  <c r="F1161" i="16"/>
  <c r="O1161" i="3"/>
  <c r="P1161" i="3"/>
  <c r="F1290" i="14"/>
  <c r="F1290" i="16"/>
  <c r="O1290" i="3"/>
  <c r="P1290" i="3"/>
  <c r="V1765" i="3"/>
  <c r="F1781" i="3" s="1" a="1"/>
  <c r="F1781" i="3" s="1"/>
  <c r="M1765" i="3"/>
  <c r="I1147" i="14"/>
  <c r="J1147" i="14" s="1"/>
  <c r="K1147" i="14" s="1"/>
  <c r="I1147" i="16"/>
  <c r="J1147" i="16" s="1"/>
  <c r="K1147" i="16" s="1"/>
  <c r="V1304" i="3"/>
  <c r="F1320" i="3" s="1" a="1"/>
  <c r="F1320" i="3" s="1"/>
  <c r="M1304" i="3"/>
  <c r="V1177" i="3"/>
  <c r="F1188" i="3" s="1" a="1"/>
  <c r="F1188" i="3" s="1"/>
  <c r="M1177" i="3"/>
  <c r="F1426" i="16"/>
  <c r="F1426" i="14"/>
  <c r="P1113" i="3"/>
  <c r="O1113" i="3"/>
  <c r="G1113" i="14"/>
  <c r="G1113" i="16"/>
  <c r="F1788" i="16"/>
  <c r="F1788" i="14"/>
  <c r="F1627" i="14"/>
  <c r="F1627" i="16"/>
  <c r="F1957" i="14"/>
  <c r="H1415" i="14"/>
  <c r="H1415" i="16"/>
  <c r="G1448" i="16"/>
  <c r="O1364" i="3"/>
  <c r="P1216" i="3"/>
  <c r="I1430" i="16"/>
  <c r="J1430" i="16" s="1"/>
  <c r="K1430" i="16" s="1"/>
  <c r="P1412" i="3"/>
  <c r="I1430" i="14"/>
  <c r="J1430" i="14" s="1"/>
  <c r="K1430" i="14" s="1"/>
  <c r="P1275" i="3"/>
  <c r="P1236" i="3"/>
  <c r="P1337" i="3"/>
  <c r="P1342" i="3"/>
  <c r="P1295" i="3"/>
  <c r="O1349" i="3"/>
  <c r="O1271" i="3"/>
  <c r="M1857" i="3"/>
  <c r="F1870" i="3" a="1"/>
  <c r="F1870" i="3" s="1"/>
  <c r="V1870" i="3" s="1"/>
  <c r="N1283" i="3"/>
  <c r="O1283" i="3" s="1"/>
  <c r="N1377" i="3"/>
  <c r="O1377" i="3" s="1"/>
  <c r="N1253" i="3"/>
  <c r="O1253" i="3" s="1"/>
  <c r="M1692" i="3"/>
  <c r="N1515" i="3"/>
  <c r="P1515" i="3" s="1"/>
  <c r="N1272" i="3"/>
  <c r="P1272" i="3" s="1"/>
  <c r="M1882" i="3"/>
  <c r="M1553" i="3"/>
  <c r="M1769" i="3"/>
  <c r="F1785" i="3" a="1"/>
  <c r="F1785" i="3" s="1"/>
  <c r="V1785" i="3" s="1"/>
  <c r="N1192" i="3"/>
  <c r="P1192" i="3" s="1"/>
  <c r="N1255" i="3"/>
  <c r="O1255" i="3" s="1"/>
  <c r="N1463" i="3"/>
  <c r="O1463" i="3" s="1"/>
  <c r="M1853" i="3"/>
  <c r="F1871" i="3" a="1"/>
  <c r="F1871" i="3" s="1"/>
  <c r="V1871" i="3" s="1"/>
  <c r="O1448" i="3"/>
  <c r="P1448" i="3"/>
  <c r="N1346" i="3"/>
  <c r="O1346" i="3" s="1"/>
  <c r="M1709" i="3"/>
  <c r="F1725" i="3" a="1"/>
  <c r="F1725" i="3" s="1"/>
  <c r="V1725" i="3" s="1"/>
  <c r="N1298" i="3"/>
  <c r="O1298" i="3" s="1"/>
  <c r="N1231" i="3"/>
  <c r="O1231" i="3" s="1"/>
  <c r="P1229" i="3"/>
  <c r="N1563" i="3"/>
  <c r="G1563" i="16" s="1"/>
  <c r="G1579" i="3" a="1"/>
  <c r="G1579" i="3" s="1"/>
  <c r="W1579" i="3" s="1"/>
  <c r="N1513" i="3"/>
  <c r="O1513" i="3" s="1"/>
  <c r="N1351" i="3"/>
  <c r="O1351" i="3" s="1"/>
  <c r="N1406" i="3"/>
  <c r="O1406" i="3" s="1"/>
  <c r="M1736" i="3"/>
  <c r="F1841" i="3" a="1"/>
  <c r="F1841" i="3" s="1"/>
  <c r="V1841" i="3" s="1"/>
  <c r="M1631" i="3"/>
  <c r="F1747" i="3" a="1"/>
  <c r="F1747" i="3" s="1"/>
  <c r="V1747" i="3" s="1"/>
  <c r="N1353" i="3"/>
  <c r="O1353" i="3" s="1"/>
  <c r="M1794" i="3"/>
  <c r="M2054" i="3"/>
  <c r="F2166" i="3" a="1"/>
  <c r="F2166" i="3" s="1"/>
  <c r="V2166" i="3" s="1"/>
  <c r="F2038" i="14"/>
  <c r="F2038" i="16"/>
  <c r="H1382" i="16"/>
  <c r="H1240" i="14"/>
  <c r="H1316" i="14"/>
  <c r="H1183" i="14"/>
  <c r="H1316" i="16"/>
  <c r="H1309" i="14"/>
  <c r="H1174" i="14"/>
  <c r="I1170" i="14"/>
  <c r="J1170" i="14" s="1"/>
  <c r="K1170" i="14" s="1"/>
  <c r="I1170" i="16"/>
  <c r="J1170" i="16" s="1"/>
  <c r="K1170" i="16" s="1"/>
  <c r="I1256" i="14"/>
  <c r="J1256" i="14" s="1"/>
  <c r="K1256" i="14" s="1"/>
  <c r="I1256" i="16"/>
  <c r="J1256" i="16" s="1"/>
  <c r="K1256" i="16" s="1"/>
  <c r="I1223" i="14"/>
  <c r="J1223" i="14" s="1"/>
  <c r="K1223" i="14" s="1"/>
  <c r="I1223" i="16"/>
  <c r="I1215" i="14"/>
  <c r="J1215" i="14" s="1"/>
  <c r="K1215" i="14" s="1"/>
  <c r="I1215" i="16"/>
  <c r="G1330" i="14"/>
  <c r="G1330" i="16"/>
  <c r="I1341" i="14"/>
  <c r="J1341" i="14" s="1"/>
  <c r="K1341" i="14" s="1"/>
  <c r="I1341" i="16"/>
  <c r="J1341" i="16" s="1"/>
  <c r="K1341" i="16" s="1"/>
  <c r="I1221" i="14"/>
  <c r="J1221" i="14" s="1"/>
  <c r="K1221" i="14" s="1"/>
  <c r="I1221" i="16"/>
  <c r="J1221" i="16" s="1"/>
  <c r="K1221" i="16" s="1"/>
  <c r="G1332" i="14"/>
  <c r="G1332" i="16"/>
  <c r="F1449" i="14"/>
  <c r="F1449" i="16"/>
  <c r="I1266" i="14"/>
  <c r="J1266" i="14" s="1"/>
  <c r="K1266" i="14" s="1"/>
  <c r="I1266" i="16"/>
  <c r="I1328" i="14"/>
  <c r="J1328" i="14" s="1"/>
  <c r="K1328" i="14" s="1"/>
  <c r="I1328" i="16"/>
  <c r="J1328" i="16" s="1"/>
  <c r="K1328" i="16" s="1"/>
  <c r="G1196" i="14"/>
  <c r="G1196" i="16"/>
  <c r="F2081" i="14"/>
  <c r="F2081" i="16"/>
  <c r="F1724" i="14"/>
  <c r="F1724" i="16"/>
  <c r="H1334" i="14"/>
  <c r="H1268" i="14"/>
  <c r="F1696" i="14"/>
  <c r="F1696" i="16"/>
  <c r="H1213" i="14"/>
  <c r="F1621" i="14"/>
  <c r="F1621" i="16"/>
  <c r="I1322" i="14"/>
  <c r="J1322" i="14" s="1"/>
  <c r="K1322" i="14" s="1"/>
  <c r="I1322" i="16"/>
  <c r="J1322" i="16" s="1"/>
  <c r="K1322" i="16" s="1"/>
  <c r="G1249" i="14"/>
  <c r="G1249" i="16"/>
  <c r="G1177" i="14"/>
  <c r="G1177" i="16"/>
  <c r="G1345" i="14"/>
  <c r="G1345" i="16"/>
  <c r="I1241" i="14"/>
  <c r="J1241" i="14" s="1"/>
  <c r="K1241" i="14" s="1"/>
  <c r="I1241" i="16"/>
  <c r="J1241" i="16" s="1"/>
  <c r="K1241" i="16" s="1"/>
  <c r="H1382" i="14"/>
  <c r="G1212" i="14"/>
  <c r="G1212" i="16"/>
  <c r="G1331" i="14"/>
  <c r="G1331" i="16"/>
  <c r="H1183" i="16"/>
  <c r="J1183" i="16"/>
  <c r="K1183" i="16" s="1"/>
  <c r="F1782" i="14"/>
  <c r="F1782" i="16"/>
  <c r="I1476" i="14"/>
  <c r="J1476" i="14" s="1"/>
  <c r="K1476" i="14" s="1"/>
  <c r="I1476" i="16"/>
  <c r="J1476" i="16" s="1"/>
  <c r="K1476" i="16" s="1"/>
  <c r="G1320" i="14"/>
  <c r="G1320" i="16"/>
  <c r="I1310" i="14"/>
  <c r="J1310" i="14" s="1"/>
  <c r="K1310" i="14" s="1"/>
  <c r="I1310" i="16"/>
  <c r="J1310" i="16" s="1"/>
  <c r="K1310" i="16" s="1"/>
  <c r="I1258" i="14"/>
  <c r="J1258" i="14" s="1"/>
  <c r="K1258" i="14" s="1"/>
  <c r="I1258" i="16"/>
  <c r="I1383" i="14"/>
  <c r="J1383" i="14" s="1"/>
  <c r="K1383" i="14" s="1"/>
  <c r="I1383" i="16"/>
  <c r="J1383" i="16" s="1"/>
  <c r="K1383" i="16" s="1"/>
  <c r="G1398" i="14"/>
  <c r="G1398" i="16"/>
  <c r="F1826" i="14"/>
  <c r="F1826" i="16"/>
  <c r="H1309" i="16"/>
  <c r="H1174" i="16"/>
  <c r="J1174" i="16"/>
  <c r="K1174" i="16" s="1"/>
  <c r="F1550" i="3" a="1"/>
  <c r="F1550" i="3" s="1"/>
  <c r="V1550" i="3" s="1"/>
  <c r="G1226" i="14"/>
  <c r="G1226" i="16"/>
  <c r="H1334" i="16"/>
  <c r="H1268" i="16"/>
  <c r="F1548" i="14"/>
  <c r="F1548" i="16"/>
  <c r="F1959" i="3" a="1"/>
  <c r="F1959" i="3" s="1"/>
  <c r="V1959" i="3" s="1"/>
  <c r="H1240" i="16"/>
  <c r="F1832" i="3" a="1"/>
  <c r="F1832" i="3" s="1"/>
  <c r="V1832" i="3" s="1"/>
  <c r="F1757" i="14"/>
  <c r="F1757" i="16"/>
  <c r="H1213" i="16"/>
  <c r="G1280" i="14"/>
  <c r="G1280" i="16"/>
  <c r="F1842" i="14"/>
  <c r="F1842" i="16"/>
  <c r="G1358" i="3" a="1"/>
  <c r="G1358" i="3" s="1"/>
  <c r="W1358" i="3" s="1"/>
  <c r="G1387" i="3" a="1"/>
  <c r="G1387" i="3" s="1"/>
  <c r="W1387" i="3" s="1"/>
  <c r="G1362" i="3" a="1"/>
  <c r="G1362" i="3" s="1"/>
  <c r="W1362" i="3" s="1"/>
  <c r="G1379" i="3" a="1"/>
  <c r="G1379" i="3" s="1"/>
  <c r="W1379" i="3" s="1"/>
  <c r="G1421" i="3" a="1"/>
  <c r="G1421" i="3" s="1"/>
  <c r="W1421" i="3" s="1"/>
  <c r="G1308" i="3" a="1"/>
  <c r="G1308" i="3" s="1"/>
  <c r="W1308" i="3" s="1"/>
  <c r="G1287" i="3" a="1"/>
  <c r="G1287" i="3" s="1"/>
  <c r="W1287" i="3" s="1"/>
  <c r="G1247" i="3" a="1"/>
  <c r="G1247" i="3" s="1"/>
  <c r="W1247" i="3" s="1"/>
  <c r="G1251" i="3" a="1"/>
  <c r="G1251" i="3" s="1"/>
  <c r="W1251" i="3" s="1"/>
  <c r="G1361" i="3" a="1"/>
  <c r="G1361" i="3" s="1"/>
  <c r="W1361" i="3" s="1"/>
  <c r="G1350" i="3" a="1"/>
  <c r="G1350" i="3" s="1"/>
  <c r="W1350" i="3" s="1"/>
  <c r="G1372" i="3" a="1"/>
  <c r="G1372" i="3" s="1"/>
  <c r="W1372" i="3" s="1"/>
  <c r="H1163" i="16" l="1"/>
  <c r="M2095" i="3"/>
  <c r="F2095" i="16" s="1"/>
  <c r="H1150" i="14"/>
  <c r="H1150" i="16"/>
  <c r="H1147" i="16"/>
  <c r="F1768" i="16"/>
  <c r="F1768" i="14"/>
  <c r="H1099" i="14"/>
  <c r="I1172" i="14"/>
  <c r="I1172" i="16"/>
  <c r="F1740" i="14"/>
  <c r="F1740" i="16"/>
  <c r="P1276" i="3"/>
  <c r="O1276" i="3"/>
  <c r="G1276" i="14"/>
  <c r="G1276" i="16"/>
  <c r="V1780" i="3"/>
  <c r="F1937" i="3" s="1" a="1"/>
  <c r="F1937" i="3" s="1"/>
  <c r="M1780" i="3"/>
  <c r="P1282" i="3"/>
  <c r="O1282" i="3"/>
  <c r="V1763" i="3"/>
  <c r="F1773" i="3" s="1" a="1"/>
  <c r="F1773" i="3" s="1"/>
  <c r="M1763" i="3"/>
  <c r="W1291" i="3"/>
  <c r="G1307" i="3" s="1" a="1"/>
  <c r="G1307" i="3" s="1"/>
  <c r="N1291" i="3"/>
  <c r="I1161" i="14"/>
  <c r="J1161" i="14" s="1"/>
  <c r="K1161" i="14" s="1"/>
  <c r="I1161" i="16"/>
  <c r="J1161" i="16" s="1"/>
  <c r="K1161" i="16" s="1"/>
  <c r="W1297" i="3"/>
  <c r="G1317" i="3" s="1" a="1"/>
  <c r="G1317" i="3" s="1"/>
  <c r="W1317" i="3" s="1"/>
  <c r="N1297" i="3"/>
  <c r="H1354" i="14"/>
  <c r="G1282" i="14"/>
  <c r="F1177" i="14"/>
  <c r="F1177" i="16"/>
  <c r="P1177" i="3"/>
  <c r="O1177" i="3"/>
  <c r="F1765" i="14"/>
  <c r="F1765" i="16"/>
  <c r="F1793" i="14"/>
  <c r="F1793" i="16"/>
  <c r="F1474" i="14"/>
  <c r="F1474" i="16"/>
  <c r="F1649" i="14"/>
  <c r="F1649" i="16"/>
  <c r="H1354" i="16"/>
  <c r="V1188" i="3"/>
  <c r="F1202" i="3" s="1" a="1"/>
  <c r="F1202" i="3" s="1"/>
  <c r="M1188" i="3"/>
  <c r="V1781" i="3"/>
  <c r="F1790" i="3" s="1" a="1"/>
  <c r="F1790" i="3" s="1"/>
  <c r="M1781" i="3"/>
  <c r="V1812" i="3"/>
  <c r="F1827" i="3" s="1" a="1"/>
  <c r="F1827" i="3" s="1"/>
  <c r="M1812" i="3"/>
  <c r="V1492" i="3"/>
  <c r="F1504" i="3" s="1" a="1"/>
  <c r="F1504" i="3" s="1"/>
  <c r="M1492" i="3"/>
  <c r="H1163" i="14"/>
  <c r="V1663" i="3"/>
  <c r="F1679" i="3" s="1" a="1"/>
  <c r="F1679" i="3" s="1"/>
  <c r="M1663" i="3"/>
  <c r="F1797" i="14"/>
  <c r="F1797" i="16"/>
  <c r="F1304" i="16"/>
  <c r="F1304" i="14"/>
  <c r="O1304" i="3"/>
  <c r="P1304" i="3"/>
  <c r="F1683" i="14"/>
  <c r="F1683" i="16"/>
  <c r="F1656" i="14"/>
  <c r="F1656" i="16"/>
  <c r="F1796" i="16"/>
  <c r="F1796" i="14"/>
  <c r="V1816" i="3"/>
  <c r="F1828" i="3" s="1" a="1"/>
  <c r="F1828" i="3" s="1"/>
  <c r="M1816" i="3"/>
  <c r="V1320" i="3"/>
  <c r="F1335" i="3" s="1" a="1"/>
  <c r="F1335" i="3" s="1"/>
  <c r="M1320" i="3"/>
  <c r="I1290" i="16"/>
  <c r="J1290" i="16" s="1"/>
  <c r="K1290" i="16" s="1"/>
  <c r="I1290" i="14"/>
  <c r="J1290" i="14" s="1"/>
  <c r="K1290" i="14" s="1"/>
  <c r="V1839" i="3"/>
  <c r="F1854" i="3" s="1" a="1"/>
  <c r="F1854" i="3" s="1"/>
  <c r="M1839" i="3"/>
  <c r="V1667" i="3"/>
  <c r="F1684" i="3" s="1" a="1"/>
  <c r="F1684" i="3" s="1"/>
  <c r="M1667" i="3"/>
  <c r="V1815" i="3"/>
  <c r="F1831" i="3" s="1" a="1"/>
  <c r="F1831" i="3" s="1"/>
  <c r="M1815" i="3"/>
  <c r="F1646" i="14"/>
  <c r="F1646" i="16"/>
  <c r="F1803" i="14"/>
  <c r="F1803" i="16"/>
  <c r="F1443" i="16"/>
  <c r="F1443" i="14"/>
  <c r="I1113" i="14"/>
  <c r="J1113" i="14" s="1"/>
  <c r="K1113" i="14" s="1"/>
  <c r="I1113" i="16"/>
  <c r="J1113" i="16" s="1"/>
  <c r="K1113" i="16" s="1"/>
  <c r="H1147" i="14"/>
  <c r="H1099" i="16"/>
  <c r="V1662" i="3"/>
  <c r="F1685" i="3" s="1" a="1"/>
  <c r="F1685" i="3" s="1"/>
  <c r="M1662" i="3"/>
  <c r="V1820" i="3"/>
  <c r="F1825" i="3" s="1" a="1"/>
  <c r="F1825" i="3" s="1"/>
  <c r="M1820" i="3"/>
  <c r="V1457" i="3"/>
  <c r="F1554" i="3" s="1" a="1"/>
  <c r="F1554" i="3" s="1"/>
  <c r="M1457" i="3"/>
  <c r="H1430" i="16"/>
  <c r="H1430" i="14"/>
  <c r="P1406" i="3"/>
  <c r="O1192" i="3"/>
  <c r="P1353" i="3"/>
  <c r="H1328" i="16"/>
  <c r="P1283" i="3"/>
  <c r="P1351" i="3"/>
  <c r="O1272" i="3"/>
  <c r="O1515" i="3"/>
  <c r="I1448" i="14"/>
  <c r="J1448" i="14" s="1"/>
  <c r="K1448" i="14" s="1"/>
  <c r="P1463" i="3"/>
  <c r="P1253" i="3"/>
  <c r="P1513" i="3"/>
  <c r="P1346" i="3"/>
  <c r="P1231" i="3"/>
  <c r="M1841" i="3"/>
  <c r="N1287" i="3"/>
  <c r="O1287" i="3" s="1"/>
  <c r="M1871" i="3"/>
  <c r="N1308" i="3"/>
  <c r="O1308" i="3" s="1"/>
  <c r="M1870" i="3"/>
  <c r="F1977" i="3" a="1"/>
  <c r="F1977" i="3" s="1"/>
  <c r="V1977" i="3" s="1"/>
  <c r="P1298" i="3"/>
  <c r="N1362" i="3"/>
  <c r="P1362" i="3" s="1"/>
  <c r="N1372" i="3"/>
  <c r="O1372" i="3" s="1"/>
  <c r="N1421" i="3"/>
  <c r="P1421" i="3" s="1"/>
  <c r="M1832" i="3"/>
  <c r="N1379" i="3"/>
  <c r="O1379" i="3" s="1"/>
  <c r="P1563" i="3"/>
  <c r="O1563" i="3"/>
  <c r="N1387" i="3"/>
  <c r="O1387" i="3" s="1"/>
  <c r="M1785" i="3"/>
  <c r="G1563" i="14"/>
  <c r="P1377" i="3"/>
  <c r="M2110" i="3"/>
  <c r="N1579" i="3"/>
  <c r="G1579" i="14" s="1"/>
  <c r="G1594" i="3" a="1"/>
  <c r="G1594" i="3" s="1"/>
  <c r="W1594" i="3" s="1"/>
  <c r="N1361" i="3"/>
  <c r="O1361" i="3" s="1"/>
  <c r="N1251" i="3"/>
  <c r="O1251" i="3" s="1"/>
  <c r="M1959" i="3"/>
  <c r="F2079" i="3" a="1"/>
  <c r="F2079" i="3" s="1"/>
  <c r="V2079" i="3" s="1"/>
  <c r="N1247" i="3"/>
  <c r="P1247" i="3" s="1"/>
  <c r="N1358" i="3"/>
  <c r="O1358" i="3" s="1"/>
  <c r="N1350" i="3"/>
  <c r="I1448" i="16"/>
  <c r="J1448" i="16" s="1"/>
  <c r="K1448" i="16" s="1"/>
  <c r="P1255" i="3"/>
  <c r="M1725" i="3"/>
  <c r="F1745" i="3" a="1"/>
  <c r="F1745" i="3" s="1"/>
  <c r="V1745" i="3" s="1"/>
  <c r="M1550" i="3"/>
  <c r="M1747" i="3"/>
  <c r="F1764" i="3" a="1"/>
  <c r="F1764" i="3" s="1"/>
  <c r="V1764" i="3" s="1"/>
  <c r="M2166" i="3"/>
  <c r="F2185" i="3" a="1"/>
  <c r="F2185" i="3" s="1"/>
  <c r="V2185" i="3" s="1"/>
  <c r="F2054" i="16"/>
  <c r="F2054" i="14"/>
  <c r="H1476" i="14"/>
  <c r="H1322" i="16"/>
  <c r="H1241" i="14"/>
  <c r="H1266" i="14"/>
  <c r="H1256" i="16"/>
  <c r="H1476" i="16"/>
  <c r="H1256" i="14"/>
  <c r="H1328" i="14"/>
  <c r="H1170" i="16"/>
  <c r="H1241" i="16"/>
  <c r="H1221" i="16"/>
  <c r="F1940" i="14"/>
  <c r="F1940" i="16"/>
  <c r="H1310" i="14"/>
  <c r="H1322" i="14"/>
  <c r="F1736" i="14"/>
  <c r="F1736" i="16"/>
  <c r="H1215" i="14"/>
  <c r="I1345" i="14"/>
  <c r="J1345" i="14" s="1"/>
  <c r="K1345" i="14" s="1"/>
  <c r="I1345" i="16"/>
  <c r="J1345" i="16" s="1"/>
  <c r="K1345" i="16" s="1"/>
  <c r="I1249" i="14"/>
  <c r="J1249" i="14" s="1"/>
  <c r="K1249" i="14" s="1"/>
  <c r="I1249" i="16"/>
  <c r="J1249" i="16" s="1"/>
  <c r="K1249" i="16" s="1"/>
  <c r="G1501" i="14"/>
  <c r="G1501" i="16"/>
  <c r="H1383" i="16"/>
  <c r="H1221" i="14"/>
  <c r="G1284" i="14"/>
  <c r="G1284" i="16"/>
  <c r="G1502" i="14"/>
  <c r="G1502" i="16"/>
  <c r="H1383" i="14"/>
  <c r="F1560" i="3" a="1"/>
  <c r="F1560" i="3" s="1"/>
  <c r="V1560" i="3" s="1"/>
  <c r="H1341" i="16"/>
  <c r="H1223" i="16"/>
  <c r="J1223" i="16"/>
  <c r="K1223" i="16" s="1"/>
  <c r="G1180" i="14"/>
  <c r="G1180" i="16"/>
  <c r="I1398" i="14"/>
  <c r="J1398" i="14" s="1"/>
  <c r="K1398" i="14" s="1"/>
  <c r="I1398" i="16"/>
  <c r="J1398" i="16" s="1"/>
  <c r="K1398" i="16" s="1"/>
  <c r="I1330" i="14"/>
  <c r="J1330" i="14" s="1"/>
  <c r="K1330" i="14" s="1"/>
  <c r="I1330" i="16"/>
  <c r="J1330" i="16" s="1"/>
  <c r="K1330" i="16" s="1"/>
  <c r="G1257" i="14"/>
  <c r="G1257" i="16"/>
  <c r="G1230" i="14"/>
  <c r="G1230" i="16"/>
  <c r="I1331" i="14"/>
  <c r="J1331" i="14" s="1"/>
  <c r="K1331" i="14" s="1"/>
  <c r="I1331" i="16"/>
  <c r="J1331" i="16" s="1"/>
  <c r="K1331" i="16" s="1"/>
  <c r="G1237" i="14"/>
  <c r="G1237" i="16"/>
  <c r="F1853" i="14"/>
  <c r="F1853" i="16"/>
  <c r="H1258" i="16"/>
  <c r="J1258" i="16"/>
  <c r="K1258" i="16" s="1"/>
  <c r="F1844" i="3" a="1"/>
  <c r="F1844" i="3" s="1"/>
  <c r="V1844" i="3" s="1"/>
  <c r="F1769" i="14"/>
  <c r="F1769" i="16"/>
  <c r="G1347" i="14"/>
  <c r="G1347" i="16"/>
  <c r="G1360" i="14"/>
  <c r="G1360" i="16"/>
  <c r="I1226" i="14"/>
  <c r="J1226" i="14" s="1"/>
  <c r="K1226" i="14" s="1"/>
  <c r="I1226" i="16"/>
  <c r="I1280" i="14"/>
  <c r="J1280" i="14" s="1"/>
  <c r="K1280" i="14" s="1"/>
  <c r="I1280" i="16"/>
  <c r="J1280" i="16" s="1"/>
  <c r="K1280" i="16" s="1"/>
  <c r="G1339" i="14"/>
  <c r="G1339" i="16"/>
  <c r="F1813" i="3" a="1"/>
  <c r="F1813" i="3" s="1"/>
  <c r="V1813" i="3" s="1"/>
  <c r="H1341" i="14"/>
  <c r="H1223" i="14"/>
  <c r="H1170" i="14"/>
  <c r="H1215" i="16"/>
  <c r="J1215" i="16"/>
  <c r="K1215" i="16" s="1"/>
  <c r="F1897" i="3" a="1"/>
  <c r="F1897" i="3" s="1"/>
  <c r="V1897" i="3" s="1"/>
  <c r="F1631" i="14"/>
  <c r="F1631" i="16"/>
  <c r="I1196" i="14"/>
  <c r="J1196" i="14" s="1"/>
  <c r="K1196" i="14" s="1"/>
  <c r="I1196" i="16"/>
  <c r="J1196" i="16" s="1"/>
  <c r="K1196" i="16" s="1"/>
  <c r="G1327" i="14"/>
  <c r="G1327" i="16"/>
  <c r="I1332" i="14"/>
  <c r="J1332" i="14" s="1"/>
  <c r="K1332" i="14" s="1"/>
  <c r="I1332" i="16"/>
  <c r="J1332" i="16" s="1"/>
  <c r="K1332" i="16" s="1"/>
  <c r="F1701" i="3" a="1"/>
  <c r="F1701" i="3" s="1"/>
  <c r="V1701" i="3" s="1"/>
  <c r="F1544" i="14"/>
  <c r="F1544" i="16"/>
  <c r="H1258" i="14"/>
  <c r="F1709" i="14"/>
  <c r="F1709" i="16"/>
  <c r="H1266" i="16"/>
  <c r="J1266" i="16"/>
  <c r="K1266" i="16" s="1"/>
  <c r="G1224" i="14"/>
  <c r="G1224" i="16"/>
  <c r="G1369" i="14"/>
  <c r="G1369" i="16"/>
  <c r="G1399" i="14"/>
  <c r="G1399" i="16"/>
  <c r="G1270" i="14"/>
  <c r="G1270" i="16"/>
  <c r="F1730" i="14"/>
  <c r="F1730" i="16"/>
  <c r="H1310" i="16"/>
  <c r="F1857" i="14"/>
  <c r="F1857" i="16"/>
  <c r="G1205" i="3" a="1"/>
  <c r="G1205" i="3" s="1"/>
  <c r="W1205" i="3" s="1"/>
  <c r="G1314" i="3" a="1"/>
  <c r="G1314" i="3" s="1"/>
  <c r="W1314" i="3" s="1"/>
  <c r="G1259" i="3" a="1"/>
  <c r="G1259" i="3" s="1"/>
  <c r="W1259" i="3" s="1"/>
  <c r="G1301" i="3" a="1"/>
  <c r="G1301" i="3" s="1"/>
  <c r="W1301" i="3" s="1"/>
  <c r="G1245" i="3" a="1"/>
  <c r="G1245" i="3" s="1"/>
  <c r="W1245" i="3" s="1"/>
  <c r="G1474" i="3" a="1"/>
  <c r="G1474" i="3" s="1"/>
  <c r="W1474" i="3" s="1"/>
  <c r="G1366" i="3" a="1"/>
  <c r="G1366" i="3" s="1"/>
  <c r="W1366" i="3" s="1"/>
  <c r="G1370" i="3" a="1"/>
  <c r="G1370" i="3" s="1"/>
  <c r="W1370" i="3" s="1"/>
  <c r="G1423" i="3" a="1"/>
  <c r="G1423" i="3" s="1"/>
  <c r="W1423" i="3" s="1"/>
  <c r="G1461" i="3" a="1"/>
  <c r="G1461" i="3" s="1"/>
  <c r="W1461" i="3" s="1"/>
  <c r="G1394" i="3" a="1"/>
  <c r="G1394" i="3" s="1"/>
  <c r="W1394" i="3" s="1"/>
  <c r="G1528" i="3" a="1"/>
  <c r="G1528" i="3" s="1"/>
  <c r="W1528" i="3" s="1"/>
  <c r="G1357" i="3" a="1"/>
  <c r="G1357" i="3" s="1"/>
  <c r="W1357" i="3" s="1"/>
  <c r="G1267" i="3" a="1"/>
  <c r="G1267" i="3" s="1"/>
  <c r="W1267" i="3" s="1"/>
  <c r="G1530" i="3" a="1"/>
  <c r="G1530" i="3" s="1"/>
  <c r="W1530" i="3" s="1"/>
  <c r="I1282" i="14" l="1"/>
  <c r="J1282" i="14" s="1"/>
  <c r="K1282" i="14" s="1"/>
  <c r="I1282" i="16"/>
  <c r="H1282" i="16" s="1"/>
  <c r="I1177" i="16"/>
  <c r="J1177" i="16" s="1"/>
  <c r="K1177" i="16" s="1"/>
  <c r="F2095" i="14"/>
  <c r="H1161" i="16"/>
  <c r="H1113" i="14"/>
  <c r="I1177" i="14"/>
  <c r="J1177" i="14" s="1"/>
  <c r="K1177" i="14" s="1"/>
  <c r="N1317" i="3"/>
  <c r="P1317" i="3" s="1"/>
  <c r="H1290" i="16"/>
  <c r="F1457" i="14"/>
  <c r="F1457" i="16"/>
  <c r="H1113" i="16"/>
  <c r="H1290" i="14"/>
  <c r="V1504" i="3"/>
  <c r="F1521" i="3" s="1" a="1"/>
  <c r="F1521" i="3" s="1"/>
  <c r="M1504" i="3"/>
  <c r="O1297" i="3"/>
  <c r="P1297" i="3"/>
  <c r="V1554" i="3"/>
  <c r="F1567" i="3" s="1" a="1"/>
  <c r="F1567" i="3" s="1"/>
  <c r="M1554" i="3"/>
  <c r="F1812" i="14"/>
  <c r="F1812" i="16"/>
  <c r="F1820" i="16"/>
  <c r="F1820" i="14"/>
  <c r="F1815" i="16"/>
  <c r="F1815" i="14"/>
  <c r="V1827" i="3"/>
  <c r="F1836" i="3" s="1" a="1"/>
  <c r="F1836" i="3" s="1"/>
  <c r="M1827" i="3"/>
  <c r="F1780" i="14"/>
  <c r="F1780" i="16"/>
  <c r="H1172" i="16"/>
  <c r="J1172" i="16"/>
  <c r="K1172" i="16" s="1"/>
  <c r="V1825" i="3"/>
  <c r="F1840" i="3" s="1" a="1"/>
  <c r="F1840" i="3" s="1"/>
  <c r="M1825" i="3"/>
  <c r="V1831" i="3"/>
  <c r="F1851" i="3" s="1" a="1"/>
  <c r="F1851" i="3" s="1"/>
  <c r="M1831" i="3"/>
  <c r="F1781" i="14"/>
  <c r="F1781" i="16"/>
  <c r="V1937" i="3"/>
  <c r="F1944" i="3" s="1" a="1"/>
  <c r="F1944" i="3" s="1"/>
  <c r="M1937" i="3"/>
  <c r="J1172" i="14"/>
  <c r="K1172" i="14" s="1"/>
  <c r="H1172" i="14"/>
  <c r="F1662" i="14"/>
  <c r="F1662" i="16"/>
  <c r="F1667" i="14"/>
  <c r="F1667" i="16"/>
  <c r="F1320" i="14"/>
  <c r="F1320" i="16"/>
  <c r="P1320" i="3"/>
  <c r="O1320" i="3"/>
  <c r="F1663" i="14"/>
  <c r="F1663" i="16"/>
  <c r="V1790" i="3"/>
  <c r="F1805" i="3" s="1" a="1"/>
  <c r="F1805" i="3" s="1"/>
  <c r="M1790" i="3"/>
  <c r="H1161" i="14"/>
  <c r="P1291" i="3"/>
  <c r="O1291" i="3"/>
  <c r="G1291" i="14"/>
  <c r="G1291" i="16"/>
  <c r="V1685" i="3"/>
  <c r="F1695" i="3" s="1" a="1"/>
  <c r="F1695" i="3" s="1"/>
  <c r="M1685" i="3"/>
  <c r="V1684" i="3"/>
  <c r="F1746" i="3" s="1" a="1"/>
  <c r="F1746" i="3" s="1"/>
  <c r="M1684" i="3"/>
  <c r="V1335" i="3"/>
  <c r="F1348" i="3" s="1" a="1"/>
  <c r="F1348" i="3" s="1"/>
  <c r="M1335" i="3"/>
  <c r="V1679" i="3"/>
  <c r="F1693" i="3" s="1" a="1"/>
  <c r="F1693" i="3" s="1"/>
  <c r="M1679" i="3"/>
  <c r="P1188" i="3"/>
  <c r="F1188" i="14"/>
  <c r="F1188" i="16"/>
  <c r="O1188" i="3"/>
  <c r="W1307" i="3"/>
  <c r="G1323" i="3" s="1" a="1"/>
  <c r="G1323" i="3" s="1"/>
  <c r="N1307" i="3"/>
  <c r="V1202" i="3"/>
  <c r="F1212" i="3" s="1" a="1"/>
  <c r="F1212" i="3" s="1"/>
  <c r="M1202" i="3"/>
  <c r="F1763" i="16"/>
  <c r="F1763" i="14"/>
  <c r="I1276" i="16"/>
  <c r="J1276" i="16" s="1"/>
  <c r="K1276" i="16" s="1"/>
  <c r="I1276" i="14"/>
  <c r="J1276" i="14" s="1"/>
  <c r="K1276" i="14" s="1"/>
  <c r="F1839" i="14"/>
  <c r="F1839" i="16"/>
  <c r="F1816" i="16"/>
  <c r="F1816" i="14"/>
  <c r="V1854" i="3"/>
  <c r="F1865" i="3" s="1" a="1"/>
  <c r="F1865" i="3" s="1"/>
  <c r="M1854" i="3"/>
  <c r="V1828" i="3"/>
  <c r="F1833" i="3" s="1" a="1"/>
  <c r="F1833" i="3" s="1"/>
  <c r="M1828" i="3"/>
  <c r="I1304" i="14"/>
  <c r="J1304" i="14" s="1"/>
  <c r="K1304" i="14" s="1"/>
  <c r="I1304" i="16"/>
  <c r="J1304" i="16" s="1"/>
  <c r="K1304" i="16" s="1"/>
  <c r="F1492" i="14"/>
  <c r="F1492" i="16"/>
  <c r="V1773" i="3"/>
  <c r="F1784" i="3" s="1" a="1"/>
  <c r="F1784" i="3" s="1"/>
  <c r="V1784" i="3" s="1"/>
  <c r="F1798" i="3" s="1" a="1"/>
  <c r="F1798" i="3" s="1"/>
  <c r="V1798" i="3" s="1"/>
  <c r="M1773" i="3"/>
  <c r="O1421" i="3"/>
  <c r="P1308" i="3"/>
  <c r="I1563" i="14"/>
  <c r="J1563" i="14" s="1"/>
  <c r="K1563" i="14" s="1"/>
  <c r="P1379" i="3"/>
  <c r="P1358" i="3"/>
  <c r="P1361" i="3"/>
  <c r="H1448" i="16"/>
  <c r="H1448" i="14"/>
  <c r="I1563" i="16"/>
  <c r="J1563" i="16" s="1"/>
  <c r="K1563" i="16" s="1"/>
  <c r="G1579" i="16"/>
  <c r="P1251" i="3"/>
  <c r="P1287" i="3"/>
  <c r="H1249" i="16"/>
  <c r="N1530" i="3"/>
  <c r="P1530" i="3" s="1"/>
  <c r="N1528" i="3"/>
  <c r="O1528" i="3" s="1"/>
  <c r="N1423" i="3"/>
  <c r="O1423" i="3" s="1"/>
  <c r="N1314" i="3"/>
  <c r="O1314" i="3" s="1"/>
  <c r="M1701" i="3"/>
  <c r="O1247" i="3"/>
  <c r="O1362" i="3"/>
  <c r="N1205" i="3"/>
  <c r="O1205" i="3" s="1"/>
  <c r="M1977" i="3"/>
  <c r="F1990" i="3" a="1"/>
  <c r="F1990" i="3" s="1"/>
  <c r="V1990" i="3" s="1"/>
  <c r="M2079" i="3"/>
  <c r="F2089" i="3" a="1"/>
  <c r="F2089" i="3" s="1"/>
  <c r="V2089" i="3" s="1"/>
  <c r="N1594" i="3"/>
  <c r="G1594" i="14" s="1"/>
  <c r="G1625" i="3" a="1"/>
  <c r="G1625" i="3" s="1"/>
  <c r="W1625" i="3" s="1"/>
  <c r="O1579" i="3"/>
  <c r="P1579" i="3"/>
  <c r="N1267" i="3"/>
  <c r="O1267" i="3" s="1"/>
  <c r="M1764" i="3"/>
  <c r="P1372" i="3"/>
  <c r="N1370" i="3"/>
  <c r="O1370" i="3" s="1"/>
  <c r="N1366" i="3"/>
  <c r="O1366" i="3" s="1"/>
  <c r="N1357" i="3"/>
  <c r="O1357" i="3" s="1"/>
  <c r="N1474" i="3"/>
  <c r="O1474" i="3" s="1"/>
  <c r="M1897" i="3"/>
  <c r="F1902" i="3" a="1"/>
  <c r="F1902" i="3" s="1"/>
  <c r="V1902" i="3" s="1"/>
  <c r="M1745" i="3"/>
  <c r="M1813" i="3"/>
  <c r="F1929" i="3" a="1"/>
  <c r="F1929" i="3" s="1"/>
  <c r="V1929" i="3" s="1"/>
  <c r="M1844" i="3"/>
  <c r="F1860" i="3" a="1"/>
  <c r="F1860" i="3" s="1"/>
  <c r="V1860" i="3" s="1"/>
  <c r="P1387" i="3"/>
  <c r="N1245" i="3"/>
  <c r="O1245" i="3" s="1"/>
  <c r="N1394" i="3"/>
  <c r="O1394" i="3" s="1"/>
  <c r="N1301" i="3"/>
  <c r="P1301" i="3" s="1"/>
  <c r="N1461" i="3"/>
  <c r="O1461" i="3" s="1"/>
  <c r="N1259" i="3"/>
  <c r="P1259" i="3" s="1"/>
  <c r="M1560" i="3"/>
  <c r="F1573" i="3" a="1"/>
  <c r="F1573" i="3" s="1"/>
  <c r="V1573" i="3" s="1"/>
  <c r="M2185" i="3"/>
  <c r="F2196" i="3" a="1"/>
  <c r="F2196" i="3" s="1"/>
  <c r="V2196" i="3" s="1"/>
  <c r="F2166" i="16"/>
  <c r="F2166" i="14"/>
  <c r="H1332" i="16"/>
  <c r="H1331" i="14"/>
  <c r="H1345" i="14"/>
  <c r="F2119" i="3" a="1"/>
  <c r="F2119" i="3" s="1"/>
  <c r="V2119" i="3" s="1"/>
  <c r="H1398" i="16"/>
  <c r="H1226" i="14"/>
  <c r="H1280" i="14"/>
  <c r="H1331" i="16"/>
  <c r="H1398" i="14"/>
  <c r="H1332" i="14"/>
  <c r="I1369" i="14"/>
  <c r="J1369" i="14" s="1"/>
  <c r="K1369" i="14" s="1"/>
  <c r="I1369" i="16"/>
  <c r="J1369" i="16" s="1"/>
  <c r="K1369" i="16" s="1"/>
  <c r="G1349" i="14"/>
  <c r="G1349" i="16"/>
  <c r="G1412" i="14"/>
  <c r="G1412" i="16"/>
  <c r="I1180" i="14"/>
  <c r="J1180" i="14" s="1"/>
  <c r="K1180" i="14" s="1"/>
  <c r="I1180" i="16"/>
  <c r="H1330" i="16"/>
  <c r="F1959" i="14"/>
  <c r="F1959" i="16"/>
  <c r="G1275" i="14"/>
  <c r="G1275" i="16"/>
  <c r="F1794" i="14"/>
  <c r="F1794" i="16"/>
  <c r="H1345" i="16"/>
  <c r="F1747" i="14"/>
  <c r="F1747" i="16"/>
  <c r="G1364" i="14"/>
  <c r="G1364" i="16"/>
  <c r="I1224" i="14"/>
  <c r="J1224" i="14" s="1"/>
  <c r="K1224" i="14" s="1"/>
  <c r="I1224" i="16"/>
  <c r="J1224" i="16" s="1"/>
  <c r="K1224" i="16" s="1"/>
  <c r="F1692" i="14"/>
  <c r="F1692" i="16"/>
  <c r="H1196" i="14"/>
  <c r="F1855" i="3" a="1"/>
  <c r="F1855" i="3" s="1"/>
  <c r="V1855" i="3" s="1"/>
  <c r="G1295" i="14"/>
  <c r="G1295" i="16"/>
  <c r="G1216" i="14"/>
  <c r="G1216" i="16"/>
  <c r="I1257" i="14"/>
  <c r="J1257" i="14" s="1"/>
  <c r="K1257" i="14" s="1"/>
  <c r="I1257" i="16"/>
  <c r="G1297" i="14"/>
  <c r="G1297" i="16"/>
  <c r="G1342" i="14"/>
  <c r="G1342" i="16"/>
  <c r="I1501" i="14"/>
  <c r="J1501" i="14" s="1"/>
  <c r="K1501" i="14" s="1"/>
  <c r="I1501" i="16"/>
  <c r="J1501" i="16" s="1"/>
  <c r="K1501" i="16" s="1"/>
  <c r="I1327" i="14"/>
  <c r="J1327" i="14" s="1"/>
  <c r="K1327" i="14" s="1"/>
  <c r="I1327" i="16"/>
  <c r="J1327" i="16" s="1"/>
  <c r="K1327" i="16" s="1"/>
  <c r="I1284" i="14"/>
  <c r="J1284" i="14" s="1"/>
  <c r="K1284" i="14" s="1"/>
  <c r="I1284" i="16"/>
  <c r="J1284" i="16" s="1"/>
  <c r="K1284" i="16" s="1"/>
  <c r="F1882" i="14"/>
  <c r="F1882" i="16"/>
  <c r="F1800" i="3" a="1"/>
  <c r="F1800" i="3" s="1"/>
  <c r="V1800" i="3" s="1"/>
  <c r="H1330" i="14"/>
  <c r="F1787" i="3" a="1"/>
  <c r="F1787" i="3" s="1"/>
  <c r="V1787" i="3" s="1"/>
  <c r="I1339" i="14"/>
  <c r="J1339" i="14" s="1"/>
  <c r="K1339" i="14" s="1"/>
  <c r="I1339" i="16"/>
  <c r="J1339" i="16" s="1"/>
  <c r="K1339" i="16" s="1"/>
  <c r="I1347" i="14"/>
  <c r="J1347" i="14" s="1"/>
  <c r="K1347" i="14" s="1"/>
  <c r="I1347" i="16"/>
  <c r="J1347" i="16" s="1"/>
  <c r="K1347" i="16" s="1"/>
  <c r="I1270" i="14"/>
  <c r="J1270" i="14" s="1"/>
  <c r="K1270" i="14" s="1"/>
  <c r="I1270" i="16"/>
  <c r="I1230" i="14"/>
  <c r="J1230" i="14" s="1"/>
  <c r="K1230" i="14" s="1"/>
  <c r="I1230" i="16"/>
  <c r="F1832" i="14"/>
  <c r="F1832" i="16"/>
  <c r="F1553" i="14"/>
  <c r="F1553" i="16"/>
  <c r="F1654" i="3" a="1"/>
  <c r="F1654" i="3" s="1"/>
  <c r="V1654" i="3" s="1"/>
  <c r="G1271" i="14"/>
  <c r="G1271" i="16"/>
  <c r="F1725" i="14"/>
  <c r="F1725" i="16"/>
  <c r="J1282" i="16"/>
  <c r="K1282" i="16" s="1"/>
  <c r="I1237" i="14"/>
  <c r="J1237" i="14" s="1"/>
  <c r="K1237" i="14" s="1"/>
  <c r="I1237" i="16"/>
  <c r="J1237" i="16" s="1"/>
  <c r="K1237" i="16" s="1"/>
  <c r="H1196" i="16"/>
  <c r="H1226" i="16"/>
  <c r="J1226" i="16"/>
  <c r="K1226" i="16" s="1"/>
  <c r="F1870" i="14"/>
  <c r="F1870" i="16"/>
  <c r="I1360" i="14"/>
  <c r="J1360" i="14" s="1"/>
  <c r="K1360" i="14" s="1"/>
  <c r="I1360" i="16"/>
  <c r="J1360" i="16" s="1"/>
  <c r="K1360" i="16" s="1"/>
  <c r="G1337" i="14"/>
  <c r="G1337" i="16"/>
  <c r="G1333" i="14"/>
  <c r="G1333" i="16"/>
  <c r="I1399" i="14"/>
  <c r="J1399" i="14" s="1"/>
  <c r="K1399" i="14" s="1"/>
  <c r="I1399" i="16"/>
  <c r="J1399" i="16" s="1"/>
  <c r="K1399" i="16" s="1"/>
  <c r="G1229" i="14"/>
  <c r="G1229" i="16"/>
  <c r="G1236" i="14"/>
  <c r="G1236" i="16"/>
  <c r="H1280" i="16"/>
  <c r="H1249" i="14"/>
  <c r="F1880" i="3" a="1"/>
  <c r="F1880" i="3" s="1"/>
  <c r="V1880" i="3" s="1"/>
  <c r="G1380" i="3" a="1"/>
  <c r="G1380" i="3" s="1"/>
  <c r="W1380" i="3" s="1"/>
  <c r="G1265" i="3" a="1"/>
  <c r="G1265" i="3" s="1"/>
  <c r="W1265" i="3" s="1"/>
  <c r="G1386" i="3" a="1"/>
  <c r="G1386" i="3" s="1"/>
  <c r="W1386" i="3" s="1"/>
  <c r="G1326" i="3" a="1"/>
  <c r="G1326" i="3" s="1"/>
  <c r="W1326" i="3" s="1"/>
  <c r="G1402" i="3" a="1"/>
  <c r="G1402" i="3" s="1"/>
  <c r="W1402" i="3" s="1"/>
  <c r="G1473" i="3" a="1"/>
  <c r="G1473" i="3" s="1"/>
  <c r="W1473" i="3" s="1"/>
  <c r="G1396" i="3" a="1"/>
  <c r="G1396" i="3" s="1"/>
  <c r="W1396" i="3" s="1"/>
  <c r="G1462" i="3" a="1"/>
  <c r="G1462" i="3" s="1"/>
  <c r="W1462" i="3" s="1"/>
  <c r="G1468" i="3" a="1"/>
  <c r="G1468" i="3" s="1"/>
  <c r="W1468" i="3" s="1"/>
  <c r="G1264" i="3" a="1"/>
  <c r="G1264" i="3" s="1"/>
  <c r="W1264" i="3" s="1"/>
  <c r="G1439" i="3" a="1"/>
  <c r="G1439" i="3" s="1"/>
  <c r="W1439" i="3" s="1"/>
  <c r="G1363" i="3" a="1"/>
  <c r="G1363" i="3" s="1"/>
  <c r="W1363" i="3" s="1"/>
  <c r="G1302" i="3" a="1"/>
  <c r="G1302" i="3" s="1"/>
  <c r="W1302" i="3" s="1"/>
  <c r="H1177" i="16" l="1"/>
  <c r="H1282" i="14"/>
  <c r="O1317" i="3"/>
  <c r="H1177" i="14"/>
  <c r="H1276" i="16"/>
  <c r="H1304" i="14"/>
  <c r="F1773" i="16"/>
  <c r="F1773" i="14"/>
  <c r="F1828" i="16"/>
  <c r="F1828" i="14"/>
  <c r="H1276" i="14"/>
  <c r="O1307" i="3"/>
  <c r="P1307" i="3"/>
  <c r="G1307" i="16"/>
  <c r="G1307" i="14"/>
  <c r="F1335" i="14"/>
  <c r="F1335" i="16"/>
  <c r="I1291" i="14"/>
  <c r="J1291" i="14" s="1"/>
  <c r="K1291" i="14" s="1"/>
  <c r="I1291" i="16"/>
  <c r="J1291" i="16" s="1"/>
  <c r="K1291" i="16" s="1"/>
  <c r="V1840" i="3"/>
  <c r="F1856" i="3" s="1" a="1"/>
  <c r="F1856" i="3" s="1"/>
  <c r="M1840" i="3"/>
  <c r="V1833" i="3"/>
  <c r="F1850" i="3" s="1" a="1"/>
  <c r="F1850" i="3" s="1"/>
  <c r="M1833" i="3"/>
  <c r="W1323" i="3"/>
  <c r="G1340" i="3" s="1" a="1"/>
  <c r="G1340" i="3" s="1"/>
  <c r="N1323" i="3"/>
  <c r="V1348" i="3"/>
  <c r="F1365" i="3" s="1" a="1"/>
  <c r="F1365" i="3" s="1"/>
  <c r="M1348" i="3"/>
  <c r="F1937" i="14"/>
  <c r="F1937" i="16"/>
  <c r="M1784" i="3"/>
  <c r="F1784" i="14" s="1"/>
  <c r="F1854" i="14"/>
  <c r="F1854" i="16"/>
  <c r="I1188" i="14"/>
  <c r="J1188" i="14" s="1"/>
  <c r="K1188" i="14" s="1"/>
  <c r="I1188" i="16"/>
  <c r="J1188" i="16" s="1"/>
  <c r="K1188" i="16" s="1"/>
  <c r="F1684" i="16"/>
  <c r="F1684" i="14"/>
  <c r="V1944" i="3"/>
  <c r="F1967" i="3" s="1" a="1"/>
  <c r="F1967" i="3" s="1"/>
  <c r="M1944" i="3"/>
  <c r="F1504" i="14"/>
  <c r="F1504" i="16"/>
  <c r="V1865" i="3"/>
  <c r="F1878" i="3" s="1" a="1"/>
  <c r="F1878" i="3" s="1"/>
  <c r="M1865" i="3"/>
  <c r="V1746" i="3"/>
  <c r="F1761" i="3" s="1" a="1"/>
  <c r="F1761" i="3" s="1"/>
  <c r="M1746" i="3"/>
  <c r="F1790" i="16"/>
  <c r="F1790" i="14"/>
  <c r="V1521" i="3"/>
  <c r="F1542" i="3" s="1" a="1"/>
  <c r="F1542" i="3" s="1"/>
  <c r="M1521" i="3"/>
  <c r="F1685" i="14"/>
  <c r="F1685" i="16"/>
  <c r="V1805" i="3"/>
  <c r="F1809" i="3" s="1" a="1"/>
  <c r="F1809" i="3" s="1"/>
  <c r="M1805" i="3"/>
  <c r="H1304" i="16"/>
  <c r="V1695" i="3"/>
  <c r="F1708" i="3" s="1" a="1"/>
  <c r="F1708" i="3" s="1"/>
  <c r="M1695" i="3"/>
  <c r="F1831" i="16"/>
  <c r="F1831" i="14"/>
  <c r="F1202" i="14"/>
  <c r="P1202" i="3"/>
  <c r="O1202" i="3"/>
  <c r="F1202" i="16"/>
  <c r="F1679" i="16"/>
  <c r="F1679" i="14"/>
  <c r="V1851" i="3"/>
  <c r="F1862" i="3" s="1" a="1"/>
  <c r="F1862" i="3" s="1"/>
  <c r="M1851" i="3"/>
  <c r="F1827" i="16"/>
  <c r="F1827" i="14"/>
  <c r="F1554" i="14"/>
  <c r="F1554" i="16"/>
  <c r="V1212" i="3"/>
  <c r="F1333" i="3" s="1" a="1"/>
  <c r="F1333" i="3" s="1"/>
  <c r="M1212" i="3"/>
  <c r="V1693" i="3"/>
  <c r="F1702" i="3" s="1" a="1"/>
  <c r="F1702" i="3" s="1"/>
  <c r="M1693" i="3"/>
  <c r="I1320" i="14"/>
  <c r="I1320" i="16"/>
  <c r="F1825" i="16"/>
  <c r="F1825" i="14"/>
  <c r="V1836" i="3"/>
  <c r="F1847" i="3" s="1" a="1"/>
  <c r="F1847" i="3" s="1"/>
  <c r="M1836" i="3"/>
  <c r="V1567" i="3"/>
  <c r="F1585" i="3" s="1" a="1"/>
  <c r="F1585" i="3" s="1"/>
  <c r="M1567" i="3"/>
  <c r="P1314" i="3"/>
  <c r="H1563" i="14"/>
  <c r="O1301" i="3"/>
  <c r="G1594" i="16"/>
  <c r="H1563" i="16"/>
  <c r="P1394" i="3"/>
  <c r="P1357" i="3"/>
  <c r="O1530" i="3"/>
  <c r="P1370" i="3"/>
  <c r="I1579" i="14"/>
  <c r="J1579" i="14" s="1"/>
  <c r="K1579" i="14" s="1"/>
  <c r="P1528" i="3"/>
  <c r="I1579" i="16"/>
  <c r="J1579" i="16" s="1"/>
  <c r="K1579" i="16" s="1"/>
  <c r="P1205" i="3"/>
  <c r="O1259" i="3"/>
  <c r="P1245" i="3"/>
  <c r="H1284" i="14"/>
  <c r="P1423" i="3"/>
  <c r="P1461" i="3"/>
  <c r="P1366" i="3"/>
  <c r="P1267" i="3"/>
  <c r="P1474" i="3"/>
  <c r="M1798" i="3"/>
  <c r="F1817" i="3" a="1"/>
  <c r="F1817" i="3" s="1"/>
  <c r="V1817" i="3" s="1"/>
  <c r="N1380" i="3"/>
  <c r="O1380" i="3" s="1"/>
  <c r="M1860" i="3"/>
  <c r="M1800" i="3"/>
  <c r="N1625" i="3"/>
  <c r="G1625" i="16" s="1"/>
  <c r="G1638" i="3" a="1"/>
  <c r="G1638" i="3" s="1"/>
  <c r="W1638" i="3" s="1"/>
  <c r="M1880" i="3"/>
  <c r="F1895" i="3" a="1"/>
  <c r="F1895" i="3" s="1"/>
  <c r="V1895" i="3" s="1"/>
  <c r="M1654" i="3"/>
  <c r="F1666" i="3" a="1"/>
  <c r="F1666" i="3" s="1"/>
  <c r="V1666" i="3" s="1"/>
  <c r="M1902" i="3"/>
  <c r="M1929" i="3"/>
  <c r="O1594" i="3"/>
  <c r="P1594" i="3"/>
  <c r="N1302" i="3"/>
  <c r="P1302" i="3" s="1"/>
  <c r="N1473" i="3"/>
  <c r="O1473" i="3" s="1"/>
  <c r="M2089" i="3"/>
  <c r="F2161" i="3" a="1"/>
  <c r="F2161" i="3" s="1"/>
  <c r="V2161" i="3" s="1"/>
  <c r="N1402" i="3"/>
  <c r="O1402" i="3" s="1"/>
  <c r="M1990" i="3"/>
  <c r="F2006" i="3" a="1"/>
  <c r="F2006" i="3" s="1"/>
  <c r="V2006" i="3" s="1"/>
  <c r="N1468" i="3"/>
  <c r="P1468" i="3" s="1"/>
  <c r="N1363" i="3"/>
  <c r="N1326" i="3"/>
  <c r="O1326" i="3" s="1"/>
  <c r="M1573" i="3"/>
  <c r="F1592" i="3" a="1"/>
  <c r="F1592" i="3" s="1"/>
  <c r="V1592" i="3" s="1"/>
  <c r="M1855" i="3"/>
  <c r="F1867" i="3" a="1"/>
  <c r="F1867" i="3" s="1"/>
  <c r="V1867" i="3" s="1"/>
  <c r="N1462" i="3"/>
  <c r="O1462" i="3" s="1"/>
  <c r="N1386" i="3"/>
  <c r="O1386" i="3" s="1"/>
  <c r="M1787" i="3"/>
  <c r="F1802" i="3" a="1"/>
  <c r="F1802" i="3" s="1"/>
  <c r="V1802" i="3" s="1"/>
  <c r="N1396" i="3"/>
  <c r="O1396" i="3" s="1"/>
  <c r="N1439" i="3"/>
  <c r="O1439" i="3" s="1"/>
  <c r="N1264" i="3"/>
  <c r="O1264" i="3" s="1"/>
  <c r="N1265" i="3"/>
  <c r="P1265" i="3" s="1"/>
  <c r="F2185" i="16"/>
  <c r="F2185" i="14"/>
  <c r="M2196" i="3"/>
  <c r="F2204" i="3" a="1"/>
  <c r="F2204" i="3" s="1"/>
  <c r="V2204" i="3" s="1"/>
  <c r="H1180" i="14"/>
  <c r="F2140" i="3" a="1"/>
  <c r="F2140" i="3" s="1"/>
  <c r="V2140" i="3" s="1"/>
  <c r="M2119" i="3"/>
  <c r="H1369" i="16"/>
  <c r="H1399" i="14"/>
  <c r="H1360" i="14"/>
  <c r="H1501" i="14"/>
  <c r="H1339" i="14"/>
  <c r="H1224" i="14"/>
  <c r="I1275" i="14"/>
  <c r="J1275" i="14" s="1"/>
  <c r="K1275" i="14" s="1"/>
  <c r="I1275" i="16"/>
  <c r="G1463" i="14"/>
  <c r="G1463" i="16"/>
  <c r="G1253" i="14"/>
  <c r="G1253" i="16"/>
  <c r="G1272" i="14"/>
  <c r="G1272" i="16"/>
  <c r="H1230" i="14"/>
  <c r="H1347" i="16"/>
  <c r="H1257" i="14"/>
  <c r="H1369" i="14"/>
  <c r="I1412" i="14"/>
  <c r="J1412" i="14" s="1"/>
  <c r="K1412" i="14" s="1"/>
  <c r="I1412" i="16"/>
  <c r="J1412" i="16" s="1"/>
  <c r="K1412" i="16" s="1"/>
  <c r="I1216" i="14"/>
  <c r="J1216" i="14" s="1"/>
  <c r="K1216" i="14" s="1"/>
  <c r="I1216" i="16"/>
  <c r="J1216" i="16" s="1"/>
  <c r="K1216" i="16" s="1"/>
  <c r="H1180" i="16"/>
  <c r="J1180" i="16"/>
  <c r="K1180" i="16" s="1"/>
  <c r="F1560" i="14"/>
  <c r="F1560" i="16"/>
  <c r="H1237" i="14"/>
  <c r="H1270" i="16"/>
  <c r="J1270" i="16"/>
  <c r="K1270" i="16" s="1"/>
  <c r="F1764" i="14"/>
  <c r="F1764" i="16"/>
  <c r="G1192" i="14"/>
  <c r="G1192" i="16"/>
  <c r="G1515" i="14"/>
  <c r="G1515" i="16"/>
  <c r="I1349" i="14"/>
  <c r="J1349" i="14" s="1"/>
  <c r="K1349" i="14" s="1"/>
  <c r="I1349" i="16"/>
  <c r="J1349" i="16" s="1"/>
  <c r="K1349" i="16" s="1"/>
  <c r="H1399" i="16"/>
  <c r="H1360" i="16"/>
  <c r="F1897" i="14"/>
  <c r="F1897" i="16"/>
  <c r="H1347" i="14"/>
  <c r="F1719" i="3" a="1"/>
  <c r="F1719" i="3" s="1"/>
  <c r="V1719" i="3" s="1"/>
  <c r="H1224" i="16"/>
  <c r="H1270" i="14"/>
  <c r="H1327" i="16"/>
  <c r="F2079" i="14"/>
  <c r="F2079" i="16"/>
  <c r="G1351" i="14"/>
  <c r="G1351" i="16"/>
  <c r="I1364" i="14"/>
  <c r="J1364" i="14" s="1"/>
  <c r="K1364" i="14" s="1"/>
  <c r="I1364" i="16"/>
  <c r="J1364" i="16" s="1"/>
  <c r="K1364" i="16" s="1"/>
  <c r="G1283" i="14"/>
  <c r="G1283" i="16"/>
  <c r="I1297" i="14"/>
  <c r="J1297" i="14" s="1"/>
  <c r="K1297" i="14" s="1"/>
  <c r="I1297" i="16"/>
  <c r="J1297" i="16" s="1"/>
  <c r="K1297" i="16" s="1"/>
  <c r="I1236" i="14"/>
  <c r="J1236" i="14" s="1"/>
  <c r="K1236" i="14" s="1"/>
  <c r="I1236" i="16"/>
  <c r="J1236" i="16" s="1"/>
  <c r="K1236" i="16" s="1"/>
  <c r="G1346" i="14"/>
  <c r="G1346" i="16"/>
  <c r="F2110" i="14"/>
  <c r="F2110" i="16"/>
  <c r="H1339" i="16"/>
  <c r="F1785" i="14"/>
  <c r="F1785" i="16"/>
  <c r="I1295" i="14"/>
  <c r="J1295" i="14" s="1"/>
  <c r="K1295" i="14" s="1"/>
  <c r="I1295" i="16"/>
  <c r="J1295" i="16" s="1"/>
  <c r="K1295" i="16" s="1"/>
  <c r="I1337" i="14"/>
  <c r="J1337" i="14" s="1"/>
  <c r="K1337" i="14" s="1"/>
  <c r="I1337" i="16"/>
  <c r="J1337" i="16" s="1"/>
  <c r="K1337" i="16" s="1"/>
  <c r="G1353" i="14"/>
  <c r="G1353" i="16"/>
  <c r="G1255" i="14"/>
  <c r="G1255" i="16"/>
  <c r="G1377" i="14"/>
  <c r="G1377" i="16"/>
  <c r="F1871" i="14"/>
  <c r="F1871" i="16"/>
  <c r="F1844" i="14"/>
  <c r="F1844" i="16"/>
  <c r="H1327" i="14"/>
  <c r="F1841" i="14"/>
  <c r="F1841" i="16"/>
  <c r="F1550" i="14"/>
  <c r="F1550" i="16"/>
  <c r="G1406" i="14"/>
  <c r="G1406" i="16"/>
  <c r="G1513" i="14"/>
  <c r="G1513" i="16"/>
  <c r="I1271" i="14"/>
  <c r="J1271" i="14" s="1"/>
  <c r="K1271" i="14" s="1"/>
  <c r="I1271" i="16"/>
  <c r="I1229" i="14"/>
  <c r="J1229" i="14" s="1"/>
  <c r="K1229" i="14" s="1"/>
  <c r="I1229" i="16"/>
  <c r="J1229" i="16" s="1"/>
  <c r="K1229" i="16" s="1"/>
  <c r="G1298" i="14"/>
  <c r="G1298" i="16"/>
  <c r="I1342" i="14"/>
  <c r="J1342" i="14" s="1"/>
  <c r="K1342" i="14" s="1"/>
  <c r="I1342" i="16"/>
  <c r="J1342" i="16" s="1"/>
  <c r="K1342" i="16" s="1"/>
  <c r="G1231" i="14"/>
  <c r="G1231" i="16"/>
  <c r="F1977" i="14"/>
  <c r="F1977" i="16"/>
  <c r="F1919" i="3" a="1"/>
  <c r="F1919" i="3" s="1"/>
  <c r="V1919" i="3" s="1"/>
  <c r="H1237" i="16"/>
  <c r="F1760" i="3" a="1"/>
  <c r="F1760" i="3" s="1"/>
  <c r="V1760" i="3" s="1"/>
  <c r="H1230" i="16"/>
  <c r="J1230" i="16"/>
  <c r="K1230" i="16" s="1"/>
  <c r="F1813" i="14"/>
  <c r="F1813" i="16"/>
  <c r="H1284" i="16"/>
  <c r="H1501" i="16"/>
  <c r="H1257" i="16"/>
  <c r="J1257" i="16"/>
  <c r="K1257" i="16" s="1"/>
  <c r="G1373" i="3" a="1"/>
  <c r="G1373" i="3" s="1"/>
  <c r="W1373" i="3" s="1"/>
  <c r="G1262" i="3" a="1"/>
  <c r="G1262" i="3" s="1"/>
  <c r="W1262" i="3" s="1"/>
  <c r="G1478" i="3" a="1"/>
  <c r="G1478" i="3" s="1"/>
  <c r="W1478" i="3" s="1"/>
  <c r="G1312" i="3" a="1"/>
  <c r="G1312" i="3" s="1"/>
  <c r="W1312" i="3" s="1"/>
  <c r="G1536" i="3" a="1"/>
  <c r="G1536" i="3" s="1"/>
  <c r="W1536" i="3" s="1"/>
  <c r="G1381" i="3" a="1"/>
  <c r="G1381" i="3" s="1"/>
  <c r="W1381" i="3" s="1"/>
  <c r="G1465" i="3" a="1"/>
  <c r="G1465" i="3" s="1"/>
  <c r="W1465" i="3" s="1"/>
  <c r="G1403" i="3" a="1"/>
  <c r="G1403" i="3" s="1"/>
  <c r="W1403" i="3" s="1"/>
  <c r="G1466" i="3" a="1"/>
  <c r="G1466" i="3" s="1"/>
  <c r="W1466" i="3" s="1"/>
  <c r="G1492" i="3" a="1"/>
  <c r="G1492" i="3" s="1"/>
  <c r="W1492" i="3" s="1"/>
  <c r="G1385" i="3" a="1"/>
  <c r="G1385" i="3" s="1"/>
  <c r="W1385" i="3" s="1"/>
  <c r="G1431" i="3" a="1"/>
  <c r="G1431" i="3" s="1"/>
  <c r="W1431" i="3" s="1"/>
  <c r="G1538" i="3" a="1"/>
  <c r="G1538" i="3" s="1"/>
  <c r="W1538" i="3" s="1"/>
  <c r="G1469" i="3" a="1"/>
  <c r="G1469" i="3" s="1"/>
  <c r="W1469" i="3" s="1"/>
  <c r="G1371" i="3" a="1"/>
  <c r="G1371" i="3" s="1"/>
  <c r="W1371" i="3" s="1"/>
  <c r="F1784" i="16" l="1"/>
  <c r="H1188" i="14"/>
  <c r="H1291" i="14"/>
  <c r="H1291" i="16"/>
  <c r="J1320" i="14"/>
  <c r="K1320" i="14" s="1"/>
  <c r="H1320" i="14"/>
  <c r="F1865" i="16"/>
  <c r="F1865" i="14"/>
  <c r="V1856" i="3"/>
  <c r="F1866" i="3" s="1" a="1"/>
  <c r="F1866" i="3" s="1"/>
  <c r="M1856" i="3"/>
  <c r="F1567" i="14"/>
  <c r="F1567" i="16"/>
  <c r="F1693" i="16"/>
  <c r="F1693" i="14"/>
  <c r="F1851" i="14"/>
  <c r="F1851" i="16"/>
  <c r="V1878" i="3"/>
  <c r="F1893" i="3" s="1" a="1"/>
  <c r="F1893" i="3" s="1"/>
  <c r="M1878" i="3"/>
  <c r="H1188" i="16"/>
  <c r="F1348" i="14"/>
  <c r="F1348" i="16"/>
  <c r="V1585" i="3"/>
  <c r="F1599" i="3" s="1" a="1"/>
  <c r="F1599" i="3" s="1"/>
  <c r="M1585" i="3"/>
  <c r="V1702" i="3"/>
  <c r="F1720" i="3" s="1" a="1"/>
  <c r="F1720" i="3" s="1"/>
  <c r="M1702" i="3"/>
  <c r="V1862" i="3"/>
  <c r="F1981" i="3" s="1" a="1"/>
  <c r="F1981" i="3" s="1"/>
  <c r="M1862" i="3"/>
  <c r="F1521" i="14"/>
  <c r="F1521" i="16"/>
  <c r="V1365" i="3"/>
  <c r="F1472" i="3" s="1" a="1"/>
  <c r="F1472" i="3" s="1"/>
  <c r="M1365" i="3"/>
  <c r="I1307" i="14"/>
  <c r="J1307" i="14" s="1"/>
  <c r="K1307" i="14" s="1"/>
  <c r="I1307" i="16"/>
  <c r="J1307" i="16" s="1"/>
  <c r="K1307" i="16" s="1"/>
  <c r="F1836" i="16"/>
  <c r="F1836" i="14"/>
  <c r="F1212" i="14"/>
  <c r="F1212" i="16"/>
  <c r="O1212" i="3"/>
  <c r="P1212" i="3"/>
  <c r="F1695" i="14"/>
  <c r="F1695" i="16"/>
  <c r="V1542" i="3"/>
  <c r="F1650" i="3" s="1" a="1"/>
  <c r="F1650" i="3" s="1"/>
  <c r="M1542" i="3"/>
  <c r="O1323" i="3"/>
  <c r="P1323" i="3"/>
  <c r="G1323" i="16"/>
  <c r="G1323" i="14"/>
  <c r="V1847" i="3"/>
  <c r="F1859" i="3" s="1" a="1"/>
  <c r="F1859" i="3" s="1"/>
  <c r="M1847" i="3"/>
  <c r="V1333" i="3"/>
  <c r="F1350" i="3" s="1" a="1"/>
  <c r="F1350" i="3" s="1"/>
  <c r="M1333" i="3"/>
  <c r="V1708" i="3"/>
  <c r="F1715" i="3" s="1" a="1"/>
  <c r="F1715" i="3" s="1"/>
  <c r="M1708" i="3"/>
  <c r="F1944" i="14"/>
  <c r="F1944" i="16"/>
  <c r="W1340" i="3"/>
  <c r="G1352" i="3" s="1" a="1"/>
  <c r="G1352" i="3" s="1"/>
  <c r="N1340" i="3"/>
  <c r="G1340" i="14" s="1"/>
  <c r="V1967" i="3"/>
  <c r="F1978" i="3" s="1" a="1"/>
  <c r="F1978" i="3" s="1"/>
  <c r="M1967" i="3"/>
  <c r="F1833" i="16"/>
  <c r="F1833" i="14"/>
  <c r="I1202" i="14"/>
  <c r="J1202" i="14" s="1"/>
  <c r="K1202" i="14" s="1"/>
  <c r="I1202" i="16"/>
  <c r="J1202" i="16" s="1"/>
  <c r="K1202" i="16" s="1"/>
  <c r="F1805" i="14"/>
  <c r="F1805" i="16"/>
  <c r="F1746" i="14"/>
  <c r="F1746" i="16"/>
  <c r="V1850" i="3"/>
  <c r="F1861" i="3" s="1" a="1"/>
  <c r="F1861" i="3" s="1"/>
  <c r="M1850" i="3"/>
  <c r="J1320" i="16"/>
  <c r="K1320" i="16" s="1"/>
  <c r="H1320" i="16"/>
  <c r="V1809" i="3"/>
  <c r="F1991" i="3" s="1" a="1"/>
  <c r="F1991" i="3" s="1"/>
  <c r="M1809" i="3"/>
  <c r="V1761" i="3"/>
  <c r="F1775" i="3" s="1" a="1"/>
  <c r="F1775" i="3" s="1"/>
  <c r="M1761" i="3"/>
  <c r="F1840" i="14"/>
  <c r="F1840" i="16"/>
  <c r="P1462" i="3"/>
  <c r="O1468" i="3"/>
  <c r="H1579" i="16"/>
  <c r="G1625" i="14"/>
  <c r="O1302" i="3"/>
  <c r="P1439" i="3"/>
  <c r="P1473" i="3"/>
  <c r="O1265" i="3"/>
  <c r="I1594" i="16"/>
  <c r="J1594" i="16" s="1"/>
  <c r="K1594" i="16" s="1"/>
  <c r="H1579" i="14"/>
  <c r="P1326" i="3"/>
  <c r="I1594" i="14"/>
  <c r="J1594" i="14" s="1"/>
  <c r="K1594" i="14" s="1"/>
  <c r="P1402" i="3"/>
  <c r="P1386" i="3"/>
  <c r="P1380" i="3"/>
  <c r="P1396" i="3"/>
  <c r="P1264" i="3"/>
  <c r="N1492" i="3"/>
  <c r="O1492" i="3" s="1"/>
  <c r="N1478" i="3"/>
  <c r="O1478" i="3" s="1"/>
  <c r="M2006" i="3"/>
  <c r="M1666" i="3"/>
  <c r="F1686" i="3" a="1"/>
  <c r="F1686" i="3" s="1"/>
  <c r="V1686" i="3" s="1"/>
  <c r="N1638" i="3"/>
  <c r="G1658" i="3" a="1"/>
  <c r="G1658" i="3" s="1"/>
  <c r="W1658" i="3" s="1"/>
  <c r="N1403" i="3"/>
  <c r="O1403" i="3" s="1"/>
  <c r="N1466" i="3"/>
  <c r="O1466" i="3" s="1"/>
  <c r="N1262" i="3"/>
  <c r="O1262" i="3" s="1"/>
  <c r="N1373" i="3"/>
  <c r="O1373" i="3" s="1"/>
  <c r="M1592" i="3"/>
  <c r="M2140" i="3"/>
  <c r="F2145" i="3" a="1"/>
  <c r="F2145" i="3" s="1"/>
  <c r="V2145" i="3" s="1"/>
  <c r="N1465" i="3"/>
  <c r="O1465" i="3" s="1"/>
  <c r="M1895" i="3"/>
  <c r="F1912" i="3" a="1"/>
  <c r="F1912" i="3" s="1"/>
  <c r="V1912" i="3" s="1"/>
  <c r="N1469" i="3"/>
  <c r="O1469" i="3" s="1"/>
  <c r="N1381" i="3"/>
  <c r="O1381" i="3" s="1"/>
  <c r="M1867" i="3"/>
  <c r="M1719" i="3"/>
  <c r="F1733" i="3" a="1"/>
  <c r="F1733" i="3" s="1"/>
  <c r="V1733" i="3" s="1"/>
  <c r="N1371" i="3"/>
  <c r="O1371" i="3" s="1"/>
  <c r="N1538" i="3"/>
  <c r="P1538" i="3" s="1"/>
  <c r="M1760" i="3"/>
  <c r="F1879" i="3" a="1"/>
  <c r="F1879" i="3" s="1"/>
  <c r="V1879" i="3" s="1"/>
  <c r="M1802" i="3"/>
  <c r="N1431" i="3"/>
  <c r="O1431" i="3" s="1"/>
  <c r="N1536" i="3"/>
  <c r="O1536" i="3" s="1"/>
  <c r="N1385" i="3"/>
  <c r="N1312" i="3"/>
  <c r="O1312" i="3" s="1"/>
  <c r="M1919" i="3"/>
  <c r="F1924" i="3" a="1"/>
  <c r="F1924" i="3" s="1"/>
  <c r="V1924" i="3" s="1"/>
  <c r="M2161" i="3"/>
  <c r="M1817" i="3"/>
  <c r="F1835" i="3" a="1"/>
  <c r="F1835" i="3" s="1"/>
  <c r="V1835" i="3" s="1"/>
  <c r="F2119" i="14"/>
  <c r="M2204" i="3"/>
  <c r="F2223" i="3" a="1"/>
  <c r="F2223" i="3" s="1"/>
  <c r="V2223" i="3" s="1"/>
  <c r="F2119" i="16"/>
  <c r="F2196" i="14"/>
  <c r="F2196" i="16"/>
  <c r="H1236" i="14"/>
  <c r="H1295" i="14"/>
  <c r="H1229" i="16"/>
  <c r="H1337" i="14"/>
  <c r="F1798" i="14"/>
  <c r="F1798" i="16"/>
  <c r="H1275" i="14"/>
  <c r="H1229" i="14"/>
  <c r="H1236" i="16"/>
  <c r="H1349" i="16"/>
  <c r="I1272" i="14"/>
  <c r="J1272" i="14" s="1"/>
  <c r="K1272" i="14" s="1"/>
  <c r="I1272" i="16"/>
  <c r="J1272" i="16" s="1"/>
  <c r="K1272" i="16" s="1"/>
  <c r="I1513" i="14"/>
  <c r="J1513" i="14" s="1"/>
  <c r="K1513" i="14" s="1"/>
  <c r="I1513" i="16"/>
  <c r="J1513" i="16" s="1"/>
  <c r="K1513" i="16" s="1"/>
  <c r="F1745" i="14"/>
  <c r="F1745" i="16"/>
  <c r="H1295" i="16"/>
  <c r="H1412" i="16"/>
  <c r="I1463" i="14"/>
  <c r="J1463" i="14" s="1"/>
  <c r="K1463" i="14" s="1"/>
  <c r="I1463" i="16"/>
  <c r="J1463" i="16" s="1"/>
  <c r="K1463" i="16" s="1"/>
  <c r="G1308" i="14"/>
  <c r="G1308" i="16"/>
  <c r="G1350" i="14"/>
  <c r="G1350" i="16"/>
  <c r="I1406" i="14"/>
  <c r="J1406" i="14" s="1"/>
  <c r="K1406" i="14" s="1"/>
  <c r="I1406" i="16"/>
  <c r="J1406" i="16" s="1"/>
  <c r="K1406" i="16" s="1"/>
  <c r="G1247" i="14"/>
  <c r="G1247" i="16"/>
  <c r="H1342" i="16"/>
  <c r="H1364" i="16"/>
  <c r="H1412" i="14"/>
  <c r="I1255" i="14"/>
  <c r="J1255" i="14" s="1"/>
  <c r="K1255" i="14" s="1"/>
  <c r="I1255" i="16"/>
  <c r="I1298" i="14"/>
  <c r="J1298" i="14" s="1"/>
  <c r="K1298" i="14" s="1"/>
  <c r="I1298" i="16"/>
  <c r="J1298" i="16" s="1"/>
  <c r="K1298" i="16" s="1"/>
  <c r="G1387" i="14"/>
  <c r="G1387" i="16"/>
  <c r="I1353" i="14"/>
  <c r="J1353" i="14" s="1"/>
  <c r="K1353" i="14" s="1"/>
  <c r="I1353" i="16"/>
  <c r="J1353" i="16" s="1"/>
  <c r="K1353" i="16" s="1"/>
  <c r="G1362" i="14"/>
  <c r="G1362" i="16"/>
  <c r="F2034" i="3" a="1"/>
  <c r="F2034" i="3" s="1"/>
  <c r="V2034" i="3" s="1"/>
  <c r="G1251" i="14"/>
  <c r="G1251" i="16"/>
  <c r="I1351" i="14"/>
  <c r="J1351" i="14" s="1"/>
  <c r="K1351" i="14" s="1"/>
  <c r="I1351" i="16"/>
  <c r="J1351" i="16" s="1"/>
  <c r="K1351" i="16" s="1"/>
  <c r="G1379" i="14"/>
  <c r="G1379" i="16"/>
  <c r="G1287" i="14"/>
  <c r="G1287" i="16"/>
  <c r="F1860" i="14"/>
  <c r="F1860" i="16"/>
  <c r="H1271" i="16"/>
  <c r="J1271" i="16"/>
  <c r="K1271" i="16" s="1"/>
  <c r="F2089" i="14"/>
  <c r="F2089" i="16"/>
  <c r="F1701" i="14"/>
  <c r="F1701" i="16"/>
  <c r="H1216" i="16"/>
  <c r="H1342" i="14"/>
  <c r="H1337" i="16"/>
  <c r="H1297" i="16"/>
  <c r="H1364" i="14"/>
  <c r="F1573" i="14"/>
  <c r="F1573" i="16"/>
  <c r="I1346" i="14"/>
  <c r="J1346" i="14" s="1"/>
  <c r="K1346" i="14" s="1"/>
  <c r="I1346" i="16"/>
  <c r="J1346" i="16" s="1"/>
  <c r="K1346" i="16" s="1"/>
  <c r="G1421" i="14"/>
  <c r="G1421" i="16"/>
  <c r="I1192" i="14"/>
  <c r="J1192" i="14" s="1"/>
  <c r="K1192" i="14" s="1"/>
  <c r="I1192" i="16"/>
  <c r="I1283" i="14"/>
  <c r="J1283" i="14" s="1"/>
  <c r="K1283" i="14" s="1"/>
  <c r="I1283" i="16"/>
  <c r="I1231" i="14"/>
  <c r="J1231" i="14" s="1"/>
  <c r="K1231" i="14" s="1"/>
  <c r="I1231" i="16"/>
  <c r="I1253" i="14"/>
  <c r="J1253" i="14" s="1"/>
  <c r="K1253" i="14" s="1"/>
  <c r="I1253" i="16"/>
  <c r="J1253" i="16" s="1"/>
  <c r="K1253" i="16" s="1"/>
  <c r="F1880" i="14"/>
  <c r="F1880" i="16"/>
  <c r="F1855" i="14"/>
  <c r="F1855" i="16"/>
  <c r="F1947" i="3" a="1"/>
  <c r="F1947" i="3" s="1"/>
  <c r="V1947" i="3" s="1"/>
  <c r="H1271" i="14"/>
  <c r="F1787" i="14"/>
  <c r="F1787" i="16"/>
  <c r="H1349" i="14"/>
  <c r="H1216" i="14"/>
  <c r="H1275" i="16"/>
  <c r="J1275" i="16"/>
  <c r="K1275" i="16" s="1"/>
  <c r="G1372" i="14"/>
  <c r="G1372" i="16"/>
  <c r="G1358" i="14"/>
  <c r="G1358" i="16"/>
  <c r="I1515" i="14"/>
  <c r="J1515" i="14" s="1"/>
  <c r="K1515" i="14" s="1"/>
  <c r="I1515" i="16"/>
  <c r="J1515" i="16" s="1"/>
  <c r="K1515" i="16" s="1"/>
  <c r="I1377" i="14"/>
  <c r="J1377" i="14" s="1"/>
  <c r="K1377" i="14" s="1"/>
  <c r="I1377" i="16"/>
  <c r="J1377" i="16" s="1"/>
  <c r="K1377" i="16" s="1"/>
  <c r="F1990" i="14"/>
  <c r="F1990" i="16"/>
  <c r="H1297" i="14"/>
  <c r="F1819" i="3" a="1"/>
  <c r="F1819" i="3" s="1"/>
  <c r="V1819" i="3" s="1"/>
  <c r="G1317" i="14"/>
  <c r="G1317" i="16"/>
  <c r="G1361" i="14"/>
  <c r="G1361" i="16"/>
  <c r="F1811" i="3" a="1"/>
  <c r="F1811" i="3" s="1"/>
  <c r="V1811" i="3" s="1"/>
  <c r="F1654" i="14"/>
  <c r="F1654" i="16"/>
  <c r="G1344" i="3" a="1"/>
  <c r="G1344" i="3" s="1"/>
  <c r="W1344" i="3" s="1"/>
  <c r="G1488" i="3" a="1"/>
  <c r="G1488" i="3" s="1"/>
  <c r="W1488" i="3" s="1"/>
  <c r="G1319" i="3" a="1"/>
  <c r="G1319" i="3" s="1"/>
  <c r="W1319" i="3" s="1"/>
  <c r="G1407" i="3" a="1"/>
  <c r="G1407" i="3" s="1"/>
  <c r="W1407" i="3" s="1"/>
  <c r="G1480" i="3" a="1"/>
  <c r="G1480" i="3" s="1"/>
  <c r="W1480" i="3" s="1"/>
  <c r="G1460" i="3" a="1"/>
  <c r="G1460" i="3" s="1"/>
  <c r="W1460" i="3" s="1"/>
  <c r="G1397" i="3" a="1"/>
  <c r="G1397" i="3" s="1"/>
  <c r="W1397" i="3" s="1"/>
  <c r="G1451" i="3" a="1"/>
  <c r="G1451" i="3" s="1"/>
  <c r="W1451" i="3" s="1"/>
  <c r="G1378" i="3" a="1"/>
  <c r="G1378" i="3" s="1"/>
  <c r="W1378" i="3" s="1"/>
  <c r="G1401" i="3" a="1"/>
  <c r="G1401" i="3" s="1"/>
  <c r="W1401" i="3" s="1"/>
  <c r="G1411" i="3" a="1"/>
  <c r="G1411" i="3" s="1"/>
  <c r="W1411" i="3" s="1"/>
  <c r="G1368" i="3" a="1"/>
  <c r="G1368" i="3" s="1"/>
  <c r="W1368" i="3" s="1"/>
  <c r="G1479" i="3" a="1"/>
  <c r="G1479" i="3" s="1"/>
  <c r="W1479" i="3" s="1"/>
  <c r="H1202" i="16" l="1"/>
  <c r="G1340" i="16"/>
  <c r="H1202" i="14"/>
  <c r="H1307" i="14"/>
  <c r="O1340" i="3"/>
  <c r="P1340" i="3"/>
  <c r="F1847" i="16"/>
  <c r="F1847" i="14"/>
  <c r="H1307" i="16"/>
  <c r="F1862" i="14"/>
  <c r="F1862" i="16"/>
  <c r="W1352" i="3"/>
  <c r="G1367" i="3" s="1" a="1"/>
  <c r="G1367" i="3" s="1"/>
  <c r="W1367" i="3" s="1"/>
  <c r="N1352" i="3"/>
  <c r="V1859" i="3"/>
  <c r="F1921" i="3" s="1" a="1"/>
  <c r="F1921" i="3" s="1"/>
  <c r="M1859" i="3"/>
  <c r="V1981" i="3"/>
  <c r="F1999" i="3" s="1" a="1"/>
  <c r="F1999" i="3" s="1"/>
  <c r="M1981" i="3"/>
  <c r="F1878" i="14"/>
  <c r="F1878" i="16"/>
  <c r="F1856" i="14"/>
  <c r="F1856" i="16"/>
  <c r="F1850" i="14"/>
  <c r="F1850" i="16"/>
  <c r="F1702" i="16"/>
  <c r="F1702" i="14"/>
  <c r="V1893" i="3"/>
  <c r="F1900" i="3" s="1" a="1"/>
  <c r="F1900" i="3" s="1"/>
  <c r="M1893" i="3"/>
  <c r="V1866" i="3"/>
  <c r="F1989" i="3" s="1" a="1"/>
  <c r="F1989" i="3" s="1"/>
  <c r="M1866" i="3"/>
  <c r="V1861" i="3"/>
  <c r="F1971" i="3" s="1" a="1"/>
  <c r="F1971" i="3" s="1"/>
  <c r="M1861" i="3"/>
  <c r="I1212" i="16"/>
  <c r="J1212" i="16" s="1"/>
  <c r="K1212" i="16" s="1"/>
  <c r="I1212" i="14"/>
  <c r="J1212" i="14" s="1"/>
  <c r="K1212" i="14" s="1"/>
  <c r="V1720" i="3"/>
  <c r="F1732" i="3" s="1" a="1"/>
  <c r="F1732" i="3" s="1"/>
  <c r="M1720" i="3"/>
  <c r="F1761" i="16"/>
  <c r="F1761" i="14"/>
  <c r="F1708" i="14"/>
  <c r="F1708" i="16"/>
  <c r="F1365" i="14"/>
  <c r="F1365" i="16"/>
  <c r="F1585" i="14"/>
  <c r="F1585" i="16"/>
  <c r="V1775" i="3"/>
  <c r="F1786" i="3" s="1" a="1"/>
  <c r="F1786" i="3" s="1"/>
  <c r="M1775" i="3"/>
  <c r="V1715" i="3"/>
  <c r="F1830" i="3" s="1" a="1"/>
  <c r="F1830" i="3" s="1"/>
  <c r="M1715" i="3"/>
  <c r="I1323" i="14"/>
  <c r="I1323" i="16"/>
  <c r="V1472" i="3"/>
  <c r="F1485" i="3" s="1" a="1"/>
  <c r="F1485" i="3" s="1"/>
  <c r="M1472" i="3"/>
  <c r="V1599" i="3"/>
  <c r="F1623" i="3" s="1" a="1"/>
  <c r="F1623" i="3" s="1"/>
  <c r="M1599" i="3"/>
  <c r="F1809" i="14"/>
  <c r="F1809" i="16"/>
  <c r="F1967" i="16"/>
  <c r="F1967" i="14"/>
  <c r="F1333" i="14"/>
  <c r="F1333" i="16"/>
  <c r="O1333" i="3"/>
  <c r="P1333" i="3"/>
  <c r="F1542" i="16"/>
  <c r="F1542" i="14"/>
  <c r="V1991" i="3"/>
  <c r="F2007" i="3" s="1" a="1"/>
  <c r="F2007" i="3" s="1"/>
  <c r="M1991" i="3"/>
  <c r="V1978" i="3"/>
  <c r="F1992" i="3" s="1" a="1"/>
  <c r="F1992" i="3" s="1"/>
  <c r="M1978" i="3"/>
  <c r="V1350" i="3"/>
  <c r="F1363" i="3" s="1" a="1"/>
  <c r="F1363" i="3" s="1"/>
  <c r="M1350" i="3"/>
  <c r="V1650" i="3"/>
  <c r="F1661" i="3" s="1" a="1"/>
  <c r="F1661" i="3" s="1"/>
  <c r="M1650" i="3"/>
  <c r="H1594" i="16"/>
  <c r="P1492" i="3"/>
  <c r="H1594" i="14"/>
  <c r="P1373" i="3"/>
  <c r="P1466" i="3"/>
  <c r="P1465" i="3"/>
  <c r="P1469" i="3"/>
  <c r="P1371" i="3"/>
  <c r="P1262" i="3"/>
  <c r="P1312" i="3"/>
  <c r="O1538" i="3"/>
  <c r="P1536" i="3"/>
  <c r="P1403" i="3"/>
  <c r="P1478" i="3"/>
  <c r="P1381" i="3"/>
  <c r="P1431" i="3"/>
  <c r="N1368" i="3"/>
  <c r="O1368" i="3" s="1"/>
  <c r="M2145" i="3"/>
  <c r="F2211" i="3" a="1"/>
  <c r="F2211" i="3" s="1"/>
  <c r="V2211" i="3" s="1"/>
  <c r="N1397" i="3"/>
  <c r="O1397" i="3" s="1"/>
  <c r="M1912" i="3"/>
  <c r="F1918" i="3" a="1"/>
  <c r="F1918" i="3" s="1"/>
  <c r="V1918" i="3" s="1"/>
  <c r="M1879" i="3"/>
  <c r="F1894" i="3" a="1"/>
  <c r="F1894" i="3" s="1"/>
  <c r="V1894" i="3" s="1"/>
  <c r="N1479" i="3"/>
  <c r="P1479" i="3" s="1"/>
  <c r="M1819" i="3"/>
  <c r="F1934" i="3" a="1"/>
  <c r="F1934" i="3" s="1"/>
  <c r="V1934" i="3" s="1"/>
  <c r="M1947" i="3"/>
  <c r="F1960" i="3" a="1"/>
  <c r="F1960" i="3" s="1"/>
  <c r="V1960" i="3" s="1"/>
  <c r="M1924" i="3"/>
  <c r="N1480" i="3"/>
  <c r="O1480" i="3" s="1"/>
  <c r="N1411" i="3"/>
  <c r="P1411" i="3" s="1"/>
  <c r="N1407" i="3"/>
  <c r="O1407" i="3" s="1"/>
  <c r="M1835" i="3"/>
  <c r="F1848" i="3" a="1"/>
  <c r="F1848" i="3" s="1"/>
  <c r="V1848" i="3" s="1"/>
  <c r="N1460" i="3"/>
  <c r="P1460" i="3" s="1"/>
  <c r="N1367" i="3"/>
  <c r="O1367" i="3" s="1"/>
  <c r="N1319" i="3"/>
  <c r="O1319" i="3" s="1"/>
  <c r="M1811" i="3"/>
  <c r="F1928" i="3" a="1"/>
  <c r="F1928" i="3" s="1"/>
  <c r="V1928" i="3" s="1"/>
  <c r="N1401" i="3"/>
  <c r="O1401" i="3" s="1"/>
  <c r="N1488" i="3"/>
  <c r="O1488" i="3" s="1"/>
  <c r="M1733" i="3"/>
  <c r="N1378" i="3"/>
  <c r="O1378" i="3" s="1"/>
  <c r="N1344" i="3"/>
  <c r="O1344" i="3" s="1"/>
  <c r="M1686" i="3"/>
  <c r="F1694" i="3" a="1"/>
  <c r="F1694" i="3" s="1"/>
  <c r="V1694" i="3" s="1"/>
  <c r="N1658" i="3"/>
  <c r="G1673" i="3" a="1"/>
  <c r="G1673" i="3" s="1"/>
  <c r="W1673" i="3" s="1"/>
  <c r="N1451" i="3"/>
  <c r="P1451" i="3" s="1"/>
  <c r="M2034" i="3"/>
  <c r="F2048" i="3" a="1"/>
  <c r="F2048" i="3" s="1"/>
  <c r="V2048" i="3" s="1"/>
  <c r="M2223" i="3"/>
  <c r="F2240" i="3" a="1"/>
  <c r="F2240" i="3" s="1"/>
  <c r="V2240" i="3" s="1"/>
  <c r="F2204" i="14"/>
  <c r="F2204" i="16"/>
  <c r="H1513" i="16"/>
  <c r="H1272" i="14"/>
  <c r="F1817" i="14"/>
  <c r="F1817" i="16"/>
  <c r="H1192" i="14"/>
  <c r="H1351" i="14"/>
  <c r="H1377" i="16"/>
  <c r="H1515" i="16"/>
  <c r="H1513" i="14"/>
  <c r="H1283" i="14"/>
  <c r="H1346" i="14"/>
  <c r="G1267" i="14"/>
  <c r="G1267" i="16"/>
  <c r="F1890" i="3" a="1"/>
  <c r="F1890" i="3" s="1"/>
  <c r="V1890" i="3" s="1"/>
  <c r="H1253" i="14"/>
  <c r="H1351" i="16"/>
  <c r="H1353" i="16"/>
  <c r="H1298" i="14"/>
  <c r="H1192" i="16"/>
  <c r="J1192" i="16"/>
  <c r="K1192" i="16" s="1"/>
  <c r="G1245" i="14"/>
  <c r="G1245" i="16"/>
  <c r="F2013" i="3" a="1"/>
  <c r="F2013" i="3" s="1"/>
  <c r="V2013" i="3" s="1"/>
  <c r="G1423" i="14"/>
  <c r="G1423" i="16"/>
  <c r="G1259" i="14"/>
  <c r="G1259" i="16"/>
  <c r="I1362" i="14"/>
  <c r="J1362" i="14" s="1"/>
  <c r="K1362" i="14" s="1"/>
  <c r="I1362" i="16"/>
  <c r="J1362" i="16" s="1"/>
  <c r="K1362" i="16" s="1"/>
  <c r="G1394" i="14"/>
  <c r="G1394" i="16"/>
  <c r="I1358" i="14"/>
  <c r="J1358" i="14" s="1"/>
  <c r="K1358" i="14" s="1"/>
  <c r="I1358" i="16"/>
  <c r="J1358" i="16" s="1"/>
  <c r="K1358" i="16" s="1"/>
  <c r="F1800" i="14"/>
  <c r="F1800" i="16"/>
  <c r="H1515" i="14"/>
  <c r="H1231" i="16"/>
  <c r="J1231" i="16"/>
  <c r="K1231" i="16" s="1"/>
  <c r="F1919" i="14"/>
  <c r="F1919" i="16"/>
  <c r="H1353" i="14"/>
  <c r="H1255" i="16"/>
  <c r="J1255" i="16"/>
  <c r="K1255" i="16" s="1"/>
  <c r="H1463" i="14"/>
  <c r="F1606" i="3" a="1"/>
  <c r="F1606" i="3" s="1"/>
  <c r="V1606" i="3" s="1"/>
  <c r="F2171" i="3" a="1"/>
  <c r="F2171" i="3" s="1"/>
  <c r="V2171" i="3" s="1"/>
  <c r="F1666" i="14"/>
  <c r="F1666" i="16"/>
  <c r="G1357" i="14"/>
  <c r="G1357" i="16"/>
  <c r="G1301" i="14"/>
  <c r="G1301" i="16"/>
  <c r="G1366" i="14"/>
  <c r="G1366" i="16"/>
  <c r="G1370" i="14"/>
  <c r="G1370" i="16"/>
  <c r="I1372" i="14"/>
  <c r="J1372" i="14" s="1"/>
  <c r="K1372" i="14" s="1"/>
  <c r="I1372" i="16"/>
  <c r="J1372" i="16" s="1"/>
  <c r="K1372" i="16" s="1"/>
  <c r="I1421" i="14"/>
  <c r="J1421" i="14" s="1"/>
  <c r="K1421" i="14" s="1"/>
  <c r="I1421" i="16"/>
  <c r="J1421" i="16" s="1"/>
  <c r="K1421" i="16" s="1"/>
  <c r="G1638" i="14"/>
  <c r="G1638" i="16"/>
  <c r="F2140" i="14"/>
  <c r="F2140" i="16"/>
  <c r="I1379" i="14"/>
  <c r="J1379" i="14" s="1"/>
  <c r="K1379" i="14" s="1"/>
  <c r="I1379" i="16"/>
  <c r="J1379" i="16" s="1"/>
  <c r="K1379" i="16" s="1"/>
  <c r="I1361" i="14"/>
  <c r="J1361" i="14" s="1"/>
  <c r="K1361" i="14" s="1"/>
  <c r="I1361" i="16"/>
  <c r="J1361" i="16" s="1"/>
  <c r="K1361" i="16" s="1"/>
  <c r="G1530" i="14"/>
  <c r="G1530" i="16"/>
  <c r="G1528" i="14"/>
  <c r="G1528" i="16"/>
  <c r="H1231" i="14"/>
  <c r="F1719" i="14"/>
  <c r="F1719" i="16"/>
  <c r="H1255" i="14"/>
  <c r="H1272" i="16"/>
  <c r="F1802" i="14"/>
  <c r="F1802" i="16"/>
  <c r="G1461" i="14"/>
  <c r="G1461" i="16"/>
  <c r="I1247" i="14"/>
  <c r="J1247" i="14" s="1"/>
  <c r="K1247" i="14" s="1"/>
  <c r="I1247" i="16"/>
  <c r="G1474" i="14"/>
  <c r="G1474" i="16"/>
  <c r="I1287" i="14"/>
  <c r="J1287" i="14" s="1"/>
  <c r="K1287" i="14" s="1"/>
  <c r="I1287" i="16"/>
  <c r="I1317" i="14"/>
  <c r="J1317" i="14" s="1"/>
  <c r="K1317" i="14" s="1"/>
  <c r="I1317" i="16"/>
  <c r="J1317" i="16" s="1"/>
  <c r="K1317" i="16" s="1"/>
  <c r="F1929" i="14"/>
  <c r="F1929" i="16"/>
  <c r="H1283" i="16"/>
  <c r="J1283" i="16"/>
  <c r="K1283" i="16" s="1"/>
  <c r="H1346" i="16"/>
  <c r="H1406" i="16"/>
  <c r="I1251" i="14"/>
  <c r="J1251" i="14" s="1"/>
  <c r="K1251" i="14" s="1"/>
  <c r="I1251" i="16"/>
  <c r="H1377" i="14"/>
  <c r="H1253" i="16"/>
  <c r="H1298" i="16"/>
  <c r="F1760" i="14"/>
  <c r="F1760" i="16"/>
  <c r="F1902" i="14"/>
  <c r="F1902" i="16"/>
  <c r="I1308" i="14"/>
  <c r="J1308" i="14" s="1"/>
  <c r="K1308" i="14" s="1"/>
  <c r="I1308" i="16"/>
  <c r="J1308" i="16" s="1"/>
  <c r="K1308" i="16" s="1"/>
  <c r="G1205" i="14"/>
  <c r="G1205" i="16"/>
  <c r="I1387" i="14"/>
  <c r="J1387" i="14" s="1"/>
  <c r="K1387" i="14" s="1"/>
  <c r="I1387" i="16"/>
  <c r="J1387" i="16" s="1"/>
  <c r="K1387" i="16" s="1"/>
  <c r="G1314" i="14"/>
  <c r="G1314" i="16"/>
  <c r="F1895" i="14"/>
  <c r="F1895" i="16"/>
  <c r="H1406" i="14"/>
  <c r="H1463" i="16"/>
  <c r="G1504" i="3" a="1"/>
  <c r="G1504" i="3" s="1"/>
  <c r="W1504" i="3" s="1"/>
  <c r="G1490" i="3" a="1"/>
  <c r="G1490" i="3" s="1"/>
  <c r="W1490" i="3" s="1"/>
  <c r="G1388" i="3" a="1"/>
  <c r="G1388" i="3" s="1"/>
  <c r="W1388" i="3" s="1"/>
  <c r="G1482" i="3" a="1"/>
  <c r="G1482" i="3" s="1"/>
  <c r="W1482" i="3" s="1"/>
  <c r="G1453" i="3" a="1"/>
  <c r="G1453" i="3" s="1"/>
  <c r="W1453" i="3" s="1"/>
  <c r="G1420" i="3" a="1"/>
  <c r="G1420" i="3" s="1"/>
  <c r="W1420" i="3" s="1"/>
  <c r="G1477" i="3" a="1"/>
  <c r="G1477" i="3" s="1"/>
  <c r="W1477" i="3" s="1"/>
  <c r="G1654" i="3" a="1"/>
  <c r="G1654" i="3" s="1"/>
  <c r="W1654" i="3" s="1"/>
  <c r="G1325" i="3" a="1"/>
  <c r="G1325" i="3" s="1"/>
  <c r="W1325" i="3" s="1"/>
  <c r="G1376" i="3" a="1"/>
  <c r="G1376" i="3" s="1"/>
  <c r="W1376" i="3" s="1"/>
  <c r="G1389" i="3" a="1"/>
  <c r="G1389" i="3" s="1"/>
  <c r="W1389" i="3" s="1"/>
  <c r="G1391" i="3" a="1"/>
  <c r="G1391" i="3" s="1"/>
  <c r="W1391" i="3" s="1"/>
  <c r="G1703" i="3" a="1"/>
  <c r="G1703" i="3" s="1"/>
  <c r="W1703" i="3" s="1"/>
  <c r="G1481" i="3" a="1"/>
  <c r="G1481" i="3" s="1"/>
  <c r="W1481" i="3" s="1"/>
  <c r="G1384" i="3" a="1"/>
  <c r="G1384" i="3" s="1"/>
  <c r="W1384" i="3" s="1"/>
  <c r="I1340" i="16" l="1"/>
  <c r="J1340" i="16" s="1"/>
  <c r="K1340" i="16" s="1"/>
  <c r="I1340" i="14"/>
  <c r="J1340" i="14" s="1"/>
  <c r="K1340" i="14" s="1"/>
  <c r="H1212" i="16"/>
  <c r="H1212" i="14"/>
  <c r="F1991" i="14"/>
  <c r="F1991" i="16"/>
  <c r="V1485" i="3"/>
  <c r="F1502" i="3" s="1" a="1"/>
  <c r="F1502" i="3" s="1"/>
  <c r="M1485" i="3"/>
  <c r="V1732" i="3"/>
  <c r="F1739" i="3" s="1" a="1"/>
  <c r="F1739" i="3" s="1"/>
  <c r="M1732" i="3"/>
  <c r="V1989" i="3"/>
  <c r="F2005" i="3" s="1" a="1"/>
  <c r="F2005" i="3" s="1"/>
  <c r="M1989" i="3"/>
  <c r="V2007" i="3"/>
  <c r="F2014" i="3" s="1" a="1"/>
  <c r="F2014" i="3" s="1"/>
  <c r="M2007" i="3"/>
  <c r="J1323" i="16"/>
  <c r="K1323" i="16" s="1"/>
  <c r="H1323" i="16"/>
  <c r="F1893" i="16"/>
  <c r="F1893" i="14"/>
  <c r="F1650" i="14"/>
  <c r="F1650" i="16"/>
  <c r="J1323" i="14"/>
  <c r="K1323" i="14" s="1"/>
  <c r="H1323" i="14"/>
  <c r="V1900" i="3"/>
  <c r="F2018" i="3" s="1" a="1"/>
  <c r="F2018" i="3" s="1"/>
  <c r="M1900" i="3"/>
  <c r="V1661" i="3"/>
  <c r="F1678" i="3" s="1" a="1"/>
  <c r="F1678" i="3" s="1"/>
  <c r="M1661" i="3"/>
  <c r="F1715" i="14"/>
  <c r="F1715" i="16"/>
  <c r="F1981" i="16"/>
  <c r="F1981" i="14"/>
  <c r="F1350" i="16"/>
  <c r="F1350" i="14"/>
  <c r="P1350" i="3"/>
  <c r="O1350" i="3"/>
  <c r="V1830" i="3"/>
  <c r="F1846" i="3" s="1" a="1"/>
  <c r="F1846" i="3" s="1"/>
  <c r="M1830" i="3"/>
  <c r="V1999" i="3"/>
  <c r="F2015" i="3" s="1" a="1"/>
  <c r="F2015" i="3" s="1"/>
  <c r="M1999" i="3"/>
  <c r="V1363" i="3"/>
  <c r="F1385" i="3" s="1" a="1"/>
  <c r="F1385" i="3" s="1"/>
  <c r="M1363" i="3"/>
  <c r="F1599" i="14"/>
  <c r="F1599" i="16"/>
  <c r="F1775" i="14"/>
  <c r="F1775" i="16"/>
  <c r="F1861" i="14"/>
  <c r="F1861" i="16"/>
  <c r="F1859" i="16"/>
  <c r="F1859" i="14"/>
  <c r="F1978" i="14"/>
  <c r="F1978" i="16"/>
  <c r="I1333" i="14"/>
  <c r="J1333" i="14" s="1"/>
  <c r="K1333" i="14" s="1"/>
  <c r="I1333" i="16"/>
  <c r="J1333" i="16" s="1"/>
  <c r="K1333" i="16" s="1"/>
  <c r="V1623" i="3"/>
  <c r="F1639" i="3" s="1" a="1"/>
  <c r="F1639" i="3" s="1"/>
  <c r="M1623" i="3"/>
  <c r="V1786" i="3"/>
  <c r="F1801" i="3" s="1" a="1"/>
  <c r="F1801" i="3" s="1"/>
  <c r="M1786" i="3"/>
  <c r="V1971" i="3"/>
  <c r="F1983" i="3" s="1" a="1"/>
  <c r="F1983" i="3" s="1"/>
  <c r="M1971" i="3"/>
  <c r="V1921" i="3"/>
  <c r="F1925" i="3" s="1" a="1"/>
  <c r="F1925" i="3" s="1"/>
  <c r="M1921" i="3"/>
  <c r="V1992" i="3"/>
  <c r="F1997" i="3" s="1" a="1"/>
  <c r="F1997" i="3" s="1"/>
  <c r="M1992" i="3"/>
  <c r="P1472" i="3"/>
  <c r="O1472" i="3"/>
  <c r="F1472" i="14"/>
  <c r="F1472" i="16"/>
  <c r="F1720" i="16"/>
  <c r="F1720" i="14"/>
  <c r="F1866" i="16"/>
  <c r="F1866" i="14"/>
  <c r="P1352" i="3"/>
  <c r="O1352" i="3"/>
  <c r="O1411" i="3"/>
  <c r="O1479" i="3"/>
  <c r="O1460" i="3"/>
  <c r="P1480" i="3"/>
  <c r="P1378" i="3"/>
  <c r="P1488" i="3"/>
  <c r="P1319" i="3"/>
  <c r="P1397" i="3"/>
  <c r="O1451" i="3"/>
  <c r="P1407" i="3"/>
  <c r="P1367" i="3"/>
  <c r="P1344" i="3"/>
  <c r="N1703" i="3"/>
  <c r="M1960" i="3"/>
  <c r="F1969" i="3" a="1"/>
  <c r="F1969" i="3" s="1"/>
  <c r="V1969" i="3" s="1"/>
  <c r="N1391" i="3"/>
  <c r="N1482" i="3"/>
  <c r="O1482" i="3" s="1"/>
  <c r="M1694" i="3"/>
  <c r="M1928" i="3"/>
  <c r="F1943" i="3" a="1"/>
  <c r="F1943" i="3" s="1"/>
  <c r="V1943" i="3" s="1"/>
  <c r="M2013" i="3"/>
  <c r="F2031" i="3" a="1"/>
  <c r="F2031" i="3" s="1"/>
  <c r="V2031" i="3" s="1"/>
  <c r="N1477" i="3"/>
  <c r="O1477" i="3" s="1"/>
  <c r="N1453" i="3"/>
  <c r="P1453" i="3" s="1"/>
  <c r="N1389" i="3"/>
  <c r="O1389" i="3" s="1"/>
  <c r="N1388" i="3"/>
  <c r="O1388" i="3" s="1"/>
  <c r="M2048" i="3"/>
  <c r="N1490" i="3"/>
  <c r="P1490" i="3" s="1"/>
  <c r="M1848" i="3"/>
  <c r="F1863" i="3" a="1"/>
  <c r="F1863" i="3" s="1"/>
  <c r="V1863" i="3" s="1"/>
  <c r="N1325" i="3"/>
  <c r="O1325" i="3" s="1"/>
  <c r="N1673" i="3"/>
  <c r="O1673" i="3" s="1"/>
  <c r="P1401" i="3"/>
  <c r="N1376" i="3"/>
  <c r="O1376" i="3" s="1"/>
  <c r="M1890" i="3"/>
  <c r="N1654" i="3"/>
  <c r="O1654" i="3" s="1"/>
  <c r="M1918" i="3"/>
  <c r="F1936" i="3" a="1"/>
  <c r="F1936" i="3" s="1"/>
  <c r="V1936" i="3" s="1"/>
  <c r="P1368" i="3"/>
  <c r="N1504" i="3"/>
  <c r="P1504" i="3" s="1"/>
  <c r="N1384" i="3"/>
  <c r="P1384" i="3" s="1"/>
  <c r="N1481" i="3"/>
  <c r="O1481" i="3" s="1"/>
  <c r="N1420" i="3"/>
  <c r="O1420" i="3" s="1"/>
  <c r="H1308" i="14"/>
  <c r="M1934" i="3"/>
  <c r="F1950" i="3" a="1"/>
  <c r="F1950" i="3" s="1"/>
  <c r="V1950" i="3" s="1"/>
  <c r="M2171" i="3"/>
  <c r="O1658" i="3"/>
  <c r="P1658" i="3"/>
  <c r="M1894" i="3"/>
  <c r="F1911" i="3" a="1"/>
  <c r="F1911" i="3" s="1"/>
  <c r="V1911" i="3" s="1"/>
  <c r="M2211" i="3"/>
  <c r="M1606" i="3"/>
  <c r="F1618" i="3" a="1"/>
  <c r="F1618" i="3" s="1"/>
  <c r="V1618" i="3" s="1"/>
  <c r="M2240" i="3"/>
  <c r="F2351" i="3" a="1"/>
  <c r="F2351" i="3" s="1"/>
  <c r="V2351" i="3" s="1"/>
  <c r="F2223" i="14"/>
  <c r="F2223" i="16"/>
  <c r="F1835" i="14"/>
  <c r="F1835" i="16"/>
  <c r="H1421" i="14"/>
  <c r="H1387" i="14"/>
  <c r="H1361" i="14"/>
  <c r="H1340" i="16"/>
  <c r="H1308" i="16"/>
  <c r="H1317" i="16"/>
  <c r="H1379" i="14"/>
  <c r="H1372" i="16"/>
  <c r="I1366" i="14"/>
  <c r="J1366" i="14" s="1"/>
  <c r="K1366" i="14" s="1"/>
  <c r="I1366" i="16"/>
  <c r="J1366" i="16" s="1"/>
  <c r="K1366" i="16" s="1"/>
  <c r="F1912" i="14"/>
  <c r="F1912" i="16"/>
  <c r="H1287" i="14"/>
  <c r="F1819" i="14"/>
  <c r="F1819" i="16"/>
  <c r="F1811" i="14"/>
  <c r="F1811" i="16"/>
  <c r="F2062" i="3" a="1"/>
  <c r="F2062" i="3" s="1"/>
  <c r="V2062" i="3" s="1"/>
  <c r="G1468" i="14"/>
  <c r="G1468" i="16"/>
  <c r="G1462" i="14"/>
  <c r="G1462" i="16"/>
  <c r="G1265" i="14"/>
  <c r="G1265" i="16"/>
  <c r="G1302" i="14"/>
  <c r="G1302" i="16"/>
  <c r="G1380" i="14"/>
  <c r="G1380" i="16"/>
  <c r="H1251" i="14"/>
  <c r="H1361" i="16"/>
  <c r="H1362" i="16"/>
  <c r="F2006" i="14"/>
  <c r="F2006" i="16"/>
  <c r="I1314" i="14"/>
  <c r="J1314" i="14" s="1"/>
  <c r="K1314" i="14" s="1"/>
  <c r="I1314" i="16"/>
  <c r="J1314" i="16" s="1"/>
  <c r="K1314" i="16" s="1"/>
  <c r="I1530" i="14"/>
  <c r="J1530" i="14" s="1"/>
  <c r="K1530" i="14" s="1"/>
  <c r="I1530" i="16"/>
  <c r="J1530" i="16" s="1"/>
  <c r="K1530" i="16" s="1"/>
  <c r="G1402" i="14"/>
  <c r="G1402" i="16"/>
  <c r="I1357" i="14"/>
  <c r="J1357" i="14" s="1"/>
  <c r="K1357" i="14" s="1"/>
  <c r="I1357" i="16"/>
  <c r="J1357" i="16" s="1"/>
  <c r="K1357" i="16" s="1"/>
  <c r="G1396" i="14"/>
  <c r="G1396" i="16"/>
  <c r="H1387" i="16"/>
  <c r="H1247" i="16"/>
  <c r="J1247" i="16"/>
  <c r="K1247" i="16" s="1"/>
  <c r="H1372" i="14"/>
  <c r="F1946" i="3" a="1"/>
  <c r="F1946" i="3" s="1"/>
  <c r="V1946" i="3" s="1"/>
  <c r="H1358" i="16"/>
  <c r="H1362" i="14"/>
  <c r="F1867" i="14"/>
  <c r="F1867" i="16"/>
  <c r="I1259" i="14"/>
  <c r="J1259" i="14" s="1"/>
  <c r="K1259" i="14" s="1"/>
  <c r="I1259" i="16"/>
  <c r="I1301" i="14"/>
  <c r="J1301" i="14" s="1"/>
  <c r="K1301" i="14" s="1"/>
  <c r="I1301" i="16"/>
  <c r="J1301" i="16" s="1"/>
  <c r="K1301" i="16" s="1"/>
  <c r="I1394" i="14"/>
  <c r="J1394" i="14" s="1"/>
  <c r="K1394" i="14" s="1"/>
  <c r="I1394" i="16"/>
  <c r="J1394" i="16" s="1"/>
  <c r="K1394" i="16" s="1"/>
  <c r="F1947" i="14"/>
  <c r="F1947" i="16"/>
  <c r="F2161" i="14"/>
  <c r="F2161" i="16"/>
  <c r="F1909" i="3" a="1"/>
  <c r="F1909" i="3" s="1"/>
  <c r="V1909" i="3" s="1"/>
  <c r="G1439" i="14"/>
  <c r="G1439" i="16"/>
  <c r="G1352" i="14"/>
  <c r="G1352" i="16"/>
  <c r="I1370" i="14"/>
  <c r="J1370" i="14" s="1"/>
  <c r="K1370" i="14" s="1"/>
  <c r="I1370" i="16"/>
  <c r="J1370" i="16" s="1"/>
  <c r="K1370" i="16" s="1"/>
  <c r="F2145" i="14"/>
  <c r="F2145" i="16"/>
  <c r="H1317" i="14"/>
  <c r="H1247" i="14"/>
  <c r="F1686" i="14"/>
  <c r="F1686" i="16"/>
  <c r="H1379" i="16"/>
  <c r="H1421" i="16"/>
  <c r="F2183" i="3" a="1"/>
  <c r="F2183" i="3" s="1"/>
  <c r="V2183" i="3" s="1"/>
  <c r="I1245" i="14"/>
  <c r="J1245" i="14" s="1"/>
  <c r="K1245" i="14" s="1"/>
  <c r="I1245" i="16"/>
  <c r="J1245" i="16" s="1"/>
  <c r="K1245" i="16" s="1"/>
  <c r="G1264" i="14"/>
  <c r="G1264" i="16"/>
  <c r="G1473" i="14"/>
  <c r="G1473" i="16"/>
  <c r="I1267" i="14"/>
  <c r="J1267" i="14" s="1"/>
  <c r="K1267" i="14" s="1"/>
  <c r="I1267" i="16"/>
  <c r="G1386" i="14"/>
  <c r="G1386" i="16"/>
  <c r="G1363" i="14"/>
  <c r="G1363" i="16"/>
  <c r="I1205" i="14"/>
  <c r="J1205" i="14" s="1"/>
  <c r="K1205" i="14" s="1"/>
  <c r="I1205" i="16"/>
  <c r="F1879" i="14"/>
  <c r="F1879" i="16"/>
  <c r="H1287" i="16"/>
  <c r="J1287" i="16"/>
  <c r="K1287" i="16" s="1"/>
  <c r="F1744" i="3" a="1"/>
  <c r="F1744" i="3" s="1"/>
  <c r="V1744" i="3" s="1"/>
  <c r="F1592" i="14"/>
  <c r="F1592" i="16"/>
  <c r="H1358" i="14"/>
  <c r="I1528" i="14"/>
  <c r="J1528" i="14" s="1"/>
  <c r="K1528" i="14" s="1"/>
  <c r="I1528" i="16"/>
  <c r="I1423" i="14"/>
  <c r="J1423" i="14" s="1"/>
  <c r="K1423" i="14" s="1"/>
  <c r="I1423" i="16"/>
  <c r="J1423" i="16" s="1"/>
  <c r="K1423" i="16" s="1"/>
  <c r="G1326" i="14"/>
  <c r="G1326" i="16"/>
  <c r="I1461" i="14"/>
  <c r="J1461" i="14" s="1"/>
  <c r="K1461" i="14" s="1"/>
  <c r="I1461" i="16"/>
  <c r="J1461" i="16" s="1"/>
  <c r="K1461" i="16" s="1"/>
  <c r="I1474" i="14"/>
  <c r="J1474" i="14" s="1"/>
  <c r="K1474" i="14" s="1"/>
  <c r="I1474" i="16"/>
  <c r="J1474" i="16" s="1"/>
  <c r="K1474" i="16" s="1"/>
  <c r="H1251" i="16"/>
  <c r="J1251" i="16"/>
  <c r="K1251" i="16" s="1"/>
  <c r="F2034" i="14"/>
  <c r="F2034" i="16"/>
  <c r="F2228" i="3" a="1"/>
  <c r="F2228" i="3" s="1"/>
  <c r="V2228" i="3" s="1"/>
  <c r="G1335" i="3" a="1"/>
  <c r="G1335" i="3" s="1"/>
  <c r="W1335" i="3" s="1"/>
  <c r="G1565" i="3" a="1"/>
  <c r="G1565" i="3" s="1"/>
  <c r="W1565" i="3" s="1"/>
  <c r="G1427" i="3" a="1"/>
  <c r="G1427" i="3" s="1"/>
  <c r="W1427" i="3" s="1"/>
  <c r="G1489" i="3" a="1"/>
  <c r="G1489" i="3" s="1"/>
  <c r="W1489" i="3" s="1"/>
  <c r="G1503" i="3" a="1"/>
  <c r="G1503" i="3" s="1"/>
  <c r="W1503" i="3" s="1"/>
  <c r="G1356" i="3" a="1"/>
  <c r="G1356" i="3" s="1"/>
  <c r="W1356" i="3" s="1"/>
  <c r="G1688" i="3" a="1"/>
  <c r="G1688" i="3" s="1"/>
  <c r="W1688" i="3" s="1"/>
  <c r="G1374" i="3" a="1"/>
  <c r="G1374" i="3" s="1"/>
  <c r="W1374" i="3" s="1"/>
  <c r="G1414" i="3" a="1"/>
  <c r="G1414" i="3" s="1"/>
  <c r="W1414" i="3" s="1"/>
  <c r="G1395" i="3" a="1"/>
  <c r="G1395" i="3" s="1"/>
  <c r="W1395" i="3" s="1"/>
  <c r="G1416" i="3" a="1"/>
  <c r="G1416" i="3" s="1"/>
  <c r="W1416" i="3" s="1"/>
  <c r="G1484" i="3" a="1"/>
  <c r="G1484" i="3" s="1"/>
  <c r="W1484" i="3" s="1"/>
  <c r="G1467" i="3" a="1"/>
  <c r="G1467" i="3" s="1"/>
  <c r="W1467" i="3" s="1"/>
  <c r="G1499" i="3" a="1"/>
  <c r="G1499" i="3" s="1"/>
  <c r="W1499" i="3" s="1"/>
  <c r="G1419" i="3" a="1"/>
  <c r="G1419" i="3" s="1"/>
  <c r="W1419" i="3" s="1"/>
  <c r="H1340" i="14" l="1"/>
  <c r="F1830" i="16"/>
  <c r="F1830" i="14"/>
  <c r="F1989" i="16"/>
  <c r="F1989" i="14"/>
  <c r="V1983" i="3"/>
  <c r="F1996" i="3" s="1" a="1"/>
  <c r="F1996" i="3" s="1"/>
  <c r="M1983" i="3"/>
  <c r="V1846" i="3"/>
  <c r="F1868" i="3" s="1" a="1"/>
  <c r="F1868" i="3" s="1"/>
  <c r="M1846" i="3"/>
  <c r="V2005" i="3"/>
  <c r="F2011" i="3" s="1" a="1"/>
  <c r="F2011" i="3" s="1"/>
  <c r="M2005" i="3"/>
  <c r="F1971" i="14"/>
  <c r="F1971" i="16"/>
  <c r="I1472" i="14"/>
  <c r="J1472" i="14" s="1"/>
  <c r="K1472" i="14" s="1"/>
  <c r="I1472" i="16"/>
  <c r="J1472" i="16" s="1"/>
  <c r="K1472" i="16" s="1"/>
  <c r="F1786" i="14"/>
  <c r="F1786" i="16"/>
  <c r="I1350" i="14"/>
  <c r="J1350" i="14" s="1"/>
  <c r="K1350" i="14" s="1"/>
  <c r="I1350" i="16"/>
  <c r="J1350" i="16" s="1"/>
  <c r="K1350" i="16" s="1"/>
  <c r="F1661" i="16"/>
  <c r="F1661" i="14"/>
  <c r="F1732" i="16"/>
  <c r="F1732" i="14"/>
  <c r="V1801" i="3"/>
  <c r="F1808" i="3" s="1" a="1"/>
  <c r="F1808" i="3" s="1"/>
  <c r="M1801" i="3"/>
  <c r="V1678" i="3"/>
  <c r="F1703" i="3" s="1" a="1"/>
  <c r="F1703" i="3" s="1"/>
  <c r="M1678" i="3"/>
  <c r="V1739" i="3"/>
  <c r="F1759" i="3" s="1" a="1"/>
  <c r="F1759" i="3" s="1"/>
  <c r="M1739" i="3"/>
  <c r="F1992" i="16"/>
  <c r="F1992" i="14"/>
  <c r="F1623" i="14"/>
  <c r="F1623" i="16"/>
  <c r="F1363" i="14"/>
  <c r="F1363" i="16"/>
  <c r="O1363" i="3"/>
  <c r="P1363" i="3"/>
  <c r="F1900" i="14"/>
  <c r="F1900" i="16"/>
  <c r="F1485" i="16"/>
  <c r="O1485" i="3"/>
  <c r="P1485" i="3"/>
  <c r="F1485" i="14"/>
  <c r="V1639" i="3"/>
  <c r="F1645" i="3" s="1" a="1"/>
  <c r="F1645" i="3" s="1"/>
  <c r="M1639" i="3"/>
  <c r="V2018" i="3"/>
  <c r="F2028" i="3" s="1" a="1"/>
  <c r="F2028" i="3" s="1"/>
  <c r="M2018" i="3"/>
  <c r="V1502" i="3"/>
  <c r="F1516" i="3" s="1" a="1"/>
  <c r="F1516" i="3" s="1"/>
  <c r="M1502" i="3"/>
  <c r="F1921" i="16"/>
  <c r="F1921" i="14"/>
  <c r="H1333" i="16"/>
  <c r="F1999" i="16"/>
  <c r="F1999" i="14"/>
  <c r="F2007" i="16"/>
  <c r="F2007" i="14"/>
  <c r="V1997" i="3"/>
  <c r="F2177" i="3" s="1" a="1"/>
  <c r="F2177" i="3" s="1"/>
  <c r="M1997" i="3"/>
  <c r="V1385" i="3"/>
  <c r="F1391" i="3" s="1" a="1"/>
  <c r="F1391" i="3" s="1"/>
  <c r="M1385" i="3"/>
  <c r="V1925" i="3"/>
  <c r="F1941" i="3" s="1" a="1"/>
  <c r="F1941" i="3" s="1"/>
  <c r="M1925" i="3"/>
  <c r="H1333" i="14"/>
  <c r="V2015" i="3"/>
  <c r="F2022" i="3" s="1" a="1"/>
  <c r="F2022" i="3" s="1"/>
  <c r="M2015" i="3"/>
  <c r="V2014" i="3"/>
  <c r="F2033" i="3" s="1" a="1"/>
  <c r="F2033" i="3" s="1"/>
  <c r="M2014" i="3"/>
  <c r="P1420" i="3"/>
  <c r="O1384" i="3"/>
  <c r="O1453" i="3"/>
  <c r="O1504" i="3"/>
  <c r="O1490" i="3"/>
  <c r="P1673" i="3"/>
  <c r="P1654" i="3"/>
  <c r="P1389" i="3"/>
  <c r="P1388" i="3"/>
  <c r="P1482" i="3"/>
  <c r="P1477" i="3"/>
  <c r="P1481" i="3"/>
  <c r="M2031" i="3"/>
  <c r="F2046" i="3" a="1"/>
  <c r="F2046" i="3" s="1"/>
  <c r="V2046" i="3" s="1"/>
  <c r="M1863" i="3"/>
  <c r="F2024" i="3" a="1"/>
  <c r="F2024" i="3" s="1"/>
  <c r="V2024" i="3" s="1"/>
  <c r="N1374" i="3"/>
  <c r="O1374" i="3" s="1"/>
  <c r="N1419" i="3"/>
  <c r="P1419" i="3" s="1"/>
  <c r="N1688" i="3"/>
  <c r="O1688" i="3" s="1"/>
  <c r="N1356" i="3"/>
  <c r="O1356" i="3" s="1"/>
  <c r="M1936" i="3"/>
  <c r="F1942" i="3" a="1"/>
  <c r="F1942" i="3" s="1"/>
  <c r="V1942" i="3" s="1"/>
  <c r="M1911" i="3"/>
  <c r="F1933" i="3" a="1"/>
  <c r="F1933" i="3" s="1"/>
  <c r="V1933" i="3" s="1"/>
  <c r="M1744" i="3"/>
  <c r="M1943" i="3"/>
  <c r="F1954" i="3" a="1"/>
  <c r="F1954" i="3" s="1"/>
  <c r="V1954" i="3" s="1"/>
  <c r="N1484" i="3"/>
  <c r="P1484" i="3" s="1"/>
  <c r="N1489" i="3"/>
  <c r="O1489" i="3" s="1"/>
  <c r="M2062" i="3"/>
  <c r="F2088" i="3" a="1"/>
  <c r="F2088" i="3" s="1"/>
  <c r="V2088" i="3" s="1"/>
  <c r="N1467" i="3"/>
  <c r="O1467" i="3" s="1"/>
  <c r="N1416" i="3"/>
  <c r="P1416" i="3" s="1"/>
  <c r="M2183" i="3"/>
  <c r="F2209" i="3" a="1"/>
  <c r="F2209" i="3" s="1"/>
  <c r="V2209" i="3" s="1"/>
  <c r="M1950" i="3"/>
  <c r="F1964" i="3" a="1"/>
  <c r="F1964" i="3" s="1"/>
  <c r="V1964" i="3" s="1"/>
  <c r="N1499" i="3"/>
  <c r="P1499" i="3" s="1"/>
  <c r="M1618" i="3"/>
  <c r="F1630" i="3" a="1"/>
  <c r="F1630" i="3" s="1"/>
  <c r="V1630" i="3" s="1"/>
  <c r="N1565" i="3"/>
  <c r="O1565" i="3" s="1"/>
  <c r="M1909" i="3"/>
  <c r="F1916" i="3" a="1"/>
  <c r="F1916" i="3" s="1"/>
  <c r="V1916" i="3" s="1"/>
  <c r="M1946" i="3"/>
  <c r="F1956" i="3" a="1"/>
  <c r="F1956" i="3" s="1"/>
  <c r="V1956" i="3" s="1"/>
  <c r="P1376" i="3"/>
  <c r="P1325" i="3"/>
  <c r="N1503" i="3"/>
  <c r="O1503" i="3" s="1"/>
  <c r="N1427" i="3"/>
  <c r="O1427" i="3" s="1"/>
  <c r="M1969" i="3"/>
  <c r="F1980" i="3" a="1"/>
  <c r="F1980" i="3" s="1"/>
  <c r="V1980" i="3" s="1"/>
  <c r="N1395" i="3"/>
  <c r="P1395" i="3" s="1"/>
  <c r="N1414" i="3"/>
  <c r="P1414" i="3" s="1"/>
  <c r="N1335" i="3"/>
  <c r="P1335" i="3" s="1"/>
  <c r="M2228" i="3"/>
  <c r="F2236" i="3" a="1"/>
  <c r="F2236" i="3" s="1"/>
  <c r="V2236" i="3" s="1"/>
  <c r="M2351" i="3"/>
  <c r="F2368" i="3" a="1"/>
  <c r="F2368" i="3" s="1"/>
  <c r="V2368" i="3" s="1"/>
  <c r="F2240" i="14"/>
  <c r="F2240" i="16"/>
  <c r="H1245" i="14"/>
  <c r="H1394" i="14"/>
  <c r="H1205" i="14"/>
  <c r="F1848" i="14"/>
  <c r="F1848" i="16"/>
  <c r="H1267" i="14"/>
  <c r="H1461" i="16"/>
  <c r="H1423" i="14"/>
  <c r="H1301" i="14"/>
  <c r="H1530" i="16"/>
  <c r="H1461" i="14"/>
  <c r="H1394" i="16"/>
  <c r="H1259" i="14"/>
  <c r="H1357" i="16"/>
  <c r="H1314" i="16"/>
  <c r="H1366" i="16"/>
  <c r="H1314" i="14"/>
  <c r="H1366" i="14"/>
  <c r="G1538" i="14"/>
  <c r="G1538" i="16"/>
  <c r="I1326" i="14"/>
  <c r="J1326" i="14" s="1"/>
  <c r="K1326" i="14" s="1"/>
  <c r="I1326" i="16"/>
  <c r="J1326" i="16" s="1"/>
  <c r="K1326" i="16" s="1"/>
  <c r="I1352" i="14"/>
  <c r="J1352" i="14" s="1"/>
  <c r="K1352" i="14" s="1"/>
  <c r="I1352" i="16"/>
  <c r="J1352" i="16" s="1"/>
  <c r="K1352" i="16" s="1"/>
  <c r="G1431" i="14"/>
  <c r="G1431" i="16"/>
  <c r="H1474" i="14"/>
  <c r="H1423" i="16"/>
  <c r="H1205" i="16"/>
  <c r="J1205" i="16"/>
  <c r="K1205" i="16" s="1"/>
  <c r="H1370" i="16"/>
  <c r="F1890" i="14"/>
  <c r="F1890" i="16"/>
  <c r="H1259" i="16"/>
  <c r="J1259" i="16"/>
  <c r="K1259" i="16" s="1"/>
  <c r="I1265" i="14"/>
  <c r="J1265" i="14" s="1"/>
  <c r="K1265" i="14" s="1"/>
  <c r="I1265" i="16"/>
  <c r="J1265" i="16" s="1"/>
  <c r="K1265" i="16" s="1"/>
  <c r="I1380" i="14"/>
  <c r="J1380" i="14" s="1"/>
  <c r="K1380" i="14" s="1"/>
  <c r="I1380" i="16"/>
  <c r="J1380" i="16" s="1"/>
  <c r="K1380" i="16" s="1"/>
  <c r="G1466" i="14"/>
  <c r="G1466" i="16"/>
  <c r="G1373" i="14"/>
  <c r="G1373" i="16"/>
  <c r="I1462" i="14"/>
  <c r="J1462" i="14" s="1"/>
  <c r="K1462" i="14" s="1"/>
  <c r="I1462" i="16"/>
  <c r="J1462" i="16" s="1"/>
  <c r="K1462" i="16" s="1"/>
  <c r="F1707" i="3" a="1"/>
  <c r="F1707" i="3" s="1"/>
  <c r="V1707" i="3" s="1"/>
  <c r="F2013" i="14"/>
  <c r="F2013" i="16"/>
  <c r="I1264" i="14"/>
  <c r="J1264" i="14" s="1"/>
  <c r="K1264" i="14" s="1"/>
  <c r="I1264" i="16"/>
  <c r="J1264" i="16" s="1"/>
  <c r="K1264" i="16" s="1"/>
  <c r="G1469" i="14"/>
  <c r="G1469" i="16"/>
  <c r="F1733" i="14"/>
  <c r="F1733" i="16"/>
  <c r="G1478" i="14"/>
  <c r="G1478" i="16"/>
  <c r="G1658" i="14"/>
  <c r="G1658" i="16"/>
  <c r="G1403" i="14"/>
  <c r="G1403" i="16"/>
  <c r="G1371" i="14"/>
  <c r="G1371" i="16"/>
  <c r="F2211" i="14"/>
  <c r="F2211" i="16"/>
  <c r="H1528" i="16"/>
  <c r="J1528" i="16"/>
  <c r="K1528" i="16" s="1"/>
  <c r="H1370" i="14"/>
  <c r="H1530" i="14"/>
  <c r="G1381" i="14"/>
  <c r="G1381" i="16"/>
  <c r="F2171" i="14"/>
  <c r="F2171" i="16"/>
  <c r="F1960" i="14"/>
  <c r="F1960" i="16"/>
  <c r="F1928" i="14"/>
  <c r="F1928" i="16"/>
  <c r="F2048" i="14"/>
  <c r="F2048" i="16"/>
  <c r="G1465" i="14"/>
  <c r="G1465" i="16"/>
  <c r="G1536" i="14"/>
  <c r="G1536" i="16"/>
  <c r="I1402" i="14"/>
  <c r="J1402" i="14" s="1"/>
  <c r="K1402" i="14" s="1"/>
  <c r="I1402" i="16"/>
  <c r="J1402" i="16" s="1"/>
  <c r="K1402" i="16" s="1"/>
  <c r="I1302" i="14"/>
  <c r="J1302" i="14" s="1"/>
  <c r="K1302" i="14" s="1"/>
  <c r="I1302" i="16"/>
  <c r="J1302" i="16" s="1"/>
  <c r="K1302" i="16" s="1"/>
  <c r="I1468" i="14"/>
  <c r="J1468" i="14" s="1"/>
  <c r="K1468" i="14" s="1"/>
  <c r="I1468" i="16"/>
  <c r="J1468" i="16" s="1"/>
  <c r="K1468" i="16" s="1"/>
  <c r="H1528" i="14"/>
  <c r="H1301" i="16"/>
  <c r="H1357" i="14"/>
  <c r="I1396" i="14"/>
  <c r="J1396" i="14" s="1"/>
  <c r="K1396" i="14" s="1"/>
  <c r="I1396" i="16"/>
  <c r="J1396" i="16" s="1"/>
  <c r="K1396" i="16" s="1"/>
  <c r="I1473" i="14"/>
  <c r="J1473" i="14" s="1"/>
  <c r="K1473" i="14" s="1"/>
  <c r="I1473" i="16"/>
  <c r="J1473" i="16" s="1"/>
  <c r="K1473" i="16" s="1"/>
  <c r="G1385" i="14"/>
  <c r="G1385" i="16"/>
  <c r="G1492" i="14"/>
  <c r="G1492" i="16"/>
  <c r="G1262" i="14"/>
  <c r="G1262" i="16"/>
  <c r="F1918" i="14"/>
  <c r="F1918" i="16"/>
  <c r="F1606" i="14"/>
  <c r="F1606" i="16"/>
  <c r="H1474" i="16"/>
  <c r="H1245" i="16"/>
  <c r="F1934" i="14"/>
  <c r="F1934" i="16"/>
  <c r="I1386" i="14"/>
  <c r="J1386" i="14" s="1"/>
  <c r="K1386" i="14" s="1"/>
  <c r="I1386" i="16"/>
  <c r="J1386" i="16" s="1"/>
  <c r="K1386" i="16" s="1"/>
  <c r="G1312" i="14"/>
  <c r="G1312" i="16"/>
  <c r="I1439" i="14"/>
  <c r="J1439" i="14" s="1"/>
  <c r="K1439" i="14" s="1"/>
  <c r="I1439" i="16"/>
  <c r="J1439" i="16" s="1"/>
  <c r="K1439" i="16" s="1"/>
  <c r="F1894" i="14"/>
  <c r="F1894" i="16"/>
  <c r="H1267" i="16"/>
  <c r="J1267" i="16"/>
  <c r="K1267" i="16" s="1"/>
  <c r="F1924" i="14"/>
  <c r="F1924" i="16"/>
  <c r="G1409" i="3" a="1"/>
  <c r="G1409" i="3" s="1"/>
  <c r="W1409" i="3" s="1"/>
  <c r="G1400" i="3" a="1"/>
  <c r="G1400" i="3" s="1"/>
  <c r="W1400" i="3" s="1"/>
  <c r="G1494" i="3" a="1"/>
  <c r="G1494" i="3" s="1"/>
  <c r="W1494" i="3" s="1"/>
  <c r="G1343" i="3" a="1"/>
  <c r="G1343" i="3" s="1"/>
  <c r="W1343" i="3" s="1"/>
  <c r="G1522" i="3" a="1"/>
  <c r="G1522" i="3" s="1"/>
  <c r="W1522" i="3" s="1"/>
  <c r="G1666" i="3" a="1"/>
  <c r="G1666" i="3" s="1"/>
  <c r="W1666" i="3" s="1"/>
  <c r="G1429" i="3" a="1"/>
  <c r="G1429" i="3" s="1"/>
  <c r="W1429" i="3" s="1"/>
  <c r="G1495" i="3" a="1"/>
  <c r="G1495" i="3" s="1"/>
  <c r="W1495" i="3" s="1"/>
  <c r="G1721" i="3" a="1"/>
  <c r="G1721" i="3" s="1"/>
  <c r="W1721" i="3" s="1"/>
  <c r="G1413" i="3" a="1"/>
  <c r="G1413" i="3" s="1"/>
  <c r="W1413" i="3" s="1"/>
  <c r="G1496" i="3" a="1"/>
  <c r="G1496" i="3" s="1"/>
  <c r="W1496" i="3" s="1"/>
  <c r="G1568" i="3" a="1"/>
  <c r="G1568" i="3" s="1"/>
  <c r="W1568" i="3" s="1"/>
  <c r="G1509" i="3" a="1"/>
  <c r="G1509" i="3" s="1"/>
  <c r="W1509" i="3" s="1"/>
  <c r="G1436" i="3" a="1"/>
  <c r="G1436" i="3" s="1"/>
  <c r="W1436" i="3" s="1"/>
  <c r="G1392" i="3" a="1"/>
  <c r="G1392" i="3" s="1"/>
  <c r="W1392" i="3" s="1"/>
  <c r="I1363" i="14" l="1"/>
  <c r="J1363" i="14" s="1"/>
  <c r="K1363" i="14" s="1"/>
  <c r="I1363" i="16"/>
  <c r="J1363" i="16" s="1"/>
  <c r="K1363" i="16" s="1"/>
  <c r="F2014" i="16"/>
  <c r="F2014" i="14"/>
  <c r="F1385" i="14"/>
  <c r="F1385" i="16"/>
  <c r="O1385" i="3"/>
  <c r="P1385" i="3"/>
  <c r="I1385" i="14" s="1"/>
  <c r="J1385" i="14" s="1"/>
  <c r="K1385" i="14" s="1"/>
  <c r="F1639" i="14"/>
  <c r="F1639" i="16"/>
  <c r="F1739" i="14"/>
  <c r="F1739" i="16"/>
  <c r="H1472" i="16"/>
  <c r="V1868" i="3"/>
  <c r="F1891" i="3" s="1" a="1"/>
  <c r="F1891" i="3" s="1"/>
  <c r="M1868" i="3"/>
  <c r="V2033" i="3"/>
  <c r="F2047" i="3" s="1" a="1"/>
  <c r="F2047" i="3" s="1"/>
  <c r="M2033" i="3"/>
  <c r="V1391" i="3"/>
  <c r="F1428" i="3" s="1" a="1"/>
  <c r="F1428" i="3" s="1"/>
  <c r="M1391" i="3"/>
  <c r="V1645" i="3"/>
  <c r="F1657" i="3" s="1" a="1"/>
  <c r="F1657" i="3" s="1"/>
  <c r="M1645" i="3"/>
  <c r="V1759" i="3"/>
  <c r="F1770" i="3" s="1" a="1"/>
  <c r="F1770" i="3" s="1"/>
  <c r="M1759" i="3"/>
  <c r="F1983" i="14"/>
  <c r="F1983" i="16"/>
  <c r="F2015" i="14"/>
  <c r="F2015" i="16"/>
  <c r="F1997" i="16"/>
  <c r="F1997" i="14"/>
  <c r="F1678" i="14"/>
  <c r="F1678" i="16"/>
  <c r="V1996" i="3"/>
  <c r="F2016" i="3" s="1" a="1"/>
  <c r="F2016" i="3" s="1"/>
  <c r="M1996" i="3"/>
  <c r="V2022" i="3"/>
  <c r="F2045" i="3" s="1" a="1"/>
  <c r="F2045" i="3" s="1"/>
  <c r="M2022" i="3"/>
  <c r="V2177" i="3"/>
  <c r="F2193" i="3" s="1" a="1"/>
  <c r="F2193" i="3" s="1"/>
  <c r="M2177" i="3"/>
  <c r="V1703" i="3"/>
  <c r="F1721" i="3" s="1" a="1"/>
  <c r="F1721" i="3" s="1"/>
  <c r="M1703" i="3"/>
  <c r="O1502" i="3"/>
  <c r="P1502" i="3"/>
  <c r="F1502" i="16"/>
  <c r="F1502" i="14"/>
  <c r="I1485" i="14"/>
  <c r="J1485" i="14" s="1"/>
  <c r="K1485" i="14" s="1"/>
  <c r="I1485" i="16"/>
  <c r="J1485" i="16" s="1"/>
  <c r="K1485" i="16" s="1"/>
  <c r="F1801" i="16"/>
  <c r="F1801" i="14"/>
  <c r="F1925" i="14"/>
  <c r="F1925" i="16"/>
  <c r="V1516" i="3"/>
  <c r="F1531" i="3" s="1" a="1"/>
  <c r="F1531" i="3" s="1"/>
  <c r="M1516" i="3"/>
  <c r="V1808" i="3"/>
  <c r="F1932" i="3" s="1" a="1"/>
  <c r="F1932" i="3" s="1"/>
  <c r="M1808" i="3"/>
  <c r="F2005" i="14"/>
  <c r="F2005" i="16"/>
  <c r="V1941" i="3"/>
  <c r="F1955" i="3" s="1" a="1"/>
  <c r="F1955" i="3" s="1"/>
  <c r="M1941" i="3"/>
  <c r="F2018" i="14"/>
  <c r="F2018" i="16"/>
  <c r="V2011" i="3"/>
  <c r="F2066" i="3" s="1" a="1"/>
  <c r="F2066" i="3" s="1"/>
  <c r="M2011" i="3"/>
  <c r="H1350" i="14"/>
  <c r="V2028" i="3"/>
  <c r="F2041" i="3" s="1" a="1"/>
  <c r="F2041" i="3" s="1"/>
  <c r="M2028" i="3"/>
  <c r="H1472" i="14"/>
  <c r="F1846" i="16"/>
  <c r="F1846" i="14"/>
  <c r="H1350" i="16"/>
  <c r="P1688" i="3"/>
  <c r="P1489" i="3"/>
  <c r="O1419" i="3"/>
  <c r="P1427" i="3"/>
  <c r="P1356" i="3"/>
  <c r="O1335" i="3"/>
  <c r="O1484" i="3"/>
  <c r="P1503" i="3"/>
  <c r="P1467" i="3"/>
  <c r="P1374" i="3"/>
  <c r="P1565" i="3"/>
  <c r="O1414" i="3"/>
  <c r="O1499" i="3"/>
  <c r="O1395" i="3"/>
  <c r="O1416" i="3"/>
  <c r="M1916" i="3"/>
  <c r="M1933" i="3"/>
  <c r="F1949" i="3" a="1"/>
  <c r="F1949" i="3" s="1"/>
  <c r="V1949" i="3" s="1"/>
  <c r="M1707" i="3"/>
  <c r="F1716" i="3" a="1"/>
  <c r="F1716" i="3" s="1"/>
  <c r="V1716" i="3" s="1"/>
  <c r="N1495" i="3"/>
  <c r="P1495" i="3" s="1"/>
  <c r="M1980" i="3"/>
  <c r="N1392" i="3"/>
  <c r="O1392" i="3" s="1"/>
  <c r="N1429" i="3"/>
  <c r="O1429" i="3" s="1"/>
  <c r="M1954" i="3"/>
  <c r="M2236" i="3"/>
  <c r="N1436" i="3"/>
  <c r="O1436" i="3" s="1"/>
  <c r="N1666" i="3"/>
  <c r="O1666" i="3" s="1"/>
  <c r="M1942" i="3"/>
  <c r="F1965" i="3" a="1"/>
  <c r="F1965" i="3" s="1"/>
  <c r="V1965" i="3" s="1"/>
  <c r="M1630" i="3"/>
  <c r="F1799" i="3" a="1"/>
  <c r="F1799" i="3" s="1"/>
  <c r="V1799" i="3" s="1"/>
  <c r="M2024" i="3"/>
  <c r="F2037" i="3" a="1"/>
  <c r="F2037" i="3" s="1"/>
  <c r="V2037" i="3" s="1"/>
  <c r="N1568" i="3"/>
  <c r="O1568" i="3" s="1"/>
  <c r="N1343" i="3"/>
  <c r="P1343" i="3" s="1"/>
  <c r="N1496" i="3"/>
  <c r="P1496" i="3" s="1"/>
  <c r="N1509" i="3"/>
  <c r="O1509" i="3" s="1"/>
  <c r="M2046" i="3"/>
  <c r="N1494" i="3"/>
  <c r="O1494" i="3" s="1"/>
  <c r="M2209" i="3"/>
  <c r="F2220" i="3" a="1"/>
  <c r="F2220" i="3" s="1"/>
  <c r="V2220" i="3" s="1"/>
  <c r="N1400" i="3"/>
  <c r="O1400" i="3" s="1"/>
  <c r="M1964" i="3"/>
  <c r="F1976" i="3" a="1"/>
  <c r="F1976" i="3" s="1"/>
  <c r="V1976" i="3" s="1"/>
  <c r="M2088" i="3"/>
  <c r="N1413" i="3"/>
  <c r="P1413" i="3" s="1"/>
  <c r="N1721" i="3"/>
  <c r="N1409" i="3"/>
  <c r="O1409" i="3" s="1"/>
  <c r="N1522" i="3"/>
  <c r="O1522" i="3" s="1"/>
  <c r="M1956" i="3"/>
  <c r="F2351" i="14"/>
  <c r="F2351" i="16"/>
  <c r="F2382" i="3" a="1"/>
  <c r="F2382" i="3" s="1"/>
  <c r="V2382" i="3" s="1"/>
  <c r="M2368" i="3"/>
  <c r="H1363" i="14"/>
  <c r="H1326" i="16"/>
  <c r="H1402" i="16"/>
  <c r="H1264" i="14"/>
  <c r="H1265" i="14"/>
  <c r="H1439" i="14"/>
  <c r="F1863" i="16"/>
  <c r="F1863" i="14"/>
  <c r="H1302" i="16"/>
  <c r="H1473" i="16"/>
  <c r="H1468" i="16"/>
  <c r="H1380" i="16"/>
  <c r="H1386" i="16"/>
  <c r="H1402" i="14"/>
  <c r="H1439" i="16"/>
  <c r="H1326" i="14"/>
  <c r="I1262" i="14"/>
  <c r="J1262" i="14" s="1"/>
  <c r="K1262" i="14" s="1"/>
  <c r="I1262" i="16"/>
  <c r="J1262" i="16" s="1"/>
  <c r="K1262" i="16" s="1"/>
  <c r="I1312" i="14"/>
  <c r="J1312" i="14" s="1"/>
  <c r="K1312" i="14" s="1"/>
  <c r="I1312" i="16"/>
  <c r="J1312" i="16" s="1"/>
  <c r="K1312" i="16" s="1"/>
  <c r="G1451" i="14"/>
  <c r="G1451" i="16"/>
  <c r="G1378" i="14"/>
  <c r="G1378" i="16"/>
  <c r="F1618" i="14"/>
  <c r="F1618" i="16"/>
  <c r="H1473" i="14"/>
  <c r="H1396" i="14"/>
  <c r="G1401" i="14"/>
  <c r="G1401" i="16"/>
  <c r="I1431" i="14"/>
  <c r="J1431" i="14" s="1"/>
  <c r="K1431" i="14" s="1"/>
  <c r="I1431" i="16"/>
  <c r="J1431" i="16" s="1"/>
  <c r="K1431" i="16" s="1"/>
  <c r="G1488" i="14"/>
  <c r="G1488" i="16"/>
  <c r="G1411" i="14"/>
  <c r="G1411" i="16"/>
  <c r="I1478" i="14"/>
  <c r="J1478" i="14" s="1"/>
  <c r="K1478" i="14" s="1"/>
  <c r="I1478" i="16"/>
  <c r="J1478" i="16" s="1"/>
  <c r="K1478" i="16" s="1"/>
  <c r="I1492" i="14"/>
  <c r="J1492" i="14" s="1"/>
  <c r="K1492" i="14" s="1"/>
  <c r="I1492" i="16"/>
  <c r="J1492" i="16" s="1"/>
  <c r="K1492" i="16" s="1"/>
  <c r="F2228" i="14"/>
  <c r="F2228" i="16"/>
  <c r="F2062" i="14"/>
  <c r="F2062" i="16"/>
  <c r="H1264" i="16"/>
  <c r="G1367" i="14"/>
  <c r="G1367" i="16"/>
  <c r="G1480" i="14"/>
  <c r="G1480" i="16"/>
  <c r="F2183" i="14"/>
  <c r="F2183" i="16"/>
  <c r="F1909" i="14"/>
  <c r="F1909" i="16"/>
  <c r="F1946" i="14"/>
  <c r="F1946" i="16"/>
  <c r="F1975" i="3" a="1"/>
  <c r="F1975" i="3" s="1"/>
  <c r="V1975" i="3" s="1"/>
  <c r="H1462" i="16"/>
  <c r="F1970" i="3" a="1"/>
  <c r="F1970" i="3" s="1"/>
  <c r="V1970" i="3" s="1"/>
  <c r="I1466" i="14"/>
  <c r="J1466" i="14" s="1"/>
  <c r="K1466" i="14" s="1"/>
  <c r="I1466" i="16"/>
  <c r="J1466" i="16" s="1"/>
  <c r="K1466" i="16" s="1"/>
  <c r="I1371" i="14"/>
  <c r="J1371" i="14" s="1"/>
  <c r="K1371" i="14" s="1"/>
  <c r="I1371" i="16"/>
  <c r="J1371" i="16" s="1"/>
  <c r="K1371" i="16" s="1"/>
  <c r="G1368" i="14"/>
  <c r="G1368" i="16"/>
  <c r="F1943" i="14"/>
  <c r="F1943" i="16"/>
  <c r="F1694" i="14"/>
  <c r="F1694" i="16"/>
  <c r="H1352" i="16"/>
  <c r="G1479" i="14"/>
  <c r="G1479" i="16"/>
  <c r="G1407" i="14"/>
  <c r="G1407" i="16"/>
  <c r="G1397" i="14"/>
  <c r="G1397" i="16"/>
  <c r="I1658" i="14"/>
  <c r="J1658" i="14" s="1"/>
  <c r="K1658" i="14" s="1"/>
  <c r="I1658" i="16"/>
  <c r="J1658" i="16" s="1"/>
  <c r="K1658" i="16" s="1"/>
  <c r="I1373" i="14"/>
  <c r="J1373" i="14" s="1"/>
  <c r="K1373" i="14" s="1"/>
  <c r="I1373" i="16"/>
  <c r="J1373" i="16" s="1"/>
  <c r="K1373" i="16" s="1"/>
  <c r="I1403" i="14"/>
  <c r="J1403" i="14" s="1"/>
  <c r="K1403" i="14" s="1"/>
  <c r="I1403" i="16"/>
  <c r="J1403" i="16" s="1"/>
  <c r="K1403" i="16" s="1"/>
  <c r="G1319" i="14"/>
  <c r="G1319" i="16"/>
  <c r="I1469" i="14"/>
  <c r="J1469" i="14" s="1"/>
  <c r="K1469" i="14" s="1"/>
  <c r="I1469" i="16"/>
  <c r="J1469" i="16" s="1"/>
  <c r="K1469" i="16" s="1"/>
  <c r="I1381" i="14"/>
  <c r="J1381" i="14" s="1"/>
  <c r="K1381" i="14" s="1"/>
  <c r="I1381" i="16"/>
  <c r="J1381" i="16" s="1"/>
  <c r="K1381" i="16" s="1"/>
  <c r="I1536" i="14"/>
  <c r="J1536" i="14" s="1"/>
  <c r="K1536" i="14" s="1"/>
  <c r="I1536" i="16"/>
  <c r="J1536" i="16" s="1"/>
  <c r="K1536" i="16" s="1"/>
  <c r="G1344" i="14"/>
  <c r="G1344" i="16"/>
  <c r="F1936" i="14"/>
  <c r="F1936" i="16"/>
  <c r="H1386" i="14"/>
  <c r="H1396" i="16"/>
  <c r="F1969" i="14"/>
  <c r="F1969" i="16"/>
  <c r="H1302" i="14"/>
  <c r="F1973" i="3" a="1"/>
  <c r="F1973" i="3" s="1"/>
  <c r="V1973" i="3" s="1"/>
  <c r="H1462" i="14"/>
  <c r="H1380" i="14"/>
  <c r="F1911" i="14"/>
  <c r="F1911" i="16"/>
  <c r="H1352" i="14"/>
  <c r="F2031" i="14"/>
  <c r="F2031" i="16"/>
  <c r="I1538" i="14"/>
  <c r="J1538" i="14" s="1"/>
  <c r="K1538" i="14" s="1"/>
  <c r="I1538" i="16"/>
  <c r="J1538" i="16" s="1"/>
  <c r="K1538" i="16" s="1"/>
  <c r="I1465" i="14"/>
  <c r="J1465" i="14" s="1"/>
  <c r="K1465" i="14" s="1"/>
  <c r="I1465" i="16"/>
  <c r="J1465" i="16" s="1"/>
  <c r="K1465" i="16" s="1"/>
  <c r="G1788" i="3" a="1"/>
  <c r="G1788" i="3" s="1"/>
  <c r="W1788" i="3" s="1"/>
  <c r="G1673" i="14"/>
  <c r="G1673" i="16"/>
  <c r="G1460" i="14"/>
  <c r="G1460" i="16"/>
  <c r="F1950" i="14"/>
  <c r="F1950" i="16"/>
  <c r="H1468" i="14"/>
  <c r="F1758" i="3" a="1"/>
  <c r="F1758" i="3" s="1"/>
  <c r="V1758" i="3" s="1"/>
  <c r="H1265" i="16"/>
  <c r="F2061" i="3" a="1"/>
  <c r="F2061" i="3" s="1"/>
  <c r="V2061" i="3" s="1"/>
  <c r="G1405" i="3" a="1"/>
  <c r="G1405" i="3" s="1"/>
  <c r="W1405" i="3" s="1"/>
  <c r="G1348" i="3" a="1"/>
  <c r="G1348" i="3" s="1"/>
  <c r="W1348" i="3" s="1"/>
  <c r="G1519" i="3" a="1"/>
  <c r="G1519" i="3" s="1"/>
  <c r="W1519" i="3" s="1"/>
  <c r="G1428" i="3" a="1"/>
  <c r="G1428" i="3" s="1"/>
  <c r="W1428" i="3" s="1"/>
  <c r="G1514" i="3" a="1"/>
  <c r="G1514" i="3" s="1"/>
  <c r="W1514" i="3" s="1"/>
  <c r="G1508" i="3" a="1"/>
  <c r="G1508" i="3" s="1"/>
  <c r="W1508" i="3" s="1"/>
  <c r="G1580" i="3" a="1"/>
  <c r="G1580" i="3" s="1"/>
  <c r="W1580" i="3" s="1"/>
  <c r="G1444" i="3" a="1"/>
  <c r="G1444" i="3" s="1"/>
  <c r="W1444" i="3" s="1"/>
  <c r="G1486" i="3" a="1"/>
  <c r="G1486" i="3" s="1"/>
  <c r="W1486" i="3" s="1"/>
  <c r="G1433" i="3" a="1"/>
  <c r="G1433" i="3" s="1"/>
  <c r="W1433" i="3" s="1"/>
  <c r="G1390" i="3" a="1"/>
  <c r="G1390" i="3" s="1"/>
  <c r="W1390" i="3" s="1"/>
  <c r="G1435" i="3" a="1"/>
  <c r="G1435" i="3" s="1"/>
  <c r="W1435" i="3" s="1"/>
  <c r="G1470" i="3" a="1"/>
  <c r="G1470" i="3" s="1"/>
  <c r="W1470" i="3" s="1"/>
  <c r="G1498" i="3" a="1"/>
  <c r="G1498" i="3" s="1"/>
  <c r="W1498" i="3" s="1"/>
  <c r="I1385" i="16" l="1"/>
  <c r="J1385" i="16" s="1"/>
  <c r="K1385" i="16" s="1"/>
  <c r="H1363" i="16"/>
  <c r="F2028" i="16"/>
  <c r="F2028" i="14"/>
  <c r="V1955" i="3"/>
  <c r="F2065" i="3" s="1" a="1"/>
  <c r="F2065" i="3" s="1"/>
  <c r="M1955" i="3"/>
  <c r="V2045" i="3"/>
  <c r="F2050" i="3" s="1" a="1"/>
  <c r="F2050" i="3" s="1"/>
  <c r="M2045" i="3"/>
  <c r="V1428" i="3"/>
  <c r="F1442" i="3" s="1" a="1"/>
  <c r="F1442" i="3" s="1"/>
  <c r="M1428" i="3"/>
  <c r="V2041" i="3"/>
  <c r="F2056" i="3" s="1" a="1"/>
  <c r="F2056" i="3" s="1"/>
  <c r="V2056" i="3" s="1"/>
  <c r="F2121" i="3" s="1" a="1"/>
  <c r="F2121" i="3" s="1"/>
  <c r="V2121" i="3" s="1"/>
  <c r="M2041" i="3"/>
  <c r="F2041" i="14" s="1"/>
  <c r="F1996" i="16"/>
  <c r="F1996" i="14"/>
  <c r="F2033" i="16"/>
  <c r="F2033" i="14"/>
  <c r="V2016" i="3"/>
  <c r="F2021" i="3" s="1" a="1"/>
  <c r="F2021" i="3" s="1"/>
  <c r="M2016" i="3"/>
  <c r="V2047" i="3"/>
  <c r="F2064" i="3" s="1" a="1"/>
  <c r="F2064" i="3" s="1"/>
  <c r="M2047" i="3"/>
  <c r="I1502" i="16"/>
  <c r="J1502" i="16" s="1"/>
  <c r="K1502" i="16" s="1"/>
  <c r="I1502" i="14"/>
  <c r="J1502" i="14" s="1"/>
  <c r="K1502" i="14" s="1"/>
  <c r="F2011" i="14"/>
  <c r="F2011" i="16"/>
  <c r="F1808" i="16"/>
  <c r="F1808" i="14"/>
  <c r="H1485" i="16"/>
  <c r="F1703" i="14"/>
  <c r="F1703" i="16"/>
  <c r="O1703" i="3"/>
  <c r="P1703" i="3"/>
  <c r="F1759" i="14"/>
  <c r="F1759" i="16"/>
  <c r="F1868" i="14"/>
  <c r="F1868" i="16"/>
  <c r="V2066" i="3"/>
  <c r="F2084" i="3" s="1" a="1"/>
  <c r="F2084" i="3" s="1"/>
  <c r="M2066" i="3"/>
  <c r="V1932" i="3"/>
  <c r="F1948" i="3" s="1" a="1"/>
  <c r="F1948" i="3" s="1"/>
  <c r="M1932" i="3"/>
  <c r="H1485" i="14"/>
  <c r="V1721" i="3"/>
  <c r="F1734" i="3" s="1" a="1"/>
  <c r="F1734" i="3" s="1"/>
  <c r="M1721" i="3"/>
  <c r="P1721" i="3" s="1"/>
  <c r="V1770" i="3"/>
  <c r="F1885" i="3" s="1" a="1"/>
  <c r="F1885" i="3" s="1"/>
  <c r="M1770" i="3"/>
  <c r="V1891" i="3"/>
  <c r="F1910" i="3" s="1" a="1"/>
  <c r="F1910" i="3" s="1"/>
  <c r="M1891" i="3"/>
  <c r="F1516" i="14"/>
  <c r="F1516" i="16"/>
  <c r="F2177" i="14"/>
  <c r="F2177" i="16"/>
  <c r="F1645" i="14"/>
  <c r="F1645" i="16"/>
  <c r="V1531" i="3"/>
  <c r="F1546" i="3" s="1" a="1"/>
  <c r="F1546" i="3" s="1"/>
  <c r="M1531" i="3"/>
  <c r="V2193" i="3"/>
  <c r="F2202" i="3" s="1" a="1"/>
  <c r="F2202" i="3" s="1"/>
  <c r="M2193" i="3"/>
  <c r="V1657" i="3"/>
  <c r="F1674" i="3" s="1" a="1"/>
  <c r="F1674" i="3" s="1"/>
  <c r="M1657" i="3"/>
  <c r="F1941" i="16"/>
  <c r="F1941" i="14"/>
  <c r="F2022" i="16"/>
  <c r="F2022" i="14"/>
  <c r="F1391" i="14"/>
  <c r="F1391" i="16"/>
  <c r="P1391" i="3"/>
  <c r="O1391" i="3"/>
  <c r="P1666" i="3"/>
  <c r="P1494" i="3"/>
  <c r="P1392" i="3"/>
  <c r="P1568" i="3"/>
  <c r="P1409" i="3"/>
  <c r="O1496" i="3"/>
  <c r="H1312" i="14"/>
  <c r="O1413" i="3"/>
  <c r="O1343" i="3"/>
  <c r="O1495" i="3"/>
  <c r="N1435" i="3"/>
  <c r="P1435" i="3" s="1"/>
  <c r="N1470" i="3"/>
  <c r="O1470" i="3" s="1"/>
  <c r="N1514" i="3"/>
  <c r="O1514" i="3" s="1"/>
  <c r="M1949" i="3"/>
  <c r="M2220" i="3"/>
  <c r="F2239" i="3" a="1"/>
  <c r="F2239" i="3" s="1"/>
  <c r="V2239" i="3" s="1"/>
  <c r="P1522" i="3"/>
  <c r="N1428" i="3"/>
  <c r="N1390" i="3"/>
  <c r="O1390" i="3" s="1"/>
  <c r="M1799" i="3"/>
  <c r="M1758" i="3"/>
  <c r="N1486" i="3"/>
  <c r="O1486" i="3" s="1"/>
  <c r="N1405" i="3"/>
  <c r="P1405" i="3" s="1"/>
  <c r="M1970" i="3"/>
  <c r="F1982" i="3" a="1"/>
  <c r="F1982" i="3" s="1"/>
  <c r="V1982" i="3" s="1"/>
  <c r="P1509" i="3"/>
  <c r="P1429" i="3"/>
  <c r="N1788" i="3"/>
  <c r="O1788" i="3" s="1"/>
  <c r="N1444" i="3"/>
  <c r="O1444" i="3" s="1"/>
  <c r="M1976" i="3"/>
  <c r="F1988" i="3" a="1"/>
  <c r="F1988" i="3" s="1"/>
  <c r="V1988" i="3" s="1"/>
  <c r="N1433" i="3"/>
  <c r="O1433" i="3" s="1"/>
  <c r="M1965" i="3"/>
  <c r="M1716" i="3"/>
  <c r="M1975" i="3"/>
  <c r="M2037" i="3"/>
  <c r="F2055" i="3" a="1"/>
  <c r="F2055" i="3" s="1"/>
  <c r="V2055" i="3" s="1"/>
  <c r="P1400" i="3"/>
  <c r="P1436" i="3"/>
  <c r="N1519" i="3"/>
  <c r="O1519" i="3" s="1"/>
  <c r="N1348" i="3"/>
  <c r="O1348" i="3" s="1"/>
  <c r="N1580" i="3"/>
  <c r="P1580" i="3" s="1"/>
  <c r="N1498" i="3"/>
  <c r="P1498" i="3" s="1"/>
  <c r="N1508" i="3"/>
  <c r="P1508" i="3" s="1"/>
  <c r="M2061" i="3"/>
  <c r="F2214" i="3" a="1"/>
  <c r="F2214" i="3" s="1"/>
  <c r="V2214" i="3" s="1"/>
  <c r="M1973" i="3"/>
  <c r="F1985" i="3" a="1"/>
  <c r="F1985" i="3" s="1"/>
  <c r="V1985" i="3" s="1"/>
  <c r="F2368" i="16"/>
  <c r="F2368" i="14"/>
  <c r="H1466" i="14"/>
  <c r="M2382" i="3"/>
  <c r="F2390" i="3" a="1"/>
  <c r="F2390" i="3" s="1"/>
  <c r="V2390" i="3" s="1"/>
  <c r="H1385" i="16"/>
  <c r="F2251" i="3" a="1"/>
  <c r="F2251" i="3" s="1"/>
  <c r="V2251" i="3" s="1"/>
  <c r="H1538" i="14"/>
  <c r="F2024" i="14"/>
  <c r="F2024" i="16"/>
  <c r="H1465" i="14"/>
  <c r="H1373" i="14"/>
  <c r="H1478" i="16"/>
  <c r="H1465" i="16"/>
  <c r="H1431" i="14"/>
  <c r="H1312" i="16"/>
  <c r="F1942" i="14"/>
  <c r="H1381" i="16"/>
  <c r="H1492" i="14"/>
  <c r="H1373" i="16"/>
  <c r="F1987" i="3" a="1"/>
  <c r="F1987" i="3" s="1"/>
  <c r="V1987" i="3" s="1"/>
  <c r="I1397" i="14"/>
  <c r="J1397" i="14" s="1"/>
  <c r="K1397" i="14" s="1"/>
  <c r="I1397" i="16"/>
  <c r="J1397" i="16" s="1"/>
  <c r="K1397" i="16" s="1"/>
  <c r="G1376" i="14"/>
  <c r="G1376" i="16"/>
  <c r="I1407" i="14"/>
  <c r="J1407" i="14" s="1"/>
  <c r="K1407" i="14" s="1"/>
  <c r="I1407" i="16"/>
  <c r="J1407" i="16" s="1"/>
  <c r="K1407" i="16" s="1"/>
  <c r="G1391" i="14"/>
  <c r="G1391" i="16"/>
  <c r="G1481" i="14"/>
  <c r="G1481" i="16"/>
  <c r="G1654" i="14"/>
  <c r="G1654" i="16"/>
  <c r="F1954" i="14"/>
  <c r="F1954" i="16"/>
  <c r="H1466" i="16"/>
  <c r="F2103" i="3" a="1"/>
  <c r="F2103" i="3" s="1"/>
  <c r="V2103" i="3" s="1"/>
  <c r="H1262" i="14"/>
  <c r="G1420" i="14"/>
  <c r="G1420" i="16"/>
  <c r="I1460" i="14"/>
  <c r="J1460" i="14" s="1"/>
  <c r="K1460" i="14" s="1"/>
  <c r="I1460" i="16"/>
  <c r="J1460" i="16" s="1"/>
  <c r="K1460" i="16" s="1"/>
  <c r="I1673" i="14"/>
  <c r="J1673" i="14" s="1"/>
  <c r="K1673" i="14" s="1"/>
  <c r="I1673" i="16"/>
  <c r="J1673" i="16" s="1"/>
  <c r="K1673" i="16" s="1"/>
  <c r="G1504" i="14"/>
  <c r="G1504" i="16"/>
  <c r="I1479" i="14"/>
  <c r="J1479" i="14" s="1"/>
  <c r="K1479" i="14" s="1"/>
  <c r="I1479" i="16"/>
  <c r="J1479" i="16" s="1"/>
  <c r="K1479" i="16" s="1"/>
  <c r="I1488" i="14"/>
  <c r="J1488" i="14" s="1"/>
  <c r="K1488" i="14" s="1"/>
  <c r="I1488" i="16"/>
  <c r="J1488" i="16" s="1"/>
  <c r="K1488" i="16" s="1"/>
  <c r="G1388" i="14"/>
  <c r="G1388" i="16"/>
  <c r="I1319" i="14"/>
  <c r="J1319" i="14" s="1"/>
  <c r="K1319" i="14" s="1"/>
  <c r="I1319" i="16"/>
  <c r="J1319" i="16" s="1"/>
  <c r="K1319" i="16" s="1"/>
  <c r="F2236" i="14"/>
  <c r="F2236" i="16"/>
  <c r="F1744" i="14"/>
  <c r="F1744" i="16"/>
  <c r="H1538" i="16"/>
  <c r="H1536" i="16"/>
  <c r="H1469" i="16"/>
  <c r="H1403" i="14"/>
  <c r="H1658" i="14"/>
  <c r="F2209" i="14"/>
  <c r="F2209" i="16"/>
  <c r="F1630" i="14"/>
  <c r="F1630" i="16"/>
  <c r="F1818" i="3" a="1"/>
  <c r="F1818" i="3" s="1"/>
  <c r="V1818" i="3" s="1"/>
  <c r="I1368" i="14"/>
  <c r="J1368" i="14" s="1"/>
  <c r="K1368" i="14" s="1"/>
  <c r="I1368" i="16"/>
  <c r="J1368" i="16" s="1"/>
  <c r="K1368" i="16" s="1"/>
  <c r="G1482" i="14"/>
  <c r="G1482" i="16"/>
  <c r="G1490" i="14"/>
  <c r="G1490" i="16"/>
  <c r="H1536" i="14"/>
  <c r="H1469" i="14"/>
  <c r="H1371" i="16"/>
  <c r="F1956" i="14"/>
  <c r="F1956" i="16"/>
  <c r="H1385" i="14"/>
  <c r="G1325" i="14"/>
  <c r="G1325" i="16"/>
  <c r="G1688" i="14"/>
  <c r="G1688" i="16"/>
  <c r="I1411" i="14"/>
  <c r="J1411" i="14" s="1"/>
  <c r="K1411" i="14" s="1"/>
  <c r="I1411" i="16"/>
  <c r="J1411" i="16" s="1"/>
  <c r="K1411" i="16" s="1"/>
  <c r="I1344" i="14"/>
  <c r="J1344" i="14" s="1"/>
  <c r="K1344" i="14" s="1"/>
  <c r="I1344" i="16"/>
  <c r="J1344" i="16" s="1"/>
  <c r="K1344" i="16" s="1"/>
  <c r="G1477" i="14"/>
  <c r="G1477" i="16"/>
  <c r="F2046" i="14"/>
  <c r="F2046" i="16"/>
  <c r="H1478" i="14"/>
  <c r="H1431" i="16"/>
  <c r="F1995" i="3" a="1"/>
  <c r="F1995" i="3" s="1"/>
  <c r="V1995" i="3" s="1"/>
  <c r="G1703" i="14"/>
  <c r="G1703" i="16"/>
  <c r="I1367" i="14"/>
  <c r="J1367" i="14" s="1"/>
  <c r="K1367" i="14" s="1"/>
  <c r="I1367" i="16"/>
  <c r="J1367" i="16" s="1"/>
  <c r="K1367" i="16" s="1"/>
  <c r="G1389" i="14"/>
  <c r="G1389" i="16"/>
  <c r="I1401" i="14"/>
  <c r="J1401" i="14" s="1"/>
  <c r="K1401" i="14" s="1"/>
  <c r="I1401" i="16"/>
  <c r="J1401" i="16" s="1"/>
  <c r="K1401" i="16" s="1"/>
  <c r="I1378" i="14"/>
  <c r="J1378" i="14" s="1"/>
  <c r="K1378" i="14" s="1"/>
  <c r="I1378" i="16"/>
  <c r="J1378" i="16" s="1"/>
  <c r="K1378" i="16" s="1"/>
  <c r="G1453" i="14"/>
  <c r="G1453" i="16"/>
  <c r="H1371" i="14"/>
  <c r="H1492" i="16"/>
  <c r="H1262" i="16"/>
  <c r="F1964" i="14"/>
  <c r="F1964" i="16"/>
  <c r="I1451" i="14"/>
  <c r="J1451" i="14" s="1"/>
  <c r="K1451" i="14" s="1"/>
  <c r="I1451" i="16"/>
  <c r="J1451" i="16" s="1"/>
  <c r="K1451" i="16" s="1"/>
  <c r="G1384" i="14"/>
  <c r="G1384" i="16"/>
  <c r="I1480" i="14"/>
  <c r="J1480" i="14" s="1"/>
  <c r="K1480" i="14" s="1"/>
  <c r="I1480" i="16"/>
  <c r="J1480" i="16" s="1"/>
  <c r="K1480" i="16" s="1"/>
  <c r="F1933" i="14"/>
  <c r="F1933" i="16"/>
  <c r="F1707" i="14"/>
  <c r="F1707" i="16"/>
  <c r="H1381" i="14"/>
  <c r="H1403" i="16"/>
  <c r="H1658" i="16"/>
  <c r="F1916" i="14"/>
  <c r="F1916" i="16"/>
  <c r="G1355" i="3" a="1"/>
  <c r="G1355" i="3" s="1"/>
  <c r="W1355" i="3" s="1"/>
  <c r="G1425" i="3" a="1"/>
  <c r="G1425" i="3" s="1"/>
  <c r="W1425" i="3" s="1"/>
  <c r="G1507" i="3" a="1"/>
  <c r="G1507" i="3" s="1"/>
  <c r="W1507" i="3" s="1"/>
  <c r="G1543" i="3" a="1"/>
  <c r="G1543" i="3" s="1"/>
  <c r="W1543" i="3" s="1"/>
  <c r="G1426" i="3" a="1"/>
  <c r="G1426" i="3" s="1"/>
  <c r="W1426" i="3" s="1"/>
  <c r="G1520" i="3" a="1"/>
  <c r="G1520" i="3" s="1"/>
  <c r="W1520" i="3" s="1"/>
  <c r="G1524" i="3" a="1"/>
  <c r="G1524" i="3" s="1"/>
  <c r="W1524" i="3" s="1"/>
  <c r="G1449" i="3" a="1"/>
  <c r="G1449" i="3" s="1"/>
  <c r="W1449" i="3" s="1"/>
  <c r="G1410" i="3" a="1"/>
  <c r="G1410" i="3" s="1"/>
  <c r="W1410" i="3" s="1"/>
  <c r="G1422" i="3" a="1"/>
  <c r="G1422" i="3" s="1"/>
  <c r="W1422" i="3" s="1"/>
  <c r="G1510" i="3" a="1"/>
  <c r="G1510" i="3" s="1"/>
  <c r="W1510" i="3" s="1"/>
  <c r="G1686" i="3" a="1"/>
  <c r="G1686" i="3" s="1"/>
  <c r="W1686" i="3" s="1"/>
  <c r="G1584" i="3" a="1"/>
  <c r="G1584" i="3" s="1"/>
  <c r="W1584" i="3" s="1"/>
  <c r="G1734" i="3" a="1"/>
  <c r="G1734" i="3" s="1"/>
  <c r="W1734" i="3" s="1"/>
  <c r="G1441" i="3" a="1"/>
  <c r="G1441" i="3" s="1"/>
  <c r="W1441" i="3" s="1"/>
  <c r="H1502" i="14" l="1"/>
  <c r="F2041" i="16"/>
  <c r="H1502" i="16"/>
  <c r="P1428" i="3"/>
  <c r="M2056" i="3"/>
  <c r="F2056" i="16" s="1"/>
  <c r="V2202" i="3"/>
  <c r="F2217" i="3" s="1" a="1"/>
  <c r="F2217" i="3" s="1"/>
  <c r="M2202" i="3"/>
  <c r="F1932" i="14"/>
  <c r="F1932" i="16"/>
  <c r="V2021" i="3"/>
  <c r="F2044" i="3" s="1" a="1"/>
  <c r="F2044" i="3" s="1"/>
  <c r="M2021" i="3"/>
  <c r="F1428" i="16"/>
  <c r="F1428" i="14"/>
  <c r="F1531" i="14"/>
  <c r="F1531" i="16"/>
  <c r="F1891" i="16"/>
  <c r="F1891" i="14"/>
  <c r="V1948" i="3"/>
  <c r="F1962" i="3" s="1" a="1"/>
  <c r="F1962" i="3" s="1"/>
  <c r="M1948" i="3"/>
  <c r="V1442" i="3"/>
  <c r="F1459" i="3" s="1" a="1"/>
  <c r="F1459" i="3" s="1"/>
  <c r="M1442" i="3"/>
  <c r="V1546" i="3"/>
  <c r="F1552" i="3" s="1" a="1"/>
  <c r="F1552" i="3" s="1"/>
  <c r="M1546" i="3"/>
  <c r="V1910" i="3"/>
  <c r="F1917" i="3" s="1" a="1"/>
  <c r="F1917" i="3" s="1"/>
  <c r="M1910" i="3"/>
  <c r="F2066" i="14"/>
  <c r="F2066" i="16"/>
  <c r="F2045" i="14"/>
  <c r="F2045" i="16"/>
  <c r="F1770" i="16"/>
  <c r="F1770" i="14"/>
  <c r="V2084" i="3"/>
  <c r="F2098" i="3" s="1" a="1"/>
  <c r="F2098" i="3" s="1"/>
  <c r="M2084" i="3"/>
  <c r="V2050" i="3"/>
  <c r="F2067" i="3" s="1" a="1"/>
  <c r="F2067" i="3" s="1"/>
  <c r="M2050" i="3"/>
  <c r="V1885" i="3"/>
  <c r="F1905" i="3" s="1" a="1"/>
  <c r="F1905" i="3" s="1"/>
  <c r="M1885" i="3"/>
  <c r="F1955" i="16"/>
  <c r="F1955" i="14"/>
  <c r="F1657" i="16"/>
  <c r="F1657" i="14"/>
  <c r="F1721" i="16"/>
  <c r="F1721" i="14"/>
  <c r="F2047" i="14"/>
  <c r="F2047" i="16"/>
  <c r="V2065" i="3"/>
  <c r="F2076" i="3" s="1" a="1"/>
  <c r="F2076" i="3" s="1"/>
  <c r="M2065" i="3"/>
  <c r="V1674" i="3"/>
  <c r="F1687" i="3" s="1" a="1"/>
  <c r="F1687" i="3" s="1"/>
  <c r="M1674" i="3"/>
  <c r="V1734" i="3"/>
  <c r="F1741" i="3" s="1" a="1"/>
  <c r="F1741" i="3" s="1"/>
  <c r="M1734" i="3"/>
  <c r="V2064" i="3"/>
  <c r="F2069" i="3" s="1" a="1"/>
  <c r="F2069" i="3" s="1"/>
  <c r="M2064" i="3"/>
  <c r="F2193" i="14"/>
  <c r="F2193" i="16"/>
  <c r="F2016" i="16"/>
  <c r="F2016" i="14"/>
  <c r="O1721" i="3"/>
  <c r="O1508" i="3"/>
  <c r="P1390" i="3"/>
  <c r="O1435" i="3"/>
  <c r="P1519" i="3"/>
  <c r="O1428" i="3"/>
  <c r="P1348" i="3"/>
  <c r="P1433" i="3"/>
  <c r="O1580" i="3"/>
  <c r="P1486" i="3"/>
  <c r="P1470" i="3"/>
  <c r="H1401" i="14"/>
  <c r="P1514" i="3"/>
  <c r="O1498" i="3"/>
  <c r="N1524" i="3"/>
  <c r="P1524" i="3" s="1"/>
  <c r="N1425" i="3"/>
  <c r="O1425" i="3" s="1"/>
  <c r="N1410" i="3"/>
  <c r="P1410" i="3" s="1"/>
  <c r="N1355" i="3"/>
  <c r="P1355" i="3" s="1"/>
  <c r="M1995" i="3"/>
  <c r="F2026" i="3" a="1"/>
  <c r="F2026" i="3" s="1"/>
  <c r="V2026" i="3" s="1"/>
  <c r="M1985" i="3"/>
  <c r="F2001" i="3" a="1"/>
  <c r="F2001" i="3" s="1"/>
  <c r="V2001" i="3" s="1"/>
  <c r="O1405" i="3"/>
  <c r="N1449" i="3"/>
  <c r="O1449" i="3" s="1"/>
  <c r="M2121" i="3"/>
  <c r="F2131" i="3" a="1"/>
  <c r="F2131" i="3" s="1"/>
  <c r="V2131" i="3" s="1"/>
  <c r="N1441" i="3"/>
  <c r="P1441" i="3" s="1"/>
  <c r="N1734" i="3"/>
  <c r="N1520" i="3"/>
  <c r="O1520" i="3" s="1"/>
  <c r="H1451" i="14"/>
  <c r="M2239" i="3"/>
  <c r="F2347" i="3" a="1"/>
  <c r="F2347" i="3" s="1"/>
  <c r="V2347" i="3" s="1"/>
  <c r="M2103" i="3"/>
  <c r="F2107" i="3" a="1"/>
  <c r="F2107" i="3" s="1"/>
  <c r="V2107" i="3" s="1"/>
  <c r="P1444" i="3"/>
  <c r="M1818" i="3"/>
  <c r="N1426" i="3"/>
  <c r="P1426" i="3" s="1"/>
  <c r="M2214" i="3"/>
  <c r="F2229" i="3" a="1"/>
  <c r="F2229" i="3" s="1"/>
  <c r="V2229" i="3" s="1"/>
  <c r="N1584" i="3"/>
  <c r="O1584" i="3" s="1"/>
  <c r="M1982" i="3"/>
  <c r="N1543" i="3"/>
  <c r="O1543" i="3" s="1"/>
  <c r="M1987" i="3"/>
  <c r="F2003" i="3" a="1"/>
  <c r="F2003" i="3" s="1"/>
  <c r="V2003" i="3" s="1"/>
  <c r="P1788" i="3"/>
  <c r="M1988" i="3"/>
  <c r="F2004" i="3" a="1"/>
  <c r="F2004" i="3" s="1"/>
  <c r="V2004" i="3" s="1"/>
  <c r="N1686" i="3"/>
  <c r="O1686" i="3" s="1"/>
  <c r="N1510" i="3"/>
  <c r="O1510" i="3" s="1"/>
  <c r="N1507" i="3"/>
  <c r="O1507" i="3" s="1"/>
  <c r="H1460" i="14"/>
  <c r="N1422" i="3"/>
  <c r="O1422" i="3" s="1"/>
  <c r="M2055" i="3"/>
  <c r="F2071" i="3" a="1"/>
  <c r="F2071" i="3" s="1"/>
  <c r="V2071" i="3" s="1"/>
  <c r="F2382" i="14"/>
  <c r="F2382" i="16"/>
  <c r="M2390" i="3"/>
  <c r="F2405" i="3" a="1"/>
  <c r="F2405" i="3" s="1"/>
  <c r="V2405" i="3" s="1"/>
  <c r="M2251" i="3"/>
  <c r="H1344" i="14"/>
  <c r="H1407" i="16"/>
  <c r="F2357" i="3" a="1"/>
  <c r="F2357" i="3" s="1"/>
  <c r="V2357" i="3" s="1"/>
  <c r="F1942" i="16"/>
  <c r="H1378" i="16"/>
  <c r="G1803" i="3" a="1"/>
  <c r="G1803" i="3" s="1"/>
  <c r="W1803" i="3" s="1"/>
  <c r="H1367" i="16"/>
  <c r="H1451" i="16"/>
  <c r="H1378" i="14"/>
  <c r="F2037" i="14"/>
  <c r="F2037" i="16"/>
  <c r="H1368" i="14"/>
  <c r="H1397" i="16"/>
  <c r="H1673" i="14"/>
  <c r="H1401" i="16"/>
  <c r="H1367" i="14"/>
  <c r="H1407" i="14"/>
  <c r="F1965" i="14"/>
  <c r="F1965" i="16"/>
  <c r="H1319" i="16"/>
  <c r="F1829" i="3" a="1"/>
  <c r="F1829" i="3" s="1"/>
  <c r="V1829" i="3" s="1"/>
  <c r="G1489" i="14"/>
  <c r="G1489" i="16"/>
  <c r="F1976" i="14"/>
  <c r="F1976" i="16"/>
  <c r="H1368" i="16"/>
  <c r="H1673" i="16"/>
  <c r="I1703" i="14"/>
  <c r="J1703" i="14" s="1"/>
  <c r="K1703" i="14" s="1"/>
  <c r="I1703" i="16"/>
  <c r="I1482" i="14"/>
  <c r="J1482" i="14" s="1"/>
  <c r="K1482" i="14" s="1"/>
  <c r="I1482" i="16"/>
  <c r="J1482" i="16" s="1"/>
  <c r="K1482" i="16" s="1"/>
  <c r="I1389" i="14"/>
  <c r="J1389" i="14" s="1"/>
  <c r="K1389" i="14" s="1"/>
  <c r="I1389" i="16"/>
  <c r="J1389" i="16" s="1"/>
  <c r="K1389" i="16" s="1"/>
  <c r="H1480" i="16"/>
  <c r="H1319" i="14"/>
  <c r="H1479" i="16"/>
  <c r="I1490" i="14"/>
  <c r="J1490" i="14" s="1"/>
  <c r="K1490" i="14" s="1"/>
  <c r="I1490" i="16"/>
  <c r="J1490" i="16" s="1"/>
  <c r="K1490" i="16" s="1"/>
  <c r="F2061" i="14"/>
  <c r="F2061" i="16"/>
  <c r="I1376" i="14"/>
  <c r="J1376" i="14" s="1"/>
  <c r="K1376" i="14" s="1"/>
  <c r="I1376" i="16"/>
  <c r="J1376" i="16" s="1"/>
  <c r="K1376" i="16" s="1"/>
  <c r="G1499" i="14"/>
  <c r="G1499" i="16"/>
  <c r="G1395" i="14"/>
  <c r="G1395" i="16"/>
  <c r="I1481" i="14"/>
  <c r="J1481" i="14" s="1"/>
  <c r="K1481" i="14" s="1"/>
  <c r="I1481" i="16"/>
  <c r="J1481" i="16" s="1"/>
  <c r="K1481" i="16" s="1"/>
  <c r="I1504" i="14"/>
  <c r="J1504" i="14" s="1"/>
  <c r="K1504" i="14" s="1"/>
  <c r="I1504" i="16"/>
  <c r="G1374" i="14"/>
  <c r="G1374" i="16"/>
  <c r="F2056" i="14"/>
  <c r="F1774" i="3" a="1"/>
  <c r="F1774" i="3" s="1"/>
  <c r="V1774" i="3" s="1"/>
  <c r="F2220" i="14"/>
  <c r="F2220" i="16"/>
  <c r="G1335" i="14"/>
  <c r="G1335" i="16"/>
  <c r="G1467" i="14"/>
  <c r="G1467" i="16"/>
  <c r="G1427" i="14"/>
  <c r="G1427" i="16"/>
  <c r="I1477" i="14"/>
  <c r="J1477" i="14" s="1"/>
  <c r="K1477" i="14" s="1"/>
  <c r="I1477" i="16"/>
  <c r="J1477" i="16" s="1"/>
  <c r="K1477" i="16" s="1"/>
  <c r="G1416" i="14"/>
  <c r="G1416" i="16"/>
  <c r="F1963" i="3" a="1"/>
  <c r="F1963" i="3" s="1"/>
  <c r="V1963" i="3" s="1"/>
  <c r="H1480" i="14"/>
  <c r="F1970" i="14"/>
  <c r="F1970" i="16"/>
  <c r="H1479" i="14"/>
  <c r="H1460" i="16"/>
  <c r="F2088" i="14"/>
  <c r="F2088" i="16"/>
  <c r="H1397" i="14"/>
  <c r="F1973" i="14"/>
  <c r="F1973" i="16"/>
  <c r="I1654" i="14"/>
  <c r="J1654" i="14" s="1"/>
  <c r="K1654" i="14" s="1"/>
  <c r="I1654" i="16"/>
  <c r="J1654" i="16" s="1"/>
  <c r="K1654" i="16" s="1"/>
  <c r="G1788" i="14"/>
  <c r="G1788" i="16"/>
  <c r="G1356" i="14"/>
  <c r="G1356" i="16"/>
  <c r="I1688" i="14"/>
  <c r="J1688" i="14" s="1"/>
  <c r="K1688" i="14" s="1"/>
  <c r="I1688" i="16"/>
  <c r="G1484" i="14"/>
  <c r="G1484" i="16"/>
  <c r="I1420" i="14"/>
  <c r="J1420" i="14" s="1"/>
  <c r="K1420" i="14" s="1"/>
  <c r="I1420" i="16"/>
  <c r="J1420" i="16" s="1"/>
  <c r="K1420" i="16" s="1"/>
  <c r="I1453" i="14"/>
  <c r="J1453" i="14" s="1"/>
  <c r="K1453" i="14" s="1"/>
  <c r="I1453" i="16"/>
  <c r="J1453" i="16" s="1"/>
  <c r="K1453" i="16" s="1"/>
  <c r="H1411" i="16"/>
  <c r="F1799" i="14"/>
  <c r="F1799" i="16"/>
  <c r="F1975" i="14"/>
  <c r="F1975" i="16"/>
  <c r="I1388" i="14"/>
  <c r="J1388" i="14" s="1"/>
  <c r="K1388" i="14" s="1"/>
  <c r="I1388" i="16"/>
  <c r="J1388" i="16" s="1"/>
  <c r="K1388" i="16" s="1"/>
  <c r="G1419" i="14"/>
  <c r="G1419" i="16"/>
  <c r="G1503" i="14"/>
  <c r="G1503" i="16"/>
  <c r="H1488" i="14"/>
  <c r="I1384" i="14"/>
  <c r="J1384" i="14" s="1"/>
  <c r="K1384" i="14" s="1"/>
  <c r="I1384" i="16"/>
  <c r="J1384" i="16" s="1"/>
  <c r="K1384" i="16" s="1"/>
  <c r="G1414" i="14"/>
  <c r="G1414" i="16"/>
  <c r="G1565" i="14"/>
  <c r="G1565" i="16"/>
  <c r="I1391" i="14"/>
  <c r="J1391" i="14" s="1"/>
  <c r="K1391" i="14" s="1"/>
  <c r="I1391" i="16"/>
  <c r="J1391" i="16" s="1"/>
  <c r="K1391" i="16" s="1"/>
  <c r="I1325" i="14"/>
  <c r="J1325" i="14" s="1"/>
  <c r="K1325" i="14" s="1"/>
  <c r="I1325" i="16"/>
  <c r="J1325" i="16" s="1"/>
  <c r="K1325" i="16" s="1"/>
  <c r="F1980" i="14"/>
  <c r="F1980" i="16"/>
  <c r="H1344" i="16"/>
  <c r="H1411" i="14"/>
  <c r="F1823" i="3" a="1"/>
  <c r="F1823" i="3" s="1"/>
  <c r="V1823" i="3" s="1"/>
  <c r="H1488" i="16"/>
  <c r="G1458" i="3" a="1"/>
  <c r="G1458" i="3" s="1"/>
  <c r="W1458" i="3" s="1"/>
  <c r="G1445" i="3" a="1"/>
  <c r="G1445" i="3" s="1"/>
  <c r="W1445" i="3" s="1"/>
  <c r="G1365" i="3" a="1"/>
  <c r="G1365" i="3" s="1"/>
  <c r="W1365" i="3" s="1"/>
  <c r="G1512" i="3" a="1"/>
  <c r="G1512" i="3" s="1"/>
  <c r="W1512" i="3" s="1"/>
  <c r="G1596" i="3" a="1"/>
  <c r="G1596" i="3" s="1"/>
  <c r="W1596" i="3" s="1"/>
  <c r="G1491" i="3" a="1"/>
  <c r="G1491" i="3" s="1"/>
  <c r="W1491" i="3" s="1"/>
  <c r="G1523" i="3" a="1"/>
  <c r="G1523" i="3" s="1"/>
  <c r="W1523" i="3" s="1"/>
  <c r="G1404" i="3" a="1"/>
  <c r="G1404" i="3" s="1"/>
  <c r="W1404" i="3" s="1"/>
  <c r="G1529" i="3" a="1"/>
  <c r="G1529" i="3" s="1"/>
  <c r="W1529" i="3" s="1"/>
  <c r="G1442" i="3" a="1"/>
  <c r="G1442" i="3" s="1"/>
  <c r="W1442" i="3" s="1"/>
  <c r="G1446" i="3" a="1"/>
  <c r="G1446" i="3" s="1"/>
  <c r="W1446" i="3" s="1"/>
  <c r="G1424" i="3" a="1"/>
  <c r="G1424" i="3" s="1"/>
  <c r="W1424" i="3" s="1"/>
  <c r="G1487" i="3" a="1"/>
  <c r="G1487" i="3" s="1"/>
  <c r="W1487" i="3" s="1"/>
  <c r="G1540" i="3" a="1"/>
  <c r="G1540" i="3" s="1"/>
  <c r="W1540" i="3" s="1"/>
  <c r="P1734" i="3" l="1"/>
  <c r="F2064" i="14"/>
  <c r="F2064" i="16"/>
  <c r="F1885" i="16"/>
  <c r="F1885" i="14"/>
  <c r="F1442" i="14"/>
  <c r="F1442" i="16"/>
  <c r="V2069" i="3"/>
  <c r="F2178" i="3" s="1" a="1"/>
  <c r="F2178" i="3" s="1"/>
  <c r="M2069" i="3"/>
  <c r="V1905" i="3"/>
  <c r="F1914" i="3" s="1" a="1"/>
  <c r="F1914" i="3" s="1"/>
  <c r="M1905" i="3"/>
  <c r="V1459" i="3"/>
  <c r="F1625" i="3" s="1" a="1"/>
  <c r="F1625" i="3" s="1"/>
  <c r="M1459" i="3"/>
  <c r="F1734" i="16"/>
  <c r="F1734" i="14"/>
  <c r="F2050" i="14"/>
  <c r="F2050" i="16"/>
  <c r="F1948" i="14"/>
  <c r="F1948" i="16"/>
  <c r="F2021" i="14"/>
  <c r="F2021" i="16"/>
  <c r="V1741" i="3"/>
  <c r="F1754" i="3" s="1" a="1"/>
  <c r="F1754" i="3" s="1"/>
  <c r="M1741" i="3"/>
  <c r="V2067" i="3"/>
  <c r="F2091" i="3" s="1" a="1"/>
  <c r="F2091" i="3" s="1"/>
  <c r="M2067" i="3"/>
  <c r="V1962" i="3"/>
  <c r="F1974" i="3" s="1" a="1"/>
  <c r="F1974" i="3" s="1"/>
  <c r="M1962" i="3"/>
  <c r="V2044" i="3"/>
  <c r="F2052" i="3" s="1" a="1"/>
  <c r="F2052" i="3" s="1"/>
  <c r="M2044" i="3"/>
  <c r="F1674" i="14"/>
  <c r="F1674" i="16"/>
  <c r="F2084" i="16"/>
  <c r="F2084" i="14"/>
  <c r="F1910" i="16"/>
  <c r="F1910" i="14"/>
  <c r="V1687" i="3"/>
  <c r="F1789" i="3" s="1" a="1"/>
  <c r="F1789" i="3" s="1"/>
  <c r="M1687" i="3"/>
  <c r="V2098" i="3"/>
  <c r="F2123" i="3" s="1" a="1"/>
  <c r="F2123" i="3" s="1"/>
  <c r="M2098" i="3"/>
  <c r="V1917" i="3"/>
  <c r="F2074" i="3" s="1" a="1"/>
  <c r="F2074" i="3" s="1"/>
  <c r="M1917" i="3"/>
  <c r="F2065" i="14"/>
  <c r="F2065" i="16"/>
  <c r="F1546" i="16"/>
  <c r="F1546" i="14"/>
  <c r="F2202" i="14"/>
  <c r="F2202" i="16"/>
  <c r="V2076" i="3"/>
  <c r="F2090" i="3" s="1" a="1"/>
  <c r="F2090" i="3" s="1"/>
  <c r="M2076" i="3"/>
  <c r="V1552" i="3"/>
  <c r="F1698" i="3" s="1" a="1"/>
  <c r="F1698" i="3" s="1"/>
  <c r="M1552" i="3"/>
  <c r="V2217" i="3"/>
  <c r="F2233" i="3" s="1" a="1"/>
  <c r="F2233" i="3" s="1"/>
  <c r="M2217" i="3"/>
  <c r="P1425" i="3"/>
  <c r="O1524" i="3"/>
  <c r="O1441" i="3"/>
  <c r="P1584" i="3"/>
  <c r="P1686" i="3"/>
  <c r="O1355" i="3"/>
  <c r="O1734" i="3"/>
  <c r="O1410" i="3"/>
  <c r="P1507" i="3"/>
  <c r="P1543" i="3"/>
  <c r="P1449" i="3"/>
  <c r="P1520" i="3"/>
  <c r="P1510" i="3"/>
  <c r="O1426" i="3"/>
  <c r="M2131" i="3"/>
  <c r="F2149" i="3" a="1"/>
  <c r="F2149" i="3" s="1"/>
  <c r="V2149" i="3" s="1"/>
  <c r="M1829" i="3"/>
  <c r="F1838" i="3" a="1"/>
  <c r="F1838" i="3" s="1"/>
  <c r="V1838" i="3" s="1"/>
  <c r="M2071" i="3"/>
  <c r="F2078" i="3" a="1"/>
  <c r="F2078" i="3" s="1"/>
  <c r="V2078" i="3" s="1"/>
  <c r="N1491" i="3"/>
  <c r="O1491" i="3" s="1"/>
  <c r="M2004" i="3"/>
  <c r="F2010" i="3" a="1"/>
  <c r="F2010" i="3" s="1"/>
  <c r="V2010" i="3" s="1"/>
  <c r="P1422" i="3"/>
  <c r="M1774" i="3"/>
  <c r="M2003" i="3"/>
  <c r="N1424" i="3"/>
  <c r="O1424" i="3" s="1"/>
  <c r="N1512" i="3"/>
  <c r="O1512" i="3" s="1"/>
  <c r="M2001" i="3"/>
  <c r="F2017" i="3" a="1"/>
  <c r="F2017" i="3" s="1"/>
  <c r="V2017" i="3" s="1"/>
  <c r="M2026" i="3"/>
  <c r="F2039" i="3" a="1"/>
  <c r="F2039" i="3" s="1"/>
  <c r="V2039" i="3" s="1"/>
  <c r="N1540" i="3"/>
  <c r="O1540" i="3" s="1"/>
  <c r="N1446" i="3"/>
  <c r="O1446" i="3" s="1"/>
  <c r="M1823" i="3"/>
  <c r="M1963" i="3"/>
  <c r="F2068" i="3" a="1"/>
  <c r="F2068" i="3" s="1"/>
  <c r="V2068" i="3" s="1"/>
  <c r="N1523" i="3"/>
  <c r="P1523" i="3" s="1"/>
  <c r="N1596" i="3"/>
  <c r="O1596" i="3" s="1"/>
  <c r="N1365" i="3"/>
  <c r="O1365" i="3" s="1"/>
  <c r="N1442" i="3"/>
  <c r="O1442" i="3" s="1"/>
  <c r="N1445" i="3"/>
  <c r="O1445" i="3" s="1"/>
  <c r="M2347" i="3"/>
  <c r="F2356" i="3" a="1"/>
  <c r="F2356" i="3" s="1"/>
  <c r="V2356" i="3" s="1"/>
  <c r="N1487" i="3"/>
  <c r="O1487" i="3" s="1"/>
  <c r="N1458" i="3"/>
  <c r="O1458" i="3" s="1"/>
  <c r="M2107" i="3"/>
  <c r="F2179" i="3" a="1"/>
  <c r="F2179" i="3" s="1"/>
  <c r="V2179" i="3" s="1"/>
  <c r="N1529" i="3"/>
  <c r="P1529" i="3" s="1"/>
  <c r="N1404" i="3"/>
  <c r="P1404" i="3" s="1"/>
  <c r="M2229" i="3"/>
  <c r="F2244" i="3" a="1"/>
  <c r="F2244" i="3" s="1"/>
  <c r="V2244" i="3" s="1"/>
  <c r="M2357" i="3"/>
  <c r="F2357" i="14" s="1"/>
  <c r="F2390" i="16"/>
  <c r="F2390" i="14"/>
  <c r="M2405" i="3"/>
  <c r="F2430" i="3" a="1"/>
  <c r="F2430" i="3" s="1"/>
  <c r="V2430" i="3" s="1"/>
  <c r="H1420" i="14"/>
  <c r="G1820" i="3" a="1"/>
  <c r="G1820" i="3" s="1"/>
  <c r="W1820" i="3" s="1"/>
  <c r="N1803" i="3"/>
  <c r="F2251" i="14"/>
  <c r="F2251" i="16"/>
  <c r="H1481" i="16"/>
  <c r="F2072" i="3" a="1"/>
  <c r="F2072" i="3" s="1"/>
  <c r="V2072" i="3" s="1"/>
  <c r="F2055" i="16"/>
  <c r="F2055" i="14"/>
  <c r="H1654" i="16"/>
  <c r="F2373" i="3" a="1"/>
  <c r="F2373" i="3" s="1"/>
  <c r="V2373" i="3" s="1"/>
  <c r="H1420" i="16"/>
  <c r="H1391" i="16"/>
  <c r="H1384" i="16"/>
  <c r="H1391" i="14"/>
  <c r="H1482" i="14"/>
  <c r="H1477" i="16"/>
  <c r="H1388" i="14"/>
  <c r="H1481" i="14"/>
  <c r="F1874" i="3" a="1"/>
  <c r="F1874" i="3" s="1"/>
  <c r="V1874" i="3" s="1"/>
  <c r="G1721" i="14"/>
  <c r="G1721" i="16"/>
  <c r="F1758" i="14"/>
  <c r="F1758" i="16"/>
  <c r="F1995" i="14"/>
  <c r="F1995" i="16"/>
  <c r="H1703" i="16"/>
  <c r="J1703" i="16"/>
  <c r="K1703" i="16" s="1"/>
  <c r="G1568" i="14"/>
  <c r="G1568" i="16"/>
  <c r="I1788" i="14"/>
  <c r="J1788" i="14" s="1"/>
  <c r="K1788" i="14" s="1"/>
  <c r="I1788" i="16"/>
  <c r="I1419" i="14"/>
  <c r="J1419" i="14" s="1"/>
  <c r="K1419" i="14" s="1"/>
  <c r="I1419" i="16"/>
  <c r="J1419" i="16" s="1"/>
  <c r="K1419" i="16" s="1"/>
  <c r="G1496" i="14"/>
  <c r="G1496" i="16"/>
  <c r="H1384" i="14"/>
  <c r="H1388" i="16"/>
  <c r="H1453" i="14"/>
  <c r="H1477" i="14"/>
  <c r="H1504" i="14"/>
  <c r="H1389" i="14"/>
  <c r="F1988" i="14"/>
  <c r="F1988" i="16"/>
  <c r="I1499" i="14"/>
  <c r="J1499" i="14" s="1"/>
  <c r="K1499" i="14" s="1"/>
  <c r="I1499" i="16"/>
  <c r="J1499" i="16" s="1"/>
  <c r="K1499" i="16" s="1"/>
  <c r="H1688" i="14"/>
  <c r="H1654" i="14"/>
  <c r="F2121" i="14"/>
  <c r="F2121" i="16"/>
  <c r="H1703" i="14"/>
  <c r="G1413" i="14"/>
  <c r="G1413" i="16"/>
  <c r="H1504" i="16"/>
  <c r="J1504" i="16"/>
  <c r="K1504" i="16" s="1"/>
  <c r="F1987" i="14"/>
  <c r="F1987" i="16"/>
  <c r="H1688" i="16"/>
  <c r="J1688" i="16"/>
  <c r="K1688" i="16" s="1"/>
  <c r="I1356" i="14"/>
  <c r="J1356" i="14" s="1"/>
  <c r="K1356" i="14" s="1"/>
  <c r="I1356" i="16"/>
  <c r="J1356" i="16" s="1"/>
  <c r="K1356" i="16" s="1"/>
  <c r="G1429" i="14"/>
  <c r="G1429" i="16"/>
  <c r="I1489" i="14"/>
  <c r="J1489" i="14" s="1"/>
  <c r="K1489" i="14" s="1"/>
  <c r="I1489" i="16"/>
  <c r="G1409" i="14"/>
  <c r="G1409" i="16"/>
  <c r="F1985" i="14"/>
  <c r="F1985" i="16"/>
  <c r="H1325" i="16"/>
  <c r="H1376" i="16"/>
  <c r="H1490" i="16"/>
  <c r="F2214" i="14"/>
  <c r="F2214" i="16"/>
  <c r="I1395" i="14"/>
  <c r="J1395" i="14" s="1"/>
  <c r="K1395" i="14" s="1"/>
  <c r="I1395" i="16"/>
  <c r="J1395" i="16" s="1"/>
  <c r="K1395" i="16" s="1"/>
  <c r="G1343" i="14"/>
  <c r="G1343" i="16"/>
  <c r="I1414" i="14"/>
  <c r="J1414" i="14" s="1"/>
  <c r="K1414" i="14" s="1"/>
  <c r="I1414" i="16"/>
  <c r="J1414" i="16" s="1"/>
  <c r="K1414" i="16" s="1"/>
  <c r="G1400" i="14"/>
  <c r="G1400" i="16"/>
  <c r="G1495" i="14"/>
  <c r="G1495" i="16"/>
  <c r="G1509" i="14"/>
  <c r="G1509" i="16"/>
  <c r="I1467" i="14"/>
  <c r="J1467" i="14" s="1"/>
  <c r="K1467" i="14" s="1"/>
  <c r="I1467" i="16"/>
  <c r="J1467" i="16" s="1"/>
  <c r="K1467" i="16" s="1"/>
  <c r="G1494" i="14"/>
  <c r="G1494" i="16"/>
  <c r="F1949" i="14"/>
  <c r="F1949" i="16"/>
  <c r="I1416" i="14"/>
  <c r="J1416" i="14" s="1"/>
  <c r="K1416" i="14" s="1"/>
  <c r="I1416" i="16"/>
  <c r="J1416" i="16" s="1"/>
  <c r="K1416" i="16" s="1"/>
  <c r="G1666" i="14"/>
  <c r="G1666" i="16"/>
  <c r="F1818" i="14"/>
  <c r="F1818" i="16"/>
  <c r="H1325" i="14"/>
  <c r="H1376" i="14"/>
  <c r="H1490" i="14"/>
  <c r="H1482" i="16"/>
  <c r="F1716" i="14"/>
  <c r="F1716" i="16"/>
  <c r="F2103" i="14"/>
  <c r="F2103" i="16"/>
  <c r="G1522" i="14"/>
  <c r="G1522" i="16"/>
  <c r="I1503" i="14"/>
  <c r="J1503" i="14" s="1"/>
  <c r="K1503" i="14" s="1"/>
  <c r="I1503" i="16"/>
  <c r="J1503" i="16" s="1"/>
  <c r="K1503" i="16" s="1"/>
  <c r="I1565" i="14"/>
  <c r="J1565" i="14" s="1"/>
  <c r="K1565" i="14" s="1"/>
  <c r="I1565" i="16"/>
  <c r="J1565" i="16" s="1"/>
  <c r="K1565" i="16" s="1"/>
  <c r="I1427" i="14"/>
  <c r="J1427" i="14" s="1"/>
  <c r="K1427" i="14" s="1"/>
  <c r="I1427" i="16"/>
  <c r="J1427" i="16" s="1"/>
  <c r="K1427" i="16" s="1"/>
  <c r="G1436" i="14"/>
  <c r="G1436" i="16"/>
  <c r="I1335" i="14"/>
  <c r="J1335" i="14" s="1"/>
  <c r="K1335" i="14" s="1"/>
  <c r="I1335" i="16"/>
  <c r="J1335" i="16" s="1"/>
  <c r="K1335" i="16" s="1"/>
  <c r="I1374" i="14"/>
  <c r="J1374" i="14" s="1"/>
  <c r="K1374" i="14" s="1"/>
  <c r="I1374" i="16"/>
  <c r="J1374" i="16" s="1"/>
  <c r="K1374" i="16" s="1"/>
  <c r="I1484" i="14"/>
  <c r="J1484" i="14" s="1"/>
  <c r="K1484" i="14" s="1"/>
  <c r="I1484" i="16"/>
  <c r="J1484" i="16" s="1"/>
  <c r="K1484" i="16" s="1"/>
  <c r="G1392" i="14"/>
  <c r="G1392" i="16"/>
  <c r="H1453" i="16"/>
  <c r="F1994" i="3" a="1"/>
  <c r="F1994" i="3" s="1"/>
  <c r="V1994" i="3" s="1"/>
  <c r="F2239" i="14"/>
  <c r="F2239" i="16"/>
  <c r="H1389" i="16"/>
  <c r="G1541" i="3" a="1"/>
  <c r="G1541" i="3" s="1"/>
  <c r="W1541" i="3" s="1"/>
  <c r="G1569" i="3" a="1"/>
  <c r="G1569" i="3" s="1"/>
  <c r="W1569" i="3" s="1"/>
  <c r="G1438" i="3" a="1"/>
  <c r="G1438" i="3" s="1"/>
  <c r="W1438" i="3" s="1"/>
  <c r="G1525" i="3" a="1"/>
  <c r="G1525" i="3" s="1"/>
  <c r="W1525" i="3" s="1"/>
  <c r="G1551" i="3" a="1"/>
  <c r="G1551" i="3" s="1"/>
  <c r="W1551" i="3" s="1"/>
  <c r="G1432" i="3" a="1"/>
  <c r="G1432" i="3" s="1"/>
  <c r="W1432" i="3" s="1"/>
  <c r="G1418" i="3" a="1"/>
  <c r="G1418" i="3" s="1"/>
  <c r="W1418" i="3" s="1"/>
  <c r="G1521" i="3" a="1"/>
  <c r="G1521" i="3" s="1"/>
  <c r="W1521" i="3" s="1"/>
  <c r="G1600" i="3" a="1"/>
  <c r="G1600" i="3" s="1"/>
  <c r="W1600" i="3" s="1"/>
  <c r="G1534" i="3" a="1"/>
  <c r="G1534" i="3" s="1"/>
  <c r="W1534" i="3" s="1"/>
  <c r="G1739" i="3" a="1"/>
  <c r="G1739" i="3" s="1"/>
  <c r="W1739" i="3" s="1"/>
  <c r="G1456" i="3" a="1"/>
  <c r="G1456" i="3" s="1"/>
  <c r="W1456" i="3" s="1"/>
  <c r="G1464" i="3" a="1"/>
  <c r="G1464" i="3" s="1"/>
  <c r="W1464" i="3" s="1"/>
  <c r="G1696" i="3" a="1"/>
  <c r="G1696" i="3" s="1"/>
  <c r="W1696" i="3" s="1"/>
  <c r="G1443" i="3" a="1"/>
  <c r="G1443" i="3" s="1"/>
  <c r="W1443" i="3" s="1"/>
  <c r="V2233" i="3" l="1"/>
  <c r="F2247" i="3" s="1" a="1"/>
  <c r="F2247" i="3" s="1"/>
  <c r="M2233" i="3"/>
  <c r="F2076" i="14"/>
  <c r="F2076" i="16"/>
  <c r="F1917" i="14"/>
  <c r="F1917" i="16"/>
  <c r="F2067" i="14"/>
  <c r="F2067" i="16"/>
  <c r="F2069" i="14"/>
  <c r="F2069" i="16"/>
  <c r="V2090" i="3"/>
  <c r="F2115" i="3" s="1" a="1"/>
  <c r="F2115" i="3" s="1"/>
  <c r="M2090" i="3"/>
  <c r="V2074" i="3"/>
  <c r="F2083" i="3" s="1" a="1"/>
  <c r="F2083" i="3" s="1"/>
  <c r="M2074" i="3"/>
  <c r="V2091" i="3"/>
  <c r="F2104" i="3" s="1" a="1"/>
  <c r="F2104" i="3" s="1"/>
  <c r="M2091" i="3"/>
  <c r="V2178" i="3"/>
  <c r="F2184" i="3" s="1" a="1"/>
  <c r="F2184" i="3" s="1"/>
  <c r="M2178" i="3"/>
  <c r="F2098" i="14"/>
  <c r="F2098" i="16"/>
  <c r="F1741" i="16"/>
  <c r="F1741" i="14"/>
  <c r="F2217" i="16"/>
  <c r="F2217" i="14"/>
  <c r="V2123" i="3"/>
  <c r="F2136" i="3" s="1" a="1"/>
  <c r="F2136" i="3" s="1"/>
  <c r="M2123" i="3"/>
  <c r="V1754" i="3"/>
  <c r="F1771" i="3" s="1" a="1"/>
  <c r="F1771" i="3" s="1"/>
  <c r="M1754" i="3"/>
  <c r="F1687" i="14"/>
  <c r="F1687" i="16"/>
  <c r="F2044" i="14"/>
  <c r="F2044" i="16"/>
  <c r="F1459" i="14"/>
  <c r="F1459" i="16"/>
  <c r="V1625" i="3"/>
  <c r="F1638" i="3" s="1" a="1"/>
  <c r="F1638" i="3" s="1"/>
  <c r="M1625" i="3"/>
  <c r="V1789" i="3"/>
  <c r="F1804" i="3" s="1" a="1"/>
  <c r="F1804" i="3" s="1"/>
  <c r="M1789" i="3"/>
  <c r="V2052" i="3"/>
  <c r="F2158" i="3" s="1" a="1"/>
  <c r="F2158" i="3" s="1"/>
  <c r="M2052" i="3"/>
  <c r="F1552" i="14"/>
  <c r="F1552" i="16"/>
  <c r="F1962" i="14"/>
  <c r="F1962" i="16"/>
  <c r="F1905" i="16"/>
  <c r="F1905" i="14"/>
  <c r="V1698" i="3"/>
  <c r="F1713" i="3" s="1" a="1"/>
  <c r="F1713" i="3" s="1"/>
  <c r="M1698" i="3"/>
  <c r="V1974" i="3"/>
  <c r="F1986" i="3" s="1" a="1"/>
  <c r="F1986" i="3" s="1"/>
  <c r="M1974" i="3"/>
  <c r="V1914" i="3"/>
  <c r="F1972" i="3" s="1" a="1"/>
  <c r="F1972" i="3" s="1"/>
  <c r="M1914" i="3"/>
  <c r="O1523" i="3"/>
  <c r="P1487" i="3"/>
  <c r="P1365" i="3"/>
  <c r="P1442" i="3"/>
  <c r="H1788" i="14"/>
  <c r="P1445" i="3"/>
  <c r="O1529" i="3"/>
  <c r="P1540" i="3"/>
  <c r="P1512" i="3"/>
  <c r="P1424" i="3"/>
  <c r="P1458" i="3"/>
  <c r="P1491" i="3"/>
  <c r="O1404" i="3"/>
  <c r="P1596" i="3"/>
  <c r="P1446" i="3"/>
  <c r="N1569" i="3"/>
  <c r="O1569" i="3" s="1"/>
  <c r="H1335" i="14"/>
  <c r="M2017" i="3"/>
  <c r="F2117" i="3" a="1"/>
  <c r="F2117" i="3" s="1"/>
  <c r="V2117" i="3" s="1"/>
  <c r="M2068" i="3"/>
  <c r="M2373" i="3"/>
  <c r="F2396" i="3" a="1"/>
  <c r="F2396" i="3" s="1"/>
  <c r="V2396" i="3" s="1"/>
  <c r="N1739" i="3"/>
  <c r="O1739" i="3" s="1"/>
  <c r="M2149" i="3"/>
  <c r="M2356" i="3"/>
  <c r="N1541" i="3"/>
  <c r="O1541" i="3" s="1"/>
  <c r="N1521" i="3"/>
  <c r="O1521" i="3" s="1"/>
  <c r="N1600" i="3"/>
  <c r="P1600" i="3" s="1"/>
  <c r="N1418" i="3"/>
  <c r="O1418" i="3" s="1"/>
  <c r="N1696" i="3"/>
  <c r="P1696" i="3" s="1"/>
  <c r="N1432" i="3"/>
  <c r="O1432" i="3" s="1"/>
  <c r="M2010" i="3"/>
  <c r="M2179" i="3"/>
  <c r="F2194" i="3" a="1"/>
  <c r="F2194" i="3" s="1"/>
  <c r="V2194" i="3" s="1"/>
  <c r="N1534" i="3"/>
  <c r="O1534" i="3" s="1"/>
  <c r="N1443" i="3"/>
  <c r="P1443" i="3" s="1"/>
  <c r="N1464" i="3"/>
  <c r="O1464" i="3" s="1"/>
  <c r="N1551" i="3"/>
  <c r="O1551" i="3" s="1"/>
  <c r="M2039" i="3"/>
  <c r="N1438" i="3"/>
  <c r="O1438" i="3" s="1"/>
  <c r="M1838" i="3"/>
  <c r="N1456" i="3"/>
  <c r="O1456" i="3" s="1"/>
  <c r="N1525" i="3"/>
  <c r="O1525" i="3" s="1"/>
  <c r="M2078" i="3"/>
  <c r="F2093" i="3" a="1"/>
  <c r="F2093" i="3" s="1"/>
  <c r="V2093" i="3" s="1"/>
  <c r="M1994" i="3"/>
  <c r="M2244" i="3"/>
  <c r="F2256" i="3" a="1"/>
  <c r="F2256" i="3" s="1"/>
  <c r="V2256" i="3" s="1"/>
  <c r="M1874" i="3"/>
  <c r="F1884" i="3" a="1"/>
  <c r="F1884" i="3" s="1"/>
  <c r="V1884" i="3" s="1"/>
  <c r="G1825" i="3" a="1"/>
  <c r="G1825" i="3" s="1"/>
  <c r="W1825" i="3" s="1"/>
  <c r="N1820" i="3"/>
  <c r="G1820" i="14" s="1"/>
  <c r="M2430" i="3"/>
  <c r="O1803" i="3"/>
  <c r="P1803" i="3"/>
  <c r="F2087" i="3" a="1"/>
  <c r="F2087" i="3" s="1"/>
  <c r="V2087" i="3" s="1"/>
  <c r="M2072" i="3"/>
  <c r="F2072" i="14" s="1"/>
  <c r="F2405" i="16"/>
  <c r="F2405" i="14"/>
  <c r="G1803" i="16"/>
  <c r="H1374" i="14"/>
  <c r="G1803" i="14"/>
  <c r="F2357" i="16"/>
  <c r="H1395" i="16"/>
  <c r="H1427" i="16"/>
  <c r="F2071" i="14"/>
  <c r="F2071" i="16"/>
  <c r="H1374" i="16"/>
  <c r="H1503" i="14"/>
  <c r="H1414" i="14"/>
  <c r="H1489" i="14"/>
  <c r="H1484" i="16"/>
  <c r="H1335" i="16"/>
  <c r="H1565" i="16"/>
  <c r="H1499" i="14"/>
  <c r="H1484" i="14"/>
  <c r="G1580" i="14"/>
  <c r="G1580" i="16"/>
  <c r="I1666" i="14"/>
  <c r="J1666" i="14" s="1"/>
  <c r="K1666" i="14" s="1"/>
  <c r="I1666" i="16"/>
  <c r="J1666" i="16" s="1"/>
  <c r="K1666" i="16" s="1"/>
  <c r="I1429" i="14"/>
  <c r="J1429" i="14" s="1"/>
  <c r="K1429" i="14" s="1"/>
  <c r="I1429" i="16"/>
  <c r="J1429" i="16" s="1"/>
  <c r="K1429" i="16" s="1"/>
  <c r="I1436" i="14"/>
  <c r="J1436" i="14" s="1"/>
  <c r="K1436" i="14" s="1"/>
  <c r="I1436" i="16"/>
  <c r="J1436" i="16" s="1"/>
  <c r="K1436" i="16" s="1"/>
  <c r="F1837" i="3" a="1"/>
  <c r="F1837" i="3" s="1"/>
  <c r="V1837" i="3" s="1"/>
  <c r="H1416" i="16"/>
  <c r="H1356" i="16"/>
  <c r="F2012" i="3" a="1"/>
  <c r="F2012" i="3" s="1"/>
  <c r="V2012" i="3" s="1"/>
  <c r="H1499" i="16"/>
  <c r="F2082" i="3" a="1"/>
  <c r="F2082" i="3" s="1"/>
  <c r="V2082" i="3" s="1"/>
  <c r="H1788" i="16"/>
  <c r="J1788" i="16"/>
  <c r="K1788" i="16" s="1"/>
  <c r="F2131" i="14"/>
  <c r="F2131" i="16"/>
  <c r="G1486" i="14"/>
  <c r="G1486" i="16"/>
  <c r="I1409" i="14"/>
  <c r="J1409" i="14" s="1"/>
  <c r="K1409" i="14" s="1"/>
  <c r="I1409" i="16"/>
  <c r="J1409" i="16" s="1"/>
  <c r="K1409" i="16" s="1"/>
  <c r="G1405" i="14"/>
  <c r="G1405" i="16"/>
  <c r="I1721" i="14"/>
  <c r="J1721" i="14" s="1"/>
  <c r="K1721" i="14" s="1"/>
  <c r="I1721" i="16"/>
  <c r="H1565" i="14"/>
  <c r="H1416" i="14"/>
  <c r="H1414" i="16"/>
  <c r="G1390" i="14"/>
  <c r="G1390" i="16"/>
  <c r="G1514" i="14"/>
  <c r="G1514" i="16"/>
  <c r="G1433" i="14"/>
  <c r="G1433" i="16"/>
  <c r="I1568" i="14"/>
  <c r="J1568" i="14" s="1"/>
  <c r="K1568" i="14" s="1"/>
  <c r="I1568" i="16"/>
  <c r="J1568" i="16" s="1"/>
  <c r="K1568" i="16" s="1"/>
  <c r="I1496" i="14"/>
  <c r="J1496" i="14" s="1"/>
  <c r="K1496" i="14" s="1"/>
  <c r="I1496" i="16"/>
  <c r="J1496" i="16" s="1"/>
  <c r="K1496" i="16" s="1"/>
  <c r="G1428" i="14"/>
  <c r="G1428" i="16"/>
  <c r="I1494" i="14"/>
  <c r="J1494" i="14" s="1"/>
  <c r="K1494" i="14" s="1"/>
  <c r="I1494" i="16"/>
  <c r="J1494" i="16" s="1"/>
  <c r="K1494" i="16" s="1"/>
  <c r="H1503" i="16"/>
  <c r="F2004" i="14"/>
  <c r="F2004" i="16"/>
  <c r="H1467" i="16"/>
  <c r="F2001" i="14"/>
  <c r="F2001" i="16"/>
  <c r="H1395" i="14"/>
  <c r="H1489" i="16"/>
  <c r="J1489" i="16"/>
  <c r="K1489" i="16" s="1"/>
  <c r="H1356" i="14"/>
  <c r="F2026" i="14"/>
  <c r="F2026" i="16"/>
  <c r="F1963" i="14"/>
  <c r="F1963" i="16"/>
  <c r="I1392" i="14"/>
  <c r="J1392" i="14" s="1"/>
  <c r="K1392" i="14" s="1"/>
  <c r="I1392" i="16"/>
  <c r="F1982" i="14"/>
  <c r="F1982" i="16"/>
  <c r="F2030" i="3" a="1"/>
  <c r="F2030" i="3" s="1"/>
  <c r="V2030" i="3" s="1"/>
  <c r="H1419" i="16"/>
  <c r="G1348" i="14"/>
  <c r="G1348" i="16"/>
  <c r="I1509" i="14"/>
  <c r="J1509" i="14" s="1"/>
  <c r="K1509" i="14" s="1"/>
  <c r="I1509" i="16"/>
  <c r="J1509" i="16" s="1"/>
  <c r="K1509" i="16" s="1"/>
  <c r="G1508" i="14"/>
  <c r="G1508" i="16"/>
  <c r="I1495" i="14"/>
  <c r="J1495" i="14" s="1"/>
  <c r="K1495" i="14" s="1"/>
  <c r="I1495" i="16"/>
  <c r="J1495" i="16" s="1"/>
  <c r="K1495" i="16" s="1"/>
  <c r="I1522" i="14"/>
  <c r="J1522" i="14" s="1"/>
  <c r="K1522" i="14" s="1"/>
  <c r="I1522" i="16"/>
  <c r="J1522" i="16" s="1"/>
  <c r="K1522" i="16" s="1"/>
  <c r="F2229" i="14"/>
  <c r="F2229" i="16"/>
  <c r="I1413" i="14"/>
  <c r="J1413" i="14" s="1"/>
  <c r="K1413" i="14" s="1"/>
  <c r="I1413" i="16"/>
  <c r="J1413" i="16" s="1"/>
  <c r="K1413" i="16" s="1"/>
  <c r="I1343" i="14"/>
  <c r="J1343" i="14" s="1"/>
  <c r="K1343" i="14" s="1"/>
  <c r="I1343" i="16"/>
  <c r="J1343" i="16" s="1"/>
  <c r="K1343" i="16" s="1"/>
  <c r="G1519" i="14"/>
  <c r="G1519" i="16"/>
  <c r="G1470" i="14"/>
  <c r="G1470" i="16"/>
  <c r="I1400" i="14"/>
  <c r="J1400" i="14" s="1"/>
  <c r="K1400" i="14" s="1"/>
  <c r="I1400" i="16"/>
  <c r="H1427" i="14"/>
  <c r="H1467" i="14"/>
  <c r="F1774" i="14"/>
  <c r="F1774" i="16"/>
  <c r="F1829" i="14"/>
  <c r="F1829" i="16"/>
  <c r="G1435" i="14"/>
  <c r="G1435" i="16"/>
  <c r="G1498" i="14"/>
  <c r="G1498" i="16"/>
  <c r="G1444" i="14"/>
  <c r="G1444" i="16"/>
  <c r="F2107" i="14"/>
  <c r="F2107" i="16"/>
  <c r="F2347" i="14"/>
  <c r="F2347" i="16"/>
  <c r="H1419" i="14"/>
  <c r="G1609" i="3" a="1"/>
  <c r="G1609" i="3" s="1"/>
  <c r="W1609" i="3" s="1"/>
  <c r="G1601" i="3" a="1"/>
  <c r="G1601" i="3" s="1"/>
  <c r="W1601" i="3" s="1"/>
  <c r="G1440" i="3" a="1"/>
  <c r="G1440" i="3" s="1"/>
  <c r="W1440" i="3" s="1"/>
  <c r="G1483" i="3" a="1"/>
  <c r="G1483" i="3" s="1"/>
  <c r="W1483" i="3" s="1"/>
  <c r="G1506" i="3" a="1"/>
  <c r="G1506" i="3" s="1"/>
  <c r="W1506" i="3" s="1"/>
  <c r="G1554" i="3" a="1"/>
  <c r="G1554" i="3" s="1"/>
  <c r="W1554" i="3" s="1"/>
  <c r="G1500" i="3" a="1"/>
  <c r="G1500" i="3" s="1"/>
  <c r="W1500" i="3" s="1"/>
  <c r="G1459" i="3" a="1"/>
  <c r="G1459" i="3" s="1"/>
  <c r="W1459" i="3" s="1"/>
  <c r="G1548" i="3" a="1"/>
  <c r="G1548" i="3" s="1"/>
  <c r="W1548" i="3" s="1"/>
  <c r="G1615" i="3" a="1"/>
  <c r="G1615" i="3" s="1"/>
  <c r="W1615" i="3" s="1"/>
  <c r="G1527" i="3" a="1"/>
  <c r="G1527" i="3" s="1"/>
  <c r="W1527" i="3" s="1"/>
  <c r="G1417" i="3" a="1"/>
  <c r="G1417" i="3" s="1"/>
  <c r="W1417" i="3" s="1"/>
  <c r="G1532" i="3" a="1"/>
  <c r="G1532" i="3" s="1"/>
  <c r="W1532" i="3" s="1"/>
  <c r="G1537" i="3" a="1"/>
  <c r="G1537" i="3" s="1"/>
  <c r="W1537" i="3" s="1"/>
  <c r="F1698" i="14" l="1"/>
  <c r="F1698" i="16"/>
  <c r="F2052" i="16"/>
  <c r="F2052" i="14"/>
  <c r="F2091" i="14"/>
  <c r="F2091" i="16"/>
  <c r="V1713" i="3"/>
  <c r="F1728" i="3" s="1" a="1"/>
  <c r="F1728" i="3" s="1"/>
  <c r="M1713" i="3"/>
  <c r="V2158" i="3"/>
  <c r="F2167" i="3" s="1" a="1"/>
  <c r="F2167" i="3" s="1"/>
  <c r="M2158" i="3"/>
  <c r="V2104" i="3"/>
  <c r="F2261" i="3" s="1" a="1"/>
  <c r="F2261" i="3" s="1"/>
  <c r="M2104" i="3"/>
  <c r="F1789" i="14"/>
  <c r="F1789" i="16"/>
  <c r="F2074" i="14"/>
  <c r="F2074" i="16"/>
  <c r="V1804" i="3"/>
  <c r="F1821" i="3" s="1" a="1"/>
  <c r="F1821" i="3" s="1"/>
  <c r="M1804" i="3"/>
  <c r="V2083" i="3"/>
  <c r="F2097" i="3" s="1" a="1"/>
  <c r="F2097" i="3" s="1"/>
  <c r="M2083" i="3"/>
  <c r="F1914" i="16"/>
  <c r="F1914" i="14"/>
  <c r="P1625" i="3"/>
  <c r="F1625" i="14"/>
  <c r="O1625" i="3"/>
  <c r="F1625" i="16"/>
  <c r="F1754" i="16"/>
  <c r="F1754" i="14"/>
  <c r="F2090" i="14"/>
  <c r="F2090" i="16"/>
  <c r="V1972" i="3"/>
  <c r="F1984" i="3" s="1" a="1"/>
  <c r="F1984" i="3" s="1"/>
  <c r="M1972" i="3"/>
  <c r="V1638" i="3"/>
  <c r="F1659" i="3" s="1" a="1"/>
  <c r="F1659" i="3" s="1"/>
  <c r="M1638" i="3"/>
  <c r="V1771" i="3"/>
  <c r="F1886" i="3" s="1" a="1"/>
  <c r="F1886" i="3" s="1"/>
  <c r="M1771" i="3"/>
  <c r="V2115" i="3"/>
  <c r="F2129" i="3" s="1" a="1"/>
  <c r="F2129" i="3" s="1"/>
  <c r="M2115" i="3"/>
  <c r="F1974" i="14"/>
  <c r="F1974" i="16"/>
  <c r="F2123" i="14"/>
  <c r="F2123" i="16"/>
  <c r="F2178" i="16"/>
  <c r="F2178" i="14"/>
  <c r="F2233" i="14"/>
  <c r="F2233" i="16"/>
  <c r="V1986" i="3"/>
  <c r="F2002" i="3" s="1" a="1"/>
  <c r="F2002" i="3" s="1"/>
  <c r="M1986" i="3"/>
  <c r="V2136" i="3"/>
  <c r="F2151" i="3" s="1" a="1"/>
  <c r="F2151" i="3" s="1"/>
  <c r="M2136" i="3"/>
  <c r="V2184" i="3"/>
  <c r="F2216" i="3" s="1" a="1"/>
  <c r="F2216" i="3" s="1"/>
  <c r="M2184" i="3"/>
  <c r="V2247" i="3"/>
  <c r="F2273" i="3" s="1" a="1"/>
  <c r="F2273" i="3" s="1"/>
  <c r="M2247" i="3"/>
  <c r="P1534" i="3"/>
  <c r="P1541" i="3"/>
  <c r="O1696" i="3"/>
  <c r="F2072" i="16"/>
  <c r="P1569" i="3"/>
  <c r="O1600" i="3"/>
  <c r="P1456" i="3"/>
  <c r="P1432" i="3"/>
  <c r="O1443" i="3"/>
  <c r="P1525" i="3"/>
  <c r="P1521" i="3"/>
  <c r="P1739" i="3"/>
  <c r="P1438" i="3"/>
  <c r="P1464" i="3"/>
  <c r="N1537" i="3"/>
  <c r="O1537" i="3" s="1"/>
  <c r="M2093" i="3"/>
  <c r="F2105" i="3" a="1"/>
  <c r="F2105" i="3" s="1"/>
  <c r="V2105" i="3" s="1"/>
  <c r="N1483" i="3"/>
  <c r="O1483" i="3" s="1"/>
  <c r="N1506" i="3"/>
  <c r="O1506" i="3" s="1"/>
  <c r="M2117" i="3"/>
  <c r="F2139" i="3" a="1"/>
  <c r="F2139" i="3" s="1"/>
  <c r="V2139" i="3" s="1"/>
  <c r="M2012" i="3"/>
  <c r="F2124" i="3" a="1"/>
  <c r="F2124" i="3" s="1"/>
  <c r="V2124" i="3" s="1"/>
  <c r="M1837" i="3"/>
  <c r="F1849" i="3" a="1"/>
  <c r="F1849" i="3" s="1"/>
  <c r="V1849" i="3" s="1"/>
  <c r="M1884" i="3"/>
  <c r="F1904" i="3" a="1"/>
  <c r="F1904" i="3" s="1"/>
  <c r="V1904" i="3" s="1"/>
  <c r="N1615" i="3"/>
  <c r="P1615" i="3" s="1"/>
  <c r="N1601" i="3"/>
  <c r="P1601" i="3" s="1"/>
  <c r="M2030" i="3"/>
  <c r="F2043" i="3" a="1"/>
  <c r="F2043" i="3" s="1"/>
  <c r="V2043" i="3" s="1"/>
  <c r="P1418" i="3"/>
  <c r="M2087" i="3"/>
  <c r="F2102" i="3" a="1"/>
  <c r="F2102" i="3" s="1"/>
  <c r="V2102" i="3" s="1"/>
  <c r="N1554" i="3"/>
  <c r="O1554" i="3" s="1"/>
  <c r="M2256" i="3"/>
  <c r="N1532" i="3"/>
  <c r="P1532" i="3" s="1"/>
  <c r="N1527" i="3"/>
  <c r="O1527" i="3" s="1"/>
  <c r="N1609" i="3"/>
  <c r="O1609" i="3" s="1"/>
  <c r="P1551" i="3"/>
  <c r="M2082" i="3"/>
  <c r="F2096" i="3" a="1"/>
  <c r="F2096" i="3" s="1"/>
  <c r="V2096" i="3" s="1"/>
  <c r="N1440" i="3"/>
  <c r="O1440" i="3" s="1"/>
  <c r="G1820" i="16"/>
  <c r="M2194" i="3"/>
  <c r="M2396" i="3"/>
  <c r="F2396" i="14" s="1"/>
  <c r="F2414" i="3" a="1"/>
  <c r="F2414" i="3" s="1"/>
  <c r="V2414" i="3" s="1"/>
  <c r="I1803" i="14"/>
  <c r="J1803" i="14" s="1"/>
  <c r="K1803" i="14" s="1"/>
  <c r="N1417" i="3"/>
  <c r="O1417" i="3" s="1"/>
  <c r="N1548" i="3"/>
  <c r="O1548" i="3" s="1"/>
  <c r="N1459" i="3"/>
  <c r="O1459" i="3" s="1"/>
  <c r="N1500" i="3"/>
  <c r="O1500" i="3" s="1"/>
  <c r="I1803" i="16"/>
  <c r="H1803" i="16" s="1"/>
  <c r="H1413" i="16"/>
  <c r="N1825" i="3"/>
  <c r="G1825" i="14" s="1"/>
  <c r="G1841" i="3" a="1"/>
  <c r="G1841" i="3" s="1"/>
  <c r="W1841" i="3" s="1"/>
  <c r="H1666" i="16"/>
  <c r="F2430" i="16"/>
  <c r="F2430" i="14"/>
  <c r="O1820" i="3"/>
  <c r="P1820" i="3"/>
  <c r="H1436" i="14"/>
  <c r="H1496" i="14"/>
  <c r="H1721" i="14"/>
  <c r="F2373" i="16"/>
  <c r="F2373" i="14"/>
  <c r="H1400" i="14"/>
  <c r="H1522" i="14"/>
  <c r="H1496" i="16"/>
  <c r="H1495" i="16"/>
  <c r="F2078" i="14"/>
  <c r="F2078" i="16"/>
  <c r="H1509" i="16"/>
  <c r="H1568" i="16"/>
  <c r="H1409" i="14"/>
  <c r="H1522" i="16"/>
  <c r="H1392" i="14"/>
  <c r="I1433" i="14"/>
  <c r="J1433" i="14" s="1"/>
  <c r="K1433" i="14" s="1"/>
  <c r="I1433" i="16"/>
  <c r="J1433" i="16" s="1"/>
  <c r="K1433" i="16" s="1"/>
  <c r="H1509" i="14"/>
  <c r="F2003" i="14"/>
  <c r="F2003" i="16"/>
  <c r="I1514" i="14"/>
  <c r="J1514" i="14" s="1"/>
  <c r="K1514" i="14" s="1"/>
  <c r="I1514" i="16"/>
  <c r="J1514" i="16" s="1"/>
  <c r="K1514" i="16" s="1"/>
  <c r="F1852" i="3" a="1"/>
  <c r="F1852" i="3" s="1"/>
  <c r="V1852" i="3" s="1"/>
  <c r="F2060" i="3" a="1"/>
  <c r="F2060" i="3" s="1"/>
  <c r="V2060" i="3" s="1"/>
  <c r="H1494" i="14"/>
  <c r="H1721" i="16"/>
  <c r="J1721" i="16"/>
  <c r="K1721" i="16" s="1"/>
  <c r="H1409" i="16"/>
  <c r="I1498" i="14"/>
  <c r="J1498" i="14" s="1"/>
  <c r="K1498" i="14" s="1"/>
  <c r="I1498" i="16"/>
  <c r="J1498" i="16" s="1"/>
  <c r="K1498" i="16" s="1"/>
  <c r="I1348" i="14"/>
  <c r="J1348" i="14" s="1"/>
  <c r="K1348" i="14" s="1"/>
  <c r="I1348" i="16"/>
  <c r="J1348" i="16" s="1"/>
  <c r="K1348" i="16" s="1"/>
  <c r="H1343" i="16"/>
  <c r="H1495" i="14"/>
  <c r="F2372" i="3" a="1"/>
  <c r="F2372" i="3" s="1"/>
  <c r="V2372" i="3" s="1"/>
  <c r="H1343" i="14"/>
  <c r="H1392" i="16"/>
  <c r="J1392" i="16"/>
  <c r="K1392" i="16" s="1"/>
  <c r="F2176" i="3" a="1"/>
  <c r="F2176" i="3" s="1"/>
  <c r="V2176" i="3" s="1"/>
  <c r="H1666" i="14"/>
  <c r="I1390" i="14"/>
  <c r="J1390" i="14" s="1"/>
  <c r="K1390" i="14" s="1"/>
  <c r="I1390" i="16"/>
  <c r="J1390" i="16" s="1"/>
  <c r="K1390" i="16" s="1"/>
  <c r="I1519" i="14"/>
  <c r="J1519" i="14" s="1"/>
  <c r="K1519" i="14" s="1"/>
  <c r="I1519" i="16"/>
  <c r="J1519" i="16" s="1"/>
  <c r="K1519" i="16" s="1"/>
  <c r="I1580" i="14"/>
  <c r="J1580" i="14" s="1"/>
  <c r="K1580" i="14" s="1"/>
  <c r="I1580" i="16"/>
  <c r="J1580" i="16" s="1"/>
  <c r="K1580" i="16" s="1"/>
  <c r="I1470" i="14"/>
  <c r="J1470" i="14" s="1"/>
  <c r="K1470" i="14" s="1"/>
  <c r="I1470" i="16"/>
  <c r="J1470" i="16" s="1"/>
  <c r="K1470" i="16" s="1"/>
  <c r="I1405" i="14"/>
  <c r="J1405" i="14" s="1"/>
  <c r="K1405" i="14" s="1"/>
  <c r="I1405" i="16"/>
  <c r="J1405" i="16" s="1"/>
  <c r="K1405" i="16" s="1"/>
  <c r="G1425" i="14"/>
  <c r="G1425" i="16"/>
  <c r="H1568" i="14"/>
  <c r="F2244" i="14"/>
  <c r="F2244" i="16"/>
  <c r="G1426" i="14"/>
  <c r="G1426" i="16"/>
  <c r="I1428" i="14"/>
  <c r="J1428" i="14" s="1"/>
  <c r="K1428" i="14" s="1"/>
  <c r="I1428" i="16"/>
  <c r="J1428" i="16" s="1"/>
  <c r="K1428" i="16" s="1"/>
  <c r="I1435" i="14"/>
  <c r="J1435" i="14" s="1"/>
  <c r="K1435" i="14" s="1"/>
  <c r="I1435" i="16"/>
  <c r="J1435" i="16" s="1"/>
  <c r="K1435" i="16" s="1"/>
  <c r="G1507" i="14"/>
  <c r="G1507" i="16"/>
  <c r="F2108" i="3" a="1"/>
  <c r="F2108" i="3" s="1"/>
  <c r="V2108" i="3" s="1"/>
  <c r="F2270" i="3" a="1"/>
  <c r="F2270" i="3" s="1"/>
  <c r="V2270" i="3" s="1"/>
  <c r="H1429" i="16"/>
  <c r="F2010" i="14"/>
  <c r="F2010" i="16"/>
  <c r="G1410" i="14"/>
  <c r="G1410" i="16"/>
  <c r="G1422" i="14"/>
  <c r="G1422" i="16"/>
  <c r="G1686" i="14"/>
  <c r="G1686" i="16"/>
  <c r="G1520" i="14"/>
  <c r="G1520" i="16"/>
  <c r="G1449" i="14"/>
  <c r="G1449" i="16"/>
  <c r="G1543" i="14"/>
  <c r="G1543" i="16"/>
  <c r="G1510" i="14"/>
  <c r="G1510" i="16"/>
  <c r="I1486" i="14"/>
  <c r="J1486" i="14" s="1"/>
  <c r="K1486" i="14" s="1"/>
  <c r="I1486" i="16"/>
  <c r="J1486" i="16" s="1"/>
  <c r="K1486" i="16" s="1"/>
  <c r="F1874" i="14"/>
  <c r="F1874" i="16"/>
  <c r="H1400" i="16"/>
  <c r="J1400" i="16"/>
  <c r="K1400" i="16" s="1"/>
  <c r="F2068" i="14"/>
  <c r="F2068" i="16"/>
  <c r="F2179" i="14"/>
  <c r="F2179" i="16"/>
  <c r="G1441" i="14"/>
  <c r="G1441" i="16"/>
  <c r="G1524" i="14"/>
  <c r="G1524" i="16"/>
  <c r="G1584" i="14"/>
  <c r="G1584" i="16"/>
  <c r="I1508" i="14"/>
  <c r="J1508" i="14" s="1"/>
  <c r="K1508" i="14" s="1"/>
  <c r="I1508" i="16"/>
  <c r="J1508" i="16" s="1"/>
  <c r="K1508" i="16" s="1"/>
  <c r="G1355" i="14"/>
  <c r="G1355" i="16"/>
  <c r="G1734" i="14"/>
  <c r="G1734" i="16"/>
  <c r="I1444" i="14"/>
  <c r="J1444" i="14" s="1"/>
  <c r="K1444" i="14" s="1"/>
  <c r="I1444" i="16"/>
  <c r="J1444" i="16" s="1"/>
  <c r="K1444" i="16" s="1"/>
  <c r="H1413" i="14"/>
  <c r="F2017" i="14"/>
  <c r="F2017" i="16"/>
  <c r="H1494" i="16"/>
  <c r="F1823" i="14"/>
  <c r="F1823" i="16"/>
  <c r="H1436" i="16"/>
  <c r="H1429" i="14"/>
  <c r="G1457" i="3" a="1"/>
  <c r="G1457" i="3" s="1"/>
  <c r="W1457" i="3" s="1"/>
  <c r="G1576" i="3" a="1"/>
  <c r="G1576" i="3" s="1"/>
  <c r="W1576" i="3" s="1"/>
  <c r="G1452" i="3" a="1"/>
  <c r="G1452" i="3" s="1"/>
  <c r="W1452" i="3" s="1"/>
  <c r="G1544" i="3" a="1"/>
  <c r="G1544" i="3" s="1"/>
  <c r="W1544" i="3" s="1"/>
  <c r="G1434" i="3" a="1"/>
  <c r="G1434" i="3" s="1"/>
  <c r="W1434" i="3" s="1"/>
  <c r="G1655" i="3" a="1"/>
  <c r="G1655" i="3" s="1"/>
  <c r="W1655" i="3" s="1"/>
  <c r="G1608" i="3" a="1"/>
  <c r="G1608" i="3" s="1"/>
  <c r="W1608" i="3" s="1"/>
  <c r="G1555" i="3" a="1"/>
  <c r="G1555" i="3" s="1"/>
  <c r="W1555" i="3" s="1"/>
  <c r="G1660" i="3" a="1"/>
  <c r="G1660" i="3" s="1"/>
  <c r="W1660" i="3" s="1"/>
  <c r="G1455" i="3" a="1"/>
  <c r="G1455" i="3" s="1"/>
  <c r="W1455" i="3" s="1"/>
  <c r="G1542" i="3" a="1"/>
  <c r="G1542" i="3" s="1"/>
  <c r="W1542" i="3" s="1"/>
  <c r="G1547" i="3" a="1"/>
  <c r="G1547" i="3" s="1"/>
  <c r="W1547" i="3" s="1"/>
  <c r="G1709" i="3" a="1"/>
  <c r="G1709" i="3" s="1"/>
  <c r="W1709" i="3" s="1"/>
  <c r="G1475" i="3" a="1"/>
  <c r="G1475" i="3" s="1"/>
  <c r="W1475" i="3" s="1"/>
  <c r="G1759" i="3" a="1"/>
  <c r="G1759" i="3" s="1"/>
  <c r="W1759" i="3" s="1"/>
  <c r="F1986" i="14" l="1"/>
  <c r="F1986" i="16"/>
  <c r="F1972" i="14"/>
  <c r="F1972" i="16"/>
  <c r="F1713" i="14"/>
  <c r="F1713" i="16"/>
  <c r="V2002" i="3"/>
  <c r="F2029" i="3" s="1" a="1"/>
  <c r="F2029" i="3" s="1"/>
  <c r="M2002" i="3"/>
  <c r="V1984" i="3"/>
  <c r="F2000" i="3" s="1" a="1"/>
  <c r="F2000" i="3" s="1"/>
  <c r="M1984" i="3"/>
  <c r="V1728" i="3"/>
  <c r="F1751" i="3" s="1" a="1"/>
  <c r="F1751" i="3" s="1"/>
  <c r="M1728" i="3"/>
  <c r="F2247" i="14"/>
  <c r="F2247" i="16"/>
  <c r="F2115" i="14"/>
  <c r="F2115" i="16"/>
  <c r="V2273" i="3"/>
  <c r="F2288" i="3" s="1" a="1"/>
  <c r="F2288" i="3" s="1"/>
  <c r="M2273" i="3"/>
  <c r="V2129" i="3"/>
  <c r="F2144" i="3" s="1" a="1"/>
  <c r="F2144" i="3" s="1"/>
  <c r="M2129" i="3"/>
  <c r="F2184" i="16"/>
  <c r="F2184" i="14"/>
  <c r="F1771" i="14"/>
  <c r="F1771" i="16"/>
  <c r="F2083" i="16"/>
  <c r="F2083" i="14"/>
  <c r="F2104" i="14"/>
  <c r="F2104" i="16"/>
  <c r="V2261" i="3"/>
  <c r="F2280" i="3" s="1" a="1"/>
  <c r="F2280" i="3" s="1"/>
  <c r="M2261" i="3"/>
  <c r="V2216" i="3"/>
  <c r="F2230" i="3" s="1" a="1"/>
  <c r="F2230" i="3" s="1"/>
  <c r="M2216" i="3"/>
  <c r="V1886" i="3"/>
  <c r="F1906" i="3" s="1" a="1"/>
  <c r="F1906" i="3" s="1"/>
  <c r="M1886" i="3"/>
  <c r="V2097" i="3"/>
  <c r="F2113" i="3" s="1" a="1"/>
  <c r="F2113" i="3" s="1"/>
  <c r="M2097" i="3"/>
  <c r="F2136" i="16"/>
  <c r="F2136" i="14"/>
  <c r="P1638" i="3"/>
  <c r="O1638" i="3"/>
  <c r="F1638" i="16"/>
  <c r="F1638" i="14"/>
  <c r="F1804" i="14"/>
  <c r="F1804" i="16"/>
  <c r="F2158" i="16"/>
  <c r="F2158" i="14"/>
  <c r="V2151" i="3"/>
  <c r="F2254" i="3" s="1" a="1"/>
  <c r="F2254" i="3" s="1"/>
  <c r="M2151" i="3"/>
  <c r="V1659" i="3"/>
  <c r="F1672" i="3" s="1" a="1"/>
  <c r="F1672" i="3" s="1"/>
  <c r="M1659" i="3"/>
  <c r="I1625" i="16"/>
  <c r="J1625" i="16" s="1"/>
  <c r="K1625" i="16" s="1"/>
  <c r="I1625" i="14"/>
  <c r="J1625" i="14" s="1"/>
  <c r="K1625" i="14" s="1"/>
  <c r="V1821" i="3"/>
  <c r="F1843" i="3" s="1" a="1"/>
  <c r="F1843" i="3" s="1"/>
  <c r="V1843" i="3" s="1"/>
  <c r="M1821" i="3"/>
  <c r="F1821" i="14" s="1"/>
  <c r="V2167" i="3"/>
  <c r="F2186" i="3" s="1" a="1"/>
  <c r="F2186" i="3" s="1"/>
  <c r="M2167" i="3"/>
  <c r="O1615" i="3"/>
  <c r="O1532" i="3"/>
  <c r="P1506" i="3"/>
  <c r="F2396" i="16"/>
  <c r="G1825" i="16"/>
  <c r="P1537" i="3"/>
  <c r="O1601" i="3"/>
  <c r="P1554" i="3"/>
  <c r="P1527" i="3"/>
  <c r="H1803" i="14"/>
  <c r="I1820" i="14"/>
  <c r="J1820" i="14" s="1"/>
  <c r="K1820" i="14" s="1"/>
  <c r="P1440" i="3"/>
  <c r="P1417" i="3"/>
  <c r="P1459" i="3"/>
  <c r="P1548" i="3"/>
  <c r="P1483" i="3"/>
  <c r="P1609" i="3"/>
  <c r="J1803" i="16"/>
  <c r="K1803" i="16" s="1"/>
  <c r="N1709" i="3"/>
  <c r="P1709" i="3" s="1"/>
  <c r="N1555" i="3"/>
  <c r="P1555" i="3" s="1"/>
  <c r="M1849" i="3"/>
  <c r="M2060" i="3"/>
  <c r="F2199" i="3" a="1"/>
  <c r="F2199" i="3" s="1"/>
  <c r="V2199" i="3" s="1"/>
  <c r="M2105" i="3"/>
  <c r="F2263" i="3" a="1"/>
  <c r="F2263" i="3" s="1"/>
  <c r="V2263" i="3" s="1"/>
  <c r="F2087" i="16"/>
  <c r="F2087" i="14"/>
  <c r="N1475" i="3"/>
  <c r="P1475" i="3" s="1"/>
  <c r="N1759" i="3"/>
  <c r="O1759" i="3" s="1"/>
  <c r="N1608" i="3"/>
  <c r="O1608" i="3" s="1"/>
  <c r="M2043" i="3"/>
  <c r="N1655" i="3"/>
  <c r="O1655" i="3" s="1"/>
  <c r="M1852" i="3"/>
  <c r="F1869" i="3" a="1"/>
  <c r="F1869" i="3" s="1"/>
  <c r="V1869" i="3" s="1"/>
  <c r="I1820" i="16"/>
  <c r="H1820" i="16" s="1"/>
  <c r="M2372" i="3"/>
  <c r="M2124" i="3"/>
  <c r="F2137" i="3" a="1"/>
  <c r="F2137" i="3" s="1"/>
  <c r="V2137" i="3" s="1"/>
  <c r="N1841" i="3"/>
  <c r="G1841" i="14" s="1"/>
  <c r="P1500" i="3"/>
  <c r="N1544" i="3"/>
  <c r="O1544" i="3" s="1"/>
  <c r="M2270" i="3"/>
  <c r="F2275" i="3" a="1"/>
  <c r="F2275" i="3" s="1"/>
  <c r="V2275" i="3" s="1"/>
  <c r="M2139" i="3"/>
  <c r="F2146" i="3" a="1"/>
  <c r="F2146" i="3" s="1"/>
  <c r="V2146" i="3" s="1"/>
  <c r="N1547" i="3"/>
  <c r="O1547" i="3" s="1"/>
  <c r="N1542" i="3"/>
  <c r="P1542" i="3" s="1"/>
  <c r="N1452" i="3"/>
  <c r="O1452" i="3" s="1"/>
  <c r="M2108" i="3"/>
  <c r="N1434" i="3"/>
  <c r="O1434" i="3" s="1"/>
  <c r="N1455" i="3"/>
  <c r="P1455" i="3" s="1"/>
  <c r="N1576" i="3"/>
  <c r="O1576" i="3" s="1"/>
  <c r="M1904" i="3"/>
  <c r="F1930" i="3" a="1"/>
  <c r="F1930" i="3" s="1"/>
  <c r="V1930" i="3" s="1"/>
  <c r="M2176" i="3"/>
  <c r="F2192" i="3" a="1"/>
  <c r="F2192" i="3" s="1"/>
  <c r="V2192" i="3" s="1"/>
  <c r="N1660" i="3"/>
  <c r="P1660" i="3" s="1"/>
  <c r="N1457" i="3"/>
  <c r="P1457" i="3" s="1"/>
  <c r="M2096" i="3"/>
  <c r="F2122" i="3" a="1"/>
  <c r="F2122" i="3" s="1"/>
  <c r="V2122" i="3" s="1"/>
  <c r="M2414" i="3"/>
  <c r="F2414" i="14" s="1"/>
  <c r="F2433" i="3" a="1"/>
  <c r="F2433" i="3" s="1"/>
  <c r="V2433" i="3" s="1"/>
  <c r="M2102" i="3"/>
  <c r="F2106" i="3" a="1"/>
  <c r="F2106" i="3" s="1"/>
  <c r="V2106" i="3" s="1"/>
  <c r="H1390" i="16"/>
  <c r="O1825" i="3"/>
  <c r="P1825" i="3"/>
  <c r="H1498" i="14"/>
  <c r="H1433" i="14"/>
  <c r="H1514" i="16"/>
  <c r="H1508" i="16"/>
  <c r="H1444" i="16"/>
  <c r="H1580" i="16"/>
  <c r="F2093" i="14"/>
  <c r="F2093" i="16"/>
  <c r="H1348" i="16"/>
  <c r="H1435" i="16"/>
  <c r="G1855" i="3" a="1"/>
  <c r="G1855" i="3" s="1"/>
  <c r="W1855" i="3" s="1"/>
  <c r="H1486" i="16"/>
  <c r="H1428" i="16"/>
  <c r="H1405" i="14"/>
  <c r="H1348" i="14"/>
  <c r="H1514" i="14"/>
  <c r="H1390" i="14"/>
  <c r="H1444" i="14"/>
  <c r="H1508" i="14"/>
  <c r="H1519" i="16"/>
  <c r="G1529" i="14"/>
  <c r="G1529" i="16"/>
  <c r="I1449" i="14"/>
  <c r="J1449" i="14" s="1"/>
  <c r="K1449" i="14" s="1"/>
  <c r="I1449" i="16"/>
  <c r="J1449" i="16" s="1"/>
  <c r="K1449" i="16" s="1"/>
  <c r="F2114" i="3" a="1"/>
  <c r="F2114" i="3" s="1"/>
  <c r="V2114" i="3" s="1"/>
  <c r="F2117" i="14"/>
  <c r="F2117" i="16"/>
  <c r="G1458" i="14"/>
  <c r="G1458" i="16"/>
  <c r="F2082" i="14"/>
  <c r="F2082" i="16"/>
  <c r="I1520" i="14"/>
  <c r="J1520" i="14" s="1"/>
  <c r="K1520" i="14" s="1"/>
  <c r="I1520" i="16"/>
  <c r="F1884" i="14"/>
  <c r="F1884" i="16"/>
  <c r="H1435" i="14"/>
  <c r="H1470" i="14"/>
  <c r="H1519" i="14"/>
  <c r="F2356" i="14"/>
  <c r="F2356" i="16"/>
  <c r="H1498" i="16"/>
  <c r="G1596" i="14"/>
  <c r="G1596" i="16"/>
  <c r="F1838" i="14"/>
  <c r="F1838" i="16"/>
  <c r="G1445" i="14"/>
  <c r="G1445" i="16"/>
  <c r="I1441" i="14"/>
  <c r="J1441" i="14" s="1"/>
  <c r="K1441" i="14" s="1"/>
  <c r="I1441" i="16"/>
  <c r="J1441" i="16" s="1"/>
  <c r="K1441" i="16" s="1"/>
  <c r="G1365" i="14"/>
  <c r="G1365" i="16"/>
  <c r="G1491" i="14"/>
  <c r="G1491" i="16"/>
  <c r="I1543" i="14"/>
  <c r="J1543" i="14" s="1"/>
  <c r="K1543" i="14" s="1"/>
  <c r="I1543" i="16"/>
  <c r="J1543" i="16" s="1"/>
  <c r="K1543" i="16" s="1"/>
  <c r="G1540" i="14"/>
  <c r="G1540" i="16"/>
  <c r="G1512" i="14"/>
  <c r="G1512" i="16"/>
  <c r="H1405" i="16"/>
  <c r="F2039" i="14"/>
  <c r="F2039" i="16"/>
  <c r="G1446" i="14"/>
  <c r="G1446" i="16"/>
  <c r="G1442" i="14"/>
  <c r="G1442" i="16"/>
  <c r="F2149" i="14"/>
  <c r="F2149" i="16"/>
  <c r="H1433" i="16"/>
  <c r="I1355" i="14"/>
  <c r="J1355" i="14" s="1"/>
  <c r="K1355" i="14" s="1"/>
  <c r="I1355" i="16"/>
  <c r="J1355" i="16" s="1"/>
  <c r="K1355" i="16" s="1"/>
  <c r="I1510" i="14"/>
  <c r="J1510" i="14" s="1"/>
  <c r="K1510" i="14" s="1"/>
  <c r="I1510" i="16"/>
  <c r="J1510" i="16" s="1"/>
  <c r="K1510" i="16" s="1"/>
  <c r="G1523" i="14"/>
  <c r="G1523" i="16"/>
  <c r="G1424" i="14"/>
  <c r="G1424" i="16"/>
  <c r="G1487" i="14"/>
  <c r="G1487" i="16"/>
  <c r="I1686" i="14"/>
  <c r="J1686" i="14" s="1"/>
  <c r="K1686" i="14" s="1"/>
  <c r="I1686" i="16"/>
  <c r="J1686" i="16" s="1"/>
  <c r="K1686" i="16" s="1"/>
  <c r="I1507" i="14"/>
  <c r="J1507" i="14" s="1"/>
  <c r="K1507" i="14" s="1"/>
  <c r="I1507" i="16"/>
  <c r="J1507" i="16" s="1"/>
  <c r="K1507" i="16" s="1"/>
  <c r="I1422" i="14"/>
  <c r="J1422" i="14" s="1"/>
  <c r="K1422" i="14" s="1"/>
  <c r="I1422" i="16"/>
  <c r="J1422" i="16" s="1"/>
  <c r="K1422" i="16" s="1"/>
  <c r="I1426" i="14"/>
  <c r="J1426" i="14" s="1"/>
  <c r="K1426" i="14" s="1"/>
  <c r="I1426" i="16"/>
  <c r="J1426" i="16" s="1"/>
  <c r="K1426" i="16" s="1"/>
  <c r="F2203" i="3" a="1"/>
  <c r="F2203" i="3" s="1"/>
  <c r="V2203" i="3" s="1"/>
  <c r="H1486" i="14"/>
  <c r="H1580" i="14"/>
  <c r="F1837" i="14"/>
  <c r="F1837" i="16"/>
  <c r="F2012" i="14"/>
  <c r="F2012" i="16"/>
  <c r="F2030" i="14"/>
  <c r="F2030" i="16"/>
  <c r="G1404" i="14"/>
  <c r="G1404" i="16"/>
  <c r="F1994" i="14"/>
  <c r="F1994" i="16"/>
  <c r="H1470" i="16"/>
  <c r="I1425" i="14"/>
  <c r="J1425" i="14" s="1"/>
  <c r="K1425" i="14" s="1"/>
  <c r="I1425" i="16"/>
  <c r="J1425" i="16" s="1"/>
  <c r="K1425" i="16" s="1"/>
  <c r="I1734" i="14"/>
  <c r="J1734" i="14" s="1"/>
  <c r="K1734" i="14" s="1"/>
  <c r="I1734" i="16"/>
  <c r="J1734" i="16" s="1"/>
  <c r="K1734" i="16" s="1"/>
  <c r="I1524" i="14"/>
  <c r="J1524" i="14" s="1"/>
  <c r="K1524" i="14" s="1"/>
  <c r="I1524" i="16"/>
  <c r="J1524" i="16" s="1"/>
  <c r="K1524" i="16" s="1"/>
  <c r="I1584" i="14"/>
  <c r="J1584" i="14" s="1"/>
  <c r="K1584" i="14" s="1"/>
  <c r="I1584" i="16"/>
  <c r="J1584" i="16" s="1"/>
  <c r="K1584" i="16" s="1"/>
  <c r="I1410" i="14"/>
  <c r="J1410" i="14" s="1"/>
  <c r="K1410" i="14" s="1"/>
  <c r="I1410" i="16"/>
  <c r="J1410" i="16" s="1"/>
  <c r="K1410" i="16" s="1"/>
  <c r="F2256" i="14"/>
  <c r="F2256" i="16"/>
  <c r="H1428" i="14"/>
  <c r="G1553" i="3" a="1"/>
  <c r="G1553" i="3" s="1"/>
  <c r="W1553" i="3" s="1"/>
  <c r="G1518" i="3" a="1"/>
  <c r="G1518" i="3" s="1"/>
  <c r="W1518" i="3" s="1"/>
  <c r="G1437" i="3" a="1"/>
  <c r="G1437" i="3" s="1"/>
  <c r="W1437" i="3" s="1"/>
  <c r="G1545" i="3" a="1"/>
  <c r="G1545" i="3" s="1"/>
  <c r="W1545" i="3" s="1"/>
  <c r="G1641" i="3" a="1"/>
  <c r="G1641" i="3" s="1"/>
  <c r="W1641" i="3" s="1"/>
  <c r="G1621" i="3" a="1"/>
  <c r="G1621" i="3" s="1"/>
  <c r="W1621" i="3" s="1"/>
  <c r="G1516" i="3" a="1"/>
  <c r="G1516" i="3" s="1"/>
  <c r="W1516" i="3" s="1"/>
  <c r="G1497" i="3" a="1"/>
  <c r="G1497" i="3" s="1"/>
  <c r="W1497" i="3" s="1"/>
  <c r="G1613" i="3" a="1"/>
  <c r="G1613" i="3" s="1"/>
  <c r="W1613" i="3" s="1"/>
  <c r="G1557" i="3" a="1"/>
  <c r="G1557" i="3" s="1"/>
  <c r="W1557" i="3" s="1"/>
  <c r="G1627" i="3" a="1"/>
  <c r="G1627" i="3" s="1"/>
  <c r="W1627" i="3" s="1"/>
  <c r="G1454" i="3" a="1"/>
  <c r="G1454" i="3" s="1"/>
  <c r="W1454" i="3" s="1"/>
  <c r="G1694" i="3" a="1"/>
  <c r="G1694" i="3" s="1"/>
  <c r="W1694" i="3" s="1"/>
  <c r="G1567" i="3" a="1"/>
  <c r="G1567" i="3" s="1"/>
  <c r="W1567" i="3" s="1"/>
  <c r="F1821" i="16" l="1"/>
  <c r="H1625" i="14"/>
  <c r="F2151" i="16"/>
  <c r="F2151" i="14"/>
  <c r="I1638" i="14"/>
  <c r="J1638" i="14" s="1"/>
  <c r="K1638" i="14" s="1"/>
  <c r="I1638" i="16"/>
  <c r="J1638" i="16" s="1"/>
  <c r="K1638" i="16" s="1"/>
  <c r="F2216" i="14"/>
  <c r="F2216" i="16"/>
  <c r="F2002" i="16"/>
  <c r="F2002" i="14"/>
  <c r="V2254" i="3"/>
  <c r="F2267" i="3" s="1" a="1"/>
  <c r="F2267" i="3" s="1"/>
  <c r="M2254" i="3"/>
  <c r="V2230" i="3"/>
  <c r="F2248" i="3" s="1" a="1"/>
  <c r="F2248" i="3" s="1"/>
  <c r="M2230" i="3"/>
  <c r="V2029" i="3"/>
  <c r="F2042" i="3" s="1" a="1"/>
  <c r="F2042" i="3" s="1"/>
  <c r="M2029" i="3"/>
  <c r="M1843" i="3"/>
  <c r="H1625" i="16"/>
  <c r="F2261" i="14"/>
  <c r="F2261" i="16"/>
  <c r="V2280" i="3"/>
  <c r="F2291" i="3" s="1" a="1"/>
  <c r="F2291" i="3" s="1"/>
  <c r="M2280" i="3"/>
  <c r="F2097" i="16"/>
  <c r="F2097" i="14"/>
  <c r="F2129" i="14"/>
  <c r="F2129" i="16"/>
  <c r="F1728" i="14"/>
  <c r="F1728" i="16"/>
  <c r="V2113" i="3"/>
  <c r="F2128" i="3" s="1" a="1"/>
  <c r="F2128" i="3" s="1"/>
  <c r="M2113" i="3"/>
  <c r="V2144" i="3"/>
  <c r="F2259" i="3" s="1" a="1"/>
  <c r="F2259" i="3" s="1"/>
  <c r="M2144" i="3"/>
  <c r="V1751" i="3"/>
  <c r="F1767" i="3" s="1" a="1"/>
  <c r="F1767" i="3" s="1"/>
  <c r="M1751" i="3"/>
  <c r="F2167" i="14"/>
  <c r="F2167" i="16"/>
  <c r="F1659" i="16"/>
  <c r="F1659" i="14"/>
  <c r="F1886" i="14"/>
  <c r="F1886" i="16"/>
  <c r="F2273" i="14"/>
  <c r="F2273" i="16"/>
  <c r="F1984" i="14"/>
  <c r="F1984" i="16"/>
  <c r="V2186" i="3"/>
  <c r="F2206" i="3" s="1" a="1"/>
  <c r="F2206" i="3" s="1"/>
  <c r="M2186" i="3"/>
  <c r="V1672" i="3"/>
  <c r="F1689" i="3" s="1" a="1"/>
  <c r="F1689" i="3" s="1"/>
  <c r="M1672" i="3"/>
  <c r="V1906" i="3"/>
  <c r="F1915" i="3" s="1" a="1"/>
  <c r="F1915" i="3" s="1"/>
  <c r="M1906" i="3"/>
  <c r="V2288" i="3"/>
  <c r="F2293" i="3" s="1" a="1"/>
  <c r="F2293" i="3" s="1"/>
  <c r="M2288" i="3"/>
  <c r="V2000" i="3"/>
  <c r="F2023" i="3" s="1" a="1"/>
  <c r="F2023" i="3" s="1"/>
  <c r="M2000" i="3"/>
  <c r="O1555" i="3"/>
  <c r="H1820" i="14"/>
  <c r="O1457" i="3"/>
  <c r="P1759" i="3"/>
  <c r="J1820" i="16"/>
  <c r="K1820" i="16" s="1"/>
  <c r="P1576" i="3"/>
  <c r="O1709" i="3"/>
  <c r="P1544" i="3"/>
  <c r="G1841" i="16"/>
  <c r="I1825" i="14"/>
  <c r="J1825" i="14" s="1"/>
  <c r="K1825" i="14" s="1"/>
  <c r="H1510" i="16"/>
  <c r="O1660" i="3"/>
  <c r="O1475" i="3"/>
  <c r="O1455" i="3"/>
  <c r="P1841" i="3"/>
  <c r="O1841" i="3"/>
  <c r="P1452" i="3"/>
  <c r="O1542" i="3"/>
  <c r="P1608" i="3"/>
  <c r="I1825" i="16"/>
  <c r="H1825" i="16" s="1"/>
  <c r="P1434" i="3"/>
  <c r="F2414" i="16"/>
  <c r="P1655" i="3"/>
  <c r="P1547" i="3"/>
  <c r="M1930" i="3"/>
  <c r="F1945" i="3" a="1"/>
  <c r="F1945" i="3" s="1"/>
  <c r="V1945" i="3" s="1"/>
  <c r="M2122" i="3"/>
  <c r="F2135" i="3" a="1"/>
  <c r="F2135" i="3" s="1"/>
  <c r="V2135" i="3" s="1"/>
  <c r="N1694" i="3"/>
  <c r="O1694" i="3" s="1"/>
  <c r="N1641" i="3"/>
  <c r="O1641" i="3" s="1"/>
  <c r="M2137" i="3"/>
  <c r="F2152" i="3" a="1"/>
  <c r="F2152" i="3" s="1"/>
  <c r="V2152" i="3" s="1"/>
  <c r="N1627" i="3"/>
  <c r="O1627" i="3" s="1"/>
  <c r="N1454" i="3"/>
  <c r="O1454" i="3" s="1"/>
  <c r="N1545" i="3"/>
  <c r="P1545" i="3" s="1"/>
  <c r="M2203" i="3"/>
  <c r="M2146" i="3"/>
  <c r="N1437" i="3"/>
  <c r="O1437" i="3" s="1"/>
  <c r="N1557" i="3"/>
  <c r="O1557" i="3" s="1"/>
  <c r="M2263" i="3"/>
  <c r="F2282" i="3" a="1"/>
  <c r="F2282" i="3" s="1"/>
  <c r="V2282" i="3" s="1"/>
  <c r="M2114" i="3"/>
  <c r="F2134" i="3" a="1"/>
  <c r="F2134" i="3" s="1"/>
  <c r="V2134" i="3" s="1"/>
  <c r="N1553" i="3"/>
  <c r="O1553" i="3" s="1"/>
  <c r="M1869" i="3"/>
  <c r="F1877" i="3" a="1"/>
  <c r="F1877" i="3" s="1"/>
  <c r="V1877" i="3" s="1"/>
  <c r="N1518" i="3"/>
  <c r="O1518" i="3" s="1"/>
  <c r="N1613" i="3"/>
  <c r="P1613" i="3" s="1"/>
  <c r="N1497" i="3"/>
  <c r="O1497" i="3" s="1"/>
  <c r="M2192" i="3"/>
  <c r="M2199" i="3"/>
  <c r="F2210" i="3" a="1"/>
  <c r="F2210" i="3" s="1"/>
  <c r="V2210" i="3" s="1"/>
  <c r="M2106" i="3"/>
  <c r="F2125" i="3" a="1"/>
  <c r="F2125" i="3" s="1"/>
  <c r="V2125" i="3" s="1"/>
  <c r="N1516" i="3"/>
  <c r="P1516" i="3" s="1"/>
  <c r="N1567" i="3"/>
  <c r="P1567" i="3" s="1"/>
  <c r="N1621" i="3"/>
  <c r="O1621" i="3" s="1"/>
  <c r="M2275" i="3"/>
  <c r="F2361" i="3" a="1"/>
  <c r="F2361" i="3" s="1"/>
  <c r="V2361" i="3" s="1"/>
  <c r="F2102" i="14"/>
  <c r="F2102" i="16"/>
  <c r="M2433" i="3"/>
  <c r="F2433" i="14" s="1"/>
  <c r="G1867" i="3" a="1"/>
  <c r="G1867" i="3" s="1"/>
  <c r="W1867" i="3" s="1"/>
  <c r="N1855" i="3"/>
  <c r="H1524" i="16"/>
  <c r="H1410" i="16"/>
  <c r="H1449" i="16"/>
  <c r="H1426" i="16"/>
  <c r="H1422" i="14"/>
  <c r="F2105" i="14"/>
  <c r="F2105" i="16"/>
  <c r="H1510" i="14"/>
  <c r="H1422" i="16"/>
  <c r="H1686" i="14"/>
  <c r="H1410" i="14"/>
  <c r="H1543" i="14"/>
  <c r="H1425" i="16"/>
  <c r="H1507" i="14"/>
  <c r="G1600" i="14"/>
  <c r="G1600" i="16"/>
  <c r="I1445" i="14"/>
  <c r="J1445" i="14" s="1"/>
  <c r="K1445" i="14" s="1"/>
  <c r="I1445" i="16"/>
  <c r="J1445" i="16" s="1"/>
  <c r="K1445" i="16" s="1"/>
  <c r="G1525" i="14"/>
  <c r="G1525" i="16"/>
  <c r="G1569" i="14"/>
  <c r="G1569" i="16"/>
  <c r="H1584" i="14"/>
  <c r="H1734" i="14"/>
  <c r="H1426" i="14"/>
  <c r="F2270" i="14"/>
  <c r="F2270" i="16"/>
  <c r="H1543" i="16"/>
  <c r="H1441" i="16"/>
  <c r="F2393" i="3" a="1"/>
  <c r="F2393" i="3" s="1"/>
  <c r="V2393" i="3" s="1"/>
  <c r="F2096" i="14"/>
  <c r="F2096" i="16"/>
  <c r="I1424" i="14"/>
  <c r="J1424" i="14" s="1"/>
  <c r="K1424" i="14" s="1"/>
  <c r="I1424" i="16"/>
  <c r="J1424" i="16" s="1"/>
  <c r="K1424" i="16" s="1"/>
  <c r="I1523" i="14"/>
  <c r="J1523" i="14" s="1"/>
  <c r="K1523" i="14" s="1"/>
  <c r="I1523" i="16"/>
  <c r="J1523" i="16" s="1"/>
  <c r="K1523" i="16" s="1"/>
  <c r="F1864" i="3" a="1"/>
  <c r="F1864" i="3" s="1"/>
  <c r="V1864" i="3" s="1"/>
  <c r="H1686" i="16"/>
  <c r="H1355" i="14"/>
  <c r="H1441" i="14"/>
  <c r="F1858" i="3" a="1"/>
  <c r="F1858" i="3" s="1"/>
  <c r="V1858" i="3" s="1"/>
  <c r="F2139" i="14"/>
  <c r="F2139" i="16"/>
  <c r="F1904" i="14"/>
  <c r="F1904" i="16"/>
  <c r="F2176" i="14"/>
  <c r="F2176" i="16"/>
  <c r="H1520" i="16"/>
  <c r="J1520" i="16"/>
  <c r="K1520" i="16" s="1"/>
  <c r="I1487" i="14"/>
  <c r="J1487" i="14" s="1"/>
  <c r="K1487" i="14" s="1"/>
  <c r="I1487" i="16"/>
  <c r="I1512" i="14"/>
  <c r="J1512" i="14" s="1"/>
  <c r="K1512" i="14" s="1"/>
  <c r="I1512" i="16"/>
  <c r="G1551" i="14"/>
  <c r="G1551" i="16"/>
  <c r="G1432" i="14"/>
  <c r="G1432" i="16"/>
  <c r="I1491" i="14"/>
  <c r="J1491" i="14" s="1"/>
  <c r="K1491" i="14" s="1"/>
  <c r="I1491" i="16"/>
  <c r="J1491" i="16" s="1"/>
  <c r="K1491" i="16" s="1"/>
  <c r="H1524" i="14"/>
  <c r="H1449" i="14"/>
  <c r="I1458" i="14"/>
  <c r="J1458" i="14" s="1"/>
  <c r="K1458" i="14" s="1"/>
  <c r="I1458" i="16"/>
  <c r="J1458" i="16" s="1"/>
  <c r="K1458" i="16" s="1"/>
  <c r="G1456" i="14"/>
  <c r="G1456" i="16"/>
  <c r="G1541" i="14"/>
  <c r="G1541" i="16"/>
  <c r="F2124" i="14"/>
  <c r="F2124" i="16"/>
  <c r="F2058" i="3" a="1"/>
  <c r="F2058" i="3" s="1"/>
  <c r="V2058" i="3" s="1"/>
  <c r="F1852" i="14"/>
  <c r="F1852" i="16"/>
  <c r="H1520" i="14"/>
  <c r="G1739" i="14"/>
  <c r="G1739" i="16"/>
  <c r="I1365" i="14"/>
  <c r="J1365" i="14" s="1"/>
  <c r="K1365" i="14" s="1"/>
  <c r="I1365" i="16"/>
  <c r="J1365" i="16" s="1"/>
  <c r="K1365" i="16" s="1"/>
  <c r="I1404" i="14"/>
  <c r="J1404" i="14" s="1"/>
  <c r="K1404" i="14" s="1"/>
  <c r="I1404" i="16"/>
  <c r="J1404" i="16" s="1"/>
  <c r="K1404" i="16" s="1"/>
  <c r="G1534" i="14"/>
  <c r="G1534" i="16"/>
  <c r="G1438" i="14"/>
  <c r="G1438" i="16"/>
  <c r="I1540" i="14"/>
  <c r="J1540" i="14" s="1"/>
  <c r="K1540" i="14" s="1"/>
  <c r="I1540" i="16"/>
  <c r="J1540" i="16" s="1"/>
  <c r="K1540" i="16" s="1"/>
  <c r="G1696" i="14"/>
  <c r="G1696" i="16"/>
  <c r="I1442" i="14"/>
  <c r="J1442" i="14" s="1"/>
  <c r="K1442" i="14" s="1"/>
  <c r="I1442" i="16"/>
  <c r="J1442" i="16" s="1"/>
  <c r="K1442" i="16" s="1"/>
  <c r="H1584" i="16"/>
  <c r="H1734" i="16"/>
  <c r="H1425" i="14"/>
  <c r="H1507" i="16"/>
  <c r="F2108" i="14"/>
  <c r="F2108" i="16"/>
  <c r="I1446" i="14"/>
  <c r="J1446" i="14" s="1"/>
  <c r="K1446" i="14" s="1"/>
  <c r="I1446" i="16"/>
  <c r="J1446" i="16" s="1"/>
  <c r="K1446" i="16" s="1"/>
  <c r="G1443" i="14"/>
  <c r="G1443" i="16"/>
  <c r="I1529" i="14"/>
  <c r="J1529" i="14" s="1"/>
  <c r="K1529" i="14" s="1"/>
  <c r="I1529" i="16"/>
  <c r="J1529" i="16" s="1"/>
  <c r="K1529" i="16" s="1"/>
  <c r="I1596" i="14"/>
  <c r="J1596" i="14" s="1"/>
  <c r="K1596" i="14" s="1"/>
  <c r="I1596" i="16"/>
  <c r="J1596" i="16" s="1"/>
  <c r="K1596" i="16" s="1"/>
  <c r="G1521" i="14"/>
  <c r="G1521" i="16"/>
  <c r="G1418" i="14"/>
  <c r="G1418" i="16"/>
  <c r="G1464" i="14"/>
  <c r="G1464" i="16"/>
  <c r="F2194" i="14"/>
  <c r="F2194" i="16"/>
  <c r="H1355" i="16"/>
  <c r="F2060" i="14"/>
  <c r="F2060" i="16"/>
  <c r="G1493" i="3" a="1"/>
  <c r="G1493" i="3" s="1"/>
  <c r="W1493" i="3" s="1"/>
  <c r="G1558" i="3" a="1"/>
  <c r="G1558" i="3" s="1"/>
  <c r="W1558" i="3" s="1"/>
  <c r="G1620" i="3" a="1"/>
  <c r="G1620" i="3" s="1"/>
  <c r="W1620" i="3" s="1"/>
  <c r="G1575" i="3" a="1"/>
  <c r="G1575" i="3" s="1"/>
  <c r="W1575" i="3" s="1"/>
  <c r="G1670" i="3" a="1"/>
  <c r="G1670" i="3" s="1"/>
  <c r="W1670" i="3" s="1"/>
  <c r="G1559" i="3" a="1"/>
  <c r="G1559" i="3" s="1"/>
  <c r="W1559" i="3" s="1"/>
  <c r="G1725" i="3" a="1"/>
  <c r="G1725" i="3" s="1"/>
  <c r="W1725" i="3" s="1"/>
  <c r="G1564" i="3" a="1"/>
  <c r="G1564" i="3" s="1"/>
  <c r="W1564" i="3" s="1"/>
  <c r="G1550" i="3" a="1"/>
  <c r="G1550" i="3" s="1"/>
  <c r="W1550" i="3" s="1"/>
  <c r="G1657" i="3" a="1"/>
  <c r="G1657" i="3" s="1"/>
  <c r="W1657" i="3" s="1"/>
  <c r="G1562" i="3" a="1"/>
  <c r="G1562" i="3" s="1"/>
  <c r="W1562" i="3" s="1"/>
  <c r="G1770" i="3" a="1"/>
  <c r="G1770" i="3" s="1"/>
  <c r="W1770" i="3" s="1"/>
  <c r="G1675" i="3" a="1"/>
  <c r="G1675" i="3" s="1"/>
  <c r="W1675" i="3" s="1"/>
  <c r="G1447" i="3" a="1"/>
  <c r="G1447" i="3" s="1"/>
  <c r="W1447" i="3" s="1"/>
  <c r="G1577" i="3" a="1"/>
  <c r="G1577" i="3" s="1"/>
  <c r="W1577" i="3" s="1"/>
  <c r="H1638" i="16" l="1"/>
  <c r="H1638" i="14"/>
  <c r="F1672" i="14"/>
  <c r="F1672" i="16"/>
  <c r="F2144" i="14"/>
  <c r="F2144" i="16"/>
  <c r="F2029" i="16"/>
  <c r="F2029" i="14"/>
  <c r="V1689" i="3"/>
  <c r="F1791" i="3" s="1" a="1"/>
  <c r="F1791" i="3" s="1"/>
  <c r="M1689" i="3"/>
  <c r="V2259" i="3"/>
  <c r="F2277" i="3" s="1" a="1"/>
  <c r="F2277" i="3" s="1"/>
  <c r="M2259" i="3"/>
  <c r="V2042" i="3"/>
  <c r="F2057" i="3" s="1" a="1"/>
  <c r="F2057" i="3" s="1"/>
  <c r="M2042" i="3"/>
  <c r="F2000" i="16"/>
  <c r="F2000" i="14"/>
  <c r="F2186" i="16"/>
  <c r="F2186" i="14"/>
  <c r="F2113" i="14"/>
  <c r="F2113" i="16"/>
  <c r="F2280" i="14"/>
  <c r="F2280" i="16"/>
  <c r="F2230" i="16"/>
  <c r="F2230" i="14"/>
  <c r="V2023" i="3"/>
  <c r="F2036" i="3" s="1" a="1"/>
  <c r="F2036" i="3" s="1"/>
  <c r="M2023" i="3"/>
  <c r="V2206" i="3"/>
  <c r="F2221" i="3" s="1" a="1"/>
  <c r="F2221" i="3" s="1"/>
  <c r="M2206" i="3"/>
  <c r="V2128" i="3"/>
  <c r="F2153" i="3" s="1" a="1"/>
  <c r="F2153" i="3" s="1"/>
  <c r="M2128" i="3"/>
  <c r="V2291" i="3"/>
  <c r="F2302" i="3" s="1" a="1"/>
  <c r="F2302" i="3" s="1"/>
  <c r="M2291" i="3"/>
  <c r="V2248" i="3"/>
  <c r="F2349" i="3" s="1" a="1"/>
  <c r="F2349" i="3" s="1"/>
  <c r="M2248" i="3"/>
  <c r="F2288" i="14"/>
  <c r="F2288" i="16"/>
  <c r="F2254" i="14"/>
  <c r="F2254" i="16"/>
  <c r="V2293" i="3"/>
  <c r="F2402" i="3" s="1" a="1"/>
  <c r="F2402" i="3" s="1"/>
  <c r="M2293" i="3"/>
  <c r="V2267" i="3"/>
  <c r="F2285" i="3" s="1" a="1"/>
  <c r="F2285" i="3" s="1"/>
  <c r="M2267" i="3"/>
  <c r="F1906" i="16"/>
  <c r="F1906" i="14"/>
  <c r="F1751" i="16"/>
  <c r="F1751" i="14"/>
  <c r="V1915" i="3"/>
  <c r="F1926" i="3" s="1" a="1"/>
  <c r="F1926" i="3" s="1"/>
  <c r="M1915" i="3"/>
  <c r="V1767" i="3"/>
  <c r="F1779" i="3" s="1" a="1"/>
  <c r="F1779" i="3" s="1"/>
  <c r="M1767" i="3"/>
  <c r="H1825" i="14"/>
  <c r="P1627" i="3"/>
  <c r="P1454" i="3"/>
  <c r="P1553" i="3"/>
  <c r="O1545" i="3"/>
  <c r="P1437" i="3"/>
  <c r="J1825" i="16"/>
  <c r="K1825" i="16" s="1"/>
  <c r="P1518" i="3"/>
  <c r="P1557" i="3"/>
  <c r="P1694" i="3"/>
  <c r="O1613" i="3"/>
  <c r="O1516" i="3"/>
  <c r="I1841" i="14"/>
  <c r="J1841" i="14" s="1"/>
  <c r="K1841" i="14" s="1"/>
  <c r="I1841" i="16"/>
  <c r="J1841" i="16" s="1"/>
  <c r="K1841" i="16" s="1"/>
  <c r="P1641" i="3"/>
  <c r="F2433" i="16"/>
  <c r="O1567" i="3"/>
  <c r="P1497" i="3"/>
  <c r="N1657" i="3"/>
  <c r="O1657" i="3" s="1"/>
  <c r="N1558" i="3"/>
  <c r="O1558" i="3" s="1"/>
  <c r="N1550" i="3"/>
  <c r="O1550" i="3" s="1"/>
  <c r="N1493" i="3"/>
  <c r="O1493" i="3" s="1"/>
  <c r="M2058" i="3"/>
  <c r="M1945" i="3"/>
  <c r="F1961" i="3" a="1"/>
  <c r="F1961" i="3" s="1"/>
  <c r="V1961" i="3" s="1"/>
  <c r="P1621" i="3"/>
  <c r="N1577" i="3"/>
  <c r="O1577" i="3" s="1"/>
  <c r="N1564" i="3"/>
  <c r="O1564" i="3" s="1"/>
  <c r="M2152" i="3"/>
  <c r="M2282" i="3"/>
  <c r="F2295" i="3" a="1"/>
  <c r="F2295" i="3" s="1"/>
  <c r="V2295" i="3" s="1"/>
  <c r="M1858" i="3"/>
  <c r="N1447" i="3"/>
  <c r="O1447" i="3" s="1"/>
  <c r="N1559" i="3"/>
  <c r="P1559" i="3" s="1"/>
  <c r="M2134" i="3"/>
  <c r="F2143" i="3" a="1"/>
  <c r="F2143" i="3" s="1"/>
  <c r="V2143" i="3" s="1"/>
  <c r="M1877" i="3"/>
  <c r="N1670" i="3"/>
  <c r="O1670" i="3" s="1"/>
  <c r="M2125" i="3"/>
  <c r="F2130" i="3" a="1"/>
  <c r="F2130" i="3" s="1"/>
  <c r="V2130" i="3" s="1"/>
  <c r="N1675" i="3"/>
  <c r="O1675" i="3" s="1"/>
  <c r="N1575" i="3"/>
  <c r="O1575" i="3" s="1"/>
  <c r="F2106" i="14"/>
  <c r="F2106" i="16"/>
  <c r="M2393" i="3"/>
  <c r="N1867" i="3"/>
  <c r="G1867" i="14" s="1"/>
  <c r="G2033" i="3" a="1"/>
  <c r="G2033" i="3" s="1"/>
  <c r="W2033" i="3" s="1"/>
  <c r="M2361" i="3"/>
  <c r="F2376" i="3" a="1"/>
  <c r="F2376" i="3" s="1"/>
  <c r="V2376" i="3" s="1"/>
  <c r="N1770" i="3"/>
  <c r="O1770" i="3" s="1"/>
  <c r="N1562" i="3"/>
  <c r="O1562" i="3" s="1"/>
  <c r="N1620" i="3"/>
  <c r="O1620" i="3" s="1"/>
  <c r="H1540" i="16"/>
  <c r="M2210" i="3"/>
  <c r="F2224" i="3" a="1"/>
  <c r="F2224" i="3" s="1"/>
  <c r="V2224" i="3" s="1"/>
  <c r="N1725" i="3"/>
  <c r="O1725" i="3" s="1"/>
  <c r="M2135" i="3"/>
  <c r="F2150" i="3" a="1"/>
  <c r="F2150" i="3" s="1"/>
  <c r="V2150" i="3" s="1"/>
  <c r="M1864" i="3"/>
  <c r="O1855" i="3"/>
  <c r="P1855" i="3"/>
  <c r="G1855" i="16"/>
  <c r="G1855" i="14"/>
  <c r="H1424" i="16"/>
  <c r="H1529" i="14"/>
  <c r="H1365" i="14"/>
  <c r="H1424" i="14"/>
  <c r="H1446" i="16"/>
  <c r="H1487" i="14"/>
  <c r="F2263" i="16"/>
  <c r="F2263" i="14"/>
  <c r="H1596" i="16"/>
  <c r="H1540" i="14"/>
  <c r="H1491" i="16"/>
  <c r="H1446" i="14"/>
  <c r="H1442" i="14"/>
  <c r="H1512" i="14"/>
  <c r="H1523" i="14"/>
  <c r="I1418" i="14"/>
  <c r="J1418" i="14" s="1"/>
  <c r="K1418" i="14" s="1"/>
  <c r="I1418" i="16"/>
  <c r="J1418" i="16" s="1"/>
  <c r="K1418" i="16" s="1"/>
  <c r="I1541" i="14"/>
  <c r="J1541" i="14" s="1"/>
  <c r="K1541" i="14" s="1"/>
  <c r="I1541" i="16"/>
  <c r="J1541" i="16" s="1"/>
  <c r="K1541" i="16" s="1"/>
  <c r="I1443" i="14"/>
  <c r="J1443" i="14" s="1"/>
  <c r="K1443" i="14" s="1"/>
  <c r="I1443" i="16"/>
  <c r="J1443" i="16" s="1"/>
  <c r="K1443" i="16" s="1"/>
  <c r="I1438" i="14"/>
  <c r="J1438" i="14" s="1"/>
  <c r="K1438" i="14" s="1"/>
  <c r="I1438" i="16"/>
  <c r="J1438" i="16" s="1"/>
  <c r="K1438" i="16" s="1"/>
  <c r="F2114" i="14"/>
  <c r="F2114" i="16"/>
  <c r="H1458" i="14"/>
  <c r="F2198" i="3" a="1"/>
  <c r="F2198" i="3" s="1"/>
  <c r="V2198" i="3" s="1"/>
  <c r="F1843" i="14"/>
  <c r="F1843" i="16"/>
  <c r="I1739" i="14"/>
  <c r="J1739" i="14" s="1"/>
  <c r="K1739" i="14" s="1"/>
  <c r="I1739" i="16"/>
  <c r="G1601" i="14"/>
  <c r="G1601" i="16"/>
  <c r="I1521" i="14"/>
  <c r="J1521" i="14" s="1"/>
  <c r="K1521" i="14" s="1"/>
  <c r="I1521" i="16"/>
  <c r="J1521" i="16" s="1"/>
  <c r="K1521" i="16" s="1"/>
  <c r="F1869" i="14"/>
  <c r="F1869" i="16"/>
  <c r="F2043" i="14"/>
  <c r="F2043" i="16"/>
  <c r="F1872" i="3" a="1"/>
  <c r="F1872" i="3" s="1"/>
  <c r="V1872" i="3" s="1"/>
  <c r="F2162" i="3" a="1"/>
  <c r="F2162" i="3" s="1"/>
  <c r="V2162" i="3" s="1"/>
  <c r="F1849" i="14"/>
  <c r="F1849" i="16"/>
  <c r="G1537" i="14"/>
  <c r="G1537" i="16"/>
  <c r="F2137" i="14"/>
  <c r="F2137" i="16"/>
  <c r="H1487" i="16"/>
  <c r="J1487" i="16"/>
  <c r="K1487" i="16" s="1"/>
  <c r="G1527" i="14"/>
  <c r="G1527" i="16"/>
  <c r="G1440" i="14"/>
  <c r="G1440" i="16"/>
  <c r="I1551" i="14"/>
  <c r="J1551" i="14" s="1"/>
  <c r="K1551" i="14" s="1"/>
  <c r="I1551" i="16"/>
  <c r="J1551" i="16" s="1"/>
  <c r="K1551" i="16" s="1"/>
  <c r="G1506" i="14"/>
  <c r="G1506" i="16"/>
  <c r="H1596" i="14"/>
  <c r="H1404" i="16"/>
  <c r="H1491" i="14"/>
  <c r="F2122" i="14"/>
  <c r="F2122" i="16"/>
  <c r="F2275" i="14"/>
  <c r="F2275" i="16"/>
  <c r="F2372" i="14"/>
  <c r="F2372" i="16"/>
  <c r="F1930" i="14"/>
  <c r="F1930" i="16"/>
  <c r="H1445" i="16"/>
  <c r="I1464" i="14"/>
  <c r="J1464" i="14" s="1"/>
  <c r="K1464" i="14" s="1"/>
  <c r="I1464" i="16"/>
  <c r="J1464" i="16" s="1"/>
  <c r="K1464" i="16" s="1"/>
  <c r="H1512" i="16"/>
  <c r="J1512" i="16"/>
  <c r="K1512" i="16" s="1"/>
  <c r="F2218" i="3" a="1"/>
  <c r="F2218" i="3" s="1"/>
  <c r="V2218" i="3" s="1"/>
  <c r="I1600" i="14"/>
  <c r="J1600" i="14" s="1"/>
  <c r="K1600" i="14" s="1"/>
  <c r="I1600" i="16"/>
  <c r="J1600" i="16" s="1"/>
  <c r="K1600" i="16" s="1"/>
  <c r="I1696" i="14"/>
  <c r="J1696" i="14" s="1"/>
  <c r="K1696" i="14" s="1"/>
  <c r="I1696" i="16"/>
  <c r="G1554" i="14"/>
  <c r="G1554" i="16"/>
  <c r="I1525" i="14"/>
  <c r="J1525" i="14" s="1"/>
  <c r="K1525" i="14" s="1"/>
  <c r="I1525" i="16"/>
  <c r="J1525" i="16" s="1"/>
  <c r="K1525" i="16" s="1"/>
  <c r="G1609" i="14"/>
  <c r="G1609" i="16"/>
  <c r="H1529" i="16"/>
  <c r="H1442" i="16"/>
  <c r="H1404" i="14"/>
  <c r="H1458" i="16"/>
  <c r="H1523" i="16"/>
  <c r="F2199" i="14"/>
  <c r="F2199" i="16"/>
  <c r="H1445" i="14"/>
  <c r="G1500" i="14"/>
  <c r="G1500" i="16"/>
  <c r="I1569" i="14"/>
  <c r="J1569" i="14" s="1"/>
  <c r="K1569" i="14" s="1"/>
  <c r="I1569" i="16"/>
  <c r="J1569" i="16" s="1"/>
  <c r="K1569" i="16" s="1"/>
  <c r="G1417" i="14"/>
  <c r="G1417" i="16"/>
  <c r="I1534" i="14"/>
  <c r="J1534" i="14" s="1"/>
  <c r="K1534" i="14" s="1"/>
  <c r="I1534" i="16"/>
  <c r="J1534" i="16" s="1"/>
  <c r="K1534" i="16" s="1"/>
  <c r="G1532" i="14"/>
  <c r="G1532" i="16"/>
  <c r="G1548" i="14"/>
  <c r="G1548" i="16"/>
  <c r="I1432" i="14"/>
  <c r="J1432" i="14" s="1"/>
  <c r="K1432" i="14" s="1"/>
  <c r="I1432" i="16"/>
  <c r="J1432" i="16" s="1"/>
  <c r="K1432" i="16" s="1"/>
  <c r="G1459" i="14"/>
  <c r="G1459" i="16"/>
  <c r="I1456" i="14"/>
  <c r="J1456" i="14" s="1"/>
  <c r="K1456" i="14" s="1"/>
  <c r="I1456" i="16"/>
  <c r="J1456" i="16" s="1"/>
  <c r="K1456" i="16" s="1"/>
  <c r="G1615" i="14"/>
  <c r="G1615" i="16"/>
  <c r="G1483" i="14"/>
  <c r="G1483" i="16"/>
  <c r="H1365" i="16"/>
  <c r="G1566" i="3" a="1"/>
  <c r="G1566" i="3" s="1"/>
  <c r="W1566" i="3" s="1"/>
  <c r="G1511" i="3" a="1"/>
  <c r="G1511" i="3" s="1"/>
  <c r="W1511" i="3" s="1"/>
  <c r="G1531" i="3" a="1"/>
  <c r="G1531" i="3" s="1"/>
  <c r="W1531" i="3" s="1"/>
  <c r="G1533" i="3" a="1"/>
  <c r="G1533" i="3" s="1"/>
  <c r="W1533" i="3" s="1"/>
  <c r="G1628" i="3" a="1"/>
  <c r="G1628" i="3" s="1"/>
  <c r="W1628" i="3" s="1"/>
  <c r="G1450" i="3" a="1"/>
  <c r="G1450" i="3" s="1"/>
  <c r="W1450" i="3" s="1"/>
  <c r="G1585" i="3" a="1"/>
  <c r="G1585" i="3" s="1"/>
  <c r="W1585" i="3" s="1"/>
  <c r="G1631" i="3" a="1"/>
  <c r="G1631" i="3" s="1"/>
  <c r="W1631" i="3" s="1"/>
  <c r="G1707" i="3" a="1"/>
  <c r="G1707" i="3" s="1"/>
  <c r="W1707" i="3" s="1"/>
  <c r="G1651" i="3" a="1"/>
  <c r="G1651" i="3" s="1"/>
  <c r="W1651" i="3" s="1"/>
  <c r="G1560" i="3" a="1"/>
  <c r="G1560" i="3" s="1"/>
  <c r="W1560" i="3" s="1"/>
  <c r="G1643" i="3" a="1"/>
  <c r="G1643" i="3" s="1"/>
  <c r="W1643" i="3" s="1"/>
  <c r="G1572" i="3" a="1"/>
  <c r="G1572" i="3" s="1"/>
  <c r="W1572" i="3" s="1"/>
  <c r="G1648" i="3" a="1"/>
  <c r="G1648" i="3" s="1"/>
  <c r="W1648" i="3" s="1"/>
  <c r="F1767" i="14" l="1"/>
  <c r="F1767" i="16"/>
  <c r="F2267" i="14"/>
  <c r="F2267" i="16"/>
  <c r="F2248" i="14"/>
  <c r="F2248" i="16"/>
  <c r="F2023" i="14"/>
  <c r="F2023" i="16"/>
  <c r="F1689" i="14"/>
  <c r="F1689" i="16"/>
  <c r="V1779" i="3"/>
  <c r="F1883" i="3" s="1" a="1"/>
  <c r="F1883" i="3" s="1"/>
  <c r="M1779" i="3"/>
  <c r="V2285" i="3"/>
  <c r="F2299" i="3" s="1" a="1"/>
  <c r="F2299" i="3" s="1"/>
  <c r="M2285" i="3"/>
  <c r="V2349" i="3"/>
  <c r="F2362" i="3" s="1" a="1"/>
  <c r="F2362" i="3" s="1"/>
  <c r="M2349" i="3"/>
  <c r="V2036" i="3"/>
  <c r="F2051" i="3" s="1" a="1"/>
  <c r="F2051" i="3" s="1"/>
  <c r="M2036" i="3"/>
  <c r="V1791" i="3"/>
  <c r="F1806" i="3" s="1" a="1"/>
  <c r="F1806" i="3" s="1"/>
  <c r="M1791" i="3"/>
  <c r="F1915" i="14"/>
  <c r="F1915" i="16"/>
  <c r="F2293" i="16"/>
  <c r="F2293" i="14"/>
  <c r="F2291" i="14"/>
  <c r="F2291" i="16"/>
  <c r="V1926" i="3"/>
  <c r="F1939" i="3" s="1" a="1"/>
  <c r="F1939" i="3" s="1"/>
  <c r="M1926" i="3"/>
  <c r="V2402" i="3"/>
  <c r="F2418" i="3" s="1" a="1"/>
  <c r="F2418" i="3" s="1"/>
  <c r="M2402" i="3"/>
  <c r="V2302" i="3"/>
  <c r="F2316" i="3" s="1" a="1"/>
  <c r="F2316" i="3" s="1"/>
  <c r="M2302" i="3"/>
  <c r="F2128" i="16"/>
  <c r="F2128" i="14"/>
  <c r="F2042" i="14"/>
  <c r="F2042" i="16"/>
  <c r="V2153" i="3"/>
  <c r="F2253" i="3" s="1" a="1"/>
  <c r="F2253" i="3" s="1"/>
  <c r="M2153" i="3"/>
  <c r="V2057" i="3"/>
  <c r="F2163" i="3" s="1" a="1"/>
  <c r="F2163" i="3" s="1"/>
  <c r="M2057" i="3"/>
  <c r="F2206" i="14"/>
  <c r="F2206" i="16"/>
  <c r="F2259" i="14"/>
  <c r="F2259" i="16"/>
  <c r="V2221" i="3"/>
  <c r="F2235" i="3" s="1" a="1"/>
  <c r="F2235" i="3" s="1"/>
  <c r="M2221" i="3"/>
  <c r="V2277" i="3"/>
  <c r="F2289" i="3" s="1" a="1"/>
  <c r="F2289" i="3" s="1"/>
  <c r="M2277" i="3"/>
  <c r="G2047" i="3" a="1"/>
  <c r="G2047" i="3" s="1"/>
  <c r="W2047" i="3" s="1"/>
  <c r="H1841" i="14"/>
  <c r="P1867" i="3"/>
  <c r="P1657" i="3"/>
  <c r="O1867" i="3"/>
  <c r="G1867" i="16"/>
  <c r="P1675" i="3"/>
  <c r="I1855" i="14"/>
  <c r="J1855" i="14" s="1"/>
  <c r="K1855" i="14" s="1"/>
  <c r="H1841" i="16"/>
  <c r="P1447" i="3"/>
  <c r="P1670" i="3"/>
  <c r="P1558" i="3"/>
  <c r="P1770" i="3"/>
  <c r="P1493" i="3"/>
  <c r="P1564" i="3"/>
  <c r="P1562" i="3"/>
  <c r="P1577" i="3"/>
  <c r="P1550" i="3"/>
  <c r="P1620" i="3"/>
  <c r="P1575" i="3"/>
  <c r="O1559" i="3"/>
  <c r="P1725" i="3"/>
  <c r="N1572" i="3"/>
  <c r="O1572" i="3" s="1"/>
  <c r="N1707" i="3"/>
  <c r="P1707" i="3" s="1"/>
  <c r="N1631" i="3"/>
  <c r="O1631" i="3" s="1"/>
  <c r="N1648" i="3"/>
  <c r="O1648" i="3" s="1"/>
  <c r="N1585" i="3"/>
  <c r="P1585" i="3" s="1"/>
  <c r="M2224" i="3"/>
  <c r="F2241" i="3" a="1"/>
  <c r="F2241" i="3" s="1"/>
  <c r="V2241" i="3" s="1"/>
  <c r="M2162" i="3"/>
  <c r="F2172" i="3" a="1"/>
  <c r="F2172" i="3" s="1"/>
  <c r="V2172" i="3" s="1"/>
  <c r="M2130" i="3"/>
  <c r="F2155" i="3" a="1"/>
  <c r="F2155" i="3" s="1"/>
  <c r="V2155" i="3" s="1"/>
  <c r="M1872" i="3"/>
  <c r="F2032" i="3" a="1"/>
  <c r="F2032" i="3" s="1"/>
  <c r="V2032" i="3" s="1"/>
  <c r="I1855" i="16"/>
  <c r="H1855" i="16" s="1"/>
  <c r="F2125" i="14"/>
  <c r="F2125" i="16"/>
  <c r="M2143" i="3"/>
  <c r="N1643" i="3"/>
  <c r="O1643" i="3" s="1"/>
  <c r="N1560" i="3"/>
  <c r="O1560" i="3" s="1"/>
  <c r="N1533" i="3"/>
  <c r="O1533" i="3" s="1"/>
  <c r="M2295" i="3"/>
  <c r="F2303" i="3" a="1"/>
  <c r="F2303" i="3" s="1"/>
  <c r="V2303" i="3" s="1"/>
  <c r="N2033" i="3"/>
  <c r="O2033" i="3" s="1"/>
  <c r="N1450" i="3"/>
  <c r="O1450" i="3" s="1"/>
  <c r="N1628" i="3"/>
  <c r="P1628" i="3" s="1"/>
  <c r="N1651" i="3"/>
  <c r="O1651" i="3" s="1"/>
  <c r="N1531" i="3"/>
  <c r="O1531" i="3" s="1"/>
  <c r="M2218" i="3"/>
  <c r="N1511" i="3"/>
  <c r="O1511" i="3" s="1"/>
  <c r="M2376" i="3"/>
  <c r="F2384" i="3" a="1"/>
  <c r="F2384" i="3" s="1"/>
  <c r="V2384" i="3" s="1"/>
  <c r="M1961" i="3"/>
  <c r="N1566" i="3"/>
  <c r="O1566" i="3" s="1"/>
  <c r="M2150" i="3"/>
  <c r="F2252" i="3" a="1"/>
  <c r="F2252" i="3" s="1"/>
  <c r="V2252" i="3" s="1"/>
  <c r="M2198" i="3"/>
  <c r="H1438" i="14"/>
  <c r="H1696" i="14"/>
  <c r="H1456" i="14"/>
  <c r="H1521" i="14"/>
  <c r="H1600" i="16"/>
  <c r="H1525" i="14"/>
  <c r="H1541" i="14"/>
  <c r="F2282" i="16"/>
  <c r="F2282" i="14"/>
  <c r="H1534" i="16"/>
  <c r="H1443" i="16"/>
  <c r="H1438" i="16"/>
  <c r="H1569" i="14"/>
  <c r="G1547" i="14"/>
  <c r="G1547" i="16"/>
  <c r="F2146" i="14"/>
  <c r="F2146" i="16"/>
  <c r="H1739" i="16"/>
  <c r="J1739" i="16"/>
  <c r="K1739" i="16" s="1"/>
  <c r="G1457" i="14"/>
  <c r="G1457" i="16"/>
  <c r="I1609" i="14"/>
  <c r="J1609" i="14" s="1"/>
  <c r="K1609" i="14" s="1"/>
  <c r="I1609" i="16"/>
  <c r="J1609" i="16" s="1"/>
  <c r="K1609" i="16" s="1"/>
  <c r="F2210" i="14"/>
  <c r="F2210" i="16"/>
  <c r="H1600" i="14"/>
  <c r="H1551" i="14"/>
  <c r="F1892" i="3" a="1"/>
  <c r="F1892" i="3" s="1"/>
  <c r="V1892" i="3" s="1"/>
  <c r="H1739" i="14"/>
  <c r="H1541" i="16"/>
  <c r="I1459" i="14"/>
  <c r="J1459" i="14" s="1"/>
  <c r="K1459" i="14" s="1"/>
  <c r="I1459" i="16"/>
  <c r="J1459" i="16" s="1"/>
  <c r="K1459" i="16" s="1"/>
  <c r="F2135" i="14"/>
  <c r="F2135" i="16"/>
  <c r="F1945" i="14"/>
  <c r="F1945" i="16"/>
  <c r="I1601" i="14"/>
  <c r="J1601" i="14" s="1"/>
  <c r="K1601" i="14" s="1"/>
  <c r="I1601" i="16"/>
  <c r="J1601" i="16" s="1"/>
  <c r="K1601" i="16" s="1"/>
  <c r="I1500" i="14"/>
  <c r="J1500" i="14" s="1"/>
  <c r="K1500" i="14" s="1"/>
  <c r="I1500" i="16"/>
  <c r="J1500" i="16" s="1"/>
  <c r="K1500" i="16" s="1"/>
  <c r="I1440" i="14"/>
  <c r="J1440" i="14" s="1"/>
  <c r="K1440" i="14" s="1"/>
  <c r="I1440" i="16"/>
  <c r="J1440" i="16" s="1"/>
  <c r="K1440" i="16" s="1"/>
  <c r="H1432" i="16"/>
  <c r="F1858" i="14"/>
  <c r="F1858" i="16"/>
  <c r="H1521" i="16"/>
  <c r="I1532" i="14"/>
  <c r="J1532" i="14" s="1"/>
  <c r="K1532" i="14" s="1"/>
  <c r="I1532" i="16"/>
  <c r="J1532" i="16" s="1"/>
  <c r="K1532" i="16" s="1"/>
  <c r="F2134" i="14"/>
  <c r="F2134" i="16"/>
  <c r="F2408" i="3" a="1"/>
  <c r="F2408" i="3" s="1"/>
  <c r="V2408" i="3" s="1"/>
  <c r="H1696" i="16"/>
  <c r="J1696" i="16"/>
  <c r="K1696" i="16" s="1"/>
  <c r="I1527" i="14"/>
  <c r="J1527" i="14" s="1"/>
  <c r="K1527" i="14" s="1"/>
  <c r="I1527" i="16"/>
  <c r="J1527" i="16" s="1"/>
  <c r="K1527" i="16" s="1"/>
  <c r="G1455" i="14"/>
  <c r="G1455" i="16"/>
  <c r="G1434" i="14"/>
  <c r="G1434" i="16"/>
  <c r="H1456" i="16"/>
  <c r="H1432" i="14"/>
  <c r="H1534" i="14"/>
  <c r="F2159" i="3" a="1"/>
  <c r="F2159" i="3" s="1"/>
  <c r="V2159" i="3" s="1"/>
  <c r="F2203" i="14"/>
  <c r="F2203" i="16"/>
  <c r="F2175" i="3" a="1"/>
  <c r="F2175" i="3" s="1"/>
  <c r="V2175" i="3" s="1"/>
  <c r="I1554" i="14"/>
  <c r="J1554" i="14" s="1"/>
  <c r="K1554" i="14" s="1"/>
  <c r="I1554" i="16"/>
  <c r="J1554" i="16" s="1"/>
  <c r="K1554" i="16" s="1"/>
  <c r="G1576" i="14"/>
  <c r="G1576" i="16"/>
  <c r="I1506" i="14"/>
  <c r="J1506" i="14" s="1"/>
  <c r="K1506" i="14" s="1"/>
  <c r="I1506" i="16"/>
  <c r="J1506" i="16" s="1"/>
  <c r="K1506" i="16" s="1"/>
  <c r="I1483" i="14"/>
  <c r="J1483" i="14" s="1"/>
  <c r="K1483" i="14" s="1"/>
  <c r="I1483" i="16"/>
  <c r="J1483" i="16" s="1"/>
  <c r="K1483" i="16" s="1"/>
  <c r="H1525" i="16"/>
  <c r="H1464" i="16"/>
  <c r="H1418" i="16"/>
  <c r="G1555" i="14"/>
  <c r="G1555" i="16"/>
  <c r="I1548" i="14"/>
  <c r="J1548" i="14" s="1"/>
  <c r="K1548" i="14" s="1"/>
  <c r="I1548" i="16"/>
  <c r="J1548" i="16" s="1"/>
  <c r="K1548" i="16" s="1"/>
  <c r="G1544" i="14"/>
  <c r="G1544" i="16"/>
  <c r="G1759" i="14"/>
  <c r="G1759" i="16"/>
  <c r="G1660" i="14"/>
  <c r="G1660" i="16"/>
  <c r="I1537" i="14"/>
  <c r="J1537" i="14" s="1"/>
  <c r="K1537" i="14" s="1"/>
  <c r="I1537" i="16"/>
  <c r="J1537" i="16" s="1"/>
  <c r="K1537" i="16" s="1"/>
  <c r="G1452" i="14"/>
  <c r="G1452" i="16"/>
  <c r="I1417" i="14"/>
  <c r="J1417" i="14" s="1"/>
  <c r="K1417" i="14" s="1"/>
  <c r="I1417" i="16"/>
  <c r="J1417" i="16" s="1"/>
  <c r="K1417" i="16" s="1"/>
  <c r="F2361" i="14"/>
  <c r="F2361" i="16"/>
  <c r="F2164" i="3" a="1"/>
  <c r="F2164" i="3" s="1"/>
  <c r="V2164" i="3" s="1"/>
  <c r="H1443" i="14"/>
  <c r="G1475" i="14"/>
  <c r="G1475" i="16"/>
  <c r="G1542" i="14"/>
  <c r="G1542" i="16"/>
  <c r="I1615" i="14"/>
  <c r="J1615" i="14" s="1"/>
  <c r="K1615" i="14" s="1"/>
  <c r="I1615" i="16"/>
  <c r="J1615" i="16" s="1"/>
  <c r="K1615" i="16" s="1"/>
  <c r="G1709" i="14"/>
  <c r="G1709" i="16"/>
  <c r="G1655" i="14"/>
  <c r="G1655" i="16"/>
  <c r="G1608" i="14"/>
  <c r="G1608" i="16"/>
  <c r="H1569" i="16"/>
  <c r="H1464" i="14"/>
  <c r="H1551" i="16"/>
  <c r="F1876" i="3" a="1"/>
  <c r="F1876" i="3" s="1"/>
  <c r="V1876" i="3" s="1"/>
  <c r="F2192" i="14"/>
  <c r="F2192" i="16"/>
  <c r="H1418" i="14"/>
  <c r="G1656" i="3" a="1"/>
  <c r="G1656" i="3" s="1"/>
  <c r="W1656" i="3" s="1"/>
  <c r="G1879" i="3" a="1"/>
  <c r="G1879" i="3" s="1"/>
  <c r="W1879" i="3" s="1"/>
  <c r="G1570" i="3" a="1"/>
  <c r="G1570" i="3" s="1"/>
  <c r="W1570" i="3" s="1"/>
  <c r="G1582" i="3" a="1"/>
  <c r="G1582" i="3" s="1"/>
  <c r="W1582" i="3" s="1"/>
  <c r="G1827" i="3" a="1"/>
  <c r="G1827" i="3" s="1"/>
  <c r="W1827" i="3" s="1"/>
  <c r="G1690" i="3" a="1"/>
  <c r="G1690" i="3" s="1"/>
  <c r="W1690" i="3" s="1"/>
  <c r="G1505" i="3" a="1"/>
  <c r="G1505" i="3" s="1"/>
  <c r="W1505" i="3" s="1"/>
  <c r="G1683" i="3" a="1"/>
  <c r="G1683" i="3" s="1"/>
  <c r="W1683" i="3" s="1"/>
  <c r="G1571" i="3" a="1"/>
  <c r="G1571" i="3" s="1"/>
  <c r="W1571" i="3" s="1"/>
  <c r="G1637" i="3" a="1"/>
  <c r="G1637" i="3" s="1"/>
  <c r="W1637" i="3" s="1"/>
  <c r="G1598" i="3" a="1"/>
  <c r="G1598" i="3" s="1"/>
  <c r="W1598" i="3" s="1"/>
  <c r="G1591" i="3" a="1"/>
  <c r="G1591" i="3" s="1"/>
  <c r="W1591" i="3" s="1"/>
  <c r="G1674" i="3" a="1"/>
  <c r="G1674" i="3" s="1"/>
  <c r="W1674" i="3" s="1"/>
  <c r="G1578" i="3" a="1"/>
  <c r="G1578" i="3" s="1"/>
  <c r="W1578" i="3" s="1"/>
  <c r="G1561" i="3" a="1"/>
  <c r="G1561" i="3" s="1"/>
  <c r="W1561" i="3" s="1"/>
  <c r="F2277" i="16" l="1"/>
  <c r="F2277" i="14"/>
  <c r="F2057" i="14"/>
  <c r="F2057" i="16"/>
  <c r="F2302" i="14"/>
  <c r="F2302" i="16"/>
  <c r="F2349" i="14"/>
  <c r="F2349" i="16"/>
  <c r="V2289" i="3"/>
  <c r="F2304" i="3" s="1" a="1"/>
  <c r="F2304" i="3" s="1"/>
  <c r="M2289" i="3"/>
  <c r="V2163" i="3"/>
  <c r="F2173" i="3" s="1" a="1"/>
  <c r="F2173" i="3" s="1"/>
  <c r="M2163" i="3"/>
  <c r="V2316" i="3"/>
  <c r="F2331" i="3" s="1" a="1"/>
  <c r="F2331" i="3" s="1"/>
  <c r="M2316" i="3"/>
  <c r="V2362" i="3"/>
  <c r="F2377" i="3" s="1" a="1"/>
  <c r="F2377" i="3" s="1"/>
  <c r="M2362" i="3"/>
  <c r="F2221" i="14"/>
  <c r="F2221" i="16"/>
  <c r="F2153" i="16"/>
  <c r="F2153" i="14"/>
  <c r="F2402" i="14"/>
  <c r="F2402" i="16"/>
  <c r="F2285" i="14"/>
  <c r="F2285" i="16"/>
  <c r="V2235" i="3"/>
  <c r="F2346" i="3" s="1" a="1"/>
  <c r="F2346" i="3" s="1"/>
  <c r="M2235" i="3"/>
  <c r="V2253" i="3"/>
  <c r="F2266" i="3" s="1" a="1"/>
  <c r="F2266" i="3" s="1"/>
  <c r="M2253" i="3"/>
  <c r="V2418" i="3"/>
  <c r="F2428" i="3" s="1" a="1"/>
  <c r="F2428" i="3" s="1"/>
  <c r="M2418" i="3"/>
  <c r="V2299" i="3"/>
  <c r="F2311" i="3" s="1" a="1"/>
  <c r="F2311" i="3" s="1"/>
  <c r="M2299" i="3"/>
  <c r="F1926" i="14"/>
  <c r="F1926" i="16"/>
  <c r="F1791" i="16"/>
  <c r="F1791" i="14"/>
  <c r="F1779" i="16"/>
  <c r="F1779" i="14"/>
  <c r="V1883" i="3"/>
  <c r="F1898" i="3" s="1" a="1"/>
  <c r="F1898" i="3" s="1"/>
  <c r="M1883" i="3"/>
  <c r="V1806" i="3"/>
  <c r="F1810" i="3" s="1" a="1"/>
  <c r="F1810" i="3" s="1"/>
  <c r="M1806" i="3"/>
  <c r="F2036" i="14"/>
  <c r="F2036" i="16"/>
  <c r="V1939" i="3"/>
  <c r="F1958" i="3" s="1" a="1"/>
  <c r="F1958" i="3" s="1"/>
  <c r="M1939" i="3"/>
  <c r="V2051" i="3"/>
  <c r="F2169" i="3" s="1" a="1"/>
  <c r="F2169" i="3" s="1"/>
  <c r="M2051" i="3"/>
  <c r="I1867" i="14"/>
  <c r="J1867" i="14" s="1"/>
  <c r="K1867" i="14" s="1"/>
  <c r="P1648" i="3"/>
  <c r="O1585" i="3"/>
  <c r="H1855" i="14"/>
  <c r="I1867" i="16"/>
  <c r="H1867" i="16" s="1"/>
  <c r="G2064" i="3" a="1"/>
  <c r="G2064" i="3" s="1"/>
  <c r="N2047" i="3"/>
  <c r="G2047" i="16" s="1"/>
  <c r="P1450" i="3"/>
  <c r="O1628" i="3"/>
  <c r="P1572" i="3"/>
  <c r="P1643" i="3"/>
  <c r="P2033" i="3"/>
  <c r="I2033" i="14" s="1"/>
  <c r="J2033" i="14" s="1"/>
  <c r="K2033" i="14" s="1"/>
  <c r="G2033" i="14"/>
  <c r="P1651" i="3"/>
  <c r="P1511" i="3"/>
  <c r="J1855" i="16"/>
  <c r="K1855" i="16" s="1"/>
  <c r="P1631" i="3"/>
  <c r="H1527" i="14"/>
  <c r="P1533" i="3"/>
  <c r="P1531" i="3"/>
  <c r="O1707" i="3"/>
  <c r="H1506" i="16"/>
  <c r="P1566" i="3"/>
  <c r="G2033" i="16"/>
  <c r="N1591" i="3"/>
  <c r="O1591" i="3" s="1"/>
  <c r="M2175" i="3"/>
  <c r="F2191" i="3" a="1"/>
  <c r="F2191" i="3" s="1"/>
  <c r="V2191" i="3" s="1"/>
  <c r="M2408" i="3"/>
  <c r="F2424" i="3" a="1"/>
  <c r="F2424" i="3" s="1"/>
  <c r="V2424" i="3" s="1"/>
  <c r="N1582" i="3"/>
  <c r="O1582" i="3" s="1"/>
  <c r="N1570" i="3"/>
  <c r="P1570" i="3" s="1"/>
  <c r="M2241" i="3"/>
  <c r="F2249" i="3" a="1"/>
  <c r="F2249" i="3" s="1"/>
  <c r="V2249" i="3" s="1"/>
  <c r="P1560" i="3"/>
  <c r="N1571" i="3"/>
  <c r="O1571" i="3" s="1"/>
  <c r="N1598" i="3"/>
  <c r="O1598" i="3" s="1"/>
  <c r="N1637" i="3"/>
  <c r="O1637" i="3" s="1"/>
  <c r="M1892" i="3"/>
  <c r="F1901" i="3" a="1"/>
  <c r="F1901" i="3" s="1"/>
  <c r="V1901" i="3" s="1"/>
  <c r="N1879" i="3"/>
  <c r="O1879" i="3" s="1"/>
  <c r="M1876" i="3"/>
  <c r="F1888" i="3" a="1"/>
  <c r="F1888" i="3" s="1"/>
  <c r="V1888" i="3" s="1"/>
  <c r="M2159" i="3"/>
  <c r="F2168" i="3" a="1"/>
  <c r="F2168" i="3" s="1"/>
  <c r="V2168" i="3" s="1"/>
  <c r="M2032" i="3"/>
  <c r="F2049" i="3" a="1"/>
  <c r="F2049" i="3" s="1"/>
  <c r="V2049" i="3" s="1"/>
  <c r="M2172" i="3"/>
  <c r="F2189" i="3" a="1"/>
  <c r="F2189" i="3" s="1"/>
  <c r="V2189" i="3" s="1"/>
  <c r="N1683" i="3"/>
  <c r="O1683" i="3" s="1"/>
  <c r="N1656" i="3"/>
  <c r="O1656" i="3" s="1"/>
  <c r="N1561" i="3"/>
  <c r="O1561" i="3" s="1"/>
  <c r="M2164" i="3"/>
  <c r="F2174" i="3" a="1"/>
  <c r="F2174" i="3" s="1"/>
  <c r="V2174" i="3" s="1"/>
  <c r="M2252" i="3"/>
  <c r="M2303" i="3"/>
  <c r="F2319" i="3" a="1"/>
  <c r="F2319" i="3" s="1"/>
  <c r="V2319" i="3" s="1"/>
  <c r="N1505" i="3"/>
  <c r="O1505" i="3" s="1"/>
  <c r="N1578" i="3"/>
  <c r="P1578" i="3" s="1"/>
  <c r="M2384" i="3"/>
  <c r="F2397" i="3" a="1"/>
  <c r="F2397" i="3" s="1"/>
  <c r="V2397" i="3" s="1"/>
  <c r="M2155" i="3"/>
  <c r="F2314" i="3" a="1"/>
  <c r="F2314" i="3" s="1"/>
  <c r="V2314" i="3" s="1"/>
  <c r="N1690" i="3"/>
  <c r="O1690" i="3" s="1"/>
  <c r="N1674" i="3"/>
  <c r="P1674" i="3" s="1"/>
  <c r="N1827" i="3"/>
  <c r="O1827" i="3" s="1"/>
  <c r="F2130" i="14"/>
  <c r="F2130" i="16"/>
  <c r="H1417" i="14"/>
  <c r="H1506" i="14"/>
  <c r="H1548" i="14"/>
  <c r="H1483" i="14"/>
  <c r="H1609" i="14"/>
  <c r="F2295" i="14"/>
  <c r="F2295" i="16"/>
  <c r="H1537" i="14"/>
  <c r="H1459" i="14"/>
  <c r="H1500" i="14"/>
  <c r="H1554" i="14"/>
  <c r="H1537" i="16"/>
  <c r="H1601" i="14"/>
  <c r="F1877" i="14"/>
  <c r="F1877" i="16"/>
  <c r="G1516" i="14"/>
  <c r="G1516" i="16"/>
  <c r="I1655" i="14"/>
  <c r="J1655" i="14" s="1"/>
  <c r="K1655" i="14" s="1"/>
  <c r="I1655" i="16"/>
  <c r="J1655" i="16" s="1"/>
  <c r="K1655" i="16" s="1"/>
  <c r="I1660" i="14"/>
  <c r="J1660" i="14" s="1"/>
  <c r="K1660" i="14" s="1"/>
  <c r="I1660" i="16"/>
  <c r="J1660" i="16" s="1"/>
  <c r="K1660" i="16" s="1"/>
  <c r="G1627" i="14"/>
  <c r="G1627" i="16"/>
  <c r="I1544" i="14"/>
  <c r="J1544" i="14" s="1"/>
  <c r="K1544" i="14" s="1"/>
  <c r="I1544" i="16"/>
  <c r="J1544" i="16" s="1"/>
  <c r="K1544" i="16" s="1"/>
  <c r="F2300" i="3" a="1"/>
  <c r="F2300" i="3" s="1"/>
  <c r="V2300" i="3" s="1"/>
  <c r="H1615" i="16"/>
  <c r="H1417" i="16"/>
  <c r="H1548" i="16"/>
  <c r="H1483" i="16"/>
  <c r="F2152" i="14"/>
  <c r="F2152" i="16"/>
  <c r="F1872" i="14"/>
  <c r="F1872" i="16"/>
  <c r="H1440" i="14"/>
  <c r="F2162" i="14"/>
  <c r="F2162" i="16"/>
  <c r="I1434" i="14"/>
  <c r="J1434" i="14" s="1"/>
  <c r="K1434" i="14" s="1"/>
  <c r="I1434" i="16"/>
  <c r="J1434" i="16" s="1"/>
  <c r="K1434" i="16" s="1"/>
  <c r="I1608" i="14"/>
  <c r="J1608" i="14" s="1"/>
  <c r="K1608" i="14" s="1"/>
  <c r="I1608" i="16"/>
  <c r="J1608" i="16" s="1"/>
  <c r="K1608" i="16" s="1"/>
  <c r="H1500" i="16"/>
  <c r="H1459" i="16"/>
  <c r="G1613" i="14"/>
  <c r="G1613" i="16"/>
  <c r="I1555" i="14"/>
  <c r="J1555" i="14" s="1"/>
  <c r="K1555" i="14" s="1"/>
  <c r="I1555" i="16"/>
  <c r="J1555" i="16" s="1"/>
  <c r="K1555" i="16" s="1"/>
  <c r="G1567" i="14"/>
  <c r="G1567" i="16"/>
  <c r="I1455" i="14"/>
  <c r="J1455" i="14" s="1"/>
  <c r="K1455" i="14" s="1"/>
  <c r="I1455" i="16"/>
  <c r="J1455" i="16" s="1"/>
  <c r="K1455" i="16" s="1"/>
  <c r="I1475" i="14"/>
  <c r="J1475" i="14" s="1"/>
  <c r="K1475" i="14" s="1"/>
  <c r="I1475" i="16"/>
  <c r="J1475" i="16" s="1"/>
  <c r="K1475" i="16" s="1"/>
  <c r="G1621" i="14"/>
  <c r="G1621" i="16"/>
  <c r="I1759" i="14"/>
  <c r="J1759" i="14" s="1"/>
  <c r="K1759" i="14" s="1"/>
  <c r="I1759" i="16"/>
  <c r="J1759" i="16" s="1"/>
  <c r="K1759" i="16" s="1"/>
  <c r="G1641" i="14"/>
  <c r="G1641" i="16"/>
  <c r="I1709" i="14"/>
  <c r="J1709" i="14" s="1"/>
  <c r="K1709" i="14" s="1"/>
  <c r="I1709" i="16"/>
  <c r="G1545" i="14"/>
  <c r="G1545" i="16"/>
  <c r="H1615" i="14"/>
  <c r="H1532" i="16"/>
  <c r="F2224" i="14"/>
  <c r="F2224" i="16"/>
  <c r="G1694" i="14"/>
  <c r="G1694" i="16"/>
  <c r="I1576" i="14"/>
  <c r="J1576" i="14" s="1"/>
  <c r="K1576" i="14" s="1"/>
  <c r="I1576" i="16"/>
  <c r="J1576" i="16" s="1"/>
  <c r="K1576" i="16" s="1"/>
  <c r="I1547" i="14"/>
  <c r="J1547" i="14" s="1"/>
  <c r="K1547" i="14" s="1"/>
  <c r="I1547" i="16"/>
  <c r="J1547" i="16" s="1"/>
  <c r="K1547" i="16" s="1"/>
  <c r="I1452" i="14"/>
  <c r="J1452" i="14" s="1"/>
  <c r="K1452" i="14" s="1"/>
  <c r="I1452" i="16"/>
  <c r="J1452" i="16" s="1"/>
  <c r="K1452" i="16" s="1"/>
  <c r="G1437" i="14"/>
  <c r="G1437" i="16"/>
  <c r="G1557" i="14"/>
  <c r="G1557" i="16"/>
  <c r="H1554" i="16"/>
  <c r="F2231" i="3" a="1"/>
  <c r="F2231" i="3" s="1"/>
  <c r="V2231" i="3" s="1"/>
  <c r="F2393" i="14"/>
  <c r="F2393" i="16"/>
  <c r="H1532" i="14"/>
  <c r="F2150" i="14"/>
  <c r="F2150" i="16"/>
  <c r="H1609" i="16"/>
  <c r="F1864" i="14"/>
  <c r="F1864" i="16"/>
  <c r="G1553" i="14"/>
  <c r="G1553" i="16"/>
  <c r="F2376" i="14"/>
  <c r="F2376" i="16"/>
  <c r="F2143" i="14"/>
  <c r="F2143" i="16"/>
  <c r="F2265" i="3" a="1"/>
  <c r="F2265" i="3" s="1"/>
  <c r="V2265" i="3" s="1"/>
  <c r="F2058" i="14"/>
  <c r="F2058" i="16"/>
  <c r="I1542" i="14"/>
  <c r="J1542" i="14" s="1"/>
  <c r="K1542" i="14" s="1"/>
  <c r="I1542" i="16"/>
  <c r="J1542" i="16" s="1"/>
  <c r="K1542" i="16" s="1"/>
  <c r="G1497" i="14"/>
  <c r="G1497" i="16"/>
  <c r="I1457" i="14"/>
  <c r="J1457" i="14" s="1"/>
  <c r="K1457" i="14" s="1"/>
  <c r="I1457" i="16"/>
  <c r="J1457" i="16" s="1"/>
  <c r="K1457" i="16" s="1"/>
  <c r="G1454" i="14"/>
  <c r="G1454" i="16"/>
  <c r="G1518" i="14"/>
  <c r="G1518" i="16"/>
  <c r="H1527" i="16"/>
  <c r="H1440" i="16"/>
  <c r="H1601" i="16"/>
  <c r="F2077" i="3" a="1"/>
  <c r="F2077" i="3" s="1"/>
  <c r="V2077" i="3" s="1"/>
  <c r="G1581" i="3" a="1"/>
  <c r="G1581" i="3" s="1"/>
  <c r="W1581" i="3" s="1"/>
  <c r="G1668" i="3" a="1"/>
  <c r="G1668" i="3" s="1"/>
  <c r="W1668" i="3" s="1"/>
  <c r="G1642" i="3" a="1"/>
  <c r="G1642" i="3" s="1"/>
  <c r="W1642" i="3" s="1"/>
  <c r="G1573" i="3" a="1"/>
  <c r="G1573" i="3" s="1"/>
  <c r="W1573" i="3" s="1"/>
  <c r="G1546" i="3" a="1"/>
  <c r="G1546" i="3" s="1"/>
  <c r="W1546" i="3" s="1"/>
  <c r="G1650" i="3" a="1"/>
  <c r="G1650" i="3" s="1"/>
  <c r="W1650" i="3" s="1"/>
  <c r="G1526" i="3" a="1"/>
  <c r="G1526" i="3" s="1"/>
  <c r="W1526" i="3" s="1"/>
  <c r="G1665" i="3" a="1"/>
  <c r="G1665" i="3" s="1"/>
  <c r="W1665" i="3" s="1"/>
  <c r="G1599" i="3" a="1"/>
  <c r="G1599" i="3" s="1"/>
  <c r="W1599" i="3" s="1"/>
  <c r="G1644" i="3" a="1"/>
  <c r="G1644" i="3" s="1"/>
  <c r="W1644" i="3" s="1"/>
  <c r="G1556" i="3" a="1"/>
  <c r="G1556" i="3" s="1"/>
  <c r="W1556" i="3" s="1"/>
  <c r="G1590" i="3" a="1"/>
  <c r="G1590" i="3" s="1"/>
  <c r="W1590" i="3" s="1"/>
  <c r="G1716" i="3" a="1"/>
  <c r="G1716" i="3" s="1"/>
  <c r="W1716" i="3" s="1"/>
  <c r="G1653" i="3" a="1"/>
  <c r="G1653" i="3" s="1"/>
  <c r="W1653" i="3" s="1"/>
  <c r="W2064" i="3" l="1"/>
  <c r="G2069" i="3" s="1" a="1"/>
  <c r="G2069" i="3" s="1"/>
  <c r="F2051" i="16"/>
  <c r="F2051" i="14"/>
  <c r="F1883" i="14"/>
  <c r="F1883" i="16"/>
  <c r="F2299" i="14"/>
  <c r="F2299" i="16"/>
  <c r="F2362" i="16"/>
  <c r="F2362" i="14"/>
  <c r="V2169" i="3"/>
  <c r="F2187" i="3" s="1" a="1"/>
  <c r="F2187" i="3" s="1"/>
  <c r="M2169" i="3"/>
  <c r="V1898" i="3"/>
  <c r="F1913" i="3" s="1" a="1"/>
  <c r="F1913" i="3" s="1"/>
  <c r="M1898" i="3"/>
  <c r="V2311" i="3"/>
  <c r="F2326" i="3" s="1" a="1"/>
  <c r="F2326" i="3" s="1"/>
  <c r="M2311" i="3"/>
  <c r="V2377" i="3"/>
  <c r="F2401" i="3" s="1" a="1"/>
  <c r="F2401" i="3" s="1"/>
  <c r="M2377" i="3"/>
  <c r="F1939" i="14"/>
  <c r="F1939" i="16"/>
  <c r="F2418" i="16"/>
  <c r="F2418" i="14"/>
  <c r="F2316" i="16"/>
  <c r="F2316" i="14"/>
  <c r="V1958" i="3"/>
  <c r="F2025" i="3" s="1" a="1"/>
  <c r="F2025" i="3" s="1"/>
  <c r="M1958" i="3"/>
  <c r="V2428" i="3"/>
  <c r="M2428" i="3"/>
  <c r="V2331" i="3"/>
  <c r="M2331" i="3"/>
  <c r="F2253" i="16"/>
  <c r="F2253" i="14"/>
  <c r="F2163" i="14"/>
  <c r="F2163" i="16"/>
  <c r="V2266" i="3"/>
  <c r="F2274" i="3" s="1" a="1"/>
  <c r="F2274" i="3" s="1"/>
  <c r="M2266" i="3"/>
  <c r="V2173" i="3"/>
  <c r="F2190" i="3" s="1" a="1"/>
  <c r="F2190" i="3" s="1"/>
  <c r="M2173" i="3"/>
  <c r="F1806" i="14"/>
  <c r="F1806" i="16"/>
  <c r="F2235" i="14"/>
  <c r="F2235" i="16"/>
  <c r="F2289" i="14"/>
  <c r="F2289" i="16"/>
  <c r="V1810" i="3"/>
  <c r="F1881" i="3" s="1" a="1"/>
  <c r="F1881" i="3" s="1"/>
  <c r="M1810" i="3"/>
  <c r="V2346" i="3"/>
  <c r="F2352" i="3" s="1" a="1"/>
  <c r="F2352" i="3" s="1"/>
  <c r="M2346" i="3"/>
  <c r="V2304" i="3"/>
  <c r="F2318" i="3" s="1" a="1"/>
  <c r="F2318" i="3" s="1"/>
  <c r="M2304" i="3"/>
  <c r="H1867" i="14"/>
  <c r="J1867" i="16"/>
  <c r="K1867" i="16" s="1"/>
  <c r="N2064" i="3"/>
  <c r="P2064" i="3" s="1"/>
  <c r="G2047" i="14"/>
  <c r="I2033" i="16"/>
  <c r="H2033" i="16" s="1"/>
  <c r="P2047" i="3"/>
  <c r="O2047" i="3"/>
  <c r="O1674" i="3"/>
  <c r="O1578" i="3"/>
  <c r="O1570" i="3"/>
  <c r="P1582" i="3"/>
  <c r="P1505" i="3"/>
  <c r="P1637" i="3"/>
  <c r="P1591" i="3"/>
  <c r="P1656" i="3"/>
  <c r="P1827" i="3"/>
  <c r="P1561" i="3"/>
  <c r="N1653" i="3"/>
  <c r="P1653" i="3" s="1"/>
  <c r="N1716" i="3"/>
  <c r="O1716" i="3" s="1"/>
  <c r="N1546" i="3"/>
  <c r="O1546" i="3" s="1"/>
  <c r="M2300" i="3"/>
  <c r="F2309" i="3" a="1"/>
  <c r="F2309" i="3" s="1"/>
  <c r="V2309" i="3" s="1"/>
  <c r="N1650" i="3"/>
  <c r="P1650" i="3" s="1"/>
  <c r="N1590" i="3"/>
  <c r="P1590" i="3" s="1"/>
  <c r="N1573" i="3"/>
  <c r="O1573" i="3" s="1"/>
  <c r="M2174" i="3"/>
  <c r="F2182" i="3" a="1"/>
  <c r="F2182" i="3" s="1"/>
  <c r="V2182" i="3" s="1"/>
  <c r="P1683" i="3"/>
  <c r="M2191" i="3"/>
  <c r="F2197" i="3" a="1"/>
  <c r="F2197" i="3" s="1"/>
  <c r="V2197" i="3" s="1"/>
  <c r="N1642" i="3"/>
  <c r="O1642" i="3" s="1"/>
  <c r="P1598" i="3"/>
  <c r="M2314" i="3"/>
  <c r="F2329" i="3" a="1"/>
  <c r="F2329" i="3" s="1"/>
  <c r="V2329" i="3" s="1"/>
  <c r="M2077" i="3"/>
  <c r="F2092" i="3" a="1"/>
  <c r="F2092" i="3" s="1"/>
  <c r="V2092" i="3" s="1"/>
  <c r="N1556" i="3"/>
  <c r="O1556" i="3" s="1"/>
  <c r="M1888" i="3"/>
  <c r="F1899" i="3" a="1"/>
  <c r="F1899" i="3" s="1"/>
  <c r="V1899" i="3" s="1"/>
  <c r="M2168" i="3"/>
  <c r="M2265" i="3"/>
  <c r="F2284" i="3" a="1"/>
  <c r="F2284" i="3" s="1"/>
  <c r="V2284" i="3" s="1"/>
  <c r="M2049" i="3"/>
  <c r="F2063" i="3" a="1"/>
  <c r="F2063" i="3" s="1"/>
  <c r="V2063" i="3" s="1"/>
  <c r="M2319" i="3"/>
  <c r="F2334" i="3" a="1"/>
  <c r="F2334" i="3" s="1"/>
  <c r="V2334" i="3" s="1"/>
  <c r="P1879" i="3"/>
  <c r="F2155" i="14"/>
  <c r="F2155" i="16"/>
  <c r="N1668" i="3"/>
  <c r="O1668" i="3" s="1"/>
  <c r="N1581" i="3"/>
  <c r="P1581" i="3" s="1"/>
  <c r="M2397" i="3"/>
  <c r="F2415" i="3" a="1"/>
  <c r="F2415" i="3" s="1"/>
  <c r="V2415" i="3" s="1"/>
  <c r="M2424" i="3"/>
  <c r="P1690" i="3"/>
  <c r="M2249" i="3"/>
  <c r="F2260" i="3" a="1"/>
  <c r="F2260" i="3" s="1"/>
  <c r="V2260" i="3" s="1"/>
  <c r="N1599" i="3"/>
  <c r="O1599" i="3" s="1"/>
  <c r="N1665" i="3"/>
  <c r="O1665" i="3" s="1"/>
  <c r="P1571" i="3"/>
  <c r="N1644" i="3"/>
  <c r="P1644" i="3" s="1"/>
  <c r="N1526" i="3"/>
  <c r="O1526" i="3" s="1"/>
  <c r="M2231" i="3"/>
  <c r="F2245" i="3" a="1"/>
  <c r="F2245" i="3" s="1"/>
  <c r="V2245" i="3" s="1"/>
  <c r="M2189" i="3"/>
  <c r="M1901" i="3"/>
  <c r="H1457" i="14"/>
  <c r="H1759" i="14"/>
  <c r="H1542" i="16"/>
  <c r="H1608" i="14"/>
  <c r="H1555" i="16"/>
  <c r="F2303" i="14"/>
  <c r="F2303" i="16"/>
  <c r="H1759" i="16"/>
  <c r="H1457" i="16"/>
  <c r="H1555" i="14"/>
  <c r="H1434" i="16"/>
  <c r="H1544" i="16"/>
  <c r="H1660" i="14"/>
  <c r="H1452" i="16"/>
  <c r="H1576" i="14"/>
  <c r="H1655" i="16"/>
  <c r="H1547" i="16"/>
  <c r="H1608" i="16"/>
  <c r="H1547" i="14"/>
  <c r="G1564" i="14"/>
  <c r="G1564" i="16"/>
  <c r="I1694" i="14"/>
  <c r="J1694" i="14" s="1"/>
  <c r="K1694" i="14" s="1"/>
  <c r="I1694" i="16"/>
  <c r="J1694" i="16" s="1"/>
  <c r="K1694" i="16" s="1"/>
  <c r="G1493" i="14"/>
  <c r="G1493" i="16"/>
  <c r="I1545" i="14"/>
  <c r="J1545" i="14" s="1"/>
  <c r="K1545" i="14" s="1"/>
  <c r="I1545" i="16"/>
  <c r="J1545" i="16" s="1"/>
  <c r="K1545" i="16" s="1"/>
  <c r="G1657" i="14"/>
  <c r="G1657" i="16"/>
  <c r="F2159" i="14"/>
  <c r="F2159" i="16"/>
  <c r="F2241" i="14"/>
  <c r="F2241" i="16"/>
  <c r="H1455" i="16"/>
  <c r="I1627" i="14"/>
  <c r="J1627" i="14" s="1"/>
  <c r="K1627" i="14" s="1"/>
  <c r="I1627" i="16"/>
  <c r="J1627" i="16" s="1"/>
  <c r="K1627" i="16" s="1"/>
  <c r="G1770" i="14"/>
  <c r="G1770" i="16"/>
  <c r="F2408" i="14"/>
  <c r="F2408" i="16"/>
  <c r="H1709" i="16"/>
  <c r="J1709" i="16"/>
  <c r="K1709" i="16" s="1"/>
  <c r="F2198" i="14"/>
  <c r="F2198" i="16"/>
  <c r="I1641" i="14"/>
  <c r="J1641" i="14" s="1"/>
  <c r="K1641" i="14" s="1"/>
  <c r="I1641" i="16"/>
  <c r="J1641" i="16" s="1"/>
  <c r="K1641" i="16" s="1"/>
  <c r="I1454" i="14"/>
  <c r="J1454" i="14" s="1"/>
  <c r="K1454" i="14" s="1"/>
  <c r="I1454" i="16"/>
  <c r="J1454" i="16" s="1"/>
  <c r="K1454" i="16" s="1"/>
  <c r="F2384" i="14"/>
  <c r="F2384" i="16"/>
  <c r="F2164" i="14"/>
  <c r="F2164" i="16"/>
  <c r="F2032" i="14"/>
  <c r="F2032" i="16"/>
  <c r="H1655" i="14"/>
  <c r="G1558" i="14"/>
  <c r="G1558" i="16"/>
  <c r="G1577" i="14"/>
  <c r="G1577" i="16"/>
  <c r="I1516" i="14"/>
  <c r="J1516" i="14" s="1"/>
  <c r="K1516" i="14" s="1"/>
  <c r="I1516" i="16"/>
  <c r="J1516" i="16" s="1"/>
  <c r="K1516" i="16" s="1"/>
  <c r="H1709" i="14"/>
  <c r="H1455" i="14"/>
  <c r="F2027" i="3" a="1"/>
  <c r="F2027" i="3" s="1"/>
  <c r="V2027" i="3" s="1"/>
  <c r="G1550" i="14"/>
  <c r="G1550" i="16"/>
  <c r="G1562" i="14"/>
  <c r="G1562" i="16"/>
  <c r="G1675" i="14"/>
  <c r="G1675" i="16"/>
  <c r="I1437" i="14"/>
  <c r="J1437" i="14" s="1"/>
  <c r="K1437" i="14" s="1"/>
  <c r="I1437" i="16"/>
  <c r="J1437" i="16" s="1"/>
  <c r="K1437" i="16" s="1"/>
  <c r="G1447" i="14"/>
  <c r="G1447" i="16"/>
  <c r="I1497" i="14"/>
  <c r="J1497" i="14" s="1"/>
  <c r="K1497" i="14" s="1"/>
  <c r="I1497" i="16"/>
  <c r="J1497" i="16" s="1"/>
  <c r="K1497" i="16" s="1"/>
  <c r="I1553" i="14"/>
  <c r="J1553" i="14" s="1"/>
  <c r="K1553" i="14" s="1"/>
  <c r="I1553" i="16"/>
  <c r="J1553" i="16" s="1"/>
  <c r="K1553" i="16" s="1"/>
  <c r="H1542" i="14"/>
  <c r="H1576" i="16"/>
  <c r="H1475" i="16"/>
  <c r="F2175" i="14"/>
  <c r="F2175" i="16"/>
  <c r="F1876" i="14"/>
  <c r="F1876" i="16"/>
  <c r="H1660" i="16"/>
  <c r="I1621" i="14"/>
  <c r="J1621" i="14" s="1"/>
  <c r="K1621" i="14" s="1"/>
  <c r="I1621" i="16"/>
  <c r="J1621" i="16" s="1"/>
  <c r="K1621" i="16" s="1"/>
  <c r="F2252" i="14"/>
  <c r="F2252" i="16"/>
  <c r="F1961" i="14"/>
  <c r="F1961" i="16"/>
  <c r="G1670" i="14"/>
  <c r="G1670" i="16"/>
  <c r="I1557" i="14"/>
  <c r="J1557" i="14" s="1"/>
  <c r="K1557" i="14" s="1"/>
  <c r="I1557" i="16"/>
  <c r="J1557" i="16" s="1"/>
  <c r="K1557" i="16" s="1"/>
  <c r="G1620" i="14"/>
  <c r="G1620" i="16"/>
  <c r="I1567" i="14"/>
  <c r="J1567" i="14" s="1"/>
  <c r="K1567" i="14" s="1"/>
  <c r="I1567" i="16"/>
  <c r="J1567" i="16" s="1"/>
  <c r="K1567" i="16" s="1"/>
  <c r="F2218" i="14"/>
  <c r="F2218" i="16"/>
  <c r="H1434" i="14"/>
  <c r="I1518" i="14"/>
  <c r="J1518" i="14" s="1"/>
  <c r="K1518" i="14" s="1"/>
  <c r="I1518" i="16"/>
  <c r="J1518" i="16" s="1"/>
  <c r="K1518" i="16" s="1"/>
  <c r="G1575" i="14"/>
  <c r="G1575" i="16"/>
  <c r="G1559" i="14"/>
  <c r="G1559" i="16"/>
  <c r="I1613" i="14"/>
  <c r="J1613" i="14" s="1"/>
  <c r="K1613" i="14" s="1"/>
  <c r="I1613" i="16"/>
  <c r="J1613" i="16" s="1"/>
  <c r="K1613" i="16" s="1"/>
  <c r="G1725" i="14"/>
  <c r="G1725" i="16"/>
  <c r="H2033" i="14"/>
  <c r="H1452" i="14"/>
  <c r="H1475" i="14"/>
  <c r="F2172" i="14"/>
  <c r="F2172" i="16"/>
  <c r="F1892" i="14"/>
  <c r="F1892" i="16"/>
  <c r="H1544" i="14"/>
  <c r="G1517" i="3" a="1"/>
  <c r="G1517" i="3" s="1"/>
  <c r="W1517" i="3" s="1"/>
  <c r="G1586" i="3" a="1"/>
  <c r="G1586" i="3" s="1"/>
  <c r="W1586" i="3" s="1"/>
  <c r="G1606" i="3" a="1"/>
  <c r="G1606" i="3" s="1"/>
  <c r="W1606" i="3" s="1"/>
  <c r="G1623" i="3" a="1"/>
  <c r="G1623" i="3" s="1"/>
  <c r="W1623" i="3" s="1"/>
  <c r="G1687" i="3" a="1"/>
  <c r="G1687" i="3" s="1"/>
  <c r="W1687" i="3" s="1"/>
  <c r="G1667" i="3" a="1"/>
  <c r="G1667" i="3" s="1"/>
  <c r="W1667" i="3" s="1"/>
  <c r="G1583" i="3" a="1"/>
  <c r="G1583" i="3" s="1"/>
  <c r="W1583" i="3" s="1"/>
  <c r="G1706" i="3" a="1"/>
  <c r="G1706" i="3" s="1"/>
  <c r="W1706" i="3" s="1"/>
  <c r="G1595" i="3" a="1"/>
  <c r="G1595" i="3" s="1"/>
  <c r="W1595" i="3" s="1"/>
  <c r="G1593" i="3" a="1"/>
  <c r="G1593" i="3" s="1"/>
  <c r="W1593" i="3" s="1"/>
  <c r="G1751" i="3" a="1"/>
  <c r="G1751" i="3" s="1"/>
  <c r="W1751" i="3" s="1"/>
  <c r="G1698" i="3" a="1"/>
  <c r="G1698" i="3" s="1"/>
  <c r="W1698" i="3" s="1"/>
  <c r="G1589" i="3" a="1"/>
  <c r="G1589" i="3" s="1"/>
  <c r="W1589" i="3" s="1"/>
  <c r="G1894" i="3" a="1"/>
  <c r="G1894" i="3" s="1"/>
  <c r="W1894" i="3" s="1"/>
  <c r="G1836" i="3" a="1"/>
  <c r="G1836" i="3" s="1"/>
  <c r="W1836" i="3" s="1"/>
  <c r="W2069" i="3" l="1"/>
  <c r="N2069" i="3"/>
  <c r="O2069" i="3" s="1"/>
  <c r="F2346" i="16"/>
  <c r="F2346" i="14"/>
  <c r="F2311" i="14"/>
  <c r="F2311" i="16"/>
  <c r="V2352" i="3"/>
  <c r="F2366" i="3" s="1" a="1"/>
  <c r="F2366" i="3" s="1"/>
  <c r="M2352" i="3"/>
  <c r="V2326" i="3"/>
  <c r="F2339" i="3" s="1" a="1"/>
  <c r="F2339" i="3" s="1"/>
  <c r="M2326" i="3"/>
  <c r="F1810" i="16"/>
  <c r="F1810" i="14"/>
  <c r="F2173" i="14"/>
  <c r="F2173" i="16"/>
  <c r="F2331" i="16"/>
  <c r="F2331" i="14"/>
  <c r="F1898" i="16"/>
  <c r="F1898" i="14"/>
  <c r="V1881" i="3"/>
  <c r="F1896" i="3" s="1" a="1"/>
  <c r="F1896" i="3" s="1"/>
  <c r="M1881" i="3"/>
  <c r="V2190" i="3"/>
  <c r="F2213" i="3" s="1" a="1"/>
  <c r="F2213" i="3" s="1"/>
  <c r="M2190" i="3"/>
  <c r="V1913" i="3"/>
  <c r="F1938" i="3" s="1" a="1"/>
  <c r="F1938" i="3" s="1"/>
  <c r="M1913" i="3"/>
  <c r="F2266" i="16"/>
  <c r="F2266" i="14"/>
  <c r="F2428" i="16"/>
  <c r="F2428" i="14"/>
  <c r="F2169" i="14"/>
  <c r="F2169" i="16"/>
  <c r="V2274" i="3"/>
  <c r="F2298" i="3" s="1" a="1"/>
  <c r="F2298" i="3" s="1"/>
  <c r="M2274" i="3"/>
  <c r="V2187" i="3"/>
  <c r="F2200" i="3" s="1" a="1"/>
  <c r="F2200" i="3" s="1"/>
  <c r="M2187" i="3"/>
  <c r="F2304" i="14"/>
  <c r="F2304" i="16"/>
  <c r="F1958" i="14"/>
  <c r="F1958" i="16"/>
  <c r="F2377" i="16"/>
  <c r="F2377" i="14"/>
  <c r="V2318" i="3"/>
  <c r="F2332" i="3" s="1" a="1"/>
  <c r="F2332" i="3" s="1"/>
  <c r="M2318" i="3"/>
  <c r="V2025" i="3"/>
  <c r="F2035" i="3" s="1" a="1"/>
  <c r="F2035" i="3" s="1"/>
  <c r="M2025" i="3"/>
  <c r="V2401" i="3"/>
  <c r="F2416" i="3" s="1" a="1"/>
  <c r="F2416" i="3" s="1"/>
  <c r="M2401" i="3"/>
  <c r="G2064" i="16"/>
  <c r="J2033" i="16"/>
  <c r="K2033" i="16" s="1"/>
  <c r="G2064" i="14"/>
  <c r="O2064" i="3"/>
  <c r="I2064" i="14" s="1"/>
  <c r="J2064" i="14" s="1"/>
  <c r="K2064" i="14" s="1"/>
  <c r="I2047" i="16"/>
  <c r="H2047" i="16" s="1"/>
  <c r="I2047" i="14"/>
  <c r="J2047" i="14" s="1"/>
  <c r="K2047" i="14" s="1"/>
  <c r="P1546" i="3"/>
  <c r="O1650" i="3"/>
  <c r="P1599" i="3"/>
  <c r="P1716" i="3"/>
  <c r="O1653" i="3"/>
  <c r="O1644" i="3"/>
  <c r="O1581" i="3"/>
  <c r="P1573" i="3"/>
  <c r="O1590" i="3"/>
  <c r="P1665" i="3"/>
  <c r="P1556" i="3"/>
  <c r="H1627" i="16"/>
  <c r="N1836" i="3"/>
  <c r="O1836" i="3" s="1"/>
  <c r="M2063" i="3"/>
  <c r="F2086" i="3" a="1"/>
  <c r="F2086" i="3" s="1"/>
  <c r="V2086" i="3" s="1"/>
  <c r="N1583" i="3"/>
  <c r="P1583" i="3" s="1"/>
  <c r="N1894" i="3"/>
  <c r="O1894" i="3" s="1"/>
  <c r="N1667" i="3"/>
  <c r="P1667" i="3" s="1"/>
  <c r="M2182" i="3"/>
  <c r="F2212" i="3" a="1"/>
  <c r="F2212" i="3" s="1"/>
  <c r="V2212" i="3" s="1"/>
  <c r="M2197" i="3"/>
  <c r="F2255" i="3" a="1"/>
  <c r="F2255" i="3" s="1"/>
  <c r="V2255" i="3" s="1"/>
  <c r="N1589" i="3"/>
  <c r="O1589" i="3" s="1"/>
  <c r="N1687" i="3"/>
  <c r="O1687" i="3" s="1"/>
  <c r="N1698" i="3"/>
  <c r="P1698" i="3" s="1"/>
  <c r="N1623" i="3"/>
  <c r="O1623" i="3" s="1"/>
  <c r="M1899" i="3"/>
  <c r="M2092" i="3"/>
  <c r="N1606" i="3"/>
  <c r="P1606" i="3" s="1"/>
  <c r="M2309" i="3"/>
  <c r="M2260" i="3"/>
  <c r="F2279" i="3" a="1"/>
  <c r="F2279" i="3" s="1"/>
  <c r="V2279" i="3" s="1"/>
  <c r="M2329" i="3"/>
  <c r="F2343" i="3" a="1"/>
  <c r="F2343" i="3" s="1"/>
  <c r="V2343" i="3" s="1"/>
  <c r="N1751" i="3"/>
  <c r="O1751" i="3" s="1"/>
  <c r="M2415" i="3"/>
  <c r="F2426" i="3" a="1"/>
  <c r="F2426" i="3" s="1"/>
  <c r="V2426" i="3" s="1"/>
  <c r="N1593" i="3"/>
  <c r="O1593" i="3" s="1"/>
  <c r="N1586" i="3"/>
  <c r="O1586" i="3" s="1"/>
  <c r="M2027" i="3"/>
  <c r="F2040" i="3" a="1"/>
  <c r="F2040" i="3" s="1"/>
  <c r="V2040" i="3" s="1"/>
  <c r="P1668" i="3"/>
  <c r="P1642" i="3"/>
  <c r="F2314" i="14"/>
  <c r="F2314" i="16"/>
  <c r="N1595" i="3"/>
  <c r="P1595" i="3" s="1"/>
  <c r="N1517" i="3"/>
  <c r="P1517" i="3" s="1"/>
  <c r="M2245" i="3"/>
  <c r="F2403" i="3" a="1"/>
  <c r="F2403" i="3" s="1"/>
  <c r="V2403" i="3" s="1"/>
  <c r="H1641" i="14"/>
  <c r="P1526" i="3"/>
  <c r="N1706" i="3"/>
  <c r="O1706" i="3" s="1"/>
  <c r="H1553" i="14"/>
  <c r="M2284" i="3"/>
  <c r="F2310" i="3" a="1"/>
  <c r="F2310" i="3" s="1"/>
  <c r="V2310" i="3" s="1"/>
  <c r="M2334" i="3"/>
  <c r="H1437" i="14"/>
  <c r="H1641" i="16"/>
  <c r="F2319" i="16"/>
  <c r="F2319" i="14"/>
  <c r="G2086" i="3" a="1"/>
  <c r="G2086" i="3" s="1"/>
  <c r="W2086" i="3" s="1"/>
  <c r="H1613" i="16"/>
  <c r="H1516" i="16"/>
  <c r="H1694" i="14"/>
  <c r="H1557" i="14"/>
  <c r="H1621" i="16"/>
  <c r="H1516" i="14"/>
  <c r="H1545" i="16"/>
  <c r="H1621" i="14"/>
  <c r="H1553" i="16"/>
  <c r="H1454" i="16"/>
  <c r="H1694" i="16"/>
  <c r="G1628" i="14"/>
  <c r="G1628" i="16"/>
  <c r="G1707" i="14"/>
  <c r="G1707" i="16"/>
  <c r="I1770" i="14"/>
  <c r="J1770" i="14" s="1"/>
  <c r="K1770" i="14" s="1"/>
  <c r="I1770" i="16"/>
  <c r="J1770" i="16" s="1"/>
  <c r="K1770" i="16" s="1"/>
  <c r="G1511" i="14"/>
  <c r="G1511" i="16"/>
  <c r="I1447" i="14"/>
  <c r="J1447" i="14" s="1"/>
  <c r="K1447" i="14" s="1"/>
  <c r="I1447" i="16"/>
  <c r="J1447" i="16" s="1"/>
  <c r="K1447" i="16" s="1"/>
  <c r="I1657" i="14"/>
  <c r="J1657" i="14" s="1"/>
  <c r="K1657" i="14" s="1"/>
  <c r="I1657" i="16"/>
  <c r="J1657" i="16" s="1"/>
  <c r="K1657" i="16" s="1"/>
  <c r="I1493" i="14"/>
  <c r="J1493" i="14" s="1"/>
  <c r="K1493" i="14" s="1"/>
  <c r="I1493" i="16"/>
  <c r="J1493" i="16" s="1"/>
  <c r="K1493" i="16" s="1"/>
  <c r="F2424" i="14"/>
  <c r="F2424" i="16"/>
  <c r="F2249" i="14"/>
  <c r="F2249" i="16"/>
  <c r="H1627" i="14"/>
  <c r="I1564" i="14"/>
  <c r="J1564" i="14" s="1"/>
  <c r="K1564" i="14" s="1"/>
  <c r="I1564" i="16"/>
  <c r="J1564" i="16" s="1"/>
  <c r="K1564" i="16" s="1"/>
  <c r="I1575" i="14"/>
  <c r="J1575" i="14" s="1"/>
  <c r="K1575" i="14" s="1"/>
  <c r="I1575" i="16"/>
  <c r="J1575" i="16" s="1"/>
  <c r="K1575" i="16" s="1"/>
  <c r="F2231" i="14"/>
  <c r="F2231" i="16"/>
  <c r="H1613" i="14"/>
  <c r="H1518" i="14"/>
  <c r="F2049" i="14"/>
  <c r="F2049" i="16"/>
  <c r="F2181" i="3" a="1"/>
  <c r="F2181" i="3" s="1"/>
  <c r="V2181" i="3" s="1"/>
  <c r="I1559" i="14"/>
  <c r="J1559" i="14" s="1"/>
  <c r="K1559" i="14" s="1"/>
  <c r="I1559" i="16"/>
  <c r="J1559" i="16" s="1"/>
  <c r="K1559" i="16" s="1"/>
  <c r="G1643" i="14"/>
  <c r="G1643" i="16"/>
  <c r="F1888" i="14"/>
  <c r="F1888" i="16"/>
  <c r="G1631" i="14"/>
  <c r="G1631" i="16"/>
  <c r="F2300" i="14"/>
  <c r="F2300" i="16"/>
  <c r="G1648" i="14"/>
  <c r="G1648" i="16"/>
  <c r="G1531" i="14"/>
  <c r="G1531" i="16"/>
  <c r="I1670" i="14"/>
  <c r="J1670" i="14" s="1"/>
  <c r="K1670" i="14" s="1"/>
  <c r="I1670" i="16"/>
  <c r="J1670" i="16" s="1"/>
  <c r="K1670" i="16" s="1"/>
  <c r="H1437" i="16"/>
  <c r="G1533" i="14"/>
  <c r="G1533" i="16"/>
  <c r="F2174" i="14"/>
  <c r="F2174" i="16"/>
  <c r="G1560" i="14"/>
  <c r="G1560" i="16"/>
  <c r="I1550" i="14"/>
  <c r="J1550" i="14" s="1"/>
  <c r="K1550" i="14" s="1"/>
  <c r="I1550" i="16"/>
  <c r="J1550" i="16" s="1"/>
  <c r="K1550" i="16" s="1"/>
  <c r="I1577" i="14"/>
  <c r="J1577" i="14" s="1"/>
  <c r="K1577" i="14" s="1"/>
  <c r="I1577" i="16"/>
  <c r="J1577" i="16" s="1"/>
  <c r="K1577" i="16" s="1"/>
  <c r="I1558" i="14"/>
  <c r="J1558" i="14" s="1"/>
  <c r="K1558" i="14" s="1"/>
  <c r="I1558" i="16"/>
  <c r="J1558" i="16" s="1"/>
  <c r="K1558" i="16" s="1"/>
  <c r="F2191" i="14"/>
  <c r="F2191" i="16"/>
  <c r="H1567" i="16"/>
  <c r="H1557" i="16"/>
  <c r="H1497" i="16"/>
  <c r="F1901" i="14"/>
  <c r="F1901" i="16"/>
  <c r="F2265" i="14"/>
  <c r="F2265" i="16"/>
  <c r="I1725" i="14"/>
  <c r="J1725" i="14" s="1"/>
  <c r="K1725" i="14" s="1"/>
  <c r="I1725" i="16"/>
  <c r="I1620" i="14"/>
  <c r="J1620" i="14" s="1"/>
  <c r="K1620" i="14" s="1"/>
  <c r="I1620" i="16"/>
  <c r="J1620" i="16" s="1"/>
  <c r="K1620" i="16" s="1"/>
  <c r="F2305" i="3" a="1"/>
  <c r="F2305" i="3" s="1"/>
  <c r="V2305" i="3" s="1"/>
  <c r="F2077" i="14"/>
  <c r="F2077" i="16"/>
  <c r="H1545" i="14"/>
  <c r="G1651" i="14"/>
  <c r="G1651" i="16"/>
  <c r="G1566" i="14"/>
  <c r="G1566" i="16"/>
  <c r="I1675" i="14"/>
  <c r="J1675" i="14" s="1"/>
  <c r="K1675" i="14" s="1"/>
  <c r="I1675" i="16"/>
  <c r="J1675" i="16" s="1"/>
  <c r="K1675" i="16" s="1"/>
  <c r="I1562" i="14"/>
  <c r="J1562" i="14" s="1"/>
  <c r="K1562" i="14" s="1"/>
  <c r="I1562" i="16"/>
  <c r="J1562" i="16" s="1"/>
  <c r="K1562" i="16" s="1"/>
  <c r="G1585" i="14"/>
  <c r="G1585" i="16"/>
  <c r="G1450" i="14"/>
  <c r="G1450" i="16"/>
  <c r="G1572" i="14"/>
  <c r="G1572" i="16"/>
  <c r="H1518" i="16"/>
  <c r="H1567" i="14"/>
  <c r="H1497" i="14"/>
  <c r="F2397" i="14"/>
  <c r="F2397" i="16"/>
  <c r="H1454" i="14"/>
  <c r="G1626" i="3" a="1"/>
  <c r="G1626" i="3" s="1"/>
  <c r="W1626" i="3" s="1"/>
  <c r="G1646" i="3" a="1"/>
  <c r="G1646" i="3" s="1"/>
  <c r="W1646" i="3" s="1"/>
  <c r="G1597" i="3" a="1"/>
  <c r="G1597" i="3" s="1"/>
  <c r="W1597" i="3" s="1"/>
  <c r="G1535" i="3" a="1"/>
  <c r="G1535" i="3" s="1"/>
  <c r="W1535" i="3" s="1"/>
  <c r="G1671" i="3" a="1"/>
  <c r="G1671" i="3" s="1"/>
  <c r="W1671" i="3" s="1"/>
  <c r="G1743" i="3" a="1"/>
  <c r="G1743" i="3" s="1"/>
  <c r="W1743" i="3" s="1"/>
  <c r="G1692" i="3" a="1"/>
  <c r="G1692" i="3" s="1"/>
  <c r="W1692" i="3" s="1"/>
  <c r="G1661" i="3" a="1"/>
  <c r="G1661" i="3" s="1"/>
  <c r="W1661" i="3" s="1"/>
  <c r="G1552" i="3" a="1"/>
  <c r="G1552" i="3" s="1"/>
  <c r="W1552" i="3" s="1"/>
  <c r="G1680" i="3" a="1"/>
  <c r="G1680" i="3" s="1"/>
  <c r="W1680" i="3" s="1"/>
  <c r="G1676" i="3" a="1"/>
  <c r="G1676" i="3" s="1"/>
  <c r="W1676" i="3" s="1"/>
  <c r="G1647" i="3" a="1"/>
  <c r="G1647" i="3" s="1"/>
  <c r="W1647" i="3" s="1"/>
  <c r="G1574" i="3" a="1"/>
  <c r="G1574" i="3" s="1"/>
  <c r="W1574" i="3" s="1"/>
  <c r="G1592" i="3" a="1"/>
  <c r="G1592" i="3" s="1"/>
  <c r="W1592" i="3" s="1"/>
  <c r="P2069" i="3" l="1"/>
  <c r="I2069" i="14" s="1"/>
  <c r="J2069" i="14" s="1"/>
  <c r="K2069" i="14" s="1"/>
  <c r="F2318" i="14"/>
  <c r="F2318" i="16"/>
  <c r="F2187" i="14"/>
  <c r="F2187" i="16"/>
  <c r="F2326" i="16"/>
  <c r="F2326" i="14"/>
  <c r="V2332" i="3"/>
  <c r="M2332" i="3"/>
  <c r="V2200" i="3"/>
  <c r="F2207" i="3" s="1" a="1"/>
  <c r="F2207" i="3" s="1"/>
  <c r="M2200" i="3"/>
  <c r="V2339" i="3"/>
  <c r="F2399" i="3" s="1" a="1"/>
  <c r="F2399" i="3" s="1"/>
  <c r="M2339" i="3"/>
  <c r="F2274" i="14"/>
  <c r="F2274" i="16"/>
  <c r="F1913" i="16"/>
  <c r="F1913" i="14"/>
  <c r="F2352" i="14"/>
  <c r="F2352" i="16"/>
  <c r="V2298" i="3"/>
  <c r="F2301" i="3" s="1" a="1"/>
  <c r="F2301" i="3" s="1"/>
  <c r="M2298" i="3"/>
  <c r="V1938" i="3"/>
  <c r="F1953" i="3" s="1" a="1"/>
  <c r="F1953" i="3" s="1"/>
  <c r="M1938" i="3"/>
  <c r="V2366" i="3"/>
  <c r="M2366" i="3"/>
  <c r="F2401" i="16"/>
  <c r="F2401" i="14"/>
  <c r="F2190" i="16"/>
  <c r="F2190" i="14"/>
  <c r="V2416" i="3"/>
  <c r="F2427" i="3" s="1" a="1"/>
  <c r="F2427" i="3" s="1"/>
  <c r="M2416" i="3"/>
  <c r="V2213" i="3"/>
  <c r="F2226" i="3" s="1" a="1"/>
  <c r="F2226" i="3" s="1"/>
  <c r="M2213" i="3"/>
  <c r="F2025" i="14"/>
  <c r="F2025" i="16"/>
  <c r="F1881" i="14"/>
  <c r="F1881" i="16"/>
  <c r="V2035" i="3"/>
  <c r="F2053" i="3" s="1" a="1"/>
  <c r="F2053" i="3" s="1"/>
  <c r="M2035" i="3"/>
  <c r="V1896" i="3"/>
  <c r="F1903" i="3" s="1" a="1"/>
  <c r="F1903" i="3" s="1"/>
  <c r="M1896" i="3"/>
  <c r="J2047" i="16"/>
  <c r="K2047" i="16" s="1"/>
  <c r="H2047" i="14"/>
  <c r="I2064" i="16"/>
  <c r="J2064" i="16" s="1"/>
  <c r="K2064" i="16" s="1"/>
  <c r="O1667" i="3"/>
  <c r="P1836" i="3"/>
  <c r="P1593" i="3"/>
  <c r="P1589" i="3"/>
  <c r="P1751" i="3"/>
  <c r="O1698" i="3"/>
  <c r="O1583" i="3"/>
  <c r="O1517" i="3"/>
  <c r="P1623" i="3"/>
  <c r="P1894" i="3"/>
  <c r="O1606" i="3"/>
  <c r="O1595" i="3"/>
  <c r="P1586" i="3"/>
  <c r="P1687" i="3"/>
  <c r="P1706" i="3"/>
  <c r="M2310" i="3"/>
  <c r="F2325" i="3" a="1"/>
  <c r="F2325" i="3" s="1"/>
  <c r="V2325" i="3" s="1"/>
  <c r="H1550" i="16"/>
  <c r="M2279" i="3"/>
  <c r="M2086" i="3"/>
  <c r="F2100" i="3" a="1"/>
  <c r="F2100" i="3" s="1"/>
  <c r="V2100" i="3" s="1"/>
  <c r="M2403" i="3"/>
  <c r="F2409" i="3" a="1"/>
  <c r="F2409" i="3" s="1"/>
  <c r="V2409" i="3" s="1"/>
  <c r="N1592" i="3"/>
  <c r="O1592" i="3" s="1"/>
  <c r="M2212" i="3"/>
  <c r="M2426" i="3"/>
  <c r="N1743" i="3"/>
  <c r="O1743" i="3" s="1"/>
  <c r="N1574" i="3"/>
  <c r="P1574" i="3" s="1"/>
  <c r="N1671" i="3"/>
  <c r="O1671" i="3" s="1"/>
  <c r="H1558" i="16"/>
  <c r="N1692" i="3"/>
  <c r="P1692" i="3" s="1"/>
  <c r="M2255" i="3"/>
  <c r="M2343" i="3"/>
  <c r="F2343" i="14" s="1"/>
  <c r="F2363" i="3" a="1"/>
  <c r="F2363" i="3" s="1"/>
  <c r="V2363" i="3" s="1"/>
  <c r="N1661" i="3"/>
  <c r="P1661" i="3" s="1"/>
  <c r="N1647" i="3"/>
  <c r="O1647" i="3" s="1"/>
  <c r="N1597" i="3"/>
  <c r="O1597" i="3" s="1"/>
  <c r="M2305" i="3"/>
  <c r="F2320" i="3" a="1"/>
  <c r="F2320" i="3" s="1"/>
  <c r="V2320" i="3" s="1"/>
  <c r="F2329" i="14"/>
  <c r="F2329" i="16"/>
  <c r="N1535" i="3"/>
  <c r="O1535" i="3" s="1"/>
  <c r="N1676" i="3"/>
  <c r="P1676" i="3" s="1"/>
  <c r="N1680" i="3"/>
  <c r="O1680" i="3" s="1"/>
  <c r="N1646" i="3"/>
  <c r="O1646" i="3" s="1"/>
  <c r="M2040" i="3"/>
  <c r="F2059" i="3" a="1"/>
  <c r="F2059" i="3" s="1"/>
  <c r="V2059" i="3" s="1"/>
  <c r="N1552" i="3"/>
  <c r="P1552" i="3" s="1"/>
  <c r="N1626" i="3"/>
  <c r="O1626" i="3" s="1"/>
  <c r="M2181" i="3"/>
  <c r="F2205" i="3" a="1"/>
  <c r="F2205" i="3" s="1"/>
  <c r="V2205" i="3" s="1"/>
  <c r="H1577" i="16"/>
  <c r="G2100" i="3" a="1"/>
  <c r="G2100" i="3" s="1"/>
  <c r="W2100" i="3" s="1"/>
  <c r="N2086" i="3"/>
  <c r="G2086" i="16" s="1"/>
  <c r="H1447" i="14"/>
  <c r="F2334" i="14"/>
  <c r="F2334" i="16"/>
  <c r="H1562" i="16"/>
  <c r="H1670" i="16"/>
  <c r="H1675" i="16"/>
  <c r="H1577" i="14"/>
  <c r="H1493" i="16"/>
  <c r="H1620" i="14"/>
  <c r="H1493" i="14"/>
  <c r="H1558" i="14"/>
  <c r="H1550" i="14"/>
  <c r="H1670" i="14"/>
  <c r="H1770" i="16"/>
  <c r="H1447" i="16"/>
  <c r="G1637" i="14"/>
  <c r="G1637" i="16"/>
  <c r="F2227" i="3" a="1"/>
  <c r="F2227" i="3" s="1"/>
  <c r="V2227" i="3" s="1"/>
  <c r="I1648" i="14"/>
  <c r="J1648" i="14" s="1"/>
  <c r="K1648" i="14" s="1"/>
  <c r="I1648" i="16"/>
  <c r="J1648" i="16" s="1"/>
  <c r="K1648" i="16" s="1"/>
  <c r="G1571" i="14"/>
  <c r="G1571" i="16"/>
  <c r="F2027" i="14"/>
  <c r="F2027" i="16"/>
  <c r="G1591" i="14"/>
  <c r="G1591" i="16"/>
  <c r="H1770" i="14"/>
  <c r="I1628" i="14"/>
  <c r="J1628" i="14" s="1"/>
  <c r="K1628" i="14" s="1"/>
  <c r="I1628" i="16"/>
  <c r="J1628" i="16" s="1"/>
  <c r="K1628" i="16" s="1"/>
  <c r="G1561" i="14"/>
  <c r="G1561" i="16"/>
  <c r="I1566" i="14"/>
  <c r="J1566" i="14" s="1"/>
  <c r="K1566" i="14" s="1"/>
  <c r="I1566" i="16"/>
  <c r="J1566" i="16" s="1"/>
  <c r="K1566" i="16" s="1"/>
  <c r="G1582" i="14"/>
  <c r="G1582" i="16"/>
  <c r="G1683" i="14"/>
  <c r="G1683" i="16"/>
  <c r="I1643" i="14"/>
  <c r="J1643" i="14" s="1"/>
  <c r="K1643" i="14" s="1"/>
  <c r="I1643" i="16"/>
  <c r="J1643" i="16" s="1"/>
  <c r="K1643" i="16" s="1"/>
  <c r="G1570" i="14"/>
  <c r="G1570" i="16"/>
  <c r="H1620" i="16"/>
  <c r="G2069" i="14"/>
  <c r="G2069" i="16"/>
  <c r="H1559" i="16"/>
  <c r="H1575" i="16"/>
  <c r="G1690" i="14"/>
  <c r="G1690" i="16"/>
  <c r="I1631" i="14"/>
  <c r="J1631" i="14" s="1"/>
  <c r="K1631" i="14" s="1"/>
  <c r="I1631" i="16"/>
  <c r="J1631" i="16" s="1"/>
  <c r="K1631" i="16" s="1"/>
  <c r="I1651" i="14"/>
  <c r="J1651" i="14" s="1"/>
  <c r="K1651" i="14" s="1"/>
  <c r="I1651" i="16"/>
  <c r="J1651" i="16" s="1"/>
  <c r="K1651" i="16" s="1"/>
  <c r="G1505" i="14"/>
  <c r="G1505" i="16"/>
  <c r="G1598" i="14"/>
  <c r="G1598" i="16"/>
  <c r="F2073" i="3" a="1"/>
  <c r="F2073" i="3" s="1"/>
  <c r="V2073" i="3" s="1"/>
  <c r="I1531" i="14"/>
  <c r="J1531" i="14" s="1"/>
  <c r="K1531" i="14" s="1"/>
  <c r="I1531" i="16"/>
  <c r="J1531" i="16" s="1"/>
  <c r="K1531" i="16" s="1"/>
  <c r="G1578" i="14"/>
  <c r="G1578" i="16"/>
  <c r="I1572" i="14"/>
  <c r="J1572" i="14" s="1"/>
  <c r="K1572" i="14" s="1"/>
  <c r="I1572" i="16"/>
  <c r="J1572" i="16" s="1"/>
  <c r="K1572" i="16" s="1"/>
  <c r="G1656" i="14"/>
  <c r="G1656" i="16"/>
  <c r="I1585" i="14"/>
  <c r="J1585" i="14" s="1"/>
  <c r="K1585" i="14" s="1"/>
  <c r="I1585" i="16"/>
  <c r="J1585" i="16" s="1"/>
  <c r="K1585" i="16" s="1"/>
  <c r="H1562" i="14"/>
  <c r="F2109" i="3" a="1"/>
  <c r="F2109" i="3" s="1"/>
  <c r="V2109" i="3" s="1"/>
  <c r="H1559" i="14"/>
  <c r="H1575" i="14"/>
  <c r="H1657" i="16"/>
  <c r="I1560" i="14"/>
  <c r="J1560" i="14" s="1"/>
  <c r="K1560" i="14" s="1"/>
  <c r="I1560" i="16"/>
  <c r="J1560" i="16" s="1"/>
  <c r="K1560" i="16" s="1"/>
  <c r="I1533" i="14"/>
  <c r="J1533" i="14" s="1"/>
  <c r="K1533" i="14" s="1"/>
  <c r="I1533" i="16"/>
  <c r="J1533" i="16" s="1"/>
  <c r="K1533" i="16" s="1"/>
  <c r="F2197" i="14"/>
  <c r="F2197" i="16"/>
  <c r="H1725" i="16"/>
  <c r="J1725" i="16"/>
  <c r="K1725" i="16" s="1"/>
  <c r="F2063" i="14"/>
  <c r="F2063" i="16"/>
  <c r="F2168" i="14"/>
  <c r="F2168" i="16"/>
  <c r="G1879" i="14"/>
  <c r="G1879" i="16"/>
  <c r="F2284" i="14"/>
  <c r="F2284" i="16"/>
  <c r="F2324" i="3" a="1"/>
  <c r="F2324" i="3" s="1"/>
  <c r="V2324" i="3" s="1"/>
  <c r="H1564" i="16"/>
  <c r="F2415" i="14"/>
  <c r="F2415" i="16"/>
  <c r="H1657" i="14"/>
  <c r="F2245" i="14"/>
  <c r="F2245" i="16"/>
  <c r="I1511" i="14"/>
  <c r="J1511" i="14" s="1"/>
  <c r="K1511" i="14" s="1"/>
  <c r="I1511" i="16"/>
  <c r="J1511" i="16" s="1"/>
  <c r="K1511" i="16" s="1"/>
  <c r="I1450" i="14"/>
  <c r="J1450" i="14" s="1"/>
  <c r="K1450" i="14" s="1"/>
  <c r="I1450" i="16"/>
  <c r="J1450" i="16" s="1"/>
  <c r="K1450" i="16" s="1"/>
  <c r="I1707" i="14"/>
  <c r="J1707" i="14" s="1"/>
  <c r="K1707" i="14" s="1"/>
  <c r="I1707" i="16"/>
  <c r="G1827" i="14"/>
  <c r="G1827" i="16"/>
  <c r="G1674" i="14"/>
  <c r="G1674" i="16"/>
  <c r="H1675" i="14"/>
  <c r="F2189" i="14"/>
  <c r="F2189" i="16"/>
  <c r="H1725" i="14"/>
  <c r="F2182" i="14"/>
  <c r="F2182" i="16"/>
  <c r="H2064" i="14"/>
  <c r="F2260" i="14"/>
  <c r="F2260" i="16"/>
  <c r="H1564" i="14"/>
  <c r="G1847" i="3" a="1"/>
  <c r="G1847" i="3" s="1"/>
  <c r="W1847" i="3" s="1"/>
  <c r="G1700" i="3" a="1"/>
  <c r="G1700" i="3" s="1"/>
  <c r="W1700" i="3" s="1"/>
  <c r="G1684" i="3" a="1"/>
  <c r="G1684" i="3" s="1"/>
  <c r="W1684" i="3" s="1"/>
  <c r="G1724" i="3" a="1"/>
  <c r="G1724" i="3" s="1"/>
  <c r="W1724" i="3" s="1"/>
  <c r="G1539" i="3" a="1"/>
  <c r="G1539" i="3" s="1"/>
  <c r="W1539" i="3" s="1"/>
  <c r="G1605" i="3" a="1"/>
  <c r="G1605" i="3" s="1"/>
  <c r="W1605" i="3" s="1"/>
  <c r="G1639" i="3" a="1"/>
  <c r="G1639" i="3" s="1"/>
  <c r="W1639" i="3" s="1"/>
  <c r="G1767" i="3" a="1"/>
  <c r="G1767" i="3" s="1"/>
  <c r="W1767" i="3" s="1"/>
  <c r="G1713" i="3" a="1"/>
  <c r="G1713" i="3" s="1"/>
  <c r="W1713" i="3" s="1"/>
  <c r="G1607" i="3" a="1"/>
  <c r="G1607" i="3" s="1"/>
  <c r="W1607" i="3" s="1"/>
  <c r="G1710" i="3" a="1"/>
  <c r="G1710" i="3" s="1"/>
  <c r="W1710" i="3" s="1"/>
  <c r="G1588" i="3" a="1"/>
  <c r="G1588" i="3" s="1"/>
  <c r="W1588" i="3" s="1"/>
  <c r="G1604" i="3" a="1"/>
  <c r="G1604" i="3" s="1"/>
  <c r="W1604" i="3" s="1"/>
  <c r="G1618" i="3" a="1"/>
  <c r="G1618" i="3" s="1"/>
  <c r="W1618" i="3" s="1"/>
  <c r="G1911" i="3" a="1"/>
  <c r="G1911" i="3" s="1"/>
  <c r="W1911" i="3" s="1"/>
  <c r="I2069" i="16" l="1"/>
  <c r="H2069" i="16" s="1"/>
  <c r="F1896" i="16"/>
  <c r="F1896" i="14"/>
  <c r="F2213" i="16"/>
  <c r="F2213" i="14"/>
  <c r="F2366" i="14"/>
  <c r="F2366" i="16"/>
  <c r="F2332" i="16"/>
  <c r="F2332" i="14"/>
  <c r="V1903" i="3"/>
  <c r="F1923" i="3" s="1" a="1"/>
  <c r="F1923" i="3" s="1"/>
  <c r="M1903" i="3"/>
  <c r="V2226" i="3"/>
  <c r="F2242" i="3" s="1" a="1"/>
  <c r="F2242" i="3" s="1"/>
  <c r="M2226" i="3"/>
  <c r="F2035" i="16"/>
  <c r="F2035" i="14"/>
  <c r="F2416" i="16"/>
  <c r="F2416" i="14"/>
  <c r="F1938" i="14"/>
  <c r="F1938" i="16"/>
  <c r="V2053" i="3"/>
  <c r="F2160" i="3" s="1" a="1"/>
  <c r="F2160" i="3" s="1"/>
  <c r="M2053" i="3"/>
  <c r="V2427" i="3"/>
  <c r="M2427" i="3"/>
  <c r="V1953" i="3"/>
  <c r="F1968" i="3" s="1" a="1"/>
  <c r="F1968" i="3" s="1"/>
  <c r="M1953" i="3"/>
  <c r="F2298" i="16"/>
  <c r="F2298" i="14"/>
  <c r="F2339" i="14"/>
  <c r="F2339" i="16"/>
  <c r="V2301" i="3"/>
  <c r="F2317" i="3" s="1" a="1"/>
  <c r="F2317" i="3" s="1"/>
  <c r="M2301" i="3"/>
  <c r="V2399" i="3"/>
  <c r="F2413" i="3" s="1" a="1"/>
  <c r="F2413" i="3" s="1"/>
  <c r="M2399" i="3"/>
  <c r="F2200" i="14"/>
  <c r="F2200" i="16"/>
  <c r="V2207" i="3"/>
  <c r="F2222" i="3" s="1" a="1"/>
  <c r="F2222" i="3" s="1"/>
  <c r="M2207" i="3"/>
  <c r="H2064" i="16"/>
  <c r="P1671" i="3"/>
  <c r="F2343" i="16"/>
  <c r="P1743" i="3"/>
  <c r="P1626" i="3"/>
  <c r="O1661" i="3"/>
  <c r="P1680" i="3"/>
  <c r="O2086" i="3"/>
  <c r="G2086" i="14"/>
  <c r="P1592" i="3"/>
  <c r="O1574" i="3"/>
  <c r="P1646" i="3"/>
  <c r="P1647" i="3"/>
  <c r="O1692" i="3"/>
  <c r="H1531" i="16"/>
  <c r="P1535" i="3"/>
  <c r="O1676" i="3"/>
  <c r="P1597" i="3"/>
  <c r="O1552" i="3"/>
  <c r="M2409" i="3"/>
  <c r="F2419" i="3" a="1"/>
  <c r="F2419" i="3" s="1"/>
  <c r="V2419" i="3" s="1"/>
  <c r="N1605" i="3"/>
  <c r="P1605" i="3" s="1"/>
  <c r="M2324" i="3"/>
  <c r="F2337" i="3" a="1"/>
  <c r="F2337" i="3" s="1"/>
  <c r="V2337" i="3" s="1"/>
  <c r="M2227" i="3"/>
  <c r="F2243" i="3" a="1"/>
  <c r="F2243" i="3" s="1"/>
  <c r="V2243" i="3" s="1"/>
  <c r="N1539" i="3"/>
  <c r="P1539" i="3" s="1"/>
  <c r="M2325" i="3"/>
  <c r="F2338" i="3" a="1"/>
  <c r="F2338" i="3" s="1"/>
  <c r="V2338" i="3" s="1"/>
  <c r="M2100" i="3"/>
  <c r="M2320" i="3"/>
  <c r="F2333" i="3" a="1"/>
  <c r="F2333" i="3" s="1"/>
  <c r="V2333" i="3" s="1"/>
  <c r="N1911" i="3"/>
  <c r="O1911" i="3" s="1"/>
  <c r="N1618" i="3"/>
  <c r="P1618" i="3" s="1"/>
  <c r="N1588" i="3"/>
  <c r="O1588" i="3" s="1"/>
  <c r="N1724" i="3"/>
  <c r="P1724" i="3" s="1"/>
  <c r="M2363" i="3"/>
  <c r="F2378" i="3" a="1"/>
  <c r="F2378" i="3" s="1"/>
  <c r="V2378" i="3" s="1"/>
  <c r="N1639" i="3"/>
  <c r="O1639" i="3" s="1"/>
  <c r="N1604" i="3"/>
  <c r="O1604" i="3" s="1"/>
  <c r="N1710" i="3"/>
  <c r="O1710" i="3" s="1"/>
  <c r="N1684" i="3"/>
  <c r="O1684" i="3" s="1"/>
  <c r="M2073" i="3"/>
  <c r="N1607" i="3"/>
  <c r="P1607" i="3" s="1"/>
  <c r="N1713" i="3"/>
  <c r="O1713" i="3" s="1"/>
  <c r="M2205" i="3"/>
  <c r="F2225" i="3" a="1"/>
  <c r="F2225" i="3" s="1"/>
  <c r="V2225" i="3" s="1"/>
  <c r="M2059" i="3"/>
  <c r="F2075" i="3" a="1"/>
  <c r="F2075" i="3" s="1"/>
  <c r="V2075" i="3" s="1"/>
  <c r="N1700" i="3"/>
  <c r="O1700" i="3" s="1"/>
  <c r="N1847" i="3"/>
  <c r="O1847" i="3" s="1"/>
  <c r="N1767" i="3"/>
  <c r="O1767" i="3" s="1"/>
  <c r="M2109" i="3"/>
  <c r="F2118" i="3" a="1"/>
  <c r="F2118" i="3" s="1"/>
  <c r="V2118" i="3" s="1"/>
  <c r="P2086" i="3"/>
  <c r="G2211" i="3" a="1"/>
  <c r="G2211" i="3" s="1"/>
  <c r="W2211" i="3" s="1"/>
  <c r="N2100" i="3"/>
  <c r="H1560" i="16"/>
  <c r="H1572" i="16"/>
  <c r="H1628" i="16"/>
  <c r="H1707" i="14"/>
  <c r="H1531" i="14"/>
  <c r="H1651" i="14"/>
  <c r="H1643" i="14"/>
  <c r="H1572" i="14"/>
  <c r="H1511" i="16"/>
  <c r="H2069" i="14"/>
  <c r="H1648" i="16"/>
  <c r="H1450" i="14"/>
  <c r="H1631" i="16"/>
  <c r="G1526" i="14"/>
  <c r="G1526" i="16"/>
  <c r="G1644" i="14"/>
  <c r="G1644" i="16"/>
  <c r="F2290" i="3" a="1"/>
  <c r="F2290" i="3" s="1"/>
  <c r="V2290" i="3" s="1"/>
  <c r="H1707" i="16"/>
  <c r="J1707" i="16"/>
  <c r="K1707" i="16" s="1"/>
  <c r="F2086" i="14"/>
  <c r="F2086" i="16"/>
  <c r="F1899" i="14"/>
  <c r="F1899" i="16"/>
  <c r="I1690" i="14"/>
  <c r="J1690" i="14" s="1"/>
  <c r="K1690" i="14" s="1"/>
  <c r="I1690" i="16"/>
  <c r="J1690" i="16" s="1"/>
  <c r="K1690" i="16" s="1"/>
  <c r="G1573" i="14"/>
  <c r="G1573" i="16"/>
  <c r="G1665" i="14"/>
  <c r="G1665" i="16"/>
  <c r="I1598" i="14"/>
  <c r="J1598" i="14" s="1"/>
  <c r="K1598" i="14" s="1"/>
  <c r="I1598" i="16"/>
  <c r="J1598" i="16" s="1"/>
  <c r="K1598" i="16" s="1"/>
  <c r="G1653" i="14"/>
  <c r="G1653" i="16"/>
  <c r="I1571" i="14"/>
  <c r="J1571" i="14" s="1"/>
  <c r="K1571" i="14" s="1"/>
  <c r="I1571" i="16"/>
  <c r="J1571" i="16" s="1"/>
  <c r="K1571" i="16" s="1"/>
  <c r="F2268" i="3" a="1"/>
  <c r="F2268" i="3" s="1"/>
  <c r="V2268" i="3" s="1"/>
  <c r="H1560" i="14"/>
  <c r="H1585" i="16"/>
  <c r="H1643" i="16"/>
  <c r="H1566" i="16"/>
  <c r="H1628" i="14"/>
  <c r="H1648" i="14"/>
  <c r="I1578" i="14"/>
  <c r="J1578" i="14" s="1"/>
  <c r="K1578" i="14" s="1"/>
  <c r="I1578" i="16"/>
  <c r="J1578" i="16" s="1"/>
  <c r="K1578" i="16" s="1"/>
  <c r="H1511" i="14"/>
  <c r="F2181" i="14"/>
  <c r="F2181" i="16"/>
  <c r="H1533" i="16"/>
  <c r="H1585" i="14"/>
  <c r="F2212" i="14"/>
  <c r="F2212" i="16"/>
  <c r="I1674" i="14"/>
  <c r="J1674" i="14" s="1"/>
  <c r="K1674" i="14" s="1"/>
  <c r="I1674" i="16"/>
  <c r="J1674" i="16" s="1"/>
  <c r="K1674" i="16" s="1"/>
  <c r="I1582" i="14"/>
  <c r="J1582" i="14" s="1"/>
  <c r="K1582" i="14" s="1"/>
  <c r="I1582" i="16"/>
  <c r="J1582" i="16" s="1"/>
  <c r="K1582" i="16" s="1"/>
  <c r="I1683" i="14"/>
  <c r="J1683" i="14" s="1"/>
  <c r="K1683" i="14" s="1"/>
  <c r="I1683" i="16"/>
  <c r="G1668" i="14"/>
  <c r="G1668" i="16"/>
  <c r="F2403" i="14"/>
  <c r="F2403" i="16"/>
  <c r="G1716" i="14"/>
  <c r="G1716" i="16"/>
  <c r="G1556" i="14"/>
  <c r="G1556" i="16"/>
  <c r="H1450" i="16"/>
  <c r="H1566" i="14"/>
  <c r="F2040" i="14"/>
  <c r="F2040" i="16"/>
  <c r="F2305" i="14"/>
  <c r="F2305" i="16"/>
  <c r="G1590" i="14"/>
  <c r="G1590" i="16"/>
  <c r="G1642" i="14"/>
  <c r="G1642" i="16"/>
  <c r="I1591" i="14"/>
  <c r="J1591" i="14" s="1"/>
  <c r="K1591" i="14" s="1"/>
  <c r="I1591" i="16"/>
  <c r="J1591" i="16" s="1"/>
  <c r="K1591" i="16" s="1"/>
  <c r="G1581" i="14"/>
  <c r="G1581" i="16"/>
  <c r="G1599" i="14"/>
  <c r="G1599" i="16"/>
  <c r="I1827" i="14"/>
  <c r="J1827" i="14" s="1"/>
  <c r="K1827" i="14" s="1"/>
  <c r="I1827" i="16"/>
  <c r="H1533" i="14"/>
  <c r="F2092" i="14"/>
  <c r="F2092" i="16"/>
  <c r="H1631" i="14"/>
  <c r="I1879" i="14"/>
  <c r="J1879" i="14" s="1"/>
  <c r="K1879" i="14" s="1"/>
  <c r="I1879" i="16"/>
  <c r="I1561" i="14"/>
  <c r="J1561" i="14" s="1"/>
  <c r="K1561" i="14" s="1"/>
  <c r="I1561" i="16"/>
  <c r="J1561" i="16" s="1"/>
  <c r="K1561" i="16" s="1"/>
  <c r="I1570" i="14"/>
  <c r="J1570" i="14" s="1"/>
  <c r="K1570" i="14" s="1"/>
  <c r="I1570" i="16"/>
  <c r="J1570" i="16" s="1"/>
  <c r="K1570" i="16" s="1"/>
  <c r="G1546" i="14"/>
  <c r="G1546" i="16"/>
  <c r="I1637" i="14"/>
  <c r="J1637" i="14" s="1"/>
  <c r="K1637" i="14" s="1"/>
  <c r="I1637" i="16"/>
  <c r="J1637" i="16" s="1"/>
  <c r="K1637" i="16" s="1"/>
  <c r="I1505" i="14"/>
  <c r="J1505" i="14" s="1"/>
  <c r="K1505" i="14" s="1"/>
  <c r="I1505" i="16"/>
  <c r="J1505" i="16" s="1"/>
  <c r="K1505" i="16" s="1"/>
  <c r="I1656" i="14"/>
  <c r="J1656" i="14" s="1"/>
  <c r="K1656" i="14" s="1"/>
  <c r="I1656" i="16"/>
  <c r="J1656" i="16" s="1"/>
  <c r="K1656" i="16" s="1"/>
  <c r="F2309" i="14"/>
  <c r="F2309" i="16"/>
  <c r="G1650" i="14"/>
  <c r="G1650" i="16"/>
  <c r="F2310" i="14"/>
  <c r="F2310" i="16"/>
  <c r="H1651" i="16"/>
  <c r="G1757" i="3" a="1"/>
  <c r="G1757" i="3" s="1"/>
  <c r="W1757" i="3" s="1"/>
  <c r="G1701" i="3" a="1"/>
  <c r="G1701" i="3" s="1"/>
  <c r="W1701" i="3" s="1"/>
  <c r="G1677" i="3" a="1"/>
  <c r="G1677" i="3" s="1"/>
  <c r="W1677" i="3" s="1"/>
  <c r="G1678" i="3" a="1"/>
  <c r="G1678" i="3" s="1"/>
  <c r="W1678" i="3" s="1"/>
  <c r="G1611" i="3" a="1"/>
  <c r="G1611" i="3" s="1"/>
  <c r="W1611" i="3" s="1"/>
  <c r="G1662" i="3" a="1"/>
  <c r="G1662" i="3" s="1"/>
  <c r="W1662" i="3" s="1"/>
  <c r="G1664" i="3" a="1"/>
  <c r="G1664" i="3" s="1"/>
  <c r="W1664" i="3" s="1"/>
  <c r="G1610" i="3" a="1"/>
  <c r="G1610" i="3" s="1"/>
  <c r="W1610" i="3" s="1"/>
  <c r="G1640" i="3" a="1"/>
  <c r="G1640" i="3" s="1"/>
  <c r="W1640" i="3" s="1"/>
  <c r="G1587" i="3" a="1"/>
  <c r="G1587" i="3" s="1"/>
  <c r="W1587" i="3" s="1"/>
  <c r="G1649" i="3" a="1"/>
  <c r="G1649" i="3" s="1"/>
  <c r="W1649" i="3" s="1"/>
  <c r="G1691" i="3" a="1"/>
  <c r="G1691" i="3" s="1"/>
  <c r="W1691" i="3" s="1"/>
  <c r="G1652" i="3" a="1"/>
  <c r="G1652" i="3" s="1"/>
  <c r="W1652" i="3" s="1"/>
  <c r="G1704" i="3" a="1"/>
  <c r="G1704" i="3" s="1"/>
  <c r="W1704" i="3" s="1"/>
  <c r="J2069" i="16" l="1"/>
  <c r="K2069" i="16" s="1"/>
  <c r="F2399" i="14"/>
  <c r="F2399" i="16"/>
  <c r="F1953" i="14"/>
  <c r="F1953" i="16"/>
  <c r="V2413" i="3"/>
  <c r="F2431" i="3" s="1" a="1"/>
  <c r="F2431" i="3" s="1"/>
  <c r="M2413" i="3"/>
  <c r="V1968" i="3"/>
  <c r="F1993" i="3" s="1" a="1"/>
  <c r="F1993" i="3" s="1"/>
  <c r="M1968" i="3"/>
  <c r="F2301" i="16"/>
  <c r="F2301" i="14"/>
  <c r="F2427" i="16"/>
  <c r="F2427" i="14"/>
  <c r="V2317" i="3"/>
  <c r="F2341" i="3" s="1" a="1"/>
  <c r="F2341" i="3" s="1"/>
  <c r="M2317" i="3"/>
  <c r="F2207" i="14"/>
  <c r="F2207" i="16"/>
  <c r="F2053" i="14"/>
  <c r="F2053" i="16"/>
  <c r="F2226" i="14"/>
  <c r="F2226" i="16"/>
  <c r="V2222" i="3"/>
  <c r="F2237" i="3" s="1" a="1"/>
  <c r="F2237" i="3" s="1"/>
  <c r="M2222" i="3"/>
  <c r="V2160" i="3"/>
  <c r="F2170" i="3" s="1" a="1"/>
  <c r="F2170" i="3" s="1"/>
  <c r="M2160" i="3"/>
  <c r="V2242" i="3"/>
  <c r="F2359" i="3" s="1" a="1"/>
  <c r="F2359" i="3" s="1"/>
  <c r="M2242" i="3"/>
  <c r="F1903" i="14"/>
  <c r="F1903" i="16"/>
  <c r="V1923" i="3"/>
  <c r="F1935" i="3" s="1" a="1"/>
  <c r="F1935" i="3" s="1"/>
  <c r="M1923" i="3"/>
  <c r="I2086" i="16"/>
  <c r="J2086" i="16" s="1"/>
  <c r="K2086" i="16" s="1"/>
  <c r="P1911" i="3"/>
  <c r="P1684" i="3"/>
  <c r="O1539" i="3"/>
  <c r="P1767" i="3"/>
  <c r="P1700" i="3"/>
  <c r="I2086" i="14"/>
  <c r="J2086" i="14" s="1"/>
  <c r="K2086" i="14" s="1"/>
  <c r="P1639" i="3"/>
  <c r="O1618" i="3"/>
  <c r="P1588" i="3"/>
  <c r="O1607" i="3"/>
  <c r="O1724" i="3"/>
  <c r="O2100" i="3"/>
  <c r="P1604" i="3"/>
  <c r="P1710" i="3"/>
  <c r="P1713" i="3"/>
  <c r="P1847" i="3"/>
  <c r="G2100" i="16"/>
  <c r="G2100" i="14"/>
  <c r="O1605" i="3"/>
  <c r="M2243" i="3"/>
  <c r="M2337" i="3"/>
  <c r="F2348" i="3" a="1"/>
  <c r="F2348" i="3" s="1"/>
  <c r="V2348" i="3" s="1"/>
  <c r="N1652" i="3"/>
  <c r="O1652" i="3" s="1"/>
  <c r="N1611" i="3"/>
  <c r="P1611" i="3" s="1"/>
  <c r="M2075" i="3"/>
  <c r="F2085" i="3" a="1"/>
  <c r="F2085" i="3" s="1"/>
  <c r="V2085" i="3" s="1"/>
  <c r="N1691" i="3"/>
  <c r="O1691" i="3" s="1"/>
  <c r="N1678" i="3"/>
  <c r="O1678" i="3" s="1"/>
  <c r="M2419" i="3"/>
  <c r="M2290" i="3"/>
  <c r="F2350" i="3" a="1"/>
  <c r="F2350" i="3" s="1"/>
  <c r="V2350" i="3" s="1"/>
  <c r="N1649" i="3"/>
  <c r="P1649" i="3" s="1"/>
  <c r="N1677" i="3"/>
  <c r="P1677" i="3" s="1"/>
  <c r="N1704" i="3"/>
  <c r="O1704" i="3" s="1"/>
  <c r="N1587" i="3"/>
  <c r="P1587" i="3" s="1"/>
  <c r="M2268" i="3"/>
  <c r="F2286" i="3" a="1"/>
  <c r="F2286" i="3" s="1"/>
  <c r="V2286" i="3" s="1"/>
  <c r="M2225" i="3"/>
  <c r="F2234" i="3" a="1"/>
  <c r="F2234" i="3" s="1"/>
  <c r="V2234" i="3" s="1"/>
  <c r="N1757" i="3"/>
  <c r="P1757" i="3" s="1"/>
  <c r="M2118" i="3"/>
  <c r="N1662" i="3"/>
  <c r="O1662" i="3" s="1"/>
  <c r="N1701" i="3"/>
  <c r="O1701" i="3" s="1"/>
  <c r="N1640" i="3"/>
  <c r="O1640" i="3" s="1"/>
  <c r="N1610" i="3"/>
  <c r="O1610" i="3" s="1"/>
  <c r="M2378" i="3"/>
  <c r="F2378" i="14" s="1"/>
  <c r="F2385" i="3" a="1"/>
  <c r="F2385" i="3" s="1"/>
  <c r="V2385" i="3" s="1"/>
  <c r="M2333" i="3"/>
  <c r="F2395" i="3" a="1"/>
  <c r="F2395" i="3" s="1"/>
  <c r="V2395" i="3" s="1"/>
  <c r="N1664" i="3"/>
  <c r="P1664" i="3" s="1"/>
  <c r="M2338" i="3"/>
  <c r="N2211" i="3"/>
  <c r="G2211" i="14" s="1"/>
  <c r="G2228" i="3" a="1"/>
  <c r="G2228" i="3" s="1"/>
  <c r="W2228" i="3" s="1"/>
  <c r="H1578" i="16"/>
  <c r="P2100" i="3"/>
  <c r="H1578" i="14"/>
  <c r="H1879" i="14"/>
  <c r="H1561" i="14"/>
  <c r="H1582" i="14"/>
  <c r="H1570" i="14"/>
  <c r="H1827" i="14"/>
  <c r="H1571" i="14"/>
  <c r="H1656" i="16"/>
  <c r="H1674" i="14"/>
  <c r="H1582" i="16"/>
  <c r="H1505" i="16"/>
  <c r="H1598" i="16"/>
  <c r="G1583" i="14"/>
  <c r="G1583" i="16"/>
  <c r="I1644" i="14"/>
  <c r="J1644" i="14" s="1"/>
  <c r="K1644" i="14" s="1"/>
  <c r="I1644" i="16"/>
  <c r="J1644" i="16" s="1"/>
  <c r="K1644" i="16" s="1"/>
  <c r="G1593" i="14"/>
  <c r="G1593" i="16"/>
  <c r="H1505" i="14"/>
  <c r="H1570" i="16"/>
  <c r="H1879" i="16"/>
  <c r="J1879" i="16"/>
  <c r="K1879" i="16" s="1"/>
  <c r="F2255" i="14"/>
  <c r="F2255" i="16"/>
  <c r="H1690" i="16"/>
  <c r="F2279" i="14"/>
  <c r="F2279" i="16"/>
  <c r="G1836" i="14"/>
  <c r="G1836" i="16"/>
  <c r="G1517" i="14"/>
  <c r="G1517" i="16"/>
  <c r="G1589" i="14"/>
  <c r="G1589" i="16"/>
  <c r="F2215" i="3" a="1"/>
  <c r="F2215" i="3" s="1"/>
  <c r="V2215" i="3" s="1"/>
  <c r="I1546" i="14"/>
  <c r="J1546" i="14" s="1"/>
  <c r="K1546" i="14" s="1"/>
  <c r="I1546" i="16"/>
  <c r="J1546" i="16" s="1"/>
  <c r="K1546" i="16" s="1"/>
  <c r="G1751" i="14"/>
  <c r="G1751" i="16"/>
  <c r="I1573" i="14"/>
  <c r="J1573" i="14" s="1"/>
  <c r="K1573" i="14" s="1"/>
  <c r="I1573" i="16"/>
  <c r="J1573" i="16" s="1"/>
  <c r="K1573" i="16" s="1"/>
  <c r="G1894" i="14"/>
  <c r="G1894" i="16"/>
  <c r="I1653" i="14"/>
  <c r="J1653" i="14" s="1"/>
  <c r="K1653" i="14" s="1"/>
  <c r="I1653" i="16"/>
  <c r="J1653" i="16" s="1"/>
  <c r="K1653" i="16" s="1"/>
  <c r="G1667" i="14"/>
  <c r="G1667" i="16"/>
  <c r="H1637" i="16"/>
  <c r="F2227" i="14"/>
  <c r="F2227" i="16"/>
  <c r="H1683" i="16"/>
  <c r="J1683" i="16"/>
  <c r="K1683" i="16" s="1"/>
  <c r="F2426" i="14"/>
  <c r="F2426" i="16"/>
  <c r="G1698" i="14"/>
  <c r="G1698" i="16"/>
  <c r="H1827" i="16"/>
  <c r="J1827" i="16"/>
  <c r="K1827" i="16" s="1"/>
  <c r="H1591" i="16"/>
  <c r="F2358" i="3" a="1"/>
  <c r="F2358" i="3" s="1"/>
  <c r="V2358" i="3" s="1"/>
  <c r="H1683" i="14"/>
  <c r="H1674" i="16"/>
  <c r="H1571" i="16"/>
  <c r="H1598" i="14"/>
  <c r="H1690" i="14"/>
  <c r="F2363" i="14"/>
  <c r="F2363" i="16"/>
  <c r="F2320" i="14"/>
  <c r="F2320" i="16"/>
  <c r="F2409" i="14"/>
  <c r="F2409" i="16"/>
  <c r="F2205" i="14"/>
  <c r="F2205" i="16"/>
  <c r="I1668" i="14"/>
  <c r="J1668" i="14" s="1"/>
  <c r="K1668" i="14" s="1"/>
  <c r="I1668" i="16"/>
  <c r="J1668" i="16" s="1"/>
  <c r="K1668" i="16" s="1"/>
  <c r="I1556" i="14"/>
  <c r="J1556" i="14" s="1"/>
  <c r="K1556" i="14" s="1"/>
  <c r="I1556" i="16"/>
  <c r="J1556" i="16" s="1"/>
  <c r="K1556" i="16" s="1"/>
  <c r="I1642" i="14"/>
  <c r="J1642" i="14" s="1"/>
  <c r="K1642" i="14" s="1"/>
  <c r="I1642" i="16"/>
  <c r="J1642" i="16" s="1"/>
  <c r="K1642" i="16" s="1"/>
  <c r="I1590" i="14"/>
  <c r="J1590" i="14" s="1"/>
  <c r="K1590" i="14" s="1"/>
  <c r="I1590" i="16"/>
  <c r="J1590" i="16" s="1"/>
  <c r="K1590" i="16" s="1"/>
  <c r="I1716" i="14"/>
  <c r="J1716" i="14" s="1"/>
  <c r="K1716" i="14" s="1"/>
  <c r="I1716" i="16"/>
  <c r="F2109" i="14"/>
  <c r="F2109" i="16"/>
  <c r="H1656" i="14"/>
  <c r="H1637" i="14"/>
  <c r="H1561" i="16"/>
  <c r="F2059" i="14"/>
  <c r="F2059" i="16"/>
  <c r="H1591" i="14"/>
  <c r="G1706" i="14"/>
  <c r="G1706" i="16"/>
  <c r="G1586" i="14"/>
  <c r="G1586" i="16"/>
  <c r="I1650" i="14"/>
  <c r="J1650" i="14" s="1"/>
  <c r="K1650" i="14" s="1"/>
  <c r="I1650" i="16"/>
  <c r="J1650" i="16" s="1"/>
  <c r="K1650" i="16" s="1"/>
  <c r="F2324" i="14"/>
  <c r="F2324" i="16"/>
  <c r="F2080" i="3" a="1"/>
  <c r="F2080" i="3" s="1"/>
  <c r="V2080" i="3" s="1"/>
  <c r="F2325" i="14"/>
  <c r="F2325" i="16"/>
  <c r="I1665" i="14"/>
  <c r="J1665" i="14" s="1"/>
  <c r="K1665" i="14" s="1"/>
  <c r="I1665" i="16"/>
  <c r="J1665" i="16" s="1"/>
  <c r="K1665" i="16" s="1"/>
  <c r="G1606" i="14"/>
  <c r="G1606" i="16"/>
  <c r="I1581" i="14"/>
  <c r="J1581" i="14" s="1"/>
  <c r="K1581" i="14" s="1"/>
  <c r="I1581" i="16"/>
  <c r="J1581" i="16" s="1"/>
  <c r="K1581" i="16" s="1"/>
  <c r="G1623" i="14"/>
  <c r="G1623" i="16"/>
  <c r="G1595" i="14"/>
  <c r="G1595" i="16"/>
  <c r="I1526" i="14"/>
  <c r="J1526" i="14" s="1"/>
  <c r="K1526" i="14" s="1"/>
  <c r="I1526" i="16"/>
  <c r="J1526" i="16" s="1"/>
  <c r="K1526" i="16" s="1"/>
  <c r="I1599" i="14"/>
  <c r="J1599" i="14" s="1"/>
  <c r="K1599" i="14" s="1"/>
  <c r="I1599" i="16"/>
  <c r="J1599" i="16" s="1"/>
  <c r="K1599" i="16" s="1"/>
  <c r="G1687" i="14"/>
  <c r="G1687" i="16"/>
  <c r="G1617" i="3" a="1"/>
  <c r="G1617" i="3" s="1"/>
  <c r="W1617" i="3" s="1"/>
  <c r="G1630" i="3" a="1"/>
  <c r="G1630" i="3" s="1"/>
  <c r="W1630" i="3" s="1"/>
  <c r="G1859" i="3" a="1"/>
  <c r="G1859" i="3" s="1"/>
  <c r="W1859" i="3" s="1"/>
  <c r="G1920" i="3" a="1"/>
  <c r="G1920" i="3" s="1"/>
  <c r="W1920" i="3" s="1"/>
  <c r="G1616" i="3" a="1"/>
  <c r="G1616" i="3" s="1"/>
  <c r="W1616" i="3" s="1"/>
  <c r="G1697" i="3" a="1"/>
  <c r="G1697" i="3" s="1"/>
  <c r="W1697" i="3" s="1"/>
  <c r="G1779" i="3" a="1"/>
  <c r="G1779" i="3" s="1"/>
  <c r="W1779" i="3" s="1"/>
  <c r="G1603" i="3" a="1"/>
  <c r="G1603" i="3" s="1"/>
  <c r="W1603" i="3" s="1"/>
  <c r="G1718" i="3" a="1"/>
  <c r="G1718" i="3" s="1"/>
  <c r="W1718" i="3" s="1"/>
  <c r="G1736" i="3" a="1"/>
  <c r="G1736" i="3" s="1"/>
  <c r="W1736" i="3" s="1"/>
  <c r="G1619" i="3" a="1"/>
  <c r="G1619" i="3" s="1"/>
  <c r="W1619" i="3" s="1"/>
  <c r="G1728" i="3" a="1"/>
  <c r="G1728" i="3" s="1"/>
  <c r="W1728" i="3" s="1"/>
  <c r="G1549" i="3" a="1"/>
  <c r="G1549" i="3" s="1"/>
  <c r="W1549" i="3" s="1"/>
  <c r="G1645" i="3" a="1"/>
  <c r="G1645" i="3" s="1"/>
  <c r="W1645" i="3" s="1"/>
  <c r="G1726" i="3" a="1"/>
  <c r="G1726" i="3" s="1"/>
  <c r="W1726" i="3" s="1"/>
  <c r="F2160" i="14" l="1"/>
  <c r="F2160" i="16"/>
  <c r="F1968" i="16"/>
  <c r="F1968" i="14"/>
  <c r="V2170" i="3"/>
  <c r="F2188" i="3" s="1" a="1"/>
  <c r="F2188" i="3" s="1"/>
  <c r="M2170" i="3"/>
  <c r="V1993" i="3"/>
  <c r="F2008" i="3" s="1" a="1"/>
  <c r="F2008" i="3" s="1"/>
  <c r="M1993" i="3"/>
  <c r="F1923" i="14"/>
  <c r="F1923" i="16"/>
  <c r="F2222" i="14"/>
  <c r="F2222" i="16"/>
  <c r="F2317" i="16"/>
  <c r="F2317" i="14"/>
  <c r="F2413" i="14"/>
  <c r="F2413" i="16"/>
  <c r="V1935" i="3"/>
  <c r="F1952" i="3" s="1" a="1"/>
  <c r="F1952" i="3" s="1"/>
  <c r="M1935" i="3"/>
  <c r="V2237" i="3"/>
  <c r="F2354" i="3" s="1" a="1"/>
  <c r="F2354" i="3" s="1"/>
  <c r="M2237" i="3"/>
  <c r="V2341" i="3"/>
  <c r="F2389" i="3" s="1" a="1"/>
  <c r="F2389" i="3" s="1"/>
  <c r="M2341" i="3"/>
  <c r="V2431" i="3"/>
  <c r="M2431" i="3"/>
  <c r="F2242" i="16"/>
  <c r="F2242" i="14"/>
  <c r="V2359" i="3"/>
  <c r="F2375" i="3" s="1" a="1"/>
  <c r="F2375" i="3" s="1"/>
  <c r="M2359" i="3"/>
  <c r="O1757" i="3"/>
  <c r="H2086" i="16"/>
  <c r="O1611" i="3"/>
  <c r="O1664" i="3"/>
  <c r="O1649" i="3"/>
  <c r="H2086" i="14"/>
  <c r="P1640" i="3"/>
  <c r="O1677" i="3"/>
  <c r="P1678" i="3"/>
  <c r="P1701" i="3"/>
  <c r="O1587" i="3"/>
  <c r="G2211" i="16"/>
  <c r="P1610" i="3"/>
  <c r="P1662" i="3"/>
  <c r="H1599" i="14"/>
  <c r="F2378" i="16"/>
  <c r="P1704" i="3"/>
  <c r="N1859" i="3"/>
  <c r="O1859" i="3" s="1"/>
  <c r="M2215" i="3"/>
  <c r="F2232" i="3" a="1"/>
  <c r="F2232" i="3" s="1"/>
  <c r="V2232" i="3" s="1"/>
  <c r="M2085" i="3"/>
  <c r="M2234" i="3"/>
  <c r="M2286" i="3"/>
  <c r="N1619" i="3"/>
  <c r="O1619" i="3" s="1"/>
  <c r="N1617" i="3"/>
  <c r="O1617" i="3" s="1"/>
  <c r="M2385" i="3"/>
  <c r="F2385" i="14" s="1"/>
  <c r="N1736" i="3"/>
  <c r="O1736" i="3" s="1"/>
  <c r="N1603" i="3"/>
  <c r="O1603" i="3" s="1"/>
  <c r="M2348" i="3"/>
  <c r="M2358" i="3"/>
  <c r="F2374" i="3" a="1"/>
  <c r="F2374" i="3" s="1"/>
  <c r="V2374" i="3" s="1"/>
  <c r="N1726" i="3"/>
  <c r="O1726" i="3" s="1"/>
  <c r="N1718" i="3"/>
  <c r="O1718" i="3" s="1"/>
  <c r="N1779" i="3"/>
  <c r="P1779" i="3" s="1"/>
  <c r="N1645" i="3"/>
  <c r="O1645" i="3" s="1"/>
  <c r="N1697" i="3"/>
  <c r="O1697" i="3" s="1"/>
  <c r="N1630" i="3"/>
  <c r="P1630" i="3" s="1"/>
  <c r="N1549" i="3"/>
  <c r="P1549" i="3" s="1"/>
  <c r="N1616" i="3"/>
  <c r="O1616" i="3" s="1"/>
  <c r="P1652" i="3"/>
  <c r="P1691" i="3"/>
  <c r="N1728" i="3"/>
  <c r="O1728" i="3" s="1"/>
  <c r="N1920" i="3"/>
  <c r="O1920" i="3" s="1"/>
  <c r="M2080" i="3"/>
  <c r="F2094" i="3" a="1"/>
  <c r="F2094" i="3" s="1"/>
  <c r="V2094" i="3" s="1"/>
  <c r="M2395" i="3"/>
  <c r="F2411" i="3" a="1"/>
  <c r="F2411" i="3" s="1"/>
  <c r="V2411" i="3" s="1"/>
  <c r="M2350" i="3"/>
  <c r="F2367" i="3" a="1"/>
  <c r="F2367" i="3" s="1"/>
  <c r="V2367" i="3" s="1"/>
  <c r="O2211" i="3"/>
  <c r="P2211" i="3"/>
  <c r="N2228" i="3"/>
  <c r="G2228" i="14" s="1"/>
  <c r="G2236" i="3" a="1"/>
  <c r="G2236" i="3" s="1"/>
  <c r="W2236" i="3" s="1"/>
  <c r="H1653" i="14"/>
  <c r="H1668" i="14"/>
  <c r="H1581" i="16"/>
  <c r="H1526" i="16"/>
  <c r="H1650" i="16"/>
  <c r="H1590" i="16"/>
  <c r="H1650" i="14"/>
  <c r="H1590" i="14"/>
  <c r="H1546" i="14"/>
  <c r="H1665" i="16"/>
  <c r="H1573" i="16"/>
  <c r="H1665" i="14"/>
  <c r="H1716" i="14"/>
  <c r="H1642" i="16"/>
  <c r="I1687" i="14"/>
  <c r="J1687" i="14" s="1"/>
  <c r="K1687" i="14" s="1"/>
  <c r="I1687" i="16"/>
  <c r="F2290" i="14"/>
  <c r="F2290" i="16"/>
  <c r="I1698" i="14"/>
  <c r="J1698" i="14" s="1"/>
  <c r="K1698" i="14" s="1"/>
  <c r="I1698" i="16"/>
  <c r="J1698" i="16" s="1"/>
  <c r="K1698" i="16" s="1"/>
  <c r="G1676" i="14"/>
  <c r="G1676" i="16"/>
  <c r="I1583" i="14"/>
  <c r="J1583" i="14" s="1"/>
  <c r="K1583" i="14" s="1"/>
  <c r="I1583" i="16"/>
  <c r="J1583" i="16" s="1"/>
  <c r="K1583" i="16" s="1"/>
  <c r="G1743" i="14"/>
  <c r="G1743" i="16"/>
  <c r="F2338" i="14"/>
  <c r="F2338" i="16"/>
  <c r="F2075" i="14"/>
  <c r="F2075" i="16"/>
  <c r="F2133" i="3" a="1"/>
  <c r="F2133" i="3" s="1"/>
  <c r="V2133" i="3" s="1"/>
  <c r="H1556" i="14"/>
  <c r="F2333" i="14"/>
  <c r="F2333" i="16"/>
  <c r="H1653" i="16"/>
  <c r="H1573" i="14"/>
  <c r="H1716" i="16"/>
  <c r="J1716" i="16"/>
  <c r="K1716" i="16" s="1"/>
  <c r="F2100" i="14"/>
  <c r="F2100" i="16"/>
  <c r="I1623" i="14"/>
  <c r="J1623" i="14" s="1"/>
  <c r="K1623" i="14" s="1"/>
  <c r="I1623" i="16"/>
  <c r="J1623" i="16" s="1"/>
  <c r="K1623" i="16" s="1"/>
  <c r="G1647" i="14"/>
  <c r="G1647" i="16"/>
  <c r="I1836" i="14"/>
  <c r="J1836" i="14" s="1"/>
  <c r="K1836" i="14" s="1"/>
  <c r="I1836" i="16"/>
  <c r="F2337" i="14"/>
  <c r="F2337" i="16"/>
  <c r="H1644" i="16"/>
  <c r="G1646" i="14"/>
  <c r="G1646" i="16"/>
  <c r="G1671" i="14"/>
  <c r="G1671" i="16"/>
  <c r="I1595" i="14"/>
  <c r="J1595" i="14" s="1"/>
  <c r="K1595" i="14" s="1"/>
  <c r="I1595" i="16"/>
  <c r="J1595" i="16" s="1"/>
  <c r="K1595" i="16" s="1"/>
  <c r="G1597" i="14"/>
  <c r="G1597" i="16"/>
  <c r="G1574" i="14"/>
  <c r="G1574" i="16"/>
  <c r="I1751" i="14"/>
  <c r="J1751" i="14" s="1"/>
  <c r="K1751" i="14" s="1"/>
  <c r="I1751" i="16"/>
  <c r="J1751" i="16" s="1"/>
  <c r="K1751" i="16" s="1"/>
  <c r="G1661" i="14"/>
  <c r="G1661" i="16"/>
  <c r="H1668" i="16"/>
  <c r="F2243" i="14"/>
  <c r="F2243" i="16"/>
  <c r="H1546" i="16"/>
  <c r="F2268" i="14"/>
  <c r="F2268" i="16"/>
  <c r="H1644" i="14"/>
  <c r="G1592" i="14"/>
  <c r="G1592" i="16"/>
  <c r="I1606" i="14"/>
  <c r="J1606" i="14" s="1"/>
  <c r="K1606" i="14" s="1"/>
  <c r="I1606" i="16"/>
  <c r="J1606" i="16" s="1"/>
  <c r="K1606" i="16" s="1"/>
  <c r="I1593" i="14"/>
  <c r="J1593" i="14" s="1"/>
  <c r="K1593" i="14" s="1"/>
  <c r="I1593" i="16"/>
  <c r="J1593" i="16" s="1"/>
  <c r="K1593" i="16" s="1"/>
  <c r="G1692" i="14"/>
  <c r="G1692" i="16"/>
  <c r="I1706" i="14"/>
  <c r="J1706" i="14" s="1"/>
  <c r="K1706" i="14" s="1"/>
  <c r="I1706" i="16"/>
  <c r="J1706" i="16" s="1"/>
  <c r="K1706" i="16" s="1"/>
  <c r="I1589" i="14"/>
  <c r="J1589" i="14" s="1"/>
  <c r="K1589" i="14" s="1"/>
  <c r="I1589" i="16"/>
  <c r="J1589" i="16" s="1"/>
  <c r="K1589" i="16" s="1"/>
  <c r="I1586" i="14"/>
  <c r="J1586" i="14" s="1"/>
  <c r="K1586" i="14" s="1"/>
  <c r="I1586" i="16"/>
  <c r="J1586" i="16" s="1"/>
  <c r="K1586" i="16" s="1"/>
  <c r="G1552" i="14"/>
  <c r="G1552" i="16"/>
  <c r="F2225" i="14"/>
  <c r="F2225" i="16"/>
  <c r="I1894" i="14"/>
  <c r="J1894" i="14" s="1"/>
  <c r="K1894" i="14" s="1"/>
  <c r="I1894" i="16"/>
  <c r="I1517" i="14"/>
  <c r="J1517" i="14" s="1"/>
  <c r="K1517" i="14" s="1"/>
  <c r="I1517" i="16"/>
  <c r="J1517" i="16" s="1"/>
  <c r="K1517" i="16" s="1"/>
  <c r="G1626" i="14"/>
  <c r="G1626" i="16"/>
  <c r="I1667" i="14"/>
  <c r="J1667" i="14" s="1"/>
  <c r="K1667" i="14" s="1"/>
  <c r="I1667" i="16"/>
  <c r="J1667" i="16" s="1"/>
  <c r="K1667" i="16" s="1"/>
  <c r="G1535" i="14"/>
  <c r="G1535" i="16"/>
  <c r="H1526" i="14"/>
  <c r="H1581" i="14"/>
  <c r="H1642" i="14"/>
  <c r="G1680" i="14"/>
  <c r="G1680" i="16"/>
  <c r="H1599" i="16"/>
  <c r="F2073" i="14"/>
  <c r="F2073" i="16"/>
  <c r="F2419" i="14"/>
  <c r="F2419" i="16"/>
  <c r="H1556" i="16"/>
  <c r="G1663" i="3" a="1"/>
  <c r="G1663" i="3" s="1"/>
  <c r="W1663" i="3" s="1"/>
  <c r="G1719" i="3" a="1"/>
  <c r="G1719" i="3" s="1"/>
  <c r="W1719" i="3" s="1"/>
  <c r="G1685" i="3" a="1"/>
  <c r="G1685" i="3" s="1"/>
  <c r="W1685" i="3" s="1"/>
  <c r="G1699" i="3" a="1"/>
  <c r="G1699" i="3" s="1"/>
  <c r="W1699" i="3" s="1"/>
  <c r="G1681" i="3" a="1"/>
  <c r="G1681" i="3" s="1"/>
  <c r="W1681" i="3" s="1"/>
  <c r="G1602" i="3" a="1"/>
  <c r="G1602" i="3" s="1"/>
  <c r="W1602" i="3" s="1"/>
  <c r="G1769" i="3" a="1"/>
  <c r="G1769" i="3" s="1"/>
  <c r="W1769" i="3" s="1"/>
  <c r="G1624" i="3" a="1"/>
  <c r="G1624" i="3" s="1"/>
  <c r="W1624" i="3" s="1"/>
  <c r="G1722" i="3" a="1"/>
  <c r="G1722" i="3" s="1"/>
  <c r="W1722" i="3" s="1"/>
  <c r="G1789" i="3" a="1"/>
  <c r="G1789" i="3" s="1"/>
  <c r="W1789" i="3" s="1"/>
  <c r="G1622" i="3" a="1"/>
  <c r="G1622" i="3" s="1"/>
  <c r="W1622" i="3" s="1"/>
  <c r="G1742" i="3" a="1"/>
  <c r="G1742" i="3" s="1"/>
  <c r="W1742" i="3" s="1"/>
  <c r="G1797" i="3" a="1"/>
  <c r="G1797" i="3" s="1"/>
  <c r="W1797" i="3" s="1"/>
  <c r="G1669" i="3" a="1"/>
  <c r="G1669" i="3" s="1"/>
  <c r="W1669" i="3" s="1"/>
  <c r="F2431" i="14" l="1"/>
  <c r="F2431" i="16"/>
  <c r="F1993" i="14"/>
  <c r="F1993" i="16"/>
  <c r="V2008" i="3"/>
  <c r="F2019" i="3" s="1" a="1"/>
  <c r="F2019" i="3" s="1"/>
  <c r="M2008" i="3"/>
  <c r="F2341" i="16"/>
  <c r="F2341" i="14"/>
  <c r="F2170" i="14"/>
  <c r="F2170" i="16"/>
  <c r="V2389" i="3"/>
  <c r="F2407" i="3" s="1" a="1"/>
  <c r="F2407" i="3" s="1"/>
  <c r="M2389" i="3"/>
  <c r="V2188" i="3"/>
  <c r="F2201" i="3" s="1" a="1"/>
  <c r="F2201" i="3" s="1"/>
  <c r="M2188" i="3"/>
  <c r="F2359" i="16"/>
  <c r="F2359" i="14"/>
  <c r="F2237" i="14"/>
  <c r="F2237" i="16"/>
  <c r="V2354" i="3"/>
  <c r="F2370" i="3" s="1" a="1"/>
  <c r="F2370" i="3" s="1"/>
  <c r="M2354" i="3"/>
  <c r="F1935" i="16"/>
  <c r="F1935" i="14"/>
  <c r="V2375" i="3"/>
  <c r="F2387" i="3" s="1" a="1"/>
  <c r="F2387" i="3" s="1"/>
  <c r="M2375" i="3"/>
  <c r="V1952" i="3"/>
  <c r="F1966" i="3" s="1" a="1"/>
  <c r="F1966" i="3" s="1"/>
  <c r="M1952" i="3"/>
  <c r="P1645" i="3"/>
  <c r="P1736" i="3"/>
  <c r="P1616" i="3"/>
  <c r="P1859" i="3"/>
  <c r="O1630" i="3"/>
  <c r="P1718" i="3"/>
  <c r="P1728" i="3"/>
  <c r="I2211" i="16"/>
  <c r="J2211" i="16" s="1"/>
  <c r="K2211" i="16" s="1"/>
  <c r="O1549" i="3"/>
  <c r="F2385" i="16"/>
  <c r="P1617" i="3"/>
  <c r="O1779" i="3"/>
  <c r="I2211" i="14"/>
  <c r="J2211" i="14" s="1"/>
  <c r="K2211" i="14" s="1"/>
  <c r="P1697" i="3"/>
  <c r="G2228" i="16"/>
  <c r="P1726" i="3"/>
  <c r="P1619" i="3"/>
  <c r="P1603" i="3"/>
  <c r="H1595" i="14"/>
  <c r="M2232" i="3"/>
  <c r="F2246" i="3" a="1"/>
  <c r="F2246" i="3" s="1"/>
  <c r="V2246" i="3" s="1"/>
  <c r="N1719" i="3"/>
  <c r="O1719" i="3" s="1"/>
  <c r="M2094" i="3"/>
  <c r="F2116" i="3" a="1"/>
  <c r="F2116" i="3" s="1"/>
  <c r="V2116" i="3" s="1"/>
  <c r="M2367" i="3"/>
  <c r="F2394" i="3" a="1"/>
  <c r="F2394" i="3" s="1"/>
  <c r="V2394" i="3" s="1"/>
  <c r="N1789" i="3"/>
  <c r="O1789" i="3" s="1"/>
  <c r="N1722" i="3"/>
  <c r="O1722" i="3" s="1"/>
  <c r="N1624" i="3"/>
  <c r="O1624" i="3" s="1"/>
  <c r="N1622" i="3"/>
  <c r="O1622" i="3" s="1"/>
  <c r="N1663" i="3"/>
  <c r="P1663" i="3" s="1"/>
  <c r="M2374" i="3"/>
  <c r="M2411" i="3"/>
  <c r="F2420" i="3" a="1"/>
  <c r="F2420" i="3" s="1"/>
  <c r="V2420" i="3" s="1"/>
  <c r="N1769" i="3"/>
  <c r="O1769" i="3" s="1"/>
  <c r="N1669" i="3"/>
  <c r="O1669" i="3" s="1"/>
  <c r="N1602" i="3"/>
  <c r="O1602" i="3" s="1"/>
  <c r="N1797" i="3"/>
  <c r="P1797" i="3" s="1"/>
  <c r="N1681" i="3"/>
  <c r="P1681" i="3" s="1"/>
  <c r="P1920" i="3"/>
  <c r="N1685" i="3"/>
  <c r="O1685" i="3" s="1"/>
  <c r="N1742" i="3"/>
  <c r="O1742" i="3" s="1"/>
  <c r="N1699" i="3"/>
  <c r="O1699" i="3" s="1"/>
  <c r="M2133" i="3"/>
  <c r="F2148" i="3" a="1"/>
  <c r="F2148" i="3" s="1"/>
  <c r="V2148" i="3" s="1"/>
  <c r="N2236" i="3"/>
  <c r="G2236" i="14" s="1"/>
  <c r="G2251" i="3" a="1"/>
  <c r="G2251" i="3" s="1"/>
  <c r="W2251" i="3" s="1"/>
  <c r="O2228" i="3"/>
  <c r="P2228" i="3"/>
  <c r="H1667" i="14"/>
  <c r="H1583" i="16"/>
  <c r="H1593" i="14"/>
  <c r="H1667" i="16"/>
  <c r="H1706" i="16"/>
  <c r="H1583" i="14"/>
  <c r="H1586" i="16"/>
  <c r="H1517" i="16"/>
  <c r="I1592" i="14"/>
  <c r="J1592" i="14" s="1"/>
  <c r="K1592" i="14" s="1"/>
  <c r="I1592" i="16"/>
  <c r="J1592" i="16" s="1"/>
  <c r="K1592" i="16" s="1"/>
  <c r="H1836" i="16"/>
  <c r="J1836" i="16"/>
  <c r="K1836" i="16" s="1"/>
  <c r="H1623" i="14"/>
  <c r="H1698" i="14"/>
  <c r="F2360" i="3" a="1"/>
  <c r="F2360" i="3" s="1"/>
  <c r="V2360" i="3" s="1"/>
  <c r="G1588" i="14"/>
  <c r="G1588" i="16"/>
  <c r="I1626" i="14"/>
  <c r="J1626" i="14" s="1"/>
  <c r="K1626" i="14" s="1"/>
  <c r="I1626" i="16"/>
  <c r="J1626" i="16" s="1"/>
  <c r="K1626" i="16" s="1"/>
  <c r="G1684" i="14"/>
  <c r="G1684" i="16"/>
  <c r="G1847" i="14"/>
  <c r="G1847" i="16"/>
  <c r="I1574" i="14"/>
  <c r="J1574" i="14" s="1"/>
  <c r="K1574" i="14" s="1"/>
  <c r="I1574" i="16"/>
  <c r="J1574" i="16" s="1"/>
  <c r="K1574" i="16" s="1"/>
  <c r="G1604" i="14"/>
  <c r="G1604" i="16"/>
  <c r="H1517" i="14"/>
  <c r="H1586" i="14"/>
  <c r="H1706" i="14"/>
  <c r="H1606" i="16"/>
  <c r="H1836" i="14"/>
  <c r="F2080" i="14"/>
  <c r="F2080" i="16"/>
  <c r="G1710" i="14"/>
  <c r="G1710" i="16"/>
  <c r="F2395" i="14"/>
  <c r="F2395" i="16"/>
  <c r="I1646" i="14"/>
  <c r="J1646" i="14" s="1"/>
  <c r="K1646" i="14" s="1"/>
  <c r="I1646" i="16"/>
  <c r="J1646" i="16" s="1"/>
  <c r="K1646" i="16" s="1"/>
  <c r="F2099" i="3" a="1"/>
  <c r="F2099" i="3" s="1"/>
  <c r="V2099" i="3" s="1"/>
  <c r="I1671" i="14"/>
  <c r="J1671" i="14" s="1"/>
  <c r="K1671" i="14" s="1"/>
  <c r="I1671" i="16"/>
  <c r="J1671" i="16" s="1"/>
  <c r="K1671" i="16" s="1"/>
  <c r="G1607" i="14"/>
  <c r="G1607" i="16"/>
  <c r="G1618" i="14"/>
  <c r="G1618" i="16"/>
  <c r="G1911" i="14"/>
  <c r="G1911" i="16"/>
  <c r="F2383" i="3" a="1"/>
  <c r="F2383" i="3" s="1"/>
  <c r="V2383" i="3" s="1"/>
  <c r="G1639" i="14"/>
  <c r="G1639" i="16"/>
  <c r="I1743" i="14"/>
  <c r="J1743" i="14" s="1"/>
  <c r="K1743" i="14" s="1"/>
  <c r="I1743" i="16"/>
  <c r="I1647" i="14"/>
  <c r="J1647" i="14" s="1"/>
  <c r="K1647" i="14" s="1"/>
  <c r="I1647" i="16"/>
  <c r="J1647" i="16" s="1"/>
  <c r="K1647" i="16" s="1"/>
  <c r="I1535" i="14"/>
  <c r="J1535" i="14" s="1"/>
  <c r="K1535" i="14" s="1"/>
  <c r="I1535" i="16"/>
  <c r="J1535" i="16" s="1"/>
  <c r="K1535" i="16" s="1"/>
  <c r="F2353" i="3" a="1"/>
  <c r="F2353" i="3" s="1"/>
  <c r="V2353" i="3" s="1"/>
  <c r="H1589" i="16"/>
  <c r="H1606" i="14"/>
  <c r="F2297" i="3" a="1"/>
  <c r="F2297" i="3" s="1"/>
  <c r="V2297" i="3" s="1"/>
  <c r="H1751" i="16"/>
  <c r="H1595" i="16"/>
  <c r="F2215" i="14"/>
  <c r="F2215" i="16"/>
  <c r="I2100" i="14"/>
  <c r="J2100" i="14" s="1"/>
  <c r="K2100" i="14" s="1"/>
  <c r="I2100" i="16"/>
  <c r="J2100" i="16" s="1"/>
  <c r="K2100" i="16" s="1"/>
  <c r="H1687" i="16"/>
  <c r="J1687" i="16"/>
  <c r="K1687" i="16" s="1"/>
  <c r="F2118" i="14"/>
  <c r="F2118" i="16"/>
  <c r="G1539" i="14"/>
  <c r="G1539" i="16"/>
  <c r="I1597" i="14"/>
  <c r="J1597" i="14" s="1"/>
  <c r="K1597" i="14" s="1"/>
  <c r="I1597" i="16"/>
  <c r="J1597" i="16" s="1"/>
  <c r="K1597" i="16" s="1"/>
  <c r="F2358" i="14"/>
  <c r="F2358" i="16"/>
  <c r="F2350" i="14"/>
  <c r="F2350" i="16"/>
  <c r="G1605" i="14"/>
  <c r="G1605" i="16"/>
  <c r="G1713" i="14"/>
  <c r="G1713" i="16"/>
  <c r="I1552" i="14"/>
  <c r="J1552" i="14" s="1"/>
  <c r="K1552" i="14" s="1"/>
  <c r="I1552" i="16"/>
  <c r="J1552" i="16" s="1"/>
  <c r="K1552" i="16" s="1"/>
  <c r="G1700" i="14"/>
  <c r="G1700" i="16"/>
  <c r="I1680" i="14"/>
  <c r="J1680" i="14" s="1"/>
  <c r="K1680" i="14" s="1"/>
  <c r="I1680" i="16"/>
  <c r="J1680" i="16" s="1"/>
  <c r="K1680" i="16" s="1"/>
  <c r="H1894" i="16"/>
  <c r="J1894" i="16"/>
  <c r="K1894" i="16" s="1"/>
  <c r="I1676" i="14"/>
  <c r="J1676" i="14" s="1"/>
  <c r="K1676" i="14" s="1"/>
  <c r="I1676" i="16"/>
  <c r="J1676" i="16" s="1"/>
  <c r="K1676" i="16" s="1"/>
  <c r="G1724" i="14"/>
  <c r="G1724" i="16"/>
  <c r="I1661" i="14"/>
  <c r="J1661" i="14" s="1"/>
  <c r="K1661" i="14" s="1"/>
  <c r="I1661" i="16"/>
  <c r="J1661" i="16" s="1"/>
  <c r="K1661" i="16" s="1"/>
  <c r="G1767" i="14"/>
  <c r="G1767" i="16"/>
  <c r="I1692" i="14"/>
  <c r="J1692" i="14" s="1"/>
  <c r="K1692" i="14" s="1"/>
  <c r="I1692" i="16"/>
  <c r="H1894" i="14"/>
  <c r="H1589" i="14"/>
  <c r="H1593" i="16"/>
  <c r="H1751" i="14"/>
  <c r="H1623" i="16"/>
  <c r="H1698" i="16"/>
  <c r="H1687" i="14"/>
  <c r="G1636" i="3" a="1"/>
  <c r="G1636" i="3" s="1"/>
  <c r="W1636" i="3" s="1"/>
  <c r="G1695" i="3" a="1"/>
  <c r="G1695" i="3" s="1"/>
  <c r="W1695" i="3" s="1"/>
  <c r="G1614" i="3" a="1"/>
  <c r="G1614" i="3" s="1"/>
  <c r="W1614" i="3" s="1"/>
  <c r="G1659" i="3" a="1"/>
  <c r="G1659" i="3" s="1"/>
  <c r="W1659" i="3" s="1"/>
  <c r="G1633" i="3" a="1"/>
  <c r="G1633" i="3" s="1"/>
  <c r="W1633" i="3" s="1"/>
  <c r="G1878" i="3" a="1"/>
  <c r="G1878" i="3" s="1"/>
  <c r="W1878" i="3" s="1"/>
  <c r="G1635" i="3" a="1"/>
  <c r="G1635" i="3" s="1"/>
  <c r="W1635" i="3" s="1"/>
  <c r="G1927" i="3" a="1"/>
  <c r="G1927" i="3" s="1"/>
  <c r="W1927" i="3" s="1"/>
  <c r="G1731" i="3" a="1"/>
  <c r="G1731" i="3" s="1"/>
  <c r="W1731" i="3" s="1"/>
  <c r="G1712" i="3" a="1"/>
  <c r="G1712" i="3" s="1"/>
  <c r="W1712" i="3" s="1"/>
  <c r="G1730" i="3" a="1"/>
  <c r="G1730" i="3" s="1"/>
  <c r="W1730" i="3" s="1"/>
  <c r="G1711" i="3" a="1"/>
  <c r="G1711" i="3" s="1"/>
  <c r="W1711" i="3" s="1"/>
  <c r="G1880" i="3" a="1"/>
  <c r="G1880" i="3" s="1"/>
  <c r="W1880" i="3" s="1"/>
  <c r="G1738" i="3" a="1"/>
  <c r="G1738" i="3" s="1"/>
  <c r="W1738" i="3" s="1"/>
  <c r="G1791" i="3" a="1"/>
  <c r="G1791" i="3" s="1"/>
  <c r="W1791" i="3" s="1"/>
  <c r="F2375" i="14" l="1"/>
  <c r="F2375" i="16"/>
  <c r="V2387" i="3"/>
  <c r="F2398" i="3" s="1" a="1"/>
  <c r="F2398" i="3" s="1"/>
  <c r="M2387" i="3"/>
  <c r="F2188" i="16"/>
  <c r="F2188" i="14"/>
  <c r="F2008" i="16"/>
  <c r="F2008" i="14"/>
  <c r="V2201" i="3"/>
  <c r="F2208" i="3" s="1" a="1"/>
  <c r="F2208" i="3" s="1"/>
  <c r="M2201" i="3"/>
  <c r="V2019" i="3"/>
  <c r="F2127" i="3" s="1" a="1"/>
  <c r="F2127" i="3" s="1"/>
  <c r="M2019" i="3"/>
  <c r="F2354" i="14"/>
  <c r="F2354" i="16"/>
  <c r="F2389" i="14"/>
  <c r="F2389" i="16"/>
  <c r="V2370" i="3"/>
  <c r="F2381" i="3" s="1" a="1"/>
  <c r="F2381" i="3" s="1"/>
  <c r="M2370" i="3"/>
  <c r="V2407" i="3"/>
  <c r="F2432" i="3" s="1" a="1"/>
  <c r="F2432" i="3" s="1"/>
  <c r="M2407" i="3"/>
  <c r="F1952" i="14"/>
  <c r="F1952" i="16"/>
  <c r="V1966" i="3"/>
  <c r="F2070" i="3" s="1" a="1"/>
  <c r="F2070" i="3" s="1"/>
  <c r="M1966" i="3"/>
  <c r="I2228" i="16"/>
  <c r="J2228" i="16" s="1"/>
  <c r="K2228" i="16" s="1"/>
  <c r="P1742" i="3"/>
  <c r="G2236" i="16"/>
  <c r="H2211" i="16"/>
  <c r="O1681" i="3"/>
  <c r="O1663" i="3"/>
  <c r="P1669" i="3"/>
  <c r="P1789" i="3"/>
  <c r="H1661" i="14"/>
  <c r="H2211" i="14"/>
  <c r="P1699" i="3"/>
  <c r="O1797" i="3"/>
  <c r="P1719" i="3"/>
  <c r="P1602" i="3"/>
  <c r="P1722" i="3"/>
  <c r="P1685" i="3"/>
  <c r="M2394" i="3"/>
  <c r="F2412" i="3" a="1"/>
  <c r="F2412" i="3" s="1"/>
  <c r="V2412" i="3" s="1"/>
  <c r="I2228" i="14"/>
  <c r="J2228" i="14" s="1"/>
  <c r="K2228" i="14" s="1"/>
  <c r="N1731" i="3"/>
  <c r="O1731" i="3" s="1"/>
  <c r="N1927" i="3"/>
  <c r="O1927" i="3" s="1"/>
  <c r="M2148" i="3"/>
  <c r="F2262" i="3" a="1"/>
  <c r="F2262" i="3" s="1"/>
  <c r="V2262" i="3" s="1"/>
  <c r="M2383" i="3"/>
  <c r="M2420" i="3"/>
  <c r="M2353" i="3"/>
  <c r="N1635" i="3"/>
  <c r="O1635" i="3" s="1"/>
  <c r="M2099" i="3"/>
  <c r="P1622" i="3"/>
  <c r="P1769" i="3"/>
  <c r="N1712" i="3"/>
  <c r="P1712" i="3" s="1"/>
  <c r="N1791" i="3"/>
  <c r="O1791" i="3" s="1"/>
  <c r="N1738" i="3"/>
  <c r="O1738" i="3" s="1"/>
  <c r="N1878" i="3"/>
  <c r="P1878" i="3" s="1"/>
  <c r="M2116" i="3"/>
  <c r="N1636" i="3"/>
  <c r="O1636" i="3" s="1"/>
  <c r="N1633" i="3"/>
  <c r="P1633" i="3" s="1"/>
  <c r="N1711" i="3"/>
  <c r="O1711" i="3" s="1"/>
  <c r="N1659" i="3"/>
  <c r="O1659" i="3" s="1"/>
  <c r="M2297" i="3"/>
  <c r="F2312" i="3" a="1"/>
  <c r="F2312" i="3" s="1"/>
  <c r="V2312" i="3" s="1"/>
  <c r="P1624" i="3"/>
  <c r="N1695" i="3"/>
  <c r="O1695" i="3" s="1"/>
  <c r="N1880" i="3"/>
  <c r="O1880" i="3" s="1"/>
  <c r="N1730" i="3"/>
  <c r="O1730" i="3" s="1"/>
  <c r="N1614" i="3"/>
  <c r="O1614" i="3" s="1"/>
  <c r="M2246" i="3"/>
  <c r="M2360" i="3"/>
  <c r="N2251" i="3"/>
  <c r="G2251" i="14" s="1"/>
  <c r="G2262" i="3" a="1"/>
  <c r="G2262" i="3" s="1"/>
  <c r="W2262" i="3" s="1"/>
  <c r="O2236" i="3"/>
  <c r="P2236" i="3"/>
  <c r="H1574" i="16"/>
  <c r="H1676" i="16"/>
  <c r="H1647" i="16"/>
  <c r="H1535" i="16"/>
  <c r="H1552" i="14"/>
  <c r="H1680" i="16"/>
  <c r="H2100" i="16"/>
  <c r="H1671" i="16"/>
  <c r="H1646" i="16"/>
  <c r="H2100" i="14"/>
  <c r="H1692" i="14"/>
  <c r="H1671" i="14"/>
  <c r="H1646" i="14"/>
  <c r="H1552" i="16"/>
  <c r="H1626" i="16"/>
  <c r="I1639" i="14"/>
  <c r="J1639" i="14" s="1"/>
  <c r="K1639" i="14" s="1"/>
  <c r="I1639" i="16"/>
  <c r="J1639" i="16" s="1"/>
  <c r="K1639" i="16" s="1"/>
  <c r="F2348" i="14"/>
  <c r="F2348" i="16"/>
  <c r="G1610" i="14"/>
  <c r="G1610" i="16"/>
  <c r="I1618" i="14"/>
  <c r="J1618" i="14" s="1"/>
  <c r="K1618" i="14" s="1"/>
  <c r="I1618" i="16"/>
  <c r="J1618" i="16" s="1"/>
  <c r="K1618" i="16" s="1"/>
  <c r="F2232" i="14"/>
  <c r="F2232" i="16"/>
  <c r="F2286" i="14"/>
  <c r="F2286" i="16"/>
  <c r="H1743" i="14"/>
  <c r="I1767" i="14"/>
  <c r="J1767" i="14" s="1"/>
  <c r="K1767" i="14" s="1"/>
  <c r="I1767" i="16"/>
  <c r="J1767" i="16" s="1"/>
  <c r="K1767" i="16" s="1"/>
  <c r="I1710" i="14"/>
  <c r="J1710" i="14" s="1"/>
  <c r="K1710" i="14" s="1"/>
  <c r="I1710" i="16"/>
  <c r="J1710" i="16" s="1"/>
  <c r="K1710" i="16" s="1"/>
  <c r="G1677" i="14"/>
  <c r="G1677" i="16"/>
  <c r="H1680" i="14"/>
  <c r="F2085" i="14"/>
  <c r="F2085" i="16"/>
  <c r="G1757" i="14"/>
  <c r="G1757" i="16"/>
  <c r="G1701" i="14"/>
  <c r="G1701" i="16"/>
  <c r="I1604" i="14"/>
  <c r="J1604" i="14" s="1"/>
  <c r="K1604" i="14" s="1"/>
  <c r="I1604" i="16"/>
  <c r="J1604" i="16" s="1"/>
  <c r="K1604" i="16" s="1"/>
  <c r="F2133" i="14"/>
  <c r="F2133" i="16"/>
  <c r="H1597" i="14"/>
  <c r="H1535" i="14"/>
  <c r="F2094" i="14"/>
  <c r="F2094" i="16"/>
  <c r="F2367" i="14"/>
  <c r="F2367" i="16"/>
  <c r="G1664" i="14"/>
  <c r="G1664" i="16"/>
  <c r="G1587" i="14"/>
  <c r="G1587" i="16"/>
  <c r="I1847" i="14"/>
  <c r="J1847" i="14" s="1"/>
  <c r="K1847" i="14" s="1"/>
  <c r="I1847" i="16"/>
  <c r="I1539" i="14"/>
  <c r="J1539" i="14" s="1"/>
  <c r="K1539" i="14" s="1"/>
  <c r="I1539" i="16"/>
  <c r="J1539" i="16" s="1"/>
  <c r="K1539" i="16" s="1"/>
  <c r="G1704" i="14"/>
  <c r="G1704" i="16"/>
  <c r="I1911" i="14"/>
  <c r="J1911" i="14" s="1"/>
  <c r="K1911" i="14" s="1"/>
  <c r="I1911" i="16"/>
  <c r="J1911" i="16" s="1"/>
  <c r="K1911" i="16" s="1"/>
  <c r="G1691" i="14"/>
  <c r="G1691" i="16"/>
  <c r="I1684" i="14"/>
  <c r="J1684" i="14" s="1"/>
  <c r="K1684" i="14" s="1"/>
  <c r="I1684" i="16"/>
  <c r="I1607" i="14"/>
  <c r="J1607" i="14" s="1"/>
  <c r="K1607" i="14" s="1"/>
  <c r="I1607" i="16"/>
  <c r="J1607" i="16" s="1"/>
  <c r="K1607" i="16" s="1"/>
  <c r="I1588" i="14"/>
  <c r="J1588" i="14" s="1"/>
  <c r="K1588" i="14" s="1"/>
  <c r="I1588" i="16"/>
  <c r="J1588" i="16" s="1"/>
  <c r="K1588" i="16" s="1"/>
  <c r="G1678" i="14"/>
  <c r="G1678" i="16"/>
  <c r="G1611" i="14"/>
  <c r="G1611" i="16"/>
  <c r="H1661" i="16"/>
  <c r="F2374" i="14"/>
  <c r="F2374" i="16"/>
  <c r="H1626" i="14"/>
  <c r="H1592" i="16"/>
  <c r="G1652" i="14"/>
  <c r="G1652" i="16"/>
  <c r="H1743" i="16"/>
  <c r="J1743" i="16"/>
  <c r="K1743" i="16" s="1"/>
  <c r="H1597" i="16"/>
  <c r="H1574" i="14"/>
  <c r="I1713" i="14"/>
  <c r="J1713" i="14" s="1"/>
  <c r="K1713" i="14" s="1"/>
  <c r="I1713" i="16"/>
  <c r="I1700" i="14"/>
  <c r="J1700" i="14" s="1"/>
  <c r="K1700" i="14" s="1"/>
  <c r="I1700" i="16"/>
  <c r="I1605" i="14"/>
  <c r="J1605" i="14" s="1"/>
  <c r="K1605" i="14" s="1"/>
  <c r="I1605" i="16"/>
  <c r="J1605" i="16" s="1"/>
  <c r="K1605" i="16" s="1"/>
  <c r="G1640" i="14"/>
  <c r="G1640" i="16"/>
  <c r="H1676" i="14"/>
  <c r="F2234" i="14"/>
  <c r="F2234" i="16"/>
  <c r="F2411" i="14"/>
  <c r="F2411" i="16"/>
  <c r="G1662" i="14"/>
  <c r="G1662" i="16"/>
  <c r="I1724" i="14"/>
  <c r="J1724" i="14" s="1"/>
  <c r="K1724" i="14" s="1"/>
  <c r="I1724" i="16"/>
  <c r="G1649" i="14"/>
  <c r="G1649" i="16"/>
  <c r="H1692" i="16"/>
  <c r="J1692" i="16"/>
  <c r="K1692" i="16" s="1"/>
  <c r="F2369" i="3" a="1"/>
  <c r="F2369" i="3" s="1"/>
  <c r="V2369" i="3" s="1"/>
  <c r="H1647" i="14"/>
  <c r="H1592" i="14"/>
  <c r="G1786" i="3" a="1"/>
  <c r="G1786" i="3" s="1"/>
  <c r="W1786" i="3" s="1"/>
  <c r="G1632" i="3" a="1"/>
  <c r="G1632" i="3" s="1"/>
  <c r="W1632" i="3" s="1"/>
  <c r="G1755" i="3" a="1"/>
  <c r="G1755" i="3" s="1"/>
  <c r="W1755" i="3" s="1"/>
  <c r="G1816" i="3" a="1"/>
  <c r="G1816" i="3" s="1"/>
  <c r="W1816" i="3" s="1"/>
  <c r="G1733" i="3" a="1"/>
  <c r="G1733" i="3" s="1"/>
  <c r="W1733" i="3" s="1"/>
  <c r="G1679" i="3" a="1"/>
  <c r="G1679" i="3" s="1"/>
  <c r="W1679" i="3" s="1"/>
  <c r="G1714" i="3" a="1"/>
  <c r="G1714" i="3" s="1"/>
  <c r="W1714" i="3" s="1"/>
  <c r="G1745" i="3" a="1"/>
  <c r="G1745" i="3" s="1"/>
  <c r="W1745" i="3" s="1"/>
  <c r="G1804" i="3" a="1"/>
  <c r="G1804" i="3" s="1"/>
  <c r="W1804" i="3" s="1"/>
  <c r="G1784" i="3" a="1"/>
  <c r="G1784" i="3" s="1"/>
  <c r="W1784" i="3" s="1"/>
  <c r="G1735" i="3" a="1"/>
  <c r="G1735" i="3" s="1"/>
  <c r="W1735" i="3" s="1"/>
  <c r="G1612" i="3" a="1"/>
  <c r="G1612" i="3" s="1"/>
  <c r="W1612" i="3" s="1"/>
  <c r="G1682" i="3" a="1"/>
  <c r="G1682" i="3" s="1"/>
  <c r="W1682" i="3" s="1"/>
  <c r="G1634" i="3" a="1"/>
  <c r="G1634" i="3" s="1"/>
  <c r="W1634" i="3" s="1"/>
  <c r="F1966" i="16" l="1"/>
  <c r="F1966" i="14"/>
  <c r="V2070" i="3"/>
  <c r="F2101" i="3" s="1" a="1"/>
  <c r="F2101" i="3" s="1"/>
  <c r="M2070" i="3"/>
  <c r="F2407" i="14"/>
  <c r="F2407" i="16"/>
  <c r="F2019" i="14"/>
  <c r="F2019" i="16"/>
  <c r="F2387" i="14"/>
  <c r="F2387" i="16"/>
  <c r="V2432" i="3"/>
  <c r="M2432" i="3"/>
  <c r="V2127" i="3"/>
  <c r="F2142" i="3" s="1" a="1"/>
  <c r="F2142" i="3" s="1"/>
  <c r="M2127" i="3"/>
  <c r="V2398" i="3"/>
  <c r="F2406" i="3" s="1" a="1"/>
  <c r="F2406" i="3" s="1"/>
  <c r="M2398" i="3"/>
  <c r="F2370" i="14"/>
  <c r="F2370" i="16"/>
  <c r="F2201" i="14"/>
  <c r="F2201" i="16"/>
  <c r="V2381" i="3"/>
  <c r="F2391" i="3" s="1" a="1"/>
  <c r="F2391" i="3" s="1"/>
  <c r="M2381" i="3"/>
  <c r="V2208" i="3"/>
  <c r="F2219" i="3" s="1" a="1"/>
  <c r="F2219" i="3" s="1"/>
  <c r="M2208" i="3"/>
  <c r="I2236" i="14"/>
  <c r="J2236" i="14" s="1"/>
  <c r="K2236" i="14" s="1"/>
  <c r="H2228" i="16"/>
  <c r="P1730" i="3"/>
  <c r="O1712" i="3"/>
  <c r="I2236" i="16"/>
  <c r="J2236" i="16" s="1"/>
  <c r="K2236" i="16" s="1"/>
  <c r="P1731" i="3"/>
  <c r="P1635" i="3"/>
  <c r="O1878" i="3"/>
  <c r="P1711" i="3"/>
  <c r="H1767" i="14"/>
  <c r="P1791" i="3"/>
  <c r="O1633" i="3"/>
  <c r="P1614" i="3"/>
  <c r="H2228" i="14"/>
  <c r="G2251" i="16"/>
  <c r="P1927" i="3"/>
  <c r="P1880" i="3"/>
  <c r="P1738" i="3"/>
  <c r="N1784" i="3"/>
  <c r="P1784" i="3" s="1"/>
  <c r="M2312" i="3"/>
  <c r="F2327" i="3" a="1"/>
  <c r="F2327" i="3" s="1"/>
  <c r="V2327" i="3" s="1"/>
  <c r="N1786" i="3"/>
  <c r="P1786" i="3" s="1"/>
  <c r="N1632" i="3"/>
  <c r="O1632" i="3" s="1"/>
  <c r="M2262" i="3"/>
  <c r="F2281" i="3" a="1"/>
  <c r="F2281" i="3" s="1"/>
  <c r="V2281" i="3" s="1"/>
  <c r="N1745" i="3"/>
  <c r="P1745" i="3" s="1"/>
  <c r="N1634" i="3"/>
  <c r="O1634" i="3" s="1"/>
  <c r="M2412" i="3"/>
  <c r="F2425" i="3" a="1"/>
  <c r="F2425" i="3" s="1"/>
  <c r="V2425" i="3" s="1"/>
  <c r="M2369" i="3"/>
  <c r="F2380" i="3" a="1"/>
  <c r="F2380" i="3" s="1"/>
  <c r="V2380" i="3" s="1"/>
  <c r="N1733" i="3"/>
  <c r="O1733" i="3" s="1"/>
  <c r="N1804" i="3"/>
  <c r="O1804" i="3" s="1"/>
  <c r="N1682" i="3"/>
  <c r="O1682" i="3" s="1"/>
  <c r="N1612" i="3"/>
  <c r="O1612" i="3" s="1"/>
  <c r="N1816" i="3"/>
  <c r="P1816" i="3" s="1"/>
  <c r="P1695" i="3"/>
  <c r="P1659" i="3"/>
  <c r="P1636" i="3"/>
  <c r="N1714" i="3"/>
  <c r="P1714" i="3" s="1"/>
  <c r="N1679" i="3"/>
  <c r="O1679" i="3" s="1"/>
  <c r="N1735" i="3"/>
  <c r="O1735" i="3" s="1"/>
  <c r="N1755" i="3"/>
  <c r="P1755" i="3" s="1"/>
  <c r="H1607" i="16"/>
  <c r="H1684" i="14"/>
  <c r="N2262" i="3"/>
  <c r="G2262" i="16" s="1"/>
  <c r="G2281" i="3" a="1"/>
  <c r="G2281" i="3" s="1"/>
  <c r="W2281" i="3" s="1"/>
  <c r="O2251" i="3"/>
  <c r="P2251" i="3"/>
  <c r="H1588" i="16"/>
  <c r="H1604" i="14"/>
  <c r="H1710" i="16"/>
  <c r="H1639" i="16"/>
  <c r="H1607" i="14"/>
  <c r="H1847" i="14"/>
  <c r="H1767" i="16"/>
  <c r="H1713" i="14"/>
  <c r="H1539" i="16"/>
  <c r="I1677" i="14"/>
  <c r="J1677" i="14" s="1"/>
  <c r="K1677" i="14" s="1"/>
  <c r="I1677" i="16"/>
  <c r="J1677" i="16" s="1"/>
  <c r="K1677" i="16" s="1"/>
  <c r="G1726" i="14"/>
  <c r="G1726" i="16"/>
  <c r="H1724" i="16"/>
  <c r="J1724" i="16"/>
  <c r="K1724" i="16" s="1"/>
  <c r="H1847" i="16"/>
  <c r="J1847" i="16"/>
  <c r="K1847" i="16" s="1"/>
  <c r="I1640" i="14"/>
  <c r="J1640" i="14" s="1"/>
  <c r="K1640" i="14" s="1"/>
  <c r="I1640" i="16"/>
  <c r="J1640" i="16" s="1"/>
  <c r="K1640" i="16" s="1"/>
  <c r="H1713" i="16"/>
  <c r="J1713" i="16"/>
  <c r="K1713" i="16" s="1"/>
  <c r="G1549" i="14"/>
  <c r="G1549" i="16"/>
  <c r="H1724" i="14"/>
  <c r="H1605" i="16"/>
  <c r="H1588" i="14"/>
  <c r="H1911" i="14"/>
  <c r="F2148" i="14"/>
  <c r="F2148" i="16"/>
  <c r="H1684" i="16"/>
  <c r="J1684" i="16"/>
  <c r="K1684" i="16" s="1"/>
  <c r="G1617" i="14"/>
  <c r="G1617" i="16"/>
  <c r="G1630" i="14"/>
  <c r="G1630" i="16"/>
  <c r="F2353" i="14"/>
  <c r="F2353" i="16"/>
  <c r="F2394" i="14"/>
  <c r="F2394" i="16"/>
  <c r="F2365" i="3" a="1"/>
  <c r="F2365" i="3" s="1"/>
  <c r="V2365" i="3" s="1"/>
  <c r="I1678" i="14"/>
  <c r="J1678" i="14" s="1"/>
  <c r="K1678" i="14" s="1"/>
  <c r="I1678" i="16"/>
  <c r="J1678" i="16" s="1"/>
  <c r="K1678" i="16" s="1"/>
  <c r="I1691" i="14"/>
  <c r="J1691" i="14" s="1"/>
  <c r="K1691" i="14" s="1"/>
  <c r="I1691" i="16"/>
  <c r="I1664" i="14"/>
  <c r="J1664" i="14" s="1"/>
  <c r="K1664" i="14" s="1"/>
  <c r="I1664" i="16"/>
  <c r="J1664" i="16" s="1"/>
  <c r="K1664" i="16" s="1"/>
  <c r="H1605" i="14"/>
  <c r="F2132" i="3" a="1"/>
  <c r="F2132" i="3" s="1"/>
  <c r="V2132" i="3" s="1"/>
  <c r="H1604" i="16"/>
  <c r="H1710" i="14"/>
  <c r="H1618" i="16"/>
  <c r="I1649" i="14"/>
  <c r="J1649" i="14" s="1"/>
  <c r="K1649" i="14" s="1"/>
  <c r="I1649" i="16"/>
  <c r="J1649" i="16" s="1"/>
  <c r="K1649" i="16" s="1"/>
  <c r="I1611" i="14"/>
  <c r="J1611" i="14" s="1"/>
  <c r="K1611" i="14" s="1"/>
  <c r="I1611" i="16"/>
  <c r="J1611" i="16" s="1"/>
  <c r="K1611" i="16" s="1"/>
  <c r="I1704" i="14"/>
  <c r="J1704" i="14" s="1"/>
  <c r="K1704" i="14" s="1"/>
  <c r="I1704" i="16"/>
  <c r="I1701" i="14"/>
  <c r="J1701" i="14" s="1"/>
  <c r="K1701" i="14" s="1"/>
  <c r="I1701" i="16"/>
  <c r="I1610" i="14"/>
  <c r="J1610" i="14" s="1"/>
  <c r="K1610" i="14" s="1"/>
  <c r="I1610" i="16"/>
  <c r="J1610" i="16" s="1"/>
  <c r="K1610" i="16" s="1"/>
  <c r="G1619" i="14"/>
  <c r="G1619" i="16"/>
  <c r="H1700" i="16"/>
  <c r="J1700" i="16"/>
  <c r="K1700" i="16" s="1"/>
  <c r="F2111" i="3" a="1"/>
  <c r="F2111" i="3" s="1"/>
  <c r="V2111" i="3" s="1"/>
  <c r="I1757" i="14"/>
  <c r="J1757" i="14" s="1"/>
  <c r="K1757" i="14" s="1"/>
  <c r="I1757" i="16"/>
  <c r="J1757" i="16" s="1"/>
  <c r="K1757" i="16" s="1"/>
  <c r="F2383" i="14"/>
  <c r="F2383" i="16"/>
  <c r="I1587" i="14"/>
  <c r="J1587" i="14" s="1"/>
  <c r="K1587" i="14" s="1"/>
  <c r="I1587" i="16"/>
  <c r="J1587" i="16" s="1"/>
  <c r="K1587" i="16" s="1"/>
  <c r="G1603" i="14"/>
  <c r="G1603" i="16"/>
  <c r="G1645" i="14"/>
  <c r="G1645" i="16"/>
  <c r="G1728" i="14"/>
  <c r="G1728" i="16"/>
  <c r="G1920" i="14"/>
  <c r="G1920" i="16"/>
  <c r="G1616" i="14"/>
  <c r="G1616" i="16"/>
  <c r="G1859" i="14"/>
  <c r="G1859" i="16"/>
  <c r="G1697" i="14"/>
  <c r="G1697" i="16"/>
  <c r="H1700" i="14"/>
  <c r="F2420" i="14"/>
  <c r="F2420" i="16"/>
  <c r="F2297" i="14"/>
  <c r="F2297" i="16"/>
  <c r="H1618" i="14"/>
  <c r="F2257" i="3" a="1"/>
  <c r="F2257" i="3" s="1"/>
  <c r="V2257" i="3" s="1"/>
  <c r="I1652" i="14"/>
  <c r="J1652" i="14" s="1"/>
  <c r="K1652" i="14" s="1"/>
  <c r="I1652" i="16"/>
  <c r="J1652" i="16" s="1"/>
  <c r="K1652" i="16" s="1"/>
  <c r="G1736" i="14"/>
  <c r="G1736" i="16"/>
  <c r="I1662" i="14"/>
  <c r="J1662" i="14" s="1"/>
  <c r="K1662" i="14" s="1"/>
  <c r="I1662" i="16"/>
  <c r="J1662" i="16" s="1"/>
  <c r="K1662" i="16" s="1"/>
  <c r="G1718" i="14"/>
  <c r="G1718" i="16"/>
  <c r="G1779" i="14"/>
  <c r="G1779" i="16"/>
  <c r="H1911" i="16"/>
  <c r="H1539" i="14"/>
  <c r="H1639" i="14"/>
  <c r="G1747" i="3" a="1"/>
  <c r="G1747" i="3" s="1"/>
  <c r="W1747" i="3" s="1"/>
  <c r="G1806" i="3" a="1"/>
  <c r="G1806" i="3" s="1"/>
  <c r="W1806" i="3" s="1"/>
  <c r="G1940" i="3" a="1"/>
  <c r="G1940" i="3" s="1"/>
  <c r="W1940" i="3" s="1"/>
  <c r="G1672" i="3" a="1"/>
  <c r="G1672" i="3" s="1"/>
  <c r="W1672" i="3" s="1"/>
  <c r="G1893" i="3" a="1"/>
  <c r="G1893" i="3" s="1"/>
  <c r="W1893" i="3" s="1"/>
  <c r="G1741" i="3" a="1"/>
  <c r="G1741" i="3" s="1"/>
  <c r="W1741" i="3" s="1"/>
  <c r="G1795" i="3" a="1"/>
  <c r="G1795" i="3" s="1"/>
  <c r="W1795" i="3" s="1"/>
  <c r="G1629" i="3" a="1"/>
  <c r="G1629" i="3" s="1"/>
  <c r="W1629" i="3" s="1"/>
  <c r="G1727" i="3" a="1"/>
  <c r="G1727" i="3" s="1"/>
  <c r="W1727" i="3" s="1"/>
  <c r="G1750" i="3" a="1"/>
  <c r="G1750" i="3" s="1"/>
  <c r="W1750" i="3" s="1"/>
  <c r="G1717" i="3" a="1"/>
  <c r="G1717" i="3" s="1"/>
  <c r="W1717" i="3" s="1"/>
  <c r="G1895" i="3" a="1"/>
  <c r="G1895" i="3" s="1"/>
  <c r="W1895" i="3" s="1"/>
  <c r="G1744" i="3" a="1"/>
  <c r="G1744" i="3" s="1"/>
  <c r="W1744" i="3" s="1"/>
  <c r="G1708" i="3" a="1"/>
  <c r="G1708" i="3" s="1"/>
  <c r="W1708" i="3" s="1"/>
  <c r="G1752" i="3" a="1"/>
  <c r="G1752" i="3" s="1"/>
  <c r="W1752" i="3" s="1"/>
  <c r="F2208" i="16" l="1"/>
  <c r="F2208" i="14"/>
  <c r="F2398" i="14"/>
  <c r="F2398" i="16"/>
  <c r="V2219" i="3"/>
  <c r="F2238" i="3" s="1" a="1"/>
  <c r="F2238" i="3" s="1"/>
  <c r="M2219" i="3"/>
  <c r="V2406" i="3"/>
  <c r="F2429" i="3" s="1" a="1"/>
  <c r="F2429" i="3" s="1"/>
  <c r="M2406" i="3"/>
  <c r="F2381" i="14"/>
  <c r="F2381" i="16"/>
  <c r="F2127" i="16"/>
  <c r="F2127" i="14"/>
  <c r="V2391" i="3"/>
  <c r="F2410" i="3" s="1" a="1"/>
  <c r="F2410" i="3" s="1"/>
  <c r="M2391" i="3"/>
  <c r="V2142" i="3"/>
  <c r="F2156" i="3" s="1" a="1"/>
  <c r="F2156" i="3" s="1"/>
  <c r="M2142" i="3"/>
  <c r="F2432" i="16"/>
  <c r="F2432" i="14"/>
  <c r="F2070" i="16"/>
  <c r="F2070" i="14"/>
  <c r="V2101" i="3"/>
  <c r="F2112" i="3" s="1" a="1"/>
  <c r="F2112" i="3" s="1"/>
  <c r="M2101" i="3"/>
  <c r="O1784" i="3"/>
  <c r="O1755" i="3"/>
  <c r="H2236" i="14"/>
  <c r="H2236" i="16"/>
  <c r="P1735" i="3"/>
  <c r="O1786" i="3"/>
  <c r="O1745" i="3"/>
  <c r="O1816" i="3"/>
  <c r="P1733" i="3"/>
  <c r="O1714" i="3"/>
  <c r="P1632" i="3"/>
  <c r="P1682" i="3"/>
  <c r="H1662" i="16"/>
  <c r="P1804" i="3"/>
  <c r="P1612" i="3"/>
  <c r="O2262" i="3"/>
  <c r="P1679" i="3"/>
  <c r="N1795" i="3"/>
  <c r="P1795" i="3" s="1"/>
  <c r="M2327" i="3"/>
  <c r="M2425" i="3"/>
  <c r="N1708" i="3"/>
  <c r="O1708" i="3" s="1"/>
  <c r="M2257" i="3"/>
  <c r="F2271" i="3" a="1"/>
  <c r="F2271" i="3" s="1"/>
  <c r="V2271" i="3" s="1"/>
  <c r="M2281" i="3"/>
  <c r="N1752" i="3"/>
  <c r="O1752" i="3" s="1"/>
  <c r="M2365" i="3"/>
  <c r="N1672" i="3"/>
  <c r="O1672" i="3" s="1"/>
  <c r="N1940" i="3"/>
  <c r="P1940" i="3" s="1"/>
  <c r="N1893" i="3"/>
  <c r="O1893" i="3" s="1"/>
  <c r="N1750" i="3"/>
  <c r="O1750" i="3" s="1"/>
  <c r="N1806" i="3"/>
  <c r="P1806" i="3" s="1"/>
  <c r="M2111" i="3"/>
  <c r="G2262" i="14"/>
  <c r="I2251" i="14"/>
  <c r="J2251" i="14" s="1"/>
  <c r="K2251" i="14" s="1"/>
  <c r="N1744" i="3"/>
  <c r="P1744" i="3" s="1"/>
  <c r="N1717" i="3"/>
  <c r="O1717" i="3" s="1"/>
  <c r="N1727" i="3"/>
  <c r="O1727" i="3" s="1"/>
  <c r="N1747" i="3"/>
  <c r="P1747" i="3" s="1"/>
  <c r="M2380" i="3"/>
  <c r="P2262" i="3"/>
  <c r="P1634" i="3"/>
  <c r="N1741" i="3"/>
  <c r="P1741" i="3" s="1"/>
  <c r="N1895" i="3"/>
  <c r="O1895" i="3" s="1"/>
  <c r="N1629" i="3"/>
  <c r="O1629" i="3" s="1"/>
  <c r="M2132" i="3"/>
  <c r="F2147" i="3" a="1"/>
  <c r="F2147" i="3" s="1"/>
  <c r="V2147" i="3" s="1"/>
  <c r="H1611" i="16"/>
  <c r="I2251" i="16"/>
  <c r="J2251" i="16" s="1"/>
  <c r="K2251" i="16" s="1"/>
  <c r="N2281" i="3"/>
  <c r="G2294" i="3" a="1"/>
  <c r="G2294" i="3" s="1"/>
  <c r="W2294" i="3" s="1"/>
  <c r="H1652" i="14"/>
  <c r="H1704" i="14"/>
  <c r="H1652" i="16"/>
  <c r="H1757" i="14"/>
  <c r="H1610" i="16"/>
  <c r="H1664" i="14"/>
  <c r="H1678" i="14"/>
  <c r="H1640" i="16"/>
  <c r="H1662" i="14"/>
  <c r="H1587" i="14"/>
  <c r="H1611" i="14"/>
  <c r="H1701" i="14"/>
  <c r="H1691" i="14"/>
  <c r="H1678" i="16"/>
  <c r="I1617" i="14"/>
  <c r="J1617" i="14" s="1"/>
  <c r="K1617" i="14" s="1"/>
  <c r="I1617" i="16"/>
  <c r="J1617" i="16" s="1"/>
  <c r="K1617" i="16" s="1"/>
  <c r="F2099" i="14"/>
  <c r="F2099" i="16"/>
  <c r="H1677" i="16"/>
  <c r="G1722" i="14"/>
  <c r="G1722" i="16"/>
  <c r="G1742" i="14"/>
  <c r="G1742" i="16"/>
  <c r="G1719" i="14"/>
  <c r="G1719" i="16"/>
  <c r="G1789" i="14"/>
  <c r="G1789" i="16"/>
  <c r="G1797" i="14"/>
  <c r="G1797" i="16"/>
  <c r="G1622" i="14"/>
  <c r="G1622" i="16"/>
  <c r="F2312" i="14"/>
  <c r="F2312" i="16"/>
  <c r="H1610" i="14"/>
  <c r="H1664" i="16"/>
  <c r="F2262" i="14"/>
  <c r="F2262" i="16"/>
  <c r="G1602" i="14"/>
  <c r="G1602" i="16"/>
  <c r="I1619" i="14"/>
  <c r="J1619" i="14" s="1"/>
  <c r="K1619" i="14" s="1"/>
  <c r="I1619" i="16"/>
  <c r="J1619" i="16" s="1"/>
  <c r="K1619" i="16" s="1"/>
  <c r="F2340" i="3" a="1"/>
  <c r="F2340" i="3" s="1"/>
  <c r="V2340" i="3" s="1"/>
  <c r="H1701" i="16"/>
  <c r="J1701" i="16"/>
  <c r="K1701" i="16" s="1"/>
  <c r="H1677" i="14"/>
  <c r="I1549" i="14"/>
  <c r="J1549" i="14" s="1"/>
  <c r="K1549" i="14" s="1"/>
  <c r="I1549" i="16"/>
  <c r="J1549" i="16" s="1"/>
  <c r="K1549" i="16" s="1"/>
  <c r="G1685" i="14"/>
  <c r="G1685" i="16"/>
  <c r="I1630" i="14"/>
  <c r="J1630" i="14" s="1"/>
  <c r="K1630" i="14" s="1"/>
  <c r="I1630" i="16"/>
  <c r="J1630" i="16" s="1"/>
  <c r="K1630" i="16" s="1"/>
  <c r="I1736" i="14"/>
  <c r="J1736" i="14" s="1"/>
  <c r="K1736" i="14" s="1"/>
  <c r="I1736" i="16"/>
  <c r="I1603" i="14"/>
  <c r="J1603" i="14" s="1"/>
  <c r="K1603" i="14" s="1"/>
  <c r="I1603" i="16"/>
  <c r="J1603" i="16" s="1"/>
  <c r="K1603" i="16" s="1"/>
  <c r="I1645" i="14"/>
  <c r="J1645" i="14" s="1"/>
  <c r="K1645" i="14" s="1"/>
  <c r="I1645" i="16"/>
  <c r="J1645" i="16" s="1"/>
  <c r="K1645" i="16" s="1"/>
  <c r="I1779" i="14"/>
  <c r="J1779" i="14" s="1"/>
  <c r="K1779" i="14" s="1"/>
  <c r="I1779" i="16"/>
  <c r="I1616" i="14"/>
  <c r="J1616" i="14" s="1"/>
  <c r="K1616" i="14" s="1"/>
  <c r="I1616" i="16"/>
  <c r="J1616" i="16" s="1"/>
  <c r="K1616" i="16" s="1"/>
  <c r="F2116" i="14"/>
  <c r="F2116" i="16"/>
  <c r="F2369" i="14"/>
  <c r="F2369" i="16"/>
  <c r="I1726" i="14"/>
  <c r="J1726" i="14" s="1"/>
  <c r="K1726" i="14" s="1"/>
  <c r="I1726" i="16"/>
  <c r="J1726" i="16" s="1"/>
  <c r="K1726" i="16" s="1"/>
  <c r="G1769" i="14"/>
  <c r="G1769" i="16"/>
  <c r="I1728" i="14"/>
  <c r="J1728" i="14" s="1"/>
  <c r="K1728" i="14" s="1"/>
  <c r="I1728" i="16"/>
  <c r="G1663" i="14"/>
  <c r="G1663" i="16"/>
  <c r="I1859" i="14"/>
  <c r="J1859" i="14" s="1"/>
  <c r="K1859" i="14" s="1"/>
  <c r="I1859" i="16"/>
  <c r="G1669" i="14"/>
  <c r="G1669" i="16"/>
  <c r="G1699" i="14"/>
  <c r="G1699" i="16"/>
  <c r="H1757" i="16"/>
  <c r="H1704" i="16"/>
  <c r="J1704" i="16"/>
  <c r="K1704" i="16" s="1"/>
  <c r="H1649" i="16"/>
  <c r="F2412" i="14"/>
  <c r="F2412" i="16"/>
  <c r="F2360" i="14"/>
  <c r="F2360" i="16"/>
  <c r="G1624" i="14"/>
  <c r="G1624" i="16"/>
  <c r="I1920" i="14"/>
  <c r="J1920" i="14" s="1"/>
  <c r="K1920" i="14" s="1"/>
  <c r="I1920" i="16"/>
  <c r="J1920" i="16" s="1"/>
  <c r="K1920" i="16" s="1"/>
  <c r="I1718" i="14"/>
  <c r="J1718" i="14" s="1"/>
  <c r="K1718" i="14" s="1"/>
  <c r="I1718" i="16"/>
  <c r="J1718" i="16" s="1"/>
  <c r="K1718" i="16" s="1"/>
  <c r="I1697" i="14"/>
  <c r="J1697" i="14" s="1"/>
  <c r="K1697" i="14" s="1"/>
  <c r="I1697" i="16"/>
  <c r="G1681" i="14"/>
  <c r="G1681" i="16"/>
  <c r="F2246" i="14"/>
  <c r="F2246" i="16"/>
  <c r="H1587" i="16"/>
  <c r="H1649" i="14"/>
  <c r="H1691" i="16"/>
  <c r="J1691" i="16"/>
  <c r="K1691" i="16" s="1"/>
  <c r="H1640" i="14"/>
  <c r="G1821" i="3" a="1"/>
  <c r="G1821" i="3" s="1"/>
  <c r="W1821" i="3" s="1"/>
  <c r="G1837" i="3" a="1"/>
  <c r="G1837" i="3" s="1"/>
  <c r="W1837" i="3" s="1"/>
  <c r="G1798" i="3" a="1"/>
  <c r="G1798" i="3" s="1"/>
  <c r="W1798" i="3" s="1"/>
  <c r="G1693" i="3" a="1"/>
  <c r="G1693" i="3" s="1"/>
  <c r="W1693" i="3" s="1"/>
  <c r="G1793" i="3" a="1"/>
  <c r="G1793" i="3" s="1"/>
  <c r="W1793" i="3" s="1"/>
  <c r="G1740" i="3" a="1"/>
  <c r="G1740" i="3" s="1"/>
  <c r="W1740" i="3" s="1"/>
  <c r="G1746" i="3" a="1"/>
  <c r="G1746" i="3" s="1"/>
  <c r="W1746" i="3" s="1"/>
  <c r="G1801" i="3" a="1"/>
  <c r="G1801" i="3" s="1"/>
  <c r="W1801" i="3" s="1"/>
  <c r="G1705" i="3" a="1"/>
  <c r="G1705" i="3" s="1"/>
  <c r="W1705" i="3" s="1"/>
  <c r="G1760" i="3" a="1"/>
  <c r="G1760" i="3" s="1"/>
  <c r="W1760" i="3" s="1"/>
  <c r="G1748" i="3" a="1"/>
  <c r="G1748" i="3" s="1"/>
  <c r="W1748" i="3" s="1"/>
  <c r="G1772" i="3" a="1"/>
  <c r="G1772" i="3" s="1"/>
  <c r="W1772" i="3" s="1"/>
  <c r="G1749" i="3" a="1"/>
  <c r="G1749" i="3" s="1"/>
  <c r="W1749" i="3" s="1"/>
  <c r="G1835" i="3" a="1"/>
  <c r="G1835" i="3" s="1"/>
  <c r="W1835" i="3" s="1"/>
  <c r="F2142" i="16" l="1"/>
  <c r="F2142" i="14"/>
  <c r="F2406" i="14"/>
  <c r="F2406" i="16"/>
  <c r="V2156" i="3"/>
  <c r="F2165" i="3" s="1" a="1"/>
  <c r="F2165" i="3" s="1"/>
  <c r="M2156" i="3"/>
  <c r="V2429" i="3"/>
  <c r="M2429" i="3"/>
  <c r="F2101" i="14"/>
  <c r="F2101" i="16"/>
  <c r="F2391" i="16"/>
  <c r="F2391" i="14"/>
  <c r="F2219" i="14"/>
  <c r="F2219" i="16"/>
  <c r="V2112" i="3"/>
  <c r="F2126" i="3" s="1" a="1"/>
  <c r="F2126" i="3" s="1"/>
  <c r="M2112" i="3"/>
  <c r="V2410" i="3"/>
  <c r="F2421" i="3" s="1" a="1"/>
  <c r="F2421" i="3" s="1"/>
  <c r="M2410" i="3"/>
  <c r="V2238" i="3"/>
  <c r="F2355" i="3" s="1" a="1"/>
  <c r="F2355" i="3" s="1"/>
  <c r="M2238" i="3"/>
  <c r="P1893" i="3"/>
  <c r="P1752" i="3"/>
  <c r="O1940" i="3"/>
  <c r="O1741" i="3"/>
  <c r="H2251" i="14"/>
  <c r="O1747" i="3"/>
  <c r="O2281" i="3"/>
  <c r="P1727" i="3"/>
  <c r="G2281" i="16"/>
  <c r="O1744" i="3"/>
  <c r="G2281" i="14"/>
  <c r="O1795" i="3"/>
  <c r="P1895" i="3"/>
  <c r="P1708" i="3"/>
  <c r="P1750" i="3"/>
  <c r="O1806" i="3"/>
  <c r="P1717" i="3"/>
  <c r="P1672" i="3"/>
  <c r="N1837" i="3"/>
  <c r="O1837" i="3" s="1"/>
  <c r="N1705" i="3"/>
  <c r="O1705" i="3" s="1"/>
  <c r="N1746" i="3"/>
  <c r="P1746" i="3" s="1"/>
  <c r="M2147" i="3"/>
  <c r="N1801" i="3"/>
  <c r="O1801" i="3" s="1"/>
  <c r="N1835" i="3"/>
  <c r="O1835" i="3" s="1"/>
  <c r="N1740" i="3"/>
  <c r="P1740" i="3" s="1"/>
  <c r="N1793" i="3"/>
  <c r="O1793" i="3" s="1"/>
  <c r="M2340" i="3"/>
  <c r="N1821" i="3"/>
  <c r="O1821" i="3" s="1"/>
  <c r="N1749" i="3"/>
  <c r="O1749" i="3" s="1"/>
  <c r="N1772" i="3"/>
  <c r="O1772" i="3" s="1"/>
  <c r="N1693" i="3"/>
  <c r="O1693" i="3" s="1"/>
  <c r="H2251" i="16"/>
  <c r="H1645" i="16"/>
  <c r="M2271" i="3"/>
  <c r="F2276" i="3" a="1"/>
  <c r="F2276" i="3" s="1"/>
  <c r="V2276" i="3" s="1"/>
  <c r="P1629" i="3"/>
  <c r="N1760" i="3"/>
  <c r="O1760" i="3" s="1"/>
  <c r="N1748" i="3"/>
  <c r="P1748" i="3" s="1"/>
  <c r="N1798" i="3"/>
  <c r="P1798" i="3" s="1"/>
  <c r="H1617" i="14"/>
  <c r="P2281" i="3"/>
  <c r="N2294" i="3"/>
  <c r="G2294" i="14" s="1"/>
  <c r="G2397" i="3" a="1"/>
  <c r="G2397" i="3" s="1"/>
  <c r="W2397" i="3" s="1"/>
  <c r="H1619" i="16"/>
  <c r="H1920" i="14"/>
  <c r="H1779" i="14"/>
  <c r="H1619" i="14"/>
  <c r="H1630" i="16"/>
  <c r="H1718" i="16"/>
  <c r="H1726" i="14"/>
  <c r="H1603" i="16"/>
  <c r="H1630" i="14"/>
  <c r="G1712" i="14"/>
  <c r="G1712" i="16"/>
  <c r="I1769" i="14"/>
  <c r="J1769" i="14" s="1"/>
  <c r="K1769" i="14" s="1"/>
  <c r="I1769" i="16"/>
  <c r="J1769" i="16" s="1"/>
  <c r="K1769" i="16" s="1"/>
  <c r="H1697" i="14"/>
  <c r="H1736" i="16"/>
  <c r="J1736" i="16"/>
  <c r="K1736" i="16" s="1"/>
  <c r="F2327" i="14"/>
  <c r="F2327" i="16"/>
  <c r="I2262" i="14"/>
  <c r="J2262" i="14" s="1"/>
  <c r="K2262" i="14" s="1"/>
  <c r="I2262" i="16"/>
  <c r="J2262" i="16" s="1"/>
  <c r="K2262" i="16" s="1"/>
  <c r="I1699" i="14"/>
  <c r="J1699" i="14" s="1"/>
  <c r="K1699" i="14" s="1"/>
  <c r="I1699" i="16"/>
  <c r="G1614" i="14"/>
  <c r="G1614" i="16"/>
  <c r="G1927" i="14"/>
  <c r="G1927" i="16"/>
  <c r="G1880" i="14"/>
  <c r="G1880" i="16"/>
  <c r="G1635" i="14"/>
  <c r="G1635" i="16"/>
  <c r="F2365" i="14"/>
  <c r="F2365" i="16"/>
  <c r="F2132" i="14"/>
  <c r="F2132" i="16"/>
  <c r="H1616" i="16"/>
  <c r="H1736" i="14"/>
  <c r="H1549" i="16"/>
  <c r="F2294" i="3" a="1"/>
  <c r="F2294" i="3" s="1"/>
  <c r="V2294" i="3" s="1"/>
  <c r="F2120" i="3" a="1"/>
  <c r="F2120" i="3" s="1"/>
  <c r="V2120" i="3" s="1"/>
  <c r="I1685" i="14"/>
  <c r="J1685" i="14" s="1"/>
  <c r="K1685" i="14" s="1"/>
  <c r="I1685" i="16"/>
  <c r="J1685" i="16" s="1"/>
  <c r="K1685" i="16" s="1"/>
  <c r="G1731" i="14"/>
  <c r="G1731" i="16"/>
  <c r="I1719" i="14"/>
  <c r="J1719" i="14" s="1"/>
  <c r="K1719" i="14" s="1"/>
  <c r="I1719" i="16"/>
  <c r="G1711" i="14"/>
  <c r="G1711" i="16"/>
  <c r="G1791" i="14"/>
  <c r="G1791" i="16"/>
  <c r="I1789" i="14"/>
  <c r="J1789" i="14" s="1"/>
  <c r="K1789" i="14" s="1"/>
  <c r="I1789" i="16"/>
  <c r="J1789" i="16" s="1"/>
  <c r="K1789" i="16" s="1"/>
  <c r="H1728" i="14"/>
  <c r="H1645" i="14"/>
  <c r="G1633" i="14"/>
  <c r="G1633" i="16"/>
  <c r="H1728" i="16"/>
  <c r="J1728" i="16"/>
  <c r="K1728" i="16" s="1"/>
  <c r="I1663" i="14"/>
  <c r="J1663" i="14" s="1"/>
  <c r="K1663" i="14" s="1"/>
  <c r="I1663" i="16"/>
  <c r="J1663" i="16" s="1"/>
  <c r="K1663" i="16" s="1"/>
  <c r="I1602" i="14"/>
  <c r="J1602" i="14" s="1"/>
  <c r="K1602" i="14" s="1"/>
  <c r="I1602" i="16"/>
  <c r="J1602" i="16" s="1"/>
  <c r="K1602" i="16" s="1"/>
  <c r="G1636" i="14"/>
  <c r="G1636" i="16"/>
  <c r="I1797" i="14"/>
  <c r="J1797" i="14" s="1"/>
  <c r="K1797" i="14" s="1"/>
  <c r="I1797" i="16"/>
  <c r="J1797" i="16" s="1"/>
  <c r="K1797" i="16" s="1"/>
  <c r="H1859" i="16"/>
  <c r="J1859" i="16"/>
  <c r="K1859" i="16" s="1"/>
  <c r="H1616" i="14"/>
  <c r="H1549" i="14"/>
  <c r="H1617" i="16"/>
  <c r="G1878" i="14"/>
  <c r="G1878" i="16"/>
  <c r="H1697" i="16"/>
  <c r="J1697" i="16"/>
  <c r="K1697" i="16" s="1"/>
  <c r="G1659" i="14"/>
  <c r="G1659" i="16"/>
  <c r="I1622" i="14"/>
  <c r="J1622" i="14" s="1"/>
  <c r="K1622" i="14" s="1"/>
  <c r="I1622" i="16"/>
  <c r="J1622" i="16" s="1"/>
  <c r="K1622" i="16" s="1"/>
  <c r="G1738" i="14"/>
  <c r="G1738" i="16"/>
  <c r="I1669" i="14"/>
  <c r="J1669" i="14" s="1"/>
  <c r="K1669" i="14" s="1"/>
  <c r="I1669" i="16"/>
  <c r="J1669" i="16" s="1"/>
  <c r="K1669" i="16" s="1"/>
  <c r="G1730" i="14"/>
  <c r="G1730" i="16"/>
  <c r="H1718" i="14"/>
  <c r="F2380" i="14"/>
  <c r="F2380" i="16"/>
  <c r="H1859" i="14"/>
  <c r="H1779" i="16"/>
  <c r="J1779" i="16"/>
  <c r="K1779" i="16" s="1"/>
  <c r="F2257" i="14"/>
  <c r="F2257" i="16"/>
  <c r="I1722" i="14"/>
  <c r="J1722" i="14" s="1"/>
  <c r="K1722" i="14" s="1"/>
  <c r="I1722" i="16"/>
  <c r="J1722" i="16" s="1"/>
  <c r="K1722" i="16" s="1"/>
  <c r="I1742" i="14"/>
  <c r="J1742" i="14" s="1"/>
  <c r="K1742" i="14" s="1"/>
  <c r="I1742" i="16"/>
  <c r="J1742" i="16" s="1"/>
  <c r="K1742" i="16" s="1"/>
  <c r="G1695" i="14"/>
  <c r="G1695" i="16"/>
  <c r="I1681" i="14"/>
  <c r="J1681" i="14" s="1"/>
  <c r="K1681" i="14" s="1"/>
  <c r="I1681" i="16"/>
  <c r="J1681" i="16" s="1"/>
  <c r="K1681" i="16" s="1"/>
  <c r="I1624" i="14"/>
  <c r="J1624" i="14" s="1"/>
  <c r="K1624" i="14" s="1"/>
  <c r="I1624" i="16"/>
  <c r="J1624" i="16" s="1"/>
  <c r="K1624" i="16" s="1"/>
  <c r="H1920" i="16"/>
  <c r="H1726" i="16"/>
  <c r="H1603" i="14"/>
  <c r="G1787" i="3" a="1"/>
  <c r="G1787" i="3" s="1"/>
  <c r="W1787" i="3" s="1"/>
  <c r="G1715" i="3" a="1"/>
  <c r="G1715" i="3" s="1"/>
  <c r="W1715" i="3" s="1"/>
  <c r="G1959" i="3" a="1"/>
  <c r="G1959" i="3" s="1"/>
  <c r="W1959" i="3" s="1"/>
  <c r="G1810" i="3" a="1"/>
  <c r="G1810" i="3" s="1"/>
  <c r="W1810" i="3" s="1"/>
  <c r="G1814" i="3" a="1"/>
  <c r="G1814" i="3" s="1"/>
  <c r="W1814" i="3" s="1"/>
  <c r="G1900" i="3" a="1"/>
  <c r="G1900" i="3" s="1"/>
  <c r="W1900" i="3" s="1"/>
  <c r="G1839" i="3" a="1"/>
  <c r="G1839" i="3" s="1"/>
  <c r="W1839" i="3" s="1"/>
  <c r="G1912" i="3" a="1"/>
  <c r="G1912" i="3" s="1"/>
  <c r="W1912" i="3" s="1"/>
  <c r="G1689" i="3" a="1"/>
  <c r="G1689" i="3" s="1"/>
  <c r="W1689" i="3" s="1"/>
  <c r="G1754" i="3" a="1"/>
  <c r="G1754" i="3" s="1"/>
  <c r="W1754" i="3" s="1"/>
  <c r="G1764" i="3" a="1"/>
  <c r="G1764" i="3" s="1"/>
  <c r="W1764" i="3" s="1"/>
  <c r="G1765" i="3" a="1"/>
  <c r="G1765" i="3" s="1"/>
  <c r="W1765" i="3" s="1"/>
  <c r="G1737" i="3" a="1"/>
  <c r="G1737" i="3" s="1"/>
  <c r="W1737" i="3" s="1"/>
  <c r="G1768" i="3" a="1"/>
  <c r="G1768" i="3" s="1"/>
  <c r="W1768" i="3" s="1"/>
  <c r="G1758" i="3" a="1"/>
  <c r="G1758" i="3" s="1"/>
  <c r="W1758" i="3" s="1"/>
  <c r="F2429" i="16" l="1"/>
  <c r="F2429" i="14"/>
  <c r="V2126" i="3"/>
  <c r="F2141" i="3" s="1" a="1"/>
  <c r="F2141" i="3" s="1"/>
  <c r="M2126" i="3"/>
  <c r="F2156" i="14"/>
  <c r="F2156" i="16"/>
  <c r="F2238" i="16"/>
  <c r="F2238" i="14"/>
  <c r="V2165" i="3"/>
  <c r="F2180" i="3" s="1" a="1"/>
  <c r="F2180" i="3" s="1"/>
  <c r="M2165" i="3"/>
  <c r="V2355" i="3"/>
  <c r="F2371" i="3" s="1" a="1"/>
  <c r="F2371" i="3" s="1"/>
  <c r="M2355" i="3"/>
  <c r="F2410" i="16"/>
  <c r="F2410" i="14"/>
  <c r="V2421" i="3"/>
  <c r="M2421" i="3"/>
  <c r="F2112" i="14"/>
  <c r="F2112" i="16"/>
  <c r="P1835" i="3"/>
  <c r="O1740" i="3"/>
  <c r="P1749" i="3"/>
  <c r="O1746" i="3"/>
  <c r="P1693" i="3"/>
  <c r="P1801" i="3"/>
  <c r="P1837" i="3"/>
  <c r="G2294" i="16"/>
  <c r="P1821" i="3"/>
  <c r="O1798" i="3"/>
  <c r="O1748" i="3"/>
  <c r="P1705" i="3"/>
  <c r="N1959" i="3"/>
  <c r="P1959" i="3" s="1"/>
  <c r="P1760" i="3"/>
  <c r="N1810" i="3"/>
  <c r="O1810" i="3" s="1"/>
  <c r="N1715" i="3"/>
  <c r="P1715" i="3" s="1"/>
  <c r="N1765" i="3"/>
  <c r="O1765" i="3" s="1"/>
  <c r="N1787" i="3"/>
  <c r="P1787" i="3" s="1"/>
  <c r="P1772" i="3"/>
  <c r="P1793" i="3"/>
  <c r="N1764" i="3"/>
  <c r="O1764" i="3" s="1"/>
  <c r="N1912" i="3"/>
  <c r="P1912" i="3" s="1"/>
  <c r="M2276" i="3"/>
  <c r="F2400" i="3" a="1"/>
  <c r="F2400" i="3" s="1"/>
  <c r="V2400" i="3" s="1"/>
  <c r="N1689" i="3"/>
  <c r="O1689" i="3" s="1"/>
  <c r="N1839" i="3"/>
  <c r="P1839" i="3" s="1"/>
  <c r="N1768" i="3"/>
  <c r="O1768" i="3" s="1"/>
  <c r="M2294" i="3"/>
  <c r="O2294" i="3" s="1"/>
  <c r="F2307" i="3" a="1"/>
  <c r="F2307" i="3" s="1"/>
  <c r="V2307" i="3" s="1"/>
  <c r="N1754" i="3"/>
  <c r="O1754" i="3" s="1"/>
  <c r="N1758" i="3"/>
  <c r="O1758" i="3" s="1"/>
  <c r="N1900" i="3"/>
  <c r="O1900" i="3" s="1"/>
  <c r="N1737" i="3"/>
  <c r="P1737" i="3" s="1"/>
  <c r="N1814" i="3"/>
  <c r="O1814" i="3" s="1"/>
  <c r="M2120" i="3"/>
  <c r="N2397" i="3"/>
  <c r="G2397" i="14" s="1"/>
  <c r="G2415" i="3" a="1"/>
  <c r="G2415" i="3" s="1"/>
  <c r="W2415" i="3" s="1"/>
  <c r="H1797" i="16"/>
  <c r="H1769" i="14"/>
  <c r="H1663" i="16"/>
  <c r="H1622" i="16"/>
  <c r="H1742" i="16"/>
  <c r="H1789" i="14"/>
  <c r="H1719" i="14"/>
  <c r="H1669" i="16"/>
  <c r="H1622" i="14"/>
  <c r="H1769" i="16"/>
  <c r="H1742" i="14"/>
  <c r="H1669" i="14"/>
  <c r="H1602" i="14"/>
  <c r="H1685" i="14"/>
  <c r="H1722" i="14"/>
  <c r="I1927" i="14"/>
  <c r="J1927" i="14" s="1"/>
  <c r="K1927" i="14" s="1"/>
  <c r="I1927" i="16"/>
  <c r="J1927" i="16" s="1"/>
  <c r="K1927" i="16" s="1"/>
  <c r="H1699" i="16"/>
  <c r="J1699" i="16"/>
  <c r="K1699" i="16" s="1"/>
  <c r="H1624" i="14"/>
  <c r="H1797" i="14"/>
  <c r="H1685" i="16"/>
  <c r="H1699" i="14"/>
  <c r="H2262" i="14"/>
  <c r="I1712" i="14"/>
  <c r="J1712" i="14" s="1"/>
  <c r="K1712" i="14" s="1"/>
  <c r="I1712" i="16"/>
  <c r="G1786" i="14"/>
  <c r="G1786" i="16"/>
  <c r="I1633" i="14"/>
  <c r="J1633" i="14" s="1"/>
  <c r="K1633" i="14" s="1"/>
  <c r="I1633" i="16"/>
  <c r="J1633" i="16" s="1"/>
  <c r="K1633" i="16" s="1"/>
  <c r="G1755" i="14"/>
  <c r="G1755" i="16"/>
  <c r="I1614" i="14"/>
  <c r="J1614" i="14" s="1"/>
  <c r="K1614" i="14" s="1"/>
  <c r="I1614" i="16"/>
  <c r="J1614" i="16" s="1"/>
  <c r="K1614" i="16" s="1"/>
  <c r="H1681" i="16"/>
  <c r="I1730" i="14"/>
  <c r="J1730" i="14" s="1"/>
  <c r="K1730" i="14" s="1"/>
  <c r="I1730" i="16"/>
  <c r="J1730" i="16" s="1"/>
  <c r="K1730" i="16" s="1"/>
  <c r="I1880" i="14"/>
  <c r="J1880" i="14" s="1"/>
  <c r="K1880" i="14" s="1"/>
  <c r="I1880" i="16"/>
  <c r="I1695" i="14"/>
  <c r="J1695" i="14" s="1"/>
  <c r="K1695" i="14" s="1"/>
  <c r="I1695" i="16"/>
  <c r="G1784" i="14"/>
  <c r="G1784" i="16"/>
  <c r="H1681" i="14"/>
  <c r="H1722" i="16"/>
  <c r="H1663" i="14"/>
  <c r="H1789" i="16"/>
  <c r="F2111" i="14"/>
  <c r="F2111" i="16"/>
  <c r="I1791" i="14"/>
  <c r="J1791" i="14" s="1"/>
  <c r="K1791" i="14" s="1"/>
  <c r="I1791" i="16"/>
  <c r="J1791" i="16" s="1"/>
  <c r="K1791" i="16" s="1"/>
  <c r="G1632" i="14"/>
  <c r="G1632" i="16"/>
  <c r="G1735" i="14"/>
  <c r="G1735" i="16"/>
  <c r="F2250" i="3" a="1"/>
  <c r="F2250" i="3" s="1"/>
  <c r="V2250" i="3" s="1"/>
  <c r="F2340" i="14"/>
  <c r="F2340" i="16"/>
  <c r="I1711" i="14"/>
  <c r="J1711" i="14" s="1"/>
  <c r="K1711" i="14" s="1"/>
  <c r="I1711" i="16"/>
  <c r="I1635" i="14"/>
  <c r="J1635" i="14" s="1"/>
  <c r="K1635" i="14" s="1"/>
  <c r="I1635" i="16"/>
  <c r="J1635" i="16" s="1"/>
  <c r="K1635" i="16" s="1"/>
  <c r="G1634" i="14"/>
  <c r="G1634" i="16"/>
  <c r="H1719" i="16"/>
  <c r="J1719" i="16"/>
  <c r="K1719" i="16" s="1"/>
  <c r="I1738" i="14"/>
  <c r="J1738" i="14" s="1"/>
  <c r="K1738" i="14" s="1"/>
  <c r="I1738" i="16"/>
  <c r="J1738" i="16" s="1"/>
  <c r="K1738" i="16" s="1"/>
  <c r="G1682" i="14"/>
  <c r="G1682" i="16"/>
  <c r="I1878" i="14"/>
  <c r="J1878" i="14" s="1"/>
  <c r="K1878" i="14" s="1"/>
  <c r="I1878" i="16"/>
  <c r="G1679" i="14"/>
  <c r="G1679" i="16"/>
  <c r="G1733" i="14"/>
  <c r="G1733" i="16"/>
  <c r="I1636" i="14"/>
  <c r="J1636" i="14" s="1"/>
  <c r="K1636" i="14" s="1"/>
  <c r="I1636" i="16"/>
  <c r="J1636" i="16" s="1"/>
  <c r="K1636" i="16" s="1"/>
  <c r="G1714" i="14"/>
  <c r="G1714" i="16"/>
  <c r="G1745" i="14"/>
  <c r="G1745" i="16"/>
  <c r="H1624" i="16"/>
  <c r="H1602" i="16"/>
  <c r="F2281" i="14"/>
  <c r="F2281" i="16"/>
  <c r="G1612" i="14"/>
  <c r="G1612" i="16"/>
  <c r="I1731" i="14"/>
  <c r="J1731" i="14" s="1"/>
  <c r="K1731" i="14" s="1"/>
  <c r="I1731" i="16"/>
  <c r="G1816" i="14"/>
  <c r="G1816" i="16"/>
  <c r="I1659" i="14"/>
  <c r="J1659" i="14" s="1"/>
  <c r="K1659" i="14" s="1"/>
  <c r="I1659" i="16"/>
  <c r="J1659" i="16" s="1"/>
  <c r="K1659" i="16" s="1"/>
  <c r="G1804" i="14"/>
  <c r="G1804" i="16"/>
  <c r="F2271" i="14"/>
  <c r="F2271" i="16"/>
  <c r="H2262" i="16"/>
  <c r="F2425" i="14"/>
  <c r="F2425" i="16"/>
  <c r="G1723" i="3" a="1"/>
  <c r="G1723" i="3" s="1"/>
  <c r="W1723" i="3" s="1"/>
  <c r="G1812" i="3" a="1"/>
  <c r="G1812" i="3" s="1"/>
  <c r="W1812" i="3" s="1"/>
  <c r="G1702" i="3" a="1"/>
  <c r="G1702" i="3" s="1"/>
  <c r="W1702" i="3" s="1"/>
  <c r="G1799" i="3" a="1"/>
  <c r="G1799" i="3" s="1"/>
  <c r="W1799" i="3" s="1"/>
  <c r="G1762" i="3" a="1"/>
  <c r="G1762" i="3" s="1"/>
  <c r="W1762" i="3" s="1"/>
  <c r="G1849" i="3" a="1"/>
  <c r="G1849" i="3" s="1"/>
  <c r="W1849" i="3" s="1"/>
  <c r="G1817" i="3" a="1"/>
  <c r="G1817" i="3" s="1"/>
  <c r="W1817" i="3" s="1"/>
  <c r="G1830" i="3" a="1"/>
  <c r="G1830" i="3" s="1"/>
  <c r="W1830" i="3" s="1"/>
  <c r="G1783" i="3" a="1"/>
  <c r="G1783" i="3" s="1"/>
  <c r="W1783" i="3" s="1"/>
  <c r="G1848" i="3" a="1"/>
  <c r="G1848" i="3" s="1"/>
  <c r="W1848" i="3" s="1"/>
  <c r="G1766" i="3" a="1"/>
  <c r="G1766" i="3" s="1"/>
  <c r="W1766" i="3" s="1"/>
  <c r="G1808" i="3" a="1"/>
  <c r="G1808" i="3" s="1"/>
  <c r="W1808" i="3" s="1"/>
  <c r="G1761" i="3" a="1"/>
  <c r="G1761" i="3" s="1"/>
  <c r="W1761" i="3" s="1"/>
  <c r="G1763" i="3" a="1"/>
  <c r="G1763" i="3" s="1"/>
  <c r="W1763" i="3" s="1"/>
  <c r="F2421" i="14" l="1"/>
  <c r="F2421" i="16"/>
  <c r="F2355" i="14"/>
  <c r="F2355" i="16"/>
  <c r="F2126" i="14"/>
  <c r="F2126" i="16"/>
  <c r="V2371" i="3"/>
  <c r="F2386" i="3" s="1" a="1"/>
  <c r="F2386" i="3" s="1"/>
  <c r="M2371" i="3"/>
  <c r="V2141" i="3"/>
  <c r="F2157" i="3" s="1" a="1"/>
  <c r="F2157" i="3" s="1"/>
  <c r="M2141" i="3"/>
  <c r="F2165" i="16"/>
  <c r="F2165" i="14"/>
  <c r="V2180" i="3"/>
  <c r="F2195" i="3" s="1" a="1"/>
  <c r="F2195" i="3" s="1"/>
  <c r="M2180" i="3"/>
  <c r="G2397" i="16"/>
  <c r="O1959" i="3"/>
  <c r="H1731" i="14"/>
  <c r="O1787" i="3"/>
  <c r="P2294" i="3"/>
  <c r="O1715" i="3"/>
  <c r="P1764" i="3"/>
  <c r="O1912" i="3"/>
  <c r="P1900" i="3"/>
  <c r="P1765" i="3"/>
  <c r="P1814" i="3"/>
  <c r="P1768" i="3"/>
  <c r="O1737" i="3"/>
  <c r="P1810" i="3"/>
  <c r="O1839" i="3"/>
  <c r="N1817" i="3"/>
  <c r="O1817" i="3" s="1"/>
  <c r="M2400" i="3"/>
  <c r="F2417" i="3" a="1"/>
  <c r="F2417" i="3" s="1"/>
  <c r="V2417" i="3" s="1"/>
  <c r="M2250" i="3"/>
  <c r="P1758" i="3"/>
  <c r="N1830" i="3"/>
  <c r="P1830" i="3" s="1"/>
  <c r="N1761" i="3"/>
  <c r="O1761" i="3" s="1"/>
  <c r="N1799" i="3"/>
  <c r="O1799" i="3" s="1"/>
  <c r="N1763" i="3"/>
  <c r="O1763" i="3" s="1"/>
  <c r="N1808" i="3"/>
  <c r="O1808" i="3" s="1"/>
  <c r="N2415" i="3"/>
  <c r="O2415" i="3" s="1"/>
  <c r="G2426" i="3" a="1"/>
  <c r="G2426" i="3" s="1"/>
  <c r="W2426" i="3" s="1"/>
  <c r="N1849" i="3"/>
  <c r="O1849" i="3" s="1"/>
  <c r="N1762" i="3"/>
  <c r="O1762" i="3" s="1"/>
  <c r="N1702" i="3"/>
  <c r="O1702" i="3" s="1"/>
  <c r="N1848" i="3"/>
  <c r="P1848" i="3" s="1"/>
  <c r="N1812" i="3"/>
  <c r="O1812" i="3" s="1"/>
  <c r="P1689" i="3"/>
  <c r="P1754" i="3"/>
  <c r="M2307" i="3"/>
  <c r="N1766" i="3"/>
  <c r="P1766" i="3" s="1"/>
  <c r="N1783" i="3"/>
  <c r="O1783" i="3" s="1"/>
  <c r="N1723" i="3"/>
  <c r="P1723" i="3" s="1"/>
  <c r="O2397" i="3"/>
  <c r="P2397" i="3"/>
  <c r="H1880" i="14"/>
  <c r="H1738" i="14"/>
  <c r="H1927" i="16"/>
  <c r="H1659" i="14"/>
  <c r="H1791" i="16"/>
  <c r="H1636" i="14"/>
  <c r="H1738" i="16"/>
  <c r="H1635" i="16"/>
  <c r="H1730" i="16"/>
  <c r="H1633" i="16"/>
  <c r="H1633" i="14"/>
  <c r="I1735" i="14"/>
  <c r="J1735" i="14" s="1"/>
  <c r="K1735" i="14" s="1"/>
  <c r="I1735" i="16"/>
  <c r="I2281" i="14"/>
  <c r="J2281" i="14" s="1"/>
  <c r="K2281" i="14" s="1"/>
  <c r="I2281" i="16"/>
  <c r="J2281" i="16" s="1"/>
  <c r="K2281" i="16" s="1"/>
  <c r="H1711" i="16"/>
  <c r="J1711" i="16"/>
  <c r="K1711" i="16" s="1"/>
  <c r="H1614" i="14"/>
  <c r="I1804" i="14"/>
  <c r="J1804" i="14" s="1"/>
  <c r="K1804" i="14" s="1"/>
  <c r="I1804" i="16"/>
  <c r="I1816" i="14"/>
  <c r="J1816" i="14" s="1"/>
  <c r="K1816" i="14" s="1"/>
  <c r="I1816" i="16"/>
  <c r="J1816" i="16" s="1"/>
  <c r="K1816" i="16" s="1"/>
  <c r="G1806" i="14"/>
  <c r="G1806" i="16"/>
  <c r="G1893" i="14"/>
  <c r="G1893" i="16"/>
  <c r="H1878" i="14"/>
  <c r="H1712" i="16"/>
  <c r="J1712" i="16"/>
  <c r="K1712" i="16" s="1"/>
  <c r="I1755" i="14"/>
  <c r="J1755" i="14" s="1"/>
  <c r="K1755" i="14" s="1"/>
  <c r="I1755" i="16"/>
  <c r="F2276" i="14"/>
  <c r="F2276" i="16"/>
  <c r="I1632" i="14"/>
  <c r="J1632" i="14" s="1"/>
  <c r="K1632" i="14" s="1"/>
  <c r="I1632" i="16"/>
  <c r="J1632" i="16" s="1"/>
  <c r="K1632" i="16" s="1"/>
  <c r="I1634" i="14"/>
  <c r="J1634" i="14" s="1"/>
  <c r="K1634" i="14" s="1"/>
  <c r="I1634" i="16"/>
  <c r="J1634" i="16" s="1"/>
  <c r="K1634" i="16" s="1"/>
  <c r="G1672" i="14"/>
  <c r="G1672" i="16"/>
  <c r="H1711" i="14"/>
  <c r="H1695" i="16"/>
  <c r="J1695" i="16"/>
  <c r="K1695" i="16" s="1"/>
  <c r="G1795" i="14"/>
  <c r="G1795" i="16"/>
  <c r="H1878" i="16"/>
  <c r="J1878" i="16"/>
  <c r="K1878" i="16" s="1"/>
  <c r="G1747" i="14"/>
  <c r="G1747" i="16"/>
  <c r="H1636" i="16"/>
  <c r="G1741" i="14"/>
  <c r="G1741" i="16"/>
  <c r="H1731" i="16"/>
  <c r="J1731" i="16"/>
  <c r="K1731" i="16" s="1"/>
  <c r="F2138" i="3" a="1"/>
  <c r="F2138" i="3" s="1"/>
  <c r="V2138" i="3" s="1"/>
  <c r="H1730" i="14"/>
  <c r="H1712" i="14"/>
  <c r="I1786" i="14"/>
  <c r="J1786" i="14" s="1"/>
  <c r="K1786" i="14" s="1"/>
  <c r="I1786" i="16"/>
  <c r="J1786" i="16" s="1"/>
  <c r="K1786" i="16" s="1"/>
  <c r="G1629" i="14"/>
  <c r="G1629" i="16"/>
  <c r="G1940" i="14"/>
  <c r="G1940" i="16"/>
  <c r="I1745" i="14"/>
  <c r="J1745" i="14" s="1"/>
  <c r="K1745" i="14" s="1"/>
  <c r="I1745" i="16"/>
  <c r="I1612" i="14"/>
  <c r="J1612" i="14" s="1"/>
  <c r="K1612" i="14" s="1"/>
  <c r="I1612" i="16"/>
  <c r="J1612" i="16" s="1"/>
  <c r="K1612" i="16" s="1"/>
  <c r="G1752" i="14"/>
  <c r="G1752" i="16"/>
  <c r="I1733" i="14"/>
  <c r="J1733" i="14" s="1"/>
  <c r="K1733" i="14" s="1"/>
  <c r="I1733" i="16"/>
  <c r="G1895" i="14"/>
  <c r="G1895" i="16"/>
  <c r="H1695" i="14"/>
  <c r="G1744" i="14"/>
  <c r="G1744" i="16"/>
  <c r="F2294" i="14"/>
  <c r="F2294" i="16"/>
  <c r="G1750" i="14"/>
  <c r="G1750" i="16"/>
  <c r="I1714" i="14"/>
  <c r="J1714" i="14" s="1"/>
  <c r="K1714" i="14" s="1"/>
  <c r="I1714" i="16"/>
  <c r="J1714" i="16" s="1"/>
  <c r="K1714" i="16" s="1"/>
  <c r="G1708" i="14"/>
  <c r="G1708" i="16"/>
  <c r="I1784" i="14"/>
  <c r="J1784" i="14" s="1"/>
  <c r="K1784" i="14" s="1"/>
  <c r="I1784" i="16"/>
  <c r="J1784" i="16" s="1"/>
  <c r="K1784" i="16" s="1"/>
  <c r="I1682" i="14"/>
  <c r="J1682" i="14" s="1"/>
  <c r="K1682" i="14" s="1"/>
  <c r="I1682" i="16"/>
  <c r="J1682" i="16" s="1"/>
  <c r="K1682" i="16" s="1"/>
  <c r="H1659" i="16"/>
  <c r="F2147" i="14"/>
  <c r="F2147" i="16"/>
  <c r="H1791" i="14"/>
  <c r="H1880" i="16"/>
  <c r="J1880" i="16"/>
  <c r="K1880" i="16" s="1"/>
  <c r="G1717" i="14"/>
  <c r="G1717" i="16"/>
  <c r="G1727" i="14"/>
  <c r="G1727" i="16"/>
  <c r="I1679" i="14"/>
  <c r="J1679" i="14" s="1"/>
  <c r="K1679" i="14" s="1"/>
  <c r="I1679" i="16"/>
  <c r="H1635" i="14"/>
  <c r="F2264" i="3" a="1"/>
  <c r="F2264" i="3" s="1"/>
  <c r="V2264" i="3" s="1"/>
  <c r="H1614" i="16"/>
  <c r="H1927" i="14"/>
  <c r="G1877" i="3" a="1"/>
  <c r="G1877" i="3" s="1"/>
  <c r="W1877" i="3" s="1"/>
  <c r="G1918" i="3" a="1"/>
  <c r="G1918" i="3" s="1"/>
  <c r="W1918" i="3" s="1"/>
  <c r="G1780" i="3" a="1"/>
  <c r="G1780" i="3" s="1"/>
  <c r="W1780" i="3" s="1"/>
  <c r="G1824" i="3" a="1"/>
  <c r="G1824" i="3" s="1"/>
  <c r="W1824" i="3" s="1"/>
  <c r="G1790" i="3" a="1"/>
  <c r="G1790" i="3" s="1"/>
  <c r="W1790" i="3" s="1"/>
  <c r="G1979" i="3" a="1"/>
  <c r="G1979" i="3" s="1"/>
  <c r="W1979" i="3" s="1"/>
  <c r="G1782" i="3" a="1"/>
  <c r="G1782" i="3" s="1"/>
  <c r="W1782" i="3" s="1"/>
  <c r="G1781" i="3" a="1"/>
  <c r="G1781" i="3" s="1"/>
  <c r="W1781" i="3" s="1"/>
  <c r="G2020" i="3" a="1"/>
  <c r="G2020" i="3" s="1"/>
  <c r="W2020" i="3" s="1"/>
  <c r="G1753" i="3" a="1"/>
  <c r="G1753" i="3" s="1"/>
  <c r="W1753" i="3" s="1"/>
  <c r="G1802" i="3" a="1"/>
  <c r="G1802" i="3" s="1"/>
  <c r="W1802" i="3" s="1"/>
  <c r="G1774" i="3" a="1"/>
  <c r="G1774" i="3" s="1"/>
  <c r="W1774" i="3" s="1"/>
  <c r="G1854" i="3" a="1"/>
  <c r="G1854" i="3" s="1"/>
  <c r="W1854" i="3" s="1"/>
  <c r="G1829" i="3" a="1"/>
  <c r="G1829" i="3" s="1"/>
  <c r="W1829" i="3" s="1"/>
  <c r="G1771" i="3" a="1"/>
  <c r="G1771" i="3" s="1"/>
  <c r="W1771" i="3" s="1"/>
  <c r="F2371" i="16" l="1"/>
  <c r="F2371" i="14"/>
  <c r="V2386" i="3"/>
  <c r="F2392" i="3" s="1" a="1"/>
  <c r="F2392" i="3" s="1"/>
  <c r="M2386" i="3"/>
  <c r="F2180" i="14"/>
  <c r="F2180" i="16"/>
  <c r="V2195" i="3"/>
  <c r="F2315" i="3" s="1" a="1"/>
  <c r="F2315" i="3" s="1"/>
  <c r="M2195" i="3"/>
  <c r="F2141" i="14"/>
  <c r="F2141" i="16"/>
  <c r="V2157" i="3"/>
  <c r="F2258" i="3" s="1" a="1"/>
  <c r="F2258" i="3" s="1"/>
  <c r="M2157" i="3"/>
  <c r="O1723" i="3"/>
  <c r="O1830" i="3"/>
  <c r="P1763" i="3"/>
  <c r="P1762" i="3"/>
  <c r="O1848" i="3"/>
  <c r="P1849" i="3"/>
  <c r="P1761" i="3"/>
  <c r="P1817" i="3"/>
  <c r="O1766" i="3"/>
  <c r="I2397" i="14"/>
  <c r="J2397" i="14" s="1"/>
  <c r="K2397" i="14" s="1"/>
  <c r="P2415" i="3"/>
  <c r="I2415" i="16" s="1"/>
  <c r="J2415" i="16" s="1"/>
  <c r="K2415" i="16" s="1"/>
  <c r="N1979" i="3"/>
  <c r="O1979" i="3" s="1"/>
  <c r="M2138" i="3"/>
  <c r="P1702" i="3"/>
  <c r="N1774" i="3"/>
  <c r="O1774" i="3" s="1"/>
  <c r="N1824" i="3"/>
  <c r="O1824" i="3" s="1"/>
  <c r="N1829" i="3"/>
  <c r="O1829" i="3" s="1"/>
  <c r="N1790" i="3"/>
  <c r="O1790" i="3" s="1"/>
  <c r="N1780" i="3"/>
  <c r="O1780" i="3" s="1"/>
  <c r="P1808" i="3"/>
  <c r="M2264" i="3"/>
  <c r="N1802" i="3"/>
  <c r="O1802" i="3" s="1"/>
  <c r="N1918" i="3"/>
  <c r="O1918" i="3" s="1"/>
  <c r="N2020" i="3"/>
  <c r="P2020" i="3" s="1"/>
  <c r="I2397" i="16"/>
  <c r="J2397" i="16" s="1"/>
  <c r="K2397" i="16" s="1"/>
  <c r="P1799" i="3"/>
  <c r="P1783" i="3"/>
  <c r="P1812" i="3"/>
  <c r="N1854" i="3"/>
  <c r="O1854" i="3" s="1"/>
  <c r="N1877" i="3"/>
  <c r="P1877" i="3" s="1"/>
  <c r="N1781" i="3"/>
  <c r="O1781" i="3" s="1"/>
  <c r="M2417" i="3"/>
  <c r="F2423" i="3" a="1"/>
  <c r="F2423" i="3" s="1"/>
  <c r="V2423" i="3" s="1"/>
  <c r="N1753" i="3"/>
  <c r="O1753" i="3" s="1"/>
  <c r="N1771" i="3"/>
  <c r="P1771" i="3" s="1"/>
  <c r="N1782" i="3"/>
  <c r="O1782" i="3" s="1"/>
  <c r="H1733" i="14"/>
  <c r="H1745" i="14"/>
  <c r="N2426" i="3"/>
  <c r="G2426" i="14" s="1"/>
  <c r="H1679" i="14"/>
  <c r="H1784" i="16"/>
  <c r="H1786" i="14"/>
  <c r="H1755" i="14"/>
  <c r="H1632" i="14"/>
  <c r="H1714" i="16"/>
  <c r="H1786" i="16"/>
  <c r="H1612" i="16"/>
  <c r="H1612" i="14"/>
  <c r="H1816" i="14"/>
  <c r="F2154" i="3" a="1"/>
  <c r="F2154" i="3" s="1"/>
  <c r="V2154" i="3" s="1"/>
  <c r="H1714" i="14"/>
  <c r="H1634" i="16"/>
  <c r="F2400" i="14"/>
  <c r="F2400" i="16"/>
  <c r="H2281" i="16"/>
  <c r="G1835" i="14"/>
  <c r="G1835" i="16"/>
  <c r="I1629" i="14"/>
  <c r="J1629" i="14" s="1"/>
  <c r="K1629" i="14" s="1"/>
  <c r="I1629" i="16"/>
  <c r="J1629" i="16" s="1"/>
  <c r="K1629" i="16" s="1"/>
  <c r="I1940" i="14"/>
  <c r="J1940" i="14" s="1"/>
  <c r="K1940" i="14" s="1"/>
  <c r="I1940" i="16"/>
  <c r="I1806" i="14"/>
  <c r="J1806" i="14" s="1"/>
  <c r="K1806" i="14" s="1"/>
  <c r="I1806" i="16"/>
  <c r="F2250" i="14"/>
  <c r="F2250" i="16"/>
  <c r="G2415" i="14"/>
  <c r="G2415" i="16"/>
  <c r="H1784" i="14"/>
  <c r="H1804" i="16"/>
  <c r="J1804" i="16"/>
  <c r="K1804" i="16" s="1"/>
  <c r="G1746" i="14"/>
  <c r="G1746" i="16"/>
  <c r="G1760" i="14"/>
  <c r="G1760" i="16"/>
  <c r="I1795" i="14"/>
  <c r="J1795" i="14" s="1"/>
  <c r="K1795" i="14" s="1"/>
  <c r="I1795" i="16"/>
  <c r="I1741" i="14"/>
  <c r="J1741" i="14" s="1"/>
  <c r="K1741" i="14" s="1"/>
  <c r="I1741" i="16"/>
  <c r="F2283" i="3" a="1"/>
  <c r="F2283" i="3" s="1"/>
  <c r="V2283" i="3" s="1"/>
  <c r="H1682" i="16"/>
  <c r="I2294" i="14"/>
  <c r="J2294" i="14" s="1"/>
  <c r="K2294" i="14" s="1"/>
  <c r="I2294" i="16"/>
  <c r="J2294" i="16" s="1"/>
  <c r="K2294" i="16" s="1"/>
  <c r="H1634" i="14"/>
  <c r="H1804" i="14"/>
  <c r="H2281" i="14"/>
  <c r="F2322" i="3" a="1"/>
  <c r="F2322" i="3" s="1"/>
  <c r="V2322" i="3" s="1"/>
  <c r="G1798" i="14"/>
  <c r="G1798" i="16"/>
  <c r="I1752" i="14"/>
  <c r="J1752" i="14" s="1"/>
  <c r="K1752" i="14" s="1"/>
  <c r="I1752" i="16"/>
  <c r="J1752" i="16" s="1"/>
  <c r="K1752" i="16" s="1"/>
  <c r="G1801" i="14"/>
  <c r="G1801" i="16"/>
  <c r="I1727" i="14"/>
  <c r="J1727" i="14" s="1"/>
  <c r="K1727" i="14" s="1"/>
  <c r="I1727" i="16"/>
  <c r="G1740" i="14"/>
  <c r="G1740" i="16"/>
  <c r="I1672" i="14"/>
  <c r="J1672" i="14" s="1"/>
  <c r="K1672" i="14" s="1"/>
  <c r="I1672" i="16"/>
  <c r="J1672" i="16" s="1"/>
  <c r="K1672" i="16" s="1"/>
  <c r="H1755" i="16"/>
  <c r="J1755" i="16"/>
  <c r="K1755" i="16" s="1"/>
  <c r="H1735" i="16"/>
  <c r="J1735" i="16"/>
  <c r="K1735" i="16" s="1"/>
  <c r="G1749" i="14"/>
  <c r="G1749" i="16"/>
  <c r="G1821" i="14"/>
  <c r="G1821" i="16"/>
  <c r="G1837" i="14"/>
  <c r="G1837" i="16"/>
  <c r="I1747" i="14"/>
  <c r="J1747" i="14" s="1"/>
  <c r="K1747" i="14" s="1"/>
  <c r="I1747" i="16"/>
  <c r="G1793" i="14"/>
  <c r="G1793" i="16"/>
  <c r="H1679" i="16"/>
  <c r="J1679" i="16"/>
  <c r="K1679" i="16" s="1"/>
  <c r="H1733" i="16"/>
  <c r="J1733" i="16"/>
  <c r="K1733" i="16" s="1"/>
  <c r="H1632" i="16"/>
  <c r="G1705" i="14"/>
  <c r="G1705" i="16"/>
  <c r="H1745" i="16"/>
  <c r="J1745" i="16"/>
  <c r="K1745" i="16" s="1"/>
  <c r="I1717" i="14"/>
  <c r="J1717" i="14" s="1"/>
  <c r="K1717" i="14" s="1"/>
  <c r="I1717" i="16"/>
  <c r="G1772" i="14"/>
  <c r="G1772" i="16"/>
  <c r="I1750" i="14"/>
  <c r="J1750" i="14" s="1"/>
  <c r="K1750" i="14" s="1"/>
  <c r="I1750" i="16"/>
  <c r="G1693" i="14"/>
  <c r="G1693" i="16"/>
  <c r="I1708" i="14"/>
  <c r="J1708" i="14" s="1"/>
  <c r="K1708" i="14" s="1"/>
  <c r="I1708" i="16"/>
  <c r="I1744" i="14"/>
  <c r="J1744" i="14" s="1"/>
  <c r="K1744" i="14" s="1"/>
  <c r="I1744" i="16"/>
  <c r="I1893" i="14"/>
  <c r="J1893" i="14" s="1"/>
  <c r="K1893" i="14" s="1"/>
  <c r="I1893" i="16"/>
  <c r="J1893" i="16" s="1"/>
  <c r="K1893" i="16" s="1"/>
  <c r="I1895" i="14"/>
  <c r="J1895" i="14" s="1"/>
  <c r="K1895" i="14" s="1"/>
  <c r="I1895" i="16"/>
  <c r="G1748" i="14"/>
  <c r="G1748" i="16"/>
  <c r="H1682" i="14"/>
  <c r="F2120" i="14"/>
  <c r="F2120" i="16"/>
  <c r="H1816" i="16"/>
  <c r="H1735" i="14"/>
  <c r="G1818" i="3" a="1"/>
  <c r="G1818" i="3" s="1"/>
  <c r="W1818" i="3" s="1"/>
  <c r="G1864" i="3" a="1"/>
  <c r="G1864" i="3" s="1"/>
  <c r="W1864" i="3" s="1"/>
  <c r="G1729" i="3" a="1"/>
  <c r="G1729" i="3" s="1"/>
  <c r="W1729" i="3" s="1"/>
  <c r="G1828" i="3" a="1"/>
  <c r="G1828" i="3" s="1"/>
  <c r="W1828" i="3" s="1"/>
  <c r="G1796" i="3" a="1"/>
  <c r="G1796" i="3" s="1"/>
  <c r="W1796" i="3" s="1"/>
  <c r="G1777" i="3" a="1"/>
  <c r="G1777" i="3" s="1"/>
  <c r="W1777" i="3" s="1"/>
  <c r="G1773" i="3" a="1"/>
  <c r="G1773" i="3" s="1"/>
  <c r="W1773" i="3" s="1"/>
  <c r="G1863" i="3" a="1"/>
  <c r="G1863" i="3" s="1"/>
  <c r="W1863" i="3" s="1"/>
  <c r="G1846" i="3" a="1"/>
  <c r="G1846" i="3" s="1"/>
  <c r="W1846" i="3" s="1"/>
  <c r="G1776" i="3" a="1"/>
  <c r="G1776" i="3" s="1"/>
  <c r="W1776" i="3" s="1"/>
  <c r="G1921" i="3" a="1"/>
  <c r="G1921" i="3" s="1"/>
  <c r="W1921" i="3" s="1"/>
  <c r="G1720" i="3" a="1"/>
  <c r="G1720" i="3" s="1"/>
  <c r="W1720" i="3" s="1"/>
  <c r="G1831" i="3" a="1"/>
  <c r="G1831" i="3" s="1"/>
  <c r="W1831" i="3" s="1"/>
  <c r="G1775" i="3" a="1"/>
  <c r="G1775" i="3" s="1"/>
  <c r="W1775" i="3" s="1"/>
  <c r="F2195" i="14" l="1"/>
  <c r="F2195" i="16"/>
  <c r="V2315" i="3"/>
  <c r="F2330" i="3" s="1" a="1"/>
  <c r="F2330" i="3" s="1"/>
  <c r="M2315" i="3"/>
  <c r="F2157" i="14"/>
  <c r="F2157" i="16"/>
  <c r="F2386" i="14"/>
  <c r="F2386" i="16"/>
  <c r="V2258" i="3"/>
  <c r="F2272" i="3" s="1" a="1"/>
  <c r="F2272" i="3" s="1"/>
  <c r="M2258" i="3"/>
  <c r="V2392" i="3"/>
  <c r="F2404" i="3" s="1" a="1"/>
  <c r="F2404" i="3" s="1"/>
  <c r="M2392" i="3"/>
  <c r="O2020" i="3"/>
  <c r="I2415" i="14"/>
  <c r="J2415" i="14" s="1"/>
  <c r="K2415" i="14" s="1"/>
  <c r="O1771" i="3"/>
  <c r="G2426" i="16"/>
  <c r="P1790" i="3"/>
  <c r="P1824" i="3"/>
  <c r="H2397" i="16"/>
  <c r="O1877" i="3"/>
  <c r="P1979" i="3"/>
  <c r="H2397" i="14"/>
  <c r="P1780" i="3"/>
  <c r="P1829" i="3"/>
  <c r="P1802" i="3"/>
  <c r="N1773" i="3"/>
  <c r="O1773" i="3" s="1"/>
  <c r="N1796" i="3"/>
  <c r="O1796" i="3" s="1"/>
  <c r="N1720" i="3"/>
  <c r="O1720" i="3" s="1"/>
  <c r="N1828" i="3"/>
  <c r="O1828" i="3" s="1"/>
  <c r="P1918" i="3"/>
  <c r="N1776" i="3"/>
  <c r="O1776" i="3" s="1"/>
  <c r="N1921" i="3"/>
  <c r="O1921" i="3" s="1"/>
  <c r="N1729" i="3"/>
  <c r="O1729" i="3" s="1"/>
  <c r="M2283" i="3"/>
  <c r="F2296" i="3" a="1"/>
  <c r="F2296" i="3" s="1"/>
  <c r="V2296" i="3" s="1"/>
  <c r="M2154" i="3"/>
  <c r="N1846" i="3"/>
  <c r="O1846" i="3" s="1"/>
  <c r="N1864" i="3"/>
  <c r="O1864" i="3" s="1"/>
  <c r="N1818" i="3"/>
  <c r="O1818" i="3" s="1"/>
  <c r="M2423" i="3"/>
  <c r="N1863" i="3"/>
  <c r="O1863" i="3" s="1"/>
  <c r="P1753" i="3"/>
  <c r="P1782" i="3"/>
  <c r="P1774" i="3"/>
  <c r="P1854" i="3"/>
  <c r="P1781" i="3"/>
  <c r="M2322" i="3"/>
  <c r="F2336" i="3" a="1"/>
  <c r="F2336" i="3" s="1"/>
  <c r="V2336" i="3" s="1"/>
  <c r="N1775" i="3"/>
  <c r="O1775" i="3" s="1"/>
  <c r="N1777" i="3"/>
  <c r="O1777" i="3" s="1"/>
  <c r="N1831" i="3"/>
  <c r="O1831" i="3" s="1"/>
  <c r="O2426" i="3"/>
  <c r="P2426" i="3"/>
  <c r="H1744" i="14"/>
  <c r="H1741" i="14"/>
  <c r="H1750" i="14"/>
  <c r="H1893" i="16"/>
  <c r="H1672" i="16"/>
  <c r="H1708" i="14"/>
  <c r="H1747" i="14"/>
  <c r="H2294" i="14"/>
  <c r="H2415" i="16"/>
  <c r="H1717" i="14"/>
  <c r="H1727" i="14"/>
  <c r="H1895" i="14"/>
  <c r="G1689" i="14"/>
  <c r="G1689" i="16"/>
  <c r="G1715" i="14"/>
  <c r="G1715" i="16"/>
  <c r="H1629" i="16"/>
  <c r="I1835" i="14"/>
  <c r="J1835" i="14" s="1"/>
  <c r="K1835" i="14" s="1"/>
  <c r="I1835" i="16"/>
  <c r="F2307" i="14"/>
  <c r="F2307" i="16"/>
  <c r="H1806" i="16"/>
  <c r="J1806" i="16"/>
  <c r="K1806" i="16" s="1"/>
  <c r="H1750" i="16"/>
  <c r="J1750" i="16"/>
  <c r="K1750" i="16" s="1"/>
  <c r="I1705" i="14"/>
  <c r="J1705" i="14" s="1"/>
  <c r="K1705" i="14" s="1"/>
  <c r="I1705" i="16"/>
  <c r="H1708" i="16"/>
  <c r="J1708" i="16"/>
  <c r="K1708" i="16" s="1"/>
  <c r="H1747" i="16"/>
  <c r="J1747" i="16"/>
  <c r="K1747" i="16" s="1"/>
  <c r="H1672" i="14"/>
  <c r="H1752" i="16"/>
  <c r="F2264" i="14"/>
  <c r="F2264" i="16"/>
  <c r="H1806" i="14"/>
  <c r="H1629" i="14"/>
  <c r="G1758" i="14"/>
  <c r="G1758" i="16"/>
  <c r="G1900" i="14"/>
  <c r="G1900" i="16"/>
  <c r="I1748" i="14"/>
  <c r="J1748" i="14" s="1"/>
  <c r="K1748" i="14" s="1"/>
  <c r="I1748" i="16"/>
  <c r="G1839" i="14"/>
  <c r="G1839" i="16"/>
  <c r="I1772" i="14"/>
  <c r="J1772" i="14" s="1"/>
  <c r="K1772" i="14" s="1"/>
  <c r="I1772" i="16"/>
  <c r="H1795" i="16"/>
  <c r="J1795" i="16"/>
  <c r="K1795" i="16" s="1"/>
  <c r="H1717" i="16"/>
  <c r="J1717" i="16"/>
  <c r="K1717" i="16" s="1"/>
  <c r="H1741" i="16"/>
  <c r="J1741" i="16"/>
  <c r="K1741" i="16" s="1"/>
  <c r="H1940" i="16"/>
  <c r="J1940" i="16"/>
  <c r="K1940" i="16" s="1"/>
  <c r="H1744" i="16"/>
  <c r="J1744" i="16"/>
  <c r="K1744" i="16" s="1"/>
  <c r="G1787" i="14"/>
  <c r="G1787" i="16"/>
  <c r="G1764" i="14"/>
  <c r="G1764" i="16"/>
  <c r="I1749" i="14"/>
  <c r="J1749" i="14" s="1"/>
  <c r="K1749" i="14" s="1"/>
  <c r="I1749" i="16"/>
  <c r="J1749" i="16" s="1"/>
  <c r="K1749" i="16" s="1"/>
  <c r="G1765" i="14"/>
  <c r="G1765" i="16"/>
  <c r="I1746" i="14"/>
  <c r="J1746" i="14" s="1"/>
  <c r="K1746" i="14" s="1"/>
  <c r="I1746" i="16"/>
  <c r="J1746" i="16" s="1"/>
  <c r="K1746" i="16" s="1"/>
  <c r="G1754" i="14"/>
  <c r="G1754" i="16"/>
  <c r="G1814" i="14"/>
  <c r="G1814" i="16"/>
  <c r="G1912" i="14"/>
  <c r="G1912" i="16"/>
  <c r="G1810" i="14"/>
  <c r="G1810" i="16"/>
  <c r="I1821" i="14"/>
  <c r="J1821" i="14" s="1"/>
  <c r="K1821" i="14" s="1"/>
  <c r="I1821" i="16"/>
  <c r="J1821" i="16" s="1"/>
  <c r="K1821" i="16" s="1"/>
  <c r="H1893" i="14"/>
  <c r="H1727" i="16"/>
  <c r="J1727" i="16"/>
  <c r="K1727" i="16" s="1"/>
  <c r="H1752" i="14"/>
  <c r="H2294" i="16"/>
  <c r="H1795" i="14"/>
  <c r="H1940" i="14"/>
  <c r="F2417" i="14"/>
  <c r="F2417" i="16"/>
  <c r="F2138" i="14"/>
  <c r="F2138" i="16"/>
  <c r="I1801" i="14"/>
  <c r="J1801" i="14" s="1"/>
  <c r="K1801" i="14" s="1"/>
  <c r="I1801" i="16"/>
  <c r="J1801" i="16" s="1"/>
  <c r="K1801" i="16" s="1"/>
  <c r="I1760" i="14"/>
  <c r="J1760" i="14" s="1"/>
  <c r="K1760" i="14" s="1"/>
  <c r="I1760" i="16"/>
  <c r="J1760" i="16" s="1"/>
  <c r="K1760" i="16" s="1"/>
  <c r="G1959" i="14"/>
  <c r="G1959" i="16"/>
  <c r="G1737" i="14"/>
  <c r="G1737" i="16"/>
  <c r="G1768" i="14"/>
  <c r="G1768" i="16"/>
  <c r="I1693" i="14"/>
  <c r="J1693" i="14" s="1"/>
  <c r="K1693" i="14" s="1"/>
  <c r="I1693" i="16"/>
  <c r="I1798" i="14"/>
  <c r="J1798" i="14" s="1"/>
  <c r="K1798" i="14" s="1"/>
  <c r="I1798" i="16"/>
  <c r="I1740" i="14"/>
  <c r="J1740" i="14" s="1"/>
  <c r="K1740" i="14" s="1"/>
  <c r="I1740" i="16"/>
  <c r="I1793" i="14"/>
  <c r="J1793" i="14" s="1"/>
  <c r="K1793" i="14" s="1"/>
  <c r="I1793" i="16"/>
  <c r="J1793" i="16" s="1"/>
  <c r="K1793" i="16" s="1"/>
  <c r="I1837" i="14"/>
  <c r="J1837" i="14" s="1"/>
  <c r="K1837" i="14" s="1"/>
  <c r="I1837" i="16"/>
  <c r="J1837" i="16" s="1"/>
  <c r="K1837" i="16" s="1"/>
  <c r="H1895" i="16"/>
  <c r="J1895" i="16"/>
  <c r="K1895" i="16" s="1"/>
  <c r="G1923" i="3" a="1"/>
  <c r="G1923" i="3" s="1"/>
  <c r="W1923" i="3" s="1"/>
  <c r="G1794" i="3" a="1"/>
  <c r="G1794" i="3" s="1"/>
  <c r="W1794" i="3" s="1"/>
  <c r="G1832" i="3" a="1"/>
  <c r="G1832" i="3" s="1"/>
  <c r="W1832" i="3" s="1"/>
  <c r="G1785" i="3" a="1"/>
  <c r="G1785" i="3" s="1"/>
  <c r="W1785" i="3" s="1"/>
  <c r="G2038" i="3" a="1"/>
  <c r="G2038" i="3" s="1"/>
  <c r="W2038" i="3" s="1"/>
  <c r="G1819" i="3" a="1"/>
  <c r="G1819" i="3" s="1"/>
  <c r="W1819" i="3" s="1"/>
  <c r="G1838" i="3" a="1"/>
  <c r="G1838" i="3" s="1"/>
  <c r="W1838" i="3" s="1"/>
  <c r="G1938" i="3" a="1"/>
  <c r="G1938" i="3" s="1"/>
  <c r="W1938" i="3" s="1"/>
  <c r="G1865" i="3" a="1"/>
  <c r="G1865" i="3" s="1"/>
  <c r="W1865" i="3" s="1"/>
  <c r="G1805" i="3" a="1"/>
  <c r="G1805" i="3" s="1"/>
  <c r="W1805" i="3" s="1"/>
  <c r="G1889" i="3" a="1"/>
  <c r="G1889" i="3" s="1"/>
  <c r="W1889" i="3" s="1"/>
  <c r="G1998" i="3" a="1"/>
  <c r="G1998" i="3" s="1"/>
  <c r="W1998" i="3" s="1"/>
  <c r="G1892" i="3" a="1"/>
  <c r="G1892" i="3" s="1"/>
  <c r="W1892" i="3" s="1"/>
  <c r="G1842" i="3" a="1"/>
  <c r="G1842" i="3" s="1"/>
  <c r="W1842" i="3" s="1"/>
  <c r="G1756" i="3" a="1"/>
  <c r="G1756" i="3" s="1"/>
  <c r="W1756" i="3" s="1"/>
  <c r="F2392" i="14" l="1"/>
  <c r="F2392" i="16"/>
  <c r="F2315" i="16"/>
  <c r="F2315" i="14"/>
  <c r="V2404" i="3"/>
  <c r="F2422" i="3" s="1" a="1"/>
  <c r="F2422" i="3" s="1"/>
  <c r="M2404" i="3"/>
  <c r="V2330" i="3"/>
  <c r="F2344" i="3" s="1" a="1"/>
  <c r="F2344" i="3" s="1"/>
  <c r="M2330" i="3"/>
  <c r="F2258" i="14"/>
  <c r="F2258" i="16"/>
  <c r="V2272" i="3"/>
  <c r="F2278" i="3" s="1" a="1"/>
  <c r="F2278" i="3" s="1"/>
  <c r="M2272" i="3"/>
  <c r="H2415" i="14"/>
  <c r="P1796" i="3"/>
  <c r="P1720" i="3"/>
  <c r="P1863" i="3"/>
  <c r="P1921" i="3"/>
  <c r="P1773" i="3"/>
  <c r="P1831" i="3"/>
  <c r="P1828" i="3"/>
  <c r="P1846" i="3"/>
  <c r="I2426" i="14"/>
  <c r="J2426" i="14" s="1"/>
  <c r="K2426" i="14" s="1"/>
  <c r="P1729" i="3"/>
  <c r="P1776" i="3"/>
  <c r="N1923" i="3"/>
  <c r="O1923" i="3" s="1"/>
  <c r="N1785" i="3"/>
  <c r="O1785" i="3" s="1"/>
  <c r="N1832" i="3"/>
  <c r="P1832" i="3" s="1"/>
  <c r="N1805" i="3"/>
  <c r="O1805" i="3" s="1"/>
  <c r="H1793" i="14"/>
  <c r="N1865" i="3"/>
  <c r="O1865" i="3" s="1"/>
  <c r="N1938" i="3"/>
  <c r="O1938" i="3" s="1"/>
  <c r="M2296" i="3"/>
  <c r="F2306" i="3" a="1"/>
  <c r="F2306" i="3" s="1"/>
  <c r="V2306" i="3" s="1"/>
  <c r="P1775" i="3"/>
  <c r="P1777" i="3"/>
  <c r="P1864" i="3"/>
  <c r="N1756" i="3"/>
  <c r="O1756" i="3" s="1"/>
  <c r="N1838" i="3"/>
  <c r="O1838" i="3" s="1"/>
  <c r="M2336" i="3"/>
  <c r="N1889" i="3"/>
  <c r="O1889" i="3" s="1"/>
  <c r="N1794" i="3"/>
  <c r="P1794" i="3" s="1"/>
  <c r="N1842" i="3"/>
  <c r="P1842" i="3" s="1"/>
  <c r="N1819" i="3"/>
  <c r="O1819" i="3" s="1"/>
  <c r="I2426" i="16"/>
  <c r="J2426" i="16" s="1"/>
  <c r="K2426" i="16" s="1"/>
  <c r="P1818" i="3"/>
  <c r="N1998" i="3"/>
  <c r="P1998" i="3" s="1"/>
  <c r="N1892" i="3"/>
  <c r="P1892" i="3" s="1"/>
  <c r="N2038" i="3"/>
  <c r="O2038" i="3" s="1"/>
  <c r="H1705" i="14"/>
  <c r="H1801" i="14"/>
  <c r="H1693" i="14"/>
  <c r="H1740" i="14"/>
  <c r="H1793" i="16"/>
  <c r="H1749" i="16"/>
  <c r="H1749" i="14"/>
  <c r="I1758" i="14"/>
  <c r="J1758" i="14" s="1"/>
  <c r="K1758" i="14" s="1"/>
  <c r="I1758" i="16"/>
  <c r="G1817" i="14"/>
  <c r="G1817" i="16"/>
  <c r="I1715" i="14"/>
  <c r="J1715" i="14" s="1"/>
  <c r="K1715" i="14" s="1"/>
  <c r="I1715" i="16"/>
  <c r="G1702" i="14"/>
  <c r="G1702" i="16"/>
  <c r="H1760" i="16"/>
  <c r="H1746" i="16"/>
  <c r="F2283" i="14"/>
  <c r="F2283" i="16"/>
  <c r="H1748" i="14"/>
  <c r="G1761" i="14"/>
  <c r="G1761" i="16"/>
  <c r="G1766" i="14"/>
  <c r="G1766" i="16"/>
  <c r="I1768" i="14"/>
  <c r="J1768" i="14" s="1"/>
  <c r="K1768" i="14" s="1"/>
  <c r="I1768" i="16"/>
  <c r="J1768" i="16" s="1"/>
  <c r="K1768" i="16" s="1"/>
  <c r="H1837" i="16"/>
  <c r="H1740" i="16"/>
  <c r="J1740" i="16"/>
  <c r="K1740" i="16" s="1"/>
  <c r="H1705" i="16"/>
  <c r="J1705" i="16"/>
  <c r="K1705" i="16" s="1"/>
  <c r="G1799" i="14"/>
  <c r="G1799" i="16"/>
  <c r="I1765" i="14"/>
  <c r="J1765" i="14" s="1"/>
  <c r="K1765" i="14" s="1"/>
  <c r="I1765" i="16"/>
  <c r="J1765" i="16" s="1"/>
  <c r="K1765" i="16" s="1"/>
  <c r="I1839" i="14"/>
  <c r="J1839" i="14" s="1"/>
  <c r="K1839" i="14" s="1"/>
  <c r="I1839" i="16"/>
  <c r="J1839" i="16" s="1"/>
  <c r="K1839" i="16" s="1"/>
  <c r="F2269" i="3" a="1"/>
  <c r="F2269" i="3" s="1"/>
  <c r="V2269" i="3" s="1"/>
  <c r="H1772" i="16"/>
  <c r="J1772" i="16"/>
  <c r="K1772" i="16" s="1"/>
  <c r="H1835" i="16"/>
  <c r="J1835" i="16"/>
  <c r="K1835" i="16" s="1"/>
  <c r="G1849" i="14"/>
  <c r="G1849" i="16"/>
  <c r="I1787" i="14"/>
  <c r="J1787" i="14" s="1"/>
  <c r="K1787" i="14" s="1"/>
  <c r="I1787" i="16"/>
  <c r="G1830" i="14"/>
  <c r="G1830" i="16"/>
  <c r="I1814" i="14"/>
  <c r="J1814" i="14" s="1"/>
  <c r="K1814" i="14" s="1"/>
  <c r="I1814" i="16"/>
  <c r="G1848" i="14"/>
  <c r="G1848" i="16"/>
  <c r="H1837" i="14"/>
  <c r="H1760" i="14"/>
  <c r="H1746" i="14"/>
  <c r="H1772" i="14"/>
  <c r="I1959" i="14"/>
  <c r="J1959" i="14" s="1"/>
  <c r="K1959" i="14" s="1"/>
  <c r="I1959" i="16"/>
  <c r="J1959" i="16" s="1"/>
  <c r="K1959" i="16" s="1"/>
  <c r="G1808" i="14"/>
  <c r="G1808" i="16"/>
  <c r="G1723" i="14"/>
  <c r="G1723" i="16"/>
  <c r="G1812" i="14"/>
  <c r="G1812" i="16"/>
  <c r="G1762" i="14"/>
  <c r="G1762" i="16"/>
  <c r="H1798" i="16"/>
  <c r="J1798" i="16"/>
  <c r="K1798" i="16" s="1"/>
  <c r="H1801" i="16"/>
  <c r="H1821" i="16"/>
  <c r="H1835" i="14"/>
  <c r="I1737" i="14"/>
  <c r="J1737" i="14" s="1"/>
  <c r="K1737" i="14" s="1"/>
  <c r="I1737" i="16"/>
  <c r="I1810" i="14"/>
  <c r="J1810" i="14" s="1"/>
  <c r="K1810" i="14" s="1"/>
  <c r="I1810" i="16"/>
  <c r="J1810" i="16" s="1"/>
  <c r="K1810" i="16" s="1"/>
  <c r="I1912" i="14"/>
  <c r="J1912" i="14" s="1"/>
  <c r="K1912" i="14" s="1"/>
  <c r="I1912" i="16"/>
  <c r="G1763" i="14"/>
  <c r="G1763" i="16"/>
  <c r="F2423" i="14"/>
  <c r="F2423" i="16"/>
  <c r="G1783" i="14"/>
  <c r="G1783" i="16"/>
  <c r="I1689" i="14"/>
  <c r="J1689" i="14" s="1"/>
  <c r="K1689" i="14" s="1"/>
  <c r="I1689" i="16"/>
  <c r="J1689" i="16" s="1"/>
  <c r="K1689" i="16" s="1"/>
  <c r="I1754" i="14"/>
  <c r="J1754" i="14" s="1"/>
  <c r="K1754" i="14" s="1"/>
  <c r="I1754" i="16"/>
  <c r="I1764" i="14"/>
  <c r="J1764" i="14" s="1"/>
  <c r="K1764" i="14" s="1"/>
  <c r="I1764" i="16"/>
  <c r="H1798" i="14"/>
  <c r="H1821" i="14"/>
  <c r="F2322" i="14"/>
  <c r="F2322" i="16"/>
  <c r="I1900" i="14"/>
  <c r="J1900" i="14" s="1"/>
  <c r="K1900" i="14" s="1"/>
  <c r="I1900" i="16"/>
  <c r="H1693" i="16"/>
  <c r="J1693" i="16"/>
  <c r="K1693" i="16" s="1"/>
  <c r="H1748" i="16"/>
  <c r="J1748" i="16"/>
  <c r="K1748" i="16" s="1"/>
  <c r="G1732" i="3" a="1"/>
  <c r="G1732" i="3" s="1"/>
  <c r="W1732" i="3" s="1"/>
  <c r="G1792" i="3" a="1"/>
  <c r="G1792" i="3" s="1"/>
  <c r="W1792" i="3" s="1"/>
  <c r="G1977" i="3" a="1"/>
  <c r="G1977" i="3" s="1"/>
  <c r="W1977" i="3" s="1"/>
  <c r="G1815" i="3" a="1"/>
  <c r="G1815" i="3" s="1"/>
  <c r="W1815" i="3" s="1"/>
  <c r="G1840" i="3" a="1"/>
  <c r="G1840" i="3" s="1"/>
  <c r="W1840" i="3" s="1"/>
  <c r="G1874" i="3" a="1"/>
  <c r="G1874" i="3" s="1"/>
  <c r="W1874" i="3" s="1"/>
  <c r="G1823" i="3" a="1"/>
  <c r="G1823" i="3" s="1"/>
  <c r="W1823" i="3" s="1"/>
  <c r="G1868" i="3" a="1"/>
  <c r="G1868" i="3" s="1"/>
  <c r="W1868" i="3" s="1"/>
  <c r="G1851" i="3" a="1"/>
  <c r="G1851" i="3" s="1"/>
  <c r="W1851" i="3" s="1"/>
  <c r="G1925" i="3" a="1"/>
  <c r="G1925" i="3" s="1"/>
  <c r="W1925" i="3" s="1"/>
  <c r="G1876" i="3" a="1"/>
  <c r="G1876" i="3" s="1"/>
  <c r="W1876" i="3" s="1"/>
  <c r="G1833" i="3" a="1"/>
  <c r="G1833" i="3" s="1"/>
  <c r="W1833" i="3" s="1"/>
  <c r="G1890" i="3" a="1"/>
  <c r="G1890" i="3" s="1"/>
  <c r="W1890" i="3" s="1"/>
  <c r="G1875" i="3" a="1"/>
  <c r="G1875" i="3" s="1"/>
  <c r="W1875" i="3" s="1"/>
  <c r="F2330" i="16" l="1"/>
  <c r="F2330" i="14"/>
  <c r="V2344" i="3"/>
  <c r="F2364" i="3" s="1" a="1"/>
  <c r="F2364" i="3" s="1"/>
  <c r="M2344" i="3"/>
  <c r="F2404" i="14"/>
  <c r="F2404" i="16"/>
  <c r="V2422" i="3"/>
  <c r="M2422" i="3"/>
  <c r="F2272" i="14"/>
  <c r="F2272" i="16"/>
  <c r="V2278" i="3"/>
  <c r="F2313" i="3" s="1" a="1"/>
  <c r="F2313" i="3" s="1"/>
  <c r="M2278" i="3"/>
  <c r="P1756" i="3"/>
  <c r="P1785" i="3"/>
  <c r="O1998" i="3"/>
  <c r="P1923" i="3"/>
  <c r="O1832" i="3"/>
  <c r="P1865" i="3"/>
  <c r="O1794" i="3"/>
  <c r="O1892" i="3"/>
  <c r="P1805" i="3"/>
  <c r="P1838" i="3"/>
  <c r="O1842" i="3"/>
  <c r="H2426" i="16"/>
  <c r="P1889" i="3"/>
  <c r="P1938" i="3"/>
  <c r="H2426" i="14"/>
  <c r="N1833" i="3"/>
  <c r="O1833" i="3" s="1"/>
  <c r="N1977" i="3"/>
  <c r="O1977" i="3" s="1"/>
  <c r="N1876" i="3"/>
  <c r="O1876" i="3" s="1"/>
  <c r="N1792" i="3"/>
  <c r="O1792" i="3" s="1"/>
  <c r="N1732" i="3"/>
  <c r="O1732" i="3" s="1"/>
  <c r="M2306" i="3"/>
  <c r="F2321" i="3" a="1"/>
  <c r="F2321" i="3" s="1"/>
  <c r="V2321" i="3" s="1"/>
  <c r="N1925" i="3"/>
  <c r="O1925" i="3" s="1"/>
  <c r="N1851" i="3"/>
  <c r="P1851" i="3" s="1"/>
  <c r="N1868" i="3"/>
  <c r="O1868" i="3" s="1"/>
  <c r="N1823" i="3"/>
  <c r="O1823" i="3" s="1"/>
  <c r="M2269" i="3"/>
  <c r="F2287" i="3" a="1"/>
  <c r="F2287" i="3" s="1"/>
  <c r="V2287" i="3" s="1"/>
  <c r="N1875" i="3"/>
  <c r="P1875" i="3" s="1"/>
  <c r="N1874" i="3"/>
  <c r="O1874" i="3" s="1"/>
  <c r="P1819" i="3"/>
  <c r="P2038" i="3"/>
  <c r="N1815" i="3"/>
  <c r="O1815" i="3" s="1"/>
  <c r="N1890" i="3"/>
  <c r="P1890" i="3" s="1"/>
  <c r="N1840" i="3"/>
  <c r="P1840" i="3" s="1"/>
  <c r="H1787" i="14"/>
  <c r="H1754" i="14"/>
  <c r="H1839" i="14"/>
  <c r="H1912" i="14"/>
  <c r="H1764" i="14"/>
  <c r="H1810" i="16"/>
  <c r="H1768" i="16"/>
  <c r="H1900" i="14"/>
  <c r="H1814" i="14"/>
  <c r="H1768" i="14"/>
  <c r="H1959" i="16"/>
  <c r="I1830" i="14"/>
  <c r="J1830" i="14" s="1"/>
  <c r="K1830" i="14" s="1"/>
  <c r="I1830" i="16"/>
  <c r="J1830" i="16" s="1"/>
  <c r="K1830" i="16" s="1"/>
  <c r="F2336" i="14"/>
  <c r="F2336" i="16"/>
  <c r="H1715" i="16"/>
  <c r="J1715" i="16"/>
  <c r="K1715" i="16" s="1"/>
  <c r="G1829" i="14"/>
  <c r="G1829" i="16"/>
  <c r="G1824" i="14"/>
  <c r="G1824" i="16"/>
  <c r="I1766" i="14"/>
  <c r="J1766" i="14" s="1"/>
  <c r="K1766" i="14" s="1"/>
  <c r="I1766" i="16"/>
  <c r="H1715" i="14"/>
  <c r="I1762" i="14"/>
  <c r="J1762" i="14" s="1"/>
  <c r="K1762" i="14" s="1"/>
  <c r="I1762" i="16"/>
  <c r="J1762" i="16" s="1"/>
  <c r="K1762" i="16" s="1"/>
  <c r="I1783" i="14"/>
  <c r="J1783" i="14" s="1"/>
  <c r="K1783" i="14" s="1"/>
  <c r="I1783" i="16"/>
  <c r="J1783" i="16" s="1"/>
  <c r="K1783" i="16" s="1"/>
  <c r="H1754" i="16"/>
  <c r="J1754" i="16"/>
  <c r="K1754" i="16" s="1"/>
  <c r="I1723" i="14"/>
  <c r="J1723" i="14" s="1"/>
  <c r="K1723" i="14" s="1"/>
  <c r="I1723" i="16"/>
  <c r="I1817" i="14"/>
  <c r="J1817" i="14" s="1"/>
  <c r="K1817" i="14" s="1"/>
  <c r="I1817" i="16"/>
  <c r="G1782" i="14"/>
  <c r="G1782" i="16"/>
  <c r="G2020" i="14"/>
  <c r="G2020" i="16"/>
  <c r="H1810" i="14"/>
  <c r="I1761" i="14"/>
  <c r="J1761" i="14" s="1"/>
  <c r="K1761" i="14" s="1"/>
  <c r="I1761" i="16"/>
  <c r="J1761" i="16" s="1"/>
  <c r="K1761" i="16" s="1"/>
  <c r="G1918" i="14"/>
  <c r="G1918" i="16"/>
  <c r="G1979" i="14"/>
  <c r="G1979" i="16"/>
  <c r="F2296" i="14"/>
  <c r="F2296" i="16"/>
  <c r="H1689" i="16"/>
  <c r="H1737" i="16"/>
  <c r="J1737" i="16"/>
  <c r="K1737" i="16" s="1"/>
  <c r="H1787" i="16"/>
  <c r="J1787" i="16"/>
  <c r="K1787" i="16" s="1"/>
  <c r="H1765" i="16"/>
  <c r="I1763" i="14"/>
  <c r="J1763" i="14" s="1"/>
  <c r="K1763" i="14" s="1"/>
  <c r="I1763" i="16"/>
  <c r="I1799" i="14"/>
  <c r="J1799" i="14" s="1"/>
  <c r="K1799" i="14" s="1"/>
  <c r="I1799" i="16"/>
  <c r="J1799" i="16" s="1"/>
  <c r="K1799" i="16" s="1"/>
  <c r="G1877" i="14"/>
  <c r="G1877" i="16"/>
  <c r="G1774" i="14"/>
  <c r="G1774" i="16"/>
  <c r="I1808" i="14"/>
  <c r="J1808" i="14" s="1"/>
  <c r="K1808" i="14" s="1"/>
  <c r="I1808" i="16"/>
  <c r="J1808" i="16" s="1"/>
  <c r="K1808" i="16" s="1"/>
  <c r="G1854" i="14"/>
  <c r="G1854" i="16"/>
  <c r="I1849" i="14"/>
  <c r="J1849" i="14" s="1"/>
  <c r="K1849" i="14" s="1"/>
  <c r="I1849" i="16"/>
  <c r="J1849" i="16" s="1"/>
  <c r="K1849" i="16" s="1"/>
  <c r="I1702" i="14"/>
  <c r="J1702" i="14" s="1"/>
  <c r="K1702" i="14" s="1"/>
  <c r="I1702" i="16"/>
  <c r="J1702" i="16" s="1"/>
  <c r="K1702" i="16" s="1"/>
  <c r="H1764" i="16"/>
  <c r="J1764" i="16"/>
  <c r="K1764" i="16" s="1"/>
  <c r="H1689" i="14"/>
  <c r="H1912" i="16"/>
  <c r="J1912" i="16"/>
  <c r="K1912" i="16" s="1"/>
  <c r="H1737" i="14"/>
  <c r="F2154" i="14"/>
  <c r="F2154" i="16"/>
  <c r="H1758" i="16"/>
  <c r="J1758" i="16"/>
  <c r="K1758" i="16" s="1"/>
  <c r="G1753" i="14"/>
  <c r="G1753" i="16"/>
  <c r="G1771" i="14"/>
  <c r="G1771" i="16"/>
  <c r="G1781" i="14"/>
  <c r="G1781" i="16"/>
  <c r="H1765" i="14"/>
  <c r="H1900" i="16"/>
  <c r="J1900" i="16"/>
  <c r="K1900" i="16" s="1"/>
  <c r="I1812" i="14"/>
  <c r="J1812" i="14" s="1"/>
  <c r="K1812" i="14" s="1"/>
  <c r="I1812" i="16"/>
  <c r="G1802" i="14"/>
  <c r="G1802" i="16"/>
  <c r="I1848" i="14"/>
  <c r="J1848" i="14" s="1"/>
  <c r="K1848" i="14" s="1"/>
  <c r="I1848" i="16"/>
  <c r="J1848" i="16" s="1"/>
  <c r="K1848" i="16" s="1"/>
  <c r="G1780" i="14"/>
  <c r="G1780" i="16"/>
  <c r="G1790" i="14"/>
  <c r="G1790" i="16"/>
  <c r="H1959" i="14"/>
  <c r="H1814" i="16"/>
  <c r="J1814" i="16"/>
  <c r="K1814" i="16" s="1"/>
  <c r="H1839" i="16"/>
  <c r="H1758" i="14"/>
  <c r="G1813" i="3" a="1"/>
  <c r="G1813" i="3" s="1"/>
  <c r="W1813" i="3" s="1"/>
  <c r="G1800" i="3" a="1"/>
  <c r="G1800" i="3" s="1"/>
  <c r="W1800" i="3" s="1"/>
  <c r="G1852" i="3" a="1"/>
  <c r="G1852" i="3" s="1"/>
  <c r="W1852" i="3" s="1"/>
  <c r="G1935" i="3" a="1"/>
  <c r="G1935" i="3" s="1"/>
  <c r="W1935" i="3" s="1"/>
  <c r="G1953" i="3" a="1"/>
  <c r="G1953" i="3" s="1"/>
  <c r="W1953" i="3" s="1"/>
  <c r="G1857" i="3" a="1"/>
  <c r="G1857" i="3" s="1"/>
  <c r="W1857" i="3" s="1"/>
  <c r="G1908" i="3" a="1"/>
  <c r="G1908" i="3" s="1"/>
  <c r="W1908" i="3" s="1"/>
  <c r="G1834" i="3" a="1"/>
  <c r="G1834" i="3" s="1"/>
  <c r="W1834" i="3" s="1"/>
  <c r="G2054" i="3" a="1"/>
  <c r="G2054" i="3" s="1"/>
  <c r="W2054" i="3" s="1"/>
  <c r="G1844" i="3" a="1"/>
  <c r="G1844" i="3" s="1"/>
  <c r="W1844" i="3" s="1"/>
  <c r="G2009" i="3" a="1"/>
  <c r="G2009" i="3" s="1"/>
  <c r="W2009" i="3" s="1"/>
  <c r="G1901" i="3" a="1"/>
  <c r="G1901" i="3" s="1"/>
  <c r="W1901" i="3" s="1"/>
  <c r="G1778" i="3" a="1"/>
  <c r="G1778" i="3" s="1"/>
  <c r="W1778" i="3" s="1"/>
  <c r="G1882" i="3" a="1"/>
  <c r="G1882" i="3" s="1"/>
  <c r="W1882" i="3" s="1"/>
  <c r="G1809" i="3" a="1"/>
  <c r="G1809" i="3" s="1"/>
  <c r="W1809" i="3" s="1"/>
  <c r="F2422" i="14" l="1"/>
  <c r="F2422" i="16"/>
  <c r="F2278" i="16"/>
  <c r="F2278" i="14"/>
  <c r="F2344" i="16"/>
  <c r="F2344" i="14"/>
  <c r="V2313" i="3"/>
  <c r="F2328" i="3" s="1" a="1"/>
  <c r="F2328" i="3" s="1"/>
  <c r="M2313" i="3"/>
  <c r="V2364" i="3"/>
  <c r="F2379" i="3" s="1" a="1"/>
  <c r="F2379" i="3" s="1"/>
  <c r="M2364" i="3"/>
  <c r="P1732" i="3"/>
  <c r="P1833" i="3"/>
  <c r="P1874" i="3"/>
  <c r="P1868" i="3"/>
  <c r="H1808" i="16"/>
  <c r="O1840" i="3"/>
  <c r="P1977" i="3"/>
  <c r="P1925" i="3"/>
  <c r="P1876" i="3"/>
  <c r="P1823" i="3"/>
  <c r="O1890" i="3"/>
  <c r="P1792" i="3"/>
  <c r="O1851" i="3"/>
  <c r="O1875" i="3"/>
  <c r="M2287" i="3"/>
  <c r="N1809" i="3"/>
  <c r="O1809" i="3" s="1"/>
  <c r="N1857" i="3"/>
  <c r="P1857" i="3" s="1"/>
  <c r="H1761" i="14"/>
  <c r="N1778" i="3"/>
  <c r="O1778" i="3" s="1"/>
  <c r="N1901" i="3"/>
  <c r="O1901" i="3" s="1"/>
  <c r="N1935" i="3"/>
  <c r="P1935" i="3" s="1"/>
  <c r="M2321" i="3"/>
  <c r="F2335" i="3" a="1"/>
  <c r="F2335" i="3" s="1"/>
  <c r="V2335" i="3" s="1"/>
  <c r="N1882" i="3"/>
  <c r="O1882" i="3" s="1"/>
  <c r="N1852" i="3"/>
  <c r="O1852" i="3" s="1"/>
  <c r="N1953" i="3"/>
  <c r="O1953" i="3" s="1"/>
  <c r="N1844" i="3"/>
  <c r="P1844" i="3" s="1"/>
  <c r="N1800" i="3"/>
  <c r="O1800" i="3" s="1"/>
  <c r="P1815" i="3"/>
  <c r="N2054" i="3"/>
  <c r="O2054" i="3" s="1"/>
  <c r="N1813" i="3"/>
  <c r="O1813" i="3" s="1"/>
  <c r="N1908" i="3"/>
  <c r="O1908" i="3" s="1"/>
  <c r="N2009" i="3"/>
  <c r="O2009" i="3" s="1"/>
  <c r="N1834" i="3"/>
  <c r="O1834" i="3" s="1"/>
  <c r="H1723" i="14"/>
  <c r="H1702" i="16"/>
  <c r="H1783" i="14"/>
  <c r="H1849" i="16"/>
  <c r="H1848" i="16"/>
  <c r="H1830" i="14"/>
  <c r="H1848" i="14"/>
  <c r="H1849" i="14"/>
  <c r="H1762" i="14"/>
  <c r="G1846" i="14"/>
  <c r="G1846" i="16"/>
  <c r="I1918" i="14"/>
  <c r="J1918" i="14" s="1"/>
  <c r="K1918" i="14" s="1"/>
  <c r="I1918" i="16"/>
  <c r="H1766" i="16"/>
  <c r="J1766" i="16"/>
  <c r="K1766" i="16" s="1"/>
  <c r="G1864" i="14"/>
  <c r="G1864" i="16"/>
  <c r="H1812" i="14"/>
  <c r="H1817" i="14"/>
  <c r="H1812" i="16"/>
  <c r="J1812" i="16"/>
  <c r="K1812" i="16" s="1"/>
  <c r="H1817" i="16"/>
  <c r="J1817" i="16"/>
  <c r="K1817" i="16" s="1"/>
  <c r="I1877" i="14"/>
  <c r="J1877" i="14" s="1"/>
  <c r="K1877" i="14" s="1"/>
  <c r="I1877" i="16"/>
  <c r="J1877" i="16" s="1"/>
  <c r="K1877" i="16" s="1"/>
  <c r="G1831" i="14"/>
  <c r="G1831" i="16"/>
  <c r="H1783" i="16"/>
  <c r="I2020" i="14"/>
  <c r="J2020" i="14" s="1"/>
  <c r="K2020" i="14" s="1"/>
  <c r="I2020" i="16"/>
  <c r="I1781" i="14"/>
  <c r="J1781" i="14" s="1"/>
  <c r="K1781" i="14" s="1"/>
  <c r="I1781" i="16"/>
  <c r="J1781" i="16" s="1"/>
  <c r="K1781" i="16" s="1"/>
  <c r="G1863" i="14"/>
  <c r="G1863" i="16"/>
  <c r="G1776" i="14"/>
  <c r="G1776" i="16"/>
  <c r="H1702" i="14"/>
  <c r="H1799" i="16"/>
  <c r="H1723" i="16"/>
  <c r="J1723" i="16"/>
  <c r="K1723" i="16" s="1"/>
  <c r="H1766" i="14"/>
  <c r="I1854" i="14"/>
  <c r="J1854" i="14" s="1"/>
  <c r="K1854" i="14" s="1"/>
  <c r="I1854" i="16"/>
  <c r="I1979" i="14"/>
  <c r="J1979" i="14" s="1"/>
  <c r="K1979" i="14" s="1"/>
  <c r="I1979" i="16"/>
  <c r="G1720" i="14"/>
  <c r="G1720" i="16"/>
  <c r="G1777" i="14"/>
  <c r="G1777" i="16"/>
  <c r="G1921" i="14"/>
  <c r="G1921" i="16"/>
  <c r="G1818" i="14"/>
  <c r="G1818" i="16"/>
  <c r="G1796" i="14"/>
  <c r="G1796" i="16"/>
  <c r="I1782" i="14"/>
  <c r="J1782" i="14" s="1"/>
  <c r="K1782" i="14" s="1"/>
  <c r="I1782" i="16"/>
  <c r="H1808" i="14"/>
  <c r="H1799" i="14"/>
  <c r="H1762" i="16"/>
  <c r="H1830" i="16"/>
  <c r="G1775" i="14"/>
  <c r="G1775" i="16"/>
  <c r="G1729" i="14"/>
  <c r="G1729" i="16"/>
  <c r="I1771" i="14"/>
  <c r="J1771" i="14" s="1"/>
  <c r="K1771" i="14" s="1"/>
  <c r="I1771" i="16"/>
  <c r="F2306" i="14"/>
  <c r="F2306" i="16"/>
  <c r="I1753" i="14"/>
  <c r="J1753" i="14" s="1"/>
  <c r="K1753" i="14" s="1"/>
  <c r="I1753" i="16"/>
  <c r="J1753" i="16" s="1"/>
  <c r="K1753" i="16" s="1"/>
  <c r="I1790" i="14"/>
  <c r="J1790" i="14" s="1"/>
  <c r="K1790" i="14" s="1"/>
  <c r="I1790" i="16"/>
  <c r="I1802" i="14"/>
  <c r="J1802" i="14" s="1"/>
  <c r="K1802" i="14" s="1"/>
  <c r="I1802" i="16"/>
  <c r="J1802" i="16" s="1"/>
  <c r="K1802" i="16" s="1"/>
  <c r="I1774" i="14"/>
  <c r="J1774" i="14" s="1"/>
  <c r="K1774" i="14" s="1"/>
  <c r="I1774" i="16"/>
  <c r="I1780" i="14"/>
  <c r="J1780" i="14" s="1"/>
  <c r="K1780" i="14" s="1"/>
  <c r="I1780" i="16"/>
  <c r="F2269" i="14"/>
  <c r="F2269" i="16"/>
  <c r="H1763" i="16"/>
  <c r="J1763" i="16"/>
  <c r="K1763" i="16" s="1"/>
  <c r="G1773" i="14"/>
  <c r="G1773" i="16"/>
  <c r="I1824" i="14"/>
  <c r="J1824" i="14" s="1"/>
  <c r="K1824" i="14" s="1"/>
  <c r="I1824" i="16"/>
  <c r="I1829" i="14"/>
  <c r="J1829" i="14" s="1"/>
  <c r="K1829" i="14" s="1"/>
  <c r="I1829" i="16"/>
  <c r="J1829" i="16" s="1"/>
  <c r="K1829" i="16" s="1"/>
  <c r="G1828" i="14"/>
  <c r="G1828" i="16"/>
  <c r="H1763" i="14"/>
  <c r="H1761" i="16"/>
  <c r="G1990" i="3" a="1"/>
  <c r="G1990" i="3" s="1"/>
  <c r="W1990" i="3" s="1"/>
  <c r="G1888" i="3" a="1"/>
  <c r="G1888" i="3" s="1"/>
  <c r="W1888" i="3" s="1"/>
  <c r="G1981" i="3" a="1"/>
  <c r="G1981" i="3" s="1"/>
  <c r="W1981" i="3" s="1"/>
  <c r="G1862" i="3" a="1"/>
  <c r="G1862" i="3" s="1"/>
  <c r="W1862" i="3" s="1"/>
  <c r="G1941" i="3" a="1"/>
  <c r="G1941" i="3" s="1"/>
  <c r="W1941" i="3" s="1"/>
  <c r="G1850" i="3" a="1"/>
  <c r="G1850" i="3" s="1"/>
  <c r="W1850" i="3" s="1"/>
  <c r="G1884" i="3" a="1"/>
  <c r="G1884" i="3" s="1"/>
  <c r="W1884" i="3" s="1"/>
  <c r="G1932" i="3" a="1"/>
  <c r="G1932" i="3" s="1"/>
  <c r="W1932" i="3" s="1"/>
  <c r="G1853" i="3" a="1"/>
  <c r="G1853" i="3" s="1"/>
  <c r="W1853" i="3" s="1"/>
  <c r="G1909" i="3" a="1"/>
  <c r="G1909" i="3" s="1"/>
  <c r="W1909" i="3" s="1"/>
  <c r="G1887" i="3" a="1"/>
  <c r="G1887" i="3" s="1"/>
  <c r="W1887" i="3" s="1"/>
  <c r="G1856" i="3" a="1"/>
  <c r="G1856" i="3" s="1"/>
  <c r="W1856" i="3" s="1"/>
  <c r="G1807" i="3" a="1"/>
  <c r="G1807" i="3" s="1"/>
  <c r="W1807" i="3" s="1"/>
  <c r="G1973" i="3" a="1"/>
  <c r="G1973" i="3" s="1"/>
  <c r="W1973" i="3" s="1"/>
  <c r="F2313" i="16" l="1"/>
  <c r="F2313" i="14"/>
  <c r="V2328" i="3"/>
  <c r="F2345" i="3" s="1" a="1"/>
  <c r="F2345" i="3" s="1"/>
  <c r="M2328" i="3"/>
  <c r="F2364" i="16"/>
  <c r="F2364" i="14"/>
  <c r="V2379" i="3"/>
  <c r="F2388" i="3" s="1" a="1"/>
  <c r="F2388" i="3" s="1"/>
  <c r="M2379" i="3"/>
  <c r="O1844" i="3"/>
  <c r="O1857" i="3"/>
  <c r="P1813" i="3"/>
  <c r="P1901" i="3"/>
  <c r="P1852" i="3"/>
  <c r="P2009" i="3"/>
  <c r="O1935" i="3"/>
  <c r="P2054" i="3"/>
  <c r="H1829" i="14"/>
  <c r="P1953" i="3"/>
  <c r="P1809" i="3"/>
  <c r="M2335" i="3"/>
  <c r="N1807" i="3"/>
  <c r="P1807" i="3" s="1"/>
  <c r="N1941" i="3"/>
  <c r="O1941" i="3" s="1"/>
  <c r="N1973" i="3"/>
  <c r="O1973" i="3" s="1"/>
  <c r="N1856" i="3"/>
  <c r="O1856" i="3" s="1"/>
  <c r="N1862" i="3"/>
  <c r="O1862" i="3" s="1"/>
  <c r="N1981" i="3"/>
  <c r="O1981" i="3" s="1"/>
  <c r="P1882" i="3"/>
  <c r="N1850" i="3"/>
  <c r="P1850" i="3" s="1"/>
  <c r="N1887" i="3"/>
  <c r="O1887" i="3" s="1"/>
  <c r="N1909" i="3"/>
  <c r="O1909" i="3" s="1"/>
  <c r="N1888" i="3"/>
  <c r="O1888" i="3" s="1"/>
  <c r="N1884" i="3"/>
  <c r="O1884" i="3" s="1"/>
  <c r="N1853" i="3"/>
  <c r="P1853" i="3" s="1"/>
  <c r="N1990" i="3"/>
  <c r="O1990" i="3" s="1"/>
  <c r="P1834" i="3"/>
  <c r="P1908" i="3"/>
  <c r="P1800" i="3"/>
  <c r="P1778" i="3"/>
  <c r="N1932" i="3"/>
  <c r="O1932" i="3" s="1"/>
  <c r="H1771" i="14"/>
  <c r="H1790" i="14"/>
  <c r="H1781" i="14"/>
  <c r="H1877" i="14"/>
  <c r="H1829" i="16"/>
  <c r="H1782" i="14"/>
  <c r="H1877" i="16"/>
  <c r="G2038" i="14"/>
  <c r="G2038" i="16"/>
  <c r="G1838" i="14"/>
  <c r="G1838" i="16"/>
  <c r="G1998" i="14"/>
  <c r="G1998" i="16"/>
  <c r="I1921" i="14"/>
  <c r="J1921" i="14" s="1"/>
  <c r="K1921" i="14" s="1"/>
  <c r="I1921" i="16"/>
  <c r="H1780" i="14"/>
  <c r="H1790" i="16"/>
  <c r="J1790" i="16"/>
  <c r="K1790" i="16" s="1"/>
  <c r="I1775" i="14"/>
  <c r="J1775" i="14" s="1"/>
  <c r="K1775" i="14" s="1"/>
  <c r="I1775" i="16"/>
  <c r="J1775" i="16" s="1"/>
  <c r="K1775" i="16" s="1"/>
  <c r="H1781" i="16"/>
  <c r="I1729" i="14"/>
  <c r="J1729" i="14" s="1"/>
  <c r="K1729" i="14" s="1"/>
  <c r="I1729" i="16"/>
  <c r="G1892" i="14"/>
  <c r="G1892" i="16"/>
  <c r="G1842" i="14"/>
  <c r="G1842" i="16"/>
  <c r="H1918" i="16"/>
  <c r="J1918" i="16"/>
  <c r="K1918" i="16" s="1"/>
  <c r="G1819" i="14"/>
  <c r="G1819" i="16"/>
  <c r="G1832" i="14"/>
  <c r="G1832" i="16"/>
  <c r="I1776" i="14"/>
  <c r="J1776" i="14" s="1"/>
  <c r="K1776" i="14" s="1"/>
  <c r="I1776" i="16"/>
  <c r="J1776" i="16" s="1"/>
  <c r="K1776" i="16" s="1"/>
  <c r="G1785" i="14"/>
  <c r="G1785" i="16"/>
  <c r="G1865" i="14"/>
  <c r="G1865" i="16"/>
  <c r="I1773" i="14"/>
  <c r="J1773" i="14" s="1"/>
  <c r="K1773" i="14" s="1"/>
  <c r="I1773" i="16"/>
  <c r="J1773" i="16" s="1"/>
  <c r="K1773" i="16" s="1"/>
  <c r="G1889" i="14"/>
  <c r="G1889" i="16"/>
  <c r="H1774" i="14"/>
  <c r="H1753" i="16"/>
  <c r="H1979" i="14"/>
  <c r="F2321" i="14"/>
  <c r="F2321" i="16"/>
  <c r="H1918" i="14"/>
  <c r="I1864" i="14"/>
  <c r="J1864" i="14" s="1"/>
  <c r="K1864" i="14" s="1"/>
  <c r="I1864" i="16"/>
  <c r="J1864" i="16" s="1"/>
  <c r="K1864" i="16" s="1"/>
  <c r="I1777" i="14"/>
  <c r="J1777" i="14" s="1"/>
  <c r="K1777" i="14" s="1"/>
  <c r="I1777" i="16"/>
  <c r="J1777" i="16" s="1"/>
  <c r="K1777" i="16" s="1"/>
  <c r="G1923" i="14"/>
  <c r="G1923" i="16"/>
  <c r="I1796" i="14"/>
  <c r="J1796" i="14" s="1"/>
  <c r="K1796" i="14" s="1"/>
  <c r="I1796" i="16"/>
  <c r="I1828" i="14"/>
  <c r="J1828" i="14" s="1"/>
  <c r="K1828" i="14" s="1"/>
  <c r="I1828" i="16"/>
  <c r="J1828" i="16" s="1"/>
  <c r="K1828" i="16" s="1"/>
  <c r="I1831" i="14"/>
  <c r="J1831" i="14" s="1"/>
  <c r="K1831" i="14" s="1"/>
  <c r="I1831" i="16"/>
  <c r="J1831" i="16" s="1"/>
  <c r="K1831" i="16" s="1"/>
  <c r="G1805" i="14"/>
  <c r="G1805" i="16"/>
  <c r="F2292" i="3" a="1"/>
  <c r="F2292" i="3" s="1"/>
  <c r="V2292" i="3" s="1"/>
  <c r="H1802" i="16"/>
  <c r="H1753" i="14"/>
  <c r="H1854" i="14"/>
  <c r="H2020" i="14"/>
  <c r="I1863" i="14"/>
  <c r="J1863" i="14" s="1"/>
  <c r="K1863" i="14" s="1"/>
  <c r="I1863" i="16"/>
  <c r="I1818" i="14"/>
  <c r="J1818" i="14" s="1"/>
  <c r="K1818" i="14" s="1"/>
  <c r="I1818" i="16"/>
  <c r="J1818" i="16" s="1"/>
  <c r="K1818" i="16" s="1"/>
  <c r="G1756" i="14"/>
  <c r="G1756" i="16"/>
  <c r="H1774" i="16"/>
  <c r="J1774" i="16"/>
  <c r="K1774" i="16" s="1"/>
  <c r="H1771" i="16"/>
  <c r="J1771" i="16"/>
  <c r="K1771" i="16" s="1"/>
  <c r="H1979" i="16"/>
  <c r="J1979" i="16"/>
  <c r="K1979" i="16" s="1"/>
  <c r="G1794" i="14"/>
  <c r="G1794" i="16"/>
  <c r="I1720" i="14"/>
  <c r="J1720" i="14" s="1"/>
  <c r="K1720" i="14" s="1"/>
  <c r="I1720" i="16"/>
  <c r="I1846" i="14"/>
  <c r="J1846" i="14" s="1"/>
  <c r="K1846" i="14" s="1"/>
  <c r="I1846" i="16"/>
  <c r="H1824" i="16"/>
  <c r="J1824" i="16"/>
  <c r="K1824" i="16" s="1"/>
  <c r="H1782" i="16"/>
  <c r="J1782" i="16"/>
  <c r="K1782" i="16" s="1"/>
  <c r="H1854" i="16"/>
  <c r="J1854" i="16"/>
  <c r="K1854" i="16" s="1"/>
  <c r="H2020" i="16"/>
  <c r="J2020" i="16"/>
  <c r="K2020" i="16" s="1"/>
  <c r="G1938" i="14"/>
  <c r="G1938" i="16"/>
  <c r="H1824" i="14"/>
  <c r="H1780" i="16"/>
  <c r="J1780" i="16"/>
  <c r="K1780" i="16" s="1"/>
  <c r="H1802" i="14"/>
  <c r="G1952" i="3" a="1"/>
  <c r="G1952" i="3" s="1"/>
  <c r="W1952" i="3" s="1"/>
  <c r="G1968" i="3" a="1"/>
  <c r="G1968" i="3" s="1"/>
  <c r="W1968" i="3" s="1"/>
  <c r="G2111" i="3" a="1"/>
  <c r="G2111" i="3" s="1"/>
  <c r="W2111" i="3" s="1"/>
  <c r="G1811" i="3" a="1"/>
  <c r="G1811" i="3" s="1"/>
  <c r="W1811" i="3" s="1"/>
  <c r="G1891" i="3" a="1"/>
  <c r="G1891" i="3" s="1"/>
  <c r="W1891" i="3" s="1"/>
  <c r="G1897" i="3" a="1"/>
  <c r="G1897" i="3" s="1"/>
  <c r="W1897" i="3" s="1"/>
  <c r="G1870" i="3" a="1"/>
  <c r="G1870" i="3" s="1"/>
  <c r="W1870" i="3" s="1"/>
  <c r="G1930" i="3" a="1"/>
  <c r="G1930" i="3" s="1"/>
  <c r="W1930" i="3" s="1"/>
  <c r="G1845" i="3" a="1"/>
  <c r="G1845" i="3" s="1"/>
  <c r="W1845" i="3" s="1"/>
  <c r="G2073" i="3" a="1"/>
  <c r="G2073" i="3" s="1"/>
  <c r="W2073" i="3" s="1"/>
  <c r="G1860" i="3" a="1"/>
  <c r="G1860" i="3" s="1"/>
  <c r="W1860" i="3" s="1"/>
  <c r="G2026" i="3" a="1"/>
  <c r="G2026" i="3" s="1"/>
  <c r="W2026" i="3" s="1"/>
  <c r="G1869" i="3" a="1"/>
  <c r="G1869" i="3" s="1"/>
  <c r="W1869" i="3" s="1"/>
  <c r="G1885" i="3" a="1"/>
  <c r="G1885" i="3" s="1"/>
  <c r="W1885" i="3" s="1"/>
  <c r="G1922" i="3" a="1"/>
  <c r="G1922" i="3" s="1"/>
  <c r="W1922" i="3" s="1"/>
  <c r="F2379" i="16" l="1"/>
  <c r="F2379" i="14"/>
  <c r="V2388" i="3"/>
  <c r="M2388" i="3"/>
  <c r="F2328" i="16"/>
  <c r="F2328" i="14"/>
  <c r="V2345" i="3"/>
  <c r="M2345" i="3"/>
  <c r="O1807" i="3"/>
  <c r="P1932" i="3"/>
  <c r="P1941" i="3"/>
  <c r="O1853" i="3"/>
  <c r="P1887" i="3"/>
  <c r="P1888" i="3"/>
  <c r="P1981" i="3"/>
  <c r="P1862" i="3"/>
  <c r="P1990" i="3"/>
  <c r="P1856" i="3"/>
  <c r="N2026" i="3"/>
  <c r="P2026" i="3" s="1"/>
  <c r="N2073" i="3"/>
  <c r="O2073" i="3" s="1"/>
  <c r="N1968" i="3"/>
  <c r="P1968" i="3" s="1"/>
  <c r="H1729" i="14"/>
  <c r="O1850" i="3"/>
  <c r="N1811" i="3"/>
  <c r="O1811" i="3" s="1"/>
  <c r="N1860" i="3"/>
  <c r="P1860" i="3" s="1"/>
  <c r="N1845" i="3"/>
  <c r="O1845" i="3" s="1"/>
  <c r="N1952" i="3"/>
  <c r="O1952" i="3" s="1"/>
  <c r="P1973" i="3"/>
  <c r="N2111" i="3"/>
  <c r="O2111" i="3" s="1"/>
  <c r="N1922" i="3"/>
  <c r="P1922" i="3" s="1"/>
  <c r="N1870" i="3"/>
  <c r="O1870" i="3" s="1"/>
  <c r="M2292" i="3"/>
  <c r="N1885" i="3"/>
  <c r="O1885" i="3" s="1"/>
  <c r="N1897" i="3"/>
  <c r="O1897" i="3" s="1"/>
  <c r="P1909" i="3"/>
  <c r="P1884" i="3"/>
  <c r="N1930" i="3"/>
  <c r="O1930" i="3" s="1"/>
  <c r="N1869" i="3"/>
  <c r="O1869" i="3" s="1"/>
  <c r="N1891" i="3"/>
  <c r="O1891" i="3" s="1"/>
  <c r="H1831" i="14"/>
  <c r="H1818" i="14"/>
  <c r="H1828" i="14"/>
  <c r="H1777" i="14"/>
  <c r="H1796" i="14"/>
  <c r="H1864" i="16"/>
  <c r="H1776" i="16"/>
  <c r="I1785" i="14"/>
  <c r="J1785" i="14" s="1"/>
  <c r="K1785" i="14" s="1"/>
  <c r="I1785" i="16"/>
  <c r="J1785" i="16" s="1"/>
  <c r="K1785" i="16" s="1"/>
  <c r="G1977" i="14"/>
  <c r="G1977" i="16"/>
  <c r="H1846" i="14"/>
  <c r="H1818" i="16"/>
  <c r="H1773" i="14"/>
  <c r="H1776" i="14"/>
  <c r="H1775" i="16"/>
  <c r="H1921" i="14"/>
  <c r="G1840" i="14"/>
  <c r="G1840" i="16"/>
  <c r="I1794" i="14"/>
  <c r="J1794" i="14" s="1"/>
  <c r="K1794" i="14" s="1"/>
  <c r="I1794" i="16"/>
  <c r="J1794" i="16" s="1"/>
  <c r="K1794" i="16" s="1"/>
  <c r="I1756" i="14"/>
  <c r="J1756" i="14" s="1"/>
  <c r="K1756" i="14" s="1"/>
  <c r="I1756" i="16"/>
  <c r="G1792" i="14"/>
  <c r="G1792" i="16"/>
  <c r="H1720" i="16"/>
  <c r="J1720" i="16"/>
  <c r="K1720" i="16" s="1"/>
  <c r="F2287" i="14"/>
  <c r="F2287" i="16"/>
  <c r="H1828" i="16"/>
  <c r="H1864" i="14"/>
  <c r="H1775" i="14"/>
  <c r="I1838" i="14"/>
  <c r="J1838" i="14" s="1"/>
  <c r="K1838" i="14" s="1"/>
  <c r="I1838" i="16"/>
  <c r="J1838" i="16" s="1"/>
  <c r="K1838" i="16" s="1"/>
  <c r="G1732" i="14"/>
  <c r="G1732" i="16"/>
  <c r="I1892" i="14"/>
  <c r="J1892" i="14" s="1"/>
  <c r="K1892" i="14" s="1"/>
  <c r="I1892" i="16"/>
  <c r="I1923" i="14"/>
  <c r="J1923" i="14" s="1"/>
  <c r="K1923" i="14" s="1"/>
  <c r="I1923" i="16"/>
  <c r="H1863" i="16"/>
  <c r="J1863" i="16"/>
  <c r="K1863" i="16" s="1"/>
  <c r="F2335" i="14"/>
  <c r="F2335" i="16"/>
  <c r="H1729" i="16"/>
  <c r="J1729" i="16"/>
  <c r="K1729" i="16" s="1"/>
  <c r="I1865" i="14"/>
  <c r="J1865" i="14" s="1"/>
  <c r="K1865" i="14" s="1"/>
  <c r="I1865" i="16"/>
  <c r="J1865" i="16" s="1"/>
  <c r="K1865" i="16" s="1"/>
  <c r="H1846" i="16"/>
  <c r="J1846" i="16"/>
  <c r="K1846" i="16" s="1"/>
  <c r="G1868" i="14"/>
  <c r="G1868" i="16"/>
  <c r="I1998" i="14"/>
  <c r="J1998" i="14" s="1"/>
  <c r="K1998" i="14" s="1"/>
  <c r="I1998" i="16"/>
  <c r="H1720" i="14"/>
  <c r="H1777" i="16"/>
  <c r="I1889" i="14"/>
  <c r="J1889" i="14" s="1"/>
  <c r="K1889" i="14" s="1"/>
  <c r="I1889" i="16"/>
  <c r="J1889" i="16" s="1"/>
  <c r="K1889" i="16" s="1"/>
  <c r="I1938" i="14"/>
  <c r="J1938" i="14" s="1"/>
  <c r="K1938" i="14" s="1"/>
  <c r="I1938" i="16"/>
  <c r="I2038" i="14"/>
  <c r="J2038" i="14" s="1"/>
  <c r="K2038" i="14" s="1"/>
  <c r="I2038" i="16"/>
  <c r="G1874" i="14"/>
  <c r="G1874" i="16"/>
  <c r="G1875" i="14"/>
  <c r="G1875" i="16"/>
  <c r="I1805" i="14"/>
  <c r="J1805" i="14" s="1"/>
  <c r="K1805" i="14" s="1"/>
  <c r="I1805" i="16"/>
  <c r="J1805" i="16" s="1"/>
  <c r="K1805" i="16" s="1"/>
  <c r="I1819" i="14"/>
  <c r="J1819" i="14" s="1"/>
  <c r="K1819" i="14" s="1"/>
  <c r="I1819" i="16"/>
  <c r="I1842" i="14"/>
  <c r="J1842" i="14" s="1"/>
  <c r="K1842" i="14" s="1"/>
  <c r="I1842" i="16"/>
  <c r="G1823" i="14"/>
  <c r="G1823" i="16"/>
  <c r="I1832" i="14"/>
  <c r="J1832" i="14" s="1"/>
  <c r="K1832" i="14" s="1"/>
  <c r="I1832" i="16"/>
  <c r="G1925" i="14"/>
  <c r="G1925" i="16"/>
  <c r="G1876" i="14"/>
  <c r="G1876" i="16"/>
  <c r="H1863" i="14"/>
  <c r="G1890" i="14"/>
  <c r="G1890" i="16"/>
  <c r="G1851" i="14"/>
  <c r="G1851" i="16"/>
  <c r="G1815" i="14"/>
  <c r="G1815" i="16"/>
  <c r="G1833" i="14"/>
  <c r="G1833" i="16"/>
  <c r="H1831" i="16"/>
  <c r="H1796" i="16"/>
  <c r="J1796" i="16"/>
  <c r="K1796" i="16" s="1"/>
  <c r="H1773" i="16"/>
  <c r="H1921" i="16"/>
  <c r="J1921" i="16"/>
  <c r="K1921" i="16" s="1"/>
  <c r="G1871" i="3" a="1"/>
  <c r="G1871" i="3" s="1"/>
  <c r="W1871" i="3" s="1"/>
  <c r="G1999" i="3" a="1"/>
  <c r="G1999" i="3" s="1"/>
  <c r="W1999" i="3" s="1"/>
  <c r="G1861" i="3" a="1"/>
  <c r="G1861" i="3" s="1"/>
  <c r="W1861" i="3" s="1"/>
  <c r="G1822" i="3" a="1"/>
  <c r="G1822" i="3" s="1"/>
  <c r="W1822" i="3" s="1"/>
  <c r="G1985" i="3" a="1"/>
  <c r="G1985" i="3" s="1"/>
  <c r="W1985" i="3" s="1"/>
  <c r="G1969" i="3" a="1"/>
  <c r="G1969" i="3" s="1"/>
  <c r="W1969" i="3" s="1"/>
  <c r="G1899" i="3" a="1"/>
  <c r="G1899" i="3" s="1"/>
  <c r="W1899" i="3" s="1"/>
  <c r="G1904" i="3" a="1"/>
  <c r="G1904" i="3" s="1"/>
  <c r="W1904" i="3" s="1"/>
  <c r="G1948" i="3" a="1"/>
  <c r="G1948" i="3" s="1"/>
  <c r="W1948" i="3" s="1"/>
  <c r="G1907" i="3" a="1"/>
  <c r="G1907" i="3" s="1"/>
  <c r="W1907" i="3" s="1"/>
  <c r="G1866" i="3" a="1"/>
  <c r="G1866" i="3" s="1"/>
  <c r="W1866" i="3" s="1"/>
  <c r="G1955" i="3" a="1"/>
  <c r="G1955" i="3" s="1"/>
  <c r="W1955" i="3" s="1"/>
  <c r="G1916" i="3" a="1"/>
  <c r="G1916" i="3" s="1"/>
  <c r="W1916" i="3" s="1"/>
  <c r="G2006" i="3" a="1"/>
  <c r="G2006" i="3" s="1"/>
  <c r="W2006" i="3" s="1"/>
  <c r="F2345" i="16" l="1"/>
  <c r="F2345" i="14"/>
  <c r="F2388" i="16"/>
  <c r="F2388" i="14"/>
  <c r="P1811" i="3"/>
  <c r="O2026" i="3"/>
  <c r="P1897" i="3"/>
  <c r="P1891" i="3"/>
  <c r="P1885" i="3"/>
  <c r="P2111" i="3"/>
  <c r="O1922" i="3"/>
  <c r="P1869" i="3"/>
  <c r="O1860" i="3"/>
  <c r="H1805" i="14"/>
  <c r="P1845" i="3"/>
  <c r="O1968" i="3"/>
  <c r="P2073" i="3"/>
  <c r="N1985" i="3"/>
  <c r="O1985" i="3" s="1"/>
  <c r="N1822" i="3"/>
  <c r="O1822" i="3" s="1"/>
  <c r="P1930" i="3"/>
  <c r="N1866" i="3"/>
  <c r="P1866" i="3" s="1"/>
  <c r="P1870" i="3"/>
  <c r="N1948" i="3"/>
  <c r="P1948" i="3" s="1"/>
  <c r="N1871" i="3"/>
  <c r="O1871" i="3" s="1"/>
  <c r="N1904" i="3"/>
  <c r="O1904" i="3" s="1"/>
  <c r="P1952" i="3"/>
  <c r="N1916" i="3"/>
  <c r="O1916" i="3" s="1"/>
  <c r="N1861" i="3"/>
  <c r="O1861" i="3" s="1"/>
  <c r="N1899" i="3"/>
  <c r="O1899" i="3" s="1"/>
  <c r="N1955" i="3"/>
  <c r="P1955" i="3" s="1"/>
  <c r="N1907" i="3"/>
  <c r="P1907" i="3" s="1"/>
  <c r="N1999" i="3"/>
  <c r="O1999" i="3" s="1"/>
  <c r="N2006" i="3"/>
  <c r="O2006" i="3" s="1"/>
  <c r="N1969" i="3"/>
  <c r="P1969" i="3" s="1"/>
  <c r="H1842" i="14"/>
  <c r="H1785" i="16"/>
  <c r="H1756" i="14"/>
  <c r="H1889" i="16"/>
  <c r="H1838" i="16"/>
  <c r="H1865" i="14"/>
  <c r="H1889" i="14"/>
  <c r="H1892" i="14"/>
  <c r="H1865" i="16"/>
  <c r="H2038" i="16"/>
  <c r="J2038" i="16"/>
  <c r="K2038" i="16" s="1"/>
  <c r="G1852" i="14"/>
  <c r="G1852" i="16"/>
  <c r="G1809" i="14"/>
  <c r="G1809" i="16"/>
  <c r="H1805" i="16"/>
  <c r="H2038" i="14"/>
  <c r="H1794" i="14"/>
  <c r="I1792" i="14"/>
  <c r="J1792" i="14" s="1"/>
  <c r="K1792" i="14" s="1"/>
  <c r="I1792" i="16"/>
  <c r="J1792" i="16" s="1"/>
  <c r="K1792" i="16" s="1"/>
  <c r="G1857" i="14"/>
  <c r="G1857" i="16"/>
  <c r="H1842" i="16"/>
  <c r="J1842" i="16"/>
  <c r="K1842" i="16" s="1"/>
  <c r="I1890" i="14"/>
  <c r="J1890" i="14" s="1"/>
  <c r="K1890" i="14" s="1"/>
  <c r="I1890" i="16"/>
  <c r="G1901" i="14"/>
  <c r="G1901" i="16"/>
  <c r="G1844" i="14"/>
  <c r="G1844" i="16"/>
  <c r="H1938" i="16"/>
  <c r="J1938" i="16"/>
  <c r="K1938" i="16" s="1"/>
  <c r="H1756" i="16"/>
  <c r="J1756" i="16"/>
  <c r="K1756" i="16" s="1"/>
  <c r="I1823" i="14"/>
  <c r="J1823" i="14" s="1"/>
  <c r="K1823" i="14" s="1"/>
  <c r="I1823" i="16"/>
  <c r="J1823" i="16" s="1"/>
  <c r="K1823" i="16" s="1"/>
  <c r="H1892" i="16"/>
  <c r="J1892" i="16"/>
  <c r="K1892" i="16" s="1"/>
  <c r="I1833" i="14"/>
  <c r="J1833" i="14" s="1"/>
  <c r="K1833" i="14" s="1"/>
  <c r="I1833" i="16"/>
  <c r="H1998" i="16"/>
  <c r="J1998" i="16"/>
  <c r="K1998" i="16" s="1"/>
  <c r="G1813" i="14"/>
  <c r="G1813" i="16"/>
  <c r="I1875" i="14"/>
  <c r="J1875" i="14" s="1"/>
  <c r="K1875" i="14" s="1"/>
  <c r="I1875" i="16"/>
  <c r="G1953" i="14"/>
  <c r="G1953" i="16"/>
  <c r="I1851" i="14"/>
  <c r="J1851" i="14" s="1"/>
  <c r="K1851" i="14" s="1"/>
  <c r="I1851" i="16"/>
  <c r="G1935" i="14"/>
  <c r="G1935" i="16"/>
  <c r="I1925" i="14"/>
  <c r="J1925" i="14" s="1"/>
  <c r="K1925" i="14" s="1"/>
  <c r="I1925" i="16"/>
  <c r="G2009" i="14"/>
  <c r="G2009" i="16"/>
  <c r="I1876" i="14"/>
  <c r="J1876" i="14" s="1"/>
  <c r="K1876" i="14" s="1"/>
  <c r="I1876" i="16"/>
  <c r="G1908" i="14"/>
  <c r="G1908" i="16"/>
  <c r="I1732" i="14"/>
  <c r="J1732" i="14" s="1"/>
  <c r="K1732" i="14" s="1"/>
  <c r="I1732" i="16"/>
  <c r="H1832" i="16"/>
  <c r="J1832" i="16"/>
  <c r="K1832" i="16" s="1"/>
  <c r="H1819" i="16"/>
  <c r="J1819" i="16"/>
  <c r="K1819" i="16" s="1"/>
  <c r="H1938" i="14"/>
  <c r="H1998" i="14"/>
  <c r="H1923" i="16"/>
  <c r="J1923" i="16"/>
  <c r="K1923" i="16" s="1"/>
  <c r="G1800" i="14"/>
  <c r="G1800" i="16"/>
  <c r="I1874" i="14"/>
  <c r="J1874" i="14" s="1"/>
  <c r="K1874" i="14" s="1"/>
  <c r="I1874" i="16"/>
  <c r="G1882" i="14"/>
  <c r="G1882" i="16"/>
  <c r="I1815" i="14"/>
  <c r="J1815" i="14" s="1"/>
  <c r="K1815" i="14" s="1"/>
  <c r="I1815" i="16"/>
  <c r="J1815" i="16" s="1"/>
  <c r="K1815" i="16" s="1"/>
  <c r="F2308" i="3" a="1"/>
  <c r="F2308" i="3" s="1"/>
  <c r="V2308" i="3" s="1"/>
  <c r="I1977" i="14"/>
  <c r="J1977" i="14" s="1"/>
  <c r="K1977" i="14" s="1"/>
  <c r="I1977" i="16"/>
  <c r="I1868" i="14"/>
  <c r="J1868" i="14" s="1"/>
  <c r="K1868" i="14" s="1"/>
  <c r="I1868" i="16"/>
  <c r="G2054" i="14"/>
  <c r="G2054" i="16"/>
  <c r="I1840" i="14"/>
  <c r="J1840" i="14" s="1"/>
  <c r="K1840" i="14" s="1"/>
  <c r="I1840" i="16"/>
  <c r="J1840" i="16" s="1"/>
  <c r="K1840" i="16" s="1"/>
  <c r="G1778" i="14"/>
  <c r="G1778" i="16"/>
  <c r="G1834" i="14"/>
  <c r="G1834" i="16"/>
  <c r="H1832" i="14"/>
  <c r="H1819" i="14"/>
  <c r="H1923" i="14"/>
  <c r="H1838" i="14"/>
  <c r="H1794" i="16"/>
  <c r="H1785" i="14"/>
  <c r="G2080" i="3" a="1"/>
  <c r="G2080" i="3" s="1"/>
  <c r="W2080" i="3" s="1"/>
  <c r="G1975" i="3" a="1"/>
  <c r="G1975" i="3" s="1"/>
  <c r="W1975" i="3" s="1"/>
  <c r="G1978" i="3" a="1"/>
  <c r="G1978" i="3" s="1"/>
  <c r="W1978" i="3" s="1"/>
  <c r="G2039" i="3" a="1"/>
  <c r="G2039" i="3" s="1"/>
  <c r="W2039" i="3" s="1"/>
  <c r="G1873" i="3" a="1"/>
  <c r="G1873" i="3" s="1"/>
  <c r="W1873" i="3" s="1"/>
  <c r="G1966" i="3" a="1"/>
  <c r="G1966" i="3" s="1"/>
  <c r="W1966" i="3" s="1"/>
  <c r="G1881" i="3" a="1"/>
  <c r="G1881" i="3" s="1"/>
  <c r="W1881" i="3" s="1"/>
  <c r="G1910" i="3" a="1"/>
  <c r="G1910" i="3" s="1"/>
  <c r="W1910" i="3" s="1"/>
  <c r="G1929" i="3" a="1"/>
  <c r="G1929" i="3" s="1"/>
  <c r="W1929" i="3" s="1"/>
  <c r="G2120" i="3" a="1"/>
  <c r="G2120" i="3" s="1"/>
  <c r="W2120" i="3" s="1"/>
  <c r="G1933" i="3" a="1"/>
  <c r="G1933" i="3" s="1"/>
  <c r="W1933" i="3" s="1"/>
  <c r="G1883" i="3" a="1"/>
  <c r="G1883" i="3" s="1"/>
  <c r="W1883" i="3" s="1"/>
  <c r="G1902" i="3" a="1"/>
  <c r="G1902" i="3" s="1"/>
  <c r="W1902" i="3" s="1"/>
  <c r="G1945" i="3" a="1"/>
  <c r="G1945" i="3" s="1"/>
  <c r="W1945" i="3" s="1"/>
  <c r="G1905" i="3" a="1"/>
  <c r="G1905" i="3" s="1"/>
  <c r="W1905" i="3" s="1"/>
  <c r="O1955" i="3" l="1"/>
  <c r="P1861" i="3"/>
  <c r="P1985" i="3"/>
  <c r="P1916" i="3"/>
  <c r="P1904" i="3"/>
  <c r="O1907" i="3"/>
  <c r="O1969" i="3"/>
  <c r="O1948" i="3"/>
  <c r="P2006" i="3"/>
  <c r="P1899" i="3"/>
  <c r="P1999" i="3"/>
  <c r="P1871" i="3"/>
  <c r="O1866" i="3"/>
  <c r="N1883" i="3"/>
  <c r="O1883" i="3" s="1"/>
  <c r="N2039" i="3"/>
  <c r="O2039" i="3" s="1"/>
  <c r="N1978" i="3"/>
  <c r="P1978" i="3" s="1"/>
  <c r="N2120" i="3"/>
  <c r="O2120" i="3" s="1"/>
  <c r="N1975" i="3"/>
  <c r="P1975" i="3" s="1"/>
  <c r="N1929" i="3"/>
  <c r="O1929" i="3" s="1"/>
  <c r="N2080" i="3"/>
  <c r="O2080" i="3" s="1"/>
  <c r="P1822" i="3"/>
  <c r="N1933" i="3"/>
  <c r="P1933" i="3" s="1"/>
  <c r="N1910" i="3"/>
  <c r="O1910" i="3" s="1"/>
  <c r="N1881" i="3"/>
  <c r="O1881" i="3" s="1"/>
  <c r="N1966" i="3"/>
  <c r="O1966" i="3" s="1"/>
  <c r="M2308" i="3"/>
  <c r="F2323" i="3" a="1"/>
  <c r="F2323" i="3" s="1"/>
  <c r="V2323" i="3" s="1"/>
  <c r="N1905" i="3"/>
  <c r="O1905" i="3" s="1"/>
  <c r="N1945" i="3"/>
  <c r="O1945" i="3" s="1"/>
  <c r="N1902" i="3"/>
  <c r="O1902" i="3" s="1"/>
  <c r="N1873" i="3"/>
  <c r="O1873" i="3" s="1"/>
  <c r="H1868" i="14"/>
  <c r="H1890" i="14"/>
  <c r="H1815" i="14"/>
  <c r="H1823" i="16"/>
  <c r="H1823" i="14"/>
  <c r="H1732" i="14"/>
  <c r="H1833" i="14"/>
  <c r="H1925" i="14"/>
  <c r="H1874" i="14"/>
  <c r="H1876" i="14"/>
  <c r="I2054" i="14"/>
  <c r="J2054" i="14" s="1"/>
  <c r="K2054" i="14" s="1"/>
  <c r="I2054" i="16"/>
  <c r="H1851" i="14"/>
  <c r="G1853" i="14"/>
  <c r="G1853" i="16"/>
  <c r="H1732" i="16"/>
  <c r="J1732" i="16"/>
  <c r="K1732" i="16" s="1"/>
  <c r="I1857" i="14"/>
  <c r="J1857" i="14" s="1"/>
  <c r="K1857" i="14" s="1"/>
  <c r="I1857" i="16"/>
  <c r="I1809" i="14"/>
  <c r="J1809" i="14" s="1"/>
  <c r="K1809" i="14" s="1"/>
  <c r="I1809" i="16"/>
  <c r="J1809" i="16" s="1"/>
  <c r="K1809" i="16" s="1"/>
  <c r="I1882" i="14"/>
  <c r="J1882" i="14" s="1"/>
  <c r="K1882" i="14" s="1"/>
  <c r="I1882" i="16"/>
  <c r="J1882" i="16" s="1"/>
  <c r="K1882" i="16" s="1"/>
  <c r="G1884" i="14"/>
  <c r="G1884" i="16"/>
  <c r="I1778" i="14"/>
  <c r="J1778" i="14" s="1"/>
  <c r="K1778" i="14" s="1"/>
  <c r="I1778" i="16"/>
  <c r="J1778" i="16" s="1"/>
  <c r="K1778" i="16" s="1"/>
  <c r="I1901" i="14"/>
  <c r="J1901" i="14" s="1"/>
  <c r="K1901" i="14" s="1"/>
  <c r="I1901" i="16"/>
  <c r="J1901" i="16" s="1"/>
  <c r="K1901" i="16" s="1"/>
  <c r="G1990" i="14"/>
  <c r="G1990" i="16"/>
  <c r="H1840" i="14"/>
  <c r="H1977" i="14"/>
  <c r="H1925" i="16"/>
  <c r="J1925" i="16"/>
  <c r="K1925" i="16" s="1"/>
  <c r="G1973" i="14"/>
  <c r="G1973" i="16"/>
  <c r="F2292" i="14"/>
  <c r="F2292" i="16"/>
  <c r="H1874" i="16"/>
  <c r="J1874" i="16"/>
  <c r="K1874" i="16" s="1"/>
  <c r="H1833" i="16"/>
  <c r="J1833" i="16"/>
  <c r="K1833" i="16" s="1"/>
  <c r="H1792" i="16"/>
  <c r="G1981" i="14"/>
  <c r="G1981" i="16"/>
  <c r="I1844" i="14"/>
  <c r="J1844" i="14" s="1"/>
  <c r="K1844" i="14" s="1"/>
  <c r="I1844" i="16"/>
  <c r="I2009" i="14"/>
  <c r="J2009" i="14" s="1"/>
  <c r="K2009" i="14" s="1"/>
  <c r="I2009" i="16"/>
  <c r="J2009" i="16" s="1"/>
  <c r="K2009" i="16" s="1"/>
  <c r="I1834" i="14"/>
  <c r="J1834" i="14" s="1"/>
  <c r="K1834" i="14" s="1"/>
  <c r="I1834" i="16"/>
  <c r="J1834" i="16" s="1"/>
  <c r="K1834" i="16" s="1"/>
  <c r="G1807" i="14"/>
  <c r="G1807" i="16"/>
  <c r="G1941" i="14"/>
  <c r="G1941" i="16"/>
  <c r="H1875" i="16"/>
  <c r="J1875" i="16"/>
  <c r="K1875" i="16" s="1"/>
  <c r="H1890" i="16"/>
  <c r="J1890" i="16"/>
  <c r="K1890" i="16" s="1"/>
  <c r="I1852" i="14"/>
  <c r="J1852" i="14" s="1"/>
  <c r="K1852" i="14" s="1"/>
  <c r="I1852" i="16"/>
  <c r="I1953" i="14"/>
  <c r="J1953" i="14" s="1"/>
  <c r="K1953" i="14" s="1"/>
  <c r="I1953" i="16"/>
  <c r="H1868" i="16"/>
  <c r="J1868" i="16"/>
  <c r="K1868" i="16" s="1"/>
  <c r="H1876" i="16"/>
  <c r="J1876" i="16"/>
  <c r="K1876" i="16" s="1"/>
  <c r="I1935" i="14"/>
  <c r="J1935" i="14" s="1"/>
  <c r="K1935" i="14" s="1"/>
  <c r="I1935" i="16"/>
  <c r="J1935" i="16" s="1"/>
  <c r="K1935" i="16" s="1"/>
  <c r="H1977" i="16"/>
  <c r="J1977" i="16"/>
  <c r="K1977" i="16" s="1"/>
  <c r="G1850" i="14"/>
  <c r="G1850" i="16"/>
  <c r="G1862" i="14"/>
  <c r="G1862" i="16"/>
  <c r="G1932" i="14"/>
  <c r="G1932" i="16"/>
  <c r="H1815" i="16"/>
  <c r="H1875" i="14"/>
  <c r="H1792" i="14"/>
  <c r="I1908" i="14"/>
  <c r="J1908" i="14" s="1"/>
  <c r="K1908" i="14" s="1"/>
  <c r="I1908" i="16"/>
  <c r="I1800" i="14"/>
  <c r="J1800" i="14" s="1"/>
  <c r="K1800" i="14" s="1"/>
  <c r="I1800" i="16"/>
  <c r="J1800" i="16" s="1"/>
  <c r="K1800" i="16" s="1"/>
  <c r="G1888" i="14"/>
  <c r="G1888" i="16"/>
  <c r="I1813" i="14"/>
  <c r="J1813" i="14" s="1"/>
  <c r="K1813" i="14" s="1"/>
  <c r="I1813" i="16"/>
  <c r="J1813" i="16" s="1"/>
  <c r="K1813" i="16" s="1"/>
  <c r="G1909" i="14"/>
  <c r="G1909" i="16"/>
  <c r="G1856" i="14"/>
  <c r="G1856" i="16"/>
  <c r="G1887" i="14"/>
  <c r="G1887" i="16"/>
  <c r="H1840" i="16"/>
  <c r="H1851" i="16"/>
  <c r="J1851" i="16"/>
  <c r="K1851" i="16" s="1"/>
  <c r="G1826" i="3" a="1"/>
  <c r="G1826" i="3" s="1"/>
  <c r="W1826" i="3" s="1"/>
  <c r="G1931" i="3" a="1"/>
  <c r="G1931" i="3" s="1"/>
  <c r="W1931" i="3" s="1"/>
  <c r="G2015" i="3" a="1"/>
  <c r="G2015" i="3" s="1"/>
  <c r="W2015" i="3" s="1"/>
  <c r="G1919" i="3" a="1"/>
  <c r="G1919" i="3" s="1"/>
  <c r="W1919" i="3" s="1"/>
  <c r="G2013" i="3" a="1"/>
  <c r="G2013" i="3" s="1"/>
  <c r="W2013" i="3" s="1"/>
  <c r="G1980" i="3" a="1"/>
  <c r="G1980" i="3" s="1"/>
  <c r="W1980" i="3" s="1"/>
  <c r="G2001" i="3" a="1"/>
  <c r="G2001" i="3" s="1"/>
  <c r="W2001" i="3" s="1"/>
  <c r="G1928" i="3" a="1"/>
  <c r="G1928" i="3" s="1"/>
  <c r="W1928" i="3" s="1"/>
  <c r="G1886" i="3" a="1"/>
  <c r="G1886" i="3" s="1"/>
  <c r="W1886" i="3" s="1"/>
  <c r="G1937" i="3" a="1"/>
  <c r="G1937" i="3" s="1"/>
  <c r="W1937" i="3" s="1"/>
  <c r="G1962" i="3" a="1"/>
  <c r="G1962" i="3" s="1"/>
  <c r="W1962" i="3" s="1"/>
  <c r="G1936" i="3" a="1"/>
  <c r="G1936" i="3" s="1"/>
  <c r="W1936" i="3" s="1"/>
  <c r="G1993" i="3" a="1"/>
  <c r="G1993" i="3" s="1"/>
  <c r="W1993" i="3" s="1"/>
  <c r="G1971" i="3" a="1"/>
  <c r="G1971" i="3" s="1"/>
  <c r="W1971" i="3" s="1"/>
  <c r="O1975" i="3" l="1"/>
  <c r="O1978" i="3"/>
  <c r="P1929" i="3"/>
  <c r="P1945" i="3"/>
  <c r="P2039" i="3"/>
  <c r="O1933" i="3"/>
  <c r="P2080" i="3"/>
  <c r="P1902" i="3"/>
  <c r="P1905" i="3"/>
  <c r="P1883" i="3"/>
  <c r="P2120" i="3"/>
  <c r="P1910" i="3"/>
  <c r="N2013" i="3"/>
  <c r="O2013" i="3" s="1"/>
  <c r="P1873" i="3"/>
  <c r="N1980" i="3"/>
  <c r="O1980" i="3" s="1"/>
  <c r="N1919" i="3"/>
  <c r="O1919" i="3" s="1"/>
  <c r="N1936" i="3"/>
  <c r="O1936" i="3" s="1"/>
  <c r="N1931" i="3"/>
  <c r="O1931" i="3" s="1"/>
  <c r="N1993" i="3"/>
  <c r="O1993" i="3" s="1"/>
  <c r="N1962" i="3"/>
  <c r="P1962" i="3" s="1"/>
  <c r="N1886" i="3"/>
  <c r="O1886" i="3" s="1"/>
  <c r="N1826" i="3"/>
  <c r="P1826" i="3" s="1"/>
  <c r="P1966" i="3"/>
  <c r="P1881" i="3"/>
  <c r="N1971" i="3"/>
  <c r="O1971" i="3" s="1"/>
  <c r="N1937" i="3"/>
  <c r="O1937" i="3" s="1"/>
  <c r="N1928" i="3"/>
  <c r="O1928" i="3" s="1"/>
  <c r="M2323" i="3"/>
  <c r="F2342" i="3" a="1"/>
  <c r="F2342" i="3" s="1"/>
  <c r="V2342" i="3" s="1"/>
  <c r="N2015" i="3"/>
  <c r="O2015" i="3" s="1"/>
  <c r="N2001" i="3"/>
  <c r="O2001" i="3" s="1"/>
  <c r="H1778" i="16"/>
  <c r="H1953" i="14"/>
  <c r="H1901" i="14"/>
  <c r="H1844" i="14"/>
  <c r="H1778" i="14"/>
  <c r="H1935" i="16"/>
  <c r="H1857" i="14"/>
  <c r="H1882" i="14"/>
  <c r="H1935" i="14"/>
  <c r="H2009" i="14"/>
  <c r="G1922" i="14"/>
  <c r="G1922" i="16"/>
  <c r="G1869" i="14"/>
  <c r="G1869" i="16"/>
  <c r="G1885" i="14"/>
  <c r="G1885" i="16"/>
  <c r="I1807" i="14"/>
  <c r="J1807" i="14" s="1"/>
  <c r="K1807" i="14" s="1"/>
  <c r="I1807" i="16"/>
  <c r="J1807" i="16" s="1"/>
  <c r="K1807" i="16" s="1"/>
  <c r="H1813" i="16"/>
  <c r="H1800" i="14"/>
  <c r="H1834" i="16"/>
  <c r="I1888" i="14"/>
  <c r="J1888" i="14" s="1"/>
  <c r="K1888" i="14" s="1"/>
  <c r="I1888" i="16"/>
  <c r="J1888" i="16" s="1"/>
  <c r="K1888" i="16" s="1"/>
  <c r="I1932" i="14"/>
  <c r="J1932" i="14" s="1"/>
  <c r="K1932" i="14" s="1"/>
  <c r="I1932" i="16"/>
  <c r="G2073" i="14"/>
  <c r="G2073" i="16"/>
  <c r="G2111" i="14"/>
  <c r="G2111" i="16"/>
  <c r="I1981" i="14"/>
  <c r="J1981" i="14" s="1"/>
  <c r="K1981" i="14" s="1"/>
  <c r="I1981" i="16"/>
  <c r="H1813" i="14"/>
  <c r="H1908" i="16"/>
  <c r="J1908" i="16"/>
  <c r="K1908" i="16" s="1"/>
  <c r="F2308" i="14"/>
  <c r="F2308" i="16"/>
  <c r="H1834" i="14"/>
  <c r="H1809" i="16"/>
  <c r="I1973" i="14"/>
  <c r="J1973" i="14" s="1"/>
  <c r="K1973" i="14" s="1"/>
  <c r="I1973" i="16"/>
  <c r="G1860" i="14"/>
  <c r="G1860" i="16"/>
  <c r="G1952" i="14"/>
  <c r="G1952" i="16"/>
  <c r="H1852" i="16"/>
  <c r="J1852" i="16"/>
  <c r="K1852" i="16" s="1"/>
  <c r="G2026" i="14"/>
  <c r="G2026" i="16"/>
  <c r="I1856" i="14"/>
  <c r="J1856" i="14" s="1"/>
  <c r="K1856" i="14" s="1"/>
  <c r="I1856" i="16"/>
  <c r="J1856" i="16" s="1"/>
  <c r="K1856" i="16" s="1"/>
  <c r="I1990" i="14"/>
  <c r="J1990" i="14" s="1"/>
  <c r="K1990" i="14" s="1"/>
  <c r="I1990" i="16"/>
  <c r="G1891" i="14"/>
  <c r="G1891" i="16"/>
  <c r="H1908" i="14"/>
  <c r="H1852" i="14"/>
  <c r="H2009" i="16"/>
  <c r="H1901" i="16"/>
  <c r="H1809" i="14"/>
  <c r="I1909" i="14"/>
  <c r="J1909" i="14" s="1"/>
  <c r="K1909" i="14" s="1"/>
  <c r="I1909" i="16"/>
  <c r="J1909" i="16" s="1"/>
  <c r="K1909" i="16" s="1"/>
  <c r="G1930" i="14"/>
  <c r="G1930" i="16"/>
  <c r="G1968" i="14"/>
  <c r="G1968" i="16"/>
  <c r="I1850" i="14"/>
  <c r="J1850" i="14" s="1"/>
  <c r="K1850" i="14" s="1"/>
  <c r="I1850" i="16"/>
  <c r="J1850" i="16" s="1"/>
  <c r="K1850" i="16" s="1"/>
  <c r="G1870" i="14"/>
  <c r="G1870" i="16"/>
  <c r="H1800" i="16"/>
  <c r="H1882" i="16"/>
  <c r="H1857" i="16"/>
  <c r="J1857" i="16"/>
  <c r="K1857" i="16" s="1"/>
  <c r="H2054" i="16"/>
  <c r="J2054" i="16"/>
  <c r="K2054" i="16" s="1"/>
  <c r="I1887" i="14"/>
  <c r="J1887" i="14" s="1"/>
  <c r="K1887" i="14" s="1"/>
  <c r="I1887" i="16"/>
  <c r="G1845" i="14"/>
  <c r="G1845" i="16"/>
  <c r="G1897" i="14"/>
  <c r="G1897" i="16"/>
  <c r="I1941" i="14"/>
  <c r="J1941" i="14" s="1"/>
  <c r="K1941" i="14" s="1"/>
  <c r="I1941" i="16"/>
  <c r="G1811" i="14"/>
  <c r="G1811" i="16"/>
  <c r="I1853" i="14"/>
  <c r="J1853" i="14" s="1"/>
  <c r="K1853" i="14" s="1"/>
  <c r="I1853" i="16"/>
  <c r="I1884" i="14"/>
  <c r="J1884" i="14" s="1"/>
  <c r="K1884" i="14" s="1"/>
  <c r="I1884" i="16"/>
  <c r="I1862" i="14"/>
  <c r="J1862" i="14" s="1"/>
  <c r="K1862" i="14" s="1"/>
  <c r="I1862" i="16"/>
  <c r="H2054" i="14"/>
  <c r="H1953" i="16"/>
  <c r="J1953" i="16"/>
  <c r="K1953" i="16" s="1"/>
  <c r="H1844" i="16"/>
  <c r="J1844" i="16"/>
  <c r="K1844" i="16" s="1"/>
  <c r="G1898" i="3" a="1"/>
  <c r="G1898" i="3" s="1"/>
  <c r="W1898" i="3" s="1"/>
  <c r="G1914" i="3" a="1"/>
  <c r="G1914" i="3" s="1"/>
  <c r="W1914" i="3" s="1"/>
  <c r="G1917" i="3" a="1"/>
  <c r="G1917" i="3" s="1"/>
  <c r="W1917" i="3" s="1"/>
  <c r="G1949" i="3" a="1"/>
  <c r="G1949" i="3" s="1"/>
  <c r="W1949" i="3" s="1"/>
  <c r="G1896" i="3" a="1"/>
  <c r="G1896" i="3" s="1"/>
  <c r="W1896" i="3" s="1"/>
  <c r="G2060" i="3" a="1"/>
  <c r="G2060" i="3" s="1"/>
  <c r="W2060" i="3" s="1"/>
  <c r="G1992" i="3" a="1"/>
  <c r="G1992" i="3" s="1"/>
  <c r="W1992" i="3" s="1"/>
  <c r="G1991" i="3" a="1"/>
  <c r="G1991" i="3" s="1"/>
  <c r="W1991" i="3" s="1"/>
  <c r="G1947" i="3" a="1"/>
  <c r="G1947" i="3" s="1"/>
  <c r="W1947" i="3" s="1"/>
  <c r="G2094" i="3" a="1"/>
  <c r="G2094" i="3" s="1"/>
  <c r="W2094" i="3" s="1"/>
  <c r="G1961" i="3" a="1"/>
  <c r="G1961" i="3" s="1"/>
  <c r="W1961" i="3" s="1"/>
  <c r="G2065" i="3" a="1"/>
  <c r="G2065" i="3" s="1"/>
  <c r="W2065" i="3" s="1"/>
  <c r="G2138" i="3" a="1"/>
  <c r="G2138" i="3" s="1"/>
  <c r="W2138" i="3" s="1"/>
  <c r="G1972" i="3" a="1"/>
  <c r="G1972" i="3" s="1"/>
  <c r="W1972" i="3" s="1"/>
  <c r="G1987" i="3" a="1"/>
  <c r="G1987" i="3" s="1"/>
  <c r="W1987" i="3" s="1"/>
  <c r="P1919" i="3" l="1"/>
  <c r="P1980" i="3"/>
  <c r="P1971" i="3"/>
  <c r="P2015" i="3"/>
  <c r="O1962" i="3"/>
  <c r="O1826" i="3"/>
  <c r="P1928" i="3"/>
  <c r="P1931" i="3"/>
  <c r="P1993" i="3"/>
  <c r="N2094" i="3"/>
  <c r="O2094" i="3" s="1"/>
  <c r="N1947" i="3"/>
  <c r="O1947" i="3" s="1"/>
  <c r="N1898" i="3"/>
  <c r="O1898" i="3" s="1"/>
  <c r="P1886" i="3"/>
  <c r="P1936" i="3"/>
  <c r="N1961" i="3"/>
  <c r="P1961" i="3" s="1"/>
  <c r="N1991" i="3"/>
  <c r="O1991" i="3" s="1"/>
  <c r="P2001" i="3"/>
  <c r="N1914" i="3"/>
  <c r="P1914" i="3" s="1"/>
  <c r="N1992" i="3"/>
  <c r="O1992" i="3" s="1"/>
  <c r="N2060" i="3"/>
  <c r="O2060" i="3" s="1"/>
  <c r="M2342" i="3"/>
  <c r="P2013" i="3"/>
  <c r="N1972" i="3"/>
  <c r="O1972" i="3" s="1"/>
  <c r="N2138" i="3"/>
  <c r="O2138" i="3" s="1"/>
  <c r="N1896" i="3"/>
  <c r="P1896" i="3" s="1"/>
  <c r="P1937" i="3"/>
  <c r="N1987" i="3"/>
  <c r="O1987" i="3" s="1"/>
  <c r="N2065" i="3"/>
  <c r="P2065" i="3" s="1"/>
  <c r="N1949" i="3"/>
  <c r="P1949" i="3" s="1"/>
  <c r="N1917" i="3"/>
  <c r="O1917" i="3" s="1"/>
  <c r="H1932" i="14"/>
  <c r="H1941" i="14"/>
  <c r="H1856" i="16"/>
  <c r="H1888" i="14"/>
  <c r="H1887" i="14"/>
  <c r="H1856" i="14"/>
  <c r="H1909" i="14"/>
  <c r="H1990" i="14"/>
  <c r="G1907" i="14"/>
  <c r="G1907" i="16"/>
  <c r="G1985" i="14"/>
  <c r="G1985" i="16"/>
  <c r="I1968" i="14"/>
  <c r="J1968" i="14" s="1"/>
  <c r="K1968" i="14" s="1"/>
  <c r="I1968" i="16"/>
  <c r="J1968" i="16" s="1"/>
  <c r="K1968" i="16" s="1"/>
  <c r="I1869" i="14"/>
  <c r="J1869" i="14" s="1"/>
  <c r="K1869" i="14" s="1"/>
  <c r="I1869" i="16"/>
  <c r="J1869" i="16" s="1"/>
  <c r="K1869" i="16" s="1"/>
  <c r="H1853" i="14"/>
  <c r="H1850" i="14"/>
  <c r="H1807" i="14"/>
  <c r="G1955" i="14"/>
  <c r="G1955" i="16"/>
  <c r="H1853" i="16"/>
  <c r="J1853" i="16"/>
  <c r="K1853" i="16" s="1"/>
  <c r="I1870" i="14"/>
  <c r="J1870" i="14" s="1"/>
  <c r="K1870" i="14" s="1"/>
  <c r="I1870" i="16"/>
  <c r="G1866" i="14"/>
  <c r="G1866" i="16"/>
  <c r="I1891" i="14"/>
  <c r="J1891" i="14" s="1"/>
  <c r="K1891" i="14" s="1"/>
  <c r="I1891" i="16"/>
  <c r="I1860" i="14"/>
  <c r="J1860" i="14" s="1"/>
  <c r="K1860" i="14" s="1"/>
  <c r="I1860" i="16"/>
  <c r="H1862" i="16"/>
  <c r="J1862" i="16"/>
  <c r="K1862" i="16" s="1"/>
  <c r="H1990" i="16"/>
  <c r="J1990" i="16"/>
  <c r="K1990" i="16" s="1"/>
  <c r="G1916" i="14"/>
  <c r="G1916" i="16"/>
  <c r="I2073" i="14"/>
  <c r="J2073" i="14" s="1"/>
  <c r="K2073" i="14" s="1"/>
  <c r="I2073" i="16"/>
  <c r="J2073" i="16" s="1"/>
  <c r="K2073" i="16" s="1"/>
  <c r="I1811" i="14"/>
  <c r="J1811" i="14" s="1"/>
  <c r="K1811" i="14" s="1"/>
  <c r="I1811" i="16"/>
  <c r="I2026" i="14"/>
  <c r="J2026" i="14" s="1"/>
  <c r="K2026" i="14" s="1"/>
  <c r="I2026" i="16"/>
  <c r="J2026" i="16" s="1"/>
  <c r="K2026" i="16" s="1"/>
  <c r="G1904" i="14"/>
  <c r="G1904" i="16"/>
  <c r="H1887" i="16"/>
  <c r="J1887" i="16"/>
  <c r="K1887" i="16" s="1"/>
  <c r="H1932" i="16"/>
  <c r="J1932" i="16"/>
  <c r="K1932" i="16" s="1"/>
  <c r="F2323" i="14"/>
  <c r="F2323" i="16"/>
  <c r="H1973" i="16"/>
  <c r="J1973" i="16"/>
  <c r="K1973" i="16" s="1"/>
  <c r="G1861" i="14"/>
  <c r="G1861" i="16"/>
  <c r="G2006" i="14"/>
  <c r="G2006" i="16"/>
  <c r="G1822" i="14"/>
  <c r="G1822" i="16"/>
  <c r="I1930" i="14"/>
  <c r="J1930" i="14" s="1"/>
  <c r="K1930" i="14" s="1"/>
  <c r="I1930" i="16"/>
  <c r="G1969" i="14"/>
  <c r="G1969" i="16"/>
  <c r="H1884" i="16"/>
  <c r="J1884" i="16"/>
  <c r="K1884" i="16" s="1"/>
  <c r="H1941" i="16"/>
  <c r="J1941" i="16"/>
  <c r="K1941" i="16" s="1"/>
  <c r="H1973" i="14"/>
  <c r="H1981" i="16"/>
  <c r="J1981" i="16"/>
  <c r="K1981" i="16" s="1"/>
  <c r="H1862" i="14"/>
  <c r="G1871" i="14"/>
  <c r="G1871" i="16"/>
  <c r="I1952" i="14"/>
  <c r="J1952" i="14" s="1"/>
  <c r="K1952" i="14" s="1"/>
  <c r="I1952" i="16"/>
  <c r="J1952" i="16" s="1"/>
  <c r="K1952" i="16" s="1"/>
  <c r="G1948" i="14"/>
  <c r="G1948" i="16"/>
  <c r="I1922" i="14"/>
  <c r="J1922" i="14" s="1"/>
  <c r="K1922" i="14" s="1"/>
  <c r="I1922" i="16"/>
  <c r="I1885" i="14"/>
  <c r="J1885" i="14" s="1"/>
  <c r="K1885" i="14" s="1"/>
  <c r="I1885" i="16"/>
  <c r="H1884" i="14"/>
  <c r="I2111" i="14"/>
  <c r="J2111" i="14" s="1"/>
  <c r="K2111" i="14" s="1"/>
  <c r="I2111" i="16"/>
  <c r="J2111" i="16" s="1"/>
  <c r="K2111" i="16" s="1"/>
  <c r="G1899" i="14"/>
  <c r="G1899" i="16"/>
  <c r="I1845" i="14"/>
  <c r="J1845" i="14" s="1"/>
  <c r="K1845" i="14" s="1"/>
  <c r="I1845" i="16"/>
  <c r="I1897" i="14"/>
  <c r="J1897" i="14" s="1"/>
  <c r="K1897" i="14" s="1"/>
  <c r="I1897" i="16"/>
  <c r="J1897" i="16" s="1"/>
  <c r="K1897" i="16" s="1"/>
  <c r="G1999" i="14"/>
  <c r="G1999" i="16"/>
  <c r="H1850" i="16"/>
  <c r="H1909" i="16"/>
  <c r="H1981" i="14"/>
  <c r="H1888" i="16"/>
  <c r="H1807" i="16"/>
  <c r="G2017" i="3" a="1"/>
  <c r="G2017" i="3" s="1"/>
  <c r="W2017" i="3" s="1"/>
  <c r="G2027" i="3" a="1"/>
  <c r="G2027" i="3" s="1"/>
  <c r="W2027" i="3" s="1"/>
  <c r="G1924" i="3" a="1"/>
  <c r="G1924" i="3" s="1"/>
  <c r="W1924" i="3" s="1"/>
  <c r="G2025" i="3" a="1"/>
  <c r="G2025" i="3" s="1"/>
  <c r="W2025" i="3" s="1"/>
  <c r="G1983" i="3" a="1"/>
  <c r="G1983" i="3" s="1"/>
  <c r="W1983" i="3" s="1"/>
  <c r="G1843" i="3" a="1"/>
  <c r="G1843" i="3" s="1"/>
  <c r="W1843" i="3" s="1"/>
  <c r="G1906" i="3" a="1"/>
  <c r="G1906" i="3" s="1"/>
  <c r="W1906" i="3" s="1"/>
  <c r="G1944" i="3" a="1"/>
  <c r="G1944" i="3" s="1"/>
  <c r="W1944" i="3" s="1"/>
  <c r="G1995" i="3" a="1"/>
  <c r="G1995" i="3" s="1"/>
  <c r="W1995" i="3" s="1"/>
  <c r="G2034" i="3" a="1"/>
  <c r="G2034" i="3" s="1"/>
  <c r="W2034" i="3" s="1"/>
  <c r="G2008" i="3" a="1"/>
  <c r="G2008" i="3" s="1"/>
  <c r="W2008" i="3" s="1"/>
  <c r="G1942" i="3" a="1"/>
  <c r="G1942" i="3" s="1"/>
  <c r="W1942" i="3" s="1"/>
  <c r="G1951" i="3" a="1"/>
  <c r="G1951" i="3" s="1"/>
  <c r="W1951" i="3" s="1"/>
  <c r="G1943" i="3" a="1"/>
  <c r="G1943" i="3" s="1"/>
  <c r="W1943" i="3" s="1"/>
  <c r="P1947" i="3" l="1"/>
  <c r="O1949" i="3"/>
  <c r="O1961" i="3"/>
  <c r="O2065" i="3"/>
  <c r="O1896" i="3"/>
  <c r="P2094" i="3"/>
  <c r="P1991" i="3"/>
  <c r="P1972" i="3"/>
  <c r="P2060" i="3"/>
  <c r="P1898" i="3"/>
  <c r="N1995" i="3"/>
  <c r="O1995" i="3" s="1"/>
  <c r="N2008" i="3"/>
  <c r="O2008" i="3" s="1"/>
  <c r="N1924" i="3"/>
  <c r="P1924" i="3" s="1"/>
  <c r="O1914" i="3"/>
  <c r="N2017" i="3"/>
  <c r="O2017" i="3" s="1"/>
  <c r="N1942" i="3"/>
  <c r="O1942" i="3" s="1"/>
  <c r="N2034" i="3"/>
  <c r="O2034" i="3" s="1"/>
  <c r="N2027" i="3"/>
  <c r="O2027" i="3" s="1"/>
  <c r="N1944" i="3"/>
  <c r="O1944" i="3" s="1"/>
  <c r="P1992" i="3"/>
  <c r="N1906" i="3"/>
  <c r="P1906" i="3" s="1"/>
  <c r="N1943" i="3"/>
  <c r="O1943" i="3" s="1"/>
  <c r="N1843" i="3"/>
  <c r="O1843" i="3" s="1"/>
  <c r="H1869" i="14"/>
  <c r="P1917" i="3"/>
  <c r="P2138" i="3"/>
  <c r="P1987" i="3"/>
  <c r="N1951" i="3"/>
  <c r="O1951" i="3" s="1"/>
  <c r="N1983" i="3"/>
  <c r="P1983" i="3" s="1"/>
  <c r="N2025" i="3"/>
  <c r="O2025" i="3" s="1"/>
  <c r="H2073" i="16"/>
  <c r="H2073" i="14"/>
  <c r="H1885" i="14"/>
  <c r="H1869" i="16"/>
  <c r="H2026" i="16"/>
  <c r="H1897" i="16"/>
  <c r="H2026" i="14"/>
  <c r="H1968" i="16"/>
  <c r="H1897" i="14"/>
  <c r="H1952" i="16"/>
  <c r="I1916" i="14"/>
  <c r="J1916" i="14" s="1"/>
  <c r="K1916" i="14" s="1"/>
  <c r="I1916" i="16"/>
  <c r="I1907" i="14"/>
  <c r="J1907" i="14" s="1"/>
  <c r="K1907" i="14" s="1"/>
  <c r="I1907" i="16"/>
  <c r="I1985" i="14"/>
  <c r="J1985" i="14" s="1"/>
  <c r="K1985" i="14" s="1"/>
  <c r="I1985" i="16"/>
  <c r="H1845" i="16"/>
  <c r="J1845" i="16"/>
  <c r="K1845" i="16" s="1"/>
  <c r="H2111" i="14"/>
  <c r="H1860" i="16"/>
  <c r="J1860" i="16"/>
  <c r="K1860" i="16" s="1"/>
  <c r="H1870" i="16"/>
  <c r="J1870" i="16"/>
  <c r="K1870" i="16" s="1"/>
  <c r="H1968" i="14"/>
  <c r="G1881" i="14"/>
  <c r="G1881" i="16"/>
  <c r="I2006" i="14"/>
  <c r="J2006" i="14" s="1"/>
  <c r="K2006" i="14" s="1"/>
  <c r="I2006" i="16"/>
  <c r="J2006" i="16" s="1"/>
  <c r="K2006" i="16" s="1"/>
  <c r="I1955" i="14"/>
  <c r="J1955" i="14" s="1"/>
  <c r="K1955" i="14" s="1"/>
  <c r="I1955" i="16"/>
  <c r="G2080" i="14"/>
  <c r="G2080" i="16"/>
  <c r="H1922" i="14"/>
  <c r="G1929" i="14"/>
  <c r="G1929" i="16"/>
  <c r="G1933" i="14"/>
  <c r="G1933" i="16"/>
  <c r="I1861" i="14"/>
  <c r="J1861" i="14" s="1"/>
  <c r="K1861" i="14" s="1"/>
  <c r="I1861" i="16"/>
  <c r="J1861" i="16" s="1"/>
  <c r="K1861" i="16" s="1"/>
  <c r="G2039" i="14"/>
  <c r="G2039" i="16"/>
  <c r="I1969" i="14"/>
  <c r="J1969" i="14" s="1"/>
  <c r="K1969" i="14" s="1"/>
  <c r="I1969" i="16"/>
  <c r="I1866" i="14"/>
  <c r="J1866" i="14" s="1"/>
  <c r="K1866" i="14" s="1"/>
  <c r="I1866" i="16"/>
  <c r="J1866" i="16" s="1"/>
  <c r="K1866" i="16" s="1"/>
  <c r="G1883" i="14"/>
  <c r="G1883" i="16"/>
  <c r="H1845" i="14"/>
  <c r="F2342" i="14"/>
  <c r="F2342" i="16"/>
  <c r="H1860" i="14"/>
  <c r="H1870" i="14"/>
  <c r="I1948" i="14"/>
  <c r="J1948" i="14" s="1"/>
  <c r="K1948" i="14" s="1"/>
  <c r="I1948" i="16"/>
  <c r="G1975" i="14"/>
  <c r="G1975" i="16"/>
  <c r="G1945" i="14"/>
  <c r="G1945" i="16"/>
  <c r="H1811" i="16"/>
  <c r="J1811" i="16"/>
  <c r="K1811" i="16" s="1"/>
  <c r="H1891" i="16"/>
  <c r="J1891" i="16"/>
  <c r="K1891" i="16" s="1"/>
  <c r="I1871" i="14"/>
  <c r="J1871" i="14" s="1"/>
  <c r="K1871" i="14" s="1"/>
  <c r="I1871" i="16"/>
  <c r="I1899" i="14"/>
  <c r="J1899" i="14" s="1"/>
  <c r="K1899" i="14" s="1"/>
  <c r="I1899" i="16"/>
  <c r="G1978" i="14"/>
  <c r="G1978" i="16"/>
  <c r="I1822" i="14"/>
  <c r="J1822" i="14" s="1"/>
  <c r="K1822" i="14" s="1"/>
  <c r="I1822" i="16"/>
  <c r="G1966" i="14"/>
  <c r="G1966" i="16"/>
  <c r="G1902" i="14"/>
  <c r="G1902" i="16"/>
  <c r="H1930" i="14"/>
  <c r="G1910" i="14"/>
  <c r="G1910" i="16"/>
  <c r="H1885" i="16"/>
  <c r="J1885" i="16"/>
  <c r="K1885" i="16" s="1"/>
  <c r="H1930" i="16"/>
  <c r="J1930" i="16"/>
  <c r="K1930" i="16" s="1"/>
  <c r="G2120" i="14"/>
  <c r="G2120" i="16"/>
  <c r="I1904" i="14"/>
  <c r="J1904" i="14" s="1"/>
  <c r="K1904" i="14" s="1"/>
  <c r="I1904" i="16"/>
  <c r="G1873" i="14"/>
  <c r="G1873" i="16"/>
  <c r="G1905" i="14"/>
  <c r="G1905" i="16"/>
  <c r="I1999" i="14"/>
  <c r="J1999" i="14" s="1"/>
  <c r="K1999" i="14" s="1"/>
  <c r="I1999" i="16"/>
  <c r="H2111" i="16"/>
  <c r="H1922" i="16"/>
  <c r="J1922" i="16"/>
  <c r="K1922" i="16" s="1"/>
  <c r="H1952" i="14"/>
  <c r="H1811" i="14"/>
  <c r="H1891" i="14"/>
  <c r="G1963" i="3" a="1"/>
  <c r="G1963" i="3" s="1"/>
  <c r="W1963" i="3" s="1"/>
  <c r="G2201" i="3" a="1"/>
  <c r="G2201" i="3" s="1"/>
  <c r="W2201" i="3" s="1"/>
  <c r="G1934" i="3" a="1"/>
  <c r="G1934" i="3" s="1"/>
  <c r="W1934" i="3" s="1"/>
  <c r="G1926" i="3" a="1"/>
  <c r="G1926" i="3" s="1"/>
  <c r="W1926" i="3" s="1"/>
  <c r="G2154" i="3" a="1"/>
  <c r="G2154" i="3" s="1"/>
  <c r="W2154" i="3" s="1"/>
  <c r="G2003" i="3" a="1"/>
  <c r="G2003" i="3" s="1"/>
  <c r="W2003" i="3" s="1"/>
  <c r="G1903" i="3" a="1"/>
  <c r="G1903" i="3" s="1"/>
  <c r="W1903" i="3" s="1"/>
  <c r="G2007" i="3" a="1"/>
  <c r="G2007" i="3" s="1"/>
  <c r="W2007" i="3" s="1"/>
  <c r="G2074" i="3" a="1"/>
  <c r="G2074" i="3" s="1"/>
  <c r="W2074" i="3" s="1"/>
  <c r="G1970" i="3" a="1"/>
  <c r="G1970" i="3" s="1"/>
  <c r="W1970" i="3" s="1"/>
  <c r="G1960" i="3" a="1"/>
  <c r="G1960" i="3" s="1"/>
  <c r="W1960" i="3" s="1"/>
  <c r="G1984" i="3" a="1"/>
  <c r="G1984" i="3" s="1"/>
  <c r="W1984" i="3" s="1"/>
  <c r="G1997" i="3" a="1"/>
  <c r="G1997" i="3" s="1"/>
  <c r="W1997" i="3" s="1"/>
  <c r="G1913" i="3" a="1"/>
  <c r="G1913" i="3" s="1"/>
  <c r="W1913" i="3" s="1"/>
  <c r="G2076" i="3" a="1"/>
  <c r="G2076" i="3" s="1"/>
  <c r="W2076" i="3" s="1"/>
  <c r="P2008" i="3" l="1"/>
  <c r="O1906" i="3"/>
  <c r="O1924" i="3"/>
  <c r="H1866" i="16"/>
  <c r="O1983" i="3"/>
  <c r="P1942" i="3"/>
  <c r="P2017" i="3"/>
  <c r="P1995" i="3"/>
  <c r="P2027" i="3"/>
  <c r="P2025" i="3"/>
  <c r="P1943" i="3"/>
  <c r="P1951" i="3"/>
  <c r="P1944" i="3"/>
  <c r="P2034" i="3"/>
  <c r="N1984" i="3"/>
  <c r="O1984" i="3" s="1"/>
  <c r="N1960" i="3"/>
  <c r="O1960" i="3" s="1"/>
  <c r="N2007" i="3"/>
  <c r="O2007" i="3" s="1"/>
  <c r="N2076" i="3"/>
  <c r="O2076" i="3" s="1"/>
  <c r="N2003" i="3"/>
  <c r="O2003" i="3" s="1"/>
  <c r="N1903" i="3"/>
  <c r="O1903" i="3" s="1"/>
  <c r="N1913" i="3"/>
  <c r="O1913" i="3" s="1"/>
  <c r="N1997" i="3"/>
  <c r="P1997" i="3" s="1"/>
  <c r="N2154" i="3"/>
  <c r="P2154" i="3" s="1"/>
  <c r="N1926" i="3"/>
  <c r="O1926" i="3" s="1"/>
  <c r="N1934" i="3"/>
  <c r="O1934" i="3" s="1"/>
  <c r="N2201" i="3"/>
  <c r="O2201" i="3" s="1"/>
  <c r="P1843" i="3"/>
  <c r="N1970" i="3"/>
  <c r="P1970" i="3" s="1"/>
  <c r="N2074" i="3"/>
  <c r="O2074" i="3" s="1"/>
  <c r="N1963" i="3"/>
  <c r="P1963" i="3" s="1"/>
  <c r="H1866" i="14"/>
  <c r="H1999" i="14"/>
  <c r="H1861" i="16"/>
  <c r="H1955" i="14"/>
  <c r="H1969" i="14"/>
  <c r="H1904" i="14"/>
  <c r="H1822" i="14"/>
  <c r="H2006" i="14"/>
  <c r="G1928" i="14"/>
  <c r="G1928" i="16"/>
  <c r="I1910" i="14"/>
  <c r="J1910" i="14" s="1"/>
  <c r="K1910" i="14" s="1"/>
  <c r="I1910" i="16"/>
  <c r="G1826" i="14"/>
  <c r="G1826" i="16"/>
  <c r="I1881" i="14"/>
  <c r="J1881" i="14" s="1"/>
  <c r="K1881" i="14" s="1"/>
  <c r="I1881" i="16"/>
  <c r="I2120" i="14"/>
  <c r="J2120" i="14" s="1"/>
  <c r="K2120" i="14" s="1"/>
  <c r="I2120" i="16"/>
  <c r="J2120" i="16" s="1"/>
  <c r="K2120" i="16" s="1"/>
  <c r="H1948" i="16"/>
  <c r="J1948" i="16"/>
  <c r="K1948" i="16" s="1"/>
  <c r="I1883" i="14"/>
  <c r="J1883" i="14" s="1"/>
  <c r="K1883" i="14" s="1"/>
  <c r="I1883" i="16"/>
  <c r="G1931" i="14"/>
  <c r="G1931" i="16"/>
  <c r="I1945" i="14"/>
  <c r="J1945" i="14" s="1"/>
  <c r="K1945" i="14" s="1"/>
  <c r="I1945" i="16"/>
  <c r="I2039" i="14"/>
  <c r="J2039" i="14" s="1"/>
  <c r="K2039" i="14" s="1"/>
  <c r="I2039" i="16"/>
  <c r="J2039" i="16" s="1"/>
  <c r="K2039" i="16" s="1"/>
  <c r="H1948" i="14"/>
  <c r="H2006" i="16"/>
  <c r="H1985" i="14"/>
  <c r="H1899" i="16"/>
  <c r="J1899" i="16"/>
  <c r="K1899" i="16" s="1"/>
  <c r="H1907" i="16"/>
  <c r="J1907" i="16"/>
  <c r="K1907" i="16" s="1"/>
  <c r="I2080" i="14"/>
  <c r="J2080" i="14" s="1"/>
  <c r="K2080" i="14" s="1"/>
  <c r="I2080" i="16"/>
  <c r="I1873" i="14"/>
  <c r="J1873" i="14" s="1"/>
  <c r="K1873" i="14" s="1"/>
  <c r="I1873" i="16"/>
  <c r="G1962" i="14"/>
  <c r="G1962" i="16"/>
  <c r="G1936" i="14"/>
  <c r="G1936" i="16"/>
  <c r="H1899" i="14"/>
  <c r="H1907" i="14"/>
  <c r="G2015" i="14"/>
  <c r="G2015" i="16"/>
  <c r="G2001" i="14"/>
  <c r="G2001" i="16"/>
  <c r="I1905" i="14"/>
  <c r="J1905" i="14" s="1"/>
  <c r="K1905" i="14" s="1"/>
  <c r="I1905" i="16"/>
  <c r="G1919" i="14"/>
  <c r="G1919" i="16"/>
  <c r="I1978" i="14"/>
  <c r="J1978" i="14" s="1"/>
  <c r="K1978" i="14" s="1"/>
  <c r="I1978" i="16"/>
  <c r="G1886" i="14"/>
  <c r="G1886" i="16"/>
  <c r="I1966" i="14"/>
  <c r="J1966" i="14" s="1"/>
  <c r="K1966" i="14" s="1"/>
  <c r="I1966" i="16"/>
  <c r="I1975" i="14"/>
  <c r="J1975" i="14" s="1"/>
  <c r="K1975" i="14" s="1"/>
  <c r="I1975" i="16"/>
  <c r="J1975" i="16" s="1"/>
  <c r="K1975" i="16" s="1"/>
  <c r="G1980" i="14"/>
  <c r="G1980" i="16"/>
  <c r="G1937" i="14"/>
  <c r="G1937" i="16"/>
  <c r="I1933" i="14"/>
  <c r="J1933" i="14" s="1"/>
  <c r="K1933" i="14" s="1"/>
  <c r="I1933" i="16"/>
  <c r="H1904" i="16"/>
  <c r="J1904" i="16"/>
  <c r="K1904" i="16" s="1"/>
  <c r="H1822" i="16"/>
  <c r="J1822" i="16"/>
  <c r="K1822" i="16" s="1"/>
  <c r="H1871" i="16"/>
  <c r="J1871" i="16"/>
  <c r="K1871" i="16" s="1"/>
  <c r="H1861" i="14"/>
  <c r="H1916" i="16"/>
  <c r="J1916" i="16"/>
  <c r="K1916" i="16" s="1"/>
  <c r="I1902" i="14"/>
  <c r="J1902" i="14" s="1"/>
  <c r="K1902" i="14" s="1"/>
  <c r="I1902" i="16"/>
  <c r="I1929" i="14"/>
  <c r="J1929" i="14" s="1"/>
  <c r="K1929" i="14" s="1"/>
  <c r="I1929" i="16"/>
  <c r="G1993" i="14"/>
  <c r="G1993" i="16"/>
  <c r="G1971" i="14"/>
  <c r="G1971" i="16"/>
  <c r="G2013" i="14"/>
  <c r="G2013" i="16"/>
  <c r="H1999" i="16"/>
  <c r="J1999" i="16"/>
  <c r="K1999" i="16" s="1"/>
  <c r="H1969" i="16"/>
  <c r="J1969" i="16"/>
  <c r="K1969" i="16" s="1"/>
  <c r="H1955" i="16"/>
  <c r="J1955" i="16"/>
  <c r="K1955" i="16" s="1"/>
  <c r="H1916" i="14"/>
  <c r="H1871" i="14"/>
  <c r="H1985" i="16"/>
  <c r="J1985" i="16"/>
  <c r="K1985" i="16" s="1"/>
  <c r="G1957" i="3" a="1"/>
  <c r="G1957" i="3" s="1"/>
  <c r="W1957" i="3" s="1"/>
  <c r="G1915" i="3" a="1"/>
  <c r="G1915" i="3" s="1"/>
  <c r="W1915" i="3" s="1"/>
  <c r="G1858" i="3" a="1"/>
  <c r="G1858" i="3" s="1"/>
  <c r="W1858" i="3" s="1"/>
  <c r="G1996" i="3" a="1"/>
  <c r="G1996" i="3" s="1"/>
  <c r="W1996" i="3" s="1"/>
  <c r="G1967" i="3" a="1"/>
  <c r="G1967" i="3" s="1"/>
  <c r="W1967" i="3" s="1"/>
  <c r="G1965" i="3" a="1"/>
  <c r="G1965" i="3" s="1"/>
  <c r="W1965" i="3" s="1"/>
  <c r="G2029" i="3" a="1"/>
  <c r="G2029" i="3" s="1"/>
  <c r="W2029" i="3" s="1"/>
  <c r="G2035" i="3" a="1"/>
  <c r="G2035" i="3" s="1"/>
  <c r="W2035" i="3" s="1"/>
  <c r="G2019" i="3" a="1"/>
  <c r="G2019" i="3" s="1"/>
  <c r="W2019" i="3" s="1"/>
  <c r="G1946" i="3" a="1"/>
  <c r="G1946" i="3" s="1"/>
  <c r="W1946" i="3" s="1"/>
  <c r="G1954" i="3" a="1"/>
  <c r="G1954" i="3" s="1"/>
  <c r="W1954" i="3" s="1"/>
  <c r="G2040" i="3" a="1"/>
  <c r="G2040" i="3" s="1"/>
  <c r="W2040" i="3" s="1"/>
  <c r="G2018" i="3" a="1"/>
  <c r="G2018" i="3" s="1"/>
  <c r="W2018" i="3" s="1"/>
  <c r="G2048" i="3" a="1"/>
  <c r="G2048" i="3" s="1"/>
  <c r="W2048" i="3" s="1"/>
  <c r="O1970" i="3" l="1"/>
  <c r="P1926" i="3"/>
  <c r="P2003" i="3"/>
  <c r="P2201" i="3"/>
  <c r="O1997" i="3"/>
  <c r="P1934" i="3"/>
  <c r="P2007" i="3"/>
  <c r="P1913" i="3"/>
  <c r="P2076" i="3"/>
  <c r="P1960" i="3"/>
  <c r="P2074" i="3"/>
  <c r="O2154" i="3"/>
  <c r="N2040" i="3"/>
  <c r="O2040" i="3" s="1"/>
  <c r="N1858" i="3"/>
  <c r="O1858" i="3" s="1"/>
  <c r="O1963" i="3"/>
  <c r="N2018" i="3"/>
  <c r="P2018" i="3" s="1"/>
  <c r="N1954" i="3"/>
  <c r="P1954" i="3" s="1"/>
  <c r="N1946" i="3"/>
  <c r="P1946" i="3" s="1"/>
  <c r="N1915" i="3"/>
  <c r="O1915" i="3" s="1"/>
  <c r="N1957" i="3"/>
  <c r="O1957" i="3" s="1"/>
  <c r="N2035" i="3"/>
  <c r="P2035" i="3" s="1"/>
  <c r="P1984" i="3"/>
  <c r="P1903" i="3"/>
  <c r="N2019" i="3"/>
  <c r="O2019" i="3" s="1"/>
  <c r="N2029" i="3"/>
  <c r="P2029" i="3" s="1"/>
  <c r="N2048" i="3"/>
  <c r="P2048" i="3" s="1"/>
  <c r="N1965" i="3"/>
  <c r="O1965" i="3" s="1"/>
  <c r="N1967" i="3"/>
  <c r="P1967" i="3" s="1"/>
  <c r="N1996" i="3"/>
  <c r="O1996" i="3" s="1"/>
  <c r="H1883" i="14"/>
  <c r="H2120" i="14"/>
  <c r="H1905" i="14"/>
  <c r="H2120" i="16"/>
  <c r="H1929" i="14"/>
  <c r="H2039" i="14"/>
  <c r="H1881" i="14"/>
  <c r="H1978" i="14"/>
  <c r="H1945" i="14"/>
  <c r="H1975" i="14"/>
  <c r="H1933" i="14"/>
  <c r="H1966" i="16"/>
  <c r="J1966" i="16"/>
  <c r="K1966" i="16" s="1"/>
  <c r="G1947" i="14"/>
  <c r="G1947" i="16"/>
  <c r="G1972" i="14"/>
  <c r="G1972" i="16"/>
  <c r="I2001" i="14"/>
  <c r="J2001" i="14" s="1"/>
  <c r="K2001" i="14" s="1"/>
  <c r="I2001" i="16"/>
  <c r="G2094" i="14"/>
  <c r="G2094" i="16"/>
  <c r="I1826" i="14"/>
  <c r="J1826" i="14" s="1"/>
  <c r="K1826" i="14" s="1"/>
  <c r="I1826" i="16"/>
  <c r="J1826" i="16" s="1"/>
  <c r="K1826" i="16" s="1"/>
  <c r="G1898" i="14"/>
  <c r="G1898" i="16"/>
  <c r="H1902" i="16"/>
  <c r="J1902" i="16"/>
  <c r="K1902" i="16" s="1"/>
  <c r="H1966" i="14"/>
  <c r="H1873" i="14"/>
  <c r="I1937" i="14"/>
  <c r="J1937" i="14" s="1"/>
  <c r="K1937" i="14" s="1"/>
  <c r="I1937" i="16"/>
  <c r="G1914" i="14"/>
  <c r="G1914" i="16"/>
  <c r="H1905" i="16"/>
  <c r="J1905" i="16"/>
  <c r="K1905" i="16" s="1"/>
  <c r="H2080" i="16"/>
  <c r="J2080" i="16"/>
  <c r="K2080" i="16" s="1"/>
  <c r="G1961" i="14"/>
  <c r="G1961" i="16"/>
  <c r="H1945" i="16"/>
  <c r="J1945" i="16"/>
  <c r="K1945" i="16" s="1"/>
  <c r="I1980" i="14"/>
  <c r="J1980" i="14" s="1"/>
  <c r="K1980" i="14" s="1"/>
  <c r="I1980" i="16"/>
  <c r="G1987" i="14"/>
  <c r="G1987" i="16"/>
  <c r="I1993" i="14"/>
  <c r="J1993" i="14" s="1"/>
  <c r="K1993" i="14" s="1"/>
  <c r="I1993" i="16"/>
  <c r="J1993" i="16" s="1"/>
  <c r="K1993" i="16" s="1"/>
  <c r="G2060" i="14"/>
  <c r="G2060" i="16"/>
  <c r="G1991" i="14"/>
  <c r="G1991" i="16"/>
  <c r="H1902" i="14"/>
  <c r="H1910" i="16"/>
  <c r="J1910" i="16"/>
  <c r="K1910" i="16" s="1"/>
  <c r="G1992" i="14"/>
  <c r="G1992" i="16"/>
  <c r="I1886" i="14"/>
  <c r="J1886" i="14" s="1"/>
  <c r="K1886" i="14" s="1"/>
  <c r="I1886" i="16"/>
  <c r="G1917" i="14"/>
  <c r="G1917" i="16"/>
  <c r="H1975" i="16"/>
  <c r="H2080" i="14"/>
  <c r="H2039" i="16"/>
  <c r="H1910" i="14"/>
  <c r="I2013" i="14"/>
  <c r="J2013" i="14" s="1"/>
  <c r="K2013" i="14" s="1"/>
  <c r="I2013" i="16"/>
  <c r="J2013" i="16" s="1"/>
  <c r="K2013" i="16" s="1"/>
  <c r="I1919" i="14"/>
  <c r="J1919" i="14" s="1"/>
  <c r="K1919" i="14" s="1"/>
  <c r="I1919" i="16"/>
  <c r="G1896" i="14"/>
  <c r="G1896" i="16"/>
  <c r="I1928" i="14"/>
  <c r="J1928" i="14" s="1"/>
  <c r="K1928" i="14" s="1"/>
  <c r="I1928" i="16"/>
  <c r="J1928" i="16" s="1"/>
  <c r="K1928" i="16" s="1"/>
  <c r="G1949" i="14"/>
  <c r="G1949" i="16"/>
  <c r="I2015" i="14"/>
  <c r="J2015" i="14" s="1"/>
  <c r="K2015" i="14" s="1"/>
  <c r="I2015" i="16"/>
  <c r="J2015" i="16" s="1"/>
  <c r="K2015" i="16" s="1"/>
  <c r="G2065" i="14"/>
  <c r="G2065" i="16"/>
  <c r="H1933" i="16"/>
  <c r="J1933" i="16"/>
  <c r="K1933" i="16" s="1"/>
  <c r="H1978" i="16"/>
  <c r="J1978" i="16"/>
  <c r="K1978" i="16" s="1"/>
  <c r="H1883" i="16"/>
  <c r="J1883" i="16"/>
  <c r="K1883" i="16" s="1"/>
  <c r="G2138" i="14"/>
  <c r="G2138" i="16"/>
  <c r="I1962" i="14"/>
  <c r="J1962" i="14" s="1"/>
  <c r="K1962" i="14" s="1"/>
  <c r="I1962" i="16"/>
  <c r="I1936" i="14"/>
  <c r="J1936" i="14" s="1"/>
  <c r="K1936" i="14" s="1"/>
  <c r="I1936" i="16"/>
  <c r="I1971" i="14"/>
  <c r="J1971" i="14" s="1"/>
  <c r="K1971" i="14" s="1"/>
  <c r="I1971" i="16"/>
  <c r="I1931" i="14"/>
  <c r="J1931" i="14" s="1"/>
  <c r="K1931" i="14" s="1"/>
  <c r="I1931" i="16"/>
  <c r="H1929" i="16"/>
  <c r="J1929" i="16"/>
  <c r="K1929" i="16" s="1"/>
  <c r="H1881" i="16"/>
  <c r="J1881" i="16"/>
  <c r="K1881" i="16" s="1"/>
  <c r="H1873" i="16"/>
  <c r="J1873" i="16"/>
  <c r="K1873" i="16" s="1"/>
  <c r="G1988" i="3" a="1"/>
  <c r="G1988" i="3" s="1"/>
  <c r="W1988" i="3" s="1"/>
  <c r="G2079" i="3" a="1"/>
  <c r="G2079" i="3" s="1"/>
  <c r="W2079" i="3" s="1"/>
  <c r="G2163" i="3" a="1"/>
  <c r="G2163" i="3" s="1"/>
  <c r="W2163" i="3" s="1"/>
  <c r="G1982" i="3" a="1"/>
  <c r="G1982" i="3" s="1"/>
  <c r="W1982" i="3" s="1"/>
  <c r="G1950" i="3" a="1"/>
  <c r="G1950" i="3" s="1"/>
  <c r="W1950" i="3" s="1"/>
  <c r="G2012" i="3" a="1"/>
  <c r="G2012" i="3" s="1"/>
  <c r="W2012" i="3" s="1"/>
  <c r="G2000" i="3" a="1"/>
  <c r="G2000" i="3" s="1"/>
  <c r="W2000" i="3" s="1"/>
  <c r="G2014" i="3" a="1"/>
  <c r="G2014" i="3" s="1"/>
  <c r="W2014" i="3" s="1"/>
  <c r="G2083" i="3" a="1"/>
  <c r="G2083" i="3" s="1"/>
  <c r="W2083" i="3" s="1"/>
  <c r="G2071" i="3" a="1"/>
  <c r="G2071" i="3" s="1"/>
  <c r="W2071" i="3" s="1"/>
  <c r="G2208" i="3" a="1"/>
  <c r="G2208" i="3" s="1"/>
  <c r="W2208" i="3" s="1"/>
  <c r="G1939" i="3" a="1"/>
  <c r="G1939" i="3" s="1"/>
  <c r="W1939" i="3" s="1"/>
  <c r="G2115" i="3" a="1"/>
  <c r="G2115" i="3" s="1"/>
  <c r="W2115" i="3" s="1"/>
  <c r="G2032" i="3" a="1"/>
  <c r="G2032" i="3" s="1"/>
  <c r="W2032" i="3" s="1"/>
  <c r="G2090" i="3" a="1"/>
  <c r="G2090" i="3" s="1"/>
  <c r="W2090" i="3" s="1"/>
  <c r="O2048" i="3" l="1"/>
  <c r="O2035" i="3"/>
  <c r="P2019" i="3"/>
  <c r="O1946" i="3"/>
  <c r="P1957" i="3"/>
  <c r="O1967" i="3"/>
  <c r="P1858" i="3"/>
  <c r="P1965" i="3"/>
  <c r="P1915" i="3"/>
  <c r="O1954" i="3"/>
  <c r="N2012" i="3"/>
  <c r="O2012" i="3" s="1"/>
  <c r="N2083" i="3"/>
  <c r="O2083" i="3" s="1"/>
  <c r="N2014" i="3"/>
  <c r="P2014" i="3" s="1"/>
  <c r="P2040" i="3"/>
  <c r="O2018" i="3"/>
  <c r="O2029" i="3"/>
  <c r="N1988" i="3"/>
  <c r="O1988" i="3" s="1"/>
  <c r="N2090" i="3"/>
  <c r="O2090" i="3" s="1"/>
  <c r="N2000" i="3"/>
  <c r="O2000" i="3" s="1"/>
  <c r="N2032" i="3"/>
  <c r="P2032" i="3" s="1"/>
  <c r="N1950" i="3"/>
  <c r="O1950" i="3" s="1"/>
  <c r="H1936" i="14"/>
  <c r="N1982" i="3"/>
  <c r="P1982" i="3" s="1"/>
  <c r="N2115" i="3"/>
  <c r="O2115" i="3" s="1"/>
  <c r="N2208" i="3"/>
  <c r="O2208" i="3" s="1"/>
  <c r="N2163" i="3"/>
  <c r="P2163" i="3" s="1"/>
  <c r="P1996" i="3"/>
  <c r="N2071" i="3"/>
  <c r="O2071" i="3" s="1"/>
  <c r="N2079" i="3"/>
  <c r="P2079" i="3" s="1"/>
  <c r="N1939" i="3"/>
  <c r="P1939" i="3" s="1"/>
  <c r="H1971" i="14"/>
  <c r="H2015" i="16"/>
  <c r="H1980" i="14"/>
  <c r="H1993" i="16"/>
  <c r="H1993" i="14"/>
  <c r="H1886" i="14"/>
  <c r="H1826" i="14"/>
  <c r="I1917" i="14"/>
  <c r="J1917" i="14" s="1"/>
  <c r="K1917" i="14" s="1"/>
  <c r="I1917" i="16"/>
  <c r="J1917" i="16" s="1"/>
  <c r="K1917" i="16" s="1"/>
  <c r="H1937" i="16"/>
  <c r="J1937" i="16"/>
  <c r="K1937" i="16" s="1"/>
  <c r="G1951" i="14"/>
  <c r="G1951" i="16"/>
  <c r="H1931" i="16"/>
  <c r="J1931" i="16"/>
  <c r="K1931" i="16" s="1"/>
  <c r="H2013" i="14"/>
  <c r="H1937" i="14"/>
  <c r="H1826" i="16"/>
  <c r="G2008" i="14"/>
  <c r="G2008" i="16"/>
  <c r="G1943" i="14"/>
  <c r="G1943" i="16"/>
  <c r="I2138" i="14"/>
  <c r="J2138" i="14" s="1"/>
  <c r="K2138" i="14" s="1"/>
  <c r="I2138" i="16"/>
  <c r="J2138" i="16" s="1"/>
  <c r="K2138" i="16" s="1"/>
  <c r="H1962" i="16"/>
  <c r="J1962" i="16"/>
  <c r="K1962" i="16" s="1"/>
  <c r="H2015" i="14"/>
  <c r="H1980" i="16"/>
  <c r="J1980" i="16"/>
  <c r="K1980" i="16" s="1"/>
  <c r="I1987" i="14"/>
  <c r="J1987" i="14" s="1"/>
  <c r="K1987" i="14" s="1"/>
  <c r="I1987" i="16"/>
  <c r="G1924" i="14"/>
  <c r="G1924" i="16"/>
  <c r="H1931" i="14"/>
  <c r="H1919" i="16"/>
  <c r="J1919" i="16"/>
  <c r="K1919" i="16" s="1"/>
  <c r="I2094" i="14"/>
  <c r="J2094" i="14" s="1"/>
  <c r="K2094" i="14" s="1"/>
  <c r="I2094" i="16"/>
  <c r="J2094" i="16" s="1"/>
  <c r="K2094" i="16" s="1"/>
  <c r="G1942" i="14"/>
  <c r="G1942" i="16"/>
  <c r="I1898" i="14"/>
  <c r="J1898" i="14" s="1"/>
  <c r="K1898" i="14" s="1"/>
  <c r="I1898" i="16"/>
  <c r="I1914" i="14"/>
  <c r="J1914" i="14" s="1"/>
  <c r="K1914" i="14" s="1"/>
  <c r="I1914" i="16"/>
  <c r="I1896" i="14"/>
  <c r="J1896" i="14" s="1"/>
  <c r="K1896" i="14" s="1"/>
  <c r="I1896" i="16"/>
  <c r="I1991" i="14"/>
  <c r="J1991" i="14" s="1"/>
  <c r="K1991" i="14" s="1"/>
  <c r="I1991" i="16"/>
  <c r="J1991" i="16" s="1"/>
  <c r="K1991" i="16" s="1"/>
  <c r="G1983" i="14"/>
  <c r="G1983" i="16"/>
  <c r="G1906" i="14"/>
  <c r="G1906" i="16"/>
  <c r="H1971" i="16"/>
  <c r="J1971" i="16"/>
  <c r="K1971" i="16" s="1"/>
  <c r="H1962" i="14"/>
  <c r="G2025" i="14"/>
  <c r="G2025" i="16"/>
  <c r="I1947" i="14"/>
  <c r="J1947" i="14" s="1"/>
  <c r="K1947" i="14" s="1"/>
  <c r="I1947" i="16"/>
  <c r="H2001" i="14"/>
  <c r="I2065" i="14"/>
  <c r="J2065" i="14" s="1"/>
  <c r="K2065" i="14" s="1"/>
  <c r="I2065" i="16"/>
  <c r="J2065" i="16" s="1"/>
  <c r="K2065" i="16" s="1"/>
  <c r="G1995" i="14"/>
  <c r="G1995" i="16"/>
  <c r="H1928" i="16"/>
  <c r="H1919" i="14"/>
  <c r="I1972" i="14"/>
  <c r="J1972" i="14" s="1"/>
  <c r="K1972" i="14" s="1"/>
  <c r="I1972" i="16"/>
  <c r="H1936" i="16"/>
  <c r="J1936" i="16"/>
  <c r="K1936" i="16" s="1"/>
  <c r="I1992" i="14"/>
  <c r="J1992" i="14" s="1"/>
  <c r="K1992" i="14" s="1"/>
  <c r="I1992" i="16"/>
  <c r="I2060" i="14"/>
  <c r="J2060" i="14" s="1"/>
  <c r="K2060" i="14" s="1"/>
  <c r="I2060" i="16"/>
  <c r="J2060" i="16" s="1"/>
  <c r="K2060" i="16" s="1"/>
  <c r="G2027" i="14"/>
  <c r="G2027" i="16"/>
  <c r="H1928" i="14"/>
  <c r="H1886" i="16"/>
  <c r="J1886" i="16"/>
  <c r="K1886" i="16" s="1"/>
  <c r="G1843" i="14"/>
  <c r="G1843" i="16"/>
  <c r="G1944" i="14"/>
  <c r="G1944" i="16"/>
  <c r="G2034" i="14"/>
  <c r="G2034" i="16"/>
  <c r="G2017" i="14"/>
  <c r="G2017" i="16"/>
  <c r="I1961" i="14"/>
  <c r="J1961" i="14" s="1"/>
  <c r="K1961" i="14" s="1"/>
  <c r="I1961" i="16"/>
  <c r="I1949" i="14"/>
  <c r="J1949" i="14" s="1"/>
  <c r="K1949" i="14" s="1"/>
  <c r="I1949" i="16"/>
  <c r="H2013" i="16"/>
  <c r="H2001" i="16"/>
  <c r="J2001" i="16"/>
  <c r="K2001" i="16" s="1"/>
  <c r="G2042" i="3" a="1"/>
  <c r="G2042" i="3" s="1"/>
  <c r="W2042" i="3" s="1"/>
  <c r="G2028" i="3" a="1"/>
  <c r="G2028" i="3" s="1"/>
  <c r="W2028" i="3" s="1"/>
  <c r="G2059" i="3" a="1"/>
  <c r="G2059" i="3" s="1"/>
  <c r="W2059" i="3" s="1"/>
  <c r="G1989" i="3" a="1"/>
  <c r="G1989" i="3" s="1"/>
  <c r="W1989" i="3" s="1"/>
  <c r="G2077" i="3" a="1"/>
  <c r="G2077" i="3" s="1"/>
  <c r="W2077" i="3" s="1"/>
  <c r="G2088" i="3" a="1"/>
  <c r="G2088" i="3" s="1"/>
  <c r="W2088" i="3" s="1"/>
  <c r="G1956" i="3" a="1"/>
  <c r="G1956" i="3" s="1"/>
  <c r="W1956" i="3" s="1"/>
  <c r="G2068" i="3" a="1"/>
  <c r="G2068" i="3" s="1"/>
  <c r="W2068" i="3" s="1"/>
  <c r="G2053" i="3" a="1"/>
  <c r="G2053" i="3" s="1"/>
  <c r="W2053" i="3" s="1"/>
  <c r="G2062" i="3" a="1"/>
  <c r="G2062" i="3" s="1"/>
  <c r="W2062" i="3" s="1"/>
  <c r="G1872" i="3" a="1"/>
  <c r="G1872" i="3" s="1"/>
  <c r="W1872" i="3" s="1"/>
  <c r="G2022" i="3" a="1"/>
  <c r="G2022" i="3" s="1"/>
  <c r="W2022" i="3" s="1"/>
  <c r="G2031" i="3" a="1"/>
  <c r="G2031" i="3" s="1"/>
  <c r="W2031" i="3" s="1"/>
  <c r="G2067" i="3" a="1"/>
  <c r="G2067" i="3" s="1"/>
  <c r="W2067" i="3" s="1"/>
  <c r="O1982" i="3" l="1"/>
  <c r="O2163" i="3"/>
  <c r="O2014" i="3"/>
  <c r="O2032" i="3"/>
  <c r="P1988" i="3"/>
  <c r="O2079" i="3"/>
  <c r="P2115" i="3"/>
  <c r="P2012" i="3"/>
  <c r="P2083" i="3"/>
  <c r="P2090" i="3"/>
  <c r="O1939" i="3"/>
  <c r="P1950" i="3"/>
  <c r="N2088" i="3"/>
  <c r="O2088" i="3" s="1"/>
  <c r="N2042" i="3"/>
  <c r="O2042" i="3" s="1"/>
  <c r="N2068" i="3"/>
  <c r="P2068" i="3" s="1"/>
  <c r="N2053" i="3"/>
  <c r="P2053" i="3" s="1"/>
  <c r="N1956" i="3"/>
  <c r="O1956" i="3" s="1"/>
  <c r="N2031" i="3"/>
  <c r="P2031" i="3" s="1"/>
  <c r="P2071" i="3"/>
  <c r="P2208" i="3"/>
  <c r="N2067" i="3"/>
  <c r="O2067" i="3" s="1"/>
  <c r="N2022" i="3"/>
  <c r="O2022" i="3" s="1"/>
  <c r="N2077" i="3"/>
  <c r="O2077" i="3" s="1"/>
  <c r="N1989" i="3"/>
  <c r="O1989" i="3" s="1"/>
  <c r="N1872" i="3"/>
  <c r="O1872" i="3" s="1"/>
  <c r="N2059" i="3"/>
  <c r="P2059" i="3" s="1"/>
  <c r="H1917" i="16"/>
  <c r="P2000" i="3"/>
  <c r="N2062" i="3"/>
  <c r="O2062" i="3" s="1"/>
  <c r="N2028" i="3"/>
  <c r="O2028" i="3" s="1"/>
  <c r="H1961" i="14"/>
  <c r="H2094" i="16"/>
  <c r="H1896" i="14"/>
  <c r="H2060" i="14"/>
  <c r="H1972" i="14"/>
  <c r="H1914" i="14"/>
  <c r="H1992" i="14"/>
  <c r="H2060" i="16"/>
  <c r="H2065" i="16"/>
  <c r="H2094" i="14"/>
  <c r="I2027" i="14"/>
  <c r="J2027" i="14" s="1"/>
  <c r="K2027" i="14" s="1"/>
  <c r="I2027" i="16"/>
  <c r="J2027" i="16" s="1"/>
  <c r="K2027" i="16" s="1"/>
  <c r="G1913" i="14"/>
  <c r="G1913" i="16"/>
  <c r="H1949" i="14"/>
  <c r="H1947" i="14"/>
  <c r="G2003" i="14"/>
  <c r="G2003" i="16"/>
  <c r="G2076" i="14"/>
  <c r="G2076" i="16"/>
  <c r="G1970" i="14"/>
  <c r="G1970" i="16"/>
  <c r="H1961" i="16"/>
  <c r="J1961" i="16"/>
  <c r="K1961" i="16" s="1"/>
  <c r="H1914" i="16"/>
  <c r="J1914" i="16"/>
  <c r="K1914" i="16" s="1"/>
  <c r="G1934" i="14"/>
  <c r="G1934" i="16"/>
  <c r="G1926" i="14"/>
  <c r="G1926" i="16"/>
  <c r="I1995" i="14"/>
  <c r="J1995" i="14" s="1"/>
  <c r="K1995" i="14" s="1"/>
  <c r="I1995" i="16"/>
  <c r="G1903" i="14"/>
  <c r="G1903" i="16"/>
  <c r="H1972" i="16"/>
  <c r="J1972" i="16"/>
  <c r="K1972" i="16" s="1"/>
  <c r="H1991" i="16"/>
  <c r="H1987" i="16"/>
  <c r="J1987" i="16"/>
  <c r="K1987" i="16" s="1"/>
  <c r="H2138" i="16"/>
  <c r="I1951" i="14"/>
  <c r="J1951" i="14" s="1"/>
  <c r="K1951" i="14" s="1"/>
  <c r="I1951" i="16"/>
  <c r="J1951" i="16" s="1"/>
  <c r="K1951" i="16" s="1"/>
  <c r="I2008" i="14"/>
  <c r="J2008" i="14" s="1"/>
  <c r="K2008" i="14" s="1"/>
  <c r="I2008" i="16"/>
  <c r="J2008" i="16" s="1"/>
  <c r="K2008" i="16" s="1"/>
  <c r="I2025" i="14"/>
  <c r="J2025" i="14" s="1"/>
  <c r="K2025" i="14" s="1"/>
  <c r="I2025" i="16"/>
  <c r="J2025" i="16" s="1"/>
  <c r="K2025" i="16" s="1"/>
  <c r="G2154" i="14"/>
  <c r="G2154" i="16"/>
  <c r="G1997" i="14"/>
  <c r="G1997" i="16"/>
  <c r="I1924" i="14"/>
  <c r="J1924" i="14" s="1"/>
  <c r="K1924" i="14" s="1"/>
  <c r="I1924" i="16"/>
  <c r="I1943" i="14"/>
  <c r="J1943" i="14" s="1"/>
  <c r="K1943" i="14" s="1"/>
  <c r="I1943" i="16"/>
  <c r="J1943" i="16" s="1"/>
  <c r="K1943" i="16" s="1"/>
  <c r="I1944" i="14"/>
  <c r="J1944" i="14" s="1"/>
  <c r="K1944" i="14" s="1"/>
  <c r="I1944" i="16"/>
  <c r="J1944" i="16" s="1"/>
  <c r="K1944" i="16" s="1"/>
  <c r="H2065" i="14"/>
  <c r="H1898" i="16"/>
  <c r="J1898" i="16"/>
  <c r="K1898" i="16" s="1"/>
  <c r="H1987" i="14"/>
  <c r="G2007" i="14"/>
  <c r="G2007" i="16"/>
  <c r="G1984" i="14"/>
  <c r="G1984" i="16"/>
  <c r="G1960" i="14"/>
  <c r="G1960" i="16"/>
  <c r="I1983" i="14"/>
  <c r="J1983" i="14" s="1"/>
  <c r="K1983" i="14" s="1"/>
  <c r="I1983" i="16"/>
  <c r="J1983" i="16" s="1"/>
  <c r="K1983" i="16" s="1"/>
  <c r="I1942" i="14"/>
  <c r="J1942" i="14" s="1"/>
  <c r="K1942" i="14" s="1"/>
  <c r="I1942" i="16"/>
  <c r="G2201" i="14"/>
  <c r="G2201" i="16"/>
  <c r="I1906" i="14"/>
  <c r="J1906" i="14" s="1"/>
  <c r="K1906" i="14" s="1"/>
  <c r="I1906" i="16"/>
  <c r="H1992" i="16"/>
  <c r="J1992" i="16"/>
  <c r="K1992" i="16" s="1"/>
  <c r="H1991" i="14"/>
  <c r="H2138" i="14"/>
  <c r="I1843" i="14"/>
  <c r="J1843" i="14" s="1"/>
  <c r="K1843" i="14" s="1"/>
  <c r="I1843" i="16"/>
  <c r="G2074" i="14"/>
  <c r="G2074" i="16"/>
  <c r="I2034" i="14"/>
  <c r="J2034" i="14" s="1"/>
  <c r="K2034" i="14" s="1"/>
  <c r="I2034" i="16"/>
  <c r="J2034" i="16" s="1"/>
  <c r="K2034" i="16" s="1"/>
  <c r="G1963" i="14"/>
  <c r="G1963" i="16"/>
  <c r="I2017" i="14"/>
  <c r="J2017" i="14" s="1"/>
  <c r="K2017" i="14" s="1"/>
  <c r="I2017" i="16"/>
  <c r="H1949" i="16"/>
  <c r="J1949" i="16"/>
  <c r="K1949" i="16" s="1"/>
  <c r="H1947" i="16"/>
  <c r="J1947" i="16"/>
  <c r="K1947" i="16" s="1"/>
  <c r="H1896" i="16"/>
  <c r="J1896" i="16"/>
  <c r="K1896" i="16" s="1"/>
  <c r="H1898" i="14"/>
  <c r="H1917" i="14"/>
  <c r="G1964" i="3" a="1"/>
  <c r="G1964" i="3" s="1"/>
  <c r="W1964" i="3" s="1"/>
  <c r="G2030" i="3" a="1"/>
  <c r="G2030" i="3" s="1"/>
  <c r="W2030" i="3" s="1"/>
  <c r="G2004" i="3" a="1"/>
  <c r="G2004" i="3" s="1"/>
  <c r="W2004" i="3" s="1"/>
  <c r="G2024" i="3" a="1"/>
  <c r="G2024" i="3" s="1"/>
  <c r="W2024" i="3" s="1"/>
  <c r="G2173" i="3" a="1"/>
  <c r="G2173" i="3" s="1"/>
  <c r="W2173" i="3" s="1"/>
  <c r="G2049" i="3" a="1"/>
  <c r="G2049" i="3" s="1"/>
  <c r="W2049" i="3" s="1"/>
  <c r="G2129" i="3" a="1"/>
  <c r="G2129" i="3" s="1"/>
  <c r="W2129" i="3" s="1"/>
  <c r="G2075" i="3" a="1"/>
  <c r="G2075" i="3" s="1"/>
  <c r="W2075" i="3" s="1"/>
  <c r="G2219" i="3" a="1"/>
  <c r="G2219" i="3" s="1"/>
  <c r="W2219" i="3" s="1"/>
  <c r="G2097" i="3" a="1"/>
  <c r="G2097" i="3" s="1"/>
  <c r="W2097" i="3" s="1"/>
  <c r="G1994" i="3" a="1"/>
  <c r="G1994" i="3" s="1"/>
  <c r="W1994" i="3" s="1"/>
  <c r="G1958" i="3" a="1"/>
  <c r="G1958" i="3" s="1"/>
  <c r="W1958" i="3" s="1"/>
  <c r="G2117" i="3" a="1"/>
  <c r="G2117" i="3" s="1"/>
  <c r="W2117" i="3" s="1"/>
  <c r="G2089" i="3" a="1"/>
  <c r="G2089" i="3" s="1"/>
  <c r="W2089" i="3" s="1"/>
  <c r="G2078" i="3" a="1"/>
  <c r="G2078" i="3" s="1"/>
  <c r="W2078" i="3" s="1"/>
  <c r="O2059" i="3" l="1"/>
  <c r="P1989" i="3"/>
  <c r="O2068" i="3"/>
  <c r="O2031" i="3"/>
  <c r="H1924" i="14"/>
  <c r="P2067" i="3"/>
  <c r="O2053" i="3"/>
  <c r="P2028" i="3"/>
  <c r="P2022" i="3"/>
  <c r="P2088" i="3"/>
  <c r="H2034" i="14"/>
  <c r="P1956" i="3"/>
  <c r="P2077" i="3"/>
  <c r="P2042" i="3"/>
  <c r="N2097" i="3"/>
  <c r="P2097" i="3" s="1"/>
  <c r="N2030" i="3"/>
  <c r="O2030" i="3" s="1"/>
  <c r="N2219" i="3"/>
  <c r="P2219" i="3" s="1"/>
  <c r="N1964" i="3"/>
  <c r="O1964" i="3" s="1"/>
  <c r="N2075" i="3"/>
  <c r="O2075" i="3" s="1"/>
  <c r="N2089" i="3"/>
  <c r="O2089" i="3" s="1"/>
  <c r="P2062" i="3"/>
  <c r="N2129" i="3"/>
  <c r="O2129" i="3" s="1"/>
  <c r="N2117" i="3"/>
  <c r="O2117" i="3" s="1"/>
  <c r="N2173" i="3"/>
  <c r="O2173" i="3" s="1"/>
  <c r="N1958" i="3"/>
  <c r="O1958" i="3" s="1"/>
  <c r="N2024" i="3"/>
  <c r="O2024" i="3" s="1"/>
  <c r="P1872" i="3"/>
  <c r="N2078" i="3"/>
  <c r="P2078" i="3" s="1"/>
  <c r="N2049" i="3"/>
  <c r="O2049" i="3" s="1"/>
  <c r="N1994" i="3"/>
  <c r="O1994" i="3" s="1"/>
  <c r="N2004" i="3"/>
  <c r="O2004" i="3" s="1"/>
  <c r="H2027" i="16"/>
  <c r="H1983" i="16"/>
  <c r="H1944" i="16"/>
  <c r="H1942" i="14"/>
  <c r="H1944" i="14"/>
  <c r="H2027" i="14"/>
  <c r="H1943" i="16"/>
  <c r="H1906" i="14"/>
  <c r="G1967" i="14"/>
  <c r="G1967" i="16"/>
  <c r="G1954" i="14"/>
  <c r="G1954" i="16"/>
  <c r="G1996" i="14"/>
  <c r="G1996" i="16"/>
  <c r="G1946" i="14"/>
  <c r="G1946" i="16"/>
  <c r="G2040" i="14"/>
  <c r="G2040" i="16"/>
  <c r="G2029" i="14"/>
  <c r="G2029" i="16"/>
  <c r="H2034" i="16"/>
  <c r="H1843" i="14"/>
  <c r="H1983" i="14"/>
  <c r="H2008" i="14"/>
  <c r="H1995" i="14"/>
  <c r="I2201" i="14"/>
  <c r="J2201" i="14" s="1"/>
  <c r="K2201" i="14" s="1"/>
  <c r="I2201" i="16"/>
  <c r="J2201" i="16" s="1"/>
  <c r="K2201" i="16" s="1"/>
  <c r="I1934" i="14"/>
  <c r="J1934" i="14" s="1"/>
  <c r="K1934" i="14" s="1"/>
  <c r="I1934" i="16"/>
  <c r="G1915" i="14"/>
  <c r="G1915" i="16"/>
  <c r="H1942" i="16"/>
  <c r="J1942" i="16"/>
  <c r="K1942" i="16" s="1"/>
  <c r="H1943" i="14"/>
  <c r="H2025" i="16"/>
  <c r="H1951" i="16"/>
  <c r="I2076" i="14"/>
  <c r="J2076" i="14" s="1"/>
  <c r="K2076" i="14" s="1"/>
  <c r="I2076" i="16"/>
  <c r="I2154" i="14"/>
  <c r="J2154" i="14" s="1"/>
  <c r="K2154" i="14" s="1"/>
  <c r="I2154" i="16"/>
  <c r="J2154" i="16" s="1"/>
  <c r="K2154" i="16" s="1"/>
  <c r="H1924" i="16"/>
  <c r="J1924" i="16"/>
  <c r="K1924" i="16" s="1"/>
  <c r="I1903" i="14"/>
  <c r="J1903" i="14" s="1"/>
  <c r="K1903" i="14" s="1"/>
  <c r="I1903" i="16"/>
  <c r="G1858" i="14"/>
  <c r="G1858" i="16"/>
  <c r="G1965" i="14"/>
  <c r="G1965" i="16"/>
  <c r="I1970" i="14"/>
  <c r="J1970" i="14" s="1"/>
  <c r="K1970" i="14" s="1"/>
  <c r="I1970" i="16"/>
  <c r="I1960" i="14"/>
  <c r="J1960" i="14" s="1"/>
  <c r="K1960" i="14" s="1"/>
  <c r="I1960" i="16"/>
  <c r="H2017" i="16"/>
  <c r="J2017" i="16"/>
  <c r="K2017" i="16" s="1"/>
  <c r="I1963" i="14"/>
  <c r="J1963" i="14" s="1"/>
  <c r="K1963" i="14" s="1"/>
  <c r="I1963" i="16"/>
  <c r="G2048" i="14"/>
  <c r="G2048" i="16"/>
  <c r="G2019" i="14"/>
  <c r="G2019" i="16"/>
  <c r="I1984" i="14"/>
  <c r="J1984" i="14" s="1"/>
  <c r="K1984" i="14" s="1"/>
  <c r="I1984" i="16"/>
  <c r="I2007" i="14"/>
  <c r="J2007" i="14" s="1"/>
  <c r="K2007" i="14" s="1"/>
  <c r="I2007" i="16"/>
  <c r="J2007" i="16" s="1"/>
  <c r="K2007" i="16" s="1"/>
  <c r="H2017" i="14"/>
  <c r="H1906" i="16"/>
  <c r="J1906" i="16"/>
  <c r="K1906" i="16" s="1"/>
  <c r="H2025" i="14"/>
  <c r="H1951" i="14"/>
  <c r="G1957" i="14"/>
  <c r="G1957" i="16"/>
  <c r="I1997" i="14"/>
  <c r="J1997" i="14" s="1"/>
  <c r="K1997" i="14" s="1"/>
  <c r="I1997" i="16"/>
  <c r="I1926" i="14"/>
  <c r="J1926" i="14" s="1"/>
  <c r="K1926" i="14" s="1"/>
  <c r="I1926" i="16"/>
  <c r="I2074" i="14"/>
  <c r="J2074" i="14" s="1"/>
  <c r="K2074" i="14" s="1"/>
  <c r="I2074" i="16"/>
  <c r="J2074" i="16" s="1"/>
  <c r="K2074" i="16" s="1"/>
  <c r="G2018" i="14"/>
  <c r="G2018" i="16"/>
  <c r="G2035" i="14"/>
  <c r="G2035" i="16"/>
  <c r="I1913" i="14"/>
  <c r="J1913" i="14" s="1"/>
  <c r="K1913" i="14" s="1"/>
  <c r="I1913" i="16"/>
  <c r="I2003" i="14"/>
  <c r="J2003" i="14" s="1"/>
  <c r="K2003" i="14" s="1"/>
  <c r="I2003" i="16"/>
  <c r="H1843" i="16"/>
  <c r="J1843" i="16"/>
  <c r="K1843" i="16" s="1"/>
  <c r="H2008" i="16"/>
  <c r="H1995" i="16"/>
  <c r="J1995" i="16"/>
  <c r="K1995" i="16" s="1"/>
  <c r="G2116" i="3" a="1"/>
  <c r="G2116" i="3" s="1"/>
  <c r="W2116" i="3" s="1"/>
  <c r="G2066" i="3" a="1"/>
  <c r="G2066" i="3" s="1"/>
  <c r="W2066" i="3" s="1"/>
  <c r="G2092" i="3" a="1"/>
  <c r="G2092" i="3" s="1"/>
  <c r="W2092" i="3" s="1"/>
  <c r="G2057" i="3" a="1"/>
  <c r="G2057" i="3" s="1"/>
  <c r="W2057" i="3" s="1"/>
  <c r="G2091" i="3" a="1"/>
  <c r="G2091" i="3" s="1"/>
  <c r="W2091" i="3" s="1"/>
  <c r="G2005" i="3" a="1"/>
  <c r="G2005" i="3" s="1"/>
  <c r="W2005" i="3" s="1"/>
  <c r="G2103" i="3" a="1"/>
  <c r="G2103" i="3" s="1"/>
  <c r="W2103" i="3" s="1"/>
  <c r="G2041" i="3" a="1"/>
  <c r="G2041" i="3" s="1"/>
  <c r="W2041" i="3" s="1"/>
  <c r="G2045" i="3" a="1"/>
  <c r="G2045" i="3" s="1"/>
  <c r="W2045" i="3" s="1"/>
  <c r="G1974" i="3" a="1"/>
  <c r="G1974" i="3" s="1"/>
  <c r="W1974" i="3" s="1"/>
  <c r="G2046" i="3" a="1"/>
  <c r="G2046" i="3" s="1"/>
  <c r="W2046" i="3" s="1"/>
  <c r="G2082" i="3" a="1"/>
  <c r="G2082" i="3" s="1"/>
  <c r="W2082" i="3" s="1"/>
  <c r="G2176" i="3" a="1"/>
  <c r="G2176" i="3" s="1"/>
  <c r="W2176" i="3" s="1"/>
  <c r="G2159" i="3" a="1"/>
  <c r="G2159" i="3" s="1"/>
  <c r="W2159" i="3" s="1"/>
  <c r="P2075" i="3" l="1"/>
  <c r="P1964" i="3"/>
  <c r="O2097" i="3"/>
  <c r="P2004" i="3"/>
  <c r="P2049" i="3"/>
  <c r="O2219" i="3"/>
  <c r="P2089" i="3"/>
  <c r="P1958" i="3"/>
  <c r="P2030" i="3"/>
  <c r="P2173" i="3"/>
  <c r="O2078" i="3"/>
  <c r="P1994" i="3"/>
  <c r="P2117" i="3"/>
  <c r="N2041" i="3"/>
  <c r="P2041" i="3" s="1"/>
  <c r="N2103" i="3"/>
  <c r="O2103" i="3" s="1"/>
  <c r="P2024" i="3"/>
  <c r="P2129" i="3"/>
  <c r="N2159" i="3"/>
  <c r="P2159" i="3" s="1"/>
  <c r="N2005" i="3"/>
  <c r="O2005" i="3" s="1"/>
  <c r="H2007" i="16"/>
  <c r="N2176" i="3"/>
  <c r="P2176" i="3" s="1"/>
  <c r="N2082" i="3"/>
  <c r="P2082" i="3" s="1"/>
  <c r="N2057" i="3"/>
  <c r="O2057" i="3" s="1"/>
  <c r="N2092" i="3"/>
  <c r="O2092" i="3" s="1"/>
  <c r="N2046" i="3"/>
  <c r="O2046" i="3" s="1"/>
  <c r="N1974" i="3"/>
  <c r="P1974" i="3" s="1"/>
  <c r="N2066" i="3"/>
  <c r="P2066" i="3" s="1"/>
  <c r="N2116" i="3"/>
  <c r="O2116" i="3" s="1"/>
  <c r="N2091" i="3"/>
  <c r="O2091" i="3" s="1"/>
  <c r="N2045" i="3"/>
  <c r="O2045" i="3" s="1"/>
  <c r="H2074" i="14"/>
  <c r="H2154" i="14"/>
  <c r="H2074" i="16"/>
  <c r="H2154" i="16"/>
  <c r="H1913" i="14"/>
  <c r="H1960" i="14"/>
  <c r="H2003" i="14"/>
  <c r="H1970" i="14"/>
  <c r="H2201" i="16"/>
  <c r="G2163" i="14"/>
  <c r="G2163" i="16"/>
  <c r="I2018" i="14"/>
  <c r="J2018" i="14" s="1"/>
  <c r="K2018" i="14" s="1"/>
  <c r="I2018" i="16"/>
  <c r="J2018" i="16" s="1"/>
  <c r="K2018" i="16" s="1"/>
  <c r="G1982" i="14"/>
  <c r="G1982" i="16"/>
  <c r="I1915" i="14"/>
  <c r="J1915" i="14" s="1"/>
  <c r="K1915" i="14" s="1"/>
  <c r="I1915" i="16"/>
  <c r="I1858" i="14"/>
  <c r="J1858" i="14" s="1"/>
  <c r="K1858" i="14" s="1"/>
  <c r="I1858" i="16"/>
  <c r="G2115" i="14"/>
  <c r="G2115" i="16"/>
  <c r="I1965" i="14"/>
  <c r="J1965" i="14" s="1"/>
  <c r="K1965" i="14" s="1"/>
  <c r="I1965" i="16"/>
  <c r="I1996" i="14"/>
  <c r="J1996" i="14" s="1"/>
  <c r="K1996" i="14" s="1"/>
  <c r="I1996" i="16"/>
  <c r="H2003" i="16"/>
  <c r="J2003" i="16"/>
  <c r="K2003" i="16" s="1"/>
  <c r="H1934" i="16"/>
  <c r="J1934" i="16"/>
  <c r="K1934" i="16" s="1"/>
  <c r="I1957" i="14"/>
  <c r="J1957" i="14" s="1"/>
  <c r="K1957" i="14" s="1"/>
  <c r="I1957" i="16"/>
  <c r="I1946" i="14"/>
  <c r="J1946" i="14" s="1"/>
  <c r="K1946" i="14" s="1"/>
  <c r="I1946" i="16"/>
  <c r="H1997" i="16"/>
  <c r="J1997" i="16"/>
  <c r="K1997" i="16" s="1"/>
  <c r="H1984" i="14"/>
  <c r="H1934" i="14"/>
  <c r="G2079" i="14"/>
  <c r="G2079" i="16"/>
  <c r="G2071" i="14"/>
  <c r="G2071" i="16"/>
  <c r="G2032" i="14"/>
  <c r="G2032" i="16"/>
  <c r="H1913" i="16"/>
  <c r="J1913" i="16"/>
  <c r="K1913" i="16" s="1"/>
  <c r="H1997" i="14"/>
  <c r="H1960" i="16"/>
  <c r="J1960" i="16"/>
  <c r="K1960" i="16" s="1"/>
  <c r="I1967" i="14"/>
  <c r="J1967" i="14" s="1"/>
  <c r="K1967" i="14" s="1"/>
  <c r="I1967" i="16"/>
  <c r="J1967" i="16" s="1"/>
  <c r="K1967" i="16" s="1"/>
  <c r="G2208" i="14"/>
  <c r="G2208" i="16"/>
  <c r="G2014" i="14"/>
  <c r="G2014" i="16"/>
  <c r="I2035" i="14"/>
  <c r="J2035" i="14" s="1"/>
  <c r="K2035" i="14" s="1"/>
  <c r="I2035" i="16"/>
  <c r="J2035" i="16" s="1"/>
  <c r="K2035" i="16" s="1"/>
  <c r="I2040" i="14"/>
  <c r="J2040" i="14" s="1"/>
  <c r="K2040" i="14" s="1"/>
  <c r="I2040" i="16"/>
  <c r="J2040" i="16" s="1"/>
  <c r="K2040" i="16" s="1"/>
  <c r="G1988" i="14"/>
  <c r="G1988" i="16"/>
  <c r="G2012" i="14"/>
  <c r="G2012" i="16"/>
  <c r="G2090" i="14"/>
  <c r="G2090" i="16"/>
  <c r="I2029" i="14"/>
  <c r="J2029" i="14" s="1"/>
  <c r="K2029" i="14" s="1"/>
  <c r="I2029" i="16"/>
  <c r="J2029" i="16" s="1"/>
  <c r="K2029" i="16" s="1"/>
  <c r="G2083" i="14"/>
  <c r="G2083" i="16"/>
  <c r="H1926" i="16"/>
  <c r="J1926" i="16"/>
  <c r="K1926" i="16" s="1"/>
  <c r="H2007" i="14"/>
  <c r="H1963" i="16"/>
  <c r="J1963" i="16"/>
  <c r="K1963" i="16" s="1"/>
  <c r="H1970" i="16"/>
  <c r="J1970" i="16"/>
  <c r="K1970" i="16" s="1"/>
  <c r="H2076" i="16"/>
  <c r="J2076" i="16"/>
  <c r="K2076" i="16" s="1"/>
  <c r="H2201" i="14"/>
  <c r="I2019" i="14"/>
  <c r="J2019" i="14" s="1"/>
  <c r="K2019" i="14" s="1"/>
  <c r="I2019" i="16"/>
  <c r="J2019" i="16" s="1"/>
  <c r="K2019" i="16" s="1"/>
  <c r="G1950" i="14"/>
  <c r="G1950" i="16"/>
  <c r="H1903" i="16"/>
  <c r="J1903" i="16"/>
  <c r="K1903" i="16" s="1"/>
  <c r="I2048" i="14"/>
  <c r="J2048" i="14" s="1"/>
  <c r="K2048" i="14" s="1"/>
  <c r="I2048" i="16"/>
  <c r="J2048" i="16" s="1"/>
  <c r="K2048" i="16" s="1"/>
  <c r="G1939" i="14"/>
  <c r="G1939" i="16"/>
  <c r="I1954" i="14"/>
  <c r="J1954" i="14" s="1"/>
  <c r="K1954" i="14" s="1"/>
  <c r="I1954" i="16"/>
  <c r="G2000" i="14"/>
  <c r="G2000" i="16"/>
  <c r="H1926" i="14"/>
  <c r="H1984" i="16"/>
  <c r="J1984" i="16"/>
  <c r="K1984" i="16" s="1"/>
  <c r="H1963" i="14"/>
  <c r="H1903" i="14"/>
  <c r="H2076" i="14"/>
  <c r="G2109" i="3" a="1"/>
  <c r="G2109" i="3" s="1"/>
  <c r="W2109" i="3" s="1"/>
  <c r="G2037" i="3" a="1"/>
  <c r="G2037" i="3" s="1"/>
  <c r="W2037" i="3" s="1"/>
  <c r="G2085" i="3" a="1"/>
  <c r="G2085" i="3" s="1"/>
  <c r="W2085" i="3" s="1"/>
  <c r="G1976" i="3" a="1"/>
  <c r="G1976" i="3" s="1"/>
  <c r="W1976" i="3" s="1"/>
  <c r="G2010" i="3" a="1"/>
  <c r="G2010" i="3" s="1"/>
  <c r="W2010" i="3" s="1"/>
  <c r="G2190" i="3" a="1"/>
  <c r="G2190" i="3" s="1"/>
  <c r="W2190" i="3" s="1"/>
  <c r="G2063" i="3" a="1"/>
  <c r="G2063" i="3" s="1"/>
  <c r="W2063" i="3" s="1"/>
  <c r="G2139" i="3" a="1"/>
  <c r="G2139" i="3" s="1"/>
  <c r="W2139" i="3" s="1"/>
  <c r="G2081" i="3" a="1"/>
  <c r="G2081" i="3" s="1"/>
  <c r="W2081" i="3" s="1"/>
  <c r="G2144" i="3" a="1"/>
  <c r="G2144" i="3" s="1"/>
  <c r="W2144" i="3" s="1"/>
  <c r="G2255" i="3" a="1"/>
  <c r="G2255" i="3" s="1"/>
  <c r="W2255" i="3" s="1"/>
  <c r="G2238" i="3" a="1"/>
  <c r="G2238" i="3" s="1"/>
  <c r="W2238" i="3" s="1"/>
  <c r="G2023" i="3" a="1"/>
  <c r="G2023" i="3" s="1"/>
  <c r="W2023" i="3" s="1"/>
  <c r="G2093" i="3" a="1"/>
  <c r="G2093" i="3" s="1"/>
  <c r="W2093" i="3" s="1"/>
  <c r="G2043" i="3" a="1"/>
  <c r="G2043" i="3" s="1"/>
  <c r="W2043" i="3" s="1"/>
  <c r="O2041" i="3" l="1"/>
  <c r="O2159" i="3"/>
  <c r="O2066" i="3"/>
  <c r="O1974" i="3"/>
  <c r="O2176" i="3"/>
  <c r="P2046" i="3"/>
  <c r="P2005" i="3"/>
  <c r="P2103" i="3"/>
  <c r="P2092" i="3"/>
  <c r="P2116" i="3"/>
  <c r="P2091" i="3"/>
  <c r="N2081" i="3"/>
  <c r="O2081" i="3" s="1"/>
  <c r="N2109" i="3"/>
  <c r="O2109" i="3" s="1"/>
  <c r="O2082" i="3"/>
  <c r="N2139" i="3"/>
  <c r="O2139" i="3" s="1"/>
  <c r="H1967" i="16"/>
  <c r="N2063" i="3"/>
  <c r="O2063" i="3" s="1"/>
  <c r="N2093" i="3"/>
  <c r="O2093" i="3" s="1"/>
  <c r="N2190" i="3"/>
  <c r="P2190" i="3" s="1"/>
  <c r="P2045" i="3"/>
  <c r="N2023" i="3"/>
  <c r="O2023" i="3" s="1"/>
  <c r="N2010" i="3"/>
  <c r="O2010" i="3" s="1"/>
  <c r="N2043" i="3"/>
  <c r="O2043" i="3" s="1"/>
  <c r="N1976" i="3"/>
  <c r="P1976" i="3" s="1"/>
  <c r="P2057" i="3"/>
  <c r="N2255" i="3"/>
  <c r="O2255" i="3" s="1"/>
  <c r="N2085" i="3"/>
  <c r="P2085" i="3" s="1"/>
  <c r="N2238" i="3"/>
  <c r="P2238" i="3" s="1"/>
  <c r="N2144" i="3"/>
  <c r="O2144" i="3" s="1"/>
  <c r="N2037" i="3"/>
  <c r="O2037" i="3" s="1"/>
  <c r="H2018" i="16"/>
  <c r="H2035" i="16"/>
  <c r="H2048" i="14"/>
  <c r="H2035" i="14"/>
  <c r="H1967" i="14"/>
  <c r="H1858" i="14"/>
  <c r="H1946" i="14"/>
  <c r="H2029" i="14"/>
  <c r="H2019" i="14"/>
  <c r="G2068" i="14"/>
  <c r="G2068" i="16"/>
  <c r="G1989" i="14"/>
  <c r="G1989" i="16"/>
  <c r="G2028" i="14"/>
  <c r="G2028" i="16"/>
  <c r="H2040" i="16"/>
  <c r="H1946" i="16"/>
  <c r="J1946" i="16"/>
  <c r="K1946" i="16" s="1"/>
  <c r="G1872" i="14"/>
  <c r="G1872" i="16"/>
  <c r="H1996" i="16"/>
  <c r="J1996" i="16"/>
  <c r="K1996" i="16" s="1"/>
  <c r="H1858" i="16"/>
  <c r="J1858" i="16"/>
  <c r="K1858" i="16" s="1"/>
  <c r="I1982" i="14"/>
  <c r="J1982" i="14" s="1"/>
  <c r="K1982" i="14" s="1"/>
  <c r="I1982" i="16"/>
  <c r="H1954" i="16"/>
  <c r="J1954" i="16"/>
  <c r="K1954" i="16" s="1"/>
  <c r="I2012" i="14"/>
  <c r="J2012" i="14" s="1"/>
  <c r="K2012" i="14" s="1"/>
  <c r="I2012" i="16"/>
  <c r="J2012" i="16" s="1"/>
  <c r="K2012" i="16" s="1"/>
  <c r="H2040" i="14"/>
  <c r="H1957" i="16"/>
  <c r="J1957" i="16"/>
  <c r="K1957" i="16" s="1"/>
  <c r="H1996" i="14"/>
  <c r="I2208" i="14"/>
  <c r="J2208" i="14" s="1"/>
  <c r="K2208" i="14" s="1"/>
  <c r="I2208" i="16"/>
  <c r="J2208" i="16" s="1"/>
  <c r="K2208" i="16" s="1"/>
  <c r="I1988" i="14"/>
  <c r="J1988" i="14" s="1"/>
  <c r="K1988" i="14" s="1"/>
  <c r="I1988" i="16"/>
  <c r="G2062" i="14"/>
  <c r="G2062" i="16"/>
  <c r="H1954" i="14"/>
  <c r="I2115" i="14"/>
  <c r="J2115" i="14" s="1"/>
  <c r="K2115" i="14" s="1"/>
  <c r="I2115" i="16"/>
  <c r="J2115" i="16" s="1"/>
  <c r="K2115" i="16" s="1"/>
  <c r="I2071" i="14"/>
  <c r="J2071" i="14" s="1"/>
  <c r="K2071" i="14" s="1"/>
  <c r="I2071" i="16"/>
  <c r="J2071" i="16" s="1"/>
  <c r="K2071" i="16" s="1"/>
  <c r="G2022" i="14"/>
  <c r="G2022" i="16"/>
  <c r="G2053" i="14"/>
  <c r="G2053" i="16"/>
  <c r="I2079" i="14"/>
  <c r="J2079" i="14" s="1"/>
  <c r="K2079" i="14" s="1"/>
  <c r="I2079" i="16"/>
  <c r="H1957" i="14"/>
  <c r="H1965" i="16"/>
  <c r="J1965" i="16"/>
  <c r="K1965" i="16" s="1"/>
  <c r="H1915" i="16"/>
  <c r="J1915" i="16"/>
  <c r="K1915" i="16" s="1"/>
  <c r="H2018" i="14"/>
  <c r="I2090" i="14"/>
  <c r="J2090" i="14" s="1"/>
  <c r="K2090" i="14" s="1"/>
  <c r="I2090" i="16"/>
  <c r="J2090" i="16" s="1"/>
  <c r="K2090" i="16" s="1"/>
  <c r="G2077" i="14"/>
  <c r="G2077" i="16"/>
  <c r="G2088" i="14"/>
  <c r="G2088" i="16"/>
  <c r="I2032" i="14"/>
  <c r="J2032" i="14" s="1"/>
  <c r="K2032" i="14" s="1"/>
  <c r="I2032" i="16"/>
  <c r="G2059" i="14"/>
  <c r="G2059" i="16"/>
  <c r="I2083" i="14"/>
  <c r="J2083" i="14" s="1"/>
  <c r="K2083" i="14" s="1"/>
  <c r="I2083" i="16"/>
  <c r="J2083" i="16" s="1"/>
  <c r="K2083" i="16" s="1"/>
  <c r="G2067" i="14"/>
  <c r="G2067" i="16"/>
  <c r="G2031" i="14"/>
  <c r="G2031" i="16"/>
  <c r="I1950" i="14"/>
  <c r="J1950" i="14" s="1"/>
  <c r="K1950" i="14" s="1"/>
  <c r="I1950" i="16"/>
  <c r="I2014" i="14"/>
  <c r="J2014" i="14" s="1"/>
  <c r="K2014" i="14" s="1"/>
  <c r="I2014" i="16"/>
  <c r="J2014" i="16" s="1"/>
  <c r="K2014" i="16" s="1"/>
  <c r="G2042" i="14"/>
  <c r="G2042" i="16"/>
  <c r="I1939" i="14"/>
  <c r="J1939" i="14" s="1"/>
  <c r="K1939" i="14" s="1"/>
  <c r="I1939" i="16"/>
  <c r="G1956" i="14"/>
  <c r="G1956" i="16"/>
  <c r="I2163" i="14"/>
  <c r="J2163" i="14" s="1"/>
  <c r="K2163" i="14" s="1"/>
  <c r="I2163" i="16"/>
  <c r="J2163" i="16" s="1"/>
  <c r="K2163" i="16" s="1"/>
  <c r="I2000" i="14"/>
  <c r="J2000" i="14" s="1"/>
  <c r="K2000" i="14" s="1"/>
  <c r="I2000" i="16"/>
  <c r="H2048" i="16"/>
  <c r="H2019" i="16"/>
  <c r="H2029" i="16"/>
  <c r="H1965" i="14"/>
  <c r="H1915" i="14"/>
  <c r="G1986" i="3" a="1"/>
  <c r="G1986" i="3" s="1"/>
  <c r="W1986" i="3" s="1"/>
  <c r="G2096" i="3" a="1"/>
  <c r="G2096" i="3" s="1"/>
  <c r="W2096" i="3" s="1"/>
  <c r="G2050" i="3" a="1"/>
  <c r="G2050" i="3" s="1"/>
  <c r="W2050" i="3" s="1"/>
  <c r="G2108" i="3" a="1"/>
  <c r="G2108" i="3" s="1"/>
  <c r="W2108" i="3" s="1"/>
  <c r="G2192" i="3" a="1"/>
  <c r="G2192" i="3" s="1"/>
  <c r="W2192" i="3" s="1"/>
  <c r="G2132" i="3" a="1"/>
  <c r="G2132" i="3" s="1"/>
  <c r="W2132" i="3" s="1"/>
  <c r="G2084" i="3" a="1"/>
  <c r="G2084" i="3" s="1"/>
  <c r="W2084" i="3" s="1"/>
  <c r="G2107" i="3" a="1"/>
  <c r="G2107" i="3" s="1"/>
  <c r="W2107" i="3" s="1"/>
  <c r="G2011" i="3" a="1"/>
  <c r="G2011" i="3" s="1"/>
  <c r="W2011" i="3" s="1"/>
  <c r="G2119" i="3" a="1"/>
  <c r="G2119" i="3" s="1"/>
  <c r="W2119" i="3" s="1"/>
  <c r="G2104" i="3" a="1"/>
  <c r="G2104" i="3" s="1"/>
  <c r="W2104" i="3" s="1"/>
  <c r="G2168" i="3" a="1"/>
  <c r="G2168" i="3" s="1"/>
  <c r="W2168" i="3" s="1"/>
  <c r="G2061" i="3" a="1"/>
  <c r="G2061" i="3" s="1"/>
  <c r="W2061" i="3" s="1"/>
  <c r="G2056" i="3" a="1"/>
  <c r="G2056" i="3" s="1"/>
  <c r="W2056" i="3" s="1"/>
  <c r="P2093" i="3" l="1"/>
  <c r="P2109" i="3"/>
  <c r="P2010" i="3"/>
  <c r="O2190" i="3"/>
  <c r="O2085" i="3"/>
  <c r="O2238" i="3"/>
  <c r="P2043" i="3"/>
  <c r="P2081" i="3"/>
  <c r="P2255" i="3"/>
  <c r="P2063" i="3"/>
  <c r="P2037" i="3"/>
  <c r="O1976" i="3"/>
  <c r="N2168" i="3"/>
  <c r="O2168" i="3" s="1"/>
  <c r="N2104" i="3"/>
  <c r="P2104" i="3" s="1"/>
  <c r="N2096" i="3"/>
  <c r="O2096" i="3" s="1"/>
  <c r="N2050" i="3"/>
  <c r="O2050" i="3" s="1"/>
  <c r="N2011" i="3"/>
  <c r="O2011" i="3" s="1"/>
  <c r="N1986" i="3"/>
  <c r="O1986" i="3" s="1"/>
  <c r="P2144" i="3"/>
  <c r="P2023" i="3"/>
  <c r="N2119" i="3"/>
  <c r="O2119" i="3" s="1"/>
  <c r="N2107" i="3"/>
  <c r="O2107" i="3" s="1"/>
  <c r="N2108" i="3"/>
  <c r="O2108" i="3" s="1"/>
  <c r="N2084" i="3"/>
  <c r="P2084" i="3" s="1"/>
  <c r="P2139" i="3"/>
  <c r="N2132" i="3"/>
  <c r="P2132" i="3" s="1"/>
  <c r="N2056" i="3"/>
  <c r="P2056" i="3" s="1"/>
  <c r="N2061" i="3"/>
  <c r="P2061" i="3" s="1"/>
  <c r="N2192" i="3"/>
  <c r="P2192" i="3" s="1"/>
  <c r="H2163" i="16"/>
  <c r="H2012" i="16"/>
  <c r="H2115" i="16"/>
  <c r="H2208" i="16"/>
  <c r="H2071" i="16"/>
  <c r="H1950" i="14"/>
  <c r="H2032" i="14"/>
  <c r="H2083" i="16"/>
  <c r="H2000" i="14"/>
  <c r="H1988" i="14"/>
  <c r="H2012" i="14"/>
  <c r="G2049" i="14"/>
  <c r="G2049" i="16"/>
  <c r="G2117" i="14"/>
  <c r="G2117" i="16"/>
  <c r="H2163" i="14"/>
  <c r="H2014" i="16"/>
  <c r="H2090" i="16"/>
  <c r="H2115" i="14"/>
  <c r="I2053" i="14"/>
  <c r="J2053" i="14" s="1"/>
  <c r="K2053" i="14" s="1"/>
  <c r="I2053" i="16"/>
  <c r="J2053" i="16" s="1"/>
  <c r="K2053" i="16" s="1"/>
  <c r="G2129" i="14"/>
  <c r="G2129" i="16"/>
  <c r="I2077" i="14"/>
  <c r="J2077" i="14" s="1"/>
  <c r="K2077" i="14" s="1"/>
  <c r="I2077" i="16"/>
  <c r="J2077" i="16" s="1"/>
  <c r="K2077" i="16" s="1"/>
  <c r="H2032" i="16"/>
  <c r="J2032" i="16"/>
  <c r="K2032" i="16" s="1"/>
  <c r="G2097" i="14"/>
  <c r="G2097" i="16"/>
  <c r="G2024" i="14"/>
  <c r="G2024" i="16"/>
  <c r="I2088" i="14"/>
  <c r="J2088" i="14" s="1"/>
  <c r="K2088" i="14" s="1"/>
  <c r="I2088" i="16"/>
  <c r="I1956" i="14"/>
  <c r="J1956" i="14" s="1"/>
  <c r="K1956" i="14" s="1"/>
  <c r="I1956" i="16"/>
  <c r="I1872" i="14"/>
  <c r="J1872" i="14" s="1"/>
  <c r="K1872" i="14" s="1"/>
  <c r="I1872" i="16"/>
  <c r="H2000" i="16"/>
  <c r="J2000" i="16"/>
  <c r="K2000" i="16" s="1"/>
  <c r="H2014" i="14"/>
  <c r="H2079" i="16"/>
  <c r="J2079" i="16"/>
  <c r="K2079" i="16" s="1"/>
  <c r="H2208" i="14"/>
  <c r="G1964" i="14"/>
  <c r="G1964" i="16"/>
  <c r="H1939" i="16"/>
  <c r="J1939" i="16"/>
  <c r="K1939" i="16" s="1"/>
  <c r="H2090" i="14"/>
  <c r="I2022" i="14"/>
  <c r="J2022" i="14" s="1"/>
  <c r="K2022" i="14" s="1"/>
  <c r="I2022" i="16"/>
  <c r="I2031" i="14"/>
  <c r="J2031" i="14" s="1"/>
  <c r="K2031" i="14" s="1"/>
  <c r="I2031" i="16"/>
  <c r="G2173" i="14"/>
  <c r="G2173" i="16"/>
  <c r="G2089" i="14"/>
  <c r="G2089" i="16"/>
  <c r="G2078" i="14"/>
  <c r="G2078" i="16"/>
  <c r="H1950" i="16"/>
  <c r="J1950" i="16"/>
  <c r="K1950" i="16" s="1"/>
  <c r="H2079" i="14"/>
  <c r="H2071" i="14"/>
  <c r="H1988" i="16"/>
  <c r="J1988" i="16"/>
  <c r="K1988" i="16" s="1"/>
  <c r="G2004" i="14"/>
  <c r="G2004" i="16"/>
  <c r="I2042" i="14"/>
  <c r="J2042" i="14" s="1"/>
  <c r="K2042" i="14" s="1"/>
  <c r="I2042" i="16"/>
  <c r="J2042" i="16" s="1"/>
  <c r="K2042" i="16" s="1"/>
  <c r="G2219" i="14"/>
  <c r="G2219" i="16"/>
  <c r="G1994" i="14"/>
  <c r="G1994" i="16"/>
  <c r="I2059" i="14"/>
  <c r="J2059" i="14" s="1"/>
  <c r="K2059" i="14" s="1"/>
  <c r="I2059" i="16"/>
  <c r="J2059" i="16" s="1"/>
  <c r="K2059" i="16" s="1"/>
  <c r="H1939" i="14"/>
  <c r="H1982" i="16"/>
  <c r="J1982" i="16"/>
  <c r="K1982" i="16" s="1"/>
  <c r="I2067" i="14"/>
  <c r="J2067" i="14" s="1"/>
  <c r="K2067" i="14" s="1"/>
  <c r="I2067" i="16"/>
  <c r="G1958" i="14"/>
  <c r="G1958" i="16"/>
  <c r="I2062" i="14"/>
  <c r="J2062" i="14" s="1"/>
  <c r="K2062" i="14" s="1"/>
  <c r="I2062" i="16"/>
  <c r="J2062" i="16" s="1"/>
  <c r="K2062" i="16" s="1"/>
  <c r="I2028" i="14"/>
  <c r="J2028" i="14" s="1"/>
  <c r="K2028" i="14" s="1"/>
  <c r="I2028" i="16"/>
  <c r="J2028" i="16" s="1"/>
  <c r="K2028" i="16" s="1"/>
  <c r="G2030" i="14"/>
  <c r="G2030" i="16"/>
  <c r="G2075" i="14"/>
  <c r="G2075" i="16"/>
  <c r="I1989" i="14"/>
  <c r="J1989" i="14" s="1"/>
  <c r="K1989" i="14" s="1"/>
  <c r="I1989" i="16"/>
  <c r="I2068" i="14"/>
  <c r="J2068" i="14" s="1"/>
  <c r="K2068" i="14" s="1"/>
  <c r="I2068" i="16"/>
  <c r="H2083" i="14"/>
  <c r="H1982" i="14"/>
  <c r="G2058" i="3" a="1"/>
  <c r="G2058" i="3" s="1"/>
  <c r="W2058" i="3" s="1"/>
  <c r="G2158" i="3" a="1"/>
  <c r="G2158" i="3" s="1"/>
  <c r="W2158" i="3" s="1"/>
  <c r="G2146" i="3" a="1"/>
  <c r="G2146" i="3" s="1"/>
  <c r="W2146" i="3" s="1"/>
  <c r="G2118" i="3" a="1"/>
  <c r="G2118" i="3" s="1"/>
  <c r="W2118" i="3" s="1"/>
  <c r="G2072" i="3" a="1"/>
  <c r="G2072" i="3" s="1"/>
  <c r="W2072" i="3" s="1"/>
  <c r="G2300" i="3" a="1"/>
  <c r="G2300" i="3" s="1"/>
  <c r="W2300" i="3" s="1"/>
  <c r="G2268" i="3" a="1"/>
  <c r="G2268" i="3" s="1"/>
  <c r="W2268" i="3" s="1"/>
  <c r="G2055" i="3" a="1"/>
  <c r="G2055" i="3" s="1"/>
  <c r="W2055" i="3" s="1"/>
  <c r="G2178" i="3" a="1"/>
  <c r="G2178" i="3" s="1"/>
  <c r="W2178" i="3" s="1"/>
  <c r="G2263" i="3" a="1"/>
  <c r="G2263" i="3" s="1"/>
  <c r="W2263" i="3" s="1"/>
  <c r="G2099" i="3" a="1"/>
  <c r="G2099" i="3" s="1"/>
  <c r="W2099" i="3" s="1"/>
  <c r="G2095" i="3" a="1"/>
  <c r="G2095" i="3" s="1"/>
  <c r="W2095" i="3" s="1"/>
  <c r="G2070" i="3" a="1"/>
  <c r="G2070" i="3" s="1"/>
  <c r="W2070" i="3" s="1"/>
  <c r="G2036" i="3" a="1"/>
  <c r="G2036" i="3" s="1"/>
  <c r="W2036" i="3" s="1"/>
  <c r="G2105" i="3" a="1"/>
  <c r="G2105" i="3" s="1"/>
  <c r="W2105" i="3" s="1"/>
  <c r="P2108" i="3" l="1"/>
  <c r="O2084" i="3"/>
  <c r="O2132" i="3"/>
  <c r="O2061" i="3"/>
  <c r="O2056" i="3"/>
  <c r="P2168" i="3"/>
  <c r="P2096" i="3"/>
  <c r="P1986" i="3"/>
  <c r="P2011" i="3"/>
  <c r="P2107" i="3"/>
  <c r="O2104" i="3"/>
  <c r="N2118" i="3"/>
  <c r="P2118" i="3" s="1"/>
  <c r="O2192" i="3"/>
  <c r="N2095" i="3"/>
  <c r="O2095" i="3" s="1"/>
  <c r="N2099" i="3"/>
  <c r="O2099" i="3" s="1"/>
  <c r="N2146" i="3"/>
  <c r="P2146" i="3" s="1"/>
  <c r="H2062" i="14"/>
  <c r="N2178" i="3"/>
  <c r="O2178" i="3" s="1"/>
  <c r="N2058" i="3"/>
  <c r="P2058" i="3" s="1"/>
  <c r="N2263" i="3"/>
  <c r="P2263" i="3" s="1"/>
  <c r="N2055" i="3"/>
  <c r="P2055" i="3" s="1"/>
  <c r="N2158" i="3"/>
  <c r="O2158" i="3" s="1"/>
  <c r="N2105" i="3"/>
  <c r="O2105" i="3" s="1"/>
  <c r="N2268" i="3"/>
  <c r="O2268" i="3" s="1"/>
  <c r="P2119" i="3"/>
  <c r="P2050" i="3"/>
  <c r="N2036" i="3"/>
  <c r="O2036" i="3" s="1"/>
  <c r="N2300" i="3"/>
  <c r="P2300" i="3" s="1"/>
  <c r="N2070" i="3"/>
  <c r="O2070" i="3" s="1"/>
  <c r="N2072" i="3"/>
  <c r="O2072" i="3" s="1"/>
  <c r="H2053" i="16"/>
  <c r="H2028" i="14"/>
  <c r="H2031" i="14"/>
  <c r="H2042" i="16"/>
  <c r="H2062" i="16"/>
  <c r="H2067" i="14"/>
  <c r="H2022" i="14"/>
  <c r="H2077" i="16"/>
  <c r="H2028" i="16"/>
  <c r="H2059" i="16"/>
  <c r="G2176" i="14"/>
  <c r="G2176" i="16"/>
  <c r="I1958" i="14"/>
  <c r="J1958" i="14" s="1"/>
  <c r="K1958" i="14" s="1"/>
  <c r="I1958" i="16"/>
  <c r="I2219" i="14"/>
  <c r="J2219" i="14" s="1"/>
  <c r="K2219" i="14" s="1"/>
  <c r="I2219" i="16"/>
  <c r="J2219" i="16" s="1"/>
  <c r="K2219" i="16" s="1"/>
  <c r="I2024" i="14"/>
  <c r="J2024" i="14" s="1"/>
  <c r="K2024" i="14" s="1"/>
  <c r="I2024" i="16"/>
  <c r="J2024" i="16" s="1"/>
  <c r="K2024" i="16" s="1"/>
  <c r="G2091" i="14"/>
  <c r="G2091" i="16"/>
  <c r="I2089" i="14"/>
  <c r="J2089" i="14" s="1"/>
  <c r="K2089" i="14" s="1"/>
  <c r="I2089" i="16"/>
  <c r="G2066" i="14"/>
  <c r="G2066" i="16"/>
  <c r="H2022" i="16"/>
  <c r="J2022" i="16"/>
  <c r="K2022" i="16" s="1"/>
  <c r="H1872" i="14"/>
  <c r="H2077" i="14"/>
  <c r="H2068" i="16"/>
  <c r="J2068" i="16"/>
  <c r="K2068" i="16" s="1"/>
  <c r="H1956" i="16"/>
  <c r="J1956" i="16"/>
  <c r="K1956" i="16" s="1"/>
  <c r="I2097" i="14"/>
  <c r="J2097" i="14" s="1"/>
  <c r="K2097" i="14" s="1"/>
  <c r="I2097" i="16"/>
  <c r="J2097" i="16" s="1"/>
  <c r="K2097" i="16" s="1"/>
  <c r="I2049" i="14"/>
  <c r="J2049" i="14" s="1"/>
  <c r="K2049" i="14" s="1"/>
  <c r="I2049" i="16"/>
  <c r="I2129" i="14"/>
  <c r="J2129" i="14" s="1"/>
  <c r="K2129" i="14" s="1"/>
  <c r="I2129" i="16"/>
  <c r="J2129" i="16" s="1"/>
  <c r="K2129" i="16" s="1"/>
  <c r="H2068" i="14"/>
  <c r="H1956" i="14"/>
  <c r="I1994" i="14"/>
  <c r="J1994" i="14" s="1"/>
  <c r="K1994" i="14" s="1"/>
  <c r="I1994" i="16"/>
  <c r="G1974" i="14"/>
  <c r="G1974" i="16"/>
  <c r="G2046" i="14"/>
  <c r="G2046" i="16"/>
  <c r="G2057" i="14"/>
  <c r="G2057" i="16"/>
  <c r="G2159" i="14"/>
  <c r="G2159" i="16"/>
  <c r="G2116" i="14"/>
  <c r="G2116" i="16"/>
  <c r="G2082" i="14"/>
  <c r="G2082" i="16"/>
  <c r="G2103" i="14"/>
  <c r="G2103" i="16"/>
  <c r="H1989" i="16"/>
  <c r="J1989" i="16"/>
  <c r="K1989" i="16" s="1"/>
  <c r="H2088" i="16"/>
  <c r="J2088" i="16"/>
  <c r="K2088" i="16" s="1"/>
  <c r="G2045" i="14"/>
  <c r="G2045" i="16"/>
  <c r="I1964" i="14"/>
  <c r="J1964" i="14" s="1"/>
  <c r="K1964" i="14" s="1"/>
  <c r="I1964" i="16"/>
  <c r="I2004" i="14"/>
  <c r="J2004" i="14" s="1"/>
  <c r="K2004" i="14" s="1"/>
  <c r="I2004" i="16"/>
  <c r="I2078" i="14"/>
  <c r="J2078" i="14" s="1"/>
  <c r="K2078" i="14" s="1"/>
  <c r="I2078" i="16"/>
  <c r="J2078" i="16" s="1"/>
  <c r="K2078" i="16" s="1"/>
  <c r="I2075" i="14"/>
  <c r="J2075" i="14" s="1"/>
  <c r="K2075" i="14" s="1"/>
  <c r="I2075" i="16"/>
  <c r="J2075" i="16" s="1"/>
  <c r="K2075" i="16" s="1"/>
  <c r="G2005" i="14"/>
  <c r="G2005" i="16"/>
  <c r="I2117" i="14"/>
  <c r="J2117" i="14" s="1"/>
  <c r="K2117" i="14" s="1"/>
  <c r="I2117" i="16"/>
  <c r="J2117" i="16" s="1"/>
  <c r="K2117" i="16" s="1"/>
  <c r="I2030" i="14"/>
  <c r="J2030" i="14" s="1"/>
  <c r="K2030" i="14" s="1"/>
  <c r="I2030" i="16"/>
  <c r="H2067" i="16"/>
  <c r="J2067" i="16"/>
  <c r="K2067" i="16" s="1"/>
  <c r="H2031" i="16"/>
  <c r="J2031" i="16"/>
  <c r="K2031" i="16" s="1"/>
  <c r="G2041" i="14"/>
  <c r="G2041" i="16"/>
  <c r="I2173" i="14"/>
  <c r="J2173" i="14" s="1"/>
  <c r="K2173" i="14" s="1"/>
  <c r="I2173" i="16"/>
  <c r="J2173" i="16" s="1"/>
  <c r="K2173" i="16" s="1"/>
  <c r="G2092" i="14"/>
  <c r="G2092" i="16"/>
  <c r="H1989" i="14"/>
  <c r="H2059" i="14"/>
  <c r="H2042" i="14"/>
  <c r="H1872" i="16"/>
  <c r="J1872" i="16"/>
  <c r="K1872" i="16" s="1"/>
  <c r="H2088" i="14"/>
  <c r="H2053" i="14"/>
  <c r="G2098" i="3" a="1"/>
  <c r="G2098" i="3" s="1"/>
  <c r="W2098" i="3" s="1"/>
  <c r="G2215" i="3" a="1"/>
  <c r="G2215" i="3" s="1"/>
  <c r="W2215" i="3" s="1"/>
  <c r="G2140" i="3" a="1"/>
  <c r="G2140" i="3" s="1"/>
  <c r="W2140" i="3" s="1"/>
  <c r="G2179" i="3" a="1"/>
  <c r="G2179" i="3" s="1"/>
  <c r="W2179" i="3" s="1"/>
  <c r="G2114" i="3" a="1"/>
  <c r="G2114" i="3" s="1"/>
  <c r="W2114" i="3" s="1"/>
  <c r="G2121" i="3" a="1"/>
  <c r="G2121" i="3" s="1"/>
  <c r="W2121" i="3" s="1"/>
  <c r="G2181" i="3" a="1"/>
  <c r="G2181" i="3" s="1"/>
  <c r="W2181" i="3" s="1"/>
  <c r="G2002" i="3" a="1"/>
  <c r="G2002" i="3" s="1"/>
  <c r="W2002" i="3" s="1"/>
  <c r="G2126" i="3" a="1"/>
  <c r="G2126" i="3" s="1"/>
  <c r="W2126" i="3" s="1"/>
  <c r="G2162" i="3" a="1"/>
  <c r="G2162" i="3" s="1"/>
  <c r="W2162" i="3" s="1"/>
  <c r="G2198" i="3" a="1"/>
  <c r="G2198" i="3" s="1"/>
  <c r="W2198" i="3" s="1"/>
  <c r="G2147" i="3" a="1"/>
  <c r="G2147" i="3" s="1"/>
  <c r="W2147" i="3" s="1"/>
  <c r="G2160" i="3" a="1"/>
  <c r="G2160" i="3" s="1"/>
  <c r="W2160" i="3" s="1"/>
  <c r="G2127" i="3" a="1"/>
  <c r="G2127" i="3" s="1"/>
  <c r="W2127" i="3" s="1"/>
  <c r="O2118" i="3" l="1"/>
  <c r="O2058" i="3"/>
  <c r="P2158" i="3"/>
  <c r="P2036" i="3"/>
  <c r="O2300" i="3"/>
  <c r="P2105" i="3"/>
  <c r="P2178" i="3"/>
  <c r="O2263" i="3"/>
  <c r="O2055" i="3"/>
  <c r="P2095" i="3"/>
  <c r="P2072" i="3"/>
  <c r="O2146" i="3"/>
  <c r="N2198" i="3"/>
  <c r="O2198" i="3" s="1"/>
  <c r="N2140" i="3"/>
  <c r="P2140" i="3" s="1"/>
  <c r="N2162" i="3"/>
  <c r="O2162" i="3" s="1"/>
  <c r="N2215" i="3"/>
  <c r="O2215" i="3" s="1"/>
  <c r="N2098" i="3"/>
  <c r="O2098" i="3" s="1"/>
  <c r="N2002" i="3"/>
  <c r="O2002" i="3" s="1"/>
  <c r="P2268" i="3"/>
  <c r="P2099" i="3"/>
  <c r="N2181" i="3"/>
  <c r="O2181" i="3" s="1"/>
  <c r="N2121" i="3"/>
  <c r="O2121" i="3" s="1"/>
  <c r="P2070" i="3"/>
  <c r="N2126" i="3"/>
  <c r="O2126" i="3" s="1"/>
  <c r="N2127" i="3"/>
  <c r="O2127" i="3" s="1"/>
  <c r="N2160" i="3"/>
  <c r="P2160" i="3" s="1"/>
  <c r="N2114" i="3"/>
  <c r="O2114" i="3" s="1"/>
  <c r="N2147" i="3"/>
  <c r="O2147" i="3" s="1"/>
  <c r="N2179" i="3"/>
  <c r="O2179" i="3" s="1"/>
  <c r="H1994" i="14"/>
  <c r="H2117" i="14"/>
  <c r="H2049" i="14"/>
  <c r="H2173" i="16"/>
  <c r="H2219" i="16"/>
  <c r="H1958" i="14"/>
  <c r="H2117" i="16"/>
  <c r="H2024" i="14"/>
  <c r="H2129" i="14"/>
  <c r="H2173" i="14"/>
  <c r="H2030" i="14"/>
  <c r="H2075" i="16"/>
  <c r="I2046" i="14"/>
  <c r="J2046" i="14" s="1"/>
  <c r="K2046" i="14" s="1"/>
  <c r="I2046" i="16"/>
  <c r="G2144" i="14"/>
  <c r="G2144" i="16"/>
  <c r="I2082" i="14"/>
  <c r="J2082" i="14" s="1"/>
  <c r="K2082" i="14" s="1"/>
  <c r="I2082" i="16"/>
  <c r="J2082" i="16" s="1"/>
  <c r="K2082" i="16" s="1"/>
  <c r="I1974" i="14"/>
  <c r="J1974" i="14" s="1"/>
  <c r="K1974" i="14" s="1"/>
  <c r="I1974" i="16"/>
  <c r="I2103" i="14"/>
  <c r="J2103" i="14" s="1"/>
  <c r="K2103" i="14" s="1"/>
  <c r="I2103" i="16"/>
  <c r="J2103" i="16" s="1"/>
  <c r="K2103" i="16" s="1"/>
  <c r="G2037" i="14"/>
  <c r="G2037" i="16"/>
  <c r="H2078" i="14"/>
  <c r="H2097" i="16"/>
  <c r="H2089" i="14"/>
  <c r="I2116" i="14"/>
  <c r="J2116" i="14" s="1"/>
  <c r="K2116" i="14" s="1"/>
  <c r="I2116" i="16"/>
  <c r="J2116" i="16" s="1"/>
  <c r="K2116" i="16" s="1"/>
  <c r="G2063" i="14"/>
  <c r="G2063" i="16"/>
  <c r="G2238" i="14"/>
  <c r="G2238" i="16"/>
  <c r="H2030" i="16"/>
  <c r="J2030" i="16"/>
  <c r="K2030" i="16" s="1"/>
  <c r="H2129" i="16"/>
  <c r="H2219" i="14"/>
  <c r="G2010" i="14"/>
  <c r="G2010" i="16"/>
  <c r="I2005" i="14"/>
  <c r="J2005" i="14" s="1"/>
  <c r="K2005" i="14" s="1"/>
  <c r="I2005" i="16"/>
  <c r="I2057" i="14"/>
  <c r="J2057" i="14" s="1"/>
  <c r="K2057" i="14" s="1"/>
  <c r="I2057" i="16"/>
  <c r="J2057" i="16" s="1"/>
  <c r="K2057" i="16" s="1"/>
  <c r="H2004" i="16"/>
  <c r="J2004" i="16"/>
  <c r="K2004" i="16" s="1"/>
  <c r="I2041" i="14"/>
  <c r="J2041" i="14" s="1"/>
  <c r="K2041" i="14" s="1"/>
  <c r="I2041" i="16"/>
  <c r="J2041" i="16" s="1"/>
  <c r="K2041" i="16" s="1"/>
  <c r="G2085" i="14"/>
  <c r="G2085" i="16"/>
  <c r="I2159" i="14"/>
  <c r="J2159" i="14" s="1"/>
  <c r="K2159" i="14" s="1"/>
  <c r="I2159" i="16"/>
  <c r="J2159" i="16" s="1"/>
  <c r="K2159" i="16" s="1"/>
  <c r="I2066" i="14"/>
  <c r="J2066" i="14" s="1"/>
  <c r="K2066" i="14" s="1"/>
  <c r="I2066" i="16"/>
  <c r="J2066" i="16" s="1"/>
  <c r="K2066" i="16" s="1"/>
  <c r="H2004" i="14"/>
  <c r="H2097" i="14"/>
  <c r="H2024" i="16"/>
  <c r="H1958" i="16"/>
  <c r="J1958" i="16"/>
  <c r="K1958" i="16" s="1"/>
  <c r="H1994" i="16"/>
  <c r="J1994" i="16"/>
  <c r="K1994" i="16" s="1"/>
  <c r="G2043" i="14"/>
  <c r="G2043" i="16"/>
  <c r="G2081" i="14"/>
  <c r="G2081" i="16"/>
  <c r="I2176" i="14"/>
  <c r="J2176" i="14" s="1"/>
  <c r="K2176" i="14" s="1"/>
  <c r="I2176" i="16"/>
  <c r="J2176" i="16" s="1"/>
  <c r="K2176" i="16" s="1"/>
  <c r="G2109" i="14"/>
  <c r="G2109" i="16"/>
  <c r="G2255" i="14"/>
  <c r="G2255" i="16"/>
  <c r="G2093" i="14"/>
  <c r="G2093" i="16"/>
  <c r="H2075" i="14"/>
  <c r="H1964" i="16"/>
  <c r="J1964" i="16"/>
  <c r="K1964" i="16" s="1"/>
  <c r="H2049" i="16"/>
  <c r="J2049" i="16"/>
  <c r="K2049" i="16" s="1"/>
  <c r="I2092" i="14"/>
  <c r="J2092" i="14" s="1"/>
  <c r="K2092" i="14" s="1"/>
  <c r="I2092" i="16"/>
  <c r="G2139" i="14"/>
  <c r="G2139" i="16"/>
  <c r="G2190" i="14"/>
  <c r="G2190" i="16"/>
  <c r="G2023" i="14"/>
  <c r="G2023" i="16"/>
  <c r="G1976" i="14"/>
  <c r="G1976" i="16"/>
  <c r="I2091" i="14"/>
  <c r="J2091" i="14" s="1"/>
  <c r="K2091" i="14" s="1"/>
  <c r="I2091" i="16"/>
  <c r="H2078" i="16"/>
  <c r="H1964" i="14"/>
  <c r="H2089" i="16"/>
  <c r="J2089" i="16"/>
  <c r="K2089" i="16" s="1"/>
  <c r="I2045" i="14"/>
  <c r="J2045" i="14" s="1"/>
  <c r="K2045" i="14" s="1"/>
  <c r="I2045" i="16"/>
  <c r="G2087" i="3" a="1"/>
  <c r="G2087" i="3" s="1"/>
  <c r="W2087" i="3" s="1"/>
  <c r="G2286" i="3" a="1"/>
  <c r="G2286" i="3" s="1"/>
  <c r="W2286" i="3" s="1"/>
  <c r="G2184" i="3" a="1"/>
  <c r="G2184" i="3" s="1"/>
  <c r="W2184" i="3" s="1"/>
  <c r="G2282" i="3" a="1"/>
  <c r="G2282" i="3" s="1"/>
  <c r="W2282" i="3" s="1"/>
  <c r="G2110" i="3" a="1"/>
  <c r="G2110" i="3" s="1"/>
  <c r="W2110" i="3" s="1"/>
  <c r="G2051" i="3" a="1"/>
  <c r="G2051" i="3" s="1"/>
  <c r="W2051" i="3" s="1"/>
  <c r="G2113" i="3" a="1"/>
  <c r="G2113" i="3" s="1"/>
  <c r="W2113" i="3" s="1"/>
  <c r="G2133" i="3" a="1"/>
  <c r="G2133" i="3" s="1"/>
  <c r="W2133" i="3" s="1"/>
  <c r="G2177" i="3" a="1"/>
  <c r="G2177" i="3" s="1"/>
  <c r="W2177" i="3" s="1"/>
  <c r="G2161" i="3" a="1"/>
  <c r="G2161" i="3" s="1"/>
  <c r="W2161" i="3" s="1"/>
  <c r="G2309" i="3" a="1"/>
  <c r="G2309" i="3" s="1"/>
  <c r="W2309" i="3" s="1"/>
  <c r="G2257" i="3" a="1"/>
  <c r="G2257" i="3" s="1"/>
  <c r="W2257" i="3" s="1"/>
  <c r="G2167" i="3" a="1"/>
  <c r="G2167" i="3" s="1"/>
  <c r="W2167" i="3" s="1"/>
  <c r="G2101" i="3" a="1"/>
  <c r="G2101" i="3" s="1"/>
  <c r="W2101" i="3" s="1"/>
  <c r="G2122" i="3" a="1"/>
  <c r="G2122" i="3" s="1"/>
  <c r="W2122" i="3" s="1"/>
  <c r="O2160" i="3" l="1"/>
  <c r="P2162" i="3"/>
  <c r="P2181" i="3"/>
  <c r="P2147" i="3"/>
  <c r="P2114" i="3"/>
  <c r="P2098" i="3"/>
  <c r="P2198" i="3"/>
  <c r="O2140" i="3"/>
  <c r="P2121" i="3"/>
  <c r="P2126" i="3"/>
  <c r="N2051" i="3"/>
  <c r="P2051" i="3" s="1"/>
  <c r="N2110" i="3"/>
  <c r="P2110" i="3" s="1"/>
  <c r="N2282" i="3"/>
  <c r="P2282" i="3" s="1"/>
  <c r="N2167" i="3"/>
  <c r="O2167" i="3" s="1"/>
  <c r="N2309" i="3"/>
  <c r="P2309" i="3" s="1"/>
  <c r="N2184" i="3"/>
  <c r="P2184" i="3" s="1"/>
  <c r="P2179" i="3"/>
  <c r="N2286" i="3"/>
  <c r="P2286" i="3" s="1"/>
  <c r="P2215" i="3"/>
  <c r="N2257" i="3"/>
  <c r="P2257" i="3" s="1"/>
  <c r="N2087" i="3"/>
  <c r="P2087" i="3" s="1"/>
  <c r="N2101" i="3"/>
  <c r="O2101" i="3" s="1"/>
  <c r="N2177" i="3"/>
  <c r="O2177" i="3" s="1"/>
  <c r="N2133" i="3"/>
  <c r="P2133" i="3" s="1"/>
  <c r="P2127" i="3"/>
  <c r="P2002" i="3"/>
  <c r="N2161" i="3"/>
  <c r="P2161" i="3" s="1"/>
  <c r="N2122" i="3"/>
  <c r="P2122" i="3" s="1"/>
  <c r="N2113" i="3"/>
  <c r="P2113" i="3" s="1"/>
  <c r="H2041" i="14"/>
  <c r="H2103" i="14"/>
  <c r="H2103" i="16"/>
  <c r="H2041" i="16"/>
  <c r="H1974" i="14"/>
  <c r="H2082" i="14"/>
  <c r="H2176" i="14"/>
  <c r="H2159" i="14"/>
  <c r="H2045" i="14"/>
  <c r="H2092" i="16"/>
  <c r="J2092" i="16"/>
  <c r="K2092" i="16" s="1"/>
  <c r="H2066" i="14"/>
  <c r="H2057" i="14"/>
  <c r="H2116" i="14"/>
  <c r="G2192" i="14"/>
  <c r="G2192" i="16"/>
  <c r="I2190" i="14"/>
  <c r="J2190" i="14" s="1"/>
  <c r="K2190" i="14" s="1"/>
  <c r="I2190" i="16"/>
  <c r="J2190" i="16" s="1"/>
  <c r="K2190" i="16" s="1"/>
  <c r="I2144" i="14"/>
  <c r="J2144" i="14" s="1"/>
  <c r="K2144" i="14" s="1"/>
  <c r="I2144" i="16"/>
  <c r="J2144" i="16" s="1"/>
  <c r="K2144" i="16" s="1"/>
  <c r="G2050" i="14"/>
  <c r="G2050" i="16"/>
  <c r="I2255" i="14"/>
  <c r="J2255" i="14" s="1"/>
  <c r="K2255" i="14" s="1"/>
  <c r="I2255" i="16"/>
  <c r="J2255" i="16" s="1"/>
  <c r="K2255" i="16" s="1"/>
  <c r="G2132" i="14"/>
  <c r="G2132" i="16"/>
  <c r="I2238" i="14"/>
  <c r="J2238" i="14" s="1"/>
  <c r="K2238" i="14" s="1"/>
  <c r="I2238" i="16"/>
  <c r="J2238" i="16" s="1"/>
  <c r="K2238" i="16" s="1"/>
  <c r="G2096" i="14"/>
  <c r="G2096" i="16"/>
  <c r="G2108" i="14"/>
  <c r="G2108" i="16"/>
  <c r="I2109" i="14"/>
  <c r="J2109" i="14" s="1"/>
  <c r="K2109" i="14" s="1"/>
  <c r="I2109" i="16"/>
  <c r="J2109" i="16" s="1"/>
  <c r="K2109" i="16" s="1"/>
  <c r="G2119" i="14"/>
  <c r="G2119" i="16"/>
  <c r="G2056" i="14"/>
  <c r="G2056" i="16"/>
  <c r="H2092" i="14"/>
  <c r="H2159" i="16"/>
  <c r="H2005" i="16"/>
  <c r="J2005" i="16"/>
  <c r="K2005" i="16" s="1"/>
  <c r="I2093" i="14"/>
  <c r="J2093" i="14" s="1"/>
  <c r="K2093" i="14" s="1"/>
  <c r="I2093" i="16"/>
  <c r="J2093" i="16" s="1"/>
  <c r="K2093" i="16" s="1"/>
  <c r="G2104" i="14"/>
  <c r="G2104" i="16"/>
  <c r="I2085" i="14"/>
  <c r="J2085" i="14" s="1"/>
  <c r="K2085" i="14" s="1"/>
  <c r="I2085" i="16"/>
  <c r="J2085" i="16" s="1"/>
  <c r="K2085" i="16" s="1"/>
  <c r="I2043" i="14"/>
  <c r="J2043" i="14" s="1"/>
  <c r="K2043" i="14" s="1"/>
  <c r="I2043" i="16"/>
  <c r="G2084" i="14"/>
  <c r="G2084" i="16"/>
  <c r="I2023" i="14"/>
  <c r="J2023" i="14" s="1"/>
  <c r="K2023" i="14" s="1"/>
  <c r="I2023" i="16"/>
  <c r="I2139" i="14"/>
  <c r="J2139" i="14" s="1"/>
  <c r="K2139" i="14" s="1"/>
  <c r="I2139" i="16"/>
  <c r="J2139" i="16" s="1"/>
  <c r="K2139" i="16" s="1"/>
  <c r="G2011" i="14"/>
  <c r="G2011" i="16"/>
  <c r="I2010" i="14"/>
  <c r="J2010" i="14" s="1"/>
  <c r="K2010" i="14" s="1"/>
  <c r="I2010" i="16"/>
  <c r="I2063" i="14"/>
  <c r="J2063" i="14" s="1"/>
  <c r="K2063" i="14" s="1"/>
  <c r="I2063" i="16"/>
  <c r="J2063" i="16" s="1"/>
  <c r="K2063" i="16" s="1"/>
  <c r="H2005" i="14"/>
  <c r="H1974" i="16"/>
  <c r="J1974" i="16"/>
  <c r="K1974" i="16" s="1"/>
  <c r="I1976" i="14"/>
  <c r="J1976" i="14" s="1"/>
  <c r="K1976" i="14" s="1"/>
  <c r="I1976" i="16"/>
  <c r="H2046" i="16"/>
  <c r="J2046" i="16"/>
  <c r="K2046" i="16" s="1"/>
  <c r="G2107" i="14"/>
  <c r="G2107" i="16"/>
  <c r="G2061" i="14"/>
  <c r="G2061" i="16"/>
  <c r="I2037" i="14"/>
  <c r="J2037" i="14" s="1"/>
  <c r="K2037" i="14" s="1"/>
  <c r="I2037" i="16"/>
  <c r="J2037" i="16" s="1"/>
  <c r="K2037" i="16" s="1"/>
  <c r="G1986" i="14"/>
  <c r="G1986" i="16"/>
  <c r="I2081" i="14"/>
  <c r="J2081" i="14" s="1"/>
  <c r="K2081" i="14" s="1"/>
  <c r="I2081" i="16"/>
  <c r="J2081" i="16" s="1"/>
  <c r="K2081" i="16" s="1"/>
  <c r="G2168" i="14"/>
  <c r="G2168" i="16"/>
  <c r="H2091" i="16"/>
  <c r="J2091" i="16"/>
  <c r="K2091" i="16" s="1"/>
  <c r="H2066" i="16"/>
  <c r="H2057" i="16"/>
  <c r="H2046" i="14"/>
  <c r="H2045" i="16"/>
  <c r="J2045" i="16"/>
  <c r="K2045" i="16" s="1"/>
  <c r="H2091" i="14"/>
  <c r="H2176" i="16"/>
  <c r="H2116" i="16"/>
  <c r="H2082" i="16"/>
  <c r="G2141" i="3" a="1"/>
  <c r="G2141" i="3" s="1"/>
  <c r="W2141" i="3" s="1"/>
  <c r="G2145" i="3" a="1"/>
  <c r="G2145" i="3" s="1"/>
  <c r="W2145" i="3" s="1"/>
  <c r="G2131" i="3" a="1"/>
  <c r="G2131" i="3" s="1"/>
  <c r="W2131" i="3" s="1"/>
  <c r="G2170" i="3" a="1"/>
  <c r="G2170" i="3" s="1"/>
  <c r="W2170" i="3" s="1"/>
  <c r="G2212" i="3" a="1"/>
  <c r="G2212" i="3" s="1"/>
  <c r="W2212" i="3" s="1"/>
  <c r="G2209" i="3" a="1"/>
  <c r="G2209" i="3" s="1"/>
  <c r="W2209" i="3" s="1"/>
  <c r="G2134" i="3" a="1"/>
  <c r="G2134" i="3" s="1"/>
  <c r="W2134" i="3" s="1"/>
  <c r="G2194" i="3" a="1"/>
  <c r="G2194" i="3" s="1"/>
  <c r="W2194" i="3" s="1"/>
  <c r="G2016" i="3" a="1"/>
  <c r="G2016" i="3" s="1"/>
  <c r="W2016" i="3" s="1"/>
  <c r="G2175" i="3" a="1"/>
  <c r="G2175" i="3" s="1"/>
  <c r="W2175" i="3" s="1"/>
  <c r="G2172" i="3" a="1"/>
  <c r="G2172" i="3" s="1"/>
  <c r="W2172" i="3" s="1"/>
  <c r="G2142" i="3" a="1"/>
  <c r="G2142" i="3" s="1"/>
  <c r="W2142" i="3" s="1"/>
  <c r="G2232" i="3" a="1"/>
  <c r="G2232" i="3" s="1"/>
  <c r="W2232" i="3" s="1"/>
  <c r="G2200" i="3" a="1"/>
  <c r="G2200" i="3" s="1"/>
  <c r="W2200" i="3" s="1"/>
  <c r="O2110" i="3" l="1"/>
  <c r="O2087" i="3"/>
  <c r="O2257" i="3"/>
  <c r="O2161" i="3"/>
  <c r="O2282" i="3"/>
  <c r="O2122" i="3"/>
  <c r="O2286" i="3"/>
  <c r="O2051" i="3"/>
  <c r="O2113" i="3"/>
  <c r="O2309" i="3"/>
  <c r="O2133" i="3"/>
  <c r="O2184" i="3"/>
  <c r="P2101" i="3"/>
  <c r="N2142" i="3"/>
  <c r="O2142" i="3" s="1"/>
  <c r="N2131" i="3"/>
  <c r="P2131" i="3" s="1"/>
  <c r="N2145" i="3"/>
  <c r="O2145" i="3" s="1"/>
  <c r="P2167" i="3"/>
  <c r="N2175" i="3"/>
  <c r="O2175" i="3" s="1"/>
  <c r="N2016" i="3"/>
  <c r="O2016" i="3" s="1"/>
  <c r="N2141" i="3"/>
  <c r="O2141" i="3" s="1"/>
  <c r="N2172" i="3"/>
  <c r="O2172" i="3" s="1"/>
  <c r="N2194" i="3"/>
  <c r="O2194" i="3" s="1"/>
  <c r="N2170" i="3"/>
  <c r="O2170" i="3" s="1"/>
  <c r="N2134" i="3"/>
  <c r="O2134" i="3" s="1"/>
  <c r="N2200" i="3"/>
  <c r="O2200" i="3" s="1"/>
  <c r="N2209" i="3"/>
  <c r="P2209" i="3" s="1"/>
  <c r="P2177" i="3"/>
  <c r="N2232" i="3"/>
  <c r="P2232" i="3" s="1"/>
  <c r="N2212" i="3"/>
  <c r="O2212" i="3" s="1"/>
  <c r="H2093" i="16"/>
  <c r="H1976" i="14"/>
  <c r="H2144" i="16"/>
  <c r="H2081" i="14"/>
  <c r="H2144" i="14"/>
  <c r="H2093" i="14"/>
  <c r="H2010" i="14"/>
  <c r="H2255" i="14"/>
  <c r="H2037" i="16"/>
  <c r="H2063" i="16"/>
  <c r="H2037" i="14"/>
  <c r="H2063" i="14"/>
  <c r="H2085" i="14"/>
  <c r="H2109" i="14"/>
  <c r="G2058" i="14"/>
  <c r="G2058" i="16"/>
  <c r="G2263" i="14"/>
  <c r="G2263" i="16"/>
  <c r="G2072" i="14"/>
  <c r="G2072" i="16"/>
  <c r="I2107" i="14"/>
  <c r="J2107" i="14" s="1"/>
  <c r="K2107" i="14" s="1"/>
  <c r="I2107" i="16"/>
  <c r="J2107" i="16" s="1"/>
  <c r="K2107" i="16" s="1"/>
  <c r="I2168" i="14"/>
  <c r="J2168" i="14" s="1"/>
  <c r="K2168" i="14" s="1"/>
  <c r="I2168" i="16"/>
  <c r="J2168" i="16" s="1"/>
  <c r="K2168" i="16" s="1"/>
  <c r="G2070" i="14"/>
  <c r="G2070" i="16"/>
  <c r="I2132" i="14"/>
  <c r="J2132" i="14" s="1"/>
  <c r="K2132" i="14" s="1"/>
  <c r="I2132" i="16"/>
  <c r="J2132" i="16" s="1"/>
  <c r="K2132" i="16" s="1"/>
  <c r="H2010" i="16"/>
  <c r="J2010" i="16"/>
  <c r="K2010" i="16" s="1"/>
  <c r="H2139" i="14"/>
  <c r="H2043" i="14"/>
  <c r="G2178" i="14"/>
  <c r="G2178" i="16"/>
  <c r="I2096" i="14"/>
  <c r="J2096" i="14" s="1"/>
  <c r="K2096" i="14" s="1"/>
  <c r="I2096" i="16"/>
  <c r="G2300" i="14"/>
  <c r="G2300" i="16"/>
  <c r="I2192" i="14"/>
  <c r="J2192" i="14" s="1"/>
  <c r="K2192" i="14" s="1"/>
  <c r="I2192" i="16"/>
  <c r="J2192" i="16" s="1"/>
  <c r="K2192" i="16" s="1"/>
  <c r="H2023" i="16"/>
  <c r="J2023" i="16"/>
  <c r="K2023" i="16" s="1"/>
  <c r="H2085" i="16"/>
  <c r="H2255" i="16"/>
  <c r="G2268" i="14"/>
  <c r="G2268" i="16"/>
  <c r="I2084" i="14"/>
  <c r="J2084" i="14" s="1"/>
  <c r="K2084" i="14" s="1"/>
  <c r="I2084" i="16"/>
  <c r="I2050" i="14"/>
  <c r="J2050" i="14" s="1"/>
  <c r="K2050" i="14" s="1"/>
  <c r="I2050" i="16"/>
  <c r="G2036" i="14"/>
  <c r="G2036" i="16"/>
  <c r="I2119" i="14"/>
  <c r="J2119" i="14" s="1"/>
  <c r="K2119" i="14" s="1"/>
  <c r="I2119" i="16"/>
  <c r="J2119" i="16" s="1"/>
  <c r="K2119" i="16" s="1"/>
  <c r="G2095" i="14"/>
  <c r="G2095" i="16"/>
  <c r="I2104" i="14"/>
  <c r="J2104" i="14" s="1"/>
  <c r="K2104" i="14" s="1"/>
  <c r="I2104" i="16"/>
  <c r="J2104" i="16" s="1"/>
  <c r="K2104" i="16" s="1"/>
  <c r="G2105" i="14"/>
  <c r="G2105" i="16"/>
  <c r="I2108" i="14"/>
  <c r="J2108" i="14" s="1"/>
  <c r="K2108" i="14" s="1"/>
  <c r="I2108" i="16"/>
  <c r="J2108" i="16" s="1"/>
  <c r="K2108" i="16" s="1"/>
  <c r="H2023" i="14"/>
  <c r="H2109" i="16"/>
  <c r="H2238" i="16"/>
  <c r="H2190" i="16"/>
  <c r="G2099" i="14"/>
  <c r="G2099" i="16"/>
  <c r="I2056" i="14"/>
  <c r="J2056" i="14" s="1"/>
  <c r="K2056" i="14" s="1"/>
  <c r="I2056" i="16"/>
  <c r="G2146" i="14"/>
  <c r="G2146" i="16"/>
  <c r="I1986" i="14"/>
  <c r="J1986" i="14" s="1"/>
  <c r="K1986" i="14" s="1"/>
  <c r="I1986" i="16"/>
  <c r="G2118" i="14"/>
  <c r="G2118" i="16"/>
  <c r="G2158" i="14"/>
  <c r="G2158" i="16"/>
  <c r="I2061" i="14"/>
  <c r="J2061" i="14" s="1"/>
  <c r="K2061" i="14" s="1"/>
  <c r="I2061" i="16"/>
  <c r="J2061" i="16" s="1"/>
  <c r="K2061" i="16" s="1"/>
  <c r="G2055" i="14"/>
  <c r="G2055" i="16"/>
  <c r="H2139" i="16"/>
  <c r="H2238" i="14"/>
  <c r="H2190" i="14"/>
  <c r="I2011" i="14"/>
  <c r="J2011" i="14" s="1"/>
  <c r="K2011" i="14" s="1"/>
  <c r="I2011" i="16"/>
  <c r="J2011" i="16" s="1"/>
  <c r="K2011" i="16" s="1"/>
  <c r="H2081" i="16"/>
  <c r="H1976" i="16"/>
  <c r="J1976" i="16"/>
  <c r="K1976" i="16" s="1"/>
  <c r="H2043" i="16"/>
  <c r="J2043" i="16"/>
  <c r="K2043" i="16" s="1"/>
  <c r="G2123" i="3" a="1"/>
  <c r="G2123" i="3" s="1"/>
  <c r="W2123" i="3" s="1"/>
  <c r="G2271" i="3" a="1"/>
  <c r="G2271" i="3" s="1"/>
  <c r="W2271" i="3" s="1"/>
  <c r="G2295" i="3" a="1"/>
  <c r="G2295" i="3" s="1"/>
  <c r="W2295" i="3" s="1"/>
  <c r="G2193" i="3" a="1"/>
  <c r="G2193" i="3" s="1"/>
  <c r="W2193" i="3" s="1"/>
  <c r="G2148" i="3" a="1"/>
  <c r="G2148" i="3" s="1"/>
  <c r="W2148" i="3" s="1"/>
  <c r="G2202" i="3" a="1"/>
  <c r="G2202" i="3" s="1"/>
  <c r="W2202" i="3" s="1"/>
  <c r="G2102" i="3" a="1"/>
  <c r="G2102" i="3" s="1"/>
  <c r="W2102" i="3" s="1"/>
  <c r="G2171" i="3" a="1"/>
  <c r="G2171" i="3" s="1"/>
  <c r="W2171" i="3" s="1"/>
  <c r="G2186" i="3" a="1"/>
  <c r="G2186" i="3" s="1"/>
  <c r="W2186" i="3" s="1"/>
  <c r="G2128" i="3" a="1"/>
  <c r="G2128" i="3" s="1"/>
  <c r="W2128" i="3" s="1"/>
  <c r="G2112" i="3" a="1"/>
  <c r="G2112" i="3" s="1"/>
  <c r="W2112" i="3" s="1"/>
  <c r="G2135" i="3" a="1"/>
  <c r="G2135" i="3" s="1"/>
  <c r="W2135" i="3" s="1"/>
  <c r="G2165" i="3" a="1"/>
  <c r="G2165" i="3" s="1"/>
  <c r="W2165" i="3" s="1"/>
  <c r="G2324" i="3" a="1"/>
  <c r="G2324" i="3" s="1"/>
  <c r="W2324" i="3" s="1"/>
  <c r="G2297" i="3" a="1"/>
  <c r="G2297" i="3" s="1"/>
  <c r="W2297" i="3" s="1"/>
  <c r="O2209" i="3" l="1"/>
  <c r="O2131" i="3"/>
  <c r="P2141" i="3"/>
  <c r="O2232" i="3"/>
  <c r="P2170" i="3"/>
  <c r="P2016" i="3"/>
  <c r="P2175" i="3"/>
  <c r="P2172" i="3"/>
  <c r="P2200" i="3"/>
  <c r="P2145" i="3"/>
  <c r="P2212" i="3"/>
  <c r="P2134" i="3"/>
  <c r="N2295" i="3"/>
  <c r="P2295" i="3" s="1"/>
  <c r="N2128" i="3"/>
  <c r="P2128" i="3" s="1"/>
  <c r="N2271" i="3"/>
  <c r="P2271" i="3" s="1"/>
  <c r="N2123" i="3"/>
  <c r="O2123" i="3" s="1"/>
  <c r="N2112" i="3"/>
  <c r="O2112" i="3" s="1"/>
  <c r="N2171" i="3"/>
  <c r="P2171" i="3" s="1"/>
  <c r="P2194" i="3"/>
  <c r="P2142" i="3"/>
  <c r="N2135" i="3"/>
  <c r="P2135" i="3" s="1"/>
  <c r="N2186" i="3"/>
  <c r="O2186" i="3" s="1"/>
  <c r="N2297" i="3"/>
  <c r="O2297" i="3" s="1"/>
  <c r="N2102" i="3"/>
  <c r="O2102" i="3" s="1"/>
  <c r="N2202" i="3"/>
  <c r="O2202" i="3" s="1"/>
  <c r="N2165" i="3"/>
  <c r="P2165" i="3" s="1"/>
  <c r="N2148" i="3"/>
  <c r="O2148" i="3" s="1"/>
  <c r="N2193" i="3"/>
  <c r="P2193" i="3" s="1"/>
  <c r="N2324" i="3"/>
  <c r="O2324" i="3" s="1"/>
  <c r="H2011" i="16"/>
  <c r="H2061" i="16"/>
  <c r="H2168" i="16"/>
  <c r="H2056" i="14"/>
  <c r="H2108" i="14"/>
  <c r="H2119" i="16"/>
  <c r="H2084" i="14"/>
  <c r="H2192" i="16"/>
  <c r="H2104" i="16"/>
  <c r="G2126" i="14"/>
  <c r="G2126" i="16"/>
  <c r="G2198" i="14"/>
  <c r="G2198" i="16"/>
  <c r="I2268" i="14"/>
  <c r="J2268" i="14" s="1"/>
  <c r="K2268" i="14" s="1"/>
  <c r="I2268" i="16"/>
  <c r="J2268" i="16" s="1"/>
  <c r="K2268" i="16" s="1"/>
  <c r="I2058" i="14"/>
  <c r="J2058" i="14" s="1"/>
  <c r="K2058" i="14" s="1"/>
  <c r="I2058" i="16"/>
  <c r="I2055" i="14"/>
  <c r="J2055" i="14" s="1"/>
  <c r="K2055" i="14" s="1"/>
  <c r="I2055" i="16"/>
  <c r="J2055" i="16" s="1"/>
  <c r="K2055" i="16" s="1"/>
  <c r="I2146" i="14"/>
  <c r="J2146" i="14" s="1"/>
  <c r="K2146" i="14" s="1"/>
  <c r="I2146" i="16"/>
  <c r="J2146" i="16" s="1"/>
  <c r="K2146" i="16" s="1"/>
  <c r="G2162" i="14"/>
  <c r="G2162" i="16"/>
  <c r="G2160" i="14"/>
  <c r="G2160" i="16"/>
  <c r="I2105" i="14"/>
  <c r="J2105" i="14" s="1"/>
  <c r="K2105" i="14" s="1"/>
  <c r="I2105" i="16"/>
  <c r="J2105" i="16" s="1"/>
  <c r="K2105" i="16" s="1"/>
  <c r="H2011" i="14"/>
  <c r="H1986" i="14"/>
  <c r="H2050" i="14"/>
  <c r="H2096" i="16"/>
  <c r="J2096" i="16"/>
  <c r="K2096" i="16" s="1"/>
  <c r="G2215" i="14"/>
  <c r="G2215" i="16"/>
  <c r="I2178" i="14"/>
  <c r="J2178" i="14" s="1"/>
  <c r="K2178" i="14" s="1"/>
  <c r="I2178" i="16"/>
  <c r="J2178" i="16" s="1"/>
  <c r="K2178" i="16" s="1"/>
  <c r="I2158" i="14"/>
  <c r="J2158" i="14" s="1"/>
  <c r="K2158" i="14" s="1"/>
  <c r="I2158" i="16"/>
  <c r="J2158" i="16" s="1"/>
  <c r="K2158" i="16" s="1"/>
  <c r="G2002" i="14"/>
  <c r="G2002" i="16"/>
  <c r="I2118" i="14"/>
  <c r="J2118" i="14" s="1"/>
  <c r="K2118" i="14" s="1"/>
  <c r="I2118" i="16"/>
  <c r="J2118" i="16" s="1"/>
  <c r="K2118" i="16" s="1"/>
  <c r="H2061" i="14"/>
  <c r="H2084" i="16"/>
  <c r="J2084" i="16"/>
  <c r="K2084" i="16" s="1"/>
  <c r="H2096" i="14"/>
  <c r="H2132" i="16"/>
  <c r="H2168" i="14"/>
  <c r="G2114" i="14"/>
  <c r="G2114" i="16"/>
  <c r="H1986" i="16"/>
  <c r="J1986" i="16"/>
  <c r="K1986" i="16" s="1"/>
  <c r="H2050" i="16"/>
  <c r="J2050" i="16"/>
  <c r="K2050" i="16" s="1"/>
  <c r="I2300" i="14"/>
  <c r="J2300" i="14" s="1"/>
  <c r="K2300" i="14" s="1"/>
  <c r="I2300" i="16"/>
  <c r="J2300" i="16" s="1"/>
  <c r="K2300" i="16" s="1"/>
  <c r="I2263" i="14"/>
  <c r="J2263" i="14" s="1"/>
  <c r="K2263" i="14" s="1"/>
  <c r="I2263" i="16"/>
  <c r="J2263" i="16" s="1"/>
  <c r="K2263" i="16" s="1"/>
  <c r="G2147" i="14"/>
  <c r="G2147" i="16"/>
  <c r="I2099" i="14"/>
  <c r="J2099" i="14" s="1"/>
  <c r="K2099" i="14" s="1"/>
  <c r="I2099" i="16"/>
  <c r="J2099" i="16" s="1"/>
  <c r="K2099" i="16" s="1"/>
  <c r="G2127" i="14"/>
  <c r="G2127" i="16"/>
  <c r="H2107" i="14"/>
  <c r="I2070" i="14"/>
  <c r="J2070" i="14" s="1"/>
  <c r="K2070" i="14" s="1"/>
  <c r="I2070" i="16"/>
  <c r="J2070" i="16" s="1"/>
  <c r="K2070" i="16" s="1"/>
  <c r="G2179" i="14"/>
  <c r="G2179" i="16"/>
  <c r="I2072" i="14"/>
  <c r="J2072" i="14" s="1"/>
  <c r="K2072" i="14" s="1"/>
  <c r="I2072" i="16"/>
  <c r="G2121" i="14"/>
  <c r="G2121" i="16"/>
  <c r="I2095" i="14"/>
  <c r="J2095" i="14" s="1"/>
  <c r="K2095" i="14" s="1"/>
  <c r="I2095" i="16"/>
  <c r="J2095" i="16" s="1"/>
  <c r="K2095" i="16" s="1"/>
  <c r="H2056" i="16"/>
  <c r="J2056" i="16"/>
  <c r="K2056" i="16" s="1"/>
  <c r="H2119" i="14"/>
  <c r="H2132" i="14"/>
  <c r="H2107" i="16"/>
  <c r="I2036" i="14"/>
  <c r="J2036" i="14" s="1"/>
  <c r="K2036" i="14" s="1"/>
  <c r="I2036" i="16"/>
  <c r="G2140" i="14"/>
  <c r="G2140" i="16"/>
  <c r="G2181" i="14"/>
  <c r="G2181" i="16"/>
  <c r="G2098" i="14"/>
  <c r="G2098" i="16"/>
  <c r="H2108" i="16"/>
  <c r="H2104" i="14"/>
  <c r="H2192" i="14"/>
  <c r="G2157" i="3" a="1"/>
  <c r="G2157" i="3" s="1"/>
  <c r="W2157" i="3" s="1"/>
  <c r="G2188" i="3" a="1"/>
  <c r="G2188" i="3" s="1"/>
  <c r="W2188" i="3" s="1"/>
  <c r="G2149" i="3" a="1"/>
  <c r="G2149" i="3" s="1"/>
  <c r="W2149" i="3" s="1"/>
  <c r="G2156" i="3" a="1"/>
  <c r="G2156" i="3" s="1"/>
  <c r="W2156" i="3" s="1"/>
  <c r="G2246" i="3" a="1"/>
  <c r="G2246" i="3" s="1"/>
  <c r="W2246" i="3" s="1"/>
  <c r="G2191" i="3" a="1"/>
  <c r="G2191" i="3" s="1"/>
  <c r="W2191" i="3" s="1"/>
  <c r="G2143" i="3" a="1"/>
  <c r="G2143" i="3" s="1"/>
  <c r="W2143" i="3" s="1"/>
  <c r="G2269" i="3" a="1"/>
  <c r="G2269" i="3" s="1"/>
  <c r="W2269" i="3" s="1"/>
  <c r="G2207" i="3" a="1"/>
  <c r="G2207" i="3" s="1"/>
  <c r="W2207" i="3" s="1"/>
  <c r="G2021" i="3" a="1"/>
  <c r="G2021" i="3" s="1"/>
  <c r="W2021" i="3" s="1"/>
  <c r="G2203" i="3" a="1"/>
  <c r="G2203" i="3" s="1"/>
  <c r="W2203" i="3" s="1"/>
  <c r="G2227" i="3" a="1"/>
  <c r="G2227" i="3" s="1"/>
  <c r="W2227" i="3" s="1"/>
  <c r="G2220" i="3" a="1"/>
  <c r="G2220" i="3" s="1"/>
  <c r="W2220" i="3" s="1"/>
  <c r="G2189" i="3" a="1"/>
  <c r="G2189" i="3" s="1"/>
  <c r="W2189" i="3" s="1"/>
  <c r="O2165" i="3" l="1"/>
  <c r="O2128" i="3"/>
  <c r="O2295" i="3"/>
  <c r="P2112" i="3"/>
  <c r="P2148" i="3"/>
  <c r="O2193" i="3"/>
  <c r="P2186" i="3"/>
  <c r="O2271" i="3"/>
  <c r="P2102" i="3"/>
  <c r="O2135" i="3"/>
  <c r="O2171" i="3"/>
  <c r="P2324" i="3"/>
  <c r="H2178" i="16"/>
  <c r="H2146" i="16"/>
  <c r="P2297" i="3"/>
  <c r="N2220" i="3"/>
  <c r="O2220" i="3" s="1"/>
  <c r="N2246" i="3"/>
  <c r="O2246" i="3" s="1"/>
  <c r="N2227" i="3"/>
  <c r="O2227" i="3" s="1"/>
  <c r="N2203" i="3"/>
  <c r="O2203" i="3" s="1"/>
  <c r="P2123" i="3"/>
  <c r="N2149" i="3"/>
  <c r="O2149" i="3" s="1"/>
  <c r="N2021" i="3"/>
  <c r="O2021" i="3" s="1"/>
  <c r="N2188" i="3"/>
  <c r="O2188" i="3" s="1"/>
  <c r="N2207" i="3"/>
  <c r="O2207" i="3" s="1"/>
  <c r="N2157" i="3"/>
  <c r="O2157" i="3" s="1"/>
  <c r="P2202" i="3"/>
  <c r="N2156" i="3"/>
  <c r="O2156" i="3" s="1"/>
  <c r="N2269" i="3"/>
  <c r="O2269" i="3" s="1"/>
  <c r="N2143" i="3"/>
  <c r="O2143" i="3" s="1"/>
  <c r="N2189" i="3"/>
  <c r="O2189" i="3" s="1"/>
  <c r="N2191" i="3"/>
  <c r="O2191" i="3" s="1"/>
  <c r="H2300" i="14"/>
  <c r="H2158" i="16"/>
  <c r="H2118" i="14"/>
  <c r="H2268" i="16"/>
  <c r="H2072" i="14"/>
  <c r="H2178" i="14"/>
  <c r="H2105" i="16"/>
  <c r="H2036" i="14"/>
  <c r="H2070" i="14"/>
  <c r="H2263" i="14"/>
  <c r="H2300" i="16"/>
  <c r="H2118" i="16"/>
  <c r="H2158" i="14"/>
  <c r="H2105" i="14"/>
  <c r="H2146" i="14"/>
  <c r="H2268" i="14"/>
  <c r="H2055" i="16"/>
  <c r="H2095" i="14"/>
  <c r="G2087" i="14"/>
  <c r="G2087" i="16"/>
  <c r="G2167" i="14"/>
  <c r="G2167" i="16"/>
  <c r="H2099" i="14"/>
  <c r="H2072" i="16"/>
  <c r="J2072" i="16"/>
  <c r="K2072" i="16" s="1"/>
  <c r="I2002" i="14"/>
  <c r="J2002" i="14" s="1"/>
  <c r="K2002" i="14" s="1"/>
  <c r="I2002" i="16"/>
  <c r="I2215" i="14"/>
  <c r="J2215" i="14" s="1"/>
  <c r="K2215" i="14" s="1"/>
  <c r="I2215" i="16"/>
  <c r="J2215" i="16" s="1"/>
  <c r="K2215" i="16" s="1"/>
  <c r="I2198" i="14"/>
  <c r="J2198" i="14" s="1"/>
  <c r="K2198" i="14" s="1"/>
  <c r="I2198" i="16"/>
  <c r="J2198" i="16" s="1"/>
  <c r="K2198" i="16" s="1"/>
  <c r="I2140" i="14"/>
  <c r="J2140" i="14" s="1"/>
  <c r="K2140" i="14" s="1"/>
  <c r="I2140" i="16"/>
  <c r="J2140" i="16" s="1"/>
  <c r="K2140" i="16" s="1"/>
  <c r="I2162" i="14"/>
  <c r="J2162" i="14" s="1"/>
  <c r="K2162" i="14" s="1"/>
  <c r="I2162" i="16"/>
  <c r="J2162" i="16" s="1"/>
  <c r="K2162" i="16" s="1"/>
  <c r="I2179" i="14"/>
  <c r="J2179" i="14" s="1"/>
  <c r="K2179" i="14" s="1"/>
  <c r="I2179" i="16"/>
  <c r="J2179" i="16" s="1"/>
  <c r="K2179" i="16" s="1"/>
  <c r="I2127" i="14"/>
  <c r="J2127" i="14" s="1"/>
  <c r="K2127" i="14" s="1"/>
  <c r="I2127" i="16"/>
  <c r="J2127" i="16" s="1"/>
  <c r="K2127" i="16" s="1"/>
  <c r="G2161" i="14"/>
  <c r="G2161" i="16"/>
  <c r="G2286" i="14"/>
  <c r="G2286" i="16"/>
  <c r="H2036" i="16"/>
  <c r="J2036" i="16"/>
  <c r="K2036" i="16" s="1"/>
  <c r="H2095" i="16"/>
  <c r="H2263" i="16"/>
  <c r="H2055" i="14"/>
  <c r="I2126" i="14"/>
  <c r="J2126" i="14" s="1"/>
  <c r="K2126" i="14" s="1"/>
  <c r="I2126" i="16"/>
  <c r="J2126" i="16" s="1"/>
  <c r="K2126" i="16" s="1"/>
  <c r="G2282" i="14"/>
  <c r="G2282" i="16"/>
  <c r="G2184" i="14"/>
  <c r="G2184" i="16"/>
  <c r="I2147" i="14"/>
  <c r="J2147" i="14" s="1"/>
  <c r="K2147" i="14" s="1"/>
  <c r="I2147" i="16"/>
  <c r="J2147" i="16" s="1"/>
  <c r="K2147" i="16" s="1"/>
  <c r="G2051" i="14"/>
  <c r="G2051" i="16"/>
  <c r="G2133" i="14"/>
  <c r="G2133" i="16"/>
  <c r="G2177" i="14"/>
  <c r="G2177" i="16"/>
  <c r="H2058" i="16"/>
  <c r="J2058" i="16"/>
  <c r="K2058" i="16" s="1"/>
  <c r="I2160" i="14"/>
  <c r="J2160" i="14" s="1"/>
  <c r="K2160" i="14" s="1"/>
  <c r="I2160" i="16"/>
  <c r="J2160" i="16" s="1"/>
  <c r="K2160" i="16" s="1"/>
  <c r="G2257" i="14"/>
  <c r="G2257" i="16"/>
  <c r="G2309" i="14"/>
  <c r="G2309" i="16"/>
  <c r="I2098" i="14"/>
  <c r="J2098" i="14" s="1"/>
  <c r="K2098" i="14" s="1"/>
  <c r="I2098" i="16"/>
  <c r="J2098" i="16" s="1"/>
  <c r="K2098" i="16" s="1"/>
  <c r="G2101" i="14"/>
  <c r="G2101" i="16"/>
  <c r="I2181" i="14"/>
  <c r="J2181" i="14" s="1"/>
  <c r="K2181" i="14" s="1"/>
  <c r="I2181" i="16"/>
  <c r="J2181" i="16" s="1"/>
  <c r="K2181" i="16" s="1"/>
  <c r="G2122" i="14"/>
  <c r="G2122" i="16"/>
  <c r="I2121" i="14"/>
  <c r="J2121" i="14" s="1"/>
  <c r="K2121" i="14" s="1"/>
  <c r="I2121" i="16"/>
  <c r="J2121" i="16" s="1"/>
  <c r="K2121" i="16" s="1"/>
  <c r="G2113" i="14"/>
  <c r="G2113" i="16"/>
  <c r="H2099" i="16"/>
  <c r="I2114" i="14"/>
  <c r="J2114" i="14" s="1"/>
  <c r="K2114" i="14" s="1"/>
  <c r="I2114" i="16"/>
  <c r="J2114" i="16" s="1"/>
  <c r="K2114" i="16" s="1"/>
  <c r="G2110" i="14"/>
  <c r="G2110" i="16"/>
  <c r="H2070" i="16"/>
  <c r="H2058" i="14"/>
  <c r="G2337" i="3" a="1"/>
  <c r="G2337" i="3" s="1"/>
  <c r="W2337" i="3" s="1"/>
  <c r="G2106" i="3" a="1"/>
  <c r="G2106" i="3" s="1"/>
  <c r="W2106" i="3" s="1"/>
  <c r="G2153" i="3" a="1"/>
  <c r="G2153" i="3" s="1"/>
  <c r="W2153" i="3" s="1"/>
  <c r="G2217" i="3" a="1"/>
  <c r="G2217" i="3" s="1"/>
  <c r="W2217" i="3" s="1"/>
  <c r="G2254" i="3" a="1"/>
  <c r="G2254" i="3" s="1"/>
  <c r="W2254" i="3" s="1"/>
  <c r="G2136" i="3" a="1"/>
  <c r="G2136" i="3" s="1"/>
  <c r="W2136" i="3" s="1"/>
  <c r="G2347" i="3" a="1"/>
  <c r="G2347" i="3" s="1"/>
  <c r="W2347" i="3" s="1"/>
  <c r="G2218" i="3" a="1"/>
  <c r="G2218" i="3" s="1"/>
  <c r="W2218" i="3" s="1"/>
  <c r="G2276" i="3" a="1"/>
  <c r="G2276" i="3" s="1"/>
  <c r="W2276" i="3" s="1"/>
  <c r="G2180" i="3" a="1"/>
  <c r="G2180" i="3" s="1"/>
  <c r="W2180" i="3" s="1"/>
  <c r="G2125" i="3" a="1"/>
  <c r="G2125" i="3" s="1"/>
  <c r="W2125" i="3" s="1"/>
  <c r="G2199" i="3" a="1"/>
  <c r="G2199" i="3" s="1"/>
  <c r="W2199" i="3" s="1"/>
  <c r="G2183" i="3" a="1"/>
  <c r="G2183" i="3" s="1"/>
  <c r="W2183" i="3" s="1"/>
  <c r="G2150" i="3" a="1"/>
  <c r="G2150" i="3" s="1"/>
  <c r="W2150" i="3" s="1"/>
  <c r="G2302" i="3" a="1"/>
  <c r="G2302" i="3" s="1"/>
  <c r="W2302" i="3" s="1"/>
  <c r="P2220" i="3" l="1"/>
  <c r="P2021" i="3"/>
  <c r="P2149" i="3"/>
  <c r="P2203" i="3"/>
  <c r="P2188" i="3"/>
  <c r="P2246" i="3"/>
  <c r="P2189" i="3"/>
  <c r="P2157" i="3"/>
  <c r="P2227" i="3"/>
  <c r="P2143" i="3"/>
  <c r="N2125" i="3"/>
  <c r="P2125" i="3" s="1"/>
  <c r="N2153" i="3"/>
  <c r="O2153" i="3" s="1"/>
  <c r="N2217" i="3"/>
  <c r="P2217" i="3" s="1"/>
  <c r="N2106" i="3"/>
  <c r="O2106" i="3" s="1"/>
  <c r="N2276" i="3"/>
  <c r="O2276" i="3" s="1"/>
  <c r="N2337" i="3"/>
  <c r="O2337" i="3" s="1"/>
  <c r="N2218" i="3"/>
  <c r="O2218" i="3" s="1"/>
  <c r="N2347" i="3"/>
  <c r="O2347" i="3" s="1"/>
  <c r="H2121" i="16"/>
  <c r="N2302" i="3"/>
  <c r="O2302" i="3" s="1"/>
  <c r="N2150" i="3"/>
  <c r="P2150" i="3" s="1"/>
  <c r="N2136" i="3"/>
  <c r="P2136" i="3" s="1"/>
  <c r="P2191" i="3"/>
  <c r="P2269" i="3"/>
  <c r="P2207" i="3"/>
  <c r="P2156" i="3"/>
  <c r="N2199" i="3"/>
  <c r="O2199" i="3" s="1"/>
  <c r="N2180" i="3"/>
  <c r="O2180" i="3" s="1"/>
  <c r="N2183" i="3"/>
  <c r="O2183" i="3" s="1"/>
  <c r="N2254" i="3"/>
  <c r="O2254" i="3" s="1"/>
  <c r="H2215" i="16"/>
  <c r="H2179" i="16"/>
  <c r="H2114" i="16"/>
  <c r="H2160" i="16"/>
  <c r="H2147" i="14"/>
  <c r="H2140" i="16"/>
  <c r="H2098" i="16"/>
  <c r="H2140" i="14"/>
  <c r="H2002" i="14"/>
  <c r="H2098" i="14"/>
  <c r="H2147" i="16"/>
  <c r="H2126" i="16"/>
  <c r="H2198" i="14"/>
  <c r="G2212" i="14"/>
  <c r="G2212" i="16"/>
  <c r="H2162" i="14"/>
  <c r="I2309" i="14"/>
  <c r="J2309" i="14" s="1"/>
  <c r="K2309" i="14" s="1"/>
  <c r="I2309" i="16"/>
  <c r="J2309" i="16" s="1"/>
  <c r="K2309" i="16" s="1"/>
  <c r="H2181" i="14"/>
  <c r="H2126" i="14"/>
  <c r="G2145" i="14"/>
  <c r="G2145" i="16"/>
  <c r="G2170" i="14"/>
  <c r="G2170" i="16"/>
  <c r="G2016" i="14"/>
  <c r="G2016" i="16"/>
  <c r="H2121" i="14"/>
  <c r="I2101" i="14"/>
  <c r="J2101" i="14" s="1"/>
  <c r="K2101" i="14" s="1"/>
  <c r="I2101" i="16"/>
  <c r="J2101" i="16" s="1"/>
  <c r="K2101" i="16" s="1"/>
  <c r="G2172" i="14"/>
  <c r="G2172" i="16"/>
  <c r="I2286" i="14"/>
  <c r="J2286" i="14" s="1"/>
  <c r="K2286" i="14" s="1"/>
  <c r="I2286" i="16"/>
  <c r="J2286" i="16" s="1"/>
  <c r="K2286" i="16" s="1"/>
  <c r="G2134" i="14"/>
  <c r="G2134" i="16"/>
  <c r="G2194" i="14"/>
  <c r="G2194" i="16"/>
  <c r="G2232" i="14"/>
  <c r="G2232" i="16"/>
  <c r="G2175" i="14"/>
  <c r="G2175" i="16"/>
  <c r="G2131" i="14"/>
  <c r="G2131" i="16"/>
  <c r="H2114" i="14"/>
  <c r="H2179" i="14"/>
  <c r="H2215" i="14"/>
  <c r="G2200" i="14"/>
  <c r="G2200" i="16"/>
  <c r="H2127" i="14"/>
  <c r="I2282" i="14"/>
  <c r="J2282" i="14" s="1"/>
  <c r="K2282" i="14" s="1"/>
  <c r="I2282" i="16"/>
  <c r="J2282" i="16" s="1"/>
  <c r="K2282" i="16" s="1"/>
  <c r="I2113" i="14"/>
  <c r="J2113" i="14" s="1"/>
  <c r="K2113" i="14" s="1"/>
  <c r="I2113" i="16"/>
  <c r="J2113" i="16" s="1"/>
  <c r="K2113" i="16" s="1"/>
  <c r="G2209" i="14"/>
  <c r="G2209" i="16"/>
  <c r="I2133" i="14"/>
  <c r="J2133" i="14" s="1"/>
  <c r="K2133" i="14" s="1"/>
  <c r="I2133" i="16"/>
  <c r="J2133" i="16" s="1"/>
  <c r="K2133" i="16" s="1"/>
  <c r="I2177" i="14"/>
  <c r="J2177" i="14" s="1"/>
  <c r="K2177" i="14" s="1"/>
  <c r="I2177" i="16"/>
  <c r="J2177" i="16" s="1"/>
  <c r="K2177" i="16" s="1"/>
  <c r="I2184" i="14"/>
  <c r="J2184" i="14" s="1"/>
  <c r="K2184" i="14" s="1"/>
  <c r="I2184" i="16"/>
  <c r="J2184" i="16" s="1"/>
  <c r="K2184" i="16" s="1"/>
  <c r="H2127" i="16"/>
  <c r="H2162" i="16"/>
  <c r="H2198" i="16"/>
  <c r="H2002" i="16"/>
  <c r="J2002" i="16"/>
  <c r="K2002" i="16" s="1"/>
  <c r="I2161" i="14"/>
  <c r="J2161" i="14" s="1"/>
  <c r="K2161" i="14" s="1"/>
  <c r="I2161" i="16"/>
  <c r="J2161" i="16" s="1"/>
  <c r="K2161" i="16" s="1"/>
  <c r="I2257" i="14"/>
  <c r="J2257" i="14" s="1"/>
  <c r="K2257" i="14" s="1"/>
  <c r="I2257" i="16"/>
  <c r="J2257" i="16" s="1"/>
  <c r="K2257" i="16" s="1"/>
  <c r="G2142" i="14"/>
  <c r="G2142" i="16"/>
  <c r="G2141" i="14"/>
  <c r="G2141" i="16"/>
  <c r="I2122" i="14"/>
  <c r="J2122" i="14" s="1"/>
  <c r="K2122" i="14" s="1"/>
  <c r="I2122" i="16"/>
  <c r="J2122" i="16" s="1"/>
  <c r="K2122" i="16" s="1"/>
  <c r="I2167" i="14"/>
  <c r="J2167" i="14" s="1"/>
  <c r="K2167" i="14" s="1"/>
  <c r="I2167" i="16"/>
  <c r="J2167" i="16" s="1"/>
  <c r="K2167" i="16" s="1"/>
  <c r="I2051" i="14"/>
  <c r="J2051" i="14" s="1"/>
  <c r="K2051" i="14" s="1"/>
  <c r="I2051" i="16"/>
  <c r="J2051" i="16" s="1"/>
  <c r="K2051" i="16" s="1"/>
  <c r="I2110" i="14"/>
  <c r="J2110" i="14" s="1"/>
  <c r="K2110" i="14" s="1"/>
  <c r="I2110" i="16"/>
  <c r="J2110" i="16" s="1"/>
  <c r="K2110" i="16" s="1"/>
  <c r="I2087" i="14"/>
  <c r="J2087" i="14" s="1"/>
  <c r="K2087" i="14" s="1"/>
  <c r="I2087" i="16"/>
  <c r="H2181" i="16"/>
  <c r="H2160" i="14"/>
  <c r="G2287" i="3" a="1"/>
  <c r="G2287" i="3" s="1"/>
  <c r="W2287" i="3" s="1"/>
  <c r="G2243" i="3" a="1"/>
  <c r="G2243" i="3" s="1"/>
  <c r="W2243" i="3" s="1"/>
  <c r="G2259" i="3" a="1"/>
  <c r="G2259" i="3" s="1"/>
  <c r="W2259" i="3" s="1"/>
  <c r="G2164" i="3" a="1"/>
  <c r="G2164" i="3" s="1"/>
  <c r="W2164" i="3" s="1"/>
  <c r="G2222" i="3" a="1"/>
  <c r="G2222" i="3" s="1"/>
  <c r="W2222" i="3" s="1"/>
  <c r="G2258" i="3" a="1"/>
  <c r="G2258" i="3" s="1"/>
  <c r="W2258" i="3" s="1"/>
  <c r="G2250" i="3" a="1"/>
  <c r="G2250" i="3" s="1"/>
  <c r="W2250" i="3" s="1"/>
  <c r="G2239" i="3" a="1"/>
  <c r="G2239" i="3" s="1"/>
  <c r="W2239" i="3" s="1"/>
  <c r="G2216" i="3" a="1"/>
  <c r="G2216" i="3" s="1"/>
  <c r="W2216" i="3" s="1"/>
  <c r="G2204" i="3" a="1"/>
  <c r="G2204" i="3" s="1"/>
  <c r="W2204" i="3" s="1"/>
  <c r="G2197" i="3" a="1"/>
  <c r="G2197" i="3" s="1"/>
  <c r="W2197" i="3" s="1"/>
  <c r="G2044" i="3" a="1"/>
  <c r="G2044" i="3" s="1"/>
  <c r="W2044" i="3" s="1"/>
  <c r="G2205" i="3" a="1"/>
  <c r="G2205" i="3" s="1"/>
  <c r="W2205" i="3" s="1"/>
  <c r="G2256" i="3" a="1"/>
  <c r="G2256" i="3" s="1"/>
  <c r="W2256" i="3" s="1"/>
  <c r="O2150" i="3" l="1"/>
  <c r="P2218" i="3"/>
  <c r="P2180" i="3"/>
  <c r="O2217" i="3"/>
  <c r="O2136" i="3"/>
  <c r="O2125" i="3"/>
  <c r="P2302" i="3"/>
  <c r="P2337" i="3"/>
  <c r="H2184" i="16"/>
  <c r="P2153" i="3"/>
  <c r="P2254" i="3"/>
  <c r="P2276" i="3"/>
  <c r="N2239" i="3"/>
  <c r="O2239" i="3" s="1"/>
  <c r="N2256" i="3"/>
  <c r="O2256" i="3" s="1"/>
  <c r="N2258" i="3"/>
  <c r="O2258" i="3" s="1"/>
  <c r="P2183" i="3"/>
  <c r="N2250" i="3"/>
  <c r="P2250" i="3" s="1"/>
  <c r="N2205" i="3"/>
  <c r="P2205" i="3" s="1"/>
  <c r="N2222" i="3"/>
  <c r="O2222" i="3" s="1"/>
  <c r="P2347" i="3"/>
  <c r="N2044" i="3"/>
  <c r="P2044" i="3" s="1"/>
  <c r="N2164" i="3"/>
  <c r="P2164" i="3" s="1"/>
  <c r="N2259" i="3"/>
  <c r="O2259" i="3" s="1"/>
  <c r="P2199" i="3"/>
  <c r="N2197" i="3"/>
  <c r="O2197" i="3" s="1"/>
  <c r="N2243" i="3"/>
  <c r="P2243" i="3" s="1"/>
  <c r="P2106" i="3"/>
  <c r="N2204" i="3"/>
  <c r="O2204" i="3" s="1"/>
  <c r="N2216" i="3"/>
  <c r="O2216" i="3" s="1"/>
  <c r="N2287" i="3"/>
  <c r="O2287" i="3" s="1"/>
  <c r="H2110" i="14"/>
  <c r="H2309" i="16"/>
  <c r="H2184" i="14"/>
  <c r="H2286" i="14"/>
  <c r="H2113" i="16"/>
  <c r="H2286" i="16"/>
  <c r="H2257" i="16"/>
  <c r="H2177" i="14"/>
  <c r="H2122" i="16"/>
  <c r="H2133" i="16"/>
  <c r="H2051" i="16"/>
  <c r="H2133" i="14"/>
  <c r="H2282" i="14"/>
  <c r="H2113" i="14"/>
  <c r="G2102" i="14"/>
  <c r="G2102" i="16"/>
  <c r="G2186" i="14"/>
  <c r="G2186" i="16"/>
  <c r="G2193" i="14"/>
  <c r="G2193" i="16"/>
  <c r="G2135" i="14"/>
  <c r="G2135" i="16"/>
  <c r="I2172" i="14"/>
  <c r="J2172" i="14" s="1"/>
  <c r="K2172" i="14" s="1"/>
  <c r="I2172" i="16"/>
  <c r="J2172" i="16" s="1"/>
  <c r="K2172" i="16" s="1"/>
  <c r="G2171" i="14"/>
  <c r="G2171" i="16"/>
  <c r="G2128" i="14"/>
  <c r="G2128" i="16"/>
  <c r="H2167" i="14"/>
  <c r="H2161" i="14"/>
  <c r="H2282" i="16"/>
  <c r="G2165" i="14"/>
  <c r="G2165" i="16"/>
  <c r="I2141" i="14"/>
  <c r="J2141" i="14" s="1"/>
  <c r="K2141" i="14" s="1"/>
  <c r="I2141" i="16"/>
  <c r="J2141" i="16" s="1"/>
  <c r="K2141" i="16" s="1"/>
  <c r="G2271" i="14"/>
  <c r="G2271" i="16"/>
  <c r="I2209" i="14"/>
  <c r="J2209" i="14" s="1"/>
  <c r="K2209" i="14" s="1"/>
  <c r="I2209" i="16"/>
  <c r="J2209" i="16" s="1"/>
  <c r="K2209" i="16" s="1"/>
  <c r="I2131" i="14"/>
  <c r="J2131" i="14" s="1"/>
  <c r="K2131" i="14" s="1"/>
  <c r="I2131" i="16"/>
  <c r="J2131" i="16" s="1"/>
  <c r="K2131" i="16" s="1"/>
  <c r="H2087" i="16"/>
  <c r="J2087" i="16"/>
  <c r="K2087" i="16" s="1"/>
  <c r="H2177" i="16"/>
  <c r="H2101" i="16"/>
  <c r="H2309" i="14"/>
  <c r="G2324" i="14"/>
  <c r="G2324" i="16"/>
  <c r="G2295" i="14"/>
  <c r="G2295" i="16"/>
  <c r="I2134" i="14"/>
  <c r="J2134" i="14" s="1"/>
  <c r="K2134" i="14" s="1"/>
  <c r="I2134" i="16"/>
  <c r="J2134" i="16" s="1"/>
  <c r="K2134" i="16" s="1"/>
  <c r="I2200" i="14"/>
  <c r="J2200" i="14" s="1"/>
  <c r="K2200" i="14" s="1"/>
  <c r="I2200" i="16"/>
  <c r="J2200" i="16" s="1"/>
  <c r="K2200" i="16" s="1"/>
  <c r="G2202" i="14"/>
  <c r="G2202" i="16"/>
  <c r="I2145" i="14"/>
  <c r="J2145" i="14" s="1"/>
  <c r="K2145" i="14" s="1"/>
  <c r="I2145" i="16"/>
  <c r="J2145" i="16" s="1"/>
  <c r="K2145" i="16" s="1"/>
  <c r="H2087" i="14"/>
  <c r="H2051" i="14"/>
  <c r="H2122" i="14"/>
  <c r="H2257" i="14"/>
  <c r="I2232" i="14"/>
  <c r="J2232" i="14" s="1"/>
  <c r="K2232" i="14" s="1"/>
  <c r="I2232" i="16"/>
  <c r="J2232" i="16" s="1"/>
  <c r="K2232" i="16" s="1"/>
  <c r="I2016" i="14"/>
  <c r="J2016" i="14" s="1"/>
  <c r="K2016" i="14" s="1"/>
  <c r="I2016" i="16"/>
  <c r="I2194" i="14"/>
  <c r="J2194" i="14" s="1"/>
  <c r="K2194" i="14" s="1"/>
  <c r="I2194" i="16"/>
  <c r="J2194" i="16" s="1"/>
  <c r="K2194" i="16" s="1"/>
  <c r="G2123" i="14"/>
  <c r="G2123" i="16"/>
  <c r="I2170" i="14"/>
  <c r="J2170" i="14" s="1"/>
  <c r="K2170" i="14" s="1"/>
  <c r="I2170" i="16"/>
  <c r="J2170" i="16" s="1"/>
  <c r="K2170" i="16" s="1"/>
  <c r="G2297" i="14"/>
  <c r="G2297" i="16"/>
  <c r="I2212" i="14"/>
  <c r="J2212" i="14" s="1"/>
  <c r="K2212" i="14" s="1"/>
  <c r="I2212" i="16"/>
  <c r="J2212" i="16" s="1"/>
  <c r="K2212" i="16" s="1"/>
  <c r="I2175" i="14"/>
  <c r="J2175" i="14" s="1"/>
  <c r="K2175" i="14" s="1"/>
  <c r="I2175" i="16"/>
  <c r="J2175" i="16" s="1"/>
  <c r="K2175" i="16" s="1"/>
  <c r="G2148" i="14"/>
  <c r="G2148" i="16"/>
  <c r="I2142" i="14"/>
  <c r="J2142" i="14" s="1"/>
  <c r="K2142" i="14" s="1"/>
  <c r="I2142" i="16"/>
  <c r="J2142" i="16" s="1"/>
  <c r="K2142" i="16" s="1"/>
  <c r="G2112" i="14"/>
  <c r="G2112" i="16"/>
  <c r="H2110" i="16"/>
  <c r="H2167" i="16"/>
  <c r="H2161" i="16"/>
  <c r="H2101" i="14"/>
  <c r="G2130" i="3" a="1"/>
  <c r="G2130" i="3" s="1"/>
  <c r="W2130" i="3" s="1"/>
  <c r="G2356" i="3" a="1"/>
  <c r="G2356" i="3" s="1"/>
  <c r="W2356" i="3" s="1"/>
  <c r="G2273" i="3" a="1"/>
  <c r="G2273" i="3" s="1"/>
  <c r="W2273" i="3" s="1"/>
  <c r="G2249" i="3" a="1"/>
  <c r="G2249" i="3" s="1"/>
  <c r="W2249" i="3" s="1"/>
  <c r="G2151" i="3" a="1"/>
  <c r="G2151" i="3" s="1"/>
  <c r="W2151" i="3" s="1"/>
  <c r="G2124" i="3" a="1"/>
  <c r="G2124" i="3" s="1"/>
  <c r="W2124" i="3" s="1"/>
  <c r="G2358" i="3" a="1"/>
  <c r="G2358" i="3" s="1"/>
  <c r="W2358" i="3" s="1"/>
  <c r="G2267" i="3" a="1"/>
  <c r="G2267" i="3" s="1"/>
  <c r="W2267" i="3" s="1"/>
  <c r="G2316" i="3" a="1"/>
  <c r="G2316" i="3" s="1"/>
  <c r="W2316" i="3" s="1"/>
  <c r="G2233" i="3" a="1"/>
  <c r="G2233" i="3" s="1"/>
  <c r="W2233" i="3" s="1"/>
  <c r="G2313" i="3" a="1"/>
  <c r="G2313" i="3" s="1"/>
  <c r="W2313" i="3" s="1"/>
  <c r="G2206" i="3" a="1"/>
  <c r="G2206" i="3" s="1"/>
  <c r="W2206" i="3" s="1"/>
  <c r="G2231" i="3" a="1"/>
  <c r="G2231" i="3" s="1"/>
  <c r="W2231" i="3" s="1"/>
  <c r="G2210" i="3" a="1"/>
  <c r="G2210" i="3" s="1"/>
  <c r="W2210" i="3" s="1"/>
  <c r="G2195" i="3" a="1"/>
  <c r="G2195" i="3" s="1"/>
  <c r="W2195" i="3" s="1"/>
  <c r="P2197" i="3" l="1"/>
  <c r="O2205" i="3"/>
  <c r="P2256" i="3"/>
  <c r="O2243" i="3"/>
  <c r="P2204" i="3"/>
  <c r="P2258" i="3"/>
  <c r="P2222" i="3"/>
  <c r="O2044" i="3"/>
  <c r="P2216" i="3"/>
  <c r="O2250" i="3"/>
  <c r="O2164" i="3"/>
  <c r="P2239" i="3"/>
  <c r="H2209" i="16"/>
  <c r="N2273" i="3"/>
  <c r="O2273" i="3" s="1"/>
  <c r="N2356" i="3"/>
  <c r="O2356" i="3" s="1"/>
  <c r="N2313" i="3"/>
  <c r="O2313" i="3" s="1"/>
  <c r="N2233" i="3"/>
  <c r="P2233" i="3" s="1"/>
  <c r="N2130" i="3"/>
  <c r="P2130" i="3" s="1"/>
  <c r="N2316" i="3"/>
  <c r="O2316" i="3" s="1"/>
  <c r="N2267" i="3"/>
  <c r="P2267" i="3" s="1"/>
  <c r="N2358" i="3"/>
  <c r="P2358" i="3" s="1"/>
  <c r="N2124" i="3"/>
  <c r="P2124" i="3" s="1"/>
  <c r="N2195" i="3"/>
  <c r="O2195" i="3" s="1"/>
  <c r="N2231" i="3"/>
  <c r="O2231" i="3" s="1"/>
  <c r="N2151" i="3"/>
  <c r="O2151" i="3" s="1"/>
  <c r="P2259" i="3"/>
  <c r="P2287" i="3"/>
  <c r="N2210" i="3"/>
  <c r="O2210" i="3" s="1"/>
  <c r="N2206" i="3"/>
  <c r="O2206" i="3" s="1"/>
  <c r="N2249" i="3"/>
  <c r="O2249" i="3" s="1"/>
  <c r="H2200" i="14"/>
  <c r="H2172" i="14"/>
  <c r="H2016" i="14"/>
  <c r="H2142" i="16"/>
  <c r="H2212" i="16"/>
  <c r="H2232" i="16"/>
  <c r="H2142" i="14"/>
  <c r="H2212" i="14"/>
  <c r="H2170" i="16"/>
  <c r="H2131" i="16"/>
  <c r="H2141" i="16"/>
  <c r="H2145" i="16"/>
  <c r="H2172" i="16"/>
  <c r="H2194" i="16"/>
  <c r="H2145" i="14"/>
  <c r="I2165" i="14"/>
  <c r="J2165" i="14" s="1"/>
  <c r="K2165" i="14" s="1"/>
  <c r="I2165" i="16"/>
  <c r="J2165" i="16" s="1"/>
  <c r="K2165" i="16" s="1"/>
  <c r="G2156" i="14"/>
  <c r="G2156" i="16"/>
  <c r="G2143" i="14"/>
  <c r="G2143" i="16"/>
  <c r="G2269" i="14"/>
  <c r="G2269" i="16"/>
  <c r="H2175" i="14"/>
  <c r="H2194" i="14"/>
  <c r="H2134" i="14"/>
  <c r="H2141" i="14"/>
  <c r="G2188" i="14"/>
  <c r="G2188" i="16"/>
  <c r="H2016" i="16"/>
  <c r="J2016" i="16"/>
  <c r="K2016" i="16" s="1"/>
  <c r="I2148" i="14"/>
  <c r="J2148" i="14" s="1"/>
  <c r="K2148" i="14" s="1"/>
  <c r="I2148" i="16"/>
  <c r="J2148" i="16" s="1"/>
  <c r="K2148" i="16" s="1"/>
  <c r="I2295" i="14"/>
  <c r="J2295" i="14" s="1"/>
  <c r="K2295" i="14" s="1"/>
  <c r="I2295" i="16"/>
  <c r="J2295" i="16" s="1"/>
  <c r="K2295" i="16" s="1"/>
  <c r="H2170" i="14"/>
  <c r="H2200" i="16"/>
  <c r="H2209" i="14"/>
  <c r="G2246" i="14"/>
  <c r="G2246" i="16"/>
  <c r="I2186" i="14"/>
  <c r="J2186" i="14" s="1"/>
  <c r="K2186" i="14" s="1"/>
  <c r="I2186" i="16"/>
  <c r="J2186" i="16" s="1"/>
  <c r="K2186" i="16" s="1"/>
  <c r="G2149" i="14"/>
  <c r="G2149" i="16"/>
  <c r="I2297" i="14"/>
  <c r="J2297" i="14" s="1"/>
  <c r="K2297" i="14" s="1"/>
  <c r="I2297" i="16"/>
  <c r="J2297" i="16" s="1"/>
  <c r="K2297" i="16" s="1"/>
  <c r="G2157" i="14"/>
  <c r="G2157" i="16"/>
  <c r="G2220" i="14"/>
  <c r="G2220" i="16"/>
  <c r="I2202" i="14"/>
  <c r="J2202" i="14" s="1"/>
  <c r="K2202" i="14" s="1"/>
  <c r="I2202" i="16"/>
  <c r="J2202" i="16" s="1"/>
  <c r="K2202" i="16" s="1"/>
  <c r="G2191" i="14"/>
  <c r="G2191" i="16"/>
  <c r="G2203" i="14"/>
  <c r="G2203" i="16"/>
  <c r="G2227" i="14"/>
  <c r="G2227" i="16"/>
  <c r="I2112" i="14"/>
  <c r="J2112" i="14" s="1"/>
  <c r="K2112" i="14" s="1"/>
  <c r="I2112" i="16"/>
  <c r="J2112" i="16" s="1"/>
  <c r="K2112" i="16" s="1"/>
  <c r="H2175" i="16"/>
  <c r="I2171" i="14"/>
  <c r="J2171" i="14" s="1"/>
  <c r="K2171" i="14" s="1"/>
  <c r="I2171" i="16"/>
  <c r="J2171" i="16" s="1"/>
  <c r="K2171" i="16" s="1"/>
  <c r="I2135" i="14"/>
  <c r="J2135" i="14" s="1"/>
  <c r="K2135" i="14" s="1"/>
  <c r="I2135" i="16"/>
  <c r="J2135" i="16" s="1"/>
  <c r="K2135" i="16" s="1"/>
  <c r="G2189" i="14"/>
  <c r="G2189" i="16"/>
  <c r="I2102" i="14"/>
  <c r="J2102" i="14" s="1"/>
  <c r="K2102" i="14" s="1"/>
  <c r="I2102" i="16"/>
  <c r="J2102" i="16" s="1"/>
  <c r="K2102" i="16" s="1"/>
  <c r="G2207" i="14"/>
  <c r="G2207" i="16"/>
  <c r="G2021" i="14"/>
  <c r="G2021" i="16"/>
  <c r="I2193" i="14"/>
  <c r="J2193" i="14" s="1"/>
  <c r="K2193" i="14" s="1"/>
  <c r="I2193" i="16"/>
  <c r="J2193" i="16" s="1"/>
  <c r="K2193" i="16" s="1"/>
  <c r="I2271" i="14"/>
  <c r="J2271" i="14" s="1"/>
  <c r="K2271" i="14" s="1"/>
  <c r="I2271" i="16"/>
  <c r="J2271" i="16" s="1"/>
  <c r="K2271" i="16" s="1"/>
  <c r="I2324" i="14"/>
  <c r="J2324" i="14" s="1"/>
  <c r="K2324" i="14" s="1"/>
  <c r="I2324" i="16"/>
  <c r="J2324" i="16" s="1"/>
  <c r="K2324" i="16" s="1"/>
  <c r="I2123" i="14"/>
  <c r="J2123" i="14" s="1"/>
  <c r="K2123" i="14" s="1"/>
  <c r="I2123" i="16"/>
  <c r="J2123" i="16" s="1"/>
  <c r="K2123" i="16" s="1"/>
  <c r="I2128" i="14"/>
  <c r="J2128" i="14" s="1"/>
  <c r="K2128" i="14" s="1"/>
  <c r="I2128" i="16"/>
  <c r="J2128" i="16" s="1"/>
  <c r="K2128" i="16" s="1"/>
  <c r="H2232" i="14"/>
  <c r="H2134" i="16"/>
  <c r="H2131" i="14"/>
  <c r="G2253" i="3" a="1"/>
  <c r="G2253" i="3" s="1"/>
  <c r="W2253" i="3" s="1"/>
  <c r="G2272" i="3" a="1"/>
  <c r="G2272" i="3" s="1"/>
  <c r="W2272" i="3" s="1"/>
  <c r="G2225" i="3" a="1"/>
  <c r="G2225" i="3" s="1"/>
  <c r="W2225" i="3" s="1"/>
  <c r="G2213" i="3" a="1"/>
  <c r="G2213" i="3" s="1"/>
  <c r="W2213" i="3" s="1"/>
  <c r="G2223" i="3" a="1"/>
  <c r="G2223" i="3" s="1"/>
  <c r="W2223" i="3" s="1"/>
  <c r="G2264" i="3" a="1"/>
  <c r="G2264" i="3" s="1"/>
  <c r="W2264" i="3" s="1"/>
  <c r="G2361" i="3" a="1"/>
  <c r="G2361" i="3" s="1"/>
  <c r="W2361" i="3" s="1"/>
  <c r="G2230" i="3" a="1"/>
  <c r="G2230" i="3" s="1"/>
  <c r="W2230" i="3" s="1"/>
  <c r="G2052" i="3" a="1"/>
  <c r="G2052" i="3" s="1"/>
  <c r="W2052" i="3" s="1"/>
  <c r="G2270" i="3" a="1"/>
  <c r="G2270" i="3" s="1"/>
  <c r="W2270" i="3" s="1"/>
  <c r="G2174" i="3" a="1"/>
  <c r="G2174" i="3" s="1"/>
  <c r="W2174" i="3" s="1"/>
  <c r="G2277" i="3" a="1"/>
  <c r="G2277" i="3" s="1"/>
  <c r="W2277" i="3" s="1"/>
  <c r="G2237" i="3" a="1"/>
  <c r="G2237" i="3" s="1"/>
  <c r="W2237" i="3" s="1"/>
  <c r="G2292" i="3" a="1"/>
  <c r="G2292" i="3" s="1"/>
  <c r="W2292" i="3" s="1"/>
  <c r="O2233" i="3" l="1"/>
  <c r="H2128" i="16"/>
  <c r="P2195" i="3"/>
  <c r="P2316" i="3"/>
  <c r="O2130" i="3"/>
  <c r="P2356" i="3"/>
  <c r="O2124" i="3"/>
  <c r="P2313" i="3"/>
  <c r="O2267" i="3"/>
  <c r="H2295" i="16"/>
  <c r="P2273" i="3"/>
  <c r="O2358" i="3"/>
  <c r="P2206" i="3"/>
  <c r="H2324" i="16"/>
  <c r="N2230" i="3"/>
  <c r="P2230" i="3" s="1"/>
  <c r="N2361" i="3"/>
  <c r="O2361" i="3" s="1"/>
  <c r="N2052" i="3"/>
  <c r="O2052" i="3" s="1"/>
  <c r="N2264" i="3"/>
  <c r="O2264" i="3" s="1"/>
  <c r="N2223" i="3"/>
  <c r="P2223" i="3" s="1"/>
  <c r="P2151" i="3"/>
  <c r="N2253" i="3"/>
  <c r="O2253" i="3" s="1"/>
  <c r="N2237" i="3"/>
  <c r="O2237" i="3" s="1"/>
  <c r="N2277" i="3"/>
  <c r="O2277" i="3" s="1"/>
  <c r="N2213" i="3"/>
  <c r="O2213" i="3" s="1"/>
  <c r="N2292" i="3"/>
  <c r="P2292" i="3" s="1"/>
  <c r="N2225" i="3"/>
  <c r="P2225" i="3" s="1"/>
  <c r="P2249" i="3"/>
  <c r="P2231" i="3"/>
  <c r="P2210" i="3"/>
  <c r="N2174" i="3"/>
  <c r="P2174" i="3" s="1"/>
  <c r="N2270" i="3"/>
  <c r="P2270" i="3" s="1"/>
  <c r="N2272" i="3"/>
  <c r="O2272" i="3" s="1"/>
  <c r="H2112" i="16"/>
  <c r="H2186" i="16"/>
  <c r="H2171" i="16"/>
  <c r="H2128" i="14"/>
  <c r="H2102" i="14"/>
  <c r="H2148" i="16"/>
  <c r="H2112" i="14"/>
  <c r="H2102" i="16"/>
  <c r="H2193" i="16"/>
  <c r="H2324" i="14"/>
  <c r="H2186" i="14"/>
  <c r="H2271" i="16"/>
  <c r="H2135" i="16"/>
  <c r="H2123" i="16"/>
  <c r="H2148" i="14"/>
  <c r="H2165" i="16"/>
  <c r="I2021" i="14"/>
  <c r="J2021" i="14" s="1"/>
  <c r="K2021" i="14" s="1"/>
  <c r="I2021" i="16"/>
  <c r="G2136" i="14"/>
  <c r="G2136" i="16"/>
  <c r="G2276" i="14"/>
  <c r="G2276" i="16"/>
  <c r="I2143" i="14"/>
  <c r="J2143" i="14" s="1"/>
  <c r="K2143" i="14" s="1"/>
  <c r="I2143" i="16"/>
  <c r="J2143" i="16" s="1"/>
  <c r="K2143" i="16" s="1"/>
  <c r="I2191" i="14"/>
  <c r="J2191" i="14" s="1"/>
  <c r="K2191" i="14" s="1"/>
  <c r="I2191" i="16"/>
  <c r="J2191" i="16" s="1"/>
  <c r="K2191" i="16" s="1"/>
  <c r="G2302" i="14"/>
  <c r="G2302" i="16"/>
  <c r="H2202" i="14"/>
  <c r="H2297" i="14"/>
  <c r="G2106" i="14"/>
  <c r="G2106" i="16"/>
  <c r="G2347" i="14"/>
  <c r="G2347" i="16"/>
  <c r="I2246" i="14"/>
  <c r="J2246" i="14" s="1"/>
  <c r="K2246" i="14" s="1"/>
  <c r="I2246" i="16"/>
  <c r="J2246" i="16" s="1"/>
  <c r="K2246" i="16" s="1"/>
  <c r="H2171" i="14"/>
  <c r="G2150" i="14"/>
  <c r="G2150" i="16"/>
  <c r="H2193" i="14"/>
  <c r="G2183" i="14"/>
  <c r="G2183" i="16"/>
  <c r="G2254" i="14"/>
  <c r="G2254" i="16"/>
  <c r="G2217" i="14"/>
  <c r="G2217" i="16"/>
  <c r="I2156" i="14"/>
  <c r="J2156" i="14" s="1"/>
  <c r="K2156" i="14" s="1"/>
  <c r="I2156" i="16"/>
  <c r="J2156" i="16" s="1"/>
  <c r="K2156" i="16" s="1"/>
  <c r="H2295" i="14"/>
  <c r="I2269" i="14"/>
  <c r="J2269" i="14" s="1"/>
  <c r="K2269" i="14" s="1"/>
  <c r="I2269" i="16"/>
  <c r="J2269" i="16" s="1"/>
  <c r="K2269" i="16" s="1"/>
  <c r="G2199" i="14"/>
  <c r="G2199" i="16"/>
  <c r="G2218" i="14"/>
  <c r="G2218" i="16"/>
  <c r="I2203" i="14"/>
  <c r="J2203" i="14" s="1"/>
  <c r="K2203" i="14" s="1"/>
  <c r="I2203" i="16"/>
  <c r="J2203" i="16" s="1"/>
  <c r="K2203" i="16" s="1"/>
  <c r="I2157" i="14"/>
  <c r="J2157" i="14" s="1"/>
  <c r="K2157" i="14" s="1"/>
  <c r="I2157" i="16"/>
  <c r="J2157" i="16" s="1"/>
  <c r="K2157" i="16" s="1"/>
  <c r="G2337" i="14"/>
  <c r="G2337" i="16"/>
  <c r="I2189" i="14"/>
  <c r="J2189" i="14" s="1"/>
  <c r="K2189" i="14" s="1"/>
  <c r="I2189" i="16"/>
  <c r="J2189" i="16" s="1"/>
  <c r="K2189" i="16" s="1"/>
  <c r="G2125" i="14"/>
  <c r="G2125" i="16"/>
  <c r="H2123" i="14"/>
  <c r="H2271" i="14"/>
  <c r="I2227" i="14"/>
  <c r="J2227" i="14" s="1"/>
  <c r="K2227" i="14" s="1"/>
  <c r="I2227" i="16"/>
  <c r="J2227" i="16" s="1"/>
  <c r="K2227" i="16" s="1"/>
  <c r="I2149" i="14"/>
  <c r="J2149" i="14" s="1"/>
  <c r="K2149" i="14" s="1"/>
  <c r="I2149" i="16"/>
  <c r="J2149" i="16" s="1"/>
  <c r="K2149" i="16" s="1"/>
  <c r="I2220" i="14"/>
  <c r="J2220" i="14" s="1"/>
  <c r="K2220" i="14" s="1"/>
  <c r="I2220" i="16"/>
  <c r="J2220" i="16" s="1"/>
  <c r="K2220" i="16" s="1"/>
  <c r="I2207" i="14"/>
  <c r="J2207" i="14" s="1"/>
  <c r="K2207" i="14" s="1"/>
  <c r="I2207" i="16"/>
  <c r="J2207" i="16" s="1"/>
  <c r="K2207" i="16" s="1"/>
  <c r="G2153" i="14"/>
  <c r="G2153" i="16"/>
  <c r="G2180" i="14"/>
  <c r="G2180" i="16"/>
  <c r="I2188" i="14"/>
  <c r="J2188" i="14" s="1"/>
  <c r="K2188" i="14" s="1"/>
  <c r="I2188" i="16"/>
  <c r="J2188" i="16" s="1"/>
  <c r="K2188" i="16" s="1"/>
  <c r="H2135" i="14"/>
  <c r="H2202" i="16"/>
  <c r="H2297" i="16"/>
  <c r="H2165" i="14"/>
  <c r="G2285" i="3" a="1"/>
  <c r="G2285" i="3" s="1"/>
  <c r="W2285" i="3" s="1"/>
  <c r="G2221" i="3" a="1"/>
  <c r="G2221" i="3" s="1"/>
  <c r="W2221" i="3" s="1"/>
  <c r="G2247" i="3" a="1"/>
  <c r="G2247" i="3" s="1"/>
  <c r="W2247" i="3" s="1"/>
  <c r="G2166" i="3" a="1"/>
  <c r="G2166" i="3" s="1"/>
  <c r="W2166" i="3" s="1"/>
  <c r="G2374" i="3" a="1"/>
  <c r="G2374" i="3" s="1"/>
  <c r="W2374" i="3" s="1"/>
  <c r="G2224" i="3" a="1"/>
  <c r="G2224" i="3" s="1"/>
  <c r="W2224" i="3" s="1"/>
  <c r="G2214" i="3" a="1"/>
  <c r="G2214" i="3" s="1"/>
  <c r="W2214" i="3" s="1"/>
  <c r="G2372" i="3" a="1"/>
  <c r="G2372" i="3" s="1"/>
  <c r="W2372" i="3" s="1"/>
  <c r="G2328" i="3" a="1"/>
  <c r="G2328" i="3" s="1"/>
  <c r="W2328" i="3" s="1"/>
  <c r="G2155" i="3" a="1"/>
  <c r="G2155" i="3" s="1"/>
  <c r="W2155" i="3" s="1"/>
  <c r="G2137" i="3" a="1"/>
  <c r="G2137" i="3" s="1"/>
  <c r="W2137" i="3" s="1"/>
  <c r="G2288" i="3" a="1"/>
  <c r="G2288" i="3" s="1"/>
  <c r="W2288" i="3" s="1"/>
  <c r="G2245" i="3" a="1"/>
  <c r="G2245" i="3" s="1"/>
  <c r="W2245" i="3" s="1"/>
  <c r="G2260" i="3" a="1"/>
  <c r="G2260" i="3" s="1"/>
  <c r="W2260" i="3" s="1"/>
  <c r="G2331" i="3" a="1"/>
  <c r="G2331" i="3" s="1"/>
  <c r="W2331" i="3" s="1"/>
  <c r="O2230" i="3" l="1"/>
  <c r="O2292" i="3"/>
  <c r="P2361" i="3"/>
  <c r="P2264" i="3"/>
  <c r="O2225" i="3"/>
  <c r="P2237" i="3"/>
  <c r="O2223" i="3"/>
  <c r="P2213" i="3"/>
  <c r="P2253" i="3"/>
  <c r="O2174" i="3"/>
  <c r="O2270" i="3"/>
  <c r="N2331" i="3"/>
  <c r="O2331" i="3" s="1"/>
  <c r="N2214" i="3"/>
  <c r="O2214" i="3" s="1"/>
  <c r="N2372" i="3"/>
  <c r="O2372" i="3" s="1"/>
  <c r="N2374" i="3"/>
  <c r="O2374" i="3" s="1"/>
  <c r="N2260" i="3"/>
  <c r="P2260" i="3" s="1"/>
  <c r="N2166" i="3"/>
  <c r="O2166" i="3" s="1"/>
  <c r="N2288" i="3"/>
  <c r="P2288" i="3" s="1"/>
  <c r="N2247" i="3"/>
  <c r="P2247" i="3" s="1"/>
  <c r="N2137" i="3"/>
  <c r="P2137" i="3" s="1"/>
  <c r="N2221" i="3"/>
  <c r="O2221" i="3" s="1"/>
  <c r="P2052" i="3"/>
  <c r="P2272" i="3"/>
  <c r="N2224" i="3"/>
  <c r="O2224" i="3" s="1"/>
  <c r="N2245" i="3"/>
  <c r="P2245" i="3" s="1"/>
  <c r="N2155" i="3"/>
  <c r="O2155" i="3" s="1"/>
  <c r="N2328" i="3"/>
  <c r="O2328" i="3" s="1"/>
  <c r="N2285" i="3"/>
  <c r="P2285" i="3" s="1"/>
  <c r="P2277" i="3"/>
  <c r="H2203" i="16"/>
  <c r="H2189" i="16"/>
  <c r="H2143" i="16"/>
  <c r="H2143" i="14"/>
  <c r="H2220" i="14"/>
  <c r="H2149" i="16"/>
  <c r="H2188" i="16"/>
  <c r="H2207" i="16"/>
  <c r="H2269" i="16"/>
  <c r="H2188" i="14"/>
  <c r="H2227" i="16"/>
  <c r="H2220" i="16"/>
  <c r="H2157" i="16"/>
  <c r="I2153" i="14"/>
  <c r="J2153" i="14" s="1"/>
  <c r="K2153" i="14" s="1"/>
  <c r="I2153" i="16"/>
  <c r="J2153" i="16" s="1"/>
  <c r="K2153" i="16" s="1"/>
  <c r="I2125" i="14"/>
  <c r="J2125" i="14" s="1"/>
  <c r="K2125" i="14" s="1"/>
  <c r="I2125" i="16"/>
  <c r="J2125" i="16" s="1"/>
  <c r="K2125" i="16" s="1"/>
  <c r="I2347" i="14"/>
  <c r="J2347" i="14" s="1"/>
  <c r="K2347" i="14" s="1"/>
  <c r="I2347" i="16"/>
  <c r="J2347" i="16" s="1"/>
  <c r="K2347" i="16" s="1"/>
  <c r="I2199" i="14"/>
  <c r="J2199" i="14" s="1"/>
  <c r="K2199" i="14" s="1"/>
  <c r="I2199" i="16"/>
  <c r="J2199" i="16" s="1"/>
  <c r="K2199" i="16" s="1"/>
  <c r="G2216" i="14"/>
  <c r="G2216" i="16"/>
  <c r="H2157" i="14"/>
  <c r="H2156" i="14"/>
  <c r="H2191" i="16"/>
  <c r="I2183" i="14"/>
  <c r="J2183" i="14" s="1"/>
  <c r="K2183" i="14" s="1"/>
  <c r="I2183" i="16"/>
  <c r="J2183" i="16" s="1"/>
  <c r="K2183" i="16" s="1"/>
  <c r="G2243" i="14"/>
  <c r="G2243" i="16"/>
  <c r="I2217" i="14"/>
  <c r="J2217" i="14" s="1"/>
  <c r="K2217" i="14" s="1"/>
  <c r="I2217" i="16"/>
  <c r="J2217" i="16" s="1"/>
  <c r="K2217" i="16" s="1"/>
  <c r="G2205" i="14"/>
  <c r="G2205" i="16"/>
  <c r="H2227" i="14"/>
  <c r="H2189" i="14"/>
  <c r="G2044" i="14"/>
  <c r="G2044" i="16"/>
  <c r="G2164" i="14"/>
  <c r="G2164" i="16"/>
  <c r="I2337" i="14"/>
  <c r="J2337" i="14" s="1"/>
  <c r="K2337" i="14" s="1"/>
  <c r="I2337" i="16"/>
  <c r="J2337" i="16" s="1"/>
  <c r="K2337" i="16" s="1"/>
  <c r="H2191" i="14"/>
  <c r="I2150" i="14"/>
  <c r="J2150" i="14" s="1"/>
  <c r="K2150" i="14" s="1"/>
  <c r="I2150" i="16"/>
  <c r="J2150" i="16" s="1"/>
  <c r="K2150" i="16" s="1"/>
  <c r="I2302" i="14"/>
  <c r="J2302" i="14" s="1"/>
  <c r="K2302" i="14" s="1"/>
  <c r="I2302" i="16"/>
  <c r="J2302" i="16" s="1"/>
  <c r="K2302" i="16" s="1"/>
  <c r="I2218" i="14"/>
  <c r="J2218" i="14" s="1"/>
  <c r="K2218" i="14" s="1"/>
  <c r="I2218" i="16"/>
  <c r="J2218" i="16" s="1"/>
  <c r="K2218" i="16" s="1"/>
  <c r="I2106" i="14"/>
  <c r="J2106" i="14" s="1"/>
  <c r="K2106" i="14" s="1"/>
  <c r="I2106" i="16"/>
  <c r="J2106" i="16" s="1"/>
  <c r="K2106" i="16" s="1"/>
  <c r="I2276" i="14"/>
  <c r="J2276" i="14" s="1"/>
  <c r="K2276" i="14" s="1"/>
  <c r="I2276" i="16"/>
  <c r="J2276" i="16" s="1"/>
  <c r="K2276" i="16" s="1"/>
  <c r="I2180" i="14"/>
  <c r="J2180" i="14" s="1"/>
  <c r="K2180" i="14" s="1"/>
  <c r="I2180" i="16"/>
  <c r="J2180" i="16" s="1"/>
  <c r="K2180" i="16" s="1"/>
  <c r="I2254" i="14"/>
  <c r="J2254" i="14" s="1"/>
  <c r="K2254" i="14" s="1"/>
  <c r="I2254" i="16"/>
  <c r="J2254" i="16" s="1"/>
  <c r="K2254" i="16" s="1"/>
  <c r="H2203" i="14"/>
  <c r="H2269" i="14"/>
  <c r="H2246" i="16"/>
  <c r="H2021" i="16"/>
  <c r="J2021" i="16"/>
  <c r="K2021" i="16" s="1"/>
  <c r="G2250" i="14"/>
  <c r="G2250" i="16"/>
  <c r="G2197" i="14"/>
  <c r="G2197" i="16"/>
  <c r="G2287" i="14"/>
  <c r="G2287" i="16"/>
  <c r="G2256" i="14"/>
  <c r="G2256" i="16"/>
  <c r="G2222" i="14"/>
  <c r="G2222" i="16"/>
  <c r="G2258" i="14"/>
  <c r="G2258" i="16"/>
  <c r="G2204" i="14"/>
  <c r="G2204" i="16"/>
  <c r="G2239" i="14"/>
  <c r="G2239" i="16"/>
  <c r="I2136" i="14"/>
  <c r="J2136" i="14" s="1"/>
  <c r="K2136" i="14" s="1"/>
  <c r="I2136" i="16"/>
  <c r="J2136" i="16" s="1"/>
  <c r="K2136" i="16" s="1"/>
  <c r="G2259" i="14"/>
  <c r="G2259" i="16"/>
  <c r="H2207" i="14"/>
  <c r="H2149" i="14"/>
  <c r="H2156" i="16"/>
  <c r="H2246" i="14"/>
  <c r="H2021" i="14"/>
  <c r="G2266" i="3" a="1"/>
  <c r="G2266" i="3" s="1"/>
  <c r="W2266" i="3" s="1"/>
  <c r="G2376" i="3" a="1"/>
  <c r="G2376" i="3" s="1"/>
  <c r="W2376" i="3" s="1"/>
  <c r="G2182" i="3" a="1"/>
  <c r="G2182" i="3" s="1"/>
  <c r="W2182" i="3" s="1"/>
  <c r="G2234" i="3" a="1"/>
  <c r="G2234" i="3" s="1"/>
  <c r="W2234" i="3" s="1"/>
  <c r="G2359" i="3" a="1"/>
  <c r="G2359" i="3" s="1"/>
  <c r="W2359" i="3" s="1"/>
  <c r="G2248" i="3" a="1"/>
  <c r="G2248" i="3" s="1"/>
  <c r="W2248" i="3" s="1"/>
  <c r="G2226" i="3" a="1"/>
  <c r="G2226" i="3" s="1"/>
  <c r="W2226" i="3" s="1"/>
  <c r="G2275" i="3" a="1"/>
  <c r="G2275" i="3" s="1"/>
  <c r="W2275" i="3" s="1"/>
  <c r="G2278" i="3" a="1"/>
  <c r="G2278" i="3" s="1"/>
  <c r="W2278" i="3" s="1"/>
  <c r="G2169" i="3" a="1"/>
  <c r="G2169" i="3" s="1"/>
  <c r="W2169" i="3" s="1"/>
  <c r="G2283" i="3" a="1"/>
  <c r="G2283" i="3" s="1"/>
  <c r="W2283" i="3" s="1"/>
  <c r="G2303" i="3" a="1"/>
  <c r="G2303" i="3" s="1"/>
  <c r="W2303" i="3" s="1"/>
  <c r="G2240" i="3" a="1"/>
  <c r="G2240" i="3" s="1"/>
  <c r="W2240" i="3" s="1"/>
  <c r="G2289" i="3" a="1"/>
  <c r="G2289" i="3" s="1"/>
  <c r="W2289" i="3" s="1"/>
  <c r="P2214" i="3" l="1"/>
  <c r="O2245" i="3"/>
  <c r="O2285" i="3"/>
  <c r="P2331" i="3"/>
  <c r="O2260" i="3"/>
  <c r="O2137" i="3"/>
  <c r="P2155" i="3"/>
  <c r="P2221" i="3"/>
  <c r="P2374" i="3"/>
  <c r="O2247" i="3"/>
  <c r="O2288" i="3"/>
  <c r="P2372" i="3"/>
  <c r="P2166" i="3"/>
  <c r="N2275" i="3"/>
  <c r="O2275" i="3" s="1"/>
  <c r="N2226" i="3"/>
  <c r="P2226" i="3" s="1"/>
  <c r="N2359" i="3"/>
  <c r="O2359" i="3" s="1"/>
  <c r="N2289" i="3"/>
  <c r="P2289" i="3" s="1"/>
  <c r="N2234" i="3"/>
  <c r="O2234" i="3" s="1"/>
  <c r="N2303" i="3"/>
  <c r="O2303" i="3" s="1"/>
  <c r="N2182" i="3"/>
  <c r="P2182" i="3" s="1"/>
  <c r="P2328" i="3"/>
  <c r="P2224" i="3"/>
  <c r="N2248" i="3"/>
  <c r="P2248" i="3" s="1"/>
  <c r="N2169" i="3"/>
  <c r="O2169" i="3" s="1"/>
  <c r="N2376" i="3"/>
  <c r="O2376" i="3" s="1"/>
  <c r="N2240" i="3"/>
  <c r="O2240" i="3" s="1"/>
  <c r="N2283" i="3"/>
  <c r="O2283" i="3" s="1"/>
  <c r="N2278" i="3"/>
  <c r="O2278" i="3" s="1"/>
  <c r="N2266" i="3"/>
  <c r="O2266" i="3" s="1"/>
  <c r="H2254" i="14"/>
  <c r="H2125" i="16"/>
  <c r="H2276" i="16"/>
  <c r="H2347" i="16"/>
  <c r="H2150" i="16"/>
  <c r="H2153" i="16"/>
  <c r="H2180" i="14"/>
  <c r="H2218" i="16"/>
  <c r="H2150" i="14"/>
  <c r="H2347" i="14"/>
  <c r="H2254" i="16"/>
  <c r="H2337" i="16"/>
  <c r="H2199" i="16"/>
  <c r="H2276" i="14"/>
  <c r="H2302" i="14"/>
  <c r="H2183" i="14"/>
  <c r="H2337" i="14"/>
  <c r="I2259" i="14"/>
  <c r="J2259" i="14" s="1"/>
  <c r="K2259" i="14" s="1"/>
  <c r="I2259" i="16"/>
  <c r="J2259" i="16" s="1"/>
  <c r="K2259" i="16" s="1"/>
  <c r="G2124" i="14"/>
  <c r="G2124" i="16"/>
  <c r="G2316" i="14"/>
  <c r="G2316" i="16"/>
  <c r="I2222" i="14"/>
  <c r="J2222" i="14" s="1"/>
  <c r="K2222" i="14" s="1"/>
  <c r="I2222" i="16"/>
  <c r="J2222" i="16" s="1"/>
  <c r="K2222" i="16" s="1"/>
  <c r="I2239" i="14"/>
  <c r="J2239" i="14" s="1"/>
  <c r="K2239" i="14" s="1"/>
  <c r="I2239" i="16"/>
  <c r="J2239" i="16" s="1"/>
  <c r="K2239" i="16" s="1"/>
  <c r="H2136" i="14"/>
  <c r="H2217" i="16"/>
  <c r="G2151" i="14"/>
  <c r="G2151" i="16"/>
  <c r="H2218" i="14"/>
  <c r="H2199" i="14"/>
  <c r="H2125" i="14"/>
  <c r="I2044" i="14"/>
  <c r="J2044" i="14" s="1"/>
  <c r="K2044" i="14" s="1"/>
  <c r="I2044" i="16"/>
  <c r="G2313" i="14"/>
  <c r="G2313" i="16"/>
  <c r="I2197" i="14"/>
  <c r="J2197" i="14" s="1"/>
  <c r="K2197" i="14" s="1"/>
  <c r="I2197" i="16"/>
  <c r="J2197" i="16" s="1"/>
  <c r="K2197" i="16" s="1"/>
  <c r="I2205" i="14"/>
  <c r="J2205" i="14" s="1"/>
  <c r="K2205" i="14" s="1"/>
  <c r="I2205" i="16"/>
  <c r="J2205" i="16" s="1"/>
  <c r="K2205" i="16" s="1"/>
  <c r="H2180" i="16"/>
  <c r="H2106" i="16"/>
  <c r="H2302" i="16"/>
  <c r="H2217" i="14"/>
  <c r="I2287" i="14"/>
  <c r="J2287" i="14" s="1"/>
  <c r="K2287" i="14" s="1"/>
  <c r="I2287" i="16"/>
  <c r="J2287" i="16" s="1"/>
  <c r="K2287" i="16" s="1"/>
  <c r="G2206" i="14"/>
  <c r="G2206" i="16"/>
  <c r="I2216" i="14"/>
  <c r="J2216" i="14" s="1"/>
  <c r="K2216" i="14" s="1"/>
  <c r="I2216" i="16"/>
  <c r="J2216" i="16" s="1"/>
  <c r="K2216" i="16" s="1"/>
  <c r="G2195" i="14"/>
  <c r="G2195" i="16"/>
  <c r="I2250" i="14"/>
  <c r="J2250" i="14" s="1"/>
  <c r="K2250" i="14" s="1"/>
  <c r="I2250" i="16"/>
  <c r="J2250" i="16" s="1"/>
  <c r="K2250" i="16" s="1"/>
  <c r="G2210" i="14"/>
  <c r="G2210" i="16"/>
  <c r="I2243" i="14"/>
  <c r="J2243" i="14" s="1"/>
  <c r="K2243" i="14" s="1"/>
  <c r="I2243" i="16"/>
  <c r="J2243" i="16" s="1"/>
  <c r="K2243" i="16" s="1"/>
  <c r="G2273" i="14"/>
  <c r="G2273" i="16"/>
  <c r="G2130" i="14"/>
  <c r="G2130" i="16"/>
  <c r="G2358" i="14"/>
  <c r="G2358" i="16"/>
  <c r="G2233" i="14"/>
  <c r="G2233" i="16"/>
  <c r="I2258" i="14"/>
  <c r="J2258" i="14" s="1"/>
  <c r="K2258" i="14" s="1"/>
  <c r="I2258" i="16"/>
  <c r="J2258" i="16" s="1"/>
  <c r="K2258" i="16" s="1"/>
  <c r="I2204" i="14"/>
  <c r="J2204" i="14" s="1"/>
  <c r="K2204" i="14" s="1"/>
  <c r="I2204" i="16"/>
  <c r="J2204" i="16" s="1"/>
  <c r="K2204" i="16" s="1"/>
  <c r="G2356" i="14"/>
  <c r="G2356" i="16"/>
  <c r="I2256" i="14"/>
  <c r="J2256" i="14" s="1"/>
  <c r="K2256" i="14" s="1"/>
  <c r="I2256" i="16"/>
  <c r="J2256" i="16" s="1"/>
  <c r="K2256" i="16" s="1"/>
  <c r="G2267" i="14"/>
  <c r="G2267" i="16"/>
  <c r="G2249" i="14"/>
  <c r="G2249" i="16"/>
  <c r="I2164" i="14"/>
  <c r="J2164" i="14" s="1"/>
  <c r="K2164" i="14" s="1"/>
  <c r="I2164" i="16"/>
  <c r="J2164" i="16" s="1"/>
  <c r="K2164" i="16" s="1"/>
  <c r="G2231" i="14"/>
  <c r="G2231" i="16"/>
  <c r="H2136" i="16"/>
  <c r="H2106" i="14"/>
  <c r="H2183" i="16"/>
  <c r="H2153" i="14"/>
  <c r="G2345" i="3" a="1"/>
  <c r="G2345" i="3" s="1"/>
  <c r="W2345" i="3" s="1"/>
  <c r="G2152" i="3" a="1"/>
  <c r="G2152" i="3" s="1"/>
  <c r="W2152" i="3" s="1"/>
  <c r="G2296" i="3" a="1"/>
  <c r="G2296" i="3" s="1"/>
  <c r="W2296" i="3" s="1"/>
  <c r="G2363" i="3" a="1"/>
  <c r="G2363" i="3" s="1"/>
  <c r="W2363" i="3" s="1"/>
  <c r="G2241" i="3" a="1"/>
  <c r="G2241" i="3" s="1"/>
  <c r="W2241" i="3" s="1"/>
  <c r="G2185" i="3" a="1"/>
  <c r="G2185" i="3" s="1"/>
  <c r="W2185" i="3" s="1"/>
  <c r="G2383" i="3" a="1"/>
  <c r="G2383" i="3" s="1"/>
  <c r="W2383" i="3" s="1"/>
  <c r="G2293" i="3" a="1"/>
  <c r="G2293" i="3" s="1"/>
  <c r="W2293" i="3" s="1"/>
  <c r="G2392" i="3" a="1"/>
  <c r="G2392" i="3" s="1"/>
  <c r="W2392" i="3" s="1"/>
  <c r="G2229" i="3" a="1"/>
  <c r="G2229" i="3" s="1"/>
  <c r="W2229" i="3" s="1"/>
  <c r="G2235" i="3" a="1"/>
  <c r="G2235" i="3" s="1"/>
  <c r="W2235" i="3" s="1"/>
  <c r="G2279" i="3" a="1"/>
  <c r="G2279" i="3" s="1"/>
  <c r="W2279" i="3" s="1"/>
  <c r="G2252" i="3" a="1"/>
  <c r="G2252" i="3" s="1"/>
  <c r="W2252" i="3" s="1"/>
  <c r="G2364" i="3" a="1"/>
  <c r="G2364" i="3" s="1"/>
  <c r="W2364" i="3" s="1"/>
  <c r="O2248" i="3" l="1"/>
  <c r="O2289" i="3"/>
  <c r="P2283" i="3"/>
  <c r="H2258" i="16"/>
  <c r="O2226" i="3"/>
  <c r="P2275" i="3"/>
  <c r="P2234" i="3"/>
  <c r="P2266" i="3"/>
  <c r="P2376" i="3"/>
  <c r="P2278" i="3"/>
  <c r="P2169" i="3"/>
  <c r="P2303" i="3"/>
  <c r="O2182" i="3"/>
  <c r="P2240" i="3"/>
  <c r="N2252" i="3"/>
  <c r="P2252" i="3" s="1"/>
  <c r="N2235" i="3"/>
  <c r="P2235" i="3" s="1"/>
  <c r="N2296" i="3"/>
  <c r="O2296" i="3" s="1"/>
  <c r="H2256" i="14"/>
  <c r="N2152" i="3"/>
  <c r="O2152" i="3" s="1"/>
  <c r="H2216" i="16"/>
  <c r="N2345" i="3"/>
  <c r="P2345" i="3" s="1"/>
  <c r="N2229" i="3"/>
  <c r="O2229" i="3" s="1"/>
  <c r="N2383" i="3"/>
  <c r="O2383" i="3" s="1"/>
  <c r="P2359" i="3"/>
  <c r="N2293" i="3"/>
  <c r="P2293" i="3" s="1"/>
  <c r="N2364" i="3"/>
  <c r="O2364" i="3" s="1"/>
  <c r="N2185" i="3"/>
  <c r="P2185" i="3" s="1"/>
  <c r="N2241" i="3"/>
  <c r="P2241" i="3" s="1"/>
  <c r="N2392" i="3"/>
  <c r="O2392" i="3" s="1"/>
  <c r="N2279" i="3"/>
  <c r="O2279" i="3" s="1"/>
  <c r="N2363" i="3"/>
  <c r="P2363" i="3" s="1"/>
  <c r="H2164" i="16"/>
  <c r="H2256" i="16"/>
  <c r="H2204" i="14"/>
  <c r="H2164" i="14"/>
  <c r="H2222" i="14"/>
  <c r="H2204" i="16"/>
  <c r="H2197" i="16"/>
  <c r="H2222" i="16"/>
  <c r="H2259" i="16"/>
  <c r="H2250" i="16"/>
  <c r="H2205" i="16"/>
  <c r="H2243" i="16"/>
  <c r="H2287" i="16"/>
  <c r="H2239" i="16"/>
  <c r="I2206" i="14"/>
  <c r="J2206" i="14" s="1"/>
  <c r="K2206" i="14" s="1"/>
  <c r="I2206" i="16"/>
  <c r="J2206" i="16" s="1"/>
  <c r="K2206" i="16" s="1"/>
  <c r="I2356" i="14"/>
  <c r="J2356" i="14" s="1"/>
  <c r="K2356" i="14" s="1"/>
  <c r="I2356" i="16"/>
  <c r="J2356" i="16" s="1"/>
  <c r="K2356" i="16" s="1"/>
  <c r="I2151" i="14"/>
  <c r="J2151" i="14" s="1"/>
  <c r="K2151" i="14" s="1"/>
  <c r="I2151" i="16"/>
  <c r="J2151" i="16" s="1"/>
  <c r="K2151" i="16" s="1"/>
  <c r="I2124" i="14"/>
  <c r="J2124" i="14" s="1"/>
  <c r="K2124" i="14" s="1"/>
  <c r="I2124" i="16"/>
  <c r="J2124" i="16" s="1"/>
  <c r="K2124" i="16" s="1"/>
  <c r="H2258" i="14"/>
  <c r="H2216" i="14"/>
  <c r="G2225" i="14"/>
  <c r="G2225" i="16"/>
  <c r="I2130" i="14"/>
  <c r="J2130" i="14" s="1"/>
  <c r="K2130" i="14" s="1"/>
  <c r="I2130" i="16"/>
  <c r="J2130" i="16" s="1"/>
  <c r="K2130" i="16" s="1"/>
  <c r="G2277" i="14"/>
  <c r="G2277" i="16"/>
  <c r="G2272" i="14"/>
  <c r="G2272" i="16"/>
  <c r="H2250" i="14"/>
  <c r="H2197" i="14"/>
  <c r="H2239" i="14"/>
  <c r="I2210" i="14"/>
  <c r="J2210" i="14" s="1"/>
  <c r="K2210" i="14" s="1"/>
  <c r="I2210" i="16"/>
  <c r="J2210" i="16" s="1"/>
  <c r="K2210" i="16" s="1"/>
  <c r="I2313" i="14"/>
  <c r="J2313" i="14" s="1"/>
  <c r="K2313" i="14" s="1"/>
  <c r="I2313" i="16"/>
  <c r="J2313" i="16" s="1"/>
  <c r="K2313" i="16" s="1"/>
  <c r="G2213" i="14"/>
  <c r="G2213" i="16"/>
  <c r="H2243" i="14"/>
  <c r="I2233" i="14"/>
  <c r="J2233" i="14" s="1"/>
  <c r="K2233" i="14" s="1"/>
  <c r="I2233" i="16"/>
  <c r="J2233" i="16" s="1"/>
  <c r="K2233" i="16" s="1"/>
  <c r="G2292" i="14"/>
  <c r="G2292" i="16"/>
  <c r="I2267" i="14"/>
  <c r="J2267" i="14" s="1"/>
  <c r="K2267" i="14" s="1"/>
  <c r="I2267" i="16"/>
  <c r="J2267" i="16" s="1"/>
  <c r="K2267" i="16" s="1"/>
  <c r="G2174" i="14"/>
  <c r="G2174" i="16"/>
  <c r="G2052" i="14"/>
  <c r="G2052" i="16"/>
  <c r="G2237" i="14"/>
  <c r="G2237" i="16"/>
  <c r="I2358" i="14"/>
  <c r="J2358" i="14" s="1"/>
  <c r="K2358" i="14" s="1"/>
  <c r="I2358" i="16"/>
  <c r="J2358" i="16" s="1"/>
  <c r="K2358" i="16" s="1"/>
  <c r="G2264" i="14"/>
  <c r="G2264" i="16"/>
  <c r="H2044" i="16"/>
  <c r="J2044" i="16"/>
  <c r="K2044" i="16" s="1"/>
  <c r="I2231" i="14"/>
  <c r="J2231" i="14" s="1"/>
  <c r="K2231" i="14" s="1"/>
  <c r="I2231" i="16"/>
  <c r="J2231" i="16" s="1"/>
  <c r="K2231" i="16" s="1"/>
  <c r="I2249" i="14"/>
  <c r="J2249" i="14" s="1"/>
  <c r="K2249" i="14" s="1"/>
  <c r="I2249" i="16"/>
  <c r="J2249" i="16" s="1"/>
  <c r="K2249" i="16" s="1"/>
  <c r="I2195" i="14"/>
  <c r="J2195" i="14" s="1"/>
  <c r="K2195" i="14" s="1"/>
  <c r="I2195" i="16"/>
  <c r="J2195" i="16" s="1"/>
  <c r="K2195" i="16" s="1"/>
  <c r="I2273" i="14"/>
  <c r="J2273" i="14" s="1"/>
  <c r="K2273" i="14" s="1"/>
  <c r="I2273" i="16"/>
  <c r="J2273" i="16" s="1"/>
  <c r="K2273" i="16" s="1"/>
  <c r="G2270" i="14"/>
  <c r="G2270" i="16"/>
  <c r="G2253" i="14"/>
  <c r="G2253" i="16"/>
  <c r="G2361" i="14"/>
  <c r="G2361" i="16"/>
  <c r="I2316" i="14"/>
  <c r="J2316" i="14" s="1"/>
  <c r="K2316" i="14" s="1"/>
  <c r="I2316" i="16"/>
  <c r="J2316" i="16" s="1"/>
  <c r="K2316" i="16" s="1"/>
  <c r="G2223" i="14"/>
  <c r="G2223" i="16"/>
  <c r="G2230" i="14"/>
  <c r="G2230" i="16"/>
  <c r="H2287" i="14"/>
  <c r="H2205" i="14"/>
  <c r="H2044" i="14"/>
  <c r="H2259" i="14"/>
  <c r="G2375" i="3" a="1"/>
  <c r="G2375" i="3" s="1"/>
  <c r="W2375" i="3" s="1"/>
  <c r="G2353" i="3" a="1"/>
  <c r="G2353" i="3" s="1"/>
  <c r="W2353" i="3" s="1"/>
  <c r="G2242" i="3" a="1"/>
  <c r="G2242" i="3" s="1"/>
  <c r="W2242" i="3" s="1"/>
  <c r="G2394" i="3" a="1"/>
  <c r="G2394" i="3" s="1"/>
  <c r="W2394" i="3" s="1"/>
  <c r="G2299" i="3" a="1"/>
  <c r="G2299" i="3" s="1"/>
  <c r="W2299" i="3" s="1"/>
  <c r="G2319" i="3" a="1"/>
  <c r="G2319" i="3" s="1"/>
  <c r="W2319" i="3" s="1"/>
  <c r="G2354" i="3" a="1"/>
  <c r="G2354" i="3" s="1"/>
  <c r="W2354" i="3" s="1"/>
  <c r="G2310" i="3" a="1"/>
  <c r="G2310" i="3" s="1"/>
  <c r="W2310" i="3" s="1"/>
  <c r="G2312" i="3" a="1"/>
  <c r="G2312" i="3" s="1"/>
  <c r="W2312" i="3" s="1"/>
  <c r="G2355" i="3" a="1"/>
  <c r="G2355" i="3" s="1"/>
  <c r="W2355" i="3" s="1"/>
  <c r="G2187" i="3" a="1"/>
  <c r="G2187" i="3" s="1"/>
  <c r="W2187" i="3" s="1"/>
  <c r="G2274" i="3" a="1"/>
  <c r="G2274" i="3" s="1"/>
  <c r="W2274" i="3" s="1"/>
  <c r="G2384" i="3" a="1"/>
  <c r="G2384" i="3" s="1"/>
  <c r="W2384" i="3" s="1"/>
  <c r="G2298" i="3" a="1"/>
  <c r="G2298" i="3" s="1"/>
  <c r="W2298" i="3" s="1"/>
  <c r="O2241" i="3" l="1"/>
  <c r="P2152" i="3"/>
  <c r="O2252" i="3"/>
  <c r="P2364" i="3"/>
  <c r="O2345" i="3"/>
  <c r="O2235" i="3"/>
  <c r="P2296" i="3"/>
  <c r="P2229" i="3"/>
  <c r="P2383" i="3"/>
  <c r="P2279" i="3"/>
  <c r="P2392" i="3"/>
  <c r="O2185" i="3"/>
  <c r="O2293" i="3"/>
  <c r="O2363" i="3"/>
  <c r="H2210" i="14"/>
  <c r="N2355" i="3"/>
  <c r="O2355" i="3" s="1"/>
  <c r="N2310" i="3"/>
  <c r="O2310" i="3" s="1"/>
  <c r="N2354" i="3"/>
  <c r="O2354" i="3" s="1"/>
  <c r="N2319" i="3"/>
  <c r="O2319" i="3" s="1"/>
  <c r="N2298" i="3"/>
  <c r="O2298" i="3" s="1"/>
  <c r="N2384" i="3"/>
  <c r="O2384" i="3" s="1"/>
  <c r="N2299" i="3"/>
  <c r="O2299" i="3" s="1"/>
  <c r="N2394" i="3"/>
  <c r="O2394" i="3" s="1"/>
  <c r="N2274" i="3"/>
  <c r="O2274" i="3" s="1"/>
  <c r="N2187" i="3"/>
  <c r="O2187" i="3" s="1"/>
  <c r="N2242" i="3"/>
  <c r="O2242" i="3" s="1"/>
  <c r="N2353" i="3"/>
  <c r="O2353" i="3" s="1"/>
  <c r="N2312" i="3"/>
  <c r="O2312" i="3" s="1"/>
  <c r="N2375" i="3"/>
  <c r="O2375" i="3" s="1"/>
  <c r="H2151" i="16"/>
  <c r="H2233" i="16"/>
  <c r="H2210" i="16"/>
  <c r="H2206" i="16"/>
  <c r="H2358" i="16"/>
  <c r="H2249" i="16"/>
  <c r="H2124" i="14"/>
  <c r="H2206" i="14"/>
  <c r="H2316" i="14"/>
  <c r="H2273" i="16"/>
  <c r="H2358" i="14"/>
  <c r="H2267" i="16"/>
  <c r="H2130" i="16"/>
  <c r="H2124" i="16"/>
  <c r="H2356" i="14"/>
  <c r="I2292" i="14"/>
  <c r="J2292" i="14" s="1"/>
  <c r="K2292" i="14" s="1"/>
  <c r="I2292" i="16"/>
  <c r="J2292" i="16" s="1"/>
  <c r="K2292" i="16" s="1"/>
  <c r="I2230" i="14"/>
  <c r="J2230" i="14" s="1"/>
  <c r="K2230" i="14" s="1"/>
  <c r="I2230" i="16"/>
  <c r="J2230" i="16" s="1"/>
  <c r="K2230" i="16" s="1"/>
  <c r="G2214" i="14"/>
  <c r="G2214" i="16"/>
  <c r="H2273" i="14"/>
  <c r="H2249" i="14"/>
  <c r="H2313" i="16"/>
  <c r="H2356" i="16"/>
  <c r="G2245" i="14"/>
  <c r="G2245" i="16"/>
  <c r="H2195" i="16"/>
  <c r="H2231" i="16"/>
  <c r="I2270" i="14"/>
  <c r="J2270" i="14" s="1"/>
  <c r="K2270" i="14" s="1"/>
  <c r="I2270" i="16"/>
  <c r="J2270" i="16" s="1"/>
  <c r="K2270" i="16" s="1"/>
  <c r="I2237" i="14"/>
  <c r="J2237" i="14" s="1"/>
  <c r="K2237" i="14" s="1"/>
  <c r="I2237" i="16"/>
  <c r="J2237" i="16" s="1"/>
  <c r="K2237" i="16" s="1"/>
  <c r="G2166" i="14"/>
  <c r="G2166" i="16"/>
  <c r="H2130" i="14"/>
  <c r="H2313" i="14"/>
  <c r="H2195" i="14"/>
  <c r="H2231" i="14"/>
  <c r="H2233" i="14"/>
  <c r="G2137" i="14"/>
  <c r="G2137" i="16"/>
  <c r="G2224" i="14"/>
  <c r="G2224" i="16"/>
  <c r="G2331" i="14"/>
  <c r="G2331" i="16"/>
  <c r="G2247" i="14"/>
  <c r="G2247" i="16"/>
  <c r="I2272" i="14"/>
  <c r="J2272" i="14" s="1"/>
  <c r="K2272" i="14" s="1"/>
  <c r="I2272" i="16"/>
  <c r="J2272" i="16" s="1"/>
  <c r="K2272" i="16" s="1"/>
  <c r="I2253" i="14"/>
  <c r="J2253" i="14" s="1"/>
  <c r="K2253" i="14" s="1"/>
  <c r="I2253" i="16"/>
  <c r="J2253" i="16" s="1"/>
  <c r="K2253" i="16" s="1"/>
  <c r="I2225" i="14"/>
  <c r="J2225" i="14" s="1"/>
  <c r="K2225" i="14" s="1"/>
  <c r="I2225" i="16"/>
  <c r="J2225" i="16" s="1"/>
  <c r="K2225" i="16" s="1"/>
  <c r="G2221" i="14"/>
  <c r="G2221" i="16"/>
  <c r="H2316" i="16"/>
  <c r="G2260" i="14"/>
  <c r="G2260" i="16"/>
  <c r="I2223" i="14"/>
  <c r="J2223" i="14" s="1"/>
  <c r="K2223" i="14" s="1"/>
  <c r="I2223" i="16"/>
  <c r="J2223" i="16" s="1"/>
  <c r="K2223" i="16" s="1"/>
  <c r="G2328" i="14"/>
  <c r="G2328" i="16"/>
  <c r="G2155" i="14"/>
  <c r="G2155" i="16"/>
  <c r="I2264" i="14"/>
  <c r="J2264" i="14" s="1"/>
  <c r="K2264" i="14" s="1"/>
  <c r="I2264" i="16"/>
  <c r="J2264" i="16" s="1"/>
  <c r="K2264" i="16" s="1"/>
  <c r="I2174" i="14"/>
  <c r="J2174" i="14" s="1"/>
  <c r="K2174" i="14" s="1"/>
  <c r="I2174" i="16"/>
  <c r="J2174" i="16" s="1"/>
  <c r="K2174" i="16" s="1"/>
  <c r="G2285" i="14"/>
  <c r="G2285" i="16"/>
  <c r="G2374" i="14"/>
  <c r="G2374" i="16"/>
  <c r="I2213" i="14"/>
  <c r="J2213" i="14" s="1"/>
  <c r="K2213" i="14" s="1"/>
  <c r="I2213" i="16"/>
  <c r="J2213" i="16" s="1"/>
  <c r="K2213" i="16" s="1"/>
  <c r="I2361" i="14"/>
  <c r="J2361" i="14" s="1"/>
  <c r="K2361" i="14" s="1"/>
  <c r="I2361" i="16"/>
  <c r="I2052" i="14"/>
  <c r="J2052" i="14" s="1"/>
  <c r="K2052" i="14" s="1"/>
  <c r="I2052" i="16"/>
  <c r="J2052" i="16" s="1"/>
  <c r="K2052" i="16" s="1"/>
  <c r="I2277" i="14"/>
  <c r="J2277" i="14" s="1"/>
  <c r="K2277" i="14" s="1"/>
  <c r="I2277" i="16"/>
  <c r="J2277" i="16" s="1"/>
  <c r="K2277" i="16" s="1"/>
  <c r="G2288" i="14"/>
  <c r="G2288" i="16"/>
  <c r="G2372" i="14"/>
  <c r="G2372" i="16"/>
  <c r="H2267" i="14"/>
  <c r="H2151" i="14"/>
  <c r="G2357" i="3" a="1"/>
  <c r="G2357" i="3" s="1"/>
  <c r="W2357" i="3" s="1"/>
  <c r="G2351" i="3" a="1"/>
  <c r="G2351" i="3" s="1"/>
  <c r="W2351" i="3" s="1"/>
  <c r="G2308" i="3" a="1"/>
  <c r="G2308" i="3" s="1"/>
  <c r="W2308" i="3" s="1"/>
  <c r="G2404" i="3" a="1"/>
  <c r="G2404" i="3" s="1"/>
  <c r="W2404" i="3" s="1"/>
  <c r="G2265" i="3" a="1"/>
  <c r="G2265" i="3" s="1"/>
  <c r="W2265" i="3" s="1"/>
  <c r="G2306" i="3" a="1"/>
  <c r="G2306" i="3" s="1"/>
  <c r="W2306" i="3" s="1"/>
  <c r="G2390" i="3" a="1"/>
  <c r="G2390" i="3" s="1"/>
  <c r="W2390" i="3" s="1"/>
  <c r="G2314" i="3" a="1"/>
  <c r="G2314" i="3" s="1"/>
  <c r="W2314" i="3" s="1"/>
  <c r="G2244" i="3" a="1"/>
  <c r="G2244" i="3" s="1"/>
  <c r="W2244" i="3" s="1"/>
  <c r="G2290" i="3" a="1"/>
  <c r="G2290" i="3" s="1"/>
  <c r="W2290" i="3" s="1"/>
  <c r="G2379" i="3" a="1"/>
  <c r="G2379" i="3" s="1"/>
  <c r="W2379" i="3" s="1"/>
  <c r="G2378" i="3" a="1"/>
  <c r="G2378" i="3" s="1"/>
  <c r="W2378" i="3" s="1"/>
  <c r="G2196" i="3" a="1"/>
  <c r="G2196" i="3" s="1"/>
  <c r="W2196" i="3" s="1"/>
  <c r="H2277" i="16" l="1"/>
  <c r="H2230" i="16"/>
  <c r="P2274" i="3"/>
  <c r="P2394" i="3"/>
  <c r="P2354" i="3"/>
  <c r="P2310" i="3"/>
  <c r="P2353" i="3"/>
  <c r="P2312" i="3"/>
  <c r="P2355" i="3"/>
  <c r="P2298" i="3"/>
  <c r="P2375" i="3"/>
  <c r="P2319" i="3"/>
  <c r="N2306" i="3"/>
  <c r="O2306" i="3" s="1"/>
  <c r="N2196" i="3"/>
  <c r="P2196" i="3" s="1"/>
  <c r="N2265" i="3"/>
  <c r="O2265" i="3" s="1"/>
  <c r="H2223" i="16"/>
  <c r="N2404" i="3"/>
  <c r="O2404" i="3" s="1"/>
  <c r="N2378" i="3"/>
  <c r="O2378" i="3" s="1"/>
  <c r="N2351" i="3"/>
  <c r="P2351" i="3" s="1"/>
  <c r="P2242" i="3"/>
  <c r="P2299" i="3"/>
  <c r="N2357" i="3"/>
  <c r="O2357" i="3" s="1"/>
  <c r="N2308" i="3"/>
  <c r="P2308" i="3" s="1"/>
  <c r="N2290" i="3"/>
  <c r="P2290" i="3" s="1"/>
  <c r="N2314" i="3"/>
  <c r="P2314" i="3" s="1"/>
  <c r="P2187" i="3"/>
  <c r="P2384" i="3"/>
  <c r="N2379" i="3"/>
  <c r="P2379" i="3" s="1"/>
  <c r="N2244" i="3"/>
  <c r="P2244" i="3" s="1"/>
  <c r="N2390" i="3"/>
  <c r="O2390" i="3" s="1"/>
  <c r="H2264" i="16"/>
  <c r="H2230" i="14"/>
  <c r="H2270" i="16"/>
  <c r="H2264" i="14"/>
  <c r="H2270" i="14"/>
  <c r="H2292" i="16"/>
  <c r="H2253" i="14"/>
  <c r="H2237" i="16"/>
  <c r="H2272" i="16"/>
  <c r="H2174" i="14"/>
  <c r="H2292" i="14"/>
  <c r="I2260" i="14"/>
  <c r="J2260" i="14" s="1"/>
  <c r="K2260" i="14" s="1"/>
  <c r="I2260" i="16"/>
  <c r="J2260" i="16" s="1"/>
  <c r="K2260" i="16" s="1"/>
  <c r="I2285" i="14"/>
  <c r="J2285" i="14" s="1"/>
  <c r="K2285" i="14" s="1"/>
  <c r="I2285" i="16"/>
  <c r="J2285" i="16" s="1"/>
  <c r="K2285" i="16" s="1"/>
  <c r="H2052" i="14"/>
  <c r="H2213" i="14"/>
  <c r="H2237" i="14"/>
  <c r="G2275" i="14"/>
  <c r="G2275" i="16"/>
  <c r="G2234" i="14"/>
  <c r="G2234" i="16"/>
  <c r="I2288" i="14"/>
  <c r="J2288" i="14" s="1"/>
  <c r="K2288" i="14" s="1"/>
  <c r="I2288" i="16"/>
  <c r="J2288" i="16" s="1"/>
  <c r="K2288" i="16" s="1"/>
  <c r="G2240" i="14"/>
  <c r="G2240" i="16"/>
  <c r="I2137" i="14"/>
  <c r="J2137" i="14" s="1"/>
  <c r="K2137" i="14" s="1"/>
  <c r="I2137" i="16"/>
  <c r="J2137" i="16" s="1"/>
  <c r="K2137" i="16" s="1"/>
  <c r="G2289" i="14"/>
  <c r="G2289" i="16"/>
  <c r="H2361" i="16"/>
  <c r="J2361" i="16"/>
  <c r="K2361" i="16" s="1"/>
  <c r="H2225" i="16"/>
  <c r="G2359" i="14"/>
  <c r="G2359" i="16"/>
  <c r="G2182" i="14"/>
  <c r="G2182" i="16"/>
  <c r="G2169" i="14"/>
  <c r="G2169" i="16"/>
  <c r="G2266" i="14"/>
  <c r="G2266" i="16"/>
  <c r="G2376" i="14"/>
  <c r="G2376" i="16"/>
  <c r="I2155" i="14"/>
  <c r="J2155" i="14" s="1"/>
  <c r="K2155" i="14" s="1"/>
  <c r="I2155" i="16"/>
  <c r="J2155" i="16" s="1"/>
  <c r="K2155" i="16" s="1"/>
  <c r="G2226" i="14"/>
  <c r="G2226" i="16"/>
  <c r="I2328" i="14"/>
  <c r="J2328" i="14" s="1"/>
  <c r="K2328" i="14" s="1"/>
  <c r="I2328" i="16"/>
  <c r="J2328" i="16" s="1"/>
  <c r="K2328" i="16" s="1"/>
  <c r="H2361" i="14"/>
  <c r="H2223" i="14"/>
  <c r="I2221" i="14"/>
  <c r="J2221" i="14" s="1"/>
  <c r="K2221" i="14" s="1"/>
  <c r="I2221" i="16"/>
  <c r="J2221" i="16" s="1"/>
  <c r="K2221" i="16" s="1"/>
  <c r="I2245" i="14"/>
  <c r="J2245" i="14" s="1"/>
  <c r="K2245" i="14" s="1"/>
  <c r="I2245" i="16"/>
  <c r="J2245" i="16" s="1"/>
  <c r="K2245" i="16" s="1"/>
  <c r="I2214" i="14"/>
  <c r="J2214" i="14" s="1"/>
  <c r="K2214" i="14" s="1"/>
  <c r="I2214" i="16"/>
  <c r="J2214" i="16" s="1"/>
  <c r="K2214" i="16" s="1"/>
  <c r="G2283" i="14"/>
  <c r="G2283" i="16"/>
  <c r="I2372" i="14"/>
  <c r="J2372" i="14" s="1"/>
  <c r="K2372" i="14" s="1"/>
  <c r="I2372" i="16"/>
  <c r="J2372" i="16" s="1"/>
  <c r="K2372" i="16" s="1"/>
  <c r="I2374" i="14"/>
  <c r="J2374" i="14" s="1"/>
  <c r="K2374" i="14" s="1"/>
  <c r="I2374" i="16"/>
  <c r="J2374" i="16" s="1"/>
  <c r="K2374" i="16" s="1"/>
  <c r="G2278" i="14"/>
  <c r="G2278" i="16"/>
  <c r="I2224" i="14"/>
  <c r="J2224" i="14" s="1"/>
  <c r="K2224" i="14" s="1"/>
  <c r="I2224" i="16"/>
  <c r="J2224" i="16" s="1"/>
  <c r="K2224" i="16" s="1"/>
  <c r="H2277" i="14"/>
  <c r="H2213" i="16"/>
  <c r="H2174" i="16"/>
  <c r="H2225" i="14"/>
  <c r="H2272" i="14"/>
  <c r="G2303" i="14"/>
  <c r="G2303" i="16"/>
  <c r="I2166" i="14"/>
  <c r="J2166" i="14" s="1"/>
  <c r="K2166" i="14" s="1"/>
  <c r="I2166" i="16"/>
  <c r="J2166" i="16" s="1"/>
  <c r="K2166" i="16" s="1"/>
  <c r="I2247" i="14"/>
  <c r="J2247" i="14" s="1"/>
  <c r="K2247" i="14" s="1"/>
  <c r="I2247" i="16"/>
  <c r="J2247" i="16" s="1"/>
  <c r="K2247" i="16" s="1"/>
  <c r="G2248" i="14"/>
  <c r="G2248" i="16"/>
  <c r="I2331" i="14"/>
  <c r="J2331" i="14" s="1"/>
  <c r="K2331" i="14" s="1"/>
  <c r="I2331" i="16"/>
  <c r="J2331" i="16" s="1"/>
  <c r="K2331" i="16" s="1"/>
  <c r="H2052" i="16"/>
  <c r="H2253" i="16"/>
  <c r="G2387" i="3" a="1"/>
  <c r="G2387" i="3" s="1"/>
  <c r="W2387" i="3" s="1"/>
  <c r="G2402" i="3" a="1"/>
  <c r="G2402" i="3" s="1"/>
  <c r="W2402" i="3" s="1"/>
  <c r="G2301" i="3" a="1"/>
  <c r="G2301" i="3" s="1"/>
  <c r="W2301" i="3" s="1"/>
  <c r="G2325" i="3" a="1"/>
  <c r="G2325" i="3" s="1"/>
  <c r="W2325" i="3" s="1"/>
  <c r="G2261" i="3" a="1"/>
  <c r="G2261" i="3" s="1"/>
  <c r="W2261" i="3" s="1"/>
  <c r="G2369" i="3" a="1"/>
  <c r="G2369" i="3" s="1"/>
  <c r="W2369" i="3" s="1"/>
  <c r="G2350" i="3" a="1"/>
  <c r="G2350" i="3" s="1"/>
  <c r="W2350" i="3" s="1"/>
  <c r="G2327" i="3" a="1"/>
  <c r="G2327" i="3" s="1"/>
  <c r="W2327" i="3" s="1"/>
  <c r="G2311" i="3" a="1"/>
  <c r="G2311" i="3" s="1"/>
  <c r="W2311" i="3" s="1"/>
  <c r="G2334" i="3" a="1"/>
  <c r="G2334" i="3" s="1"/>
  <c r="W2334" i="3" s="1"/>
  <c r="G2370" i="3" a="1"/>
  <c r="G2370" i="3" s="1"/>
  <c r="W2370" i="3" s="1"/>
  <c r="G2371" i="3" a="1"/>
  <c r="G2371" i="3" s="1"/>
  <c r="W2371" i="3" s="1"/>
  <c r="G2412" i="3" a="1"/>
  <c r="G2412" i="3" s="1"/>
  <c r="W2412" i="3" s="1"/>
  <c r="G2403" i="3" a="1"/>
  <c r="G2403" i="3" s="1"/>
  <c r="W2403" i="3" s="1"/>
  <c r="P2306" i="3" l="1"/>
  <c r="O2290" i="3"/>
  <c r="O2351" i="3"/>
  <c r="H2166" i="16"/>
  <c r="O2314" i="3"/>
  <c r="O2244" i="3"/>
  <c r="O2379" i="3"/>
  <c r="P2378" i="3"/>
  <c r="O2308" i="3"/>
  <c r="P2357" i="3"/>
  <c r="O2196" i="3"/>
  <c r="N2334" i="3"/>
  <c r="P2334" i="3" s="1"/>
  <c r="N2387" i="3"/>
  <c r="O2387" i="3" s="1"/>
  <c r="N2327" i="3"/>
  <c r="O2327" i="3" s="1"/>
  <c r="N2402" i="3"/>
  <c r="P2402" i="3" s="1"/>
  <c r="N2369" i="3"/>
  <c r="O2369" i="3" s="1"/>
  <c r="N2350" i="3"/>
  <c r="O2350" i="3" s="1"/>
  <c r="N2261" i="3"/>
  <c r="O2261" i="3" s="1"/>
  <c r="P2404" i="3"/>
  <c r="P2265" i="3"/>
  <c r="P2390" i="3"/>
  <c r="N2403" i="3"/>
  <c r="P2403" i="3" s="1"/>
  <c r="N2371" i="3"/>
  <c r="P2371" i="3" s="1"/>
  <c r="N2325" i="3"/>
  <c r="O2325" i="3" s="1"/>
  <c r="N2311" i="3"/>
  <c r="O2311" i="3" s="1"/>
  <c r="N2412" i="3"/>
  <c r="O2412" i="3" s="1"/>
  <c r="N2370" i="3"/>
  <c r="P2370" i="3" s="1"/>
  <c r="N2301" i="3"/>
  <c r="P2301" i="3" s="1"/>
  <c r="H2328" i="16"/>
  <c r="H2224" i="16"/>
  <c r="H2224" i="14"/>
  <c r="H2328" i="14"/>
  <c r="H2137" i="14"/>
  <c r="H2221" i="16"/>
  <c r="H2214" i="16"/>
  <c r="H2288" i="16"/>
  <c r="H2331" i="16"/>
  <c r="H2374" i="14"/>
  <c r="H2214" i="14"/>
  <c r="H2155" i="14"/>
  <c r="H2285" i="16"/>
  <c r="G2364" i="14"/>
  <c r="G2364" i="16"/>
  <c r="I2226" i="14"/>
  <c r="J2226" i="14" s="1"/>
  <c r="K2226" i="14" s="1"/>
  <c r="I2226" i="16"/>
  <c r="J2226" i="16" s="1"/>
  <c r="K2226" i="16" s="1"/>
  <c r="I2283" i="14"/>
  <c r="J2283" i="14" s="1"/>
  <c r="K2283" i="14" s="1"/>
  <c r="I2283" i="16"/>
  <c r="J2283" i="16" s="1"/>
  <c r="K2283" i="16" s="1"/>
  <c r="H2247" i="16"/>
  <c r="I2275" i="14"/>
  <c r="J2275" i="14" s="1"/>
  <c r="K2275" i="14" s="1"/>
  <c r="I2275" i="16"/>
  <c r="J2275" i="16" s="1"/>
  <c r="K2275" i="16" s="1"/>
  <c r="G2345" i="14"/>
  <c r="G2345" i="16"/>
  <c r="G2296" i="14"/>
  <c r="G2296" i="16"/>
  <c r="H2372" i="16"/>
  <c r="H2221" i="14"/>
  <c r="H2285" i="14"/>
  <c r="G2235" i="14"/>
  <c r="G2235" i="16"/>
  <c r="I2376" i="14"/>
  <c r="J2376" i="14" s="1"/>
  <c r="K2376" i="14" s="1"/>
  <c r="I2376" i="16"/>
  <c r="J2376" i="16" s="1"/>
  <c r="K2376" i="16" s="1"/>
  <c r="I2278" i="14"/>
  <c r="J2278" i="14" s="1"/>
  <c r="K2278" i="14" s="1"/>
  <c r="I2278" i="16"/>
  <c r="J2278" i="16" s="1"/>
  <c r="K2278" i="16" s="1"/>
  <c r="I2234" i="14"/>
  <c r="J2234" i="14" s="1"/>
  <c r="K2234" i="14" s="1"/>
  <c r="I2234" i="16"/>
  <c r="J2234" i="16" s="1"/>
  <c r="K2234" i="16" s="1"/>
  <c r="I2248" i="14"/>
  <c r="J2248" i="14" s="1"/>
  <c r="K2248" i="14" s="1"/>
  <c r="I2248" i="16"/>
  <c r="J2248" i="16" s="1"/>
  <c r="K2248" i="16" s="1"/>
  <c r="G2293" i="14"/>
  <c r="G2293" i="16"/>
  <c r="I2359" i="14"/>
  <c r="J2359" i="14" s="1"/>
  <c r="K2359" i="14" s="1"/>
  <c r="I2359" i="16"/>
  <c r="J2359" i="16" s="1"/>
  <c r="K2359" i="16" s="1"/>
  <c r="H2247" i="14"/>
  <c r="H2372" i="14"/>
  <c r="H2245" i="16"/>
  <c r="H2155" i="16"/>
  <c r="H2260" i="16"/>
  <c r="I2169" i="14"/>
  <c r="J2169" i="14" s="1"/>
  <c r="K2169" i="14" s="1"/>
  <c r="I2169" i="16"/>
  <c r="J2169" i="16" s="1"/>
  <c r="K2169" i="16" s="1"/>
  <c r="I2289" i="14"/>
  <c r="J2289" i="14" s="1"/>
  <c r="K2289" i="14" s="1"/>
  <c r="I2289" i="16"/>
  <c r="J2289" i="16" s="1"/>
  <c r="K2289" i="16" s="1"/>
  <c r="G2392" i="14"/>
  <c r="G2392" i="16"/>
  <c r="I2240" i="14"/>
  <c r="J2240" i="14" s="1"/>
  <c r="K2240" i="14" s="1"/>
  <c r="I2240" i="16"/>
  <c r="J2240" i="16" s="1"/>
  <c r="K2240" i="16" s="1"/>
  <c r="G2229" i="14"/>
  <c r="G2229" i="16"/>
  <c r="G2363" i="14"/>
  <c r="G2363" i="16"/>
  <c r="G2279" i="14"/>
  <c r="G2279" i="16"/>
  <c r="I2266" i="14"/>
  <c r="J2266" i="14" s="1"/>
  <c r="K2266" i="14" s="1"/>
  <c r="I2266" i="16"/>
  <c r="J2266" i="16" s="1"/>
  <c r="K2266" i="16" s="1"/>
  <c r="I2182" i="14"/>
  <c r="J2182" i="14" s="1"/>
  <c r="K2182" i="14" s="1"/>
  <c r="I2182" i="16"/>
  <c r="J2182" i="16" s="1"/>
  <c r="K2182" i="16" s="1"/>
  <c r="G2185" i="14"/>
  <c r="G2185" i="16"/>
  <c r="G2241" i="14"/>
  <c r="G2241" i="16"/>
  <c r="H2331" i="14"/>
  <c r="H2260" i="14"/>
  <c r="I2303" i="14"/>
  <c r="J2303" i="14" s="1"/>
  <c r="K2303" i="14" s="1"/>
  <c r="I2303" i="16"/>
  <c r="J2303" i="16" s="1"/>
  <c r="K2303" i="16" s="1"/>
  <c r="G2152" i="14"/>
  <c r="G2152" i="16"/>
  <c r="G2383" i="14"/>
  <c r="G2383" i="16"/>
  <c r="G2252" i="14"/>
  <c r="G2252" i="16"/>
  <c r="H2166" i="14"/>
  <c r="H2374" i="16"/>
  <c r="H2245" i="14"/>
  <c r="H2137" i="16"/>
  <c r="H2288" i="14"/>
  <c r="G2405" i="3" a="1"/>
  <c r="G2405" i="3" s="1"/>
  <c r="W2405" i="3" s="1"/>
  <c r="G2368" i="3" a="1"/>
  <c r="G2368" i="3" s="1"/>
  <c r="W2368" i="3" s="1"/>
  <c r="G2315" i="3" a="1"/>
  <c r="G2315" i="3" s="1"/>
  <c r="W2315" i="3" s="1"/>
  <c r="G2321" i="3" a="1"/>
  <c r="G2321" i="3" s="1"/>
  <c r="W2321" i="3" s="1"/>
  <c r="G2388" i="3" a="1"/>
  <c r="G2388" i="3" s="1"/>
  <c r="W2388" i="3" s="1"/>
  <c r="G2385" i="3" a="1"/>
  <c r="G2385" i="3" s="1"/>
  <c r="W2385" i="3" s="1"/>
  <c r="G2329" i="3" a="1"/>
  <c r="G2329" i="3" s="1"/>
  <c r="W2329" i="3" s="1"/>
  <c r="G2373" i="3" a="1"/>
  <c r="G2373" i="3" s="1"/>
  <c r="W2373" i="3" s="1"/>
  <c r="G2284" i="3" a="1"/>
  <c r="G2284" i="3" s="1"/>
  <c r="W2284" i="3" s="1"/>
  <c r="G2323" i="3" a="1"/>
  <c r="G2323" i="3" s="1"/>
  <c r="W2323" i="3" s="1"/>
  <c r="G2305" i="3" a="1"/>
  <c r="G2305" i="3" s="1"/>
  <c r="W2305" i="3" s="1"/>
  <c r="G2422" i="3" a="1"/>
  <c r="G2422" i="3" s="1"/>
  <c r="W2422" i="3" s="1"/>
  <c r="G2346" i="3" a="1"/>
  <c r="G2346" i="3" s="1"/>
  <c r="W2346" i="3" s="1"/>
  <c r="P2412" i="3" l="1"/>
  <c r="O2403" i="3"/>
  <c r="O2370" i="3"/>
  <c r="O2402" i="3"/>
  <c r="P2387" i="3"/>
  <c r="O2301" i="3"/>
  <c r="O2334" i="3"/>
  <c r="O2371" i="3"/>
  <c r="P2327" i="3"/>
  <c r="P2350" i="3"/>
  <c r="P2261" i="3"/>
  <c r="P2311" i="3"/>
  <c r="N2284" i="3"/>
  <c r="O2284" i="3" s="1"/>
  <c r="N2373" i="3"/>
  <c r="O2373" i="3" s="1"/>
  <c r="N2385" i="3"/>
  <c r="P2385" i="3" s="1"/>
  <c r="N2323" i="3"/>
  <c r="O2323" i="3" s="1"/>
  <c r="N2329" i="3"/>
  <c r="O2329" i="3" s="1"/>
  <c r="N2346" i="3"/>
  <c r="O2346" i="3" s="1"/>
  <c r="N2388" i="3"/>
  <c r="O2388" i="3" s="1"/>
  <c r="P2325" i="3"/>
  <c r="P2369" i="3"/>
  <c r="N2422" i="3"/>
  <c r="P2422" i="3" s="1"/>
  <c r="N2321" i="3"/>
  <c r="O2321" i="3" s="1"/>
  <c r="N2305" i="3"/>
  <c r="O2305" i="3" s="1"/>
  <c r="N2315" i="3"/>
  <c r="O2315" i="3" s="1"/>
  <c r="N2368" i="3"/>
  <c r="O2368" i="3" s="1"/>
  <c r="N2405" i="3"/>
  <c r="O2405" i="3" s="1"/>
  <c r="H2182" i="16"/>
  <c r="H2266" i="14"/>
  <c r="H2289" i="14"/>
  <c r="H2376" i="16"/>
  <c r="H2283" i="14"/>
  <c r="H2248" i="16"/>
  <c r="H2275" i="16"/>
  <c r="H2226" i="16"/>
  <c r="H2266" i="16"/>
  <c r="H2278" i="14"/>
  <c r="H2169" i="16"/>
  <c r="H2359" i="16"/>
  <c r="H2234" i="16"/>
  <c r="H2283" i="16"/>
  <c r="H2234" i="14"/>
  <c r="H2376" i="14"/>
  <c r="H2182" i="14"/>
  <c r="H2289" i="16"/>
  <c r="H2278" i="16"/>
  <c r="I2392" i="14"/>
  <c r="J2392" i="14" s="1"/>
  <c r="K2392" i="14" s="1"/>
  <c r="I2392" i="16"/>
  <c r="J2392" i="16" s="1"/>
  <c r="K2392" i="16" s="1"/>
  <c r="I2252" i="14"/>
  <c r="J2252" i="14" s="1"/>
  <c r="K2252" i="14" s="1"/>
  <c r="I2252" i="16"/>
  <c r="J2252" i="16" s="1"/>
  <c r="K2252" i="16" s="1"/>
  <c r="I2185" i="14"/>
  <c r="J2185" i="14" s="1"/>
  <c r="K2185" i="14" s="1"/>
  <c r="I2185" i="16"/>
  <c r="J2185" i="16" s="1"/>
  <c r="K2185" i="16" s="1"/>
  <c r="I2363" i="14"/>
  <c r="J2363" i="14" s="1"/>
  <c r="K2363" i="14" s="1"/>
  <c r="I2363" i="16"/>
  <c r="G2319" i="14"/>
  <c r="G2319" i="16"/>
  <c r="G2353" i="14"/>
  <c r="G2353" i="16"/>
  <c r="H2248" i="14"/>
  <c r="I2152" i="14"/>
  <c r="J2152" i="14" s="1"/>
  <c r="K2152" i="14" s="1"/>
  <c r="I2152" i="16"/>
  <c r="J2152" i="16" s="1"/>
  <c r="K2152" i="16" s="1"/>
  <c r="H2240" i="14"/>
  <c r="I2279" i="14"/>
  <c r="J2279" i="14" s="1"/>
  <c r="K2279" i="14" s="1"/>
  <c r="I2279" i="16"/>
  <c r="J2279" i="16" s="1"/>
  <c r="K2279" i="16" s="1"/>
  <c r="G2242" i="14"/>
  <c r="G2242" i="16"/>
  <c r="I2235" i="14"/>
  <c r="J2235" i="14" s="1"/>
  <c r="K2235" i="14" s="1"/>
  <c r="I2235" i="16"/>
  <c r="J2235" i="16" s="1"/>
  <c r="K2235" i="16" s="1"/>
  <c r="I2383" i="14"/>
  <c r="J2383" i="14" s="1"/>
  <c r="K2383" i="14" s="1"/>
  <c r="I2383" i="16"/>
  <c r="J2383" i="16" s="1"/>
  <c r="K2383" i="16" s="1"/>
  <c r="I2241" i="14"/>
  <c r="J2241" i="14" s="1"/>
  <c r="K2241" i="14" s="1"/>
  <c r="I2241" i="16"/>
  <c r="J2241" i="16" s="1"/>
  <c r="K2241" i="16" s="1"/>
  <c r="H2169" i="14"/>
  <c r="H2275" i="14"/>
  <c r="I2345" i="14"/>
  <c r="J2345" i="14" s="1"/>
  <c r="K2345" i="14" s="1"/>
  <c r="I2345" i="16"/>
  <c r="J2345" i="16" s="1"/>
  <c r="K2345" i="16" s="1"/>
  <c r="G2375" i="14"/>
  <c r="G2375" i="16"/>
  <c r="H2359" i="14"/>
  <c r="H2226" i="14"/>
  <c r="I2364" i="14"/>
  <c r="J2364" i="14" s="1"/>
  <c r="K2364" i="14" s="1"/>
  <c r="I2364" i="16"/>
  <c r="J2364" i="16" s="1"/>
  <c r="K2364" i="16" s="1"/>
  <c r="I2229" i="14"/>
  <c r="J2229" i="14" s="1"/>
  <c r="K2229" i="14" s="1"/>
  <c r="I2229" i="16"/>
  <c r="J2229" i="16" s="1"/>
  <c r="K2229" i="16" s="1"/>
  <c r="G2384" i="14"/>
  <c r="G2384" i="16"/>
  <c r="G2299" i="14"/>
  <c r="G2299" i="16"/>
  <c r="G2312" i="14"/>
  <c r="G2312" i="16"/>
  <c r="G2355" i="14"/>
  <c r="G2355" i="16"/>
  <c r="I2296" i="14"/>
  <c r="J2296" i="14" s="1"/>
  <c r="K2296" i="14" s="1"/>
  <c r="I2296" i="16"/>
  <c r="J2296" i="16" s="1"/>
  <c r="K2296" i="16" s="1"/>
  <c r="G2394" i="14"/>
  <c r="G2394" i="16"/>
  <c r="G2187" i="14"/>
  <c r="G2187" i="16"/>
  <c r="H2303" i="14"/>
  <c r="G2354" i="14"/>
  <c r="G2354" i="16"/>
  <c r="G2274" i="14"/>
  <c r="G2274" i="16"/>
  <c r="I2293" i="14"/>
  <c r="J2293" i="14" s="1"/>
  <c r="K2293" i="14" s="1"/>
  <c r="I2293" i="16"/>
  <c r="J2293" i="16" s="1"/>
  <c r="K2293" i="16" s="1"/>
  <c r="G2310" i="14"/>
  <c r="G2310" i="16"/>
  <c r="G2298" i="14"/>
  <c r="G2298" i="16"/>
  <c r="H2303" i="16"/>
  <c r="H2240" i="16"/>
  <c r="G2317" i="3" a="1"/>
  <c r="G2317" i="3" s="1"/>
  <c r="W2317" i="3" s="1"/>
  <c r="G2418" i="3" a="1"/>
  <c r="G2418" i="3" s="1"/>
  <c r="W2418" i="3" s="1"/>
  <c r="G2393" i="3" a="1"/>
  <c r="G2393" i="3" s="1"/>
  <c r="W2393" i="3" s="1"/>
  <c r="G2338" i="3" a="1"/>
  <c r="G2338" i="3" s="1"/>
  <c r="W2338" i="3" s="1"/>
  <c r="G2425" i="3" a="1"/>
  <c r="G2425" i="3" s="1"/>
  <c r="W2425" i="3" s="1"/>
  <c r="G2340" i="3" a="1"/>
  <c r="G2340" i="3" s="1"/>
  <c r="W2340" i="3" s="1"/>
  <c r="G2326" i="3" a="1"/>
  <c r="G2326" i="3" s="1"/>
  <c r="W2326" i="3" s="1"/>
  <c r="G2367" i="3" a="1"/>
  <c r="G2367" i="3" s="1"/>
  <c r="W2367" i="3" s="1"/>
  <c r="G2386" i="3" a="1"/>
  <c r="G2386" i="3" s="1"/>
  <c r="W2386" i="3" s="1"/>
  <c r="G2409" i="3" a="1"/>
  <c r="G2409" i="3" s="1"/>
  <c r="W2409" i="3" s="1"/>
  <c r="G2381" i="3" a="1"/>
  <c r="G2381" i="3" s="1"/>
  <c r="W2381" i="3" s="1"/>
  <c r="G2280" i="3" a="1"/>
  <c r="G2280" i="3" s="1"/>
  <c r="W2280" i="3" s="1"/>
  <c r="G2380" i="3" a="1"/>
  <c r="G2380" i="3" s="1"/>
  <c r="W2380" i="3" s="1"/>
  <c r="P2323" i="3" l="1"/>
  <c r="P2315" i="3"/>
  <c r="P2373" i="3"/>
  <c r="O2422" i="3"/>
  <c r="O2385" i="3"/>
  <c r="P2321" i="3"/>
  <c r="P2305" i="3"/>
  <c r="P2405" i="3"/>
  <c r="P2284" i="3"/>
  <c r="P2329" i="3"/>
  <c r="P2368" i="3"/>
  <c r="P2346" i="3"/>
  <c r="P2388" i="3"/>
  <c r="N2380" i="3"/>
  <c r="O2380" i="3" s="1"/>
  <c r="N2425" i="3"/>
  <c r="O2425" i="3" s="1"/>
  <c r="N2393" i="3"/>
  <c r="O2393" i="3" s="1"/>
  <c r="N2280" i="3"/>
  <c r="O2280" i="3" s="1"/>
  <c r="N2381" i="3"/>
  <c r="O2381" i="3" s="1"/>
  <c r="N2409" i="3"/>
  <c r="P2409" i="3" s="1"/>
  <c r="N2418" i="3"/>
  <c r="P2418" i="3" s="1"/>
  <c r="N2338" i="3"/>
  <c r="P2338" i="3" s="1"/>
  <c r="N2386" i="3"/>
  <c r="P2386" i="3" s="1"/>
  <c r="N2317" i="3"/>
  <c r="P2317" i="3" s="1"/>
  <c r="N2367" i="3"/>
  <c r="O2367" i="3" s="1"/>
  <c r="N2340" i="3"/>
  <c r="O2340" i="3" s="1"/>
  <c r="N2326" i="3"/>
  <c r="P2326" i="3" s="1"/>
  <c r="H2235" i="14"/>
  <c r="H2241" i="14"/>
  <c r="H2279" i="16"/>
  <c r="H2252" i="14"/>
  <c r="H2345" i="14"/>
  <c r="H2235" i="16"/>
  <c r="H2229" i="16"/>
  <c r="H2185" i="16"/>
  <c r="H2293" i="16"/>
  <c r="H2383" i="16"/>
  <c r="H2185" i="14"/>
  <c r="H2241" i="16"/>
  <c r="H2392" i="16"/>
  <c r="I2355" i="14"/>
  <c r="J2355" i="14" s="1"/>
  <c r="K2355" i="14" s="1"/>
  <c r="I2355" i="16"/>
  <c r="I2384" i="14"/>
  <c r="J2384" i="14" s="1"/>
  <c r="K2384" i="14" s="1"/>
  <c r="I2384" i="16"/>
  <c r="J2384" i="16" s="1"/>
  <c r="K2384" i="16" s="1"/>
  <c r="G2390" i="14"/>
  <c r="G2390" i="16"/>
  <c r="G2244" i="14"/>
  <c r="G2244" i="16"/>
  <c r="I2394" i="14"/>
  <c r="J2394" i="14" s="1"/>
  <c r="K2394" i="14" s="1"/>
  <c r="I2394" i="16"/>
  <c r="J2394" i="16" s="1"/>
  <c r="K2394" i="16" s="1"/>
  <c r="I2375" i="14"/>
  <c r="J2375" i="14" s="1"/>
  <c r="K2375" i="14" s="1"/>
  <c r="I2375" i="16"/>
  <c r="J2375" i="16" s="1"/>
  <c r="K2375" i="16" s="1"/>
  <c r="H2152" i="16"/>
  <c r="H2252" i="16"/>
  <c r="G2196" i="14"/>
  <c r="G2196" i="16"/>
  <c r="H2296" i="14"/>
  <c r="H2364" i="14"/>
  <c r="H2363" i="16"/>
  <c r="J2363" i="16"/>
  <c r="K2363" i="16" s="1"/>
  <c r="G2378" i="14"/>
  <c r="G2378" i="16"/>
  <c r="I2274" i="14"/>
  <c r="J2274" i="14" s="1"/>
  <c r="K2274" i="14" s="1"/>
  <c r="I2274" i="16"/>
  <c r="J2274" i="16" s="1"/>
  <c r="K2274" i="16" s="1"/>
  <c r="G2351" i="14"/>
  <c r="G2351" i="16"/>
  <c r="H2152" i="14"/>
  <c r="H2363" i="14"/>
  <c r="I2310" i="14"/>
  <c r="J2310" i="14" s="1"/>
  <c r="K2310" i="14" s="1"/>
  <c r="I2310" i="16"/>
  <c r="J2310" i="16" s="1"/>
  <c r="K2310" i="16" s="1"/>
  <c r="H2383" i="14"/>
  <c r="G2308" i="14"/>
  <c r="G2308" i="16"/>
  <c r="H2293" i="14"/>
  <c r="G2265" i="14"/>
  <c r="G2265" i="16"/>
  <c r="G2314" i="14"/>
  <c r="G2314" i="16"/>
  <c r="I2312" i="14"/>
  <c r="J2312" i="14" s="1"/>
  <c r="K2312" i="14" s="1"/>
  <c r="I2312" i="16"/>
  <c r="J2312" i="16" s="1"/>
  <c r="K2312" i="16" s="1"/>
  <c r="I2354" i="14"/>
  <c r="J2354" i="14" s="1"/>
  <c r="K2354" i="14" s="1"/>
  <c r="I2354" i="16"/>
  <c r="J2354" i="16" s="1"/>
  <c r="K2354" i="16" s="1"/>
  <c r="I2299" i="14"/>
  <c r="J2299" i="14" s="1"/>
  <c r="K2299" i="14" s="1"/>
  <c r="I2299" i="16"/>
  <c r="J2299" i="16" s="1"/>
  <c r="K2299" i="16" s="1"/>
  <c r="I2353" i="14"/>
  <c r="J2353" i="14" s="1"/>
  <c r="K2353" i="14" s="1"/>
  <c r="I2353" i="16"/>
  <c r="I2242" i="14"/>
  <c r="J2242" i="14" s="1"/>
  <c r="K2242" i="14" s="1"/>
  <c r="I2242" i="16"/>
  <c r="J2242" i="16" s="1"/>
  <c r="K2242" i="16" s="1"/>
  <c r="G2306" i="14"/>
  <c r="G2306" i="16"/>
  <c r="G2404" i="14"/>
  <c r="G2404" i="16"/>
  <c r="G2379" i="14"/>
  <c r="G2379" i="16"/>
  <c r="H2229" i="14"/>
  <c r="H2279" i="14"/>
  <c r="H2392" i="14"/>
  <c r="I2187" i="14"/>
  <c r="J2187" i="14" s="1"/>
  <c r="K2187" i="14" s="1"/>
  <c r="I2187" i="16"/>
  <c r="J2187" i="16" s="1"/>
  <c r="K2187" i="16" s="1"/>
  <c r="I2319" i="14"/>
  <c r="J2319" i="14" s="1"/>
  <c r="K2319" i="14" s="1"/>
  <c r="I2319" i="16"/>
  <c r="J2319" i="16" s="1"/>
  <c r="K2319" i="16" s="1"/>
  <c r="G2357" i="14"/>
  <c r="G2357" i="16"/>
  <c r="G2290" i="14"/>
  <c r="G2290" i="16"/>
  <c r="I2298" i="14"/>
  <c r="J2298" i="14" s="1"/>
  <c r="K2298" i="14" s="1"/>
  <c r="I2298" i="16"/>
  <c r="J2298" i="16" s="1"/>
  <c r="K2298" i="16" s="1"/>
  <c r="H2296" i="16"/>
  <c r="H2364" i="16"/>
  <c r="H2345" i="16"/>
  <c r="G2352" i="3" a="1"/>
  <c r="G2352" i="3" s="1"/>
  <c r="W2352" i="3" s="1"/>
  <c r="G2330" i="3" a="1"/>
  <c r="G2330" i="3" s="1"/>
  <c r="W2330" i="3" s="1"/>
  <c r="G2399" i="3" a="1"/>
  <c r="G2399" i="3" s="1"/>
  <c r="W2399" i="3" s="1"/>
  <c r="G2401" i="3" a="1"/>
  <c r="G2401" i="3" s="1"/>
  <c r="W2401" i="3" s="1"/>
  <c r="G2335" i="3" a="1"/>
  <c r="G2335" i="3" s="1"/>
  <c r="W2335" i="3" s="1"/>
  <c r="G2343" i="3" a="1"/>
  <c r="G2343" i="3" s="1"/>
  <c r="W2343" i="3" s="1"/>
  <c r="G2320" i="3" a="1"/>
  <c r="G2320" i="3" s="1"/>
  <c r="W2320" i="3" s="1"/>
  <c r="G2342" i="3" a="1"/>
  <c r="G2342" i="3" s="1"/>
  <c r="W2342" i="3" s="1"/>
  <c r="G2430" i="3" a="1"/>
  <c r="G2430" i="3" s="1"/>
  <c r="W2430" i="3" s="1"/>
  <c r="G2304" i="3" a="1"/>
  <c r="G2304" i="3" s="1"/>
  <c r="W2304" i="3" s="1"/>
  <c r="G2400" i="3" a="1"/>
  <c r="G2400" i="3" s="1"/>
  <c r="W2400" i="3" s="1"/>
  <c r="G2382" i="3" a="1"/>
  <c r="G2382" i="3" s="1"/>
  <c r="W2382" i="3" s="1"/>
  <c r="O2338" i="3" l="1"/>
  <c r="O2418" i="3"/>
  <c r="O2386" i="3"/>
  <c r="P2340" i="3"/>
  <c r="P2380" i="3"/>
  <c r="O2409" i="3"/>
  <c r="P2381" i="3"/>
  <c r="O2326" i="3"/>
  <c r="P2425" i="3"/>
  <c r="O2317" i="3"/>
  <c r="N2342" i="3"/>
  <c r="P2342" i="3" s="1"/>
  <c r="N2320" i="3"/>
  <c r="P2320" i="3" s="1"/>
  <c r="N2335" i="3"/>
  <c r="O2335" i="3" s="1"/>
  <c r="P2393" i="3"/>
  <c r="P2367" i="3"/>
  <c r="N2343" i="3"/>
  <c r="O2343" i="3" s="1"/>
  <c r="N2401" i="3"/>
  <c r="O2401" i="3" s="1"/>
  <c r="N2400" i="3"/>
  <c r="P2400" i="3" s="1"/>
  <c r="N2399" i="3"/>
  <c r="O2399" i="3" s="1"/>
  <c r="P2280" i="3"/>
  <c r="N2382" i="3"/>
  <c r="P2382" i="3" s="1"/>
  <c r="N2330" i="3"/>
  <c r="O2330" i="3" s="1"/>
  <c r="N2304" i="3"/>
  <c r="O2304" i="3" s="1"/>
  <c r="N2430" i="3"/>
  <c r="P2430" i="3" s="1"/>
  <c r="N2352" i="3"/>
  <c r="O2352" i="3" s="1"/>
  <c r="H2375" i="14"/>
  <c r="H2242" i="14"/>
  <c r="H2274" i="14"/>
  <c r="H2394" i="14"/>
  <c r="H2242" i="16"/>
  <c r="H2354" i="16"/>
  <c r="H2354" i="14"/>
  <c r="H2187" i="14"/>
  <c r="H2353" i="14"/>
  <c r="H2353" i="16"/>
  <c r="J2353" i="16"/>
  <c r="K2353" i="16" s="1"/>
  <c r="H2310" i="14"/>
  <c r="H2394" i="16"/>
  <c r="H2384" i="16"/>
  <c r="G2369" i="14"/>
  <c r="G2369" i="16"/>
  <c r="I2379" i="14"/>
  <c r="J2379" i="14" s="1"/>
  <c r="K2379" i="14" s="1"/>
  <c r="I2379" i="16"/>
  <c r="G2334" i="14"/>
  <c r="G2334" i="16"/>
  <c r="I2306" i="14"/>
  <c r="J2306" i="14" s="1"/>
  <c r="K2306" i="14" s="1"/>
  <c r="I2306" i="16"/>
  <c r="J2306" i="16" s="1"/>
  <c r="K2306" i="16" s="1"/>
  <c r="I2244" i="14"/>
  <c r="J2244" i="14" s="1"/>
  <c r="K2244" i="14" s="1"/>
  <c r="I2244" i="16"/>
  <c r="J2244" i="16" s="1"/>
  <c r="K2244" i="16" s="1"/>
  <c r="H2298" i="16"/>
  <c r="H2319" i="16"/>
  <c r="H2299" i="16"/>
  <c r="H2312" i="16"/>
  <c r="H2384" i="14"/>
  <c r="G2350" i="14"/>
  <c r="G2350" i="16"/>
  <c r="I2357" i="14"/>
  <c r="J2357" i="14" s="1"/>
  <c r="K2357" i="14" s="1"/>
  <c r="I2357" i="16"/>
  <c r="I2265" i="14"/>
  <c r="J2265" i="14" s="1"/>
  <c r="K2265" i="14" s="1"/>
  <c r="I2265" i="16"/>
  <c r="J2265" i="16" s="1"/>
  <c r="K2265" i="16" s="1"/>
  <c r="G2371" i="14"/>
  <c r="G2371" i="16"/>
  <c r="G2387" i="14"/>
  <c r="G2387" i="16"/>
  <c r="I2390" i="14"/>
  <c r="J2390" i="14" s="1"/>
  <c r="K2390" i="14" s="1"/>
  <c r="I2390" i="16"/>
  <c r="J2390" i="16" s="1"/>
  <c r="K2390" i="16" s="1"/>
  <c r="G2403" i="14"/>
  <c r="G2403" i="16"/>
  <c r="G2301" i="14"/>
  <c r="G2301" i="16"/>
  <c r="I2196" i="14"/>
  <c r="J2196" i="14" s="1"/>
  <c r="K2196" i="14" s="1"/>
  <c r="I2196" i="16"/>
  <c r="J2196" i="16" s="1"/>
  <c r="K2196" i="16" s="1"/>
  <c r="G2261" i="14"/>
  <c r="G2261" i="16"/>
  <c r="H2355" i="16"/>
  <c r="J2355" i="16"/>
  <c r="K2355" i="16" s="1"/>
  <c r="G2325" i="14"/>
  <c r="G2325" i="16"/>
  <c r="I2290" i="14"/>
  <c r="J2290" i="14" s="1"/>
  <c r="K2290" i="14" s="1"/>
  <c r="I2290" i="16"/>
  <c r="J2290" i="16" s="1"/>
  <c r="K2290" i="16" s="1"/>
  <c r="I2351" i="14"/>
  <c r="J2351" i="14" s="1"/>
  <c r="K2351" i="14" s="1"/>
  <c r="I2351" i="16"/>
  <c r="J2351" i="16" s="1"/>
  <c r="K2351" i="16" s="1"/>
  <c r="I2308" i="14"/>
  <c r="J2308" i="14" s="1"/>
  <c r="K2308" i="14" s="1"/>
  <c r="I2308" i="16"/>
  <c r="J2308" i="16" s="1"/>
  <c r="K2308" i="16" s="1"/>
  <c r="I2314" i="14"/>
  <c r="J2314" i="14" s="1"/>
  <c r="K2314" i="14" s="1"/>
  <c r="I2314" i="16"/>
  <c r="J2314" i="16" s="1"/>
  <c r="K2314" i="16" s="1"/>
  <c r="G2327" i="14"/>
  <c r="G2327" i="16"/>
  <c r="I2404" i="14"/>
  <c r="J2404" i="14" s="1"/>
  <c r="K2404" i="14" s="1"/>
  <c r="I2404" i="16"/>
  <c r="J2404" i="16" s="1"/>
  <c r="K2404" i="16" s="1"/>
  <c r="G2412" i="14"/>
  <c r="G2412" i="16"/>
  <c r="G2402" i="14"/>
  <c r="G2402" i="16"/>
  <c r="H2298" i="14"/>
  <c r="H2319" i="14"/>
  <c r="H2299" i="14"/>
  <c r="H2312" i="14"/>
  <c r="H2375" i="16"/>
  <c r="I2378" i="14"/>
  <c r="J2378" i="14" s="1"/>
  <c r="K2378" i="14" s="1"/>
  <c r="I2378" i="16"/>
  <c r="J2378" i="16" s="1"/>
  <c r="K2378" i="16" s="1"/>
  <c r="G2370" i="14"/>
  <c r="G2370" i="16"/>
  <c r="G2311" i="14"/>
  <c r="G2311" i="16"/>
  <c r="H2187" i="16"/>
  <c r="H2310" i="16"/>
  <c r="H2274" i="16"/>
  <c r="H2355" i="14"/>
  <c r="G2291" i="3" a="1"/>
  <c r="G2291" i="3" s="1"/>
  <c r="W2291" i="3" s="1"/>
  <c r="G2389" i="3" a="1"/>
  <c r="G2389" i="3" s="1"/>
  <c r="W2389" i="3" s="1"/>
  <c r="G2349" i="3" a="1"/>
  <c r="G2349" i="3" s="1"/>
  <c r="W2349" i="3" s="1"/>
  <c r="G2408" i="3" a="1"/>
  <c r="G2408" i="3" s="1"/>
  <c r="W2408" i="3" s="1"/>
  <c r="G2341" i="3" a="1"/>
  <c r="G2341" i="3" s="1"/>
  <c r="W2341" i="3" s="1"/>
  <c r="G2419" i="3" a="1"/>
  <c r="G2419" i="3" s="1"/>
  <c r="W2419" i="3" s="1"/>
  <c r="G2398" i="3" a="1"/>
  <c r="G2398" i="3" s="1"/>
  <c r="W2398" i="3" s="1"/>
  <c r="G2428" i="3" a="1"/>
  <c r="G2428" i="3" s="1"/>
  <c r="W2428" i="3" s="1"/>
  <c r="G2396" i="3" a="1"/>
  <c r="G2396" i="3" s="1"/>
  <c r="W2396" i="3" s="1"/>
  <c r="G2339" i="3" a="1"/>
  <c r="G2339" i="3" s="1"/>
  <c r="W2339" i="3" s="1"/>
  <c r="O2342" i="3" l="1"/>
  <c r="O2320" i="3"/>
  <c r="P2330" i="3"/>
  <c r="H2290" i="16"/>
  <c r="P2401" i="3"/>
  <c r="O2400" i="3"/>
  <c r="O2382" i="3"/>
  <c r="P2352" i="3"/>
  <c r="P2343" i="3"/>
  <c r="H2244" i="16"/>
  <c r="P2304" i="3"/>
  <c r="N2419" i="3"/>
  <c r="P2419" i="3" s="1"/>
  <c r="N2408" i="3"/>
  <c r="O2408" i="3" s="1"/>
  <c r="N2339" i="3"/>
  <c r="P2339" i="3" s="1"/>
  <c r="O2430" i="3"/>
  <c r="N2389" i="3"/>
  <c r="O2389" i="3" s="1"/>
  <c r="N2396" i="3"/>
  <c r="O2396" i="3" s="1"/>
  <c r="N2291" i="3"/>
  <c r="O2291" i="3" s="1"/>
  <c r="H2244" i="14"/>
  <c r="P2335" i="3"/>
  <c r="P2399" i="3"/>
  <c r="N2428" i="3"/>
  <c r="P2428" i="3" s="1"/>
  <c r="N2341" i="3"/>
  <c r="P2341" i="3" s="1"/>
  <c r="N2349" i="3"/>
  <c r="O2349" i="3" s="1"/>
  <c r="N2398" i="3"/>
  <c r="O2398" i="3" s="1"/>
  <c r="H2196" i="14"/>
  <c r="H2351" i="16"/>
  <c r="H2378" i="14"/>
  <c r="H2390" i="14"/>
  <c r="H2404" i="16"/>
  <c r="H2308" i="14"/>
  <c r="H2314" i="16"/>
  <c r="H2379" i="14"/>
  <c r="H2308" i="16"/>
  <c r="H2196" i="16"/>
  <c r="H2390" i="16"/>
  <c r="H2265" i="16"/>
  <c r="H2306" i="16"/>
  <c r="H2404" i="14"/>
  <c r="G2329" i="14"/>
  <c r="G2329" i="16"/>
  <c r="H2357" i="16"/>
  <c r="J2357" i="16"/>
  <c r="K2357" i="16" s="1"/>
  <c r="I2334" i="14"/>
  <c r="J2334" i="14" s="1"/>
  <c r="K2334" i="14" s="1"/>
  <c r="I2334" i="16"/>
  <c r="J2334" i="16" s="1"/>
  <c r="K2334" i="16" s="1"/>
  <c r="I2387" i="14"/>
  <c r="J2387" i="14" s="1"/>
  <c r="K2387" i="14" s="1"/>
  <c r="I2387" i="16"/>
  <c r="I2402" i="14"/>
  <c r="J2402" i="14" s="1"/>
  <c r="K2402" i="14" s="1"/>
  <c r="I2402" i="16"/>
  <c r="J2402" i="16" s="1"/>
  <c r="K2402" i="16" s="1"/>
  <c r="G2284" i="14"/>
  <c r="G2284" i="16"/>
  <c r="G2315" i="14"/>
  <c r="G2315" i="16"/>
  <c r="H2314" i="14"/>
  <c r="H2351" i="14"/>
  <c r="H2306" i="14"/>
  <c r="I2403" i="14"/>
  <c r="J2403" i="14" s="1"/>
  <c r="K2403" i="14" s="1"/>
  <c r="I2403" i="16"/>
  <c r="J2403" i="16" s="1"/>
  <c r="K2403" i="16" s="1"/>
  <c r="I2350" i="14"/>
  <c r="J2350" i="14" s="1"/>
  <c r="K2350" i="14" s="1"/>
  <c r="I2350" i="16"/>
  <c r="J2350" i="16" s="1"/>
  <c r="K2350" i="16" s="1"/>
  <c r="I2370" i="14"/>
  <c r="J2370" i="14" s="1"/>
  <c r="K2370" i="14" s="1"/>
  <c r="I2370" i="16"/>
  <c r="J2370" i="16" s="1"/>
  <c r="K2370" i="16" s="1"/>
  <c r="I2412" i="14"/>
  <c r="J2412" i="14" s="1"/>
  <c r="K2412" i="14" s="1"/>
  <c r="I2412" i="16"/>
  <c r="J2412" i="16" s="1"/>
  <c r="K2412" i="16" s="1"/>
  <c r="I2301" i="14"/>
  <c r="J2301" i="14" s="1"/>
  <c r="K2301" i="14" s="1"/>
  <c r="I2301" i="16"/>
  <c r="J2301" i="16" s="1"/>
  <c r="K2301" i="16" s="1"/>
  <c r="G2373" i="14"/>
  <c r="G2373" i="16"/>
  <c r="H2357" i="14"/>
  <c r="I2371" i="14"/>
  <c r="J2371" i="14" s="1"/>
  <c r="K2371" i="14" s="1"/>
  <c r="I2371" i="16"/>
  <c r="G2305" i="14"/>
  <c r="G2305" i="16"/>
  <c r="I2325" i="14"/>
  <c r="J2325" i="14" s="1"/>
  <c r="K2325" i="14" s="1"/>
  <c r="I2325" i="16"/>
  <c r="J2325" i="16" s="1"/>
  <c r="K2325" i="16" s="1"/>
  <c r="I2261" i="14"/>
  <c r="J2261" i="14" s="1"/>
  <c r="K2261" i="14" s="1"/>
  <c r="I2261" i="16"/>
  <c r="J2261" i="16" s="1"/>
  <c r="K2261" i="16" s="1"/>
  <c r="H2378" i="16"/>
  <c r="H2265" i="14"/>
  <c r="H2379" i="16"/>
  <c r="J2379" i="16"/>
  <c r="K2379" i="16" s="1"/>
  <c r="G2321" i="14"/>
  <c r="G2321" i="16"/>
  <c r="G2385" i="14"/>
  <c r="G2385" i="16"/>
  <c r="I2327" i="14"/>
  <c r="J2327" i="14" s="1"/>
  <c r="K2327" i="14" s="1"/>
  <c r="I2327" i="16"/>
  <c r="J2327" i="16" s="1"/>
  <c r="K2327" i="16" s="1"/>
  <c r="G2346" i="14"/>
  <c r="G2346" i="16"/>
  <c r="G2422" i="14"/>
  <c r="G2422" i="16"/>
  <c r="I2311" i="14"/>
  <c r="J2311" i="14" s="1"/>
  <c r="K2311" i="14" s="1"/>
  <c r="I2311" i="16"/>
  <c r="J2311" i="16" s="1"/>
  <c r="K2311" i="16" s="1"/>
  <c r="G2405" i="14"/>
  <c r="G2405" i="16"/>
  <c r="I2369" i="14"/>
  <c r="J2369" i="14" s="1"/>
  <c r="K2369" i="14" s="1"/>
  <c r="I2369" i="16"/>
  <c r="G2368" i="14"/>
  <c r="G2368" i="16"/>
  <c r="G2388" i="14"/>
  <c r="G2388" i="16"/>
  <c r="G2323" i="14"/>
  <c r="G2323" i="16"/>
  <c r="H2290" i="14"/>
  <c r="G2318" i="3" a="1"/>
  <c r="G2318" i="3" s="1"/>
  <c r="W2318" i="3" s="1"/>
  <c r="G2391" i="3" a="1"/>
  <c r="G2391" i="3" s="1"/>
  <c r="W2391" i="3" s="1"/>
  <c r="G2417" i="3" a="1"/>
  <c r="G2417" i="3" s="1"/>
  <c r="W2417" i="3" s="1"/>
  <c r="G2395" i="3" a="1"/>
  <c r="G2395" i="3" s="1"/>
  <c r="W2395" i="3" s="1"/>
  <c r="G2344" i="3" a="1"/>
  <c r="G2344" i="3" s="1"/>
  <c r="W2344" i="3" s="1"/>
  <c r="G2348" i="3" a="1"/>
  <c r="G2348" i="3" s="1"/>
  <c r="W2348" i="3" s="1"/>
  <c r="G2333" i="3" a="1"/>
  <c r="G2333" i="3" s="1"/>
  <c r="W2333" i="3" s="1"/>
  <c r="G2416" i="3" a="1"/>
  <c r="G2416" i="3" s="1"/>
  <c r="W2416" i="3" s="1"/>
  <c r="G2366" i="3" a="1"/>
  <c r="G2366" i="3" s="1"/>
  <c r="W2366" i="3" s="1"/>
  <c r="G2413" i="3" a="1"/>
  <c r="G2413" i="3" s="1"/>
  <c r="W2413" i="3" s="1"/>
  <c r="O2419" i="3" l="1"/>
  <c r="O2341" i="3"/>
  <c r="P2291" i="3"/>
  <c r="O2339" i="3"/>
  <c r="P2349" i="3"/>
  <c r="H2334" i="16"/>
  <c r="P2389" i="3"/>
  <c r="H2334" i="14"/>
  <c r="O2428" i="3"/>
  <c r="H2412" i="14"/>
  <c r="P2398" i="3"/>
  <c r="N2333" i="3"/>
  <c r="O2333" i="3" s="1"/>
  <c r="N2344" i="3"/>
  <c r="P2344" i="3" s="1"/>
  <c r="N2395" i="3"/>
  <c r="O2395" i="3" s="1"/>
  <c r="N2417" i="3"/>
  <c r="P2417" i="3" s="1"/>
  <c r="N2348" i="3"/>
  <c r="O2348" i="3" s="1"/>
  <c r="N2391" i="3"/>
  <c r="O2391" i="3" s="1"/>
  <c r="N2413" i="3"/>
  <c r="P2413" i="3" s="1"/>
  <c r="N2366" i="3"/>
  <c r="O2366" i="3" s="1"/>
  <c r="N2318" i="3"/>
  <c r="P2318" i="3" s="1"/>
  <c r="P2396" i="3"/>
  <c r="P2408" i="3"/>
  <c r="N2416" i="3"/>
  <c r="P2416" i="3" s="1"/>
  <c r="H2402" i="16"/>
  <c r="H2301" i="16"/>
  <c r="H2370" i="16"/>
  <c r="H2403" i="16"/>
  <c r="H2350" i="16"/>
  <c r="H2350" i="14"/>
  <c r="H2261" i="14"/>
  <c r="H2301" i="14"/>
  <c r="H2370" i="14"/>
  <c r="H2403" i="14"/>
  <c r="G2367" i="14"/>
  <c r="G2367" i="16"/>
  <c r="H2371" i="16"/>
  <c r="J2371" i="16"/>
  <c r="K2371" i="16" s="1"/>
  <c r="G2326" i="14"/>
  <c r="G2326" i="16"/>
  <c r="I2385" i="14"/>
  <c r="J2385" i="14" s="1"/>
  <c r="K2385" i="14" s="1"/>
  <c r="I2385" i="16"/>
  <c r="I2422" i="14"/>
  <c r="J2422" i="14" s="1"/>
  <c r="K2422" i="14" s="1"/>
  <c r="I2422" i="16"/>
  <c r="J2422" i="16" s="1"/>
  <c r="K2422" i="16" s="1"/>
  <c r="I2323" i="14"/>
  <c r="J2323" i="14" s="1"/>
  <c r="K2323" i="14" s="1"/>
  <c r="I2323" i="16"/>
  <c r="J2323" i="16" s="1"/>
  <c r="K2323" i="16" s="1"/>
  <c r="I2405" i="14"/>
  <c r="J2405" i="14" s="1"/>
  <c r="K2405" i="14" s="1"/>
  <c r="I2405" i="16"/>
  <c r="J2405" i="16" s="1"/>
  <c r="K2405" i="16" s="1"/>
  <c r="H2311" i="16"/>
  <c r="H2327" i="16"/>
  <c r="H2325" i="16"/>
  <c r="H2371" i="14"/>
  <c r="H2412" i="16"/>
  <c r="I2388" i="14"/>
  <c r="J2388" i="14" s="1"/>
  <c r="K2388" i="14" s="1"/>
  <c r="I2388" i="16"/>
  <c r="J2388" i="16" s="1"/>
  <c r="K2388" i="16" s="1"/>
  <c r="G2381" i="14"/>
  <c r="G2381" i="16"/>
  <c r="I2329" i="14"/>
  <c r="J2329" i="14" s="1"/>
  <c r="K2329" i="14" s="1"/>
  <c r="I2329" i="16"/>
  <c r="J2329" i="16" s="1"/>
  <c r="K2329" i="16" s="1"/>
  <c r="G2425" i="14"/>
  <c r="G2425" i="16"/>
  <c r="G2380" i="14"/>
  <c r="G2380" i="16"/>
  <c r="H2402" i="14"/>
  <c r="I2284" i="14"/>
  <c r="J2284" i="14" s="1"/>
  <c r="K2284" i="14" s="1"/>
  <c r="I2284" i="16"/>
  <c r="J2284" i="16" s="1"/>
  <c r="K2284" i="16" s="1"/>
  <c r="I2373" i="14"/>
  <c r="J2373" i="14" s="1"/>
  <c r="K2373" i="14" s="1"/>
  <c r="I2373" i="16"/>
  <c r="G2340" i="14"/>
  <c r="G2340" i="16"/>
  <c r="G2338" i="14"/>
  <c r="G2338" i="16"/>
  <c r="G2280" i="14"/>
  <c r="G2280" i="16"/>
  <c r="G2317" i="14"/>
  <c r="G2317" i="16"/>
  <c r="I2315" i="14"/>
  <c r="J2315" i="14" s="1"/>
  <c r="K2315" i="14" s="1"/>
  <c r="I2315" i="16"/>
  <c r="J2315" i="16" s="1"/>
  <c r="K2315" i="16" s="1"/>
  <c r="I2321" i="14"/>
  <c r="J2321" i="14" s="1"/>
  <c r="K2321" i="14" s="1"/>
  <c r="I2321" i="16"/>
  <c r="J2321" i="16" s="1"/>
  <c r="K2321" i="16" s="1"/>
  <c r="G2386" i="14"/>
  <c r="G2386" i="16"/>
  <c r="H2369" i="16"/>
  <c r="J2369" i="16"/>
  <c r="K2369" i="16" s="1"/>
  <c r="H2311" i="14"/>
  <c r="H2327" i="14"/>
  <c r="H2325" i="14"/>
  <c r="H2387" i="16"/>
  <c r="J2387" i="16"/>
  <c r="K2387" i="16" s="1"/>
  <c r="I2346" i="14"/>
  <c r="J2346" i="14" s="1"/>
  <c r="K2346" i="14" s="1"/>
  <c r="I2346" i="16"/>
  <c r="J2346" i="16" s="1"/>
  <c r="K2346" i="16" s="1"/>
  <c r="G2393" i="14"/>
  <c r="G2393" i="16"/>
  <c r="I2305" i="14"/>
  <c r="J2305" i="14" s="1"/>
  <c r="K2305" i="14" s="1"/>
  <c r="I2305" i="16"/>
  <c r="J2305" i="16" s="1"/>
  <c r="K2305" i="16" s="1"/>
  <c r="I2368" i="14"/>
  <c r="J2368" i="14" s="1"/>
  <c r="K2368" i="14" s="1"/>
  <c r="I2368" i="16"/>
  <c r="J2368" i="16" s="1"/>
  <c r="K2368" i="16" s="1"/>
  <c r="H2261" i="16"/>
  <c r="G2409" i="14"/>
  <c r="G2409" i="16"/>
  <c r="G2418" i="14"/>
  <c r="G2418" i="16"/>
  <c r="H2369" i="14"/>
  <c r="H2387" i="14"/>
  <c r="G2424" i="3" a="1"/>
  <c r="G2424" i="3" s="1"/>
  <c r="W2424" i="3" s="1"/>
  <c r="G2362" i="3" a="1"/>
  <c r="G2362" i="3" s="1"/>
  <c r="W2362" i="3" s="1"/>
  <c r="G2414" i="3" a="1"/>
  <c r="G2414" i="3" s="1"/>
  <c r="W2414" i="3" s="1"/>
  <c r="G2307" i="3" a="1"/>
  <c r="G2307" i="3" s="1"/>
  <c r="W2307" i="3" s="1"/>
  <c r="G2407" i="3" a="1"/>
  <c r="G2407" i="3" s="1"/>
  <c r="W2407" i="3" s="1"/>
  <c r="G2406" i="3" a="1"/>
  <c r="G2406" i="3" s="1"/>
  <c r="W2406" i="3" s="1"/>
  <c r="P2395" i="3" l="1"/>
  <c r="O2413" i="3"/>
  <c r="O2416" i="3"/>
  <c r="O2344" i="3"/>
  <c r="P2333" i="3"/>
  <c r="O2318" i="3"/>
  <c r="P2391" i="3"/>
  <c r="H2305" i="14"/>
  <c r="P2348" i="3"/>
  <c r="O2417" i="3"/>
  <c r="N2307" i="3"/>
  <c r="P2307" i="3" s="1"/>
  <c r="N2414" i="3"/>
  <c r="O2414" i="3" s="1"/>
  <c r="N2424" i="3"/>
  <c r="P2424" i="3" s="1"/>
  <c r="P2366" i="3"/>
  <c r="N2362" i="3"/>
  <c r="P2362" i="3" s="1"/>
  <c r="N2407" i="3"/>
  <c r="O2407" i="3" s="1"/>
  <c r="N2406" i="3"/>
  <c r="O2406" i="3" s="1"/>
  <c r="H2422" i="16"/>
  <c r="H2323" i="14"/>
  <c r="H2346" i="14"/>
  <c r="H2405" i="14"/>
  <c r="H2373" i="14"/>
  <c r="H2321" i="16"/>
  <c r="H2284" i="16"/>
  <c r="H2346" i="16"/>
  <c r="H2405" i="16"/>
  <c r="I2393" i="14"/>
  <c r="J2393" i="14" s="1"/>
  <c r="K2393" i="14" s="1"/>
  <c r="I2393" i="16"/>
  <c r="I2280" i="14"/>
  <c r="J2280" i="14" s="1"/>
  <c r="K2280" i="14" s="1"/>
  <c r="I2280" i="16"/>
  <c r="J2280" i="16" s="1"/>
  <c r="K2280" i="16" s="1"/>
  <c r="G2400" i="14"/>
  <c r="G2400" i="16"/>
  <c r="G2304" i="14"/>
  <c r="G2304" i="16"/>
  <c r="I2381" i="14"/>
  <c r="J2381" i="14" s="1"/>
  <c r="K2381" i="14" s="1"/>
  <c r="I2381" i="16"/>
  <c r="G2330" i="14"/>
  <c r="G2330" i="16"/>
  <c r="H2368" i="14"/>
  <c r="H2315" i="16"/>
  <c r="H2329" i="16"/>
  <c r="H2388" i="14"/>
  <c r="I2326" i="14"/>
  <c r="J2326" i="14" s="1"/>
  <c r="K2326" i="14" s="1"/>
  <c r="I2326" i="16"/>
  <c r="J2326" i="16" s="1"/>
  <c r="K2326" i="16" s="1"/>
  <c r="H2305" i="16"/>
  <c r="H2284" i="14"/>
  <c r="H2422" i="14"/>
  <c r="I2386" i="14"/>
  <c r="J2386" i="14" s="1"/>
  <c r="K2386" i="14" s="1"/>
  <c r="I2386" i="16"/>
  <c r="J2386" i="16" s="1"/>
  <c r="K2386" i="16" s="1"/>
  <c r="G2335" i="14"/>
  <c r="G2335" i="16"/>
  <c r="I2425" i="14"/>
  <c r="J2425" i="14" s="1"/>
  <c r="K2425" i="14" s="1"/>
  <c r="I2425" i="16"/>
  <c r="J2425" i="16" s="1"/>
  <c r="K2425" i="16" s="1"/>
  <c r="I2409" i="14"/>
  <c r="J2409" i="14" s="1"/>
  <c r="K2409" i="14" s="1"/>
  <c r="I2409" i="16"/>
  <c r="J2409" i="16" s="1"/>
  <c r="K2409" i="16" s="1"/>
  <c r="G2320" i="14"/>
  <c r="G2320" i="16"/>
  <c r="I2338" i="14"/>
  <c r="J2338" i="14" s="1"/>
  <c r="K2338" i="14" s="1"/>
  <c r="I2338" i="16"/>
  <c r="J2338" i="16" s="1"/>
  <c r="K2338" i="16" s="1"/>
  <c r="H2315" i="14"/>
  <c r="H2329" i="14"/>
  <c r="H2323" i="16"/>
  <c r="H2385" i="16"/>
  <c r="J2385" i="16"/>
  <c r="K2385" i="16" s="1"/>
  <c r="I2317" i="14"/>
  <c r="J2317" i="14" s="1"/>
  <c r="K2317" i="14" s="1"/>
  <c r="I2317" i="16"/>
  <c r="J2317" i="16" s="1"/>
  <c r="K2317" i="16" s="1"/>
  <c r="G2343" i="14"/>
  <c r="G2343" i="16"/>
  <c r="H2373" i="16"/>
  <c r="J2373" i="16"/>
  <c r="K2373" i="16" s="1"/>
  <c r="G2382" i="14"/>
  <c r="G2382" i="16"/>
  <c r="I2367" i="14"/>
  <c r="J2367" i="14" s="1"/>
  <c r="K2367" i="14" s="1"/>
  <c r="I2367" i="16"/>
  <c r="J2367" i="16" s="1"/>
  <c r="K2367" i="16" s="1"/>
  <c r="G2399" i="14"/>
  <c r="G2399" i="16"/>
  <c r="G2430" i="14"/>
  <c r="G2430" i="16"/>
  <c r="I2418" i="14"/>
  <c r="J2418" i="14" s="1"/>
  <c r="K2418" i="14" s="1"/>
  <c r="I2418" i="16"/>
  <c r="J2418" i="16" s="1"/>
  <c r="K2418" i="16" s="1"/>
  <c r="I2380" i="14"/>
  <c r="J2380" i="14" s="1"/>
  <c r="K2380" i="14" s="1"/>
  <c r="I2380" i="16"/>
  <c r="J2380" i="16" s="1"/>
  <c r="K2380" i="16" s="1"/>
  <c r="G2401" i="14"/>
  <c r="G2401" i="16"/>
  <c r="I2340" i="14"/>
  <c r="J2340" i="14" s="1"/>
  <c r="K2340" i="14" s="1"/>
  <c r="I2340" i="16"/>
  <c r="J2340" i="16" s="1"/>
  <c r="K2340" i="16" s="1"/>
  <c r="H2368" i="16"/>
  <c r="H2385" i="14"/>
  <c r="G2342" i="14"/>
  <c r="G2342" i="16"/>
  <c r="G2352" i="14"/>
  <c r="G2352" i="16"/>
  <c r="H2321" i="14"/>
  <c r="H2388" i="16"/>
  <c r="G2410" i="3" a="1"/>
  <c r="G2410" i="3" s="1"/>
  <c r="W2410" i="3" s="1"/>
  <c r="G2411" i="3" a="1"/>
  <c r="G2411" i="3" s="1"/>
  <c r="W2411" i="3" s="1"/>
  <c r="G2332" i="3" a="1"/>
  <c r="G2332" i="3" s="1"/>
  <c r="W2332" i="3" s="1"/>
  <c r="G2423" i="3" a="1"/>
  <c r="G2423" i="3" s="1"/>
  <c r="W2423" i="3" s="1"/>
  <c r="G2427" i="3" a="1"/>
  <c r="G2427" i="3" s="1"/>
  <c r="W2427" i="3" s="1"/>
  <c r="G2431" i="3" a="1"/>
  <c r="G2431" i="3" s="1"/>
  <c r="W2431" i="3" s="1"/>
  <c r="G2360" i="3" a="1"/>
  <c r="G2360" i="3" s="1"/>
  <c r="W2360" i="3" s="1"/>
  <c r="P2406" i="3" l="1"/>
  <c r="O2362" i="3"/>
  <c r="O2307" i="3"/>
  <c r="O2424" i="3"/>
  <c r="P2407" i="3"/>
  <c r="N2410" i="3"/>
  <c r="O2410" i="3" s="1"/>
  <c r="N2431" i="3"/>
  <c r="P2431" i="3" s="1"/>
  <c r="N2360" i="3"/>
  <c r="O2360" i="3" s="1"/>
  <c r="N2423" i="3"/>
  <c r="P2423" i="3" s="1"/>
  <c r="P2414" i="3"/>
  <c r="N2332" i="3"/>
  <c r="P2332" i="3" s="1"/>
  <c r="N2427" i="3"/>
  <c r="P2427" i="3" s="1"/>
  <c r="N2411" i="3"/>
  <c r="O2411" i="3" s="1"/>
  <c r="H2340" i="14"/>
  <c r="H2326" i="16"/>
  <c r="H2338" i="14"/>
  <c r="H2386" i="16"/>
  <c r="H2280" i="16"/>
  <c r="H2326" i="14"/>
  <c r="H2386" i="14"/>
  <c r="H2381" i="14"/>
  <c r="H2280" i="14"/>
  <c r="H2367" i="16"/>
  <c r="H2317" i="16"/>
  <c r="H2338" i="16"/>
  <c r="G2428" i="14"/>
  <c r="G2428" i="16"/>
  <c r="G2398" i="14"/>
  <c r="G2398" i="16"/>
  <c r="H2418" i="14"/>
  <c r="H2367" i="14"/>
  <c r="G2291" i="14"/>
  <c r="G2291" i="16"/>
  <c r="I2330" i="14"/>
  <c r="J2330" i="14" s="1"/>
  <c r="K2330" i="14" s="1"/>
  <c r="I2330" i="16"/>
  <c r="J2330" i="16" s="1"/>
  <c r="K2330" i="16" s="1"/>
  <c r="I2335" i="14"/>
  <c r="J2335" i="14" s="1"/>
  <c r="K2335" i="14" s="1"/>
  <c r="I2335" i="16"/>
  <c r="J2335" i="16" s="1"/>
  <c r="K2335" i="16" s="1"/>
  <c r="H2409" i="14"/>
  <c r="H2381" i="16"/>
  <c r="J2381" i="16"/>
  <c r="K2381" i="16" s="1"/>
  <c r="G2408" i="14"/>
  <c r="G2408" i="16"/>
  <c r="I2320" i="14"/>
  <c r="J2320" i="14" s="1"/>
  <c r="K2320" i="14" s="1"/>
  <c r="I2320" i="16"/>
  <c r="J2320" i="16" s="1"/>
  <c r="K2320" i="16" s="1"/>
  <c r="H2380" i="16"/>
  <c r="H2317" i="14"/>
  <c r="H2425" i="16"/>
  <c r="G2419" i="14"/>
  <c r="G2419" i="16"/>
  <c r="I2343" i="14"/>
  <c r="J2343" i="14" s="1"/>
  <c r="K2343" i="14" s="1"/>
  <c r="I2343" i="16"/>
  <c r="J2343" i="16" s="1"/>
  <c r="K2343" i="16" s="1"/>
  <c r="G2396" i="14"/>
  <c r="G2396" i="16"/>
  <c r="H2340" i="16"/>
  <c r="H2380" i="14"/>
  <c r="H2393" i="16"/>
  <c r="J2393" i="16"/>
  <c r="K2393" i="16" s="1"/>
  <c r="I2382" i="14"/>
  <c r="J2382" i="14" s="1"/>
  <c r="K2382" i="14" s="1"/>
  <c r="I2382" i="16"/>
  <c r="J2382" i="16" s="1"/>
  <c r="K2382" i="16" s="1"/>
  <c r="I2342" i="14"/>
  <c r="J2342" i="14" s="1"/>
  <c r="K2342" i="14" s="1"/>
  <c r="I2342" i="16"/>
  <c r="J2342" i="16" s="1"/>
  <c r="K2342" i="16" s="1"/>
  <c r="G2339" i="14"/>
  <c r="G2339" i="16"/>
  <c r="G2349" i="14"/>
  <c r="G2349" i="16"/>
  <c r="I2430" i="14"/>
  <c r="J2430" i="14" s="1"/>
  <c r="K2430" i="14" s="1"/>
  <c r="I2430" i="16"/>
  <c r="J2430" i="16" s="1"/>
  <c r="K2430" i="16" s="1"/>
  <c r="I2401" i="14"/>
  <c r="J2401" i="14" s="1"/>
  <c r="K2401" i="14" s="1"/>
  <c r="I2401" i="16"/>
  <c r="I2304" i="14"/>
  <c r="J2304" i="14" s="1"/>
  <c r="K2304" i="14" s="1"/>
  <c r="I2304" i="16"/>
  <c r="J2304" i="16" s="1"/>
  <c r="K2304" i="16" s="1"/>
  <c r="I2399" i="14"/>
  <c r="J2399" i="14" s="1"/>
  <c r="K2399" i="14" s="1"/>
  <c r="I2399" i="16"/>
  <c r="J2399" i="16" s="1"/>
  <c r="K2399" i="16" s="1"/>
  <c r="I2400" i="14"/>
  <c r="J2400" i="14" s="1"/>
  <c r="K2400" i="14" s="1"/>
  <c r="I2400" i="16"/>
  <c r="J2400" i="16" s="1"/>
  <c r="K2400" i="16" s="1"/>
  <c r="H2418" i="16"/>
  <c r="H2425" i="14"/>
  <c r="G2389" i="14"/>
  <c r="G2389" i="16"/>
  <c r="G2341" i="14"/>
  <c r="G2341" i="16"/>
  <c r="I2352" i="14"/>
  <c r="J2352" i="14" s="1"/>
  <c r="K2352" i="14" s="1"/>
  <c r="I2352" i="16"/>
  <c r="J2352" i="16" s="1"/>
  <c r="K2352" i="16" s="1"/>
  <c r="H2409" i="16"/>
  <c r="H2393" i="14"/>
  <c r="G2432" i="3" a="1"/>
  <c r="G2432" i="3" s="1"/>
  <c r="W2432" i="3" s="1"/>
  <c r="G2433" i="3" a="1"/>
  <c r="G2433" i="3" s="1"/>
  <c r="W2433" i="3" s="1"/>
  <c r="G2377" i="3" a="1"/>
  <c r="G2377" i="3" s="1"/>
  <c r="W2377" i="3" s="1"/>
  <c r="G2322" i="3" a="1"/>
  <c r="G2322" i="3" s="1"/>
  <c r="W2322" i="3" s="1"/>
  <c r="G2429" i="3" a="1"/>
  <c r="G2429" i="3" s="1"/>
  <c r="W2429" i="3" s="1"/>
  <c r="O2431" i="3" l="1"/>
  <c r="P2360" i="3"/>
  <c r="P2410" i="3"/>
  <c r="O2423" i="3"/>
  <c r="O2427" i="3"/>
  <c r="O2332" i="3"/>
  <c r="N2433" i="3"/>
  <c r="P2433" i="3" s="1"/>
  <c r="P2411" i="3"/>
  <c r="N2432" i="3"/>
  <c r="O2432" i="3" s="1"/>
  <c r="N2429" i="3"/>
  <c r="P2429" i="3" s="1"/>
  <c r="N2377" i="3"/>
  <c r="O2377" i="3" s="1"/>
  <c r="N2322" i="3"/>
  <c r="O2322" i="3" s="1"/>
  <c r="H2400" i="14"/>
  <c r="H2399" i="16"/>
  <c r="H2352" i="14"/>
  <c r="H2400" i="16"/>
  <c r="H2335" i="16"/>
  <c r="H2320" i="14"/>
  <c r="H2304" i="16"/>
  <c r="H2330" i="16"/>
  <c r="H2304" i="14"/>
  <c r="H2382" i="16"/>
  <c r="H2401" i="14"/>
  <c r="H2399" i="14"/>
  <c r="H2430" i="16"/>
  <c r="H2342" i="16"/>
  <c r="H2430" i="14"/>
  <c r="H2342" i="14"/>
  <c r="I2291" i="14"/>
  <c r="J2291" i="14" s="1"/>
  <c r="K2291" i="14" s="1"/>
  <c r="I2291" i="16"/>
  <c r="J2291" i="16" s="1"/>
  <c r="K2291" i="16" s="1"/>
  <c r="G2416" i="14"/>
  <c r="G2416" i="16"/>
  <c r="I2339" i="14"/>
  <c r="J2339" i="14" s="1"/>
  <c r="K2339" i="14" s="1"/>
  <c r="I2339" i="16"/>
  <c r="J2339" i="16" s="1"/>
  <c r="K2339" i="16" s="1"/>
  <c r="I2419" i="14"/>
  <c r="J2419" i="14" s="1"/>
  <c r="K2419" i="14" s="1"/>
  <c r="I2419" i="16"/>
  <c r="J2419" i="16" s="1"/>
  <c r="K2419" i="16" s="1"/>
  <c r="G2318" i="14"/>
  <c r="G2318" i="16"/>
  <c r="I2389" i="14"/>
  <c r="J2389" i="14" s="1"/>
  <c r="K2389" i="14" s="1"/>
  <c r="I2389" i="16"/>
  <c r="H2335" i="14"/>
  <c r="I2341" i="14"/>
  <c r="J2341" i="14" s="1"/>
  <c r="K2341" i="14" s="1"/>
  <c r="I2341" i="16"/>
  <c r="J2341" i="16" s="1"/>
  <c r="K2341" i="16" s="1"/>
  <c r="I2396" i="14"/>
  <c r="J2396" i="14" s="1"/>
  <c r="K2396" i="14" s="1"/>
  <c r="I2396" i="16"/>
  <c r="J2396" i="16" s="1"/>
  <c r="K2396" i="16" s="1"/>
  <c r="G2333" i="14"/>
  <c r="G2333" i="16"/>
  <c r="G2348" i="14"/>
  <c r="G2348" i="16"/>
  <c r="H2343" i="14"/>
  <c r="I2428" i="14"/>
  <c r="J2428" i="14" s="1"/>
  <c r="K2428" i="14" s="1"/>
  <c r="I2428" i="16"/>
  <c r="J2428" i="16" s="1"/>
  <c r="K2428" i="16" s="1"/>
  <c r="I2408" i="14"/>
  <c r="J2408" i="14" s="1"/>
  <c r="K2408" i="14" s="1"/>
  <c r="I2408" i="16"/>
  <c r="J2408" i="16" s="1"/>
  <c r="K2408" i="16" s="1"/>
  <c r="G2395" i="14"/>
  <c r="G2395" i="16"/>
  <c r="I2349" i="14"/>
  <c r="J2349" i="14" s="1"/>
  <c r="K2349" i="14" s="1"/>
  <c r="I2349" i="16"/>
  <c r="J2349" i="16" s="1"/>
  <c r="K2349" i="16" s="1"/>
  <c r="H2382" i="14"/>
  <c r="H2343" i="16"/>
  <c r="I2398" i="14"/>
  <c r="J2398" i="14" s="1"/>
  <c r="K2398" i="14" s="1"/>
  <c r="I2398" i="16"/>
  <c r="J2398" i="16" s="1"/>
  <c r="K2398" i="16" s="1"/>
  <c r="G2391" i="14"/>
  <c r="G2391" i="16"/>
  <c r="H2401" i="16"/>
  <c r="J2401" i="16"/>
  <c r="K2401" i="16" s="1"/>
  <c r="G2344" i="14"/>
  <c r="G2344" i="16"/>
  <c r="G2417" i="14"/>
  <c r="G2417" i="16"/>
  <c r="G2413" i="14"/>
  <c r="G2413" i="16"/>
  <c r="G2366" i="14"/>
  <c r="G2366" i="16"/>
  <c r="H2352" i="16"/>
  <c r="H2320" i="16"/>
  <c r="H2330" i="14"/>
  <c r="G2421" i="3" a="1"/>
  <c r="G2421" i="3" s="1"/>
  <c r="W2421" i="3" s="1"/>
  <c r="G2365" i="3" a="1"/>
  <c r="G2365" i="3" s="1"/>
  <c r="W2365" i="3" s="1"/>
  <c r="G2420" i="3" a="1"/>
  <c r="G2420" i="3" s="1"/>
  <c r="W2420" i="3" s="1"/>
  <c r="O2429" i="3" l="1"/>
  <c r="O2433" i="3"/>
  <c r="P2322" i="3"/>
  <c r="P2432" i="3"/>
  <c r="N2365" i="3"/>
  <c r="O2365" i="3" s="1"/>
  <c r="P2377" i="3"/>
  <c r="N2421" i="3"/>
  <c r="O2421" i="3" s="1"/>
  <c r="N2420" i="3"/>
  <c r="O2420" i="3" s="1"/>
  <c r="H2396" i="14"/>
  <c r="H2341" i="16"/>
  <c r="H2419" i="16"/>
  <c r="H2291" i="16"/>
  <c r="H2339" i="16"/>
  <c r="H2428" i="16"/>
  <c r="H2408" i="14"/>
  <c r="H2398" i="16"/>
  <c r="I2417" i="14"/>
  <c r="J2417" i="14" s="1"/>
  <c r="K2417" i="14" s="1"/>
  <c r="I2417" i="16"/>
  <c r="J2417" i="16" s="1"/>
  <c r="K2417" i="16" s="1"/>
  <c r="G2406" i="14"/>
  <c r="G2406" i="16"/>
  <c r="H2349" i="16"/>
  <c r="H2339" i="14"/>
  <c r="I2344" i="14"/>
  <c r="J2344" i="14" s="1"/>
  <c r="K2344" i="14" s="1"/>
  <c r="I2344" i="16"/>
  <c r="J2344" i="16" s="1"/>
  <c r="K2344" i="16" s="1"/>
  <c r="H2341" i="14"/>
  <c r="G2414" i="14"/>
  <c r="G2414" i="16"/>
  <c r="G2307" i="14"/>
  <c r="G2307" i="16"/>
  <c r="I2333" i="14"/>
  <c r="J2333" i="14" s="1"/>
  <c r="K2333" i="14" s="1"/>
  <c r="I2333" i="16"/>
  <c r="J2333" i="16" s="1"/>
  <c r="K2333" i="16" s="1"/>
  <c r="G2362" i="14"/>
  <c r="G2362" i="16"/>
  <c r="I2366" i="14"/>
  <c r="J2366" i="14" s="1"/>
  <c r="K2366" i="14" s="1"/>
  <c r="I2366" i="16"/>
  <c r="J2366" i="16" s="1"/>
  <c r="K2366" i="16" s="1"/>
  <c r="I2391" i="14"/>
  <c r="J2391" i="14" s="1"/>
  <c r="K2391" i="14" s="1"/>
  <c r="I2391" i="16"/>
  <c r="J2391" i="16" s="1"/>
  <c r="K2391" i="16" s="1"/>
  <c r="H2398" i="14"/>
  <c r="H2428" i="14"/>
  <c r="H2396" i="16"/>
  <c r="H2389" i="16"/>
  <c r="J2389" i="16"/>
  <c r="K2389" i="16" s="1"/>
  <c r="H2419" i="14"/>
  <c r="I2413" i="14"/>
  <c r="J2413" i="14" s="1"/>
  <c r="K2413" i="14" s="1"/>
  <c r="I2413" i="16"/>
  <c r="J2413" i="16" s="1"/>
  <c r="K2413" i="16" s="1"/>
  <c r="I2348" i="14"/>
  <c r="J2348" i="14" s="1"/>
  <c r="K2348" i="14" s="1"/>
  <c r="I2348" i="16"/>
  <c r="J2348" i="16" s="1"/>
  <c r="K2348" i="16" s="1"/>
  <c r="I2318" i="14"/>
  <c r="J2318" i="14" s="1"/>
  <c r="K2318" i="14" s="1"/>
  <c r="I2318" i="16"/>
  <c r="J2318" i="16" s="1"/>
  <c r="K2318" i="16" s="1"/>
  <c r="G2407" i="14"/>
  <c r="G2407" i="16"/>
  <c r="H2349" i="14"/>
  <c r="G2424" i="14"/>
  <c r="G2424" i="16"/>
  <c r="I2395" i="14"/>
  <c r="J2395" i="14" s="1"/>
  <c r="K2395" i="14" s="1"/>
  <c r="I2395" i="16"/>
  <c r="I2416" i="14"/>
  <c r="J2416" i="14" s="1"/>
  <c r="K2416" i="14" s="1"/>
  <c r="I2416" i="16"/>
  <c r="J2416" i="16" s="1"/>
  <c r="K2416" i="16" s="1"/>
  <c r="H2408" i="16"/>
  <c r="H2389" i="14"/>
  <c r="H2291" i="14"/>
  <c r="G2336" i="3" a="1"/>
  <c r="G2336" i="3" s="1"/>
  <c r="W2336" i="3" s="1"/>
  <c r="H2416" i="16" l="1"/>
  <c r="H2366" i="16"/>
  <c r="P2365" i="3"/>
  <c r="P2421" i="3"/>
  <c r="N2336" i="3"/>
  <c r="O2336" i="3" s="1"/>
  <c r="P2420" i="3"/>
  <c r="H2348" i="16"/>
  <c r="H2413" i="14"/>
  <c r="H2417" i="16"/>
  <c r="H2391" i="16"/>
  <c r="H2348" i="14"/>
  <c r="H2344" i="16"/>
  <c r="H2416" i="14"/>
  <c r="I2362" i="14"/>
  <c r="J2362" i="14" s="1"/>
  <c r="K2362" i="14" s="1"/>
  <c r="I2362" i="16"/>
  <c r="J2362" i="16" s="1"/>
  <c r="K2362" i="16" s="1"/>
  <c r="H2395" i="14"/>
  <c r="H2318" i="14"/>
  <c r="I2407" i="14"/>
  <c r="J2407" i="14" s="1"/>
  <c r="K2407" i="14" s="1"/>
  <c r="I2407" i="16"/>
  <c r="J2407" i="16" s="1"/>
  <c r="K2407" i="16" s="1"/>
  <c r="H2333" i="16"/>
  <c r="G2360" i="14"/>
  <c r="G2360" i="16"/>
  <c r="I2406" i="14"/>
  <c r="J2406" i="14" s="1"/>
  <c r="K2406" i="14" s="1"/>
  <c r="I2406" i="16"/>
  <c r="J2406" i="16" s="1"/>
  <c r="K2406" i="16" s="1"/>
  <c r="H2391" i="14"/>
  <c r="G2431" i="14"/>
  <c r="G2431" i="16"/>
  <c r="I2424" i="14"/>
  <c r="J2424" i="14" s="1"/>
  <c r="K2424" i="14" s="1"/>
  <c r="I2424" i="16"/>
  <c r="J2424" i="16" s="1"/>
  <c r="K2424" i="16" s="1"/>
  <c r="I2414" i="14"/>
  <c r="J2414" i="14" s="1"/>
  <c r="K2414" i="14" s="1"/>
  <c r="I2414" i="16"/>
  <c r="J2414" i="16" s="1"/>
  <c r="K2414" i="16" s="1"/>
  <c r="I2307" i="14"/>
  <c r="J2307" i="14" s="1"/>
  <c r="K2307" i="14" s="1"/>
  <c r="I2307" i="16"/>
  <c r="J2307" i="16" s="1"/>
  <c r="K2307" i="16" s="1"/>
  <c r="G2410" i="14"/>
  <c r="G2410" i="16"/>
  <c r="G2332" i="14"/>
  <c r="G2332" i="16"/>
  <c r="H2333" i="14"/>
  <c r="G2427" i="14"/>
  <c r="G2427" i="16"/>
  <c r="G2411" i="14"/>
  <c r="G2411" i="16"/>
  <c r="G2423" i="14"/>
  <c r="G2423" i="16"/>
  <c r="H2395" i="16"/>
  <c r="J2395" i="16"/>
  <c r="K2395" i="16" s="1"/>
  <c r="H2318" i="16"/>
  <c r="H2413" i="16"/>
  <c r="H2366" i="14"/>
  <c r="H2344" i="14"/>
  <c r="H2417" i="14"/>
  <c r="H2307" i="16" l="1"/>
  <c r="P2336" i="3"/>
  <c r="H2407" i="16"/>
  <c r="H2424" i="16"/>
  <c r="H2424" i="14"/>
  <c r="H2414" i="16"/>
  <c r="H2362" i="16"/>
  <c r="H2414" i="14"/>
  <c r="G2433" i="14"/>
  <c r="G2433" i="16"/>
  <c r="H2406" i="14"/>
  <c r="H2407" i="14"/>
  <c r="I2411" i="14"/>
  <c r="J2411" i="14" s="1"/>
  <c r="K2411" i="14" s="1"/>
  <c r="I2411" i="16"/>
  <c r="J2411" i="16" s="1"/>
  <c r="K2411" i="16" s="1"/>
  <c r="H2307" i="14"/>
  <c r="I2360" i="14"/>
  <c r="J2360" i="14" s="1"/>
  <c r="K2360" i="14" s="1"/>
  <c r="I2360" i="16"/>
  <c r="J2360" i="16" s="1"/>
  <c r="K2360" i="16" s="1"/>
  <c r="G2432" i="14"/>
  <c r="G2432" i="16"/>
  <c r="G2429" i="14"/>
  <c r="G2429" i="16"/>
  <c r="I2423" i="14"/>
  <c r="J2423" i="14" s="1"/>
  <c r="K2423" i="14" s="1"/>
  <c r="I2423" i="16"/>
  <c r="J2423" i="16" s="1"/>
  <c r="K2423" i="16" s="1"/>
  <c r="I2427" i="14"/>
  <c r="J2427" i="14" s="1"/>
  <c r="K2427" i="14" s="1"/>
  <c r="I2427" i="16"/>
  <c r="J2427" i="16" s="1"/>
  <c r="K2427" i="16" s="1"/>
  <c r="G2377" i="14"/>
  <c r="G2377" i="16"/>
  <c r="I2410" i="14"/>
  <c r="J2410" i="14" s="1"/>
  <c r="K2410" i="14" s="1"/>
  <c r="I2410" i="16"/>
  <c r="J2410" i="16" s="1"/>
  <c r="K2410" i="16" s="1"/>
  <c r="I2431" i="14"/>
  <c r="J2431" i="14" s="1"/>
  <c r="K2431" i="14" s="1"/>
  <c r="I2431" i="16"/>
  <c r="J2431" i="16" s="1"/>
  <c r="K2431" i="16" s="1"/>
  <c r="I2332" i="14"/>
  <c r="J2332" i="14" s="1"/>
  <c r="K2332" i="14" s="1"/>
  <c r="I2332" i="16"/>
  <c r="J2332" i="16" s="1"/>
  <c r="K2332" i="16" s="1"/>
  <c r="G2322" i="14"/>
  <c r="G2322" i="16"/>
  <c r="H2406" i="16"/>
  <c r="H2362" i="14"/>
  <c r="H2431" i="16" l="1"/>
  <c r="H2332" i="14"/>
  <c r="H2360" i="16"/>
  <c r="H2360" i="14"/>
  <c r="H2411" i="14"/>
  <c r="H2410" i="16"/>
  <c r="H2431" i="14"/>
  <c r="H2423" i="16"/>
  <c r="H2411" i="16"/>
  <c r="I2433" i="14"/>
  <c r="J2433" i="14" s="1"/>
  <c r="K2433" i="14" s="1"/>
  <c r="I2433" i="16"/>
  <c r="J2433" i="16" s="1"/>
  <c r="K2433" i="16" s="1"/>
  <c r="G2420" i="14"/>
  <c r="G2420" i="16"/>
  <c r="I2432" i="14"/>
  <c r="J2432" i="14" s="1"/>
  <c r="K2432" i="14" s="1"/>
  <c r="I2432" i="16"/>
  <c r="J2432" i="16" s="1"/>
  <c r="K2432" i="16" s="1"/>
  <c r="H2332" i="16"/>
  <c r="H2427" i="14"/>
  <c r="G2365" i="14"/>
  <c r="G2365" i="16"/>
  <c r="H2410" i="14"/>
  <c r="I2377" i="14"/>
  <c r="J2377" i="14" s="1"/>
  <c r="K2377" i="14" s="1"/>
  <c r="I2377" i="16"/>
  <c r="G2421" i="14"/>
  <c r="G2421" i="16"/>
  <c r="H2423" i="14"/>
  <c r="I2429" i="14"/>
  <c r="J2429" i="14" s="1"/>
  <c r="K2429" i="14" s="1"/>
  <c r="I2429" i="16"/>
  <c r="J2429" i="16" s="1"/>
  <c r="K2429" i="16" s="1"/>
  <c r="I2322" i="14"/>
  <c r="J2322" i="14" s="1"/>
  <c r="K2322" i="14" s="1"/>
  <c r="I2322" i="16"/>
  <c r="J2322" i="16" s="1"/>
  <c r="K2322" i="16" s="1"/>
  <c r="H2427" i="16"/>
  <c r="H2432" i="16" l="1"/>
  <c r="H2377" i="14"/>
  <c r="H2433" i="16"/>
  <c r="H2322" i="16"/>
  <c r="H2432" i="14"/>
  <c r="I2421" i="14"/>
  <c r="J2421" i="14" s="1"/>
  <c r="K2421" i="14" s="1"/>
  <c r="I2421" i="16"/>
  <c r="J2421" i="16" s="1"/>
  <c r="K2421" i="16" s="1"/>
  <c r="I2420" i="14"/>
  <c r="J2420" i="14" s="1"/>
  <c r="K2420" i="14" s="1"/>
  <c r="I2420" i="16"/>
  <c r="J2420" i="16" s="1"/>
  <c r="K2420" i="16" s="1"/>
  <c r="H2322" i="14"/>
  <c r="H2377" i="16"/>
  <c r="J2377" i="16"/>
  <c r="K2377" i="16" s="1"/>
  <c r="I2365" i="14"/>
  <c r="J2365" i="14" s="1"/>
  <c r="K2365" i="14" s="1"/>
  <c r="I2365" i="16"/>
  <c r="H2429" i="14"/>
  <c r="G2336" i="14"/>
  <c r="G2336" i="16"/>
  <c r="H2429" i="16"/>
  <c r="H2433" i="14"/>
  <c r="H2421" i="16" l="1"/>
  <c r="H2365" i="14"/>
  <c r="H2365" i="16"/>
  <c r="J2365" i="16"/>
  <c r="K2365" i="16" s="1"/>
  <c r="H2420" i="14"/>
  <c r="H2421" i="14"/>
  <c r="I2336" i="14"/>
  <c r="J2336" i="14" s="1"/>
  <c r="K2336" i="14" s="1"/>
  <c r="I2336" i="16"/>
  <c r="J2336" i="16" s="1"/>
  <c r="K2336" i="16" s="1"/>
  <c r="H2420" i="16"/>
  <c r="H2336" i="16" l="1"/>
  <c r="H2336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BB69C9-0978-4EF5-8F24-861EAF4FB7BC}" keepAlive="1" name="Query - Pitchers In Season" description="Connection to the 'Pitchers In Season' query in the workbook." type="5" refreshedVersion="8" background="1" saveData="1">
    <dbPr connection="Provider=Microsoft.Mashup.OleDb.1;Data Source=$Workbook$;Location=&quot;Pitchers In Season&quot;;Extended Properties=&quot;&quot;" command="SELECT * FROM [Pitchers In Season]"/>
  </connection>
  <connection id="2" xr16:uid="{903C4C87-C2F7-4885-98E8-CEFB6ABB8E49}" keepAlive="1" name="Query - Team Pitching In-Season" description="Connection to the 'Team Pitching In-Season' query in the workbook." type="5" refreshedVersion="8" background="1" saveData="1">
    <dbPr connection="Provider=Microsoft.Mashup.OleDb.1;Data Source=$Workbook$;Location=&quot;Team Pitching In-Season&quot;;Extended Properties=&quot;&quot;" command="SELECT * FROM [Team Pitching In-Season]"/>
  </connection>
  <connection id="3" xr16:uid="{6091B0CF-9109-4C2D-BE4D-4D3C29A932C0}" keepAlive="1" name="Query - Team Pitching Projected" description="Connection to the 'Team Pitching Projected' query in the workbook." type="5" refreshedVersion="8" background="1" saveData="1">
    <dbPr connection="Provider=Microsoft.Mashup.OleDb.1;Data Source=$Workbook$;Location=&quot;Team Pitching Projected&quot;;Extended Properties=&quot;&quot;" command="SELECT * FROM [Team Pitching Projecte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<sst xmlns="http://schemas.openxmlformats.org/spreadsheetml/2006/main" count="9519" uniqueCount="1188">
  <si>
    <t>date</t>
  </si>
  <si>
    <t>home_team</t>
  </si>
  <si>
    <t>away_team</t>
  </si>
  <si>
    <t>home_rating</t>
  </si>
  <si>
    <t>away_rating</t>
  </si>
  <si>
    <t>home_field_adv</t>
  </si>
  <si>
    <t>Result</t>
  </si>
  <si>
    <t>Winner</t>
  </si>
  <si>
    <t>Loser</t>
  </si>
  <si>
    <t>2024-03-20</t>
  </si>
  <si>
    <t>SDP</t>
  </si>
  <si>
    <t>LAD</t>
  </si>
  <si>
    <t/>
  </si>
  <si>
    <t>2024-03-21</t>
  </si>
  <si>
    <t>2024-03-28</t>
  </si>
  <si>
    <t>BAL</t>
  </si>
  <si>
    <t>LAA</t>
  </si>
  <si>
    <t>CIN</t>
  </si>
  <si>
    <t>WAS</t>
  </si>
  <si>
    <t>SFG</t>
  </si>
  <si>
    <t>STL</t>
  </si>
  <si>
    <t>TBR</t>
  </si>
  <si>
    <t>TOR</t>
  </si>
  <si>
    <t>KCR</t>
  </si>
  <si>
    <t>MIN</t>
  </si>
  <si>
    <t>CHW</t>
  </si>
  <si>
    <t>DET</t>
  </si>
  <si>
    <t>MIA</t>
  </si>
  <si>
    <t>PIT</t>
  </si>
  <si>
    <t>HOU</t>
  </si>
  <si>
    <t>NYY</t>
  </si>
  <si>
    <t>TEX</t>
  </si>
  <si>
    <t>CHC</t>
  </si>
  <si>
    <t>OAK</t>
  </si>
  <si>
    <t>CLE</t>
  </si>
  <si>
    <t>ARI</t>
  </si>
  <si>
    <t>COL</t>
  </si>
  <si>
    <t>SEA</t>
  </si>
  <si>
    <t>BOS</t>
  </si>
  <si>
    <t>NYM</t>
  </si>
  <si>
    <t>MIL</t>
  </si>
  <si>
    <t>PHI</t>
  </si>
  <si>
    <t>ATL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</si>
  <si>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</si>
  <si>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</si>
  <si>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</si>
  <si>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</si>
  <si>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</si>
  <si>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</si>
  <si>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</si>
  <si>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</si>
  <si>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</si>
  <si>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</si>
  <si>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</si>
  <si>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</si>
  <si>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</si>
  <si>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</si>
  <si>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</si>
  <si>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</si>
  <si>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</si>
  <si>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</si>
  <si>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</si>
  <si>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</si>
  <si>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</si>
  <si>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</si>
  <si>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</si>
  <si>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</si>
  <si>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</si>
  <si>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</si>
  <si>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</si>
  <si>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</si>
  <si>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</si>
  <si>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</si>
  <si>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</si>
  <si>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</si>
  <si>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</si>
  <si>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</si>
  <si>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</si>
  <si>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</si>
  <si>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</si>
  <si>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</si>
  <si>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</si>
  <si>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</si>
  <si>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</si>
  <si>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</si>
  <si>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</si>
  <si>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</si>
  <si>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</si>
  <si>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</si>
  <si>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</si>
  <si>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</si>
  <si>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</si>
  <si>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</si>
  <si>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</si>
  <si>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</si>
  <si>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</si>
  <si>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</si>
  <si>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</si>
  <si>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</si>
  <si>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</si>
  <si>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</si>
  <si>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</si>
  <si>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</si>
  <si>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</si>
  <si>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</si>
  <si>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</si>
  <si>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</si>
  <si>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</si>
  <si>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</si>
  <si>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</si>
  <si>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</si>
  <si>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</si>
  <si>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</si>
  <si>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</si>
  <si>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</si>
  <si>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</si>
  <si>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</si>
  <si>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</si>
  <si>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</si>
  <si>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</si>
  <si>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</si>
  <si>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</si>
  <si>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</si>
  <si>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</si>
  <si>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</si>
  <si>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</si>
  <si>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</si>
  <si>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</si>
  <si>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</si>
  <si>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</si>
  <si>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</si>
  <si>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</si>
  <si>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</si>
  <si>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</si>
  <si>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</si>
  <si>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</si>
  <si>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</si>
  <si>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</si>
  <si>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</si>
  <si>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</si>
  <si>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</si>
  <si>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</si>
  <si>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</si>
  <si>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</si>
  <si>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</si>
  <si>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</si>
  <si>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</si>
  <si>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</si>
  <si>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</si>
  <si>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</si>
  <si>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</si>
  <si>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</si>
  <si>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</si>
  <si>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</si>
  <si>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</si>
  <si>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</si>
  <si>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</si>
  <si>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</si>
  <si>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</si>
  <si>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</si>
  <si>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</si>
  <si>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</si>
  <si>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</si>
  <si>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</si>
  <si>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</si>
  <si>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</si>
  <si>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</si>
  <si>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</si>
  <si>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</si>
  <si>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</si>
  <si>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</si>
  <si>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</si>
  <si>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</si>
  <si>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</si>
  <si>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</si>
  <si>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</si>
  <si>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</si>
  <si>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</si>
  <si>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</si>
  <si>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</si>
  <si>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</si>
  <si>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</si>
  <si>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</si>
  <si>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</si>
  <si>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</si>
  <si>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</si>
  <si>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</si>
  <si>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</si>
  <si>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</si>
  <si>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</si>
  <si>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</si>
  <si>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</si>
  <si>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</si>
  <si>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</si>
  <si>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</si>
  <si>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</si>
  <si>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</si>
  <si>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</si>
  <si>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</si>
  <si>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</si>
  <si>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</si>
  <si>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</si>
  <si>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</si>
  <si>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</si>
  <si>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</si>
  <si>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</si>
  <si>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</si>
  <si>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</si>
  <si>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</si>
  <si>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</si>
  <si>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</si>
  <si>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</si>
  <si>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</si>
  <si>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</si>
  <si>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</si>
  <si>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</si>
  <si>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</si>
  <si>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</si>
  <si>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</si>
  <si>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</si>
  <si>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</si>
  <si>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</si>
  <si>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</si>
  <si>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</si>
  <si>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Team</t>
  </si>
  <si>
    <t>Elo Rating</t>
  </si>
  <si>
    <t>home_rating_new</t>
  </si>
  <si>
    <t>away_rating_new</t>
  </si>
  <si>
    <t>home prob</t>
  </si>
  <si>
    <t>away_prob</t>
  </si>
  <si>
    <t>#</t>
  </si>
  <si>
    <t>Name</t>
  </si>
  <si>
    <t>W</t>
  </si>
  <si>
    <t>L</t>
  </si>
  <si>
    <t>SV</t>
  </si>
  <si>
    <t>G</t>
  </si>
  <si>
    <t>GS</t>
  </si>
  <si>
    <t>IP</t>
  </si>
  <si>
    <t>K/9</t>
  </si>
  <si>
    <t>BB/9</t>
  </si>
  <si>
    <t>HR/9</t>
  </si>
  <si>
    <t>BABIP</t>
  </si>
  <si>
    <t>LOB%</t>
  </si>
  <si>
    <t>GB%</t>
  </si>
  <si>
    <t>ERA</t>
  </si>
  <si>
    <t>FIP</t>
  </si>
  <si>
    <t>WAR</t>
  </si>
  <si>
    <t>Aaron Nola</t>
  </si>
  <si>
    <t>Spencer Strider</t>
  </si>
  <si>
    <t>Zack Wheeler</t>
  </si>
  <si>
    <t>Logan Webb</t>
  </si>
  <si>
    <t>Corbin Burnes</t>
  </si>
  <si>
    <t>Sandy Alcantara</t>
  </si>
  <si>
    <t>Luis Castillo</t>
  </si>
  <si>
    <t>Yoshinobu Yamamoto</t>
  </si>
  <si>
    <t>Kevin Gausman</t>
  </si>
  <si>
    <t>Pablo López</t>
  </si>
  <si>
    <t>Gerrit Cole</t>
  </si>
  <si>
    <t>George Kirby</t>
  </si>
  <si>
    <t>Dylan Cease</t>
  </si>
  <si>
    <t>Zach Eflin</t>
  </si>
  <si>
    <t>Walker Buehler</t>
  </si>
  <si>
    <t>Jordan Montgomery</t>
  </si>
  <si>
    <t>Framber Valdez</t>
  </si>
  <si>
    <t>Logan Gilbert</t>
  </si>
  <si>
    <t>Triston McKenzie</t>
  </si>
  <si>
    <t>Shane Bieber</t>
  </si>
  <si>
    <t>Kodai Senga</t>
  </si>
  <si>
    <t>Shota Imanaga</t>
  </si>
  <si>
    <t>Julio Urías</t>
  </si>
  <si>
    <t>Brandon Woodruff</t>
  </si>
  <si>
    <t>Max Fried</t>
  </si>
  <si>
    <t>Zac Gallen</t>
  </si>
  <si>
    <t>Blake Snell</t>
  </si>
  <si>
    <t>Freddy Peralta</t>
  </si>
  <si>
    <t>Chris Bassitt</t>
  </si>
  <si>
    <t>Bobby Miller</t>
  </si>
  <si>
    <t>HR/FB</t>
  </si>
  <si>
    <t>vFA (pi)</t>
  </si>
  <si>
    <t>xERA</t>
  </si>
  <si>
    <t>xFIP</t>
  </si>
  <si>
    <t>Garrett Crochet</t>
  </si>
  <si>
    <t>Frankie Montas</t>
  </si>
  <si>
    <t>Yu Darvish</t>
  </si>
  <si>
    <t>Cristian Javier</t>
  </si>
  <si>
    <t>Tarik Skubal</t>
  </si>
  <si>
    <t>Justin Steele</t>
  </si>
  <si>
    <t>Merrill Kelly</t>
  </si>
  <si>
    <t>Nick Pivetta</t>
  </si>
  <si>
    <t>Pablo Lopez</t>
  </si>
  <si>
    <t>Tyler Glasnow</t>
  </si>
  <si>
    <t>Mark Leiter Jr.</t>
  </si>
  <si>
    <t>Nathan Eovaldi</t>
  </si>
  <si>
    <t>Mitch Keller</t>
  </si>
  <si>
    <t>Andrew Chafin</t>
  </si>
  <si>
    <t>Kenley Jansen</t>
  </si>
  <si>
    <t>Bryan Hoeing</t>
  </si>
  <si>
    <t>Jose Berrios</t>
  </si>
  <si>
    <t>Brent Suter</t>
  </si>
  <si>
    <t>Joel Payamps</t>
  </si>
  <si>
    <t>Jesus Luzardo</t>
  </si>
  <si>
    <t>Pierce Johnson</t>
  </si>
  <si>
    <t>Jonathan Loaisiga</t>
  </si>
  <si>
    <t>Josh Sborz</t>
  </si>
  <si>
    <t>Aaron Civale</t>
  </si>
  <si>
    <t>Carlos Rodon</t>
  </si>
  <si>
    <t>Josh Fleming</t>
  </si>
  <si>
    <t>Declan Cronin</t>
  </si>
  <si>
    <t>Ryan Yarbrough</t>
  </si>
  <si>
    <t>Deivi Garcia</t>
  </si>
  <si>
    <t>Cole Ragans</t>
  </si>
  <si>
    <t>Angel Zerpa</t>
  </si>
  <si>
    <t>Drew Smith</t>
  </si>
  <si>
    <t>Alex Wood</t>
  </si>
  <si>
    <t>Kirby Yates</t>
  </si>
  <si>
    <t>Shelby Miller</t>
  </si>
  <si>
    <t>Ryan Walker</t>
  </si>
  <si>
    <t>Burch Smith</t>
  </si>
  <si>
    <t>Martin Perez</t>
  </si>
  <si>
    <t>Chris Devenski</t>
  </si>
  <si>
    <t>Jalen Beeks</t>
  </si>
  <si>
    <t>Josh Winckowski</t>
  </si>
  <si>
    <t>Eli Morgan</t>
  </si>
  <si>
    <t>A.J. Minter</t>
  </si>
  <si>
    <t>Robert Garcia</t>
  </si>
  <si>
    <t>WSN</t>
  </si>
  <si>
    <t>Keegan Akin</t>
  </si>
  <si>
    <t>Joe Jimenez</t>
  </si>
  <si>
    <t>Michael Tonkin</t>
  </si>
  <si>
    <t>Ross Stripling</t>
  </si>
  <si>
    <t>Victor Vodnik</t>
  </si>
  <si>
    <t>Matt Barnes</t>
  </si>
  <si>
    <t>Dylan Floro</t>
  </si>
  <si>
    <t>Yunior Marte</t>
  </si>
  <si>
    <t>Abner Uribe</t>
  </si>
  <si>
    <t>Kyle Muller</t>
  </si>
  <si>
    <t>Brock Stewart</t>
  </si>
  <si>
    <t>Aaron Bummer</t>
  </si>
  <si>
    <t>Jorge Lopez</t>
  </si>
  <si>
    <t>Patrick Sandoval</t>
  </si>
  <si>
    <t>Dominic Leone</t>
  </si>
  <si>
    <t>Wes Parsons</t>
  </si>
  <si>
    <t>Nick Anderson</t>
  </si>
  <si>
    <t>Adam Cimber</t>
  </si>
  <si>
    <t>Hector Neris</t>
  </si>
  <si>
    <t>Trevor Megill</t>
  </si>
  <si>
    <t>Guillermo Zuniga</t>
  </si>
  <si>
    <t>Griffin Jax</t>
  </si>
  <si>
    <t>Tanner Rainey</t>
  </si>
  <si>
    <t>Kyle Harrison</t>
  </si>
  <si>
    <t>Mitch Spence</t>
  </si>
  <si>
    <t>Nestor Cortes</t>
  </si>
  <si>
    <t>Joe Musgrove</t>
  </si>
  <si>
    <t>Mike Baumann</t>
  </si>
  <si>
    <t>Jose Quintana</t>
  </si>
  <si>
    <t>Dillon Tate</t>
  </si>
  <si>
    <t>Michael Kopech</t>
  </si>
  <si>
    <t>Chris Stratton</t>
  </si>
  <si>
    <t>Michael Kelly</t>
  </si>
  <si>
    <t>Brayan Bello</t>
  </si>
  <si>
    <t>Jose Suarez</t>
  </si>
  <si>
    <t>Emilio Pagan</t>
  </si>
  <si>
    <t>Kyle Freeland</t>
  </si>
  <si>
    <t>Jose Leclerc</t>
  </si>
  <si>
    <t>David Robertson</t>
  </si>
  <si>
    <t>Luis Ortiz</t>
  </si>
  <si>
    <t>Cody Bolton</t>
  </si>
  <si>
    <t>Miles Mikolas</t>
  </si>
  <si>
    <t>A.J. Puk</t>
  </si>
  <si>
    <t>Logan Allen</t>
  </si>
  <si>
    <t>Josiah Gray</t>
  </si>
  <si>
    <t>Cal Quantrill</t>
  </si>
  <si>
    <t>Jake Bird</t>
  </si>
  <si>
    <t>Zack Thompson</t>
  </si>
  <si>
    <t>Adbert Alzolay</t>
  </si>
  <si>
    <t>Shane McClanahan</t>
  </si>
  <si>
    <t>Shohei Ohtani</t>
  </si>
  <si>
    <t>Jesús Luzardo</t>
  </si>
  <si>
    <t>Brandon Pfaadt</t>
  </si>
  <si>
    <t>Andrew Abbott</t>
  </si>
  <si>
    <t>Eury Pérez</t>
  </si>
  <si>
    <t>Joe Ryan</t>
  </si>
  <si>
    <t>Lucas Giolito</t>
  </si>
  <si>
    <t>Eduardo Rodriguez</t>
  </si>
  <si>
    <t>Alex Cobb</t>
  </si>
  <si>
    <t>José Berríos</t>
  </si>
  <si>
    <t>Max Scherzer</t>
  </si>
  <si>
    <t>Carlos Rodón</t>
  </si>
  <si>
    <t>Sonny Gray</t>
  </si>
  <si>
    <t>Kyle Bradish</t>
  </si>
  <si>
    <t>Tanner Bibee</t>
  </si>
  <si>
    <t>Hunter Greene</t>
  </si>
  <si>
    <t>Clayton Kershaw</t>
  </si>
  <si>
    <t>Grayson Rodriguez</t>
  </si>
  <si>
    <t>Bailey Ober</t>
  </si>
  <si>
    <t>Dean Kremer</t>
  </si>
  <si>
    <t>Jon Gray</t>
  </si>
  <si>
    <t>Bryce Miller</t>
  </si>
  <si>
    <t>Graham Ashcraft</t>
  </si>
  <si>
    <t>Germán Márquez</t>
  </si>
  <si>
    <t>Jacob deGrom</t>
  </si>
  <si>
    <t>Justin Verlander</t>
  </si>
  <si>
    <t>Ranger Suárez</t>
  </si>
  <si>
    <t>Drew Thorpe</t>
  </si>
  <si>
    <t>Reid Detmers</t>
  </si>
  <si>
    <t>Charlie Morton</t>
  </si>
  <si>
    <t>Johan Oviedo</t>
  </si>
  <si>
    <t>Luis Garcia</t>
  </si>
  <si>
    <t>Brady Singer</t>
  </si>
  <si>
    <t>Braxton Garrett</t>
  </si>
  <si>
    <t>Hunter Brown</t>
  </si>
  <si>
    <t>Cristopher Sánchez</t>
  </si>
  <si>
    <t>Darren McCaughan</t>
  </si>
  <si>
    <t>Tyler Mahle</t>
  </si>
  <si>
    <t>MacKenzie Gore</t>
  </si>
  <si>
    <t>Clarke Schmidt</t>
  </si>
  <si>
    <t>Drew Rasmussen</t>
  </si>
  <si>
    <t>Chris Sale</t>
  </si>
  <si>
    <t>Martín Pérez</t>
  </si>
  <si>
    <t>Jeffrey Springs</t>
  </si>
  <si>
    <t>Taj Bradley</t>
  </si>
  <si>
    <t>Robert Gasser</t>
  </si>
  <si>
    <t>Taijuan Walker</t>
  </si>
  <si>
    <t>Quinn Priester</t>
  </si>
  <si>
    <t>Lance McCullers Jr.</t>
  </si>
  <si>
    <t>Domingo Germán</t>
  </si>
  <si>
    <t>Garrett Whitlock</t>
  </si>
  <si>
    <t>Bryce Elder</t>
  </si>
  <si>
    <t>Lance Lynn</t>
  </si>
  <si>
    <t>Jameson Taillon</t>
  </si>
  <si>
    <t>Louie Varland</t>
  </si>
  <si>
    <t>Trevor Rogers</t>
  </si>
  <si>
    <t>David Peterson</t>
  </si>
  <si>
    <t>Gavin Stone</t>
  </si>
  <si>
    <t>Marcus Stroman</t>
  </si>
  <si>
    <t>Bailey Falter</t>
  </si>
  <si>
    <t>Dane Dunning</t>
  </si>
  <si>
    <t>Steven Matz</t>
  </si>
  <si>
    <t>Slade Cecconi</t>
  </si>
  <si>
    <t>Bryan Woo</t>
  </si>
  <si>
    <t>Andrew Painter</t>
  </si>
  <si>
    <t>Ryne Nelson</t>
  </si>
  <si>
    <t>JP Sears</t>
  </si>
  <si>
    <t>Kutter Crawford</t>
  </si>
  <si>
    <t>Pierson Ohl</t>
  </si>
  <si>
    <t>Roansy Contreras</t>
  </si>
  <si>
    <t>Mike Clevinger</t>
  </si>
  <si>
    <t>Kyle Hendricks</t>
  </si>
  <si>
    <t>Kyle Gibson</t>
  </si>
  <si>
    <t>Richard Fitts</t>
  </si>
  <si>
    <t>Tyler Anderson</t>
  </si>
  <si>
    <t>Stephen Strasburg</t>
  </si>
  <si>
    <t>Paul Skenes</t>
  </si>
  <si>
    <t>Reese Olson</t>
  </si>
  <si>
    <t>Mike Vasil</t>
  </si>
  <si>
    <t>Jhony Brito</t>
  </si>
  <si>
    <t>Jared Jones</t>
  </si>
  <si>
    <t>Reid VanScoter</t>
  </si>
  <si>
    <t>Chris Paddack</t>
  </si>
  <si>
    <t>Cody Bradford</t>
  </si>
  <si>
    <t>Sean Manaea</t>
  </si>
  <si>
    <t>Griffin Canning</t>
  </si>
  <si>
    <t>Matt Waldron</t>
  </si>
  <si>
    <t>Erick Fedde</t>
  </si>
  <si>
    <t>Nick Martinez</t>
  </si>
  <si>
    <t>Yusei Kikuchi</t>
  </si>
  <si>
    <t>Ian Anderson</t>
  </si>
  <si>
    <t>Gavin Williams</t>
  </si>
  <si>
    <t>Coleman Crow</t>
  </si>
  <si>
    <t>José Urquidy</t>
  </si>
  <si>
    <t>Emmet Sheehan</t>
  </si>
  <si>
    <t>Allan Winans</t>
  </si>
  <si>
    <t>DL Hall</t>
  </si>
  <si>
    <t>Michael Plassmeyer</t>
  </si>
  <si>
    <t>Brandon Williamson</t>
  </si>
  <si>
    <t>Brant Hurter</t>
  </si>
  <si>
    <t>Connor Phillips</t>
  </si>
  <si>
    <t>Michael McGreevy</t>
  </si>
  <si>
    <t>Cristian Mena</t>
  </si>
  <si>
    <t>James Paxton</t>
  </si>
  <si>
    <t>Tony Gonsolin</t>
  </si>
  <si>
    <t>Ken Waldichuk</t>
  </si>
  <si>
    <t>Janson Junk</t>
  </si>
  <si>
    <t>Drew Smyly</t>
  </si>
  <si>
    <t>Jordan Wicks</t>
  </si>
  <si>
    <t>Anthony Molina</t>
  </si>
  <si>
    <t>Cade Cavalli</t>
  </si>
  <si>
    <t>Kenta Maeda</t>
  </si>
  <si>
    <t>Sawyer Gipson-Long</t>
  </si>
  <si>
    <t>Tyler Wells</t>
  </si>
  <si>
    <t>Matthew Liberatore</t>
  </si>
  <si>
    <t>Alek Manoah</t>
  </si>
  <si>
    <t>Dominic Hamel</t>
  </si>
  <si>
    <t>Ben Brown</t>
  </si>
  <si>
    <t>Chris Flexen</t>
  </si>
  <si>
    <t>Joan Adon</t>
  </si>
  <si>
    <t>Yu-Min Lin</t>
  </si>
  <si>
    <t>Jack Flaherty</t>
  </si>
  <si>
    <t>Brandon Walter</t>
  </si>
  <si>
    <t>Cade Povich</t>
  </si>
  <si>
    <t>Randy Vásquez</t>
  </si>
  <si>
    <t>Aaron Ashby</t>
  </si>
  <si>
    <t>Carlos F. Rodriguez</t>
  </si>
  <si>
    <t>Ryan Weathers</t>
  </si>
  <si>
    <t>José Suarez</t>
  </si>
  <si>
    <t>Nick Lodolo</t>
  </si>
  <si>
    <t>Tommy Henry</t>
  </si>
  <si>
    <t>Michael King</t>
  </si>
  <si>
    <t>Tobias Myers</t>
  </si>
  <si>
    <t>Evan McKendry</t>
  </si>
  <si>
    <t>Max Castillo</t>
  </si>
  <si>
    <t>Ryan Feltner</t>
  </si>
  <si>
    <t>Drew Rom</t>
  </si>
  <si>
    <t>Hyun Jin Ryu</t>
  </si>
  <si>
    <t>Eric Lauer</t>
  </si>
  <si>
    <t>Will Warren</t>
  </si>
  <si>
    <t>Daniel Lynch IV</t>
  </si>
  <si>
    <t>Kyle Wright</t>
  </si>
  <si>
    <t>Caleb Kilian</t>
  </si>
  <si>
    <t>Daniel Espino</t>
  </si>
  <si>
    <t>Drey Jameson</t>
  </si>
  <si>
    <t>Connor Thomas</t>
  </si>
  <si>
    <t>Christian Scott</t>
  </si>
  <si>
    <t>Tanner Houck</t>
  </si>
  <si>
    <t>Luis Palacios</t>
  </si>
  <si>
    <t>Garrett Stallings</t>
  </si>
  <si>
    <t>Michael Lorenzen</t>
  </si>
  <si>
    <t>J.P. France</t>
  </si>
  <si>
    <t>Tanner Gordon</t>
  </si>
  <si>
    <t>Blake Walston</t>
  </si>
  <si>
    <t>Mason Black</t>
  </si>
  <si>
    <t>Connor Seabold</t>
  </si>
  <si>
    <t>Noah Cameron</t>
  </si>
  <si>
    <t>Austin Gomber</t>
  </si>
  <si>
    <t>Simeon Woods Richardson</t>
  </si>
  <si>
    <t>Ricky Tiedemann</t>
  </si>
  <si>
    <t>Jakob Junis</t>
  </si>
  <si>
    <t>Brent Headrick</t>
  </si>
  <si>
    <t>Luis Gil</t>
  </si>
  <si>
    <t>Davis Martin</t>
  </si>
  <si>
    <t>Edward Cabrera</t>
  </si>
  <si>
    <t>Alex Faedo</t>
  </si>
  <si>
    <t>Jackson Wolf</t>
  </si>
  <si>
    <t>Michael Wacha</t>
  </si>
  <si>
    <t>Luis L. Ortiz</t>
  </si>
  <si>
    <t>Hayden Wesneski</t>
  </si>
  <si>
    <t>Walker Powell</t>
  </si>
  <si>
    <t>Seth Lugo</t>
  </si>
  <si>
    <t>Mason Montgomery</t>
  </si>
  <si>
    <t>Joey Estes</t>
  </si>
  <si>
    <t>Victor Santos</t>
  </si>
  <si>
    <t>Matt Strahm</t>
  </si>
  <si>
    <t>Isaac Coffey</t>
  </si>
  <si>
    <t>Andrew Heaney</t>
  </si>
  <si>
    <t>Michael Grove</t>
  </si>
  <si>
    <t>Luis Severino</t>
  </si>
  <si>
    <t>Landon Knack</t>
  </si>
  <si>
    <t>Kolby Allard</t>
  </si>
  <si>
    <t>Antonio Senzatela</t>
  </si>
  <si>
    <t>Chase Hampton</t>
  </si>
  <si>
    <t>David Festa</t>
  </si>
  <si>
    <t>Keaton Winn</t>
  </si>
  <si>
    <t>Joey Wentz</t>
  </si>
  <si>
    <t>Reynaldo López</t>
  </si>
  <si>
    <t>Mason Adams</t>
  </si>
  <si>
    <t>Colton Gordon</t>
  </si>
  <si>
    <t>Robbie Ray</t>
  </si>
  <si>
    <t>Jared Shuster</t>
  </si>
  <si>
    <t>Anthony Solometo</t>
  </si>
  <si>
    <t>Jack Cushing</t>
  </si>
  <si>
    <t>Jeff Criswell</t>
  </si>
  <si>
    <t>Jake Irvin</t>
  </si>
  <si>
    <t>Max Meyer</t>
  </si>
  <si>
    <t>Will Dion</t>
  </si>
  <si>
    <t>JT Brubaker</t>
  </si>
  <si>
    <t>Matt Manning</t>
  </si>
  <si>
    <t>Keider Montero</t>
  </si>
  <si>
    <t>Ty Madden</t>
  </si>
  <si>
    <t>Cade Horton</t>
  </si>
  <si>
    <t>Dylan Ray</t>
  </si>
  <si>
    <t>Josh Stephan</t>
  </si>
  <si>
    <t>Adrian Houser</t>
  </si>
  <si>
    <t>AJ Smith-Shawver</t>
  </si>
  <si>
    <t>Michael Soroka</t>
  </si>
  <si>
    <t>Carson Palmquist</t>
  </si>
  <si>
    <t>Dax Fulton</t>
  </si>
  <si>
    <t>Gabriel Hughes</t>
  </si>
  <si>
    <t>Jesse Scholtens</t>
  </si>
  <si>
    <t>Nick Nastrini</t>
  </si>
  <si>
    <t>Paul Blackburn</t>
  </si>
  <si>
    <t>Chase Silseth</t>
  </si>
  <si>
    <t>Tink Hence</t>
  </si>
  <si>
    <t>Julian Aguiar</t>
  </si>
  <si>
    <t>Tekoah Roby</t>
  </si>
  <si>
    <t>Kenny Rosenberg</t>
  </si>
  <si>
    <t>Thomas Pannone</t>
  </si>
  <si>
    <t>Mitchell Parker</t>
  </si>
  <si>
    <t>Wilmer Flores</t>
  </si>
  <si>
    <t>Hunter Dobbins</t>
  </si>
  <si>
    <t>Wade Miley</t>
  </si>
  <si>
    <t>Tylor Megill</t>
  </si>
  <si>
    <t>Joey Lucchesi</t>
  </si>
  <si>
    <t>Carson Whisenhunt</t>
  </si>
  <si>
    <t>Adam Mazur</t>
  </si>
  <si>
    <t>Casey Lawrence</t>
  </si>
  <si>
    <t>Bruce Zimmermann</t>
  </si>
  <si>
    <t>Packy Naughton</t>
  </si>
  <si>
    <t>Easton McGee</t>
  </si>
  <si>
    <t>Braxton Ashcraft</t>
  </si>
  <si>
    <t>Huascar Ynoa</t>
  </si>
  <si>
    <t>Zack Greinke</t>
  </si>
  <si>
    <t>Nick Frasso</t>
  </si>
  <si>
    <t>Tyler Stuart</t>
  </si>
  <si>
    <t>Anthony DeSclafani</t>
  </si>
  <si>
    <t>Dakota Hudson</t>
  </si>
  <si>
    <t>Spencer Arrighetti</t>
  </si>
  <si>
    <t>Dustin May</t>
  </si>
  <si>
    <t>Javier Assad</t>
  </si>
  <si>
    <t>Rhett Kouba</t>
  </si>
  <si>
    <t>Bryce Jarvis</t>
  </si>
  <si>
    <t>Sem Robberse</t>
  </si>
  <si>
    <t>Jonathan Cannon</t>
  </si>
  <si>
    <t>Brian Van Belle</t>
  </si>
  <si>
    <t>Robby Snelling</t>
  </si>
  <si>
    <t>Mitch White</t>
  </si>
  <si>
    <t>Cole Irvin</t>
  </si>
  <si>
    <t>Osvaldo Bido</t>
  </si>
  <si>
    <t>Kyle Hurt</t>
  </si>
  <si>
    <t>Ryan Pepiot</t>
  </si>
  <si>
    <t>Elieser Hernández</t>
  </si>
  <si>
    <t>Gordon Graceffo</t>
  </si>
  <si>
    <t>Adam Kloffenstein</t>
  </si>
  <si>
    <t>Sean Sullivan</t>
  </si>
  <si>
    <t>Alex Cornwell</t>
  </si>
  <si>
    <t>José Buttó</t>
  </si>
  <si>
    <t>Darius Vines</t>
  </si>
  <si>
    <t>John Means</t>
  </si>
  <si>
    <t>Andrew Hoffmann</t>
  </si>
  <si>
    <t>Domingo Robles</t>
  </si>
  <si>
    <t>Matthew Boyd</t>
  </si>
  <si>
    <t>Kent Emanuel</t>
  </si>
  <si>
    <t>Dylan Dodd</t>
  </si>
  <si>
    <t>Nick Nelson</t>
  </si>
  <si>
    <t>Vince Velasquez</t>
  </si>
  <si>
    <t>Alec Marsh</t>
  </si>
  <si>
    <t>Anthony Veneziano</t>
  </si>
  <si>
    <t>Tristan Beck</t>
  </si>
  <si>
    <t>Chase Petty</t>
  </si>
  <si>
    <t>Cooper Criswell</t>
  </si>
  <si>
    <t>Bowden Francis</t>
  </si>
  <si>
    <t>Sean Boyle</t>
  </si>
  <si>
    <t>Nick Bush</t>
  </si>
  <si>
    <t>Brett Kerry</t>
  </si>
  <si>
    <t>Chad Patrick</t>
  </si>
  <si>
    <t>Glenn Otto</t>
  </si>
  <si>
    <t>Jackson Rutledge</t>
  </si>
  <si>
    <t>Joey Cantillo</t>
  </si>
  <si>
    <t>Bryse Wilson</t>
  </si>
  <si>
    <t>Sixto Sánchez</t>
  </si>
  <si>
    <t>Matt Osterberg</t>
  </si>
  <si>
    <t>Dylan Smith</t>
  </si>
  <si>
    <t>Travis Adams</t>
  </si>
  <si>
    <t>Nathan Wiles</t>
  </si>
  <si>
    <t>Shane Baz</t>
  </si>
  <si>
    <t>Hogan Harris</t>
  </si>
  <si>
    <t>Tanner Tully</t>
  </si>
  <si>
    <t>Hunter Gaddis</t>
  </si>
  <si>
    <t>Jacob Lopez</t>
  </si>
  <si>
    <t>Brendan McKay</t>
  </si>
  <si>
    <t>Luis Medina</t>
  </si>
  <si>
    <t>Logan Workman</t>
  </si>
  <si>
    <t>Jacob Waguespack</t>
  </si>
  <si>
    <t>Brady Basso</t>
  </si>
  <si>
    <t>Mason Barnett</t>
  </si>
  <si>
    <t>Reiver Sanmartin</t>
  </si>
  <si>
    <t>Chayce McDermott</t>
  </si>
  <si>
    <t>Patrick Monteverde</t>
  </si>
  <si>
    <t>Landen Roupp</t>
  </si>
  <si>
    <t>Davis Daniel</t>
  </si>
  <si>
    <t>David Buchanan</t>
  </si>
  <si>
    <t>Kris Bubic</t>
  </si>
  <si>
    <t>Chandler Champlain</t>
  </si>
  <si>
    <t>Carson Seymour</t>
  </si>
  <si>
    <t>Clayton Beeter</t>
  </si>
  <si>
    <t>Ky Bush</t>
  </si>
  <si>
    <t>Mike Burrows</t>
  </si>
  <si>
    <t>Luis De Avila</t>
  </si>
  <si>
    <t>Royber Salinas</t>
  </si>
  <si>
    <t>Spencer Howard</t>
  </si>
  <si>
    <t>Chad Dallas</t>
  </si>
  <si>
    <t>Justin Armbruester</t>
  </si>
  <si>
    <t>Brandon Bielak</t>
  </si>
  <si>
    <t>Andrew Alvarez</t>
  </si>
  <si>
    <t>Jackson Jobe</t>
  </si>
  <si>
    <t>Tyson Miller</t>
  </si>
  <si>
    <t>Jaime Barria</t>
  </si>
  <si>
    <t>Dustin Saenz</t>
  </si>
  <si>
    <t>Chris McMahon</t>
  </si>
  <si>
    <t>Zach Plesac</t>
  </si>
  <si>
    <t>Zack Littell</t>
  </si>
  <si>
    <t>Peter Lambert</t>
  </si>
  <si>
    <t>Freddy Tarnok</t>
  </si>
  <si>
    <t>Kyle Luckham</t>
  </si>
  <si>
    <t>Caleb Boushley</t>
  </si>
  <si>
    <t>David Parkinson</t>
  </si>
  <si>
    <t>Emerson Hancock</t>
  </si>
  <si>
    <t>Jay Groome</t>
  </si>
  <si>
    <t>Taylor Hearn</t>
  </si>
  <si>
    <t>Chris Clarke</t>
  </si>
  <si>
    <t>Alan Rangel</t>
  </si>
  <si>
    <t>Trevor Williams</t>
  </si>
  <si>
    <t>Marco Gonzales</t>
  </si>
  <si>
    <t>Victor Castaneda</t>
  </si>
  <si>
    <t>Zak Kent</t>
  </si>
  <si>
    <t>Beau Brieske</t>
  </si>
  <si>
    <t>Kyle Tyler</t>
  </si>
  <si>
    <t>Casey Mize</t>
  </si>
  <si>
    <t>DJ Herz</t>
  </si>
  <si>
    <t>Avery Weems</t>
  </si>
  <si>
    <t>Luke Weaver</t>
  </si>
  <si>
    <t>Alex Pham</t>
  </si>
  <si>
    <t>Joe Rock</t>
  </si>
  <si>
    <t>Brandon Knarr</t>
  </si>
  <si>
    <t>Ty Blach</t>
  </si>
  <si>
    <t>Penn Murfee</t>
  </si>
  <si>
    <t>Ronel Blanco</t>
  </si>
  <si>
    <t>Ryan Bergert</t>
  </si>
  <si>
    <t>Adam Oller</t>
  </si>
  <si>
    <t>Carson Spiers</t>
  </si>
  <si>
    <t>Jimmy Joyce</t>
  </si>
  <si>
    <t>David Leal</t>
  </si>
  <si>
    <t>Shane Drohan</t>
  </si>
  <si>
    <t>Carmen Mlodzinski</t>
  </si>
  <si>
    <t>Caleb Ferguson</t>
  </si>
  <si>
    <t>Yilber Diaz</t>
  </si>
  <si>
    <t>Daulton Jefferies</t>
  </si>
  <si>
    <t>Gunnar Hoglund</t>
  </si>
  <si>
    <t>Luis Frías</t>
  </si>
  <si>
    <t>Ryan Murphy</t>
  </si>
  <si>
    <t>Xzavion Curry</t>
  </si>
  <si>
    <t>Josh Walker</t>
  </si>
  <si>
    <t>Wilfredo Pereira</t>
  </si>
  <si>
    <t>Adam Seminaris</t>
  </si>
  <si>
    <t>Jonathan Bermúdez</t>
  </si>
  <si>
    <t>Marco Raya</t>
  </si>
  <si>
    <t>Wikelman Gonzalez</t>
  </si>
  <si>
    <t>Jack Leftwich</t>
  </si>
  <si>
    <t>Jordan Lyles</t>
  </si>
  <si>
    <t>Blayne Enlow</t>
  </si>
  <si>
    <t>Trey McGough</t>
  </si>
  <si>
    <t>Sean Hjelle</t>
  </si>
  <si>
    <t>Thomas Hatch</t>
  </si>
  <si>
    <t>Kyle Brnovich</t>
  </si>
  <si>
    <t>Patrick Corbin</t>
  </si>
  <si>
    <t>Jairo Iriarte</t>
  </si>
  <si>
    <t>Hurston Waldrep</t>
  </si>
  <si>
    <t>Julio Robaina</t>
  </si>
  <si>
    <t>River Ryan</t>
  </si>
  <si>
    <t>Lyon Richardson</t>
  </si>
  <si>
    <t>Aaron Shortridge</t>
  </si>
  <si>
    <t>Jonathan Stiever</t>
  </si>
  <si>
    <t>Matt Canterino</t>
  </si>
  <si>
    <t>Hunter Stanley</t>
  </si>
  <si>
    <t>Sean Burke</t>
  </si>
  <si>
    <t>Tucker Davidson</t>
  </si>
  <si>
    <t>Cole Sands</t>
  </si>
  <si>
    <t>Justin Jarvis</t>
  </si>
  <si>
    <t>Carlos Carrasco</t>
  </si>
  <si>
    <t>Adrián Martínez</t>
  </si>
  <si>
    <t>Nick Davila</t>
  </si>
  <si>
    <t>Taylor Dollard</t>
  </si>
  <si>
    <t>Kyle Nicolas</t>
  </si>
  <si>
    <t>Luke Albright</t>
  </si>
  <si>
    <t>Kody Funderburk</t>
  </si>
  <si>
    <t>Pedro Avila</t>
  </si>
  <si>
    <t>Kevin Herget</t>
  </si>
  <si>
    <t>Max Kranick</t>
  </si>
  <si>
    <t>Vladimir Gutierrez</t>
  </si>
  <si>
    <t>Nick Zwack</t>
  </si>
  <si>
    <t>Ben Lively</t>
  </si>
  <si>
    <t>Ryan Gusto</t>
  </si>
  <si>
    <t>Hayden Birdsong</t>
  </si>
  <si>
    <t>Johan Dominguez</t>
  </si>
  <si>
    <t>Jonathan Bowlan</t>
  </si>
  <si>
    <t>Valente Bellozo</t>
  </si>
  <si>
    <t>Mason Englert</t>
  </si>
  <si>
    <t>Landon Marceaux</t>
  </si>
  <si>
    <t>Jacob Latz</t>
  </si>
  <si>
    <t>Mick Abel</t>
  </si>
  <si>
    <t>Grant Gambrell</t>
  </si>
  <si>
    <t>Juan Mercedes</t>
  </si>
  <si>
    <t>Richard Gallardo</t>
  </si>
  <si>
    <t>Randy Dobnak</t>
  </si>
  <si>
    <t>Tyson Guerrero</t>
  </si>
  <si>
    <t>Jonathan Heasley</t>
  </si>
  <si>
    <t>Noah Skirrow</t>
  </si>
  <si>
    <t>A.J. Blubaugh</t>
  </si>
  <si>
    <t>Austin Cox</t>
  </si>
  <si>
    <t>Yonny Chirinos</t>
  </si>
  <si>
    <t>Jack O'Loughlin</t>
  </si>
  <si>
    <t>Paxton Schultz</t>
  </si>
  <si>
    <t>John Michael Bertrand</t>
  </si>
  <si>
    <t>Edgar Barclay</t>
  </si>
  <si>
    <t>Tyler Phillips</t>
  </si>
  <si>
    <t>Ethan Small</t>
  </si>
  <si>
    <t>Hayden Juenger</t>
  </si>
  <si>
    <t>Jared Koenig</t>
  </si>
  <si>
    <t>Peter Van Loon</t>
  </si>
  <si>
    <t>Kade McClure</t>
  </si>
  <si>
    <t>Connor Van Scoyoc</t>
  </si>
  <si>
    <t>Kai-Wei Teng</t>
  </si>
  <si>
    <t>Cory Abbott</t>
  </si>
  <si>
    <t>Corbin Martin</t>
  </si>
  <si>
    <t>Tyler Gilbert</t>
  </si>
  <si>
    <t>Matt Andriese</t>
  </si>
  <si>
    <t>Jaime Arias</t>
  </si>
  <si>
    <t>Misael Tamarez</t>
  </si>
  <si>
    <t>Cole Henry</t>
  </si>
  <si>
    <t>Ronny Henriquez</t>
  </si>
  <si>
    <t>Cam Alldred</t>
  </si>
  <si>
    <t>Robert Colina</t>
  </si>
  <si>
    <t>Brandon Komar</t>
  </si>
  <si>
    <t>Ross Carver</t>
  </si>
  <si>
    <t>Zach Logue</t>
  </si>
  <si>
    <t>Zach Davies</t>
  </si>
  <si>
    <t>Adam Macko</t>
  </si>
  <si>
    <t>Reiss Knehr</t>
  </si>
  <si>
    <t>Devin Smeltzer</t>
  </si>
  <si>
    <t>Carlos Pena</t>
  </si>
  <si>
    <t>Porter Hodge</t>
  </si>
  <si>
    <t>Drew Anderson</t>
  </si>
  <si>
    <t>Connor Overton</t>
  </si>
  <si>
    <t>Matt Sauer</t>
  </si>
  <si>
    <t>Spenser Watkins</t>
  </si>
  <si>
    <t>Michael Mercado</t>
  </si>
  <si>
    <t>Cody Poteet</t>
  </si>
  <si>
    <t>Ryan Watson</t>
  </si>
  <si>
    <t>Angel Bastardo</t>
  </si>
  <si>
    <t>Jack Leiter</t>
  </si>
  <si>
    <t>Jared Kollar</t>
  </si>
  <si>
    <t>Jake Woodford</t>
  </si>
  <si>
    <t>Joe Ross</t>
  </si>
  <si>
    <t>Garrett Davila</t>
  </si>
  <si>
    <t>Austin Voth</t>
  </si>
  <si>
    <t>Josh Winder</t>
  </si>
  <si>
    <t>Junior Santos</t>
  </si>
  <si>
    <t>John Brebbia</t>
  </si>
  <si>
    <t>Nabil Crismatt</t>
  </si>
  <si>
    <t>Jean Pinto</t>
  </si>
  <si>
    <t>Keegan Thompson</t>
  </si>
  <si>
    <t>Cole Wilcox</t>
  </si>
  <si>
    <t>Roddery Muñoz</t>
  </si>
  <si>
    <t>Karl Kauffmann</t>
  </si>
  <si>
    <t>Tim Cate</t>
  </si>
  <si>
    <t>Josimar Cousin</t>
  </si>
  <si>
    <t>Tyler Alexander</t>
  </si>
  <si>
    <t>Brenan Hanifee</t>
  </si>
  <si>
    <t>Ryan Long</t>
  </si>
  <si>
    <t>Seth Johnson</t>
  </si>
  <si>
    <t>Chris Murphy</t>
  </si>
  <si>
    <t>James Meeker</t>
  </si>
  <si>
    <t>Aaron Rozek</t>
  </si>
  <si>
    <t>Wily Peralta</t>
  </si>
  <si>
    <t>Noah Davis</t>
  </si>
  <si>
    <t>George Soriano</t>
  </si>
  <si>
    <t>Thomas Szapucki</t>
  </si>
  <si>
    <t>Mike Mayers</t>
  </si>
  <si>
    <t>William Fleming</t>
  </si>
  <si>
    <t>James McArthur</t>
  </si>
  <si>
    <t>Patrick Wicklander</t>
  </si>
  <si>
    <t>Jaime Melendez</t>
  </si>
  <si>
    <t>Scott Alexander</t>
  </si>
  <si>
    <t>Nick Dombkowski</t>
  </si>
  <si>
    <t>Justin Meis</t>
  </si>
  <si>
    <t>Luis Patiño</t>
  </si>
  <si>
    <t>Cody Morris</t>
  </si>
  <si>
    <t>Ian Seymour</t>
  </si>
  <si>
    <t>Cody Laweryson</t>
  </si>
  <si>
    <t>Carlos Hernández</t>
  </si>
  <si>
    <t>Logan Gragg</t>
  </si>
  <si>
    <t>Shintaro Fujinami</t>
  </si>
  <si>
    <t>Matt Frisbee</t>
  </si>
  <si>
    <t>Yoendrys Gómez</t>
  </si>
  <si>
    <t>Lael Lockhart</t>
  </si>
  <si>
    <t>Grant Holman</t>
  </si>
  <si>
    <t>Matthew Thompson</t>
  </si>
  <si>
    <t>Joelvis Del Rosario</t>
  </si>
  <si>
    <t>Rich Hill</t>
  </si>
  <si>
    <t>Efrain Contreras</t>
  </si>
  <si>
    <t>Ryan Rolison</t>
  </si>
  <si>
    <t>Trenton Wallace</t>
  </si>
  <si>
    <t>Blas Castano</t>
  </si>
  <si>
    <t>Shawn Dubin</t>
  </si>
  <si>
    <t>Matt Krook</t>
  </si>
  <si>
    <t>Jake Odorizzi</t>
  </si>
  <si>
    <t>Andrew Quezada</t>
  </si>
  <si>
    <t>Case Williams</t>
  </si>
  <si>
    <t>Blake Beers</t>
  </si>
  <si>
    <t>Tim Brennan</t>
  </si>
  <si>
    <t>Spencer Turnbull</t>
  </si>
  <si>
    <t>Kohl Simas</t>
  </si>
  <si>
    <t>Jhonathan Diaz</t>
  </si>
  <si>
    <t>Levi Stoudt</t>
  </si>
  <si>
    <t>Sam Benschoter</t>
  </si>
  <si>
    <t>Trace Bright</t>
  </si>
  <si>
    <t>Scott Blewett</t>
  </si>
  <si>
    <t>Jaylen Nowlin</t>
  </si>
  <si>
    <t>Sean Hunley</t>
  </si>
  <si>
    <t>Christian Roa</t>
  </si>
  <si>
    <t>Michael Darrell-Hicks</t>
  </si>
  <si>
    <t>Joe Boyle</t>
  </si>
  <si>
    <t>Jorge López</t>
  </si>
  <si>
    <t>Casey Legumina</t>
  </si>
  <si>
    <t>Justin Slaten</t>
  </si>
  <si>
    <t>Yerry Rodríguez</t>
  </si>
  <si>
    <t>Daniel Palencia</t>
  </si>
  <si>
    <t>Jake Eder</t>
  </si>
  <si>
    <t>Brandon Young</t>
  </si>
  <si>
    <t>Jordan Carr</t>
  </si>
  <si>
    <t>Zach McCambley</t>
  </si>
  <si>
    <t>Andre Pallante</t>
  </si>
  <si>
    <t>Drew Parrish</t>
  </si>
  <si>
    <t>Konnor Pilkington</t>
  </si>
  <si>
    <t>Daniel Camarena</t>
  </si>
  <si>
    <t>Prelander Berroa</t>
  </si>
  <si>
    <t>Ricky Vanasco</t>
  </si>
  <si>
    <t>Luis Quinones</t>
  </si>
  <si>
    <t>Joander Suarez</t>
  </si>
  <si>
    <t>Kohl Franklin</t>
  </si>
  <si>
    <t>Chih-Jung Liu</t>
  </si>
  <si>
    <t>Jordan Geber</t>
  </si>
  <si>
    <t>Jayden Murray</t>
  </si>
  <si>
    <t>Angel Macuare</t>
  </si>
  <si>
    <t>TJ Shook</t>
  </si>
  <si>
    <t>Colin Peluse</t>
  </si>
  <si>
    <t>Austin Bergner</t>
  </si>
  <si>
    <t>Jordan Balazovic</t>
  </si>
  <si>
    <t>Ben Casparius</t>
  </si>
  <si>
    <t>Bryan Sammons</t>
  </si>
  <si>
    <t>Wil Jensen</t>
  </si>
  <si>
    <t>Griff McGarry</t>
  </si>
  <si>
    <t>Tejay Antone</t>
  </si>
  <si>
    <t>Hans Crouse</t>
  </si>
  <si>
    <t>Manuel Espinoza</t>
  </si>
  <si>
    <t>Blade Tidwell</t>
  </si>
  <si>
    <t>Tanner Burns</t>
  </si>
  <si>
    <t>Brandon Birdsell</t>
  </si>
  <si>
    <t>Owen White</t>
  </si>
  <si>
    <t>Patrick Halligan</t>
  </si>
  <si>
    <t>Nick Bennett</t>
  </si>
  <si>
    <t>Garrett Hill</t>
  </si>
  <si>
    <t>Jackson Kowar</t>
  </si>
  <si>
    <t>Touki Toussaint</t>
  </si>
  <si>
    <t>Noah Denoyer</t>
  </si>
  <si>
    <t>Mason Erla</t>
  </si>
  <si>
    <t>Sean Reid-Foley</t>
  </si>
  <si>
    <t>Randy Wynne</t>
  </si>
  <si>
    <t>Zach Haake</t>
  </si>
  <si>
    <t>Brett Kennedy</t>
  </si>
  <si>
    <t>Riley Thompson</t>
  </si>
  <si>
    <t>Chris Kachmar</t>
  </si>
  <si>
    <t>Trent Palmer</t>
  </si>
  <si>
    <t>Jimmy Lambert</t>
  </si>
  <si>
    <t>Riley O'Brien</t>
  </si>
  <si>
    <t>Jason Alexander</t>
  </si>
  <si>
    <t>T.J. Zeuch</t>
  </si>
  <si>
    <t>J.T. Ginn</t>
  </si>
  <si>
    <t>Paul Campbell</t>
  </si>
  <si>
    <t>Tommy Romero</t>
  </si>
  <si>
    <t>Tyler Owens</t>
  </si>
  <si>
    <t>Connor Curlis</t>
  </si>
  <si>
    <t>Jack Kochanowicz</t>
  </si>
  <si>
    <t>Adam Leverett</t>
  </si>
  <si>
    <t>Ryan Garcia</t>
  </si>
  <si>
    <t>Lincoln Henzman</t>
  </si>
  <si>
    <t>Garrett Schoenle</t>
  </si>
  <si>
    <t>Stephen Kolek</t>
  </si>
  <si>
    <t>Tommy Mace</t>
  </si>
  <si>
    <t>Albert Suárez</t>
  </si>
  <si>
    <t>Lucas Gilbreath</t>
  </si>
  <si>
    <t>Jaden Hill</t>
  </si>
  <si>
    <t>CJ Van Eyk</t>
  </si>
  <si>
    <t>Jackson Tetreault</t>
  </si>
  <si>
    <t>Gabe Mosser</t>
  </si>
  <si>
    <t>Michael Cuevas</t>
  </si>
  <si>
    <t>Dane Acker</t>
  </si>
  <si>
    <t>Sammy Natera Jr.</t>
  </si>
  <si>
    <t>Aaron Brooks</t>
  </si>
  <si>
    <t>Josh Maciejewski</t>
  </si>
  <si>
    <t>Alejandro Melean</t>
  </si>
  <si>
    <t>Chase Shugart</t>
  </si>
  <si>
    <t>Kyle Leahy</t>
  </si>
  <si>
    <t>Francisco Morales</t>
  </si>
  <si>
    <t>Brad Keller</t>
  </si>
  <si>
    <t>Anthony Kay</t>
  </si>
  <si>
    <t>Jeff Lindgren</t>
  </si>
  <si>
    <t>Abdiel Mendoza</t>
  </si>
  <si>
    <t>John Rooney</t>
  </si>
  <si>
    <t>Paolo Espino</t>
  </si>
  <si>
    <t>Orlando Ortiz-Mayr</t>
  </si>
  <si>
    <t>Robinson Pina</t>
  </si>
  <si>
    <t>Mason Hickman</t>
  </si>
  <si>
    <t>Nick Fraze</t>
  </si>
  <si>
    <t>Thomas Farr</t>
  </si>
  <si>
    <t>Connor Gillispie</t>
  </si>
  <si>
    <t>Austin Schulfer</t>
  </si>
  <si>
    <t>Parker Dunshee</t>
  </si>
  <si>
    <t>Forrest Whitley</t>
  </si>
  <si>
    <t>Julio Teheran</t>
  </si>
  <si>
    <t>Victor Mederos</t>
  </si>
  <si>
    <t>Jacob Misiorowski</t>
  </si>
  <si>
    <t>Cole Winn</t>
  </si>
  <si>
    <t>Antoine Kelly</t>
  </si>
  <si>
    <t>Tyler Beede</t>
  </si>
  <si>
    <t>Daniel Martinez</t>
  </si>
  <si>
    <t>Michael Dominguez</t>
  </si>
  <si>
    <t>David Griffin</t>
  </si>
  <si>
    <t>Travis MacGregor</t>
  </si>
  <si>
    <t>M.D. Johnson</t>
  </si>
  <si>
    <t>Chad Kuhl</t>
  </si>
  <si>
    <t>Bryan Mata</t>
  </si>
  <si>
    <t>Chris Rodriguez</t>
  </si>
  <si>
    <t>Ryan Cusick</t>
  </si>
  <si>
    <t>Domingo Gonzalez</t>
  </si>
  <si>
    <t>Jairo Solis</t>
  </si>
  <si>
    <t>Kevin Gowdy</t>
  </si>
  <si>
    <t>Jamison Hill</t>
  </si>
  <si>
    <t>Thaddeus Ward</t>
  </si>
  <si>
    <t>Keyshawn Askew</t>
  </si>
  <si>
    <t>John Doxakis</t>
  </si>
  <si>
    <t>Eduardo Salazar</t>
  </si>
  <si>
    <t>Bryce Osmond</t>
  </si>
  <si>
    <t>Luke Farrell</t>
  </si>
  <si>
    <t>Carlos Guzman</t>
  </si>
  <si>
    <t>Deivi García</t>
  </si>
  <si>
    <t>Drew Strotman</t>
  </si>
  <si>
    <t>Nolan Watson</t>
  </si>
  <si>
    <t>Jake Wong</t>
  </si>
  <si>
    <t>Juan Zapata</t>
  </si>
  <si>
    <t>Cesar Gomez</t>
  </si>
  <si>
    <t>Blair Henley</t>
  </si>
  <si>
    <t>Adrian Chaidez</t>
  </si>
  <si>
    <t>Sam Bachman</t>
  </si>
  <si>
    <t>Thomas Ponticelli</t>
  </si>
  <si>
    <t>Anthony Banda</t>
  </si>
  <si>
    <t>Edwin Uceta</t>
  </si>
  <si>
    <t>Josh Rogers</t>
  </si>
  <si>
    <t>Kendall Williams</t>
  </si>
  <si>
    <t>Victor Munoz</t>
  </si>
  <si>
    <t>Blane Abeyta</t>
  </si>
  <si>
    <t>Doug Nikhazy</t>
  </si>
  <si>
    <t>Zac Kristofak</t>
  </si>
  <si>
    <t>Nick Krauth</t>
  </si>
  <si>
    <t>Richard Guasch</t>
  </si>
  <si>
    <t>Nick Garcia</t>
  </si>
  <si>
    <t>Chase Anderson</t>
  </si>
  <si>
    <t>Sean Harney</t>
  </si>
  <si>
    <t>Aaron Hernandez</t>
  </si>
  <si>
    <t>Andrew Bash</t>
  </si>
  <si>
    <t>Jimmy Robbins</t>
  </si>
  <si>
    <t>Stephen Gonsalves</t>
  </si>
  <si>
    <t>José Ureña</t>
  </si>
  <si>
    <t>Omar Cruz</t>
  </si>
  <si>
    <t>Adam Wolf</t>
  </si>
  <si>
    <t>Evan Fitterer</t>
  </si>
  <si>
    <t>Trevor Clifton</t>
  </si>
  <si>
    <t>Cam Sanders</t>
  </si>
  <si>
    <t>Ryan Jensen</t>
  </si>
  <si>
    <t>Nick Swiney</t>
  </si>
  <si>
    <t>Zach King</t>
  </si>
  <si>
    <t>Luis Ledo</t>
  </si>
  <si>
    <t>Reid Birlingmair</t>
  </si>
  <si>
    <t>Yosver Zulueta</t>
  </si>
  <si>
    <t>Asa Lacy</t>
  </si>
  <si>
    <t>Carson Fulmer</t>
  </si>
  <si>
    <t>Houston Roth</t>
  </si>
  <si>
    <t>Marcos Tineo</t>
  </si>
  <si>
    <t>Dakota Chalmers</t>
  </si>
  <si>
    <t>Jared Kelley</t>
  </si>
  <si>
    <t>Rylan Kaufman</t>
  </si>
  <si>
    <t>Antonio Jimenez</t>
  </si>
  <si>
    <t>Dominic Pipkin</t>
  </si>
  <si>
    <t>A.J. Alexy</t>
  </si>
  <si>
    <t>Jake Walters</t>
  </si>
  <si>
    <t>Carlos Tavera</t>
  </si>
  <si>
    <t>Beck Way</t>
  </si>
  <si>
    <t>Naswell Paulino</t>
  </si>
  <si>
    <t>Cole Percival</t>
  </si>
  <si>
    <t>Robbie Peto</t>
  </si>
  <si>
    <t>Wyatt Olds</t>
  </si>
  <si>
    <t>home_rating_final</t>
  </si>
  <si>
    <t>away_rating_final</t>
  </si>
  <si>
    <t>home_starter_adjustment</t>
  </si>
  <si>
    <t>away_starter_adjustment</t>
  </si>
  <si>
    <t>TG</t>
  </si>
  <si>
    <t>C</t>
  </si>
  <si>
    <t>1B</t>
  </si>
  <si>
    <t>2B</t>
  </si>
  <si>
    <t>SS</t>
  </si>
  <si>
    <t>3B</t>
  </si>
  <si>
    <t>LF</t>
  </si>
  <si>
    <t>CF</t>
  </si>
  <si>
    <t>RF</t>
  </si>
  <si>
    <t>DH</t>
  </si>
  <si>
    <t>SP</t>
  </si>
  <si>
    <t>RP</t>
  </si>
  <si>
    <t>Bat</t>
  </si>
  <si>
    <t>Pit</t>
  </si>
  <si>
    <t>Braves</t>
  </si>
  <si>
    <t>Dodgers</t>
  </si>
  <si>
    <t>Orioles</t>
  </si>
  <si>
    <t>Rays</t>
  </si>
  <si>
    <t>Astros</t>
  </si>
  <si>
    <t>Phillies</t>
  </si>
  <si>
    <t>Blue Jays</t>
  </si>
  <si>
    <t>Rangers</t>
  </si>
  <si>
    <t>Mariners</t>
  </si>
  <si>
    <t>Twins</t>
  </si>
  <si>
    <t>Yankees</t>
  </si>
  <si>
    <t>Brewers</t>
  </si>
  <si>
    <t>Diamondbacks</t>
  </si>
  <si>
    <t>Cubs</t>
  </si>
  <si>
    <t>Padres</t>
  </si>
  <si>
    <t>Giants</t>
  </si>
  <si>
    <t>Marlins</t>
  </si>
  <si>
    <t>Reds</t>
  </si>
  <si>
    <t>Guardians</t>
  </si>
  <si>
    <t>Mets</t>
  </si>
  <si>
    <t>Red Sox</t>
  </si>
  <si>
    <t>Cardinals</t>
  </si>
  <si>
    <t>Tigers</t>
  </si>
  <si>
    <t>Pirates</t>
  </si>
  <si>
    <t>Angels</t>
  </si>
  <si>
    <t>Nationals</t>
  </si>
  <si>
    <t>Royals</t>
  </si>
  <si>
    <t>White Sox</t>
  </si>
  <si>
    <t>Rockies</t>
  </si>
  <si>
    <t>Athletics</t>
  </si>
  <si>
    <t>Free Agents</t>
  </si>
  <si>
    <t>z-Score</t>
  </si>
  <si>
    <t>home_rating_pre</t>
  </si>
  <si>
    <t>away_rating_pre</t>
  </si>
  <si>
    <t>Elo Pre-Season</t>
  </si>
  <si>
    <t>Elo Current</t>
  </si>
  <si>
    <t>Elo Delta</t>
  </si>
  <si>
    <t>home_starter</t>
  </si>
  <si>
    <t>away_starter</t>
  </si>
  <si>
    <t>Elo</t>
  </si>
  <si>
    <t>Elo Difference from Team</t>
  </si>
  <si>
    <t>TeamID</t>
  </si>
  <si>
    <t>FA</t>
  </si>
  <si>
    <t>Elo Difference From Team</t>
  </si>
  <si>
    <t>Adjusted Gain/Loss</t>
  </si>
  <si>
    <t>SP Adjustment</t>
  </si>
  <si>
    <t>Date</t>
  </si>
  <si>
    <t>Home</t>
  </si>
  <si>
    <t>Away</t>
  </si>
  <si>
    <t>Home Starter</t>
  </si>
  <si>
    <t>Away Starter</t>
  </si>
  <si>
    <t>Home Elo</t>
  </si>
  <si>
    <t>Away Elo</t>
  </si>
  <si>
    <t>Projected Winner</t>
  </si>
  <si>
    <t>Win Prob</t>
  </si>
  <si>
    <t>Home Score</t>
  </si>
  <si>
    <t>Away Score</t>
  </si>
  <si>
    <t>Implied Odds</t>
  </si>
  <si>
    <t>Prediction Correct</t>
  </si>
  <si>
    <t>Correct</t>
  </si>
  <si>
    <t>Incorrect</t>
  </si>
  <si>
    <t>Accuraccy</t>
  </si>
  <si>
    <t>Win Percenage</t>
  </si>
  <si>
    <t>Total Winnings</t>
  </si>
  <si>
    <t>Hypothetical Winnings</t>
  </si>
  <si>
    <t>+/-</t>
  </si>
  <si>
    <t>ROI</t>
  </si>
  <si>
    <t>Betting</t>
  </si>
  <si>
    <t>$1 bet</t>
  </si>
  <si>
    <t>Sportsbook Odds</t>
  </si>
  <si>
    <t>Bet</t>
  </si>
  <si>
    <t>Amount</t>
  </si>
  <si>
    <t>Bet Win</t>
  </si>
  <si>
    <t>$ Won</t>
  </si>
  <si>
    <t>Adjusted Gain/Loss (with formula)</t>
  </si>
  <si>
    <t>Mets Win</t>
  </si>
  <si>
    <t>Rangers Win</t>
  </si>
  <si>
    <t>White Sox Win</t>
  </si>
  <si>
    <t>Rockies Win</t>
  </si>
  <si>
    <t>Red Sox 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</si>
</sst>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0.00000"/>
    <numFmt numFmtId="167" formatCode="0.000000"/>
    <numFmt numFmtId="168" formatCode="0.0%"/>
  </numFmts>
  <fonts count="5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4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theme="2" tint="-9.9978637043366805E-2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1" fillId="2" borderId="1" applyNumberFormat="0" applyFont="0" applyAlignment="0" applyProtection="0"/>
    <xf numFmtId="0" fontId="2" fillId="3" borderId="2" applyNumberFormat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2">
    <xf numFmtId="0" fontId="0" fillId="0" borderId="0" xfId="0"/>
    <xf numFmtId="0" fontId="0" fillId="2" borderId="1" xfId="1" applyFont="1"/>
    <xf numFmtId="10" fontId="0" fillId="0" borderId="0" xfId="0" applyNumberFormat="1"/>
    <xf numFmtId="0" fontId="2" fillId="3" borderId="2" xfId="2"/>
    <xf numFmtId="164" fontId="0" fillId="0" borderId="0" xfId="0" applyNumberFormat="1"/>
    <xf numFmtId="165" fontId="0" fillId="2" borderId="1" xfId="1" applyNumberFormat="1" applyFont="1"/>
    <xf numFmtId="166" fontId="0" fillId="0" borderId="0" xfId="0" applyNumberFormat="1"/>
    <xf numFmtId="165" fontId="0" fillId="0" borderId="0" xfId="0" applyNumberFormat="1"/>
    <xf numFmtId="167" fontId="0" fillId="0" borderId="0" xfId="0" applyNumberFormat="1"/>
    <xf numFmtId="0" fontId="3" fillId="0" borderId="3" xfId="0" applyFont="1" applyBorder="1"/>
    <xf numFmtId="0" fontId="0" fillId="0" borderId="4" xfId="0" applyBorder="1"/>
    <xf numFmtId="0" fontId="3" fillId="0" borderId="5" xfId="0" applyFont="1" applyBorder="1"/>
    <xf numFmtId="0" fontId="0" fillId="0" borderId="6" xfId="0" applyBorder="1"/>
    <xf numFmtId="44" fontId="0" fillId="0" borderId="6" xfId="0" applyNumberFormat="1" applyBorder="1"/>
    <xf numFmtId="0" fontId="3" fillId="0" borderId="5" xfId="0" quotePrefix="1" applyFont="1" applyBorder="1"/>
    <xf numFmtId="0" fontId="3" fillId="0" borderId="7" xfId="0" applyFont="1" applyBorder="1"/>
    <xf numFmtId="0" fontId="3" fillId="0" borderId="9" xfId="0" applyFont="1" applyBorder="1"/>
    <xf numFmtId="0" fontId="3" fillId="0" borderId="11" xfId="0" applyFont="1" applyBorder="1"/>
    <xf numFmtId="0" fontId="3" fillId="4" borderId="13" xfId="0" applyFont="1" applyFill="1" applyBorder="1"/>
    <xf numFmtId="0" fontId="0" fillId="4" borderId="14" xfId="0" applyFill="1" applyBorder="1"/>
    <xf numFmtId="0" fontId="0" fillId="0" borderId="15" xfId="0" applyBorder="1"/>
    <xf numFmtId="168" fontId="0" fillId="0" borderId="0" xfId="4" applyNumberFormat="1" applyFont="1" applyBorder="1"/>
    <xf numFmtId="1" fontId="0" fillId="0" borderId="0" xfId="0" applyNumberFormat="1"/>
    <xf numFmtId="44" fontId="0" fillId="0" borderId="0" xfId="3" applyFont="1" applyBorder="1"/>
    <xf numFmtId="0" fontId="0" fillId="0" borderId="16" xfId="0" applyBorder="1"/>
    <xf numFmtId="0" fontId="0" fillId="2" borderId="17" xfId="1" applyFont="1" applyBorder="1"/>
    <xf numFmtId="0" fontId="3" fillId="0" borderId="13" xfId="0" applyFont="1" applyBorder="1" applyAlignment="1">
      <alignment horizontal="center" wrapText="1"/>
    </xf>
    <xf numFmtId="0" fontId="3" fillId="0" borderId="18" xfId="0" applyFont="1" applyBorder="1" applyAlignment="1">
      <alignment horizontal="center" wrapText="1"/>
    </xf>
    <xf numFmtId="0" fontId="3" fillId="0" borderId="14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44" fontId="0" fillId="0" borderId="16" xfId="0" applyNumberFormat="1" applyBorder="1"/>
    <xf numFmtId="44" fontId="0" fillId="2" borderId="1" xfId="1" applyNumberFormat="1" applyFont="1"/>
    <xf numFmtId="44" fontId="0" fillId="0" borderId="12" xfId="0" applyNumberFormat="1" applyBorder="1"/>
    <xf numFmtId="44" fontId="0" fillId="0" borderId="0" xfId="0" applyNumberFormat="1"/>
    <xf numFmtId="168" fontId="0" fillId="0" borderId="8" xfId="4" applyNumberFormat="1" applyFont="1" applyBorder="1"/>
    <xf numFmtId="0" fontId="3" fillId="0" borderId="0" xfId="0" applyFont="1"/>
    <xf numFmtId="0" fontId="3" fillId="2" borderId="1" xfId="1" applyFont="1"/>
    <xf numFmtId="168" fontId="0" fillId="0" borderId="10" xfId="4" applyNumberFormat="1" applyFont="1" applyBorder="1"/>
    <xf numFmtId="0" fontId="4" fillId="4" borderId="13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  <xf numFmtId="0" fontId="3" fillId="0" borderId="18" xfId="5" applyNumberFormat="1" applyFont="1" applyBorder="1" applyAlignment="1">
      <alignment horizontal="center" wrapText="1"/>
    </xf>
    <xf numFmtId="0" fontId="0" fillId="2" borderId="1" xfId="5" applyNumberFormat="1" applyFont="1" applyFill="1" applyBorder="1"/>
  </cellXfs>
  <cellStyles count="6">
    <cellStyle name="Comma" xfId="5" builtinId="3"/>
    <cellStyle name="Currency" xfId="3" builtinId="4"/>
    <cellStyle name="Input" xfId="2" builtinId="20"/>
    <cellStyle name="Normal" xfId="0" builtinId="0"/>
    <cellStyle name="Note" xfId="1" builtinId="10"/>
    <cellStyle name="Percent" xfId="4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9137F7C-D89E-4DC9-BE98-5849D9324E36}" autoFormatId="16" applyNumberFormats="0" applyBorderFormats="0" applyFontFormats="0" applyPatternFormats="0" applyAlignmentFormats="0" applyWidthHeightFormats="0">
  <queryTableRefresh nextId="23">
    <queryTableFields count="22">
      <queryTableField id="1" name="#" tableColumnId="1"/>
      <queryTableField id="2" name="Name" tableColumnId="2"/>
      <queryTableField id="3" name="Team" tableColumnId="3"/>
      <queryTableField id="4" name="W" tableColumnId="4"/>
      <queryTableField id="5" name="L" tableColumnId="5"/>
      <queryTableField id="6" name="SV" tableColumnId="6"/>
      <queryTableField id="7" name="G" tableColumnId="7"/>
      <queryTableField id="8" name="GS" tableColumnId="8"/>
      <queryTableField id="9" name="IP" tableColumnId="9"/>
      <queryTableField id="10" name="K/9" tableColumnId="10"/>
      <queryTableField id="11" name="BB/9" tableColumnId="11"/>
      <queryTableField id="12" name="HR/9" tableColumnId="12"/>
      <queryTableField id="13" name="BABIP" tableColumnId="13"/>
      <queryTableField id="14" name="LOB%" tableColumnId="14"/>
      <queryTableField id="15" name="GB%" tableColumnId="15"/>
      <queryTableField id="16" name="HR/FB" tableColumnId="16"/>
      <queryTableField id="17" name="vFA (pi)" tableColumnId="17"/>
      <queryTableField id="18" name="ERA" tableColumnId="18"/>
      <queryTableField id="19" name="xERA" tableColumnId="19"/>
      <queryTableField id="20" name="FIP" tableColumnId="20"/>
      <queryTableField id="21" name="xFIP" tableColumnId="21"/>
      <queryTableField id="22" name="WAR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D329C466-A9B4-41CC-90A6-F5A911A2D795}" autoFormatId="16" applyNumberFormats="0" applyBorderFormats="0" applyFontFormats="0" applyPatternFormats="0" applyAlignmentFormats="0" applyWidthHeightFormats="0">
  <queryTableRefresh nextId="17" unboundColumnsRight="1">
    <queryTableFields count="16">
      <queryTableField id="1" name="Team" tableColumnId="1"/>
      <queryTableField id="2" name="C" tableColumnId="2"/>
      <queryTableField id="3" name="1B" tableColumnId="3"/>
      <queryTableField id="4" name="2B" tableColumnId="4"/>
      <queryTableField id="5" name="SS" tableColumnId="5"/>
      <queryTableField id="6" name="3B" tableColumnId="6"/>
      <queryTableField id="7" name="LF" tableColumnId="7"/>
      <queryTableField id="8" name="CF" tableColumnId="8"/>
      <queryTableField id="9" name="RF" tableColumnId="9"/>
      <queryTableField id="10" name="DH" tableColumnId="10"/>
      <queryTableField id="11" name="SP" tableColumnId="11"/>
      <queryTableField id="12" name="RP" tableColumnId="12"/>
      <queryTableField id="13" name="Bat" tableColumnId="13"/>
      <queryTableField id="14" name="Pit" tableColumnId="14"/>
      <queryTableField id="15" name="WAR" tableColumnId="15"/>
      <queryTableField id="16" dataBound="0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9A7AB14-44EB-4691-9FE6-386B850DE065}" autoFormatId="16" applyNumberFormats="0" applyBorderFormats="0" applyFontFormats="0" applyPatternFormats="0" applyAlignmentFormats="0" applyWidthHeightFormats="0">
  <queryTableRefresh nextId="23">
    <queryTableFields count="22">
      <queryTableField id="1" name="#" tableColumnId="1"/>
      <queryTableField id="2" name="Team" tableColumnId="2"/>
      <queryTableField id="3" name="TG" tableColumnId="3"/>
      <queryTableField id="4" name="W" tableColumnId="4"/>
      <queryTableField id="5" name="L" tableColumnId="5"/>
      <queryTableField id="6" name="SV" tableColumnId="6"/>
      <queryTableField id="7" name="G" tableColumnId="7"/>
      <queryTableField id="8" name="GS" tableColumnId="8"/>
      <queryTableField id="9" name="IP" tableColumnId="9"/>
      <queryTableField id="10" name="K/9" tableColumnId="10"/>
      <queryTableField id="11" name="BB/9" tableColumnId="11"/>
      <queryTableField id="12" name="HR/9" tableColumnId="12"/>
      <queryTableField id="13" name="BABIP" tableColumnId="13"/>
      <queryTableField id="14" name="LOB%" tableColumnId="14"/>
      <queryTableField id="15" name="GB%" tableColumnId="15"/>
      <queryTableField id="16" name="HR/FB" tableColumnId="16"/>
      <queryTableField id="17" name="vFA (pi)" tableColumnId="17"/>
      <queryTableField id="18" name="ERA" tableColumnId="18"/>
      <queryTableField id="19" name="xERA" tableColumnId="19"/>
      <queryTableField id="20" name="FIP" tableColumnId="20"/>
      <queryTableField id="21" name="xFIP" tableColumnId="21"/>
      <queryTableField id="22" name="WAR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36DECC-C5D7-41CF-99D3-80872988077C}" name="Pitchers_In_Season" displayName="Pitchers_In_Season" ref="A1:V107" tableType="queryTable" totalsRowShown="0">
  <autoFilter ref="A1:V107" xr:uid="{2536DECC-C5D7-41CF-99D3-80872988077C}"/>
  <tableColumns count="22">
    <tableColumn id="1" xr3:uid="{1DAA1CE3-7BBC-4990-824F-BB30098213EB}" uniqueName="1" name="#" queryTableFieldId="1"/>
    <tableColumn id="2" xr3:uid="{AA9C0D8B-34E4-44C4-907B-82629BEDE030}" uniqueName="2" name="Name" queryTableFieldId="2" dataDxfId="8"/>
    <tableColumn id="3" xr3:uid="{DB6E5FA7-765B-4A2C-8A33-560514640E40}" uniqueName="3" name="Team" queryTableFieldId="3" dataDxfId="7"/>
    <tableColumn id="4" xr3:uid="{314DF630-5436-4B37-A0B6-030DBB19A95D}" uniqueName="4" name="W" queryTableFieldId="4"/>
    <tableColumn id="5" xr3:uid="{D41BCD5F-4DB6-4280-8A6F-32702D56D825}" uniqueName="5" name="L" queryTableFieldId="5"/>
    <tableColumn id="6" xr3:uid="{DD275D47-0307-4ABA-8A4F-16D6A5DDB593}" uniqueName="6" name="SV" queryTableFieldId="6"/>
    <tableColumn id="7" xr3:uid="{FF61B1DF-29C4-470C-A4E1-65BBB88ADC6C}" uniqueName="7" name="G" queryTableFieldId="7"/>
    <tableColumn id="8" xr3:uid="{9014D350-912D-44C7-8558-F196B22CBB6E}" uniqueName="8" name="GS" queryTableFieldId="8"/>
    <tableColumn id="9" xr3:uid="{D250458E-C140-4310-BC5E-DB199AA5DD07}" uniqueName="9" name="IP" queryTableFieldId="9"/>
    <tableColumn id="10" xr3:uid="{9DF47CA5-7D30-4372-882F-DB3B5DFBB30D}" uniqueName="10" name="K/9" queryTableFieldId="10"/>
    <tableColumn id="11" xr3:uid="{A91A07B2-4C01-4999-B434-CCFE9840E893}" uniqueName="11" name="BB/9" queryTableFieldId="11"/>
    <tableColumn id="12" xr3:uid="{20C01EFF-5DBB-4F0C-BDD3-531B84CF6A7F}" uniqueName="12" name="HR/9" queryTableFieldId="12"/>
    <tableColumn id="13" xr3:uid="{394F8005-ADB5-4373-A2DB-63E719B28AF3}" uniqueName="13" name="BABIP" queryTableFieldId="13"/>
    <tableColumn id="14" xr3:uid="{90D65FD8-78B0-4310-9389-94171BBE0D3B}" uniqueName="14" name="LOB%" queryTableFieldId="14"/>
    <tableColumn id="15" xr3:uid="{46CA838A-F231-4BFF-AF27-C73E1B329606}" uniqueName="15" name="GB%" queryTableFieldId="15"/>
    <tableColumn id="16" xr3:uid="{9E0C592F-6A75-48EF-B2E5-DD4BE18850C5}" uniqueName="16" name="HR/FB" queryTableFieldId="16"/>
    <tableColumn id="17" xr3:uid="{8BCD3041-7FB6-438F-9EE1-12F6A9771BC9}" uniqueName="17" name="vFA (pi)" queryTableFieldId="17"/>
    <tableColumn id="18" xr3:uid="{1F0BCF01-B8D1-4157-8597-A0CA7711930C}" uniqueName="18" name="ERA" queryTableFieldId="18"/>
    <tableColumn id="19" xr3:uid="{91DAFDC6-1237-48B3-ACAD-060B5EDD2AC5}" uniqueName="19" name="xERA" queryTableFieldId="19"/>
    <tableColumn id="20" xr3:uid="{5B61A8ED-F9F6-4E5E-9588-CA32AF72318D}" uniqueName="20" name="FIP" queryTableFieldId="20"/>
    <tableColumn id="21" xr3:uid="{2083020D-4FC9-47FF-AF1C-1F4829B91341}" uniqueName="21" name="xFIP" queryTableFieldId="21"/>
    <tableColumn id="22" xr3:uid="{EB8BC078-AF2E-42F8-BE52-64CCF118378D}" uniqueName="22" name="WAR" queryTableFieldId="2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FC3DB1-6B48-4090-A45A-BB6425D9ACAA}" name="Team_Pitching_Projected" displayName="Team_Pitching_Projected" ref="A1:P32" tableType="queryTable" totalsRowShown="0">
  <autoFilter ref="A1:P32" xr:uid="{D2FC3DB1-6B48-4090-A45A-BB6425D9ACAA}"/>
  <tableColumns count="16">
    <tableColumn id="1" xr3:uid="{5D621052-9344-4135-A519-3859FD890399}" uniqueName="1" name="Team" queryTableFieldId="1" dataDxfId="6"/>
    <tableColumn id="2" xr3:uid="{EF6FA816-1737-4DF5-8C42-BB14EF61AAE3}" uniqueName="2" name="C" queryTableFieldId="2"/>
    <tableColumn id="3" xr3:uid="{55ECA860-7A55-472D-B8AB-120E2DD09ACB}" uniqueName="3" name="1B" queryTableFieldId="3"/>
    <tableColumn id="4" xr3:uid="{B564EFD6-B278-46A2-80B8-CE8A91EF5C6B}" uniqueName="4" name="2B" queryTableFieldId="4"/>
    <tableColumn id="5" xr3:uid="{8AB6545E-DC35-4816-8507-774074DA5A49}" uniqueName="5" name="SS" queryTableFieldId="5"/>
    <tableColumn id="6" xr3:uid="{A8E0B099-4A7D-47A1-8370-3929A7307359}" uniqueName="6" name="3B" queryTableFieldId="6"/>
    <tableColumn id="7" xr3:uid="{7AD9B10A-2929-4EE7-AF7D-7D17013CC2D7}" uniqueName="7" name="LF" queryTableFieldId="7"/>
    <tableColumn id="8" xr3:uid="{AB8E183F-3B55-42F2-84A0-C0C29EBB0F02}" uniqueName="8" name="CF" queryTableFieldId="8"/>
    <tableColumn id="9" xr3:uid="{0DF0292C-5F8C-4873-9FED-3199997D6EB3}" uniqueName="9" name="RF" queryTableFieldId="9"/>
    <tableColumn id="10" xr3:uid="{FC002FFA-2831-4060-8CC9-CF0C75F56B15}" uniqueName="10" name="DH" queryTableFieldId="10"/>
    <tableColumn id="11" xr3:uid="{102E22C0-1210-403E-9146-4C4B97875B58}" uniqueName="11" name="SP" queryTableFieldId="11"/>
    <tableColumn id="12" xr3:uid="{A9891FC5-8434-4EE0-A3BF-C99F66351DB5}" uniqueName="12" name="RP" queryTableFieldId="12"/>
    <tableColumn id="13" xr3:uid="{BCA53179-14ED-436C-BC17-5CF9A69D058E}" uniqueName="13" name="Bat" queryTableFieldId="13"/>
    <tableColumn id="14" xr3:uid="{E090202E-8EB8-4795-96D9-F714BE93F82B}" uniqueName="14" name="Pit" queryTableFieldId="14"/>
    <tableColumn id="15" xr3:uid="{E86F08BE-BD3C-4AA7-BE80-933F1D2B67BC}" uniqueName="15" name="WAR" queryTableFieldId="15"/>
    <tableColumn id="16" xr3:uid="{43A605F8-5E29-4868-BA40-E495F7DD69D2}" uniqueName="16" name="TeamID" queryTableFieldId="1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1B1514-3EB6-4655-AF69-91BD16836F95}" name="Team_Pitching_In_Season" displayName="Team_Pitching_In_Season" ref="A1:V31" tableType="queryTable" totalsRowShown="0">
  <autoFilter ref="A1:V31" xr:uid="{CC1B1514-3EB6-4655-AF69-91BD16836F95}"/>
  <tableColumns count="22">
    <tableColumn id="1" xr3:uid="{E76CE76F-8B1D-4952-B9E3-79C5DAA8864B}" uniqueName="1" name="#" queryTableFieldId="1"/>
    <tableColumn id="2" xr3:uid="{F20E1AF4-8FE7-4B59-BB10-AB1E0F5C6C15}" uniqueName="2" name="Team" queryTableFieldId="2" dataDxfId="5"/>
    <tableColumn id="3" xr3:uid="{735D8722-4C61-47AB-8A24-B379572742DF}" uniqueName="3" name="TG" queryTableFieldId="3"/>
    <tableColumn id="4" xr3:uid="{ED583AE7-C154-4968-9B02-BC1750342E98}" uniqueName="4" name="W" queryTableFieldId="4"/>
    <tableColumn id="5" xr3:uid="{D6BABDF7-0AAD-4C4C-BC53-268F2D39962D}" uniqueName="5" name="L" queryTableFieldId="5"/>
    <tableColumn id="6" xr3:uid="{E0B5D5EA-371F-4F42-9234-B1C019629963}" uniqueName="6" name="SV" queryTableFieldId="6"/>
    <tableColumn id="7" xr3:uid="{9A90A7E9-B652-45BC-A60F-02B112AA3DF3}" uniqueName="7" name="G" queryTableFieldId="7"/>
    <tableColumn id="8" xr3:uid="{171519B8-30E4-45BD-AFF7-1832C9B8F217}" uniqueName="8" name="GS" queryTableFieldId="8"/>
    <tableColumn id="9" xr3:uid="{289B0AD1-5055-4F97-B678-3DDDD962173B}" uniqueName="9" name="IP" queryTableFieldId="9"/>
    <tableColumn id="10" xr3:uid="{D51B5DE1-8D04-4CE1-B805-6476D6298D31}" uniqueName="10" name="K/9" queryTableFieldId="10"/>
    <tableColumn id="11" xr3:uid="{E2584BC8-A70F-44B5-A158-6374F99603B8}" uniqueName="11" name="BB/9" queryTableFieldId="11"/>
    <tableColumn id="12" xr3:uid="{34C986D0-3C30-49B8-8ACC-FA960598CAC8}" uniqueName="12" name="HR/9" queryTableFieldId="12"/>
    <tableColumn id="13" xr3:uid="{D7ADD396-4B81-46D7-9690-C1406A1FE2D1}" uniqueName="13" name="BABIP" queryTableFieldId="13"/>
    <tableColumn id="14" xr3:uid="{B27BF08D-76B9-414E-A446-038A77ED32DE}" uniqueName="14" name="LOB%" queryTableFieldId="14"/>
    <tableColumn id="15" xr3:uid="{51AAA24E-1716-4B8D-A146-0B2692EEF628}" uniqueName="15" name="GB%" queryTableFieldId="15"/>
    <tableColumn id="16" xr3:uid="{2D6D0D52-5DA7-4876-B214-6B861C327888}" uniqueName="16" name="HR/FB" queryTableFieldId="16"/>
    <tableColumn id="17" xr3:uid="{0511D4FC-A931-4D8C-A646-720EBAB0FAB9}" uniqueName="17" name="vFA (pi)" queryTableFieldId="17"/>
    <tableColumn id="18" xr3:uid="{1EE181D4-1917-4E72-B6C1-EB3905FEFD17}" uniqueName="18" name="ERA" queryTableFieldId="18"/>
    <tableColumn id="19" xr3:uid="{130C8548-76B3-4370-880F-83CA57370515}" uniqueName="19" name="xERA" queryTableFieldId="19" dataDxfId="4"/>
    <tableColumn id="20" xr3:uid="{17A11C36-6E49-48DF-BAE3-0EBB9645A6E2}" uniqueName="20" name="FIP" queryTableFieldId="20"/>
    <tableColumn id="21" xr3:uid="{1BB940DA-1801-465C-8F8B-92988E75D535}" uniqueName="21" name="xFIP" queryTableFieldId="21"/>
    <tableColumn id="22" xr3:uid="{7DC768C6-09D7-4E5E-9173-479C14B6C35C}" uniqueName="22" name="WAR" queryTableFieldId="2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94A72-81D4-4546-94E5-5B1B68D06C65}">
  <dimension ref="A1:B11"/>
  <sheetViews>
    <sheetView tabSelected="1" workbookViewId="0">
      <selection activeCell="D6" sqref="D6"/>
    </sheetView>
  </sheetViews>
  <sheetFormatPr defaultRowHeight="14.25" x14ac:dyDescent="0.45"/>
  <cols>
    <col min="1" max="1" width="19.9296875" customWidth="1"/>
  </cols>
  <sheetData>
    <row r="1" spans="1:2" ht="18.399999999999999" thickBot="1" x14ac:dyDescent="0.6">
      <c r="A1" s="38" t="s">
        <v>1169</v>
      </c>
      <c r="B1" s="39"/>
    </row>
    <row r="2" spans="1:2" x14ac:dyDescent="0.45">
      <c r="A2" s="9" t="s">
        <v>1167</v>
      </c>
      <c r="B2" s="10">
        <f>COUNTIF(Games!$O$2:$O$1048576, "W")</f>
        <v>63</v>
      </c>
    </row>
    <row r="3" spans="1:2" x14ac:dyDescent="0.45">
      <c r="A3" s="11" t="s">
        <v>1168</v>
      </c>
      <c r="B3" s="12">
        <f>COUNTIF(Games!$O$2:$O$1048576, "L")</f>
        <v>51</v>
      </c>
    </row>
    <row r="4" spans="1:2" ht="14.65" thickBot="1" x14ac:dyDescent="0.5">
      <c r="A4" s="16" t="s">
        <v>1170</v>
      </c>
      <c r="B4" s="37">
        <f>(B2/SUM(B2:B3))</f>
        <v>0.55263157894736847</v>
      </c>
    </row>
    <row r="5" spans="1:2" ht="14.65" thickBot="1" x14ac:dyDescent="0.5">
      <c r="A5" s="18" t="s">
        <v>1175</v>
      </c>
      <c r="B5" s="19"/>
    </row>
    <row r="6" spans="1:2" x14ac:dyDescent="0.45">
      <c r="A6" s="17" t="s">
        <v>1171</v>
      </c>
      <c r="B6" s="32">
        <f>SUM(Betting!T2:T100000)</f>
        <v>1.3636363636363635</v>
      </c>
    </row>
    <row r="7" spans="1:2" hidden="1" x14ac:dyDescent="0.45">
      <c r="A7" s="11" t="s">
        <v>1172</v>
      </c>
      <c r="B7" s="13">
        <f>SUM(Games!K2:K425)</f>
        <v>317.01529613352767</v>
      </c>
    </row>
    <row r="8" spans="1:2" hidden="1" x14ac:dyDescent="0.45">
      <c r="A8" s="14" t="s">
        <v>1173</v>
      </c>
      <c r="B8" s="13">
        <f>B6-B7</f>
        <v>-315.6516597698913</v>
      </c>
    </row>
    <row r="9" spans="1:2" ht="14.65" thickBot="1" x14ac:dyDescent="0.5">
      <c r="A9" s="15" t="s">
        <v>1174</v>
      </c>
      <c r="B9" s="34">
        <f>(SUM(Betting!T2:T1048576)/SUM(Betting!N2:N1048576))</f>
        <v>0.24793388429752064</v>
      </c>
    </row>
    <row r="10" spans="1:2" x14ac:dyDescent="0.45">
      <c r="B10" s="33"/>
    </row>
    <row r="11" spans="1:2" x14ac:dyDescent="0.45">
      <c r="B11" s="33"/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93F44-838E-48EC-8B90-FD857EF03452}">
  <dimension ref="A1:O2433"/>
  <sheetViews>
    <sheetView topLeftCell="A98" zoomScale="90" zoomScaleNormal="90" workbookViewId="0">
      <selection activeCell="L116" sqref="L116"/>
    </sheetView>
  </sheetViews>
  <sheetFormatPr defaultRowHeight="14.25" x14ac:dyDescent="0.45"/>
  <cols>
    <col min="1" max="1" width="13.1328125" style="20" customWidth="1"/>
    <col min="4" max="5" width="9.06640625" style="1"/>
    <col min="11" max="11" width="9.19921875" hidden="1" customWidth="1"/>
    <col min="12" max="13" width="9.06640625" style="1"/>
    <col min="15" max="15" width="9.06640625" style="24"/>
  </cols>
  <sheetData>
    <row r="1" spans="1:15" s="29" customFormat="1" ht="28.9" thickBot="1" x14ac:dyDescent="0.5">
      <c r="A1" s="26" t="s">
        <v>1154</v>
      </c>
      <c r="B1" s="27" t="s">
        <v>1155</v>
      </c>
      <c r="C1" s="27" t="s">
        <v>1156</v>
      </c>
      <c r="D1" s="27" t="s">
        <v>1157</v>
      </c>
      <c r="E1" s="27" t="s">
        <v>1158</v>
      </c>
      <c r="F1" s="27" t="s">
        <v>1159</v>
      </c>
      <c r="G1" s="27" t="s">
        <v>1160</v>
      </c>
      <c r="H1" s="27" t="s">
        <v>1161</v>
      </c>
      <c r="I1" s="27" t="s">
        <v>1162</v>
      </c>
      <c r="J1" s="27" t="s">
        <v>1165</v>
      </c>
      <c r="K1" s="27" t="s">
        <v>1176</v>
      </c>
      <c r="L1" s="27" t="s">
        <v>1163</v>
      </c>
      <c r="M1" s="27" t="s">
        <v>1164</v>
      </c>
      <c r="N1" s="27" t="s">
        <v>6</v>
      </c>
      <c r="O1" s="28" t="s">
        <v>1166</v>
      </c>
    </row>
    <row r="2" spans="1:15" x14ac:dyDescent="0.45">
      <c r="A2" s="20" t="str">
        <f>Calc!A2</f>
        <v>2024-03-20</v>
      </c>
      <c r="B2" t="str">
        <f>Calc!B2</f>
        <v>SDP</v>
      </c>
      <c r="C2" t="str">
        <f>Calc!C2</f>
        <v>LAD</v>
      </c>
      <c r="D2" s="25" t="s">
        <v>283</v>
      </c>
      <c r="E2" s="25" t="s">
        <v>290</v>
      </c>
      <c r="F2">
        <f>Calc!M2</f>
        <v>1560.8898471561392</v>
      </c>
      <c r="G2">
        <f>Calc!N2</f>
        <v>1599.5450704191724</v>
      </c>
      <c r="H2" t="str">
        <f>IF(Calc!O2=Games!I2, Games!B2, IF(Calc!P2=Games!I2, Games!C2, ""))</f>
        <v>LAD</v>
      </c>
      <c r="I2" s="21">
        <f>MAX(Calc!O2:P2)</f>
        <v>0.540781050057902</v>
      </c>
      <c r="J2" s="22">
        <f>IF(I2&lt;0.5, "",-1*((I2*100)/(1-((I2*100)/100))))</f>
        <v>-117.76104843366939</v>
      </c>
      <c r="K2" s="23">
        <f>IF(J2&gt;0, "",1/(J2/-100))</f>
        <v>0.84917722226570058</v>
      </c>
      <c r="L2" s="25">
        <v>2</v>
      </c>
      <c r="M2" s="25">
        <v>5</v>
      </c>
      <c r="N2" t="str">
        <f>IF(L2&gt;M2, B2, IF(M2&gt;L2, C2, ""))</f>
        <v>LAD</v>
      </c>
      <c r="O2" s="24" t="str">
        <f>IF(ISBLANK(L2), "", IF(H2=N2, "W", "L"))</f>
        <v>W</v>
      </c>
    </row>
    <row r="3" spans="1:15" x14ac:dyDescent="0.45">
      <c r="A3" s="20" t="str">
        <f>Calc!A3</f>
        <v>2024-03-21</v>
      </c>
      <c r="B3" t="str">
        <f>Calc!B3</f>
        <v>LAD</v>
      </c>
      <c r="C3" t="str">
        <f>Calc!C3</f>
        <v>SDP</v>
      </c>
      <c r="D3" s="25"/>
      <c r="E3" s="25"/>
      <c r="F3">
        <f>Calc!M3</f>
        <v>1588.6730971234199</v>
      </c>
      <c r="G3">
        <f>Calc!N3</f>
        <v>1513.7838452168801</v>
      </c>
      <c r="H3" t="str">
        <f>IF(Calc!O3=Games!I3, Games!B3, IF(Calc!P3=Games!I3, Games!C3, ""))</f>
        <v>LAD</v>
      </c>
      <c r="I3" s="21">
        <f>MAX(Calc!O3:P3)</f>
        <v>0.62746265047546979</v>
      </c>
      <c r="J3" s="22">
        <f t="shared" ref="J3:J66" si="0">IF(I3&lt;0.5, "",-1*((I3*100)/(1-((I3*100)/100))))</f>
        <v>-168.4294611738396</v>
      </c>
      <c r="K3" s="23">
        <f t="shared" ref="K3:K66" si="1">IF(J3&gt;0, "",1/(J3/-100))</f>
        <v>0.59372035808383838</v>
      </c>
      <c r="L3" s="25">
        <v>11</v>
      </c>
      <c r="M3" s="25">
        <v>15</v>
      </c>
      <c r="N3" t="str">
        <f t="shared" ref="N3:N66" si="2">IF(L3&gt;M3, B3, IF(M3&gt;L3, C3, ""))</f>
        <v>SDP</v>
      </c>
      <c r="O3" s="24" t="str">
        <f t="shared" ref="O3:O66" si="3">IF(ISBLANK(L3), "", IF(H3=N3, "W", "L"))</f>
        <v>L</v>
      </c>
    </row>
    <row r="4" spans="1:15" x14ac:dyDescent="0.45">
      <c r="A4" s="20" t="str">
        <f>Calc!A4</f>
        <v>2024-03-28</v>
      </c>
      <c r="B4" t="str">
        <f>Calc!B4</f>
        <v>BAL</v>
      </c>
      <c r="C4" t="str">
        <f>Calc!C4</f>
        <v>LAA</v>
      </c>
      <c r="D4" s="25"/>
      <c r="E4" s="25"/>
      <c r="F4">
        <f>Calc!M4</f>
        <v>1535.1075395159701</v>
      </c>
      <c r="G4">
        <f>Calc!N4</f>
        <v>1474.3085107648601</v>
      </c>
      <c r="H4" t="str">
        <f>IF(Calc!O4=Games!I4, Games!B4, IF(Calc!P4=Games!I4, Games!C4, ""))</f>
        <v>BAL</v>
      </c>
      <c r="I4" s="21">
        <f>MAX(Calc!O4:P4)</f>
        <v>0.59748407488476341</v>
      </c>
      <c r="J4" s="22">
        <f t="shared" si="0"/>
        <v>-148.43737541904937</v>
      </c>
      <c r="K4" s="23">
        <f t="shared" si="1"/>
        <v>0.6736847759379524</v>
      </c>
      <c r="L4" s="25">
        <v>11</v>
      </c>
      <c r="M4" s="25">
        <v>3</v>
      </c>
      <c r="N4" t="str">
        <f t="shared" si="2"/>
        <v>BAL</v>
      </c>
      <c r="O4" s="24" t="str">
        <f t="shared" si="3"/>
        <v>W</v>
      </c>
    </row>
    <row r="5" spans="1:15" x14ac:dyDescent="0.45">
      <c r="A5" s="20" t="str">
        <f>Calc!A5</f>
        <v>2024-03-28</v>
      </c>
      <c r="B5" t="str">
        <f>Calc!B5</f>
        <v>CIN</v>
      </c>
      <c r="C5" t="str">
        <f>Calc!C5</f>
        <v>WAS</v>
      </c>
      <c r="D5" s="25"/>
      <c r="E5" s="25"/>
      <c r="F5">
        <f>Calc!M5</f>
        <v>1496.2510574284499</v>
      </c>
      <c r="G5">
        <f>Calc!N5</f>
        <v>1422.7330514932301</v>
      </c>
      <c r="H5" t="str">
        <f>IF(Calc!O5=Games!I5, Games!B5, IF(Calc!P5=Games!I5, Games!C5, ""))</f>
        <v>CIN</v>
      </c>
      <c r="I5" s="21">
        <f>MAX(Calc!O5:P5)</f>
        <v>0.59730515871848577</v>
      </c>
      <c r="J5" s="22">
        <f t="shared" si="0"/>
        <v>-148.32699540367943</v>
      </c>
      <c r="K5" s="23">
        <f t="shared" si="1"/>
        <v>0.67418610973575599</v>
      </c>
      <c r="L5" s="25">
        <v>8</v>
      </c>
      <c r="M5" s="25">
        <v>2</v>
      </c>
      <c r="N5" t="str">
        <f t="shared" si="2"/>
        <v>CIN</v>
      </c>
      <c r="O5" s="24" t="str">
        <f t="shared" si="3"/>
        <v>W</v>
      </c>
    </row>
    <row r="6" spans="1:15" x14ac:dyDescent="0.45">
      <c r="A6" s="20" t="str">
        <f>Calc!A6</f>
        <v>2024-03-28</v>
      </c>
      <c r="B6" t="str">
        <f>Calc!B6</f>
        <v>SDP</v>
      </c>
      <c r="C6" t="str">
        <f>Calc!C6</f>
        <v>SFG</v>
      </c>
      <c r="D6" s="25"/>
      <c r="E6" s="25"/>
      <c r="F6">
        <f>Calc!M6</f>
        <v>1509.1916557174591</v>
      </c>
      <c r="G6">
        <f>Calc!N6</f>
        <v>1501.1235706124401</v>
      </c>
      <c r="H6" t="str">
        <f>IF(Calc!O6=Games!I6, Games!B6, IF(Calc!P6=Games!I6, Games!C6, ""))</f>
        <v>SDP</v>
      </c>
      <c r="I6" s="21">
        <f>MAX(Calc!O6:P6)</f>
        <v>0.52622870422720358</v>
      </c>
      <c r="J6" s="22">
        <f t="shared" si="0"/>
        <v>-111.07230617862587</v>
      </c>
      <c r="K6" s="23">
        <f t="shared" si="1"/>
        <v>0.90031442976596299</v>
      </c>
      <c r="L6" s="25">
        <v>6</v>
      </c>
      <c r="M6" s="25">
        <v>4</v>
      </c>
      <c r="N6" t="str">
        <f t="shared" si="2"/>
        <v>SDP</v>
      </c>
      <c r="O6" s="24" t="str">
        <f t="shared" si="3"/>
        <v>W</v>
      </c>
    </row>
    <row r="7" spans="1:15" x14ac:dyDescent="0.45">
      <c r="A7" s="20" t="str">
        <f>Calc!A7</f>
        <v>2024-03-28</v>
      </c>
      <c r="B7" t="str">
        <f>Calc!B7</f>
        <v>LAD</v>
      </c>
      <c r="C7" t="str">
        <f>Calc!C7</f>
        <v>STL</v>
      </c>
      <c r="D7" s="25" t="s">
        <v>290</v>
      </c>
      <c r="E7" s="25" t="s">
        <v>367</v>
      </c>
      <c r="F7">
        <f>Calc!M7</f>
        <v>1593.2704439144177</v>
      </c>
      <c r="G7">
        <f>Calc!N7</f>
        <v>1527.4170813035207</v>
      </c>
      <c r="H7" t="str">
        <f>IF(Calc!O7=Games!I7, Games!B7, IF(Calc!P7=Games!I7, Games!C7, ""))</f>
        <v>LAD</v>
      </c>
      <c r="I7" s="21">
        <f>MAX(Calc!O7:P7)</f>
        <v>0.61497879081687978</v>
      </c>
      <c r="J7" s="22">
        <f t="shared" si="0"/>
        <v>-159.72595175254079</v>
      </c>
      <c r="K7" s="23">
        <f t="shared" si="1"/>
        <v>0.62607233766825421</v>
      </c>
      <c r="L7" s="25">
        <v>7</v>
      </c>
      <c r="M7" s="25">
        <v>1</v>
      </c>
      <c r="N7" t="str">
        <f t="shared" si="2"/>
        <v>LAD</v>
      </c>
      <c r="O7" s="24" t="str">
        <f t="shared" si="3"/>
        <v>W</v>
      </c>
    </row>
    <row r="8" spans="1:15" x14ac:dyDescent="0.45">
      <c r="A8" s="20" t="str">
        <f>Calc!A8</f>
        <v>2024-03-28</v>
      </c>
      <c r="B8" t="str">
        <f>Calc!B8</f>
        <v>TBR</v>
      </c>
      <c r="C8" t="str">
        <f>Calc!C8</f>
        <v>TOR</v>
      </c>
      <c r="D8" s="25"/>
      <c r="E8" s="25"/>
      <c r="F8">
        <f>Calc!M8</f>
        <v>1537.2568075547799</v>
      </c>
      <c r="G8">
        <f>Calc!N8</f>
        <v>1536.86484917293</v>
      </c>
      <c r="H8" t="str">
        <f>IF(Calc!O8=Games!I8, Games!B8, IF(Calc!P8=Games!I8, Games!C8, ""))</f>
        <v>TBR</v>
      </c>
      <c r="I8" s="21">
        <f>MAX(Calc!O8:P8)</f>
        <v>0.56272623537731148</v>
      </c>
      <c r="J8" s="22">
        <f t="shared" si="0"/>
        <v>-128.68968616557009</v>
      </c>
      <c r="K8" s="23">
        <f t="shared" si="1"/>
        <v>0.777063049725225</v>
      </c>
      <c r="L8" s="25">
        <v>2</v>
      </c>
      <c r="M8" s="25">
        <v>8</v>
      </c>
      <c r="N8" t="str">
        <f t="shared" si="2"/>
        <v>TOR</v>
      </c>
      <c r="O8" s="24" t="str">
        <f t="shared" si="3"/>
        <v>L</v>
      </c>
    </row>
    <row r="9" spans="1:15" x14ac:dyDescent="0.45">
      <c r="A9" s="20" t="str">
        <f>Calc!A9</f>
        <v>2024-03-28</v>
      </c>
      <c r="B9" t="str">
        <f>Calc!B9</f>
        <v>KCR</v>
      </c>
      <c r="C9" t="str">
        <f>Calc!C9</f>
        <v>MIN</v>
      </c>
      <c r="D9" s="25"/>
      <c r="E9" s="25"/>
      <c r="F9">
        <f>Calc!M9</f>
        <v>1455.5883504191299</v>
      </c>
      <c r="G9">
        <f>Calc!N9</f>
        <v>1535.44519643647</v>
      </c>
      <c r="H9" t="str">
        <f>IF(Calc!O9=Games!I9, Games!B9, IF(Calc!P9=Games!I9, Games!C9, ""))</f>
        <v>MIN</v>
      </c>
      <c r="I9" s="21">
        <f>MAX(Calc!O9:P9)</f>
        <v>0.51790001240905581</v>
      </c>
      <c r="J9" s="22">
        <f t="shared" si="0"/>
        <v>-107.42585059937556</v>
      </c>
      <c r="K9" s="23">
        <f t="shared" si="1"/>
        <v>0.93087463996846642</v>
      </c>
      <c r="L9" s="25">
        <v>1</v>
      </c>
      <c r="M9" s="25">
        <v>4</v>
      </c>
      <c r="N9" t="str">
        <f t="shared" si="2"/>
        <v>MIN</v>
      </c>
      <c r="O9" s="24" t="str">
        <f t="shared" si="3"/>
        <v>W</v>
      </c>
    </row>
    <row r="10" spans="1:15" x14ac:dyDescent="0.45">
      <c r="A10" s="20" t="str">
        <f>Calc!A10</f>
        <v>2024-03-28</v>
      </c>
      <c r="B10" t="str">
        <f>Calc!B10</f>
        <v>CHW</v>
      </c>
      <c r="C10" t="str">
        <f>Calc!C10</f>
        <v>DET</v>
      </c>
      <c r="D10" s="25"/>
      <c r="E10" s="25"/>
      <c r="F10">
        <f>Calc!M10</f>
        <v>1433.33420073452</v>
      </c>
      <c r="G10">
        <f>Calc!N10</f>
        <v>1477.56939209144</v>
      </c>
      <c r="H10" t="str">
        <f>IF(Calc!O10=Games!I10, Games!B10, IF(Calc!P10=Games!I10, Games!C10, ""))</f>
        <v>DET</v>
      </c>
      <c r="I10" s="21">
        <f>MAX(Calc!O10:P10)</f>
        <v>0.58444455687833852</v>
      </c>
      <c r="J10" s="22">
        <f t="shared" si="0"/>
        <v>-140.64177633867055</v>
      </c>
      <c r="K10" s="23">
        <f t="shared" si="1"/>
        <v>0.71102628680681867</v>
      </c>
      <c r="L10" s="25">
        <v>0</v>
      </c>
      <c r="M10" s="25">
        <v>1</v>
      </c>
      <c r="N10" t="str">
        <f t="shared" si="2"/>
        <v>DET</v>
      </c>
      <c r="O10" s="24" t="str">
        <f t="shared" si="3"/>
        <v>W</v>
      </c>
    </row>
    <row r="11" spans="1:15" x14ac:dyDescent="0.45">
      <c r="A11" s="20" t="str">
        <f>Calc!A11</f>
        <v>2024-03-28</v>
      </c>
      <c r="B11" t="str">
        <f>Calc!B11</f>
        <v>MIA</v>
      </c>
      <c r="C11" t="str">
        <f>Calc!C11</f>
        <v>PIT</v>
      </c>
      <c r="D11" s="25"/>
      <c r="E11" s="25"/>
      <c r="F11">
        <f>Calc!M11</f>
        <v>1488.4482383178499</v>
      </c>
      <c r="G11">
        <f>Calc!N11</f>
        <v>1468.3919248330999</v>
      </c>
      <c r="H11" t="str">
        <f>IF(Calc!O11=Games!I11, Games!B11, IF(Calc!P11=Games!I11, Games!C11, ""))</f>
        <v>MIA</v>
      </c>
      <c r="I11" s="21">
        <f>MAX(Calc!O11:P11)</f>
        <v>0.55170715379693547</v>
      </c>
      <c r="J11" s="22">
        <f t="shared" si="0"/>
        <v>-123.06847152921711</v>
      </c>
      <c r="K11" s="23">
        <f t="shared" si="1"/>
        <v>0.81255579725193439</v>
      </c>
      <c r="L11" s="25">
        <v>5</v>
      </c>
      <c r="M11" s="25">
        <v>6</v>
      </c>
      <c r="N11" t="str">
        <f t="shared" si="2"/>
        <v>PIT</v>
      </c>
      <c r="O11" s="24" t="str">
        <f t="shared" si="3"/>
        <v>L</v>
      </c>
    </row>
    <row r="12" spans="1:15" x14ac:dyDescent="0.45">
      <c r="A12" s="20" t="str">
        <f>Calc!A12</f>
        <v>2024-03-28</v>
      </c>
      <c r="B12" t="str">
        <f>Calc!B12</f>
        <v>HOU</v>
      </c>
      <c r="C12" t="str">
        <f>Calc!C12</f>
        <v>NYY</v>
      </c>
      <c r="D12" s="25"/>
      <c r="E12" s="25"/>
      <c r="F12">
        <f>Calc!M12</f>
        <v>1559.22207084247</v>
      </c>
      <c r="G12">
        <f>Calc!N12</f>
        <v>1539.4562396036399</v>
      </c>
      <c r="H12" t="str">
        <f>IF(Calc!O12=Games!I12, Games!B12, IF(Calc!P12=Games!I12, Games!C12, ""))</f>
        <v>HOU</v>
      </c>
      <c r="I12" s="21">
        <f>MAX(Calc!O12:P12)</f>
        <v>0.50800650595995411</v>
      </c>
      <c r="J12" s="22">
        <f t="shared" si="0"/>
        <v>-103.25472025827335</v>
      </c>
      <c r="K12" s="23">
        <f t="shared" si="1"/>
        <v>0.96847872668549917</v>
      </c>
      <c r="L12" s="25">
        <v>4</v>
      </c>
      <c r="M12" s="25">
        <v>5</v>
      </c>
      <c r="N12" t="str">
        <f t="shared" si="2"/>
        <v>NYY</v>
      </c>
      <c r="O12" s="24" t="str">
        <f t="shared" si="3"/>
        <v>L</v>
      </c>
    </row>
    <row r="13" spans="1:15" x14ac:dyDescent="0.45">
      <c r="A13" s="20" t="str">
        <f>Calc!A13</f>
        <v>2024-03-28</v>
      </c>
      <c r="B13" t="str">
        <f>Calc!B13</f>
        <v>TEX</v>
      </c>
      <c r="C13" t="str">
        <f>Calc!C13</f>
        <v>CHC</v>
      </c>
      <c r="D13" s="25"/>
      <c r="E13" s="25"/>
      <c r="F13">
        <f>Calc!M13</f>
        <v>1527.6277566730801</v>
      </c>
      <c r="G13">
        <f>Calc!N13</f>
        <v>1514.0316812078199</v>
      </c>
      <c r="H13" t="str">
        <f>IF(Calc!O13=Games!I13, Games!B13, IF(Calc!P13=Games!I13, Games!C13, ""))</f>
        <v>TEX</v>
      </c>
      <c r="I13" s="21">
        <f>MAX(Calc!O13:P13)</f>
        <v>0.55120191344086134</v>
      </c>
      <c r="J13" s="22">
        <f t="shared" si="0"/>
        <v>-122.81734925985</v>
      </c>
      <c r="K13" s="23">
        <f t="shared" si="1"/>
        <v>0.81421721444602801</v>
      </c>
      <c r="L13" s="25">
        <v>4</v>
      </c>
      <c r="M13" s="25">
        <v>3</v>
      </c>
      <c r="N13" t="str">
        <f t="shared" si="2"/>
        <v>TEX</v>
      </c>
      <c r="O13" s="24" t="str">
        <f t="shared" si="3"/>
        <v>W</v>
      </c>
    </row>
    <row r="14" spans="1:15" x14ac:dyDescent="0.45">
      <c r="A14" s="20" t="str">
        <f>Calc!A14</f>
        <v>2024-03-28</v>
      </c>
      <c r="B14" t="str">
        <f>Calc!B14</f>
        <v>OAK</v>
      </c>
      <c r="C14" t="str">
        <f>Calc!C14</f>
        <v>CLE</v>
      </c>
      <c r="D14" s="25"/>
      <c r="E14" s="25"/>
      <c r="F14">
        <f>Calc!M14</f>
        <v>1427.1354796158</v>
      </c>
      <c r="G14">
        <f>Calc!N14</f>
        <v>1503.8938502056101</v>
      </c>
      <c r="H14" t="str">
        <f>IF(Calc!O14=Games!I14, Games!B14, IF(Calc!P14=Games!I14, Games!C14, ""))</f>
        <v>CLE</v>
      </c>
      <c r="I14" s="21">
        <f>MAX(Calc!O14:P14)</f>
        <v>0.60559576602108045</v>
      </c>
      <c r="J14" s="22">
        <f t="shared" si="0"/>
        <v>-153.54697385258009</v>
      </c>
      <c r="K14" s="23">
        <f t="shared" si="1"/>
        <v>0.65126649839422845</v>
      </c>
      <c r="L14" s="25">
        <v>0</v>
      </c>
      <c r="M14" s="25">
        <v>8</v>
      </c>
      <c r="N14" t="str">
        <f t="shared" si="2"/>
        <v>CLE</v>
      </c>
      <c r="O14" s="24" t="str">
        <f t="shared" si="3"/>
        <v>W</v>
      </c>
    </row>
    <row r="15" spans="1:15" x14ac:dyDescent="0.45">
      <c r="A15" s="20" t="str">
        <f>Calc!A15</f>
        <v>2024-03-28</v>
      </c>
      <c r="B15" t="str">
        <f>Calc!B15</f>
        <v>ARI</v>
      </c>
      <c r="C15" t="str">
        <f>Calc!C15</f>
        <v>COL</v>
      </c>
      <c r="D15" s="25"/>
      <c r="E15" s="25"/>
      <c r="F15">
        <f>Calc!M15</f>
        <v>1517.8440011816001</v>
      </c>
      <c r="G15">
        <f>Calc!N15</f>
        <v>1418.47649220432</v>
      </c>
      <c r="H15" t="str">
        <f>IF(Calc!O15=Games!I15, Games!B15, IF(Calc!P15=Games!I15, Games!C15, ""))</f>
        <v>ARI</v>
      </c>
      <c r="I15" s="21">
        <f>MAX(Calc!O15:P15)</f>
        <v>0.66454222883576708</v>
      </c>
      <c r="J15" s="22">
        <f t="shared" si="0"/>
        <v>-198.10011451796757</v>
      </c>
      <c r="K15" s="23">
        <f t="shared" si="1"/>
        <v>0.5047952659862297</v>
      </c>
      <c r="L15" s="25">
        <v>15</v>
      </c>
      <c r="M15" s="25">
        <v>1</v>
      </c>
      <c r="N15" t="str">
        <f t="shared" si="2"/>
        <v>ARI</v>
      </c>
      <c r="O15" s="24" t="str">
        <f t="shared" si="3"/>
        <v>W</v>
      </c>
    </row>
    <row r="16" spans="1:15" x14ac:dyDescent="0.45">
      <c r="A16" s="20" t="str">
        <f>Calc!A16</f>
        <v>2024-03-28</v>
      </c>
      <c r="B16" t="str">
        <f>Calc!B16</f>
        <v>SEA</v>
      </c>
      <c r="C16" t="str">
        <f>Calc!C16</f>
        <v>BOS</v>
      </c>
      <c r="D16" s="25"/>
      <c r="E16" s="25"/>
      <c r="F16">
        <f>Calc!M16</f>
        <v>1526.2027098211199</v>
      </c>
      <c r="G16">
        <f>Calc!N16</f>
        <v>1500.26839934439</v>
      </c>
      <c r="H16" t="str">
        <f>IF(Calc!O16=Games!I16, Games!B16, IF(Calc!P16=Games!I16, Games!C16, ""))</f>
        <v>SEA</v>
      </c>
      <c r="I16" s="21">
        <f>MAX(Calc!O16:P16)</f>
        <v>0.54848926351004312</v>
      </c>
      <c r="J16" s="22">
        <f t="shared" si="0"/>
        <v>-121.47867573958418</v>
      </c>
      <c r="K16" s="23">
        <f t="shared" si="1"/>
        <v>0.82318974413560153</v>
      </c>
      <c r="L16" s="25">
        <v>4</v>
      </c>
      <c r="M16" s="25">
        <v>6</v>
      </c>
      <c r="N16" t="str">
        <f t="shared" si="2"/>
        <v>BOS</v>
      </c>
      <c r="O16" s="24" t="str">
        <f t="shared" si="3"/>
        <v>L</v>
      </c>
    </row>
    <row r="17" spans="1:15" x14ac:dyDescent="0.45">
      <c r="A17" s="20" t="str">
        <f>Calc!A17</f>
        <v>2024-03-28</v>
      </c>
      <c r="B17" t="str">
        <f>Calc!B17</f>
        <v>NYM</v>
      </c>
      <c r="C17" t="str">
        <f>Calc!C17</f>
        <v>MIL</v>
      </c>
      <c r="D17" s="25"/>
      <c r="E17" s="25"/>
      <c r="F17">
        <f>Calc!M17</f>
        <v>1505.1761432511801</v>
      </c>
      <c r="G17">
        <f>Calc!N17</f>
        <v>1511.74507850229</v>
      </c>
      <c r="H17" t="str">
        <f>IF(Calc!O17=Games!I17, Games!B17, IF(Calc!P17=Games!I17, Games!C17, ""))</f>
        <v>NYM</v>
      </c>
      <c r="I17" s="21">
        <f>MAX(Calc!O17:P17)</f>
        <v>0.54168403218112904</v>
      </c>
      <c r="J17" s="22">
        <f t="shared" si="0"/>
        <v>-118.19008505398739</v>
      </c>
      <c r="K17" s="23">
        <f t="shared" si="1"/>
        <v>0.84609466144576817</v>
      </c>
      <c r="L17" s="25">
        <v>1</v>
      </c>
      <c r="M17" s="25">
        <v>3</v>
      </c>
      <c r="N17" t="str">
        <f t="shared" si="2"/>
        <v>MIL</v>
      </c>
      <c r="O17" s="24" t="str">
        <f t="shared" si="3"/>
        <v>L</v>
      </c>
    </row>
    <row r="18" spans="1:15" x14ac:dyDescent="0.45">
      <c r="A18" s="20" t="str">
        <f>Calc!A18</f>
        <v>2024-03-28</v>
      </c>
      <c r="B18" t="str">
        <f>Calc!B18</f>
        <v>PHI</v>
      </c>
      <c r="C18" t="str">
        <f>Calc!C18</f>
        <v>ATL</v>
      </c>
      <c r="D18" s="25"/>
      <c r="E18" s="25"/>
      <c r="F18">
        <f>Calc!M18</f>
        <v>1537.03223861109</v>
      </c>
      <c r="G18">
        <f>Calc!N18</f>
        <v>1590.545270505</v>
      </c>
      <c r="H18" t="str">
        <f>IF(Calc!O18=Games!I18, Games!B18, IF(Calc!P18=Games!I18, Games!C18, ""))</f>
        <v>ATL</v>
      </c>
      <c r="I18" s="21">
        <f>MAX(Calc!O18:P18)</f>
        <v>0.534035303798716</v>
      </c>
      <c r="J18" s="22">
        <f t="shared" si="0"/>
        <v>-114.6085332542076</v>
      </c>
      <c r="K18" s="23">
        <f t="shared" si="1"/>
        <v>0.87253537900354139</v>
      </c>
      <c r="L18" s="25">
        <v>3</v>
      </c>
      <c r="M18" s="25">
        <v>9</v>
      </c>
      <c r="N18" t="str">
        <f t="shared" si="2"/>
        <v>ATL</v>
      </c>
      <c r="O18" s="24" t="str">
        <f t="shared" si="3"/>
        <v>W</v>
      </c>
    </row>
    <row r="19" spans="1:15" x14ac:dyDescent="0.45">
      <c r="A19" s="20" t="str">
        <f>Calc!A19</f>
        <v>2024-03-29</v>
      </c>
      <c r="B19" t="str">
        <f>Calc!B19</f>
        <v>NYM</v>
      </c>
      <c r="C19" t="str">
        <f>Calc!C19</f>
        <v>MIL</v>
      </c>
      <c r="D19" s="25"/>
      <c r="E19" s="25"/>
      <c r="F19">
        <f>Calc!M19</f>
        <v>1499.7593029293687</v>
      </c>
      <c r="G19">
        <f>Calc!N19</f>
        <v>1517.1619188241013</v>
      </c>
      <c r="H19" t="str">
        <f>IF(Calc!O19=Games!I19, Games!B19, IF(Calc!P19=Games!I19, Games!C19, ""))</f>
        <v>NYM</v>
      </c>
      <c r="I19" s="21">
        <f>MAX(Calc!O19:P19)</f>
        <v>0.52611290965138346</v>
      </c>
      <c r="J19" s="22">
        <f t="shared" si="0"/>
        <v>-111.02073054244774</v>
      </c>
      <c r="K19" s="23">
        <f t="shared" si="1"/>
        <v>0.90073267858533801</v>
      </c>
      <c r="L19" s="25"/>
      <c r="M19" s="25"/>
      <c r="N19" t="str">
        <f t="shared" si="2"/>
        <v/>
      </c>
      <c r="O19" s="24" t="str">
        <f t="shared" si="3"/>
        <v/>
      </c>
    </row>
    <row r="20" spans="1:15" x14ac:dyDescent="0.45">
      <c r="A20" s="20" t="str">
        <f>Calc!A20</f>
        <v>2024-03-29</v>
      </c>
      <c r="B20" t="str">
        <f>Calc!B20</f>
        <v>PHI</v>
      </c>
      <c r="C20" t="str">
        <f>Calc!C20</f>
        <v>ATL</v>
      </c>
      <c r="D20" s="25"/>
      <c r="E20" s="25"/>
      <c r="F20">
        <f>Calc!M20</f>
        <v>1532.3725916490771</v>
      </c>
      <c r="G20">
        <f>Calc!N20</f>
        <v>1595.2049174670128</v>
      </c>
      <c r="H20" t="str">
        <f>IF(Calc!O20=Games!I20, Games!B20, IF(Calc!P20=Games!I20, Games!C20, ""))</f>
        <v>ATL</v>
      </c>
      <c r="I20" s="21">
        <f>MAX(Calc!O20:P20)</f>
        <v>0.54707706235104847</v>
      </c>
      <c r="J20" s="22">
        <f t="shared" si="0"/>
        <v>-120.78811137074123</v>
      </c>
      <c r="K20" s="23">
        <f t="shared" si="1"/>
        <v>0.82789604759250512</v>
      </c>
      <c r="L20" s="25"/>
      <c r="M20" s="25"/>
      <c r="N20" t="str">
        <f t="shared" si="2"/>
        <v/>
      </c>
      <c r="O20" s="24" t="str">
        <f t="shared" si="3"/>
        <v/>
      </c>
    </row>
    <row r="21" spans="1:15" x14ac:dyDescent="0.45">
      <c r="A21" s="20" t="str">
        <f>Calc!A21</f>
        <v>2024-03-29</v>
      </c>
      <c r="B21" t="str">
        <f>Calc!B21</f>
        <v>TBR</v>
      </c>
      <c r="C21" t="str">
        <f>Calc!C21</f>
        <v>TOR</v>
      </c>
      <c r="D21" s="25"/>
      <c r="E21" s="25"/>
      <c r="F21">
        <f>Calc!M21</f>
        <v>1531.6295452010067</v>
      </c>
      <c r="G21">
        <f>Calc!N21</f>
        <v>1542.4921115267032</v>
      </c>
      <c r="H21" t="str">
        <f>IF(Calc!O21=Games!I21, Games!B21, IF(Calc!P21=Games!I21, Games!C21, ""))</f>
        <v>TBR</v>
      </c>
      <c r="I21" s="21">
        <f>MAX(Calc!O21:P21)</f>
        <v>0.5465347641936561</v>
      </c>
      <c r="J21" s="22">
        <f t="shared" si="0"/>
        <v>-120.52407131537164</v>
      </c>
      <c r="K21" s="23">
        <f t="shared" si="1"/>
        <v>0.8297097742270344</v>
      </c>
      <c r="L21" s="25">
        <v>8</v>
      </c>
      <c r="M21" s="25">
        <v>2</v>
      </c>
      <c r="N21" t="str">
        <f t="shared" si="2"/>
        <v>TBR</v>
      </c>
      <c r="O21" s="24" t="str">
        <f t="shared" si="3"/>
        <v>W</v>
      </c>
    </row>
    <row r="22" spans="1:15" x14ac:dyDescent="0.45">
      <c r="A22" s="20" t="str">
        <f>Calc!A22</f>
        <v>2024-03-29</v>
      </c>
      <c r="B22" t="str">
        <f>Calc!B22</f>
        <v>MIA</v>
      </c>
      <c r="C22" t="str">
        <f>Calc!C22</f>
        <v>PIT</v>
      </c>
      <c r="D22" s="25"/>
      <c r="E22" s="25"/>
      <c r="F22">
        <f>Calc!M22</f>
        <v>1482.9311667798806</v>
      </c>
      <c r="G22">
        <f>Calc!N22</f>
        <v>1473.9089963710692</v>
      </c>
      <c r="H22" t="str">
        <f>IF(Calc!O22=Games!I22, Games!B22, IF(Calc!P22=Games!I22, Games!C22, ""))</f>
        <v>MIA</v>
      </c>
      <c r="I22" s="21">
        <f>MAX(Calc!O22:P22)</f>
        <v>0.53585684621672203</v>
      </c>
      <c r="J22" s="22">
        <f t="shared" si="0"/>
        <v>-115.45077027397656</v>
      </c>
      <c r="K22" s="23">
        <f t="shared" si="1"/>
        <v>0.86617005467083241</v>
      </c>
      <c r="L22" s="25">
        <v>2</v>
      </c>
      <c r="M22" s="25">
        <v>7</v>
      </c>
      <c r="N22" t="str">
        <f t="shared" si="2"/>
        <v>PIT</v>
      </c>
      <c r="O22" s="24" t="str">
        <f t="shared" si="3"/>
        <v>L</v>
      </c>
    </row>
    <row r="23" spans="1:15" x14ac:dyDescent="0.45">
      <c r="A23" s="20" t="str">
        <f>Calc!A23</f>
        <v>2024-03-29</v>
      </c>
      <c r="B23" t="str">
        <f>Calc!B23</f>
        <v>HOU</v>
      </c>
      <c r="C23" t="str">
        <f>Calc!C23</f>
        <v>NYY</v>
      </c>
      <c r="D23" s="25"/>
      <c r="E23" s="25"/>
      <c r="F23">
        <f>Calc!M23</f>
        <v>1554.1420057828705</v>
      </c>
      <c r="G23">
        <f>Calc!N23</f>
        <v>1544.5363046632394</v>
      </c>
      <c r="H23" t="str">
        <f>IF(Calc!O23=Games!I23, Games!B23, IF(Calc!P23=Games!I23, Games!C23, ""))</f>
        <v>NYY</v>
      </c>
      <c r="I23" s="21">
        <f>MAX(Calc!O23:P23)</f>
        <v>0.5065879692523837</v>
      </c>
      <c r="J23" s="22">
        <f t="shared" si="0"/>
        <v>-102.67037236299311</v>
      </c>
      <c r="K23" s="23">
        <f t="shared" si="1"/>
        <v>0.97399081836820511</v>
      </c>
      <c r="L23" s="25">
        <v>1</v>
      </c>
      <c r="M23" s="25">
        <v>7</v>
      </c>
      <c r="N23" t="str">
        <f t="shared" si="2"/>
        <v>NYY</v>
      </c>
      <c r="O23" s="24" t="str">
        <f t="shared" si="3"/>
        <v>W</v>
      </c>
    </row>
    <row r="24" spans="1:15" x14ac:dyDescent="0.45">
      <c r="A24" s="20" t="str">
        <f>Calc!A24</f>
        <v>2024-03-29</v>
      </c>
      <c r="B24" t="str">
        <f>Calc!B24</f>
        <v>ARI</v>
      </c>
      <c r="C24" t="str">
        <f>Calc!C24</f>
        <v>COL</v>
      </c>
      <c r="D24" s="25"/>
      <c r="E24" s="25"/>
      <c r="F24">
        <f>Calc!M24</f>
        <v>1521.1985788932425</v>
      </c>
      <c r="G24">
        <f>Calc!N24</f>
        <v>1415.1219144926777</v>
      </c>
      <c r="H24" t="str">
        <f>IF(Calc!O24=Games!I24, Games!B24, IF(Calc!P24=Games!I24, Games!C24, ""))</f>
        <v>ARI</v>
      </c>
      <c r="I24" s="21">
        <f>MAX(Calc!O24:P24)</f>
        <v>0.67340012695069984</v>
      </c>
      <c r="J24" s="22">
        <f t="shared" si="0"/>
        <v>-206.18505471649411</v>
      </c>
      <c r="K24" s="23">
        <f t="shared" si="1"/>
        <v>0.48500120504612082</v>
      </c>
      <c r="L24" s="25">
        <v>7</v>
      </c>
      <c r="M24" s="25">
        <v>3</v>
      </c>
      <c r="N24" t="str">
        <f t="shared" si="2"/>
        <v>ARI</v>
      </c>
      <c r="O24" s="24" t="str">
        <f t="shared" si="3"/>
        <v>W</v>
      </c>
    </row>
    <row r="25" spans="1:15" x14ac:dyDescent="0.45">
      <c r="A25" s="20" t="str">
        <f>Calc!A25</f>
        <v>2024-03-29</v>
      </c>
      <c r="B25" t="str">
        <f>Calc!B25</f>
        <v>OAK</v>
      </c>
      <c r="C25" t="str">
        <f>Calc!C25</f>
        <v>CLE</v>
      </c>
      <c r="D25" s="25"/>
      <c r="E25" s="25"/>
      <c r="F25">
        <f>Calc!M25</f>
        <v>1423.1914372760109</v>
      </c>
      <c r="G25">
        <f>Calc!N25</f>
        <v>1507.8378925453992</v>
      </c>
      <c r="H25" t="str">
        <f>IF(Calc!O25=Games!I25, Games!B25, IF(Calc!P25=Games!I25, Games!C25, ""))</f>
        <v>CLE</v>
      </c>
      <c r="I25" s="21">
        <f>MAX(Calc!O25:P25)</f>
        <v>0.61635613807336509</v>
      </c>
      <c r="J25" s="22">
        <f t="shared" si="0"/>
        <v>-160.65841246046895</v>
      </c>
      <c r="K25" s="23">
        <f t="shared" si="1"/>
        <v>0.62243861661838373</v>
      </c>
      <c r="L25" s="25">
        <v>4</v>
      </c>
      <c r="M25" s="25">
        <v>6</v>
      </c>
      <c r="N25" t="str">
        <f t="shared" si="2"/>
        <v>CLE</v>
      </c>
      <c r="O25" s="24" t="str">
        <f t="shared" si="3"/>
        <v>W</v>
      </c>
    </row>
    <row r="26" spans="1:15" x14ac:dyDescent="0.45">
      <c r="A26" s="20" t="str">
        <f>Calc!A26</f>
        <v>2024-03-29</v>
      </c>
      <c r="B26" t="str">
        <f>Calc!B26</f>
        <v>SEA</v>
      </c>
      <c r="C26" t="str">
        <f>Calc!C26</f>
        <v>BOS</v>
      </c>
      <c r="D26" s="25"/>
      <c r="E26" s="25"/>
      <c r="F26">
        <f>Calc!M26</f>
        <v>1520.7178171860196</v>
      </c>
      <c r="G26">
        <f>Calc!N26</f>
        <v>1505.7532919794903</v>
      </c>
      <c r="H26" t="str">
        <f>IF(Calc!O26=Games!I26, Games!B26, IF(Calc!P26=Games!I26, Games!C26, ""))</f>
        <v>SEA</v>
      </c>
      <c r="I26" s="21">
        <f>MAX(Calc!O26:P26)</f>
        <v>0.53275833059216804</v>
      </c>
      <c r="J26" s="22">
        <f t="shared" si="0"/>
        <v>-114.02200734094841</v>
      </c>
      <c r="K26" s="23">
        <f t="shared" si="1"/>
        <v>0.87702367579777973</v>
      </c>
      <c r="L26" s="25">
        <v>1</v>
      </c>
      <c r="M26" s="25">
        <v>0</v>
      </c>
      <c r="N26" t="str">
        <f t="shared" si="2"/>
        <v>SEA</v>
      </c>
      <c r="O26" s="24" t="str">
        <f t="shared" si="3"/>
        <v>W</v>
      </c>
    </row>
    <row r="27" spans="1:15" x14ac:dyDescent="0.45">
      <c r="A27" s="20" t="str">
        <f>Calc!A27</f>
        <v>2024-03-29</v>
      </c>
      <c r="B27" t="str">
        <f>Calc!B27</f>
        <v>SDP</v>
      </c>
      <c r="C27" t="str">
        <f>Calc!C27</f>
        <v>SFG</v>
      </c>
      <c r="D27" s="25"/>
      <c r="E27" s="25"/>
      <c r="F27">
        <f>Calc!M27</f>
        <v>1513.9293686751871</v>
      </c>
      <c r="G27">
        <f>Calc!N27</f>
        <v>1496.385857654712</v>
      </c>
      <c r="H27" t="str">
        <f>IF(Calc!O27=Games!I27, Games!B27, IF(Calc!P27=Games!I27, Games!C27, ""))</f>
        <v>SDP</v>
      </c>
      <c r="I27" s="21">
        <f>MAX(Calc!O27:P27)</f>
        <v>0.53984558943261851</v>
      </c>
      <c r="J27" s="22">
        <f t="shared" si="0"/>
        <v>-117.31835597685044</v>
      </c>
      <c r="K27" s="23">
        <f t="shared" si="1"/>
        <v>0.85238153200622979</v>
      </c>
      <c r="L27" s="25">
        <v>3</v>
      </c>
      <c r="M27" s="25">
        <v>8</v>
      </c>
      <c r="N27" t="str">
        <f t="shared" si="2"/>
        <v>SFG</v>
      </c>
      <c r="O27" s="24" t="str">
        <f t="shared" si="3"/>
        <v>L</v>
      </c>
    </row>
    <row r="28" spans="1:15" x14ac:dyDescent="0.45">
      <c r="A28" s="20" t="str">
        <f>Calc!A28</f>
        <v>2024-03-29</v>
      </c>
      <c r="B28" t="str">
        <f>Calc!B28</f>
        <v>LAD</v>
      </c>
      <c r="C28" t="str">
        <f>Calc!C28</f>
        <v>STL</v>
      </c>
      <c r="D28" s="25" t="s">
        <v>276</v>
      </c>
      <c r="E28" s="25" t="s">
        <v>373</v>
      </c>
      <c r="F28">
        <f>Calc!M28</f>
        <v>1609.8449675459535</v>
      </c>
      <c r="G28">
        <f>Calc!N28</f>
        <v>1491.7560903624278</v>
      </c>
      <c r="H28" t="str">
        <f>IF(Calc!O28=Games!I28, Games!B28, IF(Calc!P28=Games!I28, Games!C28, ""))</f>
        <v>LAD</v>
      </c>
      <c r="I28" s="21">
        <f>MAX(Calc!O28:P28)</f>
        <v>0.68501531814305983</v>
      </c>
      <c r="J28" s="22">
        <f t="shared" si="0"/>
        <v>-217.47575599697899</v>
      </c>
      <c r="K28" s="23">
        <f t="shared" si="1"/>
        <v>0.45982136970425858</v>
      </c>
      <c r="L28" s="25">
        <v>6</v>
      </c>
      <c r="M28" s="25">
        <v>3</v>
      </c>
      <c r="N28" t="str">
        <f t="shared" si="2"/>
        <v>LAD</v>
      </c>
      <c r="O28" s="24" t="str">
        <f t="shared" si="3"/>
        <v>W</v>
      </c>
    </row>
    <row r="29" spans="1:15" x14ac:dyDescent="0.45">
      <c r="A29" s="20" t="str">
        <f>Calc!A29</f>
        <v>2024-03-30</v>
      </c>
      <c r="B29" t="str">
        <f>Calc!B29</f>
        <v>NYM</v>
      </c>
      <c r="C29" t="str">
        <f>Calc!C29</f>
        <v>MIL</v>
      </c>
      <c r="D29" s="25"/>
      <c r="E29" s="25"/>
      <c r="F29">
        <f>Calc!M29</f>
        <v>1499.7593029293687</v>
      </c>
      <c r="G29">
        <f>Calc!N29</f>
        <v>1517.1619188241013</v>
      </c>
      <c r="H29" t="str">
        <f>IF(Calc!O29=Games!I29, Games!B29, IF(Calc!P29=Games!I29, Games!C29, ""))</f>
        <v>NYM</v>
      </c>
      <c r="I29" s="21">
        <f>MAX(Calc!O29:P29)</f>
        <v>0.52611290965138346</v>
      </c>
      <c r="J29" s="22">
        <f t="shared" si="0"/>
        <v>-111.02073054244774</v>
      </c>
      <c r="K29" s="23">
        <f t="shared" si="1"/>
        <v>0.90073267858533801</v>
      </c>
      <c r="L29" s="25">
        <v>6</v>
      </c>
      <c r="M29" s="25">
        <v>7</v>
      </c>
      <c r="N29" t="str">
        <f t="shared" si="2"/>
        <v>MIL</v>
      </c>
      <c r="O29" s="24" t="str">
        <f t="shared" si="3"/>
        <v>L</v>
      </c>
    </row>
    <row r="30" spans="1:15" x14ac:dyDescent="0.45">
      <c r="A30" s="20" t="str">
        <f>Calc!A30</f>
        <v>2024-03-30</v>
      </c>
      <c r="B30" t="str">
        <f>Calc!B30</f>
        <v>CHW</v>
      </c>
      <c r="C30" t="str">
        <f>Calc!C30</f>
        <v>DET</v>
      </c>
      <c r="D30" s="25"/>
      <c r="E30" s="25"/>
      <c r="F30">
        <f>Calc!M30</f>
        <v>1429.1786463033034</v>
      </c>
      <c r="G30">
        <f>Calc!N30</f>
        <v>1481.7249465226566</v>
      </c>
      <c r="H30" t="str">
        <f>IF(Calc!O30=Games!I30, Games!B30, IF(Calc!P30=Games!I30, Games!C30, ""))</f>
        <v>DET</v>
      </c>
      <c r="I30" s="21">
        <f>MAX(Calc!O30:P30)</f>
        <v>0.59617562189566109</v>
      </c>
      <c r="J30" s="22">
        <f t="shared" si="0"/>
        <v>-147.63240017709458</v>
      </c>
      <c r="K30" s="23">
        <f t="shared" si="1"/>
        <v>0.67735808589471924</v>
      </c>
      <c r="L30" s="25">
        <v>6</v>
      </c>
      <c r="M30" s="25">
        <v>7</v>
      </c>
      <c r="N30" t="str">
        <f t="shared" si="2"/>
        <v>DET</v>
      </c>
      <c r="O30" s="24" t="str">
        <f t="shared" si="3"/>
        <v>W</v>
      </c>
    </row>
    <row r="31" spans="1:15" x14ac:dyDescent="0.45">
      <c r="A31" s="20" t="str">
        <f>Calc!A31</f>
        <v>2024-03-30</v>
      </c>
      <c r="B31" t="str">
        <f>Calc!B31</f>
        <v>BAL</v>
      </c>
      <c r="C31" t="str">
        <f>Calc!C31</f>
        <v>LAA</v>
      </c>
      <c r="D31" s="25"/>
      <c r="E31" s="25"/>
      <c r="F31">
        <f>Calc!M31</f>
        <v>1539.1326987671225</v>
      </c>
      <c r="G31">
        <f>Calc!N31</f>
        <v>1470.2833515137077</v>
      </c>
      <c r="H31" t="str">
        <f>IF(Calc!O31=Games!I31, Games!B31, IF(Calc!P31=Games!I31, Games!C31, ""))</f>
        <v>BAL</v>
      </c>
      <c r="I31" s="21">
        <f>MAX(Calc!O31:P31)</f>
        <v>0.60867483773489606</v>
      </c>
      <c r="J31" s="22">
        <f t="shared" si="0"/>
        <v>-155.54196265113873</v>
      </c>
      <c r="K31" s="23">
        <f t="shared" si="1"/>
        <v>0.64291332252433742</v>
      </c>
      <c r="L31" s="25">
        <v>13</v>
      </c>
      <c r="M31" s="25">
        <v>4</v>
      </c>
      <c r="N31" t="str">
        <f t="shared" si="2"/>
        <v>BAL</v>
      </c>
      <c r="O31" s="24" t="str">
        <f t="shared" si="3"/>
        <v>W</v>
      </c>
    </row>
    <row r="32" spans="1:15" x14ac:dyDescent="0.45">
      <c r="A32" s="20" t="str">
        <f>Calc!A32</f>
        <v>2024-03-30</v>
      </c>
      <c r="B32" t="str">
        <f>Calc!B32</f>
        <v>PHI</v>
      </c>
      <c r="C32" t="str">
        <f>Calc!C32</f>
        <v>ATL</v>
      </c>
      <c r="D32" s="25"/>
      <c r="E32" s="25"/>
      <c r="F32">
        <f>Calc!M32</f>
        <v>1532.3725916490771</v>
      </c>
      <c r="G32">
        <f>Calc!N32</f>
        <v>1595.2049174670128</v>
      </c>
      <c r="H32" t="str">
        <f>IF(Calc!O32=Games!I32, Games!B32, IF(Calc!P32=Games!I32, Games!C32, ""))</f>
        <v>ATL</v>
      </c>
      <c r="I32" s="21">
        <f>MAX(Calc!O32:P32)</f>
        <v>0.54707706235104847</v>
      </c>
      <c r="J32" s="22">
        <f t="shared" si="0"/>
        <v>-120.78811137074123</v>
      </c>
      <c r="K32" s="23">
        <f t="shared" si="1"/>
        <v>0.82789604759250512</v>
      </c>
      <c r="L32" s="25">
        <v>4</v>
      </c>
      <c r="M32" s="25">
        <v>12</v>
      </c>
      <c r="N32" t="str">
        <f t="shared" si="2"/>
        <v>ATL</v>
      </c>
      <c r="O32" s="24" t="str">
        <f t="shared" si="3"/>
        <v>W</v>
      </c>
    </row>
    <row r="33" spans="1:15" x14ac:dyDescent="0.45">
      <c r="A33" s="20" t="str">
        <f>Calc!A33</f>
        <v>2024-03-30</v>
      </c>
      <c r="B33" t="str">
        <f>Calc!B33</f>
        <v>OAK</v>
      </c>
      <c r="C33" t="str">
        <f>Calc!C33</f>
        <v>CLE</v>
      </c>
      <c r="D33" s="25"/>
      <c r="E33" s="25"/>
      <c r="F33">
        <f>Calc!M33</f>
        <v>1419.3549986567446</v>
      </c>
      <c r="G33">
        <f>Calc!N33</f>
        <v>1511.6743311646655</v>
      </c>
      <c r="H33" t="str">
        <f>IF(Calc!O33=Games!I33, Games!B33, IF(Calc!P33=Games!I33, Games!C33, ""))</f>
        <v>CLE</v>
      </c>
      <c r="I33" s="21">
        <f>MAX(Calc!O33:P33)</f>
        <v>0.62671163703110044</v>
      </c>
      <c r="J33" s="22">
        <f t="shared" si="0"/>
        <v>-167.88941183342348</v>
      </c>
      <c r="K33" s="23">
        <f t="shared" si="1"/>
        <v>0.59563017648318406</v>
      </c>
      <c r="L33" s="25">
        <v>3</v>
      </c>
      <c r="M33" s="25">
        <v>12</v>
      </c>
      <c r="N33" t="str">
        <f t="shared" si="2"/>
        <v>CLE</v>
      </c>
      <c r="O33" s="24" t="str">
        <f t="shared" si="3"/>
        <v>W</v>
      </c>
    </row>
    <row r="34" spans="1:15" x14ac:dyDescent="0.45">
      <c r="A34" s="20" t="str">
        <f>Calc!A34</f>
        <v>2024-03-30</v>
      </c>
      <c r="B34" t="str">
        <f>Calc!B34</f>
        <v>CIN</v>
      </c>
      <c r="C34" t="str">
        <f>Calc!C34</f>
        <v>WAS</v>
      </c>
      <c r="D34" s="25"/>
      <c r="E34" s="25"/>
      <c r="F34">
        <f>Calc!M34</f>
        <v>1500.278005841265</v>
      </c>
      <c r="G34">
        <f>Calc!N34</f>
        <v>1418.706103080415</v>
      </c>
      <c r="H34" t="str">
        <f>IF(Calc!O34=Games!I34, Games!B34, IF(Calc!P34=Games!I34, Games!C34, ""))</f>
        <v>CIN</v>
      </c>
      <c r="I34" s="21">
        <f>MAX(Calc!O34:P34)</f>
        <v>0.60833649446299354</v>
      </c>
      <c r="J34" s="22">
        <f t="shared" si="0"/>
        <v>-155.32120962582627</v>
      </c>
      <c r="K34" s="23">
        <f t="shared" si="1"/>
        <v>0.64382707449229359</v>
      </c>
      <c r="L34" s="25">
        <v>6</v>
      </c>
      <c r="M34" s="25">
        <v>7</v>
      </c>
      <c r="N34" t="str">
        <f t="shared" si="2"/>
        <v>WAS</v>
      </c>
      <c r="O34" s="24" t="str">
        <f t="shared" si="3"/>
        <v>L</v>
      </c>
    </row>
    <row r="35" spans="1:15" x14ac:dyDescent="0.45">
      <c r="A35" s="20" t="str">
        <f>Calc!A35</f>
        <v>2024-03-30</v>
      </c>
      <c r="B35" t="str">
        <f>Calc!B35</f>
        <v>TBR</v>
      </c>
      <c r="C35" t="str">
        <f>Calc!C35</f>
        <v>TOR</v>
      </c>
      <c r="D35" s="25"/>
      <c r="E35" s="25"/>
      <c r="F35">
        <f>Calc!M35</f>
        <v>1536.1641975590701</v>
      </c>
      <c r="G35">
        <f>Calc!N35</f>
        <v>1537.9574591686398</v>
      </c>
      <c r="H35" t="str">
        <f>IF(Calc!O35=Games!I35, Games!B35, IF(Calc!P35=Games!I35, Games!C35, ""))</f>
        <v>TBR</v>
      </c>
      <c r="I35" s="21">
        <f>MAX(Calc!O35:P35)</f>
        <v>0.55958147417259618</v>
      </c>
      <c r="J35" s="22">
        <f t="shared" si="0"/>
        <v>-127.05675201135641</v>
      </c>
      <c r="K35" s="23">
        <f t="shared" si="1"/>
        <v>0.78704986879455208</v>
      </c>
      <c r="L35" s="25">
        <v>5</v>
      </c>
      <c r="M35" s="25">
        <v>1</v>
      </c>
      <c r="N35" t="str">
        <f t="shared" si="2"/>
        <v>TBR</v>
      </c>
      <c r="O35" s="24" t="str">
        <f t="shared" si="3"/>
        <v>W</v>
      </c>
    </row>
    <row r="36" spans="1:15" x14ac:dyDescent="0.45">
      <c r="A36" s="20" t="str">
        <f>Calc!A36</f>
        <v>2024-03-30</v>
      </c>
      <c r="B36" t="str">
        <f>Calc!B36</f>
        <v>KCR</v>
      </c>
      <c r="C36" t="str">
        <f>Calc!C36</f>
        <v>MIN</v>
      </c>
      <c r="D36" s="25"/>
      <c r="E36" s="25"/>
      <c r="F36">
        <f>Calc!M36</f>
        <v>1450.7673505432206</v>
      </c>
      <c r="G36">
        <f>Calc!N36</f>
        <v>1540.2661963123794</v>
      </c>
      <c r="H36" t="str">
        <f>IF(Calc!O36=Games!I36, Games!B36, IF(Calc!P36=Games!I36, Games!C36, ""))</f>
        <v>MIN</v>
      </c>
      <c r="I36" s="21">
        <f>MAX(Calc!O36:P36)</f>
        <v>0.53098260405110875</v>
      </c>
      <c r="J36" s="22">
        <f t="shared" si="0"/>
        <v>-113.21170784654007</v>
      </c>
      <c r="K36" s="23">
        <f t="shared" si="1"/>
        <v>0.88330086969053845</v>
      </c>
      <c r="L36" s="25">
        <v>1</v>
      </c>
      <c r="M36" s="25">
        <v>5</v>
      </c>
      <c r="N36" t="str">
        <f t="shared" si="2"/>
        <v>MIN</v>
      </c>
      <c r="O36" s="24" t="str">
        <f t="shared" si="3"/>
        <v>W</v>
      </c>
    </row>
    <row r="37" spans="1:15" x14ac:dyDescent="0.45">
      <c r="A37" s="20" t="str">
        <f>Calc!A37</f>
        <v>2024-03-30</v>
      </c>
      <c r="B37" t="str">
        <f>Calc!B37</f>
        <v>MIA</v>
      </c>
      <c r="C37" t="str">
        <f>Calc!C37</f>
        <v>PIT</v>
      </c>
      <c r="D37" s="25"/>
      <c r="E37" s="25"/>
      <c r="F37">
        <f>Calc!M37</f>
        <v>1477.5725983177135</v>
      </c>
      <c r="G37">
        <f>Calc!N37</f>
        <v>1479.2675648332363</v>
      </c>
      <c r="H37" t="str">
        <f>IF(Calc!O37=Games!I37, Games!B37, IF(Calc!P37=Games!I37, Games!C37, ""))</f>
        <v>MIA</v>
      </c>
      <c r="I37" s="21">
        <f>MAX(Calc!O37:P37)</f>
        <v>0.52043658344968458</v>
      </c>
      <c r="J37" s="22">
        <f t="shared" si="0"/>
        <v>-108.5229951845338</v>
      </c>
      <c r="K37" s="23">
        <f t="shared" si="1"/>
        <v>0.92146369375411008</v>
      </c>
      <c r="L37" s="25">
        <v>3</v>
      </c>
      <c r="M37" s="25">
        <v>9</v>
      </c>
      <c r="N37" t="str">
        <f t="shared" si="2"/>
        <v>PIT</v>
      </c>
      <c r="O37" s="24" t="str">
        <f t="shared" si="3"/>
        <v>L</v>
      </c>
    </row>
    <row r="38" spans="1:15" x14ac:dyDescent="0.45">
      <c r="A38" s="20" t="str">
        <f>Calc!A38</f>
        <v>2024-03-30</v>
      </c>
      <c r="B38" t="str">
        <f>Calc!B38</f>
        <v>TEX</v>
      </c>
      <c r="C38" t="str">
        <f>Calc!C38</f>
        <v>CHC</v>
      </c>
      <c r="D38" s="25"/>
      <c r="E38" s="25"/>
      <c r="F38">
        <f>Calc!M38</f>
        <v>1532.1157375386715</v>
      </c>
      <c r="G38">
        <f>Calc!N38</f>
        <v>1509.5437003422285</v>
      </c>
      <c r="H38" t="str">
        <f>IF(Calc!O38=Games!I38, Games!B38, IF(Calc!P38=Games!I38, Games!C38, ""))</f>
        <v>TEX</v>
      </c>
      <c r="I38" s="21">
        <f>MAX(Calc!O38:P38)</f>
        <v>0.56408371707050387</v>
      </c>
      <c r="J38" s="22">
        <f t="shared" si="0"/>
        <v>-129.401845987418</v>
      </c>
      <c r="K38" s="23">
        <f t="shared" si="1"/>
        <v>0.77278650267263727</v>
      </c>
      <c r="L38" s="25">
        <v>11</v>
      </c>
      <c r="M38" s="25">
        <v>2</v>
      </c>
      <c r="N38" t="str">
        <f t="shared" si="2"/>
        <v>TEX</v>
      </c>
      <c r="O38" s="24" t="str">
        <f t="shared" si="3"/>
        <v>W</v>
      </c>
    </row>
    <row r="39" spans="1:15" x14ac:dyDescent="0.45">
      <c r="A39" s="20" t="str">
        <f>Calc!A39</f>
        <v>2024-03-30</v>
      </c>
      <c r="B39" t="str">
        <f>Calc!B39</f>
        <v>SDP</v>
      </c>
      <c r="C39" t="str">
        <f>Calc!C39</f>
        <v>SFG</v>
      </c>
      <c r="D39" s="25"/>
      <c r="E39" s="25"/>
      <c r="F39">
        <f>Calc!M39</f>
        <v>1508.5309127808609</v>
      </c>
      <c r="G39">
        <f>Calc!N39</f>
        <v>1501.7843135490382</v>
      </c>
      <c r="H39" t="str">
        <f>IF(Calc!O39=Games!I39, Games!B39, IF(Calc!P39=Games!I39, Games!C39, ""))</f>
        <v>SDP</v>
      </c>
      <c r="I39" s="21">
        <f>MAX(Calc!O39:P39)</f>
        <v>0.52432779964793341</v>
      </c>
      <c r="J39" s="22">
        <f t="shared" si="0"/>
        <v>-110.22880867535555</v>
      </c>
      <c r="K39" s="23">
        <f t="shared" si="1"/>
        <v>0.9072038535272452</v>
      </c>
      <c r="L39" s="25">
        <v>6</v>
      </c>
      <c r="M39" s="25">
        <v>9</v>
      </c>
      <c r="N39" t="str">
        <f t="shared" si="2"/>
        <v>SFG</v>
      </c>
      <c r="O39" s="24" t="str">
        <f t="shared" si="3"/>
        <v>L</v>
      </c>
    </row>
    <row r="40" spans="1:15" x14ac:dyDescent="0.45">
      <c r="A40" s="20" t="str">
        <f>Calc!A40</f>
        <v>2024-03-30</v>
      </c>
      <c r="B40" t="str">
        <f>Calc!B40</f>
        <v>HOU</v>
      </c>
      <c r="C40" t="str">
        <f>Calc!C40</f>
        <v>NYY</v>
      </c>
      <c r="D40" s="25"/>
      <c r="E40" s="25"/>
      <c r="F40">
        <f>Calc!M40</f>
        <v>1549.2078854753943</v>
      </c>
      <c r="G40">
        <f>Calc!N40</f>
        <v>1549.4704249707156</v>
      </c>
      <c r="H40" t="str">
        <f>IF(Calc!O40=Games!I40, Games!B40, IF(Calc!P40=Games!I40, Games!C40, ""))</f>
        <v>NYY</v>
      </c>
      <c r="I40" s="21">
        <f>MAX(Calc!O40:P40)</f>
        <v>0.52078598789854846</v>
      </c>
      <c r="J40" s="22">
        <f t="shared" si="0"/>
        <v>-108.67503343960985</v>
      </c>
      <c r="K40" s="23">
        <f t="shared" si="1"/>
        <v>0.92017455007795768</v>
      </c>
      <c r="L40" s="25">
        <v>3</v>
      </c>
      <c r="M40" s="25">
        <v>5</v>
      </c>
      <c r="N40" t="str">
        <f t="shared" si="2"/>
        <v>NYY</v>
      </c>
      <c r="O40" s="24" t="str">
        <f t="shared" si="3"/>
        <v>W</v>
      </c>
    </row>
    <row r="41" spans="1:15" x14ac:dyDescent="0.45">
      <c r="A41" s="20" t="str">
        <f>Calc!A41</f>
        <v>2024-03-30</v>
      </c>
      <c r="B41" t="str">
        <f>Calc!B41</f>
        <v>ARI</v>
      </c>
      <c r="C41" t="str">
        <f>Calc!C41</f>
        <v>COL</v>
      </c>
      <c r="D41" s="25"/>
      <c r="E41" s="25"/>
      <c r="F41">
        <f>Calc!M41</f>
        <v>1524.4645776237355</v>
      </c>
      <c r="G41">
        <f>Calc!N41</f>
        <v>1411.8559157621846</v>
      </c>
      <c r="H41" t="str">
        <f>IF(Calc!O41=Games!I41, Games!B41, IF(Calc!P41=Games!I41, Games!C41, ""))</f>
        <v>ARI</v>
      </c>
      <c r="I41" s="21">
        <f>MAX(Calc!O41:P41)</f>
        <v>0.68192739319493278</v>
      </c>
      <c r="J41" s="22">
        <f t="shared" si="0"/>
        <v>-214.3936254192605</v>
      </c>
      <c r="K41" s="23">
        <f t="shared" si="1"/>
        <v>0.46643177848428835</v>
      </c>
      <c r="L41" s="25">
        <v>4</v>
      </c>
      <c r="M41" s="25">
        <v>9</v>
      </c>
      <c r="N41" t="str">
        <f t="shared" si="2"/>
        <v>COL</v>
      </c>
      <c r="O41" s="24" t="str">
        <f t="shared" si="3"/>
        <v>L</v>
      </c>
    </row>
    <row r="42" spans="1:15" x14ac:dyDescent="0.45">
      <c r="A42" s="20" t="str">
        <f>Calc!A42</f>
        <v>2024-03-30</v>
      </c>
      <c r="B42" t="str">
        <f>Calc!B42</f>
        <v>LAD</v>
      </c>
      <c r="C42" t="str">
        <f>Calc!C42</f>
        <v>STL</v>
      </c>
      <c r="D42" s="25" t="s">
        <v>254</v>
      </c>
      <c r="E42" s="25" t="s">
        <v>428</v>
      </c>
      <c r="F42">
        <f>Calc!M42</f>
        <v>1647.9866710987108</v>
      </c>
      <c r="G42">
        <f>Calc!N42</f>
        <v>1520.4170223931201</v>
      </c>
      <c r="H42" t="str">
        <f>IF(Calc!O42=Games!I42, Games!B42, IF(Calc!P42=Games!I42, Games!C42, ""))</f>
        <v>LAD</v>
      </c>
      <c r="I42" s="21">
        <f>MAX(Calc!O42:P42)</f>
        <v>0.69708612189191443</v>
      </c>
      <c r="J42" s="22">
        <f t="shared" si="0"/>
        <v>-230.12683547076722</v>
      </c>
      <c r="K42" s="23">
        <f t="shared" si="1"/>
        <v>0.43454297624799565</v>
      </c>
      <c r="L42" s="25">
        <v>5</v>
      </c>
      <c r="M42" s="25">
        <v>6</v>
      </c>
      <c r="N42" t="str">
        <f t="shared" si="2"/>
        <v>STL</v>
      </c>
      <c r="O42" s="24" t="str">
        <f t="shared" si="3"/>
        <v>L</v>
      </c>
    </row>
    <row r="43" spans="1:15" x14ac:dyDescent="0.45">
      <c r="A43" s="20" t="str">
        <f>Calc!A43</f>
        <v>2024-03-30</v>
      </c>
      <c r="B43" t="str">
        <f>Calc!B43</f>
        <v>SEA</v>
      </c>
      <c r="C43" t="str">
        <f>Calc!C43</f>
        <v>BOS</v>
      </c>
      <c r="D43" s="25"/>
      <c r="E43" s="25"/>
      <c r="F43">
        <f>Calc!M43</f>
        <v>1525.3902338800979</v>
      </c>
      <c r="G43">
        <f>Calc!N43</f>
        <v>1501.080875285412</v>
      </c>
      <c r="H43" t="str">
        <f>IF(Calc!O43=Games!I43, Games!B43, IF(Calc!P43=Games!I43, Games!C43, ""))</f>
        <v>SEA</v>
      </c>
      <c r="I43" s="21">
        <f>MAX(Calc!O43:P43)</f>
        <v>0.54616295762512113</v>
      </c>
      <c r="J43" s="22">
        <f t="shared" si="0"/>
        <v>-120.34340669221511</v>
      </c>
      <c r="K43" s="23">
        <f t="shared" si="1"/>
        <v>0.8309553697092481</v>
      </c>
      <c r="L43" s="25">
        <v>4</v>
      </c>
      <c r="M43" s="25">
        <v>3</v>
      </c>
      <c r="N43" t="str">
        <f t="shared" si="2"/>
        <v>SEA</v>
      </c>
      <c r="O43" s="24" t="str">
        <f t="shared" si="3"/>
        <v>W</v>
      </c>
    </row>
    <row r="44" spans="1:15" x14ac:dyDescent="0.45">
      <c r="A44" s="20" t="str">
        <f>Calc!A44</f>
        <v>2024-03-31</v>
      </c>
      <c r="B44" t="str">
        <f>Calc!B44</f>
        <v>BAL</v>
      </c>
      <c r="C44" t="str">
        <f>Calc!C44</f>
        <v>LAA</v>
      </c>
      <c r="D44" s="25"/>
      <c r="E44" s="25"/>
      <c r="F44">
        <f>Calc!M44</f>
        <v>1543.0459503897735</v>
      </c>
      <c r="G44">
        <f>Calc!N44</f>
        <v>1466.3700998910567</v>
      </c>
      <c r="H44" t="str">
        <f>IF(Calc!O44=Games!I44, Games!B44, IF(Calc!P44=Games!I44, Games!C44, ""))</f>
        <v>BAL</v>
      </c>
      <c r="I44" s="21">
        <f>MAX(Calc!O44:P44)</f>
        <v>0.61945777237726896</v>
      </c>
      <c r="J44" s="22">
        <f t="shared" si="0"/>
        <v>-162.78292589157763</v>
      </c>
      <c r="K44" s="23">
        <f t="shared" si="1"/>
        <v>0.61431504227049882</v>
      </c>
      <c r="L44" s="25">
        <v>1</v>
      </c>
      <c r="M44" s="25">
        <v>4</v>
      </c>
      <c r="N44" t="str">
        <f t="shared" si="2"/>
        <v>LAA</v>
      </c>
      <c r="O44" s="24" t="str">
        <f t="shared" si="3"/>
        <v>L</v>
      </c>
    </row>
    <row r="45" spans="1:15" x14ac:dyDescent="0.45">
      <c r="A45" s="20" t="str">
        <f>Calc!A45</f>
        <v>2024-03-31</v>
      </c>
      <c r="B45" t="str">
        <f>Calc!B45</f>
        <v>PHI</v>
      </c>
      <c r="C45" t="str">
        <f>Calc!C45</f>
        <v>ATL</v>
      </c>
      <c r="D45" s="25"/>
      <c r="E45" s="25"/>
      <c r="F45">
        <f>Calc!M45</f>
        <v>1527.8433622725877</v>
      </c>
      <c r="G45">
        <f>Calc!N45</f>
        <v>1599.7341468435022</v>
      </c>
      <c r="H45" t="str">
        <f>IF(Calc!O45=Games!I45, Games!B45, IF(Calc!P45=Games!I45, Games!C45, ""))</f>
        <v>ATL</v>
      </c>
      <c r="I45" s="21">
        <f>MAX(Calc!O45:P45)</f>
        <v>0.55963458974283764</v>
      </c>
      <c r="J45" s="22">
        <f t="shared" si="0"/>
        <v>-127.08413892363279</v>
      </c>
      <c r="K45" s="23">
        <f t="shared" si="1"/>
        <v>0.78688025781165227</v>
      </c>
      <c r="L45" s="25">
        <v>5</v>
      </c>
      <c r="M45" s="25">
        <v>4</v>
      </c>
      <c r="N45" t="str">
        <f t="shared" si="2"/>
        <v>PHI</v>
      </c>
      <c r="O45" s="24" t="str">
        <f t="shared" si="3"/>
        <v>L</v>
      </c>
    </row>
    <row r="46" spans="1:15" x14ac:dyDescent="0.45">
      <c r="A46" s="20" t="str">
        <f>Calc!A46</f>
        <v>2024-03-31</v>
      </c>
      <c r="B46" t="str">
        <f>Calc!B46</f>
        <v>CIN</v>
      </c>
      <c r="C46" t="str">
        <f>Calc!C46</f>
        <v>WAS</v>
      </c>
      <c r="D46" s="25"/>
      <c r="E46" s="25"/>
      <c r="F46">
        <f>Calc!M46</f>
        <v>1494.1946408966351</v>
      </c>
      <c r="G46">
        <f>Calc!N46</f>
        <v>1424.7894680250449</v>
      </c>
      <c r="H46" t="str">
        <f>IF(Calc!O46=Games!I46, Games!B46, IF(Calc!P46=Games!I46, Games!C46, ""))</f>
        <v>CIN</v>
      </c>
      <c r="I46" s="21">
        <f>MAX(Calc!O46:P46)</f>
        <v>0.5916298772563825</v>
      </c>
      <c r="J46" s="22">
        <f t="shared" si="0"/>
        <v>-144.87589671877612</v>
      </c>
      <c r="K46" s="23">
        <f t="shared" si="1"/>
        <v>0.69024594335463296</v>
      </c>
      <c r="L46" s="25">
        <v>6</v>
      </c>
      <c r="M46" s="25">
        <v>5</v>
      </c>
      <c r="N46" t="str">
        <f t="shared" si="2"/>
        <v>CIN</v>
      </c>
      <c r="O46" s="24" t="str">
        <f t="shared" si="3"/>
        <v>W</v>
      </c>
    </row>
    <row r="47" spans="1:15" x14ac:dyDescent="0.45">
      <c r="A47" s="20" t="str">
        <f>Calc!A47</f>
        <v>2024-03-31</v>
      </c>
      <c r="B47" t="str">
        <f>Calc!B47</f>
        <v>TBR</v>
      </c>
      <c r="C47" t="str">
        <f>Calc!C47</f>
        <v>TOR</v>
      </c>
      <c r="D47" s="25"/>
      <c r="E47" s="25"/>
      <c r="F47">
        <f>Calc!M47</f>
        <v>1540.5683828173442</v>
      </c>
      <c r="G47">
        <f>Calc!N47</f>
        <v>1533.5532739103658</v>
      </c>
      <c r="H47" t="str">
        <f>IF(Calc!O47=Games!I47, Games!B47, IF(Calc!P47=Games!I47, Games!C47, ""))</f>
        <v>TBR</v>
      </c>
      <c r="I47" s="21">
        <f>MAX(Calc!O47:P47)</f>
        <v>0.57225634371167156</v>
      </c>
      <c r="J47" s="22">
        <f t="shared" si="0"/>
        <v>-133.78488150527514</v>
      </c>
      <c r="K47" s="23">
        <f t="shared" si="1"/>
        <v>0.74746861435204093</v>
      </c>
      <c r="L47" s="25">
        <v>2</v>
      </c>
      <c r="M47" s="25">
        <v>9</v>
      </c>
      <c r="N47" t="str">
        <f t="shared" si="2"/>
        <v>TOR</v>
      </c>
      <c r="O47" s="24" t="str">
        <f t="shared" si="3"/>
        <v>L</v>
      </c>
    </row>
    <row r="48" spans="1:15" x14ac:dyDescent="0.45">
      <c r="A48" s="20" t="str">
        <f>Calc!A48</f>
        <v>2024-03-31</v>
      </c>
      <c r="B48" t="str">
        <f>Calc!B48</f>
        <v>MIA</v>
      </c>
      <c r="C48" t="str">
        <f>Calc!C48</f>
        <v>PIT</v>
      </c>
      <c r="D48" s="25"/>
      <c r="E48" s="25"/>
      <c r="F48">
        <f>Calc!M48</f>
        <v>1472.3682324832166</v>
      </c>
      <c r="G48">
        <f>Calc!N48</f>
        <v>1484.4719306677332</v>
      </c>
      <c r="H48" t="str">
        <f>IF(Calc!O48=Games!I48, Games!B48, IF(Calc!P48=Games!I48, Games!C48, ""))</f>
        <v>MIA</v>
      </c>
      <c r="I48" s="21">
        <f>MAX(Calc!O48:P48)</f>
        <v>0.50546423830122633</v>
      </c>
      <c r="J48" s="22">
        <f t="shared" si="0"/>
        <v>-102.2098455660542</v>
      </c>
      <c r="K48" s="23">
        <f t="shared" si="1"/>
        <v>0.97837932780530368</v>
      </c>
      <c r="L48" s="25">
        <v>7</v>
      </c>
      <c r="M48" s="25">
        <v>9</v>
      </c>
      <c r="N48" t="str">
        <f t="shared" si="2"/>
        <v>PIT</v>
      </c>
      <c r="O48" s="24" t="str">
        <f t="shared" si="3"/>
        <v>L</v>
      </c>
    </row>
    <row r="49" spans="1:15" x14ac:dyDescent="0.45">
      <c r="A49" s="20" t="str">
        <f>Calc!A49</f>
        <v>2024-03-31</v>
      </c>
      <c r="B49" t="str">
        <f>Calc!B49</f>
        <v>NYM</v>
      </c>
      <c r="C49" t="str">
        <f>Calc!C49</f>
        <v>MIL</v>
      </c>
      <c r="D49" s="25"/>
      <c r="E49" s="25"/>
      <c r="F49">
        <f>Calc!M49</f>
        <v>1494.4981738328549</v>
      </c>
      <c r="G49">
        <f>Calc!N49</f>
        <v>1522.4230479206151</v>
      </c>
      <c r="H49" t="str">
        <f>IF(Calc!O49=Games!I49, Games!B49, IF(Calc!P49=Games!I49, Games!C49, ""))</f>
        <v>NYM</v>
      </c>
      <c r="I49" s="21">
        <f>MAX(Calc!O49:P49)</f>
        <v>0.51103555289928115</v>
      </c>
      <c r="J49" s="22">
        <f t="shared" si="0"/>
        <v>-104.51384674886516</v>
      </c>
      <c r="K49" s="23">
        <f t="shared" si="1"/>
        <v>0.95681101701565507</v>
      </c>
      <c r="L49" s="25">
        <v>1</v>
      </c>
      <c r="M49" s="25">
        <v>4</v>
      </c>
      <c r="N49" t="str">
        <f t="shared" si="2"/>
        <v>MIL</v>
      </c>
      <c r="O49" s="24" t="str">
        <f t="shared" si="3"/>
        <v>L</v>
      </c>
    </row>
    <row r="50" spans="1:15" x14ac:dyDescent="0.45">
      <c r="A50" s="20" t="str">
        <f>Calc!A50</f>
        <v>2024-03-31</v>
      </c>
      <c r="B50" t="str">
        <f>Calc!B50</f>
        <v>KCR</v>
      </c>
      <c r="C50" t="str">
        <f>Calc!C50</f>
        <v>MIN</v>
      </c>
      <c r="D50" s="25"/>
      <c r="E50" s="25"/>
      <c r="F50">
        <f>Calc!M50</f>
        <v>1446.0771765837317</v>
      </c>
      <c r="G50">
        <f>Calc!N50</f>
        <v>1544.9563702718683</v>
      </c>
      <c r="H50" t="str">
        <f>IF(Calc!O50=Games!I50, Games!B50, IF(Calc!P50=Games!I50, Games!C50, ""))</f>
        <v>MIN</v>
      </c>
      <c r="I50" s="21">
        <f>MAX(Calc!O50:P50)</f>
        <v>0.5435359425629126</v>
      </c>
      <c r="J50" s="22">
        <f t="shared" si="0"/>
        <v>-119.07529929403609</v>
      </c>
      <c r="K50" s="23">
        <f t="shared" si="1"/>
        <v>0.83980473358347063</v>
      </c>
      <c r="L50" s="25">
        <v>11</v>
      </c>
      <c r="M50" s="25">
        <v>0</v>
      </c>
      <c r="N50" t="str">
        <f t="shared" si="2"/>
        <v>KCR</v>
      </c>
      <c r="O50" s="24" t="str">
        <f t="shared" si="3"/>
        <v>L</v>
      </c>
    </row>
    <row r="51" spans="1:15" x14ac:dyDescent="0.45">
      <c r="A51" s="20" t="str">
        <f>Calc!A51</f>
        <v>2024-03-31</v>
      </c>
      <c r="B51" t="str">
        <f>Calc!B51</f>
        <v>CHW</v>
      </c>
      <c r="C51" t="str">
        <f>Calc!C51</f>
        <v>DET</v>
      </c>
      <c r="D51" s="25"/>
      <c r="E51" s="25"/>
      <c r="F51">
        <f>Calc!M51</f>
        <v>1425.14040252226</v>
      </c>
      <c r="G51">
        <f>Calc!N51</f>
        <v>1485.7631903037</v>
      </c>
      <c r="H51" t="str">
        <f>IF(Calc!O51=Games!I51, Games!B51, IF(Calc!P51=Games!I51, Games!C51, ""))</f>
        <v>DET</v>
      </c>
      <c r="I51" s="21">
        <f>MAX(Calc!O51:P51)</f>
        <v>0.60749522852578564</v>
      </c>
      <c r="J51" s="22">
        <f t="shared" si="0"/>
        <v>-154.77397287275909</v>
      </c>
      <c r="K51" s="23">
        <f t="shared" si="1"/>
        <v>0.64610346393453888</v>
      </c>
      <c r="L51" s="25">
        <v>2</v>
      </c>
      <c r="M51" s="25">
        <v>3</v>
      </c>
      <c r="N51" t="str">
        <f t="shared" si="2"/>
        <v>DET</v>
      </c>
      <c r="O51" s="24" t="str">
        <f t="shared" si="3"/>
        <v>W</v>
      </c>
    </row>
    <row r="52" spans="1:15" x14ac:dyDescent="0.45">
      <c r="A52" s="20" t="str">
        <f>Calc!A52</f>
        <v>2024-03-31</v>
      </c>
      <c r="B52" t="str">
        <f>Calc!B52</f>
        <v>HOU</v>
      </c>
      <c r="C52" t="str">
        <f>Calc!C52</f>
        <v>NYY</v>
      </c>
      <c r="D52" s="25"/>
      <c r="E52" s="25"/>
      <c r="F52">
        <f>Calc!M52</f>
        <v>1544.4157453543799</v>
      </c>
      <c r="G52">
        <f>Calc!N52</f>
        <v>1554.26256509173</v>
      </c>
      <c r="H52" t="str">
        <f>IF(Calc!O52=Games!I52, Games!B52, IF(Calc!P52=Games!I52, Games!C52, ""))</f>
        <v>NYY</v>
      </c>
      <c r="I52" s="21">
        <f>MAX(Calc!O52:P52)</f>
        <v>0.53457508305277102</v>
      </c>
      <c r="J52" s="22">
        <f t="shared" si="0"/>
        <v>-114.8574267486806</v>
      </c>
      <c r="K52" s="23">
        <f t="shared" si="1"/>
        <v>0.87064461420339745</v>
      </c>
      <c r="L52" s="25">
        <v>3</v>
      </c>
      <c r="M52" s="25">
        <v>4</v>
      </c>
      <c r="N52" t="str">
        <f t="shared" si="2"/>
        <v>NYY</v>
      </c>
      <c r="O52" s="24" t="str">
        <f t="shared" si="3"/>
        <v>W</v>
      </c>
    </row>
    <row r="53" spans="1:15" x14ac:dyDescent="0.45">
      <c r="A53" s="20" t="str">
        <f>Calc!A53</f>
        <v>2024-03-31</v>
      </c>
      <c r="B53" t="str">
        <f>Calc!B53</f>
        <v>TEX</v>
      </c>
      <c r="C53" t="str">
        <f>Calc!C53</f>
        <v>CHC</v>
      </c>
      <c r="D53" s="25"/>
      <c r="E53" s="25"/>
      <c r="F53">
        <f>Calc!M53</f>
        <v>1536.4749003679665</v>
      </c>
      <c r="G53">
        <f>Calc!N53</f>
        <v>1505.1845375129335</v>
      </c>
      <c r="H53" t="str">
        <f>IF(Calc!O53=Games!I53, Games!B53, IF(Calc!P53=Games!I53, Games!C53, ""))</f>
        <v>TEX</v>
      </c>
      <c r="I53" s="21">
        <f>MAX(Calc!O53:P53)</f>
        <v>0.5765546684092685</v>
      </c>
      <c r="J53" s="22">
        <f t="shared" si="0"/>
        <v>-136.15799381784666</v>
      </c>
      <c r="K53" s="23">
        <f t="shared" si="1"/>
        <v>0.7344409035122893</v>
      </c>
      <c r="L53" s="25">
        <v>5</v>
      </c>
      <c r="M53" s="25">
        <v>9</v>
      </c>
      <c r="N53" t="str">
        <f t="shared" si="2"/>
        <v>CHC</v>
      </c>
      <c r="O53" s="24" t="str">
        <f t="shared" si="3"/>
        <v>L</v>
      </c>
    </row>
    <row r="54" spans="1:15" x14ac:dyDescent="0.45">
      <c r="A54" s="20" t="str">
        <f>Calc!A54</f>
        <v>2024-03-31</v>
      </c>
      <c r="B54" t="str">
        <f>Calc!B54</f>
        <v>OAK</v>
      </c>
      <c r="C54" t="str">
        <f>Calc!C54</f>
        <v>CLE</v>
      </c>
      <c r="D54" s="25"/>
      <c r="E54" s="25"/>
      <c r="F54">
        <f>Calc!M54</f>
        <v>1415.6221150270555</v>
      </c>
      <c r="G54">
        <f>Calc!N54</f>
        <v>1515.4072147943546</v>
      </c>
      <c r="H54" t="str">
        <f>IF(Calc!O54=Games!I54, Games!B54, IF(Calc!P54=Games!I54, Games!C54, ""))</f>
        <v>CLE</v>
      </c>
      <c r="I54" s="21">
        <f>MAX(Calc!O54:P54)</f>
        <v>0.6366743630893249</v>
      </c>
      <c r="J54" s="22">
        <f t="shared" si="0"/>
        <v>-175.23518805414039</v>
      </c>
      <c r="K54" s="23">
        <f t="shared" si="1"/>
        <v>0.57066164113741902</v>
      </c>
      <c r="L54" s="25">
        <v>4</v>
      </c>
      <c r="M54" s="25">
        <v>3</v>
      </c>
      <c r="N54" t="str">
        <f t="shared" si="2"/>
        <v>OAK</v>
      </c>
      <c r="O54" s="24" t="str">
        <f t="shared" si="3"/>
        <v>L</v>
      </c>
    </row>
    <row r="55" spans="1:15" x14ac:dyDescent="0.45">
      <c r="A55" s="20" t="str">
        <f>Calc!A55</f>
        <v>2024-03-31</v>
      </c>
      <c r="B55" t="str">
        <f>Calc!B55</f>
        <v>ARI</v>
      </c>
      <c r="C55" t="str">
        <f>Calc!C55</f>
        <v>COL</v>
      </c>
      <c r="D55" s="25"/>
      <c r="E55" s="25"/>
      <c r="F55">
        <f>Calc!M55</f>
        <v>1517.6453036917862</v>
      </c>
      <c r="G55">
        <f>Calc!N55</f>
        <v>1418.6751896941339</v>
      </c>
      <c r="H55" t="str">
        <f>IF(Calc!O55=Games!I55, Games!B55, IF(Calc!P55=Games!I55, Games!C55, ""))</f>
        <v>ARI</v>
      </c>
      <c r="I55" s="21">
        <f>MAX(Calc!O55:P55)</f>
        <v>0.66401450585470423</v>
      </c>
      <c r="J55" s="22">
        <f t="shared" si="0"/>
        <v>-197.63189703885058</v>
      </c>
      <c r="K55" s="23">
        <f t="shared" si="1"/>
        <v>0.50599119625078515</v>
      </c>
      <c r="L55" s="25">
        <v>5</v>
      </c>
      <c r="M55" s="25">
        <v>1</v>
      </c>
      <c r="N55" t="str">
        <f t="shared" si="2"/>
        <v>ARI</v>
      </c>
      <c r="O55" s="24" t="str">
        <f t="shared" si="3"/>
        <v>W</v>
      </c>
    </row>
    <row r="56" spans="1:15" x14ac:dyDescent="0.45">
      <c r="A56" s="20" t="str">
        <f>Calc!A56</f>
        <v>2024-03-31</v>
      </c>
      <c r="B56" t="str">
        <f>Calc!B56</f>
        <v>SEA</v>
      </c>
      <c r="C56" t="str">
        <f>Calc!C56</f>
        <v>BOS</v>
      </c>
      <c r="D56" s="25"/>
      <c r="E56" s="25"/>
      <c r="F56">
        <f>Calc!M56</f>
        <v>1529.9286043038467</v>
      </c>
      <c r="G56">
        <f>Calc!N56</f>
        <v>1496.5425048616632</v>
      </c>
      <c r="H56" t="str">
        <f>IF(Calc!O56=Games!I56, Games!B56, IF(Calc!P56=Games!I56, Games!C56, ""))</f>
        <v>SEA</v>
      </c>
      <c r="I56" s="21">
        <f>MAX(Calc!O56:P56)</f>
        <v>0.55913507396183626</v>
      </c>
      <c r="J56" s="22">
        <f t="shared" si="0"/>
        <v>-126.82684444564646</v>
      </c>
      <c r="K56" s="23">
        <f t="shared" si="1"/>
        <v>0.78847660711811296</v>
      </c>
      <c r="L56" s="25">
        <v>1</v>
      </c>
      <c r="M56" s="25">
        <v>5</v>
      </c>
      <c r="N56" t="str">
        <f t="shared" si="2"/>
        <v>BOS</v>
      </c>
      <c r="O56" s="24" t="str">
        <f t="shared" si="3"/>
        <v>L</v>
      </c>
    </row>
    <row r="57" spans="1:15" x14ac:dyDescent="0.45">
      <c r="A57" s="20" t="str">
        <f>Calc!A57</f>
        <v>2024-03-31</v>
      </c>
      <c r="B57" t="str">
        <f>Calc!B57</f>
        <v>SDP</v>
      </c>
      <c r="C57" t="str">
        <f>Calc!C57</f>
        <v>SFG</v>
      </c>
      <c r="D57" s="25"/>
      <c r="E57" s="25"/>
      <c r="F57">
        <f>Calc!M57</f>
        <v>1503.2876347843817</v>
      </c>
      <c r="G57">
        <f>Calc!N57</f>
        <v>1507.0275915455175</v>
      </c>
      <c r="H57" t="str">
        <f>IF(Calc!O57=Games!I57, Games!B57, IF(Calc!P57=Games!I57, Games!C57, ""))</f>
        <v>SDP</v>
      </c>
      <c r="I57" s="21">
        <f>MAX(Calc!O57:P57)</f>
        <v>0.50923786048832487</v>
      </c>
      <c r="J57" s="22">
        <f t="shared" si="0"/>
        <v>-103.76469973723599</v>
      </c>
      <c r="K57" s="23">
        <f t="shared" si="1"/>
        <v>0.96371887793469879</v>
      </c>
      <c r="L57" s="25">
        <v>13</v>
      </c>
      <c r="M57" s="25">
        <v>4</v>
      </c>
      <c r="N57" t="str">
        <f t="shared" si="2"/>
        <v>SDP</v>
      </c>
      <c r="O57" s="24" t="str">
        <f t="shared" si="3"/>
        <v>W</v>
      </c>
    </row>
    <row r="58" spans="1:15" x14ac:dyDescent="0.45">
      <c r="A58" s="20" t="str">
        <f>Calc!A58</f>
        <v>2024-03-31</v>
      </c>
      <c r="B58" t="str">
        <f>Calc!B58</f>
        <v>LAD</v>
      </c>
      <c r="C58" t="str">
        <f>Calc!C58</f>
        <v>STL</v>
      </c>
      <c r="D58" s="25"/>
      <c r="E58" s="25"/>
      <c r="F58">
        <f>Calc!M58</f>
        <v>1582.4276683101466</v>
      </c>
      <c r="G58">
        <f>Calc!N58</f>
        <v>1506.4337590236487</v>
      </c>
      <c r="H58" t="str">
        <f>IF(Calc!O58=Games!I58, Games!B58, IF(Calc!P58=Games!I58, Games!C58, ""))</f>
        <v>LAD</v>
      </c>
      <c r="I58" s="21">
        <f>MAX(Calc!O58:P58)</f>
        <v>0.6289797194602641</v>
      </c>
      <c r="J58" s="22">
        <f t="shared" si="0"/>
        <v>-169.52704540713131</v>
      </c>
      <c r="K58" s="23">
        <f t="shared" si="1"/>
        <v>0.58987638084438299</v>
      </c>
      <c r="L58" s="25">
        <v>5</v>
      </c>
      <c r="M58" s="25">
        <v>4</v>
      </c>
      <c r="N58" t="str">
        <f t="shared" si="2"/>
        <v>LAD</v>
      </c>
      <c r="O58" s="24" t="str">
        <f t="shared" si="3"/>
        <v>W</v>
      </c>
    </row>
    <row r="59" spans="1:15" x14ac:dyDescent="0.45">
      <c r="A59" s="20" t="str">
        <f>Calc!A59</f>
        <v>2024-04-01</v>
      </c>
      <c r="B59" t="str">
        <f>Calc!B59</f>
        <v>CHW</v>
      </c>
      <c r="C59" t="str">
        <f>Calc!C59</f>
        <v>ATL</v>
      </c>
      <c r="D59" s="25" t="s">
        <v>547</v>
      </c>
      <c r="E59" s="25" t="s">
        <v>583</v>
      </c>
      <c r="F59">
        <f>Calc!M59</f>
        <v>1446.9936573159632</v>
      </c>
      <c r="G59">
        <f>Calc!N59</f>
        <v>1639.9424165277453</v>
      </c>
      <c r="H59" t="str">
        <f>IF(Calc!O59=Games!I59, Games!B59, IF(Calc!P59=Games!I59, Games!C59, ""))</f>
        <v>ATL</v>
      </c>
      <c r="I59" s="21">
        <f>MAX(Calc!O59:P59)</f>
        <v>0.77338678701473551</v>
      </c>
      <c r="J59" s="22">
        <f t="shared" si="0"/>
        <v>-341.28053559923046</v>
      </c>
      <c r="K59" s="23">
        <f t="shared" si="1"/>
        <v>0.29301407366938476</v>
      </c>
      <c r="L59" s="25">
        <v>0</v>
      </c>
      <c r="M59" s="25">
        <v>9</v>
      </c>
      <c r="N59" t="str">
        <f t="shared" si="2"/>
        <v>ATL</v>
      </c>
      <c r="O59" s="24" t="str">
        <f t="shared" si="3"/>
        <v>W</v>
      </c>
    </row>
    <row r="60" spans="1:15" x14ac:dyDescent="0.45">
      <c r="A60" s="20" t="str">
        <f>Calc!A60</f>
        <v>2024-04-01</v>
      </c>
      <c r="B60" t="str">
        <f>Calc!B60</f>
        <v>CHC</v>
      </c>
      <c r="C60" t="str">
        <f>Calc!C60</f>
        <v>COL</v>
      </c>
      <c r="D60" s="25"/>
      <c r="E60" s="25"/>
      <c r="F60">
        <f>Calc!M60</f>
        <v>1514.0316812078199</v>
      </c>
      <c r="G60">
        <f>Calc!N60</f>
        <v>1415.3153347526809</v>
      </c>
      <c r="H60" t="str">
        <f>IF(Calc!O60=Games!I60, Games!B60, IF(Calc!P60=Games!I60, Games!C60, ""))</f>
        <v>CHC</v>
      </c>
      <c r="I60" s="21">
        <f>MAX(Calc!O60:P60)</f>
        <v>0.66065387637790951</v>
      </c>
      <c r="J60" s="22">
        <f t="shared" si="0"/>
        <v>-194.68437397376616</v>
      </c>
      <c r="K60" s="23">
        <f t="shared" si="1"/>
        <v>0.51365190723254994</v>
      </c>
      <c r="L60" s="25">
        <v>5</v>
      </c>
      <c r="M60" s="25">
        <v>0</v>
      </c>
      <c r="N60" t="str">
        <f t="shared" si="2"/>
        <v>CHC</v>
      </c>
      <c r="O60" s="24" t="str">
        <f t="shared" si="3"/>
        <v>W</v>
      </c>
    </row>
    <row r="61" spans="1:15" x14ac:dyDescent="0.45">
      <c r="A61" s="20" t="str">
        <f>Calc!A61</f>
        <v>2024-04-01</v>
      </c>
      <c r="B61" t="str">
        <f>Calc!B61</f>
        <v>WAS</v>
      </c>
      <c r="C61" t="str">
        <f>Calc!C61</f>
        <v>PIT</v>
      </c>
      <c r="D61" s="25"/>
      <c r="E61" s="25"/>
      <c r="F61">
        <f>Calc!M61</f>
        <v>1422.7330514932301</v>
      </c>
      <c r="G61">
        <f>Calc!N61</f>
        <v>1489.5265730507454</v>
      </c>
      <c r="H61" t="str">
        <f>IF(Calc!O61=Games!I61, Games!B61, IF(Calc!P61=Games!I61, Games!C61, ""))</f>
        <v>PIT</v>
      </c>
      <c r="I61" s="21">
        <f>MAX(Calc!O61:P61)</f>
        <v>0.61876616664852313</v>
      </c>
      <c r="J61" s="22">
        <f t="shared" si="0"/>
        <v>-162.30620488451098</v>
      </c>
      <c r="K61" s="23">
        <f t="shared" si="1"/>
        <v>0.61611939032863861</v>
      </c>
      <c r="L61" s="25">
        <v>4</v>
      </c>
      <c r="M61" s="25">
        <v>8</v>
      </c>
      <c r="N61" t="str">
        <f t="shared" si="2"/>
        <v>PIT</v>
      </c>
      <c r="O61" s="24" t="str">
        <f t="shared" si="3"/>
        <v>W</v>
      </c>
    </row>
    <row r="62" spans="1:15" x14ac:dyDescent="0.45">
      <c r="A62" s="20" t="str">
        <f>Calc!A62</f>
        <v>2024-04-01</v>
      </c>
      <c r="B62" t="str">
        <f>Calc!B62</f>
        <v>BAL</v>
      </c>
      <c r="C62" t="str">
        <f>Calc!C62</f>
        <v>KCR</v>
      </c>
      <c r="D62" s="25"/>
      <c r="E62" s="25"/>
      <c r="F62">
        <f>Calc!M62</f>
        <v>1536.8513726660008</v>
      </c>
      <c r="G62">
        <f>Calc!N62</f>
        <v>1455.5883504191299</v>
      </c>
      <c r="H62" t="str">
        <f>IF(Calc!O62=Games!I62, Games!B62, IF(Calc!P62=Games!I62, Games!C62, ""))</f>
        <v>BAL</v>
      </c>
      <c r="I62" s="21">
        <f>MAX(Calc!O62:P62)</f>
        <v>0.62572953301855361</v>
      </c>
      <c r="J62" s="22">
        <f t="shared" si="0"/>
        <v>-167.18645691314265</v>
      </c>
      <c r="K62" s="23">
        <f t="shared" si="1"/>
        <v>0.59813457289756666</v>
      </c>
      <c r="L62" s="25">
        <v>6</v>
      </c>
      <c r="M62" s="25">
        <v>4</v>
      </c>
      <c r="N62" t="str">
        <f t="shared" si="2"/>
        <v>BAL</v>
      </c>
      <c r="O62" s="24" t="str">
        <f t="shared" si="3"/>
        <v>W</v>
      </c>
    </row>
    <row r="63" spans="1:15" x14ac:dyDescent="0.45">
      <c r="A63" s="20" t="str">
        <f>Calc!A63</f>
        <v>2024-04-01</v>
      </c>
      <c r="B63" t="str">
        <f>Calc!B63</f>
        <v>PHI</v>
      </c>
      <c r="C63" t="str">
        <f>Calc!C63</f>
        <v>CIN</v>
      </c>
      <c r="D63" s="25"/>
      <c r="E63" s="25"/>
      <c r="F63">
        <f>Calc!M63</f>
        <v>1533.439708170016</v>
      </c>
      <c r="G63">
        <f>Calc!N63</f>
        <v>1496.2510574284499</v>
      </c>
      <c r="H63" t="str">
        <f>IF(Calc!O63=Games!I63, Games!B63, IF(Calc!P63=Games!I63, Games!C63, ""))</f>
        <v>PHI</v>
      </c>
      <c r="I63" s="21">
        <f>MAX(Calc!O63:P63)</f>
        <v>0.59568819541214302</v>
      </c>
      <c r="J63" s="22">
        <f t="shared" si="0"/>
        <v>-147.33386179989705</v>
      </c>
      <c r="K63" s="23">
        <f t="shared" si="1"/>
        <v>0.6787305971509523</v>
      </c>
      <c r="L63" s="25">
        <v>3</v>
      </c>
      <c r="M63" s="25">
        <v>6</v>
      </c>
      <c r="N63" t="str">
        <f t="shared" si="2"/>
        <v>CIN</v>
      </c>
      <c r="O63" s="24" t="str">
        <f t="shared" si="3"/>
        <v>L</v>
      </c>
    </row>
    <row r="64" spans="1:15" x14ac:dyDescent="0.45">
      <c r="A64" s="20" t="str">
        <f>Calc!A64</f>
        <v>2024-04-01</v>
      </c>
      <c r="B64" t="str">
        <f>Calc!B64</f>
        <v>MIA</v>
      </c>
      <c r="C64" t="str">
        <f>Calc!C64</f>
        <v>LAA</v>
      </c>
      <c r="D64" s="25"/>
      <c r="E64" s="25"/>
      <c r="F64">
        <f>Calc!M64</f>
        <v>1467.3135901002045</v>
      </c>
      <c r="G64">
        <f>Calc!N64</f>
        <v>1472.5646776148294</v>
      </c>
      <c r="H64" t="str">
        <f>IF(Calc!O64=Games!I64, Games!B64, IF(Calc!P64=Games!I64, Games!C64, ""))</f>
        <v>MIA</v>
      </c>
      <c r="I64" s="21">
        <f>MAX(Calc!O64:P64)</f>
        <v>0.5153194699501441</v>
      </c>
      <c r="J64" s="22">
        <f t="shared" si="0"/>
        <v>-106.32147115485257</v>
      </c>
      <c r="K64" s="23">
        <f t="shared" si="1"/>
        <v>0.94054379528246346</v>
      </c>
      <c r="L64" s="25">
        <v>4</v>
      </c>
      <c r="M64" s="25">
        <v>7</v>
      </c>
      <c r="N64" t="str">
        <f t="shared" si="2"/>
        <v>LAA</v>
      </c>
      <c r="O64" s="24" t="str">
        <f t="shared" si="3"/>
        <v>L</v>
      </c>
    </row>
    <row r="65" spans="1:15" x14ac:dyDescent="0.45">
      <c r="A65" s="20" t="str">
        <f>Calc!A65</f>
        <v>2024-04-01</v>
      </c>
      <c r="B65" t="str">
        <f>Calc!B65</f>
        <v>TBR</v>
      </c>
      <c r="C65" t="str">
        <f>Calc!C65</f>
        <v>TEX</v>
      </c>
      <c r="D65" s="25"/>
      <c r="E65" s="25"/>
      <c r="F65">
        <f>Calc!M65</f>
        <v>1534.8458193802276</v>
      </c>
      <c r="G65">
        <f>Calc!N65</f>
        <v>1527.6277566730801</v>
      </c>
      <c r="H65" t="str">
        <f>IF(Calc!O65=Games!I65, Games!B65, IF(Calc!P65=Games!I65, Games!C65, ""))</f>
        <v>TBR</v>
      </c>
      <c r="I65" s="21">
        <f>MAX(Calc!O65:P65)</f>
        <v>0.57254829519165495</v>
      </c>
      <c r="J65" s="22">
        <f t="shared" si="0"/>
        <v>-133.94455765438258</v>
      </c>
      <c r="K65" s="23">
        <f t="shared" si="1"/>
        <v>0.74657755231855116</v>
      </c>
      <c r="L65" s="25">
        <v>3</v>
      </c>
      <c r="M65" s="25">
        <v>9</v>
      </c>
      <c r="N65" t="str">
        <f t="shared" si="2"/>
        <v>TEX</v>
      </c>
      <c r="O65" s="24" t="str">
        <f t="shared" si="3"/>
        <v>L</v>
      </c>
    </row>
    <row r="66" spans="1:15" x14ac:dyDescent="0.45">
      <c r="A66" s="20" t="str">
        <f>Calc!A66</f>
        <v>2024-04-01</v>
      </c>
      <c r="B66" t="str">
        <f>Calc!B66</f>
        <v>NYM</v>
      </c>
      <c r="C66" t="str">
        <f>Calc!C66</f>
        <v>DET</v>
      </c>
      <c r="D66" s="25"/>
      <c r="E66" s="25"/>
      <c r="F66">
        <f>Calc!M66</f>
        <v>1489.3878183038621</v>
      </c>
      <c r="G66">
        <f>Calc!N66</f>
        <v>1489.688238018442</v>
      </c>
      <c r="H66" t="str">
        <f>IF(Calc!O66=Games!I66, Games!B66, IF(Calc!P66=Games!I66, Games!C66, ""))</f>
        <v>NYM</v>
      </c>
      <c r="I66" s="21">
        <f>MAX(Calc!O66:P66)</f>
        <v>0.5507040250213413</v>
      </c>
      <c r="J66" s="22">
        <f t="shared" si="0"/>
        <v>-122.57043367626416</v>
      </c>
      <c r="K66" s="23">
        <f t="shared" si="1"/>
        <v>0.81585743805167799</v>
      </c>
      <c r="L66" s="25">
        <v>0</v>
      </c>
      <c r="M66" s="25">
        <v>5</v>
      </c>
      <c r="N66" t="str">
        <f t="shared" si="2"/>
        <v>DET</v>
      </c>
      <c r="O66" s="24" t="str">
        <f t="shared" si="3"/>
        <v>L</v>
      </c>
    </row>
    <row r="67" spans="1:15" x14ac:dyDescent="0.45">
      <c r="A67" s="20" t="str">
        <f>Calc!A67</f>
        <v>2024-04-01</v>
      </c>
      <c r="B67" t="str">
        <f>Calc!B67</f>
        <v>HOU</v>
      </c>
      <c r="C67" t="str">
        <f>Calc!C67</f>
        <v>TOR</v>
      </c>
      <c r="D67" s="25"/>
      <c r="E67" s="25"/>
      <c r="F67">
        <f>Calc!M67</f>
        <v>1539.7614961849076</v>
      </c>
      <c r="G67">
        <f>Calc!N67</f>
        <v>1539.2758373474824</v>
      </c>
      <c r="H67" t="str">
        <f>IF(Calc!O67=Games!I67, Games!B67, IF(Calc!P67=Games!I67, Games!C67, ""))</f>
        <v>TOR</v>
      </c>
      <c r="I67" s="21">
        <f>MAX(Calc!O67:P67)</f>
        <v>0.51970924447093891</v>
      </c>
      <c r="J67" s="22">
        <f t="shared" ref="J67:J130" si="4">IF(I67&lt;0.5, "",-1*((I67*100)/(1-((I67*100)/100))))</f>
        <v>-108.20721375293944</v>
      </c>
      <c r="K67" s="23">
        <f t="shared" ref="K67:K130" si="5">IF(J67&gt;0, "",1/(J67/-100))</f>
        <v>0.92415280397406496</v>
      </c>
      <c r="L67" s="25">
        <v>10</v>
      </c>
      <c r="M67" s="25">
        <v>0</v>
      </c>
      <c r="N67" t="str">
        <f t="shared" ref="N67:N130" si="6">IF(L67&gt;M67, B67, IF(M67&gt;L67, C67, ""))</f>
        <v>HOU</v>
      </c>
      <c r="O67" s="24" t="str">
        <f t="shared" ref="O67:O130" si="7">IF(ISBLANK(L67), "", IF(H67=N67, "W", "L"))</f>
        <v>L</v>
      </c>
    </row>
    <row r="68" spans="1:15" x14ac:dyDescent="0.45">
      <c r="A68" s="20" t="str">
        <f>Calc!A68</f>
        <v>2024-04-01</v>
      </c>
      <c r="B68" t="str">
        <f>Calc!B68</f>
        <v>OAK</v>
      </c>
      <c r="C68" t="str">
        <f>Calc!C68</f>
        <v>BOS</v>
      </c>
      <c r="D68" s="25"/>
      <c r="E68" s="25"/>
      <c r="F68">
        <f>Calc!M68</f>
        <v>1421.9888586579489</v>
      </c>
      <c r="G68">
        <f>Calc!N68</f>
        <v>1502.1338556012815</v>
      </c>
      <c r="H68" t="str">
        <f>IF(Calc!O68=Games!I68, Games!B68, IF(Calc!P68=Games!I68, Games!C68, ""))</f>
        <v>BOS</v>
      </c>
      <c r="I68" s="21">
        <f>MAX(Calc!O68:P68)</f>
        <v>0.610229195040906</v>
      </c>
      <c r="J68" s="22">
        <f t="shared" si="4"/>
        <v>-156.56103209293698</v>
      </c>
      <c r="K68" s="23">
        <f t="shared" si="5"/>
        <v>0.63872854351546748</v>
      </c>
      <c r="L68" s="25">
        <v>0</v>
      </c>
      <c r="M68" s="25">
        <v>9</v>
      </c>
      <c r="N68" t="str">
        <f t="shared" si="6"/>
        <v>BOS</v>
      </c>
      <c r="O68" s="24" t="str">
        <f t="shared" si="7"/>
        <v>W</v>
      </c>
    </row>
    <row r="69" spans="1:15" x14ac:dyDescent="0.45">
      <c r="A69" s="20" t="str">
        <f>Calc!A69</f>
        <v>2024-04-01</v>
      </c>
      <c r="B69" t="str">
        <f>Calc!B69</f>
        <v>SEA</v>
      </c>
      <c r="C69" t="str">
        <f>Calc!C69</f>
        <v>CLE</v>
      </c>
      <c r="D69" s="25"/>
      <c r="E69" s="25"/>
      <c r="F69">
        <f>Calc!M69</f>
        <v>1524.3372535642284</v>
      </c>
      <c r="G69">
        <f>Calc!N69</f>
        <v>1509.0404711634612</v>
      </c>
      <c r="H69" t="str">
        <f>IF(Calc!O69=Games!I69, Games!B69, IF(Calc!P69=Games!I69, Games!C69, ""))</f>
        <v>SEA</v>
      </c>
      <c r="I69" s="21">
        <f>MAX(Calc!O69:P69)</f>
        <v>0.53323558138743532</v>
      </c>
      <c r="J69" s="22">
        <f t="shared" si="4"/>
        <v>-114.24083758836053</v>
      </c>
      <c r="K69" s="23">
        <f t="shared" si="5"/>
        <v>0.87534372218388323</v>
      </c>
      <c r="L69" s="25">
        <v>5</v>
      </c>
      <c r="M69" s="25">
        <v>4</v>
      </c>
      <c r="N69" t="str">
        <f t="shared" si="6"/>
        <v>SEA</v>
      </c>
      <c r="O69" s="24" t="str">
        <f t="shared" si="7"/>
        <v>W</v>
      </c>
    </row>
    <row r="70" spans="1:15" x14ac:dyDescent="0.45">
      <c r="A70" s="20" t="str">
        <f>Calc!A70</f>
        <v>2024-04-01</v>
      </c>
      <c r="B70" t="str">
        <f>Calc!B70</f>
        <v>SDP</v>
      </c>
      <c r="C70" t="str">
        <f>Calc!C70</f>
        <v>STL</v>
      </c>
      <c r="D70" s="25"/>
      <c r="E70" s="25"/>
      <c r="F70">
        <f>Calc!M70</f>
        <v>1508.1952561794985</v>
      </c>
      <c r="G70">
        <f>Calc!N70</f>
        <v>1502.7235562182514</v>
      </c>
      <c r="H70" t="str">
        <f>IF(Calc!O70=Games!I70, Games!B70, IF(Calc!P70=Games!I70, Games!C70, ""))</f>
        <v>SDP</v>
      </c>
      <c r="I70" s="21">
        <f>MAX(Calc!O70:P70)</f>
        <v>0.52249364131555653</v>
      </c>
      <c r="J70" s="22">
        <f t="shared" si="4"/>
        <v>-109.42129498653286</v>
      </c>
      <c r="K70" s="23">
        <f t="shared" si="5"/>
        <v>0.91389888972075872</v>
      </c>
      <c r="L70" s="25">
        <v>2</v>
      </c>
      <c r="M70" s="25">
        <v>6</v>
      </c>
      <c r="N70" t="str">
        <f t="shared" si="6"/>
        <v>STL</v>
      </c>
      <c r="O70" s="24" t="str">
        <f t="shared" si="7"/>
        <v>L</v>
      </c>
    </row>
    <row r="71" spans="1:15" x14ac:dyDescent="0.45">
      <c r="A71" s="20" t="str">
        <f>Calc!A71</f>
        <v>2024-04-01</v>
      </c>
      <c r="B71" t="str">
        <f>Calc!B71</f>
        <v>ARI</v>
      </c>
      <c r="C71" t="str">
        <f>Calc!C71</f>
        <v>NYY</v>
      </c>
      <c r="D71" s="25"/>
      <c r="E71" s="25"/>
      <c r="F71">
        <f>Calc!M71</f>
        <v>1521.0051586332393</v>
      </c>
      <c r="G71">
        <f>Calc!N71</f>
        <v>1558.9168142612023</v>
      </c>
      <c r="H71" t="str">
        <f>IF(Calc!O71=Games!I71, Games!B71, IF(Calc!P71=Games!I71, Games!C71, ""))</f>
        <v>NYY</v>
      </c>
      <c r="I71" s="21">
        <f>MAX(Calc!O71:P71)</f>
        <v>0.52902728590346804</v>
      </c>
      <c r="J71" s="22">
        <f t="shared" si="4"/>
        <v>-112.32652552246095</v>
      </c>
      <c r="K71" s="23">
        <f t="shared" si="5"/>
        <v>0.89026166824686359</v>
      </c>
      <c r="L71" s="25">
        <v>2</v>
      </c>
      <c r="M71" s="25">
        <v>5</v>
      </c>
      <c r="N71" t="str">
        <f t="shared" si="6"/>
        <v>NYY</v>
      </c>
      <c r="O71" s="24" t="str">
        <f t="shared" si="7"/>
        <v>W</v>
      </c>
    </row>
    <row r="72" spans="1:15" x14ac:dyDescent="0.45">
      <c r="A72" s="20" t="str">
        <f>Calc!A72</f>
        <v>2024-04-01</v>
      </c>
      <c r="B72" t="str">
        <f>Calc!B72</f>
        <v>LAD</v>
      </c>
      <c r="C72" t="str">
        <f>Calc!C72</f>
        <v>SFG</v>
      </c>
      <c r="D72" s="25"/>
      <c r="E72" s="25"/>
      <c r="F72">
        <f>Calc!M72</f>
        <v>1586.1378711155439</v>
      </c>
      <c r="G72">
        <f>Calc!N72</f>
        <v>1502.1199701504006</v>
      </c>
      <c r="H72" t="str">
        <f>IF(Calc!O72=Games!I72, Games!B72, IF(Calc!P72=Games!I72, Games!C72, ""))</f>
        <v>LAD</v>
      </c>
      <c r="I72" s="21">
        <f>MAX(Calc!O72:P72)</f>
        <v>0.63993544851341189</v>
      </c>
      <c r="J72" s="22">
        <f t="shared" si="4"/>
        <v>-177.72797846145335</v>
      </c>
      <c r="K72" s="23">
        <f t="shared" si="5"/>
        <v>0.56265761229984712</v>
      </c>
      <c r="L72" s="25">
        <v>8</v>
      </c>
      <c r="M72" s="25">
        <v>3</v>
      </c>
      <c r="N72" t="str">
        <f t="shared" si="6"/>
        <v>LAD</v>
      </c>
      <c r="O72" s="24" t="str">
        <f t="shared" si="7"/>
        <v>W</v>
      </c>
    </row>
    <row r="73" spans="1:15" x14ac:dyDescent="0.45">
      <c r="A73" s="20" t="str">
        <f>Calc!A73</f>
        <v>2024-04-02</v>
      </c>
      <c r="B73" t="str">
        <f>Calc!B73</f>
        <v>MIL</v>
      </c>
      <c r="C73" t="str">
        <f>Calc!C73</f>
        <v>MIN</v>
      </c>
      <c r="D73" s="25"/>
      <c r="E73" s="25"/>
      <c r="F73">
        <f>Calc!M73</f>
        <v>1511.74507850229</v>
      </c>
      <c r="G73">
        <f>Calc!N73</f>
        <v>1539.5210108462393</v>
      </c>
      <c r="H73" t="str">
        <f>IF(Calc!O73=Games!I73, Games!B73, IF(Calc!P73=Games!I73, Games!C73, ""))</f>
        <v>MIN</v>
      </c>
      <c r="I73" s="21">
        <f>MAX(Calc!O73:P73)</f>
        <v>0.50617997258736014</v>
      </c>
      <c r="J73" s="22">
        <f t="shared" si="4"/>
        <v>-102.50292505135523</v>
      </c>
      <c r="K73" s="23">
        <f t="shared" si="5"/>
        <v>0.97558191583214593</v>
      </c>
      <c r="L73" s="25">
        <v>3</v>
      </c>
      <c r="M73" s="25">
        <v>2</v>
      </c>
      <c r="N73" t="str">
        <f t="shared" si="6"/>
        <v>MIL</v>
      </c>
      <c r="O73" s="24" t="str">
        <f t="shared" si="7"/>
        <v>L</v>
      </c>
    </row>
    <row r="74" spans="1:15" x14ac:dyDescent="0.45">
      <c r="A74" s="20" t="str">
        <f>Calc!A74</f>
        <v>2024-04-02</v>
      </c>
      <c r="B74" t="str">
        <f>Calc!B74</f>
        <v>BAL</v>
      </c>
      <c r="C74" t="str">
        <f>Calc!C74</f>
        <v>KCR</v>
      </c>
      <c r="D74" s="25"/>
      <c r="E74" s="25"/>
      <c r="F74">
        <f>Calc!M74</f>
        <v>1540.5940773358152</v>
      </c>
      <c r="G74">
        <f>Calc!N74</f>
        <v>1451.8456457493155</v>
      </c>
      <c r="H74" t="str">
        <f>IF(Calc!O74=Games!I74, Games!B74, IF(Calc!P74=Games!I74, Games!C74, ""))</f>
        <v>BAL</v>
      </c>
      <c r="I74" s="21">
        <f>MAX(Calc!O74:P74)</f>
        <v>0.63588161558405143</v>
      </c>
      <c r="J74" s="22">
        <f t="shared" si="4"/>
        <v>-174.63595434875259</v>
      </c>
      <c r="K74" s="23">
        <f t="shared" si="5"/>
        <v>0.57261976992605645</v>
      </c>
      <c r="L74" s="25">
        <v>1</v>
      </c>
      <c r="M74" s="25">
        <v>4</v>
      </c>
      <c r="N74" t="str">
        <f t="shared" si="6"/>
        <v>KCR</v>
      </c>
      <c r="O74" s="24" t="str">
        <f t="shared" si="7"/>
        <v>L</v>
      </c>
    </row>
    <row r="75" spans="1:15" x14ac:dyDescent="0.45">
      <c r="A75" s="20" t="str">
        <f>Calc!A75</f>
        <v>2024-04-02</v>
      </c>
      <c r="B75" t="str">
        <f>Calc!B75</f>
        <v>PHI</v>
      </c>
      <c r="C75" t="str">
        <f>Calc!C75</f>
        <v>CIN</v>
      </c>
      <c r="D75" s="25"/>
      <c r="E75" s="25"/>
      <c r="F75">
        <f>Calc!M75</f>
        <v>1527.4828262158946</v>
      </c>
      <c r="G75">
        <f>Calc!N75</f>
        <v>1502.2079393825713</v>
      </c>
      <c r="H75" t="str">
        <f>IF(Calc!O75=Games!I75, Games!B75, IF(Calc!P75=Games!I75, Games!C75, ""))</f>
        <v>PHI</v>
      </c>
      <c r="I75" s="21">
        <f>MAX(Calc!O75:P75)</f>
        <v>0.5786823386148261</v>
      </c>
      <c r="J75" s="22">
        <f t="shared" si="4"/>
        <v>-137.35060066370858</v>
      </c>
      <c r="K75" s="23">
        <f t="shared" si="5"/>
        <v>0.72806379816890365</v>
      </c>
      <c r="L75" s="25">
        <v>3</v>
      </c>
      <c r="M75" s="25">
        <v>6</v>
      </c>
      <c r="N75" t="str">
        <f t="shared" si="6"/>
        <v>CIN</v>
      </c>
      <c r="O75" s="24" t="str">
        <f t="shared" si="7"/>
        <v>L</v>
      </c>
    </row>
    <row r="76" spans="1:15" x14ac:dyDescent="0.45">
      <c r="A76" s="20" t="str">
        <f>Calc!A76</f>
        <v>2024-04-02</v>
      </c>
      <c r="B76" t="str">
        <f>Calc!B76</f>
        <v>MIA</v>
      </c>
      <c r="C76" t="str">
        <f>Calc!C76</f>
        <v>LAA</v>
      </c>
      <c r="D76" s="25"/>
      <c r="E76" s="25"/>
      <c r="F76">
        <f>Calc!M76</f>
        <v>1462.160395400703</v>
      </c>
      <c r="G76">
        <f>Calc!N76</f>
        <v>1477.7178723143309</v>
      </c>
      <c r="H76" t="str">
        <f>IF(Calc!O76=Games!I76, Games!B76, IF(Calc!P76=Games!I76, Games!C76, ""))</f>
        <v>MIA</v>
      </c>
      <c r="I76" s="21">
        <f>MAX(Calc!O76:P76)</f>
        <v>0.50050175983570955</v>
      </c>
      <c r="J76" s="22">
        <f t="shared" si="4"/>
        <v>-100.20090554695227</v>
      </c>
      <c r="K76" s="23">
        <f t="shared" si="5"/>
        <v>0.99799497274145765</v>
      </c>
      <c r="L76" s="25">
        <v>1</v>
      </c>
      <c r="M76" s="25">
        <v>3</v>
      </c>
      <c r="N76" t="str">
        <f t="shared" si="6"/>
        <v>LAA</v>
      </c>
      <c r="O76" s="24" t="str">
        <f t="shared" si="7"/>
        <v>L</v>
      </c>
    </row>
    <row r="77" spans="1:15" x14ac:dyDescent="0.45">
      <c r="A77" s="20" t="str">
        <f>Calc!A77</f>
        <v>2024-04-02</v>
      </c>
      <c r="B77" t="str">
        <f>Calc!B77</f>
        <v>TBR</v>
      </c>
      <c r="C77" t="str">
        <f>Calc!C77</f>
        <v>TEX</v>
      </c>
      <c r="D77" s="25"/>
      <c r="E77" s="25"/>
      <c r="F77">
        <f>Calc!M77</f>
        <v>1529.120336428311</v>
      </c>
      <c r="G77">
        <f>Calc!N77</f>
        <v>1533.3532396249966</v>
      </c>
      <c r="H77" t="str">
        <f>IF(Calc!O77=Games!I77, Games!B77, IF(Calc!P77=Games!I77, Games!C77, ""))</f>
        <v>TBR</v>
      </c>
      <c r="I77" s="21">
        <f>MAX(Calc!O77:P77)</f>
        <v>0.55607082616712966</v>
      </c>
      <c r="J77" s="22">
        <f t="shared" si="4"/>
        <v>-125.26115852356173</v>
      </c>
      <c r="K77" s="23">
        <f t="shared" si="5"/>
        <v>0.7983320702018728</v>
      </c>
      <c r="L77" s="25">
        <v>5</v>
      </c>
      <c r="M77" s="25">
        <v>2</v>
      </c>
      <c r="N77" t="str">
        <f t="shared" si="6"/>
        <v>TBR</v>
      </c>
      <c r="O77" s="24" t="str">
        <f t="shared" si="7"/>
        <v>W</v>
      </c>
    </row>
    <row r="78" spans="1:15" x14ac:dyDescent="0.45">
      <c r="A78" s="20" t="str">
        <f>Calc!A78</f>
        <v>2024-04-02</v>
      </c>
      <c r="B78" t="str">
        <f>Calc!B78</f>
        <v>NYM</v>
      </c>
      <c r="C78" t="str">
        <f>Calc!C78</f>
        <v>DET</v>
      </c>
      <c r="D78" s="25" t="s">
        <v>581</v>
      </c>
      <c r="E78" s="25" t="s">
        <v>716</v>
      </c>
      <c r="F78">
        <f>Calc!M78</f>
        <v>1493.1161715194439</v>
      </c>
      <c r="G78">
        <f>Calc!N78</f>
        <v>1496.2939466225903</v>
      </c>
      <c r="H78" t="str">
        <f>IF(Calc!O78=Games!I78, Games!B78, IF(Calc!P78=Games!I78, Games!C78, ""))</f>
        <v>NYM</v>
      </c>
      <c r="I78" s="21">
        <f>MAX(Calc!O78:P78)</f>
        <v>0.5465633051687252</v>
      </c>
      <c r="J78" s="22">
        <f t="shared" si="4"/>
        <v>-120.5379519123619</v>
      </c>
      <c r="K78" s="23">
        <f t="shared" si="5"/>
        <v>0.82961422865974876</v>
      </c>
      <c r="L78" s="25">
        <v>3</v>
      </c>
      <c r="M78" s="25">
        <v>6</v>
      </c>
      <c r="N78" t="str">
        <f t="shared" si="6"/>
        <v>DET</v>
      </c>
      <c r="O78" s="24" t="str">
        <f t="shared" si="7"/>
        <v>L</v>
      </c>
    </row>
    <row r="79" spans="1:15" x14ac:dyDescent="0.45">
      <c r="A79" s="20" t="str">
        <f>Calc!A79</f>
        <v>2024-04-02</v>
      </c>
      <c r="B79" t="str">
        <f>Calc!B79</f>
        <v>CHC</v>
      </c>
      <c r="C79" t="str">
        <f>Calc!C79</f>
        <v>COL</v>
      </c>
      <c r="D79" s="25"/>
      <c r="E79" s="25"/>
      <c r="F79">
        <f>Calc!M79</f>
        <v>1517.4251424440408</v>
      </c>
      <c r="G79">
        <f>Calc!N79</f>
        <v>1411.92187351646</v>
      </c>
      <c r="H79" t="str">
        <f>IF(Calc!O79=Games!I79, Games!B79, IF(Calc!P79=Games!I79, Games!C79, ""))</f>
        <v>CHC</v>
      </c>
      <c r="I79" s="21">
        <f>MAX(Calc!O79:P79)</f>
        <v>0.66962349596800852</v>
      </c>
      <c r="J79" s="22">
        <f t="shared" si="4"/>
        <v>-202.68496330573393</v>
      </c>
      <c r="K79" s="23">
        <f t="shared" si="5"/>
        <v>0.49337651086212081</v>
      </c>
      <c r="L79" s="25">
        <v>12</v>
      </c>
      <c r="M79" s="25">
        <v>3</v>
      </c>
      <c r="N79" t="str">
        <f t="shared" si="6"/>
        <v>CHC</v>
      </c>
      <c r="O79" s="24" t="str">
        <f t="shared" si="7"/>
        <v>W</v>
      </c>
    </row>
    <row r="80" spans="1:15" x14ac:dyDescent="0.45">
      <c r="A80" s="20" t="str">
        <f>Calc!A80</f>
        <v>2024-04-02</v>
      </c>
      <c r="B80" t="str">
        <f>Calc!B80</f>
        <v>CHW</v>
      </c>
      <c r="C80" t="str">
        <f>Calc!C80</f>
        <v>ATL</v>
      </c>
      <c r="D80" s="25"/>
      <c r="E80" s="25"/>
      <c r="F80">
        <f>Calc!M80</f>
        <v>1418.9492226776654</v>
      </c>
      <c r="G80">
        <f>Calc!N80</f>
        <v>1596.4039330759265</v>
      </c>
      <c r="H80" t="str">
        <f>IF(Calc!O80=Games!I80, Games!B80, IF(Calc!P80=Games!I80, Games!C80, ""))</f>
        <v>ATL</v>
      </c>
      <c r="I80" s="21">
        <f>MAX(Calc!O80:P80)</f>
        <v>0.7563936631329552</v>
      </c>
      <c r="J80" s="22">
        <f t="shared" si="4"/>
        <v>-310.49835273611103</v>
      </c>
      <c r="K80" s="23">
        <f t="shared" si="5"/>
        <v>0.32206290023376982</v>
      </c>
      <c r="L80" s="25">
        <v>3</v>
      </c>
      <c r="M80" s="25">
        <v>2</v>
      </c>
      <c r="N80" t="str">
        <f t="shared" si="6"/>
        <v>CHW</v>
      </c>
      <c r="O80" s="24" t="str">
        <f t="shared" si="7"/>
        <v>L</v>
      </c>
    </row>
    <row r="81" spans="1:15" x14ac:dyDescent="0.45">
      <c r="A81" s="20" t="str">
        <f>Calc!A81</f>
        <v>2024-04-02</v>
      </c>
      <c r="B81" t="str">
        <f>Calc!B81</f>
        <v>HOU</v>
      </c>
      <c r="C81" t="str">
        <f>Calc!C81</f>
        <v>TOR</v>
      </c>
      <c r="D81" s="25"/>
      <c r="E81" s="25"/>
      <c r="F81">
        <f>Calc!M81</f>
        <v>1544.958588629617</v>
      </c>
      <c r="G81">
        <f>Calc!N81</f>
        <v>1534.078744902773</v>
      </c>
      <c r="H81" t="str">
        <f>IF(Calc!O81=Games!I81, Games!B81, IF(Calc!P81=Games!I81, Games!C81, ""))</f>
        <v>TOR</v>
      </c>
      <c r="I81" s="21">
        <f>MAX(Calc!O81:P81)</f>
        <v>0.50475592544535108</v>
      </c>
      <c r="J81" s="22">
        <f t="shared" si="4"/>
        <v>-101.9206390100186</v>
      </c>
      <c r="K81" s="23">
        <f t="shared" si="5"/>
        <v>0.98115554387536952</v>
      </c>
      <c r="L81" s="25">
        <v>1</v>
      </c>
      <c r="M81" s="25">
        <v>2</v>
      </c>
      <c r="N81" t="str">
        <f t="shared" si="6"/>
        <v>TOR</v>
      </c>
      <c r="O81" s="24" t="str">
        <f t="shared" si="7"/>
        <v>W</v>
      </c>
    </row>
    <row r="82" spans="1:15" x14ac:dyDescent="0.45">
      <c r="A82" s="20" t="str">
        <f>Calc!A82</f>
        <v>2024-04-02</v>
      </c>
      <c r="B82" t="str">
        <f>Calc!B82</f>
        <v>OAK</v>
      </c>
      <c r="C82" t="str">
        <f>Calc!C82</f>
        <v>BOS</v>
      </c>
      <c r="D82" s="25"/>
      <c r="E82" s="25"/>
      <c r="F82">
        <f>Calc!M82</f>
        <v>1418.091150608358</v>
      </c>
      <c r="G82">
        <f>Calc!N82</f>
        <v>1506.0315636508724</v>
      </c>
      <c r="H82" t="str">
        <f>IF(Calc!O82=Games!I82, Games!B82, IF(Calc!P82=Games!I82, Games!C82, ""))</f>
        <v>BOS</v>
      </c>
      <c r="I82" s="21">
        <f>MAX(Calc!O82:P82)</f>
        <v>0.62081568688102129</v>
      </c>
      <c r="J82" s="22">
        <f t="shared" si="4"/>
        <v>-163.72398999697666</v>
      </c>
      <c r="K82" s="23">
        <f t="shared" si="5"/>
        <v>0.61078403966240136</v>
      </c>
      <c r="L82" s="25">
        <v>4</v>
      </c>
      <c r="M82" s="25">
        <v>5</v>
      </c>
      <c r="N82" t="str">
        <f t="shared" si="6"/>
        <v>BOS</v>
      </c>
      <c r="O82" s="24" t="str">
        <f t="shared" si="7"/>
        <v>W</v>
      </c>
    </row>
    <row r="83" spans="1:15" x14ac:dyDescent="0.45">
      <c r="A83" s="20" t="str">
        <f>Calc!A83</f>
        <v>2024-04-02</v>
      </c>
      <c r="B83" t="str">
        <f>Calc!B83</f>
        <v>SEA</v>
      </c>
      <c r="C83" t="str">
        <f>Calc!C83</f>
        <v>CLE</v>
      </c>
      <c r="D83" s="25"/>
      <c r="E83" s="25"/>
      <c r="F83">
        <f>Calc!M83</f>
        <v>1529.0048977503541</v>
      </c>
      <c r="G83">
        <f>Calc!N83</f>
        <v>1504.3728269773355</v>
      </c>
      <c r="H83" t="str">
        <f>IF(Calc!O83=Games!I83, Games!B83, IF(Calc!P83=Games!I83, Games!C83, ""))</f>
        <v>SEA</v>
      </c>
      <c r="I83" s="21">
        <f>MAX(Calc!O83:P83)</f>
        <v>0.54662508148885913</v>
      </c>
      <c r="J83" s="22">
        <f t="shared" si="4"/>
        <v>-120.5680021479677</v>
      </c>
      <c r="K83" s="23">
        <f t="shared" si="5"/>
        <v>0.82940745652627212</v>
      </c>
      <c r="L83" s="25">
        <v>2</v>
      </c>
      <c r="M83" s="25">
        <v>5</v>
      </c>
      <c r="N83" t="str">
        <f t="shared" si="6"/>
        <v>CLE</v>
      </c>
      <c r="O83" s="24" t="str">
        <f t="shared" si="7"/>
        <v>L</v>
      </c>
    </row>
    <row r="84" spans="1:15" x14ac:dyDescent="0.45">
      <c r="A84" s="20" t="str">
        <f>Calc!A84</f>
        <v>2024-04-02</v>
      </c>
      <c r="B84" t="str">
        <f>Calc!B84</f>
        <v>SDP</v>
      </c>
      <c r="C84" t="str">
        <f>Calc!C84</f>
        <v>STL</v>
      </c>
      <c r="D84" s="25"/>
      <c r="E84" s="25"/>
      <c r="F84">
        <f>Calc!M84</f>
        <v>1502.970319766343</v>
      </c>
      <c r="G84">
        <f>Calc!N84</f>
        <v>1507.9484926314069</v>
      </c>
      <c r="H84" t="str">
        <f>IF(Calc!O84=Games!I84, Games!B84, IF(Calc!P84=Games!I84, Games!C84, ""))</f>
        <v>SDP</v>
      </c>
      <c r="I84" s="21">
        <f>MAX(Calc!O84:P84)</f>
        <v>0.50745620662778945</v>
      </c>
      <c r="J84" s="22">
        <f t="shared" si="4"/>
        <v>-103.02763194993906</v>
      </c>
      <c r="K84" s="23">
        <f t="shared" si="5"/>
        <v>0.97061339863260965</v>
      </c>
      <c r="L84" s="25">
        <v>2</v>
      </c>
      <c r="M84" s="25">
        <v>5</v>
      </c>
      <c r="N84" t="str">
        <f t="shared" si="6"/>
        <v>STL</v>
      </c>
      <c r="O84" s="24" t="str">
        <f t="shared" si="7"/>
        <v>L</v>
      </c>
    </row>
    <row r="85" spans="1:15" x14ac:dyDescent="0.45">
      <c r="A85" s="20" t="str">
        <f>Calc!A85</f>
        <v>2024-04-02</v>
      </c>
      <c r="B85" t="str">
        <f>Calc!B85</f>
        <v>ARI</v>
      </c>
      <c r="C85" t="str">
        <f>Calc!C85</f>
        <v>NYY</v>
      </c>
      <c r="D85" s="25"/>
      <c r="E85" s="25"/>
      <c r="F85">
        <f>Calc!M85</f>
        <v>1516.295431492274</v>
      </c>
      <c r="G85">
        <f>Calc!N85</f>
        <v>1563.6265414021675</v>
      </c>
      <c r="H85" t="str">
        <f>IF(Calc!O85=Games!I85, Games!B85, IF(Calc!P85=Games!I85, Games!C85, ""))</f>
        <v>NYY</v>
      </c>
      <c r="I85" s="21">
        <f>MAX(Calc!O85:P85)</f>
        <v>0.54238021934125846</v>
      </c>
      <c r="J85" s="22">
        <f t="shared" si="4"/>
        <v>-118.52202248786202</v>
      </c>
      <c r="K85" s="23">
        <f t="shared" si="5"/>
        <v>0.84372505548697607</v>
      </c>
      <c r="L85" s="25">
        <v>7</v>
      </c>
      <c r="M85" s="25">
        <v>2</v>
      </c>
      <c r="N85" t="str">
        <f t="shared" si="6"/>
        <v>ARI</v>
      </c>
      <c r="O85" s="24" t="str">
        <f t="shared" si="7"/>
        <v>L</v>
      </c>
    </row>
    <row r="86" spans="1:15" x14ac:dyDescent="0.45">
      <c r="A86" s="20" t="str">
        <f>Calc!A86</f>
        <v>2024-04-02</v>
      </c>
      <c r="B86" t="str">
        <f>Calc!B86</f>
        <v>LAD</v>
      </c>
      <c r="C86" t="str">
        <f>Calc!C86</f>
        <v>SFG</v>
      </c>
      <c r="D86" s="25"/>
      <c r="E86" s="25"/>
      <c r="F86">
        <f>Calc!M86</f>
        <v>1589.7385166304098</v>
      </c>
      <c r="G86">
        <f>Calc!N86</f>
        <v>1498.5193246355348</v>
      </c>
      <c r="H86" t="str">
        <f>IF(Calc!O86=Games!I86, Games!B86, IF(Calc!P86=Games!I86, Games!C86, ""))</f>
        <v>LAD</v>
      </c>
      <c r="I86" s="21">
        <f>MAX(Calc!O86:P86)</f>
        <v>0.64966652750035847</v>
      </c>
      <c r="J86" s="22">
        <f t="shared" si="4"/>
        <v>-185.44232238642948</v>
      </c>
      <c r="K86" s="23">
        <f t="shared" si="5"/>
        <v>0.53925122762223299</v>
      </c>
      <c r="L86" s="25">
        <v>5</v>
      </c>
      <c r="M86" s="25">
        <v>4</v>
      </c>
      <c r="N86" t="str">
        <f t="shared" si="6"/>
        <v>LAD</v>
      </c>
      <c r="O86" s="24" t="str">
        <f t="shared" si="7"/>
        <v>W</v>
      </c>
    </row>
    <row r="87" spans="1:15" x14ac:dyDescent="0.45">
      <c r="A87" s="20" t="str">
        <f>Calc!A87</f>
        <v>2024-04-03</v>
      </c>
      <c r="B87" t="str">
        <f>Calc!B87</f>
        <v>BAL</v>
      </c>
      <c r="C87" t="str">
        <f>Calc!C87</f>
        <v>KCR</v>
      </c>
      <c r="D87" s="25" t="s">
        <v>251</v>
      </c>
      <c r="E87" s="25" t="s">
        <v>310</v>
      </c>
      <c r="F87">
        <f>Calc!M87</f>
        <v>1639.6062454650141</v>
      </c>
      <c r="G87">
        <f>Calc!N87</f>
        <v>1496.707075953306</v>
      </c>
      <c r="H87" t="str">
        <f>IF(Calc!O87=Games!I87, Games!B87, IF(Calc!P87=Games!I87, Games!C87, ""))</f>
        <v>BAL</v>
      </c>
      <c r="I87" s="21">
        <f>MAX(Calc!O87:P87)</f>
        <v>0.70565620759167835</v>
      </c>
      <c r="J87" s="22">
        <f t="shared" si="4"/>
        <v>-239.73877682895835</v>
      </c>
      <c r="K87" s="23">
        <f t="shared" si="5"/>
        <v>0.41712067327074503</v>
      </c>
      <c r="L87" s="25">
        <v>1</v>
      </c>
      <c r="M87" s="25">
        <v>4</v>
      </c>
      <c r="N87" t="str">
        <f t="shared" si="6"/>
        <v>KCR</v>
      </c>
      <c r="O87" s="24" t="str">
        <f t="shared" si="7"/>
        <v>L</v>
      </c>
    </row>
    <row r="88" spans="1:15" x14ac:dyDescent="0.45">
      <c r="A88" s="20" t="str">
        <f>Calc!A88</f>
        <v>2024-04-03</v>
      </c>
      <c r="B88" t="str">
        <f>Calc!B88</f>
        <v>PHI</v>
      </c>
      <c r="C88" t="str">
        <f>Calc!C88</f>
        <v>CIN</v>
      </c>
      <c r="D88" s="25"/>
      <c r="E88" s="25"/>
      <c r="F88">
        <f>Calc!M88</f>
        <v>1521.6960028297465</v>
      </c>
      <c r="G88">
        <f>Calc!N88</f>
        <v>1507.9947627687195</v>
      </c>
      <c r="H88" t="str">
        <f>IF(Calc!O88=Games!I88, Games!B88, IF(Calc!P88=Games!I88, Games!C88, ""))</f>
        <v>PHI</v>
      </c>
      <c r="I88" s="21">
        <f>MAX(Calc!O88:P88)</f>
        <v>0.56208033587557815</v>
      </c>
      <c r="J88" s="22">
        <f t="shared" si="4"/>
        <v>-128.35238559095163</v>
      </c>
      <c r="K88" s="23">
        <f t="shared" si="5"/>
        <v>0.77910511393759108</v>
      </c>
      <c r="L88" s="25">
        <v>1</v>
      </c>
      <c r="M88" s="25">
        <v>4</v>
      </c>
      <c r="N88" t="str">
        <f t="shared" si="6"/>
        <v>CIN</v>
      </c>
      <c r="O88" s="24" t="str">
        <f t="shared" si="7"/>
        <v>L</v>
      </c>
    </row>
    <row r="89" spans="1:15" x14ac:dyDescent="0.45">
      <c r="A89" s="20" t="str">
        <f>Calc!A89</f>
        <v>2024-04-03</v>
      </c>
      <c r="B89" t="str">
        <f>Calc!B89</f>
        <v>TBR</v>
      </c>
      <c r="C89" t="str">
        <f>Calc!C89</f>
        <v>TEX</v>
      </c>
      <c r="D89" s="25" t="s">
        <v>304</v>
      </c>
      <c r="E89" s="25" t="s">
        <v>292</v>
      </c>
      <c r="F89">
        <f>Calc!M89</f>
        <v>1555.585067825579</v>
      </c>
      <c r="G89">
        <f>Calc!N89</f>
        <v>1561.4882016174947</v>
      </c>
      <c r="H89" t="str">
        <f>IF(Calc!O89=Games!I89, Games!B89, IF(Calc!P89=Games!I89, Games!C89, ""))</f>
        <v>TBR</v>
      </c>
      <c r="I89" s="21">
        <f>MAX(Calc!O89:P89)</f>
        <v>0.55366768712186465</v>
      </c>
      <c r="J89" s="22">
        <f t="shared" si="4"/>
        <v>-124.04830910663546</v>
      </c>
      <c r="K89" s="23">
        <f t="shared" si="5"/>
        <v>0.80613755012200239</v>
      </c>
      <c r="L89" s="25">
        <v>1</v>
      </c>
      <c r="M89" s="25">
        <v>4</v>
      </c>
      <c r="N89" t="str">
        <f t="shared" si="6"/>
        <v>TEX</v>
      </c>
      <c r="O89" s="24" t="str">
        <f t="shared" si="7"/>
        <v>L</v>
      </c>
    </row>
    <row r="90" spans="1:15" x14ac:dyDescent="0.45">
      <c r="A90" s="20" t="str">
        <f>Calc!A90</f>
        <v>2024-04-03</v>
      </c>
      <c r="B90" t="str">
        <f>Calc!B90</f>
        <v>MIA</v>
      </c>
      <c r="C90" t="str">
        <f>Calc!C90</f>
        <v>LAA</v>
      </c>
      <c r="D90" s="25"/>
      <c r="E90" s="25" t="s">
        <v>339</v>
      </c>
      <c r="F90">
        <f>Calc!M90</f>
        <v>1457.1553778023458</v>
      </c>
      <c r="G90">
        <f>Calc!N90</f>
        <v>1533.647489354893</v>
      </c>
      <c r="H90" t="str">
        <f>IF(Calc!O90=Games!I90, Games!B90, IF(Calc!P90=Games!I90, Games!C90, ""))</f>
        <v>LAA</v>
      </c>
      <c r="I90" s="21">
        <f>MAX(Calc!O90:P90)</f>
        <v>0.58546041125255399</v>
      </c>
      <c r="J90" s="22">
        <f t="shared" si="4"/>
        <v>-141.23148358919218</v>
      </c>
      <c r="K90" s="23">
        <f t="shared" si="5"/>
        <v>0.70805742075807632</v>
      </c>
      <c r="L90" s="25">
        <v>2</v>
      </c>
      <c r="M90" s="25">
        <v>10</v>
      </c>
      <c r="N90" t="str">
        <f t="shared" si="6"/>
        <v>LAA</v>
      </c>
      <c r="O90" s="24" t="str">
        <f t="shared" si="7"/>
        <v>W</v>
      </c>
    </row>
    <row r="91" spans="1:15" x14ac:dyDescent="0.45">
      <c r="A91" s="20" t="str">
        <f>Calc!A91</f>
        <v>2024-04-03</v>
      </c>
      <c r="B91" t="str">
        <f>Calc!B91</f>
        <v>MIL</v>
      </c>
      <c r="C91" t="str">
        <f>Calc!C91</f>
        <v>MIN</v>
      </c>
      <c r="D91" s="25"/>
      <c r="E91" s="25"/>
      <c r="F91">
        <f>Calc!M91</f>
        <v>1516.8068782281637</v>
      </c>
      <c r="G91">
        <f>Calc!N91</f>
        <v>1534.4592111203656</v>
      </c>
      <c r="H91" t="str">
        <f>IF(Calc!O91=Games!I91, Games!B91, IF(Calc!P91=Games!I91, Games!C91, ""))</f>
        <v>MIL</v>
      </c>
      <c r="I91" s="21">
        <f>MAX(Calc!O91:P91)</f>
        <v>0.50832595260760383</v>
      </c>
      <c r="J91" s="22">
        <f t="shared" si="4"/>
        <v>-103.38677733826331</v>
      </c>
      <c r="K91" s="23">
        <f t="shared" si="5"/>
        <v>0.96724167804184114</v>
      </c>
      <c r="L91" s="25">
        <v>3</v>
      </c>
      <c r="M91" s="25">
        <v>7</v>
      </c>
      <c r="N91" t="str">
        <f t="shared" si="6"/>
        <v>MIN</v>
      </c>
      <c r="O91" s="24" t="str">
        <f t="shared" si="7"/>
        <v>L</v>
      </c>
    </row>
    <row r="92" spans="1:15" x14ac:dyDescent="0.45">
      <c r="A92" s="20" t="str">
        <f>Calc!A92</f>
        <v>2024-04-03</v>
      </c>
      <c r="B92" t="str">
        <f>Calc!B92</f>
        <v>CHW</v>
      </c>
      <c r="C92" t="str">
        <f>Calc!C92</f>
        <v>ATL</v>
      </c>
      <c r="D92" s="25"/>
      <c r="E92" s="25"/>
      <c r="F92">
        <f>Calc!M92</f>
        <v>1426.513159308995</v>
      </c>
      <c r="G92">
        <f>Calc!N92</f>
        <v>1588.8399964445969</v>
      </c>
      <c r="H92" t="str">
        <f>IF(Calc!O92=Games!I92, Games!B92, IF(Calc!P92=Games!I92, Games!C92, ""))</f>
        <v>ATL</v>
      </c>
      <c r="I92" s="21">
        <f>MAX(Calc!O92:P92)</f>
        <v>0.73909960578264844</v>
      </c>
      <c r="J92" s="22">
        <f t="shared" si="4"/>
        <v>-283.28803718361479</v>
      </c>
      <c r="K92" s="23">
        <f t="shared" si="5"/>
        <v>0.35299760976205435</v>
      </c>
      <c r="L92" s="25"/>
      <c r="M92" s="25"/>
      <c r="N92" t="str">
        <f t="shared" si="6"/>
        <v/>
      </c>
      <c r="O92" s="24" t="str">
        <f t="shared" si="7"/>
        <v/>
      </c>
    </row>
    <row r="93" spans="1:15" x14ac:dyDescent="0.45">
      <c r="A93" s="20" t="str">
        <f>Calc!A93</f>
        <v>2024-04-03</v>
      </c>
      <c r="B93" t="str">
        <f>Calc!B93</f>
        <v>OAK</v>
      </c>
      <c r="C93" t="str">
        <f>Calc!C93</f>
        <v>BOS</v>
      </c>
      <c r="D93" s="25"/>
      <c r="E93" s="25"/>
      <c r="F93">
        <f>Calc!M93</f>
        <v>1414.2993074771682</v>
      </c>
      <c r="G93">
        <f>Calc!N93</f>
        <v>1509.8234067820622</v>
      </c>
      <c r="H93" t="str">
        <f>IF(Calc!O93=Games!I93, Games!B93, IF(Calc!P93=Games!I93, Games!C93, ""))</f>
        <v>BOS</v>
      </c>
      <c r="I93" s="21">
        <f>MAX(Calc!O93:P93)</f>
        <v>0.63100237250429136</v>
      </c>
      <c r="J93" s="22">
        <f t="shared" si="4"/>
        <v>-171.00445246402833</v>
      </c>
      <c r="K93" s="23">
        <f t="shared" si="5"/>
        <v>0.58478009524948193</v>
      </c>
      <c r="L93" s="25">
        <v>0</v>
      </c>
      <c r="M93" s="25">
        <v>1</v>
      </c>
      <c r="N93" t="str">
        <f t="shared" si="6"/>
        <v>BOS</v>
      </c>
      <c r="O93" s="24" t="str">
        <f t="shared" si="7"/>
        <v>W</v>
      </c>
    </row>
    <row r="94" spans="1:15" x14ac:dyDescent="0.45">
      <c r="A94" s="20" t="str">
        <f>Calc!A94</f>
        <v>2024-04-03</v>
      </c>
      <c r="B94" t="str">
        <f>Calc!B94</f>
        <v>ARI</v>
      </c>
      <c r="C94" t="str">
        <f>Calc!C94</f>
        <v>NYY</v>
      </c>
      <c r="D94" s="25"/>
      <c r="E94" s="25"/>
      <c r="F94">
        <f>Calc!M94</f>
        <v>1521.7192336856865</v>
      </c>
      <c r="G94">
        <f>Calc!N94</f>
        <v>1558.202739208755</v>
      </c>
      <c r="H94" t="str">
        <f>IF(Calc!O94=Games!I94, Games!B94, IF(Calc!P94=Games!I94, Games!C94, ""))</f>
        <v>NYY</v>
      </c>
      <c r="I94" s="21">
        <f>MAX(Calc!O94:P94)</f>
        <v>0.5269953952349048</v>
      </c>
      <c r="J94" s="22">
        <f t="shared" si="4"/>
        <v>-111.41443231755062</v>
      </c>
      <c r="K94" s="23">
        <f t="shared" si="5"/>
        <v>0.89754978704179467</v>
      </c>
      <c r="L94" s="25">
        <v>5</v>
      </c>
      <c r="M94" s="25">
        <v>6</v>
      </c>
      <c r="N94" t="str">
        <f t="shared" si="6"/>
        <v>NYY</v>
      </c>
      <c r="O94" s="24" t="str">
        <f t="shared" si="7"/>
        <v>W</v>
      </c>
    </row>
    <row r="95" spans="1:15" x14ac:dyDescent="0.45">
      <c r="A95" s="20" t="str">
        <f>Calc!A95</f>
        <v>2024-04-03</v>
      </c>
      <c r="B95" t="str">
        <f>Calc!B95</f>
        <v>SEA</v>
      </c>
      <c r="C95" t="str">
        <f>Calc!C95</f>
        <v>CLE</v>
      </c>
      <c r="D95" s="25"/>
      <c r="E95" s="25"/>
      <c r="F95">
        <f>Calc!M95</f>
        <v>1523.5386469354655</v>
      </c>
      <c r="G95">
        <f>Calc!N95</f>
        <v>1509.8390777922241</v>
      </c>
      <c r="H95" t="str">
        <f>IF(Calc!O95=Games!I95, Games!B95, IF(Calc!P95=Games!I95, Games!C95, ""))</f>
        <v>SEA</v>
      </c>
      <c r="I95" s="21">
        <f>MAX(Calc!O95:P95)</f>
        <v>0.53094100866707894</v>
      </c>
      <c r="J95" s="22">
        <f t="shared" si="4"/>
        <v>-113.19280058107579</v>
      </c>
      <c r="K95" s="23">
        <f t="shared" si="5"/>
        <v>0.88344841267862895</v>
      </c>
      <c r="L95" s="25">
        <v>0</v>
      </c>
      <c r="M95" s="25">
        <v>8</v>
      </c>
      <c r="N95" t="str">
        <f t="shared" si="6"/>
        <v>CLE</v>
      </c>
      <c r="O95" s="24" t="str">
        <f t="shared" si="7"/>
        <v>L</v>
      </c>
    </row>
    <row r="96" spans="1:15" x14ac:dyDescent="0.45">
      <c r="A96" s="20" t="str">
        <f>Calc!A96</f>
        <v>2024-04-03</v>
      </c>
      <c r="B96" t="str">
        <f>Calc!B96</f>
        <v>SDP</v>
      </c>
      <c r="C96" t="str">
        <f>Calc!C96</f>
        <v>STL</v>
      </c>
      <c r="D96" s="25"/>
      <c r="E96" s="25"/>
      <c r="F96">
        <f>Calc!M96</f>
        <v>1497.8957577000651</v>
      </c>
      <c r="G96">
        <f>Calc!N96</f>
        <v>1513.0230546976848</v>
      </c>
      <c r="H96" t="str">
        <f>IF(Calc!O96=Games!I96, Games!B96, IF(Calc!P96=Games!I96, Games!C96, ""))</f>
        <v>STL</v>
      </c>
      <c r="I96" s="21">
        <f>MAX(Calc!O96:P96)</f>
        <v>0.50713630117472763</v>
      </c>
      <c r="J96" s="22">
        <f t="shared" si="4"/>
        <v>-102.89585181125605</v>
      </c>
      <c r="K96" s="23">
        <f t="shared" si="5"/>
        <v>0.97185647661901897</v>
      </c>
      <c r="L96" s="25">
        <v>3</v>
      </c>
      <c r="M96" s="25">
        <v>2</v>
      </c>
      <c r="N96" t="str">
        <f t="shared" si="6"/>
        <v>SDP</v>
      </c>
      <c r="O96" s="24" t="str">
        <f t="shared" si="7"/>
        <v>L</v>
      </c>
    </row>
    <row r="97" spans="1:15" x14ac:dyDescent="0.45">
      <c r="A97" s="20" t="str">
        <f>Calc!A97</f>
        <v>2024-04-03</v>
      </c>
      <c r="B97" t="str">
        <f>Calc!B97</f>
        <v>WAS</v>
      </c>
      <c r="C97" t="str">
        <f>Calc!C97</f>
        <v>PIT</v>
      </c>
      <c r="D97" s="25"/>
      <c r="E97" s="25"/>
      <c r="F97">
        <f>Calc!M97</f>
        <v>1418.9207131597152</v>
      </c>
      <c r="G97">
        <f>Calc!N97</f>
        <v>1493.3389113842602</v>
      </c>
      <c r="H97" t="str">
        <f>IF(Calc!O97=Games!I97, Games!B97, IF(Calc!P97=Games!I97, Games!C97, ""))</f>
        <v>PIT</v>
      </c>
      <c r="I97" s="21">
        <f>MAX(Calc!O97:P97)</f>
        <v>0.62929761895419678</v>
      </c>
      <c r="J97" s="22">
        <f t="shared" si="4"/>
        <v>-169.75818099113911</v>
      </c>
      <c r="K97" s="23">
        <f t="shared" si="5"/>
        <v>0.5890732300272451</v>
      </c>
      <c r="L97" s="25">
        <v>5</v>
      </c>
      <c r="M97" s="25">
        <v>3</v>
      </c>
      <c r="N97" t="str">
        <f t="shared" si="6"/>
        <v>WAS</v>
      </c>
      <c r="O97" s="24" t="str">
        <f t="shared" si="7"/>
        <v>L</v>
      </c>
    </row>
    <row r="98" spans="1:15" x14ac:dyDescent="0.45">
      <c r="A98" s="20" t="str">
        <f>Calc!A98</f>
        <v>2024-04-03</v>
      </c>
      <c r="B98" t="str">
        <f>Calc!B98</f>
        <v>NYM</v>
      </c>
      <c r="C98" t="str">
        <f>Calc!C98</f>
        <v>DET</v>
      </c>
      <c r="D98" s="25" t="s">
        <v>634</v>
      </c>
      <c r="E98" s="25" t="s">
        <v>575</v>
      </c>
      <c r="F98">
        <f>Calc!M98</f>
        <v>1484.4694605828304</v>
      </c>
      <c r="G98">
        <f>Calc!N98</f>
        <v>1511.3028133290561</v>
      </c>
      <c r="H98" t="str">
        <f>IF(Calc!O98=Games!I98, Games!B98, IF(Calc!P98=Games!I98, Games!C98, ""))</f>
        <v>NYM</v>
      </c>
      <c r="I98" s="21">
        <f>MAX(Calc!O98:P98)</f>
        <v>0.51259666256921455</v>
      </c>
      <c r="J98" s="22">
        <f t="shared" si="4"/>
        <v>-105.16888646500225</v>
      </c>
      <c r="K98" s="23">
        <f t="shared" si="5"/>
        <v>0.95085156229430723</v>
      </c>
      <c r="L98" s="25">
        <v>2</v>
      </c>
      <c r="M98" s="25">
        <v>1</v>
      </c>
      <c r="N98" t="str">
        <f t="shared" si="6"/>
        <v>NYM</v>
      </c>
      <c r="O98" s="24" t="str">
        <f t="shared" si="7"/>
        <v>W</v>
      </c>
    </row>
    <row r="99" spans="1:15" x14ac:dyDescent="0.45">
      <c r="A99" s="20" t="str">
        <f>Calc!A99</f>
        <v>2024-04-03</v>
      </c>
      <c r="B99" t="str">
        <f>Calc!B99</f>
        <v>CHC</v>
      </c>
      <c r="C99" t="str">
        <f>Calc!C99</f>
        <v>COL</v>
      </c>
      <c r="D99" s="25"/>
      <c r="E99" s="25"/>
      <c r="F99">
        <f>Calc!M99</f>
        <v>1520.7289074843607</v>
      </c>
      <c r="G99">
        <f>Calc!N99</f>
        <v>1408.6181084761402</v>
      </c>
      <c r="H99" t="str">
        <f>IF(Calc!O99=Games!I99, Games!B99, IF(Calc!P99=Games!I99, Games!C99, ""))</f>
        <v>CHC</v>
      </c>
      <c r="I99" s="21">
        <f>MAX(Calc!O99:P99)</f>
        <v>0.6782574517672002</v>
      </c>
      <c r="J99" s="22">
        <f t="shared" si="4"/>
        <v>-210.80750913815749</v>
      </c>
      <c r="K99" s="23">
        <f t="shared" si="5"/>
        <v>0.47436640378148359</v>
      </c>
      <c r="L99" s="25">
        <v>9</v>
      </c>
      <c r="M99" s="25">
        <v>8</v>
      </c>
      <c r="N99" t="str">
        <f t="shared" si="6"/>
        <v>CHC</v>
      </c>
      <c r="O99" s="24" t="str">
        <f t="shared" si="7"/>
        <v>W</v>
      </c>
    </row>
    <row r="100" spans="1:15" x14ac:dyDescent="0.45">
      <c r="A100" s="20" t="str">
        <f>Calc!A100</f>
        <v>2024-04-03</v>
      </c>
      <c r="B100" t="str">
        <f>Calc!B100</f>
        <v>HOU</v>
      </c>
      <c r="C100" t="str">
        <f>Calc!C100</f>
        <v>TOR</v>
      </c>
      <c r="D100" s="25"/>
      <c r="E100" s="25"/>
      <c r="F100">
        <f>Calc!M100</f>
        <v>1540.0061478840705</v>
      </c>
      <c r="G100">
        <f>Calc!N100</f>
        <v>1539.0311856483195</v>
      </c>
      <c r="H100" t="str">
        <f>IF(Calc!O100=Games!I100, Games!B100, IF(Calc!P100=Games!I100, Games!C100, ""))</f>
        <v>TOR</v>
      </c>
      <c r="I100" s="21">
        <f>MAX(Calc!O100:P100)</f>
        <v>0.51900508350426833</v>
      </c>
      <c r="J100" s="22">
        <f t="shared" si="4"/>
        <v>-107.90240514088136</v>
      </c>
      <c r="K100" s="23">
        <f t="shared" si="5"/>
        <v>0.92676340132952839</v>
      </c>
      <c r="L100" s="25">
        <v>8</v>
      </c>
      <c r="M100" s="25">
        <v>9</v>
      </c>
      <c r="N100" t="str">
        <f t="shared" si="6"/>
        <v>TOR</v>
      </c>
      <c r="O100" s="24" t="str">
        <f t="shared" si="7"/>
        <v>W</v>
      </c>
    </row>
    <row r="101" spans="1:15" x14ac:dyDescent="0.45">
      <c r="A101" s="20" t="str">
        <f>Calc!A101</f>
        <v>2024-04-03</v>
      </c>
      <c r="B101" t="str">
        <f>Calc!B101</f>
        <v>LAD</v>
      </c>
      <c r="C101" t="str">
        <f>Calc!C101</f>
        <v>SFG</v>
      </c>
      <c r="D101" s="25"/>
      <c r="E101" s="25"/>
      <c r="F101">
        <f>Calc!M101</f>
        <v>1593.2418513554062</v>
      </c>
      <c r="G101">
        <f>Calc!N101</f>
        <v>1495.0159899105383</v>
      </c>
      <c r="H101" t="str">
        <f>IF(Calc!O101=Games!I101, Games!B101, IF(Calc!P101=Games!I101, Games!C101, ""))</f>
        <v>LAD</v>
      </c>
      <c r="I101" s="21">
        <f>MAX(Calc!O101:P101)</f>
        <v>0.6590358295353298</v>
      </c>
      <c r="J101" s="22">
        <f t="shared" si="4"/>
        <v>-193.28594809160961</v>
      </c>
      <c r="K101" s="23">
        <f t="shared" si="5"/>
        <v>0.51736818422311848</v>
      </c>
      <c r="L101" s="25">
        <v>5</v>
      </c>
      <c r="M101" s="25">
        <v>4</v>
      </c>
      <c r="N101" t="str">
        <f t="shared" si="6"/>
        <v>LAD</v>
      </c>
      <c r="O101" s="24" t="str">
        <f t="shared" si="7"/>
        <v>W</v>
      </c>
    </row>
    <row r="102" spans="1:15" x14ac:dyDescent="0.45">
      <c r="A102" s="20" t="str">
        <f>Calc!A102</f>
        <v>2024-04-04</v>
      </c>
      <c r="B102" t="str">
        <f>Calc!B102</f>
        <v>WAS</v>
      </c>
      <c r="C102" t="str">
        <f>Calc!C102</f>
        <v>PIT</v>
      </c>
      <c r="D102" s="25"/>
      <c r="E102" s="25" t="s">
        <v>370</v>
      </c>
      <c r="F102">
        <f>Calc!M102</f>
        <v>1425.2136893492573</v>
      </c>
      <c r="G102">
        <f>Calc!N102</f>
        <v>1530.1032683439928</v>
      </c>
      <c r="H102" t="str">
        <f>IF(Calc!O102=Games!I102, Games!B102, IF(Calc!P102=Games!I102, Games!C102, ""))</f>
        <v>PIT</v>
      </c>
      <c r="I102" s="21">
        <f>MAX(Calc!O102:P102)</f>
        <v>0.67033311760631298</v>
      </c>
      <c r="J102" s="22">
        <f t="shared" si="4"/>
        <v>-203.33650524404314</v>
      </c>
      <c r="K102" s="23">
        <f t="shared" si="5"/>
        <v>0.49179560689302027</v>
      </c>
      <c r="L102" s="25">
        <v>4</v>
      </c>
      <c r="M102" s="25">
        <v>7</v>
      </c>
      <c r="N102" t="str">
        <f t="shared" si="6"/>
        <v>PIT</v>
      </c>
      <c r="O102" s="24" t="str">
        <f t="shared" si="7"/>
        <v>W</v>
      </c>
    </row>
    <row r="103" spans="1:15" x14ac:dyDescent="0.45">
      <c r="A103" s="20" t="str">
        <f>Calc!A103</f>
        <v>2024-04-04</v>
      </c>
      <c r="B103" t="str">
        <f>Calc!B103</f>
        <v>MIN</v>
      </c>
      <c r="C103" t="str">
        <f>Calc!C103</f>
        <v>CLE</v>
      </c>
      <c r="D103" s="25" t="s">
        <v>256</v>
      </c>
      <c r="E103" s="25" t="s">
        <v>390</v>
      </c>
      <c r="F103">
        <f>Calc!M103</f>
        <v>1600.3297591225278</v>
      </c>
      <c r="G103">
        <f>Calc!N103</f>
        <v>1562.9248767628935</v>
      </c>
      <c r="H103" t="str">
        <f>IF(Calc!O103=Games!I103, Games!B103, IF(Calc!P103=Games!I103, Games!C103, ""))</f>
        <v>MIN</v>
      </c>
      <c r="I103" s="21">
        <f>MAX(Calc!O103:P103)</f>
        <v>0.61725930137956631</v>
      </c>
      <c r="J103" s="22">
        <f t="shared" si="4"/>
        <v>-161.27349498092079</v>
      </c>
      <c r="K103" s="23">
        <f t="shared" si="5"/>
        <v>0.62006469204273362</v>
      </c>
      <c r="L103" s="25">
        <v>2</v>
      </c>
      <c r="M103" s="25">
        <v>4</v>
      </c>
      <c r="N103" t="str">
        <f t="shared" si="6"/>
        <v>CLE</v>
      </c>
      <c r="O103" s="24" t="str">
        <f>IF(ISBLANK(L103), "", IF(H103=N103, "W", "L"))</f>
        <v>L</v>
      </c>
    </row>
    <row r="104" spans="1:15" x14ac:dyDescent="0.45">
      <c r="A104" s="20" t="str">
        <f>Calc!A104</f>
        <v>2024-04-04</v>
      </c>
      <c r="B104" t="str">
        <f>Calc!B104</f>
        <v>STL</v>
      </c>
      <c r="C104" t="str">
        <f>Calc!C104</f>
        <v>MIA</v>
      </c>
      <c r="D104" s="25" t="s">
        <v>428</v>
      </c>
      <c r="E104" s="25" t="s">
        <v>503</v>
      </c>
      <c r="F104">
        <f>Calc!M104</f>
        <v>1527.4170813035207</v>
      </c>
      <c r="G104">
        <f>Calc!N104</f>
        <v>1488.5741935813958</v>
      </c>
      <c r="H104" t="str">
        <f>IF(Calc!O104=Games!I104, Games!B104, IF(Calc!P104=Games!I104, Games!C104, ""))</f>
        <v>STL</v>
      </c>
      <c r="I104" s="21">
        <f>MAX(Calc!O104:P104)</f>
        <v>0.59225303815431329</v>
      </c>
      <c r="J104" s="22">
        <f t="shared" si="4"/>
        <v>-145.25014128209583</v>
      </c>
      <c r="K104" s="23">
        <f t="shared" si="5"/>
        <v>0.68846748868757512</v>
      </c>
      <c r="L104" s="25">
        <v>8</v>
      </c>
      <c r="M104" s="25">
        <v>5</v>
      </c>
      <c r="N104" t="str">
        <f t="shared" si="6"/>
        <v>STL</v>
      </c>
      <c r="O104" s="24" t="str">
        <f t="shared" si="7"/>
        <v>W</v>
      </c>
    </row>
    <row r="105" spans="1:15" x14ac:dyDescent="0.45">
      <c r="A105" s="20" t="str">
        <f>Calc!A105</f>
        <v>2024-04-04</v>
      </c>
      <c r="B105" t="str">
        <f>Calc!B105</f>
        <v>KCR</v>
      </c>
      <c r="C105" t="str">
        <f>Calc!C105</f>
        <v>CHW</v>
      </c>
      <c r="D105" s="25" t="s">
        <v>547</v>
      </c>
      <c r="E105" s="25" t="s">
        <v>583</v>
      </c>
      <c r="F105">
        <f>Calc!M105</f>
        <v>1477.2908385178059</v>
      </c>
      <c r="G105">
        <f>Calc!N105</f>
        <v>1479.1388163161914</v>
      </c>
      <c r="H105" t="str">
        <f>IF(Calc!O105=Games!I105, Games!B105, IF(Calc!P105=Games!I105, Games!C105, ""))</f>
        <v>KCR</v>
      </c>
      <c r="I105" s="21">
        <f>MAX(Calc!O105:P105)</f>
        <v>0.59238189356138915</v>
      </c>
      <c r="J105" s="22">
        <f t="shared" si="4"/>
        <v>-145.32766925813797</v>
      </c>
      <c r="K105" s="23">
        <f t="shared" si="5"/>
        <v>0.68810021182115844</v>
      </c>
      <c r="L105" s="25">
        <v>10</v>
      </c>
      <c r="M105" s="25">
        <v>1</v>
      </c>
      <c r="N105" t="str">
        <f t="shared" si="6"/>
        <v>KCR</v>
      </c>
      <c r="O105" s="24" t="str">
        <f t="shared" si="7"/>
        <v>W</v>
      </c>
    </row>
    <row r="106" spans="1:15" x14ac:dyDescent="0.45">
      <c r="A106" s="20" t="str">
        <f>Calc!A106</f>
        <v>2024-04-05</v>
      </c>
      <c r="B106" t="str">
        <f>Calc!B106</f>
        <v>NYY</v>
      </c>
      <c r="C106" t="str">
        <f>Calc!C106</f>
        <v>TOR</v>
      </c>
      <c r="D106" s="25" t="s">
        <v>434</v>
      </c>
      <c r="E106" s="25" t="s">
        <v>465</v>
      </c>
      <c r="F106">
        <f>Calc!M106</f>
        <v>1561.1136184634897</v>
      </c>
      <c r="G106">
        <f>Calc!N106</f>
        <v>1542.5934488606242</v>
      </c>
      <c r="H106" t="str">
        <f>IF(Calc!O106=Games!I106, Games!B106, IF(Calc!P106=Games!I106, Games!C106, ""))</f>
        <v>NYY</v>
      </c>
      <c r="I106" s="21">
        <f>MAX(Calc!O106:P106)</f>
        <v>0.57358877700661182</v>
      </c>
      <c r="J106" s="22">
        <f t="shared" si="4"/>
        <v>-134.51540345960962</v>
      </c>
      <c r="K106" s="23">
        <f t="shared" si="5"/>
        <v>0.74340928568843478</v>
      </c>
      <c r="L106" s="25">
        <v>0</v>
      </c>
      <c r="M106" s="25">
        <v>3</v>
      </c>
      <c r="N106" t="str">
        <f t="shared" si="6"/>
        <v>TOR</v>
      </c>
      <c r="O106" s="24" t="str">
        <f t="shared" si="7"/>
        <v>L</v>
      </c>
    </row>
    <row r="107" spans="1:15" x14ac:dyDescent="0.45">
      <c r="A107" s="20" t="str">
        <f>Calc!A107</f>
        <v>2024-04-05</v>
      </c>
      <c r="B107" t="str">
        <f>Calc!B107</f>
        <v>DET</v>
      </c>
      <c r="C107" t="str">
        <f>Calc!C107</f>
        <v>OAK</v>
      </c>
      <c r="D107" s="25" t="s">
        <v>285</v>
      </c>
      <c r="E107" s="25" t="s">
        <v>442</v>
      </c>
      <c r="F107">
        <f>Calc!M107</f>
        <v>1532.7463844891197</v>
      </c>
      <c r="G107">
        <f>Calc!N107</f>
        <v>1478.6647313493045</v>
      </c>
      <c r="H107" t="str">
        <f>IF(Calc!O107=Games!I107, Games!B107, IF(Calc!P107=Games!I107, Games!C107, ""))</f>
        <v>DET</v>
      </c>
      <c r="I107" s="21">
        <f>MAX(Calc!O107:P107)</f>
        <v>0.58104154228379423</v>
      </c>
      <c r="J107" s="22">
        <f t="shared" si="4"/>
        <v>-138.68714942553572</v>
      </c>
      <c r="K107" s="23">
        <f t="shared" si="5"/>
        <v>0.72104733866270909</v>
      </c>
      <c r="L107" s="25">
        <v>5</v>
      </c>
      <c r="M107" s="25">
        <v>4</v>
      </c>
      <c r="N107" t="str">
        <f t="shared" si="6"/>
        <v>DET</v>
      </c>
      <c r="O107" s="24" t="str">
        <f t="shared" si="7"/>
        <v>W</v>
      </c>
    </row>
    <row r="108" spans="1:15" x14ac:dyDescent="0.45">
      <c r="A108" s="20" t="str">
        <f>Calc!A108</f>
        <v>2024-04-05</v>
      </c>
      <c r="B108" t="str">
        <f>Calc!B108</f>
        <v>CHC</v>
      </c>
      <c r="C108" t="str">
        <f>Calc!C108</f>
        <v>LAD</v>
      </c>
      <c r="D108" s="25" t="s">
        <v>483</v>
      </c>
      <c r="E108" s="25" t="s">
        <v>276</v>
      </c>
      <c r="F108">
        <f>Calc!M108</f>
        <v>1529.3631289295381</v>
      </c>
      <c r="G108">
        <f>Calc!N108</f>
        <v>1616.8615714582979</v>
      </c>
      <c r="H108" t="str">
        <f>IF(Calc!O108=Games!I108, Games!B108, IF(Calc!P108=Games!I108, Games!C108, ""))</f>
        <v>LAD</v>
      </c>
      <c r="I108" s="21">
        <f>MAX(Calc!O108:P108)</f>
        <v>0.6010311184242807</v>
      </c>
      <c r="J108" s="22">
        <f t="shared" si="4"/>
        <v>-150.64611456676039</v>
      </c>
      <c r="K108" s="23">
        <f t="shared" si="5"/>
        <v>0.66380736262324225</v>
      </c>
      <c r="L108" s="25">
        <v>9</v>
      </c>
      <c r="M108" s="25">
        <v>7</v>
      </c>
      <c r="N108" t="str">
        <f t="shared" si="6"/>
        <v>CHC</v>
      </c>
      <c r="O108" s="24" t="str">
        <f t="shared" si="7"/>
        <v>L</v>
      </c>
    </row>
    <row r="109" spans="1:15" x14ac:dyDescent="0.45">
      <c r="A109" s="20" t="str">
        <f>Calc!A109</f>
        <v>2024-04-05</v>
      </c>
      <c r="B109" t="str">
        <f>Calc!B109</f>
        <v>COL</v>
      </c>
      <c r="C109" t="str">
        <f>Calc!C109</f>
        <v>TBR</v>
      </c>
      <c r="D109" s="25" t="s">
        <v>533</v>
      </c>
      <c r="E109" s="25" t="s">
        <v>699</v>
      </c>
      <c r="F109">
        <f>Calc!M109</f>
        <v>1472.7530263702213</v>
      </c>
      <c r="G109">
        <f>Calc!N109</f>
        <v>1524.2903904795314</v>
      </c>
      <c r="H109" t="str">
        <f>IF(Calc!O109=Games!I109, Games!B109, IF(Calc!P109=Games!I109, Games!C109, ""))</f>
        <v>COL</v>
      </c>
      <c r="I109" s="21">
        <f>MAX(Calc!O109:P109)</f>
        <v>0.54054424565773507</v>
      </c>
      <c r="J109" s="22">
        <f t="shared" si="4"/>
        <v>-117.64881396067236</v>
      </c>
      <c r="K109" s="23">
        <f t="shared" si="5"/>
        <v>0.84998731932332106</v>
      </c>
      <c r="L109" s="25">
        <v>10</v>
      </c>
      <c r="M109" s="25">
        <v>7</v>
      </c>
      <c r="N109" t="str">
        <f t="shared" si="6"/>
        <v>COL</v>
      </c>
      <c r="O109" s="24" t="str">
        <f t="shared" si="7"/>
        <v>W</v>
      </c>
    </row>
    <row r="110" spans="1:15" x14ac:dyDescent="0.45">
      <c r="A110" s="20" t="str">
        <f>Calc!A110</f>
        <v>2024-04-05</v>
      </c>
      <c r="B110" t="str">
        <f>Calc!B110</f>
        <v>PIT</v>
      </c>
      <c r="C110" t="str">
        <f>Calc!C110</f>
        <v>BAL</v>
      </c>
      <c r="D110" s="25" t="s">
        <v>456</v>
      </c>
      <c r="E110" s="25" t="s">
        <v>393</v>
      </c>
      <c r="F110">
        <f>Calc!M110</f>
        <v>1490.01643636623</v>
      </c>
      <c r="G110">
        <f>Calc!N110</f>
        <v>1583.2191218723383</v>
      </c>
      <c r="H110" t="str">
        <f>IF(Calc!O110=Games!I110, Games!B110, IF(Calc!P110=Games!I110, Games!C110, ""))</f>
        <v>BAL</v>
      </c>
      <c r="I110" s="21">
        <f>MAX(Calc!O110:P110)</f>
        <v>0.6020164875256504</v>
      </c>
      <c r="J110" s="22">
        <f t="shared" si="4"/>
        <v>-151.26669036684049</v>
      </c>
      <c r="K110" s="23">
        <f t="shared" si="5"/>
        <v>0.66108407447460904</v>
      </c>
      <c r="L110" s="25">
        <v>2</v>
      </c>
      <c r="M110" s="25">
        <v>5</v>
      </c>
      <c r="N110" t="str">
        <f t="shared" si="6"/>
        <v>BAL</v>
      </c>
      <c r="O110" s="24" t="str">
        <f t="shared" si="7"/>
        <v>W</v>
      </c>
    </row>
    <row r="111" spans="1:15" x14ac:dyDescent="0.45">
      <c r="A111" s="20" t="str">
        <f>Calc!A111</f>
        <v>2024-04-05</v>
      </c>
      <c r="B111" t="str">
        <f>Calc!B111</f>
        <v>SFG</v>
      </c>
      <c r="C111" t="str">
        <f>Calc!C111</f>
        <v>SDP</v>
      </c>
      <c r="D111" s="25"/>
      <c r="E111" s="25" t="s">
        <v>259</v>
      </c>
      <c r="F111">
        <f>Calc!M111</f>
        <v>1501.1235706124401</v>
      </c>
      <c r="G111">
        <f>Calc!N111</f>
        <v>1595.7941746252295</v>
      </c>
      <c r="H111" t="str">
        <f>IF(Calc!O111=Games!I111, Games!B111, IF(Calc!P111=Games!I111, Games!C111, ""))</f>
        <v>SDP</v>
      </c>
      <c r="I111" s="21">
        <f>MAX(Calc!O111:P111)</f>
        <v>0.57671729691530593</v>
      </c>
      <c r="J111" s="22">
        <f t="shared" si="4"/>
        <v>-136.24872755547287</v>
      </c>
      <c r="K111" s="23">
        <f t="shared" si="5"/>
        <v>0.73395180853550057</v>
      </c>
      <c r="L111" s="25">
        <v>3</v>
      </c>
      <c r="M111" s="25">
        <v>2</v>
      </c>
      <c r="N111" t="str">
        <f t="shared" si="6"/>
        <v>SFG</v>
      </c>
      <c r="O111" s="24" t="str">
        <f t="shared" si="7"/>
        <v>L</v>
      </c>
    </row>
    <row r="112" spans="1:15" x14ac:dyDescent="0.45">
      <c r="A112" s="20" t="str">
        <f>Calc!A112</f>
        <v>2024-04-05</v>
      </c>
      <c r="B112" t="str">
        <f>Calc!B112</f>
        <v>CIN</v>
      </c>
      <c r="C112" t="str">
        <f>Calc!C112</f>
        <v>NYM</v>
      </c>
      <c r="D112" s="25" t="s">
        <v>391</v>
      </c>
      <c r="E112" s="25" t="s">
        <v>354</v>
      </c>
      <c r="F112">
        <f>Calc!M112</f>
        <v>1533.396154121805</v>
      </c>
      <c r="G112">
        <f>Calc!N112</f>
        <v>1520.7736924868275</v>
      </c>
      <c r="H112" t="str">
        <f>IF(Calc!O112=Games!I112, Games!B112, IF(Calc!P112=Games!I112, Games!C112, ""))</f>
        <v>CIN</v>
      </c>
      <c r="I112" s="21">
        <f>MAX(Calc!O112:P112)</f>
        <v>0.51121275022419588</v>
      </c>
      <c r="J112" s="22">
        <f t="shared" si="4"/>
        <v>-104.58798801701106</v>
      </c>
      <c r="K112" s="23">
        <f t="shared" si="5"/>
        <v>0.95613274426634132</v>
      </c>
      <c r="L112" s="25">
        <v>2</v>
      </c>
      <c r="M112" s="25">
        <v>3</v>
      </c>
      <c r="N112" t="str">
        <f t="shared" si="6"/>
        <v>NYM</v>
      </c>
      <c r="O112" s="24" t="str">
        <f t="shared" si="7"/>
        <v>L</v>
      </c>
    </row>
    <row r="113" spans="1:15" x14ac:dyDescent="0.45">
      <c r="A113" s="20" t="str">
        <f>Calc!A113</f>
        <v>2024-04-05</v>
      </c>
      <c r="B113" t="str">
        <f>Calc!B113</f>
        <v>WAS</v>
      </c>
      <c r="C113" t="str">
        <f>Calc!C113</f>
        <v>PHI</v>
      </c>
      <c r="D113" s="25" t="s">
        <v>753</v>
      </c>
      <c r="E113" s="25" t="s">
        <v>247</v>
      </c>
      <c r="F113">
        <f>Calc!M113</f>
        <v>1439.5257305951857</v>
      </c>
      <c r="G113">
        <f>Calc!N113</f>
        <v>1619.6953620439458</v>
      </c>
      <c r="H113" t="str">
        <f>IF(Calc!O113=Games!I113, Games!B113, IF(Calc!P113=Games!I113, Games!C113, ""))</f>
        <v>PHI</v>
      </c>
      <c r="I113" s="21">
        <f>MAX(Calc!O113:P113)</f>
        <v>0.76210726947603025</v>
      </c>
      <c r="J113" s="22">
        <f t="shared" si="4"/>
        <v>-320.35752744417772</v>
      </c>
      <c r="K113" s="23">
        <f t="shared" si="5"/>
        <v>0.31215124176354808</v>
      </c>
      <c r="L113" s="25">
        <v>0</v>
      </c>
      <c r="M113" s="25">
        <v>4</v>
      </c>
      <c r="N113" t="str">
        <f t="shared" si="6"/>
        <v>PHI</v>
      </c>
      <c r="O113" s="24" t="str">
        <f t="shared" si="7"/>
        <v>W</v>
      </c>
    </row>
    <row r="114" spans="1:15" x14ac:dyDescent="0.45">
      <c r="A114" s="20" t="str">
        <f>Calc!A114</f>
        <v>2024-04-05</v>
      </c>
      <c r="B114" t="str">
        <f>Calc!B114</f>
        <v>ATL</v>
      </c>
      <c r="C114" t="str">
        <f>Calc!C114</f>
        <v>ARI</v>
      </c>
      <c r="D114" s="25" t="s">
        <v>248</v>
      </c>
      <c r="E114" s="25" t="s">
        <v>506</v>
      </c>
      <c r="F114">
        <f>Calc!M114</f>
        <v>1665.774923097455</v>
      </c>
      <c r="G114">
        <f>Calc!N114</f>
        <v>1512.3439222734726</v>
      </c>
      <c r="H114" t="str">
        <f>IF(Calc!O114=Games!I114, Games!B114, IF(Calc!P114=Games!I114, Games!C114, ""))</f>
        <v>ATL</v>
      </c>
      <c r="I114" s="21">
        <f>MAX(Calc!O114:P114)</f>
        <v>0.72944022558823918</v>
      </c>
      <c r="J114" s="22">
        <f t="shared" si="4"/>
        <v>-269.60409291224317</v>
      </c>
      <c r="K114" s="23">
        <f t="shared" si="5"/>
        <v>0.37091425029867869</v>
      </c>
      <c r="L114" s="25">
        <v>6</v>
      </c>
      <c r="M114" s="25">
        <v>5</v>
      </c>
      <c r="N114" t="str">
        <f t="shared" si="6"/>
        <v>ATL</v>
      </c>
      <c r="O114" s="24" t="str">
        <f t="shared" si="7"/>
        <v>W</v>
      </c>
    </row>
    <row r="115" spans="1:15" x14ac:dyDescent="0.45">
      <c r="A115" s="20" t="str">
        <f>Calc!A115</f>
        <v>2024-04-05</v>
      </c>
      <c r="B115" t="str">
        <f>Calc!B115</f>
        <v>KCR</v>
      </c>
      <c r="C115" t="str">
        <f>Calc!C115</f>
        <v>CHW</v>
      </c>
      <c r="D115" s="25" t="s">
        <v>408</v>
      </c>
      <c r="E115" s="25" t="s">
        <v>463</v>
      </c>
      <c r="F115">
        <f>Calc!M115</f>
        <v>1506.8156426616015</v>
      </c>
      <c r="G115">
        <f>Calc!N115</f>
        <v>1487.78694679151</v>
      </c>
      <c r="H115" t="str">
        <f>IF(Calc!O115=Games!I115, Games!B115, IF(Calc!P115=Games!I115, Games!C115, ""))</f>
        <v>KCR</v>
      </c>
      <c r="I115" s="21">
        <f>MAX(Calc!O115:P115)</f>
        <v>0.6223984685552485</v>
      </c>
      <c r="J115" s="22">
        <f t="shared" si="4"/>
        <v>-164.82943439712037</v>
      </c>
      <c r="K115" s="23">
        <f t="shared" si="5"/>
        <v>0.60668775795876317</v>
      </c>
      <c r="L115" s="25">
        <v>2</v>
      </c>
      <c r="M115" s="25">
        <v>1</v>
      </c>
      <c r="N115" t="str">
        <f t="shared" si="6"/>
        <v>KCR</v>
      </c>
      <c r="O115" s="24" t="str">
        <f t="shared" si="7"/>
        <v>W</v>
      </c>
    </row>
    <row r="116" spans="1:15" x14ac:dyDescent="0.45">
      <c r="A116" s="20" t="str">
        <f>Calc!A116</f>
        <v>2024-04-05</v>
      </c>
      <c r="B116" t="str">
        <f>Calc!B116</f>
        <v>TEX</v>
      </c>
      <c r="C116" t="str">
        <f>Calc!C116</f>
        <v>HOU</v>
      </c>
      <c r="D116" s="25" t="s">
        <v>459</v>
      </c>
      <c r="E116" s="25" t="s">
        <v>410</v>
      </c>
      <c r="F116">
        <f>Calc!M116</f>
        <v>1553.7403737599222</v>
      </c>
      <c r="G116">
        <f>Calc!N116</f>
        <v>1578.0992999432031</v>
      </c>
      <c r="H116" t="str">
        <f>IF(Calc!O116=Games!I116, Games!B116, IF(Calc!P116=Games!I116, Games!C116, ""))</f>
        <v>HOU</v>
      </c>
      <c r="I116" s="21">
        <f>MAX(Calc!O116:P116)</f>
        <v>0.50335241765726813</v>
      </c>
      <c r="J116" s="22">
        <f t="shared" si="4"/>
        <v>-101.35001871607004</v>
      </c>
      <c r="K116" s="23">
        <f t="shared" si="5"/>
        <v>0.98667964018978538</v>
      </c>
      <c r="L116" s="25">
        <v>10</v>
      </c>
      <c r="M116" s="25">
        <v>2</v>
      </c>
      <c r="N116" t="str">
        <f t="shared" si="6"/>
        <v>TEX</v>
      </c>
      <c r="O116" s="24" t="str">
        <f t="shared" si="7"/>
        <v>L</v>
      </c>
    </row>
    <row r="117" spans="1:15" x14ac:dyDescent="0.45">
      <c r="A117" s="20" t="str">
        <f>Calc!A117</f>
        <v>2024-04-05</v>
      </c>
      <c r="B117" t="str">
        <f>Calc!B117</f>
        <v>MIL</v>
      </c>
      <c r="C117" t="str">
        <f>Calc!C117</f>
        <v>SEA</v>
      </c>
      <c r="D117" s="25" t="s">
        <v>274</v>
      </c>
      <c r="E117" s="25" t="s">
        <v>264</v>
      </c>
      <c r="F117">
        <f>Calc!M117</f>
        <v>1564.8565829388297</v>
      </c>
      <c r="G117">
        <f>Calc!N117</f>
        <v>1583.6209343400567</v>
      </c>
      <c r="H117" t="str">
        <f>IF(Calc!O117=Games!I117, Games!B117, IF(Calc!P117=Games!I117, Games!C117, ""))</f>
        <v>MIL</v>
      </c>
      <c r="I117" s="21">
        <f>MAX(Calc!O117:P117)</f>
        <v>0.50673001806233242</v>
      </c>
      <c r="J117" s="22">
        <f t="shared" si="4"/>
        <v>-102.72873611156938</v>
      </c>
      <c r="K117" s="23">
        <f t="shared" si="5"/>
        <v>0.97343746049201052</v>
      </c>
      <c r="L117" s="25">
        <v>6</v>
      </c>
      <c r="M117" s="25">
        <v>5</v>
      </c>
      <c r="N117" t="str">
        <f t="shared" si="6"/>
        <v>MIL</v>
      </c>
      <c r="O117" s="24" t="str">
        <f t="shared" si="7"/>
        <v>W</v>
      </c>
    </row>
    <row r="118" spans="1:15" x14ac:dyDescent="0.45">
      <c r="A118" s="20" t="str">
        <f>Calc!A118</f>
        <v>2024-04-05</v>
      </c>
      <c r="B118" t="str">
        <f>Calc!B118</f>
        <v>LAA</v>
      </c>
      <c r="C118" t="str">
        <f>Calc!C118</f>
        <v>BOS</v>
      </c>
      <c r="D118" s="25" t="s">
        <v>461</v>
      </c>
      <c r="E118" s="25" t="s">
        <v>443</v>
      </c>
      <c r="F118">
        <f>Calc!M118</f>
        <v>1499.7844871276557</v>
      </c>
      <c r="G118">
        <f>Calc!N118</f>
        <v>1543.2417523752897</v>
      </c>
      <c r="H118" t="str">
        <f>IF(Calc!O118=Games!I118, Games!B118, IF(Calc!P118=Games!I118, Games!C118, ""))</f>
        <v>BOS</v>
      </c>
      <c r="I118" s="21">
        <f>MAX(Calc!O118:P118)</f>
        <v>0.5279693380732472</v>
      </c>
      <c r="J118" s="22">
        <f t="shared" si="4"/>
        <v>-111.85064459968802</v>
      </c>
      <c r="K118" s="23">
        <f t="shared" si="5"/>
        <v>0.89404938485512242</v>
      </c>
      <c r="L118" s="25">
        <v>6</v>
      </c>
      <c r="M118" s="25">
        <v>8</v>
      </c>
      <c r="N118" t="str">
        <f t="shared" si="6"/>
        <v>BOS</v>
      </c>
      <c r="O118" s="24" t="str">
        <f t="shared" si="7"/>
        <v>W</v>
      </c>
    </row>
    <row r="119" spans="1:15" x14ac:dyDescent="0.45">
      <c r="A119" s="20" t="str">
        <f>Calc!A119</f>
        <v>2024-04-06</v>
      </c>
      <c r="B119" t="str">
        <f>Calc!B119</f>
        <v>DET</v>
      </c>
      <c r="C119" t="str">
        <f>Calc!C119</f>
        <v>OAK</v>
      </c>
      <c r="D119" s="25" t="s">
        <v>487</v>
      </c>
      <c r="E119" s="25" t="s">
        <v>589</v>
      </c>
      <c r="F119">
        <f>Calc!M119</f>
        <v>1501.9441123320939</v>
      </c>
      <c r="G119">
        <f>Calc!N119</f>
        <v>1455.3886794625853</v>
      </c>
      <c r="H119" t="str">
        <f>IF(Calc!O119=Games!I119, Games!B119, IF(Calc!P119=Games!I119, Games!C119, ""))</f>
        <v>DET</v>
      </c>
      <c r="I119" s="21">
        <f>MAX(Calc!O119:P119)</f>
        <v>0.57043487544591154</v>
      </c>
      <c r="J119" s="22">
        <f t="shared" si="4"/>
        <v>-132.79357257832638</v>
      </c>
      <c r="K119" s="23">
        <f t="shared" si="5"/>
        <v>0.75304849518237371</v>
      </c>
      <c r="L119" s="25"/>
      <c r="M119" s="25"/>
      <c r="N119" t="str">
        <f t="shared" si="6"/>
        <v/>
      </c>
      <c r="O119" s="24" t="str">
        <f t="shared" si="7"/>
        <v/>
      </c>
    </row>
    <row r="120" spans="1:15" x14ac:dyDescent="0.45">
      <c r="A120" s="20" t="str">
        <f>Calc!A120</f>
        <v>2024-04-06</v>
      </c>
      <c r="B120" t="str">
        <f>Calc!B120</f>
        <v>MIN</v>
      </c>
      <c r="C120" t="str">
        <f>Calc!C120</f>
        <v>CLE</v>
      </c>
      <c r="D120" s="25" t="s">
        <v>381</v>
      </c>
      <c r="E120" s="25" t="s">
        <v>767</v>
      </c>
      <c r="F120">
        <f>Calc!M120</f>
        <v>1559.165309374544</v>
      </c>
      <c r="G120">
        <f>Calc!N120</f>
        <v>1515.0191457329443</v>
      </c>
      <c r="H120" t="str">
        <f>IF(Calc!O120=Games!I120, Games!B120, IF(Calc!P120=Games!I120, Games!C120, ""))</f>
        <v>MIN</v>
      </c>
      <c r="I120" s="21">
        <f>MAX(Calc!O120:P120)</f>
        <v>0.62682808930653255</v>
      </c>
      <c r="J120" s="22">
        <f t="shared" si="4"/>
        <v>-167.9730095820166</v>
      </c>
      <c r="K120" s="23">
        <f t="shared" si="5"/>
        <v>0.5953337399195241</v>
      </c>
      <c r="L120" s="25"/>
      <c r="M120" s="25"/>
      <c r="N120" t="str">
        <f t="shared" si="6"/>
        <v/>
      </c>
      <c r="O120" s="24" t="str">
        <f t="shared" si="7"/>
        <v/>
      </c>
    </row>
    <row r="121" spans="1:15" x14ac:dyDescent="0.45">
      <c r="A121" s="20" t="str">
        <f>Calc!A121</f>
        <v>2024-04-06</v>
      </c>
      <c r="B121" t="str">
        <f>Calc!B121</f>
        <v>STL</v>
      </c>
      <c r="C121" t="str">
        <f>Calc!C121</f>
        <v>MIA</v>
      </c>
      <c r="D121" s="25" t="s">
        <v>437</v>
      </c>
      <c r="E121" s="25" t="s">
        <v>431</v>
      </c>
      <c r="F121">
        <f>Calc!M121</f>
        <v>1531.4945509219776</v>
      </c>
      <c r="G121">
        <f>Calc!N121</f>
        <v>1500.4021133875697</v>
      </c>
      <c r="H121" t="str">
        <f>IF(Calc!O121=Games!I121, Games!B121, IF(Calc!P121=Games!I121, Games!C121, ""))</f>
        <v>STL</v>
      </c>
      <c r="I121" s="21">
        <f>MAX(Calc!O121:P121)</f>
        <v>0.58121191065423083</v>
      </c>
      <c r="J121" s="22">
        <f t="shared" si="4"/>
        <v>-138.78425042178259</v>
      </c>
      <c r="K121" s="23">
        <f t="shared" si="5"/>
        <v>0.72054285479863578</v>
      </c>
      <c r="L121" s="25"/>
      <c r="M121" s="25"/>
      <c r="N121" t="str">
        <f t="shared" si="6"/>
        <v/>
      </c>
      <c r="O121" s="24" t="str">
        <f t="shared" si="7"/>
        <v/>
      </c>
    </row>
    <row r="122" spans="1:15" x14ac:dyDescent="0.45">
      <c r="A122" s="20" t="str">
        <f>Calc!A122</f>
        <v>2024-04-06</v>
      </c>
      <c r="B122" t="str">
        <f>Calc!B122</f>
        <v>CHC</v>
      </c>
      <c r="C122" t="str">
        <f>Calc!C122</f>
        <v>LAD</v>
      </c>
      <c r="D122" s="25" t="s">
        <v>484</v>
      </c>
      <c r="E122" s="25" t="s">
        <v>254</v>
      </c>
      <c r="F122">
        <f>Calc!M122</f>
        <v>1535.3734401137808</v>
      </c>
      <c r="G122">
        <f>Calc!N122</f>
        <v>1645.8431170082431</v>
      </c>
      <c r="H122" t="str">
        <f>IF(Calc!O122=Games!I122, Games!B122, IF(Calc!P122=Games!I122, Games!C122, ""))</f>
        <v>LAD</v>
      </c>
      <c r="I122" s="21">
        <f>MAX(Calc!O122:P122)</f>
        <v>0.63153636881546849</v>
      </c>
      <c r="J122" s="22">
        <f t="shared" si="4"/>
        <v>-171.39720595631502</v>
      </c>
      <c r="K122" s="23">
        <f t="shared" si="5"/>
        <v>0.58344008259672309</v>
      </c>
      <c r="L122" s="25"/>
      <c r="M122" s="25"/>
      <c r="N122" t="str">
        <f t="shared" si="6"/>
        <v/>
      </c>
      <c r="O122" s="24" t="str">
        <f t="shared" si="7"/>
        <v/>
      </c>
    </row>
    <row r="123" spans="1:15" x14ac:dyDescent="0.45">
      <c r="A123" s="20" t="str">
        <f>Calc!A123</f>
        <v>2024-04-06</v>
      </c>
      <c r="B123" t="str">
        <f>Calc!B123</f>
        <v>PIT</v>
      </c>
      <c r="C123" t="str">
        <f>Calc!C123</f>
        <v>BAL</v>
      </c>
      <c r="D123" s="25" t="s">
        <v>435</v>
      </c>
      <c r="E123" s="25" t="s">
        <v>489</v>
      </c>
      <c r="F123">
        <f>Calc!M123</f>
        <v>1492.3987570113388</v>
      </c>
      <c r="G123">
        <f>Calc!N123</f>
        <v>1558.5692560327464</v>
      </c>
      <c r="H123" t="str">
        <f>IF(Calc!O123=Games!I123, Games!B123, IF(Calc!P123=Games!I123, Games!C123, ""))</f>
        <v>BAL</v>
      </c>
      <c r="I123" s="21">
        <f>MAX(Calc!O123:P123)</f>
        <v>0.5651065783657081</v>
      </c>
      <c r="J123" s="22">
        <f t="shared" si="4"/>
        <v>-129.9413948921293</v>
      </c>
      <c r="K123" s="23">
        <f t="shared" si="5"/>
        <v>0.76957770141697246</v>
      </c>
      <c r="L123" s="25"/>
      <c r="M123" s="25"/>
      <c r="N123" t="str">
        <f t="shared" si="6"/>
        <v/>
      </c>
      <c r="O123" s="24" t="str">
        <f t="shared" si="7"/>
        <v/>
      </c>
    </row>
    <row r="124" spans="1:15" x14ac:dyDescent="0.45">
      <c r="A124" s="20" t="str">
        <f>Calc!A124</f>
        <v>2024-04-06</v>
      </c>
      <c r="B124" t="str">
        <f>Calc!B124</f>
        <v>WAS</v>
      </c>
      <c r="C124" t="str">
        <f>Calc!C124</f>
        <v>PHI</v>
      </c>
      <c r="D124" s="25" t="s">
        <v>571</v>
      </c>
      <c r="E124" s="25" t="s">
        <v>927</v>
      </c>
      <c r="F124">
        <f>Calc!M124</f>
        <v>1449.8711148296507</v>
      </c>
      <c r="G124">
        <f>Calc!N124</f>
        <v>1526.3790141876414</v>
      </c>
      <c r="H124" t="str">
        <f>IF(Calc!O124=Games!I124, Games!B124, IF(Calc!P124=Games!I124, Games!C124, ""))</f>
        <v>PHI</v>
      </c>
      <c r="I124" s="21">
        <f>MAX(Calc!O124:P124)</f>
        <v>0.63216740566350416</v>
      </c>
      <c r="J124" s="22">
        <f t="shared" si="4"/>
        <v>-171.86280264363765</v>
      </c>
      <c r="K124" s="23">
        <f t="shared" si="5"/>
        <v>0.58185947431191853</v>
      </c>
      <c r="L124" s="25"/>
      <c r="M124" s="25"/>
      <c r="N124" t="str">
        <f t="shared" si="6"/>
        <v/>
      </c>
      <c r="O124" s="24" t="str">
        <f t="shared" si="7"/>
        <v/>
      </c>
    </row>
    <row r="125" spans="1:15" x14ac:dyDescent="0.45">
      <c r="A125" s="20" t="str">
        <f>Calc!A125</f>
        <v>2024-04-06</v>
      </c>
      <c r="B125" t="str">
        <f>Calc!B125</f>
        <v>CIN</v>
      </c>
      <c r="C125" t="str">
        <f>Calc!C125</f>
        <v>NYM</v>
      </c>
      <c r="D125" s="25" t="s">
        <v>464</v>
      </c>
      <c r="E125" s="25" t="s">
        <v>555</v>
      </c>
      <c r="F125">
        <f>Calc!M125</f>
        <v>1499.6543256552275</v>
      </c>
      <c r="G125">
        <f>Calc!N125</f>
        <v>1522.7047421041432</v>
      </c>
      <c r="H125" t="str">
        <f>IF(Calc!O125=Games!I125, Games!B125, IF(Calc!P125=Games!I125, Games!C125, ""))</f>
        <v>NYM</v>
      </c>
      <c r="I125" s="21">
        <f>MAX(Calc!O125:P125)</f>
        <v>0.54006807570256699</v>
      </c>
      <c r="J125" s="22">
        <f t="shared" si="4"/>
        <v>-117.42348099178929</v>
      </c>
      <c r="K125" s="23">
        <f t="shared" si="5"/>
        <v>0.85161842550888422</v>
      </c>
      <c r="L125" s="25"/>
      <c r="M125" s="25"/>
      <c r="N125" t="str">
        <f t="shared" si="6"/>
        <v/>
      </c>
      <c r="O125" s="24" t="str">
        <f t="shared" si="7"/>
        <v/>
      </c>
    </row>
    <row r="126" spans="1:15" x14ac:dyDescent="0.45">
      <c r="A126" s="20" t="str">
        <f>Calc!A126</f>
        <v>2024-04-06</v>
      </c>
      <c r="B126" t="str">
        <f>Calc!B126</f>
        <v>TEX</v>
      </c>
      <c r="C126" t="str">
        <f>Calc!C126</f>
        <v>HOU</v>
      </c>
      <c r="D126" s="25" t="s">
        <v>396</v>
      </c>
      <c r="E126" s="25" t="s">
        <v>527</v>
      </c>
      <c r="F126">
        <f>Calc!M126</f>
        <v>1581.041443130978</v>
      </c>
      <c r="G126">
        <f>Calc!N126</f>
        <v>1550.7982305721473</v>
      </c>
      <c r="H126" t="str">
        <f>IF(Calc!O126=Games!I126, Games!B126, IF(Calc!P126=Games!I126, Games!C126, ""))</f>
        <v>TEX</v>
      </c>
      <c r="I126" s="21">
        <f>MAX(Calc!O126:P126)</f>
        <v>0.57505945495389688</v>
      </c>
      <c r="J126" s="22">
        <f t="shared" si="4"/>
        <v>-135.32703848993907</v>
      </c>
      <c r="K126" s="23">
        <f t="shared" si="5"/>
        <v>0.73895062742716067</v>
      </c>
      <c r="L126" s="25"/>
      <c r="M126" s="25"/>
      <c r="N126" t="str">
        <f t="shared" si="6"/>
        <v/>
      </c>
      <c r="O126" s="24" t="str">
        <f t="shared" si="7"/>
        <v/>
      </c>
    </row>
    <row r="127" spans="1:15" x14ac:dyDescent="0.45">
      <c r="A127" s="20" t="str">
        <f>Calc!A127</f>
        <v>2024-04-06</v>
      </c>
      <c r="B127" t="str">
        <f>Calc!B127</f>
        <v>NYY</v>
      </c>
      <c r="C127" t="str">
        <f>Calc!C127</f>
        <v>TOR</v>
      </c>
      <c r="D127" s="25" t="s">
        <v>415</v>
      </c>
      <c r="E127" s="25" t="s">
        <v>255</v>
      </c>
      <c r="F127">
        <f>Calc!M127</f>
        <v>1558.55880857835</v>
      </c>
      <c r="G127">
        <f>Calc!N127</f>
        <v>1624.6752058689183</v>
      </c>
      <c r="H127" t="str">
        <f>IF(Calc!O127=Games!I127, Games!B127, IF(Calc!P127=Games!I127, Games!C127, ""))</f>
        <v>TOR</v>
      </c>
      <c r="I127" s="21">
        <f>MAX(Calc!O127:P127)</f>
        <v>0.54705565602603345</v>
      </c>
      <c r="J127" s="22">
        <f t="shared" si="4"/>
        <v>-120.77767683913855</v>
      </c>
      <c r="K127" s="23">
        <f t="shared" si="5"/>
        <v>0.8279675732891274</v>
      </c>
      <c r="L127" s="25"/>
      <c r="M127" s="25"/>
      <c r="N127" t="str">
        <f t="shared" si="6"/>
        <v/>
      </c>
      <c r="O127" s="24" t="str">
        <f t="shared" si="7"/>
        <v/>
      </c>
    </row>
    <row r="128" spans="1:15" x14ac:dyDescent="0.45">
      <c r="A128" s="20" t="str">
        <f>Calc!A128</f>
        <v>2024-04-06</v>
      </c>
      <c r="B128" t="str">
        <f>Calc!B128</f>
        <v>KCR</v>
      </c>
      <c r="C128" t="str">
        <f>Calc!C128</f>
        <v>CHW</v>
      </c>
      <c r="D128" s="25" t="s">
        <v>543</v>
      </c>
      <c r="E128" s="25" t="s">
        <v>494</v>
      </c>
      <c r="F128">
        <f>Calc!M128</f>
        <v>1485.1430348966396</v>
      </c>
      <c r="G128">
        <f>Calc!N128</f>
        <v>1480.8298535921363</v>
      </c>
      <c r="H128" t="str">
        <f>IF(Calc!O128=Games!I128, Games!B128, IF(Calc!P128=Games!I128, Games!C128, ""))</f>
        <v>KCR</v>
      </c>
      <c r="I128" s="21">
        <f>MAX(Calc!O128:P128)</f>
        <v>0.6012481703192446</v>
      </c>
      <c r="J128" s="22">
        <f t="shared" si="4"/>
        <v>-150.78254833353611</v>
      </c>
      <c r="K128" s="23">
        <f t="shared" si="5"/>
        <v>0.6632067245527421</v>
      </c>
      <c r="L128" s="25"/>
      <c r="M128" s="25"/>
      <c r="N128" t="str">
        <f t="shared" si="6"/>
        <v/>
      </c>
      <c r="O128" s="24" t="str">
        <f t="shared" si="7"/>
        <v/>
      </c>
    </row>
    <row r="129" spans="1:15" x14ac:dyDescent="0.45">
      <c r="A129" s="20" t="str">
        <f>Calc!A129</f>
        <v>2024-04-06</v>
      </c>
      <c r="B129" t="str">
        <f>Calc!B129</f>
        <v>MIL</v>
      </c>
      <c r="C129" t="str">
        <f>Calc!C129</f>
        <v>SEA</v>
      </c>
      <c r="D129" s="25" t="s">
        <v>472</v>
      </c>
      <c r="E129" s="25" t="s">
        <v>276</v>
      </c>
      <c r="F129">
        <f>Calc!M129</f>
        <v>1525.2541923692399</v>
      </c>
      <c r="G129">
        <f>Calc!N129</f>
        <v>1544.8662948372003</v>
      </c>
      <c r="H129" t="str">
        <f>IF(Calc!O129=Games!I129, Games!B129, IF(Calc!P129=Games!I129, Games!C129, ""))</f>
        <v>MIL</v>
      </c>
      <c r="I129" s="21">
        <f>MAX(Calc!O129:P129)</f>
        <v>0.5055137204692588</v>
      </c>
      <c r="J129" s="22">
        <f t="shared" si="4"/>
        <v>-102.23008026612638</v>
      </c>
      <c r="K129" s="23">
        <f t="shared" si="5"/>
        <v>0.97818567431111259</v>
      </c>
      <c r="L129" s="25"/>
      <c r="M129" s="25"/>
      <c r="N129" t="str">
        <f t="shared" si="6"/>
        <v/>
      </c>
      <c r="O129" s="24" t="str">
        <f t="shared" si="7"/>
        <v/>
      </c>
    </row>
    <row r="130" spans="1:15" x14ac:dyDescent="0.45">
      <c r="A130" s="20" t="str">
        <f>Calc!A130</f>
        <v>2024-04-06</v>
      </c>
      <c r="B130" t="str">
        <f>Calc!B130</f>
        <v>ATL</v>
      </c>
      <c r="C130" t="str">
        <f>Calc!C130</f>
        <v>ARI</v>
      </c>
      <c r="D130" s="25" t="s">
        <v>271</v>
      </c>
      <c r="E130" s="25" t="s">
        <v>378</v>
      </c>
      <c r="F130">
        <f>Calc!M130</f>
        <v>1611.2211189129014</v>
      </c>
      <c r="G130">
        <f>Calc!N130</f>
        <v>1554.1734149183214</v>
      </c>
      <c r="H130" t="str">
        <f>IF(Calc!O130=Games!I130, Games!B130, IF(Calc!P130=Games!I130, Games!C130, ""))</f>
        <v>ATL</v>
      </c>
      <c r="I130" s="21">
        <f>MAX(Calc!O130:P130)</f>
        <v>0.60331953282697948</v>
      </c>
      <c r="J130" s="22">
        <f t="shared" si="4"/>
        <v>-152.09206975241082</v>
      </c>
      <c r="K130" s="23">
        <f t="shared" si="5"/>
        <v>0.65749647672484834</v>
      </c>
      <c r="L130" s="25"/>
      <c r="M130" s="25"/>
      <c r="N130" t="str">
        <f t="shared" si="6"/>
        <v/>
      </c>
      <c r="O130" s="24" t="str">
        <f t="shared" si="7"/>
        <v/>
      </c>
    </row>
    <row r="131" spans="1:15" x14ac:dyDescent="0.45">
      <c r="A131" s="20" t="str">
        <f>Calc!A131</f>
        <v>2024-04-06</v>
      </c>
      <c r="B131" t="str">
        <f>Calc!B131</f>
        <v>COL</v>
      </c>
      <c r="C131" t="str">
        <f>Calc!C131</f>
        <v>TBR</v>
      </c>
      <c r="D131" s="25" t="s">
        <v>511</v>
      </c>
      <c r="E131" s="25" t="s">
        <v>855</v>
      </c>
      <c r="F131">
        <f>Calc!M131</f>
        <v>1477.347583913644</v>
      </c>
      <c r="G131">
        <f>Calc!N131</f>
        <v>1510.1525992813304</v>
      </c>
      <c r="H131" t="str">
        <f>IF(Calc!O131=Games!I131, Games!B131, IF(Calc!P131=Games!I131, Games!C131, ""))</f>
        <v>COL</v>
      </c>
      <c r="I131" s="21">
        <f>MAX(Calc!O131:P131)</f>
        <v>0.56710281415621466</v>
      </c>
      <c r="J131" s="22">
        <f t="shared" ref="J131:J194" si="8">IF(I131&lt;0.5, "",-1*((I131*100)/(1-((I131*100)/100))))</f>
        <v>-131.00173267489399</v>
      </c>
      <c r="K131" s="23">
        <f t="shared" ref="K131:K194" si="9">IF(J131&gt;0, "",1/(J131/-100))</f>
        <v>0.76334868217483232</v>
      </c>
      <c r="L131" s="25"/>
      <c r="M131" s="25"/>
      <c r="N131" t="str">
        <f t="shared" ref="N131:N194" si="10">IF(L131&gt;M131, B131, IF(M131&gt;L131, C131, ""))</f>
        <v/>
      </c>
      <c r="O131" s="24" t="str">
        <f t="shared" ref="O131:O194" si="11">IF(ISBLANK(L131), "", IF(H131=N131, "W", "L"))</f>
        <v/>
      </c>
    </row>
    <row r="132" spans="1:15" x14ac:dyDescent="0.45">
      <c r="A132" s="20" t="str">
        <f>Calc!A132</f>
        <v>2024-04-06</v>
      </c>
      <c r="B132" t="str">
        <f>Calc!B132</f>
        <v>SFG</v>
      </c>
      <c r="C132" t="str">
        <f>Calc!C132</f>
        <v>SDP</v>
      </c>
      <c r="D132" s="25" t="s">
        <v>561</v>
      </c>
      <c r="E132" s="25" t="s">
        <v>507</v>
      </c>
      <c r="F132">
        <f>Calc!M132</f>
        <v>1502.4291124172944</v>
      </c>
      <c r="G132">
        <f>Calc!N132</f>
        <v>1520.0432881877007</v>
      </c>
      <c r="H132" t="str">
        <f>IF(Calc!O132=Games!I132, Games!B132, IF(Calc!P132=Games!I132, Games!C132, ""))</f>
        <v>SFG</v>
      </c>
      <c r="I132" s="21">
        <f>MAX(Calc!O132:P132)</f>
        <v>0.53092285874892664</v>
      </c>
      <c r="J132" s="22">
        <f t="shared" si="8"/>
        <v>-113.18455155007231</v>
      </c>
      <c r="K132" s="23">
        <f t="shared" si="9"/>
        <v>0.88351279949861761</v>
      </c>
      <c r="L132" s="25"/>
      <c r="M132" s="25"/>
      <c r="N132" t="str">
        <f t="shared" si="10"/>
        <v/>
      </c>
      <c r="O132" s="24" t="str">
        <f t="shared" si="11"/>
        <v/>
      </c>
    </row>
    <row r="133" spans="1:15" x14ac:dyDescent="0.45">
      <c r="A133" s="20" t="str">
        <f>Calc!A133</f>
        <v>2024-04-06</v>
      </c>
      <c r="B133" t="str">
        <f>Calc!B133</f>
        <v>LAA</v>
      </c>
      <c r="C133" t="str">
        <f>Calc!C133</f>
        <v>BOS</v>
      </c>
      <c r="D133" s="25" t="s">
        <v>404</v>
      </c>
      <c r="E133" s="25" t="s">
        <v>426</v>
      </c>
      <c r="F133">
        <f>Calc!M133</f>
        <v>1514.1506478179451</v>
      </c>
      <c r="G133">
        <f>Calc!N133</f>
        <v>1554.3242147644098</v>
      </c>
      <c r="H133" t="str">
        <f>IF(Calc!O133=Games!I133, Games!B133, IF(Calc!P133=Games!I133, Games!C133, ""))</f>
        <v>BOS</v>
      </c>
      <c r="I133" s="21">
        <f>MAX(Calc!O133:P133)</f>
        <v>0.5233115454285534</v>
      </c>
      <c r="J133" s="22">
        <f t="shared" si="8"/>
        <v>-109.78062095064206</v>
      </c>
      <c r="K133" s="23">
        <f t="shared" si="9"/>
        <v>0.91090758217664425</v>
      </c>
      <c r="L133" s="25"/>
      <c r="M133" s="25"/>
      <c r="N133" t="str">
        <f t="shared" si="10"/>
        <v/>
      </c>
      <c r="O133" s="24" t="str">
        <f t="shared" si="11"/>
        <v/>
      </c>
    </row>
    <row r="134" spans="1:15" x14ac:dyDescent="0.45">
      <c r="A134" s="20" t="str">
        <f>Calc!A134</f>
        <v>2024-04-07</v>
      </c>
      <c r="B134" t="str">
        <f>Calc!B134</f>
        <v>PIT</v>
      </c>
      <c r="C134" t="str">
        <f>Calc!C134</f>
        <v>BAL</v>
      </c>
      <c r="D134" s="25"/>
      <c r="E134" s="25"/>
      <c r="F134">
        <f>Calc!M134</f>
        <v>1464.4120897083565</v>
      </c>
      <c r="G134">
        <f>Calc!N134</f>
        <v>1539.0873746407135</v>
      </c>
      <c r="H134" t="str">
        <f>IF(Calc!O134=Games!I134, Games!B134, IF(Calc!P134=Games!I134, Games!C134, ""))</f>
        <v>BAL</v>
      </c>
      <c r="I134" s="21">
        <f>MAX(Calc!O134:P134)</f>
        <v>0.5768560421165112</v>
      </c>
      <c r="J134" s="22">
        <f t="shared" si="8"/>
        <v>-136.32619144602</v>
      </c>
      <c r="K134" s="23">
        <f t="shared" si="9"/>
        <v>0.73353475908990096</v>
      </c>
      <c r="L134" s="25"/>
      <c r="M134" s="25"/>
      <c r="N134" t="str">
        <f t="shared" si="10"/>
        <v/>
      </c>
      <c r="O134" s="24" t="str">
        <f t="shared" si="11"/>
        <v/>
      </c>
    </row>
    <row r="135" spans="1:15" x14ac:dyDescent="0.45">
      <c r="A135" s="20" t="str">
        <f>Calc!A135</f>
        <v>2024-04-07</v>
      </c>
      <c r="B135" t="str">
        <f>Calc!B135</f>
        <v>WAS</v>
      </c>
      <c r="C135" t="str">
        <f>Calc!C135</f>
        <v>PHI</v>
      </c>
      <c r="D135" s="25"/>
      <c r="E135" s="25"/>
      <c r="F135">
        <f>Calc!M135</f>
        <v>1419.5380932200808</v>
      </c>
      <c r="G135">
        <f>Calc!N135</f>
        <v>1539.4111659163295</v>
      </c>
      <c r="H135" t="str">
        <f>IF(Calc!O135=Games!I135, Games!B135, IF(Calc!P135=Games!I135, Games!C135, ""))</f>
        <v>PHI</v>
      </c>
      <c r="I135" s="21">
        <f>MAX(Calc!O135:P135)</f>
        <v>0.68978643328864464</v>
      </c>
      <c r="J135" s="22">
        <f t="shared" si="8"/>
        <v>-222.35856432754622</v>
      </c>
      <c r="K135" s="23">
        <f t="shared" si="9"/>
        <v>0.44972407652666158</v>
      </c>
      <c r="L135" s="25"/>
      <c r="M135" s="25"/>
      <c r="N135" t="str">
        <f t="shared" si="10"/>
        <v/>
      </c>
      <c r="O135" s="24" t="str">
        <f t="shared" si="11"/>
        <v/>
      </c>
    </row>
    <row r="136" spans="1:15" x14ac:dyDescent="0.45">
      <c r="A136" s="20" t="str">
        <f>Calc!A136</f>
        <v>2024-04-07</v>
      </c>
      <c r="B136" t="str">
        <f>Calc!B136</f>
        <v>ATL</v>
      </c>
      <c r="C136" t="str">
        <f>Calc!C136</f>
        <v>ARI</v>
      </c>
      <c r="D136" s="25"/>
      <c r="E136" s="25"/>
      <c r="F136">
        <f>Calc!M136</f>
        <v>1593.2508682491175</v>
      </c>
      <c r="G136">
        <f>Calc!N136</f>
        <v>1515.1384034374826</v>
      </c>
      <c r="H136" t="str">
        <f>IF(Calc!O136=Games!I136, Games!B136, IF(Calc!P136=Games!I136, Games!C136, ""))</f>
        <v>ATL</v>
      </c>
      <c r="I136" s="21">
        <f>MAX(Calc!O136:P136)</f>
        <v>0.63250758951750052</v>
      </c>
      <c r="J136" s="22">
        <f t="shared" si="8"/>
        <v>-172.11446317681748</v>
      </c>
      <c r="K136" s="23">
        <f t="shared" si="9"/>
        <v>0.58100869708588931</v>
      </c>
      <c r="L136" s="25"/>
      <c r="M136" s="25"/>
      <c r="N136" t="str">
        <f t="shared" si="10"/>
        <v/>
      </c>
      <c r="O136" s="24" t="str">
        <f t="shared" si="11"/>
        <v/>
      </c>
    </row>
    <row r="137" spans="1:15" x14ac:dyDescent="0.45">
      <c r="A137" s="20" t="str">
        <f>Calc!A137</f>
        <v>2024-04-07</v>
      </c>
      <c r="B137" t="str">
        <f>Calc!B137</f>
        <v>NYY</v>
      </c>
      <c r="C137" t="str">
        <f>Calc!C137</f>
        <v>TOR</v>
      </c>
      <c r="D137" s="25"/>
      <c r="E137" s="25"/>
      <c r="F137">
        <f>Calc!M137</f>
        <v>1533.7203518335739</v>
      </c>
      <c r="G137">
        <f>Calc!N137</f>
        <v>1549.5770225833428</v>
      </c>
      <c r="H137" t="str">
        <f>IF(Calc!O137=Games!I137, Games!B137, IF(Calc!P137=Games!I137, Games!C137, ""))</f>
        <v>NYY</v>
      </c>
      <c r="I137" s="21">
        <f>MAX(Calc!O137:P137)</f>
        <v>0.52415757311143185</v>
      </c>
      <c r="J137" s="22">
        <f t="shared" si="8"/>
        <v>-110.15360201039367</v>
      </c>
      <c r="K137" s="23">
        <f t="shared" si="9"/>
        <v>0.90782324113708412</v>
      </c>
      <c r="L137" s="25"/>
      <c r="M137" s="25"/>
      <c r="N137" t="str">
        <f t="shared" si="10"/>
        <v/>
      </c>
      <c r="O137" s="24" t="str">
        <f t="shared" si="11"/>
        <v/>
      </c>
    </row>
    <row r="138" spans="1:15" x14ac:dyDescent="0.45">
      <c r="A138" s="20" t="str">
        <f>Calc!A138</f>
        <v>2024-04-07</v>
      </c>
      <c r="B138" t="str">
        <f>Calc!B138</f>
        <v>CIN</v>
      </c>
      <c r="C138" t="str">
        <f>Calc!C138</f>
        <v>NYM</v>
      </c>
      <c r="D138" s="25"/>
      <c r="E138" s="25"/>
      <c r="F138">
        <f>Calc!M138</f>
        <v>1493.1662146218293</v>
      </c>
      <c r="G138">
        <f>Calc!N138</f>
        <v>1510.288270753422</v>
      </c>
      <c r="H138" t="str">
        <f>IF(Calc!O138=Games!I138, Games!B138, IF(Calc!P138=Games!I138, Games!C138, ""))</f>
        <v>NYM</v>
      </c>
      <c r="I138" s="21">
        <f>MAX(Calc!O138:P138)</f>
        <v>0.53156513557437779</v>
      </c>
      <c r="J138" s="22">
        <f t="shared" si="8"/>
        <v>-113.47685152046989</v>
      </c>
      <c r="K138" s="23">
        <f t="shared" si="9"/>
        <v>0.88123699820805457</v>
      </c>
      <c r="L138" s="25"/>
      <c r="M138" s="25"/>
      <c r="N138" t="str">
        <f t="shared" si="10"/>
        <v/>
      </c>
      <c r="O138" s="24" t="str">
        <f t="shared" si="11"/>
        <v/>
      </c>
    </row>
    <row r="139" spans="1:15" x14ac:dyDescent="0.45">
      <c r="A139" s="20" t="str">
        <f>Calc!A139</f>
        <v>2024-04-07</v>
      </c>
      <c r="B139" t="str">
        <f>Calc!B139</f>
        <v>DET</v>
      </c>
      <c r="C139" t="str">
        <f>Calc!C139</f>
        <v>OAK</v>
      </c>
      <c r="D139" s="25"/>
      <c r="E139" s="25"/>
      <c r="F139">
        <f>Calc!M139</f>
        <v>1481.7589766686021</v>
      </c>
      <c r="G139">
        <f>Calc!N139</f>
        <v>1422.9458950386379</v>
      </c>
      <c r="H139" t="str">
        <f>IF(Calc!O139=Games!I139, Games!B139, IF(Calc!P139=Games!I139, Games!C139, ""))</f>
        <v>DET</v>
      </c>
      <c r="I139" s="21">
        <f>MAX(Calc!O139:P139)</f>
        <v>0.58767390429055544</v>
      </c>
      <c r="J139" s="22">
        <f t="shared" si="8"/>
        <v>-142.52648823485427</v>
      </c>
      <c r="K139" s="23">
        <f t="shared" si="9"/>
        <v>0.70162396645331371</v>
      </c>
      <c r="L139" s="25"/>
      <c r="M139" s="25"/>
      <c r="N139" t="str">
        <f t="shared" si="10"/>
        <v/>
      </c>
      <c r="O139" s="24" t="str">
        <f t="shared" si="11"/>
        <v/>
      </c>
    </row>
    <row r="140" spans="1:15" x14ac:dyDescent="0.45">
      <c r="A140" s="20" t="str">
        <f>Calc!A140</f>
        <v>2024-04-07</v>
      </c>
      <c r="B140" t="str">
        <f>Calc!B140</f>
        <v>MIN</v>
      </c>
      <c r="C140" t="str">
        <f>Calc!C140</f>
        <v>CLE</v>
      </c>
      <c r="D140" s="25"/>
      <c r="E140" s="25"/>
      <c r="F140">
        <f>Calc!M140</f>
        <v>1529.2726034226744</v>
      </c>
      <c r="G140">
        <f>Calc!N140</f>
        <v>1521.3210808926906</v>
      </c>
      <c r="H140" t="str">
        <f>IF(Calc!O140=Games!I140, Games!B140, IF(Calc!P140=Games!I140, Games!C140, ""))</f>
        <v>MIN</v>
      </c>
      <c r="I140" s="21">
        <f>MAX(Calc!O140:P140)</f>
        <v>0.57507752691870462</v>
      </c>
      <c r="J140" s="22">
        <f t="shared" si="8"/>
        <v>-135.33704695554709</v>
      </c>
      <c r="K140" s="23">
        <f t="shared" si="9"/>
        <v>0.73889598043945848</v>
      </c>
      <c r="L140" s="25"/>
      <c r="M140" s="25"/>
      <c r="N140" t="str">
        <f t="shared" si="10"/>
        <v/>
      </c>
      <c r="O140" s="24" t="str">
        <f t="shared" si="11"/>
        <v/>
      </c>
    </row>
    <row r="141" spans="1:15" x14ac:dyDescent="0.45">
      <c r="A141" s="20" t="str">
        <f>Calc!A141</f>
        <v>2024-04-07</v>
      </c>
      <c r="B141" t="str">
        <f>Calc!B141</f>
        <v>KCR</v>
      </c>
      <c r="C141" t="str">
        <f>Calc!C141</f>
        <v>CHW</v>
      </c>
      <c r="D141" s="25"/>
      <c r="E141" s="25"/>
      <c r="F141">
        <f>Calc!M141</f>
        <v>1459.3647323881944</v>
      </c>
      <c r="G141">
        <f>Calc!N141</f>
        <v>1425.4820043556863</v>
      </c>
      <c r="H141" t="str">
        <f>IF(Calc!O141=Games!I141, Games!B141, IF(Calc!P141=Games!I141, Games!C141, ""))</f>
        <v>KCR</v>
      </c>
      <c r="I141" s="21">
        <f>MAX(Calc!O141:P141)</f>
        <v>0.6436484907006319</v>
      </c>
      <c r="J141" s="22">
        <f t="shared" si="8"/>
        <v>-180.62179446528114</v>
      </c>
      <c r="K141" s="23">
        <f t="shared" si="9"/>
        <v>0.55364304344358539</v>
      </c>
      <c r="L141" s="25"/>
      <c r="M141" s="25"/>
      <c r="N141" t="str">
        <f t="shared" si="10"/>
        <v/>
      </c>
      <c r="O141" s="24" t="str">
        <f t="shared" si="11"/>
        <v/>
      </c>
    </row>
    <row r="142" spans="1:15" x14ac:dyDescent="0.45">
      <c r="A142" s="20" t="str">
        <f>Calc!A142</f>
        <v>2024-04-07</v>
      </c>
      <c r="B142" t="str">
        <f>Calc!B142</f>
        <v>MIL</v>
      </c>
      <c r="C142" t="str">
        <f>Calc!C142</f>
        <v>SEA</v>
      </c>
      <c r="D142" s="25"/>
      <c r="E142" s="25"/>
      <c r="F142">
        <f>Calc!M142</f>
        <v>1516.6563185214643</v>
      </c>
      <c r="G142">
        <f>Calc!N142</f>
        <v>1521.2700100017432</v>
      </c>
      <c r="H142" t="str">
        <f>IF(Calc!O142=Games!I142, Games!B142, IF(Calc!P142=Games!I142, Games!C142, ""))</f>
        <v>MIL</v>
      </c>
      <c r="I142" s="21">
        <f>MAX(Calc!O142:P142)</f>
        <v>0.52706861965035368</v>
      </c>
      <c r="J142" s="22">
        <f t="shared" si="8"/>
        <v>-111.44716581519347</v>
      </c>
      <c r="K142" s="23">
        <f t="shared" si="9"/>
        <v>0.89728616487048529</v>
      </c>
      <c r="L142" s="25"/>
      <c r="M142" s="25"/>
      <c r="N142" t="str">
        <f t="shared" si="10"/>
        <v/>
      </c>
      <c r="O142" s="24" t="str">
        <f t="shared" si="11"/>
        <v/>
      </c>
    </row>
    <row r="143" spans="1:15" x14ac:dyDescent="0.45">
      <c r="A143" s="20" t="str">
        <f>Calc!A143</f>
        <v>2024-04-07</v>
      </c>
      <c r="B143" t="str">
        <f>Calc!B143</f>
        <v>STL</v>
      </c>
      <c r="C143" t="str">
        <f>Calc!C143</f>
        <v>MIA</v>
      </c>
      <c r="D143" s="25"/>
      <c r="E143" s="25"/>
      <c r="F143">
        <f>Calc!M143</f>
        <v>1510.540426333587</v>
      </c>
      <c r="G143">
        <f>Calc!N143</f>
        <v>1484.370768699393</v>
      </c>
      <c r="H143" t="str">
        <f>IF(Calc!O143=Games!I143, Games!B143, IF(Calc!P143=Games!I143, Games!C143, ""))</f>
        <v>STL</v>
      </c>
      <c r="I143" s="21">
        <f>MAX(Calc!O143:P143)</f>
        <v>0.57417546888540139</v>
      </c>
      <c r="J143" s="22">
        <f t="shared" si="8"/>
        <v>-134.83851373768749</v>
      </c>
      <c r="K143" s="23">
        <f t="shared" si="9"/>
        <v>0.7416278719486501</v>
      </c>
      <c r="L143" s="25"/>
      <c r="M143" s="25"/>
      <c r="N143" t="str">
        <f t="shared" si="10"/>
        <v/>
      </c>
      <c r="O143" s="24" t="str">
        <f t="shared" si="11"/>
        <v/>
      </c>
    </row>
    <row r="144" spans="1:15" x14ac:dyDescent="0.45">
      <c r="A144" s="20" t="str">
        <f>Calc!A144</f>
        <v>2024-04-07</v>
      </c>
      <c r="B144" t="str">
        <f>Calc!B144</f>
        <v>CHC</v>
      </c>
      <c r="C144" t="str">
        <f>Calc!C144</f>
        <v>LAD</v>
      </c>
      <c r="D144" s="25"/>
      <c r="E144" s="25"/>
      <c r="F144">
        <f>Calc!M144</f>
        <v>1529.9566441509314</v>
      </c>
      <c r="G144">
        <f>Calc!N144</f>
        <v>1587.2549754385982</v>
      </c>
      <c r="H144" t="str">
        <f>IF(Calc!O144=Games!I144, Games!B144, IF(Calc!P144=Games!I144, Games!C144, ""))</f>
        <v>LAD</v>
      </c>
      <c r="I144" s="21">
        <f>MAX(Calc!O144:P144)</f>
        <v>0.55942640806813015</v>
      </c>
      <c r="J144" s="22">
        <f t="shared" si="8"/>
        <v>-126.97683617738025</v>
      </c>
      <c r="K144" s="23">
        <f t="shared" si="9"/>
        <v>0.78754521698985347</v>
      </c>
      <c r="L144" s="25"/>
      <c r="M144" s="25"/>
      <c r="N144" t="str">
        <f t="shared" si="10"/>
        <v/>
      </c>
      <c r="O144" s="24" t="str">
        <f t="shared" si="11"/>
        <v/>
      </c>
    </row>
    <row r="145" spans="1:15" x14ac:dyDescent="0.45">
      <c r="A145" s="20" t="str">
        <f>Calc!A145</f>
        <v>2024-04-07</v>
      </c>
      <c r="B145" t="str">
        <f>Calc!B145</f>
        <v>COL</v>
      </c>
      <c r="C145" t="str">
        <f>Calc!C145</f>
        <v>TBR</v>
      </c>
      <c r="D145" s="25"/>
      <c r="E145" s="25"/>
      <c r="F145">
        <f>Calc!M145</f>
        <v>1423.0710497477428</v>
      </c>
      <c r="G145">
        <f>Calc!N145</f>
        <v>1532.6622500113572</v>
      </c>
      <c r="H145" t="str">
        <f>IF(Calc!O145=Games!I145, Games!B145, IF(Calc!P145=Games!I145, Games!C145, ""))</f>
        <v>TBR</v>
      </c>
      <c r="I145" s="21">
        <f>MAX(Calc!O145:P145)</f>
        <v>0.5385106802334696</v>
      </c>
      <c r="J145" s="22">
        <f t="shared" si="8"/>
        <v>-116.68973845503179</v>
      </c>
      <c r="K145" s="23">
        <f t="shared" si="9"/>
        <v>0.85697338364106934</v>
      </c>
      <c r="L145" s="25"/>
      <c r="M145" s="25"/>
      <c r="N145" t="str">
        <f t="shared" si="10"/>
        <v/>
      </c>
      <c r="O145" s="24" t="str">
        <f t="shared" si="11"/>
        <v/>
      </c>
    </row>
    <row r="146" spans="1:15" x14ac:dyDescent="0.45">
      <c r="A146" s="20" t="str">
        <f>Calc!A146</f>
        <v>2024-04-07</v>
      </c>
      <c r="B146" t="str">
        <f>Calc!B146</f>
        <v>SFG</v>
      </c>
      <c r="C146" t="str">
        <f>Calc!C146</f>
        <v>SDP</v>
      </c>
      <c r="D146" s="25"/>
      <c r="E146" s="25"/>
      <c r="F146">
        <f>Calc!M146</f>
        <v>1506.8907435815931</v>
      </c>
      <c r="G146">
        <f>Calc!N146</f>
        <v>1514.2912987524817</v>
      </c>
      <c r="H146" t="str">
        <f>IF(Calc!O146=Games!I146, Games!B146, IF(Calc!P146=Games!I146, Games!C146, ""))</f>
        <v>SFG</v>
      </c>
      <c r="I146" s="21">
        <f>MAX(Calc!O146:P146)</f>
        <v>0.54560135541270194</v>
      </c>
      <c r="J146" s="22">
        <f t="shared" si="8"/>
        <v>-120.07107897697134</v>
      </c>
      <c r="K146" s="23">
        <f t="shared" si="9"/>
        <v>0.83284002152740877</v>
      </c>
      <c r="L146" s="25"/>
      <c r="M146" s="25"/>
      <c r="N146" t="str">
        <f t="shared" si="10"/>
        <v/>
      </c>
      <c r="O146" s="24" t="str">
        <f t="shared" si="11"/>
        <v/>
      </c>
    </row>
    <row r="147" spans="1:15" x14ac:dyDescent="0.45">
      <c r="A147" s="20" t="str">
        <f>Calc!A147</f>
        <v>2024-04-07</v>
      </c>
      <c r="B147" t="str">
        <f>Calc!B147</f>
        <v>LAA</v>
      </c>
      <c r="C147" t="str">
        <f>Calc!C147</f>
        <v>BOS</v>
      </c>
      <c r="D147" s="25"/>
      <c r="E147" s="25"/>
      <c r="F147">
        <f>Calc!M147</f>
        <v>1469.5882041455925</v>
      </c>
      <c r="G147">
        <f>Calc!N147</f>
        <v>1518.233689676287</v>
      </c>
      <c r="H147" t="str">
        <f>IF(Calc!O147=Games!I147, Games!B147, IF(Calc!P147=Games!I147, Games!C147, ""))</f>
        <v>BOS</v>
      </c>
      <c r="I147" s="21">
        <f>MAX(Calc!O147:P147)</f>
        <v>0.53530600433684039</v>
      </c>
      <c r="J147" s="22">
        <f t="shared" si="8"/>
        <v>-115.19537789011264</v>
      </c>
      <c r="K147" s="23">
        <f t="shared" si="9"/>
        <v>0.86809038549612771</v>
      </c>
      <c r="L147" s="25"/>
      <c r="M147" s="25"/>
      <c r="N147" t="str">
        <f t="shared" si="10"/>
        <v/>
      </c>
      <c r="O147" s="24" t="str">
        <f t="shared" si="11"/>
        <v/>
      </c>
    </row>
    <row r="148" spans="1:15" x14ac:dyDescent="0.45">
      <c r="A148" s="20" t="str">
        <f>Calc!A148</f>
        <v>2024-04-07</v>
      </c>
      <c r="B148" t="str">
        <f>Calc!B148</f>
        <v>TEX</v>
      </c>
      <c r="C148" t="str">
        <f>Calc!C148</f>
        <v>HOU</v>
      </c>
      <c r="D148" s="25"/>
      <c r="E148" s="25"/>
      <c r="F148">
        <f>Calc!M148</f>
        <v>1535.7428778604465</v>
      </c>
      <c r="G148">
        <f>Calc!N148</f>
        <v>1554.1885466658973</v>
      </c>
      <c r="H148" t="str">
        <f>IF(Calc!O148=Games!I148, Games!B148, IF(Calc!P148=Games!I148, Games!C148, ""))</f>
        <v>TEX</v>
      </c>
      <c r="I148" s="21">
        <f>MAX(Calc!O148:P148)</f>
        <v>0.50512503099413764</v>
      </c>
      <c r="J148" s="22">
        <f t="shared" si="8"/>
        <v>-102.07124276438275</v>
      </c>
      <c r="K148" s="23">
        <f t="shared" si="9"/>
        <v>0.97970787159744954</v>
      </c>
      <c r="L148" s="25"/>
      <c r="M148" s="25"/>
      <c r="N148" t="str">
        <f t="shared" si="10"/>
        <v/>
      </c>
      <c r="O148" s="24" t="str">
        <f t="shared" si="11"/>
        <v/>
      </c>
    </row>
    <row r="149" spans="1:15" x14ac:dyDescent="0.45">
      <c r="A149" s="20" t="str">
        <f>Calc!A149</f>
        <v>2024-04-08</v>
      </c>
      <c r="B149" t="str">
        <f>Calc!B149</f>
        <v>NYY</v>
      </c>
      <c r="C149" t="str">
        <f>Calc!C149</f>
        <v>MIA</v>
      </c>
      <c r="D149" s="25"/>
      <c r="E149" s="25"/>
      <c r="F149">
        <f>Calc!M149</f>
        <v>1533.7203518335739</v>
      </c>
      <c r="G149">
        <f>Calc!N149</f>
        <v>1484.370768699393</v>
      </c>
      <c r="H149" t="str">
        <f>IF(Calc!O149=Games!I149, Games!B149, IF(Calc!P149=Games!I149, Games!C149, ""))</f>
        <v>NYY</v>
      </c>
      <c r="I149" s="21">
        <f>MAX(Calc!O149:P149)</f>
        <v>0.61750729497301227</v>
      </c>
      <c r="J149" s="22">
        <f t="shared" si="8"/>
        <v>-161.44289468983271</v>
      </c>
      <c r="K149" s="23">
        <f t="shared" si="9"/>
        <v>0.61941406707382185</v>
      </c>
      <c r="L149" s="25"/>
      <c r="M149" s="25"/>
      <c r="N149" t="str">
        <f t="shared" si="10"/>
        <v/>
      </c>
      <c r="O149" s="24" t="str">
        <f t="shared" si="11"/>
        <v/>
      </c>
    </row>
    <row r="150" spans="1:15" x14ac:dyDescent="0.45">
      <c r="A150" s="20" t="str">
        <f>Calc!A150</f>
        <v>2024-04-08</v>
      </c>
      <c r="B150" t="str">
        <f>Calc!B150</f>
        <v>CLE</v>
      </c>
      <c r="C150" t="str">
        <f>Calc!C150</f>
        <v>CHW</v>
      </c>
      <c r="D150" s="25"/>
      <c r="E150" s="25"/>
      <c r="F150">
        <f>Calc!M150</f>
        <v>1503.8938502056101</v>
      </c>
      <c r="G150">
        <f>Calc!N150</f>
        <v>1425.4820043556863</v>
      </c>
      <c r="H150" t="str">
        <f>IF(Calc!O150=Games!I150, Games!B150, IF(Calc!P150=Games!I150, Games!C150, ""))</f>
        <v>CLE</v>
      </c>
      <c r="I150" s="21">
        <f>MAX(Calc!O150:P150)</f>
        <v>0.63477559527623439</v>
      </c>
      <c r="J150" s="22">
        <f t="shared" si="8"/>
        <v>-173.80426583386222</v>
      </c>
      <c r="K150" s="23">
        <f t="shared" si="9"/>
        <v>0.57535987117594123</v>
      </c>
      <c r="L150" s="25"/>
      <c r="M150" s="25"/>
      <c r="N150" t="str">
        <f t="shared" si="10"/>
        <v/>
      </c>
      <c r="O150" s="24" t="str">
        <f t="shared" si="11"/>
        <v/>
      </c>
    </row>
    <row r="151" spans="1:15" x14ac:dyDescent="0.45">
      <c r="A151" s="20" t="str">
        <f>Calc!A151</f>
        <v>2024-04-08</v>
      </c>
      <c r="B151" t="str">
        <f>Calc!B151</f>
        <v>PIT</v>
      </c>
      <c r="C151" t="str">
        <f>Calc!C151</f>
        <v>DET</v>
      </c>
      <c r="D151" s="25"/>
      <c r="E151" s="25"/>
      <c r="F151">
        <f>Calc!M151</f>
        <v>1464.4120897083565</v>
      </c>
      <c r="G151">
        <f>Calc!N151</f>
        <v>1495.7868779460348</v>
      </c>
      <c r="H151" t="str">
        <f>IF(Calc!O151=Games!I151, Games!B151, IF(Calc!P151=Games!I151, Games!C151, ""))</f>
        <v>DET</v>
      </c>
      <c r="I151" s="21">
        <f>MAX(Calc!O151:P151)</f>
        <v>0.51604410664119671</v>
      </c>
      <c r="J151" s="22">
        <f t="shared" si="8"/>
        <v>-106.63040035729109</v>
      </c>
      <c r="K151" s="23">
        <f t="shared" si="9"/>
        <v>0.93781885526946973</v>
      </c>
      <c r="L151" s="25"/>
      <c r="M151" s="25"/>
      <c r="N151" t="str">
        <f t="shared" si="10"/>
        <v/>
      </c>
      <c r="O151" s="24" t="str">
        <f t="shared" si="11"/>
        <v/>
      </c>
    </row>
    <row r="152" spans="1:15" x14ac:dyDescent="0.45">
      <c r="A152" s="20" t="str">
        <f>Calc!A152</f>
        <v>2024-04-08</v>
      </c>
      <c r="B152" t="str">
        <f>Calc!B152</f>
        <v>CIN</v>
      </c>
      <c r="C152" t="str">
        <f>Calc!C152</f>
        <v>MIL</v>
      </c>
      <c r="D152" s="25"/>
      <c r="E152" s="25"/>
      <c r="F152">
        <f>Calc!M152</f>
        <v>1493.1662146218293</v>
      </c>
      <c r="G152">
        <f>Calc!N152</f>
        <v>1527.5334034496079</v>
      </c>
      <c r="H152" t="str">
        <f>IF(Calc!O152=Games!I152, Games!B152, IF(Calc!P152=Games!I152, Games!C152, ""))</f>
        <v>MIL</v>
      </c>
      <c r="I152" s="21">
        <f>MAX(Calc!O152:P152)</f>
        <v>0.55624212497835279</v>
      </c>
      <c r="J152" s="22">
        <f t="shared" si="8"/>
        <v>-125.34811352952744</v>
      </c>
      <c r="K152" s="23">
        <f t="shared" si="9"/>
        <v>0.79777826075095781</v>
      </c>
      <c r="L152" s="25"/>
      <c r="M152" s="25"/>
      <c r="N152" t="str">
        <f t="shared" si="10"/>
        <v/>
      </c>
      <c r="O152" s="24" t="str">
        <f t="shared" si="11"/>
        <v/>
      </c>
    </row>
    <row r="153" spans="1:15" x14ac:dyDescent="0.45">
      <c r="A153" s="20" t="str">
        <f>Calc!A153</f>
        <v>2024-04-08</v>
      </c>
      <c r="B153" t="str">
        <f>Calc!B153</f>
        <v>TOR</v>
      </c>
      <c r="C153" t="str">
        <f>Calc!C153</f>
        <v>SEA</v>
      </c>
      <c r="D153" s="25"/>
      <c r="E153" s="25"/>
      <c r="F153">
        <f>Calc!M153</f>
        <v>1536.86484917293</v>
      </c>
      <c r="G153">
        <f>Calc!N153</f>
        <v>1521.2700100017432</v>
      </c>
      <c r="H153" t="str">
        <f>IF(Calc!O153=Games!I153, Games!B153, IF(Calc!P153=Games!I153, Games!C153, ""))</f>
        <v>TOR</v>
      </c>
      <c r="I153" s="21">
        <f>MAX(Calc!O153:P153)</f>
        <v>0.51966528690498159</v>
      </c>
      <c r="J153" s="22">
        <f t="shared" si="8"/>
        <v>-108.18815978477552</v>
      </c>
      <c r="K153" s="23">
        <f t="shared" si="9"/>
        <v>0.92431556465083919</v>
      </c>
      <c r="L153" s="25"/>
      <c r="M153" s="25"/>
      <c r="N153" t="str">
        <f t="shared" si="10"/>
        <v/>
      </c>
      <c r="O153" s="24" t="str">
        <f t="shared" si="11"/>
        <v/>
      </c>
    </row>
    <row r="154" spans="1:15" x14ac:dyDescent="0.45">
      <c r="A154" s="20" t="str">
        <f>Calc!A154</f>
        <v>2024-04-08</v>
      </c>
      <c r="B154" t="str">
        <f>Calc!B154</f>
        <v>ATL</v>
      </c>
      <c r="C154" t="str">
        <f>Calc!C154</f>
        <v>NYM</v>
      </c>
      <c r="D154" s="25"/>
      <c r="E154" s="25"/>
      <c r="F154">
        <f>Calc!M154</f>
        <v>1593.2508682491175</v>
      </c>
      <c r="G154">
        <f>Calc!N154</f>
        <v>1510.288270753422</v>
      </c>
      <c r="H154" t="str">
        <f>IF(Calc!O154=Games!I154, Games!B154, IF(Calc!P154=Games!I154, Games!C154, ""))</f>
        <v>ATL</v>
      </c>
      <c r="I154" s="21">
        <f>MAX(Calc!O154:P154)</f>
        <v>0.63912538127673868</v>
      </c>
      <c r="J154" s="22">
        <f t="shared" si="8"/>
        <v>-177.10455324841104</v>
      </c>
      <c r="K154" s="23">
        <f t="shared" si="9"/>
        <v>0.56463822169347411</v>
      </c>
      <c r="L154" s="25"/>
      <c r="M154" s="25"/>
      <c r="N154" t="str">
        <f t="shared" si="10"/>
        <v/>
      </c>
      <c r="O154" s="24" t="str">
        <f t="shared" si="11"/>
        <v/>
      </c>
    </row>
    <row r="155" spans="1:15" x14ac:dyDescent="0.45">
      <c r="A155" s="20" t="str">
        <f>Calc!A155</f>
        <v>2024-04-08</v>
      </c>
      <c r="B155" t="str">
        <f>Calc!B155</f>
        <v>MIN</v>
      </c>
      <c r="C155" t="str">
        <f>Calc!C155</f>
        <v>LAD</v>
      </c>
      <c r="D155" s="25"/>
      <c r="E155" s="25"/>
      <c r="F155">
        <f>Calc!M155</f>
        <v>1529.2726034226744</v>
      </c>
      <c r="G155">
        <f>Calc!N155</f>
        <v>1587.2549754385982</v>
      </c>
      <c r="H155" t="str">
        <f>IF(Calc!O155=Games!I155, Games!B155, IF(Calc!P155=Games!I155, Games!C155, ""))</f>
        <v>LAD</v>
      </c>
      <c r="I155" s="21">
        <f>MAX(Calc!O155:P155)</f>
        <v>0.51904084645991733</v>
      </c>
      <c r="J155" s="22">
        <f t="shared" si="8"/>
        <v>-107.91786425926935</v>
      </c>
      <c r="K155" s="23">
        <f t="shared" si="9"/>
        <v>0.92663064346559976</v>
      </c>
      <c r="L155" s="25"/>
      <c r="M155" s="25"/>
      <c r="N155" t="str">
        <f t="shared" si="10"/>
        <v/>
      </c>
      <c r="O155" s="24" t="str">
        <f t="shared" si="11"/>
        <v/>
      </c>
    </row>
    <row r="156" spans="1:15" x14ac:dyDescent="0.45">
      <c r="A156" s="20" t="str">
        <f>Calc!A156</f>
        <v>2024-04-08</v>
      </c>
      <c r="B156" t="str">
        <f>Calc!B156</f>
        <v>STL</v>
      </c>
      <c r="C156" t="str">
        <f>Calc!C156</f>
        <v>PHI</v>
      </c>
      <c r="D156" s="25"/>
      <c r="E156" s="25"/>
      <c r="F156">
        <f>Calc!M156</f>
        <v>1510.540426333587</v>
      </c>
      <c r="G156">
        <f>Calc!N156</f>
        <v>1539.4111659163295</v>
      </c>
      <c r="H156" t="str">
        <f>IF(Calc!O156=Games!I156, Games!B156, IF(Calc!P156=Games!I156, Games!C156, ""))</f>
        <v>PHI</v>
      </c>
      <c r="I156" s="21">
        <f>MAX(Calc!O156:P156)</f>
        <v>0.50486760046749457</v>
      </c>
      <c r="J156" s="22">
        <f t="shared" si="8"/>
        <v>-101.96618135758858</v>
      </c>
      <c r="K156" s="23">
        <f t="shared" si="9"/>
        <v>0.98071731890504632</v>
      </c>
      <c r="L156" s="25"/>
      <c r="M156" s="25"/>
      <c r="N156" t="str">
        <f t="shared" si="10"/>
        <v/>
      </c>
      <c r="O156" s="24" t="str">
        <f t="shared" si="11"/>
        <v/>
      </c>
    </row>
    <row r="157" spans="1:15" x14ac:dyDescent="0.45">
      <c r="A157" s="20" t="str">
        <f>Calc!A157</f>
        <v>2024-04-08</v>
      </c>
      <c r="B157" t="str">
        <f>Calc!B157</f>
        <v>TEX</v>
      </c>
      <c r="C157" t="str">
        <f>Calc!C157</f>
        <v>HOU</v>
      </c>
      <c r="D157" s="25"/>
      <c r="E157" s="25"/>
      <c r="F157">
        <f>Calc!M157</f>
        <v>1535.7428778604465</v>
      </c>
      <c r="G157">
        <f>Calc!N157</f>
        <v>1554.1885466658973</v>
      </c>
      <c r="H157" t="str">
        <f>IF(Calc!O157=Games!I157, Games!B157, IF(Calc!P157=Games!I157, Games!C157, ""))</f>
        <v>TEX</v>
      </c>
      <c r="I157" s="21">
        <f>MAX(Calc!O157:P157)</f>
        <v>0.50512503099413764</v>
      </c>
      <c r="J157" s="22">
        <f t="shared" si="8"/>
        <v>-102.07124276438275</v>
      </c>
      <c r="K157" s="23">
        <f t="shared" si="9"/>
        <v>0.97970787159744954</v>
      </c>
      <c r="L157" s="25"/>
      <c r="M157" s="25"/>
      <c r="N157" t="str">
        <f t="shared" si="10"/>
        <v/>
      </c>
      <c r="O157" s="24" t="str">
        <f t="shared" si="11"/>
        <v/>
      </c>
    </row>
    <row r="158" spans="1:15" x14ac:dyDescent="0.45">
      <c r="A158" s="20" t="str">
        <f>Calc!A158</f>
        <v>2024-04-08</v>
      </c>
      <c r="B158" t="str">
        <f>Calc!B158</f>
        <v>COL</v>
      </c>
      <c r="C158" t="str">
        <f>Calc!C158</f>
        <v>ARI</v>
      </c>
      <c r="D158" s="25"/>
      <c r="E158" s="25"/>
      <c r="F158">
        <f>Calc!M158</f>
        <v>1423.0710497477428</v>
      </c>
      <c r="G158">
        <f>Calc!N158</f>
        <v>1515.1384034374826</v>
      </c>
      <c r="H158" t="str">
        <f>IF(Calc!O158=Games!I158, Games!B158, IF(Calc!P158=Games!I158, Games!C158, ""))</f>
        <v>ARI</v>
      </c>
      <c r="I158" s="21">
        <f>MAX(Calc!O158:P158)</f>
        <v>0.51530575312691651</v>
      </c>
      <c r="J158" s="22">
        <f t="shared" si="8"/>
        <v>-106.31563226741757</v>
      </c>
      <c r="K158" s="23">
        <f t="shared" si="9"/>
        <v>0.94059545023885349</v>
      </c>
      <c r="L158" s="25"/>
      <c r="M158" s="25"/>
      <c r="N158" t="str">
        <f t="shared" si="10"/>
        <v/>
      </c>
      <c r="O158" s="24" t="str">
        <f t="shared" si="11"/>
        <v/>
      </c>
    </row>
    <row r="159" spans="1:15" x14ac:dyDescent="0.45">
      <c r="A159" s="20" t="str">
        <f>Calc!A159</f>
        <v>2024-04-08</v>
      </c>
      <c r="B159" t="str">
        <f>Calc!B159</f>
        <v>LAA</v>
      </c>
      <c r="C159" t="str">
        <f>Calc!C159</f>
        <v>TBR</v>
      </c>
      <c r="D159" s="25"/>
      <c r="E159" s="25"/>
      <c r="F159">
        <f>Calc!M159</f>
        <v>1469.5882041455925</v>
      </c>
      <c r="G159">
        <f>Calc!N159</f>
        <v>1532.6622500113572</v>
      </c>
      <c r="H159" t="str">
        <f>IF(Calc!O159=Games!I159, Games!B159, IF(Calc!P159=Games!I159, Games!C159, ""))</f>
        <v>TBR</v>
      </c>
      <c r="I159" s="21">
        <f>MAX(Calc!O159:P159)</f>
        <v>0.55554005609806345</v>
      </c>
      <c r="J159" s="22">
        <f t="shared" si="8"/>
        <v>-124.99215367327569</v>
      </c>
      <c r="K159" s="23">
        <f t="shared" si="9"/>
        <v>0.80005021964335343</v>
      </c>
      <c r="L159" s="25"/>
      <c r="M159" s="25"/>
      <c r="N159" t="str">
        <f t="shared" si="10"/>
        <v/>
      </c>
      <c r="O159" s="24" t="str">
        <f t="shared" si="11"/>
        <v/>
      </c>
    </row>
    <row r="160" spans="1:15" x14ac:dyDescent="0.45">
      <c r="A160" s="20" t="str">
        <f>Calc!A160</f>
        <v>2024-04-08</v>
      </c>
      <c r="B160" t="str">
        <f>Calc!B160</f>
        <v>SDP</v>
      </c>
      <c r="C160" t="str">
        <f>Calc!C160</f>
        <v>CHC</v>
      </c>
      <c r="D160" s="25"/>
      <c r="E160" s="25"/>
      <c r="F160">
        <f>Calc!M160</f>
        <v>1502.9671207118124</v>
      </c>
      <c r="G160">
        <f>Calc!N160</f>
        <v>1510.9500841970262</v>
      </c>
      <c r="H160" t="str">
        <f>IF(Calc!O160=Games!I160, Games!B160, IF(Calc!P160=Games!I160, Games!C160, ""))</f>
        <v>SDP</v>
      </c>
      <c r="I160" s="21">
        <f>MAX(Calc!O160:P160)</f>
        <v>0.50313349637205773</v>
      </c>
      <c r="J160" s="22">
        <f t="shared" si="8"/>
        <v>-101.26130312636415</v>
      </c>
      <c r="K160" s="23">
        <f t="shared" si="9"/>
        <v>0.98754407569898484</v>
      </c>
      <c r="L160" s="25"/>
      <c r="M160" s="25"/>
      <c r="N160" t="str">
        <f t="shared" si="10"/>
        <v/>
      </c>
      <c r="O160" s="24" t="str">
        <f t="shared" si="11"/>
        <v/>
      </c>
    </row>
    <row r="161" spans="1:15" x14ac:dyDescent="0.45">
      <c r="A161" s="20" t="str">
        <f>Calc!A161</f>
        <v>2024-04-08</v>
      </c>
      <c r="B161" t="str">
        <f>Calc!B161</f>
        <v>SFG</v>
      </c>
      <c r="C161" t="str">
        <f>Calc!C161</f>
        <v>WAS</v>
      </c>
      <c r="D161" s="25"/>
      <c r="E161" s="25"/>
      <c r="F161">
        <f>Calc!M161</f>
        <v>1506.8907435815931</v>
      </c>
      <c r="G161">
        <f>Calc!N161</f>
        <v>1420.7057667976087</v>
      </c>
      <c r="H161" t="str">
        <f>IF(Calc!O161=Games!I161, Games!B161, IF(Calc!P161=Games!I161, Games!C161, ""))</f>
        <v>SFG</v>
      </c>
      <c r="I161" s="21">
        <f>MAX(Calc!O161:P161)</f>
        <v>0.67779722726831104</v>
      </c>
      <c r="J161" s="22">
        <f t="shared" si="8"/>
        <v>-210.36356128218051</v>
      </c>
      <c r="K161" s="23">
        <f t="shared" si="9"/>
        <v>0.47536749896461661</v>
      </c>
      <c r="L161" s="25"/>
      <c r="M161" s="25"/>
      <c r="N161" t="str">
        <f t="shared" si="10"/>
        <v/>
      </c>
      <c r="O161" s="24" t="str">
        <f t="shared" si="11"/>
        <v/>
      </c>
    </row>
    <row r="162" spans="1:15" x14ac:dyDescent="0.45">
      <c r="A162" s="20" t="str">
        <f>Calc!A162</f>
        <v>2024-04-09</v>
      </c>
      <c r="B162" t="str">
        <f>Calc!B162</f>
        <v>PIT</v>
      </c>
      <c r="C162" t="str">
        <f>Calc!C162</f>
        <v>DET</v>
      </c>
      <c r="D162" s="25"/>
      <c r="E162" s="25"/>
      <c r="F162">
        <f>Calc!M162</f>
        <v>1464.4120897083565</v>
      </c>
      <c r="G162">
        <f>Calc!N162</f>
        <v>1495.7868779460348</v>
      </c>
      <c r="H162" t="str">
        <f>IF(Calc!O162=Games!I162, Games!B162, IF(Calc!P162=Games!I162, Games!C162, ""))</f>
        <v>DET</v>
      </c>
      <c r="I162" s="21">
        <f>MAX(Calc!O162:P162)</f>
        <v>0.51604410664119671</v>
      </c>
      <c r="J162" s="22">
        <f t="shared" si="8"/>
        <v>-106.63040035729109</v>
      </c>
      <c r="K162" s="23">
        <f t="shared" si="9"/>
        <v>0.93781885526946973</v>
      </c>
      <c r="L162" s="25"/>
      <c r="M162" s="25"/>
      <c r="N162" t="str">
        <f t="shared" si="10"/>
        <v/>
      </c>
      <c r="O162" s="24" t="str">
        <f t="shared" si="11"/>
        <v/>
      </c>
    </row>
    <row r="163" spans="1:15" x14ac:dyDescent="0.45">
      <c r="A163" s="20" t="str">
        <f>Calc!A163</f>
        <v>2024-04-09</v>
      </c>
      <c r="B163" t="str">
        <f>Calc!B163</f>
        <v>BOS</v>
      </c>
      <c r="C163" t="str">
        <f>Calc!C163</f>
        <v>BAL</v>
      </c>
      <c r="D163" s="25"/>
      <c r="E163" s="25"/>
      <c r="F163">
        <f>Calc!M163</f>
        <v>1500.26839934439</v>
      </c>
      <c r="G163">
        <f>Calc!N163</f>
        <v>1539.0873746407135</v>
      </c>
      <c r="H163" t="str">
        <f>IF(Calc!O163=Games!I163, Games!B163, IF(Calc!P163=Games!I163, Games!C163, ""))</f>
        <v>BAL</v>
      </c>
      <c r="I163" s="21">
        <f>MAX(Calc!O163:P163)</f>
        <v>0.52999266021749658</v>
      </c>
      <c r="J163" s="22">
        <f t="shared" si="8"/>
        <v>-112.7626348266713</v>
      </c>
      <c r="K163" s="23">
        <f t="shared" si="9"/>
        <v>0.88681858271324632</v>
      </c>
      <c r="L163" s="25"/>
      <c r="M163" s="25"/>
      <c r="N163" t="str">
        <f t="shared" si="10"/>
        <v/>
      </c>
      <c r="O163" s="24" t="str">
        <f t="shared" si="11"/>
        <v/>
      </c>
    </row>
    <row r="164" spans="1:15" x14ac:dyDescent="0.45">
      <c r="A164" s="20" t="str">
        <f>Calc!A164</f>
        <v>2024-04-09</v>
      </c>
      <c r="B164" t="str">
        <f>Calc!B164</f>
        <v>CLE</v>
      </c>
      <c r="C164" t="str">
        <f>Calc!C164</f>
        <v>CHW</v>
      </c>
      <c r="D164" s="25"/>
      <c r="E164" s="25"/>
      <c r="F164">
        <f>Calc!M164</f>
        <v>1503.8938502056101</v>
      </c>
      <c r="G164">
        <f>Calc!N164</f>
        <v>1425.4820043556863</v>
      </c>
      <c r="H164" t="str">
        <f>IF(Calc!O164=Games!I164, Games!B164, IF(Calc!P164=Games!I164, Games!C164, ""))</f>
        <v>CLE</v>
      </c>
      <c r="I164" s="21">
        <f>MAX(Calc!O164:P164)</f>
        <v>0.63477559527623439</v>
      </c>
      <c r="J164" s="22">
        <f t="shared" si="8"/>
        <v>-173.80426583386222</v>
      </c>
      <c r="K164" s="23">
        <f t="shared" si="9"/>
        <v>0.57535987117594123</v>
      </c>
      <c r="L164" s="25"/>
      <c r="M164" s="25"/>
      <c r="N164" t="str">
        <f t="shared" si="10"/>
        <v/>
      </c>
      <c r="O164" s="24" t="str">
        <f t="shared" si="11"/>
        <v/>
      </c>
    </row>
    <row r="165" spans="1:15" x14ac:dyDescent="0.45">
      <c r="A165" s="20" t="str">
        <f>Calc!A165</f>
        <v>2024-04-09</v>
      </c>
      <c r="B165" t="str">
        <f>Calc!B165</f>
        <v>CIN</v>
      </c>
      <c r="C165" t="str">
        <f>Calc!C165</f>
        <v>MIL</v>
      </c>
      <c r="D165" s="25"/>
      <c r="E165" s="25"/>
      <c r="F165">
        <f>Calc!M165</f>
        <v>1493.1662146218293</v>
      </c>
      <c r="G165">
        <f>Calc!N165</f>
        <v>1527.5334034496079</v>
      </c>
      <c r="H165" t="str">
        <f>IF(Calc!O165=Games!I165, Games!B165, IF(Calc!P165=Games!I165, Games!C165, ""))</f>
        <v>MIL</v>
      </c>
      <c r="I165" s="21">
        <f>MAX(Calc!O165:P165)</f>
        <v>0.55624212497835279</v>
      </c>
      <c r="J165" s="22">
        <f t="shared" si="8"/>
        <v>-125.34811352952744</v>
      </c>
      <c r="K165" s="23">
        <f t="shared" si="9"/>
        <v>0.79777826075095781</v>
      </c>
      <c r="L165" s="25"/>
      <c r="M165" s="25"/>
      <c r="N165" t="str">
        <f t="shared" si="10"/>
        <v/>
      </c>
      <c r="O165" s="24" t="str">
        <f t="shared" si="11"/>
        <v/>
      </c>
    </row>
    <row r="166" spans="1:15" x14ac:dyDescent="0.45">
      <c r="A166" s="20" t="str">
        <f>Calc!A166</f>
        <v>2024-04-09</v>
      </c>
      <c r="B166" t="str">
        <f>Calc!B166</f>
        <v>NYY</v>
      </c>
      <c r="C166" t="str">
        <f>Calc!C166</f>
        <v>MIA</v>
      </c>
      <c r="D166" s="25"/>
      <c r="E166" s="25"/>
      <c r="F166">
        <f>Calc!M166</f>
        <v>1533.7203518335739</v>
      </c>
      <c r="G166">
        <f>Calc!N166</f>
        <v>1484.370768699393</v>
      </c>
      <c r="H166" t="str">
        <f>IF(Calc!O166=Games!I166, Games!B166, IF(Calc!P166=Games!I166, Games!C166, ""))</f>
        <v>NYY</v>
      </c>
      <c r="I166" s="21">
        <f>MAX(Calc!O166:P166)</f>
        <v>0.61750729497301227</v>
      </c>
      <c r="J166" s="22">
        <f t="shared" si="8"/>
        <v>-161.44289468983271</v>
      </c>
      <c r="K166" s="23">
        <f t="shared" si="9"/>
        <v>0.61941406707382185</v>
      </c>
      <c r="L166" s="25"/>
      <c r="M166" s="25"/>
      <c r="N166" t="str">
        <f t="shared" si="10"/>
        <v/>
      </c>
      <c r="O166" s="24" t="str">
        <f t="shared" si="11"/>
        <v/>
      </c>
    </row>
    <row r="167" spans="1:15" x14ac:dyDescent="0.45">
      <c r="A167" s="20" t="str">
        <f>Calc!A167</f>
        <v>2024-04-09</v>
      </c>
      <c r="B167" t="str">
        <f>Calc!B167</f>
        <v>TOR</v>
      </c>
      <c r="C167" t="str">
        <f>Calc!C167</f>
        <v>SEA</v>
      </c>
      <c r="D167" s="25"/>
      <c r="E167" s="25"/>
      <c r="F167">
        <f>Calc!M167</f>
        <v>1536.86484917293</v>
      </c>
      <c r="G167">
        <f>Calc!N167</f>
        <v>1521.2700100017432</v>
      </c>
      <c r="H167" t="str">
        <f>IF(Calc!O167=Games!I167, Games!B167, IF(Calc!P167=Games!I167, Games!C167, ""))</f>
        <v>TOR</v>
      </c>
      <c r="I167" s="21">
        <f>MAX(Calc!O167:P167)</f>
        <v>0.51966528690498159</v>
      </c>
      <c r="J167" s="22">
        <f t="shared" si="8"/>
        <v>-108.18815978477552</v>
      </c>
      <c r="K167" s="23">
        <f t="shared" si="9"/>
        <v>0.92431556465083919</v>
      </c>
      <c r="L167" s="25"/>
      <c r="M167" s="25"/>
      <c r="N167" t="str">
        <f t="shared" si="10"/>
        <v/>
      </c>
      <c r="O167" s="24" t="str">
        <f t="shared" si="11"/>
        <v/>
      </c>
    </row>
    <row r="168" spans="1:15" x14ac:dyDescent="0.45">
      <c r="A168" s="20" t="str">
        <f>Calc!A168</f>
        <v>2024-04-09</v>
      </c>
      <c r="B168" t="str">
        <f>Calc!B168</f>
        <v>ATL</v>
      </c>
      <c r="C168" t="str">
        <f>Calc!C168</f>
        <v>NYM</v>
      </c>
      <c r="D168" s="25"/>
      <c r="E168" s="25"/>
      <c r="F168">
        <f>Calc!M168</f>
        <v>1593.2508682491175</v>
      </c>
      <c r="G168">
        <f>Calc!N168</f>
        <v>1510.288270753422</v>
      </c>
      <c r="H168" t="str">
        <f>IF(Calc!O168=Games!I168, Games!B168, IF(Calc!P168=Games!I168, Games!C168, ""))</f>
        <v>ATL</v>
      </c>
      <c r="I168" s="21">
        <f>MAX(Calc!O168:P168)</f>
        <v>0.63912538127673868</v>
      </c>
      <c r="J168" s="22">
        <f t="shared" si="8"/>
        <v>-177.10455324841104</v>
      </c>
      <c r="K168" s="23">
        <f t="shared" si="9"/>
        <v>0.56463822169347411</v>
      </c>
      <c r="L168" s="25"/>
      <c r="M168" s="25"/>
      <c r="N168" t="str">
        <f t="shared" si="10"/>
        <v/>
      </c>
      <c r="O168" s="24" t="str">
        <f t="shared" si="11"/>
        <v/>
      </c>
    </row>
    <row r="169" spans="1:15" x14ac:dyDescent="0.45">
      <c r="A169" s="20" t="str">
        <f>Calc!A169</f>
        <v>2024-04-09</v>
      </c>
      <c r="B169" t="str">
        <f>Calc!B169</f>
        <v>KCR</v>
      </c>
      <c r="C169" t="str">
        <f>Calc!C169</f>
        <v>HOU</v>
      </c>
      <c r="D169" s="25"/>
      <c r="E169" s="25"/>
      <c r="F169">
        <f>Calc!M169</f>
        <v>1459.3647323881944</v>
      </c>
      <c r="G169">
        <f>Calc!N169</f>
        <v>1554.1885466658973</v>
      </c>
      <c r="H169" t="str">
        <f>IF(Calc!O169=Games!I169, Games!B169, IF(Calc!P169=Games!I169, Games!C169, ""))</f>
        <v>HOU</v>
      </c>
      <c r="I169" s="21">
        <f>MAX(Calc!O169:P169)</f>
        <v>0.53813084472992945</v>
      </c>
      <c r="J169" s="22">
        <f t="shared" si="8"/>
        <v>-116.51153548352154</v>
      </c>
      <c r="K169" s="23">
        <f t="shared" si="9"/>
        <v>0.85828411397207283</v>
      </c>
      <c r="L169" s="25"/>
      <c r="M169" s="25"/>
      <c r="N169" t="str">
        <f t="shared" si="10"/>
        <v/>
      </c>
      <c r="O169" s="24" t="str">
        <f t="shared" si="11"/>
        <v/>
      </c>
    </row>
    <row r="170" spans="1:15" x14ac:dyDescent="0.45">
      <c r="A170" s="20" t="str">
        <f>Calc!A170</f>
        <v>2024-04-09</v>
      </c>
      <c r="B170" t="str">
        <f>Calc!B170</f>
        <v>MIN</v>
      </c>
      <c r="C170" t="str">
        <f>Calc!C170</f>
        <v>LAD</v>
      </c>
      <c r="D170" s="25"/>
      <c r="E170" s="25"/>
      <c r="F170">
        <f>Calc!M170</f>
        <v>1529.2726034226744</v>
      </c>
      <c r="G170">
        <f>Calc!N170</f>
        <v>1587.2549754385982</v>
      </c>
      <c r="H170" t="str">
        <f>IF(Calc!O170=Games!I170, Games!B170, IF(Calc!P170=Games!I170, Games!C170, ""))</f>
        <v>LAD</v>
      </c>
      <c r="I170" s="21">
        <f>MAX(Calc!O170:P170)</f>
        <v>0.51904084645991733</v>
      </c>
      <c r="J170" s="22">
        <f t="shared" si="8"/>
        <v>-107.91786425926935</v>
      </c>
      <c r="K170" s="23">
        <f t="shared" si="9"/>
        <v>0.92663064346559976</v>
      </c>
      <c r="L170" s="25"/>
      <c r="M170" s="25"/>
      <c r="N170" t="str">
        <f t="shared" si="10"/>
        <v/>
      </c>
      <c r="O170" s="24" t="str">
        <f t="shared" si="11"/>
        <v/>
      </c>
    </row>
    <row r="171" spans="1:15" x14ac:dyDescent="0.45">
      <c r="A171" s="20" t="str">
        <f>Calc!A171</f>
        <v>2024-04-09</v>
      </c>
      <c r="B171" t="str">
        <f>Calc!B171</f>
        <v>STL</v>
      </c>
      <c r="C171" t="str">
        <f>Calc!C171</f>
        <v>PHI</v>
      </c>
      <c r="D171" s="25"/>
      <c r="E171" s="25"/>
      <c r="F171">
        <f>Calc!M171</f>
        <v>1510.540426333587</v>
      </c>
      <c r="G171">
        <f>Calc!N171</f>
        <v>1539.4111659163295</v>
      </c>
      <c r="H171" t="str">
        <f>IF(Calc!O171=Games!I171, Games!B171, IF(Calc!P171=Games!I171, Games!C171, ""))</f>
        <v>PHI</v>
      </c>
      <c r="I171" s="21">
        <f>MAX(Calc!O171:P171)</f>
        <v>0.50486760046749457</v>
      </c>
      <c r="J171" s="22">
        <f t="shared" si="8"/>
        <v>-101.96618135758858</v>
      </c>
      <c r="K171" s="23">
        <f t="shared" si="9"/>
        <v>0.98071731890504632</v>
      </c>
      <c r="L171" s="25"/>
      <c r="M171" s="25"/>
      <c r="N171" t="str">
        <f t="shared" si="10"/>
        <v/>
      </c>
      <c r="O171" s="24" t="str">
        <f t="shared" si="11"/>
        <v/>
      </c>
    </row>
    <row r="172" spans="1:15" x14ac:dyDescent="0.45">
      <c r="A172" s="20" t="str">
        <f>Calc!A172</f>
        <v>2024-04-09</v>
      </c>
      <c r="B172" t="str">
        <f>Calc!B172</f>
        <v>TEX</v>
      </c>
      <c r="C172" t="str">
        <f>Calc!C172</f>
        <v>OAK</v>
      </c>
      <c r="D172" s="25"/>
      <c r="E172" s="25"/>
      <c r="F172">
        <f>Calc!M172</f>
        <v>1535.7428778604465</v>
      </c>
      <c r="G172">
        <f>Calc!N172</f>
        <v>1422.9458950386379</v>
      </c>
      <c r="H172" t="str">
        <f>IF(Calc!O172=Games!I172, Games!B172, IF(Calc!P172=Games!I172, Games!C172, ""))</f>
        <v>TEX</v>
      </c>
      <c r="I172" s="21">
        <f>MAX(Calc!O172:P172)</f>
        <v>0.68850089246395896</v>
      </c>
      <c r="J172" s="22">
        <f t="shared" si="8"/>
        <v>-221.02820708219784</v>
      </c>
      <c r="K172" s="23">
        <f t="shared" si="9"/>
        <v>0.45243094227702418</v>
      </c>
      <c r="L172" s="25"/>
      <c r="M172" s="25"/>
      <c r="N172" t="str">
        <f t="shared" si="10"/>
        <v/>
      </c>
      <c r="O172" s="24" t="str">
        <f t="shared" si="11"/>
        <v/>
      </c>
    </row>
    <row r="173" spans="1:15" x14ac:dyDescent="0.45">
      <c r="A173" s="20" t="str">
        <f>Calc!A173</f>
        <v>2024-04-09</v>
      </c>
      <c r="B173" t="str">
        <f>Calc!B173</f>
        <v>COL</v>
      </c>
      <c r="C173" t="str">
        <f>Calc!C173</f>
        <v>ARI</v>
      </c>
      <c r="D173" s="25"/>
      <c r="E173" s="25"/>
      <c r="F173">
        <f>Calc!M173</f>
        <v>1423.0710497477428</v>
      </c>
      <c r="G173">
        <f>Calc!N173</f>
        <v>1515.1384034374826</v>
      </c>
      <c r="H173" t="str">
        <f>IF(Calc!O173=Games!I173, Games!B173, IF(Calc!P173=Games!I173, Games!C173, ""))</f>
        <v>ARI</v>
      </c>
      <c r="I173" s="21">
        <f>MAX(Calc!O173:P173)</f>
        <v>0.51530575312691651</v>
      </c>
      <c r="J173" s="22">
        <f t="shared" si="8"/>
        <v>-106.31563226741757</v>
      </c>
      <c r="K173" s="23">
        <f t="shared" si="9"/>
        <v>0.94059545023885349</v>
      </c>
      <c r="L173" s="25"/>
      <c r="M173" s="25"/>
      <c r="N173" t="str">
        <f t="shared" si="10"/>
        <v/>
      </c>
      <c r="O173" s="24" t="str">
        <f t="shared" si="11"/>
        <v/>
      </c>
    </row>
    <row r="174" spans="1:15" x14ac:dyDescent="0.45">
      <c r="A174" s="20" t="str">
        <f>Calc!A174</f>
        <v>2024-04-09</v>
      </c>
      <c r="B174" t="str">
        <f>Calc!B174</f>
        <v>LAA</v>
      </c>
      <c r="C174" t="str">
        <f>Calc!C174</f>
        <v>TBR</v>
      </c>
      <c r="D174" s="25"/>
      <c r="E174" s="25"/>
      <c r="F174">
        <f>Calc!M174</f>
        <v>1469.5882041455925</v>
      </c>
      <c r="G174">
        <f>Calc!N174</f>
        <v>1532.6622500113572</v>
      </c>
      <c r="H174" t="str">
        <f>IF(Calc!O174=Games!I174, Games!B174, IF(Calc!P174=Games!I174, Games!C174, ""))</f>
        <v>TBR</v>
      </c>
      <c r="I174" s="21">
        <f>MAX(Calc!O174:P174)</f>
        <v>0.55554005609806345</v>
      </c>
      <c r="J174" s="22">
        <f t="shared" si="8"/>
        <v>-124.99215367327569</v>
      </c>
      <c r="K174" s="23">
        <f t="shared" si="9"/>
        <v>0.80005021964335343</v>
      </c>
      <c r="L174" s="25"/>
      <c r="M174" s="25"/>
      <c r="N174" t="str">
        <f t="shared" si="10"/>
        <v/>
      </c>
      <c r="O174" s="24" t="str">
        <f t="shared" si="11"/>
        <v/>
      </c>
    </row>
    <row r="175" spans="1:15" x14ac:dyDescent="0.45">
      <c r="A175" s="20" t="str">
        <f>Calc!A175</f>
        <v>2024-04-09</v>
      </c>
      <c r="B175" t="str">
        <f>Calc!B175</f>
        <v>SFG</v>
      </c>
      <c r="C175" t="str">
        <f>Calc!C175</f>
        <v>WAS</v>
      </c>
      <c r="D175" s="25"/>
      <c r="E175" s="25"/>
      <c r="F175">
        <f>Calc!M175</f>
        <v>1506.8907435815931</v>
      </c>
      <c r="G175">
        <f>Calc!N175</f>
        <v>1420.7057667976087</v>
      </c>
      <c r="H175" t="str">
        <f>IF(Calc!O175=Games!I175, Games!B175, IF(Calc!P175=Games!I175, Games!C175, ""))</f>
        <v>SFG</v>
      </c>
      <c r="I175" s="21">
        <f>MAX(Calc!O175:P175)</f>
        <v>0.67779722726831104</v>
      </c>
      <c r="J175" s="22">
        <f t="shared" si="8"/>
        <v>-210.36356128218051</v>
      </c>
      <c r="K175" s="23">
        <f t="shared" si="9"/>
        <v>0.47536749896461661</v>
      </c>
      <c r="L175" s="25"/>
      <c r="M175" s="25"/>
      <c r="N175" t="str">
        <f t="shared" si="10"/>
        <v/>
      </c>
      <c r="O175" s="24" t="str">
        <f t="shared" si="11"/>
        <v/>
      </c>
    </row>
    <row r="176" spans="1:15" x14ac:dyDescent="0.45">
      <c r="A176" s="20" t="str">
        <f>Calc!A176</f>
        <v>2024-04-09</v>
      </c>
      <c r="B176" t="str">
        <f>Calc!B176</f>
        <v>SDP</v>
      </c>
      <c r="C176" t="str">
        <f>Calc!C176</f>
        <v>CHC</v>
      </c>
      <c r="D176" s="25"/>
      <c r="E176" s="25"/>
      <c r="F176">
        <f>Calc!M176</f>
        <v>1502.9671207118124</v>
      </c>
      <c r="G176">
        <f>Calc!N176</f>
        <v>1510.9500841970262</v>
      </c>
      <c r="H176" t="str">
        <f>IF(Calc!O176=Games!I176, Games!B176, IF(Calc!P176=Games!I176, Games!C176, ""))</f>
        <v>SDP</v>
      </c>
      <c r="I176" s="21">
        <f>MAX(Calc!O176:P176)</f>
        <v>0.50313349637205773</v>
      </c>
      <c r="J176" s="22">
        <f t="shared" si="8"/>
        <v>-101.26130312636415</v>
      </c>
      <c r="K176" s="23">
        <f t="shared" si="9"/>
        <v>0.98754407569898484</v>
      </c>
      <c r="L176" s="25"/>
      <c r="M176" s="25"/>
      <c r="N176" t="str">
        <f t="shared" si="10"/>
        <v/>
      </c>
      <c r="O176" s="24" t="str">
        <f t="shared" si="11"/>
        <v/>
      </c>
    </row>
    <row r="177" spans="1:15" x14ac:dyDescent="0.45">
      <c r="A177" s="20" t="str">
        <f>Calc!A177</f>
        <v>2024-04-10</v>
      </c>
      <c r="B177" t="str">
        <f>Calc!B177</f>
        <v>MIN</v>
      </c>
      <c r="C177" t="str">
        <f>Calc!C177</f>
        <v>LAD</v>
      </c>
      <c r="D177" s="25"/>
      <c r="E177" s="25"/>
      <c r="F177">
        <f>Calc!M177</f>
        <v>1529.2726034226744</v>
      </c>
      <c r="G177">
        <f>Calc!N177</f>
        <v>1587.2549754385982</v>
      </c>
      <c r="H177" t="str">
        <f>IF(Calc!O177=Games!I177, Games!B177, IF(Calc!P177=Games!I177, Games!C177, ""))</f>
        <v>LAD</v>
      </c>
      <c r="I177" s="21">
        <f>MAX(Calc!O177:P177)</f>
        <v>0.51904084645991733</v>
      </c>
      <c r="J177" s="22">
        <f t="shared" si="8"/>
        <v>-107.91786425926935</v>
      </c>
      <c r="K177" s="23">
        <f t="shared" si="9"/>
        <v>0.92663064346559976</v>
      </c>
      <c r="L177" s="25"/>
      <c r="M177" s="25"/>
      <c r="N177" t="str">
        <f t="shared" si="10"/>
        <v/>
      </c>
      <c r="O177" s="24" t="str">
        <f t="shared" si="11"/>
        <v/>
      </c>
    </row>
    <row r="178" spans="1:15" x14ac:dyDescent="0.45">
      <c r="A178" s="20" t="str">
        <f>Calc!A178</f>
        <v>2024-04-10</v>
      </c>
      <c r="B178" t="str">
        <f>Calc!B178</f>
        <v>STL</v>
      </c>
      <c r="C178" t="str">
        <f>Calc!C178</f>
        <v>PHI</v>
      </c>
      <c r="D178" s="25"/>
      <c r="E178" s="25"/>
      <c r="F178">
        <f>Calc!M178</f>
        <v>1510.540426333587</v>
      </c>
      <c r="G178">
        <f>Calc!N178</f>
        <v>1539.4111659163295</v>
      </c>
      <c r="H178" t="str">
        <f>IF(Calc!O178=Games!I178, Games!B178, IF(Calc!P178=Games!I178, Games!C178, ""))</f>
        <v>PHI</v>
      </c>
      <c r="I178" s="21">
        <f>MAX(Calc!O178:P178)</f>
        <v>0.50486760046749457</v>
      </c>
      <c r="J178" s="22">
        <f t="shared" si="8"/>
        <v>-101.96618135758858</v>
      </c>
      <c r="K178" s="23">
        <f t="shared" si="9"/>
        <v>0.98071731890504632</v>
      </c>
      <c r="L178" s="25"/>
      <c r="M178" s="25"/>
      <c r="N178" t="str">
        <f t="shared" si="10"/>
        <v/>
      </c>
      <c r="O178" s="24" t="str">
        <f t="shared" si="11"/>
        <v/>
      </c>
    </row>
    <row r="179" spans="1:15" x14ac:dyDescent="0.45">
      <c r="A179" s="20" t="str">
        <f>Calc!A179</f>
        <v>2024-04-10</v>
      </c>
      <c r="B179" t="str">
        <f>Calc!B179</f>
        <v>TOR</v>
      </c>
      <c r="C179" t="str">
        <f>Calc!C179</f>
        <v>SEA</v>
      </c>
      <c r="D179" s="25"/>
      <c r="E179" s="25"/>
      <c r="F179">
        <f>Calc!M179</f>
        <v>1536.86484917293</v>
      </c>
      <c r="G179">
        <f>Calc!N179</f>
        <v>1521.2700100017432</v>
      </c>
      <c r="H179" t="str">
        <f>IF(Calc!O179=Games!I179, Games!B179, IF(Calc!P179=Games!I179, Games!C179, ""))</f>
        <v>TOR</v>
      </c>
      <c r="I179" s="21">
        <f>MAX(Calc!O179:P179)</f>
        <v>0.51966528690498159</v>
      </c>
      <c r="J179" s="22">
        <f t="shared" si="8"/>
        <v>-108.18815978477552</v>
      </c>
      <c r="K179" s="23">
        <f t="shared" si="9"/>
        <v>0.92431556465083919</v>
      </c>
      <c r="L179" s="25"/>
      <c r="M179" s="25"/>
      <c r="N179" t="str">
        <f t="shared" si="10"/>
        <v/>
      </c>
      <c r="O179" s="24" t="str">
        <f t="shared" si="11"/>
        <v/>
      </c>
    </row>
    <row r="180" spans="1:15" x14ac:dyDescent="0.45">
      <c r="A180" s="20" t="str">
        <f>Calc!A180</f>
        <v>2024-04-10</v>
      </c>
      <c r="B180" t="str">
        <f>Calc!B180</f>
        <v>COL</v>
      </c>
      <c r="C180" t="str">
        <f>Calc!C180</f>
        <v>ARI</v>
      </c>
      <c r="D180" s="25"/>
      <c r="E180" s="25"/>
      <c r="F180">
        <f>Calc!M180</f>
        <v>1423.0710497477428</v>
      </c>
      <c r="G180">
        <f>Calc!N180</f>
        <v>1515.1384034374826</v>
      </c>
      <c r="H180" t="str">
        <f>IF(Calc!O180=Games!I180, Games!B180, IF(Calc!P180=Games!I180, Games!C180, ""))</f>
        <v>ARI</v>
      </c>
      <c r="I180" s="21">
        <f>MAX(Calc!O180:P180)</f>
        <v>0.51530575312691651</v>
      </c>
      <c r="J180" s="22">
        <f t="shared" si="8"/>
        <v>-106.31563226741757</v>
      </c>
      <c r="K180" s="23">
        <f t="shared" si="9"/>
        <v>0.94059545023885349</v>
      </c>
      <c r="L180" s="25"/>
      <c r="M180" s="25"/>
      <c r="N180" t="str">
        <f t="shared" si="10"/>
        <v/>
      </c>
      <c r="O180" s="24" t="str">
        <f t="shared" si="11"/>
        <v/>
      </c>
    </row>
    <row r="181" spans="1:15" x14ac:dyDescent="0.45">
      <c r="A181" s="20" t="str">
        <f>Calc!A181</f>
        <v>2024-04-10</v>
      </c>
      <c r="B181" t="str">
        <f>Calc!B181</f>
        <v>SFG</v>
      </c>
      <c r="C181" t="str">
        <f>Calc!C181</f>
        <v>WAS</v>
      </c>
      <c r="D181" s="25"/>
      <c r="E181" s="25"/>
      <c r="F181">
        <f>Calc!M181</f>
        <v>1506.8907435815931</v>
      </c>
      <c r="G181">
        <f>Calc!N181</f>
        <v>1420.7057667976087</v>
      </c>
      <c r="H181" t="str">
        <f>IF(Calc!O181=Games!I181, Games!B181, IF(Calc!P181=Games!I181, Games!C181, ""))</f>
        <v>SFG</v>
      </c>
      <c r="I181" s="21">
        <f>MAX(Calc!O181:P181)</f>
        <v>0.67779722726831104</v>
      </c>
      <c r="J181" s="22">
        <f t="shared" si="8"/>
        <v>-210.36356128218051</v>
      </c>
      <c r="K181" s="23">
        <f t="shared" si="9"/>
        <v>0.47536749896461661</v>
      </c>
      <c r="L181" s="25"/>
      <c r="M181" s="25"/>
      <c r="N181" t="str">
        <f t="shared" si="10"/>
        <v/>
      </c>
      <c r="O181" s="24" t="str">
        <f t="shared" si="11"/>
        <v/>
      </c>
    </row>
    <row r="182" spans="1:15" x14ac:dyDescent="0.45">
      <c r="A182" s="20" t="str">
        <f>Calc!A182</f>
        <v>2024-04-10</v>
      </c>
      <c r="B182" t="str">
        <f>Calc!B182</f>
        <v>LAA</v>
      </c>
      <c r="C182" t="str">
        <f>Calc!C182</f>
        <v>TBR</v>
      </c>
      <c r="D182" s="25"/>
      <c r="E182" s="25"/>
      <c r="F182">
        <f>Calc!M182</f>
        <v>1469.5882041455925</v>
      </c>
      <c r="G182">
        <f>Calc!N182</f>
        <v>1532.6622500113572</v>
      </c>
      <c r="H182" t="str">
        <f>IF(Calc!O182=Games!I182, Games!B182, IF(Calc!P182=Games!I182, Games!C182, ""))</f>
        <v>TBR</v>
      </c>
      <c r="I182" s="21">
        <f>MAX(Calc!O182:P182)</f>
        <v>0.55554005609806345</v>
      </c>
      <c r="J182" s="22">
        <f t="shared" si="8"/>
        <v>-124.99215367327569</v>
      </c>
      <c r="K182" s="23">
        <f t="shared" si="9"/>
        <v>0.80005021964335343</v>
      </c>
      <c r="L182" s="25"/>
      <c r="M182" s="25"/>
      <c r="N182" t="str">
        <f t="shared" si="10"/>
        <v/>
      </c>
      <c r="O182" s="24" t="str">
        <f t="shared" si="11"/>
        <v/>
      </c>
    </row>
    <row r="183" spans="1:15" x14ac:dyDescent="0.45">
      <c r="A183" s="20" t="str">
        <f>Calc!A183</f>
        <v>2024-04-10</v>
      </c>
      <c r="B183" t="str">
        <f>Calc!B183</f>
        <v>CLE</v>
      </c>
      <c r="C183" t="str">
        <f>Calc!C183</f>
        <v>CHW</v>
      </c>
      <c r="D183" s="25"/>
      <c r="E183" s="25"/>
      <c r="F183">
        <f>Calc!M183</f>
        <v>1503.8938502056101</v>
      </c>
      <c r="G183">
        <f>Calc!N183</f>
        <v>1425.4820043556863</v>
      </c>
      <c r="H183" t="str">
        <f>IF(Calc!O183=Games!I183, Games!B183, IF(Calc!P183=Games!I183, Games!C183, ""))</f>
        <v>CLE</v>
      </c>
      <c r="I183" s="21">
        <f>MAX(Calc!O183:P183)</f>
        <v>0.63477559527623439</v>
      </c>
      <c r="J183" s="22">
        <f t="shared" si="8"/>
        <v>-173.80426583386222</v>
      </c>
      <c r="K183" s="23">
        <f t="shared" si="9"/>
        <v>0.57535987117594123</v>
      </c>
      <c r="L183" s="25"/>
      <c r="M183" s="25"/>
      <c r="N183" t="str">
        <f t="shared" si="10"/>
        <v/>
      </c>
      <c r="O183" s="24" t="str">
        <f t="shared" si="11"/>
        <v/>
      </c>
    </row>
    <row r="184" spans="1:15" x14ac:dyDescent="0.45">
      <c r="A184" s="20" t="str">
        <f>Calc!A184</f>
        <v>2024-04-10</v>
      </c>
      <c r="B184" t="str">
        <f>Calc!B184</f>
        <v>SDP</v>
      </c>
      <c r="C184" t="str">
        <f>Calc!C184</f>
        <v>CHC</v>
      </c>
      <c r="D184" s="25"/>
      <c r="E184" s="25"/>
      <c r="F184">
        <f>Calc!M184</f>
        <v>1502.9671207118124</v>
      </c>
      <c r="G184">
        <f>Calc!N184</f>
        <v>1510.9500841970262</v>
      </c>
      <c r="H184" t="str">
        <f>IF(Calc!O184=Games!I184, Games!B184, IF(Calc!P184=Games!I184, Games!C184, ""))</f>
        <v>SDP</v>
      </c>
      <c r="I184" s="21">
        <f>MAX(Calc!O184:P184)</f>
        <v>0.50313349637205773</v>
      </c>
      <c r="J184" s="22">
        <f t="shared" si="8"/>
        <v>-101.26130312636415</v>
      </c>
      <c r="K184" s="23">
        <f t="shared" si="9"/>
        <v>0.98754407569898484</v>
      </c>
      <c r="L184" s="25"/>
      <c r="M184" s="25"/>
      <c r="N184" t="str">
        <f t="shared" si="10"/>
        <v/>
      </c>
      <c r="O184" s="24" t="str">
        <f t="shared" si="11"/>
        <v/>
      </c>
    </row>
    <row r="185" spans="1:15" x14ac:dyDescent="0.45">
      <c r="A185" s="20" t="str">
        <f>Calc!A185</f>
        <v>2024-04-10</v>
      </c>
      <c r="B185" t="str">
        <f>Calc!B185</f>
        <v>CIN</v>
      </c>
      <c r="C185" t="str">
        <f>Calc!C185</f>
        <v>MIL</v>
      </c>
      <c r="D185" s="25"/>
      <c r="E185" s="25"/>
      <c r="F185">
        <f>Calc!M185</f>
        <v>1493.1662146218293</v>
      </c>
      <c r="G185">
        <f>Calc!N185</f>
        <v>1527.5334034496079</v>
      </c>
      <c r="H185" t="str">
        <f>IF(Calc!O185=Games!I185, Games!B185, IF(Calc!P185=Games!I185, Games!C185, ""))</f>
        <v>MIL</v>
      </c>
      <c r="I185" s="21">
        <f>MAX(Calc!O185:P185)</f>
        <v>0.55624212497835279</v>
      </c>
      <c r="J185" s="22">
        <f t="shared" si="8"/>
        <v>-125.34811352952744</v>
      </c>
      <c r="K185" s="23">
        <f t="shared" si="9"/>
        <v>0.79777826075095781</v>
      </c>
      <c r="L185" s="25"/>
      <c r="M185" s="25"/>
      <c r="N185" t="str">
        <f t="shared" si="10"/>
        <v/>
      </c>
      <c r="O185" s="24" t="str">
        <f t="shared" si="11"/>
        <v/>
      </c>
    </row>
    <row r="186" spans="1:15" x14ac:dyDescent="0.45">
      <c r="A186" s="20" t="str">
        <f>Calc!A186</f>
        <v>2024-04-10</v>
      </c>
      <c r="B186" t="str">
        <f>Calc!B186</f>
        <v>NYY</v>
      </c>
      <c r="C186" t="str">
        <f>Calc!C186</f>
        <v>MIA</v>
      </c>
      <c r="D186" s="25"/>
      <c r="E186" s="25"/>
      <c r="F186">
        <f>Calc!M186</f>
        <v>1533.7203518335739</v>
      </c>
      <c r="G186">
        <f>Calc!N186</f>
        <v>1484.370768699393</v>
      </c>
      <c r="H186" t="str">
        <f>IF(Calc!O186=Games!I186, Games!B186, IF(Calc!P186=Games!I186, Games!C186, ""))</f>
        <v>NYY</v>
      </c>
      <c r="I186" s="21">
        <f>MAX(Calc!O186:P186)</f>
        <v>0.61750729497301227</v>
      </c>
      <c r="J186" s="22">
        <f t="shared" si="8"/>
        <v>-161.44289468983271</v>
      </c>
      <c r="K186" s="23">
        <f t="shared" si="9"/>
        <v>0.61941406707382185</v>
      </c>
      <c r="L186" s="25"/>
      <c r="M186" s="25"/>
      <c r="N186" t="str">
        <f t="shared" si="10"/>
        <v/>
      </c>
      <c r="O186" s="24" t="str">
        <f t="shared" si="11"/>
        <v/>
      </c>
    </row>
    <row r="187" spans="1:15" x14ac:dyDescent="0.45">
      <c r="A187" s="20" t="str">
        <f>Calc!A187</f>
        <v>2024-04-10</v>
      </c>
      <c r="B187" t="str">
        <f>Calc!B187</f>
        <v>BOS</v>
      </c>
      <c r="C187" t="str">
        <f>Calc!C187</f>
        <v>BAL</v>
      </c>
      <c r="D187" s="25"/>
      <c r="E187" s="25"/>
      <c r="F187">
        <f>Calc!M187</f>
        <v>1500.26839934439</v>
      </c>
      <c r="G187">
        <f>Calc!N187</f>
        <v>1539.0873746407135</v>
      </c>
      <c r="H187" t="str">
        <f>IF(Calc!O187=Games!I187, Games!B187, IF(Calc!P187=Games!I187, Games!C187, ""))</f>
        <v>BAL</v>
      </c>
      <c r="I187" s="21">
        <f>MAX(Calc!O187:P187)</f>
        <v>0.52999266021749658</v>
      </c>
      <c r="J187" s="22">
        <f t="shared" si="8"/>
        <v>-112.7626348266713</v>
      </c>
      <c r="K187" s="23">
        <f t="shared" si="9"/>
        <v>0.88681858271324632</v>
      </c>
      <c r="L187" s="25"/>
      <c r="M187" s="25"/>
      <c r="N187" t="str">
        <f t="shared" si="10"/>
        <v/>
      </c>
      <c r="O187" s="24" t="str">
        <f t="shared" si="11"/>
        <v/>
      </c>
    </row>
    <row r="188" spans="1:15" x14ac:dyDescent="0.45">
      <c r="A188" s="20" t="str">
        <f>Calc!A188</f>
        <v>2024-04-10</v>
      </c>
      <c r="B188" t="str">
        <f>Calc!B188</f>
        <v>ATL</v>
      </c>
      <c r="C188" t="str">
        <f>Calc!C188</f>
        <v>NYM</v>
      </c>
      <c r="D188" s="25"/>
      <c r="E188" s="25"/>
      <c r="F188">
        <f>Calc!M188</f>
        <v>1593.2508682491175</v>
      </c>
      <c r="G188">
        <f>Calc!N188</f>
        <v>1510.288270753422</v>
      </c>
      <c r="H188" t="str">
        <f>IF(Calc!O188=Games!I188, Games!B188, IF(Calc!P188=Games!I188, Games!C188, ""))</f>
        <v>ATL</v>
      </c>
      <c r="I188" s="21">
        <f>MAX(Calc!O188:P188)</f>
        <v>0.63912538127673868</v>
      </c>
      <c r="J188" s="22">
        <f t="shared" si="8"/>
        <v>-177.10455324841104</v>
      </c>
      <c r="K188" s="23">
        <f t="shared" si="9"/>
        <v>0.56463822169347411</v>
      </c>
      <c r="L188" s="25"/>
      <c r="M188" s="25"/>
      <c r="N188" t="str">
        <f t="shared" si="10"/>
        <v/>
      </c>
      <c r="O188" s="24" t="str">
        <f t="shared" si="11"/>
        <v/>
      </c>
    </row>
    <row r="189" spans="1:15" x14ac:dyDescent="0.45">
      <c r="A189" s="20" t="str">
        <f>Calc!A189</f>
        <v>2024-04-10</v>
      </c>
      <c r="B189" t="str">
        <f>Calc!B189</f>
        <v>KCR</v>
      </c>
      <c r="C189" t="str">
        <f>Calc!C189</f>
        <v>HOU</v>
      </c>
      <c r="D189" s="25"/>
      <c r="E189" s="25"/>
      <c r="F189">
        <f>Calc!M189</f>
        <v>1459.3647323881944</v>
      </c>
      <c r="G189">
        <f>Calc!N189</f>
        <v>1554.1885466658973</v>
      </c>
      <c r="H189" t="str">
        <f>IF(Calc!O189=Games!I189, Games!B189, IF(Calc!P189=Games!I189, Games!C189, ""))</f>
        <v>HOU</v>
      </c>
      <c r="I189" s="21">
        <f>MAX(Calc!O189:P189)</f>
        <v>0.53813084472992945</v>
      </c>
      <c r="J189" s="22">
        <f t="shared" si="8"/>
        <v>-116.51153548352154</v>
      </c>
      <c r="K189" s="23">
        <f t="shared" si="9"/>
        <v>0.85828411397207283</v>
      </c>
      <c r="L189" s="25"/>
      <c r="M189" s="25"/>
      <c r="N189" t="str">
        <f t="shared" si="10"/>
        <v/>
      </c>
      <c r="O189" s="24" t="str">
        <f t="shared" si="11"/>
        <v/>
      </c>
    </row>
    <row r="190" spans="1:15" x14ac:dyDescent="0.45">
      <c r="A190" s="20" t="str">
        <f>Calc!A190</f>
        <v>2024-04-10</v>
      </c>
      <c r="B190" t="str">
        <f>Calc!B190</f>
        <v>TEX</v>
      </c>
      <c r="C190" t="str">
        <f>Calc!C190</f>
        <v>OAK</v>
      </c>
      <c r="D190" s="25"/>
      <c r="E190" s="25"/>
      <c r="F190">
        <f>Calc!M190</f>
        <v>1535.7428778604465</v>
      </c>
      <c r="G190">
        <f>Calc!N190</f>
        <v>1422.9458950386379</v>
      </c>
      <c r="H190" t="str">
        <f>IF(Calc!O190=Games!I190, Games!B190, IF(Calc!P190=Games!I190, Games!C190, ""))</f>
        <v>TEX</v>
      </c>
      <c r="I190" s="21">
        <f>MAX(Calc!O190:P190)</f>
        <v>0.68850089246395896</v>
      </c>
      <c r="J190" s="22">
        <f t="shared" si="8"/>
        <v>-221.02820708219784</v>
      </c>
      <c r="K190" s="23">
        <f t="shared" si="9"/>
        <v>0.45243094227702418</v>
      </c>
      <c r="L190" s="25"/>
      <c r="M190" s="25"/>
      <c r="N190" t="str">
        <f t="shared" si="10"/>
        <v/>
      </c>
      <c r="O190" s="24" t="str">
        <f t="shared" si="11"/>
        <v/>
      </c>
    </row>
    <row r="191" spans="1:15" x14ac:dyDescent="0.45">
      <c r="A191" s="20" t="str">
        <f>Calc!A191</f>
        <v>2024-04-11</v>
      </c>
      <c r="B191" t="str">
        <f>Calc!B191</f>
        <v>ATL</v>
      </c>
      <c r="C191" t="str">
        <f>Calc!C191</f>
        <v>NYM</v>
      </c>
      <c r="D191" s="25"/>
      <c r="E191" s="25"/>
      <c r="F191">
        <f>Calc!M191</f>
        <v>1593.2508682491175</v>
      </c>
      <c r="G191">
        <f>Calc!N191</f>
        <v>1510.288270753422</v>
      </c>
      <c r="H191" t="str">
        <f>IF(Calc!O191=Games!I191, Games!B191, IF(Calc!P191=Games!I191, Games!C191, ""))</f>
        <v>ATL</v>
      </c>
      <c r="I191" s="21">
        <f>MAX(Calc!O191:P191)</f>
        <v>0.63912538127673868</v>
      </c>
      <c r="J191" s="22">
        <f t="shared" si="8"/>
        <v>-177.10455324841104</v>
      </c>
      <c r="K191" s="23">
        <f t="shared" si="9"/>
        <v>0.56463822169347411</v>
      </c>
      <c r="L191" s="25"/>
      <c r="M191" s="25"/>
      <c r="N191" t="str">
        <f t="shared" si="10"/>
        <v/>
      </c>
      <c r="O191" s="24" t="str">
        <f t="shared" si="11"/>
        <v/>
      </c>
    </row>
    <row r="192" spans="1:15" x14ac:dyDescent="0.45">
      <c r="A192" s="20" t="str">
        <f>Calc!A192</f>
        <v>2024-04-11</v>
      </c>
      <c r="B192" t="str">
        <f>Calc!B192</f>
        <v>DET</v>
      </c>
      <c r="C192" t="str">
        <f>Calc!C192</f>
        <v>MIN</v>
      </c>
      <c r="D192" s="25"/>
      <c r="E192" s="25"/>
      <c r="F192">
        <f>Calc!M192</f>
        <v>1481.7589766686021</v>
      </c>
      <c r="G192">
        <f>Calc!N192</f>
        <v>1539.5424706464416</v>
      </c>
      <c r="H192" t="str">
        <f>IF(Calc!O192=Games!I192, Games!B192, IF(Calc!P192=Games!I192, Games!C192, ""))</f>
        <v>MIN</v>
      </c>
      <c r="I192" s="21">
        <f>MAX(Calc!O192:P192)</f>
        <v>0.57856444497995196</v>
      </c>
      <c r="J192" s="22">
        <f t="shared" si="8"/>
        <v>-137.2842035011567</v>
      </c>
      <c r="K192" s="23">
        <f t="shared" si="9"/>
        <v>0.728415924408648</v>
      </c>
      <c r="L192" s="25"/>
      <c r="M192" s="25"/>
      <c r="N192" t="str">
        <f t="shared" si="10"/>
        <v/>
      </c>
      <c r="O192" s="24" t="str">
        <f t="shared" si="11"/>
        <v/>
      </c>
    </row>
    <row r="193" spans="1:15" x14ac:dyDescent="0.45">
      <c r="A193" s="20" t="str">
        <f>Calc!A193</f>
        <v>2024-04-11</v>
      </c>
      <c r="B193" t="str">
        <f>Calc!B193</f>
        <v>CIN</v>
      </c>
      <c r="C193" t="str">
        <f>Calc!C193</f>
        <v>MIL</v>
      </c>
      <c r="D193" s="25"/>
      <c r="E193" s="25"/>
      <c r="F193">
        <f>Calc!M193</f>
        <v>1493.1662146218293</v>
      </c>
      <c r="G193">
        <f>Calc!N193</f>
        <v>1527.5334034496079</v>
      </c>
      <c r="H193" t="str">
        <f>IF(Calc!O193=Games!I193, Games!B193, IF(Calc!P193=Games!I193, Games!C193, ""))</f>
        <v>MIL</v>
      </c>
      <c r="I193" s="21">
        <f>MAX(Calc!O193:P193)</f>
        <v>0.55624212497835279</v>
      </c>
      <c r="J193" s="22">
        <f t="shared" si="8"/>
        <v>-125.34811352952744</v>
      </c>
      <c r="K193" s="23">
        <f t="shared" si="9"/>
        <v>0.79777826075095781</v>
      </c>
      <c r="L193" s="25"/>
      <c r="M193" s="25"/>
      <c r="N193" t="str">
        <f t="shared" si="10"/>
        <v/>
      </c>
      <c r="O193" s="24" t="str">
        <f t="shared" si="11"/>
        <v/>
      </c>
    </row>
    <row r="194" spans="1:15" x14ac:dyDescent="0.45">
      <c r="A194" s="20" t="str">
        <f>Calc!A194</f>
        <v>2024-04-11</v>
      </c>
      <c r="B194" t="str">
        <f>Calc!B194</f>
        <v>KCR</v>
      </c>
      <c r="C194" t="str">
        <f>Calc!C194</f>
        <v>HOU</v>
      </c>
      <c r="D194" s="25"/>
      <c r="E194" s="25"/>
      <c r="F194">
        <f>Calc!M194</f>
        <v>1459.3647323881944</v>
      </c>
      <c r="G194">
        <f>Calc!N194</f>
        <v>1554.1885466658973</v>
      </c>
      <c r="H194" t="str">
        <f>IF(Calc!O194=Games!I194, Games!B194, IF(Calc!P194=Games!I194, Games!C194, ""))</f>
        <v>HOU</v>
      </c>
      <c r="I194" s="21">
        <f>MAX(Calc!O194:P194)</f>
        <v>0.53813084472992945</v>
      </c>
      <c r="J194" s="22">
        <f t="shared" si="8"/>
        <v>-116.51153548352154</v>
      </c>
      <c r="K194" s="23">
        <f t="shared" si="9"/>
        <v>0.85828411397207283</v>
      </c>
      <c r="L194" s="25"/>
      <c r="M194" s="25"/>
      <c r="N194" t="str">
        <f t="shared" si="10"/>
        <v/>
      </c>
      <c r="O194" s="24" t="str">
        <f t="shared" si="11"/>
        <v/>
      </c>
    </row>
    <row r="195" spans="1:15" x14ac:dyDescent="0.45">
      <c r="A195" s="20" t="str">
        <f>Calc!A195</f>
        <v>2024-04-11</v>
      </c>
      <c r="B195" t="str">
        <f>Calc!B195</f>
        <v>TEX</v>
      </c>
      <c r="C195" t="str">
        <f>Calc!C195</f>
        <v>OAK</v>
      </c>
      <c r="D195" s="25"/>
      <c r="E195" s="25"/>
      <c r="F195">
        <f>Calc!M195</f>
        <v>1535.7428778604465</v>
      </c>
      <c r="G195">
        <f>Calc!N195</f>
        <v>1422.9458950386379</v>
      </c>
      <c r="H195" t="str">
        <f>IF(Calc!O195=Games!I195, Games!B195, IF(Calc!P195=Games!I195, Games!C195, ""))</f>
        <v>TEX</v>
      </c>
      <c r="I195" s="21">
        <f>MAX(Calc!O195:P195)</f>
        <v>0.68850089246395896</v>
      </c>
      <c r="J195" s="22">
        <f t="shared" ref="J195:J258" si="12">IF(I195&lt;0.5, "",-1*((I195*100)/(1-((I195*100)/100))))</f>
        <v>-221.02820708219784</v>
      </c>
      <c r="K195" s="23">
        <f t="shared" ref="K195:K258" si="13">IF(J195&gt;0, "",1/(J195/-100))</f>
        <v>0.45243094227702418</v>
      </c>
      <c r="L195" s="25"/>
      <c r="M195" s="25"/>
      <c r="N195" t="str">
        <f t="shared" ref="N195:N258" si="14">IF(L195&gt;M195, B195, IF(M195&gt;L195, C195, ""))</f>
        <v/>
      </c>
      <c r="O195" s="24" t="str">
        <f t="shared" ref="O195:O258" si="15">IF(ISBLANK(L195), "", IF(H195=N195, "W", "L"))</f>
        <v/>
      </c>
    </row>
    <row r="196" spans="1:15" x14ac:dyDescent="0.45">
      <c r="A196" s="20" t="str">
        <f>Calc!A196</f>
        <v>2024-04-11</v>
      </c>
      <c r="B196" t="str">
        <f>Calc!B196</f>
        <v>PHI</v>
      </c>
      <c r="C196" t="str">
        <f>Calc!C196</f>
        <v>PIT</v>
      </c>
      <c r="D196" s="25"/>
      <c r="E196" s="25"/>
      <c r="F196">
        <f>Calc!M196</f>
        <v>1516.0751994709906</v>
      </c>
      <c r="G196">
        <f>Calc!N196</f>
        <v>1490.342604018655</v>
      </c>
      <c r="H196" t="str">
        <f>IF(Calc!O196=Games!I196, Games!B196, IF(Calc!P196=Games!I196, Games!C196, ""))</f>
        <v>PHI</v>
      </c>
      <c r="I196" s="21">
        <f>MAX(Calc!O196:P196)</f>
        <v>0.57933749757433173</v>
      </c>
      <c r="J196" s="22">
        <f t="shared" si="12"/>
        <v>-137.72026131012274</v>
      </c>
      <c r="K196" s="23">
        <f t="shared" si="13"/>
        <v>0.7261095720317936</v>
      </c>
      <c r="L196" s="25"/>
      <c r="M196" s="25"/>
      <c r="N196" t="str">
        <f t="shared" si="14"/>
        <v/>
      </c>
      <c r="O196" s="24" t="str">
        <f t="shared" si="15"/>
        <v/>
      </c>
    </row>
    <row r="197" spans="1:15" x14ac:dyDescent="0.45">
      <c r="A197" s="20" t="str">
        <f>Calc!A197</f>
        <v>2024-04-11</v>
      </c>
      <c r="B197" t="str">
        <f>Calc!B197</f>
        <v>BOS</v>
      </c>
      <c r="C197" t="str">
        <f>Calc!C197</f>
        <v>BAL</v>
      </c>
      <c r="D197" s="25"/>
      <c r="E197" s="25"/>
      <c r="F197">
        <f>Calc!M197</f>
        <v>1500.26839934439</v>
      </c>
      <c r="G197">
        <f>Calc!N197</f>
        <v>1539.0873746407135</v>
      </c>
      <c r="H197" t="str">
        <f>IF(Calc!O197=Games!I197, Games!B197, IF(Calc!P197=Games!I197, Games!C197, ""))</f>
        <v>BAL</v>
      </c>
      <c r="I197" s="21">
        <f>MAX(Calc!O197:P197)</f>
        <v>0.52999266021749658</v>
      </c>
      <c r="J197" s="22">
        <f t="shared" si="12"/>
        <v>-112.7626348266713</v>
      </c>
      <c r="K197" s="23">
        <f t="shared" si="13"/>
        <v>0.88681858271324632</v>
      </c>
      <c r="L197" s="25"/>
      <c r="M197" s="25"/>
      <c r="N197" t="str">
        <f t="shared" si="14"/>
        <v/>
      </c>
      <c r="O197" s="24" t="str">
        <f t="shared" si="15"/>
        <v/>
      </c>
    </row>
    <row r="198" spans="1:15" x14ac:dyDescent="0.45">
      <c r="A198" s="20" t="str">
        <f>Calc!A198</f>
        <v>2024-04-12</v>
      </c>
      <c r="B198" t="str">
        <f>Calc!B198</f>
        <v>DET</v>
      </c>
      <c r="C198" t="str">
        <f>Calc!C198</f>
        <v>MIN</v>
      </c>
      <c r="D198" s="25"/>
      <c r="E198" s="25"/>
      <c r="F198">
        <f>Calc!M198</f>
        <v>1481.7589766686021</v>
      </c>
      <c r="G198">
        <f>Calc!N198</f>
        <v>1539.5424706464416</v>
      </c>
      <c r="H198" t="str">
        <f>IF(Calc!O198=Games!I198, Games!B198, IF(Calc!P198=Games!I198, Games!C198, ""))</f>
        <v>MIN</v>
      </c>
      <c r="I198" s="21">
        <f>MAX(Calc!O198:P198)</f>
        <v>0.57856444497995196</v>
      </c>
      <c r="J198" s="22">
        <f t="shared" si="12"/>
        <v>-137.2842035011567</v>
      </c>
      <c r="K198" s="23">
        <f t="shared" si="13"/>
        <v>0.728415924408648</v>
      </c>
      <c r="L198" s="25"/>
      <c r="M198" s="25"/>
      <c r="N198" t="str">
        <f t="shared" si="14"/>
        <v/>
      </c>
      <c r="O198" s="24" t="str">
        <f t="shared" si="15"/>
        <v/>
      </c>
    </row>
    <row r="199" spans="1:15" x14ac:dyDescent="0.45">
      <c r="A199" s="20" t="str">
        <f>Calc!A199</f>
        <v>2024-04-12</v>
      </c>
      <c r="B199" t="str">
        <f>Calc!B199</f>
        <v>PHI</v>
      </c>
      <c r="C199" t="str">
        <f>Calc!C199</f>
        <v>PIT</v>
      </c>
      <c r="D199" s="25"/>
      <c r="E199" s="25"/>
      <c r="F199">
        <f>Calc!M199</f>
        <v>1516.0751994709906</v>
      </c>
      <c r="G199">
        <f>Calc!N199</f>
        <v>1490.342604018655</v>
      </c>
      <c r="H199" t="str">
        <f>IF(Calc!O199=Games!I199, Games!B199, IF(Calc!P199=Games!I199, Games!C199, ""))</f>
        <v>PHI</v>
      </c>
      <c r="I199" s="21">
        <f>MAX(Calc!O199:P199)</f>
        <v>0.57933749757433173</v>
      </c>
      <c r="J199" s="22">
        <f t="shared" si="12"/>
        <v>-137.72026131012274</v>
      </c>
      <c r="K199" s="23">
        <f t="shared" si="13"/>
        <v>0.7261095720317936</v>
      </c>
      <c r="L199" s="25"/>
      <c r="M199" s="25"/>
      <c r="N199" t="str">
        <f t="shared" si="14"/>
        <v/>
      </c>
      <c r="O199" s="24" t="str">
        <f t="shared" si="15"/>
        <v/>
      </c>
    </row>
    <row r="200" spans="1:15" x14ac:dyDescent="0.45">
      <c r="A200" s="20" t="str">
        <f>Calc!A200</f>
        <v>2024-04-12</v>
      </c>
      <c r="B200" t="str">
        <f>Calc!B200</f>
        <v>TBR</v>
      </c>
      <c r="C200" t="str">
        <f>Calc!C200</f>
        <v>SFG</v>
      </c>
      <c r="D200" s="25"/>
      <c r="E200" s="25"/>
      <c r="F200">
        <f>Calc!M200</f>
        <v>1528.0229512954211</v>
      </c>
      <c r="G200">
        <f>Calc!N200</f>
        <v>1491.6063482058917</v>
      </c>
      <c r="H200" t="str">
        <f>IF(Calc!O200=Games!I200, Games!B200, IF(Calc!P200=Games!I200, Games!C200, ""))</f>
        <v>TBR</v>
      </c>
      <c r="I200" s="21">
        <f>MAX(Calc!O200:P200)</f>
        <v>0.61437878473066432</v>
      </c>
      <c r="J200" s="22">
        <f t="shared" si="12"/>
        <v>-159.32183199556431</v>
      </c>
      <c r="K200" s="23">
        <f t="shared" si="13"/>
        <v>0.62766036987814766</v>
      </c>
      <c r="L200" s="25"/>
      <c r="M200" s="25"/>
      <c r="N200" t="str">
        <f t="shared" si="14"/>
        <v/>
      </c>
      <c r="O200" s="24" t="str">
        <f t="shared" si="15"/>
        <v/>
      </c>
    </row>
    <row r="201" spans="1:15" x14ac:dyDescent="0.45">
      <c r="A201" s="20" t="str">
        <f>Calc!A201</f>
        <v>2024-04-12</v>
      </c>
      <c r="B201" t="str">
        <f>Calc!B201</f>
        <v>BAL</v>
      </c>
      <c r="C201" t="str">
        <f>Calc!C201</f>
        <v>MIL</v>
      </c>
      <c r="D201" s="25"/>
      <c r="E201" s="25"/>
      <c r="F201">
        <f>Calc!M201</f>
        <v>1527.1786991040578</v>
      </c>
      <c r="G201">
        <f>Calc!N201</f>
        <v>1527.5334034496079</v>
      </c>
      <c r="H201" t="str">
        <f>IF(Calc!O201=Games!I201, Games!B201, IF(Calc!P201=Games!I201, Games!C201, ""))</f>
        <v>BAL</v>
      </c>
      <c r="I201" s="21">
        <f>MAX(Calc!O201:P201)</f>
        <v>0.51035910480818647</v>
      </c>
      <c r="J201" s="22">
        <f t="shared" si="12"/>
        <v>-104.23130702925799</v>
      </c>
      <c r="K201" s="23">
        <f t="shared" si="13"/>
        <v>0.95940464386510815</v>
      </c>
      <c r="L201" s="25"/>
      <c r="M201" s="25"/>
      <c r="N201" t="str">
        <f t="shared" si="14"/>
        <v/>
      </c>
      <c r="O201" s="24" t="str">
        <f t="shared" si="15"/>
        <v/>
      </c>
    </row>
    <row r="202" spans="1:15" x14ac:dyDescent="0.45">
      <c r="A202" s="20" t="str">
        <f>Calc!A202</f>
        <v>2024-04-12</v>
      </c>
      <c r="B202" t="str">
        <f>Calc!B202</f>
        <v>TOR</v>
      </c>
      <c r="C202" t="str">
        <f>Calc!C202</f>
        <v>COL</v>
      </c>
      <c r="D202" s="25"/>
      <c r="E202" s="25"/>
      <c r="F202">
        <f>Calc!M202</f>
        <v>1536.86484917293</v>
      </c>
      <c r="G202">
        <f>Calc!N202</f>
        <v>1405.4006829938121</v>
      </c>
      <c r="H202" t="str">
        <f>IF(Calc!O202=Games!I202, Games!B202, IF(Calc!P202=Games!I202, Games!C202, ""))</f>
        <v>TOR</v>
      </c>
      <c r="I202" s="21">
        <f>MAX(Calc!O202:P202)</f>
        <v>0.67788931435524646</v>
      </c>
      <c r="J202" s="22">
        <f t="shared" si="12"/>
        <v>-210.45229002519673</v>
      </c>
      <c r="K202" s="23">
        <f t="shared" si="13"/>
        <v>0.47516707937949898</v>
      </c>
      <c r="L202" s="25"/>
      <c r="M202" s="25"/>
      <c r="N202" t="str">
        <f t="shared" si="14"/>
        <v/>
      </c>
      <c r="O202" s="24" t="str">
        <f t="shared" si="15"/>
        <v/>
      </c>
    </row>
    <row r="203" spans="1:15" x14ac:dyDescent="0.45">
      <c r="A203" s="20" t="str">
        <f>Calc!A203</f>
        <v>2024-04-12</v>
      </c>
      <c r="B203" t="str">
        <f>Calc!B203</f>
        <v>BOS</v>
      </c>
      <c r="C203" t="str">
        <f>Calc!C203</f>
        <v>LAA</v>
      </c>
      <c r="D203" s="25"/>
      <c r="E203" s="25"/>
      <c r="F203">
        <f>Calc!M203</f>
        <v>1500.26839934439</v>
      </c>
      <c r="G203">
        <f>Calc!N203</f>
        <v>1486.8682858001625</v>
      </c>
      <c r="H203" t="str">
        <f>IF(Calc!O203=Games!I203, Games!B203, IF(Calc!P203=Games!I203, Games!C203, ""))</f>
        <v>BOS</v>
      </c>
      <c r="I203" s="21">
        <f>MAX(Calc!O203:P203)</f>
        <v>0.54491578282812636</v>
      </c>
      <c r="J203" s="22">
        <f t="shared" si="12"/>
        <v>-119.73954759725839</v>
      </c>
      <c r="K203" s="23">
        <f t="shared" si="13"/>
        <v>0.83514596477638303</v>
      </c>
      <c r="L203" s="25"/>
      <c r="M203" s="25"/>
      <c r="N203" t="str">
        <f t="shared" si="14"/>
        <v/>
      </c>
      <c r="O203" s="24" t="str">
        <f t="shared" si="15"/>
        <v/>
      </c>
    </row>
    <row r="204" spans="1:15" x14ac:dyDescent="0.45">
      <c r="A204" s="20" t="str">
        <f>Calc!A204</f>
        <v>2024-04-12</v>
      </c>
      <c r="B204" t="str">
        <f>Calc!B204</f>
        <v>NYM</v>
      </c>
      <c r="C204" t="str">
        <f>Calc!C204</f>
        <v>KCR</v>
      </c>
      <c r="D204" s="25"/>
      <c r="E204" s="25"/>
      <c r="F204">
        <f>Calc!M204</f>
        <v>1483.2891783762693</v>
      </c>
      <c r="G204">
        <f>Calc!N204</f>
        <v>1465.2610239810729</v>
      </c>
      <c r="H204" t="str">
        <f>IF(Calc!O204=Games!I204, Games!B204, IF(Calc!P204=Games!I204, Games!C204, ""))</f>
        <v>NYM</v>
      </c>
      <c r="I204" s="21">
        <f>MAX(Calc!O204:P204)</f>
        <v>0.57705770323166217</v>
      </c>
      <c r="J204" s="22">
        <f t="shared" si="12"/>
        <v>-136.43887301906327</v>
      </c>
      <c r="K204" s="23">
        <f t="shared" si="13"/>
        <v>0.73292895043209561</v>
      </c>
      <c r="L204" s="25"/>
      <c r="M204" s="25"/>
      <c r="N204" t="str">
        <f t="shared" si="14"/>
        <v/>
      </c>
      <c r="O204" s="24" t="str">
        <f t="shared" si="15"/>
        <v/>
      </c>
    </row>
    <row r="205" spans="1:15" x14ac:dyDescent="0.45">
      <c r="A205" s="20" t="str">
        <f>Calc!A205</f>
        <v>2024-04-12</v>
      </c>
      <c r="B205" t="str">
        <f>Calc!B205</f>
        <v>MIA</v>
      </c>
      <c r="C205" t="str">
        <f>Calc!C205</f>
        <v>ATL</v>
      </c>
      <c r="D205" s="25"/>
      <c r="E205" s="25"/>
      <c r="F205">
        <f>Calc!M205</f>
        <v>1453.0099819148713</v>
      </c>
      <c r="G205">
        <f>Calc!N205</f>
        <v>1588.8399964445969</v>
      </c>
      <c r="H205" t="str">
        <f>IF(Calc!O205=Games!I205, Games!B205, IF(Calc!P205=Games!I205, Games!C205, ""))</f>
        <v>ATL</v>
      </c>
      <c r="I205" s="21">
        <f>MAX(Calc!O205:P205)</f>
        <v>0.66321373562954655</v>
      </c>
      <c r="J205" s="22">
        <f t="shared" si="12"/>
        <v>-196.92422340004765</v>
      </c>
      <c r="K205" s="23">
        <f t="shared" si="13"/>
        <v>0.50780954355651808</v>
      </c>
      <c r="L205" s="25"/>
      <c r="M205" s="25"/>
      <c r="N205" t="str">
        <f t="shared" si="14"/>
        <v/>
      </c>
      <c r="O205" s="24" t="str">
        <f t="shared" si="15"/>
        <v/>
      </c>
    </row>
    <row r="206" spans="1:15" x14ac:dyDescent="0.45">
      <c r="A206" s="20" t="str">
        <f>Calc!A206</f>
        <v>2024-04-12</v>
      </c>
      <c r="B206" t="str">
        <f>Calc!B206</f>
        <v>CLE</v>
      </c>
      <c r="C206" t="str">
        <f>Calc!C206</f>
        <v>NYY</v>
      </c>
      <c r="D206" s="25"/>
      <c r="E206" s="25"/>
      <c r="F206">
        <f>Calc!M206</f>
        <v>1503.8938502056101</v>
      </c>
      <c r="G206">
        <f>Calc!N206</f>
        <v>1562.9327852564061</v>
      </c>
      <c r="H206" t="str">
        <f>IF(Calc!O206=Games!I206, Games!B206, IF(Calc!P206=Games!I206, Games!C206, ""))</f>
        <v>NYY</v>
      </c>
      <c r="I206" s="21">
        <f>MAX(Calc!O206:P206)</f>
        <v>0.56034588076778002</v>
      </c>
      <c r="J206" s="22">
        <f t="shared" si="12"/>
        <v>-127.45152524587449</v>
      </c>
      <c r="K206" s="23">
        <f t="shared" si="13"/>
        <v>0.78461203039417471</v>
      </c>
      <c r="L206" s="25"/>
      <c r="M206" s="25"/>
      <c r="N206" t="str">
        <f t="shared" si="14"/>
        <v/>
      </c>
      <c r="O206" s="24" t="str">
        <f t="shared" si="15"/>
        <v/>
      </c>
    </row>
    <row r="207" spans="1:15" x14ac:dyDescent="0.45">
      <c r="A207" s="20" t="str">
        <f>Calc!A207</f>
        <v>2024-04-12</v>
      </c>
      <c r="B207" t="str">
        <f>Calc!B207</f>
        <v>CHW</v>
      </c>
      <c r="C207" t="str">
        <f>Calc!C207</f>
        <v>CIN</v>
      </c>
      <c r="D207" s="25"/>
      <c r="E207" s="25"/>
      <c r="F207">
        <f>Calc!M207</f>
        <v>1426.513159308995</v>
      </c>
      <c r="G207">
        <f>Calc!N207</f>
        <v>1513.6155661274754</v>
      </c>
      <c r="H207" t="str">
        <f>IF(Calc!O207=Games!I207, Games!B207, IF(Calc!P207=Games!I207, Games!C207, ""))</f>
        <v>CIN</v>
      </c>
      <c r="I207" s="21">
        <f>MAX(Calc!O207:P207)</f>
        <v>0.64391545368584113</v>
      </c>
      <c r="J207" s="22">
        <f t="shared" si="12"/>
        <v>-180.83218166894017</v>
      </c>
      <c r="K207" s="23">
        <f t="shared" si="13"/>
        <v>0.55299891356216524</v>
      </c>
      <c r="L207" s="25"/>
      <c r="M207" s="25"/>
      <c r="N207" t="str">
        <f t="shared" si="14"/>
        <v/>
      </c>
      <c r="O207" s="24" t="str">
        <f t="shared" si="15"/>
        <v/>
      </c>
    </row>
    <row r="208" spans="1:15" x14ac:dyDescent="0.45">
      <c r="A208" s="20" t="str">
        <f>Calc!A208</f>
        <v>2024-04-12</v>
      </c>
      <c r="B208" t="str">
        <f>Calc!B208</f>
        <v>HOU</v>
      </c>
      <c r="C208" t="str">
        <f>Calc!C208</f>
        <v>TEX</v>
      </c>
      <c r="D208" s="25"/>
      <c r="E208" s="25"/>
      <c r="F208">
        <f>Calc!M208</f>
        <v>1535.1961987191132</v>
      </c>
      <c r="G208">
        <f>Calc!N208</f>
        <v>1534.4506247578865</v>
      </c>
      <c r="H208" t="str">
        <f>IF(Calc!O208=Games!I208, Games!B208, IF(Calc!P208=Games!I208, Games!C208, ""))</f>
        <v>TEX</v>
      </c>
      <c r="I208" s="21">
        <f>MAX(Calc!O208:P208)</f>
        <v>0.51933519773179182</v>
      </c>
      <c r="J208" s="22">
        <f t="shared" si="12"/>
        <v>-108.04518976240865</v>
      </c>
      <c r="K208" s="23">
        <f t="shared" si="13"/>
        <v>0.92553865859183537</v>
      </c>
      <c r="L208" s="25"/>
      <c r="M208" s="25"/>
      <c r="N208" t="str">
        <f t="shared" si="14"/>
        <v/>
      </c>
      <c r="O208" s="24" t="str">
        <f t="shared" si="15"/>
        <v/>
      </c>
    </row>
    <row r="209" spans="1:15" x14ac:dyDescent="0.45">
      <c r="A209" s="20" t="str">
        <f>Calc!A209</f>
        <v>2024-04-12</v>
      </c>
      <c r="B209" t="str">
        <f>Calc!B209</f>
        <v>OAK</v>
      </c>
      <c r="C209" t="str">
        <f>Calc!C209</f>
        <v>WAS</v>
      </c>
      <c r="D209" s="25"/>
      <c r="E209" s="25"/>
      <c r="F209">
        <f>Calc!M209</f>
        <v>1410.609331202211</v>
      </c>
      <c r="G209">
        <f>Calc!N209</f>
        <v>1420.7057667976087</v>
      </c>
      <c r="H209" t="str">
        <f>IF(Calc!O209=Games!I209, Games!B209, IF(Calc!P209=Games!I209, Games!C209, ""))</f>
        <v>WAS</v>
      </c>
      <c r="I209" s="21">
        <f>MAX(Calc!O209:P209)</f>
        <v>0.51142026006406727</v>
      </c>
      <c r="J209" s="22">
        <f t="shared" si="12"/>
        <v>-104.67488073310808</v>
      </c>
      <c r="K209" s="23">
        <f t="shared" si="13"/>
        <v>0.95533903931519404</v>
      </c>
      <c r="L209" s="25"/>
      <c r="M209" s="25"/>
      <c r="N209" t="str">
        <f t="shared" si="14"/>
        <v/>
      </c>
      <c r="O209" s="24" t="str">
        <f t="shared" si="15"/>
        <v/>
      </c>
    </row>
    <row r="210" spans="1:15" x14ac:dyDescent="0.45">
      <c r="A210" s="20" t="str">
        <f>Calc!A210</f>
        <v>2024-04-12</v>
      </c>
      <c r="B210" t="str">
        <f>Calc!B210</f>
        <v>SEA</v>
      </c>
      <c r="C210" t="str">
        <f>Calc!C210</f>
        <v>CHC</v>
      </c>
      <c r="D210" s="25"/>
      <c r="E210" s="25"/>
      <c r="F210">
        <f>Calc!M210</f>
        <v>1518.2292368487947</v>
      </c>
      <c r="G210">
        <f>Calc!N210</f>
        <v>1510.9500841970262</v>
      </c>
      <c r="H210" t="str">
        <f>IF(Calc!O210=Games!I210, Games!B210, IF(Calc!P210=Games!I210, Games!C210, ""))</f>
        <v>SEA</v>
      </c>
      <c r="I210" s="21">
        <f>MAX(Calc!O210:P210)</f>
        <v>0.52170996532679115</v>
      </c>
      <c r="J210" s="22">
        <f t="shared" si="12"/>
        <v>-109.07815917244625</v>
      </c>
      <c r="K210" s="23">
        <f t="shared" si="13"/>
        <v>0.91677381392094992</v>
      </c>
      <c r="L210" s="25"/>
      <c r="M210" s="25"/>
      <c r="N210" t="str">
        <f t="shared" si="14"/>
        <v/>
      </c>
      <c r="O210" s="24" t="str">
        <f t="shared" si="15"/>
        <v/>
      </c>
    </row>
    <row r="211" spans="1:15" x14ac:dyDescent="0.45">
      <c r="A211" s="20" t="str">
        <f>Calc!A211</f>
        <v>2024-04-12</v>
      </c>
      <c r="B211" t="str">
        <f>Calc!B211</f>
        <v>ARI</v>
      </c>
      <c r="C211" t="str">
        <f>Calc!C211</f>
        <v>STL</v>
      </c>
      <c r="D211" s="25"/>
      <c r="E211" s="25"/>
      <c r="F211">
        <f>Calc!M211</f>
        <v>1516.9891876380354</v>
      </c>
      <c r="G211">
        <f>Calc!N211</f>
        <v>1507.9516916859375</v>
      </c>
      <c r="H211" t="str">
        <f>IF(Calc!O211=Games!I211, Games!B211, IF(Calc!P211=Games!I211, Games!C211, ""))</f>
        <v>ARI</v>
      </c>
      <c r="I211" s="21">
        <f>MAX(Calc!O211:P211)</f>
        <v>0.53831952525804871</v>
      </c>
      <c r="J211" s="22">
        <f t="shared" si="12"/>
        <v>-116.60001986415682</v>
      </c>
      <c r="K211" s="23">
        <f t="shared" si="13"/>
        <v>0.85763278699697965</v>
      </c>
      <c r="L211" s="25"/>
      <c r="M211" s="25"/>
      <c r="N211" t="str">
        <f t="shared" si="14"/>
        <v/>
      </c>
      <c r="O211" s="24" t="str">
        <f t="shared" si="15"/>
        <v/>
      </c>
    </row>
    <row r="212" spans="1:15" x14ac:dyDescent="0.45">
      <c r="A212" s="20" t="str">
        <f>Calc!A212</f>
        <v>2024-04-12</v>
      </c>
      <c r="B212" t="str">
        <f>Calc!B212</f>
        <v>LAD</v>
      </c>
      <c r="C212" t="str">
        <f>Calc!C212</f>
        <v>SDP</v>
      </c>
      <c r="D212" s="25"/>
      <c r="E212" s="25"/>
      <c r="F212">
        <f>Calc!M212</f>
        <v>1596.6514930600529</v>
      </c>
      <c r="G212">
        <f>Calc!N212</f>
        <v>1514.2912987524817</v>
      </c>
      <c r="H212" t="str">
        <f>IF(Calc!O212=Games!I212, Games!B212, IF(Calc!P212=Games!I212, Games!C212, ""))</f>
        <v>LAD</v>
      </c>
      <c r="I212" s="21">
        <f>MAX(Calc!O212:P212)</f>
        <v>0.63768152681394086</v>
      </c>
      <c r="J212" s="22">
        <f t="shared" si="12"/>
        <v>-176.00027986607137</v>
      </c>
      <c r="K212" s="23">
        <f t="shared" si="13"/>
        <v>0.56818091468999765</v>
      </c>
      <c r="L212" s="25"/>
      <c r="M212" s="25"/>
      <c r="N212" t="str">
        <f t="shared" si="14"/>
        <v/>
      </c>
      <c r="O212" s="24" t="str">
        <f t="shared" si="15"/>
        <v/>
      </c>
    </row>
    <row r="213" spans="1:15" x14ac:dyDescent="0.45">
      <c r="A213" s="20" t="str">
        <f>Calc!A213</f>
        <v>2024-04-13</v>
      </c>
      <c r="B213" t="str">
        <f>Calc!B213</f>
        <v>DET</v>
      </c>
      <c r="C213" t="str">
        <f>Calc!C213</f>
        <v>MIN</v>
      </c>
      <c r="D213" s="25"/>
      <c r="E213" s="25"/>
      <c r="F213">
        <f>Calc!M213</f>
        <v>1481.7589766686021</v>
      </c>
      <c r="G213">
        <f>Calc!N213</f>
        <v>1539.5424706464416</v>
      </c>
      <c r="H213" t="str">
        <f>IF(Calc!O213=Games!I213, Games!B213, IF(Calc!P213=Games!I213, Games!C213, ""))</f>
        <v>MIN</v>
      </c>
      <c r="I213" s="21">
        <f>MAX(Calc!O213:P213)</f>
        <v>0.57856444497995196</v>
      </c>
      <c r="J213" s="22">
        <f t="shared" si="12"/>
        <v>-137.2842035011567</v>
      </c>
      <c r="K213" s="23">
        <f t="shared" si="13"/>
        <v>0.728415924408648</v>
      </c>
      <c r="L213" s="25"/>
      <c r="M213" s="25"/>
      <c r="N213" t="str">
        <f t="shared" si="14"/>
        <v/>
      </c>
      <c r="O213" s="24" t="str">
        <f t="shared" si="15"/>
        <v/>
      </c>
    </row>
    <row r="214" spans="1:15" x14ac:dyDescent="0.45">
      <c r="A214" s="20" t="str">
        <f>Calc!A214</f>
        <v>2024-04-13</v>
      </c>
      <c r="B214" t="str">
        <f>Calc!B214</f>
        <v>NYM</v>
      </c>
      <c r="C214" t="str">
        <f>Calc!C214</f>
        <v>KCR</v>
      </c>
      <c r="D214" s="25"/>
      <c r="E214" s="25"/>
      <c r="F214">
        <f>Calc!M214</f>
        <v>1483.2891783762693</v>
      </c>
      <c r="G214">
        <f>Calc!N214</f>
        <v>1465.2610239810729</v>
      </c>
      <c r="H214" t="str">
        <f>IF(Calc!O214=Games!I214, Games!B214, IF(Calc!P214=Games!I214, Games!C214, ""))</f>
        <v>NYM</v>
      </c>
      <c r="I214" s="21">
        <f>MAX(Calc!O214:P214)</f>
        <v>0.57705770323166217</v>
      </c>
      <c r="J214" s="22">
        <f t="shared" si="12"/>
        <v>-136.43887301906327</v>
      </c>
      <c r="K214" s="23">
        <f t="shared" si="13"/>
        <v>0.73292895043209561</v>
      </c>
      <c r="L214" s="25"/>
      <c r="M214" s="25"/>
      <c r="N214" t="str">
        <f t="shared" si="14"/>
        <v/>
      </c>
      <c r="O214" s="24" t="str">
        <f t="shared" si="15"/>
        <v/>
      </c>
    </row>
    <row r="215" spans="1:15" x14ac:dyDescent="0.45">
      <c r="A215" s="20" t="str">
        <f>Calc!A215</f>
        <v>2024-04-13</v>
      </c>
      <c r="B215" t="str">
        <f>Calc!B215</f>
        <v>CHW</v>
      </c>
      <c r="C215" t="str">
        <f>Calc!C215</f>
        <v>CIN</v>
      </c>
      <c r="D215" s="25"/>
      <c r="E215" s="25"/>
      <c r="F215">
        <f>Calc!M215</f>
        <v>1426.513159308995</v>
      </c>
      <c r="G215">
        <f>Calc!N215</f>
        <v>1513.6155661274754</v>
      </c>
      <c r="H215" t="str">
        <f>IF(Calc!O215=Games!I215, Games!B215, IF(Calc!P215=Games!I215, Games!C215, ""))</f>
        <v>CIN</v>
      </c>
      <c r="I215" s="21">
        <f>MAX(Calc!O215:P215)</f>
        <v>0.64391545368584113</v>
      </c>
      <c r="J215" s="22">
        <f t="shared" si="12"/>
        <v>-180.83218166894017</v>
      </c>
      <c r="K215" s="23">
        <f t="shared" si="13"/>
        <v>0.55299891356216524</v>
      </c>
      <c r="L215" s="25"/>
      <c r="M215" s="25"/>
      <c r="N215" t="str">
        <f t="shared" si="14"/>
        <v/>
      </c>
      <c r="O215" s="24" t="str">
        <f t="shared" si="15"/>
        <v/>
      </c>
    </row>
    <row r="216" spans="1:15" x14ac:dyDescent="0.45">
      <c r="A216" s="20" t="str">
        <f>Calc!A216</f>
        <v>2024-04-13</v>
      </c>
      <c r="B216" t="str">
        <f>Calc!B216</f>
        <v>TOR</v>
      </c>
      <c r="C216" t="str">
        <f>Calc!C216</f>
        <v>COL</v>
      </c>
      <c r="D216" s="25"/>
      <c r="E216" s="25"/>
      <c r="F216">
        <f>Calc!M216</f>
        <v>1536.86484917293</v>
      </c>
      <c r="G216">
        <f>Calc!N216</f>
        <v>1405.4006829938121</v>
      </c>
      <c r="H216" t="str">
        <f>IF(Calc!O216=Games!I216, Games!B216, IF(Calc!P216=Games!I216, Games!C216, ""))</f>
        <v>TOR</v>
      </c>
      <c r="I216" s="21">
        <f>MAX(Calc!O216:P216)</f>
        <v>0.67788931435524646</v>
      </c>
      <c r="J216" s="22">
        <f t="shared" si="12"/>
        <v>-210.45229002519673</v>
      </c>
      <c r="K216" s="23">
        <f t="shared" si="13"/>
        <v>0.47516707937949898</v>
      </c>
      <c r="L216" s="25"/>
      <c r="M216" s="25"/>
      <c r="N216" t="str">
        <f t="shared" si="14"/>
        <v/>
      </c>
      <c r="O216" s="24" t="str">
        <f t="shared" si="15"/>
        <v/>
      </c>
    </row>
    <row r="217" spans="1:15" x14ac:dyDescent="0.45">
      <c r="A217" s="20" t="str">
        <f>Calc!A217</f>
        <v>2024-04-13</v>
      </c>
      <c r="B217" t="str">
        <f>Calc!B217</f>
        <v>HOU</v>
      </c>
      <c r="C217" t="str">
        <f>Calc!C217</f>
        <v>TEX</v>
      </c>
      <c r="D217" s="25"/>
      <c r="E217" s="25"/>
      <c r="F217">
        <f>Calc!M217</f>
        <v>1535.1961987191132</v>
      </c>
      <c r="G217">
        <f>Calc!N217</f>
        <v>1534.4506247578865</v>
      </c>
      <c r="H217" t="str">
        <f>IF(Calc!O217=Games!I217, Games!B217, IF(Calc!P217=Games!I217, Games!C217, ""))</f>
        <v>TEX</v>
      </c>
      <c r="I217" s="21">
        <f>MAX(Calc!O217:P217)</f>
        <v>0.51933519773179182</v>
      </c>
      <c r="J217" s="22">
        <f t="shared" si="12"/>
        <v>-108.04518976240865</v>
      </c>
      <c r="K217" s="23">
        <f t="shared" si="13"/>
        <v>0.92553865859183537</v>
      </c>
      <c r="L217" s="25"/>
      <c r="M217" s="25"/>
      <c r="N217" t="str">
        <f t="shared" si="14"/>
        <v/>
      </c>
      <c r="O217" s="24" t="str">
        <f t="shared" si="15"/>
        <v/>
      </c>
    </row>
    <row r="218" spans="1:15" x14ac:dyDescent="0.45">
      <c r="A218" s="20" t="str">
        <f>Calc!A218</f>
        <v>2024-04-13</v>
      </c>
      <c r="B218" t="str">
        <f>Calc!B218</f>
        <v>PHI</v>
      </c>
      <c r="C218" t="str">
        <f>Calc!C218</f>
        <v>PIT</v>
      </c>
      <c r="D218" s="25"/>
      <c r="E218" s="25"/>
      <c r="F218">
        <f>Calc!M218</f>
        <v>1516.0751994709906</v>
      </c>
      <c r="G218">
        <f>Calc!N218</f>
        <v>1490.342604018655</v>
      </c>
      <c r="H218" t="str">
        <f>IF(Calc!O218=Games!I218, Games!B218, IF(Calc!P218=Games!I218, Games!C218, ""))</f>
        <v>PHI</v>
      </c>
      <c r="I218" s="21">
        <f>MAX(Calc!O218:P218)</f>
        <v>0.57933749757433173</v>
      </c>
      <c r="J218" s="22">
        <f t="shared" si="12"/>
        <v>-137.72026131012274</v>
      </c>
      <c r="K218" s="23">
        <f t="shared" si="13"/>
        <v>0.7261095720317936</v>
      </c>
      <c r="L218" s="25"/>
      <c r="M218" s="25"/>
      <c r="N218" t="str">
        <f t="shared" si="14"/>
        <v/>
      </c>
      <c r="O218" s="24" t="str">
        <f t="shared" si="15"/>
        <v/>
      </c>
    </row>
    <row r="219" spans="1:15" x14ac:dyDescent="0.45">
      <c r="A219" s="20" t="str">
        <f>Calc!A219</f>
        <v>2024-04-13</v>
      </c>
      <c r="B219" t="str">
        <f>Calc!B219</f>
        <v>BAL</v>
      </c>
      <c r="C219" t="str">
        <f>Calc!C219</f>
        <v>MIL</v>
      </c>
      <c r="D219" s="25"/>
      <c r="E219" s="25"/>
      <c r="F219">
        <f>Calc!M219</f>
        <v>1527.1786991040578</v>
      </c>
      <c r="G219">
        <f>Calc!N219</f>
        <v>1527.5334034496079</v>
      </c>
      <c r="H219" t="str">
        <f>IF(Calc!O219=Games!I219, Games!B219, IF(Calc!P219=Games!I219, Games!C219, ""))</f>
        <v>BAL</v>
      </c>
      <c r="I219" s="21">
        <f>MAX(Calc!O219:P219)</f>
        <v>0.51035910480818647</v>
      </c>
      <c r="J219" s="22">
        <f t="shared" si="12"/>
        <v>-104.23130702925799</v>
      </c>
      <c r="K219" s="23">
        <f t="shared" si="13"/>
        <v>0.95940464386510815</v>
      </c>
      <c r="L219" s="25"/>
      <c r="M219" s="25"/>
      <c r="N219" t="str">
        <f t="shared" si="14"/>
        <v/>
      </c>
      <c r="O219" s="24" t="str">
        <f t="shared" si="15"/>
        <v/>
      </c>
    </row>
    <row r="220" spans="1:15" x14ac:dyDescent="0.45">
      <c r="A220" s="20" t="str">
        <f>Calc!A220</f>
        <v>2024-04-13</v>
      </c>
      <c r="B220" t="str">
        <f>Calc!B220</f>
        <v>OAK</v>
      </c>
      <c r="C220" t="str">
        <f>Calc!C220</f>
        <v>WAS</v>
      </c>
      <c r="D220" s="25"/>
      <c r="E220" s="25"/>
      <c r="F220">
        <f>Calc!M220</f>
        <v>1410.609331202211</v>
      </c>
      <c r="G220">
        <f>Calc!N220</f>
        <v>1420.7057667976087</v>
      </c>
      <c r="H220" t="str">
        <f>IF(Calc!O220=Games!I220, Games!B220, IF(Calc!P220=Games!I220, Games!C220, ""))</f>
        <v>WAS</v>
      </c>
      <c r="I220" s="21">
        <f>MAX(Calc!O220:P220)</f>
        <v>0.51142026006406727</v>
      </c>
      <c r="J220" s="22">
        <f t="shared" si="12"/>
        <v>-104.67488073310808</v>
      </c>
      <c r="K220" s="23">
        <f t="shared" si="13"/>
        <v>0.95533903931519404</v>
      </c>
      <c r="L220" s="25"/>
      <c r="M220" s="25"/>
      <c r="N220" t="str">
        <f t="shared" si="14"/>
        <v/>
      </c>
      <c r="O220" s="24" t="str">
        <f t="shared" si="15"/>
        <v/>
      </c>
    </row>
    <row r="221" spans="1:15" x14ac:dyDescent="0.45">
      <c r="A221" s="20" t="str">
        <f>Calc!A221</f>
        <v>2024-04-13</v>
      </c>
      <c r="B221" t="str">
        <f>Calc!B221</f>
        <v>BOS</v>
      </c>
      <c r="C221" t="str">
        <f>Calc!C221</f>
        <v>LAA</v>
      </c>
      <c r="D221" s="25"/>
      <c r="E221" s="25"/>
      <c r="F221">
        <f>Calc!M221</f>
        <v>1500.26839934439</v>
      </c>
      <c r="G221">
        <f>Calc!N221</f>
        <v>1486.8682858001625</v>
      </c>
      <c r="H221" t="str">
        <f>IF(Calc!O221=Games!I221, Games!B221, IF(Calc!P221=Games!I221, Games!C221, ""))</f>
        <v>BOS</v>
      </c>
      <c r="I221" s="21">
        <f>MAX(Calc!O221:P221)</f>
        <v>0.54491578282812636</v>
      </c>
      <c r="J221" s="22">
        <f t="shared" si="12"/>
        <v>-119.73954759725839</v>
      </c>
      <c r="K221" s="23">
        <f t="shared" si="13"/>
        <v>0.83514596477638303</v>
      </c>
      <c r="L221" s="25"/>
      <c r="M221" s="25"/>
      <c r="N221" t="str">
        <f t="shared" si="14"/>
        <v/>
      </c>
      <c r="O221" s="24" t="str">
        <f t="shared" si="15"/>
        <v/>
      </c>
    </row>
    <row r="222" spans="1:15" x14ac:dyDescent="0.45">
      <c r="A222" s="20" t="str">
        <f>Calc!A222</f>
        <v>2024-04-13</v>
      </c>
      <c r="B222" t="str">
        <f>Calc!B222</f>
        <v>TBR</v>
      </c>
      <c r="C222" t="str">
        <f>Calc!C222</f>
        <v>SFG</v>
      </c>
      <c r="D222" s="25"/>
      <c r="E222" s="25"/>
      <c r="F222">
        <f>Calc!M222</f>
        <v>1528.0229512954211</v>
      </c>
      <c r="G222">
        <f>Calc!N222</f>
        <v>1491.6063482058917</v>
      </c>
      <c r="H222" t="str">
        <f>IF(Calc!O222=Games!I222, Games!B222, IF(Calc!P222=Games!I222, Games!C222, ""))</f>
        <v>TBR</v>
      </c>
      <c r="I222" s="21">
        <f>MAX(Calc!O222:P222)</f>
        <v>0.61437878473066432</v>
      </c>
      <c r="J222" s="22">
        <f t="shared" si="12"/>
        <v>-159.32183199556431</v>
      </c>
      <c r="K222" s="23">
        <f t="shared" si="13"/>
        <v>0.62766036987814766</v>
      </c>
      <c r="L222" s="25"/>
      <c r="M222" s="25"/>
      <c r="N222" t="str">
        <f t="shared" si="14"/>
        <v/>
      </c>
      <c r="O222" s="24" t="str">
        <f t="shared" si="15"/>
        <v/>
      </c>
    </row>
    <row r="223" spans="1:15" x14ac:dyDescent="0.45">
      <c r="A223" s="20" t="str">
        <f>Calc!A223</f>
        <v>2024-04-13</v>
      </c>
      <c r="B223" t="str">
        <f>Calc!B223</f>
        <v>MIA</v>
      </c>
      <c r="C223" t="str">
        <f>Calc!C223</f>
        <v>ATL</v>
      </c>
      <c r="D223" s="25"/>
      <c r="E223" s="25"/>
      <c r="F223">
        <f>Calc!M223</f>
        <v>1453.0099819148713</v>
      </c>
      <c r="G223">
        <f>Calc!N223</f>
        <v>1588.8399964445969</v>
      </c>
      <c r="H223" t="str">
        <f>IF(Calc!O223=Games!I223, Games!B223, IF(Calc!P223=Games!I223, Games!C223, ""))</f>
        <v>ATL</v>
      </c>
      <c r="I223" s="21">
        <f>MAX(Calc!O223:P223)</f>
        <v>0.66321373562954655</v>
      </c>
      <c r="J223" s="22">
        <f t="shared" si="12"/>
        <v>-196.92422340004765</v>
      </c>
      <c r="K223" s="23">
        <f t="shared" si="13"/>
        <v>0.50780954355651808</v>
      </c>
      <c r="L223" s="25"/>
      <c r="M223" s="25"/>
      <c r="N223" t="str">
        <f t="shared" si="14"/>
        <v/>
      </c>
      <c r="O223" s="24" t="str">
        <f t="shared" si="15"/>
        <v/>
      </c>
    </row>
    <row r="224" spans="1:15" x14ac:dyDescent="0.45">
      <c r="A224" s="20" t="str">
        <f>Calc!A224</f>
        <v>2024-04-13</v>
      </c>
      <c r="B224" t="str">
        <f>Calc!B224</f>
        <v>CLE</v>
      </c>
      <c r="C224" t="str">
        <f>Calc!C224</f>
        <v>NYY</v>
      </c>
      <c r="D224" s="25"/>
      <c r="E224" s="25"/>
      <c r="F224">
        <f>Calc!M224</f>
        <v>1503.8938502056101</v>
      </c>
      <c r="G224">
        <f>Calc!N224</f>
        <v>1562.9327852564061</v>
      </c>
      <c r="H224" t="str">
        <f>IF(Calc!O224=Games!I224, Games!B224, IF(Calc!P224=Games!I224, Games!C224, ""))</f>
        <v>NYY</v>
      </c>
      <c r="I224" s="21">
        <f>MAX(Calc!O224:P224)</f>
        <v>0.56034588076778002</v>
      </c>
      <c r="J224" s="22">
        <f t="shared" si="12"/>
        <v>-127.45152524587449</v>
      </c>
      <c r="K224" s="23">
        <f t="shared" si="13"/>
        <v>0.78461203039417471</v>
      </c>
      <c r="L224" s="25"/>
      <c r="M224" s="25"/>
      <c r="N224" t="str">
        <f t="shared" si="14"/>
        <v/>
      </c>
      <c r="O224" s="24" t="str">
        <f t="shared" si="15"/>
        <v/>
      </c>
    </row>
    <row r="225" spans="1:15" x14ac:dyDescent="0.45">
      <c r="A225" s="20" t="str">
        <f>Calc!A225</f>
        <v>2024-04-13</v>
      </c>
      <c r="B225" t="str">
        <f>Calc!B225</f>
        <v>ARI</v>
      </c>
      <c r="C225" t="str">
        <f>Calc!C225</f>
        <v>STL</v>
      </c>
      <c r="D225" s="25"/>
      <c r="E225" s="25"/>
      <c r="F225">
        <f>Calc!M225</f>
        <v>1516.9891876380354</v>
      </c>
      <c r="G225">
        <f>Calc!N225</f>
        <v>1507.9516916859375</v>
      </c>
      <c r="H225" t="str">
        <f>IF(Calc!O225=Games!I225, Games!B225, IF(Calc!P225=Games!I225, Games!C225, ""))</f>
        <v>ARI</v>
      </c>
      <c r="I225" s="21">
        <f>MAX(Calc!O225:P225)</f>
        <v>0.53831952525804871</v>
      </c>
      <c r="J225" s="22">
        <f t="shared" si="12"/>
        <v>-116.60001986415682</v>
      </c>
      <c r="K225" s="23">
        <f t="shared" si="13"/>
        <v>0.85763278699697965</v>
      </c>
      <c r="L225" s="25"/>
      <c r="M225" s="25"/>
      <c r="N225" t="str">
        <f t="shared" si="14"/>
        <v/>
      </c>
      <c r="O225" s="24" t="str">
        <f t="shared" si="15"/>
        <v/>
      </c>
    </row>
    <row r="226" spans="1:15" x14ac:dyDescent="0.45">
      <c r="A226" s="20" t="str">
        <f>Calc!A226</f>
        <v>2024-04-13</v>
      </c>
      <c r="B226" t="str">
        <f>Calc!B226</f>
        <v>LAD</v>
      </c>
      <c r="C226" t="str">
        <f>Calc!C226</f>
        <v>SDP</v>
      </c>
      <c r="D226" s="25"/>
      <c r="E226" s="25"/>
      <c r="F226">
        <f>Calc!M226</f>
        <v>1596.6514930600529</v>
      </c>
      <c r="G226">
        <f>Calc!N226</f>
        <v>1514.2912987524817</v>
      </c>
      <c r="H226" t="str">
        <f>IF(Calc!O226=Games!I226, Games!B226, IF(Calc!P226=Games!I226, Games!C226, ""))</f>
        <v>LAD</v>
      </c>
      <c r="I226" s="21">
        <f>MAX(Calc!O226:P226)</f>
        <v>0.63768152681394086</v>
      </c>
      <c r="J226" s="22">
        <f t="shared" si="12"/>
        <v>-176.00027986607137</v>
      </c>
      <c r="K226" s="23">
        <f t="shared" si="13"/>
        <v>0.56818091468999765</v>
      </c>
      <c r="L226" s="25"/>
      <c r="M226" s="25"/>
      <c r="N226" t="str">
        <f t="shared" si="14"/>
        <v/>
      </c>
      <c r="O226" s="24" t="str">
        <f t="shared" si="15"/>
        <v/>
      </c>
    </row>
    <row r="227" spans="1:15" x14ac:dyDescent="0.45">
      <c r="A227" s="20" t="str">
        <f>Calc!A227</f>
        <v>2024-04-13</v>
      </c>
      <c r="B227" t="str">
        <f>Calc!B227</f>
        <v>SEA</v>
      </c>
      <c r="C227" t="str">
        <f>Calc!C227</f>
        <v>CHC</v>
      </c>
      <c r="D227" s="25"/>
      <c r="E227" s="25"/>
      <c r="F227">
        <f>Calc!M227</f>
        <v>1518.2292368487947</v>
      </c>
      <c r="G227">
        <f>Calc!N227</f>
        <v>1510.9500841970262</v>
      </c>
      <c r="H227" t="str">
        <f>IF(Calc!O227=Games!I227, Games!B227, IF(Calc!P227=Games!I227, Games!C227, ""))</f>
        <v>SEA</v>
      </c>
      <c r="I227" s="21">
        <f>MAX(Calc!O227:P227)</f>
        <v>0.52170996532679115</v>
      </c>
      <c r="J227" s="22">
        <f t="shared" si="12"/>
        <v>-109.07815917244625</v>
      </c>
      <c r="K227" s="23">
        <f t="shared" si="13"/>
        <v>0.91677381392094992</v>
      </c>
      <c r="L227" s="25"/>
      <c r="M227" s="25"/>
      <c r="N227" t="str">
        <f t="shared" si="14"/>
        <v/>
      </c>
      <c r="O227" s="24" t="str">
        <f t="shared" si="15"/>
        <v/>
      </c>
    </row>
    <row r="228" spans="1:15" x14ac:dyDescent="0.45">
      <c r="A228" s="20" t="str">
        <f>Calc!A228</f>
        <v>2024-04-14</v>
      </c>
      <c r="B228" t="str">
        <f>Calc!B228</f>
        <v>BOS</v>
      </c>
      <c r="C228" t="str">
        <f>Calc!C228</f>
        <v>LAA</v>
      </c>
      <c r="D228" s="25"/>
      <c r="E228" s="25"/>
      <c r="F228">
        <f>Calc!M228</f>
        <v>1500.26839934439</v>
      </c>
      <c r="G228">
        <f>Calc!N228</f>
        <v>1486.8682858001625</v>
      </c>
      <c r="H228" t="str">
        <f>IF(Calc!O228=Games!I228, Games!B228, IF(Calc!P228=Games!I228, Games!C228, ""))</f>
        <v>BOS</v>
      </c>
      <c r="I228" s="21">
        <f>MAX(Calc!O228:P228)</f>
        <v>0.54491578282812636</v>
      </c>
      <c r="J228" s="22">
        <f t="shared" si="12"/>
        <v>-119.73954759725839</v>
      </c>
      <c r="K228" s="23">
        <f t="shared" si="13"/>
        <v>0.83514596477638303</v>
      </c>
      <c r="L228" s="25"/>
      <c r="M228" s="25"/>
      <c r="N228" t="str">
        <f t="shared" si="14"/>
        <v/>
      </c>
      <c r="O228" s="24" t="str">
        <f t="shared" si="15"/>
        <v/>
      </c>
    </row>
    <row r="229" spans="1:15" x14ac:dyDescent="0.45">
      <c r="A229" s="20" t="str">
        <f>Calc!A229</f>
        <v>2024-04-14</v>
      </c>
      <c r="B229" t="str">
        <f>Calc!B229</f>
        <v>PHI</v>
      </c>
      <c r="C229" t="str">
        <f>Calc!C229</f>
        <v>PIT</v>
      </c>
      <c r="D229" s="25"/>
      <c r="E229" s="25"/>
      <c r="F229">
        <f>Calc!M229</f>
        <v>1516.0751994709906</v>
      </c>
      <c r="G229">
        <f>Calc!N229</f>
        <v>1490.342604018655</v>
      </c>
      <c r="H229" t="str">
        <f>IF(Calc!O229=Games!I229, Games!B229, IF(Calc!P229=Games!I229, Games!C229, ""))</f>
        <v>PHI</v>
      </c>
      <c r="I229" s="21">
        <f>MAX(Calc!O229:P229)</f>
        <v>0.57933749757433173</v>
      </c>
      <c r="J229" s="22">
        <f t="shared" si="12"/>
        <v>-137.72026131012274</v>
      </c>
      <c r="K229" s="23">
        <f t="shared" si="13"/>
        <v>0.7261095720317936</v>
      </c>
      <c r="L229" s="25"/>
      <c r="M229" s="25"/>
      <c r="N229" t="str">
        <f t="shared" si="14"/>
        <v/>
      </c>
      <c r="O229" s="24" t="str">
        <f t="shared" si="15"/>
        <v/>
      </c>
    </row>
    <row r="230" spans="1:15" x14ac:dyDescent="0.45">
      <c r="A230" s="20" t="str">
        <f>Calc!A230</f>
        <v>2024-04-14</v>
      </c>
      <c r="B230" t="str">
        <f>Calc!B230</f>
        <v>BAL</v>
      </c>
      <c r="C230" t="str">
        <f>Calc!C230</f>
        <v>MIL</v>
      </c>
      <c r="D230" s="25"/>
      <c r="E230" s="25"/>
      <c r="F230">
        <f>Calc!M230</f>
        <v>1527.1786991040578</v>
      </c>
      <c r="G230">
        <f>Calc!N230</f>
        <v>1527.5334034496079</v>
      </c>
      <c r="H230" t="str">
        <f>IF(Calc!O230=Games!I230, Games!B230, IF(Calc!P230=Games!I230, Games!C230, ""))</f>
        <v>BAL</v>
      </c>
      <c r="I230" s="21">
        <f>MAX(Calc!O230:P230)</f>
        <v>0.51035910480818647</v>
      </c>
      <c r="J230" s="22">
        <f t="shared" si="12"/>
        <v>-104.23130702925799</v>
      </c>
      <c r="K230" s="23">
        <f t="shared" si="13"/>
        <v>0.95940464386510815</v>
      </c>
      <c r="L230" s="25"/>
      <c r="M230" s="25"/>
      <c r="N230" t="str">
        <f t="shared" si="14"/>
        <v/>
      </c>
      <c r="O230" s="24" t="str">
        <f t="shared" si="15"/>
        <v/>
      </c>
    </row>
    <row r="231" spans="1:15" x14ac:dyDescent="0.45">
      <c r="A231" s="20" t="str">
        <f>Calc!A231</f>
        <v>2024-04-14</v>
      </c>
      <c r="B231" t="str">
        <f>Calc!B231</f>
        <v>TOR</v>
      </c>
      <c r="C231" t="str">
        <f>Calc!C231</f>
        <v>COL</v>
      </c>
      <c r="D231" s="25"/>
      <c r="E231" s="25"/>
      <c r="F231">
        <f>Calc!M231</f>
        <v>1536.86484917293</v>
      </c>
      <c r="G231">
        <f>Calc!N231</f>
        <v>1405.4006829938121</v>
      </c>
      <c r="H231" t="str">
        <f>IF(Calc!O231=Games!I231, Games!B231, IF(Calc!P231=Games!I231, Games!C231, ""))</f>
        <v>TOR</v>
      </c>
      <c r="I231" s="21">
        <f>MAX(Calc!O231:P231)</f>
        <v>0.67788931435524646</v>
      </c>
      <c r="J231" s="22">
        <f t="shared" si="12"/>
        <v>-210.45229002519673</v>
      </c>
      <c r="K231" s="23">
        <f t="shared" si="13"/>
        <v>0.47516707937949898</v>
      </c>
      <c r="L231" s="25"/>
      <c r="M231" s="25"/>
      <c r="N231" t="str">
        <f t="shared" si="14"/>
        <v/>
      </c>
      <c r="O231" s="24" t="str">
        <f t="shared" si="15"/>
        <v/>
      </c>
    </row>
    <row r="232" spans="1:15" x14ac:dyDescent="0.45">
      <c r="A232" s="20" t="str">
        <f>Calc!A232</f>
        <v>2024-04-14</v>
      </c>
      <c r="B232" t="str">
        <f>Calc!B232</f>
        <v>NYM</v>
      </c>
      <c r="C232" t="str">
        <f>Calc!C232</f>
        <v>KCR</v>
      </c>
      <c r="D232" s="25"/>
      <c r="E232" s="25"/>
      <c r="F232">
        <f>Calc!M232</f>
        <v>1483.2891783762693</v>
      </c>
      <c r="G232">
        <f>Calc!N232</f>
        <v>1465.2610239810729</v>
      </c>
      <c r="H232" t="str">
        <f>IF(Calc!O232=Games!I232, Games!B232, IF(Calc!P232=Games!I232, Games!C232, ""))</f>
        <v>NYM</v>
      </c>
      <c r="I232" s="21">
        <f>MAX(Calc!O232:P232)</f>
        <v>0.57705770323166217</v>
      </c>
      <c r="J232" s="22">
        <f t="shared" si="12"/>
        <v>-136.43887301906327</v>
      </c>
      <c r="K232" s="23">
        <f t="shared" si="13"/>
        <v>0.73292895043209561</v>
      </c>
      <c r="L232" s="25"/>
      <c r="M232" s="25"/>
      <c r="N232" t="str">
        <f t="shared" si="14"/>
        <v/>
      </c>
      <c r="O232" s="24" t="str">
        <f t="shared" si="15"/>
        <v/>
      </c>
    </row>
    <row r="233" spans="1:15" x14ac:dyDescent="0.45">
      <c r="A233" s="20" t="str">
        <f>Calc!A233</f>
        <v>2024-04-14</v>
      </c>
      <c r="B233" t="str">
        <f>Calc!B233</f>
        <v>TBR</v>
      </c>
      <c r="C233" t="str">
        <f>Calc!C233</f>
        <v>SFG</v>
      </c>
      <c r="D233" s="25"/>
      <c r="E233" s="25"/>
      <c r="F233">
        <f>Calc!M233</f>
        <v>1528.0229512954211</v>
      </c>
      <c r="G233">
        <f>Calc!N233</f>
        <v>1491.6063482058917</v>
      </c>
      <c r="H233" t="str">
        <f>IF(Calc!O233=Games!I233, Games!B233, IF(Calc!P233=Games!I233, Games!C233, ""))</f>
        <v>TBR</v>
      </c>
      <c r="I233" s="21">
        <f>MAX(Calc!O233:P233)</f>
        <v>0.61437878473066432</v>
      </c>
      <c r="J233" s="22">
        <f t="shared" si="12"/>
        <v>-159.32183199556431</v>
      </c>
      <c r="K233" s="23">
        <f t="shared" si="13"/>
        <v>0.62766036987814766</v>
      </c>
      <c r="L233" s="25"/>
      <c r="M233" s="25"/>
      <c r="N233" t="str">
        <f t="shared" si="14"/>
        <v/>
      </c>
      <c r="O233" s="24" t="str">
        <f t="shared" si="15"/>
        <v/>
      </c>
    </row>
    <row r="234" spans="1:15" x14ac:dyDescent="0.45">
      <c r="A234" s="20" t="str">
        <f>Calc!A234</f>
        <v>2024-04-14</v>
      </c>
      <c r="B234" t="str">
        <f>Calc!B234</f>
        <v>DET</v>
      </c>
      <c r="C234" t="str">
        <f>Calc!C234</f>
        <v>MIN</v>
      </c>
      <c r="D234" s="25"/>
      <c r="E234" s="25"/>
      <c r="F234">
        <f>Calc!M234</f>
        <v>1481.7589766686021</v>
      </c>
      <c r="G234">
        <f>Calc!N234</f>
        <v>1539.5424706464416</v>
      </c>
      <c r="H234" t="str">
        <f>IF(Calc!O234=Games!I234, Games!B234, IF(Calc!P234=Games!I234, Games!C234, ""))</f>
        <v>MIN</v>
      </c>
      <c r="I234" s="21">
        <f>MAX(Calc!O234:P234)</f>
        <v>0.57856444497995196</v>
      </c>
      <c r="J234" s="22">
        <f t="shared" si="12"/>
        <v>-137.2842035011567</v>
      </c>
      <c r="K234" s="23">
        <f t="shared" si="13"/>
        <v>0.728415924408648</v>
      </c>
      <c r="L234" s="25"/>
      <c r="M234" s="25"/>
      <c r="N234" t="str">
        <f t="shared" si="14"/>
        <v/>
      </c>
      <c r="O234" s="24" t="str">
        <f t="shared" si="15"/>
        <v/>
      </c>
    </row>
    <row r="235" spans="1:15" x14ac:dyDescent="0.45">
      <c r="A235" s="20" t="str">
        <f>Calc!A235</f>
        <v>2024-04-14</v>
      </c>
      <c r="B235" t="str">
        <f>Calc!B235</f>
        <v>MIA</v>
      </c>
      <c r="C235" t="str">
        <f>Calc!C235</f>
        <v>ATL</v>
      </c>
      <c r="D235" s="25"/>
      <c r="E235" s="25"/>
      <c r="F235">
        <f>Calc!M235</f>
        <v>1453.0099819148713</v>
      </c>
      <c r="G235">
        <f>Calc!N235</f>
        <v>1588.8399964445969</v>
      </c>
      <c r="H235" t="str">
        <f>IF(Calc!O235=Games!I235, Games!B235, IF(Calc!P235=Games!I235, Games!C235, ""))</f>
        <v>ATL</v>
      </c>
      <c r="I235" s="21">
        <f>MAX(Calc!O235:P235)</f>
        <v>0.66321373562954655</v>
      </c>
      <c r="J235" s="22">
        <f t="shared" si="12"/>
        <v>-196.92422340004765</v>
      </c>
      <c r="K235" s="23">
        <f t="shared" si="13"/>
        <v>0.50780954355651808</v>
      </c>
      <c r="L235" s="25"/>
      <c r="M235" s="25"/>
      <c r="N235" t="str">
        <f t="shared" si="14"/>
        <v/>
      </c>
      <c r="O235" s="24" t="str">
        <f t="shared" si="15"/>
        <v/>
      </c>
    </row>
    <row r="236" spans="1:15" x14ac:dyDescent="0.45">
      <c r="A236" s="20" t="str">
        <f>Calc!A236</f>
        <v>2024-04-14</v>
      </c>
      <c r="B236" t="str">
        <f>Calc!B236</f>
        <v>CLE</v>
      </c>
      <c r="C236" t="str">
        <f>Calc!C236</f>
        <v>NYY</v>
      </c>
      <c r="D236" s="25"/>
      <c r="E236" s="25"/>
      <c r="F236">
        <f>Calc!M236</f>
        <v>1503.8938502056101</v>
      </c>
      <c r="G236">
        <f>Calc!N236</f>
        <v>1562.9327852564061</v>
      </c>
      <c r="H236" t="str">
        <f>IF(Calc!O236=Games!I236, Games!B236, IF(Calc!P236=Games!I236, Games!C236, ""))</f>
        <v>NYY</v>
      </c>
      <c r="I236" s="21">
        <f>MAX(Calc!O236:P236)</f>
        <v>0.56034588076778002</v>
      </c>
      <c r="J236" s="22">
        <f t="shared" si="12"/>
        <v>-127.45152524587449</v>
      </c>
      <c r="K236" s="23">
        <f t="shared" si="13"/>
        <v>0.78461203039417471</v>
      </c>
      <c r="L236" s="25"/>
      <c r="M236" s="25"/>
      <c r="N236" t="str">
        <f t="shared" si="14"/>
        <v/>
      </c>
      <c r="O236" s="24" t="str">
        <f t="shared" si="15"/>
        <v/>
      </c>
    </row>
    <row r="237" spans="1:15" x14ac:dyDescent="0.45">
      <c r="A237" s="20" t="str">
        <f>Calc!A237</f>
        <v>2024-04-14</v>
      </c>
      <c r="B237" t="str">
        <f>Calc!B237</f>
        <v>HOU</v>
      </c>
      <c r="C237" t="str">
        <f>Calc!C237</f>
        <v>TEX</v>
      </c>
      <c r="D237" s="25"/>
      <c r="E237" s="25"/>
      <c r="F237">
        <f>Calc!M237</f>
        <v>1535.1961987191132</v>
      </c>
      <c r="G237">
        <f>Calc!N237</f>
        <v>1534.4506247578865</v>
      </c>
      <c r="H237" t="str">
        <f>IF(Calc!O237=Games!I237, Games!B237, IF(Calc!P237=Games!I237, Games!C237, ""))</f>
        <v>TEX</v>
      </c>
      <c r="I237" s="21">
        <f>MAX(Calc!O237:P237)</f>
        <v>0.51933519773179182</v>
      </c>
      <c r="J237" s="22">
        <f t="shared" si="12"/>
        <v>-108.04518976240865</v>
      </c>
      <c r="K237" s="23">
        <f t="shared" si="13"/>
        <v>0.92553865859183537</v>
      </c>
      <c r="L237" s="25"/>
      <c r="M237" s="25"/>
      <c r="N237" t="str">
        <f t="shared" si="14"/>
        <v/>
      </c>
      <c r="O237" s="24" t="str">
        <f t="shared" si="15"/>
        <v/>
      </c>
    </row>
    <row r="238" spans="1:15" x14ac:dyDescent="0.45">
      <c r="A238" s="20" t="str">
        <f>Calc!A238</f>
        <v>2024-04-14</v>
      </c>
      <c r="B238" t="str">
        <f>Calc!B238</f>
        <v>CHW</v>
      </c>
      <c r="C238" t="str">
        <f>Calc!C238</f>
        <v>CIN</v>
      </c>
      <c r="D238" s="25"/>
      <c r="E238" s="25"/>
      <c r="F238">
        <f>Calc!M238</f>
        <v>1426.513159308995</v>
      </c>
      <c r="G238">
        <f>Calc!N238</f>
        <v>1513.6155661274754</v>
      </c>
      <c r="H238" t="str">
        <f>IF(Calc!O238=Games!I238, Games!B238, IF(Calc!P238=Games!I238, Games!C238, ""))</f>
        <v>CIN</v>
      </c>
      <c r="I238" s="21">
        <f>MAX(Calc!O238:P238)</f>
        <v>0.64391545368584113</v>
      </c>
      <c r="J238" s="22">
        <f t="shared" si="12"/>
        <v>-180.83218166894017</v>
      </c>
      <c r="K238" s="23">
        <f t="shared" si="13"/>
        <v>0.55299891356216524</v>
      </c>
      <c r="L238" s="25"/>
      <c r="M238" s="25"/>
      <c r="N238" t="str">
        <f t="shared" si="14"/>
        <v/>
      </c>
      <c r="O238" s="24" t="str">
        <f t="shared" si="15"/>
        <v/>
      </c>
    </row>
    <row r="239" spans="1:15" x14ac:dyDescent="0.45">
      <c r="A239" s="20" t="str">
        <f>Calc!A239</f>
        <v>2024-04-14</v>
      </c>
      <c r="B239" t="str">
        <f>Calc!B239</f>
        <v>OAK</v>
      </c>
      <c r="C239" t="str">
        <f>Calc!C239</f>
        <v>WAS</v>
      </c>
      <c r="D239" s="25"/>
      <c r="E239" s="25"/>
      <c r="F239">
        <f>Calc!M239</f>
        <v>1410.609331202211</v>
      </c>
      <c r="G239">
        <f>Calc!N239</f>
        <v>1420.7057667976087</v>
      </c>
      <c r="H239" t="str">
        <f>IF(Calc!O239=Games!I239, Games!B239, IF(Calc!P239=Games!I239, Games!C239, ""))</f>
        <v>WAS</v>
      </c>
      <c r="I239" s="21">
        <f>MAX(Calc!O239:P239)</f>
        <v>0.51142026006406727</v>
      </c>
      <c r="J239" s="22">
        <f t="shared" si="12"/>
        <v>-104.67488073310808</v>
      </c>
      <c r="K239" s="23">
        <f t="shared" si="13"/>
        <v>0.95533903931519404</v>
      </c>
      <c r="L239" s="25"/>
      <c r="M239" s="25"/>
      <c r="N239" t="str">
        <f t="shared" si="14"/>
        <v/>
      </c>
      <c r="O239" s="24" t="str">
        <f t="shared" si="15"/>
        <v/>
      </c>
    </row>
    <row r="240" spans="1:15" x14ac:dyDescent="0.45">
      <c r="A240" s="20" t="str">
        <f>Calc!A240</f>
        <v>2024-04-14</v>
      </c>
      <c r="B240" t="str">
        <f>Calc!B240</f>
        <v>SEA</v>
      </c>
      <c r="C240" t="str">
        <f>Calc!C240</f>
        <v>CHC</v>
      </c>
      <c r="D240" s="25"/>
      <c r="E240" s="25"/>
      <c r="F240">
        <f>Calc!M240</f>
        <v>1518.2292368487947</v>
      </c>
      <c r="G240">
        <f>Calc!N240</f>
        <v>1510.9500841970262</v>
      </c>
      <c r="H240" t="str">
        <f>IF(Calc!O240=Games!I240, Games!B240, IF(Calc!P240=Games!I240, Games!C240, ""))</f>
        <v>SEA</v>
      </c>
      <c r="I240" s="21">
        <f>MAX(Calc!O240:P240)</f>
        <v>0.52170996532679115</v>
      </c>
      <c r="J240" s="22">
        <f t="shared" si="12"/>
        <v>-109.07815917244625</v>
      </c>
      <c r="K240" s="23">
        <f t="shared" si="13"/>
        <v>0.91677381392094992</v>
      </c>
      <c r="L240" s="25"/>
      <c r="M240" s="25"/>
      <c r="N240" t="str">
        <f t="shared" si="14"/>
        <v/>
      </c>
      <c r="O240" s="24" t="str">
        <f t="shared" si="15"/>
        <v/>
      </c>
    </row>
    <row r="241" spans="1:15" x14ac:dyDescent="0.45">
      <c r="A241" s="20" t="str">
        <f>Calc!A241</f>
        <v>2024-04-14</v>
      </c>
      <c r="B241" t="str">
        <f>Calc!B241</f>
        <v>ARI</v>
      </c>
      <c r="C241" t="str">
        <f>Calc!C241</f>
        <v>STL</v>
      </c>
      <c r="D241" s="25"/>
      <c r="E241" s="25"/>
      <c r="F241">
        <f>Calc!M241</f>
        <v>1516.9891876380354</v>
      </c>
      <c r="G241">
        <f>Calc!N241</f>
        <v>1507.9516916859375</v>
      </c>
      <c r="H241" t="str">
        <f>IF(Calc!O241=Games!I241, Games!B241, IF(Calc!P241=Games!I241, Games!C241, ""))</f>
        <v>ARI</v>
      </c>
      <c r="I241" s="21">
        <f>MAX(Calc!O241:P241)</f>
        <v>0.53831952525804871</v>
      </c>
      <c r="J241" s="22">
        <f t="shared" si="12"/>
        <v>-116.60001986415682</v>
      </c>
      <c r="K241" s="23">
        <f t="shared" si="13"/>
        <v>0.85763278699697965</v>
      </c>
      <c r="L241" s="25"/>
      <c r="M241" s="25"/>
      <c r="N241" t="str">
        <f t="shared" si="14"/>
        <v/>
      </c>
      <c r="O241" s="24" t="str">
        <f t="shared" si="15"/>
        <v/>
      </c>
    </row>
    <row r="242" spans="1:15" x14ac:dyDescent="0.45">
      <c r="A242" s="20" t="str">
        <f>Calc!A242</f>
        <v>2024-04-14</v>
      </c>
      <c r="B242" t="str">
        <f>Calc!B242</f>
        <v>LAD</v>
      </c>
      <c r="C242" t="str">
        <f>Calc!C242</f>
        <v>SDP</v>
      </c>
      <c r="D242" s="25"/>
      <c r="E242" s="25"/>
      <c r="F242">
        <f>Calc!M242</f>
        <v>1596.6514930600529</v>
      </c>
      <c r="G242">
        <f>Calc!N242</f>
        <v>1514.2912987524817</v>
      </c>
      <c r="H242" t="str">
        <f>IF(Calc!O242=Games!I242, Games!B242, IF(Calc!P242=Games!I242, Games!C242, ""))</f>
        <v>LAD</v>
      </c>
      <c r="I242" s="21">
        <f>MAX(Calc!O242:P242)</f>
        <v>0.63768152681394086</v>
      </c>
      <c r="J242" s="22">
        <f t="shared" si="12"/>
        <v>-176.00027986607137</v>
      </c>
      <c r="K242" s="23">
        <f t="shared" si="13"/>
        <v>0.56818091468999765</v>
      </c>
      <c r="L242" s="25"/>
      <c r="M242" s="25"/>
      <c r="N242" t="str">
        <f t="shared" si="14"/>
        <v/>
      </c>
      <c r="O242" s="24" t="str">
        <f t="shared" si="15"/>
        <v/>
      </c>
    </row>
    <row r="243" spans="1:15" x14ac:dyDescent="0.45">
      <c r="A243" s="20" t="str">
        <f>Calc!A243</f>
        <v>2024-04-15</v>
      </c>
      <c r="B243" t="str">
        <f>Calc!B243</f>
        <v>BOS</v>
      </c>
      <c r="C243" t="str">
        <f>Calc!C243</f>
        <v>CLE</v>
      </c>
      <c r="D243" s="25"/>
      <c r="E243" s="25"/>
      <c r="F243">
        <f>Calc!M243</f>
        <v>1500.26839934439</v>
      </c>
      <c r="G243">
        <f>Calc!N243</f>
        <v>1521.3210808926906</v>
      </c>
      <c r="H243" t="str">
        <f>IF(Calc!O243=Games!I243, Games!B243, IF(Calc!P243=Games!I243, Games!C243, ""))</f>
        <v>CLE</v>
      </c>
      <c r="I243" s="21">
        <f>MAX(Calc!O243:P243)</f>
        <v>0.50461919220907836</v>
      </c>
      <c r="J243" s="22">
        <f t="shared" si="12"/>
        <v>-101.86490559845343</v>
      </c>
      <c r="K243" s="23">
        <f t="shared" si="13"/>
        <v>0.98169236414153471</v>
      </c>
      <c r="L243" s="25"/>
      <c r="M243" s="25"/>
      <c r="N243" t="str">
        <f t="shared" si="14"/>
        <v/>
      </c>
      <c r="O243" s="24" t="str">
        <f t="shared" si="15"/>
        <v/>
      </c>
    </row>
    <row r="244" spans="1:15" x14ac:dyDescent="0.45">
      <c r="A244" s="20" t="str">
        <f>Calc!A244</f>
        <v>2024-04-15</v>
      </c>
      <c r="B244" t="str">
        <f>Calc!B244</f>
        <v>BAL</v>
      </c>
      <c r="C244" t="str">
        <f>Calc!C244</f>
        <v>MIN</v>
      </c>
      <c r="D244" s="25"/>
      <c r="E244" s="25"/>
      <c r="F244">
        <f>Calc!M244</f>
        <v>1527.1786991040578</v>
      </c>
      <c r="G244">
        <f>Calc!N244</f>
        <v>1539.5424706464416</v>
      </c>
      <c r="H244" t="str">
        <f>IF(Calc!O244=Games!I244, Games!B244, IF(Calc!P244=Games!I244, Games!C244, ""))</f>
        <v>MIN</v>
      </c>
      <c r="I244" s="21">
        <f>MAX(Calc!O244:P244)</f>
        <v>0.50691582544274749</v>
      </c>
      <c r="J244" s="22">
        <f t="shared" si="12"/>
        <v>-102.80512975252444</v>
      </c>
      <c r="K244" s="23">
        <f t="shared" si="13"/>
        <v>0.97271410717269635</v>
      </c>
      <c r="L244" s="25"/>
      <c r="M244" s="25"/>
      <c r="N244" t="str">
        <f t="shared" si="14"/>
        <v/>
      </c>
      <c r="O244" s="24" t="str">
        <f t="shared" si="15"/>
        <v/>
      </c>
    </row>
    <row r="245" spans="1:15" x14ac:dyDescent="0.45">
      <c r="A245" s="20" t="str">
        <f>Calc!A245</f>
        <v>2024-04-15</v>
      </c>
      <c r="B245" t="str">
        <f>Calc!B245</f>
        <v>DET</v>
      </c>
      <c r="C245" t="str">
        <f>Calc!C245</f>
        <v>TEX</v>
      </c>
      <c r="D245" s="25"/>
      <c r="E245" s="25"/>
      <c r="F245">
        <f>Calc!M245</f>
        <v>1481.7589766686021</v>
      </c>
      <c r="G245">
        <f>Calc!N245</f>
        <v>1534.4506247578865</v>
      </c>
      <c r="H245" t="str">
        <f>IF(Calc!O245=Games!I245, Games!B245, IF(Calc!P245=Games!I245, Games!C245, ""))</f>
        <v>TEX</v>
      </c>
      <c r="I245" s="21">
        <f>MAX(Calc!O245:P245)</f>
        <v>0.57141895254025477</v>
      </c>
      <c r="J245" s="22">
        <f t="shared" si="12"/>
        <v>-133.32809650056345</v>
      </c>
      <c r="K245" s="23">
        <f t="shared" si="13"/>
        <v>0.7500294583413436</v>
      </c>
      <c r="L245" s="25"/>
      <c r="M245" s="25"/>
      <c r="N245" t="str">
        <f t="shared" si="14"/>
        <v/>
      </c>
      <c r="O245" s="24" t="str">
        <f t="shared" si="15"/>
        <v/>
      </c>
    </row>
    <row r="246" spans="1:15" x14ac:dyDescent="0.45">
      <c r="A246" s="20" t="str">
        <f>Calc!A246</f>
        <v>2024-04-15</v>
      </c>
      <c r="B246" t="str">
        <f>Calc!B246</f>
        <v>PHI</v>
      </c>
      <c r="C246" t="str">
        <f>Calc!C246</f>
        <v>COL</v>
      </c>
      <c r="D246" s="25"/>
      <c r="E246" s="25"/>
      <c r="F246">
        <f>Calc!M246</f>
        <v>1516.0751994709906</v>
      </c>
      <c r="G246">
        <f>Calc!N246</f>
        <v>1405.4006829938121</v>
      </c>
      <c r="H246" t="str">
        <f>IF(Calc!O246=Games!I246, Games!B246, IF(Calc!P246=Games!I246, Games!C246, ""))</f>
        <v>PHI</v>
      </c>
      <c r="I246" s="21">
        <f>MAX(Calc!O246:P246)</f>
        <v>0.69646908040848765</v>
      </c>
      <c r="J246" s="22">
        <f t="shared" si="12"/>
        <v>-229.45572772150734</v>
      </c>
      <c r="K246" s="23">
        <f t="shared" si="13"/>
        <v>0.43581391928194085</v>
      </c>
      <c r="L246" s="25"/>
      <c r="M246" s="25"/>
      <c r="N246" t="str">
        <f t="shared" si="14"/>
        <v/>
      </c>
      <c r="O246" s="24" t="str">
        <f t="shared" si="15"/>
        <v/>
      </c>
    </row>
    <row r="247" spans="1:15" x14ac:dyDescent="0.45">
      <c r="A247" s="20" t="str">
        <f>Calc!A247</f>
        <v>2024-04-15</v>
      </c>
      <c r="B247" t="str">
        <f>Calc!B247</f>
        <v>MIA</v>
      </c>
      <c r="C247" t="str">
        <f>Calc!C247</f>
        <v>SFG</v>
      </c>
      <c r="D247" s="25"/>
      <c r="E247" s="25"/>
      <c r="F247">
        <f>Calc!M247</f>
        <v>1453.0099819148713</v>
      </c>
      <c r="G247">
        <f>Calc!N247</f>
        <v>1491.6063482058917</v>
      </c>
      <c r="H247" t="str">
        <f>IF(Calc!O247=Games!I247, Games!B247, IF(Calc!P247=Games!I247, Games!C247, ""))</f>
        <v>SFG</v>
      </c>
      <c r="I247" s="21">
        <f>MAX(Calc!O247:P247)</f>
        <v>0.53244145243518448</v>
      </c>
      <c r="J247" s="22">
        <f t="shared" si="12"/>
        <v>-113.87695834207256</v>
      </c>
      <c r="K247" s="23">
        <f t="shared" si="13"/>
        <v>0.87814077102070232</v>
      </c>
      <c r="L247" s="25"/>
      <c r="M247" s="25"/>
      <c r="N247" t="str">
        <f t="shared" si="14"/>
        <v/>
      </c>
      <c r="O247" s="24" t="str">
        <f t="shared" si="15"/>
        <v/>
      </c>
    </row>
    <row r="248" spans="1:15" x14ac:dyDescent="0.45">
      <c r="A248" s="20" t="str">
        <f>Calc!A248</f>
        <v>2024-04-15</v>
      </c>
      <c r="B248" t="str">
        <f>Calc!B248</f>
        <v>TBR</v>
      </c>
      <c r="C248" t="str">
        <f>Calc!C248</f>
        <v>LAA</v>
      </c>
      <c r="D248" s="25"/>
      <c r="E248" s="25"/>
      <c r="F248">
        <f>Calc!M248</f>
        <v>1528.0229512954211</v>
      </c>
      <c r="G248">
        <f>Calc!N248</f>
        <v>1486.8682858001625</v>
      </c>
      <c r="H248" t="str">
        <f>IF(Calc!O248=Games!I248, Games!B248, IF(Calc!P248=Games!I248, Games!C248, ""))</f>
        <v>TBR</v>
      </c>
      <c r="I248" s="21">
        <f>MAX(Calc!O248:P248)</f>
        <v>0.62111303046699284</v>
      </c>
      <c r="J248" s="22">
        <f t="shared" si="12"/>
        <v>-163.93095577621438</v>
      </c>
      <c r="K248" s="23">
        <f t="shared" si="13"/>
        <v>0.61001291383008904</v>
      </c>
      <c r="L248" s="25"/>
      <c r="M248" s="25"/>
      <c r="N248" t="str">
        <f t="shared" si="14"/>
        <v/>
      </c>
      <c r="O248" s="24" t="str">
        <f t="shared" si="15"/>
        <v/>
      </c>
    </row>
    <row r="249" spans="1:15" x14ac:dyDescent="0.45">
      <c r="A249" s="20" t="str">
        <f>Calc!A249</f>
        <v>2024-04-15</v>
      </c>
      <c r="B249" t="str">
        <f>Calc!B249</f>
        <v>TOR</v>
      </c>
      <c r="C249" t="str">
        <f>Calc!C249</f>
        <v>NYY</v>
      </c>
      <c r="D249" s="25"/>
      <c r="E249" s="25"/>
      <c r="F249">
        <f>Calc!M249</f>
        <v>1536.86484917293</v>
      </c>
      <c r="G249">
        <f>Calc!N249</f>
        <v>1562.9327852564061</v>
      </c>
      <c r="H249" t="str">
        <f>IF(Calc!O249=Games!I249, Games!B249, IF(Calc!P249=Games!I249, Games!C249, ""))</f>
        <v>NYY</v>
      </c>
      <c r="I249" s="21">
        <f>MAX(Calc!O249:P249)</f>
        <v>0.54020696909248567</v>
      </c>
      <c r="J249" s="22">
        <f t="shared" si="12"/>
        <v>-117.48915985661085</v>
      </c>
      <c r="K249" s="23">
        <f t="shared" si="13"/>
        <v>0.85114235323535015</v>
      </c>
      <c r="L249" s="25"/>
      <c r="M249" s="25"/>
      <c r="N249" t="str">
        <f t="shared" si="14"/>
        <v/>
      </c>
      <c r="O249" s="24" t="str">
        <f t="shared" si="15"/>
        <v/>
      </c>
    </row>
    <row r="250" spans="1:15" x14ac:dyDescent="0.45">
      <c r="A250" s="20" t="str">
        <f>Calc!A250</f>
        <v>2024-04-15</v>
      </c>
      <c r="B250" t="str">
        <f>Calc!B250</f>
        <v>NYM</v>
      </c>
      <c r="C250" t="str">
        <f>Calc!C250</f>
        <v>PIT</v>
      </c>
      <c r="D250" s="25"/>
      <c r="E250" s="25"/>
      <c r="F250">
        <f>Calc!M250</f>
        <v>1483.2891783762693</v>
      </c>
      <c r="G250">
        <f>Calc!N250</f>
        <v>1490.342604018655</v>
      </c>
      <c r="H250" t="str">
        <f>IF(Calc!O250=Games!I250, Games!B250, IF(Calc!P250=Games!I250, Games!C250, ""))</f>
        <v>NYM</v>
      </c>
      <c r="I250" s="21">
        <f>MAX(Calc!O250:P250)</f>
        <v>0.54098706246926132</v>
      </c>
      <c r="J250" s="22">
        <f t="shared" si="12"/>
        <v>-117.85878310522197</v>
      </c>
      <c r="K250" s="23">
        <f t="shared" si="13"/>
        <v>0.84847304006797686</v>
      </c>
      <c r="L250" s="25"/>
      <c r="M250" s="25"/>
      <c r="N250" t="str">
        <f t="shared" si="14"/>
        <v/>
      </c>
      <c r="O250" s="24" t="str">
        <f t="shared" si="15"/>
        <v/>
      </c>
    </row>
    <row r="251" spans="1:15" x14ac:dyDescent="0.45">
      <c r="A251" s="20" t="str">
        <f>Calc!A251</f>
        <v>2024-04-15</v>
      </c>
      <c r="B251" t="str">
        <f>Calc!B251</f>
        <v>CHW</v>
      </c>
      <c r="C251" t="str">
        <f>Calc!C251</f>
        <v>KCR</v>
      </c>
      <c r="D251" s="25"/>
      <c r="E251" s="25"/>
      <c r="F251">
        <f>Calc!M251</f>
        <v>1426.513159308995</v>
      </c>
      <c r="G251">
        <f>Calc!N251</f>
        <v>1465.2610239810729</v>
      </c>
      <c r="H251" t="str">
        <f>IF(Calc!O251=Games!I251, Games!B251, IF(Calc!P251=Games!I251, Games!C251, ""))</f>
        <v>KCR</v>
      </c>
      <c r="I251" s="21">
        <f>MAX(Calc!O251:P251)</f>
        <v>0.5766593746755907</v>
      </c>
      <c r="J251" s="22">
        <f t="shared" si="12"/>
        <v>-136.2164035718736</v>
      </c>
      <c r="K251" s="23">
        <f t="shared" si="13"/>
        <v>0.73412597438924254</v>
      </c>
      <c r="L251" s="25"/>
      <c r="M251" s="25"/>
      <c r="N251" t="str">
        <f t="shared" si="14"/>
        <v/>
      </c>
      <c r="O251" s="24" t="str">
        <f t="shared" si="15"/>
        <v/>
      </c>
    </row>
    <row r="252" spans="1:15" x14ac:dyDescent="0.45">
      <c r="A252" s="20" t="str">
        <f>Calc!A252</f>
        <v>2024-04-15</v>
      </c>
      <c r="B252" t="str">
        <f>Calc!B252</f>
        <v>MIL</v>
      </c>
      <c r="C252" t="str">
        <f>Calc!C252</f>
        <v>SDP</v>
      </c>
      <c r="D252" s="25"/>
      <c r="E252" s="25"/>
      <c r="F252">
        <f>Calc!M252</f>
        <v>1516.6563185214643</v>
      </c>
      <c r="G252">
        <f>Calc!N252</f>
        <v>1514.2912987524817</v>
      </c>
      <c r="H252" t="str">
        <f>IF(Calc!O252=Games!I252, Games!B252, IF(Calc!P252=Games!I252, Games!C252, ""))</f>
        <v>MIL</v>
      </c>
      <c r="I252" s="21">
        <f>MAX(Calc!O252:P252)</f>
        <v>0.53711134964089213</v>
      </c>
      <c r="J252" s="22">
        <f t="shared" si="12"/>
        <v>-116.03467685461773</v>
      </c>
      <c r="K252" s="23">
        <f t="shared" si="13"/>
        <v>0.86181133701343515</v>
      </c>
      <c r="L252" s="25"/>
      <c r="M252" s="25"/>
      <c r="N252" t="str">
        <f t="shared" si="14"/>
        <v/>
      </c>
      <c r="O252" s="24" t="str">
        <f t="shared" si="15"/>
        <v/>
      </c>
    </row>
    <row r="253" spans="1:15" x14ac:dyDescent="0.45">
      <c r="A253" s="20" t="str">
        <f>Calc!A253</f>
        <v>2024-04-15</v>
      </c>
      <c r="B253" t="str">
        <f>Calc!B253</f>
        <v>HOU</v>
      </c>
      <c r="C253" t="str">
        <f>Calc!C253</f>
        <v>ATL</v>
      </c>
      <c r="D253" s="25"/>
      <c r="E253" s="25"/>
      <c r="F253">
        <f>Calc!M253</f>
        <v>1535.1961987191132</v>
      </c>
      <c r="G253">
        <f>Calc!N253</f>
        <v>1588.8399964445969</v>
      </c>
      <c r="H253" t="str">
        <f>IF(Calc!O253=Games!I253, Games!B253, IF(Calc!P253=Games!I253, Games!C253, ""))</f>
        <v>ATL</v>
      </c>
      <c r="I253" s="21">
        <f>MAX(Calc!O253:P253)</f>
        <v>0.59700013029469723</v>
      </c>
      <c r="J253" s="22">
        <f t="shared" si="12"/>
        <v>-148.13903804268196</v>
      </c>
      <c r="K253" s="23">
        <f t="shared" si="13"/>
        <v>0.67504151047064254</v>
      </c>
      <c r="L253" s="25"/>
      <c r="M253" s="25"/>
      <c r="N253" t="str">
        <f t="shared" si="14"/>
        <v/>
      </c>
      <c r="O253" s="24" t="str">
        <f t="shared" si="15"/>
        <v/>
      </c>
    </row>
    <row r="254" spans="1:15" x14ac:dyDescent="0.45">
      <c r="A254" s="20" t="str">
        <f>Calc!A254</f>
        <v>2024-04-15</v>
      </c>
      <c r="B254" t="str">
        <f>Calc!B254</f>
        <v>ARI</v>
      </c>
      <c r="C254" t="str">
        <f>Calc!C254</f>
        <v>CHC</v>
      </c>
      <c r="D254" s="25"/>
      <c r="E254" s="25"/>
      <c r="F254">
        <f>Calc!M254</f>
        <v>1516.9891876380354</v>
      </c>
      <c r="G254">
        <f>Calc!N254</f>
        <v>1510.9500841970262</v>
      </c>
      <c r="H254" t="str">
        <f>IF(Calc!O254=Games!I254, Games!B254, IF(Calc!P254=Games!I254, Games!C254, ""))</f>
        <v>ARI</v>
      </c>
      <c r="I254" s="21">
        <f>MAX(Calc!O254:P254)</f>
        <v>0.534006549003464</v>
      </c>
      <c r="J254" s="22">
        <f t="shared" si="12"/>
        <v>-114.59529052639704</v>
      </c>
      <c r="K254" s="23">
        <f t="shared" si="13"/>
        <v>0.87263620992317303</v>
      </c>
      <c r="L254" s="25"/>
      <c r="M254" s="25"/>
      <c r="N254" t="str">
        <f t="shared" si="14"/>
        <v/>
      </c>
      <c r="O254" s="24" t="str">
        <f t="shared" si="15"/>
        <v/>
      </c>
    </row>
    <row r="255" spans="1:15" x14ac:dyDescent="0.45">
      <c r="A255" s="20" t="str">
        <f>Calc!A255</f>
        <v>2024-04-15</v>
      </c>
      <c r="B255" t="str">
        <f>Calc!B255</f>
        <v>OAK</v>
      </c>
      <c r="C255" t="str">
        <f>Calc!C255</f>
        <v>STL</v>
      </c>
      <c r="D255" s="25"/>
      <c r="E255" s="25"/>
      <c r="F255">
        <f>Calc!M255</f>
        <v>1410.609331202211</v>
      </c>
      <c r="G255">
        <f>Calc!N255</f>
        <v>1507.9516916859375</v>
      </c>
      <c r="H255" t="str">
        <f>IF(Calc!O255=Games!I255, Games!B255, IF(Calc!P255=Games!I255, Games!C255, ""))</f>
        <v>STL</v>
      </c>
      <c r="I255" s="21">
        <f>MAX(Calc!O255:P255)</f>
        <v>0.63342739062837405</v>
      </c>
      <c r="J255" s="22">
        <f t="shared" si="12"/>
        <v>-172.79725064951992</v>
      </c>
      <c r="K255" s="23">
        <f t="shared" si="13"/>
        <v>0.57871291136933278</v>
      </c>
      <c r="L255" s="25"/>
      <c r="M255" s="25"/>
      <c r="N255" t="str">
        <f t="shared" si="14"/>
        <v/>
      </c>
      <c r="O255" s="24" t="str">
        <f t="shared" si="15"/>
        <v/>
      </c>
    </row>
    <row r="256" spans="1:15" x14ac:dyDescent="0.45">
      <c r="A256" s="20" t="str">
        <f>Calc!A256</f>
        <v>2024-04-15</v>
      </c>
      <c r="B256" t="str">
        <f>Calc!B256</f>
        <v>SEA</v>
      </c>
      <c r="C256" t="str">
        <f>Calc!C256</f>
        <v>CIN</v>
      </c>
      <c r="D256" s="25"/>
      <c r="E256" s="25"/>
      <c r="F256">
        <f>Calc!M256</f>
        <v>1518.2292368487947</v>
      </c>
      <c r="G256">
        <f>Calc!N256</f>
        <v>1513.6155661274754</v>
      </c>
      <c r="H256" t="str">
        <f>IF(Calc!O256=Games!I256, Games!B256, IF(Calc!P256=Games!I256, Games!C256, ""))</f>
        <v>SEA</v>
      </c>
      <c r="I256" s="21">
        <f>MAX(Calc!O256:P256)</f>
        <v>0.51787517070508837</v>
      </c>
      <c r="J256" s="22">
        <f t="shared" si="12"/>
        <v>-107.4151628868524</v>
      </c>
      <c r="K256" s="23">
        <f t="shared" si="13"/>
        <v>0.93096726116159889</v>
      </c>
      <c r="L256" s="25"/>
      <c r="M256" s="25"/>
      <c r="N256" t="str">
        <f t="shared" si="14"/>
        <v/>
      </c>
      <c r="O256" s="24" t="str">
        <f t="shared" si="15"/>
        <v/>
      </c>
    </row>
    <row r="257" spans="1:15" x14ac:dyDescent="0.45">
      <c r="A257" s="20" t="str">
        <f>Calc!A257</f>
        <v>2024-04-15</v>
      </c>
      <c r="B257" t="str">
        <f>Calc!B257</f>
        <v>LAD</v>
      </c>
      <c r="C257" t="str">
        <f>Calc!C257</f>
        <v>WAS</v>
      </c>
      <c r="D257" s="25"/>
      <c r="E257" s="25"/>
      <c r="F257">
        <f>Calc!M257</f>
        <v>1596.6514930600529</v>
      </c>
      <c r="G257">
        <f>Calc!N257</f>
        <v>1420.7057667976087</v>
      </c>
      <c r="H257" t="str">
        <f>IF(Calc!O257=Games!I257, Games!B257, IF(Calc!P257=Games!I257, Games!C257, ""))</f>
        <v>LAD</v>
      </c>
      <c r="I257" s="21">
        <f>MAX(Calc!O257:P257)</f>
        <v>0.75489965960195948</v>
      </c>
      <c r="J257" s="22">
        <f t="shared" si="12"/>
        <v>-307.99616939577066</v>
      </c>
      <c r="K257" s="23">
        <f t="shared" si="13"/>
        <v>0.32467936272123382</v>
      </c>
      <c r="L257" s="25"/>
      <c r="M257" s="25"/>
      <c r="N257" t="str">
        <f t="shared" si="14"/>
        <v/>
      </c>
      <c r="O257" s="24" t="str">
        <f t="shared" si="15"/>
        <v/>
      </c>
    </row>
    <row r="258" spans="1:15" x14ac:dyDescent="0.45">
      <c r="A258" s="20" t="str">
        <f>Calc!A258</f>
        <v>2024-04-16</v>
      </c>
      <c r="B258" t="str">
        <f>Calc!B258</f>
        <v>DET</v>
      </c>
      <c r="C258" t="str">
        <f>Calc!C258</f>
        <v>TEX</v>
      </c>
      <c r="D258" s="25"/>
      <c r="E258" s="25"/>
      <c r="F258">
        <f>Calc!M258</f>
        <v>1481.7589766686021</v>
      </c>
      <c r="G258">
        <f>Calc!N258</f>
        <v>1534.4506247578865</v>
      </c>
      <c r="H258" t="str">
        <f>IF(Calc!O258=Games!I258, Games!B258, IF(Calc!P258=Games!I258, Games!C258, ""))</f>
        <v>TEX</v>
      </c>
      <c r="I258" s="21">
        <f>MAX(Calc!O258:P258)</f>
        <v>0.57141895254025477</v>
      </c>
      <c r="J258" s="22">
        <f t="shared" si="12"/>
        <v>-133.32809650056345</v>
      </c>
      <c r="K258" s="23">
        <f t="shared" si="13"/>
        <v>0.7500294583413436</v>
      </c>
      <c r="L258" s="25"/>
      <c r="M258" s="25"/>
      <c r="N258" t="str">
        <f t="shared" si="14"/>
        <v/>
      </c>
      <c r="O258" s="24" t="str">
        <f t="shared" si="15"/>
        <v/>
      </c>
    </row>
    <row r="259" spans="1:15" x14ac:dyDescent="0.45">
      <c r="A259" s="20" t="str">
        <f>Calc!A259</f>
        <v>2024-04-16</v>
      </c>
      <c r="B259" t="str">
        <f>Calc!B259</f>
        <v>BAL</v>
      </c>
      <c r="C259" t="str">
        <f>Calc!C259</f>
        <v>MIN</v>
      </c>
      <c r="D259" s="25"/>
      <c r="E259" s="25"/>
      <c r="F259">
        <f>Calc!M259</f>
        <v>1527.1786991040578</v>
      </c>
      <c r="G259">
        <f>Calc!N259</f>
        <v>1539.5424706464416</v>
      </c>
      <c r="H259" t="str">
        <f>IF(Calc!O259=Games!I259, Games!B259, IF(Calc!P259=Games!I259, Games!C259, ""))</f>
        <v>MIN</v>
      </c>
      <c r="I259" s="21">
        <f>MAX(Calc!O259:P259)</f>
        <v>0.50691582544274749</v>
      </c>
      <c r="J259" s="22">
        <f t="shared" ref="J259:J322" si="16">IF(I259&lt;0.5, "",-1*((I259*100)/(1-((I259*100)/100))))</f>
        <v>-102.80512975252444</v>
      </c>
      <c r="K259" s="23">
        <f t="shared" ref="K259:K322" si="17">IF(J259&gt;0, "",1/(J259/-100))</f>
        <v>0.97271410717269635</v>
      </c>
      <c r="L259" s="25"/>
      <c r="M259" s="25"/>
      <c r="N259" t="str">
        <f t="shared" ref="N259:N322" si="18">IF(L259&gt;M259, B259, IF(M259&gt;L259, C259, ""))</f>
        <v/>
      </c>
      <c r="O259" s="24" t="str">
        <f t="shared" ref="O259:O322" si="19">IF(ISBLANK(L259), "", IF(H259=N259, "W", "L"))</f>
        <v/>
      </c>
    </row>
    <row r="260" spans="1:15" x14ac:dyDescent="0.45">
      <c r="A260" s="20" t="str">
        <f>Calc!A260</f>
        <v>2024-04-16</v>
      </c>
      <c r="B260" t="str">
        <f>Calc!B260</f>
        <v>PHI</v>
      </c>
      <c r="C260" t="str">
        <f>Calc!C260</f>
        <v>COL</v>
      </c>
      <c r="D260" s="25"/>
      <c r="E260" s="25"/>
      <c r="F260">
        <f>Calc!M260</f>
        <v>1516.0751994709906</v>
      </c>
      <c r="G260">
        <f>Calc!N260</f>
        <v>1405.4006829938121</v>
      </c>
      <c r="H260" t="str">
        <f>IF(Calc!O260=Games!I260, Games!B260, IF(Calc!P260=Games!I260, Games!C260, ""))</f>
        <v>PHI</v>
      </c>
      <c r="I260" s="21">
        <f>MAX(Calc!O260:P260)</f>
        <v>0.69646908040848765</v>
      </c>
      <c r="J260" s="22">
        <f t="shared" si="16"/>
        <v>-229.45572772150734</v>
      </c>
      <c r="K260" s="23">
        <f t="shared" si="17"/>
        <v>0.43581391928194085</v>
      </c>
      <c r="L260" s="25"/>
      <c r="M260" s="25"/>
      <c r="N260" t="str">
        <f t="shared" si="18"/>
        <v/>
      </c>
      <c r="O260" s="24" t="str">
        <f t="shared" si="19"/>
        <v/>
      </c>
    </row>
    <row r="261" spans="1:15" x14ac:dyDescent="0.45">
      <c r="A261" s="20" t="str">
        <f>Calc!A261</f>
        <v>2024-04-16</v>
      </c>
      <c r="B261" t="str">
        <f>Calc!B261</f>
        <v>MIA</v>
      </c>
      <c r="C261" t="str">
        <f>Calc!C261</f>
        <v>SFG</v>
      </c>
      <c r="D261" s="25"/>
      <c r="E261" s="25"/>
      <c r="F261">
        <f>Calc!M261</f>
        <v>1453.0099819148713</v>
      </c>
      <c r="G261">
        <f>Calc!N261</f>
        <v>1491.6063482058917</v>
      </c>
      <c r="H261" t="str">
        <f>IF(Calc!O261=Games!I261, Games!B261, IF(Calc!P261=Games!I261, Games!C261, ""))</f>
        <v>SFG</v>
      </c>
      <c r="I261" s="21">
        <f>MAX(Calc!O261:P261)</f>
        <v>0.53244145243518448</v>
      </c>
      <c r="J261" s="22">
        <f t="shared" si="16"/>
        <v>-113.87695834207256</v>
      </c>
      <c r="K261" s="23">
        <f t="shared" si="17"/>
        <v>0.87814077102070232</v>
      </c>
      <c r="L261" s="25"/>
      <c r="M261" s="25"/>
      <c r="N261" t="str">
        <f t="shared" si="18"/>
        <v/>
      </c>
      <c r="O261" s="24" t="str">
        <f t="shared" si="19"/>
        <v/>
      </c>
    </row>
    <row r="262" spans="1:15" x14ac:dyDescent="0.45">
      <c r="A262" s="20" t="str">
        <f>Calc!A262</f>
        <v>2024-04-16</v>
      </c>
      <c r="B262" t="str">
        <f>Calc!B262</f>
        <v>TBR</v>
      </c>
      <c r="C262" t="str">
        <f>Calc!C262</f>
        <v>LAA</v>
      </c>
      <c r="D262" s="25"/>
      <c r="E262" s="25"/>
      <c r="F262">
        <f>Calc!M262</f>
        <v>1528.0229512954211</v>
      </c>
      <c r="G262">
        <f>Calc!N262</f>
        <v>1486.8682858001625</v>
      </c>
      <c r="H262" t="str">
        <f>IF(Calc!O262=Games!I262, Games!B262, IF(Calc!P262=Games!I262, Games!C262, ""))</f>
        <v>TBR</v>
      </c>
      <c r="I262" s="21">
        <f>MAX(Calc!O262:P262)</f>
        <v>0.62111303046699284</v>
      </c>
      <c r="J262" s="22">
        <f t="shared" si="16"/>
        <v>-163.93095577621438</v>
      </c>
      <c r="K262" s="23">
        <f t="shared" si="17"/>
        <v>0.61001291383008904</v>
      </c>
      <c r="L262" s="25"/>
      <c r="M262" s="25"/>
      <c r="N262" t="str">
        <f t="shared" si="18"/>
        <v/>
      </c>
      <c r="O262" s="24" t="str">
        <f t="shared" si="19"/>
        <v/>
      </c>
    </row>
    <row r="263" spans="1:15" x14ac:dyDescent="0.45">
      <c r="A263" s="20" t="str">
        <f>Calc!A263</f>
        <v>2024-04-16</v>
      </c>
      <c r="B263" t="str">
        <f>Calc!B263</f>
        <v>TOR</v>
      </c>
      <c r="C263" t="str">
        <f>Calc!C263</f>
        <v>NYY</v>
      </c>
      <c r="D263" s="25"/>
      <c r="E263" s="25"/>
      <c r="F263">
        <f>Calc!M263</f>
        <v>1536.86484917293</v>
      </c>
      <c r="G263">
        <f>Calc!N263</f>
        <v>1562.9327852564061</v>
      </c>
      <c r="H263" t="str">
        <f>IF(Calc!O263=Games!I263, Games!B263, IF(Calc!P263=Games!I263, Games!C263, ""))</f>
        <v>NYY</v>
      </c>
      <c r="I263" s="21">
        <f>MAX(Calc!O263:P263)</f>
        <v>0.54020696909248567</v>
      </c>
      <c r="J263" s="22">
        <f t="shared" si="16"/>
        <v>-117.48915985661085</v>
      </c>
      <c r="K263" s="23">
        <f t="shared" si="17"/>
        <v>0.85114235323535015</v>
      </c>
      <c r="L263" s="25"/>
      <c r="M263" s="25"/>
      <c r="N263" t="str">
        <f t="shared" si="18"/>
        <v/>
      </c>
      <c r="O263" s="24" t="str">
        <f t="shared" si="19"/>
        <v/>
      </c>
    </row>
    <row r="264" spans="1:15" x14ac:dyDescent="0.45">
      <c r="A264" s="20" t="str">
        <f>Calc!A264</f>
        <v>2024-04-16</v>
      </c>
      <c r="B264" t="str">
        <f>Calc!B264</f>
        <v>BOS</v>
      </c>
      <c r="C264" t="str">
        <f>Calc!C264</f>
        <v>CLE</v>
      </c>
      <c r="D264" s="25"/>
      <c r="E264" s="25"/>
      <c r="F264">
        <f>Calc!M264</f>
        <v>1500.26839934439</v>
      </c>
      <c r="G264">
        <f>Calc!N264</f>
        <v>1521.3210808926906</v>
      </c>
      <c r="H264" t="str">
        <f>IF(Calc!O264=Games!I264, Games!B264, IF(Calc!P264=Games!I264, Games!C264, ""))</f>
        <v>CLE</v>
      </c>
      <c r="I264" s="21">
        <f>MAX(Calc!O264:P264)</f>
        <v>0.50461919220907836</v>
      </c>
      <c r="J264" s="22">
        <f t="shared" si="16"/>
        <v>-101.86490559845343</v>
      </c>
      <c r="K264" s="23">
        <f t="shared" si="17"/>
        <v>0.98169236414153471</v>
      </c>
      <c r="L264" s="25"/>
      <c r="M264" s="25"/>
      <c r="N264" t="str">
        <f t="shared" si="18"/>
        <v/>
      </c>
      <c r="O264" s="24" t="str">
        <f t="shared" si="19"/>
        <v/>
      </c>
    </row>
    <row r="265" spans="1:15" x14ac:dyDescent="0.45">
      <c r="A265" s="20" t="str">
        <f>Calc!A265</f>
        <v>2024-04-16</v>
      </c>
      <c r="B265" t="str">
        <f>Calc!B265</f>
        <v>NYM</v>
      </c>
      <c r="C265" t="str">
        <f>Calc!C265</f>
        <v>PIT</v>
      </c>
      <c r="D265" s="25"/>
      <c r="E265" s="25"/>
      <c r="F265">
        <f>Calc!M265</f>
        <v>1483.2891783762693</v>
      </c>
      <c r="G265">
        <f>Calc!N265</f>
        <v>1490.342604018655</v>
      </c>
      <c r="H265" t="str">
        <f>IF(Calc!O265=Games!I265, Games!B265, IF(Calc!P265=Games!I265, Games!C265, ""))</f>
        <v>NYM</v>
      </c>
      <c r="I265" s="21">
        <f>MAX(Calc!O265:P265)</f>
        <v>0.54098706246926132</v>
      </c>
      <c r="J265" s="22">
        <f t="shared" si="16"/>
        <v>-117.85878310522197</v>
      </c>
      <c r="K265" s="23">
        <f t="shared" si="17"/>
        <v>0.84847304006797686</v>
      </c>
      <c r="L265" s="25"/>
      <c r="M265" s="25"/>
      <c r="N265" t="str">
        <f t="shared" si="18"/>
        <v/>
      </c>
      <c r="O265" s="24" t="str">
        <f t="shared" si="19"/>
        <v/>
      </c>
    </row>
    <row r="266" spans="1:15" x14ac:dyDescent="0.45">
      <c r="A266" s="20" t="str">
        <f>Calc!A266</f>
        <v>2024-04-16</v>
      </c>
      <c r="B266" t="str">
        <f>Calc!B266</f>
        <v>CHW</v>
      </c>
      <c r="C266" t="str">
        <f>Calc!C266</f>
        <v>KCR</v>
      </c>
      <c r="D266" s="25"/>
      <c r="E266" s="25"/>
      <c r="F266">
        <f>Calc!M266</f>
        <v>1426.513159308995</v>
      </c>
      <c r="G266">
        <f>Calc!N266</f>
        <v>1465.2610239810729</v>
      </c>
      <c r="H266" t="str">
        <f>IF(Calc!O266=Games!I266, Games!B266, IF(Calc!P266=Games!I266, Games!C266, ""))</f>
        <v>KCR</v>
      </c>
      <c r="I266" s="21">
        <f>MAX(Calc!O266:P266)</f>
        <v>0.5766593746755907</v>
      </c>
      <c r="J266" s="22">
        <f t="shared" si="16"/>
        <v>-136.2164035718736</v>
      </c>
      <c r="K266" s="23">
        <f t="shared" si="17"/>
        <v>0.73412597438924254</v>
      </c>
      <c r="L266" s="25"/>
      <c r="M266" s="25"/>
      <c r="N266" t="str">
        <f t="shared" si="18"/>
        <v/>
      </c>
      <c r="O266" s="24" t="str">
        <f t="shared" si="19"/>
        <v/>
      </c>
    </row>
    <row r="267" spans="1:15" x14ac:dyDescent="0.45">
      <c r="A267" s="20" t="str">
        <f>Calc!A267</f>
        <v>2024-04-16</v>
      </c>
      <c r="B267" t="str">
        <f>Calc!B267</f>
        <v>MIL</v>
      </c>
      <c r="C267" t="str">
        <f>Calc!C267</f>
        <v>SDP</v>
      </c>
      <c r="D267" s="25"/>
      <c r="E267" s="25"/>
      <c r="F267">
        <f>Calc!M267</f>
        <v>1516.6563185214643</v>
      </c>
      <c r="G267">
        <f>Calc!N267</f>
        <v>1514.2912987524817</v>
      </c>
      <c r="H267" t="str">
        <f>IF(Calc!O267=Games!I267, Games!B267, IF(Calc!P267=Games!I267, Games!C267, ""))</f>
        <v>MIL</v>
      </c>
      <c r="I267" s="21">
        <f>MAX(Calc!O267:P267)</f>
        <v>0.53711134964089213</v>
      </c>
      <c r="J267" s="22">
        <f t="shared" si="16"/>
        <v>-116.03467685461773</v>
      </c>
      <c r="K267" s="23">
        <f t="shared" si="17"/>
        <v>0.86181133701343515</v>
      </c>
      <c r="L267" s="25"/>
      <c r="M267" s="25"/>
      <c r="N267" t="str">
        <f t="shared" si="18"/>
        <v/>
      </c>
      <c r="O267" s="24" t="str">
        <f t="shared" si="19"/>
        <v/>
      </c>
    </row>
    <row r="268" spans="1:15" x14ac:dyDescent="0.45">
      <c r="A268" s="20" t="str">
        <f>Calc!A268</f>
        <v>2024-04-16</v>
      </c>
      <c r="B268" t="str">
        <f>Calc!B268</f>
        <v>HOU</v>
      </c>
      <c r="C268" t="str">
        <f>Calc!C268</f>
        <v>ATL</v>
      </c>
      <c r="D268" s="25"/>
      <c r="E268" s="25"/>
      <c r="F268">
        <f>Calc!M268</f>
        <v>1535.1961987191132</v>
      </c>
      <c r="G268">
        <f>Calc!N268</f>
        <v>1588.8399964445969</v>
      </c>
      <c r="H268" t="str">
        <f>IF(Calc!O268=Games!I268, Games!B268, IF(Calc!P268=Games!I268, Games!C268, ""))</f>
        <v>ATL</v>
      </c>
      <c r="I268" s="21">
        <f>MAX(Calc!O268:P268)</f>
        <v>0.59700013029469723</v>
      </c>
      <c r="J268" s="22">
        <f t="shared" si="16"/>
        <v>-148.13903804268196</v>
      </c>
      <c r="K268" s="23">
        <f t="shared" si="17"/>
        <v>0.67504151047064254</v>
      </c>
      <c r="L268" s="25"/>
      <c r="M268" s="25"/>
      <c r="N268" t="str">
        <f t="shared" si="18"/>
        <v/>
      </c>
      <c r="O268" s="24" t="str">
        <f t="shared" si="19"/>
        <v/>
      </c>
    </row>
    <row r="269" spans="1:15" x14ac:dyDescent="0.45">
      <c r="A269" s="20" t="str">
        <f>Calc!A269</f>
        <v>2024-04-16</v>
      </c>
      <c r="B269" t="str">
        <f>Calc!B269</f>
        <v>ARI</v>
      </c>
      <c r="C269" t="str">
        <f>Calc!C269</f>
        <v>CHC</v>
      </c>
      <c r="D269" s="25"/>
      <c r="E269" s="25"/>
      <c r="F269">
        <f>Calc!M269</f>
        <v>1516.9891876380354</v>
      </c>
      <c r="G269">
        <f>Calc!N269</f>
        <v>1510.9500841970262</v>
      </c>
      <c r="H269" t="str">
        <f>IF(Calc!O269=Games!I269, Games!B269, IF(Calc!P269=Games!I269, Games!C269, ""))</f>
        <v>ARI</v>
      </c>
      <c r="I269" s="21">
        <f>MAX(Calc!O269:P269)</f>
        <v>0.534006549003464</v>
      </c>
      <c r="J269" s="22">
        <f t="shared" si="16"/>
        <v>-114.59529052639704</v>
      </c>
      <c r="K269" s="23">
        <f t="shared" si="17"/>
        <v>0.87263620992317303</v>
      </c>
      <c r="L269" s="25"/>
      <c r="M269" s="25"/>
      <c r="N269" t="str">
        <f t="shared" si="18"/>
        <v/>
      </c>
      <c r="O269" s="24" t="str">
        <f t="shared" si="19"/>
        <v/>
      </c>
    </row>
    <row r="270" spans="1:15" x14ac:dyDescent="0.45">
      <c r="A270" s="20" t="str">
        <f>Calc!A270</f>
        <v>2024-04-16</v>
      </c>
      <c r="B270" t="str">
        <f>Calc!B270</f>
        <v>SEA</v>
      </c>
      <c r="C270" t="str">
        <f>Calc!C270</f>
        <v>CIN</v>
      </c>
      <c r="D270" s="25"/>
      <c r="E270" s="25"/>
      <c r="F270">
        <f>Calc!M270</f>
        <v>1518.2292368487947</v>
      </c>
      <c r="G270">
        <f>Calc!N270</f>
        <v>1513.6155661274754</v>
      </c>
      <c r="H270" t="str">
        <f>IF(Calc!O270=Games!I270, Games!B270, IF(Calc!P270=Games!I270, Games!C270, ""))</f>
        <v>SEA</v>
      </c>
      <c r="I270" s="21">
        <f>MAX(Calc!O270:P270)</f>
        <v>0.51787517070508837</v>
      </c>
      <c r="J270" s="22">
        <f t="shared" si="16"/>
        <v>-107.4151628868524</v>
      </c>
      <c r="K270" s="23">
        <f t="shared" si="17"/>
        <v>0.93096726116159889</v>
      </c>
      <c r="L270" s="25"/>
      <c r="M270" s="25"/>
      <c r="N270" t="str">
        <f t="shared" si="18"/>
        <v/>
      </c>
      <c r="O270" s="24" t="str">
        <f t="shared" si="19"/>
        <v/>
      </c>
    </row>
    <row r="271" spans="1:15" x14ac:dyDescent="0.45">
      <c r="A271" s="20" t="str">
        <f>Calc!A271</f>
        <v>2024-04-16</v>
      </c>
      <c r="B271" t="str">
        <f>Calc!B271</f>
        <v>OAK</v>
      </c>
      <c r="C271" t="str">
        <f>Calc!C271</f>
        <v>STL</v>
      </c>
      <c r="D271" s="25"/>
      <c r="E271" s="25"/>
      <c r="F271">
        <f>Calc!M271</f>
        <v>1410.609331202211</v>
      </c>
      <c r="G271">
        <f>Calc!N271</f>
        <v>1507.9516916859375</v>
      </c>
      <c r="H271" t="str">
        <f>IF(Calc!O271=Games!I271, Games!B271, IF(Calc!P271=Games!I271, Games!C271, ""))</f>
        <v>STL</v>
      </c>
      <c r="I271" s="21">
        <f>MAX(Calc!O271:P271)</f>
        <v>0.63342739062837405</v>
      </c>
      <c r="J271" s="22">
        <f t="shared" si="16"/>
        <v>-172.79725064951992</v>
      </c>
      <c r="K271" s="23">
        <f t="shared" si="17"/>
        <v>0.57871291136933278</v>
      </c>
      <c r="L271" s="25"/>
      <c r="M271" s="25"/>
      <c r="N271" t="str">
        <f t="shared" si="18"/>
        <v/>
      </c>
      <c r="O271" s="24" t="str">
        <f t="shared" si="19"/>
        <v/>
      </c>
    </row>
    <row r="272" spans="1:15" x14ac:dyDescent="0.45">
      <c r="A272" s="20" t="str">
        <f>Calc!A272</f>
        <v>2024-04-16</v>
      </c>
      <c r="B272" t="str">
        <f>Calc!B272</f>
        <v>LAD</v>
      </c>
      <c r="C272" t="str">
        <f>Calc!C272</f>
        <v>WAS</v>
      </c>
      <c r="D272" s="25"/>
      <c r="E272" s="25"/>
      <c r="F272">
        <f>Calc!M272</f>
        <v>1596.6514930600529</v>
      </c>
      <c r="G272">
        <f>Calc!N272</f>
        <v>1420.7057667976087</v>
      </c>
      <c r="H272" t="str">
        <f>IF(Calc!O272=Games!I272, Games!B272, IF(Calc!P272=Games!I272, Games!C272, ""))</f>
        <v>LAD</v>
      </c>
      <c r="I272" s="21">
        <f>MAX(Calc!O272:P272)</f>
        <v>0.75489965960195948</v>
      </c>
      <c r="J272" s="22">
        <f t="shared" si="16"/>
        <v>-307.99616939577066</v>
      </c>
      <c r="K272" s="23">
        <f t="shared" si="17"/>
        <v>0.32467936272123382</v>
      </c>
      <c r="L272" s="25"/>
      <c r="M272" s="25"/>
      <c r="N272" t="str">
        <f t="shared" si="18"/>
        <v/>
      </c>
      <c r="O272" s="24" t="str">
        <f t="shared" si="19"/>
        <v/>
      </c>
    </row>
    <row r="273" spans="1:15" x14ac:dyDescent="0.45">
      <c r="A273" s="20" t="str">
        <f>Calc!A273</f>
        <v>2024-04-17</v>
      </c>
      <c r="B273" t="str">
        <f>Calc!B273</f>
        <v>MIA</v>
      </c>
      <c r="C273" t="str">
        <f>Calc!C273</f>
        <v>SFG</v>
      </c>
      <c r="D273" s="25"/>
      <c r="E273" s="25"/>
      <c r="F273">
        <f>Calc!M273</f>
        <v>1453.0099819148713</v>
      </c>
      <c r="G273">
        <f>Calc!N273</f>
        <v>1491.6063482058917</v>
      </c>
      <c r="H273" t="str">
        <f>IF(Calc!O273=Games!I273, Games!B273, IF(Calc!P273=Games!I273, Games!C273, ""))</f>
        <v>SFG</v>
      </c>
      <c r="I273" s="21">
        <f>MAX(Calc!O273:P273)</f>
        <v>0.53244145243518448</v>
      </c>
      <c r="J273" s="22">
        <f t="shared" si="16"/>
        <v>-113.87695834207256</v>
      </c>
      <c r="K273" s="23">
        <f t="shared" si="17"/>
        <v>0.87814077102070232</v>
      </c>
      <c r="L273" s="25"/>
      <c r="M273" s="25"/>
      <c r="N273" t="str">
        <f t="shared" si="18"/>
        <v/>
      </c>
      <c r="O273" s="24" t="str">
        <f t="shared" si="19"/>
        <v/>
      </c>
    </row>
    <row r="274" spans="1:15" x14ac:dyDescent="0.45">
      <c r="A274" s="20" t="str">
        <f>Calc!A274</f>
        <v>2024-04-17</v>
      </c>
      <c r="B274" t="str">
        <f>Calc!B274</f>
        <v>BAL</v>
      </c>
      <c r="C274" t="str">
        <f>Calc!C274</f>
        <v>MIN</v>
      </c>
      <c r="D274" s="25"/>
      <c r="E274" s="25"/>
      <c r="F274">
        <f>Calc!M274</f>
        <v>1527.1786991040578</v>
      </c>
      <c r="G274">
        <f>Calc!N274</f>
        <v>1539.5424706464416</v>
      </c>
      <c r="H274" t="str">
        <f>IF(Calc!O274=Games!I274, Games!B274, IF(Calc!P274=Games!I274, Games!C274, ""))</f>
        <v>MIN</v>
      </c>
      <c r="I274" s="21">
        <f>MAX(Calc!O274:P274)</f>
        <v>0.50691582544274749</v>
      </c>
      <c r="J274" s="22">
        <f t="shared" si="16"/>
        <v>-102.80512975252444</v>
      </c>
      <c r="K274" s="23">
        <f t="shared" si="17"/>
        <v>0.97271410717269635</v>
      </c>
      <c r="L274" s="25"/>
      <c r="M274" s="25"/>
      <c r="N274" t="str">
        <f t="shared" si="18"/>
        <v/>
      </c>
      <c r="O274" s="24" t="str">
        <f t="shared" si="19"/>
        <v/>
      </c>
    </row>
    <row r="275" spans="1:15" x14ac:dyDescent="0.45">
      <c r="A275" s="20" t="str">
        <f>Calc!A275</f>
        <v>2024-04-17</v>
      </c>
      <c r="B275" t="str">
        <f>Calc!B275</f>
        <v>NYM</v>
      </c>
      <c r="C275" t="str">
        <f>Calc!C275</f>
        <v>PIT</v>
      </c>
      <c r="D275" s="25"/>
      <c r="E275" s="25"/>
      <c r="F275">
        <f>Calc!M275</f>
        <v>1483.2891783762693</v>
      </c>
      <c r="G275">
        <f>Calc!N275</f>
        <v>1490.342604018655</v>
      </c>
      <c r="H275" t="str">
        <f>IF(Calc!O275=Games!I275, Games!B275, IF(Calc!P275=Games!I275, Games!C275, ""))</f>
        <v>NYM</v>
      </c>
      <c r="I275" s="21">
        <f>MAX(Calc!O275:P275)</f>
        <v>0.54098706246926132</v>
      </c>
      <c r="J275" s="22">
        <f t="shared" si="16"/>
        <v>-117.85878310522197</v>
      </c>
      <c r="K275" s="23">
        <f t="shared" si="17"/>
        <v>0.84847304006797686</v>
      </c>
      <c r="L275" s="25"/>
      <c r="M275" s="25"/>
      <c r="N275" t="str">
        <f t="shared" si="18"/>
        <v/>
      </c>
      <c r="O275" s="24" t="str">
        <f t="shared" si="19"/>
        <v/>
      </c>
    </row>
    <row r="276" spans="1:15" x14ac:dyDescent="0.45">
      <c r="A276" s="20" t="str">
        <f>Calc!A276</f>
        <v>2024-04-17</v>
      </c>
      <c r="B276" t="str">
        <f>Calc!B276</f>
        <v>DET</v>
      </c>
      <c r="C276" t="str">
        <f>Calc!C276</f>
        <v>TEX</v>
      </c>
      <c r="D276" s="25"/>
      <c r="E276" s="25"/>
      <c r="F276">
        <f>Calc!M276</f>
        <v>1481.7589766686021</v>
      </c>
      <c r="G276">
        <f>Calc!N276</f>
        <v>1534.4506247578865</v>
      </c>
      <c r="H276" t="str">
        <f>IF(Calc!O276=Games!I276, Games!B276, IF(Calc!P276=Games!I276, Games!C276, ""))</f>
        <v>TEX</v>
      </c>
      <c r="I276" s="21">
        <f>MAX(Calc!O276:P276)</f>
        <v>0.57141895254025477</v>
      </c>
      <c r="J276" s="22">
        <f t="shared" si="16"/>
        <v>-133.32809650056345</v>
      </c>
      <c r="K276" s="23">
        <f t="shared" si="17"/>
        <v>0.7500294583413436</v>
      </c>
      <c r="L276" s="25"/>
      <c r="M276" s="25"/>
      <c r="N276" t="str">
        <f t="shared" si="18"/>
        <v/>
      </c>
      <c r="O276" s="24" t="str">
        <f t="shared" si="19"/>
        <v/>
      </c>
    </row>
    <row r="277" spans="1:15" x14ac:dyDescent="0.45">
      <c r="A277" s="20" t="str">
        <f>Calc!A277</f>
        <v>2024-04-17</v>
      </c>
      <c r="B277" t="str">
        <f>Calc!B277</f>
        <v>MIL</v>
      </c>
      <c r="C277" t="str">
        <f>Calc!C277</f>
        <v>SDP</v>
      </c>
      <c r="D277" s="25"/>
      <c r="E277" s="25"/>
      <c r="F277">
        <f>Calc!M277</f>
        <v>1516.6563185214643</v>
      </c>
      <c r="G277">
        <f>Calc!N277</f>
        <v>1514.2912987524817</v>
      </c>
      <c r="H277" t="str">
        <f>IF(Calc!O277=Games!I277, Games!B277, IF(Calc!P277=Games!I277, Games!C277, ""))</f>
        <v>MIL</v>
      </c>
      <c r="I277" s="21">
        <f>MAX(Calc!O277:P277)</f>
        <v>0.53711134964089213</v>
      </c>
      <c r="J277" s="22">
        <f t="shared" si="16"/>
        <v>-116.03467685461773</v>
      </c>
      <c r="K277" s="23">
        <f t="shared" si="17"/>
        <v>0.86181133701343515</v>
      </c>
      <c r="L277" s="25"/>
      <c r="M277" s="25"/>
      <c r="N277" t="str">
        <f t="shared" si="18"/>
        <v/>
      </c>
      <c r="O277" s="24" t="str">
        <f t="shared" si="19"/>
        <v/>
      </c>
    </row>
    <row r="278" spans="1:15" x14ac:dyDescent="0.45">
      <c r="A278" s="20" t="str">
        <f>Calc!A278</f>
        <v>2024-04-17</v>
      </c>
      <c r="B278" t="str">
        <f>Calc!B278</f>
        <v>HOU</v>
      </c>
      <c r="C278" t="str">
        <f>Calc!C278</f>
        <v>ATL</v>
      </c>
      <c r="D278" s="25"/>
      <c r="E278" s="25"/>
      <c r="F278">
        <f>Calc!M278</f>
        <v>1535.1961987191132</v>
      </c>
      <c r="G278">
        <f>Calc!N278</f>
        <v>1588.8399964445969</v>
      </c>
      <c r="H278" t="str">
        <f>IF(Calc!O278=Games!I278, Games!B278, IF(Calc!P278=Games!I278, Games!C278, ""))</f>
        <v>ATL</v>
      </c>
      <c r="I278" s="21">
        <f>MAX(Calc!O278:P278)</f>
        <v>0.59700013029469723</v>
      </c>
      <c r="J278" s="22">
        <f t="shared" si="16"/>
        <v>-148.13903804268196</v>
      </c>
      <c r="K278" s="23">
        <f t="shared" si="17"/>
        <v>0.67504151047064254</v>
      </c>
      <c r="L278" s="25"/>
      <c r="M278" s="25"/>
      <c r="N278" t="str">
        <f t="shared" si="18"/>
        <v/>
      </c>
      <c r="O278" s="24" t="str">
        <f t="shared" si="19"/>
        <v/>
      </c>
    </row>
    <row r="279" spans="1:15" x14ac:dyDescent="0.45">
      <c r="A279" s="20" t="str">
        <f>Calc!A279</f>
        <v>2024-04-17</v>
      </c>
      <c r="B279" t="str">
        <f>Calc!B279</f>
        <v>CHW</v>
      </c>
      <c r="C279" t="str">
        <f>Calc!C279</f>
        <v>KCR</v>
      </c>
      <c r="D279" s="25"/>
      <c r="E279" s="25"/>
      <c r="F279">
        <f>Calc!M279</f>
        <v>1426.513159308995</v>
      </c>
      <c r="G279">
        <f>Calc!N279</f>
        <v>1465.2610239810729</v>
      </c>
      <c r="H279" t="str">
        <f>IF(Calc!O279=Games!I279, Games!B279, IF(Calc!P279=Games!I279, Games!C279, ""))</f>
        <v>KCR</v>
      </c>
      <c r="I279" s="21">
        <f>MAX(Calc!O279:P279)</f>
        <v>0.5766593746755907</v>
      </c>
      <c r="J279" s="22">
        <f t="shared" si="16"/>
        <v>-136.2164035718736</v>
      </c>
      <c r="K279" s="23">
        <f t="shared" si="17"/>
        <v>0.73412597438924254</v>
      </c>
      <c r="L279" s="25"/>
      <c r="M279" s="25"/>
      <c r="N279" t="str">
        <f t="shared" si="18"/>
        <v/>
      </c>
      <c r="O279" s="24" t="str">
        <f t="shared" si="19"/>
        <v/>
      </c>
    </row>
    <row r="280" spans="1:15" x14ac:dyDescent="0.45">
      <c r="A280" s="20" t="str">
        <f>Calc!A280</f>
        <v>2024-04-17</v>
      </c>
      <c r="B280" t="str">
        <f>Calc!B280</f>
        <v>TOR</v>
      </c>
      <c r="C280" t="str">
        <f>Calc!C280</f>
        <v>NYY</v>
      </c>
      <c r="D280" s="25"/>
      <c r="E280" s="25"/>
      <c r="F280">
        <f>Calc!M280</f>
        <v>1536.86484917293</v>
      </c>
      <c r="G280">
        <f>Calc!N280</f>
        <v>1562.9327852564061</v>
      </c>
      <c r="H280" t="str">
        <f>IF(Calc!O280=Games!I280, Games!B280, IF(Calc!P280=Games!I280, Games!C280, ""))</f>
        <v>NYY</v>
      </c>
      <c r="I280" s="21">
        <f>MAX(Calc!O280:P280)</f>
        <v>0.54020696909248567</v>
      </c>
      <c r="J280" s="22">
        <f t="shared" si="16"/>
        <v>-117.48915985661085</v>
      </c>
      <c r="K280" s="23">
        <f t="shared" si="17"/>
        <v>0.85114235323535015</v>
      </c>
      <c r="L280" s="25"/>
      <c r="M280" s="25"/>
      <c r="N280" t="str">
        <f t="shared" si="18"/>
        <v/>
      </c>
      <c r="O280" s="24" t="str">
        <f t="shared" si="19"/>
        <v/>
      </c>
    </row>
    <row r="281" spans="1:15" x14ac:dyDescent="0.45">
      <c r="A281" s="20" t="str">
        <f>Calc!A281</f>
        <v>2024-04-17</v>
      </c>
      <c r="B281" t="str">
        <f>Calc!B281</f>
        <v>LAD</v>
      </c>
      <c r="C281" t="str">
        <f>Calc!C281</f>
        <v>WAS</v>
      </c>
      <c r="D281" s="25"/>
      <c r="E281" s="25"/>
      <c r="F281">
        <f>Calc!M281</f>
        <v>1596.6514930600529</v>
      </c>
      <c r="G281">
        <f>Calc!N281</f>
        <v>1420.7057667976087</v>
      </c>
      <c r="H281" t="str">
        <f>IF(Calc!O281=Games!I281, Games!B281, IF(Calc!P281=Games!I281, Games!C281, ""))</f>
        <v>LAD</v>
      </c>
      <c r="I281" s="21">
        <f>MAX(Calc!O281:P281)</f>
        <v>0.75489965960195948</v>
      </c>
      <c r="J281" s="22">
        <f t="shared" si="16"/>
        <v>-307.99616939577066</v>
      </c>
      <c r="K281" s="23">
        <f t="shared" si="17"/>
        <v>0.32467936272123382</v>
      </c>
      <c r="L281" s="25"/>
      <c r="M281" s="25"/>
      <c r="N281" t="str">
        <f t="shared" si="18"/>
        <v/>
      </c>
      <c r="O281" s="24" t="str">
        <f t="shared" si="19"/>
        <v/>
      </c>
    </row>
    <row r="282" spans="1:15" x14ac:dyDescent="0.45">
      <c r="A282" s="20" t="str">
        <f>Calc!A282</f>
        <v>2024-04-17</v>
      </c>
      <c r="B282" t="str">
        <f>Calc!B282</f>
        <v>OAK</v>
      </c>
      <c r="C282" t="str">
        <f>Calc!C282</f>
        <v>STL</v>
      </c>
      <c r="D282" s="25"/>
      <c r="E282" s="25"/>
      <c r="F282">
        <f>Calc!M282</f>
        <v>1410.609331202211</v>
      </c>
      <c r="G282">
        <f>Calc!N282</f>
        <v>1507.9516916859375</v>
      </c>
      <c r="H282" t="str">
        <f>IF(Calc!O282=Games!I282, Games!B282, IF(Calc!P282=Games!I282, Games!C282, ""))</f>
        <v>STL</v>
      </c>
      <c r="I282" s="21">
        <f>MAX(Calc!O282:P282)</f>
        <v>0.63342739062837405</v>
      </c>
      <c r="J282" s="22">
        <f t="shared" si="16"/>
        <v>-172.79725064951992</v>
      </c>
      <c r="K282" s="23">
        <f t="shared" si="17"/>
        <v>0.57871291136933278</v>
      </c>
      <c r="L282" s="25"/>
      <c r="M282" s="25"/>
      <c r="N282" t="str">
        <f t="shared" si="18"/>
        <v/>
      </c>
      <c r="O282" s="24" t="str">
        <f t="shared" si="19"/>
        <v/>
      </c>
    </row>
    <row r="283" spans="1:15" x14ac:dyDescent="0.45">
      <c r="A283" s="20" t="str">
        <f>Calc!A283</f>
        <v>2024-04-17</v>
      </c>
      <c r="B283" t="str">
        <f>Calc!B283</f>
        <v>ARI</v>
      </c>
      <c r="C283" t="str">
        <f>Calc!C283</f>
        <v>CHC</v>
      </c>
      <c r="D283" s="25"/>
      <c r="E283" s="25"/>
      <c r="F283">
        <f>Calc!M283</f>
        <v>1516.9891876380354</v>
      </c>
      <c r="G283">
        <f>Calc!N283</f>
        <v>1510.9500841970262</v>
      </c>
      <c r="H283" t="str">
        <f>IF(Calc!O283=Games!I283, Games!B283, IF(Calc!P283=Games!I283, Games!C283, ""))</f>
        <v>ARI</v>
      </c>
      <c r="I283" s="21">
        <f>MAX(Calc!O283:P283)</f>
        <v>0.534006549003464</v>
      </c>
      <c r="J283" s="22">
        <f t="shared" si="16"/>
        <v>-114.59529052639704</v>
      </c>
      <c r="K283" s="23">
        <f t="shared" si="17"/>
        <v>0.87263620992317303</v>
      </c>
      <c r="L283" s="25"/>
      <c r="M283" s="25"/>
      <c r="N283" t="str">
        <f t="shared" si="18"/>
        <v/>
      </c>
      <c r="O283" s="24" t="str">
        <f t="shared" si="19"/>
        <v/>
      </c>
    </row>
    <row r="284" spans="1:15" x14ac:dyDescent="0.45">
      <c r="A284" s="20" t="str">
        <f>Calc!A284</f>
        <v>2024-04-17</v>
      </c>
      <c r="B284" t="str">
        <f>Calc!B284</f>
        <v>SEA</v>
      </c>
      <c r="C284" t="str">
        <f>Calc!C284</f>
        <v>CIN</v>
      </c>
      <c r="D284" s="25"/>
      <c r="E284" s="25"/>
      <c r="F284">
        <f>Calc!M284</f>
        <v>1518.2292368487947</v>
      </c>
      <c r="G284">
        <f>Calc!N284</f>
        <v>1513.6155661274754</v>
      </c>
      <c r="H284" t="str">
        <f>IF(Calc!O284=Games!I284, Games!B284, IF(Calc!P284=Games!I284, Games!C284, ""))</f>
        <v>SEA</v>
      </c>
      <c r="I284" s="21">
        <f>MAX(Calc!O284:P284)</f>
        <v>0.51787517070508837</v>
      </c>
      <c r="J284" s="22">
        <f t="shared" si="16"/>
        <v>-107.4151628868524</v>
      </c>
      <c r="K284" s="23">
        <f t="shared" si="17"/>
        <v>0.93096726116159889</v>
      </c>
      <c r="L284" s="25"/>
      <c r="M284" s="25"/>
      <c r="N284" t="str">
        <f t="shared" si="18"/>
        <v/>
      </c>
      <c r="O284" s="24" t="str">
        <f t="shared" si="19"/>
        <v/>
      </c>
    </row>
    <row r="285" spans="1:15" x14ac:dyDescent="0.45">
      <c r="A285" s="20" t="str">
        <f>Calc!A285</f>
        <v>2024-04-17</v>
      </c>
      <c r="B285" t="str">
        <f>Calc!B285</f>
        <v>PHI</v>
      </c>
      <c r="C285" t="str">
        <f>Calc!C285</f>
        <v>COL</v>
      </c>
      <c r="D285" s="25"/>
      <c r="E285" s="25"/>
      <c r="F285">
        <f>Calc!M285</f>
        <v>1516.0751994709906</v>
      </c>
      <c r="G285">
        <f>Calc!N285</f>
        <v>1405.4006829938121</v>
      </c>
      <c r="H285" t="str">
        <f>IF(Calc!O285=Games!I285, Games!B285, IF(Calc!P285=Games!I285, Games!C285, ""))</f>
        <v>PHI</v>
      </c>
      <c r="I285" s="21">
        <f>MAX(Calc!O285:P285)</f>
        <v>0.69646908040848765</v>
      </c>
      <c r="J285" s="22">
        <f t="shared" si="16"/>
        <v>-229.45572772150734</v>
      </c>
      <c r="K285" s="23">
        <f t="shared" si="17"/>
        <v>0.43581391928194085</v>
      </c>
      <c r="L285" s="25"/>
      <c r="M285" s="25"/>
      <c r="N285" t="str">
        <f t="shared" si="18"/>
        <v/>
      </c>
      <c r="O285" s="24" t="str">
        <f t="shared" si="19"/>
        <v/>
      </c>
    </row>
    <row r="286" spans="1:15" x14ac:dyDescent="0.45">
      <c r="A286" s="20" t="str">
        <f>Calc!A286</f>
        <v>2024-04-17</v>
      </c>
      <c r="B286" t="str">
        <f>Calc!B286</f>
        <v>TBR</v>
      </c>
      <c r="C286" t="str">
        <f>Calc!C286</f>
        <v>LAA</v>
      </c>
      <c r="D286" s="25"/>
      <c r="E286" s="25"/>
      <c r="F286">
        <f>Calc!M286</f>
        <v>1528.0229512954211</v>
      </c>
      <c r="G286">
        <f>Calc!N286</f>
        <v>1486.8682858001625</v>
      </c>
      <c r="H286" t="str">
        <f>IF(Calc!O286=Games!I286, Games!B286, IF(Calc!P286=Games!I286, Games!C286, ""))</f>
        <v>TBR</v>
      </c>
      <c r="I286" s="21">
        <f>MAX(Calc!O286:P286)</f>
        <v>0.62111303046699284</v>
      </c>
      <c r="J286" s="22">
        <f t="shared" si="16"/>
        <v>-163.93095577621438</v>
      </c>
      <c r="K286" s="23">
        <f t="shared" si="17"/>
        <v>0.61001291383008904</v>
      </c>
      <c r="L286" s="25"/>
      <c r="M286" s="25"/>
      <c r="N286" t="str">
        <f t="shared" si="18"/>
        <v/>
      </c>
      <c r="O286" s="24" t="str">
        <f t="shared" si="19"/>
        <v/>
      </c>
    </row>
    <row r="287" spans="1:15" x14ac:dyDescent="0.45">
      <c r="A287" s="20" t="str">
        <f>Calc!A287</f>
        <v>2024-04-17</v>
      </c>
      <c r="B287" t="str">
        <f>Calc!B287</f>
        <v>BOS</v>
      </c>
      <c r="C287" t="str">
        <f>Calc!C287</f>
        <v>CLE</v>
      </c>
      <c r="D287" s="25"/>
      <c r="E287" s="25"/>
      <c r="F287">
        <f>Calc!M287</f>
        <v>1500.26839934439</v>
      </c>
      <c r="G287">
        <f>Calc!N287</f>
        <v>1521.3210808926906</v>
      </c>
      <c r="H287" t="str">
        <f>IF(Calc!O287=Games!I287, Games!B287, IF(Calc!P287=Games!I287, Games!C287, ""))</f>
        <v>CLE</v>
      </c>
      <c r="I287" s="21">
        <f>MAX(Calc!O287:P287)</f>
        <v>0.50461919220907836</v>
      </c>
      <c r="J287" s="22">
        <f t="shared" si="16"/>
        <v>-101.86490559845343</v>
      </c>
      <c r="K287" s="23">
        <f t="shared" si="17"/>
        <v>0.98169236414153471</v>
      </c>
      <c r="L287" s="25"/>
      <c r="M287" s="25"/>
      <c r="N287" t="str">
        <f t="shared" si="18"/>
        <v/>
      </c>
      <c r="O287" s="24" t="str">
        <f t="shared" si="19"/>
        <v/>
      </c>
    </row>
    <row r="288" spans="1:15" x14ac:dyDescent="0.45">
      <c r="A288" s="20" t="str">
        <f>Calc!A288</f>
        <v>2024-04-18</v>
      </c>
      <c r="B288" t="str">
        <f>Calc!B288</f>
        <v>TBR</v>
      </c>
      <c r="C288" t="str">
        <f>Calc!C288</f>
        <v>LAA</v>
      </c>
      <c r="D288" s="25"/>
      <c r="E288" s="25"/>
      <c r="F288">
        <f>Calc!M288</f>
        <v>1528.0229512954211</v>
      </c>
      <c r="G288">
        <f>Calc!N288</f>
        <v>1486.8682858001625</v>
      </c>
      <c r="H288" t="str">
        <f>IF(Calc!O288=Games!I288, Games!B288, IF(Calc!P288=Games!I288, Games!C288, ""))</f>
        <v>TBR</v>
      </c>
      <c r="I288" s="21">
        <f>MAX(Calc!O288:P288)</f>
        <v>0.62111303046699284</v>
      </c>
      <c r="J288" s="22">
        <f t="shared" si="16"/>
        <v>-163.93095577621438</v>
      </c>
      <c r="K288" s="23">
        <f t="shared" si="17"/>
        <v>0.61001291383008904</v>
      </c>
      <c r="L288" s="25"/>
      <c r="M288" s="25"/>
      <c r="N288" t="str">
        <f t="shared" si="18"/>
        <v/>
      </c>
      <c r="O288" s="24" t="str">
        <f t="shared" si="19"/>
        <v/>
      </c>
    </row>
    <row r="289" spans="1:15" x14ac:dyDescent="0.45">
      <c r="A289" s="20" t="str">
        <f>Calc!A289</f>
        <v>2024-04-18</v>
      </c>
      <c r="B289" t="str">
        <f>Calc!B289</f>
        <v>DET</v>
      </c>
      <c r="C289" t="str">
        <f>Calc!C289</f>
        <v>TEX</v>
      </c>
      <c r="D289" s="25"/>
      <c r="E289" s="25"/>
      <c r="F289">
        <f>Calc!M289</f>
        <v>1481.7589766686021</v>
      </c>
      <c r="G289">
        <f>Calc!N289</f>
        <v>1534.4506247578865</v>
      </c>
      <c r="H289" t="str">
        <f>IF(Calc!O289=Games!I289, Games!B289, IF(Calc!P289=Games!I289, Games!C289, ""))</f>
        <v>TEX</v>
      </c>
      <c r="I289" s="21">
        <f>MAX(Calc!O289:P289)</f>
        <v>0.57141895254025477</v>
      </c>
      <c r="J289" s="22">
        <f t="shared" si="16"/>
        <v>-133.32809650056345</v>
      </c>
      <c r="K289" s="23">
        <f t="shared" si="17"/>
        <v>0.7500294583413436</v>
      </c>
      <c r="L289" s="25"/>
      <c r="M289" s="25"/>
      <c r="N289" t="str">
        <f t="shared" si="18"/>
        <v/>
      </c>
      <c r="O289" s="24" t="str">
        <f t="shared" si="19"/>
        <v/>
      </c>
    </row>
    <row r="290" spans="1:15" x14ac:dyDescent="0.45">
      <c r="A290" s="20" t="str">
        <f>Calc!A290</f>
        <v>2024-04-18</v>
      </c>
      <c r="B290" t="str">
        <f>Calc!B290</f>
        <v>BOS</v>
      </c>
      <c r="C290" t="str">
        <f>Calc!C290</f>
        <v>CLE</v>
      </c>
      <c r="D290" s="25"/>
      <c r="E290" s="25"/>
      <c r="F290">
        <f>Calc!M290</f>
        <v>1500.26839934439</v>
      </c>
      <c r="G290">
        <f>Calc!N290</f>
        <v>1521.3210808926906</v>
      </c>
      <c r="H290" t="str">
        <f>IF(Calc!O290=Games!I290, Games!B290, IF(Calc!P290=Games!I290, Games!C290, ""))</f>
        <v>CLE</v>
      </c>
      <c r="I290" s="21">
        <f>MAX(Calc!O290:P290)</f>
        <v>0.50461919220907836</v>
      </c>
      <c r="J290" s="22">
        <f t="shared" si="16"/>
        <v>-101.86490559845343</v>
      </c>
      <c r="K290" s="23">
        <f t="shared" si="17"/>
        <v>0.98169236414153471</v>
      </c>
      <c r="L290" s="25"/>
      <c r="M290" s="25"/>
      <c r="N290" t="str">
        <f t="shared" si="18"/>
        <v/>
      </c>
      <c r="O290" s="24" t="str">
        <f t="shared" si="19"/>
        <v/>
      </c>
    </row>
    <row r="291" spans="1:15" x14ac:dyDescent="0.45">
      <c r="A291" s="20" t="str">
        <f>Calc!A291</f>
        <v>2024-04-18</v>
      </c>
      <c r="B291" t="str">
        <f>Calc!B291</f>
        <v>CHC</v>
      </c>
      <c r="C291" t="str">
        <f>Calc!C291</f>
        <v>MIA</v>
      </c>
      <c r="D291" s="25"/>
      <c r="E291" s="25"/>
      <c r="F291">
        <f>Calc!M291</f>
        <v>1529.9566441509314</v>
      </c>
      <c r="G291">
        <f>Calc!N291</f>
        <v>1484.370768699393</v>
      </c>
      <c r="H291" t="str">
        <f>IF(Calc!O291=Games!I291, Games!B291, IF(Calc!P291=Games!I291, Games!C291, ""))</f>
        <v>CHC</v>
      </c>
      <c r="I291" s="21">
        <f>MAX(Calc!O291:P291)</f>
        <v>0.58752245811099879</v>
      </c>
      <c r="J291" s="22">
        <f t="shared" si="16"/>
        <v>-142.4374416653944</v>
      </c>
      <c r="K291" s="23">
        <f t="shared" si="17"/>
        <v>0.70206259555625883</v>
      </c>
      <c r="L291" s="25"/>
      <c r="M291" s="25"/>
      <c r="N291" t="str">
        <f t="shared" si="18"/>
        <v/>
      </c>
      <c r="O291" s="24" t="str">
        <f t="shared" si="19"/>
        <v/>
      </c>
    </row>
    <row r="292" spans="1:15" x14ac:dyDescent="0.45">
      <c r="A292" s="20" t="str">
        <f>Calc!A292</f>
        <v>2024-04-18</v>
      </c>
      <c r="B292" t="str">
        <f>Calc!B292</f>
        <v>SFG</v>
      </c>
      <c r="C292" t="str">
        <f>Calc!C292</f>
        <v>ARI</v>
      </c>
      <c r="D292" s="25"/>
      <c r="E292" s="25"/>
      <c r="F292">
        <f>Calc!M292</f>
        <v>1506.8907435815931</v>
      </c>
      <c r="G292">
        <f>Calc!N292</f>
        <v>1515.1384034374826</v>
      </c>
      <c r="H292" t="str">
        <f>IF(Calc!O292=Games!I292, Games!B292, IF(Calc!P292=Games!I292, Games!C292, ""))</f>
        <v>SFG</v>
      </c>
      <c r="I292" s="21">
        <f>MAX(Calc!O292:P292)</f>
        <v>0.54438289240432525</v>
      </c>
      <c r="J292" s="22">
        <f t="shared" si="16"/>
        <v>-119.48253990660582</v>
      </c>
      <c r="K292" s="23">
        <f t="shared" si="17"/>
        <v>0.83694236897010676</v>
      </c>
      <c r="L292" s="25"/>
      <c r="M292" s="25"/>
      <c r="N292" t="str">
        <f t="shared" si="18"/>
        <v/>
      </c>
      <c r="O292" s="24" t="str">
        <f t="shared" si="19"/>
        <v/>
      </c>
    </row>
    <row r="293" spans="1:15" x14ac:dyDescent="0.45">
      <c r="A293" s="20" t="str">
        <f>Calc!A293</f>
        <v>2024-04-19</v>
      </c>
      <c r="B293" t="str">
        <f>Calc!B293</f>
        <v>CHC</v>
      </c>
      <c r="C293" t="str">
        <f>Calc!C293</f>
        <v>MIA</v>
      </c>
      <c r="D293" s="25"/>
      <c r="E293" s="25"/>
      <c r="F293">
        <f>Calc!M293</f>
        <v>1529.9566441509314</v>
      </c>
      <c r="G293">
        <f>Calc!N293</f>
        <v>1484.370768699393</v>
      </c>
      <c r="H293" t="str">
        <f>IF(Calc!O293=Games!I293, Games!B293, IF(Calc!P293=Games!I293, Games!C293, ""))</f>
        <v>CHC</v>
      </c>
      <c r="I293" s="21">
        <f>MAX(Calc!O293:P293)</f>
        <v>0.58752245811099879</v>
      </c>
      <c r="J293" s="22">
        <f t="shared" si="16"/>
        <v>-142.4374416653944</v>
      </c>
      <c r="K293" s="23">
        <f t="shared" si="17"/>
        <v>0.70206259555625883</v>
      </c>
      <c r="L293" s="25"/>
      <c r="M293" s="25"/>
      <c r="N293" t="str">
        <f t="shared" si="18"/>
        <v/>
      </c>
      <c r="O293" s="24" t="str">
        <f t="shared" si="19"/>
        <v/>
      </c>
    </row>
    <row r="294" spans="1:15" x14ac:dyDescent="0.45">
      <c r="A294" s="20" t="str">
        <f>Calc!A294</f>
        <v>2024-04-19</v>
      </c>
      <c r="B294" t="str">
        <f>Calc!B294</f>
        <v>CIN</v>
      </c>
      <c r="C294" t="str">
        <f>Calc!C294</f>
        <v>LAA</v>
      </c>
      <c r="D294" s="25"/>
      <c r="E294" s="25"/>
      <c r="F294">
        <f>Calc!M294</f>
        <v>1493.1662146218293</v>
      </c>
      <c r="G294">
        <f>Calc!N294</f>
        <v>1486.8682858001625</v>
      </c>
      <c r="H294" t="str">
        <f>IF(Calc!O294=Games!I294, Games!B294, IF(Calc!P294=Games!I294, Games!C294, ""))</f>
        <v>CIN</v>
      </c>
      <c r="I294" s="21">
        <f>MAX(Calc!O294:P294)</f>
        <v>0.50211801112199361</v>
      </c>
      <c r="J294" s="22">
        <f t="shared" si="16"/>
        <v>-100.85080849249704</v>
      </c>
      <c r="K294" s="23">
        <f t="shared" si="17"/>
        <v>0.99156369190079097</v>
      </c>
      <c r="L294" s="25"/>
      <c r="M294" s="25"/>
      <c r="N294" t="str">
        <f t="shared" si="18"/>
        <v/>
      </c>
      <c r="O294" s="24" t="str">
        <f t="shared" si="19"/>
        <v/>
      </c>
    </row>
    <row r="295" spans="1:15" x14ac:dyDescent="0.45">
      <c r="A295" s="20" t="str">
        <f>Calc!A295</f>
        <v>2024-04-19</v>
      </c>
      <c r="B295" t="str">
        <f>Calc!B295</f>
        <v>PIT</v>
      </c>
      <c r="C295" t="str">
        <f>Calc!C295</f>
        <v>BOS</v>
      </c>
      <c r="D295" s="25"/>
      <c r="E295" s="25"/>
      <c r="F295">
        <f>Calc!M295</f>
        <v>1464.4120897083565</v>
      </c>
      <c r="G295">
        <f>Calc!N295</f>
        <v>1518.233689676287</v>
      </c>
      <c r="H295" t="str">
        <f>IF(Calc!O295=Games!I295, Games!B295, IF(Calc!P295=Games!I295, Games!C295, ""))</f>
        <v>BOS</v>
      </c>
      <c r="I295" s="21">
        <f>MAX(Calc!O295:P295)</f>
        <v>0.54785631391159084</v>
      </c>
      <c r="J295" s="22">
        <f t="shared" si="16"/>
        <v>-121.16863085078373</v>
      </c>
      <c r="K295" s="23">
        <f t="shared" si="17"/>
        <v>0.82529611251568569</v>
      </c>
      <c r="L295" s="25"/>
      <c r="M295" s="25"/>
      <c r="N295" t="str">
        <f t="shared" si="18"/>
        <v/>
      </c>
      <c r="O295" s="24" t="str">
        <f t="shared" si="19"/>
        <v/>
      </c>
    </row>
    <row r="296" spans="1:15" x14ac:dyDescent="0.45">
      <c r="A296" s="20" t="str">
        <f>Calc!A296</f>
        <v>2024-04-19</v>
      </c>
      <c r="B296" t="str">
        <f>Calc!B296</f>
        <v>PHI</v>
      </c>
      <c r="C296" t="str">
        <f>Calc!C296</f>
        <v>CHW</v>
      </c>
      <c r="D296" s="25"/>
      <c r="E296" s="25"/>
      <c r="F296">
        <f>Calc!M296</f>
        <v>1516.0751994709906</v>
      </c>
      <c r="G296">
        <f>Calc!N296</f>
        <v>1425.4820043556863</v>
      </c>
      <c r="H296" t="str">
        <f>IF(Calc!O296=Games!I296, Games!B296, IF(Calc!P296=Games!I296, Games!C296, ""))</f>
        <v>PHI</v>
      </c>
      <c r="I296" s="21">
        <f>MAX(Calc!O296:P296)</f>
        <v>0.66987047807239686</v>
      </c>
      <c r="J296" s="22">
        <f t="shared" si="16"/>
        <v>-202.91141312084727</v>
      </c>
      <c r="K296" s="23">
        <f t="shared" si="17"/>
        <v>0.49282590102727897</v>
      </c>
      <c r="L296" s="25"/>
      <c r="M296" s="25"/>
      <c r="N296" t="str">
        <f t="shared" si="18"/>
        <v/>
      </c>
      <c r="O296" s="24" t="str">
        <f t="shared" si="19"/>
        <v/>
      </c>
    </row>
    <row r="297" spans="1:15" x14ac:dyDescent="0.45">
      <c r="A297" s="20" t="str">
        <f>Calc!A297</f>
        <v>2024-04-19</v>
      </c>
      <c r="B297" t="str">
        <f>Calc!B297</f>
        <v>WAS</v>
      </c>
      <c r="C297" t="str">
        <f>Calc!C297</f>
        <v>HOU</v>
      </c>
      <c r="D297" s="25"/>
      <c r="E297" s="25"/>
      <c r="F297">
        <f>Calc!M297</f>
        <v>1419.5380932200808</v>
      </c>
      <c r="G297">
        <f>Calc!N297</f>
        <v>1554.1885466658973</v>
      </c>
      <c r="H297" t="str">
        <f>IF(Calc!O297=Games!I297, Games!B297, IF(Calc!P297=Games!I297, Games!C297, ""))</f>
        <v>HOU</v>
      </c>
      <c r="I297" s="21">
        <f>MAX(Calc!O297:P297)</f>
        <v>0.70843484358405595</v>
      </c>
      <c r="J297" s="22">
        <f t="shared" si="16"/>
        <v>-242.97651073690355</v>
      </c>
      <c r="K297" s="23">
        <f t="shared" si="17"/>
        <v>0.41156241686374617</v>
      </c>
      <c r="L297" s="25"/>
      <c r="M297" s="25"/>
      <c r="N297" t="str">
        <f t="shared" si="18"/>
        <v/>
      </c>
      <c r="O297" s="24" t="str">
        <f t="shared" si="19"/>
        <v/>
      </c>
    </row>
    <row r="298" spans="1:15" x14ac:dyDescent="0.45">
      <c r="A298" s="20" t="str">
        <f>Calc!A298</f>
        <v>2024-04-19</v>
      </c>
      <c r="B298" t="str">
        <f>Calc!B298</f>
        <v>NYY</v>
      </c>
      <c r="C298" t="str">
        <f>Calc!C298</f>
        <v>TBR</v>
      </c>
      <c r="D298" s="25"/>
      <c r="E298" s="25"/>
      <c r="F298">
        <f>Calc!M298</f>
        <v>1533.7203518335739</v>
      </c>
      <c r="G298">
        <f>Calc!N298</f>
        <v>1532.6622500113572</v>
      </c>
      <c r="H298" t="str">
        <f>IF(Calc!O298=Games!I298, Games!B298, IF(Calc!P298=Games!I298, Games!C298, ""))</f>
        <v>NYY</v>
      </c>
      <c r="I298" s="21">
        <f>MAX(Calc!O298:P298)</f>
        <v>0.54848405218586549</v>
      </c>
      <c r="J298" s="22">
        <f t="shared" si="16"/>
        <v>-121.47611946846398</v>
      </c>
      <c r="K298" s="23">
        <f t="shared" si="17"/>
        <v>0.82320706685037537</v>
      </c>
      <c r="L298" s="25"/>
      <c r="M298" s="25"/>
      <c r="N298" t="str">
        <f t="shared" si="18"/>
        <v/>
      </c>
      <c r="O298" s="24" t="str">
        <f t="shared" si="19"/>
        <v/>
      </c>
    </row>
    <row r="299" spans="1:15" x14ac:dyDescent="0.45">
      <c r="A299" s="20" t="str">
        <f>Calc!A299</f>
        <v>2024-04-19</v>
      </c>
      <c r="B299" t="str">
        <f>Calc!B299</f>
        <v>CLE</v>
      </c>
      <c r="C299" t="str">
        <f>Calc!C299</f>
        <v>OAK</v>
      </c>
      <c r="D299" s="25"/>
      <c r="E299" s="25"/>
      <c r="F299">
        <f>Calc!M299</f>
        <v>1503.8938502056101</v>
      </c>
      <c r="G299">
        <f>Calc!N299</f>
        <v>1422.9458950386379</v>
      </c>
      <c r="H299" t="str">
        <f>IF(Calc!O299=Games!I299, Games!B299, IF(Calc!P299=Games!I299, Games!C299, ""))</f>
        <v>CLE</v>
      </c>
      <c r="I299" s="21">
        <f>MAX(Calc!O299:P299)</f>
        <v>0.63823991169599137</v>
      </c>
      <c r="J299" s="22">
        <f t="shared" si="16"/>
        <v>-176.4262925432615</v>
      </c>
      <c r="K299" s="23">
        <f t="shared" si="17"/>
        <v>0.56680894076759558</v>
      </c>
      <c r="L299" s="25"/>
      <c r="M299" s="25"/>
      <c r="N299" t="str">
        <f t="shared" si="18"/>
        <v/>
      </c>
      <c r="O299" s="24" t="str">
        <f t="shared" si="19"/>
        <v/>
      </c>
    </row>
    <row r="300" spans="1:15" x14ac:dyDescent="0.45">
      <c r="A300" s="20" t="str">
        <f>Calc!A300</f>
        <v>2024-04-19</v>
      </c>
      <c r="B300" t="str">
        <f>Calc!B300</f>
        <v>ATL</v>
      </c>
      <c r="C300" t="str">
        <f>Calc!C300</f>
        <v>TEX</v>
      </c>
      <c r="D300" s="25"/>
      <c r="E300" s="25"/>
      <c r="F300">
        <f>Calc!M300</f>
        <v>1593.2508682491175</v>
      </c>
      <c r="G300">
        <f>Calc!N300</f>
        <v>1534.4506247578865</v>
      </c>
      <c r="H300" t="str">
        <f>IF(Calc!O300=Games!I300, Games!B300, IF(Calc!P300=Games!I300, Games!C300, ""))</f>
        <v>ATL</v>
      </c>
      <c r="I300" s="21">
        <f>MAX(Calc!O300:P300)</f>
        <v>0.60577281176068987</v>
      </c>
      <c r="J300" s="22">
        <f t="shared" si="16"/>
        <v>-153.6608407112104</v>
      </c>
      <c r="K300" s="23">
        <f t="shared" si="17"/>
        <v>0.65078389222104815</v>
      </c>
      <c r="L300" s="25"/>
      <c r="M300" s="25"/>
      <c r="N300" t="str">
        <f t="shared" si="18"/>
        <v/>
      </c>
      <c r="O300" s="24" t="str">
        <f t="shared" si="19"/>
        <v/>
      </c>
    </row>
    <row r="301" spans="1:15" x14ac:dyDescent="0.45">
      <c r="A301" s="20" t="str">
        <f>Calc!A301</f>
        <v>2024-04-19</v>
      </c>
      <c r="B301" t="str">
        <f>Calc!B301</f>
        <v>KCR</v>
      </c>
      <c r="C301" t="str">
        <f>Calc!C301</f>
        <v>BAL</v>
      </c>
      <c r="D301" s="25"/>
      <c r="E301" s="25"/>
      <c r="F301">
        <f>Calc!M301</f>
        <v>1459.3647323881944</v>
      </c>
      <c r="G301">
        <f>Calc!N301</f>
        <v>1539.0873746407135</v>
      </c>
      <c r="H301" t="str">
        <f>IF(Calc!O301=Games!I301, Games!B301, IF(Calc!P301=Games!I301, Games!C301, ""))</f>
        <v>BAL</v>
      </c>
      <c r="I301" s="21">
        <f>MAX(Calc!O301:P301)</f>
        <v>0.51771671599276414</v>
      </c>
      <c r="J301" s="22">
        <f t="shared" si="16"/>
        <v>-107.34701640312225</v>
      </c>
      <c r="K301" s="23">
        <f t="shared" si="17"/>
        <v>0.93155826170769507</v>
      </c>
      <c r="L301" s="25"/>
      <c r="M301" s="25"/>
      <c r="N301" t="str">
        <f t="shared" si="18"/>
        <v/>
      </c>
      <c r="O301" s="24" t="str">
        <f t="shared" si="19"/>
        <v/>
      </c>
    </row>
    <row r="302" spans="1:15" x14ac:dyDescent="0.45">
      <c r="A302" s="20" t="str">
        <f>Calc!A302</f>
        <v>2024-04-19</v>
      </c>
      <c r="B302" t="str">
        <f>Calc!B302</f>
        <v>MIN</v>
      </c>
      <c r="C302" t="str">
        <f>Calc!C302</f>
        <v>DET</v>
      </c>
      <c r="D302" s="25"/>
      <c r="E302" s="25"/>
      <c r="F302">
        <f>Calc!M302</f>
        <v>1529.2726034226744</v>
      </c>
      <c r="G302">
        <f>Calc!N302</f>
        <v>1495.7868779460348</v>
      </c>
      <c r="H302" t="str">
        <f>IF(Calc!O302=Games!I302, Games!B302, IF(Calc!P302=Games!I302, Games!C302, ""))</f>
        <v>MIN</v>
      </c>
      <c r="I302" s="21">
        <f>MAX(Calc!O302:P302)</f>
        <v>0.61167753624362875</v>
      </c>
      <c r="J302" s="22">
        <f t="shared" si="16"/>
        <v>-157.5179376250012</v>
      </c>
      <c r="K302" s="23">
        <f t="shared" si="17"/>
        <v>0.63484833224560977</v>
      </c>
      <c r="L302" s="25"/>
      <c r="M302" s="25"/>
      <c r="N302" t="str">
        <f t="shared" si="18"/>
        <v/>
      </c>
      <c r="O302" s="24" t="str">
        <f t="shared" si="19"/>
        <v/>
      </c>
    </row>
    <row r="303" spans="1:15" x14ac:dyDescent="0.45">
      <c r="A303" s="20" t="str">
        <f>Calc!A303</f>
        <v>2024-04-19</v>
      </c>
      <c r="B303" t="str">
        <f>Calc!B303</f>
        <v>STL</v>
      </c>
      <c r="C303" t="str">
        <f>Calc!C303</f>
        <v>MIL</v>
      </c>
      <c r="D303" s="25"/>
      <c r="E303" s="25"/>
      <c r="F303">
        <f>Calc!M303</f>
        <v>1510.540426333587</v>
      </c>
      <c r="G303">
        <f>Calc!N303</f>
        <v>1527.5334034496079</v>
      </c>
      <c r="H303" t="str">
        <f>IF(Calc!O303=Games!I303, Games!B303, IF(Calc!P303=Games!I303, Games!C303, ""))</f>
        <v>STL</v>
      </c>
      <c r="I303" s="21">
        <f>MAX(Calc!O303:P303)</f>
        <v>0.51214998732706307</v>
      </c>
      <c r="J303" s="22">
        <f t="shared" si="16"/>
        <v>-104.98103392905254</v>
      </c>
      <c r="K303" s="23">
        <f t="shared" si="17"/>
        <v>0.95255301131422676</v>
      </c>
      <c r="L303" s="25"/>
      <c r="M303" s="25"/>
      <c r="N303" t="str">
        <f t="shared" si="18"/>
        <v/>
      </c>
      <c r="O303" s="24" t="str">
        <f t="shared" si="19"/>
        <v/>
      </c>
    </row>
    <row r="304" spans="1:15" x14ac:dyDescent="0.45">
      <c r="A304" s="20" t="str">
        <f>Calc!A304</f>
        <v>2024-04-19</v>
      </c>
      <c r="B304" t="str">
        <f>Calc!B304</f>
        <v>COL</v>
      </c>
      <c r="C304" t="str">
        <f>Calc!C304</f>
        <v>SEA</v>
      </c>
      <c r="D304" s="25"/>
      <c r="E304" s="25"/>
      <c r="F304">
        <f>Calc!M304</f>
        <v>1423.0710497477428</v>
      </c>
      <c r="G304">
        <f>Calc!N304</f>
        <v>1521.2700100017432</v>
      </c>
      <c r="H304" t="str">
        <f>IF(Calc!O304=Games!I304, Games!B304, IF(Calc!P304=Games!I304, Games!C304, ""))</f>
        <v>SEA</v>
      </c>
      <c r="I304" s="21">
        <f>MAX(Calc!O304:P304)</f>
        <v>0.52349980892214465</v>
      </c>
      <c r="J304" s="22">
        <f t="shared" si="16"/>
        <v>-109.86350451150398</v>
      </c>
      <c r="K304" s="23">
        <f t="shared" si="17"/>
        <v>0.91022037249438781</v>
      </c>
      <c r="L304" s="25"/>
      <c r="M304" s="25"/>
      <c r="N304" t="str">
        <f t="shared" si="18"/>
        <v/>
      </c>
      <c r="O304" s="24" t="str">
        <f t="shared" si="19"/>
        <v/>
      </c>
    </row>
    <row r="305" spans="1:15" x14ac:dyDescent="0.45">
      <c r="A305" s="20" t="str">
        <f>Calc!A305</f>
        <v>2024-04-19</v>
      </c>
      <c r="B305" t="str">
        <f>Calc!B305</f>
        <v>SDP</v>
      </c>
      <c r="C305" t="str">
        <f>Calc!C305</f>
        <v>TOR</v>
      </c>
      <c r="D305" s="25"/>
      <c r="E305" s="25"/>
      <c r="F305">
        <f>Calc!M305</f>
        <v>1502.9671207118124</v>
      </c>
      <c r="G305">
        <f>Calc!N305</f>
        <v>1549.5770225833428</v>
      </c>
      <c r="H305" t="str">
        <f>IF(Calc!O305=Games!I305, Games!B305, IF(Calc!P305=Games!I305, Games!C305, ""))</f>
        <v>TOR</v>
      </c>
      <c r="I305" s="21">
        <f>MAX(Calc!O305:P305)</f>
        <v>0.55205763137720354</v>
      </c>
      <c r="J305" s="22">
        <f t="shared" si="16"/>
        <v>-123.24300402181436</v>
      </c>
      <c r="K305" s="23">
        <f t="shared" si="17"/>
        <v>0.81140508375063392</v>
      </c>
      <c r="L305" s="25"/>
      <c r="M305" s="25"/>
      <c r="N305" t="str">
        <f t="shared" si="18"/>
        <v/>
      </c>
      <c r="O305" s="24" t="str">
        <f t="shared" si="19"/>
        <v/>
      </c>
    </row>
    <row r="306" spans="1:15" x14ac:dyDescent="0.45">
      <c r="A306" s="20" t="str">
        <f>Calc!A306</f>
        <v>2024-04-19</v>
      </c>
      <c r="B306" t="str">
        <f>Calc!B306</f>
        <v>LAD</v>
      </c>
      <c r="C306" t="str">
        <f>Calc!C306</f>
        <v>NYM</v>
      </c>
      <c r="D306" s="25"/>
      <c r="E306" s="25"/>
      <c r="F306">
        <f>Calc!M306</f>
        <v>1596.6514930600529</v>
      </c>
      <c r="G306">
        <f>Calc!N306</f>
        <v>1510.288270753422</v>
      </c>
      <c r="H306" t="str">
        <f>IF(Calc!O306=Games!I306, Games!B306, IF(Calc!P306=Games!I306, Games!C306, ""))</f>
        <v>LAD</v>
      </c>
      <c r="I306" s="21">
        <f>MAX(Calc!O306:P306)</f>
        <v>0.64311556850848084</v>
      </c>
      <c r="J306" s="22">
        <f t="shared" si="16"/>
        <v>-180.20275242064272</v>
      </c>
      <c r="K306" s="23">
        <f t="shared" si="17"/>
        <v>0.55493048056542738</v>
      </c>
      <c r="L306" s="25"/>
      <c r="M306" s="25"/>
      <c r="N306" t="str">
        <f t="shared" si="18"/>
        <v/>
      </c>
      <c r="O306" s="24" t="str">
        <f t="shared" si="19"/>
        <v/>
      </c>
    </row>
    <row r="307" spans="1:15" x14ac:dyDescent="0.45">
      <c r="A307" s="20" t="str">
        <f>Calc!A307</f>
        <v>2024-04-19</v>
      </c>
      <c r="B307" t="str">
        <f>Calc!B307</f>
        <v>SFG</v>
      </c>
      <c r="C307" t="str">
        <f>Calc!C307</f>
        <v>ARI</v>
      </c>
      <c r="D307" s="25"/>
      <c r="E307" s="25"/>
      <c r="F307">
        <f>Calc!M307</f>
        <v>1506.8907435815931</v>
      </c>
      <c r="G307">
        <f>Calc!N307</f>
        <v>1515.1384034374826</v>
      </c>
      <c r="H307" t="str">
        <f>IF(Calc!O307=Games!I307, Games!B307, IF(Calc!P307=Games!I307, Games!C307, ""))</f>
        <v>SFG</v>
      </c>
      <c r="I307" s="21">
        <f>MAX(Calc!O307:P307)</f>
        <v>0.54438289240432525</v>
      </c>
      <c r="J307" s="22">
        <f t="shared" si="16"/>
        <v>-119.48253990660582</v>
      </c>
      <c r="K307" s="23">
        <f t="shared" si="17"/>
        <v>0.83694236897010676</v>
      </c>
      <c r="L307" s="25"/>
      <c r="M307" s="25"/>
      <c r="N307" t="str">
        <f t="shared" si="18"/>
        <v/>
      </c>
      <c r="O307" s="24" t="str">
        <f t="shared" si="19"/>
        <v/>
      </c>
    </row>
    <row r="308" spans="1:15" x14ac:dyDescent="0.45">
      <c r="A308" s="20" t="str">
        <f>Calc!A308</f>
        <v>2024-04-20</v>
      </c>
      <c r="B308" t="str">
        <f>Calc!B308</f>
        <v>NYY</v>
      </c>
      <c r="C308" t="str">
        <f>Calc!C308</f>
        <v>TBR</v>
      </c>
      <c r="D308" s="25"/>
      <c r="E308" s="25"/>
      <c r="F308">
        <f>Calc!M308</f>
        <v>1533.7203518335739</v>
      </c>
      <c r="G308">
        <f>Calc!N308</f>
        <v>1532.6622500113572</v>
      </c>
      <c r="H308" t="str">
        <f>IF(Calc!O308=Games!I308, Games!B308, IF(Calc!P308=Games!I308, Games!C308, ""))</f>
        <v>NYY</v>
      </c>
      <c r="I308" s="21">
        <f>MAX(Calc!O308:P308)</f>
        <v>0.54848405218586549</v>
      </c>
      <c r="J308" s="22">
        <f t="shared" si="16"/>
        <v>-121.47611946846398</v>
      </c>
      <c r="K308" s="23">
        <f t="shared" si="17"/>
        <v>0.82320706685037537</v>
      </c>
      <c r="L308" s="25"/>
      <c r="M308" s="25"/>
      <c r="N308" t="str">
        <f t="shared" si="18"/>
        <v/>
      </c>
      <c r="O308" s="24" t="str">
        <f t="shared" si="19"/>
        <v/>
      </c>
    </row>
    <row r="309" spans="1:15" x14ac:dyDescent="0.45">
      <c r="A309" s="20" t="str">
        <f>Calc!A309</f>
        <v>2024-04-20</v>
      </c>
      <c r="B309" t="str">
        <f>Calc!B309</f>
        <v>MIN</v>
      </c>
      <c r="C309" t="str">
        <f>Calc!C309</f>
        <v>DET</v>
      </c>
      <c r="D309" s="25"/>
      <c r="E309" s="25"/>
      <c r="F309">
        <f>Calc!M309</f>
        <v>1529.2726034226744</v>
      </c>
      <c r="G309">
        <f>Calc!N309</f>
        <v>1495.7868779460348</v>
      </c>
      <c r="H309" t="str">
        <f>IF(Calc!O309=Games!I309, Games!B309, IF(Calc!P309=Games!I309, Games!C309, ""))</f>
        <v>MIN</v>
      </c>
      <c r="I309" s="21">
        <f>MAX(Calc!O309:P309)</f>
        <v>0.61167753624362875</v>
      </c>
      <c r="J309" s="22">
        <f t="shared" si="16"/>
        <v>-157.5179376250012</v>
      </c>
      <c r="K309" s="23">
        <f t="shared" si="17"/>
        <v>0.63484833224560977</v>
      </c>
      <c r="L309" s="25"/>
      <c r="M309" s="25"/>
      <c r="N309" t="str">
        <f t="shared" si="18"/>
        <v/>
      </c>
      <c r="O309" s="24" t="str">
        <f t="shared" si="19"/>
        <v/>
      </c>
    </row>
    <row r="310" spans="1:15" x14ac:dyDescent="0.45">
      <c r="A310" s="20" t="str">
        <f>Calc!A310</f>
        <v>2024-04-20</v>
      </c>
      <c r="B310" t="str">
        <f>Calc!B310</f>
        <v>STL</v>
      </c>
      <c r="C310" t="str">
        <f>Calc!C310</f>
        <v>MIL</v>
      </c>
      <c r="D310" s="25"/>
      <c r="E310" s="25"/>
      <c r="F310">
        <f>Calc!M310</f>
        <v>1510.540426333587</v>
      </c>
      <c r="G310">
        <f>Calc!N310</f>
        <v>1527.5334034496079</v>
      </c>
      <c r="H310" t="str">
        <f>IF(Calc!O310=Games!I310, Games!B310, IF(Calc!P310=Games!I310, Games!C310, ""))</f>
        <v>STL</v>
      </c>
      <c r="I310" s="21">
        <f>MAX(Calc!O310:P310)</f>
        <v>0.51214998732706307</v>
      </c>
      <c r="J310" s="22">
        <f t="shared" si="16"/>
        <v>-104.98103392905254</v>
      </c>
      <c r="K310" s="23">
        <f t="shared" si="17"/>
        <v>0.95255301131422676</v>
      </c>
      <c r="L310" s="25"/>
      <c r="M310" s="25"/>
      <c r="N310" t="str">
        <f t="shared" si="18"/>
        <v/>
      </c>
      <c r="O310" s="24" t="str">
        <f t="shared" si="19"/>
        <v/>
      </c>
    </row>
    <row r="311" spans="1:15" x14ac:dyDescent="0.45">
      <c r="A311" s="20" t="str">
        <f>Calc!A311</f>
        <v>2024-04-20</v>
      </c>
      <c r="B311" t="str">
        <f>Calc!B311</f>
        <v>CHC</v>
      </c>
      <c r="C311" t="str">
        <f>Calc!C311</f>
        <v>MIA</v>
      </c>
      <c r="D311" s="25"/>
      <c r="E311" s="25"/>
      <c r="F311">
        <f>Calc!M311</f>
        <v>1529.9566441509314</v>
      </c>
      <c r="G311">
        <f>Calc!N311</f>
        <v>1484.370768699393</v>
      </c>
      <c r="H311" t="str">
        <f>IF(Calc!O311=Games!I311, Games!B311, IF(Calc!P311=Games!I311, Games!C311, ""))</f>
        <v>CHC</v>
      </c>
      <c r="I311" s="21">
        <f>MAX(Calc!O311:P311)</f>
        <v>0.58752245811099879</v>
      </c>
      <c r="J311" s="22">
        <f t="shared" si="16"/>
        <v>-142.4374416653944</v>
      </c>
      <c r="K311" s="23">
        <f t="shared" si="17"/>
        <v>0.70206259555625883</v>
      </c>
      <c r="L311" s="25"/>
      <c r="M311" s="25"/>
      <c r="N311" t="str">
        <f t="shared" si="18"/>
        <v/>
      </c>
      <c r="O311" s="24" t="str">
        <f t="shared" si="19"/>
        <v/>
      </c>
    </row>
    <row r="312" spans="1:15" x14ac:dyDescent="0.45">
      <c r="A312" s="20" t="str">
        <f>Calc!A312</f>
        <v>2024-04-20</v>
      </c>
      <c r="B312" t="str">
        <f>Calc!B312</f>
        <v>WAS</v>
      </c>
      <c r="C312" t="str">
        <f>Calc!C312</f>
        <v>HOU</v>
      </c>
      <c r="D312" s="25"/>
      <c r="E312" s="25"/>
      <c r="F312">
        <f>Calc!M312</f>
        <v>1419.5380932200808</v>
      </c>
      <c r="G312">
        <f>Calc!N312</f>
        <v>1554.1885466658973</v>
      </c>
      <c r="H312" t="str">
        <f>IF(Calc!O312=Games!I312, Games!B312, IF(Calc!P312=Games!I312, Games!C312, ""))</f>
        <v>HOU</v>
      </c>
      <c r="I312" s="21">
        <f>MAX(Calc!O312:P312)</f>
        <v>0.70843484358405595</v>
      </c>
      <c r="J312" s="22">
        <f t="shared" si="16"/>
        <v>-242.97651073690355</v>
      </c>
      <c r="K312" s="23">
        <f t="shared" si="17"/>
        <v>0.41156241686374617</v>
      </c>
      <c r="L312" s="25"/>
      <c r="M312" s="25"/>
      <c r="N312" t="str">
        <f t="shared" si="18"/>
        <v/>
      </c>
      <c r="O312" s="24" t="str">
        <f t="shared" si="19"/>
        <v/>
      </c>
    </row>
    <row r="313" spans="1:15" x14ac:dyDescent="0.45">
      <c r="A313" s="20" t="str">
        <f>Calc!A313</f>
        <v>2024-04-20</v>
      </c>
      <c r="B313" t="str">
        <f>Calc!B313</f>
        <v>LAD</v>
      </c>
      <c r="C313" t="str">
        <f>Calc!C313</f>
        <v>NYM</v>
      </c>
      <c r="D313" s="25"/>
      <c r="E313" s="25"/>
      <c r="F313">
        <f>Calc!M313</f>
        <v>1596.6514930600529</v>
      </c>
      <c r="G313">
        <f>Calc!N313</f>
        <v>1510.288270753422</v>
      </c>
      <c r="H313" t="str">
        <f>IF(Calc!O313=Games!I313, Games!B313, IF(Calc!P313=Games!I313, Games!C313, ""))</f>
        <v>LAD</v>
      </c>
      <c r="I313" s="21">
        <f>MAX(Calc!O313:P313)</f>
        <v>0.64311556850848084</v>
      </c>
      <c r="J313" s="22">
        <f t="shared" si="16"/>
        <v>-180.20275242064272</v>
      </c>
      <c r="K313" s="23">
        <f t="shared" si="17"/>
        <v>0.55493048056542738</v>
      </c>
      <c r="L313" s="25"/>
      <c r="M313" s="25"/>
      <c r="N313" t="str">
        <f t="shared" si="18"/>
        <v/>
      </c>
      <c r="O313" s="24" t="str">
        <f t="shared" si="19"/>
        <v/>
      </c>
    </row>
    <row r="314" spans="1:15" x14ac:dyDescent="0.45">
      <c r="A314" s="20" t="str">
        <f>Calc!A314</f>
        <v>2024-04-20</v>
      </c>
      <c r="B314" t="str">
        <f>Calc!B314</f>
        <v>PIT</v>
      </c>
      <c r="C314" t="str">
        <f>Calc!C314</f>
        <v>BOS</v>
      </c>
      <c r="D314" s="25"/>
      <c r="E314" s="25"/>
      <c r="F314">
        <f>Calc!M314</f>
        <v>1464.4120897083565</v>
      </c>
      <c r="G314">
        <f>Calc!N314</f>
        <v>1518.233689676287</v>
      </c>
      <c r="H314" t="str">
        <f>IF(Calc!O314=Games!I314, Games!B314, IF(Calc!P314=Games!I314, Games!C314, ""))</f>
        <v>BOS</v>
      </c>
      <c r="I314" s="21">
        <f>MAX(Calc!O314:P314)</f>
        <v>0.54785631391159084</v>
      </c>
      <c r="J314" s="22">
        <f t="shared" si="16"/>
        <v>-121.16863085078373</v>
      </c>
      <c r="K314" s="23">
        <f t="shared" si="17"/>
        <v>0.82529611251568569</v>
      </c>
      <c r="L314" s="25"/>
      <c r="M314" s="25"/>
      <c r="N314" t="str">
        <f t="shared" si="18"/>
        <v/>
      </c>
      <c r="O314" s="24" t="str">
        <f t="shared" si="19"/>
        <v/>
      </c>
    </row>
    <row r="315" spans="1:15" x14ac:dyDescent="0.45">
      <c r="A315" s="20" t="str">
        <f>Calc!A315</f>
        <v>2024-04-20</v>
      </c>
      <c r="B315" t="str">
        <f>Calc!B315</f>
        <v>SFG</v>
      </c>
      <c r="C315" t="str">
        <f>Calc!C315</f>
        <v>ARI</v>
      </c>
      <c r="D315" s="25"/>
      <c r="E315" s="25"/>
      <c r="F315">
        <f>Calc!M315</f>
        <v>1506.8907435815931</v>
      </c>
      <c r="G315">
        <f>Calc!N315</f>
        <v>1515.1384034374826</v>
      </c>
      <c r="H315" t="str">
        <f>IF(Calc!O315=Games!I315, Games!B315, IF(Calc!P315=Games!I315, Games!C315, ""))</f>
        <v>SFG</v>
      </c>
      <c r="I315" s="21">
        <f>MAX(Calc!O315:P315)</f>
        <v>0.54438289240432525</v>
      </c>
      <c r="J315" s="22">
        <f t="shared" si="16"/>
        <v>-119.48253990660582</v>
      </c>
      <c r="K315" s="23">
        <f t="shared" si="17"/>
        <v>0.83694236897010676</v>
      </c>
      <c r="L315" s="25"/>
      <c r="M315" s="25"/>
      <c r="N315" t="str">
        <f t="shared" si="18"/>
        <v/>
      </c>
      <c r="O315" s="24" t="str">
        <f t="shared" si="19"/>
        <v/>
      </c>
    </row>
    <row r="316" spans="1:15" x14ac:dyDescent="0.45">
      <c r="A316" s="20" t="str">
        <f>Calc!A316</f>
        <v>2024-04-20</v>
      </c>
      <c r="B316" t="str">
        <f>Calc!B316</f>
        <v>PHI</v>
      </c>
      <c r="C316" t="str">
        <f>Calc!C316</f>
        <v>CHW</v>
      </c>
      <c r="D316" s="25"/>
      <c r="E316" s="25"/>
      <c r="F316">
        <f>Calc!M316</f>
        <v>1516.0751994709906</v>
      </c>
      <c r="G316">
        <f>Calc!N316</f>
        <v>1425.4820043556863</v>
      </c>
      <c r="H316" t="str">
        <f>IF(Calc!O316=Games!I316, Games!B316, IF(Calc!P316=Games!I316, Games!C316, ""))</f>
        <v>PHI</v>
      </c>
      <c r="I316" s="21">
        <f>MAX(Calc!O316:P316)</f>
        <v>0.66987047807239686</v>
      </c>
      <c r="J316" s="22">
        <f t="shared" si="16"/>
        <v>-202.91141312084727</v>
      </c>
      <c r="K316" s="23">
        <f t="shared" si="17"/>
        <v>0.49282590102727897</v>
      </c>
      <c r="L316" s="25"/>
      <c r="M316" s="25"/>
      <c r="N316" t="str">
        <f t="shared" si="18"/>
        <v/>
      </c>
      <c r="O316" s="24" t="str">
        <f t="shared" si="19"/>
        <v/>
      </c>
    </row>
    <row r="317" spans="1:15" x14ac:dyDescent="0.45">
      <c r="A317" s="20" t="str">
        <f>Calc!A317</f>
        <v>2024-04-20</v>
      </c>
      <c r="B317" t="str">
        <f>Calc!B317</f>
        <v>CLE</v>
      </c>
      <c r="C317" t="str">
        <f>Calc!C317</f>
        <v>OAK</v>
      </c>
      <c r="D317" s="25"/>
      <c r="E317" s="25"/>
      <c r="F317">
        <f>Calc!M317</f>
        <v>1503.8938502056101</v>
      </c>
      <c r="G317">
        <f>Calc!N317</f>
        <v>1422.9458950386379</v>
      </c>
      <c r="H317" t="str">
        <f>IF(Calc!O317=Games!I317, Games!B317, IF(Calc!P317=Games!I317, Games!C317, ""))</f>
        <v>CLE</v>
      </c>
      <c r="I317" s="21">
        <f>MAX(Calc!O317:P317)</f>
        <v>0.63823991169599137</v>
      </c>
      <c r="J317" s="22">
        <f t="shared" si="16"/>
        <v>-176.4262925432615</v>
      </c>
      <c r="K317" s="23">
        <f t="shared" si="17"/>
        <v>0.56680894076759558</v>
      </c>
      <c r="L317" s="25"/>
      <c r="M317" s="25"/>
      <c r="N317" t="str">
        <f t="shared" si="18"/>
        <v/>
      </c>
      <c r="O317" s="24" t="str">
        <f t="shared" si="19"/>
        <v/>
      </c>
    </row>
    <row r="318" spans="1:15" x14ac:dyDescent="0.45">
      <c r="A318" s="20" t="str">
        <f>Calc!A318</f>
        <v>2024-04-20</v>
      </c>
      <c r="B318" t="str">
        <f>Calc!B318</f>
        <v>CIN</v>
      </c>
      <c r="C318" t="str">
        <f>Calc!C318</f>
        <v>LAA</v>
      </c>
      <c r="D318" s="25"/>
      <c r="E318" s="25"/>
      <c r="F318">
        <f>Calc!M318</f>
        <v>1493.1662146218293</v>
      </c>
      <c r="G318">
        <f>Calc!N318</f>
        <v>1486.8682858001625</v>
      </c>
      <c r="H318" t="str">
        <f>IF(Calc!O318=Games!I318, Games!B318, IF(Calc!P318=Games!I318, Games!C318, ""))</f>
        <v>CIN</v>
      </c>
      <c r="I318" s="21">
        <f>MAX(Calc!O318:P318)</f>
        <v>0.50211801112199361</v>
      </c>
      <c r="J318" s="22">
        <f t="shared" si="16"/>
        <v>-100.85080849249704</v>
      </c>
      <c r="K318" s="23">
        <f t="shared" si="17"/>
        <v>0.99156369190079097</v>
      </c>
      <c r="L318" s="25"/>
      <c r="M318" s="25"/>
      <c r="N318" t="str">
        <f t="shared" si="18"/>
        <v/>
      </c>
      <c r="O318" s="24" t="str">
        <f t="shared" si="19"/>
        <v/>
      </c>
    </row>
    <row r="319" spans="1:15" x14ac:dyDescent="0.45">
      <c r="A319" s="20" t="str">
        <f>Calc!A319</f>
        <v>2024-04-20</v>
      </c>
      <c r="B319" t="str">
        <f>Calc!B319</f>
        <v>KCR</v>
      </c>
      <c r="C319" t="str">
        <f>Calc!C319</f>
        <v>BAL</v>
      </c>
      <c r="D319" s="25"/>
      <c r="E319" s="25"/>
      <c r="F319">
        <f>Calc!M319</f>
        <v>1459.3647323881944</v>
      </c>
      <c r="G319">
        <f>Calc!N319</f>
        <v>1539.0873746407135</v>
      </c>
      <c r="H319" t="str">
        <f>IF(Calc!O319=Games!I319, Games!B319, IF(Calc!P319=Games!I319, Games!C319, ""))</f>
        <v>BAL</v>
      </c>
      <c r="I319" s="21">
        <f>MAX(Calc!O319:P319)</f>
        <v>0.51771671599276414</v>
      </c>
      <c r="J319" s="22">
        <f t="shared" si="16"/>
        <v>-107.34701640312225</v>
      </c>
      <c r="K319" s="23">
        <f t="shared" si="17"/>
        <v>0.93155826170769507</v>
      </c>
      <c r="L319" s="25"/>
      <c r="M319" s="25"/>
      <c r="N319" t="str">
        <f t="shared" si="18"/>
        <v/>
      </c>
      <c r="O319" s="24" t="str">
        <f t="shared" si="19"/>
        <v/>
      </c>
    </row>
    <row r="320" spans="1:15" x14ac:dyDescent="0.45">
      <c r="A320" s="20" t="str">
        <f>Calc!A320</f>
        <v>2024-04-20</v>
      </c>
      <c r="B320" t="str">
        <f>Calc!B320</f>
        <v>ATL</v>
      </c>
      <c r="C320" t="str">
        <f>Calc!C320</f>
        <v>TEX</v>
      </c>
      <c r="D320" s="25"/>
      <c r="E320" s="25"/>
      <c r="F320">
        <f>Calc!M320</f>
        <v>1593.2508682491175</v>
      </c>
      <c r="G320">
        <f>Calc!N320</f>
        <v>1534.4506247578865</v>
      </c>
      <c r="H320" t="str">
        <f>IF(Calc!O320=Games!I320, Games!B320, IF(Calc!P320=Games!I320, Games!C320, ""))</f>
        <v>ATL</v>
      </c>
      <c r="I320" s="21">
        <f>MAX(Calc!O320:P320)</f>
        <v>0.60577281176068987</v>
      </c>
      <c r="J320" s="22">
        <f t="shared" si="16"/>
        <v>-153.6608407112104</v>
      </c>
      <c r="K320" s="23">
        <f t="shared" si="17"/>
        <v>0.65078389222104815</v>
      </c>
      <c r="L320" s="25"/>
      <c r="M320" s="25"/>
      <c r="N320" t="str">
        <f t="shared" si="18"/>
        <v/>
      </c>
      <c r="O320" s="24" t="str">
        <f t="shared" si="19"/>
        <v/>
      </c>
    </row>
    <row r="321" spans="1:15" x14ac:dyDescent="0.45">
      <c r="A321" s="20" t="str">
        <f>Calc!A321</f>
        <v>2024-04-20</v>
      </c>
      <c r="B321" t="str">
        <f>Calc!B321</f>
        <v>COL</v>
      </c>
      <c r="C321" t="str">
        <f>Calc!C321</f>
        <v>SEA</v>
      </c>
      <c r="D321" s="25"/>
      <c r="E321" s="25"/>
      <c r="F321">
        <f>Calc!M321</f>
        <v>1423.0710497477428</v>
      </c>
      <c r="G321">
        <f>Calc!N321</f>
        <v>1521.2700100017432</v>
      </c>
      <c r="H321" t="str">
        <f>IF(Calc!O321=Games!I321, Games!B321, IF(Calc!P321=Games!I321, Games!C321, ""))</f>
        <v>SEA</v>
      </c>
      <c r="I321" s="21">
        <f>MAX(Calc!O321:P321)</f>
        <v>0.52349980892214465</v>
      </c>
      <c r="J321" s="22">
        <f t="shared" si="16"/>
        <v>-109.86350451150398</v>
      </c>
      <c r="K321" s="23">
        <f t="shared" si="17"/>
        <v>0.91022037249438781</v>
      </c>
      <c r="L321" s="25"/>
      <c r="M321" s="25"/>
      <c r="N321" t="str">
        <f t="shared" si="18"/>
        <v/>
      </c>
      <c r="O321" s="24" t="str">
        <f t="shared" si="19"/>
        <v/>
      </c>
    </row>
    <row r="322" spans="1:15" x14ac:dyDescent="0.45">
      <c r="A322" s="20" t="str">
        <f>Calc!A322</f>
        <v>2024-04-20</v>
      </c>
      <c r="B322" t="str">
        <f>Calc!B322</f>
        <v>SDP</v>
      </c>
      <c r="C322" t="str">
        <f>Calc!C322</f>
        <v>TOR</v>
      </c>
      <c r="D322" s="25"/>
      <c r="E322" s="25"/>
      <c r="F322">
        <f>Calc!M322</f>
        <v>1502.9671207118124</v>
      </c>
      <c r="G322">
        <f>Calc!N322</f>
        <v>1549.5770225833428</v>
      </c>
      <c r="H322" t="str">
        <f>IF(Calc!O322=Games!I322, Games!B322, IF(Calc!P322=Games!I322, Games!C322, ""))</f>
        <v>TOR</v>
      </c>
      <c r="I322" s="21">
        <f>MAX(Calc!O322:P322)</f>
        <v>0.55205763137720354</v>
      </c>
      <c r="J322" s="22">
        <f t="shared" si="16"/>
        <v>-123.24300402181436</v>
      </c>
      <c r="K322" s="23">
        <f t="shared" si="17"/>
        <v>0.81140508375063392</v>
      </c>
      <c r="L322" s="25"/>
      <c r="M322" s="25"/>
      <c r="N322" t="str">
        <f t="shared" si="18"/>
        <v/>
      </c>
      <c r="O322" s="24" t="str">
        <f t="shared" si="19"/>
        <v/>
      </c>
    </row>
    <row r="323" spans="1:15" x14ac:dyDescent="0.45">
      <c r="A323" s="20" t="str">
        <f>Calc!A323</f>
        <v>2024-04-21</v>
      </c>
      <c r="B323" t="str">
        <f>Calc!B323</f>
        <v>WAS</v>
      </c>
      <c r="C323" t="str">
        <f>Calc!C323</f>
        <v>HOU</v>
      </c>
      <c r="D323" s="25"/>
      <c r="E323" s="25"/>
      <c r="F323">
        <f>Calc!M323</f>
        <v>1419.5380932200808</v>
      </c>
      <c r="G323">
        <f>Calc!N323</f>
        <v>1554.1885466658973</v>
      </c>
      <c r="H323" t="str">
        <f>IF(Calc!O323=Games!I323, Games!B323, IF(Calc!P323=Games!I323, Games!C323, ""))</f>
        <v>HOU</v>
      </c>
      <c r="I323" s="21">
        <f>MAX(Calc!O323:P323)</f>
        <v>0.70843484358405595</v>
      </c>
      <c r="J323" s="22">
        <f t="shared" ref="J323:J386" si="20">IF(I323&lt;0.5, "",-1*((I323*100)/(1-((I323*100)/100))))</f>
        <v>-242.97651073690355</v>
      </c>
      <c r="K323" s="23">
        <f t="shared" ref="K323:K386" si="21">IF(J323&gt;0, "",1/(J323/-100))</f>
        <v>0.41156241686374617</v>
      </c>
      <c r="L323" s="25"/>
      <c r="M323" s="25"/>
      <c r="N323" t="str">
        <f t="shared" ref="N323:N386" si="22">IF(L323&gt;M323, B323, IF(M323&gt;L323, C323, ""))</f>
        <v/>
      </c>
      <c r="O323" s="24" t="str">
        <f t="shared" ref="O323:O386" si="23">IF(ISBLANK(L323), "", IF(H323=N323, "W", "L"))</f>
        <v/>
      </c>
    </row>
    <row r="324" spans="1:15" x14ac:dyDescent="0.45">
      <c r="A324" s="20" t="str">
        <f>Calc!A324</f>
        <v>2024-04-21</v>
      </c>
      <c r="B324" t="str">
        <f>Calc!B324</f>
        <v>PIT</v>
      </c>
      <c r="C324" t="str">
        <f>Calc!C324</f>
        <v>BOS</v>
      </c>
      <c r="D324" s="25"/>
      <c r="E324" s="25"/>
      <c r="F324">
        <f>Calc!M324</f>
        <v>1464.4120897083565</v>
      </c>
      <c r="G324">
        <f>Calc!N324</f>
        <v>1518.233689676287</v>
      </c>
      <c r="H324" t="str">
        <f>IF(Calc!O324=Games!I324, Games!B324, IF(Calc!P324=Games!I324, Games!C324, ""))</f>
        <v>BOS</v>
      </c>
      <c r="I324" s="21">
        <f>MAX(Calc!O324:P324)</f>
        <v>0.54785631391159084</v>
      </c>
      <c r="J324" s="22">
        <f t="shared" si="20"/>
        <v>-121.16863085078373</v>
      </c>
      <c r="K324" s="23">
        <f t="shared" si="21"/>
        <v>0.82529611251568569</v>
      </c>
      <c r="L324" s="25"/>
      <c r="M324" s="25"/>
      <c r="N324" t="str">
        <f t="shared" si="22"/>
        <v/>
      </c>
      <c r="O324" s="24" t="str">
        <f t="shared" si="23"/>
        <v/>
      </c>
    </row>
    <row r="325" spans="1:15" x14ac:dyDescent="0.45">
      <c r="A325" s="20" t="str">
        <f>Calc!A325</f>
        <v>2024-04-21</v>
      </c>
      <c r="B325" t="str">
        <f>Calc!B325</f>
        <v>PHI</v>
      </c>
      <c r="C325" t="str">
        <f>Calc!C325</f>
        <v>CHW</v>
      </c>
      <c r="D325" s="25"/>
      <c r="E325" s="25"/>
      <c r="F325">
        <f>Calc!M325</f>
        <v>1516.0751994709906</v>
      </c>
      <c r="G325">
        <f>Calc!N325</f>
        <v>1425.4820043556863</v>
      </c>
      <c r="H325" t="str">
        <f>IF(Calc!O325=Games!I325, Games!B325, IF(Calc!P325=Games!I325, Games!C325, ""))</f>
        <v>PHI</v>
      </c>
      <c r="I325" s="21">
        <f>MAX(Calc!O325:P325)</f>
        <v>0.66987047807239686</v>
      </c>
      <c r="J325" s="22">
        <f t="shared" si="20"/>
        <v>-202.91141312084727</v>
      </c>
      <c r="K325" s="23">
        <f t="shared" si="21"/>
        <v>0.49282590102727897</v>
      </c>
      <c r="L325" s="25"/>
      <c r="M325" s="25"/>
      <c r="N325" t="str">
        <f t="shared" si="22"/>
        <v/>
      </c>
      <c r="O325" s="24" t="str">
        <f t="shared" si="23"/>
        <v/>
      </c>
    </row>
    <row r="326" spans="1:15" x14ac:dyDescent="0.45">
      <c r="A326" s="20" t="str">
        <f>Calc!A326</f>
        <v>2024-04-21</v>
      </c>
      <c r="B326" t="str">
        <f>Calc!B326</f>
        <v>NYY</v>
      </c>
      <c r="C326" t="str">
        <f>Calc!C326</f>
        <v>TBR</v>
      </c>
      <c r="D326" s="25"/>
      <c r="E326" s="25"/>
      <c r="F326">
        <f>Calc!M326</f>
        <v>1533.7203518335739</v>
      </c>
      <c r="G326">
        <f>Calc!N326</f>
        <v>1532.6622500113572</v>
      </c>
      <c r="H326" t="str">
        <f>IF(Calc!O326=Games!I326, Games!B326, IF(Calc!P326=Games!I326, Games!C326, ""))</f>
        <v>NYY</v>
      </c>
      <c r="I326" s="21">
        <f>MAX(Calc!O326:P326)</f>
        <v>0.54848405218586549</v>
      </c>
      <c r="J326" s="22">
        <f t="shared" si="20"/>
        <v>-121.47611946846398</v>
      </c>
      <c r="K326" s="23">
        <f t="shared" si="21"/>
        <v>0.82320706685037537</v>
      </c>
      <c r="L326" s="25"/>
      <c r="M326" s="25"/>
      <c r="N326" t="str">
        <f t="shared" si="22"/>
        <v/>
      </c>
      <c r="O326" s="24" t="str">
        <f t="shared" si="23"/>
        <v/>
      </c>
    </row>
    <row r="327" spans="1:15" x14ac:dyDescent="0.45">
      <c r="A327" s="20" t="str">
        <f>Calc!A327</f>
        <v>2024-04-21</v>
      </c>
      <c r="B327" t="str">
        <f>Calc!B327</f>
        <v>CIN</v>
      </c>
      <c r="C327" t="str">
        <f>Calc!C327</f>
        <v>LAA</v>
      </c>
      <c r="D327" s="25"/>
      <c r="E327" s="25"/>
      <c r="F327">
        <f>Calc!M327</f>
        <v>1493.1662146218293</v>
      </c>
      <c r="G327">
        <f>Calc!N327</f>
        <v>1486.8682858001625</v>
      </c>
      <c r="H327" t="str">
        <f>IF(Calc!O327=Games!I327, Games!B327, IF(Calc!P327=Games!I327, Games!C327, ""))</f>
        <v>CIN</v>
      </c>
      <c r="I327" s="21">
        <f>MAX(Calc!O327:P327)</f>
        <v>0.50211801112199361</v>
      </c>
      <c r="J327" s="22">
        <f t="shared" si="20"/>
        <v>-100.85080849249704</v>
      </c>
      <c r="K327" s="23">
        <f t="shared" si="21"/>
        <v>0.99156369190079097</v>
      </c>
      <c r="L327" s="25"/>
      <c r="M327" s="25"/>
      <c r="N327" t="str">
        <f t="shared" si="22"/>
        <v/>
      </c>
      <c r="O327" s="24" t="str">
        <f t="shared" si="23"/>
        <v/>
      </c>
    </row>
    <row r="328" spans="1:15" x14ac:dyDescent="0.45">
      <c r="A328" s="20" t="str">
        <f>Calc!A328</f>
        <v>2024-04-21</v>
      </c>
      <c r="B328" t="str">
        <f>Calc!B328</f>
        <v>CLE</v>
      </c>
      <c r="C328" t="str">
        <f>Calc!C328</f>
        <v>OAK</v>
      </c>
      <c r="D328" s="25"/>
      <c r="E328" s="25"/>
      <c r="F328">
        <f>Calc!M328</f>
        <v>1503.8938502056101</v>
      </c>
      <c r="G328">
        <f>Calc!N328</f>
        <v>1422.9458950386379</v>
      </c>
      <c r="H328" t="str">
        <f>IF(Calc!O328=Games!I328, Games!B328, IF(Calc!P328=Games!I328, Games!C328, ""))</f>
        <v>CLE</v>
      </c>
      <c r="I328" s="21">
        <f>MAX(Calc!O328:P328)</f>
        <v>0.63823991169599137</v>
      </c>
      <c r="J328" s="22">
        <f t="shared" si="20"/>
        <v>-176.4262925432615</v>
      </c>
      <c r="K328" s="23">
        <f t="shared" si="21"/>
        <v>0.56680894076759558</v>
      </c>
      <c r="L328" s="25"/>
      <c r="M328" s="25"/>
      <c r="N328" t="str">
        <f t="shared" si="22"/>
        <v/>
      </c>
      <c r="O328" s="24" t="str">
        <f t="shared" si="23"/>
        <v/>
      </c>
    </row>
    <row r="329" spans="1:15" x14ac:dyDescent="0.45">
      <c r="A329" s="20" t="str">
        <f>Calc!A329</f>
        <v>2024-04-21</v>
      </c>
      <c r="B329" t="str">
        <f>Calc!B329</f>
        <v>KCR</v>
      </c>
      <c r="C329" t="str">
        <f>Calc!C329</f>
        <v>BAL</v>
      </c>
      <c r="D329" s="25"/>
      <c r="E329" s="25"/>
      <c r="F329">
        <f>Calc!M329</f>
        <v>1459.3647323881944</v>
      </c>
      <c r="G329">
        <f>Calc!N329</f>
        <v>1539.0873746407135</v>
      </c>
      <c r="H329" t="str">
        <f>IF(Calc!O329=Games!I329, Games!B329, IF(Calc!P329=Games!I329, Games!C329, ""))</f>
        <v>BAL</v>
      </c>
      <c r="I329" s="21">
        <f>MAX(Calc!O329:P329)</f>
        <v>0.51771671599276414</v>
      </c>
      <c r="J329" s="22">
        <f t="shared" si="20"/>
        <v>-107.34701640312225</v>
      </c>
      <c r="K329" s="23">
        <f t="shared" si="21"/>
        <v>0.93155826170769507</v>
      </c>
      <c r="L329" s="25"/>
      <c r="M329" s="25"/>
      <c r="N329" t="str">
        <f t="shared" si="22"/>
        <v/>
      </c>
      <c r="O329" s="24" t="str">
        <f t="shared" si="23"/>
        <v/>
      </c>
    </row>
    <row r="330" spans="1:15" x14ac:dyDescent="0.45">
      <c r="A330" s="20" t="str">
        <f>Calc!A330</f>
        <v>2024-04-21</v>
      </c>
      <c r="B330" t="str">
        <f>Calc!B330</f>
        <v>MIN</v>
      </c>
      <c r="C330" t="str">
        <f>Calc!C330</f>
        <v>DET</v>
      </c>
      <c r="D330" s="25"/>
      <c r="E330" s="25"/>
      <c r="F330">
        <f>Calc!M330</f>
        <v>1529.2726034226744</v>
      </c>
      <c r="G330">
        <f>Calc!N330</f>
        <v>1495.7868779460348</v>
      </c>
      <c r="H330" t="str">
        <f>IF(Calc!O330=Games!I330, Games!B330, IF(Calc!P330=Games!I330, Games!C330, ""))</f>
        <v>MIN</v>
      </c>
      <c r="I330" s="21">
        <f>MAX(Calc!O330:P330)</f>
        <v>0.61167753624362875</v>
      </c>
      <c r="J330" s="22">
        <f t="shared" si="20"/>
        <v>-157.5179376250012</v>
      </c>
      <c r="K330" s="23">
        <f t="shared" si="21"/>
        <v>0.63484833224560977</v>
      </c>
      <c r="L330" s="25"/>
      <c r="M330" s="25"/>
      <c r="N330" t="str">
        <f t="shared" si="22"/>
        <v/>
      </c>
      <c r="O330" s="24" t="str">
        <f t="shared" si="23"/>
        <v/>
      </c>
    </row>
    <row r="331" spans="1:15" x14ac:dyDescent="0.45">
      <c r="A331" s="20" t="str">
        <f>Calc!A331</f>
        <v>2024-04-21</v>
      </c>
      <c r="B331" t="str">
        <f>Calc!B331</f>
        <v>STL</v>
      </c>
      <c r="C331" t="str">
        <f>Calc!C331</f>
        <v>MIL</v>
      </c>
      <c r="D331" s="25"/>
      <c r="E331" s="25"/>
      <c r="F331">
        <f>Calc!M331</f>
        <v>1510.540426333587</v>
      </c>
      <c r="G331">
        <f>Calc!N331</f>
        <v>1527.5334034496079</v>
      </c>
      <c r="H331" t="str">
        <f>IF(Calc!O331=Games!I331, Games!B331, IF(Calc!P331=Games!I331, Games!C331, ""))</f>
        <v>STL</v>
      </c>
      <c r="I331" s="21">
        <f>MAX(Calc!O331:P331)</f>
        <v>0.51214998732706307</v>
      </c>
      <c r="J331" s="22">
        <f t="shared" si="20"/>
        <v>-104.98103392905254</v>
      </c>
      <c r="K331" s="23">
        <f t="shared" si="21"/>
        <v>0.95255301131422676</v>
      </c>
      <c r="L331" s="25"/>
      <c r="M331" s="25"/>
      <c r="N331" t="str">
        <f t="shared" si="22"/>
        <v/>
      </c>
      <c r="O331" s="24" t="str">
        <f t="shared" si="23"/>
        <v/>
      </c>
    </row>
    <row r="332" spans="1:15" x14ac:dyDescent="0.45">
      <c r="A332" s="20" t="str">
        <f>Calc!A332</f>
        <v>2024-04-21</v>
      </c>
      <c r="B332" t="str">
        <f>Calc!B332</f>
        <v>CHC</v>
      </c>
      <c r="C332" t="str">
        <f>Calc!C332</f>
        <v>MIA</v>
      </c>
      <c r="D332" s="25"/>
      <c r="E332" s="25"/>
      <c r="F332">
        <f>Calc!M332</f>
        <v>1529.9566441509314</v>
      </c>
      <c r="G332">
        <f>Calc!N332</f>
        <v>1484.370768699393</v>
      </c>
      <c r="H332" t="str">
        <f>IF(Calc!O332=Games!I332, Games!B332, IF(Calc!P332=Games!I332, Games!C332, ""))</f>
        <v>CHC</v>
      </c>
      <c r="I332" s="21">
        <f>MAX(Calc!O332:P332)</f>
        <v>0.58752245811099879</v>
      </c>
      <c r="J332" s="22">
        <f t="shared" si="20"/>
        <v>-142.4374416653944</v>
      </c>
      <c r="K332" s="23">
        <f t="shared" si="21"/>
        <v>0.70206259555625883</v>
      </c>
      <c r="L332" s="25"/>
      <c r="M332" s="25"/>
      <c r="N332" t="str">
        <f t="shared" si="22"/>
        <v/>
      </c>
      <c r="O332" s="24" t="str">
        <f t="shared" si="23"/>
        <v/>
      </c>
    </row>
    <row r="333" spans="1:15" x14ac:dyDescent="0.45">
      <c r="A333" s="20" t="str">
        <f>Calc!A333</f>
        <v>2024-04-21</v>
      </c>
      <c r="B333" t="str">
        <f>Calc!B333</f>
        <v>COL</v>
      </c>
      <c r="C333" t="str">
        <f>Calc!C333</f>
        <v>SEA</v>
      </c>
      <c r="D333" s="25"/>
      <c r="E333" s="25"/>
      <c r="F333">
        <f>Calc!M333</f>
        <v>1423.0710497477428</v>
      </c>
      <c r="G333">
        <f>Calc!N333</f>
        <v>1521.2700100017432</v>
      </c>
      <c r="H333" t="str">
        <f>IF(Calc!O333=Games!I333, Games!B333, IF(Calc!P333=Games!I333, Games!C333, ""))</f>
        <v>SEA</v>
      </c>
      <c r="I333" s="21">
        <f>MAX(Calc!O333:P333)</f>
        <v>0.52349980892214465</v>
      </c>
      <c r="J333" s="22">
        <f t="shared" si="20"/>
        <v>-109.86350451150398</v>
      </c>
      <c r="K333" s="23">
        <f t="shared" si="21"/>
        <v>0.91022037249438781</v>
      </c>
      <c r="L333" s="25"/>
      <c r="M333" s="25"/>
      <c r="N333" t="str">
        <f t="shared" si="22"/>
        <v/>
      </c>
      <c r="O333" s="24" t="str">
        <f t="shared" si="23"/>
        <v/>
      </c>
    </row>
    <row r="334" spans="1:15" x14ac:dyDescent="0.45">
      <c r="A334" s="20" t="str">
        <f>Calc!A334</f>
        <v>2024-04-21</v>
      </c>
      <c r="B334" t="str">
        <f>Calc!B334</f>
        <v>SFG</v>
      </c>
      <c r="C334" t="str">
        <f>Calc!C334</f>
        <v>ARI</v>
      </c>
      <c r="D334" s="25"/>
      <c r="E334" s="25"/>
      <c r="F334">
        <f>Calc!M334</f>
        <v>1506.8907435815931</v>
      </c>
      <c r="G334">
        <f>Calc!N334</f>
        <v>1515.1384034374826</v>
      </c>
      <c r="H334" t="str">
        <f>IF(Calc!O334=Games!I334, Games!B334, IF(Calc!P334=Games!I334, Games!C334, ""))</f>
        <v>SFG</v>
      </c>
      <c r="I334" s="21">
        <f>MAX(Calc!O334:P334)</f>
        <v>0.54438289240432525</v>
      </c>
      <c r="J334" s="22">
        <f t="shared" si="20"/>
        <v>-119.48253990660582</v>
      </c>
      <c r="K334" s="23">
        <f t="shared" si="21"/>
        <v>0.83694236897010676</v>
      </c>
      <c r="L334" s="25"/>
      <c r="M334" s="25"/>
      <c r="N334" t="str">
        <f t="shared" si="22"/>
        <v/>
      </c>
      <c r="O334" s="24" t="str">
        <f t="shared" si="23"/>
        <v/>
      </c>
    </row>
    <row r="335" spans="1:15" x14ac:dyDescent="0.45">
      <c r="A335" s="20" t="str">
        <f>Calc!A335</f>
        <v>2024-04-21</v>
      </c>
      <c r="B335" t="str">
        <f>Calc!B335</f>
        <v>LAD</v>
      </c>
      <c r="C335" t="str">
        <f>Calc!C335</f>
        <v>NYM</v>
      </c>
      <c r="D335" s="25"/>
      <c r="E335" s="25"/>
      <c r="F335">
        <f>Calc!M335</f>
        <v>1596.6514930600529</v>
      </c>
      <c r="G335">
        <f>Calc!N335</f>
        <v>1510.288270753422</v>
      </c>
      <c r="H335" t="str">
        <f>IF(Calc!O335=Games!I335, Games!B335, IF(Calc!P335=Games!I335, Games!C335, ""))</f>
        <v>LAD</v>
      </c>
      <c r="I335" s="21">
        <f>MAX(Calc!O335:P335)</f>
        <v>0.64311556850848084</v>
      </c>
      <c r="J335" s="22">
        <f t="shared" si="20"/>
        <v>-180.20275242064272</v>
      </c>
      <c r="K335" s="23">
        <f t="shared" si="21"/>
        <v>0.55493048056542738</v>
      </c>
      <c r="L335" s="25"/>
      <c r="M335" s="25"/>
      <c r="N335" t="str">
        <f t="shared" si="22"/>
        <v/>
      </c>
      <c r="O335" s="24" t="str">
        <f t="shared" si="23"/>
        <v/>
      </c>
    </row>
    <row r="336" spans="1:15" x14ac:dyDescent="0.45">
      <c r="A336" s="20" t="str">
        <f>Calc!A336</f>
        <v>2024-04-21</v>
      </c>
      <c r="B336" t="str">
        <f>Calc!B336</f>
        <v>SDP</v>
      </c>
      <c r="C336" t="str">
        <f>Calc!C336</f>
        <v>TOR</v>
      </c>
      <c r="D336" s="25"/>
      <c r="E336" s="25"/>
      <c r="F336">
        <f>Calc!M336</f>
        <v>1502.9671207118124</v>
      </c>
      <c r="G336">
        <f>Calc!N336</f>
        <v>1549.5770225833428</v>
      </c>
      <c r="H336" t="str">
        <f>IF(Calc!O336=Games!I336, Games!B336, IF(Calc!P336=Games!I336, Games!C336, ""))</f>
        <v>TOR</v>
      </c>
      <c r="I336" s="21">
        <f>MAX(Calc!O336:P336)</f>
        <v>0.55205763137720354</v>
      </c>
      <c r="J336" s="22">
        <f t="shared" si="20"/>
        <v>-123.24300402181436</v>
      </c>
      <c r="K336" s="23">
        <f t="shared" si="21"/>
        <v>0.81140508375063392</v>
      </c>
      <c r="L336" s="25"/>
      <c r="M336" s="25"/>
      <c r="N336" t="str">
        <f t="shared" si="22"/>
        <v/>
      </c>
      <c r="O336" s="24" t="str">
        <f t="shared" si="23"/>
        <v/>
      </c>
    </row>
    <row r="337" spans="1:15" x14ac:dyDescent="0.45">
      <c r="A337" s="20" t="str">
        <f>Calc!A337</f>
        <v>2024-04-21</v>
      </c>
      <c r="B337" t="str">
        <f>Calc!B337</f>
        <v>ATL</v>
      </c>
      <c r="C337" t="str">
        <f>Calc!C337</f>
        <v>TEX</v>
      </c>
      <c r="D337" s="25"/>
      <c r="E337" s="25"/>
      <c r="F337">
        <f>Calc!M337</f>
        <v>1593.2508682491175</v>
      </c>
      <c r="G337">
        <f>Calc!N337</f>
        <v>1534.4506247578865</v>
      </c>
      <c r="H337" t="str">
        <f>IF(Calc!O337=Games!I337, Games!B337, IF(Calc!P337=Games!I337, Games!C337, ""))</f>
        <v>ATL</v>
      </c>
      <c r="I337" s="21">
        <f>MAX(Calc!O337:P337)</f>
        <v>0.60577281176068987</v>
      </c>
      <c r="J337" s="22">
        <f t="shared" si="20"/>
        <v>-153.6608407112104</v>
      </c>
      <c r="K337" s="23">
        <f t="shared" si="21"/>
        <v>0.65078389222104815</v>
      </c>
      <c r="L337" s="25"/>
      <c r="M337" s="25"/>
      <c r="N337" t="str">
        <f t="shared" si="22"/>
        <v/>
      </c>
      <c r="O337" s="24" t="str">
        <f t="shared" si="23"/>
        <v/>
      </c>
    </row>
    <row r="338" spans="1:15" x14ac:dyDescent="0.45">
      <c r="A338" s="20" t="str">
        <f>Calc!A338</f>
        <v>2024-04-22</v>
      </c>
      <c r="B338" t="str">
        <f>Calc!B338</f>
        <v>NYY</v>
      </c>
      <c r="C338" t="str">
        <f>Calc!C338</f>
        <v>OAK</v>
      </c>
      <c r="D338" s="25"/>
      <c r="E338" s="25"/>
      <c r="F338">
        <f>Calc!M338</f>
        <v>1533.7203518335739</v>
      </c>
      <c r="G338">
        <f>Calc!N338</f>
        <v>1422.9458950386379</v>
      </c>
      <c r="H338" t="str">
        <f>IF(Calc!O338=Games!I338, Games!B338, IF(Calc!P338=Games!I338, Games!C338, ""))</f>
        <v>NYY</v>
      </c>
      <c r="I338" s="21">
        <f>MAX(Calc!O338:P338)</f>
        <v>0.70118767822581451</v>
      </c>
      <c r="J338" s="22">
        <f t="shared" si="20"/>
        <v>-234.65822094033553</v>
      </c>
      <c r="K338" s="23">
        <f t="shared" si="21"/>
        <v>0.42615170096864458</v>
      </c>
      <c r="L338" s="25"/>
      <c r="M338" s="25"/>
      <c r="N338" t="str">
        <f t="shared" si="22"/>
        <v/>
      </c>
      <c r="O338" s="24" t="str">
        <f t="shared" si="23"/>
        <v/>
      </c>
    </row>
    <row r="339" spans="1:15" x14ac:dyDescent="0.45">
      <c r="A339" s="20" t="str">
        <f>Calc!A339</f>
        <v>2024-04-22</v>
      </c>
      <c r="B339" t="str">
        <f>Calc!B339</f>
        <v>CIN</v>
      </c>
      <c r="C339" t="str">
        <f>Calc!C339</f>
        <v>PHI</v>
      </c>
      <c r="D339" s="25"/>
      <c r="E339" s="25"/>
      <c r="F339">
        <f>Calc!M339</f>
        <v>1493.1662146218293</v>
      </c>
      <c r="G339">
        <f>Calc!N339</f>
        <v>1539.4111659163295</v>
      </c>
      <c r="H339" t="str">
        <f>IF(Calc!O339=Games!I339, Games!B339, IF(Calc!P339=Games!I339, Games!C339, ""))</f>
        <v>PHI</v>
      </c>
      <c r="I339" s="21">
        <f>MAX(Calc!O339:P339)</f>
        <v>0.57310602071804251</v>
      </c>
      <c r="J339" s="22">
        <f t="shared" si="20"/>
        <v>-134.25019994004506</v>
      </c>
      <c r="K339" s="23">
        <f t="shared" si="21"/>
        <v>0.74487784781444732</v>
      </c>
      <c r="L339" s="25"/>
      <c r="M339" s="25"/>
      <c r="N339" t="str">
        <f t="shared" si="22"/>
        <v/>
      </c>
      <c r="O339" s="24" t="str">
        <f t="shared" si="23"/>
        <v/>
      </c>
    </row>
    <row r="340" spans="1:15" x14ac:dyDescent="0.45">
      <c r="A340" s="20" t="str">
        <f>Calc!A340</f>
        <v>2024-04-22</v>
      </c>
      <c r="B340" t="str">
        <f>Calc!B340</f>
        <v>PIT</v>
      </c>
      <c r="C340" t="str">
        <f>Calc!C340</f>
        <v>MIL</v>
      </c>
      <c r="D340" s="25"/>
      <c r="E340" s="25"/>
      <c r="F340">
        <f>Calc!M340</f>
        <v>1464.4120897083565</v>
      </c>
      <c r="G340">
        <f>Calc!N340</f>
        <v>1527.5334034496079</v>
      </c>
      <c r="H340" t="str">
        <f>IF(Calc!O340=Games!I340, Games!B340, IF(Calc!P340=Games!I340, Games!C340, ""))</f>
        <v>MIL</v>
      </c>
      <c r="I340" s="21">
        <f>MAX(Calc!O340:P340)</f>
        <v>0.56086695298856182</v>
      </c>
      <c r="J340" s="22">
        <f t="shared" si="20"/>
        <v>-127.72141764451466</v>
      </c>
      <c r="K340" s="23">
        <f t="shared" si="21"/>
        <v>0.78295404047525285</v>
      </c>
      <c r="L340" s="25"/>
      <c r="M340" s="25"/>
      <c r="N340" t="str">
        <f t="shared" si="22"/>
        <v/>
      </c>
      <c r="O340" s="24" t="str">
        <f t="shared" si="23"/>
        <v/>
      </c>
    </row>
    <row r="341" spans="1:15" x14ac:dyDescent="0.45">
      <c r="A341" s="20" t="str">
        <f>Calc!A341</f>
        <v>2024-04-22</v>
      </c>
      <c r="B341" t="str">
        <f>Calc!B341</f>
        <v>TBR</v>
      </c>
      <c r="C341" t="str">
        <f>Calc!C341</f>
        <v>DET</v>
      </c>
      <c r="D341" s="25"/>
      <c r="E341" s="25"/>
      <c r="F341">
        <f>Calc!M341</f>
        <v>1528.0229512954211</v>
      </c>
      <c r="G341">
        <f>Calc!N341</f>
        <v>1495.7868779460348</v>
      </c>
      <c r="H341" t="str">
        <f>IF(Calc!O341=Games!I341, Games!B341, IF(Calc!P341=Games!I341, Games!C341, ""))</f>
        <v>TBR</v>
      </c>
      <c r="I341" s="21">
        <f>MAX(Calc!O341:P341)</f>
        <v>0.60842093494938709</v>
      </c>
      <c r="J341" s="22">
        <f t="shared" si="20"/>
        <v>-155.37626733715877</v>
      </c>
      <c r="K341" s="23">
        <f t="shared" si="21"/>
        <v>0.64359893382562072</v>
      </c>
      <c r="L341" s="25"/>
      <c r="M341" s="25"/>
      <c r="N341" t="str">
        <f t="shared" si="22"/>
        <v/>
      </c>
      <c r="O341" s="24" t="str">
        <f t="shared" si="23"/>
        <v/>
      </c>
    </row>
    <row r="342" spans="1:15" x14ac:dyDescent="0.45">
      <c r="A342" s="20" t="str">
        <f>Calc!A342</f>
        <v>2024-04-22</v>
      </c>
      <c r="B342" t="str">
        <f>Calc!B342</f>
        <v>ATL</v>
      </c>
      <c r="C342" t="str">
        <f>Calc!C342</f>
        <v>MIA</v>
      </c>
      <c r="D342" s="25"/>
      <c r="E342" s="25"/>
      <c r="F342">
        <f>Calc!M342</f>
        <v>1593.2508682491175</v>
      </c>
      <c r="G342">
        <f>Calc!N342</f>
        <v>1484.370768699393</v>
      </c>
      <c r="H342" t="str">
        <f>IF(Calc!O342=Games!I342, Games!B342, IF(Calc!P342=Games!I342, Games!C342, ""))</f>
        <v>ATL</v>
      </c>
      <c r="I342" s="21">
        <f>MAX(Calc!O342:P342)</f>
        <v>0.67370662033841844</v>
      </c>
      <c r="J342" s="22">
        <f t="shared" si="20"/>
        <v>-206.47265998383415</v>
      </c>
      <c r="K342" s="23">
        <f t="shared" si="21"/>
        <v>0.48432562455401862</v>
      </c>
      <c r="L342" s="25"/>
      <c r="M342" s="25"/>
      <c r="N342" t="str">
        <f t="shared" si="22"/>
        <v/>
      </c>
      <c r="O342" s="24" t="str">
        <f t="shared" si="23"/>
        <v/>
      </c>
    </row>
    <row r="343" spans="1:15" x14ac:dyDescent="0.45">
      <c r="A343" s="20" t="str">
        <f>Calc!A343</f>
        <v>2024-04-22</v>
      </c>
      <c r="B343" t="str">
        <f>Calc!B343</f>
        <v>KCR</v>
      </c>
      <c r="C343" t="str">
        <f>Calc!C343</f>
        <v>TOR</v>
      </c>
      <c r="D343" s="25"/>
      <c r="E343" s="25"/>
      <c r="F343">
        <f>Calc!M343</f>
        <v>1459.3647323881944</v>
      </c>
      <c r="G343">
        <f>Calc!N343</f>
        <v>1549.5770225833428</v>
      </c>
      <c r="H343" t="str">
        <f>IF(Calc!O343=Games!I343, Games!B343, IF(Calc!P343=Games!I343, Games!C343, ""))</f>
        <v>TOR</v>
      </c>
      <c r="I343" s="21">
        <f>MAX(Calc!O343:P343)</f>
        <v>0.5319436082090333</v>
      </c>
      <c r="J343" s="22">
        <f t="shared" si="20"/>
        <v>-113.64946992254697</v>
      </c>
      <c r="K343" s="23">
        <f t="shared" si="21"/>
        <v>0.87989851662441376</v>
      </c>
      <c r="L343" s="25"/>
      <c r="M343" s="25"/>
      <c r="N343" t="str">
        <f t="shared" si="22"/>
        <v/>
      </c>
      <c r="O343" s="24" t="str">
        <f t="shared" si="23"/>
        <v/>
      </c>
    </row>
    <row r="344" spans="1:15" x14ac:dyDescent="0.45">
      <c r="A344" s="20" t="str">
        <f>Calc!A344</f>
        <v>2024-04-22</v>
      </c>
      <c r="B344" t="str">
        <f>Calc!B344</f>
        <v>MIN</v>
      </c>
      <c r="C344" t="str">
        <f>Calc!C344</f>
        <v>CHW</v>
      </c>
      <c r="D344" s="25"/>
      <c r="E344" s="25"/>
      <c r="F344">
        <f>Calc!M344</f>
        <v>1529.2726034226744</v>
      </c>
      <c r="G344">
        <f>Calc!N344</f>
        <v>1425.4820043556863</v>
      </c>
      <c r="H344" t="str">
        <f>IF(Calc!O344=Games!I344, Games!B344, IF(Calc!P344=Games!I344, Games!C344, ""))</f>
        <v>MIN</v>
      </c>
      <c r="I344" s="21">
        <f>MAX(Calc!O344:P344)</f>
        <v>0.70871288066889249</v>
      </c>
      <c r="J344" s="22">
        <f t="shared" si="20"/>
        <v>-243.30388597214113</v>
      </c>
      <c r="K344" s="23">
        <f t="shared" si="21"/>
        <v>0.41100864295874928</v>
      </c>
      <c r="L344" s="25"/>
      <c r="M344" s="25"/>
      <c r="N344" t="str">
        <f t="shared" si="22"/>
        <v/>
      </c>
      <c r="O344" s="24" t="str">
        <f t="shared" si="23"/>
        <v/>
      </c>
    </row>
    <row r="345" spans="1:15" x14ac:dyDescent="0.45">
      <c r="A345" s="20" t="str">
        <f>Calc!A345</f>
        <v>2024-04-22</v>
      </c>
      <c r="B345" t="str">
        <f>Calc!B345</f>
        <v>STL</v>
      </c>
      <c r="C345" t="str">
        <f>Calc!C345</f>
        <v>ARI</v>
      </c>
      <c r="D345" s="25"/>
      <c r="E345" s="25"/>
      <c r="F345">
        <f>Calc!M345</f>
        <v>1510.540426333587</v>
      </c>
      <c r="G345">
        <f>Calc!N345</f>
        <v>1515.1384034374826</v>
      </c>
      <c r="H345" t="str">
        <f>IF(Calc!O345=Games!I345, Games!B345, IF(Calc!P345=Games!I345, Games!C345, ""))</f>
        <v>STL</v>
      </c>
      <c r="I345" s="21">
        <f>MAX(Calc!O345:P345)</f>
        <v>0.52996873116713616</v>
      </c>
      <c r="J345" s="22">
        <f t="shared" si="20"/>
        <v>-112.75180319026502</v>
      </c>
      <c r="K345" s="23">
        <f t="shared" si="21"/>
        <v>0.88690377599773929</v>
      </c>
      <c r="L345" s="25"/>
      <c r="M345" s="25"/>
      <c r="N345" t="str">
        <f t="shared" si="22"/>
        <v/>
      </c>
      <c r="O345" s="24" t="str">
        <f t="shared" si="23"/>
        <v/>
      </c>
    </row>
    <row r="346" spans="1:15" x14ac:dyDescent="0.45">
      <c r="A346" s="20" t="str">
        <f>Calc!A346</f>
        <v>2024-04-22</v>
      </c>
      <c r="B346" t="str">
        <f>Calc!B346</f>
        <v>COL</v>
      </c>
      <c r="C346" t="str">
        <f>Calc!C346</f>
        <v>SDP</v>
      </c>
      <c r="D346" s="25"/>
      <c r="E346" s="25"/>
      <c r="F346">
        <f>Calc!M346</f>
        <v>1423.0710497477428</v>
      </c>
      <c r="G346">
        <f>Calc!N346</f>
        <v>1514.2912987524817</v>
      </c>
      <c r="H346" t="str">
        <f>IF(Calc!O346=Games!I346, Games!B346, IF(Calc!P346=Games!I346, Games!C346, ""))</f>
        <v>SDP</v>
      </c>
      <c r="I346" s="21">
        <f>MAX(Calc!O346:P346)</f>
        <v>0.51416770587399796</v>
      </c>
      <c r="J346" s="22">
        <f t="shared" si="20"/>
        <v>-105.832344224661</v>
      </c>
      <c r="K346" s="23">
        <f t="shared" si="21"/>
        <v>0.94489072062620016</v>
      </c>
      <c r="L346" s="25"/>
      <c r="M346" s="25"/>
      <c r="N346" t="str">
        <f t="shared" si="22"/>
        <v/>
      </c>
      <c r="O346" s="24" t="str">
        <f t="shared" si="23"/>
        <v/>
      </c>
    </row>
    <row r="347" spans="1:15" x14ac:dyDescent="0.45">
      <c r="A347" s="20" t="str">
        <f>Calc!A347</f>
        <v>2024-04-22</v>
      </c>
      <c r="B347" t="str">
        <f>Calc!B347</f>
        <v>LAA</v>
      </c>
      <c r="C347" t="str">
        <f>Calc!C347</f>
        <v>BAL</v>
      </c>
      <c r="D347" s="25"/>
      <c r="E347" s="25"/>
      <c r="F347">
        <f>Calc!M347</f>
        <v>1469.5882041455925</v>
      </c>
      <c r="G347">
        <f>Calc!N347</f>
        <v>1539.0873746407135</v>
      </c>
      <c r="H347" t="str">
        <f>IF(Calc!O347=Games!I347, Games!B347, IF(Calc!P347=Games!I347, Games!C347, ""))</f>
        <v>BAL</v>
      </c>
      <c r="I347" s="21">
        <f>MAX(Calc!O347:P347)</f>
        <v>0.56445775512215646</v>
      </c>
      <c r="J347" s="22">
        <f t="shared" si="20"/>
        <v>-129.59885332833096</v>
      </c>
      <c r="K347" s="23">
        <f t="shared" si="21"/>
        <v>0.77161176531906472</v>
      </c>
      <c r="L347" s="25"/>
      <c r="M347" s="25"/>
      <c r="N347" t="str">
        <f t="shared" si="22"/>
        <v/>
      </c>
      <c r="O347" s="24" t="str">
        <f t="shared" si="23"/>
        <v/>
      </c>
    </row>
    <row r="348" spans="1:15" x14ac:dyDescent="0.45">
      <c r="A348" s="20" t="str">
        <f>Calc!A348</f>
        <v>2024-04-22</v>
      </c>
      <c r="B348" t="str">
        <f>Calc!B348</f>
        <v>SFG</v>
      </c>
      <c r="C348" t="str">
        <f>Calc!C348</f>
        <v>NYM</v>
      </c>
      <c r="D348" s="25"/>
      <c r="E348" s="25"/>
      <c r="F348">
        <f>Calc!M348</f>
        <v>1506.8907435815931</v>
      </c>
      <c r="G348">
        <f>Calc!N348</f>
        <v>1510.288270753422</v>
      </c>
      <c r="H348" t="str">
        <f>IF(Calc!O348=Games!I348, Games!B348, IF(Calc!P348=Games!I348, Games!C348, ""))</f>
        <v>SFG</v>
      </c>
      <c r="I348" s="21">
        <f>MAX(Calc!O348:P348)</f>
        <v>0.55136072121005131</v>
      </c>
      <c r="J348" s="22">
        <f t="shared" si="20"/>
        <v>-122.89622136901579</v>
      </c>
      <c r="K348" s="23">
        <f t="shared" si="21"/>
        <v>0.81369466763126763</v>
      </c>
      <c r="L348" s="25"/>
      <c r="M348" s="25"/>
      <c r="N348" t="str">
        <f t="shared" si="22"/>
        <v/>
      </c>
      <c r="O348" s="24" t="str">
        <f t="shared" si="23"/>
        <v/>
      </c>
    </row>
    <row r="349" spans="1:15" x14ac:dyDescent="0.45">
      <c r="A349" s="20" t="str">
        <f>Calc!A349</f>
        <v>2024-04-23</v>
      </c>
      <c r="B349" t="str">
        <f>Calc!B349</f>
        <v>CLE</v>
      </c>
      <c r="C349" t="str">
        <f>Calc!C349</f>
        <v>BOS</v>
      </c>
      <c r="D349" s="25"/>
      <c r="E349" s="25"/>
      <c r="F349">
        <f>Calc!M349</f>
        <v>1503.8938502056101</v>
      </c>
      <c r="G349">
        <f>Calc!N349</f>
        <v>1518.233689676287</v>
      </c>
      <c r="H349" t="str">
        <f>IF(Calc!O349=Games!I349, Games!B349, IF(Calc!P349=Games!I349, Games!C349, ""))</f>
        <v>CLE</v>
      </c>
      <c r="I349" s="21">
        <f>MAX(Calc!O349:P349)</f>
        <v>0.5031845460957417</v>
      </c>
      <c r="J349" s="22">
        <f t="shared" si="20"/>
        <v>-101.28198350945637</v>
      </c>
      <c r="K349" s="23">
        <f t="shared" si="21"/>
        <v>0.98734243282926359</v>
      </c>
      <c r="L349" s="25"/>
      <c r="M349" s="25"/>
      <c r="N349" t="str">
        <f t="shared" si="22"/>
        <v/>
      </c>
      <c r="O349" s="24" t="str">
        <f t="shared" si="23"/>
        <v/>
      </c>
    </row>
    <row r="350" spans="1:15" x14ac:dyDescent="0.45">
      <c r="A350" s="20" t="str">
        <f>Calc!A350</f>
        <v>2024-04-23</v>
      </c>
      <c r="B350" t="str">
        <f>Calc!B350</f>
        <v>CIN</v>
      </c>
      <c r="C350" t="str">
        <f>Calc!C350</f>
        <v>PHI</v>
      </c>
      <c r="D350" s="25"/>
      <c r="E350" s="25"/>
      <c r="F350">
        <f>Calc!M350</f>
        <v>1493.1662146218293</v>
      </c>
      <c r="G350">
        <f>Calc!N350</f>
        <v>1539.4111659163295</v>
      </c>
      <c r="H350" t="str">
        <f>IF(Calc!O350=Games!I350, Games!B350, IF(Calc!P350=Games!I350, Games!C350, ""))</f>
        <v>PHI</v>
      </c>
      <c r="I350" s="21">
        <f>MAX(Calc!O350:P350)</f>
        <v>0.57310602071804251</v>
      </c>
      <c r="J350" s="22">
        <f t="shared" si="20"/>
        <v>-134.25019994004506</v>
      </c>
      <c r="K350" s="23">
        <f t="shared" si="21"/>
        <v>0.74487784781444732</v>
      </c>
      <c r="L350" s="25"/>
      <c r="M350" s="25"/>
      <c r="N350" t="str">
        <f t="shared" si="22"/>
        <v/>
      </c>
      <c r="O350" s="24" t="str">
        <f t="shared" si="23"/>
        <v/>
      </c>
    </row>
    <row r="351" spans="1:15" x14ac:dyDescent="0.45">
      <c r="A351" s="20" t="str">
        <f>Calc!A351</f>
        <v>2024-04-23</v>
      </c>
      <c r="B351" t="str">
        <f>Calc!B351</f>
        <v>PIT</v>
      </c>
      <c r="C351" t="str">
        <f>Calc!C351</f>
        <v>MIL</v>
      </c>
      <c r="D351" s="25"/>
      <c r="E351" s="25"/>
      <c r="F351">
        <f>Calc!M351</f>
        <v>1464.4120897083565</v>
      </c>
      <c r="G351">
        <f>Calc!N351</f>
        <v>1527.5334034496079</v>
      </c>
      <c r="H351" t="str">
        <f>IF(Calc!O351=Games!I351, Games!B351, IF(Calc!P351=Games!I351, Games!C351, ""))</f>
        <v>MIL</v>
      </c>
      <c r="I351" s="21">
        <f>MAX(Calc!O351:P351)</f>
        <v>0.56086695298856182</v>
      </c>
      <c r="J351" s="22">
        <f t="shared" si="20"/>
        <v>-127.72141764451466</v>
      </c>
      <c r="K351" s="23">
        <f t="shared" si="21"/>
        <v>0.78295404047525285</v>
      </c>
      <c r="L351" s="25"/>
      <c r="M351" s="25"/>
      <c r="N351" t="str">
        <f t="shared" si="22"/>
        <v/>
      </c>
      <c r="O351" s="24" t="str">
        <f t="shared" si="23"/>
        <v/>
      </c>
    </row>
    <row r="352" spans="1:15" x14ac:dyDescent="0.45">
      <c r="A352" s="20" t="str">
        <f>Calc!A352</f>
        <v>2024-04-23</v>
      </c>
      <c r="B352" t="str">
        <f>Calc!B352</f>
        <v>WAS</v>
      </c>
      <c r="C352" t="str">
        <f>Calc!C352</f>
        <v>LAD</v>
      </c>
      <c r="D352" s="25"/>
      <c r="E352" s="25"/>
      <c r="F352">
        <f>Calc!M352</f>
        <v>1419.5380932200808</v>
      </c>
      <c r="G352">
        <f>Calc!N352</f>
        <v>1587.2549754385982</v>
      </c>
      <c r="H352" t="str">
        <f>IF(Calc!O352=Games!I352, Games!B352, IF(Calc!P352=Games!I352, Games!C352, ""))</f>
        <v>LAD</v>
      </c>
      <c r="I352" s="21">
        <f>MAX(Calc!O352:P352)</f>
        <v>0.74802237655555148</v>
      </c>
      <c r="J352" s="22">
        <f t="shared" si="20"/>
        <v>-296.86063640506632</v>
      </c>
      <c r="K352" s="23">
        <f t="shared" si="21"/>
        <v>0.33685840336052503</v>
      </c>
      <c r="L352" s="25"/>
      <c r="M352" s="25"/>
      <c r="N352" t="str">
        <f t="shared" si="22"/>
        <v/>
      </c>
      <c r="O352" s="24" t="str">
        <f t="shared" si="23"/>
        <v/>
      </c>
    </row>
    <row r="353" spans="1:15" x14ac:dyDescent="0.45">
      <c r="A353" s="20" t="str">
        <f>Calc!A353</f>
        <v>2024-04-23</v>
      </c>
      <c r="B353" t="str">
        <f>Calc!B353</f>
        <v>TBR</v>
      </c>
      <c r="C353" t="str">
        <f>Calc!C353</f>
        <v>DET</v>
      </c>
      <c r="D353" s="25"/>
      <c r="E353" s="25"/>
      <c r="F353">
        <f>Calc!M353</f>
        <v>1528.0229512954211</v>
      </c>
      <c r="G353">
        <f>Calc!N353</f>
        <v>1495.7868779460348</v>
      </c>
      <c r="H353" t="str">
        <f>IF(Calc!O353=Games!I353, Games!B353, IF(Calc!P353=Games!I353, Games!C353, ""))</f>
        <v>TBR</v>
      </c>
      <c r="I353" s="21">
        <f>MAX(Calc!O353:P353)</f>
        <v>0.60842093494938709</v>
      </c>
      <c r="J353" s="22">
        <f t="shared" si="20"/>
        <v>-155.37626733715877</v>
      </c>
      <c r="K353" s="23">
        <f t="shared" si="21"/>
        <v>0.64359893382562072</v>
      </c>
      <c r="L353" s="25"/>
      <c r="M353" s="25"/>
      <c r="N353" t="str">
        <f t="shared" si="22"/>
        <v/>
      </c>
      <c r="O353" s="24" t="str">
        <f t="shared" si="23"/>
        <v/>
      </c>
    </row>
    <row r="354" spans="1:15" x14ac:dyDescent="0.45">
      <c r="A354" s="20" t="str">
        <f>Calc!A354</f>
        <v>2024-04-23</v>
      </c>
      <c r="B354" t="str">
        <f>Calc!B354</f>
        <v>NYY</v>
      </c>
      <c r="C354" t="str">
        <f>Calc!C354</f>
        <v>OAK</v>
      </c>
      <c r="D354" s="25"/>
      <c r="E354" s="25"/>
      <c r="F354">
        <f>Calc!M354</f>
        <v>1533.7203518335739</v>
      </c>
      <c r="G354">
        <f>Calc!N354</f>
        <v>1422.9458950386379</v>
      </c>
      <c r="H354" t="str">
        <f>IF(Calc!O354=Games!I354, Games!B354, IF(Calc!P354=Games!I354, Games!C354, ""))</f>
        <v>NYY</v>
      </c>
      <c r="I354" s="21">
        <f>MAX(Calc!O354:P354)</f>
        <v>0.70118767822581451</v>
      </c>
      <c r="J354" s="22">
        <f t="shared" si="20"/>
        <v>-234.65822094033553</v>
      </c>
      <c r="K354" s="23">
        <f t="shared" si="21"/>
        <v>0.42615170096864458</v>
      </c>
      <c r="L354" s="25"/>
      <c r="M354" s="25"/>
      <c r="N354" t="str">
        <f t="shared" si="22"/>
        <v/>
      </c>
      <c r="O354" s="24" t="str">
        <f t="shared" si="23"/>
        <v/>
      </c>
    </row>
    <row r="355" spans="1:15" x14ac:dyDescent="0.45">
      <c r="A355" s="20" t="str">
        <f>Calc!A355</f>
        <v>2024-04-23</v>
      </c>
      <c r="B355" t="str">
        <f>Calc!B355</f>
        <v>ATL</v>
      </c>
      <c r="C355" t="str">
        <f>Calc!C355</f>
        <v>MIA</v>
      </c>
      <c r="D355" s="25"/>
      <c r="E355" s="25"/>
      <c r="F355">
        <f>Calc!M355</f>
        <v>1593.2508682491175</v>
      </c>
      <c r="G355">
        <f>Calc!N355</f>
        <v>1484.370768699393</v>
      </c>
      <c r="H355" t="str">
        <f>IF(Calc!O355=Games!I355, Games!B355, IF(Calc!P355=Games!I355, Games!C355, ""))</f>
        <v>ATL</v>
      </c>
      <c r="I355" s="21">
        <f>MAX(Calc!O355:P355)</f>
        <v>0.67370662033841844</v>
      </c>
      <c r="J355" s="22">
        <f t="shared" si="20"/>
        <v>-206.47265998383415</v>
      </c>
      <c r="K355" s="23">
        <f t="shared" si="21"/>
        <v>0.48432562455401862</v>
      </c>
      <c r="L355" s="25"/>
      <c r="M355" s="25"/>
      <c r="N355" t="str">
        <f t="shared" si="22"/>
        <v/>
      </c>
      <c r="O355" s="24" t="str">
        <f t="shared" si="23"/>
        <v/>
      </c>
    </row>
    <row r="356" spans="1:15" x14ac:dyDescent="0.45">
      <c r="A356" s="20" t="str">
        <f>Calc!A356</f>
        <v>2024-04-23</v>
      </c>
      <c r="B356" t="str">
        <f>Calc!B356</f>
        <v>CHC</v>
      </c>
      <c r="C356" t="str">
        <f>Calc!C356</f>
        <v>HOU</v>
      </c>
      <c r="D356" s="25"/>
      <c r="E356" s="25"/>
      <c r="F356">
        <f>Calc!M356</f>
        <v>1529.9566441509314</v>
      </c>
      <c r="G356">
        <f>Calc!N356</f>
        <v>1554.1885466658973</v>
      </c>
      <c r="H356" t="str">
        <f>IF(Calc!O356=Games!I356, Games!B356, IF(Calc!P356=Games!I356, Games!C356, ""))</f>
        <v>HOU</v>
      </c>
      <c r="I356" s="21">
        <f>MAX(Calc!O356:P356)</f>
        <v>0.51252308287218939</v>
      </c>
      <c r="J356" s="22">
        <f t="shared" si="20"/>
        <v>-105.13791830225512</v>
      </c>
      <c r="K356" s="23">
        <f t="shared" si="21"/>
        <v>0.95113163371292553</v>
      </c>
      <c r="L356" s="25"/>
      <c r="M356" s="25"/>
      <c r="N356" t="str">
        <f t="shared" si="22"/>
        <v/>
      </c>
      <c r="O356" s="24" t="str">
        <f t="shared" si="23"/>
        <v/>
      </c>
    </row>
    <row r="357" spans="1:15" x14ac:dyDescent="0.45">
      <c r="A357" s="20" t="str">
        <f>Calc!A357</f>
        <v>2024-04-23</v>
      </c>
      <c r="B357" t="str">
        <f>Calc!B357</f>
        <v>KCR</v>
      </c>
      <c r="C357" t="str">
        <f>Calc!C357</f>
        <v>TOR</v>
      </c>
      <c r="D357" s="25"/>
      <c r="E357" s="25"/>
      <c r="F357">
        <f>Calc!M357</f>
        <v>1459.3647323881944</v>
      </c>
      <c r="G357">
        <f>Calc!N357</f>
        <v>1549.5770225833428</v>
      </c>
      <c r="H357" t="str">
        <f>IF(Calc!O357=Games!I357, Games!B357, IF(Calc!P357=Games!I357, Games!C357, ""))</f>
        <v>TOR</v>
      </c>
      <c r="I357" s="21">
        <f>MAX(Calc!O357:P357)</f>
        <v>0.5319436082090333</v>
      </c>
      <c r="J357" s="22">
        <f t="shared" si="20"/>
        <v>-113.64946992254697</v>
      </c>
      <c r="K357" s="23">
        <f t="shared" si="21"/>
        <v>0.87989851662441376</v>
      </c>
      <c r="L357" s="25"/>
      <c r="M357" s="25"/>
      <c r="N357" t="str">
        <f t="shared" si="22"/>
        <v/>
      </c>
      <c r="O357" s="24" t="str">
        <f t="shared" si="23"/>
        <v/>
      </c>
    </row>
    <row r="358" spans="1:15" x14ac:dyDescent="0.45">
      <c r="A358" s="20" t="str">
        <f>Calc!A358</f>
        <v>2024-04-23</v>
      </c>
      <c r="B358" t="str">
        <f>Calc!B358</f>
        <v>MIN</v>
      </c>
      <c r="C358" t="str">
        <f>Calc!C358</f>
        <v>CHW</v>
      </c>
      <c r="D358" s="25"/>
      <c r="E358" s="25"/>
      <c r="F358">
        <f>Calc!M358</f>
        <v>1529.2726034226744</v>
      </c>
      <c r="G358">
        <f>Calc!N358</f>
        <v>1425.4820043556863</v>
      </c>
      <c r="H358" t="str">
        <f>IF(Calc!O358=Games!I358, Games!B358, IF(Calc!P358=Games!I358, Games!C358, ""))</f>
        <v>MIN</v>
      </c>
      <c r="I358" s="21">
        <f>MAX(Calc!O358:P358)</f>
        <v>0.70871288066889249</v>
      </c>
      <c r="J358" s="22">
        <f t="shared" si="20"/>
        <v>-243.30388597214113</v>
      </c>
      <c r="K358" s="23">
        <f t="shared" si="21"/>
        <v>0.41100864295874928</v>
      </c>
      <c r="L358" s="25"/>
      <c r="M358" s="25"/>
      <c r="N358" t="str">
        <f t="shared" si="22"/>
        <v/>
      </c>
      <c r="O358" s="24" t="str">
        <f t="shared" si="23"/>
        <v/>
      </c>
    </row>
    <row r="359" spans="1:15" x14ac:dyDescent="0.45">
      <c r="A359" s="20" t="str">
        <f>Calc!A359</f>
        <v>2024-04-23</v>
      </c>
      <c r="B359" t="str">
        <f>Calc!B359</f>
        <v>STL</v>
      </c>
      <c r="C359" t="str">
        <f>Calc!C359</f>
        <v>ARI</v>
      </c>
      <c r="D359" s="25"/>
      <c r="E359" s="25"/>
      <c r="F359">
        <f>Calc!M359</f>
        <v>1510.540426333587</v>
      </c>
      <c r="G359">
        <f>Calc!N359</f>
        <v>1515.1384034374826</v>
      </c>
      <c r="H359" t="str">
        <f>IF(Calc!O359=Games!I359, Games!B359, IF(Calc!P359=Games!I359, Games!C359, ""))</f>
        <v>STL</v>
      </c>
      <c r="I359" s="21">
        <f>MAX(Calc!O359:P359)</f>
        <v>0.52996873116713616</v>
      </c>
      <c r="J359" s="22">
        <f t="shared" si="20"/>
        <v>-112.75180319026502</v>
      </c>
      <c r="K359" s="23">
        <f t="shared" si="21"/>
        <v>0.88690377599773929</v>
      </c>
      <c r="L359" s="25"/>
      <c r="M359" s="25"/>
      <c r="N359" t="str">
        <f t="shared" si="22"/>
        <v/>
      </c>
      <c r="O359" s="24" t="str">
        <f t="shared" si="23"/>
        <v/>
      </c>
    </row>
    <row r="360" spans="1:15" x14ac:dyDescent="0.45">
      <c r="A360" s="20" t="str">
        <f>Calc!A360</f>
        <v>2024-04-23</v>
      </c>
      <c r="B360" t="str">
        <f>Calc!B360</f>
        <v>TEX</v>
      </c>
      <c r="C360" t="str">
        <f>Calc!C360</f>
        <v>SEA</v>
      </c>
      <c r="D360" s="25"/>
      <c r="E360" s="25"/>
      <c r="F360">
        <f>Calc!M360</f>
        <v>1535.7428778604465</v>
      </c>
      <c r="G360">
        <f>Calc!N360</f>
        <v>1521.2700100017432</v>
      </c>
      <c r="H360" t="str">
        <f>IF(Calc!O360=Games!I360, Games!B360, IF(Calc!P360=Games!I360, Games!C360, ""))</f>
        <v>TEX</v>
      </c>
      <c r="I360" s="21">
        <f>MAX(Calc!O360:P360)</f>
        <v>0.5524616617938003</v>
      </c>
      <c r="J360" s="22">
        <f t="shared" si="20"/>
        <v>-123.44454421673657</v>
      </c>
      <c r="K360" s="23">
        <f t="shared" si="21"/>
        <v>0.81008035336438966</v>
      </c>
      <c r="L360" s="25"/>
      <c r="M360" s="25"/>
      <c r="N360" t="str">
        <f t="shared" si="22"/>
        <v/>
      </c>
      <c r="O360" s="24" t="str">
        <f t="shared" si="23"/>
        <v/>
      </c>
    </row>
    <row r="361" spans="1:15" x14ac:dyDescent="0.45">
      <c r="A361" s="20" t="str">
        <f>Calc!A361</f>
        <v>2024-04-23</v>
      </c>
      <c r="B361" t="str">
        <f>Calc!B361</f>
        <v>COL</v>
      </c>
      <c r="C361" t="str">
        <f>Calc!C361</f>
        <v>SDP</v>
      </c>
      <c r="D361" s="25"/>
      <c r="E361" s="25"/>
      <c r="F361">
        <f>Calc!M361</f>
        <v>1423.0710497477428</v>
      </c>
      <c r="G361">
        <f>Calc!N361</f>
        <v>1514.2912987524817</v>
      </c>
      <c r="H361" t="str">
        <f>IF(Calc!O361=Games!I361, Games!B361, IF(Calc!P361=Games!I361, Games!C361, ""))</f>
        <v>SDP</v>
      </c>
      <c r="I361" s="21">
        <f>MAX(Calc!O361:P361)</f>
        <v>0.51416770587399796</v>
      </c>
      <c r="J361" s="22">
        <f t="shared" si="20"/>
        <v>-105.832344224661</v>
      </c>
      <c r="K361" s="23">
        <f t="shared" si="21"/>
        <v>0.94489072062620016</v>
      </c>
      <c r="L361" s="25"/>
      <c r="M361" s="25"/>
      <c r="N361" t="str">
        <f t="shared" si="22"/>
        <v/>
      </c>
      <c r="O361" s="24" t="str">
        <f t="shared" si="23"/>
        <v/>
      </c>
    </row>
    <row r="362" spans="1:15" x14ac:dyDescent="0.45">
      <c r="A362" s="20" t="str">
        <f>Calc!A362</f>
        <v>2024-04-23</v>
      </c>
      <c r="B362" t="str">
        <f>Calc!B362</f>
        <v>LAA</v>
      </c>
      <c r="C362" t="str">
        <f>Calc!C362</f>
        <v>BAL</v>
      </c>
      <c r="D362" s="25"/>
      <c r="E362" s="25"/>
      <c r="F362">
        <f>Calc!M362</f>
        <v>1469.5882041455925</v>
      </c>
      <c r="G362">
        <f>Calc!N362</f>
        <v>1539.0873746407135</v>
      </c>
      <c r="H362" t="str">
        <f>IF(Calc!O362=Games!I362, Games!B362, IF(Calc!P362=Games!I362, Games!C362, ""))</f>
        <v>BAL</v>
      </c>
      <c r="I362" s="21">
        <f>MAX(Calc!O362:P362)</f>
        <v>0.56445775512215646</v>
      </c>
      <c r="J362" s="22">
        <f t="shared" si="20"/>
        <v>-129.59885332833096</v>
      </c>
      <c r="K362" s="23">
        <f t="shared" si="21"/>
        <v>0.77161176531906472</v>
      </c>
      <c r="L362" s="25"/>
      <c r="M362" s="25"/>
      <c r="N362" t="str">
        <f t="shared" si="22"/>
        <v/>
      </c>
      <c r="O362" s="24" t="str">
        <f t="shared" si="23"/>
        <v/>
      </c>
    </row>
    <row r="363" spans="1:15" x14ac:dyDescent="0.45">
      <c r="A363" s="20" t="str">
        <f>Calc!A363</f>
        <v>2024-04-23</v>
      </c>
      <c r="B363" t="str">
        <f>Calc!B363</f>
        <v>SFG</v>
      </c>
      <c r="C363" t="str">
        <f>Calc!C363</f>
        <v>NYM</v>
      </c>
      <c r="D363" s="25"/>
      <c r="E363" s="25"/>
      <c r="F363">
        <f>Calc!M363</f>
        <v>1506.8907435815931</v>
      </c>
      <c r="G363">
        <f>Calc!N363</f>
        <v>1510.288270753422</v>
      </c>
      <c r="H363" t="str">
        <f>IF(Calc!O363=Games!I363, Games!B363, IF(Calc!P363=Games!I363, Games!C363, ""))</f>
        <v>SFG</v>
      </c>
      <c r="I363" s="21">
        <f>MAX(Calc!O363:P363)</f>
        <v>0.55136072121005131</v>
      </c>
      <c r="J363" s="22">
        <f t="shared" si="20"/>
        <v>-122.89622136901579</v>
      </c>
      <c r="K363" s="23">
        <f t="shared" si="21"/>
        <v>0.81369466763126763</v>
      </c>
      <c r="L363" s="25"/>
      <c r="M363" s="25"/>
      <c r="N363" t="str">
        <f t="shared" si="22"/>
        <v/>
      </c>
      <c r="O363" s="24" t="str">
        <f t="shared" si="23"/>
        <v/>
      </c>
    </row>
    <row r="364" spans="1:15" x14ac:dyDescent="0.45">
      <c r="A364" s="20" t="str">
        <f>Calc!A364</f>
        <v>2024-04-24</v>
      </c>
      <c r="B364" t="str">
        <f>Calc!B364</f>
        <v>STL</v>
      </c>
      <c r="C364" t="str">
        <f>Calc!C364</f>
        <v>ARI</v>
      </c>
      <c r="D364" s="25"/>
      <c r="E364" s="25"/>
      <c r="F364">
        <f>Calc!M364</f>
        <v>1510.540426333587</v>
      </c>
      <c r="G364">
        <f>Calc!N364</f>
        <v>1515.1384034374826</v>
      </c>
      <c r="H364" t="str">
        <f>IF(Calc!O364=Games!I364, Games!B364, IF(Calc!P364=Games!I364, Games!C364, ""))</f>
        <v>STL</v>
      </c>
      <c r="I364" s="21">
        <f>MAX(Calc!O364:P364)</f>
        <v>0.52996873116713616</v>
      </c>
      <c r="J364" s="22">
        <f t="shared" si="20"/>
        <v>-112.75180319026502</v>
      </c>
      <c r="K364" s="23">
        <f t="shared" si="21"/>
        <v>0.88690377599773929</v>
      </c>
      <c r="L364" s="25"/>
      <c r="M364" s="25"/>
      <c r="N364" t="str">
        <f t="shared" si="22"/>
        <v/>
      </c>
      <c r="O364" s="24" t="str">
        <f t="shared" si="23"/>
        <v/>
      </c>
    </row>
    <row r="365" spans="1:15" x14ac:dyDescent="0.45">
      <c r="A365" s="20" t="str">
        <f>Calc!A365</f>
        <v>2024-04-24</v>
      </c>
      <c r="B365" t="str">
        <f>Calc!B365</f>
        <v>SFG</v>
      </c>
      <c r="C365" t="str">
        <f>Calc!C365</f>
        <v>NYM</v>
      </c>
      <c r="D365" s="25"/>
      <c r="E365" s="25"/>
      <c r="F365">
        <f>Calc!M365</f>
        <v>1506.8907435815931</v>
      </c>
      <c r="G365">
        <f>Calc!N365</f>
        <v>1510.288270753422</v>
      </c>
      <c r="H365" t="str">
        <f>IF(Calc!O365=Games!I365, Games!B365, IF(Calc!P365=Games!I365, Games!C365, ""))</f>
        <v>SFG</v>
      </c>
      <c r="I365" s="21">
        <f>MAX(Calc!O365:P365)</f>
        <v>0.55136072121005131</v>
      </c>
      <c r="J365" s="22">
        <f t="shared" si="20"/>
        <v>-122.89622136901579</v>
      </c>
      <c r="K365" s="23">
        <f t="shared" si="21"/>
        <v>0.81369466763126763</v>
      </c>
      <c r="L365" s="25"/>
      <c r="M365" s="25"/>
      <c r="N365" t="str">
        <f t="shared" si="22"/>
        <v/>
      </c>
      <c r="O365" s="24" t="str">
        <f t="shared" si="23"/>
        <v/>
      </c>
    </row>
    <row r="366" spans="1:15" x14ac:dyDescent="0.45">
      <c r="A366" s="20" t="str">
        <f>Calc!A366</f>
        <v>2024-04-24</v>
      </c>
      <c r="B366" t="str">
        <f>Calc!B366</f>
        <v>LAA</v>
      </c>
      <c r="C366" t="str">
        <f>Calc!C366</f>
        <v>BAL</v>
      </c>
      <c r="D366" s="25"/>
      <c r="E366" s="25"/>
      <c r="F366">
        <f>Calc!M366</f>
        <v>1469.5882041455925</v>
      </c>
      <c r="G366">
        <f>Calc!N366</f>
        <v>1539.0873746407135</v>
      </c>
      <c r="H366" t="str">
        <f>IF(Calc!O366=Games!I366, Games!B366, IF(Calc!P366=Games!I366, Games!C366, ""))</f>
        <v>BAL</v>
      </c>
      <c r="I366" s="21">
        <f>MAX(Calc!O366:P366)</f>
        <v>0.56445775512215646</v>
      </c>
      <c r="J366" s="22">
        <f t="shared" si="20"/>
        <v>-129.59885332833096</v>
      </c>
      <c r="K366" s="23">
        <f t="shared" si="21"/>
        <v>0.77161176531906472</v>
      </c>
      <c r="L366" s="25"/>
      <c r="M366" s="25"/>
      <c r="N366" t="str">
        <f t="shared" si="22"/>
        <v/>
      </c>
      <c r="O366" s="24" t="str">
        <f t="shared" si="23"/>
        <v/>
      </c>
    </row>
    <row r="367" spans="1:15" x14ac:dyDescent="0.45">
      <c r="A367" s="20" t="str">
        <f>Calc!A367</f>
        <v>2024-04-24</v>
      </c>
      <c r="B367" t="str">
        <f>Calc!B367</f>
        <v>CLE</v>
      </c>
      <c r="C367" t="str">
        <f>Calc!C367</f>
        <v>BOS</v>
      </c>
      <c r="D367" s="25"/>
      <c r="E367" s="25"/>
      <c r="F367">
        <f>Calc!M367</f>
        <v>1503.8938502056101</v>
      </c>
      <c r="G367">
        <f>Calc!N367</f>
        <v>1518.233689676287</v>
      </c>
      <c r="H367" t="str">
        <f>IF(Calc!O367=Games!I367, Games!B367, IF(Calc!P367=Games!I367, Games!C367, ""))</f>
        <v>CLE</v>
      </c>
      <c r="I367" s="21">
        <f>MAX(Calc!O367:P367)</f>
        <v>0.5031845460957417</v>
      </c>
      <c r="J367" s="22">
        <f t="shared" si="20"/>
        <v>-101.28198350945637</v>
      </c>
      <c r="K367" s="23">
        <f t="shared" si="21"/>
        <v>0.98734243282926359</v>
      </c>
      <c r="L367" s="25"/>
      <c r="M367" s="25"/>
      <c r="N367" t="str">
        <f t="shared" si="22"/>
        <v/>
      </c>
      <c r="O367" s="24" t="str">
        <f t="shared" si="23"/>
        <v/>
      </c>
    </row>
    <row r="368" spans="1:15" x14ac:dyDescent="0.45">
      <c r="A368" s="20" t="str">
        <f>Calc!A368</f>
        <v>2024-04-24</v>
      </c>
      <c r="B368" t="str">
        <f>Calc!B368</f>
        <v>CIN</v>
      </c>
      <c r="C368" t="str">
        <f>Calc!C368</f>
        <v>PHI</v>
      </c>
      <c r="D368" s="25"/>
      <c r="E368" s="25"/>
      <c r="F368">
        <f>Calc!M368</f>
        <v>1493.1662146218293</v>
      </c>
      <c r="G368">
        <f>Calc!N368</f>
        <v>1539.4111659163295</v>
      </c>
      <c r="H368" t="str">
        <f>IF(Calc!O368=Games!I368, Games!B368, IF(Calc!P368=Games!I368, Games!C368, ""))</f>
        <v>PHI</v>
      </c>
      <c r="I368" s="21">
        <f>MAX(Calc!O368:P368)</f>
        <v>0.57310602071804251</v>
      </c>
      <c r="J368" s="22">
        <f t="shared" si="20"/>
        <v>-134.25019994004506</v>
      </c>
      <c r="K368" s="23">
        <f t="shared" si="21"/>
        <v>0.74487784781444732</v>
      </c>
      <c r="L368" s="25"/>
      <c r="M368" s="25"/>
      <c r="N368" t="str">
        <f t="shared" si="22"/>
        <v/>
      </c>
      <c r="O368" s="24" t="str">
        <f t="shared" si="23"/>
        <v/>
      </c>
    </row>
    <row r="369" spans="1:15" x14ac:dyDescent="0.45">
      <c r="A369" s="20" t="str">
        <f>Calc!A369</f>
        <v>2024-04-24</v>
      </c>
      <c r="B369" t="str">
        <f>Calc!B369</f>
        <v>PIT</v>
      </c>
      <c r="C369" t="str">
        <f>Calc!C369</f>
        <v>MIL</v>
      </c>
      <c r="D369" s="25"/>
      <c r="E369" s="25"/>
      <c r="F369">
        <f>Calc!M369</f>
        <v>1464.4120897083565</v>
      </c>
      <c r="G369">
        <f>Calc!N369</f>
        <v>1527.5334034496079</v>
      </c>
      <c r="H369" t="str">
        <f>IF(Calc!O369=Games!I369, Games!B369, IF(Calc!P369=Games!I369, Games!C369, ""))</f>
        <v>MIL</v>
      </c>
      <c r="I369" s="21">
        <f>MAX(Calc!O369:P369)</f>
        <v>0.56086695298856182</v>
      </c>
      <c r="J369" s="22">
        <f t="shared" si="20"/>
        <v>-127.72141764451466</v>
      </c>
      <c r="K369" s="23">
        <f t="shared" si="21"/>
        <v>0.78295404047525285</v>
      </c>
      <c r="L369" s="25"/>
      <c r="M369" s="25"/>
      <c r="N369" t="str">
        <f t="shared" si="22"/>
        <v/>
      </c>
      <c r="O369" s="24" t="str">
        <f t="shared" si="23"/>
        <v/>
      </c>
    </row>
    <row r="370" spans="1:15" x14ac:dyDescent="0.45">
      <c r="A370" s="20" t="str">
        <f>Calc!A370</f>
        <v>2024-04-24</v>
      </c>
      <c r="B370" t="str">
        <f>Calc!B370</f>
        <v>WAS</v>
      </c>
      <c r="C370" t="str">
        <f>Calc!C370</f>
        <v>LAD</v>
      </c>
      <c r="D370" s="25"/>
      <c r="E370" s="25"/>
      <c r="F370">
        <f>Calc!M370</f>
        <v>1419.5380932200808</v>
      </c>
      <c r="G370">
        <f>Calc!N370</f>
        <v>1587.2549754385982</v>
      </c>
      <c r="H370" t="str">
        <f>IF(Calc!O370=Games!I370, Games!B370, IF(Calc!P370=Games!I370, Games!C370, ""))</f>
        <v>LAD</v>
      </c>
      <c r="I370" s="21">
        <f>MAX(Calc!O370:P370)</f>
        <v>0.74802237655555148</v>
      </c>
      <c r="J370" s="22">
        <f t="shared" si="20"/>
        <v>-296.86063640506632</v>
      </c>
      <c r="K370" s="23">
        <f t="shared" si="21"/>
        <v>0.33685840336052503</v>
      </c>
      <c r="L370" s="25"/>
      <c r="M370" s="25"/>
      <c r="N370" t="str">
        <f t="shared" si="22"/>
        <v/>
      </c>
      <c r="O370" s="24" t="str">
        <f t="shared" si="23"/>
        <v/>
      </c>
    </row>
    <row r="371" spans="1:15" x14ac:dyDescent="0.45">
      <c r="A371" s="20" t="str">
        <f>Calc!A371</f>
        <v>2024-04-24</v>
      </c>
      <c r="B371" t="str">
        <f>Calc!B371</f>
        <v>TBR</v>
      </c>
      <c r="C371" t="str">
        <f>Calc!C371</f>
        <v>DET</v>
      </c>
      <c r="D371" s="25"/>
      <c r="E371" s="25"/>
      <c r="F371">
        <f>Calc!M371</f>
        <v>1528.0229512954211</v>
      </c>
      <c r="G371">
        <f>Calc!N371</f>
        <v>1495.7868779460348</v>
      </c>
      <c r="H371" t="str">
        <f>IF(Calc!O371=Games!I371, Games!B371, IF(Calc!P371=Games!I371, Games!C371, ""))</f>
        <v>TBR</v>
      </c>
      <c r="I371" s="21">
        <f>MAX(Calc!O371:P371)</f>
        <v>0.60842093494938709</v>
      </c>
      <c r="J371" s="22">
        <f t="shared" si="20"/>
        <v>-155.37626733715877</v>
      </c>
      <c r="K371" s="23">
        <f t="shared" si="21"/>
        <v>0.64359893382562072</v>
      </c>
      <c r="L371" s="25"/>
      <c r="M371" s="25"/>
      <c r="N371" t="str">
        <f t="shared" si="22"/>
        <v/>
      </c>
      <c r="O371" s="24" t="str">
        <f t="shared" si="23"/>
        <v/>
      </c>
    </row>
    <row r="372" spans="1:15" x14ac:dyDescent="0.45">
      <c r="A372" s="20" t="str">
        <f>Calc!A372</f>
        <v>2024-04-24</v>
      </c>
      <c r="B372" t="str">
        <f>Calc!B372</f>
        <v>NYY</v>
      </c>
      <c r="C372" t="str">
        <f>Calc!C372</f>
        <v>OAK</v>
      </c>
      <c r="D372" s="25"/>
      <c r="E372" s="25"/>
      <c r="F372">
        <f>Calc!M372</f>
        <v>1533.7203518335739</v>
      </c>
      <c r="G372">
        <f>Calc!N372</f>
        <v>1422.9458950386379</v>
      </c>
      <c r="H372" t="str">
        <f>IF(Calc!O372=Games!I372, Games!B372, IF(Calc!P372=Games!I372, Games!C372, ""))</f>
        <v>NYY</v>
      </c>
      <c r="I372" s="21">
        <f>MAX(Calc!O372:P372)</f>
        <v>0.70118767822581451</v>
      </c>
      <c r="J372" s="22">
        <f t="shared" si="20"/>
        <v>-234.65822094033553</v>
      </c>
      <c r="K372" s="23">
        <f t="shared" si="21"/>
        <v>0.42615170096864458</v>
      </c>
      <c r="L372" s="25"/>
      <c r="M372" s="25"/>
      <c r="N372" t="str">
        <f t="shared" si="22"/>
        <v/>
      </c>
      <c r="O372" s="24" t="str">
        <f t="shared" si="23"/>
        <v/>
      </c>
    </row>
    <row r="373" spans="1:15" x14ac:dyDescent="0.45">
      <c r="A373" s="20" t="str">
        <f>Calc!A373</f>
        <v>2024-04-24</v>
      </c>
      <c r="B373" t="str">
        <f>Calc!B373</f>
        <v>ATL</v>
      </c>
      <c r="C373" t="str">
        <f>Calc!C373</f>
        <v>MIA</v>
      </c>
      <c r="D373" s="25"/>
      <c r="E373" s="25"/>
      <c r="F373">
        <f>Calc!M373</f>
        <v>1593.2508682491175</v>
      </c>
      <c r="G373">
        <f>Calc!N373</f>
        <v>1484.370768699393</v>
      </c>
      <c r="H373" t="str">
        <f>IF(Calc!O373=Games!I373, Games!B373, IF(Calc!P373=Games!I373, Games!C373, ""))</f>
        <v>ATL</v>
      </c>
      <c r="I373" s="21">
        <f>MAX(Calc!O373:P373)</f>
        <v>0.67370662033841844</v>
      </c>
      <c r="J373" s="22">
        <f t="shared" si="20"/>
        <v>-206.47265998383415</v>
      </c>
      <c r="K373" s="23">
        <f t="shared" si="21"/>
        <v>0.48432562455401862</v>
      </c>
      <c r="L373" s="25"/>
      <c r="M373" s="25"/>
      <c r="N373" t="str">
        <f t="shared" si="22"/>
        <v/>
      </c>
      <c r="O373" s="24" t="str">
        <f t="shared" si="23"/>
        <v/>
      </c>
    </row>
    <row r="374" spans="1:15" x14ac:dyDescent="0.45">
      <c r="A374" s="20" t="str">
        <f>Calc!A374</f>
        <v>2024-04-24</v>
      </c>
      <c r="B374" t="str">
        <f>Calc!B374</f>
        <v>CHC</v>
      </c>
      <c r="C374" t="str">
        <f>Calc!C374</f>
        <v>HOU</v>
      </c>
      <c r="D374" s="25"/>
      <c r="E374" s="25"/>
      <c r="F374">
        <f>Calc!M374</f>
        <v>1529.9566441509314</v>
      </c>
      <c r="G374">
        <f>Calc!N374</f>
        <v>1554.1885466658973</v>
      </c>
      <c r="H374" t="str">
        <f>IF(Calc!O374=Games!I374, Games!B374, IF(Calc!P374=Games!I374, Games!C374, ""))</f>
        <v>HOU</v>
      </c>
      <c r="I374" s="21">
        <f>MAX(Calc!O374:P374)</f>
        <v>0.51252308287218939</v>
      </c>
      <c r="J374" s="22">
        <f t="shared" si="20"/>
        <v>-105.13791830225512</v>
      </c>
      <c r="K374" s="23">
        <f t="shared" si="21"/>
        <v>0.95113163371292553</v>
      </c>
      <c r="L374" s="25"/>
      <c r="M374" s="25"/>
      <c r="N374" t="str">
        <f t="shared" si="22"/>
        <v/>
      </c>
      <c r="O374" s="24" t="str">
        <f t="shared" si="23"/>
        <v/>
      </c>
    </row>
    <row r="375" spans="1:15" x14ac:dyDescent="0.45">
      <c r="A375" s="20" t="str">
        <f>Calc!A375</f>
        <v>2024-04-24</v>
      </c>
      <c r="B375" t="str">
        <f>Calc!B375</f>
        <v>KCR</v>
      </c>
      <c r="C375" t="str">
        <f>Calc!C375</f>
        <v>TOR</v>
      </c>
      <c r="D375" s="25"/>
      <c r="E375" s="25"/>
      <c r="F375">
        <f>Calc!M375</f>
        <v>1459.3647323881944</v>
      </c>
      <c r="G375">
        <f>Calc!N375</f>
        <v>1549.5770225833428</v>
      </c>
      <c r="H375" t="str">
        <f>IF(Calc!O375=Games!I375, Games!B375, IF(Calc!P375=Games!I375, Games!C375, ""))</f>
        <v>TOR</v>
      </c>
      <c r="I375" s="21">
        <f>MAX(Calc!O375:P375)</f>
        <v>0.5319436082090333</v>
      </c>
      <c r="J375" s="22">
        <f t="shared" si="20"/>
        <v>-113.64946992254697</v>
      </c>
      <c r="K375" s="23">
        <f t="shared" si="21"/>
        <v>0.87989851662441376</v>
      </c>
      <c r="L375" s="25"/>
      <c r="M375" s="25"/>
      <c r="N375" t="str">
        <f t="shared" si="22"/>
        <v/>
      </c>
      <c r="O375" s="24" t="str">
        <f t="shared" si="23"/>
        <v/>
      </c>
    </row>
    <row r="376" spans="1:15" x14ac:dyDescent="0.45">
      <c r="A376" s="20" t="str">
        <f>Calc!A376</f>
        <v>2024-04-24</v>
      </c>
      <c r="B376" t="str">
        <f>Calc!B376</f>
        <v>MIN</v>
      </c>
      <c r="C376" t="str">
        <f>Calc!C376</f>
        <v>CHW</v>
      </c>
      <c r="D376" s="25"/>
      <c r="E376" s="25"/>
      <c r="F376">
        <f>Calc!M376</f>
        <v>1529.2726034226744</v>
      </c>
      <c r="G376">
        <f>Calc!N376</f>
        <v>1425.4820043556863</v>
      </c>
      <c r="H376" t="str">
        <f>IF(Calc!O376=Games!I376, Games!B376, IF(Calc!P376=Games!I376, Games!C376, ""))</f>
        <v>MIN</v>
      </c>
      <c r="I376" s="21">
        <f>MAX(Calc!O376:P376)</f>
        <v>0.70871288066889249</v>
      </c>
      <c r="J376" s="22">
        <f t="shared" si="20"/>
        <v>-243.30388597214113</v>
      </c>
      <c r="K376" s="23">
        <f t="shared" si="21"/>
        <v>0.41100864295874928</v>
      </c>
      <c r="L376" s="25"/>
      <c r="M376" s="25"/>
      <c r="N376" t="str">
        <f t="shared" si="22"/>
        <v/>
      </c>
      <c r="O376" s="24" t="str">
        <f t="shared" si="23"/>
        <v/>
      </c>
    </row>
    <row r="377" spans="1:15" x14ac:dyDescent="0.45">
      <c r="A377" s="20" t="str">
        <f>Calc!A377</f>
        <v>2024-04-24</v>
      </c>
      <c r="B377" t="str">
        <f>Calc!B377</f>
        <v>TEX</v>
      </c>
      <c r="C377" t="str">
        <f>Calc!C377</f>
        <v>SEA</v>
      </c>
      <c r="D377" s="25"/>
      <c r="E377" s="25"/>
      <c r="F377">
        <f>Calc!M377</f>
        <v>1535.7428778604465</v>
      </c>
      <c r="G377">
        <f>Calc!N377</f>
        <v>1521.2700100017432</v>
      </c>
      <c r="H377" t="str">
        <f>IF(Calc!O377=Games!I377, Games!B377, IF(Calc!P377=Games!I377, Games!C377, ""))</f>
        <v>TEX</v>
      </c>
      <c r="I377" s="21">
        <f>MAX(Calc!O377:P377)</f>
        <v>0.5524616617938003</v>
      </c>
      <c r="J377" s="22">
        <f t="shared" si="20"/>
        <v>-123.44454421673657</v>
      </c>
      <c r="K377" s="23">
        <f t="shared" si="21"/>
        <v>0.81008035336438966</v>
      </c>
      <c r="L377" s="25"/>
      <c r="M377" s="25"/>
      <c r="N377" t="str">
        <f t="shared" si="22"/>
        <v/>
      </c>
      <c r="O377" s="24" t="str">
        <f t="shared" si="23"/>
        <v/>
      </c>
    </row>
    <row r="378" spans="1:15" x14ac:dyDescent="0.45">
      <c r="A378" s="20" t="str">
        <f>Calc!A378</f>
        <v>2024-04-24</v>
      </c>
      <c r="B378" t="str">
        <f>Calc!B378</f>
        <v>COL</v>
      </c>
      <c r="C378" t="str">
        <f>Calc!C378</f>
        <v>SDP</v>
      </c>
      <c r="D378" s="25"/>
      <c r="E378" s="25"/>
      <c r="F378">
        <f>Calc!M378</f>
        <v>1423.0710497477428</v>
      </c>
      <c r="G378">
        <f>Calc!N378</f>
        <v>1514.2912987524817</v>
      </c>
      <c r="H378" t="str">
        <f>IF(Calc!O378=Games!I378, Games!B378, IF(Calc!P378=Games!I378, Games!C378, ""))</f>
        <v>SDP</v>
      </c>
      <c r="I378" s="21">
        <f>MAX(Calc!O378:P378)</f>
        <v>0.51416770587399796</v>
      </c>
      <c r="J378" s="22">
        <f t="shared" si="20"/>
        <v>-105.832344224661</v>
      </c>
      <c r="K378" s="23">
        <f t="shared" si="21"/>
        <v>0.94489072062620016</v>
      </c>
      <c r="L378" s="25"/>
      <c r="M378" s="25"/>
      <c r="N378" t="str">
        <f t="shared" si="22"/>
        <v/>
      </c>
      <c r="O378" s="24" t="str">
        <f t="shared" si="23"/>
        <v/>
      </c>
    </row>
    <row r="379" spans="1:15" x14ac:dyDescent="0.45">
      <c r="A379" s="20" t="str">
        <f>Calc!A379</f>
        <v>2024-04-25</v>
      </c>
      <c r="B379" t="str">
        <f>Calc!B379</f>
        <v>PIT</v>
      </c>
      <c r="C379" t="str">
        <f>Calc!C379</f>
        <v>MIL</v>
      </c>
      <c r="D379" s="25"/>
      <c r="E379" s="25"/>
      <c r="F379">
        <f>Calc!M379</f>
        <v>1464.4120897083565</v>
      </c>
      <c r="G379">
        <f>Calc!N379</f>
        <v>1527.5334034496079</v>
      </c>
      <c r="H379" t="str">
        <f>IF(Calc!O379=Games!I379, Games!B379, IF(Calc!P379=Games!I379, Games!C379, ""))</f>
        <v>MIL</v>
      </c>
      <c r="I379" s="21">
        <f>MAX(Calc!O379:P379)</f>
        <v>0.56086695298856182</v>
      </c>
      <c r="J379" s="22">
        <f t="shared" si="20"/>
        <v>-127.72141764451466</v>
      </c>
      <c r="K379" s="23">
        <f t="shared" si="21"/>
        <v>0.78295404047525285</v>
      </c>
      <c r="L379" s="25"/>
      <c r="M379" s="25"/>
      <c r="N379" t="str">
        <f t="shared" si="22"/>
        <v/>
      </c>
      <c r="O379" s="24" t="str">
        <f t="shared" si="23"/>
        <v/>
      </c>
    </row>
    <row r="380" spans="1:15" x14ac:dyDescent="0.45">
      <c r="A380" s="20" t="str">
        <f>Calc!A380</f>
        <v>2024-04-25</v>
      </c>
      <c r="B380" t="str">
        <f>Calc!B380</f>
        <v>CLE</v>
      </c>
      <c r="C380" t="str">
        <f>Calc!C380</f>
        <v>BOS</v>
      </c>
      <c r="D380" s="25"/>
      <c r="E380" s="25"/>
      <c r="F380">
        <f>Calc!M380</f>
        <v>1503.8938502056101</v>
      </c>
      <c r="G380">
        <f>Calc!N380</f>
        <v>1518.233689676287</v>
      </c>
      <c r="H380" t="str">
        <f>IF(Calc!O380=Games!I380, Games!B380, IF(Calc!P380=Games!I380, Games!C380, ""))</f>
        <v>CLE</v>
      </c>
      <c r="I380" s="21">
        <f>MAX(Calc!O380:P380)</f>
        <v>0.5031845460957417</v>
      </c>
      <c r="J380" s="22">
        <f t="shared" si="20"/>
        <v>-101.28198350945637</v>
      </c>
      <c r="K380" s="23">
        <f t="shared" si="21"/>
        <v>0.98734243282926359</v>
      </c>
      <c r="L380" s="25"/>
      <c r="M380" s="25"/>
      <c r="N380" t="str">
        <f t="shared" si="22"/>
        <v/>
      </c>
      <c r="O380" s="24" t="str">
        <f t="shared" si="23"/>
        <v/>
      </c>
    </row>
    <row r="381" spans="1:15" x14ac:dyDescent="0.45">
      <c r="A381" s="20" t="str">
        <f>Calc!A381</f>
        <v>2024-04-25</v>
      </c>
      <c r="B381" t="str">
        <f>Calc!B381</f>
        <v>CIN</v>
      </c>
      <c r="C381" t="str">
        <f>Calc!C381</f>
        <v>PHI</v>
      </c>
      <c r="D381" s="25"/>
      <c r="E381" s="25"/>
      <c r="F381">
        <f>Calc!M381</f>
        <v>1493.1662146218293</v>
      </c>
      <c r="G381">
        <f>Calc!N381</f>
        <v>1539.4111659163295</v>
      </c>
      <c r="H381" t="str">
        <f>IF(Calc!O381=Games!I381, Games!B381, IF(Calc!P381=Games!I381, Games!C381, ""))</f>
        <v>PHI</v>
      </c>
      <c r="I381" s="21">
        <f>MAX(Calc!O381:P381)</f>
        <v>0.57310602071804251</v>
      </c>
      <c r="J381" s="22">
        <f t="shared" si="20"/>
        <v>-134.25019994004506</v>
      </c>
      <c r="K381" s="23">
        <f t="shared" si="21"/>
        <v>0.74487784781444732</v>
      </c>
      <c r="L381" s="25"/>
      <c r="M381" s="25"/>
      <c r="N381" t="str">
        <f t="shared" si="22"/>
        <v/>
      </c>
      <c r="O381" s="24" t="str">
        <f t="shared" si="23"/>
        <v/>
      </c>
    </row>
    <row r="382" spans="1:15" x14ac:dyDescent="0.45">
      <c r="A382" s="20" t="str">
        <f>Calc!A382</f>
        <v>2024-04-25</v>
      </c>
      <c r="B382" t="str">
        <f>Calc!B382</f>
        <v>MIN</v>
      </c>
      <c r="C382" t="str">
        <f>Calc!C382</f>
        <v>CHW</v>
      </c>
      <c r="D382" s="25"/>
      <c r="E382" s="25"/>
      <c r="F382">
        <f>Calc!M382</f>
        <v>1529.2726034226744</v>
      </c>
      <c r="G382">
        <f>Calc!N382</f>
        <v>1425.4820043556863</v>
      </c>
      <c r="H382" t="str">
        <f>IF(Calc!O382=Games!I382, Games!B382, IF(Calc!P382=Games!I382, Games!C382, ""))</f>
        <v>MIN</v>
      </c>
      <c r="I382" s="21">
        <f>MAX(Calc!O382:P382)</f>
        <v>0.70871288066889249</v>
      </c>
      <c r="J382" s="22">
        <f t="shared" si="20"/>
        <v>-243.30388597214113</v>
      </c>
      <c r="K382" s="23">
        <f t="shared" si="21"/>
        <v>0.41100864295874928</v>
      </c>
      <c r="L382" s="25"/>
      <c r="M382" s="25"/>
      <c r="N382" t="str">
        <f t="shared" si="22"/>
        <v/>
      </c>
      <c r="O382" s="24" t="str">
        <f t="shared" si="23"/>
        <v/>
      </c>
    </row>
    <row r="383" spans="1:15" x14ac:dyDescent="0.45">
      <c r="A383" s="20" t="str">
        <f>Calc!A383</f>
        <v>2024-04-25</v>
      </c>
      <c r="B383" t="str">
        <f>Calc!B383</f>
        <v>KCR</v>
      </c>
      <c r="C383" t="str">
        <f>Calc!C383</f>
        <v>TOR</v>
      </c>
      <c r="D383" s="25"/>
      <c r="E383" s="25"/>
      <c r="F383">
        <f>Calc!M383</f>
        <v>1459.3647323881944</v>
      </c>
      <c r="G383">
        <f>Calc!N383</f>
        <v>1549.5770225833428</v>
      </c>
      <c r="H383" t="str">
        <f>IF(Calc!O383=Games!I383, Games!B383, IF(Calc!P383=Games!I383, Games!C383, ""))</f>
        <v>TOR</v>
      </c>
      <c r="I383" s="21">
        <f>MAX(Calc!O383:P383)</f>
        <v>0.5319436082090333</v>
      </c>
      <c r="J383" s="22">
        <f t="shared" si="20"/>
        <v>-113.64946992254697</v>
      </c>
      <c r="K383" s="23">
        <f t="shared" si="21"/>
        <v>0.87989851662441376</v>
      </c>
      <c r="L383" s="25"/>
      <c r="M383" s="25"/>
      <c r="N383" t="str">
        <f t="shared" si="22"/>
        <v/>
      </c>
      <c r="O383" s="24" t="str">
        <f t="shared" si="23"/>
        <v/>
      </c>
    </row>
    <row r="384" spans="1:15" x14ac:dyDescent="0.45">
      <c r="A384" s="20" t="str">
        <f>Calc!A384</f>
        <v>2024-04-25</v>
      </c>
      <c r="B384" t="str">
        <f>Calc!B384</f>
        <v>CHC</v>
      </c>
      <c r="C384" t="str">
        <f>Calc!C384</f>
        <v>HOU</v>
      </c>
      <c r="D384" s="25"/>
      <c r="E384" s="25"/>
      <c r="F384">
        <f>Calc!M384</f>
        <v>1529.9566441509314</v>
      </c>
      <c r="G384">
        <f>Calc!N384</f>
        <v>1554.1885466658973</v>
      </c>
      <c r="H384" t="str">
        <f>IF(Calc!O384=Games!I384, Games!B384, IF(Calc!P384=Games!I384, Games!C384, ""))</f>
        <v>HOU</v>
      </c>
      <c r="I384" s="21">
        <f>MAX(Calc!O384:P384)</f>
        <v>0.51252308287218939</v>
      </c>
      <c r="J384" s="22">
        <f t="shared" si="20"/>
        <v>-105.13791830225512</v>
      </c>
      <c r="K384" s="23">
        <f t="shared" si="21"/>
        <v>0.95113163371292553</v>
      </c>
      <c r="L384" s="25"/>
      <c r="M384" s="25"/>
      <c r="N384" t="str">
        <f t="shared" si="22"/>
        <v/>
      </c>
      <c r="O384" s="24" t="str">
        <f t="shared" si="23"/>
        <v/>
      </c>
    </row>
    <row r="385" spans="1:15" x14ac:dyDescent="0.45">
      <c r="A385" s="20" t="str">
        <f>Calc!A385</f>
        <v>2024-04-25</v>
      </c>
      <c r="B385" t="str">
        <f>Calc!B385</f>
        <v>TEX</v>
      </c>
      <c r="C385" t="str">
        <f>Calc!C385</f>
        <v>SEA</v>
      </c>
      <c r="D385" s="25"/>
      <c r="E385" s="25"/>
      <c r="F385">
        <f>Calc!M385</f>
        <v>1535.7428778604465</v>
      </c>
      <c r="G385">
        <f>Calc!N385</f>
        <v>1521.2700100017432</v>
      </c>
      <c r="H385" t="str">
        <f>IF(Calc!O385=Games!I385, Games!B385, IF(Calc!P385=Games!I385, Games!C385, ""))</f>
        <v>TEX</v>
      </c>
      <c r="I385" s="21">
        <f>MAX(Calc!O385:P385)</f>
        <v>0.5524616617938003</v>
      </c>
      <c r="J385" s="22">
        <f t="shared" si="20"/>
        <v>-123.44454421673657</v>
      </c>
      <c r="K385" s="23">
        <f t="shared" si="21"/>
        <v>0.81008035336438966</v>
      </c>
      <c r="L385" s="25"/>
      <c r="M385" s="25"/>
      <c r="N385" t="str">
        <f t="shared" si="22"/>
        <v/>
      </c>
      <c r="O385" s="24" t="str">
        <f t="shared" si="23"/>
        <v/>
      </c>
    </row>
    <row r="386" spans="1:15" x14ac:dyDescent="0.45">
      <c r="A386" s="20" t="str">
        <f>Calc!A386</f>
        <v>2024-04-25</v>
      </c>
      <c r="B386" t="str">
        <f>Calc!B386</f>
        <v>COL</v>
      </c>
      <c r="C386" t="str">
        <f>Calc!C386</f>
        <v>SDP</v>
      </c>
      <c r="D386" s="25"/>
      <c r="E386" s="25"/>
      <c r="F386">
        <f>Calc!M386</f>
        <v>1423.0710497477428</v>
      </c>
      <c r="G386">
        <f>Calc!N386</f>
        <v>1514.2912987524817</v>
      </c>
      <c r="H386" t="str">
        <f>IF(Calc!O386=Games!I386, Games!B386, IF(Calc!P386=Games!I386, Games!C386, ""))</f>
        <v>SDP</v>
      </c>
      <c r="I386" s="21">
        <f>MAX(Calc!O386:P386)</f>
        <v>0.51416770587399796</v>
      </c>
      <c r="J386" s="22">
        <f t="shared" si="20"/>
        <v>-105.832344224661</v>
      </c>
      <c r="K386" s="23">
        <f t="shared" si="21"/>
        <v>0.94489072062620016</v>
      </c>
      <c r="L386" s="25"/>
      <c r="M386" s="25"/>
      <c r="N386" t="str">
        <f t="shared" si="22"/>
        <v/>
      </c>
      <c r="O386" s="24" t="str">
        <f t="shared" si="23"/>
        <v/>
      </c>
    </row>
    <row r="387" spans="1:15" x14ac:dyDescent="0.45">
      <c r="A387" s="20" t="str">
        <f>Calc!A387</f>
        <v>2024-04-25</v>
      </c>
      <c r="B387" t="str">
        <f>Calc!B387</f>
        <v>WAS</v>
      </c>
      <c r="C387" t="str">
        <f>Calc!C387</f>
        <v>LAD</v>
      </c>
      <c r="D387" s="25"/>
      <c r="E387" s="25"/>
      <c r="F387">
        <f>Calc!M387</f>
        <v>1419.5380932200808</v>
      </c>
      <c r="G387">
        <f>Calc!N387</f>
        <v>1587.2549754385982</v>
      </c>
      <c r="H387" t="str">
        <f>IF(Calc!O387=Games!I387, Games!B387, IF(Calc!P387=Games!I387, Games!C387, ""))</f>
        <v>LAD</v>
      </c>
      <c r="I387" s="21">
        <f>MAX(Calc!O387:P387)</f>
        <v>0.74802237655555148</v>
      </c>
      <c r="J387" s="22">
        <f t="shared" ref="J387:J450" si="24">IF(I387&lt;0.5, "",-1*((I387*100)/(1-((I387*100)/100))))</f>
        <v>-296.86063640506632</v>
      </c>
      <c r="K387" s="23">
        <f t="shared" ref="K387:K450" si="25">IF(J387&gt;0, "",1/(J387/-100))</f>
        <v>0.33685840336052503</v>
      </c>
      <c r="L387" s="25"/>
      <c r="M387" s="25"/>
      <c r="N387" t="str">
        <f t="shared" ref="N387:N450" si="26">IF(L387&gt;M387, B387, IF(M387&gt;L387, C387, ""))</f>
        <v/>
      </c>
      <c r="O387" s="24" t="str">
        <f t="shared" ref="O387:O450" si="27">IF(ISBLANK(L387), "", IF(H387=N387, "W", "L"))</f>
        <v/>
      </c>
    </row>
    <row r="388" spans="1:15" x14ac:dyDescent="0.45">
      <c r="A388" s="20" t="str">
        <f>Calc!A388</f>
        <v>2024-04-25</v>
      </c>
      <c r="B388" t="str">
        <f>Calc!B388</f>
        <v>NYY</v>
      </c>
      <c r="C388" t="str">
        <f>Calc!C388</f>
        <v>OAK</v>
      </c>
      <c r="D388" s="25"/>
      <c r="E388" s="25"/>
      <c r="F388">
        <f>Calc!M388</f>
        <v>1533.7203518335739</v>
      </c>
      <c r="G388">
        <f>Calc!N388</f>
        <v>1422.9458950386379</v>
      </c>
      <c r="H388" t="str">
        <f>IF(Calc!O388=Games!I388, Games!B388, IF(Calc!P388=Games!I388, Games!C388, ""))</f>
        <v>NYY</v>
      </c>
      <c r="I388" s="21">
        <f>MAX(Calc!O388:P388)</f>
        <v>0.70118767822581451</v>
      </c>
      <c r="J388" s="22">
        <f t="shared" si="24"/>
        <v>-234.65822094033553</v>
      </c>
      <c r="K388" s="23">
        <f t="shared" si="25"/>
        <v>0.42615170096864458</v>
      </c>
      <c r="L388" s="25"/>
      <c r="M388" s="25"/>
      <c r="N388" t="str">
        <f t="shared" si="26"/>
        <v/>
      </c>
      <c r="O388" s="24" t="str">
        <f t="shared" si="27"/>
        <v/>
      </c>
    </row>
    <row r="389" spans="1:15" x14ac:dyDescent="0.45">
      <c r="A389" s="20" t="str">
        <f>Calc!A389</f>
        <v>2024-04-26</v>
      </c>
      <c r="B389" t="str">
        <f>Calc!B389</f>
        <v>DET</v>
      </c>
      <c r="C389" t="str">
        <f>Calc!C389</f>
        <v>KCR</v>
      </c>
      <c r="D389" s="25"/>
      <c r="E389" s="25"/>
      <c r="F389">
        <f>Calc!M389</f>
        <v>1481.7589766686021</v>
      </c>
      <c r="G389">
        <f>Calc!N389</f>
        <v>1465.2610239810729</v>
      </c>
      <c r="H389" t="str">
        <f>IF(Calc!O389=Games!I389, Games!B389, IF(Calc!P389=Games!I389, Games!C389, ""))</f>
        <v>DET</v>
      </c>
      <c r="I389" s="21">
        <f>MAX(Calc!O389:P389)</f>
        <v>0.52755898938246215</v>
      </c>
      <c r="J389" s="22">
        <f t="shared" si="24"/>
        <v>-111.66663721527443</v>
      </c>
      <c r="K389" s="23">
        <f t="shared" si="25"/>
        <v>0.89552262424825124</v>
      </c>
      <c r="L389" s="25"/>
      <c r="M389" s="25"/>
      <c r="N389" t="str">
        <f t="shared" si="26"/>
        <v/>
      </c>
      <c r="O389" s="24" t="str">
        <f t="shared" si="27"/>
        <v/>
      </c>
    </row>
    <row r="390" spans="1:15" x14ac:dyDescent="0.45">
      <c r="A390" s="20" t="str">
        <f>Calc!A390</f>
        <v>2024-04-26</v>
      </c>
      <c r="B390" t="str">
        <f>Calc!B390</f>
        <v>BAL</v>
      </c>
      <c r="C390" t="str">
        <f>Calc!C390</f>
        <v>OAK</v>
      </c>
      <c r="D390" s="25"/>
      <c r="E390" s="25"/>
      <c r="F390">
        <f>Calc!M390</f>
        <v>1527.1786991040578</v>
      </c>
      <c r="G390">
        <f>Calc!N390</f>
        <v>1422.9458950386379</v>
      </c>
      <c r="H390" t="str">
        <f>IF(Calc!O390=Games!I390, Games!B390, IF(Calc!P390=Games!I390, Games!C390, ""))</f>
        <v>BAL</v>
      </c>
      <c r="I390" s="21">
        <f>MAX(Calc!O390:P390)</f>
        <v>0.6565286745267237</v>
      </c>
      <c r="J390" s="22">
        <f t="shared" si="24"/>
        <v>-191.14511920961061</v>
      </c>
      <c r="K390" s="23">
        <f t="shared" si="25"/>
        <v>0.52316271748660004</v>
      </c>
      <c r="L390" s="25"/>
      <c r="M390" s="25"/>
      <c r="N390" t="str">
        <f t="shared" si="26"/>
        <v/>
      </c>
      <c r="O390" s="24" t="str">
        <f t="shared" si="27"/>
        <v/>
      </c>
    </row>
    <row r="391" spans="1:15" x14ac:dyDescent="0.45">
      <c r="A391" s="20" t="str">
        <f>Calc!A391</f>
        <v>2024-04-26</v>
      </c>
      <c r="B391" t="str">
        <f>Calc!B391</f>
        <v>TOR</v>
      </c>
      <c r="C391" t="str">
        <f>Calc!C391</f>
        <v>LAD</v>
      </c>
      <c r="D391" s="25"/>
      <c r="E391" s="25"/>
      <c r="F391">
        <f>Calc!M391</f>
        <v>1536.86484917293</v>
      </c>
      <c r="G391">
        <f>Calc!N391</f>
        <v>1587.2549754385982</v>
      </c>
      <c r="H391" t="str">
        <f>IF(Calc!O391=Games!I391, Games!B391, IF(Calc!P391=Games!I391, Games!C391, ""))</f>
        <v>LAD</v>
      </c>
      <c r="I391" s="21">
        <f>MAX(Calc!O391:P391)</f>
        <v>0.57477542771453505</v>
      </c>
      <c r="J391" s="22">
        <f t="shared" si="24"/>
        <v>-135.16985263228685</v>
      </c>
      <c r="K391" s="23">
        <f t="shared" si="25"/>
        <v>0.73980993581488796</v>
      </c>
      <c r="L391" s="25"/>
      <c r="M391" s="25"/>
      <c r="N391" t="str">
        <f t="shared" si="26"/>
        <v/>
      </c>
      <c r="O391" s="24" t="str">
        <f t="shared" si="27"/>
        <v/>
      </c>
    </row>
    <row r="392" spans="1:15" x14ac:dyDescent="0.45">
      <c r="A392" s="20" t="str">
        <f>Calc!A392</f>
        <v>2024-04-26</v>
      </c>
      <c r="B392" t="str">
        <f>Calc!B392</f>
        <v>BOS</v>
      </c>
      <c r="C392" t="str">
        <f>Calc!C392</f>
        <v>CHC</v>
      </c>
      <c r="D392" s="25"/>
      <c r="E392" s="25"/>
      <c r="F392">
        <f>Calc!M392</f>
        <v>1500.26839934439</v>
      </c>
      <c r="G392">
        <f>Calc!N392</f>
        <v>1510.9500841970262</v>
      </c>
      <c r="H392" t="str">
        <f>IF(Calc!O392=Games!I392, Games!B392, IF(Calc!P392=Games!I392, Games!C392, ""))</f>
        <v>BOS</v>
      </c>
      <c r="I392" s="21">
        <f>MAX(Calc!O392:P392)</f>
        <v>0.51027368695893538</v>
      </c>
      <c r="J392" s="22">
        <f t="shared" si="24"/>
        <v>-104.19568509404309</v>
      </c>
      <c r="K392" s="23">
        <f t="shared" si="25"/>
        <v>0.95973264065343755</v>
      </c>
      <c r="L392" s="25"/>
      <c r="M392" s="25"/>
      <c r="N392" t="str">
        <f t="shared" si="26"/>
        <v/>
      </c>
      <c r="O392" s="24" t="str">
        <f t="shared" si="27"/>
        <v/>
      </c>
    </row>
    <row r="393" spans="1:15" x14ac:dyDescent="0.45">
      <c r="A393" s="20" t="str">
        <f>Calc!A393</f>
        <v>2024-04-26</v>
      </c>
      <c r="B393" t="str">
        <f>Calc!B393</f>
        <v>NYM</v>
      </c>
      <c r="C393" t="str">
        <f>Calc!C393</f>
        <v>STL</v>
      </c>
      <c r="D393" s="25"/>
      <c r="E393" s="25"/>
      <c r="F393">
        <f>Calc!M393</f>
        <v>1483.2891783762693</v>
      </c>
      <c r="G393">
        <f>Calc!N393</f>
        <v>1507.9516916859375</v>
      </c>
      <c r="H393" t="str">
        <f>IF(Calc!O393=Games!I393, Games!B393, IF(Calc!P393=Games!I393, Games!C393, ""))</f>
        <v>NYM</v>
      </c>
      <c r="I393" s="21">
        <f>MAX(Calc!O393:P393)</f>
        <v>0.51570364661273593</v>
      </c>
      <c r="J393" s="22">
        <f t="shared" si="24"/>
        <v>-106.48513931723893</v>
      </c>
      <c r="K393" s="23">
        <f t="shared" si="25"/>
        <v>0.93909817502404258</v>
      </c>
      <c r="L393" s="25"/>
      <c r="M393" s="25"/>
      <c r="N393" t="str">
        <f t="shared" si="26"/>
        <v/>
      </c>
      <c r="O393" s="24" t="str">
        <f t="shared" si="27"/>
        <v/>
      </c>
    </row>
    <row r="394" spans="1:15" x14ac:dyDescent="0.45">
      <c r="A394" s="20" t="str">
        <f>Calc!A394</f>
        <v>2024-04-26</v>
      </c>
      <c r="B394" t="str">
        <f>Calc!B394</f>
        <v>MIA</v>
      </c>
      <c r="C394" t="str">
        <f>Calc!C394</f>
        <v>WAS</v>
      </c>
      <c r="D394" s="25"/>
      <c r="E394" s="25"/>
      <c r="F394">
        <f>Calc!M394</f>
        <v>1453.0099819148713</v>
      </c>
      <c r="G394">
        <f>Calc!N394</f>
        <v>1420.7057667976087</v>
      </c>
      <c r="H394" t="str">
        <f>IF(Calc!O394=Games!I394, Games!B394, IF(Calc!P394=Games!I394, Games!C394, ""))</f>
        <v>MIA</v>
      </c>
      <c r="I394" s="21">
        <f>MAX(Calc!O394:P394)</f>
        <v>0.56923181252466659</v>
      </c>
      <c r="J394" s="22">
        <f t="shared" si="24"/>
        <v>-132.14341937849389</v>
      </c>
      <c r="K394" s="23">
        <f t="shared" si="25"/>
        <v>0.75675353695497616</v>
      </c>
      <c r="L394" s="25"/>
      <c r="M394" s="25"/>
      <c r="N394" t="str">
        <f t="shared" si="26"/>
        <v/>
      </c>
      <c r="O394" s="24" t="str">
        <f t="shared" si="27"/>
        <v/>
      </c>
    </row>
    <row r="395" spans="1:15" x14ac:dyDescent="0.45">
      <c r="A395" s="20" t="str">
        <f>Calc!A395</f>
        <v>2024-04-26</v>
      </c>
      <c r="B395" t="str">
        <f>Calc!B395</f>
        <v>ATL</v>
      </c>
      <c r="C395" t="str">
        <f>Calc!C395</f>
        <v>CLE</v>
      </c>
      <c r="D395" s="25"/>
      <c r="E395" s="25"/>
      <c r="F395">
        <f>Calc!M395</f>
        <v>1593.2508682491175</v>
      </c>
      <c r="G395">
        <f>Calc!N395</f>
        <v>1521.3210808926906</v>
      </c>
      <c r="H395" t="str">
        <f>IF(Calc!O395=Games!I395, Games!B395, IF(Calc!P395=Games!I395, Games!C395, ""))</f>
        <v>ATL</v>
      </c>
      <c r="I395" s="21">
        <f>MAX(Calc!O395:P395)</f>
        <v>0.62401248267076259</v>
      </c>
      <c r="J395" s="22">
        <f t="shared" si="24"/>
        <v>-165.96627651453107</v>
      </c>
      <c r="K395" s="23">
        <f t="shared" si="25"/>
        <v>0.60253204506425473</v>
      </c>
      <c r="L395" s="25"/>
      <c r="M395" s="25"/>
      <c r="N395" t="str">
        <f t="shared" si="26"/>
        <v/>
      </c>
      <c r="O395" s="24" t="str">
        <f t="shared" si="27"/>
        <v/>
      </c>
    </row>
    <row r="396" spans="1:15" x14ac:dyDescent="0.45">
      <c r="A396" s="20" t="str">
        <f>Calc!A396</f>
        <v>2024-04-26</v>
      </c>
      <c r="B396" t="str">
        <f>Calc!B396</f>
        <v>CHW</v>
      </c>
      <c r="C396" t="str">
        <f>Calc!C396</f>
        <v>TBR</v>
      </c>
      <c r="D396" s="25"/>
      <c r="E396" s="25"/>
      <c r="F396">
        <f>Calc!M396</f>
        <v>1426.513159308995</v>
      </c>
      <c r="G396">
        <f>Calc!N396</f>
        <v>1532.6622500113572</v>
      </c>
      <c r="H396" t="str">
        <f>IF(Calc!O396=Games!I396, Games!B396, IF(Calc!P396=Games!I396, Games!C396, ""))</f>
        <v>TBR</v>
      </c>
      <c r="I396" s="21">
        <f>MAX(Calc!O396:P396)</f>
        <v>0.6693055132439264</v>
      </c>
      <c r="J396" s="22">
        <f t="shared" si="24"/>
        <v>-202.39391343031932</v>
      </c>
      <c r="K396" s="23">
        <f t="shared" si="25"/>
        <v>0.49408600439176875</v>
      </c>
      <c r="L396" s="25"/>
      <c r="M396" s="25"/>
      <c r="N396" t="str">
        <f t="shared" si="26"/>
        <v/>
      </c>
      <c r="O396" s="24" t="str">
        <f t="shared" si="27"/>
        <v/>
      </c>
    </row>
    <row r="397" spans="1:15" x14ac:dyDescent="0.45">
      <c r="A397" s="20" t="str">
        <f>Calc!A397</f>
        <v>2024-04-26</v>
      </c>
      <c r="B397" t="str">
        <f>Calc!B397</f>
        <v>TEX</v>
      </c>
      <c r="C397" t="str">
        <f>Calc!C397</f>
        <v>CIN</v>
      </c>
      <c r="D397" s="25"/>
      <c r="E397" s="25"/>
      <c r="F397">
        <f>Calc!M397</f>
        <v>1535.7428778604465</v>
      </c>
      <c r="G397">
        <f>Calc!N397</f>
        <v>1513.6155661274754</v>
      </c>
      <c r="H397" t="str">
        <f>IF(Calc!O397=Games!I397, Games!B397, IF(Calc!P397=Games!I397, Games!C397, ""))</f>
        <v>TEX</v>
      </c>
      <c r="I397" s="21">
        <f>MAX(Calc!O397:P397)</f>
        <v>0.56344634686568518</v>
      </c>
      <c r="J397" s="22">
        <f t="shared" si="24"/>
        <v>-129.06691830896881</v>
      </c>
      <c r="K397" s="23">
        <f t="shared" si="25"/>
        <v>0.77479187781189196</v>
      </c>
      <c r="L397" s="25"/>
      <c r="M397" s="25"/>
      <c r="N397" t="str">
        <f t="shared" si="26"/>
        <v/>
      </c>
      <c r="O397" s="24" t="str">
        <f t="shared" si="27"/>
        <v/>
      </c>
    </row>
    <row r="398" spans="1:15" x14ac:dyDescent="0.45">
      <c r="A398" s="20" t="str">
        <f>Calc!A398</f>
        <v>2024-04-26</v>
      </c>
      <c r="B398" t="str">
        <f>Calc!B398</f>
        <v>MIL</v>
      </c>
      <c r="C398" t="str">
        <f>Calc!C398</f>
        <v>NYY</v>
      </c>
      <c r="D398" s="25"/>
      <c r="E398" s="25"/>
      <c r="F398">
        <f>Calc!M398</f>
        <v>1516.6563185214643</v>
      </c>
      <c r="G398">
        <f>Calc!N398</f>
        <v>1562.9327852564061</v>
      </c>
      <c r="H398" t="str">
        <f>IF(Calc!O398=Games!I398, Games!B398, IF(Calc!P398=Games!I398, Games!C398, ""))</f>
        <v>NYY</v>
      </c>
      <c r="I398" s="21">
        <f>MAX(Calc!O398:P398)</f>
        <v>0.53249827080622336</v>
      </c>
      <c r="J398" s="22">
        <f t="shared" si="24"/>
        <v>-113.90295212908316</v>
      </c>
      <c r="K398" s="23">
        <f t="shared" si="25"/>
        <v>0.87794037055925189</v>
      </c>
      <c r="L398" s="25"/>
      <c r="M398" s="25"/>
      <c r="N398" t="str">
        <f t="shared" si="26"/>
        <v/>
      </c>
      <c r="O398" s="24" t="str">
        <f t="shared" si="27"/>
        <v/>
      </c>
    </row>
    <row r="399" spans="1:15" x14ac:dyDescent="0.45">
      <c r="A399" s="20" t="str">
        <f>Calc!A399</f>
        <v>2024-04-26</v>
      </c>
      <c r="B399" t="str">
        <f>Calc!B399</f>
        <v>LAA</v>
      </c>
      <c r="C399" t="str">
        <f>Calc!C399</f>
        <v>MIN</v>
      </c>
      <c r="D399" s="25"/>
      <c r="E399" s="25"/>
      <c r="F399">
        <f>Calc!M399</f>
        <v>1469.5882041455925</v>
      </c>
      <c r="G399">
        <f>Calc!N399</f>
        <v>1539.5424706464416</v>
      </c>
      <c r="H399" t="str">
        <f>IF(Calc!O399=Games!I399, Games!B399, IF(Calc!P399=Games!I399, Games!C399, ""))</f>
        <v>MIN</v>
      </c>
      <c r="I399" s="21">
        <f>MAX(Calc!O399:P399)</f>
        <v>0.56508700488444652</v>
      </c>
      <c r="J399" s="22">
        <f t="shared" si="24"/>
        <v>-129.93104626232349</v>
      </c>
      <c r="K399" s="23">
        <f t="shared" si="25"/>
        <v>0.76963899604183594</v>
      </c>
      <c r="L399" s="25"/>
      <c r="M399" s="25"/>
      <c r="N399" t="str">
        <f t="shared" si="26"/>
        <v/>
      </c>
      <c r="O399" s="24" t="str">
        <f t="shared" si="27"/>
        <v/>
      </c>
    </row>
    <row r="400" spans="1:15" x14ac:dyDescent="0.45">
      <c r="A400" s="20" t="str">
        <f>Calc!A400</f>
        <v>2024-04-26</v>
      </c>
      <c r="B400" t="str">
        <f>Calc!B400</f>
        <v>SEA</v>
      </c>
      <c r="C400" t="str">
        <f>Calc!C400</f>
        <v>ARI</v>
      </c>
      <c r="D400" s="25"/>
      <c r="E400" s="25"/>
      <c r="F400">
        <f>Calc!M400</f>
        <v>1518.2292368487947</v>
      </c>
      <c r="G400">
        <f>Calc!N400</f>
        <v>1515.1384034374826</v>
      </c>
      <c r="H400" t="str">
        <f>IF(Calc!O400=Games!I400, Games!B400, IF(Calc!P400=Games!I400, Games!C400, ""))</f>
        <v>SEA</v>
      </c>
      <c r="I400" s="21">
        <f>MAX(Calc!O400:P400)</f>
        <v>0.51568390455425495</v>
      </c>
      <c r="J400" s="22">
        <f t="shared" si="24"/>
        <v>-106.47672241403421</v>
      </c>
      <c r="K400" s="23">
        <f t="shared" si="25"/>
        <v>0.93917241001418594</v>
      </c>
      <c r="L400" s="25"/>
      <c r="M400" s="25"/>
      <c r="N400" t="str">
        <f t="shared" si="26"/>
        <v/>
      </c>
      <c r="O400" s="24" t="str">
        <f t="shared" si="27"/>
        <v/>
      </c>
    </row>
    <row r="401" spans="1:15" x14ac:dyDescent="0.45">
      <c r="A401" s="20" t="str">
        <f>Calc!A401</f>
        <v>2024-04-26</v>
      </c>
      <c r="B401" t="str">
        <f>Calc!B401</f>
        <v>SDP</v>
      </c>
      <c r="C401" t="str">
        <f>Calc!C401</f>
        <v>PHI</v>
      </c>
      <c r="D401" s="25"/>
      <c r="E401" s="25"/>
      <c r="F401">
        <f>Calc!M401</f>
        <v>1502.9671207118124</v>
      </c>
      <c r="G401">
        <f>Calc!N401</f>
        <v>1539.4111659163295</v>
      </c>
      <c r="H401" t="str">
        <f>IF(Calc!O401=Games!I401, Games!B401, IF(Calc!P401=Games!I401, Games!C401, ""))</f>
        <v>PHI</v>
      </c>
      <c r="I401" s="21">
        <f>MAX(Calc!O401:P401)</f>
        <v>0.53763580086751062</v>
      </c>
      <c r="J401" s="22">
        <f t="shared" si="24"/>
        <v>-116.27972102430282</v>
      </c>
      <c r="K401" s="23">
        <f t="shared" si="25"/>
        <v>0.85999518333123359</v>
      </c>
      <c r="L401" s="25"/>
      <c r="M401" s="25"/>
      <c r="N401" t="str">
        <f t="shared" si="26"/>
        <v/>
      </c>
      <c r="O401" s="24" t="str">
        <f t="shared" si="27"/>
        <v/>
      </c>
    </row>
    <row r="402" spans="1:15" x14ac:dyDescent="0.45">
      <c r="A402" s="20" t="str">
        <f>Calc!A402</f>
        <v>2024-04-26</v>
      </c>
      <c r="B402" t="str">
        <f>Calc!B402</f>
        <v>SFG</v>
      </c>
      <c r="C402" t="str">
        <f>Calc!C402</f>
        <v>PIT</v>
      </c>
      <c r="D402" s="25"/>
      <c r="E402" s="25"/>
      <c r="F402">
        <f>Calc!M402</f>
        <v>1506.8907435815931</v>
      </c>
      <c r="G402">
        <f>Calc!N402</f>
        <v>1490.342604018655</v>
      </c>
      <c r="H402" t="str">
        <f>IF(Calc!O402=Games!I402, Games!B402, IF(Calc!P402=Games!I402, Games!C402, ""))</f>
        <v>SFG</v>
      </c>
      <c r="I402" s="21">
        <f>MAX(Calc!O402:P402)</f>
        <v>0.5800466951702028</v>
      </c>
      <c r="J402" s="22">
        <f t="shared" si="24"/>
        <v>-138.12171222352683</v>
      </c>
      <c r="K402" s="23">
        <f t="shared" si="25"/>
        <v>0.72399913373624247</v>
      </c>
      <c r="L402" s="25"/>
      <c r="M402" s="25"/>
      <c r="N402" t="str">
        <f t="shared" si="26"/>
        <v/>
      </c>
      <c r="O402" s="24" t="str">
        <f t="shared" si="27"/>
        <v/>
      </c>
    </row>
    <row r="403" spans="1:15" x14ac:dyDescent="0.45">
      <c r="A403" s="20" t="str">
        <f>Calc!A403</f>
        <v>2024-04-27</v>
      </c>
      <c r="B403" t="str">
        <f>Calc!B403</f>
        <v>TOR</v>
      </c>
      <c r="C403" t="str">
        <f>Calc!C403</f>
        <v>LAD</v>
      </c>
      <c r="D403" s="25"/>
      <c r="E403" s="25"/>
      <c r="F403">
        <f>Calc!M403</f>
        <v>1536.86484917293</v>
      </c>
      <c r="G403">
        <f>Calc!N403</f>
        <v>1587.2549754385982</v>
      </c>
      <c r="H403" t="str">
        <f>IF(Calc!O403=Games!I403, Games!B403, IF(Calc!P403=Games!I403, Games!C403, ""))</f>
        <v>LAD</v>
      </c>
      <c r="I403" s="21">
        <f>MAX(Calc!O403:P403)</f>
        <v>0.57477542771453505</v>
      </c>
      <c r="J403" s="22">
        <f t="shared" si="24"/>
        <v>-135.16985263228685</v>
      </c>
      <c r="K403" s="23">
        <f t="shared" si="25"/>
        <v>0.73980993581488796</v>
      </c>
      <c r="L403" s="25"/>
      <c r="M403" s="25"/>
      <c r="N403" t="str">
        <f t="shared" si="26"/>
        <v/>
      </c>
      <c r="O403" s="24" t="str">
        <f t="shared" si="27"/>
        <v/>
      </c>
    </row>
    <row r="404" spans="1:15" x14ac:dyDescent="0.45">
      <c r="A404" s="20" t="str">
        <f>Calc!A404</f>
        <v>2024-04-27</v>
      </c>
      <c r="B404" t="str">
        <f>Calc!B404</f>
        <v>BAL</v>
      </c>
      <c r="C404" t="str">
        <f>Calc!C404</f>
        <v>OAK</v>
      </c>
      <c r="D404" s="25"/>
      <c r="E404" s="25"/>
      <c r="F404">
        <f>Calc!M404</f>
        <v>1527.1786991040578</v>
      </c>
      <c r="G404">
        <f>Calc!N404</f>
        <v>1422.9458950386379</v>
      </c>
      <c r="H404" t="str">
        <f>IF(Calc!O404=Games!I404, Games!B404, IF(Calc!P404=Games!I404, Games!C404, ""))</f>
        <v>BAL</v>
      </c>
      <c r="I404" s="21">
        <f>MAX(Calc!O404:P404)</f>
        <v>0.6565286745267237</v>
      </c>
      <c r="J404" s="22">
        <f t="shared" si="24"/>
        <v>-191.14511920961061</v>
      </c>
      <c r="K404" s="23">
        <f t="shared" si="25"/>
        <v>0.52316271748660004</v>
      </c>
      <c r="L404" s="25"/>
      <c r="M404" s="25"/>
      <c r="N404" t="str">
        <f t="shared" si="26"/>
        <v/>
      </c>
      <c r="O404" s="24" t="str">
        <f t="shared" si="27"/>
        <v/>
      </c>
    </row>
    <row r="405" spans="1:15" x14ac:dyDescent="0.45">
      <c r="A405" s="20" t="str">
        <f>Calc!A405</f>
        <v>2024-04-27</v>
      </c>
      <c r="B405" t="str">
        <f>Calc!B405</f>
        <v>NYM</v>
      </c>
      <c r="C405" t="str">
        <f>Calc!C405</f>
        <v>STL</v>
      </c>
      <c r="D405" s="25"/>
      <c r="E405" s="25"/>
      <c r="F405">
        <f>Calc!M405</f>
        <v>1483.2891783762693</v>
      </c>
      <c r="G405">
        <f>Calc!N405</f>
        <v>1507.9516916859375</v>
      </c>
      <c r="H405" t="str">
        <f>IF(Calc!O405=Games!I405, Games!B405, IF(Calc!P405=Games!I405, Games!C405, ""))</f>
        <v>NYM</v>
      </c>
      <c r="I405" s="21">
        <f>MAX(Calc!O405:P405)</f>
        <v>0.51570364661273593</v>
      </c>
      <c r="J405" s="22">
        <f t="shared" si="24"/>
        <v>-106.48513931723893</v>
      </c>
      <c r="K405" s="23">
        <f t="shared" si="25"/>
        <v>0.93909817502404258</v>
      </c>
      <c r="L405" s="25"/>
      <c r="M405" s="25"/>
      <c r="N405" t="str">
        <f t="shared" si="26"/>
        <v/>
      </c>
      <c r="O405" s="24" t="str">
        <f t="shared" si="27"/>
        <v/>
      </c>
    </row>
    <row r="406" spans="1:15" x14ac:dyDescent="0.45">
      <c r="A406" s="20" t="str">
        <f>Calc!A406</f>
        <v>2024-04-27</v>
      </c>
      <c r="B406" t="str">
        <f>Calc!B406</f>
        <v>TEX</v>
      </c>
      <c r="C406" t="str">
        <f>Calc!C406</f>
        <v>CIN</v>
      </c>
      <c r="D406" s="25"/>
      <c r="E406" s="25"/>
      <c r="F406">
        <f>Calc!M406</f>
        <v>1535.7428778604465</v>
      </c>
      <c r="G406">
        <f>Calc!N406</f>
        <v>1513.6155661274754</v>
      </c>
      <c r="H406" t="str">
        <f>IF(Calc!O406=Games!I406, Games!B406, IF(Calc!P406=Games!I406, Games!C406, ""))</f>
        <v>TEX</v>
      </c>
      <c r="I406" s="21">
        <f>MAX(Calc!O406:P406)</f>
        <v>0.56344634686568518</v>
      </c>
      <c r="J406" s="22">
        <f t="shared" si="24"/>
        <v>-129.06691830896881</v>
      </c>
      <c r="K406" s="23">
        <f t="shared" si="25"/>
        <v>0.77479187781189196</v>
      </c>
      <c r="L406" s="25"/>
      <c r="M406" s="25"/>
      <c r="N406" t="str">
        <f t="shared" si="26"/>
        <v/>
      </c>
      <c r="O406" s="24" t="str">
        <f t="shared" si="27"/>
        <v/>
      </c>
    </row>
    <row r="407" spans="1:15" x14ac:dyDescent="0.45">
      <c r="A407" s="20" t="str">
        <f>Calc!A407</f>
        <v>2024-04-27</v>
      </c>
      <c r="B407" t="str">
        <f>Calc!B407</f>
        <v>BOS</v>
      </c>
      <c r="C407" t="str">
        <f>Calc!C407</f>
        <v>CHC</v>
      </c>
      <c r="D407" s="25"/>
      <c r="E407" s="25"/>
      <c r="F407">
        <f>Calc!M407</f>
        <v>1500.26839934439</v>
      </c>
      <c r="G407">
        <f>Calc!N407</f>
        <v>1510.9500841970262</v>
      </c>
      <c r="H407" t="str">
        <f>IF(Calc!O407=Games!I407, Games!B407, IF(Calc!P407=Games!I407, Games!C407, ""))</f>
        <v>BOS</v>
      </c>
      <c r="I407" s="21">
        <f>MAX(Calc!O407:P407)</f>
        <v>0.51027368695893538</v>
      </c>
      <c r="J407" s="22">
        <f t="shared" si="24"/>
        <v>-104.19568509404309</v>
      </c>
      <c r="K407" s="23">
        <f t="shared" si="25"/>
        <v>0.95973264065343755</v>
      </c>
      <c r="L407" s="25"/>
      <c r="M407" s="25"/>
      <c r="N407" t="str">
        <f t="shared" si="26"/>
        <v/>
      </c>
      <c r="O407" s="24" t="str">
        <f t="shared" si="27"/>
        <v/>
      </c>
    </row>
    <row r="408" spans="1:15" x14ac:dyDescent="0.45">
      <c r="A408" s="20" t="str">
        <f>Calc!A408</f>
        <v>2024-04-27</v>
      </c>
      <c r="B408" t="str">
        <f>Calc!B408</f>
        <v>MIA</v>
      </c>
      <c r="C408" t="str">
        <f>Calc!C408</f>
        <v>WAS</v>
      </c>
      <c r="D408" s="25"/>
      <c r="E408" s="25"/>
      <c r="F408">
        <f>Calc!M408</f>
        <v>1453.0099819148713</v>
      </c>
      <c r="G408">
        <f>Calc!N408</f>
        <v>1420.7057667976087</v>
      </c>
      <c r="H408" t="str">
        <f>IF(Calc!O408=Games!I408, Games!B408, IF(Calc!P408=Games!I408, Games!C408, ""))</f>
        <v>MIA</v>
      </c>
      <c r="I408" s="21">
        <f>MAX(Calc!O408:P408)</f>
        <v>0.56923181252466659</v>
      </c>
      <c r="J408" s="22">
        <f t="shared" si="24"/>
        <v>-132.14341937849389</v>
      </c>
      <c r="K408" s="23">
        <f t="shared" si="25"/>
        <v>0.75675353695497616</v>
      </c>
      <c r="L408" s="25"/>
      <c r="M408" s="25"/>
      <c r="N408" t="str">
        <f t="shared" si="26"/>
        <v/>
      </c>
      <c r="O408" s="24" t="str">
        <f t="shared" si="27"/>
        <v/>
      </c>
    </row>
    <row r="409" spans="1:15" x14ac:dyDescent="0.45">
      <c r="A409" s="20" t="str">
        <f>Calc!A409</f>
        <v>2024-04-27</v>
      </c>
      <c r="B409" t="str">
        <f>Calc!B409</f>
        <v>COL</v>
      </c>
      <c r="C409" t="str">
        <f>Calc!C409</f>
        <v>HOU</v>
      </c>
      <c r="D409" s="25"/>
      <c r="E409" s="25"/>
      <c r="F409">
        <f>Calc!M409</f>
        <v>1423.0710497477428</v>
      </c>
      <c r="G409">
        <f>Calc!N409</f>
        <v>1554.1885466658973</v>
      </c>
      <c r="H409" t="str">
        <f>IF(Calc!O409=Games!I409, Games!B409, IF(Calc!P409=Games!I409, Games!C409, ""))</f>
        <v>HOU</v>
      </c>
      <c r="I409" s="21">
        <f>MAX(Calc!O409:P409)</f>
        <v>0.56604458963059445</v>
      </c>
      <c r="J409" s="22">
        <f t="shared" si="24"/>
        <v>-130.43842203712765</v>
      </c>
      <c r="K409" s="23">
        <f t="shared" si="25"/>
        <v>0.76664527551196726</v>
      </c>
      <c r="L409" s="25"/>
      <c r="M409" s="25"/>
      <c r="N409" t="str">
        <f t="shared" si="26"/>
        <v/>
      </c>
      <c r="O409" s="24" t="str">
        <f t="shared" si="27"/>
        <v/>
      </c>
    </row>
    <row r="410" spans="1:15" x14ac:dyDescent="0.45">
      <c r="A410" s="20" t="str">
        <f>Calc!A410</f>
        <v>2024-04-27</v>
      </c>
      <c r="B410" t="str">
        <f>Calc!B410</f>
        <v>DET</v>
      </c>
      <c r="C410" t="str">
        <f>Calc!C410</f>
        <v>KCR</v>
      </c>
      <c r="D410" s="25"/>
      <c r="E410" s="25"/>
      <c r="F410">
        <f>Calc!M410</f>
        <v>1481.7589766686021</v>
      </c>
      <c r="G410">
        <f>Calc!N410</f>
        <v>1465.2610239810729</v>
      </c>
      <c r="H410" t="str">
        <f>IF(Calc!O410=Games!I410, Games!B410, IF(Calc!P410=Games!I410, Games!C410, ""))</f>
        <v>DET</v>
      </c>
      <c r="I410" s="21">
        <f>MAX(Calc!O410:P410)</f>
        <v>0.52755898938246215</v>
      </c>
      <c r="J410" s="22">
        <f t="shared" si="24"/>
        <v>-111.66663721527443</v>
      </c>
      <c r="K410" s="23">
        <f t="shared" si="25"/>
        <v>0.89552262424825124</v>
      </c>
      <c r="L410" s="25"/>
      <c r="M410" s="25"/>
      <c r="N410" t="str">
        <f t="shared" si="26"/>
        <v/>
      </c>
      <c r="O410" s="24" t="str">
        <f t="shared" si="27"/>
        <v/>
      </c>
    </row>
    <row r="411" spans="1:15" x14ac:dyDescent="0.45">
      <c r="A411" s="20" t="str">
        <f>Calc!A411</f>
        <v>2024-04-27</v>
      </c>
      <c r="B411" t="str">
        <f>Calc!B411</f>
        <v>CHW</v>
      </c>
      <c r="C411" t="str">
        <f>Calc!C411</f>
        <v>TBR</v>
      </c>
      <c r="D411" s="25"/>
      <c r="E411" s="25"/>
      <c r="F411">
        <f>Calc!M411</f>
        <v>1426.513159308995</v>
      </c>
      <c r="G411">
        <f>Calc!N411</f>
        <v>1532.6622500113572</v>
      </c>
      <c r="H411" t="str">
        <f>IF(Calc!O411=Games!I411, Games!B411, IF(Calc!P411=Games!I411, Games!C411, ""))</f>
        <v>TBR</v>
      </c>
      <c r="I411" s="21">
        <f>MAX(Calc!O411:P411)</f>
        <v>0.6693055132439264</v>
      </c>
      <c r="J411" s="22">
        <f t="shared" si="24"/>
        <v>-202.39391343031932</v>
      </c>
      <c r="K411" s="23">
        <f t="shared" si="25"/>
        <v>0.49408600439176875</v>
      </c>
      <c r="L411" s="25"/>
      <c r="M411" s="25"/>
      <c r="N411" t="str">
        <f t="shared" si="26"/>
        <v/>
      </c>
      <c r="O411" s="24" t="str">
        <f t="shared" si="27"/>
        <v/>
      </c>
    </row>
    <row r="412" spans="1:15" x14ac:dyDescent="0.45">
      <c r="A412" s="20" t="str">
        <f>Calc!A412</f>
        <v>2024-04-27</v>
      </c>
      <c r="B412" t="str">
        <f>Calc!B412</f>
        <v>MIL</v>
      </c>
      <c r="C412" t="str">
        <f>Calc!C412</f>
        <v>NYY</v>
      </c>
      <c r="D412" s="25"/>
      <c r="E412" s="25"/>
      <c r="F412">
        <f>Calc!M412</f>
        <v>1516.6563185214643</v>
      </c>
      <c r="G412">
        <f>Calc!N412</f>
        <v>1562.9327852564061</v>
      </c>
      <c r="H412" t="str">
        <f>IF(Calc!O412=Games!I412, Games!B412, IF(Calc!P412=Games!I412, Games!C412, ""))</f>
        <v>NYY</v>
      </c>
      <c r="I412" s="21">
        <f>MAX(Calc!O412:P412)</f>
        <v>0.53249827080622336</v>
      </c>
      <c r="J412" s="22">
        <f t="shared" si="24"/>
        <v>-113.90295212908316</v>
      </c>
      <c r="K412" s="23">
        <f t="shared" si="25"/>
        <v>0.87794037055925189</v>
      </c>
      <c r="L412" s="25"/>
      <c r="M412" s="25"/>
      <c r="N412" t="str">
        <f t="shared" si="26"/>
        <v/>
      </c>
      <c r="O412" s="24" t="str">
        <f t="shared" si="27"/>
        <v/>
      </c>
    </row>
    <row r="413" spans="1:15" x14ac:dyDescent="0.45">
      <c r="A413" s="20" t="str">
        <f>Calc!A413</f>
        <v>2024-04-27</v>
      </c>
      <c r="B413" t="str">
        <f>Calc!B413</f>
        <v>ATL</v>
      </c>
      <c r="C413" t="str">
        <f>Calc!C413</f>
        <v>CLE</v>
      </c>
      <c r="D413" s="25"/>
      <c r="E413" s="25"/>
      <c r="F413">
        <f>Calc!M413</f>
        <v>1593.2508682491175</v>
      </c>
      <c r="G413">
        <f>Calc!N413</f>
        <v>1521.3210808926906</v>
      </c>
      <c r="H413" t="str">
        <f>IF(Calc!O413=Games!I413, Games!B413, IF(Calc!P413=Games!I413, Games!C413, ""))</f>
        <v>ATL</v>
      </c>
      <c r="I413" s="21">
        <f>MAX(Calc!O413:P413)</f>
        <v>0.62401248267076259</v>
      </c>
      <c r="J413" s="22">
        <f t="shared" si="24"/>
        <v>-165.96627651453107</v>
      </c>
      <c r="K413" s="23">
        <f t="shared" si="25"/>
        <v>0.60253204506425473</v>
      </c>
      <c r="L413" s="25"/>
      <c r="M413" s="25"/>
      <c r="N413" t="str">
        <f t="shared" si="26"/>
        <v/>
      </c>
      <c r="O413" s="24" t="str">
        <f t="shared" si="27"/>
        <v/>
      </c>
    </row>
    <row r="414" spans="1:15" x14ac:dyDescent="0.45">
      <c r="A414" s="20" t="str">
        <f>Calc!A414</f>
        <v>2024-04-27</v>
      </c>
      <c r="B414" t="str">
        <f>Calc!B414</f>
        <v>SDP</v>
      </c>
      <c r="C414" t="str">
        <f>Calc!C414</f>
        <v>PHI</v>
      </c>
      <c r="D414" s="25"/>
      <c r="E414" s="25"/>
      <c r="F414">
        <f>Calc!M414</f>
        <v>1502.9671207118124</v>
      </c>
      <c r="G414">
        <f>Calc!N414</f>
        <v>1539.4111659163295</v>
      </c>
      <c r="H414" t="str">
        <f>IF(Calc!O414=Games!I414, Games!B414, IF(Calc!P414=Games!I414, Games!C414, ""))</f>
        <v>PHI</v>
      </c>
      <c r="I414" s="21">
        <f>MAX(Calc!O414:P414)</f>
        <v>0.53763580086751062</v>
      </c>
      <c r="J414" s="22">
        <f t="shared" si="24"/>
        <v>-116.27972102430282</v>
      </c>
      <c r="K414" s="23">
        <f t="shared" si="25"/>
        <v>0.85999518333123359</v>
      </c>
      <c r="L414" s="25"/>
      <c r="M414" s="25"/>
      <c r="N414" t="str">
        <f t="shared" si="26"/>
        <v/>
      </c>
      <c r="O414" s="24" t="str">
        <f t="shared" si="27"/>
        <v/>
      </c>
    </row>
    <row r="415" spans="1:15" x14ac:dyDescent="0.45">
      <c r="A415" s="20" t="str">
        <f>Calc!A415</f>
        <v>2024-04-27</v>
      </c>
      <c r="B415" t="str">
        <f>Calc!B415</f>
        <v>SFG</v>
      </c>
      <c r="C415" t="str">
        <f>Calc!C415</f>
        <v>PIT</v>
      </c>
      <c r="D415" s="25"/>
      <c r="E415" s="25"/>
      <c r="F415">
        <f>Calc!M415</f>
        <v>1506.8907435815931</v>
      </c>
      <c r="G415">
        <f>Calc!N415</f>
        <v>1490.342604018655</v>
      </c>
      <c r="H415" t="str">
        <f>IF(Calc!O415=Games!I415, Games!B415, IF(Calc!P415=Games!I415, Games!C415, ""))</f>
        <v>SFG</v>
      </c>
      <c r="I415" s="21">
        <f>MAX(Calc!O415:P415)</f>
        <v>0.5800466951702028</v>
      </c>
      <c r="J415" s="22">
        <f t="shared" si="24"/>
        <v>-138.12171222352683</v>
      </c>
      <c r="K415" s="23">
        <f t="shared" si="25"/>
        <v>0.72399913373624247</v>
      </c>
      <c r="L415" s="25"/>
      <c r="M415" s="25"/>
      <c r="N415" t="str">
        <f t="shared" si="26"/>
        <v/>
      </c>
      <c r="O415" s="24" t="str">
        <f t="shared" si="27"/>
        <v/>
      </c>
    </row>
    <row r="416" spans="1:15" x14ac:dyDescent="0.45">
      <c r="A416" s="20" t="str">
        <f>Calc!A416</f>
        <v>2024-04-27</v>
      </c>
      <c r="B416" t="str">
        <f>Calc!B416</f>
        <v>LAA</v>
      </c>
      <c r="C416" t="str">
        <f>Calc!C416</f>
        <v>MIN</v>
      </c>
      <c r="D416" s="25"/>
      <c r="E416" s="25"/>
      <c r="F416">
        <f>Calc!M416</f>
        <v>1469.5882041455925</v>
      </c>
      <c r="G416">
        <f>Calc!N416</f>
        <v>1539.5424706464416</v>
      </c>
      <c r="H416" t="str">
        <f>IF(Calc!O416=Games!I416, Games!B416, IF(Calc!P416=Games!I416, Games!C416, ""))</f>
        <v>MIN</v>
      </c>
      <c r="I416" s="21">
        <f>MAX(Calc!O416:P416)</f>
        <v>0.56508700488444652</v>
      </c>
      <c r="J416" s="22">
        <f t="shared" si="24"/>
        <v>-129.93104626232349</v>
      </c>
      <c r="K416" s="23">
        <f t="shared" si="25"/>
        <v>0.76963899604183594</v>
      </c>
      <c r="L416" s="25"/>
      <c r="M416" s="25"/>
      <c r="N416" t="str">
        <f t="shared" si="26"/>
        <v/>
      </c>
      <c r="O416" s="24" t="str">
        <f t="shared" si="27"/>
        <v/>
      </c>
    </row>
    <row r="417" spans="1:15" x14ac:dyDescent="0.45">
      <c r="A417" s="20" t="str">
        <f>Calc!A417</f>
        <v>2024-04-27</v>
      </c>
      <c r="B417" t="str">
        <f>Calc!B417</f>
        <v>SEA</v>
      </c>
      <c r="C417" t="str">
        <f>Calc!C417</f>
        <v>ARI</v>
      </c>
      <c r="D417" s="25"/>
      <c r="E417" s="25"/>
      <c r="F417">
        <f>Calc!M417</f>
        <v>1518.2292368487947</v>
      </c>
      <c r="G417">
        <f>Calc!N417</f>
        <v>1515.1384034374826</v>
      </c>
      <c r="H417" t="str">
        <f>IF(Calc!O417=Games!I417, Games!B417, IF(Calc!P417=Games!I417, Games!C417, ""))</f>
        <v>SEA</v>
      </c>
      <c r="I417" s="21">
        <f>MAX(Calc!O417:P417)</f>
        <v>0.51568390455425495</v>
      </c>
      <c r="J417" s="22">
        <f t="shared" si="24"/>
        <v>-106.47672241403421</v>
      </c>
      <c r="K417" s="23">
        <f t="shared" si="25"/>
        <v>0.93917241001418594</v>
      </c>
      <c r="L417" s="25"/>
      <c r="M417" s="25"/>
      <c r="N417" t="str">
        <f t="shared" si="26"/>
        <v/>
      </c>
      <c r="O417" s="24" t="str">
        <f t="shared" si="27"/>
        <v/>
      </c>
    </row>
    <row r="418" spans="1:15" x14ac:dyDescent="0.45">
      <c r="A418" s="20" t="str">
        <f>Calc!A418</f>
        <v>2024-04-28</v>
      </c>
      <c r="B418" t="str">
        <f>Calc!B418</f>
        <v>BAL</v>
      </c>
      <c r="C418" t="str">
        <f>Calc!C418</f>
        <v>OAK</v>
      </c>
      <c r="D418" s="25"/>
      <c r="E418" s="25"/>
      <c r="F418">
        <f>Calc!M418</f>
        <v>1527.1786991040578</v>
      </c>
      <c r="G418">
        <f>Calc!N418</f>
        <v>1422.9458950386379</v>
      </c>
      <c r="H418" t="str">
        <f>IF(Calc!O418=Games!I418, Games!B418, IF(Calc!P418=Games!I418, Games!C418, ""))</f>
        <v>BAL</v>
      </c>
      <c r="I418" s="21">
        <f>MAX(Calc!O418:P418)</f>
        <v>0.6565286745267237</v>
      </c>
      <c r="J418" s="22">
        <f t="shared" si="24"/>
        <v>-191.14511920961061</v>
      </c>
      <c r="K418" s="23">
        <f t="shared" si="25"/>
        <v>0.52316271748660004</v>
      </c>
      <c r="L418" s="25"/>
      <c r="M418" s="25"/>
      <c r="N418" t="str">
        <f t="shared" si="26"/>
        <v/>
      </c>
      <c r="O418" s="24" t="str">
        <f t="shared" si="27"/>
        <v/>
      </c>
    </row>
    <row r="419" spans="1:15" x14ac:dyDescent="0.45">
      <c r="A419" s="20" t="str">
        <f>Calc!A419</f>
        <v>2024-04-28</v>
      </c>
      <c r="B419" t="str">
        <f>Calc!B419</f>
        <v>ATL</v>
      </c>
      <c r="C419" t="str">
        <f>Calc!C419</f>
        <v>CLE</v>
      </c>
      <c r="D419" s="25"/>
      <c r="E419" s="25"/>
      <c r="F419">
        <f>Calc!M419</f>
        <v>1593.2508682491175</v>
      </c>
      <c r="G419">
        <f>Calc!N419</f>
        <v>1521.3210808926906</v>
      </c>
      <c r="H419" t="str">
        <f>IF(Calc!O419=Games!I419, Games!B419, IF(Calc!P419=Games!I419, Games!C419, ""))</f>
        <v>ATL</v>
      </c>
      <c r="I419" s="21">
        <f>MAX(Calc!O419:P419)</f>
        <v>0.62401248267076259</v>
      </c>
      <c r="J419" s="22">
        <f t="shared" si="24"/>
        <v>-165.96627651453107</v>
      </c>
      <c r="K419" s="23">
        <f t="shared" si="25"/>
        <v>0.60253204506425473</v>
      </c>
      <c r="L419" s="25"/>
      <c r="M419" s="25"/>
      <c r="N419" t="str">
        <f t="shared" si="26"/>
        <v/>
      </c>
      <c r="O419" s="24" t="str">
        <f t="shared" si="27"/>
        <v/>
      </c>
    </row>
    <row r="420" spans="1:15" x14ac:dyDescent="0.45">
      <c r="A420" s="20" t="str">
        <f>Calc!A420</f>
        <v>2024-04-28</v>
      </c>
      <c r="B420" t="str">
        <f>Calc!B420</f>
        <v>TOR</v>
      </c>
      <c r="C420" t="str">
        <f>Calc!C420</f>
        <v>LAD</v>
      </c>
      <c r="D420" s="25"/>
      <c r="E420" s="25"/>
      <c r="F420">
        <f>Calc!M420</f>
        <v>1536.86484917293</v>
      </c>
      <c r="G420">
        <f>Calc!N420</f>
        <v>1587.2549754385982</v>
      </c>
      <c r="H420" t="str">
        <f>IF(Calc!O420=Games!I420, Games!B420, IF(Calc!P420=Games!I420, Games!C420, ""))</f>
        <v>LAD</v>
      </c>
      <c r="I420" s="21">
        <f>MAX(Calc!O420:P420)</f>
        <v>0.57477542771453505</v>
      </c>
      <c r="J420" s="22">
        <f t="shared" si="24"/>
        <v>-135.16985263228685</v>
      </c>
      <c r="K420" s="23">
        <f t="shared" si="25"/>
        <v>0.73980993581488796</v>
      </c>
      <c r="L420" s="25"/>
      <c r="M420" s="25"/>
      <c r="N420" t="str">
        <f t="shared" si="26"/>
        <v/>
      </c>
      <c r="O420" s="24" t="str">
        <f t="shared" si="27"/>
        <v/>
      </c>
    </row>
    <row r="421" spans="1:15" x14ac:dyDescent="0.45">
      <c r="A421" s="20" t="str">
        <f>Calc!A421</f>
        <v>2024-04-28</v>
      </c>
      <c r="B421" t="str">
        <f>Calc!B421</f>
        <v>DET</v>
      </c>
      <c r="C421" t="str">
        <f>Calc!C421</f>
        <v>KCR</v>
      </c>
      <c r="D421" s="25"/>
      <c r="E421" s="25"/>
      <c r="F421">
        <f>Calc!M421</f>
        <v>1481.7589766686021</v>
      </c>
      <c r="G421">
        <f>Calc!N421</f>
        <v>1465.2610239810729</v>
      </c>
      <c r="H421" t="str">
        <f>IF(Calc!O421=Games!I421, Games!B421, IF(Calc!P421=Games!I421, Games!C421, ""))</f>
        <v>DET</v>
      </c>
      <c r="I421" s="21">
        <f>MAX(Calc!O421:P421)</f>
        <v>0.52755898938246215</v>
      </c>
      <c r="J421" s="22">
        <f t="shared" si="24"/>
        <v>-111.66663721527443</v>
      </c>
      <c r="K421" s="23">
        <f t="shared" si="25"/>
        <v>0.89552262424825124</v>
      </c>
      <c r="L421" s="25"/>
      <c r="M421" s="25"/>
      <c r="N421" t="str">
        <f t="shared" si="26"/>
        <v/>
      </c>
      <c r="O421" s="24" t="str">
        <f t="shared" si="27"/>
        <v/>
      </c>
    </row>
    <row r="422" spans="1:15" x14ac:dyDescent="0.45">
      <c r="A422" s="20" t="str">
        <f>Calc!A422</f>
        <v>2024-04-28</v>
      </c>
      <c r="B422" t="str">
        <f>Calc!B422</f>
        <v>NYM</v>
      </c>
      <c r="C422" t="str">
        <f>Calc!C422</f>
        <v>STL</v>
      </c>
      <c r="D422" s="25"/>
      <c r="E422" s="25"/>
      <c r="F422">
        <f>Calc!M422</f>
        <v>1483.2891783762693</v>
      </c>
      <c r="G422">
        <f>Calc!N422</f>
        <v>1507.9516916859375</v>
      </c>
      <c r="H422" t="str">
        <f>IF(Calc!O422=Games!I422, Games!B422, IF(Calc!P422=Games!I422, Games!C422, ""))</f>
        <v>NYM</v>
      </c>
      <c r="I422" s="21">
        <f>MAX(Calc!O422:P422)</f>
        <v>0.51570364661273593</v>
      </c>
      <c r="J422" s="22">
        <f t="shared" si="24"/>
        <v>-106.48513931723893</v>
      </c>
      <c r="K422" s="23">
        <f t="shared" si="25"/>
        <v>0.93909817502404258</v>
      </c>
      <c r="L422" s="25"/>
      <c r="M422" s="25"/>
      <c r="N422" t="str">
        <f t="shared" si="26"/>
        <v/>
      </c>
      <c r="O422" s="24" t="str">
        <f t="shared" si="27"/>
        <v/>
      </c>
    </row>
    <row r="423" spans="1:15" x14ac:dyDescent="0.45">
      <c r="A423" s="20" t="str">
        <f>Calc!A423</f>
        <v>2024-04-28</v>
      </c>
      <c r="B423" t="str">
        <f>Calc!B423</f>
        <v>MIA</v>
      </c>
      <c r="C423" t="str">
        <f>Calc!C423</f>
        <v>WAS</v>
      </c>
      <c r="D423" s="25"/>
      <c r="E423" s="25"/>
      <c r="F423">
        <f>Calc!M423</f>
        <v>1453.0099819148713</v>
      </c>
      <c r="G423">
        <f>Calc!N423</f>
        <v>1420.7057667976087</v>
      </c>
      <c r="H423" t="str">
        <f>IF(Calc!O423=Games!I423, Games!B423, IF(Calc!P423=Games!I423, Games!C423, ""))</f>
        <v>MIA</v>
      </c>
      <c r="I423" s="21">
        <f>MAX(Calc!O423:P423)</f>
        <v>0.56923181252466659</v>
      </c>
      <c r="J423" s="22">
        <f t="shared" si="24"/>
        <v>-132.14341937849389</v>
      </c>
      <c r="K423" s="23">
        <f t="shared" si="25"/>
        <v>0.75675353695497616</v>
      </c>
      <c r="L423" s="25"/>
      <c r="M423" s="25"/>
      <c r="N423" t="str">
        <f t="shared" si="26"/>
        <v/>
      </c>
      <c r="O423" s="24" t="str">
        <f t="shared" si="27"/>
        <v/>
      </c>
    </row>
    <row r="424" spans="1:15" x14ac:dyDescent="0.45">
      <c r="A424" s="20" t="str">
        <f>Calc!A424</f>
        <v>2024-04-28</v>
      </c>
      <c r="B424" t="str">
        <f>Calc!B424</f>
        <v>CHW</v>
      </c>
      <c r="C424" t="str">
        <f>Calc!C424</f>
        <v>TBR</v>
      </c>
      <c r="D424" s="25"/>
      <c r="E424" s="25"/>
      <c r="F424">
        <f>Calc!M424</f>
        <v>1426.513159308995</v>
      </c>
      <c r="G424">
        <f>Calc!N424</f>
        <v>1532.6622500113572</v>
      </c>
      <c r="H424" t="str">
        <f>IF(Calc!O424=Games!I424, Games!B424, IF(Calc!P424=Games!I424, Games!C424, ""))</f>
        <v>TBR</v>
      </c>
      <c r="I424" s="21">
        <f>MAX(Calc!O424:P424)</f>
        <v>0.6693055132439264</v>
      </c>
      <c r="J424" s="22">
        <f t="shared" si="24"/>
        <v>-202.39391343031932</v>
      </c>
      <c r="K424" s="23">
        <f t="shared" si="25"/>
        <v>0.49408600439176875</v>
      </c>
      <c r="L424" s="25"/>
      <c r="M424" s="25"/>
      <c r="N424" t="str">
        <f t="shared" si="26"/>
        <v/>
      </c>
      <c r="O424" s="24" t="str">
        <f t="shared" si="27"/>
        <v/>
      </c>
    </row>
    <row r="425" spans="1:15" x14ac:dyDescent="0.45">
      <c r="A425" s="20" t="str">
        <f>Calc!A425</f>
        <v>2024-04-28</v>
      </c>
      <c r="B425" t="str">
        <f>Calc!B425</f>
        <v>MIL</v>
      </c>
      <c r="C425" t="str">
        <f>Calc!C425</f>
        <v>NYY</v>
      </c>
      <c r="D425" s="25"/>
      <c r="E425" s="25"/>
      <c r="F425">
        <f>Calc!M425</f>
        <v>1516.6563185214643</v>
      </c>
      <c r="G425">
        <f>Calc!N425</f>
        <v>1562.9327852564061</v>
      </c>
      <c r="H425" t="str">
        <f>IF(Calc!O425=Games!I425, Games!B425, IF(Calc!P425=Games!I425, Games!C425, ""))</f>
        <v>NYY</v>
      </c>
      <c r="I425" s="21">
        <f>MAX(Calc!O425:P425)</f>
        <v>0.53249827080622336</v>
      </c>
      <c r="J425" s="22">
        <f t="shared" si="24"/>
        <v>-113.90295212908316</v>
      </c>
      <c r="K425" s="23">
        <f t="shared" si="25"/>
        <v>0.87794037055925189</v>
      </c>
      <c r="L425" s="25"/>
      <c r="M425" s="25"/>
      <c r="N425" t="str">
        <f t="shared" si="26"/>
        <v/>
      </c>
      <c r="O425" s="24" t="str">
        <f t="shared" si="27"/>
        <v/>
      </c>
    </row>
    <row r="426" spans="1:15" x14ac:dyDescent="0.45">
      <c r="A426" s="20" t="str">
        <f>Calc!A426</f>
        <v>2024-04-28</v>
      </c>
      <c r="B426" t="str">
        <f>Calc!B426</f>
        <v>TEX</v>
      </c>
      <c r="C426" t="str">
        <f>Calc!C426</f>
        <v>CIN</v>
      </c>
      <c r="D426" s="25"/>
      <c r="E426" s="25"/>
      <c r="F426">
        <f>Calc!M426</f>
        <v>1535.7428778604465</v>
      </c>
      <c r="G426">
        <f>Calc!N426</f>
        <v>1513.6155661274754</v>
      </c>
      <c r="H426" t="str">
        <f>IF(Calc!O426=Games!I426, Games!B426, IF(Calc!P426=Games!I426, Games!C426, ""))</f>
        <v>TEX</v>
      </c>
      <c r="I426" s="21">
        <f>MAX(Calc!O426:P426)</f>
        <v>0.56344634686568518</v>
      </c>
      <c r="J426" s="22">
        <f t="shared" si="24"/>
        <v>-129.06691830896881</v>
      </c>
      <c r="K426" s="23">
        <f t="shared" si="25"/>
        <v>0.77479187781189196</v>
      </c>
      <c r="L426" s="25"/>
      <c r="M426" s="25"/>
      <c r="N426" t="str">
        <f t="shared" si="26"/>
        <v/>
      </c>
      <c r="O426" s="24" t="str">
        <f t="shared" si="27"/>
        <v/>
      </c>
    </row>
    <row r="427" spans="1:15" x14ac:dyDescent="0.45">
      <c r="A427" s="20" t="str">
        <f>Calc!A427</f>
        <v>2024-04-28</v>
      </c>
      <c r="B427" t="str">
        <f>Calc!B427</f>
        <v>COL</v>
      </c>
      <c r="C427" t="str">
        <f>Calc!C427</f>
        <v>HOU</v>
      </c>
      <c r="D427" s="25"/>
      <c r="E427" s="25"/>
      <c r="F427">
        <f>Calc!M427</f>
        <v>1423.0710497477428</v>
      </c>
      <c r="G427">
        <f>Calc!N427</f>
        <v>1554.1885466658973</v>
      </c>
      <c r="H427" t="str">
        <f>IF(Calc!O427=Games!I427, Games!B427, IF(Calc!P427=Games!I427, Games!C427, ""))</f>
        <v>HOU</v>
      </c>
      <c r="I427" s="21">
        <f>MAX(Calc!O427:P427)</f>
        <v>0.56604458963059445</v>
      </c>
      <c r="J427" s="22">
        <f t="shared" si="24"/>
        <v>-130.43842203712765</v>
      </c>
      <c r="K427" s="23">
        <f t="shared" si="25"/>
        <v>0.76664527551196726</v>
      </c>
      <c r="L427" s="25"/>
      <c r="M427" s="25"/>
      <c r="N427" t="str">
        <f t="shared" si="26"/>
        <v/>
      </c>
      <c r="O427" s="24" t="str">
        <f t="shared" si="27"/>
        <v/>
      </c>
    </row>
    <row r="428" spans="1:15" x14ac:dyDescent="0.45">
      <c r="A428" s="20" t="str">
        <f>Calc!A428</f>
        <v>2024-04-28</v>
      </c>
      <c r="B428" t="str">
        <f>Calc!B428</f>
        <v>SFG</v>
      </c>
      <c r="C428" t="str">
        <f>Calc!C428</f>
        <v>PIT</v>
      </c>
      <c r="D428" s="25"/>
      <c r="E428" s="25"/>
      <c r="F428">
        <f>Calc!M428</f>
        <v>1506.8907435815931</v>
      </c>
      <c r="G428">
        <f>Calc!N428</f>
        <v>1490.342604018655</v>
      </c>
      <c r="H428" t="str">
        <f>IF(Calc!O428=Games!I428, Games!B428, IF(Calc!P428=Games!I428, Games!C428, ""))</f>
        <v>SFG</v>
      </c>
      <c r="I428" s="21">
        <f>MAX(Calc!O428:P428)</f>
        <v>0.5800466951702028</v>
      </c>
      <c r="J428" s="22">
        <f t="shared" si="24"/>
        <v>-138.12171222352683</v>
      </c>
      <c r="K428" s="23">
        <f t="shared" si="25"/>
        <v>0.72399913373624247</v>
      </c>
      <c r="L428" s="25"/>
      <c r="M428" s="25"/>
      <c r="N428" t="str">
        <f t="shared" si="26"/>
        <v/>
      </c>
      <c r="O428" s="24" t="str">
        <f t="shared" si="27"/>
        <v/>
      </c>
    </row>
    <row r="429" spans="1:15" x14ac:dyDescent="0.45">
      <c r="A429" s="20" t="str">
        <f>Calc!A429</f>
        <v>2024-04-28</v>
      </c>
      <c r="B429" t="str">
        <f>Calc!B429</f>
        <v>LAA</v>
      </c>
      <c r="C429" t="str">
        <f>Calc!C429</f>
        <v>MIN</v>
      </c>
      <c r="D429" s="25"/>
      <c r="E429" s="25"/>
      <c r="F429">
        <f>Calc!M429</f>
        <v>1469.5882041455925</v>
      </c>
      <c r="G429">
        <f>Calc!N429</f>
        <v>1539.5424706464416</v>
      </c>
      <c r="H429" t="str">
        <f>IF(Calc!O429=Games!I429, Games!B429, IF(Calc!P429=Games!I429, Games!C429, ""))</f>
        <v>MIN</v>
      </c>
      <c r="I429" s="21">
        <f>MAX(Calc!O429:P429)</f>
        <v>0.56508700488444652</v>
      </c>
      <c r="J429" s="22">
        <f t="shared" si="24"/>
        <v>-129.93104626232349</v>
      </c>
      <c r="K429" s="23">
        <f t="shared" si="25"/>
        <v>0.76963899604183594</v>
      </c>
      <c r="L429" s="25"/>
      <c r="M429" s="25"/>
      <c r="N429" t="str">
        <f t="shared" si="26"/>
        <v/>
      </c>
      <c r="O429" s="24" t="str">
        <f t="shared" si="27"/>
        <v/>
      </c>
    </row>
    <row r="430" spans="1:15" x14ac:dyDescent="0.45">
      <c r="A430" s="20" t="str">
        <f>Calc!A430</f>
        <v>2024-04-28</v>
      </c>
      <c r="B430" t="str">
        <f>Calc!B430</f>
        <v>SEA</v>
      </c>
      <c r="C430" t="str">
        <f>Calc!C430</f>
        <v>ARI</v>
      </c>
      <c r="D430" s="25"/>
      <c r="E430" s="25"/>
      <c r="F430">
        <f>Calc!M430</f>
        <v>1518.2292368487947</v>
      </c>
      <c r="G430">
        <f>Calc!N430</f>
        <v>1515.1384034374826</v>
      </c>
      <c r="H430" t="str">
        <f>IF(Calc!O430=Games!I430, Games!B430, IF(Calc!P430=Games!I430, Games!C430, ""))</f>
        <v>SEA</v>
      </c>
      <c r="I430" s="21">
        <f>MAX(Calc!O430:P430)</f>
        <v>0.51568390455425495</v>
      </c>
      <c r="J430" s="22">
        <f t="shared" si="24"/>
        <v>-106.47672241403421</v>
      </c>
      <c r="K430" s="23">
        <f t="shared" si="25"/>
        <v>0.93917241001418594</v>
      </c>
      <c r="L430" s="25"/>
      <c r="M430" s="25"/>
      <c r="N430" t="str">
        <f t="shared" si="26"/>
        <v/>
      </c>
      <c r="O430" s="24" t="str">
        <f t="shared" si="27"/>
        <v/>
      </c>
    </row>
    <row r="431" spans="1:15" x14ac:dyDescent="0.45">
      <c r="A431" s="20" t="str">
        <f>Calc!A431</f>
        <v>2024-04-28</v>
      </c>
      <c r="B431" t="str">
        <f>Calc!B431</f>
        <v>SDP</v>
      </c>
      <c r="C431" t="str">
        <f>Calc!C431</f>
        <v>PHI</v>
      </c>
      <c r="D431" s="25"/>
      <c r="E431" s="25"/>
      <c r="F431">
        <f>Calc!M431</f>
        <v>1502.9671207118124</v>
      </c>
      <c r="G431">
        <f>Calc!N431</f>
        <v>1539.4111659163295</v>
      </c>
      <c r="H431" t="str">
        <f>IF(Calc!O431=Games!I431, Games!B431, IF(Calc!P431=Games!I431, Games!C431, ""))</f>
        <v>PHI</v>
      </c>
      <c r="I431" s="21">
        <f>MAX(Calc!O431:P431)</f>
        <v>0.53763580086751062</v>
      </c>
      <c r="J431" s="22">
        <f t="shared" si="24"/>
        <v>-116.27972102430282</v>
      </c>
      <c r="K431" s="23">
        <f t="shared" si="25"/>
        <v>0.85999518333123359</v>
      </c>
      <c r="L431" s="25"/>
      <c r="M431" s="25"/>
      <c r="N431" t="str">
        <f t="shared" si="26"/>
        <v/>
      </c>
      <c r="O431" s="24" t="str">
        <f t="shared" si="27"/>
        <v/>
      </c>
    </row>
    <row r="432" spans="1:15" x14ac:dyDescent="0.45">
      <c r="A432" s="20" t="str">
        <f>Calc!A432</f>
        <v>2024-04-28</v>
      </c>
      <c r="B432" t="str">
        <f>Calc!B432</f>
        <v>BOS</v>
      </c>
      <c r="C432" t="str">
        <f>Calc!C432</f>
        <v>CHC</v>
      </c>
      <c r="D432" s="25"/>
      <c r="E432" s="25"/>
      <c r="F432">
        <f>Calc!M432</f>
        <v>1500.26839934439</v>
      </c>
      <c r="G432">
        <f>Calc!N432</f>
        <v>1510.9500841970262</v>
      </c>
      <c r="H432" t="str">
        <f>IF(Calc!O432=Games!I432, Games!B432, IF(Calc!P432=Games!I432, Games!C432, ""))</f>
        <v>BOS</v>
      </c>
      <c r="I432" s="21">
        <f>MAX(Calc!O432:P432)</f>
        <v>0.51027368695893538</v>
      </c>
      <c r="J432" s="22">
        <f t="shared" si="24"/>
        <v>-104.19568509404309</v>
      </c>
      <c r="K432" s="23">
        <f t="shared" si="25"/>
        <v>0.95973264065343755</v>
      </c>
      <c r="L432" s="25"/>
      <c r="M432" s="25"/>
      <c r="N432" t="str">
        <f t="shared" si="26"/>
        <v/>
      </c>
      <c r="O432" s="24" t="str">
        <f t="shared" si="27"/>
        <v/>
      </c>
    </row>
    <row r="433" spans="1:15" x14ac:dyDescent="0.45">
      <c r="A433" s="20" t="str">
        <f>Calc!A433</f>
        <v>2024-04-29</v>
      </c>
      <c r="B433" t="str">
        <f>Calc!B433</f>
        <v>BAL</v>
      </c>
      <c r="C433" t="str">
        <f>Calc!C433</f>
        <v>NYY</v>
      </c>
      <c r="D433" s="25"/>
      <c r="E433" s="25"/>
      <c r="F433">
        <f>Calc!M433</f>
        <v>1527.1786991040578</v>
      </c>
      <c r="G433">
        <f>Calc!N433</f>
        <v>1562.9327852564061</v>
      </c>
      <c r="H433" t="str">
        <f>IF(Calc!O433=Games!I433, Games!B433, IF(Calc!P433=Games!I433, Games!C433, ""))</f>
        <v>NYY</v>
      </c>
      <c r="I433" s="21">
        <f>MAX(Calc!O433:P433)</f>
        <v>0.5404038306333161</v>
      </c>
      <c r="J433" s="22">
        <f t="shared" si="24"/>
        <v>-117.58231827257913</v>
      </c>
      <c r="K433" s="23">
        <f t="shared" si="25"/>
        <v>0.85046800802294253</v>
      </c>
      <c r="L433" s="25"/>
      <c r="M433" s="25"/>
      <c r="N433" t="str">
        <f t="shared" si="26"/>
        <v/>
      </c>
      <c r="O433" s="24" t="str">
        <f t="shared" si="27"/>
        <v/>
      </c>
    </row>
    <row r="434" spans="1:15" x14ac:dyDescent="0.45">
      <c r="A434" s="20" t="str">
        <f>Calc!A434</f>
        <v>2024-04-29</v>
      </c>
      <c r="B434" t="str">
        <f>Calc!B434</f>
        <v>DET</v>
      </c>
      <c r="C434" t="str">
        <f>Calc!C434</f>
        <v>STL</v>
      </c>
      <c r="D434" s="25"/>
      <c r="E434" s="25"/>
      <c r="F434">
        <f>Calc!M434</f>
        <v>1481.7589766686021</v>
      </c>
      <c r="G434">
        <f>Calc!N434</f>
        <v>1507.9516916859375</v>
      </c>
      <c r="H434" t="str">
        <f>IF(Calc!O434=Games!I434, Games!B434, IF(Calc!P434=Games!I434, Games!C434, ""))</f>
        <v>STL</v>
      </c>
      <c r="I434" s="21">
        <f>MAX(Calc!O434:P434)</f>
        <v>0.53378874173241131</v>
      </c>
      <c r="J434" s="22">
        <f t="shared" si="24"/>
        <v>-114.4950346578794</v>
      </c>
      <c r="K434" s="23">
        <f t="shared" si="25"/>
        <v>0.87340032079826202</v>
      </c>
      <c r="L434" s="25"/>
      <c r="M434" s="25"/>
      <c r="N434" t="str">
        <f t="shared" si="26"/>
        <v/>
      </c>
      <c r="O434" s="24" t="str">
        <f t="shared" si="27"/>
        <v/>
      </c>
    </row>
    <row r="435" spans="1:15" x14ac:dyDescent="0.45">
      <c r="A435" s="20" t="str">
        <f>Calc!A435</f>
        <v>2024-04-29</v>
      </c>
      <c r="B435" t="str">
        <f>Calc!B435</f>
        <v>MIA</v>
      </c>
      <c r="C435" t="str">
        <f>Calc!C435</f>
        <v>WAS</v>
      </c>
      <c r="D435" s="25"/>
      <c r="E435" s="25"/>
      <c r="F435">
        <f>Calc!M435</f>
        <v>1453.0099819148713</v>
      </c>
      <c r="G435">
        <f>Calc!N435</f>
        <v>1420.7057667976087</v>
      </c>
      <c r="H435" t="str">
        <f>IF(Calc!O435=Games!I435, Games!B435, IF(Calc!P435=Games!I435, Games!C435, ""))</f>
        <v>MIA</v>
      </c>
      <c r="I435" s="21">
        <f>MAX(Calc!O435:P435)</f>
        <v>0.56923181252466659</v>
      </c>
      <c r="J435" s="22">
        <f t="shared" si="24"/>
        <v>-132.14341937849389</v>
      </c>
      <c r="K435" s="23">
        <f t="shared" si="25"/>
        <v>0.75675353695497616</v>
      </c>
      <c r="L435" s="25"/>
      <c r="M435" s="25"/>
      <c r="N435" t="str">
        <f t="shared" si="26"/>
        <v/>
      </c>
      <c r="O435" s="24" t="str">
        <f t="shared" si="27"/>
        <v/>
      </c>
    </row>
    <row r="436" spans="1:15" x14ac:dyDescent="0.45">
      <c r="A436" s="20" t="str">
        <f>Calc!A436</f>
        <v>2024-04-29</v>
      </c>
      <c r="B436" t="str">
        <f>Calc!B436</f>
        <v>TOR</v>
      </c>
      <c r="C436" t="str">
        <f>Calc!C436</f>
        <v>KCR</v>
      </c>
      <c r="D436" s="25"/>
      <c r="E436" s="25"/>
      <c r="F436">
        <f>Calc!M436</f>
        <v>1536.86484917293</v>
      </c>
      <c r="G436">
        <f>Calc!N436</f>
        <v>1465.2610239810729</v>
      </c>
      <c r="H436" t="str">
        <f>IF(Calc!O436=Games!I436, Games!B436, IF(Calc!P436=Games!I436, Games!C436, ""))</f>
        <v>TOR</v>
      </c>
      <c r="I436" s="21">
        <f>MAX(Calc!O436:P436)</f>
        <v>0.59884919438876383</v>
      </c>
      <c r="J436" s="22">
        <f t="shared" si="24"/>
        <v>-149.28280985907364</v>
      </c>
      <c r="K436" s="23">
        <f t="shared" si="25"/>
        <v>0.66986949196898338</v>
      </c>
      <c r="L436" s="25"/>
      <c r="M436" s="25"/>
      <c r="N436" t="str">
        <f t="shared" si="26"/>
        <v/>
      </c>
      <c r="O436" s="24" t="str">
        <f t="shared" si="27"/>
        <v/>
      </c>
    </row>
    <row r="437" spans="1:15" x14ac:dyDescent="0.45">
      <c r="A437" s="20" t="str">
        <f>Calc!A437</f>
        <v>2024-04-29</v>
      </c>
      <c r="B437" t="str">
        <f>Calc!B437</f>
        <v>NYM</v>
      </c>
      <c r="C437" t="str">
        <f>Calc!C437</f>
        <v>CHC</v>
      </c>
      <c r="D437" s="25"/>
      <c r="E437" s="25"/>
      <c r="F437">
        <f>Calc!M437</f>
        <v>1483.2891783762693</v>
      </c>
      <c r="G437">
        <f>Calc!N437</f>
        <v>1510.9500841970262</v>
      </c>
      <c r="H437" t="str">
        <f>IF(Calc!O437=Games!I437, Games!B437, IF(Calc!P437=Games!I437, Games!C437, ""))</f>
        <v>NYM</v>
      </c>
      <c r="I437" s="21">
        <f>MAX(Calc!O437:P437)</f>
        <v>0.51141301319198429</v>
      </c>
      <c r="J437" s="22">
        <f t="shared" si="24"/>
        <v>-104.6718449324844</v>
      </c>
      <c r="K437" s="23">
        <f t="shared" si="25"/>
        <v>0.95536674704169167</v>
      </c>
      <c r="L437" s="25"/>
      <c r="M437" s="25"/>
      <c r="N437" t="str">
        <f t="shared" si="26"/>
        <v/>
      </c>
      <c r="O437" s="24" t="str">
        <f t="shared" si="27"/>
        <v/>
      </c>
    </row>
    <row r="438" spans="1:15" x14ac:dyDescent="0.45">
      <c r="A438" s="20" t="str">
        <f>Calc!A438</f>
        <v>2024-04-29</v>
      </c>
      <c r="B438" t="str">
        <f>Calc!B438</f>
        <v>CHW</v>
      </c>
      <c r="C438" t="str">
        <f>Calc!C438</f>
        <v>MIN</v>
      </c>
      <c r="D438" s="25"/>
      <c r="E438" s="25"/>
      <c r="F438">
        <f>Calc!M438</f>
        <v>1426.513159308995</v>
      </c>
      <c r="G438">
        <f>Calc!N438</f>
        <v>1539.5424706464416</v>
      </c>
      <c r="H438" t="str">
        <f>IF(Calc!O438=Games!I438, Games!B438, IF(Calc!P438=Games!I438, Games!C438, ""))</f>
        <v>MIN</v>
      </c>
      <c r="I438" s="21">
        <f>MAX(Calc!O438:P438)</f>
        <v>0.67828346314099119</v>
      </c>
      <c r="J438" s="22">
        <f t="shared" si="24"/>
        <v>-210.83263849699048</v>
      </c>
      <c r="K438" s="23">
        <f t="shared" si="25"/>
        <v>0.47430986356236038</v>
      </c>
      <c r="L438" s="25"/>
      <c r="M438" s="25"/>
      <c r="N438" t="str">
        <f t="shared" si="26"/>
        <v/>
      </c>
      <c r="O438" s="24" t="str">
        <f t="shared" si="27"/>
        <v/>
      </c>
    </row>
    <row r="439" spans="1:15" x14ac:dyDescent="0.45">
      <c r="A439" s="20" t="str">
        <f>Calc!A439</f>
        <v>2024-04-29</v>
      </c>
      <c r="B439" t="str">
        <f>Calc!B439</f>
        <v>MIL</v>
      </c>
      <c r="C439" t="str">
        <f>Calc!C439</f>
        <v>TBR</v>
      </c>
      <c r="D439" s="25"/>
      <c r="E439" s="25"/>
      <c r="F439">
        <f>Calc!M439</f>
        <v>1516.6563185214643</v>
      </c>
      <c r="G439">
        <f>Calc!N439</f>
        <v>1532.6622500113572</v>
      </c>
      <c r="H439" t="str">
        <f>IF(Calc!O439=Games!I439, Games!B439, IF(Calc!P439=Games!I439, Games!C439, ""))</f>
        <v>MIL</v>
      </c>
      <c r="I439" s="21">
        <f>MAX(Calc!O439:P439)</f>
        <v>0.51068975985499021</v>
      </c>
      <c r="J439" s="22">
        <f t="shared" si="24"/>
        <v>-104.3693178592879</v>
      </c>
      <c r="K439" s="23">
        <f t="shared" si="25"/>
        <v>0.95813599294403085</v>
      </c>
      <c r="L439" s="25"/>
      <c r="M439" s="25"/>
      <c r="N439" t="str">
        <f t="shared" si="26"/>
        <v/>
      </c>
      <c r="O439" s="24" t="str">
        <f t="shared" si="27"/>
        <v/>
      </c>
    </row>
    <row r="440" spans="1:15" x14ac:dyDescent="0.45">
      <c r="A440" s="20" t="str">
        <f>Calc!A440</f>
        <v>2024-04-29</v>
      </c>
      <c r="B440" t="str">
        <f>Calc!B440</f>
        <v>LAA</v>
      </c>
      <c r="C440" t="str">
        <f>Calc!C440</f>
        <v>PHI</v>
      </c>
      <c r="D440" s="25"/>
      <c r="E440" s="25"/>
      <c r="F440">
        <f>Calc!M440</f>
        <v>1469.5882041455925</v>
      </c>
      <c r="G440">
        <f>Calc!N440</f>
        <v>1539.4111659163295</v>
      </c>
      <c r="H440" t="str">
        <f>IF(Calc!O440=Games!I440, Games!B440, IF(Calc!P440=Games!I440, Games!C440, ""))</f>
        <v>PHI</v>
      </c>
      <c r="I440" s="21">
        <f>MAX(Calc!O440:P440)</f>
        <v>0.56490548666883866</v>
      </c>
      <c r="J440" s="22">
        <f t="shared" si="24"/>
        <v>-129.83512072901618</v>
      </c>
      <c r="K440" s="23">
        <f t="shared" si="25"/>
        <v>0.77020762516725971</v>
      </c>
      <c r="L440" s="25"/>
      <c r="M440" s="25"/>
      <c r="N440" t="str">
        <f t="shared" si="26"/>
        <v/>
      </c>
      <c r="O440" s="24" t="str">
        <f t="shared" si="27"/>
        <v/>
      </c>
    </row>
    <row r="441" spans="1:15" x14ac:dyDescent="0.45">
      <c r="A441" s="20" t="str">
        <f>Calc!A441</f>
        <v>2024-04-29</v>
      </c>
      <c r="B441" t="str">
        <f>Calc!B441</f>
        <v>ARI</v>
      </c>
      <c r="C441" t="str">
        <f>Calc!C441</f>
        <v>LAD</v>
      </c>
      <c r="D441" s="25"/>
      <c r="E441" s="25"/>
      <c r="F441">
        <f>Calc!M441</f>
        <v>1516.9891876380354</v>
      </c>
      <c r="G441">
        <f>Calc!N441</f>
        <v>1587.2549754385982</v>
      </c>
      <c r="H441" t="str">
        <f>IF(Calc!O441=Games!I441, Games!B441, IF(Calc!P441=Games!I441, Games!C441, ""))</f>
        <v>LAD</v>
      </c>
      <c r="I441" s="21">
        <f>MAX(Calc!O441:P441)</f>
        <v>0.57444766851908824</v>
      </c>
      <c r="J441" s="22">
        <f t="shared" si="24"/>
        <v>-134.98872548060643</v>
      </c>
      <c r="K441" s="23">
        <f t="shared" si="25"/>
        <v>0.74080260883985316</v>
      </c>
      <c r="L441" s="25"/>
      <c r="M441" s="25"/>
      <c r="N441" t="str">
        <f t="shared" si="26"/>
        <v/>
      </c>
      <c r="O441" s="24" t="str">
        <f t="shared" si="27"/>
        <v/>
      </c>
    </row>
    <row r="442" spans="1:15" x14ac:dyDescent="0.45">
      <c r="A442" s="20" t="str">
        <f>Calc!A442</f>
        <v>2024-04-29</v>
      </c>
      <c r="B442" t="str">
        <f>Calc!B442</f>
        <v>OAK</v>
      </c>
      <c r="C442" t="str">
        <f>Calc!C442</f>
        <v>PIT</v>
      </c>
      <c r="D442" s="25"/>
      <c r="E442" s="25"/>
      <c r="F442">
        <f>Calc!M442</f>
        <v>1410.609331202211</v>
      </c>
      <c r="G442">
        <f>Calc!N442</f>
        <v>1490.342604018655</v>
      </c>
      <c r="H442" t="str">
        <f>IF(Calc!O442=Games!I442, Games!B442, IF(Calc!P442=Games!I442, Games!C442, ""))</f>
        <v>PIT</v>
      </c>
      <c r="I442" s="21">
        <f>MAX(Calc!O442:P442)</f>
        <v>0.60966696870663373</v>
      </c>
      <c r="J442" s="22">
        <f t="shared" si="24"/>
        <v>-156.19148773715247</v>
      </c>
      <c r="K442" s="23">
        <f t="shared" si="25"/>
        <v>0.64023975601209093</v>
      </c>
      <c r="L442" s="25"/>
      <c r="M442" s="25"/>
      <c r="N442" t="str">
        <f t="shared" si="26"/>
        <v/>
      </c>
      <c r="O442" s="24" t="str">
        <f t="shared" si="27"/>
        <v/>
      </c>
    </row>
    <row r="443" spans="1:15" x14ac:dyDescent="0.45">
      <c r="A443" s="20" t="str">
        <f>Calc!A443</f>
        <v>2024-04-29</v>
      </c>
      <c r="B443" t="str">
        <f>Calc!B443</f>
        <v>SDP</v>
      </c>
      <c r="C443" t="str">
        <f>Calc!C443</f>
        <v>CIN</v>
      </c>
      <c r="D443" s="25"/>
      <c r="E443" s="25"/>
      <c r="F443">
        <f>Calc!M443</f>
        <v>1502.9671207118124</v>
      </c>
      <c r="G443">
        <f>Calc!N443</f>
        <v>1513.6155661274754</v>
      </c>
      <c r="H443" t="str">
        <f>IF(Calc!O443=Games!I443, Games!B443, IF(Calc!P443=Games!I443, Games!C443, ""))</f>
        <v>CIN</v>
      </c>
      <c r="I443" s="21">
        <f>MAX(Calc!O443:P443)</f>
        <v>0.50069966529202059</v>
      </c>
      <c r="J443" s="22">
        <f t="shared" si="24"/>
        <v>-100.280258290806</v>
      </c>
      <c r="K443" s="23">
        <f t="shared" si="25"/>
        <v>0.99720524961161083</v>
      </c>
      <c r="L443" s="25"/>
      <c r="M443" s="25"/>
      <c r="N443" t="str">
        <f t="shared" si="26"/>
        <v/>
      </c>
      <c r="O443" s="24" t="str">
        <f t="shared" si="27"/>
        <v/>
      </c>
    </row>
    <row r="444" spans="1:15" x14ac:dyDescent="0.45">
      <c r="A444" s="20" t="str">
        <f>Calc!A444</f>
        <v>2024-04-29</v>
      </c>
      <c r="B444" t="str">
        <f>Calc!B444</f>
        <v>SEA</v>
      </c>
      <c r="C444" t="str">
        <f>Calc!C444</f>
        <v>ATL</v>
      </c>
      <c r="D444" s="25"/>
      <c r="E444" s="25"/>
      <c r="F444">
        <f>Calc!M444</f>
        <v>1518.2292368487947</v>
      </c>
      <c r="G444">
        <f>Calc!N444</f>
        <v>1588.8399964445969</v>
      </c>
      <c r="H444" t="str">
        <f>IF(Calc!O444=Games!I444, Games!B444, IF(Calc!P444=Games!I444, Games!C444, ""))</f>
        <v>ATL</v>
      </c>
      <c r="I444" s="21">
        <f>MAX(Calc!O444:P444)</f>
        <v>0.58900476430133353</v>
      </c>
      <c r="J444" s="22">
        <f t="shared" si="24"/>
        <v>-143.31182289742651</v>
      </c>
      <c r="K444" s="23">
        <f t="shared" si="25"/>
        <v>0.69777913627945165</v>
      </c>
      <c r="L444" s="25"/>
      <c r="M444" s="25"/>
      <c r="N444" t="str">
        <f t="shared" si="26"/>
        <v/>
      </c>
      <c r="O444" s="24" t="str">
        <f t="shared" si="27"/>
        <v/>
      </c>
    </row>
    <row r="445" spans="1:15" x14ac:dyDescent="0.45">
      <c r="A445" s="20" t="str">
        <f>Calc!A445</f>
        <v>2024-04-30</v>
      </c>
      <c r="B445" t="str">
        <f>Calc!B445</f>
        <v>BAL</v>
      </c>
      <c r="C445" t="str">
        <f>Calc!C445</f>
        <v>NYY</v>
      </c>
      <c r="D445" s="25"/>
      <c r="E445" s="25"/>
      <c r="F445">
        <f>Calc!M445</f>
        <v>1527.1786991040578</v>
      </c>
      <c r="G445">
        <f>Calc!N445</f>
        <v>1562.9327852564061</v>
      </c>
      <c r="H445" t="str">
        <f>IF(Calc!O445=Games!I445, Games!B445, IF(Calc!P445=Games!I445, Games!C445, ""))</f>
        <v>NYY</v>
      </c>
      <c r="I445" s="21">
        <f>MAX(Calc!O445:P445)</f>
        <v>0.5404038306333161</v>
      </c>
      <c r="J445" s="22">
        <f t="shared" si="24"/>
        <v>-117.58231827257913</v>
      </c>
      <c r="K445" s="23">
        <f t="shared" si="25"/>
        <v>0.85046800802294253</v>
      </c>
      <c r="L445" s="25"/>
      <c r="M445" s="25"/>
      <c r="N445" t="str">
        <f t="shared" si="26"/>
        <v/>
      </c>
      <c r="O445" s="24" t="str">
        <f t="shared" si="27"/>
        <v/>
      </c>
    </row>
    <row r="446" spans="1:15" x14ac:dyDescent="0.45">
      <c r="A446" s="20" t="str">
        <f>Calc!A446</f>
        <v>2024-04-30</v>
      </c>
      <c r="B446" t="str">
        <f>Calc!B446</f>
        <v>DET</v>
      </c>
      <c r="C446" t="str">
        <f>Calc!C446</f>
        <v>STL</v>
      </c>
      <c r="D446" s="25"/>
      <c r="E446" s="25"/>
      <c r="F446">
        <f>Calc!M446</f>
        <v>1481.7589766686021</v>
      </c>
      <c r="G446">
        <f>Calc!N446</f>
        <v>1507.9516916859375</v>
      </c>
      <c r="H446" t="str">
        <f>IF(Calc!O446=Games!I446, Games!B446, IF(Calc!P446=Games!I446, Games!C446, ""))</f>
        <v>STL</v>
      </c>
      <c r="I446" s="21">
        <f>MAX(Calc!O446:P446)</f>
        <v>0.53378874173241131</v>
      </c>
      <c r="J446" s="22">
        <f t="shared" si="24"/>
        <v>-114.4950346578794</v>
      </c>
      <c r="K446" s="23">
        <f t="shared" si="25"/>
        <v>0.87340032079826202</v>
      </c>
      <c r="L446" s="25"/>
      <c r="M446" s="25"/>
      <c r="N446" t="str">
        <f t="shared" si="26"/>
        <v/>
      </c>
      <c r="O446" s="24" t="str">
        <f t="shared" si="27"/>
        <v/>
      </c>
    </row>
    <row r="447" spans="1:15" x14ac:dyDescent="0.45">
      <c r="A447" s="20" t="str">
        <f>Calc!A447</f>
        <v>2024-04-30</v>
      </c>
      <c r="B447" t="str">
        <f>Calc!B447</f>
        <v>MIA</v>
      </c>
      <c r="C447" t="str">
        <f>Calc!C447</f>
        <v>COL</v>
      </c>
      <c r="D447" s="25"/>
      <c r="E447" s="25"/>
      <c r="F447">
        <f>Calc!M447</f>
        <v>1453.0099819148713</v>
      </c>
      <c r="G447">
        <f>Calc!N447</f>
        <v>1405.4006829938121</v>
      </c>
      <c r="H447" t="str">
        <f>IF(Calc!O447=Games!I447, Games!B447, IF(Calc!P447=Games!I447, Games!C447, ""))</f>
        <v>MIA</v>
      </c>
      <c r="I447" s="21">
        <f>MAX(Calc!O447:P447)</f>
        <v>0.5909654566256749</v>
      </c>
      <c r="J447" s="22">
        <f t="shared" si="24"/>
        <v>-144.47812934098746</v>
      </c>
      <c r="K447" s="23">
        <f t="shared" si="25"/>
        <v>0.6921462816284587</v>
      </c>
      <c r="L447" s="25"/>
      <c r="M447" s="25"/>
      <c r="N447" t="str">
        <f t="shared" si="26"/>
        <v/>
      </c>
      <c r="O447" s="24" t="str">
        <f t="shared" si="27"/>
        <v/>
      </c>
    </row>
    <row r="448" spans="1:15" x14ac:dyDescent="0.45">
      <c r="A448" s="20" t="str">
        <f>Calc!A448</f>
        <v>2024-04-30</v>
      </c>
      <c r="B448" t="str">
        <f>Calc!B448</f>
        <v>TOR</v>
      </c>
      <c r="C448" t="str">
        <f>Calc!C448</f>
        <v>KCR</v>
      </c>
      <c r="D448" s="25"/>
      <c r="E448" s="25"/>
      <c r="F448">
        <f>Calc!M448</f>
        <v>1536.86484917293</v>
      </c>
      <c r="G448">
        <f>Calc!N448</f>
        <v>1465.2610239810729</v>
      </c>
      <c r="H448" t="str">
        <f>IF(Calc!O448=Games!I448, Games!B448, IF(Calc!P448=Games!I448, Games!C448, ""))</f>
        <v>TOR</v>
      </c>
      <c r="I448" s="21">
        <f>MAX(Calc!O448:P448)</f>
        <v>0.59884919438876383</v>
      </c>
      <c r="J448" s="22">
        <f t="shared" si="24"/>
        <v>-149.28280985907364</v>
      </c>
      <c r="K448" s="23">
        <f t="shared" si="25"/>
        <v>0.66986949196898338</v>
      </c>
      <c r="L448" s="25"/>
      <c r="M448" s="25"/>
      <c r="N448" t="str">
        <f t="shared" si="26"/>
        <v/>
      </c>
      <c r="O448" s="24" t="str">
        <f t="shared" si="27"/>
        <v/>
      </c>
    </row>
    <row r="449" spans="1:15" x14ac:dyDescent="0.45">
      <c r="A449" s="20" t="str">
        <f>Calc!A449</f>
        <v>2024-04-30</v>
      </c>
      <c r="B449" t="str">
        <f>Calc!B449</f>
        <v>NYM</v>
      </c>
      <c r="C449" t="str">
        <f>Calc!C449</f>
        <v>CHC</v>
      </c>
      <c r="D449" s="25"/>
      <c r="E449" s="25"/>
      <c r="F449">
        <f>Calc!M449</f>
        <v>1483.2891783762693</v>
      </c>
      <c r="G449">
        <f>Calc!N449</f>
        <v>1510.9500841970262</v>
      </c>
      <c r="H449" t="str">
        <f>IF(Calc!O449=Games!I449, Games!B449, IF(Calc!P449=Games!I449, Games!C449, ""))</f>
        <v>NYM</v>
      </c>
      <c r="I449" s="21">
        <f>MAX(Calc!O449:P449)</f>
        <v>0.51141301319198429</v>
      </c>
      <c r="J449" s="22">
        <f t="shared" si="24"/>
        <v>-104.6718449324844</v>
      </c>
      <c r="K449" s="23">
        <f t="shared" si="25"/>
        <v>0.95536674704169167</v>
      </c>
      <c r="L449" s="25"/>
      <c r="M449" s="25"/>
      <c r="N449" t="str">
        <f t="shared" si="26"/>
        <v/>
      </c>
      <c r="O449" s="24" t="str">
        <f t="shared" si="27"/>
        <v/>
      </c>
    </row>
    <row r="450" spans="1:15" x14ac:dyDescent="0.45">
      <c r="A450" s="20" t="str">
        <f>Calc!A450</f>
        <v>2024-04-30</v>
      </c>
      <c r="B450" t="str">
        <f>Calc!B450</f>
        <v>BOS</v>
      </c>
      <c r="C450" t="str">
        <f>Calc!C450</f>
        <v>SFG</v>
      </c>
      <c r="D450" s="25"/>
      <c r="E450" s="25"/>
      <c r="F450">
        <f>Calc!M450</f>
        <v>1500.26839934439</v>
      </c>
      <c r="G450">
        <f>Calc!N450</f>
        <v>1491.6063482058917</v>
      </c>
      <c r="H450" t="str">
        <f>IF(Calc!O450=Games!I450, Games!B450, IF(Calc!P450=Games!I450, Games!C450, ""))</f>
        <v>BOS</v>
      </c>
      <c r="I450" s="21">
        <f>MAX(Calc!O450:P450)</f>
        <v>0.53810413714044725</v>
      </c>
      <c r="J450" s="22">
        <f t="shared" si="24"/>
        <v>-116.49901642528177</v>
      </c>
      <c r="K450" s="23">
        <f t="shared" si="25"/>
        <v>0.85837634572765986</v>
      </c>
      <c r="L450" s="25"/>
      <c r="M450" s="25"/>
      <c r="N450" t="str">
        <f t="shared" si="26"/>
        <v/>
      </c>
      <c r="O450" s="24" t="str">
        <f t="shared" si="27"/>
        <v/>
      </c>
    </row>
    <row r="451" spans="1:15" x14ac:dyDescent="0.45">
      <c r="A451" s="20" t="str">
        <f>Calc!A451</f>
        <v>2024-04-30</v>
      </c>
      <c r="B451" t="str">
        <f>Calc!B451</f>
        <v>CHW</v>
      </c>
      <c r="C451" t="str">
        <f>Calc!C451</f>
        <v>MIN</v>
      </c>
      <c r="D451" s="25"/>
      <c r="E451" s="25"/>
      <c r="F451">
        <f>Calc!M451</f>
        <v>1426.513159308995</v>
      </c>
      <c r="G451">
        <f>Calc!N451</f>
        <v>1539.5424706464416</v>
      </c>
      <c r="H451" t="str">
        <f>IF(Calc!O451=Games!I451, Games!B451, IF(Calc!P451=Games!I451, Games!C451, ""))</f>
        <v>MIN</v>
      </c>
      <c r="I451" s="21">
        <f>MAX(Calc!O451:P451)</f>
        <v>0.67828346314099119</v>
      </c>
      <c r="J451" s="22">
        <f t="shared" ref="J451:J514" si="28">IF(I451&lt;0.5, "",-1*((I451*100)/(1-((I451*100)/100))))</f>
        <v>-210.83263849699048</v>
      </c>
      <c r="K451" s="23">
        <f t="shared" ref="K451:K514" si="29">IF(J451&gt;0, "",1/(J451/-100))</f>
        <v>0.47430986356236038</v>
      </c>
      <c r="L451" s="25"/>
      <c r="M451" s="25"/>
      <c r="N451" t="str">
        <f t="shared" ref="N451:N514" si="30">IF(L451&gt;M451, B451, IF(M451&gt;L451, C451, ""))</f>
        <v/>
      </c>
      <c r="O451" s="24" t="str">
        <f t="shared" ref="O451:O514" si="31">IF(ISBLANK(L451), "", IF(H451=N451, "W", "L"))</f>
        <v/>
      </c>
    </row>
    <row r="452" spans="1:15" x14ac:dyDescent="0.45">
      <c r="A452" s="20" t="str">
        <f>Calc!A452</f>
        <v>2024-04-30</v>
      </c>
      <c r="B452" t="str">
        <f>Calc!B452</f>
        <v>MIL</v>
      </c>
      <c r="C452" t="str">
        <f>Calc!C452</f>
        <v>TBR</v>
      </c>
      <c r="D452" s="25"/>
      <c r="E452" s="25"/>
      <c r="F452">
        <f>Calc!M452</f>
        <v>1516.6563185214643</v>
      </c>
      <c r="G452">
        <f>Calc!N452</f>
        <v>1532.6622500113572</v>
      </c>
      <c r="H452" t="str">
        <f>IF(Calc!O452=Games!I452, Games!B452, IF(Calc!P452=Games!I452, Games!C452, ""))</f>
        <v>MIL</v>
      </c>
      <c r="I452" s="21">
        <f>MAX(Calc!O452:P452)</f>
        <v>0.51068975985499021</v>
      </c>
      <c r="J452" s="22">
        <f t="shared" si="28"/>
        <v>-104.3693178592879</v>
      </c>
      <c r="K452" s="23">
        <f t="shared" si="29"/>
        <v>0.95813599294403085</v>
      </c>
      <c r="L452" s="25"/>
      <c r="M452" s="25"/>
      <c r="N452" t="str">
        <f t="shared" si="30"/>
        <v/>
      </c>
      <c r="O452" s="24" t="str">
        <f t="shared" si="31"/>
        <v/>
      </c>
    </row>
    <row r="453" spans="1:15" x14ac:dyDescent="0.45">
      <c r="A453" s="20" t="str">
        <f>Calc!A453</f>
        <v>2024-04-30</v>
      </c>
      <c r="B453" t="str">
        <f>Calc!B453</f>
        <v>TEX</v>
      </c>
      <c r="C453" t="str">
        <f>Calc!C453</f>
        <v>WAS</v>
      </c>
      <c r="D453" s="25"/>
      <c r="E453" s="25"/>
      <c r="F453">
        <f>Calc!M453</f>
        <v>1535.7428778604465</v>
      </c>
      <c r="G453">
        <f>Calc!N453</f>
        <v>1420.7057667976087</v>
      </c>
      <c r="H453" t="str">
        <f>IF(Calc!O453=Games!I453, Games!B453, IF(Calc!P453=Games!I453, Games!C453, ""))</f>
        <v>TEX</v>
      </c>
      <c r="I453" s="21">
        <f>MAX(Calc!O453:P453)</f>
        <v>0.69140152029647906</v>
      </c>
      <c r="J453" s="22">
        <f t="shared" si="28"/>
        <v>-224.04566638200149</v>
      </c>
      <c r="K453" s="23">
        <f t="shared" si="29"/>
        <v>0.4463375775789315</v>
      </c>
      <c r="L453" s="25"/>
      <c r="M453" s="25"/>
      <c r="N453" t="str">
        <f t="shared" si="30"/>
        <v/>
      </c>
      <c r="O453" s="24" t="str">
        <f t="shared" si="31"/>
        <v/>
      </c>
    </row>
    <row r="454" spans="1:15" x14ac:dyDescent="0.45">
      <c r="A454" s="20" t="str">
        <f>Calc!A454</f>
        <v>2024-04-30</v>
      </c>
      <c r="B454" t="str">
        <f>Calc!B454</f>
        <v>HOU</v>
      </c>
      <c r="C454" t="str">
        <f>Calc!C454</f>
        <v>CLE</v>
      </c>
      <c r="D454" s="25"/>
      <c r="E454" s="25"/>
      <c r="F454">
        <f>Calc!M454</f>
        <v>1535.1961987191132</v>
      </c>
      <c r="G454">
        <f>Calc!N454</f>
        <v>1521.3210808926906</v>
      </c>
      <c r="H454" t="str">
        <f>IF(Calc!O454=Games!I454, Games!B454, IF(Calc!P454=Games!I454, Games!C454, ""))</f>
        <v>CLE</v>
      </c>
      <c r="I454" s="21">
        <f>MAX(Calc!O454:P454)</f>
        <v>0.50045087221698448</v>
      </c>
      <c r="J454" s="22">
        <f t="shared" si="28"/>
        <v>-100.18051166218042</v>
      </c>
      <c r="K454" s="23">
        <f t="shared" si="29"/>
        <v>0.99819813595293727</v>
      </c>
      <c r="L454" s="25"/>
      <c r="M454" s="25"/>
      <c r="N454" t="str">
        <f t="shared" si="30"/>
        <v/>
      </c>
      <c r="O454" s="24" t="str">
        <f t="shared" si="31"/>
        <v/>
      </c>
    </row>
    <row r="455" spans="1:15" x14ac:dyDescent="0.45">
      <c r="A455" s="20" t="str">
        <f>Calc!A455</f>
        <v>2024-04-30</v>
      </c>
      <c r="B455" t="str">
        <f>Calc!B455</f>
        <v>LAA</v>
      </c>
      <c r="C455" t="str">
        <f>Calc!C455</f>
        <v>PHI</v>
      </c>
      <c r="D455" s="25"/>
      <c r="E455" s="25"/>
      <c r="F455">
        <f>Calc!M455</f>
        <v>1469.5882041455925</v>
      </c>
      <c r="G455">
        <f>Calc!N455</f>
        <v>1539.4111659163295</v>
      </c>
      <c r="H455" t="str">
        <f>IF(Calc!O455=Games!I455, Games!B455, IF(Calc!P455=Games!I455, Games!C455, ""))</f>
        <v>PHI</v>
      </c>
      <c r="I455" s="21">
        <f>MAX(Calc!O455:P455)</f>
        <v>0.56490548666883866</v>
      </c>
      <c r="J455" s="22">
        <f t="shared" si="28"/>
        <v>-129.83512072901618</v>
      </c>
      <c r="K455" s="23">
        <f t="shared" si="29"/>
        <v>0.77020762516725971</v>
      </c>
      <c r="L455" s="25"/>
      <c r="M455" s="25"/>
      <c r="N455" t="str">
        <f t="shared" si="30"/>
        <v/>
      </c>
      <c r="O455" s="24" t="str">
        <f t="shared" si="31"/>
        <v/>
      </c>
    </row>
    <row r="456" spans="1:15" x14ac:dyDescent="0.45">
      <c r="A456" s="20" t="str">
        <f>Calc!A456</f>
        <v>2024-04-30</v>
      </c>
      <c r="B456" t="str">
        <f>Calc!B456</f>
        <v>ARI</v>
      </c>
      <c r="C456" t="str">
        <f>Calc!C456</f>
        <v>LAD</v>
      </c>
      <c r="D456" s="25"/>
      <c r="E456" s="25"/>
      <c r="F456">
        <f>Calc!M456</f>
        <v>1516.9891876380354</v>
      </c>
      <c r="G456">
        <f>Calc!N456</f>
        <v>1587.2549754385982</v>
      </c>
      <c r="H456" t="str">
        <f>IF(Calc!O456=Games!I456, Games!B456, IF(Calc!P456=Games!I456, Games!C456, ""))</f>
        <v>LAD</v>
      </c>
      <c r="I456" s="21">
        <f>MAX(Calc!O456:P456)</f>
        <v>0.57444766851908824</v>
      </c>
      <c r="J456" s="22">
        <f t="shared" si="28"/>
        <v>-134.98872548060643</v>
      </c>
      <c r="K456" s="23">
        <f t="shared" si="29"/>
        <v>0.74080260883985316</v>
      </c>
      <c r="L456" s="25"/>
      <c r="M456" s="25"/>
      <c r="N456" t="str">
        <f t="shared" si="30"/>
        <v/>
      </c>
      <c r="O456" s="24" t="str">
        <f t="shared" si="31"/>
        <v/>
      </c>
    </row>
    <row r="457" spans="1:15" x14ac:dyDescent="0.45">
      <c r="A457" s="20" t="str">
        <f>Calc!A457</f>
        <v>2024-04-30</v>
      </c>
      <c r="B457" t="str">
        <f>Calc!B457</f>
        <v>OAK</v>
      </c>
      <c r="C457" t="str">
        <f>Calc!C457</f>
        <v>PIT</v>
      </c>
      <c r="D457" s="25"/>
      <c r="E457" s="25"/>
      <c r="F457">
        <f>Calc!M457</f>
        <v>1410.609331202211</v>
      </c>
      <c r="G457">
        <f>Calc!N457</f>
        <v>1490.342604018655</v>
      </c>
      <c r="H457" t="str">
        <f>IF(Calc!O457=Games!I457, Games!B457, IF(Calc!P457=Games!I457, Games!C457, ""))</f>
        <v>PIT</v>
      </c>
      <c r="I457" s="21">
        <f>MAX(Calc!O457:P457)</f>
        <v>0.60966696870663373</v>
      </c>
      <c r="J457" s="22">
        <f t="shared" si="28"/>
        <v>-156.19148773715247</v>
      </c>
      <c r="K457" s="23">
        <f t="shared" si="29"/>
        <v>0.64023975601209093</v>
      </c>
      <c r="L457" s="25"/>
      <c r="M457" s="25"/>
      <c r="N457" t="str">
        <f t="shared" si="30"/>
        <v/>
      </c>
      <c r="O457" s="24" t="str">
        <f t="shared" si="31"/>
        <v/>
      </c>
    </row>
    <row r="458" spans="1:15" x14ac:dyDescent="0.45">
      <c r="A458" s="20" t="str">
        <f>Calc!A458</f>
        <v>2024-04-30</v>
      </c>
      <c r="B458" t="str">
        <f>Calc!B458</f>
        <v>SDP</v>
      </c>
      <c r="C458" t="str">
        <f>Calc!C458</f>
        <v>CIN</v>
      </c>
      <c r="D458" s="25"/>
      <c r="E458" s="25"/>
      <c r="F458">
        <f>Calc!M458</f>
        <v>1502.9671207118124</v>
      </c>
      <c r="G458">
        <f>Calc!N458</f>
        <v>1513.6155661274754</v>
      </c>
      <c r="H458" t="str">
        <f>IF(Calc!O458=Games!I458, Games!B458, IF(Calc!P458=Games!I458, Games!C458, ""))</f>
        <v>CIN</v>
      </c>
      <c r="I458" s="21">
        <f>MAX(Calc!O458:P458)</f>
        <v>0.50069966529202059</v>
      </c>
      <c r="J458" s="22">
        <f t="shared" si="28"/>
        <v>-100.280258290806</v>
      </c>
      <c r="K458" s="23">
        <f t="shared" si="29"/>
        <v>0.99720524961161083</v>
      </c>
      <c r="L458" s="25"/>
      <c r="M458" s="25"/>
      <c r="N458" t="str">
        <f t="shared" si="30"/>
        <v/>
      </c>
      <c r="O458" s="24" t="str">
        <f t="shared" si="31"/>
        <v/>
      </c>
    </row>
    <row r="459" spans="1:15" x14ac:dyDescent="0.45">
      <c r="A459" s="20" t="str">
        <f>Calc!A459</f>
        <v>2024-04-30</v>
      </c>
      <c r="B459" t="str">
        <f>Calc!B459</f>
        <v>SEA</v>
      </c>
      <c r="C459" t="str">
        <f>Calc!C459</f>
        <v>ATL</v>
      </c>
      <c r="D459" s="25"/>
      <c r="E459" s="25"/>
      <c r="F459">
        <f>Calc!M459</f>
        <v>1518.2292368487947</v>
      </c>
      <c r="G459">
        <f>Calc!N459</f>
        <v>1588.8399964445969</v>
      </c>
      <c r="H459" t="str">
        <f>IF(Calc!O459=Games!I459, Games!B459, IF(Calc!P459=Games!I459, Games!C459, ""))</f>
        <v>ATL</v>
      </c>
      <c r="I459" s="21">
        <f>MAX(Calc!O459:P459)</f>
        <v>0.58900476430133353</v>
      </c>
      <c r="J459" s="22">
        <f t="shared" si="28"/>
        <v>-143.31182289742651</v>
      </c>
      <c r="K459" s="23">
        <f t="shared" si="29"/>
        <v>0.69777913627945165</v>
      </c>
      <c r="L459" s="25"/>
      <c r="M459" s="25"/>
      <c r="N459" t="str">
        <f t="shared" si="30"/>
        <v/>
      </c>
      <c r="O459" s="24" t="str">
        <f t="shared" si="31"/>
        <v/>
      </c>
    </row>
    <row r="460" spans="1:15" x14ac:dyDescent="0.45">
      <c r="A460" s="20" t="str">
        <f>Calc!A460</f>
        <v>2024-05-01</v>
      </c>
      <c r="B460" t="str">
        <f>Calc!B460</f>
        <v>DET</v>
      </c>
      <c r="C460" t="str">
        <f>Calc!C460</f>
        <v>STL</v>
      </c>
      <c r="D460" s="25"/>
      <c r="E460" s="25"/>
      <c r="F460">
        <f>Calc!M460</f>
        <v>1481.7589766686021</v>
      </c>
      <c r="G460">
        <f>Calc!N460</f>
        <v>1507.9516916859375</v>
      </c>
      <c r="H460" t="str">
        <f>IF(Calc!O460=Games!I460, Games!B460, IF(Calc!P460=Games!I460, Games!C460, ""))</f>
        <v>STL</v>
      </c>
      <c r="I460" s="21">
        <f>MAX(Calc!O460:P460)</f>
        <v>0.53378874173241131</v>
      </c>
      <c r="J460" s="22">
        <f t="shared" si="28"/>
        <v>-114.4950346578794</v>
      </c>
      <c r="K460" s="23">
        <f t="shared" si="29"/>
        <v>0.87340032079826202</v>
      </c>
      <c r="L460" s="25"/>
      <c r="M460" s="25"/>
      <c r="N460" t="str">
        <f t="shared" si="30"/>
        <v/>
      </c>
      <c r="O460" s="24" t="str">
        <f t="shared" si="31"/>
        <v/>
      </c>
    </row>
    <row r="461" spans="1:15" x14ac:dyDescent="0.45">
      <c r="A461" s="20" t="str">
        <f>Calc!A461</f>
        <v>2024-05-01</v>
      </c>
      <c r="B461" t="str">
        <f>Calc!B461</f>
        <v>MIL</v>
      </c>
      <c r="C461" t="str">
        <f>Calc!C461</f>
        <v>TBR</v>
      </c>
      <c r="D461" s="25"/>
      <c r="E461" s="25"/>
      <c r="F461">
        <f>Calc!M461</f>
        <v>1516.6563185214643</v>
      </c>
      <c r="G461">
        <f>Calc!N461</f>
        <v>1532.6622500113572</v>
      </c>
      <c r="H461" t="str">
        <f>IF(Calc!O461=Games!I461, Games!B461, IF(Calc!P461=Games!I461, Games!C461, ""))</f>
        <v>MIL</v>
      </c>
      <c r="I461" s="21">
        <f>MAX(Calc!O461:P461)</f>
        <v>0.51068975985499021</v>
      </c>
      <c r="J461" s="22">
        <f t="shared" si="28"/>
        <v>-104.3693178592879</v>
      </c>
      <c r="K461" s="23">
        <f t="shared" si="29"/>
        <v>0.95813599294403085</v>
      </c>
      <c r="L461" s="25"/>
      <c r="M461" s="25"/>
      <c r="N461" t="str">
        <f t="shared" si="30"/>
        <v/>
      </c>
      <c r="O461" s="24" t="str">
        <f t="shared" si="31"/>
        <v/>
      </c>
    </row>
    <row r="462" spans="1:15" x14ac:dyDescent="0.45">
      <c r="A462" s="20" t="str">
        <f>Calc!A462</f>
        <v>2024-05-01</v>
      </c>
      <c r="B462" t="str">
        <f>Calc!B462</f>
        <v>CHW</v>
      </c>
      <c r="C462" t="str">
        <f>Calc!C462</f>
        <v>MIN</v>
      </c>
      <c r="D462" s="25"/>
      <c r="E462" s="25"/>
      <c r="F462">
        <f>Calc!M462</f>
        <v>1426.513159308995</v>
      </c>
      <c r="G462">
        <f>Calc!N462</f>
        <v>1539.5424706464416</v>
      </c>
      <c r="H462" t="str">
        <f>IF(Calc!O462=Games!I462, Games!B462, IF(Calc!P462=Games!I462, Games!C462, ""))</f>
        <v>MIN</v>
      </c>
      <c r="I462" s="21">
        <f>MAX(Calc!O462:P462)</f>
        <v>0.67828346314099119</v>
      </c>
      <c r="J462" s="22">
        <f t="shared" si="28"/>
        <v>-210.83263849699048</v>
      </c>
      <c r="K462" s="23">
        <f t="shared" si="29"/>
        <v>0.47430986356236038</v>
      </c>
      <c r="L462" s="25"/>
      <c r="M462" s="25"/>
      <c r="N462" t="str">
        <f t="shared" si="30"/>
        <v/>
      </c>
      <c r="O462" s="24" t="str">
        <f t="shared" si="31"/>
        <v/>
      </c>
    </row>
    <row r="463" spans="1:15" x14ac:dyDescent="0.45">
      <c r="A463" s="20" t="str">
        <f>Calc!A463</f>
        <v>2024-05-01</v>
      </c>
      <c r="B463" t="str">
        <f>Calc!B463</f>
        <v>TOR</v>
      </c>
      <c r="C463" t="str">
        <f>Calc!C463</f>
        <v>KCR</v>
      </c>
      <c r="D463" s="25"/>
      <c r="E463" s="25"/>
      <c r="F463">
        <f>Calc!M463</f>
        <v>1536.86484917293</v>
      </c>
      <c r="G463">
        <f>Calc!N463</f>
        <v>1465.2610239810729</v>
      </c>
      <c r="H463" t="str">
        <f>IF(Calc!O463=Games!I463, Games!B463, IF(Calc!P463=Games!I463, Games!C463, ""))</f>
        <v>TOR</v>
      </c>
      <c r="I463" s="21">
        <f>MAX(Calc!O463:P463)</f>
        <v>0.59884919438876383</v>
      </c>
      <c r="J463" s="22">
        <f t="shared" si="28"/>
        <v>-149.28280985907364</v>
      </c>
      <c r="K463" s="23">
        <f t="shared" si="29"/>
        <v>0.66986949196898338</v>
      </c>
      <c r="L463" s="25"/>
      <c r="M463" s="25"/>
      <c r="N463" t="str">
        <f t="shared" si="30"/>
        <v/>
      </c>
      <c r="O463" s="24" t="str">
        <f t="shared" si="31"/>
        <v/>
      </c>
    </row>
    <row r="464" spans="1:15" x14ac:dyDescent="0.45">
      <c r="A464" s="20" t="str">
        <f>Calc!A464</f>
        <v>2024-05-01</v>
      </c>
      <c r="B464" t="str">
        <f>Calc!B464</f>
        <v>OAK</v>
      </c>
      <c r="C464" t="str">
        <f>Calc!C464</f>
        <v>PIT</v>
      </c>
      <c r="D464" s="25"/>
      <c r="E464" s="25"/>
      <c r="F464">
        <f>Calc!M464</f>
        <v>1410.609331202211</v>
      </c>
      <c r="G464">
        <f>Calc!N464</f>
        <v>1490.342604018655</v>
      </c>
      <c r="H464" t="str">
        <f>IF(Calc!O464=Games!I464, Games!B464, IF(Calc!P464=Games!I464, Games!C464, ""))</f>
        <v>PIT</v>
      </c>
      <c r="I464" s="21">
        <f>MAX(Calc!O464:P464)</f>
        <v>0.60966696870663373</v>
      </c>
      <c r="J464" s="22">
        <f t="shared" si="28"/>
        <v>-156.19148773715247</v>
      </c>
      <c r="K464" s="23">
        <f t="shared" si="29"/>
        <v>0.64023975601209093</v>
      </c>
      <c r="L464" s="25"/>
      <c r="M464" s="25"/>
      <c r="N464" t="str">
        <f t="shared" si="30"/>
        <v/>
      </c>
      <c r="O464" s="24" t="str">
        <f t="shared" si="31"/>
        <v/>
      </c>
    </row>
    <row r="465" spans="1:15" x14ac:dyDescent="0.45">
      <c r="A465" s="20" t="str">
        <f>Calc!A465</f>
        <v>2024-05-01</v>
      </c>
      <c r="B465" t="str">
        <f>Calc!B465</f>
        <v>SEA</v>
      </c>
      <c r="C465" t="str">
        <f>Calc!C465</f>
        <v>ATL</v>
      </c>
      <c r="D465" s="25"/>
      <c r="E465" s="25"/>
      <c r="F465">
        <f>Calc!M465</f>
        <v>1518.2292368487947</v>
      </c>
      <c r="G465">
        <f>Calc!N465</f>
        <v>1588.8399964445969</v>
      </c>
      <c r="H465" t="str">
        <f>IF(Calc!O465=Games!I465, Games!B465, IF(Calc!P465=Games!I465, Games!C465, ""))</f>
        <v>ATL</v>
      </c>
      <c r="I465" s="21">
        <f>MAX(Calc!O465:P465)</f>
        <v>0.58900476430133353</v>
      </c>
      <c r="J465" s="22">
        <f t="shared" si="28"/>
        <v>-143.31182289742651</v>
      </c>
      <c r="K465" s="23">
        <f t="shared" si="29"/>
        <v>0.69777913627945165</v>
      </c>
      <c r="L465" s="25"/>
      <c r="M465" s="25"/>
      <c r="N465" t="str">
        <f t="shared" si="30"/>
        <v/>
      </c>
      <c r="O465" s="24" t="str">
        <f t="shared" si="31"/>
        <v/>
      </c>
    </row>
    <row r="466" spans="1:15" x14ac:dyDescent="0.45">
      <c r="A466" s="20" t="str">
        <f>Calc!A466</f>
        <v>2024-05-01</v>
      </c>
      <c r="B466" t="str">
        <f>Calc!B466</f>
        <v>LAA</v>
      </c>
      <c r="C466" t="str">
        <f>Calc!C466</f>
        <v>PHI</v>
      </c>
      <c r="D466" s="25"/>
      <c r="E466" s="25"/>
      <c r="F466">
        <f>Calc!M466</f>
        <v>1469.5882041455925</v>
      </c>
      <c r="G466">
        <f>Calc!N466</f>
        <v>1539.4111659163295</v>
      </c>
      <c r="H466" t="str">
        <f>IF(Calc!O466=Games!I466, Games!B466, IF(Calc!P466=Games!I466, Games!C466, ""))</f>
        <v>PHI</v>
      </c>
      <c r="I466" s="21">
        <f>MAX(Calc!O466:P466)</f>
        <v>0.56490548666883866</v>
      </c>
      <c r="J466" s="22">
        <f t="shared" si="28"/>
        <v>-129.83512072901618</v>
      </c>
      <c r="K466" s="23">
        <f t="shared" si="29"/>
        <v>0.77020762516725971</v>
      </c>
      <c r="L466" s="25"/>
      <c r="M466" s="25"/>
      <c r="N466" t="str">
        <f t="shared" si="30"/>
        <v/>
      </c>
      <c r="O466" s="24" t="str">
        <f t="shared" si="31"/>
        <v/>
      </c>
    </row>
    <row r="467" spans="1:15" x14ac:dyDescent="0.45">
      <c r="A467" s="20" t="str">
        <f>Calc!A467</f>
        <v>2024-05-01</v>
      </c>
      <c r="B467" t="str">
        <f>Calc!B467</f>
        <v>SDP</v>
      </c>
      <c r="C467" t="str">
        <f>Calc!C467</f>
        <v>CIN</v>
      </c>
      <c r="D467" s="25"/>
      <c r="E467" s="25"/>
      <c r="F467">
        <f>Calc!M467</f>
        <v>1502.9671207118124</v>
      </c>
      <c r="G467">
        <f>Calc!N467</f>
        <v>1513.6155661274754</v>
      </c>
      <c r="H467" t="str">
        <f>IF(Calc!O467=Games!I467, Games!B467, IF(Calc!P467=Games!I467, Games!C467, ""))</f>
        <v>CIN</v>
      </c>
      <c r="I467" s="21">
        <f>MAX(Calc!O467:P467)</f>
        <v>0.50069966529202059</v>
      </c>
      <c r="J467" s="22">
        <f t="shared" si="28"/>
        <v>-100.280258290806</v>
      </c>
      <c r="K467" s="23">
        <f t="shared" si="29"/>
        <v>0.99720524961161083</v>
      </c>
      <c r="L467" s="25"/>
      <c r="M467" s="25"/>
      <c r="N467" t="str">
        <f t="shared" si="30"/>
        <v/>
      </c>
      <c r="O467" s="24" t="str">
        <f t="shared" si="31"/>
        <v/>
      </c>
    </row>
    <row r="468" spans="1:15" x14ac:dyDescent="0.45">
      <c r="A468" s="20" t="str">
        <f>Calc!A468</f>
        <v>2024-05-01</v>
      </c>
      <c r="B468" t="str">
        <f>Calc!B468</f>
        <v>BAL</v>
      </c>
      <c r="C468" t="str">
        <f>Calc!C468</f>
        <v>NYY</v>
      </c>
      <c r="D468" s="25"/>
      <c r="E468" s="25"/>
      <c r="F468">
        <f>Calc!M468</f>
        <v>1527.1786991040578</v>
      </c>
      <c r="G468">
        <f>Calc!N468</f>
        <v>1562.9327852564061</v>
      </c>
      <c r="H468" t="str">
        <f>IF(Calc!O468=Games!I468, Games!B468, IF(Calc!P468=Games!I468, Games!C468, ""))</f>
        <v>NYY</v>
      </c>
      <c r="I468" s="21">
        <f>MAX(Calc!O468:P468)</f>
        <v>0.5404038306333161</v>
      </c>
      <c r="J468" s="22">
        <f t="shared" si="28"/>
        <v>-117.58231827257913</v>
      </c>
      <c r="K468" s="23">
        <f t="shared" si="29"/>
        <v>0.85046800802294253</v>
      </c>
      <c r="L468" s="25"/>
      <c r="M468" s="25"/>
      <c r="N468" t="str">
        <f t="shared" si="30"/>
        <v/>
      </c>
      <c r="O468" s="24" t="str">
        <f t="shared" si="31"/>
        <v/>
      </c>
    </row>
    <row r="469" spans="1:15" x14ac:dyDescent="0.45">
      <c r="A469" s="20" t="str">
        <f>Calc!A469</f>
        <v>2024-05-01</v>
      </c>
      <c r="B469" t="str">
        <f>Calc!B469</f>
        <v>MIA</v>
      </c>
      <c r="C469" t="str">
        <f>Calc!C469</f>
        <v>COL</v>
      </c>
      <c r="D469" s="25"/>
      <c r="E469" s="25"/>
      <c r="F469">
        <f>Calc!M469</f>
        <v>1453.0099819148713</v>
      </c>
      <c r="G469">
        <f>Calc!N469</f>
        <v>1405.4006829938121</v>
      </c>
      <c r="H469" t="str">
        <f>IF(Calc!O469=Games!I469, Games!B469, IF(Calc!P469=Games!I469, Games!C469, ""))</f>
        <v>MIA</v>
      </c>
      <c r="I469" s="21">
        <f>MAX(Calc!O469:P469)</f>
        <v>0.5909654566256749</v>
      </c>
      <c r="J469" s="22">
        <f t="shared" si="28"/>
        <v>-144.47812934098746</v>
      </c>
      <c r="K469" s="23">
        <f t="shared" si="29"/>
        <v>0.6921462816284587</v>
      </c>
      <c r="L469" s="25"/>
      <c r="M469" s="25"/>
      <c r="N469" t="str">
        <f t="shared" si="30"/>
        <v/>
      </c>
      <c r="O469" s="24" t="str">
        <f t="shared" si="31"/>
        <v/>
      </c>
    </row>
    <row r="470" spans="1:15" x14ac:dyDescent="0.45">
      <c r="A470" s="20" t="str">
        <f>Calc!A470</f>
        <v>2024-05-01</v>
      </c>
      <c r="B470" t="str">
        <f>Calc!B470</f>
        <v>NYM</v>
      </c>
      <c r="C470" t="str">
        <f>Calc!C470</f>
        <v>CHC</v>
      </c>
      <c r="D470" s="25"/>
      <c r="E470" s="25"/>
      <c r="F470">
        <f>Calc!M470</f>
        <v>1483.2891783762693</v>
      </c>
      <c r="G470">
        <f>Calc!N470</f>
        <v>1510.9500841970262</v>
      </c>
      <c r="H470" t="str">
        <f>IF(Calc!O470=Games!I470, Games!B470, IF(Calc!P470=Games!I470, Games!C470, ""))</f>
        <v>NYM</v>
      </c>
      <c r="I470" s="21">
        <f>MAX(Calc!O470:P470)</f>
        <v>0.51141301319198429</v>
      </c>
      <c r="J470" s="22">
        <f t="shared" si="28"/>
        <v>-104.6718449324844</v>
      </c>
      <c r="K470" s="23">
        <f t="shared" si="29"/>
        <v>0.95536674704169167</v>
      </c>
      <c r="L470" s="25"/>
      <c r="M470" s="25"/>
      <c r="N470" t="str">
        <f t="shared" si="30"/>
        <v/>
      </c>
      <c r="O470" s="24" t="str">
        <f t="shared" si="31"/>
        <v/>
      </c>
    </row>
    <row r="471" spans="1:15" x14ac:dyDescent="0.45">
      <c r="A471" s="20" t="str">
        <f>Calc!A471</f>
        <v>2024-05-01</v>
      </c>
      <c r="B471" t="str">
        <f>Calc!B471</f>
        <v>BOS</v>
      </c>
      <c r="C471" t="str">
        <f>Calc!C471</f>
        <v>SFG</v>
      </c>
      <c r="D471" s="25"/>
      <c r="E471" s="25"/>
      <c r="F471">
        <f>Calc!M471</f>
        <v>1500.26839934439</v>
      </c>
      <c r="G471">
        <f>Calc!N471</f>
        <v>1491.6063482058917</v>
      </c>
      <c r="H471" t="str">
        <f>IF(Calc!O471=Games!I471, Games!B471, IF(Calc!P471=Games!I471, Games!C471, ""))</f>
        <v>BOS</v>
      </c>
      <c r="I471" s="21">
        <f>MAX(Calc!O471:P471)</f>
        <v>0.53810413714044725</v>
      </c>
      <c r="J471" s="22">
        <f t="shared" si="28"/>
        <v>-116.49901642528177</v>
      </c>
      <c r="K471" s="23">
        <f t="shared" si="29"/>
        <v>0.85837634572765986</v>
      </c>
      <c r="L471" s="25"/>
      <c r="M471" s="25"/>
      <c r="N471" t="str">
        <f t="shared" si="30"/>
        <v/>
      </c>
      <c r="O471" s="24" t="str">
        <f t="shared" si="31"/>
        <v/>
      </c>
    </row>
    <row r="472" spans="1:15" x14ac:dyDescent="0.45">
      <c r="A472" s="20" t="str">
        <f>Calc!A472</f>
        <v>2024-05-01</v>
      </c>
      <c r="B472" t="str">
        <f>Calc!B472</f>
        <v>TEX</v>
      </c>
      <c r="C472" t="str">
        <f>Calc!C472</f>
        <v>WAS</v>
      </c>
      <c r="D472" s="25"/>
      <c r="E472" s="25"/>
      <c r="F472">
        <f>Calc!M472</f>
        <v>1535.7428778604465</v>
      </c>
      <c r="G472">
        <f>Calc!N472</f>
        <v>1420.7057667976087</v>
      </c>
      <c r="H472" t="str">
        <f>IF(Calc!O472=Games!I472, Games!B472, IF(Calc!P472=Games!I472, Games!C472, ""))</f>
        <v>TEX</v>
      </c>
      <c r="I472" s="21">
        <f>MAX(Calc!O472:P472)</f>
        <v>0.69140152029647906</v>
      </c>
      <c r="J472" s="22">
        <f t="shared" si="28"/>
        <v>-224.04566638200149</v>
      </c>
      <c r="K472" s="23">
        <f t="shared" si="29"/>
        <v>0.4463375775789315</v>
      </c>
      <c r="L472" s="25"/>
      <c r="M472" s="25"/>
      <c r="N472" t="str">
        <f t="shared" si="30"/>
        <v/>
      </c>
      <c r="O472" s="24" t="str">
        <f t="shared" si="31"/>
        <v/>
      </c>
    </row>
    <row r="473" spans="1:15" x14ac:dyDescent="0.45">
      <c r="A473" s="20" t="str">
        <f>Calc!A473</f>
        <v>2024-05-01</v>
      </c>
      <c r="B473" t="str">
        <f>Calc!B473</f>
        <v>HOU</v>
      </c>
      <c r="C473" t="str">
        <f>Calc!C473</f>
        <v>CLE</v>
      </c>
      <c r="D473" s="25"/>
      <c r="E473" s="25"/>
      <c r="F473">
        <f>Calc!M473</f>
        <v>1535.1961987191132</v>
      </c>
      <c r="G473">
        <f>Calc!N473</f>
        <v>1521.3210808926906</v>
      </c>
      <c r="H473" t="str">
        <f>IF(Calc!O473=Games!I473, Games!B473, IF(Calc!P473=Games!I473, Games!C473, ""))</f>
        <v>CLE</v>
      </c>
      <c r="I473" s="21">
        <f>MAX(Calc!O473:P473)</f>
        <v>0.50045087221698448</v>
      </c>
      <c r="J473" s="22">
        <f t="shared" si="28"/>
        <v>-100.18051166218042</v>
      </c>
      <c r="K473" s="23">
        <f t="shared" si="29"/>
        <v>0.99819813595293727</v>
      </c>
      <c r="L473" s="25"/>
      <c r="M473" s="25"/>
      <c r="N473" t="str">
        <f t="shared" si="30"/>
        <v/>
      </c>
      <c r="O473" s="24" t="str">
        <f t="shared" si="31"/>
        <v/>
      </c>
    </row>
    <row r="474" spans="1:15" x14ac:dyDescent="0.45">
      <c r="A474" s="20" t="str">
        <f>Calc!A474</f>
        <v>2024-05-01</v>
      </c>
      <c r="B474" t="str">
        <f>Calc!B474</f>
        <v>ARI</v>
      </c>
      <c r="C474" t="str">
        <f>Calc!C474</f>
        <v>LAD</v>
      </c>
      <c r="D474" s="25"/>
      <c r="E474" s="25"/>
      <c r="F474">
        <f>Calc!M474</f>
        <v>1516.9891876380354</v>
      </c>
      <c r="G474">
        <f>Calc!N474</f>
        <v>1587.2549754385982</v>
      </c>
      <c r="H474" t="str">
        <f>IF(Calc!O474=Games!I474, Games!B474, IF(Calc!P474=Games!I474, Games!C474, ""))</f>
        <v>LAD</v>
      </c>
      <c r="I474" s="21">
        <f>MAX(Calc!O474:P474)</f>
        <v>0.57444766851908824</v>
      </c>
      <c r="J474" s="22">
        <f t="shared" si="28"/>
        <v>-134.98872548060643</v>
      </c>
      <c r="K474" s="23">
        <f t="shared" si="29"/>
        <v>0.74080260883985316</v>
      </c>
      <c r="L474" s="25"/>
      <c r="M474" s="25"/>
      <c r="N474" t="str">
        <f t="shared" si="30"/>
        <v/>
      </c>
      <c r="O474" s="24" t="str">
        <f t="shared" si="31"/>
        <v/>
      </c>
    </row>
    <row r="475" spans="1:15" x14ac:dyDescent="0.45">
      <c r="A475" s="20" t="str">
        <f>Calc!A475</f>
        <v>2024-05-02</v>
      </c>
      <c r="B475" t="str">
        <f>Calc!B475</f>
        <v>MIA</v>
      </c>
      <c r="C475" t="str">
        <f>Calc!C475</f>
        <v>COL</v>
      </c>
      <c r="D475" s="25"/>
      <c r="E475" s="25"/>
      <c r="F475">
        <f>Calc!M475</f>
        <v>1453.0099819148713</v>
      </c>
      <c r="G475">
        <f>Calc!N475</f>
        <v>1405.4006829938121</v>
      </c>
      <c r="H475" t="str">
        <f>IF(Calc!O475=Games!I475, Games!B475, IF(Calc!P475=Games!I475, Games!C475, ""))</f>
        <v>MIA</v>
      </c>
      <c r="I475" s="21">
        <f>MAX(Calc!O475:P475)</f>
        <v>0.5909654566256749</v>
      </c>
      <c r="J475" s="22">
        <f t="shared" si="28"/>
        <v>-144.47812934098746</v>
      </c>
      <c r="K475" s="23">
        <f t="shared" si="29"/>
        <v>0.6921462816284587</v>
      </c>
      <c r="L475" s="25"/>
      <c r="M475" s="25"/>
      <c r="N475" t="str">
        <f t="shared" si="30"/>
        <v/>
      </c>
      <c r="O475" s="24" t="str">
        <f t="shared" si="31"/>
        <v/>
      </c>
    </row>
    <row r="476" spans="1:15" x14ac:dyDescent="0.45">
      <c r="A476" s="20" t="str">
        <f>Calc!A476</f>
        <v>2024-05-02</v>
      </c>
      <c r="B476" t="str">
        <f>Calc!B476</f>
        <v>BAL</v>
      </c>
      <c r="C476" t="str">
        <f>Calc!C476</f>
        <v>NYY</v>
      </c>
      <c r="D476" s="25"/>
      <c r="E476" s="25"/>
      <c r="F476">
        <f>Calc!M476</f>
        <v>1527.1786991040578</v>
      </c>
      <c r="G476">
        <f>Calc!N476</f>
        <v>1562.9327852564061</v>
      </c>
      <c r="H476" t="str">
        <f>IF(Calc!O476=Games!I476, Games!B476, IF(Calc!P476=Games!I476, Games!C476, ""))</f>
        <v>NYY</v>
      </c>
      <c r="I476" s="21">
        <f>MAX(Calc!O476:P476)</f>
        <v>0.5404038306333161</v>
      </c>
      <c r="J476" s="22">
        <f t="shared" si="28"/>
        <v>-117.58231827257913</v>
      </c>
      <c r="K476" s="23">
        <f t="shared" si="29"/>
        <v>0.85046800802294253</v>
      </c>
      <c r="L476" s="25"/>
      <c r="M476" s="25"/>
      <c r="N476" t="str">
        <f t="shared" si="30"/>
        <v/>
      </c>
      <c r="O476" s="24" t="str">
        <f t="shared" si="31"/>
        <v/>
      </c>
    </row>
    <row r="477" spans="1:15" x14ac:dyDescent="0.45">
      <c r="A477" s="20" t="str">
        <f>Calc!A477</f>
        <v>2024-05-02</v>
      </c>
      <c r="B477" t="str">
        <f>Calc!B477</f>
        <v>NYM</v>
      </c>
      <c r="C477" t="str">
        <f>Calc!C477</f>
        <v>CHC</v>
      </c>
      <c r="D477" s="25"/>
      <c r="E477" s="25"/>
      <c r="F477">
        <f>Calc!M477</f>
        <v>1483.2891783762693</v>
      </c>
      <c r="G477">
        <f>Calc!N477</f>
        <v>1510.9500841970262</v>
      </c>
      <c r="H477" t="str">
        <f>IF(Calc!O477=Games!I477, Games!B477, IF(Calc!P477=Games!I477, Games!C477, ""))</f>
        <v>NYM</v>
      </c>
      <c r="I477" s="21">
        <f>MAX(Calc!O477:P477)</f>
        <v>0.51141301319198429</v>
      </c>
      <c r="J477" s="22">
        <f t="shared" si="28"/>
        <v>-104.6718449324844</v>
      </c>
      <c r="K477" s="23">
        <f t="shared" si="29"/>
        <v>0.95536674704169167</v>
      </c>
      <c r="L477" s="25"/>
      <c r="M477" s="25"/>
      <c r="N477" t="str">
        <f t="shared" si="30"/>
        <v/>
      </c>
      <c r="O477" s="24" t="str">
        <f t="shared" si="31"/>
        <v/>
      </c>
    </row>
    <row r="478" spans="1:15" x14ac:dyDescent="0.45">
      <c r="A478" s="20" t="str">
        <f>Calc!A478</f>
        <v>2024-05-02</v>
      </c>
      <c r="B478" t="str">
        <f>Calc!B478</f>
        <v>BOS</v>
      </c>
      <c r="C478" t="str">
        <f>Calc!C478</f>
        <v>SFG</v>
      </c>
      <c r="D478" s="25"/>
      <c r="E478" s="25"/>
      <c r="F478">
        <f>Calc!M478</f>
        <v>1500.26839934439</v>
      </c>
      <c r="G478">
        <f>Calc!N478</f>
        <v>1491.6063482058917</v>
      </c>
      <c r="H478" t="str">
        <f>IF(Calc!O478=Games!I478, Games!B478, IF(Calc!P478=Games!I478, Games!C478, ""))</f>
        <v>BOS</v>
      </c>
      <c r="I478" s="21">
        <f>MAX(Calc!O478:P478)</f>
        <v>0.53810413714044725</v>
      </c>
      <c r="J478" s="22">
        <f t="shared" si="28"/>
        <v>-116.49901642528177</v>
      </c>
      <c r="K478" s="23">
        <f t="shared" si="29"/>
        <v>0.85837634572765986</v>
      </c>
      <c r="L478" s="25"/>
      <c r="M478" s="25"/>
      <c r="N478" t="str">
        <f t="shared" si="30"/>
        <v/>
      </c>
      <c r="O478" s="24" t="str">
        <f t="shared" si="31"/>
        <v/>
      </c>
    </row>
    <row r="479" spans="1:15" x14ac:dyDescent="0.45">
      <c r="A479" s="20" t="str">
        <f>Calc!A479</f>
        <v>2024-05-02</v>
      </c>
      <c r="B479" t="str">
        <f>Calc!B479</f>
        <v>TEX</v>
      </c>
      <c r="C479" t="str">
        <f>Calc!C479</f>
        <v>WAS</v>
      </c>
      <c r="D479" s="25"/>
      <c r="E479" s="25"/>
      <c r="F479">
        <f>Calc!M479</f>
        <v>1535.7428778604465</v>
      </c>
      <c r="G479">
        <f>Calc!N479</f>
        <v>1420.7057667976087</v>
      </c>
      <c r="H479" t="str">
        <f>IF(Calc!O479=Games!I479, Games!B479, IF(Calc!P479=Games!I479, Games!C479, ""))</f>
        <v>TEX</v>
      </c>
      <c r="I479" s="21">
        <f>MAX(Calc!O479:P479)</f>
        <v>0.69140152029647906</v>
      </c>
      <c r="J479" s="22">
        <f t="shared" si="28"/>
        <v>-224.04566638200149</v>
      </c>
      <c r="K479" s="23">
        <f t="shared" si="29"/>
        <v>0.4463375775789315</v>
      </c>
      <c r="L479" s="25"/>
      <c r="M479" s="25"/>
      <c r="N479" t="str">
        <f t="shared" si="30"/>
        <v/>
      </c>
      <c r="O479" s="24" t="str">
        <f t="shared" si="31"/>
        <v/>
      </c>
    </row>
    <row r="480" spans="1:15" x14ac:dyDescent="0.45">
      <c r="A480" s="20" t="str">
        <f>Calc!A480</f>
        <v>2024-05-02</v>
      </c>
      <c r="B480" t="str">
        <f>Calc!B480</f>
        <v>HOU</v>
      </c>
      <c r="C480" t="str">
        <f>Calc!C480</f>
        <v>CLE</v>
      </c>
      <c r="D480" s="25"/>
      <c r="E480" s="25"/>
      <c r="F480">
        <f>Calc!M480</f>
        <v>1535.1961987191132</v>
      </c>
      <c r="G480">
        <f>Calc!N480</f>
        <v>1521.3210808926906</v>
      </c>
      <c r="H480" t="str">
        <f>IF(Calc!O480=Games!I480, Games!B480, IF(Calc!P480=Games!I480, Games!C480, ""))</f>
        <v>CLE</v>
      </c>
      <c r="I480" s="21">
        <f>MAX(Calc!O480:P480)</f>
        <v>0.50045087221698448</v>
      </c>
      <c r="J480" s="22">
        <f t="shared" si="28"/>
        <v>-100.18051166218042</v>
      </c>
      <c r="K480" s="23">
        <f t="shared" si="29"/>
        <v>0.99819813595293727</v>
      </c>
      <c r="L480" s="25"/>
      <c r="M480" s="25"/>
      <c r="N480" t="str">
        <f t="shared" si="30"/>
        <v/>
      </c>
      <c r="O480" s="24" t="str">
        <f t="shared" si="31"/>
        <v/>
      </c>
    </row>
    <row r="481" spans="1:15" x14ac:dyDescent="0.45">
      <c r="A481" s="20" t="str">
        <f>Calc!A481</f>
        <v>2024-05-03</v>
      </c>
      <c r="B481" t="str">
        <f>Calc!B481</f>
        <v>CHC</v>
      </c>
      <c r="C481" t="str">
        <f>Calc!C481</f>
        <v>MIL</v>
      </c>
      <c r="D481" s="25"/>
      <c r="E481" s="25"/>
      <c r="F481">
        <f>Calc!M481</f>
        <v>1529.9566441509314</v>
      </c>
      <c r="G481">
        <f>Calc!N481</f>
        <v>1527.5334034496079</v>
      </c>
      <c r="H481" t="str">
        <f>IF(Calc!O481=Games!I481, Games!B481, IF(Calc!P481=Games!I481, Games!C481, ""))</f>
        <v>CHC</v>
      </c>
      <c r="I481" s="21">
        <f>MAX(Calc!O481:P481)</f>
        <v>0.52578026078115125</v>
      </c>
      <c r="J481" s="22">
        <f t="shared" si="28"/>
        <v>-110.87270674291938</v>
      </c>
      <c r="K481" s="23">
        <f t="shared" si="29"/>
        <v>0.90193522768295054</v>
      </c>
      <c r="L481" s="25"/>
      <c r="M481" s="25"/>
      <c r="N481" t="str">
        <f t="shared" si="30"/>
        <v/>
      </c>
      <c r="O481" s="24" t="str">
        <f t="shared" si="31"/>
        <v/>
      </c>
    </row>
    <row r="482" spans="1:15" x14ac:dyDescent="0.45">
      <c r="A482" s="20" t="str">
        <f>Calc!A482</f>
        <v>2024-05-03</v>
      </c>
      <c r="B482" t="str">
        <f>Calc!B482</f>
        <v>CIN</v>
      </c>
      <c r="C482" t="str">
        <f>Calc!C482</f>
        <v>BAL</v>
      </c>
      <c r="D482" s="25"/>
      <c r="E482" s="25"/>
      <c r="F482">
        <f>Calc!M482</f>
        <v>1493.1662146218293</v>
      </c>
      <c r="G482">
        <f>Calc!N482</f>
        <v>1539.0873746407135</v>
      </c>
      <c r="H482" t="str">
        <f>IF(Calc!O482=Games!I482, Games!B482, IF(Calc!P482=Games!I482, Games!C482, ""))</f>
        <v>BAL</v>
      </c>
      <c r="I482" s="21">
        <f>MAX(Calc!O482:P482)</f>
        <v>0.57264815020132687</v>
      </c>
      <c r="J482" s="22">
        <f t="shared" si="28"/>
        <v>-133.99922112683103</v>
      </c>
      <c r="K482" s="23">
        <f t="shared" si="29"/>
        <v>0.74627299441800066</v>
      </c>
      <c r="L482" s="25"/>
      <c r="M482" s="25"/>
      <c r="N482" t="str">
        <f t="shared" si="30"/>
        <v/>
      </c>
      <c r="O482" s="24" t="str">
        <f t="shared" si="31"/>
        <v/>
      </c>
    </row>
    <row r="483" spans="1:15" x14ac:dyDescent="0.45">
      <c r="A483" s="20" t="str">
        <f>Calc!A483</f>
        <v>2024-05-03</v>
      </c>
      <c r="B483" t="str">
        <f>Calc!B483</f>
        <v>PIT</v>
      </c>
      <c r="C483" t="str">
        <f>Calc!C483</f>
        <v>COL</v>
      </c>
      <c r="D483" s="25"/>
      <c r="E483" s="25"/>
      <c r="F483">
        <f>Calc!M483</f>
        <v>1464.4120897083565</v>
      </c>
      <c r="G483">
        <f>Calc!N483</f>
        <v>1405.4006829938121</v>
      </c>
      <c r="H483" t="str">
        <f>IF(Calc!O483=Games!I483, Games!B483, IF(Calc!P483=Games!I483, Games!C483, ""))</f>
        <v>PIT</v>
      </c>
      <c r="I483" s="21">
        <f>MAX(Calc!O483:P483)</f>
        <v>0.61310241712600289</v>
      </c>
      <c r="J483" s="22">
        <f t="shared" si="28"/>
        <v>-158.46633431299441</v>
      </c>
      <c r="K483" s="23">
        <f t="shared" si="29"/>
        <v>0.63104886241947922</v>
      </c>
      <c r="L483" s="25"/>
      <c r="M483" s="25"/>
      <c r="N483" t="str">
        <f t="shared" si="30"/>
        <v/>
      </c>
      <c r="O483" s="24" t="str">
        <f t="shared" si="31"/>
        <v/>
      </c>
    </row>
    <row r="484" spans="1:15" x14ac:dyDescent="0.45">
      <c r="A484" s="20" t="str">
        <f>Calc!A484</f>
        <v>2024-05-03</v>
      </c>
      <c r="B484" t="str">
        <f>Calc!B484</f>
        <v>PHI</v>
      </c>
      <c r="C484" t="str">
        <f>Calc!C484</f>
        <v>SFG</v>
      </c>
      <c r="D484" s="25"/>
      <c r="E484" s="25"/>
      <c r="F484">
        <f>Calc!M484</f>
        <v>1516.0751994709906</v>
      </c>
      <c r="G484">
        <f>Calc!N484</f>
        <v>1491.6063482058917</v>
      </c>
      <c r="H484" t="str">
        <f>IF(Calc!O484=Games!I484, Games!B484, IF(Calc!P484=Games!I484, Games!C484, ""))</f>
        <v>PHI</v>
      </c>
      <c r="I484" s="21">
        <f>MAX(Calc!O484:P484)</f>
        <v>0.57752828498536402</v>
      </c>
      <c r="J484" s="22">
        <f t="shared" si="28"/>
        <v>-136.70223696877702</v>
      </c>
      <c r="K484" s="23">
        <f t="shared" si="29"/>
        <v>0.73151692479502106</v>
      </c>
      <c r="L484" s="25"/>
      <c r="M484" s="25"/>
      <c r="N484" t="str">
        <f t="shared" si="30"/>
        <v/>
      </c>
      <c r="O484" s="24" t="str">
        <f t="shared" si="31"/>
        <v/>
      </c>
    </row>
    <row r="485" spans="1:15" x14ac:dyDescent="0.45">
      <c r="A485" s="20" t="str">
        <f>Calc!A485</f>
        <v>2024-05-03</v>
      </c>
      <c r="B485" t="str">
        <f>Calc!B485</f>
        <v>WAS</v>
      </c>
      <c r="C485" t="str">
        <f>Calc!C485</f>
        <v>TOR</v>
      </c>
      <c r="D485" s="25"/>
      <c r="E485" s="25"/>
      <c r="F485">
        <f>Calc!M485</f>
        <v>1419.5380932200808</v>
      </c>
      <c r="G485">
        <f>Calc!N485</f>
        <v>1549.5770225833428</v>
      </c>
      <c r="H485" t="str">
        <f>IF(Calc!O485=Games!I485, Games!B485, IF(Calc!P485=Games!I485, Games!C485, ""))</f>
        <v>TOR</v>
      </c>
      <c r="I485" s="21">
        <f>MAX(Calc!O485:P485)</f>
        <v>0.70267529994218292</v>
      </c>
      <c r="J485" s="22">
        <f t="shared" si="28"/>
        <v>-236.33263560193362</v>
      </c>
      <c r="K485" s="23">
        <f t="shared" si="29"/>
        <v>0.42313241988480504</v>
      </c>
      <c r="L485" s="25"/>
      <c r="M485" s="25"/>
      <c r="N485" t="str">
        <f t="shared" si="30"/>
        <v/>
      </c>
      <c r="O485" s="24" t="str">
        <f t="shared" si="31"/>
        <v/>
      </c>
    </row>
    <row r="486" spans="1:15" x14ac:dyDescent="0.45">
      <c r="A486" s="20" t="str">
        <f>Calc!A486</f>
        <v>2024-05-03</v>
      </c>
      <c r="B486" t="str">
        <f>Calc!B486</f>
        <v>TBR</v>
      </c>
      <c r="C486" t="str">
        <f>Calc!C486</f>
        <v>NYM</v>
      </c>
      <c r="D486" s="25"/>
      <c r="E486" s="25"/>
      <c r="F486">
        <f>Calc!M486</f>
        <v>1528.0229512954211</v>
      </c>
      <c r="G486">
        <f>Calc!N486</f>
        <v>1510.288270753422</v>
      </c>
      <c r="H486" t="str">
        <f>IF(Calc!O486=Games!I486, Games!B486, IF(Calc!P486=Games!I486, Games!C486, ""))</f>
        <v>TBR</v>
      </c>
      <c r="I486" s="21">
        <f>MAX(Calc!O486:P486)</f>
        <v>0.58766227570245311</v>
      </c>
      <c r="J486" s="22">
        <f t="shared" si="28"/>
        <v>-142.51964859717523</v>
      </c>
      <c r="K486" s="23">
        <f t="shared" si="29"/>
        <v>0.70165763797695768</v>
      </c>
      <c r="L486" s="25"/>
      <c r="M486" s="25"/>
      <c r="N486" t="str">
        <f t="shared" si="30"/>
        <v/>
      </c>
      <c r="O486" s="24" t="str">
        <f t="shared" si="31"/>
        <v/>
      </c>
    </row>
    <row r="487" spans="1:15" x14ac:dyDescent="0.45">
      <c r="A487" s="20" t="str">
        <f>Calc!A487</f>
        <v>2024-05-03</v>
      </c>
      <c r="B487" t="str">
        <f>Calc!B487</f>
        <v>NYY</v>
      </c>
      <c r="C487" t="str">
        <f>Calc!C487</f>
        <v>DET</v>
      </c>
      <c r="D487" s="25"/>
      <c r="E487" s="25"/>
      <c r="F487">
        <f>Calc!M487</f>
        <v>1533.7203518335739</v>
      </c>
      <c r="G487">
        <f>Calc!N487</f>
        <v>1495.7868779460348</v>
      </c>
      <c r="H487" t="str">
        <f>IF(Calc!O487=Games!I487, Games!B487, IF(Calc!P487=Games!I487, Games!C487, ""))</f>
        <v>NYY</v>
      </c>
      <c r="I487" s="21">
        <f>MAX(Calc!O487:P487)</f>
        <v>0.60133609543883049</v>
      </c>
      <c r="J487" s="22">
        <f t="shared" si="28"/>
        <v>-150.83785829588786</v>
      </c>
      <c r="K487" s="23">
        <f t="shared" si="29"/>
        <v>0.66296353667285002</v>
      </c>
      <c r="L487" s="25"/>
      <c r="M487" s="25"/>
      <c r="N487" t="str">
        <f t="shared" si="30"/>
        <v/>
      </c>
      <c r="O487" s="24" t="str">
        <f t="shared" si="31"/>
        <v/>
      </c>
    </row>
    <row r="488" spans="1:15" x14ac:dyDescent="0.45">
      <c r="A488" s="20" t="str">
        <f>Calc!A488</f>
        <v>2024-05-03</v>
      </c>
      <c r="B488" t="str">
        <f>Calc!B488</f>
        <v>CLE</v>
      </c>
      <c r="C488" t="str">
        <f>Calc!C488</f>
        <v>LAA</v>
      </c>
      <c r="D488" s="25"/>
      <c r="E488" s="25"/>
      <c r="F488">
        <f>Calc!M488</f>
        <v>1503.8938502056101</v>
      </c>
      <c r="G488">
        <f>Calc!N488</f>
        <v>1486.8682858001625</v>
      </c>
      <c r="H488" t="str">
        <f>IF(Calc!O488=Games!I488, Games!B488, IF(Calc!P488=Games!I488, Games!C488, ""))</f>
        <v>CLE</v>
      </c>
      <c r="I488" s="21">
        <f>MAX(Calc!O488:P488)</f>
        <v>0.54829168699461239</v>
      </c>
      <c r="J488" s="22">
        <f t="shared" si="28"/>
        <v>-121.38180131036748</v>
      </c>
      <c r="K488" s="23">
        <f t="shared" si="29"/>
        <v>0.82384672924983837</v>
      </c>
      <c r="L488" s="25"/>
      <c r="M488" s="25"/>
      <c r="N488" t="str">
        <f t="shared" si="30"/>
        <v/>
      </c>
      <c r="O488" s="24" t="str">
        <f t="shared" si="31"/>
        <v/>
      </c>
    </row>
    <row r="489" spans="1:15" x14ac:dyDescent="0.45">
      <c r="A489" s="20" t="str">
        <f>Calc!A489</f>
        <v>2024-05-03</v>
      </c>
      <c r="B489" t="str">
        <f>Calc!B489</f>
        <v>KCR</v>
      </c>
      <c r="C489" t="str">
        <f>Calc!C489</f>
        <v>TEX</v>
      </c>
      <c r="D489" s="25"/>
      <c r="E489" s="25"/>
      <c r="F489">
        <f>Calc!M489</f>
        <v>1459.3647323881944</v>
      </c>
      <c r="G489">
        <f>Calc!N489</f>
        <v>1534.4506247578865</v>
      </c>
      <c r="H489" t="str">
        <f>IF(Calc!O489=Games!I489, Games!B489, IF(Calc!P489=Games!I489, Games!C489, ""))</f>
        <v>TEX</v>
      </c>
      <c r="I489" s="21">
        <f>MAX(Calc!O489:P489)</f>
        <v>0.5113645186269431</v>
      </c>
      <c r="J489" s="22">
        <f t="shared" si="28"/>
        <v>-104.6515323017514</v>
      </c>
      <c r="K489" s="23">
        <f t="shared" si="29"/>
        <v>0.95555218161221755</v>
      </c>
      <c r="L489" s="25"/>
      <c r="M489" s="25"/>
      <c r="N489" t="str">
        <f t="shared" si="30"/>
        <v/>
      </c>
      <c r="O489" s="24" t="str">
        <f t="shared" si="31"/>
        <v/>
      </c>
    </row>
    <row r="490" spans="1:15" x14ac:dyDescent="0.45">
      <c r="A490" s="20" t="str">
        <f>Calc!A490</f>
        <v>2024-05-03</v>
      </c>
      <c r="B490" t="str">
        <f>Calc!B490</f>
        <v>HOU</v>
      </c>
      <c r="C490" t="str">
        <f>Calc!C490</f>
        <v>SEA</v>
      </c>
      <c r="D490" s="25"/>
      <c r="E490" s="25"/>
      <c r="F490">
        <f>Calc!M490</f>
        <v>1535.1961987191132</v>
      </c>
      <c r="G490">
        <f>Calc!N490</f>
        <v>1521.2700100017432</v>
      </c>
      <c r="H490" t="str">
        <f>IF(Calc!O490=Games!I490, Games!B490, IF(Calc!P490=Games!I490, Games!C490, ""))</f>
        <v>SEA</v>
      </c>
      <c r="I490" s="21">
        <f>MAX(Calc!O490:P490)</f>
        <v>0.50037749282130328</v>
      </c>
      <c r="J490" s="22">
        <f t="shared" si="28"/>
        <v>-100.15111121531932</v>
      </c>
      <c r="K490" s="23">
        <f t="shared" si="29"/>
        <v>0.99849116786138858</v>
      </c>
      <c r="L490" s="25"/>
      <c r="M490" s="25"/>
      <c r="N490" t="str">
        <f t="shared" si="30"/>
        <v/>
      </c>
      <c r="O490" s="24" t="str">
        <f t="shared" si="31"/>
        <v/>
      </c>
    </row>
    <row r="491" spans="1:15" x14ac:dyDescent="0.45">
      <c r="A491" s="20" t="str">
        <f>Calc!A491</f>
        <v>2024-05-03</v>
      </c>
      <c r="B491" t="str">
        <f>Calc!B491</f>
        <v>MIN</v>
      </c>
      <c r="C491" t="str">
        <f>Calc!C491</f>
        <v>BOS</v>
      </c>
      <c r="D491" s="25"/>
      <c r="E491" s="25"/>
      <c r="F491">
        <f>Calc!M491</f>
        <v>1529.2726034226744</v>
      </c>
      <c r="G491">
        <f>Calc!N491</f>
        <v>1518.233689676287</v>
      </c>
      <c r="H491" t="str">
        <f>IF(Calc!O491=Games!I491, Games!B491, IF(Calc!P491=Games!I491, Games!C491, ""))</f>
        <v>MIN</v>
      </c>
      <c r="I491" s="21">
        <f>MAX(Calc!O491:P491)</f>
        <v>0.57951729398752017</v>
      </c>
      <c r="J491" s="22">
        <f t="shared" si="28"/>
        <v>-137.82190936773515</v>
      </c>
      <c r="K491" s="23">
        <f t="shared" si="29"/>
        <v>0.72557404304406292</v>
      </c>
      <c r="L491" s="25"/>
      <c r="M491" s="25"/>
      <c r="N491" t="str">
        <f t="shared" si="30"/>
        <v/>
      </c>
      <c r="O491" s="24" t="str">
        <f t="shared" si="31"/>
        <v/>
      </c>
    </row>
    <row r="492" spans="1:15" x14ac:dyDescent="0.45">
      <c r="A492" s="20" t="str">
        <f>Calc!A492</f>
        <v>2024-05-03</v>
      </c>
      <c r="B492" t="str">
        <f>Calc!B492</f>
        <v>STL</v>
      </c>
      <c r="C492" t="str">
        <f>Calc!C492</f>
        <v>CHW</v>
      </c>
      <c r="D492" s="25"/>
      <c r="E492" s="25"/>
      <c r="F492">
        <f>Calc!M492</f>
        <v>1510.540426333587</v>
      </c>
      <c r="G492">
        <f>Calc!N492</f>
        <v>1425.4820043556863</v>
      </c>
      <c r="H492" t="str">
        <f>IF(Calc!O492=Games!I492, Games!B492, IF(Calc!P492=Games!I492, Games!C492, ""))</f>
        <v>STL</v>
      </c>
      <c r="I492" s="21">
        <f>MAX(Calc!O492:P492)</f>
        <v>0.65660595964121149</v>
      </c>
      <c r="J492" s="22">
        <f t="shared" si="28"/>
        <v>-191.21064505230476</v>
      </c>
      <c r="K492" s="23">
        <f t="shared" si="29"/>
        <v>0.52298343521954793</v>
      </c>
      <c r="L492" s="25"/>
      <c r="M492" s="25"/>
      <c r="N492" t="str">
        <f t="shared" si="30"/>
        <v/>
      </c>
      <c r="O492" s="24" t="str">
        <f t="shared" si="31"/>
        <v/>
      </c>
    </row>
    <row r="493" spans="1:15" x14ac:dyDescent="0.45">
      <c r="A493" s="20" t="str">
        <f>Calc!A493</f>
        <v>2024-05-03</v>
      </c>
      <c r="B493" t="str">
        <f>Calc!B493</f>
        <v>ARI</v>
      </c>
      <c r="C493" t="str">
        <f>Calc!C493</f>
        <v>SDP</v>
      </c>
      <c r="D493" s="25"/>
      <c r="E493" s="25"/>
      <c r="F493">
        <f>Calc!M493</f>
        <v>1516.9891876380354</v>
      </c>
      <c r="G493">
        <f>Calc!N493</f>
        <v>1514.2912987524817</v>
      </c>
      <c r="H493" t="str">
        <f>IF(Calc!O493=Games!I493, Games!B493, IF(Calc!P493=Games!I493, Games!C493, ""))</f>
        <v>ARI</v>
      </c>
      <c r="I493" s="21">
        <f>MAX(Calc!O493:P493)</f>
        <v>0.52919895186805888</v>
      </c>
      <c r="J493" s="22">
        <f t="shared" si="28"/>
        <v>-112.40394514154774</v>
      </c>
      <c r="K493" s="23">
        <f t="shared" si="29"/>
        <v>0.88964848941976427</v>
      </c>
      <c r="L493" s="25"/>
      <c r="M493" s="25"/>
      <c r="N493" t="str">
        <f t="shared" si="30"/>
        <v/>
      </c>
      <c r="O493" s="24" t="str">
        <f t="shared" si="31"/>
        <v/>
      </c>
    </row>
    <row r="494" spans="1:15" x14ac:dyDescent="0.45">
      <c r="A494" s="20" t="str">
        <f>Calc!A494</f>
        <v>2024-05-03</v>
      </c>
      <c r="B494" t="str">
        <f>Calc!B494</f>
        <v>OAK</v>
      </c>
      <c r="C494" t="str">
        <f>Calc!C494</f>
        <v>MIA</v>
      </c>
      <c r="D494" s="25"/>
      <c r="E494" s="25"/>
      <c r="F494">
        <f>Calc!M494</f>
        <v>1410.609331202211</v>
      </c>
      <c r="G494">
        <f>Calc!N494</f>
        <v>1484.370768699393</v>
      </c>
      <c r="H494" t="str">
        <f>IF(Calc!O494=Games!I494, Games!B494, IF(Calc!P494=Games!I494, Games!C494, ""))</f>
        <v>MIA</v>
      </c>
      <c r="I494" s="21">
        <f>MAX(Calc!O494:P494)</f>
        <v>0.60147906092768966</v>
      </c>
      <c r="J494" s="22">
        <f t="shared" si="28"/>
        <v>-150.92784392404366</v>
      </c>
      <c r="K494" s="23">
        <f t="shared" si="29"/>
        <v>0.66256826706095573</v>
      </c>
      <c r="L494" s="25"/>
      <c r="M494" s="25"/>
      <c r="N494" t="str">
        <f t="shared" si="30"/>
        <v/>
      </c>
      <c r="O494" s="24" t="str">
        <f t="shared" si="31"/>
        <v/>
      </c>
    </row>
    <row r="495" spans="1:15" x14ac:dyDescent="0.45">
      <c r="A495" s="20" t="str">
        <f>Calc!A495</f>
        <v>2024-05-03</v>
      </c>
      <c r="B495" t="str">
        <f>Calc!B495</f>
        <v>LAD</v>
      </c>
      <c r="C495" t="str">
        <f>Calc!C495</f>
        <v>ATL</v>
      </c>
      <c r="D495" s="25"/>
      <c r="E495" s="25"/>
      <c r="F495">
        <f>Calc!M495</f>
        <v>1596.6514930600529</v>
      </c>
      <c r="G495">
        <f>Calc!N495</f>
        <v>1588.8399964445969</v>
      </c>
      <c r="H495" t="str">
        <f>IF(Calc!O495=Games!I495, Games!B495, IF(Calc!P495=Games!I495, Games!C495, ""))</f>
        <v>LAD</v>
      </c>
      <c r="I495" s="21">
        <f>MAX(Calc!O495:P495)</f>
        <v>0.53256676767681299</v>
      </c>
      <c r="J495" s="22">
        <f t="shared" si="28"/>
        <v>-113.93429710376094</v>
      </c>
      <c r="K495" s="23">
        <f t="shared" si="29"/>
        <v>0.87769883645246116</v>
      </c>
      <c r="L495" s="25"/>
      <c r="M495" s="25"/>
      <c r="N495" t="str">
        <f t="shared" si="30"/>
        <v/>
      </c>
      <c r="O495" s="24" t="str">
        <f t="shared" si="31"/>
        <v/>
      </c>
    </row>
    <row r="496" spans="1:15" x14ac:dyDescent="0.45">
      <c r="A496" s="20" t="str">
        <f>Calc!A496</f>
        <v>2024-05-04</v>
      </c>
      <c r="B496" t="str">
        <f>Calc!B496</f>
        <v>NYY</v>
      </c>
      <c r="C496" t="str">
        <f>Calc!C496</f>
        <v>DET</v>
      </c>
      <c r="D496" s="25"/>
      <c r="E496" s="25"/>
      <c r="F496">
        <f>Calc!M496</f>
        <v>1533.7203518335739</v>
      </c>
      <c r="G496">
        <f>Calc!N496</f>
        <v>1495.7868779460348</v>
      </c>
      <c r="H496" t="str">
        <f>IF(Calc!O496=Games!I496, Games!B496, IF(Calc!P496=Games!I496, Games!C496, ""))</f>
        <v>NYY</v>
      </c>
      <c r="I496" s="21">
        <f>MAX(Calc!O496:P496)</f>
        <v>0.60133609543883049</v>
      </c>
      <c r="J496" s="22">
        <f t="shared" si="28"/>
        <v>-150.83785829588786</v>
      </c>
      <c r="K496" s="23">
        <f t="shared" si="29"/>
        <v>0.66296353667285002</v>
      </c>
      <c r="L496" s="25"/>
      <c r="M496" s="25"/>
      <c r="N496" t="str">
        <f t="shared" si="30"/>
        <v/>
      </c>
      <c r="O496" s="24" t="str">
        <f t="shared" si="31"/>
        <v/>
      </c>
    </row>
    <row r="497" spans="1:15" x14ac:dyDescent="0.45">
      <c r="A497" s="20" t="str">
        <f>Calc!A497</f>
        <v>2024-05-04</v>
      </c>
      <c r="B497" t="str">
        <f>Calc!B497</f>
        <v>MIN</v>
      </c>
      <c r="C497" t="str">
        <f>Calc!C497</f>
        <v>BOS</v>
      </c>
      <c r="D497" s="25"/>
      <c r="E497" s="25"/>
      <c r="F497">
        <f>Calc!M497</f>
        <v>1529.2726034226744</v>
      </c>
      <c r="G497">
        <f>Calc!N497</f>
        <v>1518.233689676287</v>
      </c>
      <c r="H497" t="str">
        <f>IF(Calc!O497=Games!I497, Games!B497, IF(Calc!P497=Games!I497, Games!C497, ""))</f>
        <v>MIN</v>
      </c>
      <c r="I497" s="21">
        <f>MAX(Calc!O497:P497)</f>
        <v>0.57951729398752017</v>
      </c>
      <c r="J497" s="22">
        <f t="shared" si="28"/>
        <v>-137.82190936773515</v>
      </c>
      <c r="K497" s="23">
        <f t="shared" si="29"/>
        <v>0.72557404304406292</v>
      </c>
      <c r="L497" s="25"/>
      <c r="M497" s="25"/>
      <c r="N497" t="str">
        <f t="shared" si="30"/>
        <v/>
      </c>
      <c r="O497" s="24" t="str">
        <f t="shared" si="31"/>
        <v/>
      </c>
    </row>
    <row r="498" spans="1:15" x14ac:dyDescent="0.45">
      <c r="A498" s="20" t="str">
        <f>Calc!A498</f>
        <v>2024-05-04</v>
      </c>
      <c r="B498" t="str">
        <f>Calc!B498</f>
        <v>STL</v>
      </c>
      <c r="C498" t="str">
        <f>Calc!C498</f>
        <v>CHW</v>
      </c>
      <c r="D498" s="25"/>
      <c r="E498" s="25"/>
      <c r="F498">
        <f>Calc!M498</f>
        <v>1510.540426333587</v>
      </c>
      <c r="G498">
        <f>Calc!N498</f>
        <v>1425.4820043556863</v>
      </c>
      <c r="H498" t="str">
        <f>IF(Calc!O498=Games!I498, Games!B498, IF(Calc!P498=Games!I498, Games!C498, ""))</f>
        <v>STL</v>
      </c>
      <c r="I498" s="21">
        <f>MAX(Calc!O498:P498)</f>
        <v>0.65660595964121149</v>
      </c>
      <c r="J498" s="22">
        <f t="shared" si="28"/>
        <v>-191.21064505230476</v>
      </c>
      <c r="K498" s="23">
        <f t="shared" si="29"/>
        <v>0.52298343521954793</v>
      </c>
      <c r="L498" s="25"/>
      <c r="M498" s="25"/>
      <c r="N498" t="str">
        <f t="shared" si="30"/>
        <v/>
      </c>
      <c r="O498" s="24" t="str">
        <f t="shared" si="31"/>
        <v/>
      </c>
    </row>
    <row r="499" spans="1:15" x14ac:dyDescent="0.45">
      <c r="A499" s="20" t="str">
        <f>Calc!A499</f>
        <v>2024-05-04</v>
      </c>
      <c r="B499" t="str">
        <f>Calc!B499</f>
        <v>CHC</v>
      </c>
      <c r="C499" t="str">
        <f>Calc!C499</f>
        <v>MIL</v>
      </c>
      <c r="D499" s="25"/>
      <c r="E499" s="25"/>
      <c r="F499">
        <f>Calc!M499</f>
        <v>1529.9566441509314</v>
      </c>
      <c r="G499">
        <f>Calc!N499</f>
        <v>1527.5334034496079</v>
      </c>
      <c r="H499" t="str">
        <f>IF(Calc!O499=Games!I499, Games!B499, IF(Calc!P499=Games!I499, Games!C499, ""))</f>
        <v>CHC</v>
      </c>
      <c r="I499" s="21">
        <f>MAX(Calc!O499:P499)</f>
        <v>0.52578026078115125</v>
      </c>
      <c r="J499" s="22">
        <f t="shared" si="28"/>
        <v>-110.87270674291938</v>
      </c>
      <c r="K499" s="23">
        <f t="shared" si="29"/>
        <v>0.90193522768295054</v>
      </c>
      <c r="L499" s="25"/>
      <c r="M499" s="25"/>
      <c r="N499" t="str">
        <f t="shared" si="30"/>
        <v/>
      </c>
      <c r="O499" s="24" t="str">
        <f t="shared" si="31"/>
        <v/>
      </c>
    </row>
    <row r="500" spans="1:15" x14ac:dyDescent="0.45">
      <c r="A500" s="20" t="str">
        <f>Calc!A500</f>
        <v>2024-05-04</v>
      </c>
      <c r="B500" t="str">
        <f>Calc!B500</f>
        <v>PIT</v>
      </c>
      <c r="C500" t="str">
        <f>Calc!C500</f>
        <v>COL</v>
      </c>
      <c r="D500" s="25"/>
      <c r="E500" s="25"/>
      <c r="F500">
        <f>Calc!M500</f>
        <v>1464.4120897083565</v>
      </c>
      <c r="G500">
        <f>Calc!N500</f>
        <v>1405.4006829938121</v>
      </c>
      <c r="H500" t="str">
        <f>IF(Calc!O500=Games!I500, Games!B500, IF(Calc!P500=Games!I500, Games!C500, ""))</f>
        <v>PIT</v>
      </c>
      <c r="I500" s="21">
        <f>MAX(Calc!O500:P500)</f>
        <v>0.61310241712600289</v>
      </c>
      <c r="J500" s="22">
        <f t="shared" si="28"/>
        <v>-158.46633431299441</v>
      </c>
      <c r="K500" s="23">
        <f t="shared" si="29"/>
        <v>0.63104886241947922</v>
      </c>
      <c r="L500" s="25"/>
      <c r="M500" s="25"/>
      <c r="N500" t="str">
        <f t="shared" si="30"/>
        <v/>
      </c>
      <c r="O500" s="24" t="str">
        <f t="shared" si="31"/>
        <v/>
      </c>
    </row>
    <row r="501" spans="1:15" x14ac:dyDescent="0.45">
      <c r="A501" s="20" t="str">
        <f>Calc!A501</f>
        <v>2024-05-04</v>
      </c>
      <c r="B501" t="str">
        <f>Calc!B501</f>
        <v>WAS</v>
      </c>
      <c r="C501" t="str">
        <f>Calc!C501</f>
        <v>TOR</v>
      </c>
      <c r="D501" s="25"/>
      <c r="E501" s="25"/>
      <c r="F501">
        <f>Calc!M501</f>
        <v>1419.5380932200808</v>
      </c>
      <c r="G501">
        <f>Calc!N501</f>
        <v>1549.5770225833428</v>
      </c>
      <c r="H501" t="str">
        <f>IF(Calc!O501=Games!I501, Games!B501, IF(Calc!P501=Games!I501, Games!C501, ""))</f>
        <v>TOR</v>
      </c>
      <c r="I501" s="21">
        <f>MAX(Calc!O501:P501)</f>
        <v>0.70267529994218292</v>
      </c>
      <c r="J501" s="22">
        <f t="shared" si="28"/>
        <v>-236.33263560193362</v>
      </c>
      <c r="K501" s="23">
        <f t="shared" si="29"/>
        <v>0.42313241988480504</v>
      </c>
      <c r="L501" s="25"/>
      <c r="M501" s="25"/>
      <c r="N501" t="str">
        <f t="shared" si="30"/>
        <v/>
      </c>
      <c r="O501" s="24" t="str">
        <f t="shared" si="31"/>
        <v/>
      </c>
    </row>
    <row r="502" spans="1:15" x14ac:dyDescent="0.45">
      <c r="A502" s="20" t="str">
        <f>Calc!A502</f>
        <v>2024-05-04</v>
      </c>
      <c r="B502" t="str">
        <f>Calc!B502</f>
        <v>OAK</v>
      </c>
      <c r="C502" t="str">
        <f>Calc!C502</f>
        <v>MIA</v>
      </c>
      <c r="D502" s="25"/>
      <c r="E502" s="25"/>
      <c r="F502">
        <f>Calc!M502</f>
        <v>1410.609331202211</v>
      </c>
      <c r="G502">
        <f>Calc!N502</f>
        <v>1484.370768699393</v>
      </c>
      <c r="H502" t="str">
        <f>IF(Calc!O502=Games!I502, Games!B502, IF(Calc!P502=Games!I502, Games!C502, ""))</f>
        <v>MIA</v>
      </c>
      <c r="I502" s="21">
        <f>MAX(Calc!O502:P502)</f>
        <v>0.60147906092768966</v>
      </c>
      <c r="J502" s="22">
        <f t="shared" si="28"/>
        <v>-150.92784392404366</v>
      </c>
      <c r="K502" s="23">
        <f t="shared" si="29"/>
        <v>0.66256826706095573</v>
      </c>
      <c r="L502" s="25"/>
      <c r="M502" s="25"/>
      <c r="N502" t="str">
        <f t="shared" si="30"/>
        <v/>
      </c>
      <c r="O502" s="24" t="str">
        <f t="shared" si="31"/>
        <v/>
      </c>
    </row>
    <row r="503" spans="1:15" x14ac:dyDescent="0.45">
      <c r="A503" s="20" t="str">
        <f>Calc!A503</f>
        <v>2024-05-04</v>
      </c>
      <c r="B503" t="str">
        <f>Calc!B503</f>
        <v>PHI</v>
      </c>
      <c r="C503" t="str">
        <f>Calc!C503</f>
        <v>SFG</v>
      </c>
      <c r="D503" s="25"/>
      <c r="E503" s="25"/>
      <c r="F503">
        <f>Calc!M503</f>
        <v>1516.0751994709906</v>
      </c>
      <c r="G503">
        <f>Calc!N503</f>
        <v>1491.6063482058917</v>
      </c>
      <c r="H503" t="str">
        <f>IF(Calc!O503=Games!I503, Games!B503, IF(Calc!P503=Games!I503, Games!C503, ""))</f>
        <v>PHI</v>
      </c>
      <c r="I503" s="21">
        <f>MAX(Calc!O503:P503)</f>
        <v>0.57752828498536402</v>
      </c>
      <c r="J503" s="22">
        <f t="shared" si="28"/>
        <v>-136.70223696877702</v>
      </c>
      <c r="K503" s="23">
        <f t="shared" si="29"/>
        <v>0.73151692479502106</v>
      </c>
      <c r="L503" s="25"/>
      <c r="M503" s="25"/>
      <c r="N503" t="str">
        <f t="shared" si="30"/>
        <v/>
      </c>
      <c r="O503" s="24" t="str">
        <f t="shared" si="31"/>
        <v/>
      </c>
    </row>
    <row r="504" spans="1:15" x14ac:dyDescent="0.45">
      <c r="A504" s="20" t="str">
        <f>Calc!A504</f>
        <v>2024-05-04</v>
      </c>
      <c r="B504" t="str">
        <f>Calc!B504</f>
        <v>CLE</v>
      </c>
      <c r="C504" t="str">
        <f>Calc!C504</f>
        <v>LAA</v>
      </c>
      <c r="D504" s="25"/>
      <c r="E504" s="25"/>
      <c r="F504">
        <f>Calc!M504</f>
        <v>1503.8938502056101</v>
      </c>
      <c r="G504">
        <f>Calc!N504</f>
        <v>1486.8682858001625</v>
      </c>
      <c r="H504" t="str">
        <f>IF(Calc!O504=Games!I504, Games!B504, IF(Calc!P504=Games!I504, Games!C504, ""))</f>
        <v>CLE</v>
      </c>
      <c r="I504" s="21">
        <f>MAX(Calc!O504:P504)</f>
        <v>0.54829168699461239</v>
      </c>
      <c r="J504" s="22">
        <f t="shared" si="28"/>
        <v>-121.38180131036748</v>
      </c>
      <c r="K504" s="23">
        <f t="shared" si="29"/>
        <v>0.82384672924983837</v>
      </c>
      <c r="L504" s="25"/>
      <c r="M504" s="25"/>
      <c r="N504" t="str">
        <f t="shared" si="30"/>
        <v/>
      </c>
      <c r="O504" s="24" t="str">
        <f t="shared" si="31"/>
        <v/>
      </c>
    </row>
    <row r="505" spans="1:15" x14ac:dyDescent="0.45">
      <c r="A505" s="20" t="str">
        <f>Calc!A505</f>
        <v>2024-05-04</v>
      </c>
      <c r="B505" t="str">
        <f>Calc!B505</f>
        <v>CIN</v>
      </c>
      <c r="C505" t="str">
        <f>Calc!C505</f>
        <v>BAL</v>
      </c>
      <c r="D505" s="25"/>
      <c r="E505" s="25"/>
      <c r="F505">
        <f>Calc!M505</f>
        <v>1493.1662146218293</v>
      </c>
      <c r="G505">
        <f>Calc!N505</f>
        <v>1539.0873746407135</v>
      </c>
      <c r="H505" t="str">
        <f>IF(Calc!O505=Games!I505, Games!B505, IF(Calc!P505=Games!I505, Games!C505, ""))</f>
        <v>BAL</v>
      </c>
      <c r="I505" s="21">
        <f>MAX(Calc!O505:P505)</f>
        <v>0.57264815020132687</v>
      </c>
      <c r="J505" s="22">
        <f t="shared" si="28"/>
        <v>-133.99922112683103</v>
      </c>
      <c r="K505" s="23">
        <f t="shared" si="29"/>
        <v>0.74627299441800066</v>
      </c>
      <c r="L505" s="25"/>
      <c r="M505" s="25"/>
      <c r="N505" t="str">
        <f t="shared" si="30"/>
        <v/>
      </c>
      <c r="O505" s="24" t="str">
        <f t="shared" si="31"/>
        <v/>
      </c>
    </row>
    <row r="506" spans="1:15" x14ac:dyDescent="0.45">
      <c r="A506" s="20" t="str">
        <f>Calc!A506</f>
        <v>2024-05-04</v>
      </c>
      <c r="B506" t="str">
        <f>Calc!B506</f>
        <v>KCR</v>
      </c>
      <c r="C506" t="str">
        <f>Calc!C506</f>
        <v>TEX</v>
      </c>
      <c r="D506" s="25"/>
      <c r="E506" s="25"/>
      <c r="F506">
        <f>Calc!M506</f>
        <v>1459.3647323881944</v>
      </c>
      <c r="G506">
        <f>Calc!N506</f>
        <v>1534.4506247578865</v>
      </c>
      <c r="H506" t="str">
        <f>IF(Calc!O506=Games!I506, Games!B506, IF(Calc!P506=Games!I506, Games!C506, ""))</f>
        <v>TEX</v>
      </c>
      <c r="I506" s="21">
        <f>MAX(Calc!O506:P506)</f>
        <v>0.5113645186269431</v>
      </c>
      <c r="J506" s="22">
        <f t="shared" si="28"/>
        <v>-104.6515323017514</v>
      </c>
      <c r="K506" s="23">
        <f t="shared" si="29"/>
        <v>0.95555218161221755</v>
      </c>
      <c r="L506" s="25"/>
      <c r="M506" s="25"/>
      <c r="N506" t="str">
        <f t="shared" si="30"/>
        <v/>
      </c>
      <c r="O506" s="24" t="str">
        <f t="shared" si="31"/>
        <v/>
      </c>
    </row>
    <row r="507" spans="1:15" x14ac:dyDescent="0.45">
      <c r="A507" s="20" t="str">
        <f>Calc!A507</f>
        <v>2024-05-04</v>
      </c>
      <c r="B507" t="str">
        <f>Calc!B507</f>
        <v>HOU</v>
      </c>
      <c r="C507" t="str">
        <f>Calc!C507</f>
        <v>SEA</v>
      </c>
      <c r="D507" s="25"/>
      <c r="E507" s="25"/>
      <c r="F507">
        <f>Calc!M507</f>
        <v>1535.1961987191132</v>
      </c>
      <c r="G507">
        <f>Calc!N507</f>
        <v>1521.2700100017432</v>
      </c>
      <c r="H507" t="str">
        <f>IF(Calc!O507=Games!I507, Games!B507, IF(Calc!P507=Games!I507, Games!C507, ""))</f>
        <v>SEA</v>
      </c>
      <c r="I507" s="21">
        <f>MAX(Calc!O507:P507)</f>
        <v>0.50037749282130328</v>
      </c>
      <c r="J507" s="22">
        <f t="shared" si="28"/>
        <v>-100.15111121531932</v>
      </c>
      <c r="K507" s="23">
        <f t="shared" si="29"/>
        <v>0.99849116786138858</v>
      </c>
      <c r="L507" s="25"/>
      <c r="M507" s="25"/>
      <c r="N507" t="str">
        <f t="shared" si="30"/>
        <v/>
      </c>
      <c r="O507" s="24" t="str">
        <f t="shared" si="31"/>
        <v/>
      </c>
    </row>
    <row r="508" spans="1:15" x14ac:dyDescent="0.45">
      <c r="A508" s="20" t="str">
        <f>Calc!A508</f>
        <v>2024-05-04</v>
      </c>
      <c r="B508" t="str">
        <f>Calc!B508</f>
        <v>TBR</v>
      </c>
      <c r="C508" t="str">
        <f>Calc!C508</f>
        <v>NYM</v>
      </c>
      <c r="D508" s="25"/>
      <c r="E508" s="25"/>
      <c r="F508">
        <f>Calc!M508</f>
        <v>1528.0229512954211</v>
      </c>
      <c r="G508">
        <f>Calc!N508</f>
        <v>1510.288270753422</v>
      </c>
      <c r="H508" t="str">
        <f>IF(Calc!O508=Games!I508, Games!B508, IF(Calc!P508=Games!I508, Games!C508, ""))</f>
        <v>TBR</v>
      </c>
      <c r="I508" s="21">
        <f>MAX(Calc!O508:P508)</f>
        <v>0.58766227570245311</v>
      </c>
      <c r="J508" s="22">
        <f t="shared" si="28"/>
        <v>-142.51964859717523</v>
      </c>
      <c r="K508" s="23">
        <f t="shared" si="29"/>
        <v>0.70165763797695768</v>
      </c>
      <c r="L508" s="25"/>
      <c r="M508" s="25"/>
      <c r="N508" t="str">
        <f t="shared" si="30"/>
        <v/>
      </c>
      <c r="O508" s="24" t="str">
        <f t="shared" si="31"/>
        <v/>
      </c>
    </row>
    <row r="509" spans="1:15" x14ac:dyDescent="0.45">
      <c r="A509" s="20" t="str">
        <f>Calc!A509</f>
        <v>2024-05-04</v>
      </c>
      <c r="B509" t="str">
        <f>Calc!B509</f>
        <v>ARI</v>
      </c>
      <c r="C509" t="str">
        <f>Calc!C509</f>
        <v>SDP</v>
      </c>
      <c r="D509" s="25"/>
      <c r="E509" s="25"/>
      <c r="F509">
        <f>Calc!M509</f>
        <v>1516.9891876380354</v>
      </c>
      <c r="G509">
        <f>Calc!N509</f>
        <v>1514.2912987524817</v>
      </c>
      <c r="H509" t="str">
        <f>IF(Calc!O509=Games!I509, Games!B509, IF(Calc!P509=Games!I509, Games!C509, ""))</f>
        <v>ARI</v>
      </c>
      <c r="I509" s="21">
        <f>MAX(Calc!O509:P509)</f>
        <v>0.52919895186805888</v>
      </c>
      <c r="J509" s="22">
        <f t="shared" si="28"/>
        <v>-112.40394514154774</v>
      </c>
      <c r="K509" s="23">
        <f t="shared" si="29"/>
        <v>0.88964848941976427</v>
      </c>
      <c r="L509" s="25"/>
      <c r="M509" s="25"/>
      <c r="N509" t="str">
        <f t="shared" si="30"/>
        <v/>
      </c>
      <c r="O509" s="24" t="str">
        <f t="shared" si="31"/>
        <v/>
      </c>
    </row>
    <row r="510" spans="1:15" x14ac:dyDescent="0.45">
      <c r="A510" s="20" t="str">
        <f>Calc!A510</f>
        <v>2024-05-04</v>
      </c>
      <c r="B510" t="str">
        <f>Calc!B510</f>
        <v>LAD</v>
      </c>
      <c r="C510" t="str">
        <f>Calc!C510</f>
        <v>ATL</v>
      </c>
      <c r="D510" s="25"/>
      <c r="E510" s="25"/>
      <c r="F510">
        <f>Calc!M510</f>
        <v>1596.6514930600529</v>
      </c>
      <c r="G510">
        <f>Calc!N510</f>
        <v>1588.8399964445969</v>
      </c>
      <c r="H510" t="str">
        <f>IF(Calc!O510=Games!I510, Games!B510, IF(Calc!P510=Games!I510, Games!C510, ""))</f>
        <v>LAD</v>
      </c>
      <c r="I510" s="21">
        <f>MAX(Calc!O510:P510)</f>
        <v>0.53256676767681299</v>
      </c>
      <c r="J510" s="22">
        <f t="shared" si="28"/>
        <v>-113.93429710376094</v>
      </c>
      <c r="K510" s="23">
        <f t="shared" si="29"/>
        <v>0.87769883645246116</v>
      </c>
      <c r="L510" s="25"/>
      <c r="M510" s="25"/>
      <c r="N510" t="str">
        <f t="shared" si="30"/>
        <v/>
      </c>
      <c r="O510" s="24" t="str">
        <f t="shared" si="31"/>
        <v/>
      </c>
    </row>
    <row r="511" spans="1:15" x14ac:dyDescent="0.45">
      <c r="A511" s="20" t="str">
        <f>Calc!A511</f>
        <v>2024-05-05</v>
      </c>
      <c r="B511" t="str">
        <f>Calc!B511</f>
        <v>PIT</v>
      </c>
      <c r="C511" t="str">
        <f>Calc!C511</f>
        <v>COL</v>
      </c>
      <c r="D511" s="25"/>
      <c r="E511" s="25"/>
      <c r="F511">
        <f>Calc!M511</f>
        <v>1464.4120897083565</v>
      </c>
      <c r="G511">
        <f>Calc!N511</f>
        <v>1405.4006829938121</v>
      </c>
      <c r="H511" t="str">
        <f>IF(Calc!O511=Games!I511, Games!B511, IF(Calc!P511=Games!I511, Games!C511, ""))</f>
        <v>PIT</v>
      </c>
      <c r="I511" s="21">
        <f>MAX(Calc!O511:P511)</f>
        <v>0.61310241712600289</v>
      </c>
      <c r="J511" s="22">
        <f t="shared" si="28"/>
        <v>-158.46633431299441</v>
      </c>
      <c r="K511" s="23">
        <f t="shared" si="29"/>
        <v>0.63104886241947922</v>
      </c>
      <c r="L511" s="25"/>
      <c r="M511" s="25"/>
      <c r="N511" t="str">
        <f t="shared" si="30"/>
        <v/>
      </c>
      <c r="O511" s="24" t="str">
        <f t="shared" si="31"/>
        <v/>
      </c>
    </row>
    <row r="512" spans="1:15" x14ac:dyDescent="0.45">
      <c r="A512" s="20" t="str">
        <f>Calc!A512</f>
        <v>2024-05-05</v>
      </c>
      <c r="B512" t="str">
        <f>Calc!B512</f>
        <v>WAS</v>
      </c>
      <c r="C512" t="str">
        <f>Calc!C512</f>
        <v>TOR</v>
      </c>
      <c r="D512" s="25"/>
      <c r="E512" s="25"/>
      <c r="F512">
        <f>Calc!M512</f>
        <v>1419.5380932200808</v>
      </c>
      <c r="G512">
        <f>Calc!N512</f>
        <v>1549.5770225833428</v>
      </c>
      <c r="H512" t="str">
        <f>IF(Calc!O512=Games!I512, Games!B512, IF(Calc!P512=Games!I512, Games!C512, ""))</f>
        <v>TOR</v>
      </c>
      <c r="I512" s="21">
        <f>MAX(Calc!O512:P512)</f>
        <v>0.70267529994218292</v>
      </c>
      <c r="J512" s="22">
        <f t="shared" si="28"/>
        <v>-236.33263560193362</v>
      </c>
      <c r="K512" s="23">
        <f t="shared" si="29"/>
        <v>0.42313241988480504</v>
      </c>
      <c r="L512" s="25"/>
      <c r="M512" s="25"/>
      <c r="N512" t="str">
        <f t="shared" si="30"/>
        <v/>
      </c>
      <c r="O512" s="24" t="str">
        <f t="shared" si="31"/>
        <v/>
      </c>
    </row>
    <row r="513" spans="1:15" x14ac:dyDescent="0.45">
      <c r="A513" s="20" t="str">
        <f>Calc!A513</f>
        <v>2024-05-05</v>
      </c>
      <c r="B513" t="str">
        <f>Calc!B513</f>
        <v>NYY</v>
      </c>
      <c r="C513" t="str">
        <f>Calc!C513</f>
        <v>DET</v>
      </c>
      <c r="D513" s="25"/>
      <c r="E513" s="25"/>
      <c r="F513">
        <f>Calc!M513</f>
        <v>1533.7203518335739</v>
      </c>
      <c r="G513">
        <f>Calc!N513</f>
        <v>1495.7868779460348</v>
      </c>
      <c r="H513" t="str">
        <f>IF(Calc!O513=Games!I513, Games!B513, IF(Calc!P513=Games!I513, Games!C513, ""))</f>
        <v>NYY</v>
      </c>
      <c r="I513" s="21">
        <f>MAX(Calc!O513:P513)</f>
        <v>0.60133609543883049</v>
      </c>
      <c r="J513" s="22">
        <f t="shared" si="28"/>
        <v>-150.83785829588786</v>
      </c>
      <c r="K513" s="23">
        <f t="shared" si="29"/>
        <v>0.66296353667285002</v>
      </c>
      <c r="L513" s="25"/>
      <c r="M513" s="25"/>
      <c r="N513" t="str">
        <f t="shared" si="30"/>
        <v/>
      </c>
      <c r="O513" s="24" t="str">
        <f t="shared" si="31"/>
        <v/>
      </c>
    </row>
    <row r="514" spans="1:15" x14ac:dyDescent="0.45">
      <c r="A514" s="20" t="str">
        <f>Calc!A514</f>
        <v>2024-05-05</v>
      </c>
      <c r="B514" t="str">
        <f>Calc!B514</f>
        <v>CLE</v>
      </c>
      <c r="C514" t="str">
        <f>Calc!C514</f>
        <v>LAA</v>
      </c>
      <c r="D514" s="25"/>
      <c r="E514" s="25"/>
      <c r="F514">
        <f>Calc!M514</f>
        <v>1503.8938502056101</v>
      </c>
      <c r="G514">
        <f>Calc!N514</f>
        <v>1486.8682858001625</v>
      </c>
      <c r="H514" t="str">
        <f>IF(Calc!O514=Games!I514, Games!B514, IF(Calc!P514=Games!I514, Games!C514, ""))</f>
        <v>CLE</v>
      </c>
      <c r="I514" s="21">
        <f>MAX(Calc!O514:P514)</f>
        <v>0.54829168699461239</v>
      </c>
      <c r="J514" s="22">
        <f t="shared" si="28"/>
        <v>-121.38180131036748</v>
      </c>
      <c r="K514" s="23">
        <f t="shared" si="29"/>
        <v>0.82384672924983837</v>
      </c>
      <c r="L514" s="25"/>
      <c r="M514" s="25"/>
      <c r="N514" t="str">
        <f t="shared" si="30"/>
        <v/>
      </c>
      <c r="O514" s="24" t="str">
        <f t="shared" si="31"/>
        <v/>
      </c>
    </row>
    <row r="515" spans="1:15" x14ac:dyDescent="0.45">
      <c r="A515" s="20" t="str">
        <f>Calc!A515</f>
        <v>2024-05-05</v>
      </c>
      <c r="B515" t="str">
        <f>Calc!B515</f>
        <v>TBR</v>
      </c>
      <c r="C515" t="str">
        <f>Calc!C515</f>
        <v>NYM</v>
      </c>
      <c r="D515" s="25"/>
      <c r="E515" s="25"/>
      <c r="F515">
        <f>Calc!M515</f>
        <v>1528.0229512954211</v>
      </c>
      <c r="G515">
        <f>Calc!N515</f>
        <v>1510.288270753422</v>
      </c>
      <c r="H515" t="str">
        <f>IF(Calc!O515=Games!I515, Games!B515, IF(Calc!P515=Games!I515, Games!C515, ""))</f>
        <v>TBR</v>
      </c>
      <c r="I515" s="21">
        <f>MAX(Calc!O515:P515)</f>
        <v>0.58766227570245311</v>
      </c>
      <c r="J515" s="22">
        <f t="shared" ref="J515:J578" si="32">IF(I515&lt;0.5, "",-1*((I515*100)/(1-((I515*100)/100))))</f>
        <v>-142.51964859717523</v>
      </c>
      <c r="K515" s="23">
        <f t="shared" ref="K515:K578" si="33">IF(J515&gt;0, "",1/(J515/-100))</f>
        <v>0.70165763797695768</v>
      </c>
      <c r="L515" s="25"/>
      <c r="M515" s="25"/>
      <c r="N515" t="str">
        <f t="shared" ref="N515:N578" si="34">IF(L515&gt;M515, B515, IF(M515&gt;L515, C515, ""))</f>
        <v/>
      </c>
      <c r="O515" s="24" t="str">
        <f t="shared" ref="O515:O578" si="35">IF(ISBLANK(L515), "", IF(H515=N515, "W", "L"))</f>
        <v/>
      </c>
    </row>
    <row r="516" spans="1:15" x14ac:dyDescent="0.45">
      <c r="A516" s="20" t="str">
        <f>Calc!A516</f>
        <v>2024-05-05</v>
      </c>
      <c r="B516" t="str">
        <f>Calc!B516</f>
        <v>HOU</v>
      </c>
      <c r="C516" t="str">
        <f>Calc!C516</f>
        <v>SEA</v>
      </c>
      <c r="D516" s="25"/>
      <c r="E516" s="25"/>
      <c r="F516">
        <f>Calc!M516</f>
        <v>1535.1961987191132</v>
      </c>
      <c r="G516">
        <f>Calc!N516</f>
        <v>1521.2700100017432</v>
      </c>
      <c r="H516" t="str">
        <f>IF(Calc!O516=Games!I516, Games!B516, IF(Calc!P516=Games!I516, Games!C516, ""))</f>
        <v>SEA</v>
      </c>
      <c r="I516" s="21">
        <f>MAX(Calc!O516:P516)</f>
        <v>0.50037749282130328</v>
      </c>
      <c r="J516" s="22">
        <f t="shared" si="32"/>
        <v>-100.15111121531932</v>
      </c>
      <c r="K516" s="23">
        <f t="shared" si="33"/>
        <v>0.99849116786138858</v>
      </c>
      <c r="L516" s="25"/>
      <c r="M516" s="25"/>
      <c r="N516" t="str">
        <f t="shared" si="34"/>
        <v/>
      </c>
      <c r="O516" s="24" t="str">
        <f t="shared" si="35"/>
        <v/>
      </c>
    </row>
    <row r="517" spans="1:15" x14ac:dyDescent="0.45">
      <c r="A517" s="20" t="str">
        <f>Calc!A517</f>
        <v>2024-05-05</v>
      </c>
      <c r="B517" t="str">
        <f>Calc!B517</f>
        <v>KCR</v>
      </c>
      <c r="C517" t="str">
        <f>Calc!C517</f>
        <v>TEX</v>
      </c>
      <c r="D517" s="25"/>
      <c r="E517" s="25"/>
      <c r="F517">
        <f>Calc!M517</f>
        <v>1459.3647323881944</v>
      </c>
      <c r="G517">
        <f>Calc!N517</f>
        <v>1534.4506247578865</v>
      </c>
      <c r="H517" t="str">
        <f>IF(Calc!O517=Games!I517, Games!B517, IF(Calc!P517=Games!I517, Games!C517, ""))</f>
        <v>TEX</v>
      </c>
      <c r="I517" s="21">
        <f>MAX(Calc!O517:P517)</f>
        <v>0.5113645186269431</v>
      </c>
      <c r="J517" s="22">
        <f t="shared" si="32"/>
        <v>-104.6515323017514</v>
      </c>
      <c r="K517" s="23">
        <f t="shared" si="33"/>
        <v>0.95555218161221755</v>
      </c>
      <c r="L517" s="25"/>
      <c r="M517" s="25"/>
      <c r="N517" t="str">
        <f t="shared" si="34"/>
        <v/>
      </c>
      <c r="O517" s="24" t="str">
        <f t="shared" si="35"/>
        <v/>
      </c>
    </row>
    <row r="518" spans="1:15" x14ac:dyDescent="0.45">
      <c r="A518" s="20" t="str">
        <f>Calc!A518</f>
        <v>2024-05-05</v>
      </c>
      <c r="B518" t="str">
        <f>Calc!B518</f>
        <v>MIN</v>
      </c>
      <c r="C518" t="str">
        <f>Calc!C518</f>
        <v>BOS</v>
      </c>
      <c r="D518" s="25"/>
      <c r="E518" s="25"/>
      <c r="F518">
        <f>Calc!M518</f>
        <v>1529.2726034226744</v>
      </c>
      <c r="G518">
        <f>Calc!N518</f>
        <v>1518.233689676287</v>
      </c>
      <c r="H518" t="str">
        <f>IF(Calc!O518=Games!I518, Games!B518, IF(Calc!P518=Games!I518, Games!C518, ""))</f>
        <v>MIN</v>
      </c>
      <c r="I518" s="21">
        <f>MAX(Calc!O518:P518)</f>
        <v>0.57951729398752017</v>
      </c>
      <c r="J518" s="22">
        <f t="shared" si="32"/>
        <v>-137.82190936773515</v>
      </c>
      <c r="K518" s="23">
        <f t="shared" si="33"/>
        <v>0.72557404304406292</v>
      </c>
      <c r="L518" s="25"/>
      <c r="M518" s="25"/>
      <c r="N518" t="str">
        <f t="shared" si="34"/>
        <v/>
      </c>
      <c r="O518" s="24" t="str">
        <f t="shared" si="35"/>
        <v/>
      </c>
    </row>
    <row r="519" spans="1:15" x14ac:dyDescent="0.45">
      <c r="A519" s="20" t="str">
        <f>Calc!A519</f>
        <v>2024-05-05</v>
      </c>
      <c r="B519" t="str">
        <f>Calc!B519</f>
        <v>STL</v>
      </c>
      <c r="C519" t="str">
        <f>Calc!C519</f>
        <v>CHW</v>
      </c>
      <c r="D519" s="25"/>
      <c r="E519" s="25"/>
      <c r="F519">
        <f>Calc!M519</f>
        <v>1510.540426333587</v>
      </c>
      <c r="G519">
        <f>Calc!N519</f>
        <v>1425.4820043556863</v>
      </c>
      <c r="H519" t="str">
        <f>IF(Calc!O519=Games!I519, Games!B519, IF(Calc!P519=Games!I519, Games!C519, ""))</f>
        <v>STL</v>
      </c>
      <c r="I519" s="21">
        <f>MAX(Calc!O519:P519)</f>
        <v>0.65660595964121149</v>
      </c>
      <c r="J519" s="22">
        <f t="shared" si="32"/>
        <v>-191.21064505230476</v>
      </c>
      <c r="K519" s="23">
        <f t="shared" si="33"/>
        <v>0.52298343521954793</v>
      </c>
      <c r="L519" s="25"/>
      <c r="M519" s="25"/>
      <c r="N519" t="str">
        <f t="shared" si="34"/>
        <v/>
      </c>
      <c r="O519" s="24" t="str">
        <f t="shared" si="35"/>
        <v/>
      </c>
    </row>
    <row r="520" spans="1:15" x14ac:dyDescent="0.45">
      <c r="A520" s="20" t="str">
        <f>Calc!A520</f>
        <v>2024-05-05</v>
      </c>
      <c r="B520" t="str">
        <f>Calc!B520</f>
        <v>CHC</v>
      </c>
      <c r="C520" t="str">
        <f>Calc!C520</f>
        <v>MIL</v>
      </c>
      <c r="D520" s="25"/>
      <c r="E520" s="25"/>
      <c r="F520">
        <f>Calc!M520</f>
        <v>1529.9566441509314</v>
      </c>
      <c r="G520">
        <f>Calc!N520</f>
        <v>1527.5334034496079</v>
      </c>
      <c r="H520" t="str">
        <f>IF(Calc!O520=Games!I520, Games!B520, IF(Calc!P520=Games!I520, Games!C520, ""))</f>
        <v>CHC</v>
      </c>
      <c r="I520" s="21">
        <f>MAX(Calc!O520:P520)</f>
        <v>0.52578026078115125</v>
      </c>
      <c r="J520" s="22">
        <f t="shared" si="32"/>
        <v>-110.87270674291938</v>
      </c>
      <c r="K520" s="23">
        <f t="shared" si="33"/>
        <v>0.90193522768295054</v>
      </c>
      <c r="L520" s="25"/>
      <c r="M520" s="25"/>
      <c r="N520" t="str">
        <f t="shared" si="34"/>
        <v/>
      </c>
      <c r="O520" s="24" t="str">
        <f t="shared" si="35"/>
        <v/>
      </c>
    </row>
    <row r="521" spans="1:15" x14ac:dyDescent="0.45">
      <c r="A521" s="20" t="str">
        <f>Calc!A521</f>
        <v>2024-05-05</v>
      </c>
      <c r="B521" t="str">
        <f>Calc!B521</f>
        <v>OAK</v>
      </c>
      <c r="C521" t="str">
        <f>Calc!C521</f>
        <v>MIA</v>
      </c>
      <c r="D521" s="25"/>
      <c r="E521" s="25"/>
      <c r="F521">
        <f>Calc!M521</f>
        <v>1410.609331202211</v>
      </c>
      <c r="G521">
        <f>Calc!N521</f>
        <v>1484.370768699393</v>
      </c>
      <c r="H521" t="str">
        <f>IF(Calc!O521=Games!I521, Games!B521, IF(Calc!P521=Games!I521, Games!C521, ""))</f>
        <v>MIA</v>
      </c>
      <c r="I521" s="21">
        <f>MAX(Calc!O521:P521)</f>
        <v>0.60147906092768966</v>
      </c>
      <c r="J521" s="22">
        <f t="shared" si="32"/>
        <v>-150.92784392404366</v>
      </c>
      <c r="K521" s="23">
        <f t="shared" si="33"/>
        <v>0.66256826706095573</v>
      </c>
      <c r="L521" s="25"/>
      <c r="M521" s="25"/>
      <c r="N521" t="str">
        <f t="shared" si="34"/>
        <v/>
      </c>
      <c r="O521" s="24" t="str">
        <f t="shared" si="35"/>
        <v/>
      </c>
    </row>
    <row r="522" spans="1:15" x14ac:dyDescent="0.45">
      <c r="A522" s="20" t="str">
        <f>Calc!A522</f>
        <v>2024-05-05</v>
      </c>
      <c r="B522" t="str">
        <f>Calc!B522</f>
        <v>CIN</v>
      </c>
      <c r="C522" t="str">
        <f>Calc!C522</f>
        <v>BAL</v>
      </c>
      <c r="D522" s="25"/>
      <c r="E522" s="25"/>
      <c r="F522">
        <f>Calc!M522</f>
        <v>1493.1662146218293</v>
      </c>
      <c r="G522">
        <f>Calc!N522</f>
        <v>1539.0873746407135</v>
      </c>
      <c r="H522" t="str">
        <f>IF(Calc!O522=Games!I522, Games!B522, IF(Calc!P522=Games!I522, Games!C522, ""))</f>
        <v>BAL</v>
      </c>
      <c r="I522" s="21">
        <f>MAX(Calc!O522:P522)</f>
        <v>0.57264815020132687</v>
      </c>
      <c r="J522" s="22">
        <f t="shared" si="32"/>
        <v>-133.99922112683103</v>
      </c>
      <c r="K522" s="23">
        <f t="shared" si="33"/>
        <v>0.74627299441800066</v>
      </c>
      <c r="L522" s="25"/>
      <c r="M522" s="25"/>
      <c r="N522" t="str">
        <f t="shared" si="34"/>
        <v/>
      </c>
      <c r="O522" s="24" t="str">
        <f t="shared" si="35"/>
        <v/>
      </c>
    </row>
    <row r="523" spans="1:15" x14ac:dyDescent="0.45">
      <c r="A523" s="20" t="str">
        <f>Calc!A523</f>
        <v>2024-05-05</v>
      </c>
      <c r="B523" t="str">
        <f>Calc!B523</f>
        <v>ARI</v>
      </c>
      <c r="C523" t="str">
        <f>Calc!C523</f>
        <v>SDP</v>
      </c>
      <c r="D523" s="25"/>
      <c r="E523" s="25"/>
      <c r="F523">
        <f>Calc!M523</f>
        <v>1516.9891876380354</v>
      </c>
      <c r="G523">
        <f>Calc!N523</f>
        <v>1514.2912987524817</v>
      </c>
      <c r="H523" t="str">
        <f>IF(Calc!O523=Games!I523, Games!B523, IF(Calc!P523=Games!I523, Games!C523, ""))</f>
        <v>ARI</v>
      </c>
      <c r="I523" s="21">
        <f>MAX(Calc!O523:P523)</f>
        <v>0.52919895186805888</v>
      </c>
      <c r="J523" s="22">
        <f t="shared" si="32"/>
        <v>-112.40394514154774</v>
      </c>
      <c r="K523" s="23">
        <f t="shared" si="33"/>
        <v>0.88964848941976427</v>
      </c>
      <c r="L523" s="25"/>
      <c r="M523" s="25"/>
      <c r="N523" t="str">
        <f t="shared" si="34"/>
        <v/>
      </c>
      <c r="O523" s="24" t="str">
        <f t="shared" si="35"/>
        <v/>
      </c>
    </row>
    <row r="524" spans="1:15" x14ac:dyDescent="0.45">
      <c r="A524" s="20" t="str">
        <f>Calc!A524</f>
        <v>2024-05-05</v>
      </c>
      <c r="B524" t="str">
        <f>Calc!B524</f>
        <v>LAD</v>
      </c>
      <c r="C524" t="str">
        <f>Calc!C524</f>
        <v>ATL</v>
      </c>
      <c r="D524" s="25"/>
      <c r="E524" s="25"/>
      <c r="F524">
        <f>Calc!M524</f>
        <v>1596.6514930600529</v>
      </c>
      <c r="G524">
        <f>Calc!N524</f>
        <v>1588.8399964445969</v>
      </c>
      <c r="H524" t="str">
        <f>IF(Calc!O524=Games!I524, Games!B524, IF(Calc!P524=Games!I524, Games!C524, ""))</f>
        <v>LAD</v>
      </c>
      <c r="I524" s="21">
        <f>MAX(Calc!O524:P524)</f>
        <v>0.53256676767681299</v>
      </c>
      <c r="J524" s="22">
        <f t="shared" si="32"/>
        <v>-113.93429710376094</v>
      </c>
      <c r="K524" s="23">
        <f t="shared" si="33"/>
        <v>0.87769883645246116</v>
      </c>
      <c r="L524" s="25"/>
      <c r="M524" s="25"/>
      <c r="N524" t="str">
        <f t="shared" si="34"/>
        <v/>
      </c>
      <c r="O524" s="24" t="str">
        <f t="shared" si="35"/>
        <v/>
      </c>
    </row>
    <row r="525" spans="1:15" x14ac:dyDescent="0.45">
      <c r="A525" s="20" t="str">
        <f>Calc!A525</f>
        <v>2024-05-05</v>
      </c>
      <c r="B525" t="str">
        <f>Calc!B525</f>
        <v>PHI</v>
      </c>
      <c r="C525" t="str">
        <f>Calc!C525</f>
        <v>SFG</v>
      </c>
      <c r="D525" s="25"/>
      <c r="E525" s="25"/>
      <c r="F525">
        <f>Calc!M525</f>
        <v>1516.0751994709906</v>
      </c>
      <c r="G525">
        <f>Calc!N525</f>
        <v>1491.6063482058917</v>
      </c>
      <c r="H525" t="str">
        <f>IF(Calc!O525=Games!I525, Games!B525, IF(Calc!P525=Games!I525, Games!C525, ""))</f>
        <v>PHI</v>
      </c>
      <c r="I525" s="21">
        <f>MAX(Calc!O525:P525)</f>
        <v>0.57752828498536402</v>
      </c>
      <c r="J525" s="22">
        <f t="shared" si="32"/>
        <v>-136.70223696877702</v>
      </c>
      <c r="K525" s="23">
        <f t="shared" si="33"/>
        <v>0.73151692479502106</v>
      </c>
      <c r="L525" s="25"/>
      <c r="M525" s="25"/>
      <c r="N525" t="str">
        <f t="shared" si="34"/>
        <v/>
      </c>
      <c r="O525" s="24" t="str">
        <f t="shared" si="35"/>
        <v/>
      </c>
    </row>
    <row r="526" spans="1:15" x14ac:dyDescent="0.45">
      <c r="A526" s="20" t="str">
        <f>Calc!A526</f>
        <v>2024-05-06</v>
      </c>
      <c r="B526" t="str">
        <f>Calc!B526</f>
        <v>PHI</v>
      </c>
      <c r="C526" t="str">
        <f>Calc!C526</f>
        <v>SFG</v>
      </c>
      <c r="D526" s="25"/>
      <c r="E526" s="25"/>
      <c r="F526">
        <f>Calc!M526</f>
        <v>1516.0751994709906</v>
      </c>
      <c r="G526">
        <f>Calc!N526</f>
        <v>1491.6063482058917</v>
      </c>
      <c r="H526" t="str">
        <f>IF(Calc!O526=Games!I526, Games!B526, IF(Calc!P526=Games!I526, Games!C526, ""))</f>
        <v>PHI</v>
      </c>
      <c r="I526" s="21">
        <f>MAX(Calc!O526:P526)</f>
        <v>0.57752828498536402</v>
      </c>
      <c r="J526" s="22">
        <f t="shared" si="32"/>
        <v>-136.70223696877702</v>
      </c>
      <c r="K526" s="23">
        <f t="shared" si="33"/>
        <v>0.73151692479502106</v>
      </c>
      <c r="L526" s="25"/>
      <c r="M526" s="25"/>
      <c r="N526" t="str">
        <f t="shared" si="34"/>
        <v/>
      </c>
      <c r="O526" s="24" t="str">
        <f t="shared" si="35"/>
        <v/>
      </c>
    </row>
    <row r="527" spans="1:15" x14ac:dyDescent="0.45">
      <c r="A527" s="20" t="str">
        <f>Calc!A527</f>
        <v>2024-05-06</v>
      </c>
      <c r="B527" t="str">
        <f>Calc!B527</f>
        <v>CLE</v>
      </c>
      <c r="C527" t="str">
        <f>Calc!C527</f>
        <v>DET</v>
      </c>
      <c r="D527" s="25"/>
      <c r="E527" s="25"/>
      <c r="F527">
        <f>Calc!M527</f>
        <v>1503.8938502056101</v>
      </c>
      <c r="G527">
        <f>Calc!N527</f>
        <v>1495.7868779460348</v>
      </c>
      <c r="H527" t="str">
        <f>IF(Calc!O527=Games!I527, Games!B527, IF(Calc!P527=Games!I527, Games!C527, ""))</f>
        <v>CLE</v>
      </c>
      <c r="I527" s="21">
        <f>MAX(Calc!O527:P527)</f>
        <v>0.53547427779678602</v>
      </c>
      <c r="J527" s="22">
        <f t="shared" si="32"/>
        <v>-115.27333196040638</v>
      </c>
      <c r="K527" s="23">
        <f t="shared" si="33"/>
        <v>0.86750333576154104</v>
      </c>
      <c r="L527" s="25"/>
      <c r="M527" s="25"/>
      <c r="N527" t="str">
        <f t="shared" si="34"/>
        <v/>
      </c>
      <c r="O527" s="24" t="str">
        <f t="shared" si="35"/>
        <v/>
      </c>
    </row>
    <row r="528" spans="1:15" x14ac:dyDescent="0.45">
      <c r="A528" s="20" t="str">
        <f>Calc!A528</f>
        <v>2024-05-06</v>
      </c>
      <c r="B528" t="str">
        <f>Calc!B528</f>
        <v>PIT</v>
      </c>
      <c r="C528" t="str">
        <f>Calc!C528</f>
        <v>LAA</v>
      </c>
      <c r="D528" s="25"/>
      <c r="E528" s="25"/>
      <c r="F528">
        <f>Calc!M528</f>
        <v>1464.4120897083565</v>
      </c>
      <c r="G528">
        <f>Calc!N528</f>
        <v>1486.8682858001625</v>
      </c>
      <c r="H528" t="str">
        <f>IF(Calc!O528=Games!I528, Games!B528, IF(Calc!P528=Games!I528, Games!C528, ""))</f>
        <v>LAA</v>
      </c>
      <c r="I528" s="21">
        <f>MAX(Calc!O528:P528)</f>
        <v>0.50328662953470127</v>
      </c>
      <c r="J528" s="22">
        <f t="shared" si="32"/>
        <v>-101.32335053981838</v>
      </c>
      <c r="K528" s="23">
        <f t="shared" si="33"/>
        <v>0.98693933300894621</v>
      </c>
      <c r="L528" s="25"/>
      <c r="M528" s="25"/>
      <c r="N528" t="str">
        <f t="shared" si="34"/>
        <v/>
      </c>
      <c r="O528" s="24" t="str">
        <f t="shared" si="35"/>
        <v/>
      </c>
    </row>
    <row r="529" spans="1:15" x14ac:dyDescent="0.45">
      <c r="A529" s="20" t="str">
        <f>Calc!A529</f>
        <v>2024-05-06</v>
      </c>
      <c r="B529" t="str">
        <f>Calc!B529</f>
        <v>TBR</v>
      </c>
      <c r="C529" t="str">
        <f>Calc!C529</f>
        <v>CHW</v>
      </c>
      <c r="D529" s="25"/>
      <c r="E529" s="25"/>
      <c r="F529">
        <f>Calc!M529</f>
        <v>1528.0229512954211</v>
      </c>
      <c r="G529">
        <f>Calc!N529</f>
        <v>1425.4820043556863</v>
      </c>
      <c r="H529" t="str">
        <f>IF(Calc!O529=Games!I529, Games!B529, IF(Calc!P529=Games!I529, Games!C529, ""))</f>
        <v>TBR</v>
      </c>
      <c r="I529" s="21">
        <f>MAX(Calc!O529:P529)</f>
        <v>0.70558997631246212</v>
      </c>
      <c r="J529" s="22">
        <f t="shared" si="32"/>
        <v>-239.6623482702193</v>
      </c>
      <c r="K529" s="23">
        <f t="shared" si="33"/>
        <v>0.41725369346398128</v>
      </c>
      <c r="L529" s="25"/>
      <c r="M529" s="25"/>
      <c r="N529" t="str">
        <f t="shared" si="34"/>
        <v/>
      </c>
      <c r="O529" s="24" t="str">
        <f t="shared" si="35"/>
        <v/>
      </c>
    </row>
    <row r="530" spans="1:15" x14ac:dyDescent="0.45">
      <c r="A530" s="20" t="str">
        <f>Calc!A530</f>
        <v>2024-05-06</v>
      </c>
      <c r="B530" t="str">
        <f>Calc!B530</f>
        <v>CHC</v>
      </c>
      <c r="C530" t="str">
        <f>Calc!C530</f>
        <v>SDP</v>
      </c>
      <c r="D530" s="25"/>
      <c r="E530" s="25"/>
      <c r="F530">
        <f>Calc!M530</f>
        <v>1529.9566441509314</v>
      </c>
      <c r="G530">
        <f>Calc!N530</f>
        <v>1514.2912987524817</v>
      </c>
      <c r="H530" t="str">
        <f>IF(Calc!O530=Games!I530, Games!B530, IF(Calc!P530=Games!I530, Games!C530, ""))</f>
        <v>CHC</v>
      </c>
      <c r="I530" s="21">
        <f>MAX(Calc!O530:P530)</f>
        <v>0.54482197301719393</v>
      </c>
      <c r="J530" s="22">
        <f t="shared" si="32"/>
        <v>-119.69426042566288</v>
      </c>
      <c r="K530" s="23">
        <f t="shared" si="33"/>
        <v>0.83546194817006991</v>
      </c>
      <c r="L530" s="25"/>
      <c r="M530" s="25"/>
      <c r="N530" t="str">
        <f t="shared" si="34"/>
        <v/>
      </c>
      <c r="O530" s="24" t="str">
        <f t="shared" si="35"/>
        <v/>
      </c>
    </row>
    <row r="531" spans="1:15" x14ac:dyDescent="0.45">
      <c r="A531" s="20" t="str">
        <f>Calc!A531</f>
        <v>2024-05-06</v>
      </c>
      <c r="B531" t="str">
        <f>Calc!B531</f>
        <v>MIN</v>
      </c>
      <c r="C531" t="str">
        <f>Calc!C531</f>
        <v>SEA</v>
      </c>
      <c r="D531" s="25"/>
      <c r="E531" s="25"/>
      <c r="F531">
        <f>Calc!M531</f>
        <v>1529.2726034226744</v>
      </c>
      <c r="G531">
        <f>Calc!N531</f>
        <v>1521.2700100017432</v>
      </c>
      <c r="H531" t="str">
        <f>IF(Calc!O531=Games!I531, Games!B531, IF(Calc!P531=Games!I531, Games!C531, ""))</f>
        <v>MIN</v>
      </c>
      <c r="I531" s="21">
        <f>MAX(Calc!O531:P531)</f>
        <v>0.57515098510815643</v>
      </c>
      <c r="J531" s="22">
        <f t="shared" si="32"/>
        <v>-135.37773772514834</v>
      </c>
      <c r="K531" s="23">
        <f t="shared" si="33"/>
        <v>0.73867388893014108</v>
      </c>
      <c r="L531" s="25"/>
      <c r="M531" s="25"/>
      <c r="N531" t="str">
        <f t="shared" si="34"/>
        <v/>
      </c>
      <c r="O531" s="24" t="str">
        <f t="shared" si="35"/>
        <v/>
      </c>
    </row>
    <row r="532" spans="1:15" x14ac:dyDescent="0.45">
      <c r="A532" s="20" t="str">
        <f>Calc!A532</f>
        <v>2024-05-06</v>
      </c>
      <c r="B532" t="str">
        <f>Calc!B532</f>
        <v>KCR</v>
      </c>
      <c r="C532" t="str">
        <f>Calc!C532</f>
        <v>MIL</v>
      </c>
      <c r="D532" s="25"/>
      <c r="E532" s="25"/>
      <c r="F532">
        <f>Calc!M532</f>
        <v>1459.3647323881944</v>
      </c>
      <c r="G532">
        <f>Calc!N532</f>
        <v>1527.5334034496079</v>
      </c>
      <c r="H532" t="str">
        <f>IF(Calc!O532=Games!I532, Games!B532, IF(Calc!P532=Games!I532, Games!C532, ""))</f>
        <v>MIL</v>
      </c>
      <c r="I532" s="21">
        <f>MAX(Calc!O532:P532)</f>
        <v>0.50182150028247796</v>
      </c>
      <c r="J532" s="22">
        <f t="shared" si="32"/>
        <v>-100.73126410855177</v>
      </c>
      <c r="K532" s="23">
        <f t="shared" si="33"/>
        <v>0.99274044543148254</v>
      </c>
      <c r="L532" s="25"/>
      <c r="M532" s="25"/>
      <c r="N532" t="str">
        <f t="shared" si="34"/>
        <v/>
      </c>
      <c r="O532" s="24" t="str">
        <f t="shared" si="35"/>
        <v/>
      </c>
    </row>
    <row r="533" spans="1:15" x14ac:dyDescent="0.45">
      <c r="A533" s="20" t="str">
        <f>Calc!A533</f>
        <v>2024-05-06</v>
      </c>
      <c r="B533" t="str">
        <f>Calc!B533</f>
        <v>STL</v>
      </c>
      <c r="C533" t="str">
        <f>Calc!C533</f>
        <v>NYM</v>
      </c>
      <c r="D533" s="25"/>
      <c r="E533" s="25"/>
      <c r="F533">
        <f>Calc!M533</f>
        <v>1510.540426333587</v>
      </c>
      <c r="G533">
        <f>Calc!N533</f>
        <v>1510.288270753422</v>
      </c>
      <c r="H533" t="str">
        <f>IF(Calc!O533=Games!I533, Games!B533, IF(Calc!P533=Games!I533, Games!C533, ""))</f>
        <v>STL</v>
      </c>
      <c r="I533" s="21">
        <f>MAX(Calc!O533:P533)</f>
        <v>0.53694824683994691</v>
      </c>
      <c r="J533" s="22">
        <f t="shared" si="32"/>
        <v>-115.95858198907447</v>
      </c>
      <c r="K533" s="23">
        <f t="shared" si="33"/>
        <v>0.86237687874987923</v>
      </c>
      <c r="L533" s="25"/>
      <c r="M533" s="25"/>
      <c r="N533" t="str">
        <f t="shared" si="34"/>
        <v/>
      </c>
      <c r="O533" s="24" t="str">
        <f t="shared" si="35"/>
        <v/>
      </c>
    </row>
    <row r="534" spans="1:15" x14ac:dyDescent="0.45">
      <c r="A534" s="20" t="str">
        <f>Calc!A534</f>
        <v>2024-05-06</v>
      </c>
      <c r="B534" t="str">
        <f>Calc!B534</f>
        <v>OAK</v>
      </c>
      <c r="C534" t="str">
        <f>Calc!C534</f>
        <v>TEX</v>
      </c>
      <c r="D534" s="25"/>
      <c r="E534" s="25"/>
      <c r="F534">
        <f>Calc!M534</f>
        <v>1410.609331202211</v>
      </c>
      <c r="G534">
        <f>Calc!N534</f>
        <v>1534.4506247578865</v>
      </c>
      <c r="H534" t="str">
        <f>IF(Calc!O534=Games!I534, Games!B534, IF(Calc!P534=Games!I534, Games!C534, ""))</f>
        <v>TEX</v>
      </c>
      <c r="I534" s="21">
        <f>MAX(Calc!O534:P534)</f>
        <v>0.66793335173014101</v>
      </c>
      <c r="J534" s="22">
        <f t="shared" si="32"/>
        <v>-201.14436520807558</v>
      </c>
      <c r="K534" s="23">
        <f t="shared" si="33"/>
        <v>0.49715536349504053</v>
      </c>
      <c r="L534" s="25"/>
      <c r="M534" s="25"/>
      <c r="N534" t="str">
        <f t="shared" si="34"/>
        <v/>
      </c>
      <c r="O534" s="24" t="str">
        <f t="shared" si="35"/>
        <v/>
      </c>
    </row>
    <row r="535" spans="1:15" x14ac:dyDescent="0.45">
      <c r="A535" s="20" t="str">
        <f>Calc!A535</f>
        <v>2024-05-06</v>
      </c>
      <c r="B535" t="str">
        <f>Calc!B535</f>
        <v>LAD</v>
      </c>
      <c r="C535" t="str">
        <f>Calc!C535</f>
        <v>MIA</v>
      </c>
      <c r="D535" s="25"/>
      <c r="E535" s="25"/>
      <c r="F535">
        <f>Calc!M535</f>
        <v>1596.6514930600529</v>
      </c>
      <c r="G535">
        <f>Calc!N535</f>
        <v>1484.370768699393</v>
      </c>
      <c r="H535" t="str">
        <f>IF(Calc!O535=Games!I535, Games!B535, IF(Calc!P535=Games!I535, Games!C535, ""))</f>
        <v>LAD</v>
      </c>
      <c r="I535" s="21">
        <f>MAX(Calc!O535:P535)</f>
        <v>0.6775121870305153</v>
      </c>
      <c r="J535" s="22">
        <f t="shared" si="32"/>
        <v>-210.08923741705078</v>
      </c>
      <c r="K535" s="23">
        <f t="shared" si="33"/>
        <v>0.47598820972198941</v>
      </c>
      <c r="L535" s="25"/>
      <c r="M535" s="25"/>
      <c r="N535" t="str">
        <f t="shared" si="34"/>
        <v/>
      </c>
      <c r="O535" s="24" t="str">
        <f t="shared" si="35"/>
        <v/>
      </c>
    </row>
    <row r="536" spans="1:15" x14ac:dyDescent="0.45">
      <c r="A536" s="20" t="str">
        <f>Calc!A536</f>
        <v>2024-05-07</v>
      </c>
      <c r="B536" t="str">
        <f>Calc!B536</f>
        <v>OAK</v>
      </c>
      <c r="C536" t="str">
        <f>Calc!C536</f>
        <v>TEX</v>
      </c>
      <c r="D536" s="25"/>
      <c r="E536" s="25"/>
      <c r="F536">
        <f>Calc!M536</f>
        <v>1410.609331202211</v>
      </c>
      <c r="G536">
        <f>Calc!N536</f>
        <v>1534.4506247578865</v>
      </c>
      <c r="H536" t="str">
        <f>IF(Calc!O536=Games!I536, Games!B536, IF(Calc!P536=Games!I536, Games!C536, ""))</f>
        <v>TEX</v>
      </c>
      <c r="I536" s="21">
        <f>MAX(Calc!O536:P536)</f>
        <v>0.66793335173014101</v>
      </c>
      <c r="J536" s="22">
        <f t="shared" si="32"/>
        <v>-201.14436520807558</v>
      </c>
      <c r="K536" s="23">
        <f t="shared" si="33"/>
        <v>0.49715536349504053</v>
      </c>
      <c r="L536" s="25"/>
      <c r="M536" s="25"/>
      <c r="N536" t="str">
        <f t="shared" si="34"/>
        <v/>
      </c>
      <c r="O536" s="24" t="str">
        <f t="shared" si="35"/>
        <v/>
      </c>
    </row>
    <row r="537" spans="1:15" x14ac:dyDescent="0.45">
      <c r="A537" s="20" t="str">
        <f>Calc!A537</f>
        <v>2024-05-07</v>
      </c>
      <c r="B537" t="str">
        <f>Calc!B537</f>
        <v>CLE</v>
      </c>
      <c r="C537" t="str">
        <f>Calc!C537</f>
        <v>DET</v>
      </c>
      <c r="D537" s="25"/>
      <c r="E537" s="25"/>
      <c r="F537">
        <f>Calc!M537</f>
        <v>1503.8938502056101</v>
      </c>
      <c r="G537">
        <f>Calc!N537</f>
        <v>1495.7868779460348</v>
      </c>
      <c r="H537" t="str">
        <f>IF(Calc!O537=Games!I537, Games!B537, IF(Calc!P537=Games!I537, Games!C537, ""))</f>
        <v>CLE</v>
      </c>
      <c r="I537" s="21">
        <f>MAX(Calc!O537:P537)</f>
        <v>0.53547427779678602</v>
      </c>
      <c r="J537" s="22">
        <f t="shared" si="32"/>
        <v>-115.27333196040638</v>
      </c>
      <c r="K537" s="23">
        <f t="shared" si="33"/>
        <v>0.86750333576154104</v>
      </c>
      <c r="L537" s="25"/>
      <c r="M537" s="25"/>
      <c r="N537" t="str">
        <f t="shared" si="34"/>
        <v/>
      </c>
      <c r="O537" s="24" t="str">
        <f t="shared" si="35"/>
        <v/>
      </c>
    </row>
    <row r="538" spans="1:15" x14ac:dyDescent="0.45">
      <c r="A538" s="20" t="str">
        <f>Calc!A538</f>
        <v>2024-05-07</v>
      </c>
      <c r="B538" t="str">
        <f>Calc!B538</f>
        <v>CIN</v>
      </c>
      <c r="C538" t="str">
        <f>Calc!C538</f>
        <v>ARI</v>
      </c>
      <c r="D538" s="25"/>
      <c r="E538" s="25"/>
      <c r="F538">
        <f>Calc!M538</f>
        <v>1493.1662146218293</v>
      </c>
      <c r="G538">
        <f>Calc!N538</f>
        <v>1515.1384034374826</v>
      </c>
      <c r="H538" t="str">
        <f>IF(Calc!O538=Games!I538, Games!B538, IF(Calc!P538=Games!I538, Games!C538, ""))</f>
        <v>ARI</v>
      </c>
      <c r="I538" s="21">
        <f>MAX(Calc!O538:P538)</f>
        <v>0.53852287860799208</v>
      </c>
      <c r="J538" s="22">
        <f t="shared" si="32"/>
        <v>-116.69546628521518</v>
      </c>
      <c r="K538" s="23">
        <f t="shared" si="33"/>
        <v>0.85693132032730557</v>
      </c>
      <c r="L538" s="25"/>
      <c r="M538" s="25"/>
      <c r="N538" t="str">
        <f t="shared" si="34"/>
        <v/>
      </c>
      <c r="O538" s="24" t="str">
        <f t="shared" si="35"/>
        <v/>
      </c>
    </row>
    <row r="539" spans="1:15" x14ac:dyDescent="0.45">
      <c r="A539" s="20" t="str">
        <f>Calc!A539</f>
        <v>2024-05-07</v>
      </c>
      <c r="B539" t="str">
        <f>Calc!B539</f>
        <v>PIT</v>
      </c>
      <c r="C539" t="str">
        <f>Calc!C539</f>
        <v>LAA</v>
      </c>
      <c r="D539" s="25"/>
      <c r="E539" s="25"/>
      <c r="F539">
        <f>Calc!M539</f>
        <v>1464.4120897083565</v>
      </c>
      <c r="G539">
        <f>Calc!N539</f>
        <v>1486.8682858001625</v>
      </c>
      <c r="H539" t="str">
        <f>IF(Calc!O539=Games!I539, Games!B539, IF(Calc!P539=Games!I539, Games!C539, ""))</f>
        <v>LAA</v>
      </c>
      <c r="I539" s="21">
        <f>MAX(Calc!O539:P539)</f>
        <v>0.50328662953470127</v>
      </c>
      <c r="J539" s="22">
        <f t="shared" si="32"/>
        <v>-101.32335053981838</v>
      </c>
      <c r="K539" s="23">
        <f t="shared" si="33"/>
        <v>0.98693933300894621</v>
      </c>
      <c r="L539" s="25"/>
      <c r="M539" s="25"/>
      <c r="N539" t="str">
        <f t="shared" si="34"/>
        <v/>
      </c>
      <c r="O539" s="24" t="str">
        <f t="shared" si="35"/>
        <v/>
      </c>
    </row>
    <row r="540" spans="1:15" x14ac:dyDescent="0.45">
      <c r="A540" s="20" t="str">
        <f>Calc!A540</f>
        <v>2024-05-07</v>
      </c>
      <c r="B540" t="str">
        <f>Calc!B540</f>
        <v>PHI</v>
      </c>
      <c r="C540" t="str">
        <f>Calc!C540</f>
        <v>TOR</v>
      </c>
      <c r="D540" s="25"/>
      <c r="E540" s="25"/>
      <c r="F540">
        <f>Calc!M540</f>
        <v>1516.0751994709906</v>
      </c>
      <c r="G540">
        <f>Calc!N540</f>
        <v>1549.5770225833428</v>
      </c>
      <c r="H540" t="str">
        <f>IF(Calc!O540=Games!I540, Games!B540, IF(Calc!P540=Games!I540, Games!C540, ""))</f>
        <v>TOR</v>
      </c>
      <c r="I540" s="21">
        <f>MAX(Calc!O540:P540)</f>
        <v>0.50569124364155571</v>
      </c>
      <c r="J540" s="22">
        <f t="shared" si="32"/>
        <v>-102.30270800116223</v>
      </c>
      <c r="K540" s="23">
        <f t="shared" si="33"/>
        <v>0.97749123120830705</v>
      </c>
      <c r="L540" s="25"/>
      <c r="M540" s="25"/>
      <c r="N540" t="str">
        <f t="shared" si="34"/>
        <v/>
      </c>
      <c r="O540" s="24" t="str">
        <f t="shared" si="35"/>
        <v/>
      </c>
    </row>
    <row r="541" spans="1:15" x14ac:dyDescent="0.45">
      <c r="A541" s="20" t="str">
        <f>Calc!A541</f>
        <v>2024-05-07</v>
      </c>
      <c r="B541" t="str">
        <f>Calc!B541</f>
        <v>WAS</v>
      </c>
      <c r="C541" t="str">
        <f>Calc!C541</f>
        <v>BAL</v>
      </c>
      <c r="D541" s="25"/>
      <c r="E541" s="25"/>
      <c r="F541">
        <f>Calc!M541</f>
        <v>1419.5380932200808</v>
      </c>
      <c r="G541">
        <f>Calc!N541</f>
        <v>1539.0873746407135</v>
      </c>
      <c r="H541" t="str">
        <f>IF(Calc!O541=Games!I541, Games!B541, IF(Calc!P541=Games!I541, Games!C541, ""))</f>
        <v>BAL</v>
      </c>
      <c r="I541" s="21">
        <f>MAX(Calc!O541:P541)</f>
        <v>0.68937167912786723</v>
      </c>
      <c r="J541" s="22">
        <f t="shared" si="32"/>
        <v>-221.92814782385557</v>
      </c>
      <c r="K541" s="23">
        <f t="shared" si="33"/>
        <v>0.45059628974766208</v>
      </c>
      <c r="L541" s="25"/>
      <c r="M541" s="25"/>
      <c r="N541" t="str">
        <f t="shared" si="34"/>
        <v/>
      </c>
      <c r="O541" s="24" t="str">
        <f t="shared" si="35"/>
        <v/>
      </c>
    </row>
    <row r="542" spans="1:15" x14ac:dyDescent="0.45">
      <c r="A542" s="20" t="str">
        <f>Calc!A542</f>
        <v>2024-05-07</v>
      </c>
      <c r="B542" t="str">
        <f>Calc!B542</f>
        <v>TBR</v>
      </c>
      <c r="C542" t="str">
        <f>Calc!C542</f>
        <v>CHW</v>
      </c>
      <c r="D542" s="25"/>
      <c r="E542" s="25"/>
      <c r="F542">
        <f>Calc!M542</f>
        <v>1528.0229512954211</v>
      </c>
      <c r="G542">
        <f>Calc!N542</f>
        <v>1425.4820043556863</v>
      </c>
      <c r="H542" t="str">
        <f>IF(Calc!O542=Games!I542, Games!B542, IF(Calc!P542=Games!I542, Games!C542, ""))</f>
        <v>TBR</v>
      </c>
      <c r="I542" s="21">
        <f>MAX(Calc!O542:P542)</f>
        <v>0.70558997631246212</v>
      </c>
      <c r="J542" s="22">
        <f t="shared" si="32"/>
        <v>-239.6623482702193</v>
      </c>
      <c r="K542" s="23">
        <f t="shared" si="33"/>
        <v>0.41725369346398128</v>
      </c>
      <c r="L542" s="25"/>
      <c r="M542" s="25"/>
      <c r="N542" t="str">
        <f t="shared" si="34"/>
        <v/>
      </c>
      <c r="O542" s="24" t="str">
        <f t="shared" si="35"/>
        <v/>
      </c>
    </row>
    <row r="543" spans="1:15" x14ac:dyDescent="0.45">
      <c r="A543" s="20" t="str">
        <f>Calc!A543</f>
        <v>2024-05-07</v>
      </c>
      <c r="B543" t="str">
        <f>Calc!B543</f>
        <v>NYY</v>
      </c>
      <c r="C543" t="str">
        <f>Calc!C543</f>
        <v>HOU</v>
      </c>
      <c r="D543" s="25"/>
      <c r="E543" s="25"/>
      <c r="F543">
        <f>Calc!M543</f>
        <v>1533.7203518335739</v>
      </c>
      <c r="G543">
        <f>Calc!N543</f>
        <v>1554.1885466658973</v>
      </c>
      <c r="H543" t="str">
        <f>IF(Calc!O543=Games!I543, Games!B543, IF(Calc!P543=Games!I543, Games!C543, ""))</f>
        <v>NYY</v>
      </c>
      <c r="I543" s="21">
        <f>MAX(Calc!O543:P543)</f>
        <v>0.51753925578218118</v>
      </c>
      <c r="J543" s="22">
        <f t="shared" si="32"/>
        <v>-107.27074937904695</v>
      </c>
      <c r="K543" s="23">
        <f t="shared" si="33"/>
        <v>0.93222057810600945</v>
      </c>
      <c r="L543" s="25"/>
      <c r="M543" s="25"/>
      <c r="N543" t="str">
        <f t="shared" si="34"/>
        <v/>
      </c>
      <c r="O543" s="24" t="str">
        <f t="shared" si="35"/>
        <v/>
      </c>
    </row>
    <row r="544" spans="1:15" x14ac:dyDescent="0.45">
      <c r="A544" s="20" t="str">
        <f>Calc!A544</f>
        <v>2024-05-07</v>
      </c>
      <c r="B544" t="str">
        <f>Calc!B544</f>
        <v>ATL</v>
      </c>
      <c r="C544" t="str">
        <f>Calc!C544</f>
        <v>BOS</v>
      </c>
      <c r="D544" s="25"/>
      <c r="E544" s="25"/>
      <c r="F544">
        <f>Calc!M544</f>
        <v>1593.2508682491175</v>
      </c>
      <c r="G544">
        <f>Calc!N544</f>
        <v>1518.233689676287</v>
      </c>
      <c r="H544" t="str">
        <f>IF(Calc!O544=Games!I544, Games!B544, IF(Calc!P544=Games!I544, Games!C544, ""))</f>
        <v>ATL</v>
      </c>
      <c r="I544" s="21">
        <f>MAX(Calc!O544:P544)</f>
        <v>0.62826264785740704</v>
      </c>
      <c r="J544" s="22">
        <f t="shared" si="32"/>
        <v>-169.00713480533287</v>
      </c>
      <c r="K544" s="23">
        <f t="shared" si="33"/>
        <v>0.59169099644924927</v>
      </c>
      <c r="L544" s="25"/>
      <c r="M544" s="25"/>
      <c r="N544" t="str">
        <f t="shared" si="34"/>
        <v/>
      </c>
      <c r="O544" s="24" t="str">
        <f t="shared" si="35"/>
        <v/>
      </c>
    </row>
    <row r="545" spans="1:15" x14ac:dyDescent="0.45">
      <c r="A545" s="20" t="str">
        <f>Calc!A545</f>
        <v>2024-05-07</v>
      </c>
      <c r="B545" t="str">
        <f>Calc!B545</f>
        <v>CHC</v>
      </c>
      <c r="C545" t="str">
        <f>Calc!C545</f>
        <v>SDP</v>
      </c>
      <c r="D545" s="25"/>
      <c r="E545" s="25"/>
      <c r="F545">
        <f>Calc!M545</f>
        <v>1529.9566441509314</v>
      </c>
      <c r="G545">
        <f>Calc!N545</f>
        <v>1514.2912987524817</v>
      </c>
      <c r="H545" t="str">
        <f>IF(Calc!O545=Games!I545, Games!B545, IF(Calc!P545=Games!I545, Games!C545, ""))</f>
        <v>CHC</v>
      </c>
      <c r="I545" s="21">
        <f>MAX(Calc!O545:P545)</f>
        <v>0.54482197301719393</v>
      </c>
      <c r="J545" s="22">
        <f t="shared" si="32"/>
        <v>-119.69426042566288</v>
      </c>
      <c r="K545" s="23">
        <f t="shared" si="33"/>
        <v>0.83546194817006991</v>
      </c>
      <c r="L545" s="25"/>
      <c r="M545" s="25"/>
      <c r="N545" t="str">
        <f t="shared" si="34"/>
        <v/>
      </c>
      <c r="O545" s="24" t="str">
        <f t="shared" si="35"/>
        <v/>
      </c>
    </row>
    <row r="546" spans="1:15" x14ac:dyDescent="0.45">
      <c r="A546" s="20" t="str">
        <f>Calc!A546</f>
        <v>2024-05-07</v>
      </c>
      <c r="B546" t="str">
        <f>Calc!B546</f>
        <v>MIN</v>
      </c>
      <c r="C546" t="str">
        <f>Calc!C546</f>
        <v>SEA</v>
      </c>
      <c r="D546" s="25"/>
      <c r="E546" s="25"/>
      <c r="F546">
        <f>Calc!M546</f>
        <v>1529.2726034226744</v>
      </c>
      <c r="G546">
        <f>Calc!N546</f>
        <v>1521.2700100017432</v>
      </c>
      <c r="H546" t="str">
        <f>IF(Calc!O546=Games!I546, Games!B546, IF(Calc!P546=Games!I546, Games!C546, ""))</f>
        <v>MIN</v>
      </c>
      <c r="I546" s="21">
        <f>MAX(Calc!O546:P546)</f>
        <v>0.57515098510815643</v>
      </c>
      <c r="J546" s="22">
        <f t="shared" si="32"/>
        <v>-135.37773772514834</v>
      </c>
      <c r="K546" s="23">
        <f t="shared" si="33"/>
        <v>0.73867388893014108</v>
      </c>
      <c r="L546" s="25"/>
      <c r="M546" s="25"/>
      <c r="N546" t="str">
        <f t="shared" si="34"/>
        <v/>
      </c>
      <c r="O546" s="24" t="str">
        <f t="shared" si="35"/>
        <v/>
      </c>
    </row>
    <row r="547" spans="1:15" x14ac:dyDescent="0.45">
      <c r="A547" s="20" t="str">
        <f>Calc!A547</f>
        <v>2024-05-07</v>
      </c>
      <c r="B547" t="str">
        <f>Calc!B547</f>
        <v>KCR</v>
      </c>
      <c r="C547" t="str">
        <f>Calc!C547</f>
        <v>MIL</v>
      </c>
      <c r="D547" s="25"/>
      <c r="E547" s="25"/>
      <c r="F547">
        <f>Calc!M547</f>
        <v>1459.3647323881944</v>
      </c>
      <c r="G547">
        <f>Calc!N547</f>
        <v>1527.5334034496079</v>
      </c>
      <c r="H547" t="str">
        <f>IF(Calc!O547=Games!I547, Games!B547, IF(Calc!P547=Games!I547, Games!C547, ""))</f>
        <v>MIL</v>
      </c>
      <c r="I547" s="21">
        <f>MAX(Calc!O547:P547)</f>
        <v>0.50182150028247796</v>
      </c>
      <c r="J547" s="22">
        <f t="shared" si="32"/>
        <v>-100.73126410855177</v>
      </c>
      <c r="K547" s="23">
        <f t="shared" si="33"/>
        <v>0.99274044543148254</v>
      </c>
      <c r="L547" s="25"/>
      <c r="M547" s="25"/>
      <c r="N547" t="str">
        <f t="shared" si="34"/>
        <v/>
      </c>
      <c r="O547" s="24" t="str">
        <f t="shared" si="35"/>
        <v/>
      </c>
    </row>
    <row r="548" spans="1:15" x14ac:dyDescent="0.45">
      <c r="A548" s="20" t="str">
        <f>Calc!A548</f>
        <v>2024-05-07</v>
      </c>
      <c r="B548" t="str">
        <f>Calc!B548</f>
        <v>STL</v>
      </c>
      <c r="C548" t="str">
        <f>Calc!C548</f>
        <v>NYM</v>
      </c>
      <c r="D548" s="25"/>
      <c r="E548" s="25"/>
      <c r="F548">
        <f>Calc!M548</f>
        <v>1510.540426333587</v>
      </c>
      <c r="G548">
        <f>Calc!N548</f>
        <v>1510.288270753422</v>
      </c>
      <c r="H548" t="str">
        <f>IF(Calc!O548=Games!I548, Games!B548, IF(Calc!P548=Games!I548, Games!C548, ""))</f>
        <v>STL</v>
      </c>
      <c r="I548" s="21">
        <f>MAX(Calc!O548:P548)</f>
        <v>0.53694824683994691</v>
      </c>
      <c r="J548" s="22">
        <f t="shared" si="32"/>
        <v>-115.95858198907447</v>
      </c>
      <c r="K548" s="23">
        <f t="shared" si="33"/>
        <v>0.86237687874987923</v>
      </c>
      <c r="L548" s="25"/>
      <c r="M548" s="25"/>
      <c r="N548" t="str">
        <f t="shared" si="34"/>
        <v/>
      </c>
      <c r="O548" s="24" t="str">
        <f t="shared" si="35"/>
        <v/>
      </c>
    </row>
    <row r="549" spans="1:15" x14ac:dyDescent="0.45">
      <c r="A549" s="20" t="str">
        <f>Calc!A549</f>
        <v>2024-05-07</v>
      </c>
      <c r="B549" t="str">
        <f>Calc!B549</f>
        <v>COL</v>
      </c>
      <c r="C549" t="str">
        <f>Calc!C549</f>
        <v>SFG</v>
      </c>
      <c r="D549" s="25"/>
      <c r="E549" s="25"/>
      <c r="F549">
        <f>Calc!M549</f>
        <v>1423.0710497477428</v>
      </c>
      <c r="G549">
        <f>Calc!N549</f>
        <v>1491.6063482058917</v>
      </c>
      <c r="H549" t="str">
        <f>IF(Calc!O549=Games!I549, Games!B549, IF(Calc!P549=Games!I549, Games!C549, ""))</f>
        <v>COL</v>
      </c>
      <c r="I549" s="21">
        <f>MAX(Calc!O549:P549)</f>
        <v>0.51680269184459049</v>
      </c>
      <c r="J549" s="22">
        <f t="shared" si="32"/>
        <v>-106.95479530245491</v>
      </c>
      <c r="K549" s="23">
        <f t="shared" si="33"/>
        <v>0.93497444146578368</v>
      </c>
      <c r="L549" s="25"/>
      <c r="M549" s="25"/>
      <c r="N549" t="str">
        <f t="shared" si="34"/>
        <v/>
      </c>
      <c r="O549" s="24" t="str">
        <f t="shared" si="35"/>
        <v/>
      </c>
    </row>
    <row r="550" spans="1:15" x14ac:dyDescent="0.45">
      <c r="A550" s="20" t="str">
        <f>Calc!A550</f>
        <v>2024-05-07</v>
      </c>
      <c r="B550" t="str">
        <f>Calc!B550</f>
        <v>LAD</v>
      </c>
      <c r="C550" t="str">
        <f>Calc!C550</f>
        <v>MIA</v>
      </c>
      <c r="D550" s="25"/>
      <c r="E550" s="25"/>
      <c r="F550">
        <f>Calc!M550</f>
        <v>1596.6514930600529</v>
      </c>
      <c r="G550">
        <f>Calc!N550</f>
        <v>1484.370768699393</v>
      </c>
      <c r="H550" t="str">
        <f>IF(Calc!O550=Games!I550, Games!B550, IF(Calc!P550=Games!I550, Games!C550, ""))</f>
        <v>LAD</v>
      </c>
      <c r="I550" s="21">
        <f>MAX(Calc!O550:P550)</f>
        <v>0.6775121870305153</v>
      </c>
      <c r="J550" s="22">
        <f t="shared" si="32"/>
        <v>-210.08923741705078</v>
      </c>
      <c r="K550" s="23">
        <f t="shared" si="33"/>
        <v>0.47598820972198941</v>
      </c>
      <c r="L550" s="25"/>
      <c r="M550" s="25"/>
      <c r="N550" t="str">
        <f t="shared" si="34"/>
        <v/>
      </c>
      <c r="O550" s="24" t="str">
        <f t="shared" si="35"/>
        <v/>
      </c>
    </row>
    <row r="551" spans="1:15" x14ac:dyDescent="0.45">
      <c r="A551" s="20" t="str">
        <f>Calc!A551</f>
        <v>2024-05-08</v>
      </c>
      <c r="B551" t="str">
        <f>Calc!B551</f>
        <v>PIT</v>
      </c>
      <c r="C551" t="str">
        <f>Calc!C551</f>
        <v>LAA</v>
      </c>
      <c r="D551" s="25"/>
      <c r="E551" s="25"/>
      <c r="F551">
        <f>Calc!M551</f>
        <v>1464.4120897083565</v>
      </c>
      <c r="G551">
        <f>Calc!N551</f>
        <v>1486.8682858001625</v>
      </c>
      <c r="H551" t="str">
        <f>IF(Calc!O551=Games!I551, Games!B551, IF(Calc!P551=Games!I551, Games!C551, ""))</f>
        <v>LAA</v>
      </c>
      <c r="I551" s="21">
        <f>MAX(Calc!O551:P551)</f>
        <v>0.50328662953470127</v>
      </c>
      <c r="J551" s="22">
        <f t="shared" si="32"/>
        <v>-101.32335053981838</v>
      </c>
      <c r="K551" s="23">
        <f t="shared" si="33"/>
        <v>0.98693933300894621</v>
      </c>
      <c r="L551" s="25"/>
      <c r="M551" s="25"/>
      <c r="N551" t="str">
        <f t="shared" si="34"/>
        <v/>
      </c>
      <c r="O551" s="24" t="str">
        <f t="shared" si="35"/>
        <v/>
      </c>
    </row>
    <row r="552" spans="1:15" x14ac:dyDescent="0.45">
      <c r="A552" s="20" t="str">
        <f>Calc!A552</f>
        <v>2024-05-08</v>
      </c>
      <c r="B552" t="str">
        <f>Calc!B552</f>
        <v>PHI</v>
      </c>
      <c r="C552" t="str">
        <f>Calc!C552</f>
        <v>TOR</v>
      </c>
      <c r="D552" s="25"/>
      <c r="E552" s="25"/>
      <c r="F552">
        <f>Calc!M552</f>
        <v>1516.0751994709906</v>
      </c>
      <c r="G552">
        <f>Calc!N552</f>
        <v>1549.5770225833428</v>
      </c>
      <c r="H552" t="str">
        <f>IF(Calc!O552=Games!I552, Games!B552, IF(Calc!P552=Games!I552, Games!C552, ""))</f>
        <v>TOR</v>
      </c>
      <c r="I552" s="21">
        <f>MAX(Calc!O552:P552)</f>
        <v>0.50569124364155571</v>
      </c>
      <c r="J552" s="22">
        <f t="shared" si="32"/>
        <v>-102.30270800116223</v>
      </c>
      <c r="K552" s="23">
        <f t="shared" si="33"/>
        <v>0.97749123120830705</v>
      </c>
      <c r="L552" s="25"/>
      <c r="M552" s="25"/>
      <c r="N552" t="str">
        <f t="shared" si="34"/>
        <v/>
      </c>
      <c r="O552" s="24" t="str">
        <f t="shared" si="35"/>
        <v/>
      </c>
    </row>
    <row r="553" spans="1:15" x14ac:dyDescent="0.45">
      <c r="A553" s="20" t="str">
        <f>Calc!A553</f>
        <v>2024-05-08</v>
      </c>
      <c r="B553" t="str">
        <f>Calc!B553</f>
        <v>CLE</v>
      </c>
      <c r="C553" t="str">
        <f>Calc!C553</f>
        <v>DET</v>
      </c>
      <c r="D553" s="25"/>
      <c r="E553" s="25"/>
      <c r="F553">
        <f>Calc!M553</f>
        <v>1503.8938502056101</v>
      </c>
      <c r="G553">
        <f>Calc!N553</f>
        <v>1495.7868779460348</v>
      </c>
      <c r="H553" t="str">
        <f>IF(Calc!O553=Games!I553, Games!B553, IF(Calc!P553=Games!I553, Games!C553, ""))</f>
        <v>CLE</v>
      </c>
      <c r="I553" s="21">
        <f>MAX(Calc!O553:P553)</f>
        <v>0.53547427779678602</v>
      </c>
      <c r="J553" s="22">
        <f t="shared" si="32"/>
        <v>-115.27333196040638</v>
      </c>
      <c r="K553" s="23">
        <f t="shared" si="33"/>
        <v>0.86750333576154104</v>
      </c>
      <c r="L553" s="25"/>
      <c r="M553" s="25"/>
      <c r="N553" t="str">
        <f t="shared" si="34"/>
        <v/>
      </c>
      <c r="O553" s="24" t="str">
        <f t="shared" si="35"/>
        <v/>
      </c>
    </row>
    <row r="554" spans="1:15" x14ac:dyDescent="0.45">
      <c r="A554" s="20" t="str">
        <f>Calc!A554</f>
        <v>2024-05-08</v>
      </c>
      <c r="B554" t="str">
        <f>Calc!B554</f>
        <v>STL</v>
      </c>
      <c r="C554" t="str">
        <f>Calc!C554</f>
        <v>NYM</v>
      </c>
      <c r="D554" s="25"/>
      <c r="E554" s="25"/>
      <c r="F554">
        <f>Calc!M554</f>
        <v>1510.540426333587</v>
      </c>
      <c r="G554">
        <f>Calc!N554</f>
        <v>1510.288270753422</v>
      </c>
      <c r="H554" t="str">
        <f>IF(Calc!O554=Games!I554, Games!B554, IF(Calc!P554=Games!I554, Games!C554, ""))</f>
        <v>STL</v>
      </c>
      <c r="I554" s="21">
        <f>MAX(Calc!O554:P554)</f>
        <v>0.53694824683994691</v>
      </c>
      <c r="J554" s="22">
        <f t="shared" si="32"/>
        <v>-115.95858198907447</v>
      </c>
      <c r="K554" s="23">
        <f t="shared" si="33"/>
        <v>0.86237687874987923</v>
      </c>
      <c r="L554" s="25"/>
      <c r="M554" s="25"/>
      <c r="N554" t="str">
        <f t="shared" si="34"/>
        <v/>
      </c>
      <c r="O554" s="24" t="str">
        <f t="shared" si="35"/>
        <v/>
      </c>
    </row>
    <row r="555" spans="1:15" x14ac:dyDescent="0.45">
      <c r="A555" s="20" t="str">
        <f>Calc!A555</f>
        <v>2024-05-08</v>
      </c>
      <c r="B555" t="str">
        <f>Calc!B555</f>
        <v>KCR</v>
      </c>
      <c r="C555" t="str">
        <f>Calc!C555</f>
        <v>MIL</v>
      </c>
      <c r="D555" s="25"/>
      <c r="E555" s="25"/>
      <c r="F555">
        <f>Calc!M555</f>
        <v>1459.3647323881944</v>
      </c>
      <c r="G555">
        <f>Calc!N555</f>
        <v>1527.5334034496079</v>
      </c>
      <c r="H555" t="str">
        <f>IF(Calc!O555=Games!I555, Games!B555, IF(Calc!P555=Games!I555, Games!C555, ""))</f>
        <v>MIL</v>
      </c>
      <c r="I555" s="21">
        <f>MAX(Calc!O555:P555)</f>
        <v>0.50182150028247796</v>
      </c>
      <c r="J555" s="22">
        <f t="shared" si="32"/>
        <v>-100.73126410855177</v>
      </c>
      <c r="K555" s="23">
        <f t="shared" si="33"/>
        <v>0.99274044543148254</v>
      </c>
      <c r="L555" s="25"/>
      <c r="M555" s="25"/>
      <c r="N555" t="str">
        <f t="shared" si="34"/>
        <v/>
      </c>
      <c r="O555" s="24" t="str">
        <f t="shared" si="35"/>
        <v/>
      </c>
    </row>
    <row r="556" spans="1:15" x14ac:dyDescent="0.45">
      <c r="A556" s="20" t="str">
        <f>Calc!A556</f>
        <v>2024-05-08</v>
      </c>
      <c r="B556" t="str">
        <f>Calc!B556</f>
        <v>CHC</v>
      </c>
      <c r="C556" t="str">
        <f>Calc!C556</f>
        <v>SDP</v>
      </c>
      <c r="D556" s="25"/>
      <c r="E556" s="25"/>
      <c r="F556">
        <f>Calc!M556</f>
        <v>1529.9566441509314</v>
      </c>
      <c r="G556">
        <f>Calc!N556</f>
        <v>1514.2912987524817</v>
      </c>
      <c r="H556" t="str">
        <f>IF(Calc!O556=Games!I556, Games!B556, IF(Calc!P556=Games!I556, Games!C556, ""))</f>
        <v>CHC</v>
      </c>
      <c r="I556" s="21">
        <f>MAX(Calc!O556:P556)</f>
        <v>0.54482197301719393</v>
      </c>
      <c r="J556" s="22">
        <f t="shared" si="32"/>
        <v>-119.69426042566288</v>
      </c>
      <c r="K556" s="23">
        <f t="shared" si="33"/>
        <v>0.83546194817006991</v>
      </c>
      <c r="L556" s="25"/>
      <c r="M556" s="25"/>
      <c r="N556" t="str">
        <f t="shared" si="34"/>
        <v/>
      </c>
      <c r="O556" s="24" t="str">
        <f t="shared" si="35"/>
        <v/>
      </c>
    </row>
    <row r="557" spans="1:15" x14ac:dyDescent="0.45">
      <c r="A557" s="20" t="str">
        <f>Calc!A557</f>
        <v>2024-05-08</v>
      </c>
      <c r="B557" t="str">
        <f>Calc!B557</f>
        <v>LAD</v>
      </c>
      <c r="C557" t="str">
        <f>Calc!C557</f>
        <v>MIA</v>
      </c>
      <c r="D557" s="25"/>
      <c r="E557" s="25"/>
      <c r="F557">
        <f>Calc!M557</f>
        <v>1596.6514930600529</v>
      </c>
      <c r="G557">
        <f>Calc!N557</f>
        <v>1484.370768699393</v>
      </c>
      <c r="H557" t="str">
        <f>IF(Calc!O557=Games!I557, Games!B557, IF(Calc!P557=Games!I557, Games!C557, ""))</f>
        <v>LAD</v>
      </c>
      <c r="I557" s="21">
        <f>MAX(Calc!O557:P557)</f>
        <v>0.6775121870305153</v>
      </c>
      <c r="J557" s="22">
        <f t="shared" si="32"/>
        <v>-210.08923741705078</v>
      </c>
      <c r="K557" s="23">
        <f t="shared" si="33"/>
        <v>0.47598820972198941</v>
      </c>
      <c r="L557" s="25"/>
      <c r="M557" s="25"/>
      <c r="N557" t="str">
        <f t="shared" si="34"/>
        <v/>
      </c>
      <c r="O557" s="24" t="str">
        <f t="shared" si="35"/>
        <v/>
      </c>
    </row>
    <row r="558" spans="1:15" x14ac:dyDescent="0.45">
      <c r="A558" s="20" t="str">
        <f>Calc!A558</f>
        <v>2024-05-08</v>
      </c>
      <c r="B558" t="str">
        <f>Calc!B558</f>
        <v>OAK</v>
      </c>
      <c r="C558" t="str">
        <f>Calc!C558</f>
        <v>TEX</v>
      </c>
      <c r="D558" s="25"/>
      <c r="E558" s="25"/>
      <c r="F558">
        <f>Calc!M558</f>
        <v>1410.609331202211</v>
      </c>
      <c r="G558">
        <f>Calc!N558</f>
        <v>1534.4506247578865</v>
      </c>
      <c r="H558" t="str">
        <f>IF(Calc!O558=Games!I558, Games!B558, IF(Calc!P558=Games!I558, Games!C558, ""))</f>
        <v>TEX</v>
      </c>
      <c r="I558" s="21">
        <f>MAX(Calc!O558:P558)</f>
        <v>0.66793335173014101</v>
      </c>
      <c r="J558" s="22">
        <f t="shared" si="32"/>
        <v>-201.14436520807558</v>
      </c>
      <c r="K558" s="23">
        <f t="shared" si="33"/>
        <v>0.49715536349504053</v>
      </c>
      <c r="L558" s="25"/>
      <c r="M558" s="25"/>
      <c r="N558" t="str">
        <f t="shared" si="34"/>
        <v/>
      </c>
      <c r="O558" s="24" t="str">
        <f t="shared" si="35"/>
        <v/>
      </c>
    </row>
    <row r="559" spans="1:15" x14ac:dyDescent="0.45">
      <c r="A559" s="20" t="str">
        <f>Calc!A559</f>
        <v>2024-05-08</v>
      </c>
      <c r="B559" t="str">
        <f>Calc!B559</f>
        <v>OAK</v>
      </c>
      <c r="C559" t="str">
        <f>Calc!C559</f>
        <v>TEX</v>
      </c>
      <c r="D559" s="25"/>
      <c r="E559" s="25"/>
      <c r="F559">
        <f>Calc!M559</f>
        <v>1410.609331202211</v>
      </c>
      <c r="G559">
        <f>Calc!N559</f>
        <v>1534.4506247578865</v>
      </c>
      <c r="H559" t="str">
        <f>IF(Calc!O559=Games!I559, Games!B559, IF(Calc!P559=Games!I559, Games!C559, ""))</f>
        <v>TEX</v>
      </c>
      <c r="I559" s="21">
        <f>MAX(Calc!O559:P559)</f>
        <v>0.66793335173014101</v>
      </c>
      <c r="J559" s="22">
        <f t="shared" si="32"/>
        <v>-201.14436520807558</v>
      </c>
      <c r="K559" s="23">
        <f t="shared" si="33"/>
        <v>0.49715536349504053</v>
      </c>
      <c r="L559" s="25"/>
      <c r="M559" s="25"/>
      <c r="N559" t="str">
        <f t="shared" si="34"/>
        <v/>
      </c>
      <c r="O559" s="24" t="str">
        <f t="shared" si="35"/>
        <v/>
      </c>
    </row>
    <row r="560" spans="1:15" x14ac:dyDescent="0.45">
      <c r="A560" s="20" t="str">
        <f>Calc!A560</f>
        <v>2024-05-08</v>
      </c>
      <c r="B560" t="str">
        <f>Calc!B560</f>
        <v>CIN</v>
      </c>
      <c r="C560" t="str">
        <f>Calc!C560</f>
        <v>ARI</v>
      </c>
      <c r="D560" s="25"/>
      <c r="E560" s="25"/>
      <c r="F560">
        <f>Calc!M560</f>
        <v>1493.1662146218293</v>
      </c>
      <c r="G560">
        <f>Calc!N560</f>
        <v>1515.1384034374826</v>
      </c>
      <c r="H560" t="str">
        <f>IF(Calc!O560=Games!I560, Games!B560, IF(Calc!P560=Games!I560, Games!C560, ""))</f>
        <v>ARI</v>
      </c>
      <c r="I560" s="21">
        <f>MAX(Calc!O560:P560)</f>
        <v>0.53852287860799208</v>
      </c>
      <c r="J560" s="22">
        <f t="shared" si="32"/>
        <v>-116.69546628521518</v>
      </c>
      <c r="K560" s="23">
        <f t="shared" si="33"/>
        <v>0.85693132032730557</v>
      </c>
      <c r="L560" s="25"/>
      <c r="M560" s="25"/>
      <c r="N560" t="str">
        <f t="shared" si="34"/>
        <v/>
      </c>
      <c r="O560" s="24" t="str">
        <f t="shared" si="35"/>
        <v/>
      </c>
    </row>
    <row r="561" spans="1:15" x14ac:dyDescent="0.45">
      <c r="A561" s="20" t="str">
        <f>Calc!A561</f>
        <v>2024-05-08</v>
      </c>
      <c r="B561" t="str">
        <f>Calc!B561</f>
        <v>WAS</v>
      </c>
      <c r="C561" t="str">
        <f>Calc!C561</f>
        <v>BAL</v>
      </c>
      <c r="D561" s="25"/>
      <c r="E561" s="25"/>
      <c r="F561">
        <f>Calc!M561</f>
        <v>1419.5380932200808</v>
      </c>
      <c r="G561">
        <f>Calc!N561</f>
        <v>1539.0873746407135</v>
      </c>
      <c r="H561" t="str">
        <f>IF(Calc!O561=Games!I561, Games!B561, IF(Calc!P561=Games!I561, Games!C561, ""))</f>
        <v>BAL</v>
      </c>
      <c r="I561" s="21">
        <f>MAX(Calc!O561:P561)</f>
        <v>0.68937167912786723</v>
      </c>
      <c r="J561" s="22">
        <f t="shared" si="32"/>
        <v>-221.92814782385557</v>
      </c>
      <c r="K561" s="23">
        <f t="shared" si="33"/>
        <v>0.45059628974766208</v>
      </c>
      <c r="L561" s="25"/>
      <c r="M561" s="25"/>
      <c r="N561" t="str">
        <f t="shared" si="34"/>
        <v/>
      </c>
      <c r="O561" s="24" t="str">
        <f t="shared" si="35"/>
        <v/>
      </c>
    </row>
    <row r="562" spans="1:15" x14ac:dyDescent="0.45">
      <c r="A562" s="20" t="str">
        <f>Calc!A562</f>
        <v>2024-05-08</v>
      </c>
      <c r="B562" t="str">
        <f>Calc!B562</f>
        <v>TBR</v>
      </c>
      <c r="C562" t="str">
        <f>Calc!C562</f>
        <v>CHW</v>
      </c>
      <c r="D562" s="25"/>
      <c r="E562" s="25"/>
      <c r="F562">
        <f>Calc!M562</f>
        <v>1528.0229512954211</v>
      </c>
      <c r="G562">
        <f>Calc!N562</f>
        <v>1425.4820043556863</v>
      </c>
      <c r="H562" t="str">
        <f>IF(Calc!O562=Games!I562, Games!B562, IF(Calc!P562=Games!I562, Games!C562, ""))</f>
        <v>TBR</v>
      </c>
      <c r="I562" s="21">
        <f>MAX(Calc!O562:P562)</f>
        <v>0.70558997631246212</v>
      </c>
      <c r="J562" s="22">
        <f t="shared" si="32"/>
        <v>-239.6623482702193</v>
      </c>
      <c r="K562" s="23">
        <f t="shared" si="33"/>
        <v>0.41725369346398128</v>
      </c>
      <c r="L562" s="25"/>
      <c r="M562" s="25"/>
      <c r="N562" t="str">
        <f t="shared" si="34"/>
        <v/>
      </c>
      <c r="O562" s="24" t="str">
        <f t="shared" si="35"/>
        <v/>
      </c>
    </row>
    <row r="563" spans="1:15" x14ac:dyDescent="0.45">
      <c r="A563" s="20" t="str">
        <f>Calc!A563</f>
        <v>2024-05-08</v>
      </c>
      <c r="B563" t="str">
        <f>Calc!B563</f>
        <v>NYY</v>
      </c>
      <c r="C563" t="str">
        <f>Calc!C563</f>
        <v>HOU</v>
      </c>
      <c r="D563" s="25"/>
      <c r="E563" s="25"/>
      <c r="F563">
        <f>Calc!M563</f>
        <v>1533.7203518335739</v>
      </c>
      <c r="G563">
        <f>Calc!N563</f>
        <v>1554.1885466658973</v>
      </c>
      <c r="H563" t="str">
        <f>IF(Calc!O563=Games!I563, Games!B563, IF(Calc!P563=Games!I563, Games!C563, ""))</f>
        <v>NYY</v>
      </c>
      <c r="I563" s="21">
        <f>MAX(Calc!O563:P563)</f>
        <v>0.51753925578218118</v>
      </c>
      <c r="J563" s="22">
        <f t="shared" si="32"/>
        <v>-107.27074937904695</v>
      </c>
      <c r="K563" s="23">
        <f t="shared" si="33"/>
        <v>0.93222057810600945</v>
      </c>
      <c r="L563" s="25"/>
      <c r="M563" s="25"/>
      <c r="N563" t="str">
        <f t="shared" si="34"/>
        <v/>
      </c>
      <c r="O563" s="24" t="str">
        <f t="shared" si="35"/>
        <v/>
      </c>
    </row>
    <row r="564" spans="1:15" x14ac:dyDescent="0.45">
      <c r="A564" s="20" t="str">
        <f>Calc!A564</f>
        <v>2024-05-08</v>
      </c>
      <c r="B564" t="str">
        <f>Calc!B564</f>
        <v>ATL</v>
      </c>
      <c r="C564" t="str">
        <f>Calc!C564</f>
        <v>BOS</v>
      </c>
      <c r="D564" s="25"/>
      <c r="E564" s="25"/>
      <c r="F564">
        <f>Calc!M564</f>
        <v>1593.2508682491175</v>
      </c>
      <c r="G564">
        <f>Calc!N564</f>
        <v>1518.233689676287</v>
      </c>
      <c r="H564" t="str">
        <f>IF(Calc!O564=Games!I564, Games!B564, IF(Calc!P564=Games!I564, Games!C564, ""))</f>
        <v>ATL</v>
      </c>
      <c r="I564" s="21">
        <f>MAX(Calc!O564:P564)</f>
        <v>0.62826264785740704</v>
      </c>
      <c r="J564" s="22">
        <f t="shared" si="32"/>
        <v>-169.00713480533287</v>
      </c>
      <c r="K564" s="23">
        <f t="shared" si="33"/>
        <v>0.59169099644924927</v>
      </c>
      <c r="L564" s="25"/>
      <c r="M564" s="25"/>
      <c r="N564" t="str">
        <f t="shared" si="34"/>
        <v/>
      </c>
      <c r="O564" s="24" t="str">
        <f t="shared" si="35"/>
        <v/>
      </c>
    </row>
    <row r="565" spans="1:15" x14ac:dyDescent="0.45">
      <c r="A565" s="20" t="str">
        <f>Calc!A565</f>
        <v>2024-05-08</v>
      </c>
      <c r="B565" t="str">
        <f>Calc!B565</f>
        <v>MIN</v>
      </c>
      <c r="C565" t="str">
        <f>Calc!C565</f>
        <v>SEA</v>
      </c>
      <c r="D565" s="25"/>
      <c r="E565" s="25"/>
      <c r="F565">
        <f>Calc!M565</f>
        <v>1529.2726034226744</v>
      </c>
      <c r="G565">
        <f>Calc!N565</f>
        <v>1521.2700100017432</v>
      </c>
      <c r="H565" t="str">
        <f>IF(Calc!O565=Games!I565, Games!B565, IF(Calc!P565=Games!I565, Games!C565, ""))</f>
        <v>MIN</v>
      </c>
      <c r="I565" s="21">
        <f>MAX(Calc!O565:P565)</f>
        <v>0.57515098510815643</v>
      </c>
      <c r="J565" s="22">
        <f t="shared" si="32"/>
        <v>-135.37773772514834</v>
      </c>
      <c r="K565" s="23">
        <f t="shared" si="33"/>
        <v>0.73867388893014108</v>
      </c>
      <c r="L565" s="25"/>
      <c r="M565" s="25"/>
      <c r="N565" t="str">
        <f t="shared" si="34"/>
        <v/>
      </c>
      <c r="O565" s="24" t="str">
        <f t="shared" si="35"/>
        <v/>
      </c>
    </row>
    <row r="566" spans="1:15" x14ac:dyDescent="0.45">
      <c r="A566" s="20" t="str">
        <f>Calc!A566</f>
        <v>2024-05-08</v>
      </c>
      <c r="B566" t="str">
        <f>Calc!B566</f>
        <v>COL</v>
      </c>
      <c r="C566" t="str">
        <f>Calc!C566</f>
        <v>SFG</v>
      </c>
      <c r="D566" s="25"/>
      <c r="E566" s="25"/>
      <c r="F566">
        <f>Calc!M566</f>
        <v>1423.0710497477428</v>
      </c>
      <c r="G566">
        <f>Calc!N566</f>
        <v>1491.6063482058917</v>
      </c>
      <c r="H566" t="str">
        <f>IF(Calc!O566=Games!I566, Games!B566, IF(Calc!P566=Games!I566, Games!C566, ""))</f>
        <v>COL</v>
      </c>
      <c r="I566" s="21">
        <f>MAX(Calc!O566:P566)</f>
        <v>0.51680269184459049</v>
      </c>
      <c r="J566" s="22">
        <f t="shared" si="32"/>
        <v>-106.95479530245491</v>
      </c>
      <c r="K566" s="23">
        <f t="shared" si="33"/>
        <v>0.93497444146578368</v>
      </c>
      <c r="L566" s="25"/>
      <c r="M566" s="25"/>
      <c r="N566" t="str">
        <f t="shared" si="34"/>
        <v/>
      </c>
      <c r="O566" s="24" t="str">
        <f t="shared" si="35"/>
        <v/>
      </c>
    </row>
    <row r="567" spans="1:15" x14ac:dyDescent="0.45">
      <c r="A567" s="20" t="str">
        <f>Calc!A567</f>
        <v>2024-05-09</v>
      </c>
      <c r="B567" t="str">
        <f>Calc!B567</f>
        <v>CIN</v>
      </c>
      <c r="C567" t="str">
        <f>Calc!C567</f>
        <v>ARI</v>
      </c>
      <c r="D567" s="25"/>
      <c r="E567" s="25"/>
      <c r="F567">
        <f>Calc!M567</f>
        <v>1493.1662146218293</v>
      </c>
      <c r="G567">
        <f>Calc!N567</f>
        <v>1515.1384034374826</v>
      </c>
      <c r="H567" t="str">
        <f>IF(Calc!O567=Games!I567, Games!B567, IF(Calc!P567=Games!I567, Games!C567, ""))</f>
        <v>ARI</v>
      </c>
      <c r="I567" s="21">
        <f>MAX(Calc!O567:P567)</f>
        <v>0.53852287860799208</v>
      </c>
      <c r="J567" s="22">
        <f t="shared" si="32"/>
        <v>-116.69546628521518</v>
      </c>
      <c r="K567" s="23">
        <f t="shared" si="33"/>
        <v>0.85693132032730557</v>
      </c>
      <c r="L567" s="25"/>
      <c r="M567" s="25"/>
      <c r="N567" t="str">
        <f t="shared" si="34"/>
        <v/>
      </c>
      <c r="O567" s="24" t="str">
        <f t="shared" si="35"/>
        <v/>
      </c>
    </row>
    <row r="568" spans="1:15" x14ac:dyDescent="0.45">
      <c r="A568" s="20" t="str">
        <f>Calc!A568</f>
        <v>2024-05-09</v>
      </c>
      <c r="B568" t="str">
        <f>Calc!B568</f>
        <v>MIN</v>
      </c>
      <c r="C568" t="str">
        <f>Calc!C568</f>
        <v>SEA</v>
      </c>
      <c r="D568" s="25"/>
      <c r="E568" s="25"/>
      <c r="F568">
        <f>Calc!M568</f>
        <v>1529.2726034226744</v>
      </c>
      <c r="G568">
        <f>Calc!N568</f>
        <v>1521.2700100017432</v>
      </c>
      <c r="H568" t="str">
        <f>IF(Calc!O568=Games!I568, Games!B568, IF(Calc!P568=Games!I568, Games!C568, ""))</f>
        <v>MIN</v>
      </c>
      <c r="I568" s="21">
        <f>MAX(Calc!O568:P568)</f>
        <v>0.57515098510815643</v>
      </c>
      <c r="J568" s="22">
        <f t="shared" si="32"/>
        <v>-135.37773772514834</v>
      </c>
      <c r="K568" s="23">
        <f t="shared" si="33"/>
        <v>0.73867388893014108</v>
      </c>
      <c r="L568" s="25"/>
      <c r="M568" s="25"/>
      <c r="N568" t="str">
        <f t="shared" si="34"/>
        <v/>
      </c>
      <c r="O568" s="24" t="str">
        <f t="shared" si="35"/>
        <v/>
      </c>
    </row>
    <row r="569" spans="1:15" x14ac:dyDescent="0.45">
      <c r="A569" s="20" t="str">
        <f>Calc!A569</f>
        <v>2024-05-09</v>
      </c>
      <c r="B569" t="str">
        <f>Calc!B569</f>
        <v>COL</v>
      </c>
      <c r="C569" t="str">
        <f>Calc!C569</f>
        <v>SFG</v>
      </c>
      <c r="D569" s="25"/>
      <c r="E569" s="25"/>
      <c r="F569">
        <f>Calc!M569</f>
        <v>1423.0710497477428</v>
      </c>
      <c r="G569">
        <f>Calc!N569</f>
        <v>1491.6063482058917</v>
      </c>
      <c r="H569" t="str">
        <f>IF(Calc!O569=Games!I569, Games!B569, IF(Calc!P569=Games!I569, Games!C569, ""))</f>
        <v>COL</v>
      </c>
      <c r="I569" s="21">
        <f>MAX(Calc!O569:P569)</f>
        <v>0.51680269184459049</v>
      </c>
      <c r="J569" s="22">
        <f t="shared" si="32"/>
        <v>-106.95479530245491</v>
      </c>
      <c r="K569" s="23">
        <f t="shared" si="33"/>
        <v>0.93497444146578368</v>
      </c>
      <c r="L569" s="25"/>
      <c r="M569" s="25"/>
      <c r="N569" t="str">
        <f t="shared" si="34"/>
        <v/>
      </c>
      <c r="O569" s="24" t="str">
        <f t="shared" si="35"/>
        <v/>
      </c>
    </row>
    <row r="570" spans="1:15" x14ac:dyDescent="0.45">
      <c r="A570" s="20" t="str">
        <f>Calc!A570</f>
        <v>2024-05-09</v>
      </c>
      <c r="B570" t="str">
        <f>Calc!B570</f>
        <v>NYY</v>
      </c>
      <c r="C570" t="str">
        <f>Calc!C570</f>
        <v>HOU</v>
      </c>
      <c r="D570" s="25"/>
      <c r="E570" s="25"/>
      <c r="F570">
        <f>Calc!M570</f>
        <v>1533.7203518335739</v>
      </c>
      <c r="G570">
        <f>Calc!N570</f>
        <v>1554.1885466658973</v>
      </c>
      <c r="H570" t="str">
        <f>IF(Calc!O570=Games!I570, Games!B570, IF(Calc!P570=Games!I570, Games!C570, ""))</f>
        <v>NYY</v>
      </c>
      <c r="I570" s="21">
        <f>MAX(Calc!O570:P570)</f>
        <v>0.51753925578218118</v>
      </c>
      <c r="J570" s="22">
        <f t="shared" si="32"/>
        <v>-107.27074937904695</v>
      </c>
      <c r="K570" s="23">
        <f t="shared" si="33"/>
        <v>0.93222057810600945</v>
      </c>
      <c r="L570" s="25"/>
      <c r="M570" s="25"/>
      <c r="N570" t="str">
        <f t="shared" si="34"/>
        <v/>
      </c>
      <c r="O570" s="24" t="str">
        <f t="shared" si="35"/>
        <v/>
      </c>
    </row>
    <row r="571" spans="1:15" x14ac:dyDescent="0.45">
      <c r="A571" s="20" t="str">
        <f>Calc!A571</f>
        <v>2024-05-09</v>
      </c>
      <c r="B571" t="str">
        <f>Calc!B571</f>
        <v>CHW</v>
      </c>
      <c r="C571" t="str">
        <f>Calc!C571</f>
        <v>CLE</v>
      </c>
      <c r="D571" s="25"/>
      <c r="E571" s="25"/>
      <c r="F571">
        <f>Calc!M571</f>
        <v>1426.513159308995</v>
      </c>
      <c r="G571">
        <f>Calc!N571</f>
        <v>1521.3210808926906</v>
      </c>
      <c r="H571" t="str">
        <f>IF(Calc!O571=Games!I571, Games!B571, IF(Calc!P571=Games!I571, Games!C571, ""))</f>
        <v>CLE</v>
      </c>
      <c r="I571" s="21">
        <f>MAX(Calc!O571:P571)</f>
        <v>0.65427767840628615</v>
      </c>
      <c r="J571" s="22">
        <f t="shared" si="32"/>
        <v>-189.24947495151343</v>
      </c>
      <c r="K571" s="23">
        <f t="shared" si="33"/>
        <v>0.52840305118743636</v>
      </c>
      <c r="L571" s="25"/>
      <c r="M571" s="25"/>
      <c r="N571" t="str">
        <f t="shared" si="34"/>
        <v/>
      </c>
      <c r="O571" s="24" t="str">
        <f t="shared" si="35"/>
        <v/>
      </c>
    </row>
    <row r="572" spans="1:15" x14ac:dyDescent="0.45">
      <c r="A572" s="20" t="str">
        <f>Calc!A572</f>
        <v>2024-05-09</v>
      </c>
      <c r="B572" t="str">
        <f>Calc!B572</f>
        <v>MIL</v>
      </c>
      <c r="C572" t="str">
        <f>Calc!C572</f>
        <v>STL</v>
      </c>
      <c r="D572" s="25"/>
      <c r="E572" s="25"/>
      <c r="F572">
        <f>Calc!M572</f>
        <v>1516.6563185214643</v>
      </c>
      <c r="G572">
        <f>Calc!N572</f>
        <v>1507.9516916859375</v>
      </c>
      <c r="H572" t="str">
        <f>IF(Calc!O572=Games!I572, Games!B572, IF(Calc!P572=Games!I572, Games!C572, ""))</f>
        <v>MIL</v>
      </c>
      <c r="I572" s="21">
        <f>MAX(Calc!O572:P572)</f>
        <v>0.5462322097650214</v>
      </c>
      <c r="J572" s="22">
        <f t="shared" si="32"/>
        <v>-120.37703458021142</v>
      </c>
      <c r="K572" s="23">
        <f t="shared" si="33"/>
        <v>0.83072323843769824</v>
      </c>
      <c r="L572" s="25"/>
      <c r="M572" s="25"/>
      <c r="N572" t="str">
        <f t="shared" si="34"/>
        <v/>
      </c>
      <c r="O572" s="24" t="str">
        <f t="shared" si="35"/>
        <v/>
      </c>
    </row>
    <row r="573" spans="1:15" x14ac:dyDescent="0.45">
      <c r="A573" s="20" t="str">
        <f>Calc!A573</f>
        <v>2024-05-09</v>
      </c>
      <c r="B573" t="str">
        <f>Calc!B573</f>
        <v>LAA</v>
      </c>
      <c r="C573" t="str">
        <f>Calc!C573</f>
        <v>KCR</v>
      </c>
      <c r="D573" s="25"/>
      <c r="E573" s="25"/>
      <c r="F573">
        <f>Calc!M573</f>
        <v>1469.5882041455925</v>
      </c>
      <c r="G573">
        <f>Calc!N573</f>
        <v>1465.2610239810729</v>
      </c>
      <c r="H573" t="str">
        <f>IF(Calc!O573=Games!I573, Games!B573, IF(Calc!P573=Games!I573, Games!C573, ""))</f>
        <v>LAA</v>
      </c>
      <c r="I573" s="21">
        <f>MAX(Calc!O573:P573)</f>
        <v>0.54047356621207798</v>
      </c>
      <c r="J573" s="22">
        <f t="shared" si="32"/>
        <v>-117.61533754585143</v>
      </c>
      <c r="K573" s="23">
        <f t="shared" si="33"/>
        <v>0.85022924804357058</v>
      </c>
      <c r="L573" s="25"/>
      <c r="M573" s="25"/>
      <c r="N573" t="str">
        <f t="shared" si="34"/>
        <v/>
      </c>
      <c r="O573" s="24" t="str">
        <f t="shared" si="35"/>
        <v/>
      </c>
    </row>
    <row r="574" spans="1:15" x14ac:dyDescent="0.45">
      <c r="A574" s="20" t="str">
        <f>Calc!A574</f>
        <v>2024-05-10</v>
      </c>
      <c r="B574" t="str">
        <f>Calc!B574</f>
        <v>DET</v>
      </c>
      <c r="C574" t="str">
        <f>Calc!C574</f>
        <v>HOU</v>
      </c>
      <c r="D574" s="25"/>
      <c r="E574" s="25"/>
      <c r="F574">
        <f>Calc!M574</f>
        <v>1481.7589766686021</v>
      </c>
      <c r="G574">
        <f>Calc!N574</f>
        <v>1554.1885466658973</v>
      </c>
      <c r="H574" t="str">
        <f>IF(Calc!O574=Games!I574, Games!B574, IF(Calc!P574=Games!I574, Games!C574, ""))</f>
        <v>HOU</v>
      </c>
      <c r="I574" s="21">
        <f>MAX(Calc!O574:P574)</f>
        <v>0.59891598149222536</v>
      </c>
      <c r="J574" s="22">
        <f t="shared" si="32"/>
        <v>-149.3243195579023</v>
      </c>
      <c r="K574" s="23">
        <f t="shared" si="33"/>
        <v>0.66968327929479565</v>
      </c>
      <c r="L574" s="25"/>
      <c r="M574" s="25"/>
      <c r="N574" t="str">
        <f t="shared" si="34"/>
        <v/>
      </c>
      <c r="O574" s="24" t="str">
        <f t="shared" si="35"/>
        <v/>
      </c>
    </row>
    <row r="575" spans="1:15" x14ac:dyDescent="0.45">
      <c r="A575" s="20" t="str">
        <f>Calc!A575</f>
        <v>2024-05-10</v>
      </c>
      <c r="B575" t="str">
        <f>Calc!B575</f>
        <v>PIT</v>
      </c>
      <c r="C575" t="str">
        <f>Calc!C575</f>
        <v>CHC</v>
      </c>
      <c r="D575" s="25"/>
      <c r="E575" s="25"/>
      <c r="F575">
        <f>Calc!M575</f>
        <v>1464.4120897083565</v>
      </c>
      <c r="G575">
        <f>Calc!N575</f>
        <v>1510.9500841970262</v>
      </c>
      <c r="H575" t="str">
        <f>IF(Calc!O575=Games!I575, Games!B575, IF(Calc!P575=Games!I575, Games!C575, ""))</f>
        <v>CHC</v>
      </c>
      <c r="I575" s="21">
        <f>MAX(Calc!O575:P575)</f>
        <v>0.53759036162267093</v>
      </c>
      <c r="J575" s="22">
        <f t="shared" si="32"/>
        <v>-116.25846803478477</v>
      </c>
      <c r="K575" s="23">
        <f t="shared" si="33"/>
        <v>0.86015239741572891</v>
      </c>
      <c r="L575" s="25"/>
      <c r="M575" s="25"/>
      <c r="N575" t="str">
        <f t="shared" si="34"/>
        <v/>
      </c>
      <c r="O575" s="24" t="str">
        <f t="shared" si="35"/>
        <v/>
      </c>
    </row>
    <row r="576" spans="1:15" x14ac:dyDescent="0.45">
      <c r="A576" s="20" t="str">
        <f>Calc!A576</f>
        <v>2024-05-10</v>
      </c>
      <c r="B576" t="str">
        <f>Calc!B576</f>
        <v>TBR</v>
      </c>
      <c r="C576" t="str">
        <f>Calc!C576</f>
        <v>NYY</v>
      </c>
      <c r="D576" s="25"/>
      <c r="E576" s="25"/>
      <c r="F576">
        <f>Calc!M576</f>
        <v>1528.0229512954211</v>
      </c>
      <c r="G576">
        <f>Calc!N576</f>
        <v>1562.9327852564061</v>
      </c>
      <c r="H576" t="str">
        <f>IF(Calc!O576=Games!I576, Games!B576, IF(Calc!P576=Games!I576, Games!C576, ""))</f>
        <v>TBR</v>
      </c>
      <c r="I576" s="21">
        <f>MAX(Calc!O576:P576)</f>
        <v>0.51209126365208901</v>
      </c>
      <c r="J576" s="22">
        <f t="shared" si="32"/>
        <v>-104.95636284055679</v>
      </c>
      <c r="K576" s="23">
        <f t="shared" si="33"/>
        <v>0.95277691884115512</v>
      </c>
      <c r="L576" s="25"/>
      <c r="M576" s="25"/>
      <c r="N576" t="str">
        <f t="shared" si="34"/>
        <v/>
      </c>
      <c r="O576" s="24" t="str">
        <f t="shared" si="35"/>
        <v/>
      </c>
    </row>
    <row r="577" spans="1:15" x14ac:dyDescent="0.45">
      <c r="A577" s="20" t="str">
        <f>Calc!A577</f>
        <v>2024-05-10</v>
      </c>
      <c r="B577" t="str">
        <f>Calc!B577</f>
        <v>BAL</v>
      </c>
      <c r="C577" t="str">
        <f>Calc!C577</f>
        <v>ARI</v>
      </c>
      <c r="D577" s="25"/>
      <c r="E577" s="25"/>
      <c r="F577">
        <f>Calc!M577</f>
        <v>1527.1786991040578</v>
      </c>
      <c r="G577">
        <f>Calc!N577</f>
        <v>1515.1384034374826</v>
      </c>
      <c r="H577" t="str">
        <f>IF(Calc!O577=Games!I577, Games!B577, IF(Calc!P577=Games!I577, Games!C577, ""))</f>
        <v>BAL</v>
      </c>
      <c r="I577" s="21">
        <f>MAX(Calc!O577:P577)</f>
        <v>0.52819001042029845</v>
      </c>
      <c r="J577" s="22">
        <f t="shared" si="32"/>
        <v>-111.94973020618352</v>
      </c>
      <c r="K577" s="23">
        <f t="shared" si="33"/>
        <v>0.89325807052705641</v>
      </c>
      <c r="L577" s="25"/>
      <c r="M577" s="25"/>
      <c r="N577" t="str">
        <f t="shared" si="34"/>
        <v/>
      </c>
      <c r="O577" s="24" t="str">
        <f t="shared" si="35"/>
        <v/>
      </c>
    </row>
    <row r="578" spans="1:15" x14ac:dyDescent="0.45">
      <c r="A578" s="20" t="str">
        <f>Calc!A578</f>
        <v>2024-05-10</v>
      </c>
      <c r="B578" t="str">
        <f>Calc!B578</f>
        <v>TOR</v>
      </c>
      <c r="C578" t="str">
        <f>Calc!C578</f>
        <v>MIN</v>
      </c>
      <c r="D578" s="25"/>
      <c r="E578" s="25"/>
      <c r="F578">
        <f>Calc!M578</f>
        <v>1536.86484917293</v>
      </c>
      <c r="G578">
        <f>Calc!N578</f>
        <v>1539.5424706464416</v>
      </c>
      <c r="H578" t="str">
        <f>IF(Calc!O578=Games!I578, Games!B578, IF(Calc!P578=Games!I578, Games!C578, ""))</f>
        <v>MIN</v>
      </c>
      <c r="I578" s="21">
        <f>MAX(Calc!O578:P578)</f>
        <v>0.50661576170601541</v>
      </c>
      <c r="J578" s="22">
        <f t="shared" si="32"/>
        <v>-102.68178883415136</v>
      </c>
      <c r="K578" s="23">
        <f t="shared" si="33"/>
        <v>0.97388252712968504</v>
      </c>
      <c r="L578" s="25"/>
      <c r="M578" s="25"/>
      <c r="N578" t="str">
        <f t="shared" si="34"/>
        <v/>
      </c>
      <c r="O578" s="24" t="str">
        <f t="shared" si="35"/>
        <v/>
      </c>
    </row>
    <row r="579" spans="1:15" x14ac:dyDescent="0.45">
      <c r="A579" s="20" t="str">
        <f>Calc!A579</f>
        <v>2024-05-10</v>
      </c>
      <c r="B579" t="str">
        <f>Calc!B579</f>
        <v>BOS</v>
      </c>
      <c r="C579" t="str">
        <f>Calc!C579</f>
        <v>WAS</v>
      </c>
      <c r="D579" s="25"/>
      <c r="E579" s="25"/>
      <c r="F579">
        <f>Calc!M579</f>
        <v>1500.26839934439</v>
      </c>
      <c r="G579">
        <f>Calc!N579</f>
        <v>1420.7057667976087</v>
      </c>
      <c r="H579" t="str">
        <f>IF(Calc!O579=Games!I579, Games!B579, IF(Calc!P579=Games!I579, Games!C579, ""))</f>
        <v>BOS</v>
      </c>
      <c r="I579" s="21">
        <f>MAX(Calc!O579:P579)</f>
        <v>0.63818047986679283</v>
      </c>
      <c r="J579" s="22">
        <f t="shared" ref="J579:J642" si="36">IF(I579&lt;0.5, "",-1*((I579*100)/(1-((I579*100)/100))))</f>
        <v>-176.38088725335791</v>
      </c>
      <c r="K579" s="23">
        <f t="shared" ref="K579:K642" si="37">IF(J579&gt;0, "",1/(J579/-100))</f>
        <v>0.56695485297314274</v>
      </c>
      <c r="L579" s="25"/>
      <c r="M579" s="25"/>
      <c r="N579" t="str">
        <f t="shared" ref="N579:N642" si="38">IF(L579&gt;M579, B579, IF(M579&gt;L579, C579, ""))</f>
        <v/>
      </c>
      <c r="O579" s="24" t="str">
        <f t="shared" ref="O579:O642" si="39">IF(ISBLANK(L579), "", IF(H579=N579, "W", "L"))</f>
        <v/>
      </c>
    </row>
    <row r="580" spans="1:15" x14ac:dyDescent="0.45">
      <c r="A580" s="20" t="str">
        <f>Calc!A580</f>
        <v>2024-05-10</v>
      </c>
      <c r="B580" t="str">
        <f>Calc!B580</f>
        <v>NYM</v>
      </c>
      <c r="C580" t="str">
        <f>Calc!C580</f>
        <v>ATL</v>
      </c>
      <c r="D580" s="25"/>
      <c r="E580" s="25"/>
      <c r="F580">
        <f>Calc!M580</f>
        <v>1483.2891783762693</v>
      </c>
      <c r="G580">
        <f>Calc!N580</f>
        <v>1588.8399964445969</v>
      </c>
      <c r="H580" t="str">
        <f>IF(Calc!O580=Games!I580, Games!B580, IF(Calc!P580=Games!I580, Games!C580, ""))</f>
        <v>ATL</v>
      </c>
      <c r="I580" s="21">
        <f>MAX(Calc!O580:P580)</f>
        <v>0.59625662356457443</v>
      </c>
      <c r="J580" s="22">
        <f t="shared" si="36"/>
        <v>-147.68208182851495</v>
      </c>
      <c r="K580" s="23">
        <f t="shared" si="37"/>
        <v>0.67713021621754843</v>
      </c>
      <c r="L580" s="25"/>
      <c r="M580" s="25"/>
      <c r="N580" t="str">
        <f t="shared" si="38"/>
        <v/>
      </c>
      <c r="O580" s="24" t="str">
        <f t="shared" si="39"/>
        <v/>
      </c>
    </row>
    <row r="581" spans="1:15" x14ac:dyDescent="0.45">
      <c r="A581" s="20" t="str">
        <f>Calc!A581</f>
        <v>2024-05-10</v>
      </c>
      <c r="B581" t="str">
        <f>Calc!B581</f>
        <v>MIA</v>
      </c>
      <c r="C581" t="str">
        <f>Calc!C581</f>
        <v>PHI</v>
      </c>
      <c r="D581" s="25"/>
      <c r="E581" s="25"/>
      <c r="F581">
        <f>Calc!M581</f>
        <v>1453.0099819148713</v>
      </c>
      <c r="G581">
        <f>Calc!N581</f>
        <v>1539.4111659163295</v>
      </c>
      <c r="H581" t="str">
        <f>IF(Calc!O581=Games!I581, Games!B581, IF(Calc!P581=Games!I581, Games!C581, ""))</f>
        <v>PHI</v>
      </c>
      <c r="I581" s="21">
        <f>MAX(Calc!O581:P581)</f>
        <v>0.59896412593676374</v>
      </c>
      <c r="J581" s="22">
        <f t="shared" si="36"/>
        <v>-149.35425099708604</v>
      </c>
      <c r="K581" s="23">
        <f t="shared" si="37"/>
        <v>0.66954907096652405</v>
      </c>
      <c r="L581" s="25"/>
      <c r="M581" s="25"/>
      <c r="N581" t="str">
        <f t="shared" si="38"/>
        <v/>
      </c>
      <c r="O581" s="24" t="str">
        <f t="shared" si="39"/>
        <v/>
      </c>
    </row>
    <row r="582" spans="1:15" x14ac:dyDescent="0.45">
      <c r="A582" s="20" t="str">
        <f>Calc!A582</f>
        <v>2024-05-10</v>
      </c>
      <c r="B582" t="str">
        <f>Calc!B582</f>
        <v>CHW</v>
      </c>
      <c r="C582" t="str">
        <f>Calc!C582</f>
        <v>CLE</v>
      </c>
      <c r="D582" s="25"/>
      <c r="E582" s="25"/>
      <c r="F582">
        <f>Calc!M582</f>
        <v>1426.513159308995</v>
      </c>
      <c r="G582">
        <f>Calc!N582</f>
        <v>1521.3210808926906</v>
      </c>
      <c r="H582" t="str">
        <f>IF(Calc!O582=Games!I582, Games!B582, IF(Calc!P582=Games!I582, Games!C582, ""))</f>
        <v>CLE</v>
      </c>
      <c r="I582" s="21">
        <f>MAX(Calc!O582:P582)</f>
        <v>0.65427767840628615</v>
      </c>
      <c r="J582" s="22">
        <f t="shared" si="36"/>
        <v>-189.24947495151343</v>
      </c>
      <c r="K582" s="23">
        <f t="shared" si="37"/>
        <v>0.52840305118743636</v>
      </c>
      <c r="L582" s="25"/>
      <c r="M582" s="25"/>
      <c r="N582" t="str">
        <f t="shared" si="38"/>
        <v/>
      </c>
      <c r="O582" s="24" t="str">
        <f t="shared" si="39"/>
        <v/>
      </c>
    </row>
    <row r="583" spans="1:15" x14ac:dyDescent="0.45">
      <c r="A583" s="20" t="str">
        <f>Calc!A583</f>
        <v>2024-05-10</v>
      </c>
      <c r="B583" t="str">
        <f>Calc!B583</f>
        <v>MIL</v>
      </c>
      <c r="C583" t="str">
        <f>Calc!C583</f>
        <v>STL</v>
      </c>
      <c r="D583" s="25"/>
      <c r="E583" s="25"/>
      <c r="F583">
        <f>Calc!M583</f>
        <v>1516.6563185214643</v>
      </c>
      <c r="G583">
        <f>Calc!N583</f>
        <v>1507.9516916859375</v>
      </c>
      <c r="H583" t="str">
        <f>IF(Calc!O583=Games!I583, Games!B583, IF(Calc!P583=Games!I583, Games!C583, ""))</f>
        <v>MIL</v>
      </c>
      <c r="I583" s="21">
        <f>MAX(Calc!O583:P583)</f>
        <v>0.5462322097650214</v>
      </c>
      <c r="J583" s="22">
        <f t="shared" si="36"/>
        <v>-120.37703458021142</v>
      </c>
      <c r="K583" s="23">
        <f t="shared" si="37"/>
        <v>0.83072323843769824</v>
      </c>
      <c r="L583" s="25"/>
      <c r="M583" s="25"/>
      <c r="N583" t="str">
        <f t="shared" si="38"/>
        <v/>
      </c>
      <c r="O583" s="24" t="str">
        <f t="shared" si="39"/>
        <v/>
      </c>
    </row>
    <row r="584" spans="1:15" x14ac:dyDescent="0.45">
      <c r="A584" s="20" t="str">
        <f>Calc!A584</f>
        <v>2024-05-10</v>
      </c>
      <c r="B584" t="str">
        <f>Calc!B584</f>
        <v>COL</v>
      </c>
      <c r="C584" t="str">
        <f>Calc!C584</f>
        <v>TEX</v>
      </c>
      <c r="D584" s="25"/>
      <c r="E584" s="25"/>
      <c r="F584">
        <f>Calc!M584</f>
        <v>1423.0710497477428</v>
      </c>
      <c r="G584">
        <f>Calc!N584</f>
        <v>1534.4506247578865</v>
      </c>
      <c r="H584" t="str">
        <f>IF(Calc!O584=Games!I584, Games!B584, IF(Calc!P584=Games!I584, Games!C584, ""))</f>
        <v>TEX</v>
      </c>
      <c r="I584" s="21">
        <f>MAX(Calc!O584:P584)</f>
        <v>0.54084068120903606</v>
      </c>
      <c r="J584" s="22">
        <f t="shared" si="36"/>
        <v>-117.78932912287429</v>
      </c>
      <c r="K584" s="23">
        <f t="shared" si="37"/>
        <v>0.84897333862631141</v>
      </c>
      <c r="L584" s="25"/>
      <c r="M584" s="25"/>
      <c r="N584" t="str">
        <f t="shared" si="38"/>
        <v/>
      </c>
      <c r="O584" s="24" t="str">
        <f t="shared" si="39"/>
        <v/>
      </c>
    </row>
    <row r="585" spans="1:15" x14ac:dyDescent="0.45">
      <c r="A585" s="20" t="str">
        <f>Calc!A585</f>
        <v>2024-05-10</v>
      </c>
      <c r="B585" t="str">
        <f>Calc!B585</f>
        <v>LAA</v>
      </c>
      <c r="C585" t="str">
        <f>Calc!C585</f>
        <v>KCR</v>
      </c>
      <c r="D585" s="25"/>
      <c r="E585" s="25"/>
      <c r="F585">
        <f>Calc!M585</f>
        <v>1469.5882041455925</v>
      </c>
      <c r="G585">
        <f>Calc!N585</f>
        <v>1465.2610239810729</v>
      </c>
      <c r="H585" t="str">
        <f>IF(Calc!O585=Games!I585, Games!B585, IF(Calc!P585=Games!I585, Games!C585, ""))</f>
        <v>LAA</v>
      </c>
      <c r="I585" s="21">
        <f>MAX(Calc!O585:P585)</f>
        <v>0.54047356621207798</v>
      </c>
      <c r="J585" s="22">
        <f t="shared" si="36"/>
        <v>-117.61533754585143</v>
      </c>
      <c r="K585" s="23">
        <f t="shared" si="37"/>
        <v>0.85022924804357058</v>
      </c>
      <c r="L585" s="25"/>
      <c r="M585" s="25"/>
      <c r="N585" t="str">
        <f t="shared" si="38"/>
        <v/>
      </c>
      <c r="O585" s="24" t="str">
        <f t="shared" si="39"/>
        <v/>
      </c>
    </row>
    <row r="586" spans="1:15" x14ac:dyDescent="0.45">
      <c r="A586" s="20" t="str">
        <f>Calc!A586</f>
        <v>2024-05-10</v>
      </c>
      <c r="B586" t="str">
        <f>Calc!B586</f>
        <v>SDP</v>
      </c>
      <c r="C586" t="str">
        <f>Calc!C586</f>
        <v>LAD</v>
      </c>
      <c r="D586" s="25"/>
      <c r="E586" s="25"/>
      <c r="F586">
        <f>Calc!M586</f>
        <v>1502.9671207118124</v>
      </c>
      <c r="G586">
        <f>Calc!N586</f>
        <v>1587.2549754385982</v>
      </c>
      <c r="H586" t="str">
        <f>IF(Calc!O586=Games!I586, Games!B586, IF(Calc!P586=Games!I586, Games!C586, ""))</f>
        <v>LAD</v>
      </c>
      <c r="I586" s="21">
        <f>MAX(Calc!O586:P586)</f>
        <v>0.60435511699701594</v>
      </c>
      <c r="J586" s="22">
        <f t="shared" si="36"/>
        <v>-152.75191035200567</v>
      </c>
      <c r="K586" s="23">
        <f t="shared" si="37"/>
        <v>0.65465629706075212</v>
      </c>
      <c r="L586" s="25"/>
      <c r="M586" s="25"/>
      <c r="N586" t="str">
        <f t="shared" si="38"/>
        <v/>
      </c>
      <c r="O586" s="24" t="str">
        <f t="shared" si="39"/>
        <v/>
      </c>
    </row>
    <row r="587" spans="1:15" x14ac:dyDescent="0.45">
      <c r="A587" s="20" t="str">
        <f>Calc!A587</f>
        <v>2024-05-10</v>
      </c>
      <c r="B587" t="str">
        <f>Calc!B587</f>
        <v>SEA</v>
      </c>
      <c r="C587" t="str">
        <f>Calc!C587</f>
        <v>OAK</v>
      </c>
      <c r="D587" s="25"/>
      <c r="E587" s="25"/>
      <c r="F587">
        <f>Calc!M587</f>
        <v>1518.2292368487947</v>
      </c>
      <c r="G587">
        <f>Calc!N587</f>
        <v>1422.9458950386379</v>
      </c>
      <c r="H587" t="str">
        <f>IF(Calc!O587=Games!I587, Games!B587, IF(Calc!P587=Games!I587, Games!C587, ""))</f>
        <v>SEA</v>
      </c>
      <c r="I587" s="21">
        <f>MAX(Calc!O587:P587)</f>
        <v>0.64502230555596096</v>
      </c>
      <c r="J587" s="22">
        <f t="shared" si="36"/>
        <v>-181.70784126765645</v>
      </c>
      <c r="K587" s="23">
        <f t="shared" si="37"/>
        <v>0.55033398285052304</v>
      </c>
      <c r="L587" s="25"/>
      <c r="M587" s="25"/>
      <c r="N587" t="str">
        <f t="shared" si="38"/>
        <v/>
      </c>
      <c r="O587" s="24" t="str">
        <f t="shared" si="39"/>
        <v/>
      </c>
    </row>
    <row r="588" spans="1:15" x14ac:dyDescent="0.45">
      <c r="A588" s="20" t="str">
        <f>Calc!A588</f>
        <v>2024-05-10</v>
      </c>
      <c r="B588" t="str">
        <f>Calc!B588</f>
        <v>SFG</v>
      </c>
      <c r="C588" t="str">
        <f>Calc!C588</f>
        <v>CIN</v>
      </c>
      <c r="D588" s="25"/>
      <c r="E588" s="25"/>
      <c r="F588">
        <f>Calc!M588</f>
        <v>1506.8907435815931</v>
      </c>
      <c r="G588">
        <f>Calc!N588</f>
        <v>1513.6155661274754</v>
      </c>
      <c r="H588" t="str">
        <f>IF(Calc!O588=Games!I588, Games!B588, IF(Calc!P588=Games!I588, Games!C588, ""))</f>
        <v>SFG</v>
      </c>
      <c r="I588" s="21">
        <f>MAX(Calc!O588:P588)</f>
        <v>0.54657341078727795</v>
      </c>
      <c r="J588" s="22">
        <f t="shared" si="36"/>
        <v>-120.54286709041156</v>
      </c>
      <c r="K588" s="23">
        <f t="shared" si="37"/>
        <v>0.82958040084608531</v>
      </c>
      <c r="L588" s="25"/>
      <c r="M588" s="25"/>
      <c r="N588" t="str">
        <f t="shared" si="38"/>
        <v/>
      </c>
      <c r="O588" s="24" t="str">
        <f t="shared" si="39"/>
        <v/>
      </c>
    </row>
    <row r="589" spans="1:15" x14ac:dyDescent="0.45">
      <c r="A589" s="20" t="str">
        <f>Calc!A589</f>
        <v>2024-05-11</v>
      </c>
      <c r="B589" t="str">
        <f>Calc!B589</f>
        <v>TOR</v>
      </c>
      <c r="C589" t="str">
        <f>Calc!C589</f>
        <v>MIN</v>
      </c>
      <c r="D589" s="25"/>
      <c r="E589" s="25"/>
      <c r="F589">
        <f>Calc!M589</f>
        <v>1536.86484917293</v>
      </c>
      <c r="G589">
        <f>Calc!N589</f>
        <v>1539.5424706464416</v>
      </c>
      <c r="H589" t="str">
        <f>IF(Calc!O589=Games!I589, Games!B589, IF(Calc!P589=Games!I589, Games!C589, ""))</f>
        <v>MIN</v>
      </c>
      <c r="I589" s="21">
        <f>MAX(Calc!O589:P589)</f>
        <v>0.50661576170601541</v>
      </c>
      <c r="J589" s="22">
        <f t="shared" si="36"/>
        <v>-102.68178883415136</v>
      </c>
      <c r="K589" s="23">
        <f t="shared" si="37"/>
        <v>0.97388252712968504</v>
      </c>
      <c r="L589" s="25"/>
      <c r="M589" s="25"/>
      <c r="N589" t="str">
        <f t="shared" si="38"/>
        <v/>
      </c>
      <c r="O589" s="24" t="str">
        <f t="shared" si="39"/>
        <v/>
      </c>
    </row>
    <row r="590" spans="1:15" x14ac:dyDescent="0.45">
      <c r="A590" s="20" t="str">
        <f>Calc!A590</f>
        <v>2024-05-11</v>
      </c>
      <c r="B590" t="str">
        <f>Calc!B590</f>
        <v>BAL</v>
      </c>
      <c r="C590" t="str">
        <f>Calc!C590</f>
        <v>ARI</v>
      </c>
      <c r="D590" s="25"/>
      <c r="E590" s="25"/>
      <c r="F590">
        <f>Calc!M590</f>
        <v>1527.1786991040578</v>
      </c>
      <c r="G590">
        <f>Calc!N590</f>
        <v>1515.1384034374826</v>
      </c>
      <c r="H590" t="str">
        <f>IF(Calc!O590=Games!I590, Games!B590, IF(Calc!P590=Games!I590, Games!C590, ""))</f>
        <v>BAL</v>
      </c>
      <c r="I590" s="21">
        <f>MAX(Calc!O590:P590)</f>
        <v>0.52819001042029845</v>
      </c>
      <c r="J590" s="22">
        <f t="shared" si="36"/>
        <v>-111.94973020618352</v>
      </c>
      <c r="K590" s="23">
        <f t="shared" si="37"/>
        <v>0.89325807052705641</v>
      </c>
      <c r="L590" s="25"/>
      <c r="M590" s="25"/>
      <c r="N590" t="str">
        <f t="shared" si="38"/>
        <v/>
      </c>
      <c r="O590" s="24" t="str">
        <f t="shared" si="39"/>
        <v/>
      </c>
    </row>
    <row r="591" spans="1:15" x14ac:dyDescent="0.45">
      <c r="A591" s="20" t="str">
        <f>Calc!A591</f>
        <v>2024-05-11</v>
      </c>
      <c r="B591" t="str">
        <f>Calc!B591</f>
        <v>PIT</v>
      </c>
      <c r="C591" t="str">
        <f>Calc!C591</f>
        <v>CHC</v>
      </c>
      <c r="D591" s="25"/>
      <c r="E591" s="25"/>
      <c r="F591">
        <f>Calc!M591</f>
        <v>1464.4120897083565</v>
      </c>
      <c r="G591">
        <f>Calc!N591</f>
        <v>1510.9500841970262</v>
      </c>
      <c r="H591" t="str">
        <f>IF(Calc!O591=Games!I591, Games!B591, IF(Calc!P591=Games!I591, Games!C591, ""))</f>
        <v>CHC</v>
      </c>
      <c r="I591" s="21">
        <f>MAX(Calc!O591:P591)</f>
        <v>0.53759036162267093</v>
      </c>
      <c r="J591" s="22">
        <f t="shared" si="36"/>
        <v>-116.25846803478477</v>
      </c>
      <c r="K591" s="23">
        <f t="shared" si="37"/>
        <v>0.86015239741572891</v>
      </c>
      <c r="L591" s="25"/>
      <c r="M591" s="25"/>
      <c r="N591" t="str">
        <f t="shared" si="38"/>
        <v/>
      </c>
      <c r="O591" s="24" t="str">
        <f t="shared" si="39"/>
        <v/>
      </c>
    </row>
    <row r="592" spans="1:15" x14ac:dyDescent="0.45">
      <c r="A592" s="20" t="str">
        <f>Calc!A592</f>
        <v>2024-05-11</v>
      </c>
      <c r="B592" t="str">
        <f>Calc!B592</f>
        <v>BOS</v>
      </c>
      <c r="C592" t="str">
        <f>Calc!C592</f>
        <v>WAS</v>
      </c>
      <c r="D592" s="25"/>
      <c r="E592" s="25"/>
      <c r="F592">
        <f>Calc!M592</f>
        <v>1500.26839934439</v>
      </c>
      <c r="G592">
        <f>Calc!N592</f>
        <v>1420.7057667976087</v>
      </c>
      <c r="H592" t="str">
        <f>IF(Calc!O592=Games!I592, Games!B592, IF(Calc!P592=Games!I592, Games!C592, ""))</f>
        <v>BOS</v>
      </c>
      <c r="I592" s="21">
        <f>MAX(Calc!O592:P592)</f>
        <v>0.63818047986679283</v>
      </c>
      <c r="J592" s="22">
        <f t="shared" si="36"/>
        <v>-176.38088725335791</v>
      </c>
      <c r="K592" s="23">
        <f t="shared" si="37"/>
        <v>0.56695485297314274</v>
      </c>
      <c r="L592" s="25"/>
      <c r="M592" s="25"/>
      <c r="N592" t="str">
        <f t="shared" si="38"/>
        <v/>
      </c>
      <c r="O592" s="24" t="str">
        <f t="shared" si="39"/>
        <v/>
      </c>
    </row>
    <row r="593" spans="1:15" x14ac:dyDescent="0.45">
      <c r="A593" s="20" t="str">
        <f>Calc!A593</f>
        <v>2024-05-11</v>
      </c>
      <c r="B593" t="str">
        <f>Calc!B593</f>
        <v>NYM</v>
      </c>
      <c r="C593" t="str">
        <f>Calc!C593</f>
        <v>ATL</v>
      </c>
      <c r="D593" s="25"/>
      <c r="E593" s="25"/>
      <c r="F593">
        <f>Calc!M593</f>
        <v>1483.2891783762693</v>
      </c>
      <c r="G593">
        <f>Calc!N593</f>
        <v>1588.8399964445969</v>
      </c>
      <c r="H593" t="str">
        <f>IF(Calc!O593=Games!I593, Games!B593, IF(Calc!P593=Games!I593, Games!C593, ""))</f>
        <v>ATL</v>
      </c>
      <c r="I593" s="21">
        <f>MAX(Calc!O593:P593)</f>
        <v>0.59625662356457443</v>
      </c>
      <c r="J593" s="22">
        <f t="shared" si="36"/>
        <v>-147.68208182851495</v>
      </c>
      <c r="K593" s="23">
        <f t="shared" si="37"/>
        <v>0.67713021621754843</v>
      </c>
      <c r="L593" s="25"/>
      <c r="M593" s="25"/>
      <c r="N593" t="str">
        <f t="shared" si="38"/>
        <v/>
      </c>
      <c r="O593" s="24" t="str">
        <f t="shared" si="39"/>
        <v/>
      </c>
    </row>
    <row r="594" spans="1:15" x14ac:dyDescent="0.45">
      <c r="A594" s="20" t="str">
        <f>Calc!A594</f>
        <v>2024-05-11</v>
      </c>
      <c r="B594" t="str">
        <f>Calc!B594</f>
        <v>MIA</v>
      </c>
      <c r="C594" t="str">
        <f>Calc!C594</f>
        <v>PHI</v>
      </c>
      <c r="D594" s="25"/>
      <c r="E594" s="25"/>
      <c r="F594">
        <f>Calc!M594</f>
        <v>1453.0099819148713</v>
      </c>
      <c r="G594">
        <f>Calc!N594</f>
        <v>1539.4111659163295</v>
      </c>
      <c r="H594" t="str">
        <f>IF(Calc!O594=Games!I594, Games!B594, IF(Calc!P594=Games!I594, Games!C594, ""))</f>
        <v>PHI</v>
      </c>
      <c r="I594" s="21">
        <f>MAX(Calc!O594:P594)</f>
        <v>0.59896412593676374</v>
      </c>
      <c r="J594" s="22">
        <f t="shared" si="36"/>
        <v>-149.35425099708604</v>
      </c>
      <c r="K594" s="23">
        <f t="shared" si="37"/>
        <v>0.66954907096652405</v>
      </c>
      <c r="L594" s="25"/>
      <c r="M594" s="25"/>
      <c r="N594" t="str">
        <f t="shared" si="38"/>
        <v/>
      </c>
      <c r="O594" s="24" t="str">
        <f t="shared" si="39"/>
        <v/>
      </c>
    </row>
    <row r="595" spans="1:15" x14ac:dyDescent="0.45">
      <c r="A595" s="20" t="str">
        <f>Calc!A595</f>
        <v>2024-05-11</v>
      </c>
      <c r="B595" t="str">
        <f>Calc!B595</f>
        <v>TBR</v>
      </c>
      <c r="C595" t="str">
        <f>Calc!C595</f>
        <v>NYY</v>
      </c>
      <c r="D595" s="25"/>
      <c r="E595" s="25"/>
      <c r="F595">
        <f>Calc!M595</f>
        <v>1528.0229512954211</v>
      </c>
      <c r="G595">
        <f>Calc!N595</f>
        <v>1562.9327852564061</v>
      </c>
      <c r="H595" t="str">
        <f>IF(Calc!O595=Games!I595, Games!B595, IF(Calc!P595=Games!I595, Games!C595, ""))</f>
        <v>TBR</v>
      </c>
      <c r="I595" s="21">
        <f>MAX(Calc!O595:P595)</f>
        <v>0.51209126365208901</v>
      </c>
      <c r="J595" s="22">
        <f t="shared" si="36"/>
        <v>-104.95636284055679</v>
      </c>
      <c r="K595" s="23">
        <f t="shared" si="37"/>
        <v>0.95277691884115512</v>
      </c>
      <c r="L595" s="25"/>
      <c r="M595" s="25"/>
      <c r="N595" t="str">
        <f t="shared" si="38"/>
        <v/>
      </c>
      <c r="O595" s="24" t="str">
        <f t="shared" si="39"/>
        <v/>
      </c>
    </row>
    <row r="596" spans="1:15" x14ac:dyDescent="0.45">
      <c r="A596" s="20" t="str">
        <f>Calc!A596</f>
        <v>2024-05-11</v>
      </c>
      <c r="B596" t="str">
        <f>Calc!B596</f>
        <v>DET</v>
      </c>
      <c r="C596" t="str">
        <f>Calc!C596</f>
        <v>HOU</v>
      </c>
      <c r="D596" s="25"/>
      <c r="E596" s="25"/>
      <c r="F596">
        <f>Calc!M596</f>
        <v>1481.7589766686021</v>
      </c>
      <c r="G596">
        <f>Calc!N596</f>
        <v>1554.1885466658973</v>
      </c>
      <c r="H596" t="str">
        <f>IF(Calc!O596=Games!I596, Games!B596, IF(Calc!P596=Games!I596, Games!C596, ""))</f>
        <v>HOU</v>
      </c>
      <c r="I596" s="21">
        <f>MAX(Calc!O596:P596)</f>
        <v>0.59891598149222536</v>
      </c>
      <c r="J596" s="22">
        <f t="shared" si="36"/>
        <v>-149.3243195579023</v>
      </c>
      <c r="K596" s="23">
        <f t="shared" si="37"/>
        <v>0.66968327929479565</v>
      </c>
      <c r="L596" s="25"/>
      <c r="M596" s="25"/>
      <c r="N596" t="str">
        <f t="shared" si="38"/>
        <v/>
      </c>
      <c r="O596" s="24" t="str">
        <f t="shared" si="39"/>
        <v/>
      </c>
    </row>
    <row r="597" spans="1:15" x14ac:dyDescent="0.45">
      <c r="A597" s="20" t="str">
        <f>Calc!A597</f>
        <v>2024-05-11</v>
      </c>
      <c r="B597" t="str">
        <f>Calc!B597</f>
        <v>CHW</v>
      </c>
      <c r="C597" t="str">
        <f>Calc!C597</f>
        <v>CLE</v>
      </c>
      <c r="D597" s="25"/>
      <c r="E597" s="25"/>
      <c r="F597">
        <f>Calc!M597</f>
        <v>1426.513159308995</v>
      </c>
      <c r="G597">
        <f>Calc!N597</f>
        <v>1521.3210808926906</v>
      </c>
      <c r="H597" t="str">
        <f>IF(Calc!O597=Games!I597, Games!B597, IF(Calc!P597=Games!I597, Games!C597, ""))</f>
        <v>CLE</v>
      </c>
      <c r="I597" s="21">
        <f>MAX(Calc!O597:P597)</f>
        <v>0.65427767840628615</v>
      </c>
      <c r="J597" s="22">
        <f t="shared" si="36"/>
        <v>-189.24947495151343</v>
      </c>
      <c r="K597" s="23">
        <f t="shared" si="37"/>
        <v>0.52840305118743636</v>
      </c>
      <c r="L597" s="25"/>
      <c r="M597" s="25"/>
      <c r="N597" t="str">
        <f t="shared" si="38"/>
        <v/>
      </c>
      <c r="O597" s="24" t="str">
        <f t="shared" si="39"/>
        <v/>
      </c>
    </row>
    <row r="598" spans="1:15" x14ac:dyDescent="0.45">
      <c r="A598" s="20" t="str">
        <f>Calc!A598</f>
        <v>2024-05-11</v>
      </c>
      <c r="B598" t="str">
        <f>Calc!B598</f>
        <v>SFG</v>
      </c>
      <c r="C598" t="str">
        <f>Calc!C598</f>
        <v>CIN</v>
      </c>
      <c r="D598" s="25"/>
      <c r="E598" s="25"/>
      <c r="F598">
        <f>Calc!M598</f>
        <v>1506.8907435815931</v>
      </c>
      <c r="G598">
        <f>Calc!N598</f>
        <v>1513.6155661274754</v>
      </c>
      <c r="H598" t="str">
        <f>IF(Calc!O598=Games!I598, Games!B598, IF(Calc!P598=Games!I598, Games!C598, ""))</f>
        <v>SFG</v>
      </c>
      <c r="I598" s="21">
        <f>MAX(Calc!O598:P598)</f>
        <v>0.54657341078727795</v>
      </c>
      <c r="J598" s="22">
        <f t="shared" si="36"/>
        <v>-120.54286709041156</v>
      </c>
      <c r="K598" s="23">
        <f t="shared" si="37"/>
        <v>0.82958040084608531</v>
      </c>
      <c r="L598" s="25"/>
      <c r="M598" s="25"/>
      <c r="N598" t="str">
        <f t="shared" si="38"/>
        <v/>
      </c>
      <c r="O598" s="24" t="str">
        <f t="shared" si="39"/>
        <v/>
      </c>
    </row>
    <row r="599" spans="1:15" x14ac:dyDescent="0.45">
      <c r="A599" s="20" t="str">
        <f>Calc!A599</f>
        <v>2024-05-11</v>
      </c>
      <c r="B599" t="str">
        <f>Calc!B599</f>
        <v>MIL</v>
      </c>
      <c r="C599" t="str">
        <f>Calc!C599</f>
        <v>STL</v>
      </c>
      <c r="D599" s="25"/>
      <c r="E599" s="25"/>
      <c r="F599">
        <f>Calc!M599</f>
        <v>1516.6563185214643</v>
      </c>
      <c r="G599">
        <f>Calc!N599</f>
        <v>1507.9516916859375</v>
      </c>
      <c r="H599" t="str">
        <f>IF(Calc!O599=Games!I599, Games!B599, IF(Calc!P599=Games!I599, Games!C599, ""))</f>
        <v>MIL</v>
      </c>
      <c r="I599" s="21">
        <f>MAX(Calc!O599:P599)</f>
        <v>0.5462322097650214</v>
      </c>
      <c r="J599" s="22">
        <f t="shared" si="36"/>
        <v>-120.37703458021142</v>
      </c>
      <c r="K599" s="23">
        <f t="shared" si="37"/>
        <v>0.83072323843769824</v>
      </c>
      <c r="L599" s="25"/>
      <c r="M599" s="25"/>
      <c r="N599" t="str">
        <f t="shared" si="38"/>
        <v/>
      </c>
      <c r="O599" s="24" t="str">
        <f t="shared" si="39"/>
        <v/>
      </c>
    </row>
    <row r="600" spans="1:15" x14ac:dyDescent="0.45">
      <c r="A600" s="20" t="str">
        <f>Calc!A600</f>
        <v>2024-05-11</v>
      </c>
      <c r="B600" t="str">
        <f>Calc!B600</f>
        <v>COL</v>
      </c>
      <c r="C600" t="str">
        <f>Calc!C600</f>
        <v>TEX</v>
      </c>
      <c r="D600" s="25"/>
      <c r="E600" s="25"/>
      <c r="F600">
        <f>Calc!M600</f>
        <v>1423.0710497477428</v>
      </c>
      <c r="G600">
        <f>Calc!N600</f>
        <v>1534.4506247578865</v>
      </c>
      <c r="H600" t="str">
        <f>IF(Calc!O600=Games!I600, Games!B600, IF(Calc!P600=Games!I600, Games!C600, ""))</f>
        <v>TEX</v>
      </c>
      <c r="I600" s="21">
        <f>MAX(Calc!O600:P600)</f>
        <v>0.54084068120903606</v>
      </c>
      <c r="J600" s="22">
        <f t="shared" si="36"/>
        <v>-117.78932912287429</v>
      </c>
      <c r="K600" s="23">
        <f t="shared" si="37"/>
        <v>0.84897333862631141</v>
      </c>
      <c r="L600" s="25"/>
      <c r="M600" s="25"/>
      <c r="N600" t="str">
        <f t="shared" si="38"/>
        <v/>
      </c>
      <c r="O600" s="24" t="str">
        <f t="shared" si="39"/>
        <v/>
      </c>
    </row>
    <row r="601" spans="1:15" x14ac:dyDescent="0.45">
      <c r="A601" s="20" t="str">
        <f>Calc!A601</f>
        <v>2024-05-11</v>
      </c>
      <c r="B601" t="str">
        <f>Calc!B601</f>
        <v>SDP</v>
      </c>
      <c r="C601" t="str">
        <f>Calc!C601</f>
        <v>LAD</v>
      </c>
      <c r="D601" s="25"/>
      <c r="E601" s="25"/>
      <c r="F601">
        <f>Calc!M601</f>
        <v>1502.9671207118124</v>
      </c>
      <c r="G601">
        <f>Calc!N601</f>
        <v>1587.2549754385982</v>
      </c>
      <c r="H601" t="str">
        <f>IF(Calc!O601=Games!I601, Games!B601, IF(Calc!P601=Games!I601, Games!C601, ""))</f>
        <v>LAD</v>
      </c>
      <c r="I601" s="21">
        <f>MAX(Calc!O601:P601)</f>
        <v>0.60435511699701594</v>
      </c>
      <c r="J601" s="22">
        <f t="shared" si="36"/>
        <v>-152.75191035200567</v>
      </c>
      <c r="K601" s="23">
        <f t="shared" si="37"/>
        <v>0.65465629706075212</v>
      </c>
      <c r="L601" s="25"/>
      <c r="M601" s="25"/>
      <c r="N601" t="str">
        <f t="shared" si="38"/>
        <v/>
      </c>
      <c r="O601" s="24" t="str">
        <f t="shared" si="39"/>
        <v/>
      </c>
    </row>
    <row r="602" spans="1:15" x14ac:dyDescent="0.45">
      <c r="A602" s="20" t="str">
        <f>Calc!A602</f>
        <v>2024-05-11</v>
      </c>
      <c r="B602" t="str">
        <f>Calc!B602</f>
        <v>LAA</v>
      </c>
      <c r="C602" t="str">
        <f>Calc!C602</f>
        <v>KCR</v>
      </c>
      <c r="D602" s="25"/>
      <c r="E602" s="25"/>
      <c r="F602">
        <f>Calc!M602</f>
        <v>1469.5882041455925</v>
      </c>
      <c r="G602">
        <f>Calc!N602</f>
        <v>1465.2610239810729</v>
      </c>
      <c r="H602" t="str">
        <f>IF(Calc!O602=Games!I602, Games!B602, IF(Calc!P602=Games!I602, Games!C602, ""))</f>
        <v>LAA</v>
      </c>
      <c r="I602" s="21">
        <f>MAX(Calc!O602:P602)</f>
        <v>0.54047356621207798</v>
      </c>
      <c r="J602" s="22">
        <f t="shared" si="36"/>
        <v>-117.61533754585143</v>
      </c>
      <c r="K602" s="23">
        <f t="shared" si="37"/>
        <v>0.85022924804357058</v>
      </c>
      <c r="L602" s="25"/>
      <c r="M602" s="25"/>
      <c r="N602" t="str">
        <f t="shared" si="38"/>
        <v/>
      </c>
      <c r="O602" s="24" t="str">
        <f t="shared" si="39"/>
        <v/>
      </c>
    </row>
    <row r="603" spans="1:15" x14ac:dyDescent="0.45">
      <c r="A603" s="20" t="str">
        <f>Calc!A603</f>
        <v>2024-05-11</v>
      </c>
      <c r="B603" t="str">
        <f>Calc!B603</f>
        <v>SEA</v>
      </c>
      <c r="C603" t="str">
        <f>Calc!C603</f>
        <v>OAK</v>
      </c>
      <c r="D603" s="25"/>
      <c r="E603" s="25"/>
      <c r="F603">
        <f>Calc!M603</f>
        <v>1518.2292368487947</v>
      </c>
      <c r="G603">
        <f>Calc!N603</f>
        <v>1422.9458950386379</v>
      </c>
      <c r="H603" t="str">
        <f>IF(Calc!O603=Games!I603, Games!B603, IF(Calc!P603=Games!I603, Games!C603, ""))</f>
        <v>SEA</v>
      </c>
      <c r="I603" s="21">
        <f>MAX(Calc!O603:P603)</f>
        <v>0.64502230555596096</v>
      </c>
      <c r="J603" s="22">
        <f t="shared" si="36"/>
        <v>-181.70784126765645</v>
      </c>
      <c r="K603" s="23">
        <f t="shared" si="37"/>
        <v>0.55033398285052304</v>
      </c>
      <c r="L603" s="25"/>
      <c r="M603" s="25"/>
      <c r="N603" t="str">
        <f t="shared" si="38"/>
        <v/>
      </c>
      <c r="O603" s="24" t="str">
        <f t="shared" si="39"/>
        <v/>
      </c>
    </row>
    <row r="604" spans="1:15" x14ac:dyDescent="0.45">
      <c r="A604" s="20" t="str">
        <f>Calc!A604</f>
        <v>2024-05-12</v>
      </c>
      <c r="B604" t="str">
        <f>Calc!B604</f>
        <v>BAL</v>
      </c>
      <c r="C604" t="str">
        <f>Calc!C604</f>
        <v>ARI</v>
      </c>
      <c r="D604" s="25"/>
      <c r="E604" s="25"/>
      <c r="F604">
        <f>Calc!M604</f>
        <v>1527.1786991040578</v>
      </c>
      <c r="G604">
        <f>Calc!N604</f>
        <v>1515.1384034374826</v>
      </c>
      <c r="H604" t="str">
        <f>IF(Calc!O604=Games!I604, Games!B604, IF(Calc!P604=Games!I604, Games!C604, ""))</f>
        <v>BAL</v>
      </c>
      <c r="I604" s="21">
        <f>MAX(Calc!O604:P604)</f>
        <v>0.52819001042029845</v>
      </c>
      <c r="J604" s="22">
        <f t="shared" si="36"/>
        <v>-111.94973020618352</v>
      </c>
      <c r="K604" s="23">
        <f t="shared" si="37"/>
        <v>0.89325807052705641</v>
      </c>
      <c r="L604" s="25"/>
      <c r="M604" s="25"/>
      <c r="N604" t="str">
        <f t="shared" si="38"/>
        <v/>
      </c>
      <c r="O604" s="24" t="str">
        <f t="shared" si="39"/>
        <v/>
      </c>
    </row>
    <row r="605" spans="1:15" x14ac:dyDescent="0.45">
      <c r="A605" s="20" t="str">
        <f>Calc!A605</f>
        <v>2024-05-12</v>
      </c>
      <c r="B605" t="str">
        <f>Calc!B605</f>
        <v>BOS</v>
      </c>
      <c r="C605" t="str">
        <f>Calc!C605</f>
        <v>WAS</v>
      </c>
      <c r="D605" s="25"/>
      <c r="E605" s="25"/>
      <c r="F605">
        <f>Calc!M605</f>
        <v>1500.26839934439</v>
      </c>
      <c r="G605">
        <f>Calc!N605</f>
        <v>1420.7057667976087</v>
      </c>
      <c r="H605" t="str">
        <f>IF(Calc!O605=Games!I605, Games!B605, IF(Calc!P605=Games!I605, Games!C605, ""))</f>
        <v>BOS</v>
      </c>
      <c r="I605" s="21">
        <f>MAX(Calc!O605:P605)</f>
        <v>0.63818047986679283</v>
      </c>
      <c r="J605" s="22">
        <f t="shared" si="36"/>
        <v>-176.38088725335791</v>
      </c>
      <c r="K605" s="23">
        <f t="shared" si="37"/>
        <v>0.56695485297314274</v>
      </c>
      <c r="L605" s="25"/>
      <c r="M605" s="25"/>
      <c r="N605" t="str">
        <f t="shared" si="38"/>
        <v/>
      </c>
      <c r="O605" s="24" t="str">
        <f t="shared" si="39"/>
        <v/>
      </c>
    </row>
    <row r="606" spans="1:15" x14ac:dyDescent="0.45">
      <c r="A606" s="20" t="str">
        <f>Calc!A606</f>
        <v>2024-05-12</v>
      </c>
      <c r="B606" t="str">
        <f>Calc!B606</f>
        <v>PIT</v>
      </c>
      <c r="C606" t="str">
        <f>Calc!C606</f>
        <v>CHC</v>
      </c>
      <c r="D606" s="25"/>
      <c r="E606" s="25"/>
      <c r="F606">
        <f>Calc!M606</f>
        <v>1464.4120897083565</v>
      </c>
      <c r="G606">
        <f>Calc!N606</f>
        <v>1510.9500841970262</v>
      </c>
      <c r="H606" t="str">
        <f>IF(Calc!O606=Games!I606, Games!B606, IF(Calc!P606=Games!I606, Games!C606, ""))</f>
        <v>CHC</v>
      </c>
      <c r="I606" s="21">
        <f>MAX(Calc!O606:P606)</f>
        <v>0.53759036162267093</v>
      </c>
      <c r="J606" s="22">
        <f t="shared" si="36"/>
        <v>-116.25846803478477</v>
      </c>
      <c r="K606" s="23">
        <f t="shared" si="37"/>
        <v>0.86015239741572891</v>
      </c>
      <c r="L606" s="25"/>
      <c r="M606" s="25"/>
      <c r="N606" t="str">
        <f t="shared" si="38"/>
        <v/>
      </c>
      <c r="O606" s="24" t="str">
        <f t="shared" si="39"/>
        <v/>
      </c>
    </row>
    <row r="607" spans="1:15" x14ac:dyDescent="0.45">
      <c r="A607" s="20" t="str">
        <f>Calc!A607</f>
        <v>2024-05-12</v>
      </c>
      <c r="B607" t="str">
        <f>Calc!B607</f>
        <v>TOR</v>
      </c>
      <c r="C607" t="str">
        <f>Calc!C607</f>
        <v>MIN</v>
      </c>
      <c r="D607" s="25"/>
      <c r="E607" s="25"/>
      <c r="F607">
        <f>Calc!M607</f>
        <v>1536.86484917293</v>
      </c>
      <c r="G607">
        <f>Calc!N607</f>
        <v>1539.5424706464416</v>
      </c>
      <c r="H607" t="str">
        <f>IF(Calc!O607=Games!I607, Games!B607, IF(Calc!P607=Games!I607, Games!C607, ""))</f>
        <v>MIN</v>
      </c>
      <c r="I607" s="21">
        <f>MAX(Calc!O607:P607)</f>
        <v>0.50661576170601541</v>
      </c>
      <c r="J607" s="22">
        <f t="shared" si="36"/>
        <v>-102.68178883415136</v>
      </c>
      <c r="K607" s="23">
        <f t="shared" si="37"/>
        <v>0.97388252712968504</v>
      </c>
      <c r="L607" s="25"/>
      <c r="M607" s="25"/>
      <c r="N607" t="str">
        <f t="shared" si="38"/>
        <v/>
      </c>
      <c r="O607" s="24" t="str">
        <f t="shared" si="39"/>
        <v/>
      </c>
    </row>
    <row r="608" spans="1:15" x14ac:dyDescent="0.45">
      <c r="A608" s="20" t="str">
        <f>Calc!A608</f>
        <v>2024-05-12</v>
      </c>
      <c r="B608" t="str">
        <f>Calc!B608</f>
        <v>DET</v>
      </c>
      <c r="C608" t="str">
        <f>Calc!C608</f>
        <v>HOU</v>
      </c>
      <c r="D608" s="25"/>
      <c r="E608" s="25"/>
      <c r="F608">
        <f>Calc!M608</f>
        <v>1481.7589766686021</v>
      </c>
      <c r="G608">
        <f>Calc!N608</f>
        <v>1554.1885466658973</v>
      </c>
      <c r="H608" t="str">
        <f>IF(Calc!O608=Games!I608, Games!B608, IF(Calc!P608=Games!I608, Games!C608, ""))</f>
        <v>HOU</v>
      </c>
      <c r="I608" s="21">
        <f>MAX(Calc!O608:P608)</f>
        <v>0.59891598149222536</v>
      </c>
      <c r="J608" s="22">
        <f t="shared" si="36"/>
        <v>-149.3243195579023</v>
      </c>
      <c r="K608" s="23">
        <f t="shared" si="37"/>
        <v>0.66968327929479565</v>
      </c>
      <c r="L608" s="25"/>
      <c r="M608" s="25"/>
      <c r="N608" t="str">
        <f t="shared" si="38"/>
        <v/>
      </c>
      <c r="O608" s="24" t="str">
        <f t="shared" si="39"/>
        <v/>
      </c>
    </row>
    <row r="609" spans="1:15" x14ac:dyDescent="0.45">
      <c r="A609" s="20" t="str">
        <f>Calc!A609</f>
        <v>2024-05-12</v>
      </c>
      <c r="B609" t="str">
        <f>Calc!B609</f>
        <v>MIA</v>
      </c>
      <c r="C609" t="str">
        <f>Calc!C609</f>
        <v>PHI</v>
      </c>
      <c r="D609" s="25"/>
      <c r="E609" s="25"/>
      <c r="F609">
        <f>Calc!M609</f>
        <v>1453.0099819148713</v>
      </c>
      <c r="G609">
        <f>Calc!N609</f>
        <v>1539.4111659163295</v>
      </c>
      <c r="H609" t="str">
        <f>IF(Calc!O609=Games!I609, Games!B609, IF(Calc!P609=Games!I609, Games!C609, ""))</f>
        <v>PHI</v>
      </c>
      <c r="I609" s="21">
        <f>MAX(Calc!O609:P609)</f>
        <v>0.59896412593676374</v>
      </c>
      <c r="J609" s="22">
        <f t="shared" si="36"/>
        <v>-149.35425099708604</v>
      </c>
      <c r="K609" s="23">
        <f t="shared" si="37"/>
        <v>0.66954907096652405</v>
      </c>
      <c r="L609" s="25"/>
      <c r="M609" s="25"/>
      <c r="N609" t="str">
        <f t="shared" si="38"/>
        <v/>
      </c>
      <c r="O609" s="24" t="str">
        <f t="shared" si="39"/>
        <v/>
      </c>
    </row>
    <row r="610" spans="1:15" x14ac:dyDescent="0.45">
      <c r="A610" s="20" t="str">
        <f>Calc!A610</f>
        <v>2024-05-12</v>
      </c>
      <c r="B610" t="str">
        <f>Calc!B610</f>
        <v>TBR</v>
      </c>
      <c r="C610" t="str">
        <f>Calc!C610</f>
        <v>NYY</v>
      </c>
      <c r="D610" s="25"/>
      <c r="E610" s="25"/>
      <c r="F610">
        <f>Calc!M610</f>
        <v>1528.0229512954211</v>
      </c>
      <c r="G610">
        <f>Calc!N610</f>
        <v>1562.9327852564061</v>
      </c>
      <c r="H610" t="str">
        <f>IF(Calc!O610=Games!I610, Games!B610, IF(Calc!P610=Games!I610, Games!C610, ""))</f>
        <v>TBR</v>
      </c>
      <c r="I610" s="21">
        <f>MAX(Calc!O610:P610)</f>
        <v>0.51209126365208901</v>
      </c>
      <c r="J610" s="22">
        <f t="shared" si="36"/>
        <v>-104.95636284055679</v>
      </c>
      <c r="K610" s="23">
        <f t="shared" si="37"/>
        <v>0.95277691884115512</v>
      </c>
      <c r="L610" s="25"/>
      <c r="M610" s="25"/>
      <c r="N610" t="str">
        <f t="shared" si="38"/>
        <v/>
      </c>
      <c r="O610" s="24" t="str">
        <f t="shared" si="39"/>
        <v/>
      </c>
    </row>
    <row r="611" spans="1:15" x14ac:dyDescent="0.45">
      <c r="A611" s="20" t="str">
        <f>Calc!A611</f>
        <v>2024-05-12</v>
      </c>
      <c r="B611" t="str">
        <f>Calc!B611</f>
        <v>CHW</v>
      </c>
      <c r="C611" t="str">
        <f>Calc!C611</f>
        <v>CLE</v>
      </c>
      <c r="D611" s="25"/>
      <c r="E611" s="25"/>
      <c r="F611">
        <f>Calc!M611</f>
        <v>1426.513159308995</v>
      </c>
      <c r="G611">
        <f>Calc!N611</f>
        <v>1521.3210808926906</v>
      </c>
      <c r="H611" t="str">
        <f>IF(Calc!O611=Games!I611, Games!B611, IF(Calc!P611=Games!I611, Games!C611, ""))</f>
        <v>CLE</v>
      </c>
      <c r="I611" s="21">
        <f>MAX(Calc!O611:P611)</f>
        <v>0.65427767840628615</v>
      </c>
      <c r="J611" s="22">
        <f t="shared" si="36"/>
        <v>-189.24947495151343</v>
      </c>
      <c r="K611" s="23">
        <f t="shared" si="37"/>
        <v>0.52840305118743636</v>
      </c>
      <c r="L611" s="25"/>
      <c r="M611" s="25"/>
      <c r="N611" t="str">
        <f t="shared" si="38"/>
        <v/>
      </c>
      <c r="O611" s="24" t="str">
        <f t="shared" si="39"/>
        <v/>
      </c>
    </row>
    <row r="612" spans="1:15" x14ac:dyDescent="0.45">
      <c r="A612" s="20" t="str">
        <f>Calc!A612</f>
        <v>2024-05-12</v>
      </c>
      <c r="B612" t="str">
        <f>Calc!B612</f>
        <v>MIL</v>
      </c>
      <c r="C612" t="str">
        <f>Calc!C612</f>
        <v>STL</v>
      </c>
      <c r="D612" s="25"/>
      <c r="E612" s="25"/>
      <c r="F612">
        <f>Calc!M612</f>
        <v>1516.6563185214643</v>
      </c>
      <c r="G612">
        <f>Calc!N612</f>
        <v>1507.9516916859375</v>
      </c>
      <c r="H612" t="str">
        <f>IF(Calc!O612=Games!I612, Games!B612, IF(Calc!P612=Games!I612, Games!C612, ""))</f>
        <v>MIL</v>
      </c>
      <c r="I612" s="21">
        <f>MAX(Calc!O612:P612)</f>
        <v>0.5462322097650214</v>
      </c>
      <c r="J612" s="22">
        <f t="shared" si="36"/>
        <v>-120.37703458021142</v>
      </c>
      <c r="K612" s="23">
        <f t="shared" si="37"/>
        <v>0.83072323843769824</v>
      </c>
      <c r="L612" s="25"/>
      <c r="M612" s="25"/>
      <c r="N612" t="str">
        <f t="shared" si="38"/>
        <v/>
      </c>
      <c r="O612" s="24" t="str">
        <f t="shared" si="39"/>
        <v/>
      </c>
    </row>
    <row r="613" spans="1:15" x14ac:dyDescent="0.45">
      <c r="A613" s="20" t="str">
        <f>Calc!A613</f>
        <v>2024-05-12</v>
      </c>
      <c r="B613" t="str">
        <f>Calc!B613</f>
        <v>COL</v>
      </c>
      <c r="C613" t="str">
        <f>Calc!C613</f>
        <v>TEX</v>
      </c>
      <c r="D613" s="25"/>
      <c r="E613" s="25"/>
      <c r="F613">
        <f>Calc!M613</f>
        <v>1423.0710497477428</v>
      </c>
      <c r="G613">
        <f>Calc!N613</f>
        <v>1534.4506247578865</v>
      </c>
      <c r="H613" t="str">
        <f>IF(Calc!O613=Games!I613, Games!B613, IF(Calc!P613=Games!I613, Games!C613, ""))</f>
        <v>TEX</v>
      </c>
      <c r="I613" s="21">
        <f>MAX(Calc!O613:P613)</f>
        <v>0.54084068120903606</v>
      </c>
      <c r="J613" s="22">
        <f t="shared" si="36"/>
        <v>-117.78932912287429</v>
      </c>
      <c r="K613" s="23">
        <f t="shared" si="37"/>
        <v>0.84897333862631141</v>
      </c>
      <c r="L613" s="25"/>
      <c r="M613" s="25"/>
      <c r="N613" t="str">
        <f t="shared" si="38"/>
        <v/>
      </c>
      <c r="O613" s="24" t="str">
        <f t="shared" si="39"/>
        <v/>
      </c>
    </row>
    <row r="614" spans="1:15" x14ac:dyDescent="0.45">
      <c r="A614" s="20" t="str">
        <f>Calc!A614</f>
        <v>2024-05-12</v>
      </c>
      <c r="B614" t="str">
        <f>Calc!B614</f>
        <v>SFG</v>
      </c>
      <c r="C614" t="str">
        <f>Calc!C614</f>
        <v>CIN</v>
      </c>
      <c r="D614" s="25"/>
      <c r="E614" s="25"/>
      <c r="F614">
        <f>Calc!M614</f>
        <v>1506.8907435815931</v>
      </c>
      <c r="G614">
        <f>Calc!N614</f>
        <v>1513.6155661274754</v>
      </c>
      <c r="H614" t="str">
        <f>IF(Calc!O614=Games!I614, Games!B614, IF(Calc!P614=Games!I614, Games!C614, ""))</f>
        <v>SFG</v>
      </c>
      <c r="I614" s="21">
        <f>MAX(Calc!O614:P614)</f>
        <v>0.54657341078727795</v>
      </c>
      <c r="J614" s="22">
        <f t="shared" si="36"/>
        <v>-120.54286709041156</v>
      </c>
      <c r="K614" s="23">
        <f t="shared" si="37"/>
        <v>0.82958040084608531</v>
      </c>
      <c r="L614" s="25"/>
      <c r="M614" s="25"/>
      <c r="N614" t="str">
        <f t="shared" si="38"/>
        <v/>
      </c>
      <c r="O614" s="24" t="str">
        <f t="shared" si="39"/>
        <v/>
      </c>
    </row>
    <row r="615" spans="1:15" x14ac:dyDescent="0.45">
      <c r="A615" s="20" t="str">
        <f>Calc!A615</f>
        <v>2024-05-12</v>
      </c>
      <c r="B615" t="str">
        <f>Calc!B615</f>
        <v>LAA</v>
      </c>
      <c r="C615" t="str">
        <f>Calc!C615</f>
        <v>KCR</v>
      </c>
      <c r="D615" s="25"/>
      <c r="E615" s="25"/>
      <c r="F615">
        <f>Calc!M615</f>
        <v>1469.5882041455925</v>
      </c>
      <c r="G615">
        <f>Calc!N615</f>
        <v>1465.2610239810729</v>
      </c>
      <c r="H615" t="str">
        <f>IF(Calc!O615=Games!I615, Games!B615, IF(Calc!P615=Games!I615, Games!C615, ""))</f>
        <v>LAA</v>
      </c>
      <c r="I615" s="21">
        <f>MAX(Calc!O615:P615)</f>
        <v>0.54047356621207798</v>
      </c>
      <c r="J615" s="22">
        <f t="shared" si="36"/>
        <v>-117.61533754585143</v>
      </c>
      <c r="K615" s="23">
        <f t="shared" si="37"/>
        <v>0.85022924804357058</v>
      </c>
      <c r="L615" s="25"/>
      <c r="M615" s="25"/>
      <c r="N615" t="str">
        <f t="shared" si="38"/>
        <v/>
      </c>
      <c r="O615" s="24" t="str">
        <f t="shared" si="39"/>
        <v/>
      </c>
    </row>
    <row r="616" spans="1:15" x14ac:dyDescent="0.45">
      <c r="A616" s="20" t="str">
        <f>Calc!A616</f>
        <v>2024-05-12</v>
      </c>
      <c r="B616" t="str">
        <f>Calc!B616</f>
        <v>SDP</v>
      </c>
      <c r="C616" t="str">
        <f>Calc!C616</f>
        <v>LAD</v>
      </c>
      <c r="D616" s="25"/>
      <c r="E616" s="25"/>
      <c r="F616">
        <f>Calc!M616</f>
        <v>1502.9671207118124</v>
      </c>
      <c r="G616">
        <f>Calc!N616</f>
        <v>1587.2549754385982</v>
      </c>
      <c r="H616" t="str">
        <f>IF(Calc!O616=Games!I616, Games!B616, IF(Calc!P616=Games!I616, Games!C616, ""))</f>
        <v>LAD</v>
      </c>
      <c r="I616" s="21">
        <f>MAX(Calc!O616:P616)</f>
        <v>0.60435511699701594</v>
      </c>
      <c r="J616" s="22">
        <f t="shared" si="36"/>
        <v>-152.75191035200567</v>
      </c>
      <c r="K616" s="23">
        <f t="shared" si="37"/>
        <v>0.65465629706075212</v>
      </c>
      <c r="L616" s="25"/>
      <c r="M616" s="25"/>
      <c r="N616" t="str">
        <f t="shared" si="38"/>
        <v/>
      </c>
      <c r="O616" s="24" t="str">
        <f t="shared" si="39"/>
        <v/>
      </c>
    </row>
    <row r="617" spans="1:15" x14ac:dyDescent="0.45">
      <c r="A617" s="20" t="str">
        <f>Calc!A617</f>
        <v>2024-05-12</v>
      </c>
      <c r="B617" t="str">
        <f>Calc!B617</f>
        <v>SEA</v>
      </c>
      <c r="C617" t="str">
        <f>Calc!C617</f>
        <v>OAK</v>
      </c>
      <c r="D617" s="25"/>
      <c r="E617" s="25"/>
      <c r="F617">
        <f>Calc!M617</f>
        <v>1518.2292368487947</v>
      </c>
      <c r="G617">
        <f>Calc!N617</f>
        <v>1422.9458950386379</v>
      </c>
      <c r="H617" t="str">
        <f>IF(Calc!O617=Games!I617, Games!B617, IF(Calc!P617=Games!I617, Games!C617, ""))</f>
        <v>SEA</v>
      </c>
      <c r="I617" s="21">
        <f>MAX(Calc!O617:P617)</f>
        <v>0.64502230555596096</v>
      </c>
      <c r="J617" s="22">
        <f t="shared" si="36"/>
        <v>-181.70784126765645</v>
      </c>
      <c r="K617" s="23">
        <f t="shared" si="37"/>
        <v>0.55033398285052304</v>
      </c>
      <c r="L617" s="25"/>
      <c r="M617" s="25"/>
      <c r="N617" t="str">
        <f t="shared" si="38"/>
        <v/>
      </c>
      <c r="O617" s="24" t="str">
        <f t="shared" si="39"/>
        <v/>
      </c>
    </row>
    <row r="618" spans="1:15" x14ac:dyDescent="0.45">
      <c r="A618" s="20" t="str">
        <f>Calc!A618</f>
        <v>2024-05-12</v>
      </c>
      <c r="B618" t="str">
        <f>Calc!B618</f>
        <v>NYM</v>
      </c>
      <c r="C618" t="str">
        <f>Calc!C618</f>
        <v>ATL</v>
      </c>
      <c r="D618" s="25"/>
      <c r="E618" s="25"/>
      <c r="F618">
        <f>Calc!M618</f>
        <v>1483.2891783762693</v>
      </c>
      <c r="G618">
        <f>Calc!N618</f>
        <v>1588.8399964445969</v>
      </c>
      <c r="H618" t="str">
        <f>IF(Calc!O618=Games!I618, Games!B618, IF(Calc!P618=Games!I618, Games!C618, ""))</f>
        <v>ATL</v>
      </c>
      <c r="I618" s="21">
        <f>MAX(Calc!O618:P618)</f>
        <v>0.59625662356457443</v>
      </c>
      <c r="J618" s="22">
        <f t="shared" si="36"/>
        <v>-147.68208182851495</v>
      </c>
      <c r="K618" s="23">
        <f t="shared" si="37"/>
        <v>0.67713021621754843</v>
      </c>
      <c r="L618" s="25"/>
      <c r="M618" s="25"/>
      <c r="N618" t="str">
        <f t="shared" si="38"/>
        <v/>
      </c>
      <c r="O618" s="24" t="str">
        <f t="shared" si="39"/>
        <v/>
      </c>
    </row>
    <row r="619" spans="1:15" x14ac:dyDescent="0.45">
      <c r="A619" s="20" t="str">
        <f>Calc!A619</f>
        <v>2024-05-13</v>
      </c>
      <c r="B619" t="str">
        <f>Calc!B619</f>
        <v>BAL</v>
      </c>
      <c r="C619" t="str">
        <f>Calc!C619</f>
        <v>TOR</v>
      </c>
      <c r="D619" s="25"/>
      <c r="E619" s="25"/>
      <c r="F619">
        <f>Calc!M619</f>
        <v>1527.1786991040578</v>
      </c>
      <c r="G619">
        <f>Calc!N619</f>
        <v>1549.5770225833428</v>
      </c>
      <c r="H619" t="str">
        <f>IF(Calc!O619=Games!I619, Games!B619, IF(Calc!P619=Games!I619, Games!C619, ""))</f>
        <v>TOR</v>
      </c>
      <c r="I619" s="21">
        <f>MAX(Calc!O619:P619)</f>
        <v>0.52131963225230549</v>
      </c>
      <c r="J619" s="22">
        <f t="shared" si="36"/>
        <v>-108.90766937136756</v>
      </c>
      <c r="K619" s="23">
        <f t="shared" si="37"/>
        <v>0.91820897992965933</v>
      </c>
      <c r="L619" s="25"/>
      <c r="M619" s="25"/>
      <c r="N619" t="str">
        <f t="shared" si="38"/>
        <v/>
      </c>
      <c r="O619" s="24" t="str">
        <f t="shared" si="39"/>
        <v/>
      </c>
    </row>
    <row r="620" spans="1:15" x14ac:dyDescent="0.45">
      <c r="A620" s="20" t="str">
        <f>Calc!A620</f>
        <v>2024-05-13</v>
      </c>
      <c r="B620" t="str">
        <f>Calc!B620</f>
        <v>DET</v>
      </c>
      <c r="C620" t="str">
        <f>Calc!C620</f>
        <v>MIA</v>
      </c>
      <c r="D620" s="25"/>
      <c r="E620" s="25"/>
      <c r="F620">
        <f>Calc!M620</f>
        <v>1481.7589766686021</v>
      </c>
      <c r="G620">
        <f>Calc!N620</f>
        <v>1484.370768699393</v>
      </c>
      <c r="H620" t="str">
        <f>IF(Calc!O620=Games!I620, Games!B620, IF(Calc!P620=Games!I620, Games!C620, ""))</f>
        <v>DET</v>
      </c>
      <c r="I620" s="21">
        <f>MAX(Calc!O620:P620)</f>
        <v>0.5000757557554234</v>
      </c>
      <c r="J620" s="22">
        <f t="shared" si="36"/>
        <v>-100.03030689401267</v>
      </c>
      <c r="K620" s="23">
        <f t="shared" si="37"/>
        <v>0.99969702288282714</v>
      </c>
      <c r="L620" s="25"/>
      <c r="M620" s="25"/>
      <c r="N620" t="str">
        <f t="shared" si="38"/>
        <v/>
      </c>
      <c r="O620" s="24" t="str">
        <f t="shared" si="39"/>
        <v/>
      </c>
    </row>
    <row r="621" spans="1:15" x14ac:dyDescent="0.45">
      <c r="A621" s="20" t="str">
        <f>Calc!A621</f>
        <v>2024-05-13</v>
      </c>
      <c r="B621" t="str">
        <f>Calc!B621</f>
        <v>BOS</v>
      </c>
      <c r="C621" t="str">
        <f>Calc!C621</f>
        <v>TBR</v>
      </c>
      <c r="D621" s="25"/>
      <c r="E621" s="25"/>
      <c r="F621">
        <f>Calc!M621</f>
        <v>1500.26839934439</v>
      </c>
      <c r="G621">
        <f>Calc!N621</f>
        <v>1532.6622500113572</v>
      </c>
      <c r="H621" t="str">
        <f>IF(Calc!O621=Games!I621, Games!B621, IF(Calc!P621=Games!I621, Games!C621, ""))</f>
        <v>TBR</v>
      </c>
      <c r="I621" s="21">
        <f>MAX(Calc!O621:P621)</f>
        <v>0.52084285396764307</v>
      </c>
      <c r="J621" s="22">
        <f t="shared" si="36"/>
        <v>-108.69979886149316</v>
      </c>
      <c r="K621" s="23">
        <f t="shared" si="37"/>
        <v>0.91996490377522611</v>
      </c>
      <c r="L621" s="25"/>
      <c r="M621" s="25"/>
      <c r="N621" t="str">
        <f t="shared" si="38"/>
        <v/>
      </c>
      <c r="O621" s="24" t="str">
        <f t="shared" si="39"/>
        <v/>
      </c>
    </row>
    <row r="622" spans="1:15" x14ac:dyDescent="0.45">
      <c r="A622" s="20" t="str">
        <f>Calc!A622</f>
        <v>2024-05-13</v>
      </c>
      <c r="B622" t="str">
        <f>Calc!B622</f>
        <v>NYM</v>
      </c>
      <c r="C622" t="str">
        <f>Calc!C622</f>
        <v>PHI</v>
      </c>
      <c r="D622" s="25"/>
      <c r="E622" s="25"/>
      <c r="F622">
        <f>Calc!M622</f>
        <v>1483.2891783762693</v>
      </c>
      <c r="G622">
        <f>Calc!N622</f>
        <v>1539.4111659163295</v>
      </c>
      <c r="H622" t="str">
        <f>IF(Calc!O622=Games!I622, Games!B622, IF(Calc!P622=Games!I622, Games!C622, ""))</f>
        <v>PHI</v>
      </c>
      <c r="I622" s="21">
        <f>MAX(Calc!O622:P622)</f>
        <v>0.5289344583670641</v>
      </c>
      <c r="J622" s="22">
        <f t="shared" si="36"/>
        <v>-112.28468474546604</v>
      </c>
      <c r="K622" s="23">
        <f t="shared" si="37"/>
        <v>0.89059340752201654</v>
      </c>
      <c r="L622" s="25"/>
      <c r="M622" s="25"/>
      <c r="N622" t="str">
        <f t="shared" si="38"/>
        <v/>
      </c>
      <c r="O622" s="24" t="str">
        <f t="shared" si="39"/>
        <v/>
      </c>
    </row>
    <row r="623" spans="1:15" x14ac:dyDescent="0.45">
      <c r="A623" s="20" t="str">
        <f>Calc!A623</f>
        <v>2024-05-13</v>
      </c>
      <c r="B623" t="str">
        <f>Calc!B623</f>
        <v>ATL</v>
      </c>
      <c r="C623" t="str">
        <f>Calc!C623</f>
        <v>CHC</v>
      </c>
      <c r="D623" s="25"/>
      <c r="E623" s="25"/>
      <c r="F623">
        <f>Calc!M623</f>
        <v>1593.2508682491175</v>
      </c>
      <c r="G623">
        <f>Calc!N623</f>
        <v>1510.9500841970262</v>
      </c>
      <c r="H623" t="str">
        <f>IF(Calc!O623=Games!I623, Games!B623, IF(Calc!P623=Games!I623, Games!C623, ""))</f>
        <v>ATL</v>
      </c>
      <c r="I623" s="21">
        <f>MAX(Calc!O623:P623)</f>
        <v>0.6382248606880454</v>
      </c>
      <c r="J623" s="22">
        <f t="shared" si="36"/>
        <v>-176.41479232151198</v>
      </c>
      <c r="K623" s="23">
        <f t="shared" si="37"/>
        <v>0.56684589021170206</v>
      </c>
      <c r="L623" s="25"/>
      <c r="M623" s="25"/>
      <c r="N623" t="str">
        <f t="shared" si="38"/>
        <v/>
      </c>
      <c r="O623" s="24" t="str">
        <f t="shared" si="39"/>
        <v/>
      </c>
    </row>
    <row r="624" spans="1:15" x14ac:dyDescent="0.45">
      <c r="A624" s="20" t="str">
        <f>Calc!A624</f>
        <v>2024-05-13</v>
      </c>
      <c r="B624" t="str">
        <f>Calc!B624</f>
        <v>CHW</v>
      </c>
      <c r="C624" t="str">
        <f>Calc!C624</f>
        <v>WAS</v>
      </c>
      <c r="D624" s="25"/>
      <c r="E624" s="25"/>
      <c r="F624">
        <f>Calc!M624</f>
        <v>1426.513159308995</v>
      </c>
      <c r="G624">
        <f>Calc!N624</f>
        <v>1420.7057667976087</v>
      </c>
      <c r="H624" t="str">
        <f>IF(Calc!O624=Games!I624, Games!B624, IF(Calc!P624=Games!I624, Games!C624, ""))</f>
        <v>WAS</v>
      </c>
      <c r="I624" s="21">
        <f>MAX(Calc!O624:P624)</f>
        <v>0.51277002917530956</v>
      </c>
      <c r="J624" s="22">
        <f t="shared" si="36"/>
        <v>-105.2418898425706</v>
      </c>
      <c r="K624" s="23">
        <f t="shared" si="37"/>
        <v>0.95019198296028473</v>
      </c>
      <c r="L624" s="25"/>
      <c r="M624" s="25"/>
      <c r="N624" t="str">
        <f t="shared" si="38"/>
        <v/>
      </c>
      <c r="O624" s="24" t="str">
        <f t="shared" si="39"/>
        <v/>
      </c>
    </row>
    <row r="625" spans="1:15" x14ac:dyDescent="0.45">
      <c r="A625" s="20" t="str">
        <f>Calc!A625</f>
        <v>2024-05-13</v>
      </c>
      <c r="B625" t="str">
        <f>Calc!B625</f>
        <v>MIL</v>
      </c>
      <c r="C625" t="str">
        <f>Calc!C625</f>
        <v>PIT</v>
      </c>
      <c r="D625" s="25"/>
      <c r="E625" s="25"/>
      <c r="F625">
        <f>Calc!M625</f>
        <v>1516.6563185214643</v>
      </c>
      <c r="G625">
        <f>Calc!N625</f>
        <v>1490.342604018655</v>
      </c>
      <c r="H625" t="str">
        <f>IF(Calc!O625=Games!I625, Games!B625, IF(Calc!P625=Games!I625, Games!C625, ""))</f>
        <v>MIL</v>
      </c>
      <c r="I625" s="21">
        <f>MAX(Calc!O625:P625)</f>
        <v>0.57150410450700795</v>
      </c>
      <c r="J625" s="22">
        <f t="shared" si="36"/>
        <v>-133.37446414731289</v>
      </c>
      <c r="K625" s="23">
        <f t="shared" si="37"/>
        <v>0.74976871051979943</v>
      </c>
      <c r="L625" s="25"/>
      <c r="M625" s="25"/>
      <c r="N625" t="str">
        <f t="shared" si="38"/>
        <v/>
      </c>
      <c r="O625" s="24" t="str">
        <f t="shared" si="39"/>
        <v/>
      </c>
    </row>
    <row r="626" spans="1:15" x14ac:dyDescent="0.45">
      <c r="A626" s="20" t="str">
        <f>Calc!A626</f>
        <v>2024-05-13</v>
      </c>
      <c r="B626" t="str">
        <f>Calc!B626</f>
        <v>TEX</v>
      </c>
      <c r="C626" t="str">
        <f>Calc!C626</f>
        <v>CLE</v>
      </c>
      <c r="D626" s="25"/>
      <c r="E626" s="25"/>
      <c r="F626">
        <f>Calc!M626</f>
        <v>1535.7428778604465</v>
      </c>
      <c r="G626">
        <f>Calc!N626</f>
        <v>1521.3210808926906</v>
      </c>
      <c r="H626" t="str">
        <f>IF(Calc!O626=Games!I626, Games!B626, IF(Calc!P626=Games!I626, Games!C626, ""))</f>
        <v>TEX</v>
      </c>
      <c r="I626" s="21">
        <f>MAX(Calc!O626:P626)</f>
        <v>0.5523882918129267</v>
      </c>
      <c r="J626" s="22">
        <f t="shared" si="36"/>
        <v>-123.40791845017232</v>
      </c>
      <c r="K626" s="23">
        <f t="shared" si="37"/>
        <v>0.81032077403020464</v>
      </c>
      <c r="L626" s="25"/>
      <c r="M626" s="25"/>
      <c r="N626" t="str">
        <f t="shared" si="38"/>
        <v/>
      </c>
      <c r="O626" s="24" t="str">
        <f t="shared" si="39"/>
        <v/>
      </c>
    </row>
    <row r="627" spans="1:15" x14ac:dyDescent="0.45">
      <c r="A627" s="20" t="str">
        <f>Calc!A627</f>
        <v>2024-05-13</v>
      </c>
      <c r="B627" t="str">
        <f>Calc!B627</f>
        <v>HOU</v>
      </c>
      <c r="C627" t="str">
        <f>Calc!C627</f>
        <v>OAK</v>
      </c>
      <c r="D627" s="25"/>
      <c r="E627" s="25"/>
      <c r="F627">
        <f>Calc!M627</f>
        <v>1535.1961987191132</v>
      </c>
      <c r="G627">
        <f>Calc!N627</f>
        <v>1422.9458950386379</v>
      </c>
      <c r="H627" t="str">
        <f>IF(Calc!O627=Games!I627, Games!B627, IF(Calc!P627=Games!I627, Games!C627, ""))</f>
        <v>HOU</v>
      </c>
      <c r="I627" s="21">
        <f>MAX(Calc!O627:P627)</f>
        <v>0.63573750132299645</v>
      </c>
      <c r="J627" s="22">
        <f t="shared" si="36"/>
        <v>-174.52729930530495</v>
      </c>
      <c r="K627" s="23">
        <f t="shared" si="37"/>
        <v>0.57297626444713101</v>
      </c>
      <c r="L627" s="25"/>
      <c r="M627" s="25"/>
      <c r="N627" t="str">
        <f t="shared" si="38"/>
        <v/>
      </c>
      <c r="O627" s="24" t="str">
        <f t="shared" si="39"/>
        <v/>
      </c>
    </row>
    <row r="628" spans="1:15" x14ac:dyDescent="0.45">
      <c r="A628" s="20" t="str">
        <f>Calc!A628</f>
        <v>2024-05-13</v>
      </c>
      <c r="B628" t="str">
        <f>Calc!B628</f>
        <v>LAA</v>
      </c>
      <c r="C628" t="str">
        <f>Calc!C628</f>
        <v>STL</v>
      </c>
      <c r="D628" s="25"/>
      <c r="E628" s="25"/>
      <c r="F628">
        <f>Calc!M628</f>
        <v>1469.5882041455925</v>
      </c>
      <c r="G628">
        <f>Calc!N628</f>
        <v>1507.9516916859375</v>
      </c>
      <c r="H628" t="str">
        <f>IF(Calc!O628=Games!I628, Games!B628, IF(Calc!P628=Games!I628, Games!C628, ""))</f>
        <v>STL</v>
      </c>
      <c r="I628" s="21">
        <f>MAX(Calc!O628:P628)</f>
        <v>0.52073963223059405</v>
      </c>
      <c r="J628" s="22">
        <f t="shared" si="36"/>
        <v>-108.65484969146159</v>
      </c>
      <c r="K628" s="23">
        <f t="shared" si="37"/>
        <v>0.92034548189944509</v>
      </c>
      <c r="L628" s="25"/>
      <c r="M628" s="25"/>
      <c r="N628" t="str">
        <f t="shared" si="38"/>
        <v/>
      </c>
      <c r="O628" s="24" t="str">
        <f t="shared" si="39"/>
        <v/>
      </c>
    </row>
    <row r="629" spans="1:15" x14ac:dyDescent="0.45">
      <c r="A629" s="20" t="str">
        <f>Calc!A629</f>
        <v>2024-05-13</v>
      </c>
      <c r="B629" t="str">
        <f>Calc!B629</f>
        <v>ARI</v>
      </c>
      <c r="C629" t="str">
        <f>Calc!C629</f>
        <v>CIN</v>
      </c>
      <c r="D629" s="25"/>
      <c r="E629" s="25"/>
      <c r="F629">
        <f>Calc!M629</f>
        <v>1516.9891876380354</v>
      </c>
      <c r="G629">
        <f>Calc!N629</f>
        <v>1513.6155661274754</v>
      </c>
      <c r="H629" t="str">
        <f>IF(Calc!O629=Games!I629, Games!B629, IF(Calc!P629=Games!I629, Games!C629, ""))</f>
        <v>ARI</v>
      </c>
      <c r="I629" s="21">
        <f>MAX(Calc!O629:P629)</f>
        <v>0.5301713347406356</v>
      </c>
      <c r="J629" s="22">
        <f t="shared" si="36"/>
        <v>-112.84354785972023</v>
      </c>
      <c r="K629" s="23">
        <f t="shared" si="37"/>
        <v>0.88618270070977823</v>
      </c>
      <c r="L629" s="25"/>
      <c r="M629" s="25"/>
      <c r="N629" t="str">
        <f t="shared" si="38"/>
        <v/>
      </c>
      <c r="O629" s="24" t="str">
        <f t="shared" si="39"/>
        <v/>
      </c>
    </row>
    <row r="630" spans="1:15" x14ac:dyDescent="0.45">
      <c r="A630" s="20" t="str">
        <f>Calc!A630</f>
        <v>2024-05-13</v>
      </c>
      <c r="B630" t="str">
        <f>Calc!B630</f>
        <v>SDP</v>
      </c>
      <c r="C630" t="str">
        <f>Calc!C630</f>
        <v>COL</v>
      </c>
      <c r="D630" s="25"/>
      <c r="E630" s="25"/>
      <c r="F630">
        <f>Calc!M630</f>
        <v>1502.9671207118124</v>
      </c>
      <c r="G630">
        <f>Calc!N630</f>
        <v>1405.4006829938121</v>
      </c>
      <c r="H630" t="str">
        <f>IF(Calc!O630=Games!I630, Games!B630, IF(Calc!P630=Games!I630, Games!C630, ""))</f>
        <v>SDP</v>
      </c>
      <c r="I630" s="21">
        <f>MAX(Calc!O630:P630)</f>
        <v>0.65145123899432611</v>
      </c>
      <c r="J630" s="22">
        <f t="shared" si="36"/>
        <v>-186.9039032342798</v>
      </c>
      <c r="K630" s="23">
        <f t="shared" si="37"/>
        <v>0.53503430516725103</v>
      </c>
      <c r="L630" s="25"/>
      <c r="M630" s="25"/>
      <c r="N630" t="str">
        <f t="shared" si="38"/>
        <v/>
      </c>
      <c r="O630" s="24" t="str">
        <f t="shared" si="39"/>
        <v/>
      </c>
    </row>
    <row r="631" spans="1:15" x14ac:dyDescent="0.45">
      <c r="A631" s="20" t="str">
        <f>Calc!A631</f>
        <v>2024-05-13</v>
      </c>
      <c r="B631" t="str">
        <f>Calc!B631</f>
        <v>SEA</v>
      </c>
      <c r="C631" t="str">
        <f>Calc!C631</f>
        <v>KCR</v>
      </c>
      <c r="D631" s="25"/>
      <c r="E631" s="25"/>
      <c r="F631">
        <f>Calc!M631</f>
        <v>1518.2292368487947</v>
      </c>
      <c r="G631">
        <f>Calc!N631</f>
        <v>1465.2610239810729</v>
      </c>
      <c r="H631" t="str">
        <f>IF(Calc!O631=Games!I631, Games!B631, IF(Calc!P631=Games!I631, Games!C631, ""))</f>
        <v>SEA</v>
      </c>
      <c r="I631" s="21">
        <f>MAX(Calc!O631:P631)</f>
        <v>0.58687820966501125</v>
      </c>
      <c r="J631" s="22">
        <f t="shared" si="36"/>
        <v>-142.05936926956295</v>
      </c>
      <c r="K631" s="23">
        <f t="shared" si="37"/>
        <v>0.70393104315595167</v>
      </c>
      <c r="L631" s="25"/>
      <c r="M631" s="25"/>
      <c r="N631" t="str">
        <f t="shared" si="38"/>
        <v/>
      </c>
      <c r="O631" s="24" t="str">
        <f t="shared" si="39"/>
        <v/>
      </c>
    </row>
    <row r="632" spans="1:15" x14ac:dyDescent="0.45">
      <c r="A632" s="20" t="str">
        <f>Calc!A632</f>
        <v>2024-05-13</v>
      </c>
      <c r="B632" t="str">
        <f>Calc!B632</f>
        <v>SFG</v>
      </c>
      <c r="C632" t="str">
        <f>Calc!C632</f>
        <v>LAD</v>
      </c>
      <c r="D632" s="25"/>
      <c r="E632" s="25"/>
      <c r="F632">
        <f>Calc!M632</f>
        <v>1506.8907435815931</v>
      </c>
      <c r="G632">
        <f>Calc!N632</f>
        <v>1587.2549754385982</v>
      </c>
      <c r="H632" t="str">
        <f>IF(Calc!O632=Games!I632, Games!B632, IF(Calc!P632=Games!I632, Games!C632, ""))</f>
        <v>LAD</v>
      </c>
      <c r="I632" s="21">
        <f>MAX(Calc!O632:P632)</f>
        <v>0.55738403633342781</v>
      </c>
      <c r="J632" s="22">
        <f t="shared" si="36"/>
        <v>-125.9294924015239</v>
      </c>
      <c r="K632" s="23">
        <f t="shared" si="37"/>
        <v>0.79409515668618602</v>
      </c>
      <c r="L632" s="25"/>
      <c r="M632" s="25"/>
      <c r="N632" t="str">
        <f t="shared" si="38"/>
        <v/>
      </c>
      <c r="O632" s="24" t="str">
        <f t="shared" si="39"/>
        <v/>
      </c>
    </row>
    <row r="633" spans="1:15" x14ac:dyDescent="0.45">
      <c r="A633" s="20" t="str">
        <f>Calc!A633</f>
        <v>2024-05-14</v>
      </c>
      <c r="B633" t="str">
        <f>Calc!B633</f>
        <v>NYM</v>
      </c>
      <c r="C633" t="str">
        <f>Calc!C633</f>
        <v>PHI</v>
      </c>
      <c r="D633" s="25"/>
      <c r="E633" s="25"/>
      <c r="F633">
        <f>Calc!M633</f>
        <v>1483.2891783762693</v>
      </c>
      <c r="G633">
        <f>Calc!N633</f>
        <v>1539.4111659163295</v>
      </c>
      <c r="H633" t="str">
        <f>IF(Calc!O633=Games!I633, Games!B633, IF(Calc!P633=Games!I633, Games!C633, ""))</f>
        <v>PHI</v>
      </c>
      <c r="I633" s="21">
        <f>MAX(Calc!O633:P633)</f>
        <v>0.5289344583670641</v>
      </c>
      <c r="J633" s="22">
        <f t="shared" si="36"/>
        <v>-112.28468474546604</v>
      </c>
      <c r="K633" s="23">
        <f t="shared" si="37"/>
        <v>0.89059340752201654</v>
      </c>
      <c r="L633" s="25"/>
      <c r="M633" s="25"/>
      <c r="N633" t="str">
        <f t="shared" si="38"/>
        <v/>
      </c>
      <c r="O633" s="24" t="str">
        <f t="shared" si="39"/>
        <v/>
      </c>
    </row>
    <row r="634" spans="1:15" x14ac:dyDescent="0.45">
      <c r="A634" s="20" t="str">
        <f>Calc!A634</f>
        <v>2024-05-14</v>
      </c>
      <c r="B634" t="str">
        <f>Calc!B634</f>
        <v>BAL</v>
      </c>
      <c r="C634" t="str">
        <f>Calc!C634</f>
        <v>TOR</v>
      </c>
      <c r="D634" s="25"/>
      <c r="E634" s="25"/>
      <c r="F634">
        <f>Calc!M634</f>
        <v>1527.1786991040578</v>
      </c>
      <c r="G634">
        <f>Calc!N634</f>
        <v>1549.5770225833428</v>
      </c>
      <c r="H634" t="str">
        <f>IF(Calc!O634=Games!I634, Games!B634, IF(Calc!P634=Games!I634, Games!C634, ""))</f>
        <v>TOR</v>
      </c>
      <c r="I634" s="21">
        <f>MAX(Calc!O634:P634)</f>
        <v>0.52131963225230549</v>
      </c>
      <c r="J634" s="22">
        <f t="shared" si="36"/>
        <v>-108.90766937136756</v>
      </c>
      <c r="K634" s="23">
        <f t="shared" si="37"/>
        <v>0.91820897992965933</v>
      </c>
      <c r="L634" s="25"/>
      <c r="M634" s="25"/>
      <c r="N634" t="str">
        <f t="shared" si="38"/>
        <v/>
      </c>
      <c r="O634" s="24" t="str">
        <f t="shared" si="39"/>
        <v/>
      </c>
    </row>
    <row r="635" spans="1:15" x14ac:dyDescent="0.45">
      <c r="A635" s="20" t="str">
        <f>Calc!A635</f>
        <v>2024-05-14</v>
      </c>
      <c r="B635" t="str">
        <f>Calc!B635</f>
        <v>DET</v>
      </c>
      <c r="C635" t="str">
        <f>Calc!C635</f>
        <v>MIA</v>
      </c>
      <c r="D635" s="25"/>
      <c r="E635" s="25"/>
      <c r="F635">
        <f>Calc!M635</f>
        <v>1481.7589766686021</v>
      </c>
      <c r="G635">
        <f>Calc!N635</f>
        <v>1484.370768699393</v>
      </c>
      <c r="H635" t="str">
        <f>IF(Calc!O635=Games!I635, Games!B635, IF(Calc!P635=Games!I635, Games!C635, ""))</f>
        <v>DET</v>
      </c>
      <c r="I635" s="21">
        <f>MAX(Calc!O635:P635)</f>
        <v>0.5000757557554234</v>
      </c>
      <c r="J635" s="22">
        <f t="shared" si="36"/>
        <v>-100.03030689401267</v>
      </c>
      <c r="K635" s="23">
        <f t="shared" si="37"/>
        <v>0.99969702288282714</v>
      </c>
      <c r="L635" s="25"/>
      <c r="M635" s="25"/>
      <c r="N635" t="str">
        <f t="shared" si="38"/>
        <v/>
      </c>
      <c r="O635" s="24" t="str">
        <f t="shared" si="39"/>
        <v/>
      </c>
    </row>
    <row r="636" spans="1:15" x14ac:dyDescent="0.45">
      <c r="A636" s="20" t="str">
        <f>Calc!A636</f>
        <v>2024-05-14</v>
      </c>
      <c r="B636" t="str">
        <f>Calc!B636</f>
        <v>BOS</v>
      </c>
      <c r="C636" t="str">
        <f>Calc!C636</f>
        <v>TBR</v>
      </c>
      <c r="D636" s="25"/>
      <c r="E636" s="25"/>
      <c r="F636">
        <f>Calc!M636</f>
        <v>1500.26839934439</v>
      </c>
      <c r="G636">
        <f>Calc!N636</f>
        <v>1532.6622500113572</v>
      </c>
      <c r="H636" t="str">
        <f>IF(Calc!O636=Games!I636, Games!B636, IF(Calc!P636=Games!I636, Games!C636, ""))</f>
        <v>TBR</v>
      </c>
      <c r="I636" s="21">
        <f>MAX(Calc!O636:P636)</f>
        <v>0.52084285396764307</v>
      </c>
      <c r="J636" s="22">
        <f t="shared" si="36"/>
        <v>-108.69979886149316</v>
      </c>
      <c r="K636" s="23">
        <f t="shared" si="37"/>
        <v>0.91996490377522611</v>
      </c>
      <c r="L636" s="25"/>
      <c r="M636" s="25"/>
      <c r="N636" t="str">
        <f t="shared" si="38"/>
        <v/>
      </c>
      <c r="O636" s="24" t="str">
        <f t="shared" si="39"/>
        <v/>
      </c>
    </row>
    <row r="637" spans="1:15" x14ac:dyDescent="0.45">
      <c r="A637" s="20" t="str">
        <f>Calc!A637</f>
        <v>2024-05-14</v>
      </c>
      <c r="B637" t="str">
        <f>Calc!B637</f>
        <v>ATL</v>
      </c>
      <c r="C637" t="str">
        <f>Calc!C637</f>
        <v>CHC</v>
      </c>
      <c r="D637" s="25"/>
      <c r="E637" s="25"/>
      <c r="F637">
        <f>Calc!M637</f>
        <v>1593.2508682491175</v>
      </c>
      <c r="G637">
        <f>Calc!N637</f>
        <v>1510.9500841970262</v>
      </c>
      <c r="H637" t="str">
        <f>IF(Calc!O637=Games!I637, Games!B637, IF(Calc!P637=Games!I637, Games!C637, ""))</f>
        <v>ATL</v>
      </c>
      <c r="I637" s="21">
        <f>MAX(Calc!O637:P637)</f>
        <v>0.6382248606880454</v>
      </c>
      <c r="J637" s="22">
        <f t="shared" si="36"/>
        <v>-176.41479232151198</v>
      </c>
      <c r="K637" s="23">
        <f t="shared" si="37"/>
        <v>0.56684589021170206</v>
      </c>
      <c r="L637" s="25"/>
      <c r="M637" s="25"/>
      <c r="N637" t="str">
        <f t="shared" si="38"/>
        <v/>
      </c>
      <c r="O637" s="24" t="str">
        <f t="shared" si="39"/>
        <v/>
      </c>
    </row>
    <row r="638" spans="1:15" x14ac:dyDescent="0.45">
      <c r="A638" s="20" t="str">
        <f>Calc!A638</f>
        <v>2024-05-14</v>
      </c>
      <c r="B638" t="str">
        <f>Calc!B638</f>
        <v>CHW</v>
      </c>
      <c r="C638" t="str">
        <f>Calc!C638</f>
        <v>WAS</v>
      </c>
      <c r="D638" s="25"/>
      <c r="E638" s="25"/>
      <c r="F638">
        <f>Calc!M638</f>
        <v>1426.513159308995</v>
      </c>
      <c r="G638">
        <f>Calc!N638</f>
        <v>1420.7057667976087</v>
      </c>
      <c r="H638" t="str">
        <f>IF(Calc!O638=Games!I638, Games!B638, IF(Calc!P638=Games!I638, Games!C638, ""))</f>
        <v>WAS</v>
      </c>
      <c r="I638" s="21">
        <f>MAX(Calc!O638:P638)</f>
        <v>0.51277002917530956</v>
      </c>
      <c r="J638" s="22">
        <f t="shared" si="36"/>
        <v>-105.2418898425706</v>
      </c>
      <c r="K638" s="23">
        <f t="shared" si="37"/>
        <v>0.95019198296028473</v>
      </c>
      <c r="L638" s="25"/>
      <c r="M638" s="25"/>
      <c r="N638" t="str">
        <f t="shared" si="38"/>
        <v/>
      </c>
      <c r="O638" s="24" t="str">
        <f t="shared" si="39"/>
        <v/>
      </c>
    </row>
    <row r="639" spans="1:15" x14ac:dyDescent="0.45">
      <c r="A639" s="20" t="str">
        <f>Calc!A639</f>
        <v>2024-05-14</v>
      </c>
      <c r="B639" t="str">
        <f>Calc!B639</f>
        <v>MIN</v>
      </c>
      <c r="C639" t="str">
        <f>Calc!C639</f>
        <v>NYY</v>
      </c>
      <c r="D639" s="25"/>
      <c r="E639" s="25"/>
      <c r="F639">
        <f>Calc!M639</f>
        <v>1529.2726034226744</v>
      </c>
      <c r="G639">
        <f>Calc!N639</f>
        <v>1562.9327852564061</v>
      </c>
      <c r="H639" t="str">
        <f>IF(Calc!O639=Games!I639, Games!B639, IF(Calc!P639=Games!I639, Games!C639, ""))</f>
        <v>MIN</v>
      </c>
      <c r="I639" s="21">
        <f>MAX(Calc!O639:P639)</f>
        <v>0.5153464579372985</v>
      </c>
      <c r="J639" s="22">
        <f t="shared" si="36"/>
        <v>-106.33296018924507</v>
      </c>
      <c r="K639" s="23">
        <f t="shared" si="37"/>
        <v>0.940442171665549</v>
      </c>
      <c r="L639" s="25"/>
      <c r="M639" s="25"/>
      <c r="N639" t="str">
        <f t="shared" si="38"/>
        <v/>
      </c>
      <c r="O639" s="24" t="str">
        <f t="shared" si="39"/>
        <v/>
      </c>
    </row>
    <row r="640" spans="1:15" x14ac:dyDescent="0.45">
      <c r="A640" s="20" t="str">
        <f>Calc!A640</f>
        <v>2024-05-14</v>
      </c>
      <c r="B640" t="str">
        <f>Calc!B640</f>
        <v>MIL</v>
      </c>
      <c r="C640" t="str">
        <f>Calc!C640</f>
        <v>PIT</v>
      </c>
      <c r="D640" s="25"/>
      <c r="E640" s="25"/>
      <c r="F640">
        <f>Calc!M640</f>
        <v>1516.6563185214643</v>
      </c>
      <c r="G640">
        <f>Calc!N640</f>
        <v>1490.342604018655</v>
      </c>
      <c r="H640" t="str">
        <f>IF(Calc!O640=Games!I640, Games!B640, IF(Calc!P640=Games!I640, Games!C640, ""))</f>
        <v>MIL</v>
      </c>
      <c r="I640" s="21">
        <f>MAX(Calc!O640:P640)</f>
        <v>0.57150410450700795</v>
      </c>
      <c r="J640" s="22">
        <f t="shared" si="36"/>
        <v>-133.37446414731289</v>
      </c>
      <c r="K640" s="23">
        <f t="shared" si="37"/>
        <v>0.74976871051979943</v>
      </c>
      <c r="L640" s="25"/>
      <c r="M640" s="25"/>
      <c r="N640" t="str">
        <f t="shared" si="38"/>
        <v/>
      </c>
      <c r="O640" s="24" t="str">
        <f t="shared" si="39"/>
        <v/>
      </c>
    </row>
    <row r="641" spans="1:15" x14ac:dyDescent="0.45">
      <c r="A641" s="20" t="str">
        <f>Calc!A641</f>
        <v>2024-05-14</v>
      </c>
      <c r="B641" t="str">
        <f>Calc!B641</f>
        <v>TEX</v>
      </c>
      <c r="C641" t="str">
        <f>Calc!C641</f>
        <v>CLE</v>
      </c>
      <c r="D641" s="25"/>
      <c r="E641" s="25"/>
      <c r="F641">
        <f>Calc!M641</f>
        <v>1535.7428778604465</v>
      </c>
      <c r="G641">
        <f>Calc!N641</f>
        <v>1521.3210808926906</v>
      </c>
      <c r="H641" t="str">
        <f>IF(Calc!O641=Games!I641, Games!B641, IF(Calc!P641=Games!I641, Games!C641, ""))</f>
        <v>TEX</v>
      </c>
      <c r="I641" s="21">
        <f>MAX(Calc!O641:P641)</f>
        <v>0.5523882918129267</v>
      </c>
      <c r="J641" s="22">
        <f t="shared" si="36"/>
        <v>-123.40791845017232</v>
      </c>
      <c r="K641" s="23">
        <f t="shared" si="37"/>
        <v>0.81032077403020464</v>
      </c>
      <c r="L641" s="25"/>
      <c r="M641" s="25"/>
      <c r="N641" t="str">
        <f t="shared" si="38"/>
        <v/>
      </c>
      <c r="O641" s="24" t="str">
        <f t="shared" si="39"/>
        <v/>
      </c>
    </row>
    <row r="642" spans="1:15" x14ac:dyDescent="0.45">
      <c r="A642" s="20" t="str">
        <f>Calc!A642</f>
        <v>2024-05-14</v>
      </c>
      <c r="B642" t="str">
        <f>Calc!B642</f>
        <v>HOU</v>
      </c>
      <c r="C642" t="str">
        <f>Calc!C642</f>
        <v>OAK</v>
      </c>
      <c r="D642" s="25"/>
      <c r="E642" s="25"/>
      <c r="F642">
        <f>Calc!M642</f>
        <v>1535.1961987191132</v>
      </c>
      <c r="G642">
        <f>Calc!N642</f>
        <v>1422.9458950386379</v>
      </c>
      <c r="H642" t="str">
        <f>IF(Calc!O642=Games!I642, Games!B642, IF(Calc!P642=Games!I642, Games!C642, ""))</f>
        <v>HOU</v>
      </c>
      <c r="I642" s="21">
        <f>MAX(Calc!O642:P642)</f>
        <v>0.63573750132299645</v>
      </c>
      <c r="J642" s="22">
        <f t="shared" si="36"/>
        <v>-174.52729930530495</v>
      </c>
      <c r="K642" s="23">
        <f t="shared" si="37"/>
        <v>0.57297626444713101</v>
      </c>
      <c r="L642" s="25"/>
      <c r="M642" s="25"/>
      <c r="N642" t="str">
        <f t="shared" si="38"/>
        <v/>
      </c>
      <c r="O642" s="24" t="str">
        <f t="shared" si="39"/>
        <v/>
      </c>
    </row>
    <row r="643" spans="1:15" x14ac:dyDescent="0.45">
      <c r="A643" s="20" t="str">
        <f>Calc!A643</f>
        <v>2024-05-14</v>
      </c>
      <c r="B643" t="str">
        <f>Calc!B643</f>
        <v>LAA</v>
      </c>
      <c r="C643" t="str">
        <f>Calc!C643</f>
        <v>STL</v>
      </c>
      <c r="D643" s="25"/>
      <c r="E643" s="25"/>
      <c r="F643">
        <f>Calc!M643</f>
        <v>1469.5882041455925</v>
      </c>
      <c r="G643">
        <f>Calc!N643</f>
        <v>1507.9516916859375</v>
      </c>
      <c r="H643" t="str">
        <f>IF(Calc!O643=Games!I643, Games!B643, IF(Calc!P643=Games!I643, Games!C643, ""))</f>
        <v>STL</v>
      </c>
      <c r="I643" s="21">
        <f>MAX(Calc!O643:P643)</f>
        <v>0.52073963223059405</v>
      </c>
      <c r="J643" s="22">
        <f t="shared" ref="J643:J706" si="40">IF(I643&lt;0.5, "",-1*((I643*100)/(1-((I643*100)/100))))</f>
        <v>-108.65484969146159</v>
      </c>
      <c r="K643" s="23">
        <f t="shared" ref="K643:K706" si="41">IF(J643&gt;0, "",1/(J643/-100))</f>
        <v>0.92034548189944509</v>
      </c>
      <c r="L643" s="25"/>
      <c r="M643" s="25"/>
      <c r="N643" t="str">
        <f t="shared" ref="N643:N706" si="42">IF(L643&gt;M643, B643, IF(M643&gt;L643, C643, ""))</f>
        <v/>
      </c>
      <c r="O643" s="24" t="str">
        <f t="shared" ref="O643:O706" si="43">IF(ISBLANK(L643), "", IF(H643=N643, "W", "L"))</f>
        <v/>
      </c>
    </row>
    <row r="644" spans="1:15" x14ac:dyDescent="0.45">
      <c r="A644" s="20" t="str">
        <f>Calc!A644</f>
        <v>2024-05-14</v>
      </c>
      <c r="B644" t="str">
        <f>Calc!B644</f>
        <v>ARI</v>
      </c>
      <c r="C644" t="str">
        <f>Calc!C644</f>
        <v>CIN</v>
      </c>
      <c r="D644" s="25"/>
      <c r="E644" s="25"/>
      <c r="F644">
        <f>Calc!M644</f>
        <v>1516.9891876380354</v>
      </c>
      <c r="G644">
        <f>Calc!N644</f>
        <v>1513.6155661274754</v>
      </c>
      <c r="H644" t="str">
        <f>IF(Calc!O644=Games!I644, Games!B644, IF(Calc!P644=Games!I644, Games!C644, ""))</f>
        <v>ARI</v>
      </c>
      <c r="I644" s="21">
        <f>MAX(Calc!O644:P644)</f>
        <v>0.5301713347406356</v>
      </c>
      <c r="J644" s="22">
        <f t="shared" si="40"/>
        <v>-112.84354785972023</v>
      </c>
      <c r="K644" s="23">
        <f t="shared" si="41"/>
        <v>0.88618270070977823</v>
      </c>
      <c r="L644" s="25"/>
      <c r="M644" s="25"/>
      <c r="N644" t="str">
        <f t="shared" si="42"/>
        <v/>
      </c>
      <c r="O644" s="24" t="str">
        <f t="shared" si="43"/>
        <v/>
      </c>
    </row>
    <row r="645" spans="1:15" x14ac:dyDescent="0.45">
      <c r="A645" s="20" t="str">
        <f>Calc!A645</f>
        <v>2024-05-14</v>
      </c>
      <c r="B645" t="str">
        <f>Calc!B645</f>
        <v>SDP</v>
      </c>
      <c r="C645" t="str">
        <f>Calc!C645</f>
        <v>COL</v>
      </c>
      <c r="D645" s="25"/>
      <c r="E645" s="25"/>
      <c r="F645">
        <f>Calc!M645</f>
        <v>1502.9671207118124</v>
      </c>
      <c r="G645">
        <f>Calc!N645</f>
        <v>1405.4006829938121</v>
      </c>
      <c r="H645" t="str">
        <f>IF(Calc!O645=Games!I645, Games!B645, IF(Calc!P645=Games!I645, Games!C645, ""))</f>
        <v>SDP</v>
      </c>
      <c r="I645" s="21">
        <f>MAX(Calc!O645:P645)</f>
        <v>0.65145123899432611</v>
      </c>
      <c r="J645" s="22">
        <f t="shared" si="40"/>
        <v>-186.9039032342798</v>
      </c>
      <c r="K645" s="23">
        <f t="shared" si="41"/>
        <v>0.53503430516725103</v>
      </c>
      <c r="L645" s="25"/>
      <c r="M645" s="25"/>
      <c r="N645" t="str">
        <f t="shared" si="42"/>
        <v/>
      </c>
      <c r="O645" s="24" t="str">
        <f t="shared" si="43"/>
        <v/>
      </c>
    </row>
    <row r="646" spans="1:15" x14ac:dyDescent="0.45">
      <c r="A646" s="20" t="str">
        <f>Calc!A646</f>
        <v>2024-05-14</v>
      </c>
      <c r="B646" t="str">
        <f>Calc!B646</f>
        <v>SEA</v>
      </c>
      <c r="C646" t="str">
        <f>Calc!C646</f>
        <v>KCR</v>
      </c>
      <c r="D646" s="25"/>
      <c r="E646" s="25"/>
      <c r="F646">
        <f>Calc!M646</f>
        <v>1518.2292368487947</v>
      </c>
      <c r="G646">
        <f>Calc!N646</f>
        <v>1465.2610239810729</v>
      </c>
      <c r="H646" t="str">
        <f>IF(Calc!O646=Games!I646, Games!B646, IF(Calc!P646=Games!I646, Games!C646, ""))</f>
        <v>SEA</v>
      </c>
      <c r="I646" s="21">
        <f>MAX(Calc!O646:P646)</f>
        <v>0.58687820966501125</v>
      </c>
      <c r="J646" s="22">
        <f t="shared" si="40"/>
        <v>-142.05936926956295</v>
      </c>
      <c r="K646" s="23">
        <f t="shared" si="41"/>
        <v>0.70393104315595167</v>
      </c>
      <c r="L646" s="25"/>
      <c r="M646" s="25"/>
      <c r="N646" t="str">
        <f t="shared" si="42"/>
        <v/>
      </c>
      <c r="O646" s="24" t="str">
        <f t="shared" si="43"/>
        <v/>
      </c>
    </row>
    <row r="647" spans="1:15" x14ac:dyDescent="0.45">
      <c r="A647" s="20" t="str">
        <f>Calc!A647</f>
        <v>2024-05-14</v>
      </c>
      <c r="B647" t="str">
        <f>Calc!B647</f>
        <v>SFG</v>
      </c>
      <c r="C647" t="str">
        <f>Calc!C647</f>
        <v>LAD</v>
      </c>
      <c r="D647" s="25"/>
      <c r="E647" s="25"/>
      <c r="F647">
        <f>Calc!M647</f>
        <v>1506.8907435815931</v>
      </c>
      <c r="G647">
        <f>Calc!N647</f>
        <v>1587.2549754385982</v>
      </c>
      <c r="H647" t="str">
        <f>IF(Calc!O647=Games!I647, Games!B647, IF(Calc!P647=Games!I647, Games!C647, ""))</f>
        <v>LAD</v>
      </c>
      <c r="I647" s="21">
        <f>MAX(Calc!O647:P647)</f>
        <v>0.55738403633342781</v>
      </c>
      <c r="J647" s="22">
        <f t="shared" si="40"/>
        <v>-125.9294924015239</v>
      </c>
      <c r="K647" s="23">
        <f t="shared" si="41"/>
        <v>0.79409515668618602</v>
      </c>
      <c r="L647" s="25"/>
      <c r="M647" s="25"/>
      <c r="N647" t="str">
        <f t="shared" si="42"/>
        <v/>
      </c>
      <c r="O647" s="24" t="str">
        <f t="shared" si="43"/>
        <v/>
      </c>
    </row>
    <row r="648" spans="1:15" x14ac:dyDescent="0.45">
      <c r="A648" s="20" t="str">
        <f>Calc!A648</f>
        <v>2024-05-15</v>
      </c>
      <c r="B648" t="str">
        <f>Calc!B648</f>
        <v>BAL</v>
      </c>
      <c r="C648" t="str">
        <f>Calc!C648</f>
        <v>TOR</v>
      </c>
      <c r="D648" s="25"/>
      <c r="E648" s="25"/>
      <c r="F648">
        <f>Calc!M648</f>
        <v>1527.1786991040578</v>
      </c>
      <c r="G648">
        <f>Calc!N648</f>
        <v>1549.5770225833428</v>
      </c>
      <c r="H648" t="str">
        <f>IF(Calc!O648=Games!I648, Games!B648, IF(Calc!P648=Games!I648, Games!C648, ""))</f>
        <v>TOR</v>
      </c>
      <c r="I648" s="21">
        <f>MAX(Calc!O648:P648)</f>
        <v>0.52131963225230549</v>
      </c>
      <c r="J648" s="22">
        <f t="shared" si="40"/>
        <v>-108.90766937136756</v>
      </c>
      <c r="K648" s="23">
        <f t="shared" si="41"/>
        <v>0.91820897992965933</v>
      </c>
      <c r="L648" s="25"/>
      <c r="M648" s="25"/>
      <c r="N648" t="str">
        <f t="shared" si="42"/>
        <v/>
      </c>
      <c r="O648" s="24" t="str">
        <f t="shared" si="43"/>
        <v/>
      </c>
    </row>
    <row r="649" spans="1:15" x14ac:dyDescent="0.45">
      <c r="A649" s="20" t="str">
        <f>Calc!A649</f>
        <v>2024-05-15</v>
      </c>
      <c r="B649" t="str">
        <f>Calc!B649</f>
        <v>DET</v>
      </c>
      <c r="C649" t="str">
        <f>Calc!C649</f>
        <v>MIA</v>
      </c>
      <c r="D649" s="25"/>
      <c r="E649" s="25"/>
      <c r="F649">
        <f>Calc!M649</f>
        <v>1481.7589766686021</v>
      </c>
      <c r="G649">
        <f>Calc!N649</f>
        <v>1484.370768699393</v>
      </c>
      <c r="H649" t="str">
        <f>IF(Calc!O649=Games!I649, Games!B649, IF(Calc!P649=Games!I649, Games!C649, ""))</f>
        <v>DET</v>
      </c>
      <c r="I649" s="21">
        <f>MAX(Calc!O649:P649)</f>
        <v>0.5000757557554234</v>
      </c>
      <c r="J649" s="22">
        <f t="shared" si="40"/>
        <v>-100.03030689401267</v>
      </c>
      <c r="K649" s="23">
        <f t="shared" si="41"/>
        <v>0.99969702288282714</v>
      </c>
      <c r="L649" s="25"/>
      <c r="M649" s="25"/>
      <c r="N649" t="str">
        <f t="shared" si="42"/>
        <v/>
      </c>
      <c r="O649" s="24" t="str">
        <f t="shared" si="43"/>
        <v/>
      </c>
    </row>
    <row r="650" spans="1:15" x14ac:dyDescent="0.45">
      <c r="A650" s="20" t="str">
        <f>Calc!A650</f>
        <v>2024-05-15</v>
      </c>
      <c r="B650" t="str">
        <f>Calc!B650</f>
        <v>MIL</v>
      </c>
      <c r="C650" t="str">
        <f>Calc!C650</f>
        <v>PIT</v>
      </c>
      <c r="D650" s="25"/>
      <c r="E650" s="25"/>
      <c r="F650">
        <f>Calc!M650</f>
        <v>1516.6563185214643</v>
      </c>
      <c r="G650">
        <f>Calc!N650</f>
        <v>1490.342604018655</v>
      </c>
      <c r="H650" t="str">
        <f>IF(Calc!O650=Games!I650, Games!B650, IF(Calc!P650=Games!I650, Games!C650, ""))</f>
        <v>MIL</v>
      </c>
      <c r="I650" s="21">
        <f>MAX(Calc!O650:P650)</f>
        <v>0.57150410450700795</v>
      </c>
      <c r="J650" s="22">
        <f t="shared" si="40"/>
        <v>-133.37446414731289</v>
      </c>
      <c r="K650" s="23">
        <f t="shared" si="41"/>
        <v>0.74976871051979943</v>
      </c>
      <c r="L650" s="25"/>
      <c r="M650" s="25"/>
      <c r="N650" t="str">
        <f t="shared" si="42"/>
        <v/>
      </c>
      <c r="O650" s="24" t="str">
        <f t="shared" si="43"/>
        <v/>
      </c>
    </row>
    <row r="651" spans="1:15" x14ac:dyDescent="0.45">
      <c r="A651" s="20" t="str">
        <f>Calc!A651</f>
        <v>2024-05-15</v>
      </c>
      <c r="B651" t="str">
        <f>Calc!B651</f>
        <v>CHW</v>
      </c>
      <c r="C651" t="str">
        <f>Calc!C651</f>
        <v>WAS</v>
      </c>
      <c r="D651" s="25"/>
      <c r="E651" s="25"/>
      <c r="F651">
        <f>Calc!M651</f>
        <v>1426.513159308995</v>
      </c>
      <c r="G651">
        <f>Calc!N651</f>
        <v>1420.7057667976087</v>
      </c>
      <c r="H651" t="str">
        <f>IF(Calc!O651=Games!I651, Games!B651, IF(Calc!P651=Games!I651, Games!C651, ""))</f>
        <v>WAS</v>
      </c>
      <c r="I651" s="21">
        <f>MAX(Calc!O651:P651)</f>
        <v>0.51277002917530956</v>
      </c>
      <c r="J651" s="22">
        <f t="shared" si="40"/>
        <v>-105.2418898425706</v>
      </c>
      <c r="K651" s="23">
        <f t="shared" si="41"/>
        <v>0.95019198296028473</v>
      </c>
      <c r="L651" s="25"/>
      <c r="M651" s="25"/>
      <c r="N651" t="str">
        <f t="shared" si="42"/>
        <v/>
      </c>
      <c r="O651" s="24" t="str">
        <f t="shared" si="43"/>
        <v/>
      </c>
    </row>
    <row r="652" spans="1:15" x14ac:dyDescent="0.45">
      <c r="A652" s="20" t="str">
        <f>Calc!A652</f>
        <v>2024-05-15</v>
      </c>
      <c r="B652" t="str">
        <f>Calc!B652</f>
        <v>ARI</v>
      </c>
      <c r="C652" t="str">
        <f>Calc!C652</f>
        <v>CIN</v>
      </c>
      <c r="D652" s="25"/>
      <c r="E652" s="25"/>
      <c r="F652">
        <f>Calc!M652</f>
        <v>1516.9891876380354</v>
      </c>
      <c r="G652">
        <f>Calc!N652</f>
        <v>1513.6155661274754</v>
      </c>
      <c r="H652" t="str">
        <f>IF(Calc!O652=Games!I652, Games!B652, IF(Calc!P652=Games!I652, Games!C652, ""))</f>
        <v>ARI</v>
      </c>
      <c r="I652" s="21">
        <f>MAX(Calc!O652:P652)</f>
        <v>0.5301713347406356</v>
      </c>
      <c r="J652" s="22">
        <f t="shared" si="40"/>
        <v>-112.84354785972023</v>
      </c>
      <c r="K652" s="23">
        <f t="shared" si="41"/>
        <v>0.88618270070977823</v>
      </c>
      <c r="L652" s="25"/>
      <c r="M652" s="25"/>
      <c r="N652" t="str">
        <f t="shared" si="42"/>
        <v/>
      </c>
      <c r="O652" s="24" t="str">
        <f t="shared" si="43"/>
        <v/>
      </c>
    </row>
    <row r="653" spans="1:15" x14ac:dyDescent="0.45">
      <c r="A653" s="20" t="str">
        <f>Calc!A653</f>
        <v>2024-05-15</v>
      </c>
      <c r="B653" t="str">
        <f>Calc!B653</f>
        <v>SDP</v>
      </c>
      <c r="C653" t="str">
        <f>Calc!C653</f>
        <v>COL</v>
      </c>
      <c r="D653" s="25"/>
      <c r="E653" s="25"/>
      <c r="F653">
        <f>Calc!M653</f>
        <v>1502.9671207118124</v>
      </c>
      <c r="G653">
        <f>Calc!N653</f>
        <v>1405.4006829938121</v>
      </c>
      <c r="H653" t="str">
        <f>IF(Calc!O653=Games!I653, Games!B653, IF(Calc!P653=Games!I653, Games!C653, ""))</f>
        <v>SDP</v>
      </c>
      <c r="I653" s="21">
        <f>MAX(Calc!O653:P653)</f>
        <v>0.65145123899432611</v>
      </c>
      <c r="J653" s="22">
        <f t="shared" si="40"/>
        <v>-186.9039032342798</v>
      </c>
      <c r="K653" s="23">
        <f t="shared" si="41"/>
        <v>0.53503430516725103</v>
      </c>
      <c r="L653" s="25"/>
      <c r="M653" s="25"/>
      <c r="N653" t="str">
        <f t="shared" si="42"/>
        <v/>
      </c>
      <c r="O653" s="24" t="str">
        <f t="shared" si="43"/>
        <v/>
      </c>
    </row>
    <row r="654" spans="1:15" x14ac:dyDescent="0.45">
      <c r="A654" s="20" t="str">
        <f>Calc!A654</f>
        <v>2024-05-15</v>
      </c>
      <c r="B654" t="str">
        <f>Calc!B654</f>
        <v>SEA</v>
      </c>
      <c r="C654" t="str">
        <f>Calc!C654</f>
        <v>KCR</v>
      </c>
      <c r="D654" s="25"/>
      <c r="E654" s="25"/>
      <c r="F654">
        <f>Calc!M654</f>
        <v>1518.2292368487947</v>
      </c>
      <c r="G654">
        <f>Calc!N654</f>
        <v>1465.2610239810729</v>
      </c>
      <c r="H654" t="str">
        <f>IF(Calc!O654=Games!I654, Games!B654, IF(Calc!P654=Games!I654, Games!C654, ""))</f>
        <v>SEA</v>
      </c>
      <c r="I654" s="21">
        <f>MAX(Calc!O654:P654)</f>
        <v>0.58687820966501125</v>
      </c>
      <c r="J654" s="22">
        <f t="shared" si="40"/>
        <v>-142.05936926956295</v>
      </c>
      <c r="K654" s="23">
        <f t="shared" si="41"/>
        <v>0.70393104315595167</v>
      </c>
      <c r="L654" s="25"/>
      <c r="M654" s="25"/>
      <c r="N654" t="str">
        <f t="shared" si="42"/>
        <v/>
      </c>
      <c r="O654" s="24" t="str">
        <f t="shared" si="43"/>
        <v/>
      </c>
    </row>
    <row r="655" spans="1:15" x14ac:dyDescent="0.45">
      <c r="A655" s="20" t="str">
        <f>Calc!A655</f>
        <v>2024-05-15</v>
      </c>
      <c r="B655" t="str">
        <f>Calc!B655</f>
        <v>PHI</v>
      </c>
      <c r="C655" t="str">
        <f>Calc!C655</f>
        <v>NYM</v>
      </c>
      <c r="D655" s="25"/>
      <c r="E655" s="25"/>
      <c r="F655">
        <f>Calc!M655</f>
        <v>1516.0751994709906</v>
      </c>
      <c r="G655">
        <f>Calc!N655</f>
        <v>1510.288270753422</v>
      </c>
      <c r="H655" t="str">
        <f>IF(Calc!O655=Games!I655, Games!B655, IF(Calc!P655=Games!I655, Games!C655, ""))</f>
        <v>PHI</v>
      </c>
      <c r="I655" s="21">
        <f>MAX(Calc!O655:P655)</f>
        <v>0.55070017117492798</v>
      </c>
      <c r="J655" s="22">
        <f t="shared" si="40"/>
        <v>-122.56852458969767</v>
      </c>
      <c r="K655" s="23">
        <f t="shared" si="41"/>
        <v>0.81587014557573756</v>
      </c>
      <c r="L655" s="25"/>
      <c r="M655" s="25"/>
      <c r="N655" t="str">
        <f t="shared" si="42"/>
        <v/>
      </c>
      <c r="O655" s="24" t="str">
        <f t="shared" si="43"/>
        <v/>
      </c>
    </row>
    <row r="656" spans="1:15" x14ac:dyDescent="0.45">
      <c r="A656" s="20" t="str">
        <f>Calc!A656</f>
        <v>2024-05-15</v>
      </c>
      <c r="B656" t="str">
        <f>Calc!B656</f>
        <v>BOS</v>
      </c>
      <c r="C656" t="str">
        <f>Calc!C656</f>
        <v>TBR</v>
      </c>
      <c r="D656" s="25"/>
      <c r="E656" s="25"/>
      <c r="F656">
        <f>Calc!M656</f>
        <v>1500.26839934439</v>
      </c>
      <c r="G656">
        <f>Calc!N656</f>
        <v>1532.6622500113572</v>
      </c>
      <c r="H656" t="str">
        <f>IF(Calc!O656=Games!I656, Games!B656, IF(Calc!P656=Games!I656, Games!C656, ""))</f>
        <v>TBR</v>
      </c>
      <c r="I656" s="21">
        <f>MAX(Calc!O656:P656)</f>
        <v>0.52084285396764307</v>
      </c>
      <c r="J656" s="22">
        <f t="shared" si="40"/>
        <v>-108.69979886149316</v>
      </c>
      <c r="K656" s="23">
        <f t="shared" si="41"/>
        <v>0.91996490377522611</v>
      </c>
      <c r="L656" s="25"/>
      <c r="M656" s="25"/>
      <c r="N656" t="str">
        <f t="shared" si="42"/>
        <v/>
      </c>
      <c r="O656" s="24" t="str">
        <f t="shared" si="43"/>
        <v/>
      </c>
    </row>
    <row r="657" spans="1:15" x14ac:dyDescent="0.45">
      <c r="A657" s="20" t="str">
        <f>Calc!A657</f>
        <v>2024-05-15</v>
      </c>
      <c r="B657" t="str">
        <f>Calc!B657</f>
        <v>ATL</v>
      </c>
      <c r="C657" t="str">
        <f>Calc!C657</f>
        <v>CHC</v>
      </c>
      <c r="D657" s="25"/>
      <c r="E657" s="25"/>
      <c r="F657">
        <f>Calc!M657</f>
        <v>1593.2508682491175</v>
      </c>
      <c r="G657">
        <f>Calc!N657</f>
        <v>1510.9500841970262</v>
      </c>
      <c r="H657" t="str">
        <f>IF(Calc!O657=Games!I657, Games!B657, IF(Calc!P657=Games!I657, Games!C657, ""))</f>
        <v>ATL</v>
      </c>
      <c r="I657" s="21">
        <f>MAX(Calc!O657:P657)</f>
        <v>0.6382248606880454</v>
      </c>
      <c r="J657" s="22">
        <f t="shared" si="40"/>
        <v>-176.41479232151198</v>
      </c>
      <c r="K657" s="23">
        <f t="shared" si="41"/>
        <v>0.56684589021170206</v>
      </c>
      <c r="L657" s="25"/>
      <c r="M657" s="25"/>
      <c r="N657" t="str">
        <f t="shared" si="42"/>
        <v/>
      </c>
      <c r="O657" s="24" t="str">
        <f t="shared" si="43"/>
        <v/>
      </c>
    </row>
    <row r="658" spans="1:15" x14ac:dyDescent="0.45">
      <c r="A658" s="20" t="str">
        <f>Calc!A658</f>
        <v>2024-05-15</v>
      </c>
      <c r="B658" t="str">
        <f>Calc!B658</f>
        <v>MIN</v>
      </c>
      <c r="C658" t="str">
        <f>Calc!C658</f>
        <v>NYY</v>
      </c>
      <c r="D658" s="25"/>
      <c r="E658" s="25"/>
      <c r="F658">
        <f>Calc!M658</f>
        <v>1529.2726034226744</v>
      </c>
      <c r="G658">
        <f>Calc!N658</f>
        <v>1562.9327852564061</v>
      </c>
      <c r="H658" t="str">
        <f>IF(Calc!O658=Games!I658, Games!B658, IF(Calc!P658=Games!I658, Games!C658, ""))</f>
        <v>MIN</v>
      </c>
      <c r="I658" s="21">
        <f>MAX(Calc!O658:P658)</f>
        <v>0.5153464579372985</v>
      </c>
      <c r="J658" s="22">
        <f t="shared" si="40"/>
        <v>-106.33296018924507</v>
      </c>
      <c r="K658" s="23">
        <f t="shared" si="41"/>
        <v>0.940442171665549</v>
      </c>
      <c r="L658" s="25"/>
      <c r="M658" s="25"/>
      <c r="N658" t="str">
        <f t="shared" si="42"/>
        <v/>
      </c>
      <c r="O658" s="24" t="str">
        <f t="shared" si="43"/>
        <v/>
      </c>
    </row>
    <row r="659" spans="1:15" x14ac:dyDescent="0.45">
      <c r="A659" s="20" t="str">
        <f>Calc!A659</f>
        <v>2024-05-15</v>
      </c>
      <c r="B659" t="str">
        <f>Calc!B659</f>
        <v>TEX</v>
      </c>
      <c r="C659" t="str">
        <f>Calc!C659</f>
        <v>CLE</v>
      </c>
      <c r="D659" s="25"/>
      <c r="E659" s="25"/>
      <c r="F659">
        <f>Calc!M659</f>
        <v>1535.7428778604465</v>
      </c>
      <c r="G659">
        <f>Calc!N659</f>
        <v>1521.3210808926906</v>
      </c>
      <c r="H659" t="str">
        <f>IF(Calc!O659=Games!I659, Games!B659, IF(Calc!P659=Games!I659, Games!C659, ""))</f>
        <v>TEX</v>
      </c>
      <c r="I659" s="21">
        <f>MAX(Calc!O659:P659)</f>
        <v>0.5523882918129267</v>
      </c>
      <c r="J659" s="22">
        <f t="shared" si="40"/>
        <v>-123.40791845017232</v>
      </c>
      <c r="K659" s="23">
        <f t="shared" si="41"/>
        <v>0.81032077403020464</v>
      </c>
      <c r="L659" s="25"/>
      <c r="M659" s="25"/>
      <c r="N659" t="str">
        <f t="shared" si="42"/>
        <v/>
      </c>
      <c r="O659" s="24" t="str">
        <f t="shared" si="43"/>
        <v/>
      </c>
    </row>
    <row r="660" spans="1:15" x14ac:dyDescent="0.45">
      <c r="A660" s="20" t="str">
        <f>Calc!A660</f>
        <v>2024-05-15</v>
      </c>
      <c r="B660" t="str">
        <f>Calc!B660</f>
        <v>HOU</v>
      </c>
      <c r="C660" t="str">
        <f>Calc!C660</f>
        <v>OAK</v>
      </c>
      <c r="D660" s="25"/>
      <c r="E660" s="25"/>
      <c r="F660">
        <f>Calc!M660</f>
        <v>1535.1961987191132</v>
      </c>
      <c r="G660">
        <f>Calc!N660</f>
        <v>1422.9458950386379</v>
      </c>
      <c r="H660" t="str">
        <f>IF(Calc!O660=Games!I660, Games!B660, IF(Calc!P660=Games!I660, Games!C660, ""))</f>
        <v>HOU</v>
      </c>
      <c r="I660" s="21">
        <f>MAX(Calc!O660:P660)</f>
        <v>0.63573750132299645</v>
      </c>
      <c r="J660" s="22">
        <f t="shared" si="40"/>
        <v>-174.52729930530495</v>
      </c>
      <c r="K660" s="23">
        <f t="shared" si="41"/>
        <v>0.57297626444713101</v>
      </c>
      <c r="L660" s="25"/>
      <c r="M660" s="25"/>
      <c r="N660" t="str">
        <f t="shared" si="42"/>
        <v/>
      </c>
      <c r="O660" s="24" t="str">
        <f t="shared" si="43"/>
        <v/>
      </c>
    </row>
    <row r="661" spans="1:15" x14ac:dyDescent="0.45">
      <c r="A661" s="20" t="str">
        <f>Calc!A661</f>
        <v>2024-05-15</v>
      </c>
      <c r="B661" t="str">
        <f>Calc!B661</f>
        <v>LAA</v>
      </c>
      <c r="C661" t="str">
        <f>Calc!C661</f>
        <v>STL</v>
      </c>
      <c r="D661" s="25"/>
      <c r="E661" s="25"/>
      <c r="F661">
        <f>Calc!M661</f>
        <v>1469.5882041455925</v>
      </c>
      <c r="G661">
        <f>Calc!N661</f>
        <v>1507.9516916859375</v>
      </c>
      <c r="H661" t="str">
        <f>IF(Calc!O661=Games!I661, Games!B661, IF(Calc!P661=Games!I661, Games!C661, ""))</f>
        <v>STL</v>
      </c>
      <c r="I661" s="21">
        <f>MAX(Calc!O661:P661)</f>
        <v>0.52073963223059405</v>
      </c>
      <c r="J661" s="22">
        <f t="shared" si="40"/>
        <v>-108.65484969146159</v>
      </c>
      <c r="K661" s="23">
        <f t="shared" si="41"/>
        <v>0.92034548189944509</v>
      </c>
      <c r="L661" s="25"/>
      <c r="M661" s="25"/>
      <c r="N661" t="str">
        <f t="shared" si="42"/>
        <v/>
      </c>
      <c r="O661" s="24" t="str">
        <f t="shared" si="43"/>
        <v/>
      </c>
    </row>
    <row r="662" spans="1:15" x14ac:dyDescent="0.45">
      <c r="A662" s="20" t="str">
        <f>Calc!A662</f>
        <v>2024-05-15</v>
      </c>
      <c r="B662" t="str">
        <f>Calc!B662</f>
        <v>SFG</v>
      </c>
      <c r="C662" t="str">
        <f>Calc!C662</f>
        <v>LAD</v>
      </c>
      <c r="D662" s="25"/>
      <c r="E662" s="25"/>
      <c r="F662">
        <f>Calc!M662</f>
        <v>1506.8907435815931</v>
      </c>
      <c r="G662">
        <f>Calc!N662</f>
        <v>1587.2549754385982</v>
      </c>
      <c r="H662" t="str">
        <f>IF(Calc!O662=Games!I662, Games!B662, IF(Calc!P662=Games!I662, Games!C662, ""))</f>
        <v>LAD</v>
      </c>
      <c r="I662" s="21">
        <f>MAX(Calc!O662:P662)</f>
        <v>0.55738403633342781</v>
      </c>
      <c r="J662" s="22">
        <f t="shared" si="40"/>
        <v>-125.9294924015239</v>
      </c>
      <c r="K662" s="23">
        <f t="shared" si="41"/>
        <v>0.79409515668618602</v>
      </c>
      <c r="L662" s="25"/>
      <c r="M662" s="25"/>
      <c r="N662" t="str">
        <f t="shared" si="42"/>
        <v/>
      </c>
      <c r="O662" s="24" t="str">
        <f t="shared" si="43"/>
        <v/>
      </c>
    </row>
    <row r="663" spans="1:15" x14ac:dyDescent="0.45">
      <c r="A663" s="20" t="str">
        <f>Calc!A663</f>
        <v>2024-05-16</v>
      </c>
      <c r="B663" t="str">
        <f>Calc!B663</f>
        <v>MIN</v>
      </c>
      <c r="C663" t="str">
        <f>Calc!C663</f>
        <v>NYY</v>
      </c>
      <c r="D663" s="25"/>
      <c r="E663" s="25"/>
      <c r="F663">
        <f>Calc!M663</f>
        <v>1529.2726034226744</v>
      </c>
      <c r="G663">
        <f>Calc!N663</f>
        <v>1562.9327852564061</v>
      </c>
      <c r="H663" t="str">
        <f>IF(Calc!O663=Games!I663, Games!B663, IF(Calc!P663=Games!I663, Games!C663, ""))</f>
        <v>MIN</v>
      </c>
      <c r="I663" s="21">
        <f>MAX(Calc!O663:P663)</f>
        <v>0.5153464579372985</v>
      </c>
      <c r="J663" s="22">
        <f t="shared" si="40"/>
        <v>-106.33296018924507</v>
      </c>
      <c r="K663" s="23">
        <f t="shared" si="41"/>
        <v>0.940442171665549</v>
      </c>
      <c r="L663" s="25"/>
      <c r="M663" s="25"/>
      <c r="N663" t="str">
        <f t="shared" si="42"/>
        <v/>
      </c>
      <c r="O663" s="24" t="str">
        <f t="shared" si="43"/>
        <v/>
      </c>
    </row>
    <row r="664" spans="1:15" x14ac:dyDescent="0.45">
      <c r="A664" s="20" t="str">
        <f>Calc!A664</f>
        <v>2024-05-16</v>
      </c>
      <c r="B664" t="str">
        <f>Calc!B664</f>
        <v>PHI</v>
      </c>
      <c r="C664" t="str">
        <f>Calc!C664</f>
        <v>NYM</v>
      </c>
      <c r="D664" s="25"/>
      <c r="E664" s="25"/>
      <c r="F664">
        <f>Calc!M664</f>
        <v>1516.0751994709906</v>
      </c>
      <c r="G664">
        <f>Calc!N664</f>
        <v>1510.288270753422</v>
      </c>
      <c r="H664" t="str">
        <f>IF(Calc!O664=Games!I664, Games!B664, IF(Calc!P664=Games!I664, Games!C664, ""))</f>
        <v>PHI</v>
      </c>
      <c r="I664" s="21">
        <f>MAX(Calc!O664:P664)</f>
        <v>0.55070017117492798</v>
      </c>
      <c r="J664" s="22">
        <f t="shared" si="40"/>
        <v>-122.56852458969767</v>
      </c>
      <c r="K664" s="23">
        <f t="shared" si="41"/>
        <v>0.81587014557573756</v>
      </c>
      <c r="L664" s="25"/>
      <c r="M664" s="25"/>
      <c r="N664" t="str">
        <f t="shared" si="42"/>
        <v/>
      </c>
      <c r="O664" s="24" t="str">
        <f t="shared" si="43"/>
        <v/>
      </c>
    </row>
    <row r="665" spans="1:15" x14ac:dyDescent="0.45">
      <c r="A665" s="20" t="str">
        <f>Calc!A665</f>
        <v>2024-05-16</v>
      </c>
      <c r="B665" t="str">
        <f>Calc!B665</f>
        <v>BOS</v>
      </c>
      <c r="C665" t="str">
        <f>Calc!C665</f>
        <v>TBR</v>
      </c>
      <c r="D665" s="25"/>
      <c r="E665" s="25"/>
      <c r="F665">
        <f>Calc!M665</f>
        <v>1500.26839934439</v>
      </c>
      <c r="G665">
        <f>Calc!N665</f>
        <v>1532.6622500113572</v>
      </c>
      <c r="H665" t="str">
        <f>IF(Calc!O665=Games!I665, Games!B665, IF(Calc!P665=Games!I665, Games!C665, ""))</f>
        <v>TBR</v>
      </c>
      <c r="I665" s="21">
        <f>MAX(Calc!O665:P665)</f>
        <v>0.52084285396764307</v>
      </c>
      <c r="J665" s="22">
        <f t="shared" si="40"/>
        <v>-108.69979886149316</v>
      </c>
      <c r="K665" s="23">
        <f t="shared" si="41"/>
        <v>0.91996490377522611</v>
      </c>
      <c r="L665" s="25"/>
      <c r="M665" s="25"/>
      <c r="N665" t="str">
        <f t="shared" si="42"/>
        <v/>
      </c>
      <c r="O665" s="24" t="str">
        <f t="shared" si="43"/>
        <v/>
      </c>
    </row>
    <row r="666" spans="1:15" x14ac:dyDescent="0.45">
      <c r="A666" s="20" t="str">
        <f>Calc!A666</f>
        <v>2024-05-16</v>
      </c>
      <c r="B666" t="str">
        <f>Calc!B666</f>
        <v>CHC</v>
      </c>
      <c r="C666" t="str">
        <f>Calc!C666</f>
        <v>PIT</v>
      </c>
      <c r="D666" s="25"/>
      <c r="E666" s="25"/>
      <c r="F666">
        <f>Calc!M666</f>
        <v>1529.9566441509314</v>
      </c>
      <c r="G666">
        <f>Calc!N666</f>
        <v>1490.342604018655</v>
      </c>
      <c r="H666" t="str">
        <f>IF(Calc!O666=Games!I666, Games!B666, IF(Calc!P666=Games!I666, Games!C666, ""))</f>
        <v>CHC</v>
      </c>
      <c r="I666" s="21">
        <f>MAX(Calc!O666:P666)</f>
        <v>0.57905641457076307</v>
      </c>
      <c r="J666" s="22">
        <f t="shared" si="40"/>
        <v>-137.56152477779136</v>
      </c>
      <c r="K666" s="23">
        <f t="shared" si="41"/>
        <v>0.72694745250558979</v>
      </c>
      <c r="L666" s="25"/>
      <c r="M666" s="25"/>
      <c r="N666" t="str">
        <f t="shared" si="42"/>
        <v/>
      </c>
      <c r="O666" s="24" t="str">
        <f t="shared" si="43"/>
        <v/>
      </c>
    </row>
    <row r="667" spans="1:15" x14ac:dyDescent="0.45">
      <c r="A667" s="20" t="str">
        <f>Calc!A667</f>
        <v>2024-05-16</v>
      </c>
      <c r="B667" t="str">
        <f>Calc!B667</f>
        <v>HOU</v>
      </c>
      <c r="C667" t="str">
        <f>Calc!C667</f>
        <v>OAK</v>
      </c>
      <c r="D667" s="25"/>
      <c r="E667" s="25"/>
      <c r="F667">
        <f>Calc!M667</f>
        <v>1535.1961987191132</v>
      </c>
      <c r="G667">
        <f>Calc!N667</f>
        <v>1422.9458950386379</v>
      </c>
      <c r="H667" t="str">
        <f>IF(Calc!O667=Games!I667, Games!B667, IF(Calc!P667=Games!I667, Games!C667, ""))</f>
        <v>HOU</v>
      </c>
      <c r="I667" s="21">
        <f>MAX(Calc!O667:P667)</f>
        <v>0.63573750132299645</v>
      </c>
      <c r="J667" s="22">
        <f t="shared" si="40"/>
        <v>-174.52729930530495</v>
      </c>
      <c r="K667" s="23">
        <f t="shared" si="41"/>
        <v>0.57297626444713101</v>
      </c>
      <c r="L667" s="25"/>
      <c r="M667" s="25"/>
      <c r="N667" t="str">
        <f t="shared" si="42"/>
        <v/>
      </c>
      <c r="O667" s="24" t="str">
        <f t="shared" si="43"/>
        <v/>
      </c>
    </row>
    <row r="668" spans="1:15" x14ac:dyDescent="0.45">
      <c r="A668" s="20" t="str">
        <f>Calc!A668</f>
        <v>2024-05-16</v>
      </c>
      <c r="B668" t="str">
        <f>Calc!B668</f>
        <v>LAD</v>
      </c>
      <c r="C668" t="str">
        <f>Calc!C668</f>
        <v>CIN</v>
      </c>
      <c r="D668" s="25"/>
      <c r="E668" s="25"/>
      <c r="F668">
        <f>Calc!M668</f>
        <v>1596.6514930600529</v>
      </c>
      <c r="G668">
        <f>Calc!N668</f>
        <v>1513.6155661274754</v>
      </c>
      <c r="H668" t="str">
        <f>IF(Calc!O668=Games!I668, Games!B668, IF(Calc!P668=Games!I668, Games!C668, ""))</f>
        <v>LAD</v>
      </c>
      <c r="I668" s="21">
        <f>MAX(Calc!O668:P668)</f>
        <v>0.63860090499960931</v>
      </c>
      <c r="J668" s="22">
        <f t="shared" si="40"/>
        <v>-176.70240845481891</v>
      </c>
      <c r="K668" s="23">
        <f t="shared" si="41"/>
        <v>0.56592324278120432</v>
      </c>
      <c r="L668" s="25"/>
      <c r="M668" s="25"/>
      <c r="N668" t="str">
        <f t="shared" si="42"/>
        <v/>
      </c>
      <c r="O668" s="24" t="str">
        <f t="shared" si="43"/>
        <v/>
      </c>
    </row>
    <row r="669" spans="1:15" x14ac:dyDescent="0.45">
      <c r="A669" s="20" t="str">
        <f>Calc!A669</f>
        <v>2024-05-17</v>
      </c>
      <c r="B669" t="str">
        <f>Calc!B669</f>
        <v>CHC</v>
      </c>
      <c r="C669" t="str">
        <f>Calc!C669</f>
        <v>PIT</v>
      </c>
      <c r="D669" s="25"/>
      <c r="E669" s="25"/>
      <c r="F669">
        <f>Calc!M669</f>
        <v>1529.9566441509314</v>
      </c>
      <c r="G669">
        <f>Calc!N669</f>
        <v>1490.342604018655</v>
      </c>
      <c r="H669" t="str">
        <f>IF(Calc!O669=Games!I669, Games!B669, IF(Calc!P669=Games!I669, Games!C669, ""))</f>
        <v>CHC</v>
      </c>
      <c r="I669" s="21">
        <f>MAX(Calc!O669:P669)</f>
        <v>0.57905641457076307</v>
      </c>
      <c r="J669" s="22">
        <f t="shared" si="40"/>
        <v>-137.56152477779136</v>
      </c>
      <c r="K669" s="23">
        <f t="shared" si="41"/>
        <v>0.72694745250558979</v>
      </c>
      <c r="L669" s="25"/>
      <c r="M669" s="25"/>
      <c r="N669" t="str">
        <f t="shared" si="42"/>
        <v/>
      </c>
      <c r="O669" s="24" t="str">
        <f t="shared" si="43"/>
        <v/>
      </c>
    </row>
    <row r="670" spans="1:15" x14ac:dyDescent="0.45">
      <c r="A670" s="20" t="str">
        <f>Calc!A670</f>
        <v>2024-05-17</v>
      </c>
      <c r="B670" t="str">
        <f>Calc!B670</f>
        <v>PHI</v>
      </c>
      <c r="C670" t="str">
        <f>Calc!C670</f>
        <v>WAS</v>
      </c>
      <c r="D670" s="25"/>
      <c r="E670" s="25"/>
      <c r="F670">
        <f>Calc!M670</f>
        <v>1516.0751994709906</v>
      </c>
      <c r="G670">
        <f>Calc!N670</f>
        <v>1420.7057667976087</v>
      </c>
      <c r="H670" t="str">
        <f>IF(Calc!O670=Games!I670, Games!B670, IF(Calc!P670=Games!I670, Games!C670, ""))</f>
        <v>PHI</v>
      </c>
      <c r="I670" s="21">
        <f>MAX(Calc!O670:P670)</f>
        <v>0.67627424867850139</v>
      </c>
      <c r="J670" s="22">
        <f t="shared" si="40"/>
        <v>-208.90344556089383</v>
      </c>
      <c r="K670" s="23">
        <f t="shared" si="41"/>
        <v>0.47869004616704958</v>
      </c>
      <c r="L670" s="25"/>
      <c r="M670" s="25"/>
      <c r="N670" t="str">
        <f t="shared" si="42"/>
        <v/>
      </c>
      <c r="O670" s="24" t="str">
        <f t="shared" si="43"/>
        <v/>
      </c>
    </row>
    <row r="671" spans="1:15" x14ac:dyDescent="0.45">
      <c r="A671" s="20" t="str">
        <f>Calc!A671</f>
        <v>2024-05-17</v>
      </c>
      <c r="B671" t="str">
        <f>Calc!B671</f>
        <v>BAL</v>
      </c>
      <c r="C671" t="str">
        <f>Calc!C671</f>
        <v>SEA</v>
      </c>
      <c r="D671" s="25"/>
      <c r="E671" s="25"/>
      <c r="F671">
        <f>Calc!M671</f>
        <v>1527.1786991040578</v>
      </c>
      <c r="G671">
        <f>Calc!N671</f>
        <v>1521.2700100017432</v>
      </c>
      <c r="H671" t="str">
        <f>IF(Calc!O671=Games!I671, Games!B671, IF(Calc!P671=Games!I671, Games!C671, ""))</f>
        <v>BAL</v>
      </c>
      <c r="I671" s="21">
        <f>MAX(Calc!O671:P671)</f>
        <v>0.51937203268236098</v>
      </c>
      <c r="J671" s="22">
        <f t="shared" si="40"/>
        <v>-108.06113418263</v>
      </c>
      <c r="K671" s="23">
        <f t="shared" si="41"/>
        <v>0.92540209536385043</v>
      </c>
      <c r="L671" s="25"/>
      <c r="M671" s="25"/>
      <c r="N671" t="str">
        <f t="shared" si="42"/>
        <v/>
      </c>
      <c r="O671" s="24" t="str">
        <f t="shared" si="43"/>
        <v/>
      </c>
    </row>
    <row r="672" spans="1:15" x14ac:dyDescent="0.45">
      <c r="A672" s="20" t="str">
        <f>Calc!A672</f>
        <v>2024-05-17</v>
      </c>
      <c r="B672" t="str">
        <f>Calc!B672</f>
        <v>NYY</v>
      </c>
      <c r="C672" t="str">
        <f>Calc!C672</f>
        <v>CHW</v>
      </c>
      <c r="D672" s="25"/>
      <c r="E672" s="25"/>
      <c r="F672">
        <f>Calc!M672</f>
        <v>1533.7203518335739</v>
      </c>
      <c r="G672">
        <f>Calc!N672</f>
        <v>1425.4820043556863</v>
      </c>
      <c r="H672" t="str">
        <f>IF(Calc!O672=Games!I672, Games!B672, IF(Calc!P672=Games!I672, Games!C672, ""))</f>
        <v>NYY</v>
      </c>
      <c r="I672" s="21">
        <f>MAX(Calc!O672:P672)</f>
        <v>0.69787777877441892</v>
      </c>
      <c r="J672" s="22">
        <f t="shared" si="40"/>
        <v>-230.99187340256745</v>
      </c>
      <c r="K672" s="23">
        <f t="shared" si="41"/>
        <v>0.43291566290612415</v>
      </c>
      <c r="L672" s="25"/>
      <c r="M672" s="25"/>
      <c r="N672" t="str">
        <f t="shared" si="42"/>
        <v/>
      </c>
      <c r="O672" s="24" t="str">
        <f t="shared" si="43"/>
        <v/>
      </c>
    </row>
    <row r="673" spans="1:15" x14ac:dyDescent="0.45">
      <c r="A673" s="20" t="str">
        <f>Calc!A673</f>
        <v>2024-05-17</v>
      </c>
      <c r="B673" t="str">
        <f>Calc!B673</f>
        <v>TOR</v>
      </c>
      <c r="C673" t="str">
        <f>Calc!C673</f>
        <v>TBR</v>
      </c>
      <c r="D673" s="25"/>
      <c r="E673" s="25"/>
      <c r="F673">
        <f>Calc!M673</f>
        <v>1536.86484917293</v>
      </c>
      <c r="G673">
        <f>Calc!N673</f>
        <v>1532.6622500113572</v>
      </c>
      <c r="H673" t="str">
        <f>IF(Calc!O673=Games!I673, Games!B673, IF(Calc!P673=Games!I673, Games!C673, ""))</f>
        <v>TOR</v>
      </c>
      <c r="I673" s="21">
        <f>MAX(Calc!O673:P673)</f>
        <v>0.50328530047002695</v>
      </c>
      <c r="J673" s="22">
        <f t="shared" si="40"/>
        <v>-101.32281185684086</v>
      </c>
      <c r="K673" s="23">
        <f t="shared" si="41"/>
        <v>0.9869445800743285</v>
      </c>
      <c r="L673" s="25"/>
      <c r="M673" s="25"/>
      <c r="N673" t="str">
        <f t="shared" si="42"/>
        <v/>
      </c>
      <c r="O673" s="24" t="str">
        <f t="shared" si="43"/>
        <v/>
      </c>
    </row>
    <row r="674" spans="1:15" x14ac:dyDescent="0.45">
      <c r="A674" s="20" t="str">
        <f>Calc!A674</f>
        <v>2024-05-17</v>
      </c>
      <c r="B674" t="str">
        <f>Calc!B674</f>
        <v>CLE</v>
      </c>
      <c r="C674" t="str">
        <f>Calc!C674</f>
        <v>MIN</v>
      </c>
      <c r="D674" s="25"/>
      <c r="E674" s="25"/>
      <c r="F674">
        <f>Calc!M674</f>
        <v>1503.8938502056101</v>
      </c>
      <c r="G674">
        <f>Calc!N674</f>
        <v>1539.5424706464416</v>
      </c>
      <c r="H674" t="str">
        <f>IF(Calc!O674=Games!I674, Games!B674, IF(Calc!P674=Games!I674, Games!C674, ""))</f>
        <v>MIN</v>
      </c>
      <c r="I674" s="21">
        <f>MAX(Calc!O674:P674)</f>
        <v>0.52731368607835749</v>
      </c>
      <c r="J674" s="22">
        <f t="shared" si="40"/>
        <v>-111.5567915862634</v>
      </c>
      <c r="K674" s="23">
        <f t="shared" si="41"/>
        <v>0.89640441050756747</v>
      </c>
      <c r="L674" s="25"/>
      <c r="M674" s="25"/>
      <c r="N674" t="str">
        <f t="shared" si="42"/>
        <v/>
      </c>
      <c r="O674" s="24" t="str">
        <f t="shared" si="43"/>
        <v/>
      </c>
    </row>
    <row r="675" spans="1:15" x14ac:dyDescent="0.45">
      <c r="A675" s="20" t="str">
        <f>Calc!A675</f>
        <v>2024-05-17</v>
      </c>
      <c r="B675" t="str">
        <f>Calc!B675</f>
        <v>MIA</v>
      </c>
      <c r="C675" t="str">
        <f>Calc!C675</f>
        <v>NYM</v>
      </c>
      <c r="D675" s="25"/>
      <c r="E675" s="25"/>
      <c r="F675">
        <f>Calc!M675</f>
        <v>1453.0099819148713</v>
      </c>
      <c r="G675">
        <f>Calc!N675</f>
        <v>1510.288270753422</v>
      </c>
      <c r="H675" t="str">
        <f>IF(Calc!O675=Games!I675, Games!B675, IF(Calc!P675=Games!I675, Games!C675, ""))</f>
        <v>NYM</v>
      </c>
      <c r="I675" s="21">
        <f>MAX(Calc!O675:P675)</f>
        <v>0.5588155115097081</v>
      </c>
      <c r="J675" s="22">
        <f t="shared" si="40"/>
        <v>-126.66254732163019</v>
      </c>
      <c r="K675" s="23">
        <f t="shared" si="41"/>
        <v>0.78949935963369799</v>
      </c>
      <c r="L675" s="25"/>
      <c r="M675" s="25"/>
      <c r="N675" t="str">
        <f t="shared" si="42"/>
        <v/>
      </c>
      <c r="O675" s="24" t="str">
        <f t="shared" si="43"/>
        <v/>
      </c>
    </row>
    <row r="676" spans="1:15" x14ac:dyDescent="0.45">
      <c r="A676" s="20" t="str">
        <f>Calc!A676</f>
        <v>2024-05-17</v>
      </c>
      <c r="B676" t="str">
        <f>Calc!B676</f>
        <v>ATL</v>
      </c>
      <c r="C676" t="str">
        <f>Calc!C676</f>
        <v>SDP</v>
      </c>
      <c r="D676" s="25"/>
      <c r="E676" s="25"/>
      <c r="F676">
        <f>Calc!M676</f>
        <v>1593.2508682491175</v>
      </c>
      <c r="G676">
        <f>Calc!N676</f>
        <v>1514.2912987524817</v>
      </c>
      <c r="H676" t="str">
        <f>IF(Calc!O676=Games!I676, Games!B676, IF(Calc!P676=Games!I676, Games!C676, ""))</f>
        <v>ATL</v>
      </c>
      <c r="I676" s="21">
        <f>MAX(Calc!O676:P676)</f>
        <v>0.63366644218084511</v>
      </c>
      <c r="J676" s="22">
        <f t="shared" si="40"/>
        <v>-172.97526493427677</v>
      </c>
      <c r="K676" s="23">
        <f t="shared" si="41"/>
        <v>0.57811733971325752</v>
      </c>
      <c r="L676" s="25"/>
      <c r="M676" s="25"/>
      <c r="N676" t="str">
        <f t="shared" si="42"/>
        <v/>
      </c>
      <c r="O676" s="24" t="str">
        <f t="shared" si="43"/>
        <v/>
      </c>
    </row>
    <row r="677" spans="1:15" x14ac:dyDescent="0.45">
      <c r="A677" s="20" t="str">
        <f>Calc!A677</f>
        <v>2024-05-17</v>
      </c>
      <c r="B677" t="str">
        <f>Calc!B677</f>
        <v>KCR</v>
      </c>
      <c r="C677" t="str">
        <f>Calc!C677</f>
        <v>OAK</v>
      </c>
      <c r="D677" s="25"/>
      <c r="E677" s="25"/>
      <c r="F677">
        <f>Calc!M677</f>
        <v>1459.3647323881944</v>
      </c>
      <c r="G677">
        <f>Calc!N677</f>
        <v>1422.9458950386379</v>
      </c>
      <c r="H677" t="str">
        <f>IF(Calc!O677=Games!I677, Games!B677, IF(Calc!P677=Games!I677, Games!C677, ""))</f>
        <v>KCR</v>
      </c>
      <c r="I677" s="21">
        <f>MAX(Calc!O677:P677)</f>
        <v>0.64726112517138645</v>
      </c>
      <c r="J677" s="22">
        <f t="shared" si="40"/>
        <v>-183.4958297369048</v>
      </c>
      <c r="K677" s="23">
        <f t="shared" si="41"/>
        <v>0.54497151321302173</v>
      </c>
      <c r="L677" s="25"/>
      <c r="M677" s="25"/>
      <c r="N677" t="str">
        <f t="shared" si="42"/>
        <v/>
      </c>
      <c r="O677" s="24" t="str">
        <f t="shared" si="43"/>
        <v/>
      </c>
    </row>
    <row r="678" spans="1:15" x14ac:dyDescent="0.45">
      <c r="A678" s="20" t="str">
        <f>Calc!A678</f>
        <v>2024-05-17</v>
      </c>
      <c r="B678" t="str">
        <f>Calc!B678</f>
        <v>TEX</v>
      </c>
      <c r="C678" t="str">
        <f>Calc!C678</f>
        <v>LAA</v>
      </c>
      <c r="D678" s="25"/>
      <c r="E678" s="25"/>
      <c r="F678">
        <f>Calc!M678</f>
        <v>1535.7428778604465</v>
      </c>
      <c r="G678">
        <f>Calc!N678</f>
        <v>1486.8682858001625</v>
      </c>
      <c r="H678" t="str">
        <f>IF(Calc!O678=Games!I678, Games!B678, IF(Calc!P678=Games!I678, Games!C678, ""))</f>
        <v>TEX</v>
      </c>
      <c r="I678" s="21">
        <f>MAX(Calc!O678:P678)</f>
        <v>0.60152145041159044</v>
      </c>
      <c r="J678" s="22">
        <f t="shared" si="40"/>
        <v>-150.95453720982093</v>
      </c>
      <c r="K678" s="23">
        <f t="shared" si="41"/>
        <v>0.66245110513640204</v>
      </c>
      <c r="L678" s="25"/>
      <c r="M678" s="25"/>
      <c r="N678" t="str">
        <f t="shared" si="42"/>
        <v/>
      </c>
      <c r="O678" s="24" t="str">
        <f t="shared" si="43"/>
        <v/>
      </c>
    </row>
    <row r="679" spans="1:15" x14ac:dyDescent="0.45">
      <c r="A679" s="20" t="str">
        <f>Calc!A679</f>
        <v>2024-05-17</v>
      </c>
      <c r="B679" t="str">
        <f>Calc!B679</f>
        <v>HOU</v>
      </c>
      <c r="C679" t="str">
        <f>Calc!C679</f>
        <v>MIL</v>
      </c>
      <c r="D679" s="25"/>
      <c r="E679" s="25"/>
      <c r="F679">
        <f>Calc!M679</f>
        <v>1535.1961987191132</v>
      </c>
      <c r="G679">
        <f>Calc!N679</f>
        <v>1527.5334034496079</v>
      </c>
      <c r="H679" t="str">
        <f>IF(Calc!O679=Games!I679, Games!B679, IF(Calc!P679=Games!I679, Games!C679, ""))</f>
        <v>MIL</v>
      </c>
      <c r="I679" s="21">
        <f>MAX(Calc!O679:P679)</f>
        <v>0.50938230215094071</v>
      </c>
      <c r="J679" s="22">
        <f t="shared" si="40"/>
        <v>-103.82468964820231</v>
      </c>
      <c r="K679" s="23">
        <f t="shared" si="41"/>
        <v>0.96316204111794779</v>
      </c>
      <c r="L679" s="25"/>
      <c r="M679" s="25"/>
      <c r="N679" t="str">
        <f t="shared" si="42"/>
        <v/>
      </c>
      <c r="O679" s="24" t="str">
        <f t="shared" si="43"/>
        <v/>
      </c>
    </row>
    <row r="680" spans="1:15" x14ac:dyDescent="0.45">
      <c r="A680" s="20" t="str">
        <f>Calc!A680</f>
        <v>2024-05-17</v>
      </c>
      <c r="B680" t="str">
        <f>Calc!B680</f>
        <v>STL</v>
      </c>
      <c r="C680" t="str">
        <f>Calc!C680</f>
        <v>BOS</v>
      </c>
      <c r="D680" s="25"/>
      <c r="E680" s="25"/>
      <c r="F680">
        <f>Calc!M680</f>
        <v>1510.540426333587</v>
      </c>
      <c r="G680">
        <f>Calc!N680</f>
        <v>1518.233689676287</v>
      </c>
      <c r="H680" t="str">
        <f>IF(Calc!O680=Games!I680, Games!B680, IF(Calc!P680=Games!I680, Games!C680, ""))</f>
        <v>STL</v>
      </c>
      <c r="I680" s="21">
        <f>MAX(Calc!O680:P680)</f>
        <v>0.52551567906407815</v>
      </c>
      <c r="J680" s="22">
        <f t="shared" si="40"/>
        <v>-110.75512000638857</v>
      </c>
      <c r="K680" s="23">
        <f t="shared" si="41"/>
        <v>0.9028927962358021</v>
      </c>
      <c r="L680" s="25"/>
      <c r="M680" s="25"/>
      <c r="N680" t="str">
        <f t="shared" si="42"/>
        <v/>
      </c>
      <c r="O680" s="24" t="str">
        <f t="shared" si="43"/>
        <v/>
      </c>
    </row>
    <row r="681" spans="1:15" x14ac:dyDescent="0.45">
      <c r="A681" s="20" t="str">
        <f>Calc!A681</f>
        <v>2024-05-17</v>
      </c>
      <c r="B681" t="str">
        <f>Calc!B681</f>
        <v>ARI</v>
      </c>
      <c r="C681" t="str">
        <f>Calc!C681</f>
        <v>DET</v>
      </c>
      <c r="D681" s="25"/>
      <c r="E681" s="25"/>
      <c r="F681">
        <f>Calc!M681</f>
        <v>1516.9891876380354</v>
      </c>
      <c r="G681">
        <f>Calc!N681</f>
        <v>1495.7868779460348</v>
      </c>
      <c r="H681" t="str">
        <f>IF(Calc!O681=Games!I681, Games!B681, IF(Calc!P681=Games!I681, Games!C681, ""))</f>
        <v>ARI</v>
      </c>
      <c r="I681" s="21">
        <f>MAX(Calc!O681:P681)</f>
        <v>0.55579121144730126</v>
      </c>
      <c r="J681" s="22">
        <f t="shared" si="40"/>
        <v>-125.11936408510857</v>
      </c>
      <c r="K681" s="23">
        <f t="shared" si="41"/>
        <v>0.7992367986459562</v>
      </c>
      <c r="L681" s="25"/>
      <c r="M681" s="25"/>
      <c r="N681" t="str">
        <f t="shared" si="42"/>
        <v/>
      </c>
      <c r="O681" s="24" t="str">
        <f t="shared" si="43"/>
        <v/>
      </c>
    </row>
    <row r="682" spans="1:15" x14ac:dyDescent="0.45">
      <c r="A682" s="20" t="str">
        <f>Calc!A682</f>
        <v>2024-05-17</v>
      </c>
      <c r="B682" t="str">
        <f>Calc!B682</f>
        <v>LAD</v>
      </c>
      <c r="C682" t="str">
        <f>Calc!C682</f>
        <v>CIN</v>
      </c>
      <c r="D682" s="25"/>
      <c r="E682" s="25"/>
      <c r="F682">
        <f>Calc!M682</f>
        <v>1596.6514930600529</v>
      </c>
      <c r="G682">
        <f>Calc!N682</f>
        <v>1513.6155661274754</v>
      </c>
      <c r="H682" t="str">
        <f>IF(Calc!O682=Games!I682, Games!B682, IF(Calc!P682=Games!I682, Games!C682, ""))</f>
        <v>LAD</v>
      </c>
      <c r="I682" s="21">
        <f>MAX(Calc!O682:P682)</f>
        <v>0.63860090499960931</v>
      </c>
      <c r="J682" s="22">
        <f t="shared" si="40"/>
        <v>-176.70240845481891</v>
      </c>
      <c r="K682" s="23">
        <f t="shared" si="41"/>
        <v>0.56592324278120432</v>
      </c>
      <c r="L682" s="25"/>
      <c r="M682" s="25"/>
      <c r="N682" t="str">
        <f t="shared" si="42"/>
        <v/>
      </c>
      <c r="O682" s="24" t="str">
        <f t="shared" si="43"/>
        <v/>
      </c>
    </row>
    <row r="683" spans="1:15" x14ac:dyDescent="0.45">
      <c r="A683" s="20" t="str">
        <f>Calc!A683</f>
        <v>2024-05-17</v>
      </c>
      <c r="B683" t="str">
        <f>Calc!B683</f>
        <v>SFG</v>
      </c>
      <c r="C683" t="str">
        <f>Calc!C683</f>
        <v>COL</v>
      </c>
      <c r="D683" s="25"/>
      <c r="E683" s="25"/>
      <c r="F683">
        <f>Calc!M683</f>
        <v>1506.8907435815931</v>
      </c>
      <c r="G683">
        <f>Calc!N683</f>
        <v>1405.4006829938121</v>
      </c>
      <c r="H683" t="str">
        <f>IF(Calc!O683=Games!I683, Games!B683, IF(Calc!P683=Games!I683, Games!C683, ""))</f>
        <v>SFG</v>
      </c>
      <c r="I683" s="21">
        <f>MAX(Calc!O683:P683)</f>
        <v>0.69828871131726555</v>
      </c>
      <c r="J683" s="22">
        <f t="shared" si="40"/>
        <v>-231.44268627335106</v>
      </c>
      <c r="K683" s="23">
        <f t="shared" si="41"/>
        <v>0.4320724133053509</v>
      </c>
      <c r="L683" s="25"/>
      <c r="M683" s="25"/>
      <c r="N683" t="str">
        <f t="shared" si="42"/>
        <v/>
      </c>
      <c r="O683" s="24" t="str">
        <f t="shared" si="43"/>
        <v/>
      </c>
    </row>
    <row r="684" spans="1:15" x14ac:dyDescent="0.45">
      <c r="A684" s="20" t="str">
        <f>Calc!A684</f>
        <v>2024-05-18</v>
      </c>
      <c r="B684" t="str">
        <f>Calc!B684</f>
        <v>NYY</v>
      </c>
      <c r="C684" t="str">
        <f>Calc!C684</f>
        <v>CHW</v>
      </c>
      <c r="D684" s="25"/>
      <c r="E684" s="25"/>
      <c r="F684">
        <f>Calc!M684</f>
        <v>1533.7203518335739</v>
      </c>
      <c r="G684">
        <f>Calc!N684</f>
        <v>1425.4820043556863</v>
      </c>
      <c r="H684" t="str">
        <f>IF(Calc!O684=Games!I684, Games!B684, IF(Calc!P684=Games!I684, Games!C684, ""))</f>
        <v>NYY</v>
      </c>
      <c r="I684" s="21">
        <f>MAX(Calc!O684:P684)</f>
        <v>0.69787777877441892</v>
      </c>
      <c r="J684" s="22">
        <f t="shared" si="40"/>
        <v>-230.99187340256745</v>
      </c>
      <c r="K684" s="23">
        <f t="shared" si="41"/>
        <v>0.43291566290612415</v>
      </c>
      <c r="L684" s="25"/>
      <c r="M684" s="25"/>
      <c r="N684" t="str">
        <f t="shared" si="42"/>
        <v/>
      </c>
      <c r="O684" s="24" t="str">
        <f t="shared" si="43"/>
        <v/>
      </c>
    </row>
    <row r="685" spans="1:15" x14ac:dyDescent="0.45">
      <c r="A685" s="20" t="str">
        <f>Calc!A685</f>
        <v>2024-05-18</v>
      </c>
      <c r="B685" t="str">
        <f>Calc!B685</f>
        <v>CHC</v>
      </c>
      <c r="C685" t="str">
        <f>Calc!C685</f>
        <v>PIT</v>
      </c>
      <c r="D685" s="25"/>
      <c r="E685" s="25"/>
      <c r="F685">
        <f>Calc!M685</f>
        <v>1529.9566441509314</v>
      </c>
      <c r="G685">
        <f>Calc!N685</f>
        <v>1490.342604018655</v>
      </c>
      <c r="H685" t="str">
        <f>IF(Calc!O685=Games!I685, Games!B685, IF(Calc!P685=Games!I685, Games!C685, ""))</f>
        <v>CHC</v>
      </c>
      <c r="I685" s="21">
        <f>MAX(Calc!O685:P685)</f>
        <v>0.57905641457076307</v>
      </c>
      <c r="J685" s="22">
        <f t="shared" si="40"/>
        <v>-137.56152477779136</v>
      </c>
      <c r="K685" s="23">
        <f t="shared" si="41"/>
        <v>0.72694745250558979</v>
      </c>
      <c r="L685" s="25"/>
      <c r="M685" s="25"/>
      <c r="N685" t="str">
        <f t="shared" si="42"/>
        <v/>
      </c>
      <c r="O685" s="24" t="str">
        <f t="shared" si="43"/>
        <v/>
      </c>
    </row>
    <row r="686" spans="1:15" x14ac:dyDescent="0.45">
      <c r="A686" s="20" t="str">
        <f>Calc!A686</f>
        <v>2024-05-18</v>
      </c>
      <c r="B686" t="str">
        <f>Calc!B686</f>
        <v>TOR</v>
      </c>
      <c r="C686" t="str">
        <f>Calc!C686</f>
        <v>TBR</v>
      </c>
      <c r="D686" s="25"/>
      <c r="E686" s="25"/>
      <c r="F686">
        <f>Calc!M686</f>
        <v>1536.86484917293</v>
      </c>
      <c r="G686">
        <f>Calc!N686</f>
        <v>1532.6622500113572</v>
      </c>
      <c r="H686" t="str">
        <f>IF(Calc!O686=Games!I686, Games!B686, IF(Calc!P686=Games!I686, Games!C686, ""))</f>
        <v>TOR</v>
      </c>
      <c r="I686" s="21">
        <f>MAX(Calc!O686:P686)</f>
        <v>0.50328530047002695</v>
      </c>
      <c r="J686" s="22">
        <f t="shared" si="40"/>
        <v>-101.32281185684086</v>
      </c>
      <c r="K686" s="23">
        <f t="shared" si="41"/>
        <v>0.9869445800743285</v>
      </c>
      <c r="L686" s="25"/>
      <c r="M686" s="25"/>
      <c r="N686" t="str">
        <f t="shared" si="42"/>
        <v/>
      </c>
      <c r="O686" s="24" t="str">
        <f t="shared" si="43"/>
        <v/>
      </c>
    </row>
    <row r="687" spans="1:15" x14ac:dyDescent="0.45">
      <c r="A687" s="20" t="str">
        <f>Calc!A687</f>
        <v>2024-05-18</v>
      </c>
      <c r="B687" t="str">
        <f>Calc!B687</f>
        <v>BAL</v>
      </c>
      <c r="C687" t="str">
        <f>Calc!C687</f>
        <v>SEA</v>
      </c>
      <c r="D687" s="25"/>
      <c r="E687" s="25"/>
      <c r="F687">
        <f>Calc!M687</f>
        <v>1527.1786991040578</v>
      </c>
      <c r="G687">
        <f>Calc!N687</f>
        <v>1521.2700100017432</v>
      </c>
      <c r="H687" t="str">
        <f>IF(Calc!O687=Games!I687, Games!B687, IF(Calc!P687=Games!I687, Games!C687, ""))</f>
        <v>BAL</v>
      </c>
      <c r="I687" s="21">
        <f>MAX(Calc!O687:P687)</f>
        <v>0.51937203268236098</v>
      </c>
      <c r="J687" s="22">
        <f t="shared" si="40"/>
        <v>-108.06113418263</v>
      </c>
      <c r="K687" s="23">
        <f t="shared" si="41"/>
        <v>0.92540209536385043</v>
      </c>
      <c r="L687" s="25"/>
      <c r="M687" s="25"/>
      <c r="N687" t="str">
        <f t="shared" si="42"/>
        <v/>
      </c>
      <c r="O687" s="24" t="str">
        <f t="shared" si="43"/>
        <v/>
      </c>
    </row>
    <row r="688" spans="1:15" x14ac:dyDescent="0.45">
      <c r="A688" s="20" t="str">
        <f>Calc!A688</f>
        <v>2024-05-18</v>
      </c>
      <c r="B688" t="str">
        <f>Calc!B688</f>
        <v>SFG</v>
      </c>
      <c r="C688" t="str">
        <f>Calc!C688</f>
        <v>COL</v>
      </c>
      <c r="D688" s="25"/>
      <c r="E688" s="25"/>
      <c r="F688">
        <f>Calc!M688</f>
        <v>1506.8907435815931</v>
      </c>
      <c r="G688">
        <f>Calc!N688</f>
        <v>1405.4006829938121</v>
      </c>
      <c r="H688" t="str">
        <f>IF(Calc!O688=Games!I688, Games!B688, IF(Calc!P688=Games!I688, Games!C688, ""))</f>
        <v>SFG</v>
      </c>
      <c r="I688" s="21">
        <f>MAX(Calc!O688:P688)</f>
        <v>0.69828871131726555</v>
      </c>
      <c r="J688" s="22">
        <f t="shared" si="40"/>
        <v>-231.44268627335106</v>
      </c>
      <c r="K688" s="23">
        <f t="shared" si="41"/>
        <v>0.4320724133053509</v>
      </c>
      <c r="L688" s="25"/>
      <c r="M688" s="25"/>
      <c r="N688" t="str">
        <f t="shared" si="42"/>
        <v/>
      </c>
      <c r="O688" s="24" t="str">
        <f t="shared" si="43"/>
        <v/>
      </c>
    </row>
    <row r="689" spans="1:15" x14ac:dyDescent="0.45">
      <c r="A689" s="20" t="str">
        <f>Calc!A689</f>
        <v>2024-05-18</v>
      </c>
      <c r="B689" t="str">
        <f>Calc!B689</f>
        <v>MIA</v>
      </c>
      <c r="C689" t="str">
        <f>Calc!C689</f>
        <v>NYM</v>
      </c>
      <c r="D689" s="25"/>
      <c r="E689" s="25"/>
      <c r="F689">
        <f>Calc!M689</f>
        <v>1453.0099819148713</v>
      </c>
      <c r="G689">
        <f>Calc!N689</f>
        <v>1510.288270753422</v>
      </c>
      <c r="H689" t="str">
        <f>IF(Calc!O689=Games!I689, Games!B689, IF(Calc!P689=Games!I689, Games!C689, ""))</f>
        <v>NYM</v>
      </c>
      <c r="I689" s="21">
        <f>MAX(Calc!O689:P689)</f>
        <v>0.5588155115097081</v>
      </c>
      <c r="J689" s="22">
        <f t="shared" si="40"/>
        <v>-126.66254732163019</v>
      </c>
      <c r="K689" s="23">
        <f t="shared" si="41"/>
        <v>0.78949935963369799</v>
      </c>
      <c r="L689" s="25"/>
      <c r="M689" s="25"/>
      <c r="N689" t="str">
        <f t="shared" si="42"/>
        <v/>
      </c>
      <c r="O689" s="24" t="str">
        <f t="shared" si="43"/>
        <v/>
      </c>
    </row>
    <row r="690" spans="1:15" x14ac:dyDescent="0.45">
      <c r="A690" s="20" t="str">
        <f>Calc!A690</f>
        <v>2024-05-18</v>
      </c>
      <c r="B690" t="str">
        <f>Calc!B690</f>
        <v>PHI</v>
      </c>
      <c r="C690" t="str">
        <f>Calc!C690</f>
        <v>WAS</v>
      </c>
      <c r="D690" s="25"/>
      <c r="E690" s="25"/>
      <c r="F690">
        <f>Calc!M690</f>
        <v>1516.0751994709906</v>
      </c>
      <c r="G690">
        <f>Calc!N690</f>
        <v>1420.7057667976087</v>
      </c>
      <c r="H690" t="str">
        <f>IF(Calc!O690=Games!I690, Games!B690, IF(Calc!P690=Games!I690, Games!C690, ""))</f>
        <v>PHI</v>
      </c>
      <c r="I690" s="21">
        <f>MAX(Calc!O690:P690)</f>
        <v>0.67627424867850139</v>
      </c>
      <c r="J690" s="22">
        <f t="shared" si="40"/>
        <v>-208.90344556089383</v>
      </c>
      <c r="K690" s="23">
        <f t="shared" si="41"/>
        <v>0.47869004616704958</v>
      </c>
      <c r="L690" s="25"/>
      <c r="M690" s="25"/>
      <c r="N690" t="str">
        <f t="shared" si="42"/>
        <v/>
      </c>
      <c r="O690" s="24" t="str">
        <f t="shared" si="43"/>
        <v/>
      </c>
    </row>
    <row r="691" spans="1:15" x14ac:dyDescent="0.45">
      <c r="A691" s="20" t="str">
        <f>Calc!A691</f>
        <v>2024-05-18</v>
      </c>
      <c r="B691" t="str">
        <f>Calc!B691</f>
        <v>CLE</v>
      </c>
      <c r="C691" t="str">
        <f>Calc!C691</f>
        <v>MIN</v>
      </c>
      <c r="D691" s="25"/>
      <c r="E691" s="25"/>
      <c r="F691">
        <f>Calc!M691</f>
        <v>1503.8938502056101</v>
      </c>
      <c r="G691">
        <f>Calc!N691</f>
        <v>1539.5424706464416</v>
      </c>
      <c r="H691" t="str">
        <f>IF(Calc!O691=Games!I691, Games!B691, IF(Calc!P691=Games!I691, Games!C691, ""))</f>
        <v>MIN</v>
      </c>
      <c r="I691" s="21">
        <f>MAX(Calc!O691:P691)</f>
        <v>0.52731368607835749</v>
      </c>
      <c r="J691" s="22">
        <f t="shared" si="40"/>
        <v>-111.5567915862634</v>
      </c>
      <c r="K691" s="23">
        <f t="shared" si="41"/>
        <v>0.89640441050756747</v>
      </c>
      <c r="L691" s="25"/>
      <c r="M691" s="25"/>
      <c r="N691" t="str">
        <f t="shared" si="42"/>
        <v/>
      </c>
      <c r="O691" s="24" t="str">
        <f t="shared" si="43"/>
        <v/>
      </c>
    </row>
    <row r="692" spans="1:15" x14ac:dyDescent="0.45">
      <c r="A692" s="20" t="str">
        <f>Calc!A692</f>
        <v>2024-05-18</v>
      </c>
      <c r="B692" t="str">
        <f>Calc!B692</f>
        <v>KCR</v>
      </c>
      <c r="C692" t="str">
        <f>Calc!C692</f>
        <v>OAK</v>
      </c>
      <c r="D692" s="25"/>
      <c r="E692" s="25"/>
      <c r="F692">
        <f>Calc!M692</f>
        <v>1459.3647323881944</v>
      </c>
      <c r="G692">
        <f>Calc!N692</f>
        <v>1422.9458950386379</v>
      </c>
      <c r="H692" t="str">
        <f>IF(Calc!O692=Games!I692, Games!B692, IF(Calc!P692=Games!I692, Games!C692, ""))</f>
        <v>KCR</v>
      </c>
      <c r="I692" s="21">
        <f>MAX(Calc!O692:P692)</f>
        <v>0.64726112517138645</v>
      </c>
      <c r="J692" s="22">
        <f t="shared" si="40"/>
        <v>-183.4958297369048</v>
      </c>
      <c r="K692" s="23">
        <f t="shared" si="41"/>
        <v>0.54497151321302173</v>
      </c>
      <c r="L692" s="25"/>
      <c r="M692" s="25"/>
      <c r="N692" t="str">
        <f t="shared" si="42"/>
        <v/>
      </c>
      <c r="O692" s="24" t="str">
        <f t="shared" si="43"/>
        <v/>
      </c>
    </row>
    <row r="693" spans="1:15" x14ac:dyDescent="0.45">
      <c r="A693" s="20" t="str">
        <f>Calc!A693</f>
        <v>2024-05-18</v>
      </c>
      <c r="B693" t="str">
        <f>Calc!B693</f>
        <v>HOU</v>
      </c>
      <c r="C693" t="str">
        <f>Calc!C693</f>
        <v>MIL</v>
      </c>
      <c r="D693" s="25"/>
      <c r="E693" s="25"/>
      <c r="F693">
        <f>Calc!M693</f>
        <v>1535.1961987191132</v>
      </c>
      <c r="G693">
        <f>Calc!N693</f>
        <v>1527.5334034496079</v>
      </c>
      <c r="H693" t="str">
        <f>IF(Calc!O693=Games!I693, Games!B693, IF(Calc!P693=Games!I693, Games!C693, ""))</f>
        <v>MIL</v>
      </c>
      <c r="I693" s="21">
        <f>MAX(Calc!O693:P693)</f>
        <v>0.50938230215094071</v>
      </c>
      <c r="J693" s="22">
        <f t="shared" si="40"/>
        <v>-103.82468964820231</v>
      </c>
      <c r="K693" s="23">
        <f t="shared" si="41"/>
        <v>0.96316204111794779</v>
      </c>
      <c r="L693" s="25"/>
      <c r="M693" s="25"/>
      <c r="N693" t="str">
        <f t="shared" si="42"/>
        <v/>
      </c>
      <c r="O693" s="24" t="str">
        <f t="shared" si="43"/>
        <v/>
      </c>
    </row>
    <row r="694" spans="1:15" x14ac:dyDescent="0.45">
      <c r="A694" s="20" t="str">
        <f>Calc!A694</f>
        <v>2024-05-18</v>
      </c>
      <c r="B694" t="str">
        <f>Calc!B694</f>
        <v>STL</v>
      </c>
      <c r="C694" t="str">
        <f>Calc!C694</f>
        <v>BOS</v>
      </c>
      <c r="D694" s="25"/>
      <c r="E694" s="25"/>
      <c r="F694">
        <f>Calc!M694</f>
        <v>1510.540426333587</v>
      </c>
      <c r="G694">
        <f>Calc!N694</f>
        <v>1518.233689676287</v>
      </c>
      <c r="H694" t="str">
        <f>IF(Calc!O694=Games!I694, Games!B694, IF(Calc!P694=Games!I694, Games!C694, ""))</f>
        <v>STL</v>
      </c>
      <c r="I694" s="21">
        <f>MAX(Calc!O694:P694)</f>
        <v>0.52551567906407815</v>
      </c>
      <c r="J694" s="22">
        <f t="shared" si="40"/>
        <v>-110.75512000638857</v>
      </c>
      <c r="K694" s="23">
        <f t="shared" si="41"/>
        <v>0.9028927962358021</v>
      </c>
      <c r="L694" s="25"/>
      <c r="M694" s="25"/>
      <c r="N694" t="str">
        <f t="shared" si="42"/>
        <v/>
      </c>
      <c r="O694" s="24" t="str">
        <f t="shared" si="43"/>
        <v/>
      </c>
    </row>
    <row r="695" spans="1:15" x14ac:dyDescent="0.45">
      <c r="A695" s="20" t="str">
        <f>Calc!A695</f>
        <v>2024-05-18</v>
      </c>
      <c r="B695" t="str">
        <f>Calc!B695</f>
        <v>TEX</v>
      </c>
      <c r="C695" t="str">
        <f>Calc!C695</f>
        <v>LAA</v>
      </c>
      <c r="D695" s="25"/>
      <c r="E695" s="25"/>
      <c r="F695">
        <f>Calc!M695</f>
        <v>1535.7428778604465</v>
      </c>
      <c r="G695">
        <f>Calc!N695</f>
        <v>1486.8682858001625</v>
      </c>
      <c r="H695" t="str">
        <f>IF(Calc!O695=Games!I695, Games!B695, IF(Calc!P695=Games!I695, Games!C695, ""))</f>
        <v>TEX</v>
      </c>
      <c r="I695" s="21">
        <f>MAX(Calc!O695:P695)</f>
        <v>0.60152145041159044</v>
      </c>
      <c r="J695" s="22">
        <f t="shared" si="40"/>
        <v>-150.95453720982093</v>
      </c>
      <c r="K695" s="23">
        <f t="shared" si="41"/>
        <v>0.66245110513640204</v>
      </c>
      <c r="L695" s="25"/>
      <c r="M695" s="25"/>
      <c r="N695" t="str">
        <f t="shared" si="42"/>
        <v/>
      </c>
      <c r="O695" s="24" t="str">
        <f t="shared" si="43"/>
        <v/>
      </c>
    </row>
    <row r="696" spans="1:15" x14ac:dyDescent="0.45">
      <c r="A696" s="20" t="str">
        <f>Calc!A696</f>
        <v>2024-05-18</v>
      </c>
      <c r="B696" t="str">
        <f>Calc!B696</f>
        <v>ATL</v>
      </c>
      <c r="C696" t="str">
        <f>Calc!C696</f>
        <v>SDP</v>
      </c>
      <c r="D696" s="25"/>
      <c r="E696" s="25"/>
      <c r="F696">
        <f>Calc!M696</f>
        <v>1593.2508682491175</v>
      </c>
      <c r="G696">
        <f>Calc!N696</f>
        <v>1514.2912987524817</v>
      </c>
      <c r="H696" t="str">
        <f>IF(Calc!O696=Games!I696, Games!B696, IF(Calc!P696=Games!I696, Games!C696, ""))</f>
        <v>ATL</v>
      </c>
      <c r="I696" s="21">
        <f>MAX(Calc!O696:P696)</f>
        <v>0.63366644218084511</v>
      </c>
      <c r="J696" s="22">
        <f t="shared" si="40"/>
        <v>-172.97526493427677</v>
      </c>
      <c r="K696" s="23">
        <f t="shared" si="41"/>
        <v>0.57811733971325752</v>
      </c>
      <c r="L696" s="25"/>
      <c r="M696" s="25"/>
      <c r="N696" t="str">
        <f t="shared" si="42"/>
        <v/>
      </c>
      <c r="O696" s="24" t="str">
        <f t="shared" si="43"/>
        <v/>
      </c>
    </row>
    <row r="697" spans="1:15" x14ac:dyDescent="0.45">
      <c r="A697" s="20" t="str">
        <f>Calc!A697</f>
        <v>2024-05-18</v>
      </c>
      <c r="B697" t="str">
        <f>Calc!B697</f>
        <v>ARI</v>
      </c>
      <c r="C697" t="str">
        <f>Calc!C697</f>
        <v>DET</v>
      </c>
      <c r="D697" s="25"/>
      <c r="E697" s="25"/>
      <c r="F697">
        <f>Calc!M697</f>
        <v>1516.9891876380354</v>
      </c>
      <c r="G697">
        <f>Calc!N697</f>
        <v>1495.7868779460348</v>
      </c>
      <c r="H697" t="str">
        <f>IF(Calc!O697=Games!I697, Games!B697, IF(Calc!P697=Games!I697, Games!C697, ""))</f>
        <v>ARI</v>
      </c>
      <c r="I697" s="21">
        <f>MAX(Calc!O697:P697)</f>
        <v>0.55579121144730126</v>
      </c>
      <c r="J697" s="22">
        <f t="shared" si="40"/>
        <v>-125.11936408510857</v>
      </c>
      <c r="K697" s="23">
        <f t="shared" si="41"/>
        <v>0.7992367986459562</v>
      </c>
      <c r="L697" s="25"/>
      <c r="M697" s="25"/>
      <c r="N697" t="str">
        <f t="shared" si="42"/>
        <v/>
      </c>
      <c r="O697" s="24" t="str">
        <f t="shared" si="43"/>
        <v/>
      </c>
    </row>
    <row r="698" spans="1:15" x14ac:dyDescent="0.45">
      <c r="A698" s="20" t="str">
        <f>Calc!A698</f>
        <v>2024-05-18</v>
      </c>
      <c r="B698" t="str">
        <f>Calc!B698</f>
        <v>LAD</v>
      </c>
      <c r="C698" t="str">
        <f>Calc!C698</f>
        <v>CIN</v>
      </c>
      <c r="D698" s="25"/>
      <c r="E698" s="25"/>
      <c r="F698">
        <f>Calc!M698</f>
        <v>1596.6514930600529</v>
      </c>
      <c r="G698">
        <f>Calc!N698</f>
        <v>1513.6155661274754</v>
      </c>
      <c r="H698" t="str">
        <f>IF(Calc!O698=Games!I698, Games!B698, IF(Calc!P698=Games!I698, Games!C698, ""))</f>
        <v>LAD</v>
      </c>
      <c r="I698" s="21">
        <f>MAX(Calc!O698:P698)</f>
        <v>0.63860090499960931</v>
      </c>
      <c r="J698" s="22">
        <f t="shared" si="40"/>
        <v>-176.70240845481891</v>
      </c>
      <c r="K698" s="23">
        <f t="shared" si="41"/>
        <v>0.56592324278120432</v>
      </c>
      <c r="L698" s="25"/>
      <c r="M698" s="25"/>
      <c r="N698" t="str">
        <f t="shared" si="42"/>
        <v/>
      </c>
      <c r="O698" s="24" t="str">
        <f t="shared" si="43"/>
        <v/>
      </c>
    </row>
    <row r="699" spans="1:15" x14ac:dyDescent="0.45">
      <c r="A699" s="20" t="str">
        <f>Calc!A699</f>
        <v>2024-05-19</v>
      </c>
      <c r="B699" t="str">
        <f>Calc!B699</f>
        <v>BAL</v>
      </c>
      <c r="C699" t="str">
        <f>Calc!C699</f>
        <v>SEA</v>
      </c>
      <c r="D699" s="25"/>
      <c r="E699" s="25"/>
      <c r="F699">
        <f>Calc!M699</f>
        <v>1527.1786991040578</v>
      </c>
      <c r="G699">
        <f>Calc!N699</f>
        <v>1521.2700100017432</v>
      </c>
      <c r="H699" t="str">
        <f>IF(Calc!O699=Games!I699, Games!B699, IF(Calc!P699=Games!I699, Games!C699, ""))</f>
        <v>BAL</v>
      </c>
      <c r="I699" s="21">
        <f>MAX(Calc!O699:P699)</f>
        <v>0.51937203268236098</v>
      </c>
      <c r="J699" s="22">
        <f t="shared" si="40"/>
        <v>-108.06113418263</v>
      </c>
      <c r="K699" s="23">
        <f t="shared" si="41"/>
        <v>0.92540209536385043</v>
      </c>
      <c r="L699" s="25"/>
      <c r="M699" s="25"/>
      <c r="N699" t="str">
        <f t="shared" si="42"/>
        <v/>
      </c>
      <c r="O699" s="24" t="str">
        <f t="shared" si="43"/>
        <v/>
      </c>
    </row>
    <row r="700" spans="1:15" x14ac:dyDescent="0.45">
      <c r="A700" s="20" t="str">
        <f>Calc!A700</f>
        <v>2024-05-19</v>
      </c>
      <c r="B700" t="str">
        <f>Calc!B700</f>
        <v>PHI</v>
      </c>
      <c r="C700" t="str">
        <f>Calc!C700</f>
        <v>WAS</v>
      </c>
      <c r="D700" s="25"/>
      <c r="E700" s="25"/>
      <c r="F700">
        <f>Calc!M700</f>
        <v>1516.0751994709906</v>
      </c>
      <c r="G700">
        <f>Calc!N700</f>
        <v>1420.7057667976087</v>
      </c>
      <c r="H700" t="str">
        <f>IF(Calc!O700=Games!I700, Games!B700, IF(Calc!P700=Games!I700, Games!C700, ""))</f>
        <v>PHI</v>
      </c>
      <c r="I700" s="21">
        <f>MAX(Calc!O700:P700)</f>
        <v>0.67627424867850139</v>
      </c>
      <c r="J700" s="22">
        <f t="shared" si="40"/>
        <v>-208.90344556089383</v>
      </c>
      <c r="K700" s="23">
        <f t="shared" si="41"/>
        <v>0.47869004616704958</v>
      </c>
      <c r="L700" s="25"/>
      <c r="M700" s="25"/>
      <c r="N700" t="str">
        <f t="shared" si="42"/>
        <v/>
      </c>
      <c r="O700" s="24" t="str">
        <f t="shared" si="43"/>
        <v/>
      </c>
    </row>
    <row r="701" spans="1:15" x14ac:dyDescent="0.45">
      <c r="A701" s="20" t="str">
        <f>Calc!A701</f>
        <v>2024-05-19</v>
      </c>
      <c r="B701" t="str">
        <f>Calc!B701</f>
        <v>NYY</v>
      </c>
      <c r="C701" t="str">
        <f>Calc!C701</f>
        <v>CHW</v>
      </c>
      <c r="D701" s="25"/>
      <c r="E701" s="25"/>
      <c r="F701">
        <f>Calc!M701</f>
        <v>1533.7203518335739</v>
      </c>
      <c r="G701">
        <f>Calc!N701</f>
        <v>1425.4820043556863</v>
      </c>
      <c r="H701" t="str">
        <f>IF(Calc!O701=Games!I701, Games!B701, IF(Calc!P701=Games!I701, Games!C701, ""))</f>
        <v>NYY</v>
      </c>
      <c r="I701" s="21">
        <f>MAX(Calc!O701:P701)</f>
        <v>0.69787777877441892</v>
      </c>
      <c r="J701" s="22">
        <f t="shared" si="40"/>
        <v>-230.99187340256745</v>
      </c>
      <c r="K701" s="23">
        <f t="shared" si="41"/>
        <v>0.43291566290612415</v>
      </c>
      <c r="L701" s="25"/>
      <c r="M701" s="25"/>
      <c r="N701" t="str">
        <f t="shared" si="42"/>
        <v/>
      </c>
      <c r="O701" s="24" t="str">
        <f t="shared" si="43"/>
        <v/>
      </c>
    </row>
    <row r="702" spans="1:15" x14ac:dyDescent="0.45">
      <c r="A702" s="20" t="str">
        <f>Calc!A702</f>
        <v>2024-05-19</v>
      </c>
      <c r="B702" t="str">
        <f>Calc!B702</f>
        <v>TOR</v>
      </c>
      <c r="C702" t="str">
        <f>Calc!C702</f>
        <v>TBR</v>
      </c>
      <c r="D702" s="25"/>
      <c r="E702" s="25"/>
      <c r="F702">
        <f>Calc!M702</f>
        <v>1536.86484917293</v>
      </c>
      <c r="G702">
        <f>Calc!N702</f>
        <v>1532.6622500113572</v>
      </c>
      <c r="H702" t="str">
        <f>IF(Calc!O702=Games!I702, Games!B702, IF(Calc!P702=Games!I702, Games!C702, ""))</f>
        <v>TOR</v>
      </c>
      <c r="I702" s="21">
        <f>MAX(Calc!O702:P702)</f>
        <v>0.50328530047002695</v>
      </c>
      <c r="J702" s="22">
        <f t="shared" si="40"/>
        <v>-101.32281185684086</v>
      </c>
      <c r="K702" s="23">
        <f t="shared" si="41"/>
        <v>0.9869445800743285</v>
      </c>
      <c r="L702" s="25"/>
      <c r="M702" s="25"/>
      <c r="N702" t="str">
        <f t="shared" si="42"/>
        <v/>
      </c>
      <c r="O702" s="24" t="str">
        <f t="shared" si="43"/>
        <v/>
      </c>
    </row>
    <row r="703" spans="1:15" x14ac:dyDescent="0.45">
      <c r="A703" s="20" t="str">
        <f>Calc!A703</f>
        <v>2024-05-19</v>
      </c>
      <c r="B703" t="str">
        <f>Calc!B703</f>
        <v>CLE</v>
      </c>
      <c r="C703" t="str">
        <f>Calc!C703</f>
        <v>MIN</v>
      </c>
      <c r="D703" s="25"/>
      <c r="E703" s="25"/>
      <c r="F703">
        <f>Calc!M703</f>
        <v>1503.8938502056101</v>
      </c>
      <c r="G703">
        <f>Calc!N703</f>
        <v>1539.5424706464416</v>
      </c>
      <c r="H703" t="str">
        <f>IF(Calc!O703=Games!I703, Games!B703, IF(Calc!P703=Games!I703, Games!C703, ""))</f>
        <v>MIN</v>
      </c>
      <c r="I703" s="21">
        <f>MAX(Calc!O703:P703)</f>
        <v>0.52731368607835749</v>
      </c>
      <c r="J703" s="22">
        <f t="shared" si="40"/>
        <v>-111.5567915862634</v>
      </c>
      <c r="K703" s="23">
        <f t="shared" si="41"/>
        <v>0.89640441050756747</v>
      </c>
      <c r="L703" s="25"/>
      <c r="M703" s="25"/>
      <c r="N703" t="str">
        <f t="shared" si="42"/>
        <v/>
      </c>
      <c r="O703" s="24" t="str">
        <f t="shared" si="43"/>
        <v/>
      </c>
    </row>
    <row r="704" spans="1:15" x14ac:dyDescent="0.45">
      <c r="A704" s="20" t="str">
        <f>Calc!A704</f>
        <v>2024-05-19</v>
      </c>
      <c r="B704" t="str">
        <f>Calc!B704</f>
        <v>MIA</v>
      </c>
      <c r="C704" t="str">
        <f>Calc!C704</f>
        <v>NYM</v>
      </c>
      <c r="D704" s="25"/>
      <c r="E704" s="25"/>
      <c r="F704">
        <f>Calc!M704</f>
        <v>1453.0099819148713</v>
      </c>
      <c r="G704">
        <f>Calc!N704</f>
        <v>1510.288270753422</v>
      </c>
      <c r="H704" t="str">
        <f>IF(Calc!O704=Games!I704, Games!B704, IF(Calc!P704=Games!I704, Games!C704, ""))</f>
        <v>NYM</v>
      </c>
      <c r="I704" s="21">
        <f>MAX(Calc!O704:P704)</f>
        <v>0.5588155115097081</v>
      </c>
      <c r="J704" s="22">
        <f t="shared" si="40"/>
        <v>-126.66254732163019</v>
      </c>
      <c r="K704" s="23">
        <f t="shared" si="41"/>
        <v>0.78949935963369799</v>
      </c>
      <c r="L704" s="25"/>
      <c r="M704" s="25"/>
      <c r="N704" t="str">
        <f t="shared" si="42"/>
        <v/>
      </c>
      <c r="O704" s="24" t="str">
        <f t="shared" si="43"/>
        <v/>
      </c>
    </row>
    <row r="705" spans="1:15" x14ac:dyDescent="0.45">
      <c r="A705" s="20" t="str">
        <f>Calc!A705</f>
        <v>2024-05-19</v>
      </c>
      <c r="B705" t="str">
        <f>Calc!B705</f>
        <v>KCR</v>
      </c>
      <c r="C705" t="str">
        <f>Calc!C705</f>
        <v>OAK</v>
      </c>
      <c r="D705" s="25"/>
      <c r="E705" s="25"/>
      <c r="F705">
        <f>Calc!M705</f>
        <v>1459.3647323881944</v>
      </c>
      <c r="G705">
        <f>Calc!N705</f>
        <v>1422.9458950386379</v>
      </c>
      <c r="H705" t="str">
        <f>IF(Calc!O705=Games!I705, Games!B705, IF(Calc!P705=Games!I705, Games!C705, ""))</f>
        <v>KCR</v>
      </c>
      <c r="I705" s="21">
        <f>MAX(Calc!O705:P705)</f>
        <v>0.64726112517138645</v>
      </c>
      <c r="J705" s="22">
        <f t="shared" si="40"/>
        <v>-183.4958297369048</v>
      </c>
      <c r="K705" s="23">
        <f t="shared" si="41"/>
        <v>0.54497151321302173</v>
      </c>
      <c r="L705" s="25"/>
      <c r="M705" s="25"/>
      <c r="N705" t="str">
        <f t="shared" si="42"/>
        <v/>
      </c>
      <c r="O705" s="24" t="str">
        <f t="shared" si="43"/>
        <v/>
      </c>
    </row>
    <row r="706" spans="1:15" x14ac:dyDescent="0.45">
      <c r="A706" s="20" t="str">
        <f>Calc!A706</f>
        <v>2024-05-19</v>
      </c>
      <c r="B706" t="str">
        <f>Calc!B706</f>
        <v>HOU</v>
      </c>
      <c r="C706" t="str">
        <f>Calc!C706</f>
        <v>MIL</v>
      </c>
      <c r="D706" s="25"/>
      <c r="E706" s="25"/>
      <c r="F706">
        <f>Calc!M706</f>
        <v>1535.1961987191132</v>
      </c>
      <c r="G706">
        <f>Calc!N706</f>
        <v>1527.5334034496079</v>
      </c>
      <c r="H706" t="str">
        <f>IF(Calc!O706=Games!I706, Games!B706, IF(Calc!P706=Games!I706, Games!C706, ""))</f>
        <v>MIL</v>
      </c>
      <c r="I706" s="21">
        <f>MAX(Calc!O706:P706)</f>
        <v>0.50938230215094071</v>
      </c>
      <c r="J706" s="22">
        <f t="shared" si="40"/>
        <v>-103.82468964820231</v>
      </c>
      <c r="K706" s="23">
        <f t="shared" si="41"/>
        <v>0.96316204111794779</v>
      </c>
      <c r="L706" s="25"/>
      <c r="M706" s="25"/>
      <c r="N706" t="str">
        <f t="shared" si="42"/>
        <v/>
      </c>
      <c r="O706" s="24" t="str">
        <f t="shared" si="43"/>
        <v/>
      </c>
    </row>
    <row r="707" spans="1:15" x14ac:dyDescent="0.45">
      <c r="A707" s="20" t="str">
        <f>Calc!A707</f>
        <v>2024-05-19</v>
      </c>
      <c r="B707" t="str">
        <f>Calc!B707</f>
        <v>STL</v>
      </c>
      <c r="C707" t="str">
        <f>Calc!C707</f>
        <v>BOS</v>
      </c>
      <c r="D707" s="25"/>
      <c r="E707" s="25"/>
      <c r="F707">
        <f>Calc!M707</f>
        <v>1510.540426333587</v>
      </c>
      <c r="G707">
        <f>Calc!N707</f>
        <v>1518.233689676287</v>
      </c>
      <c r="H707" t="str">
        <f>IF(Calc!O707=Games!I707, Games!B707, IF(Calc!P707=Games!I707, Games!C707, ""))</f>
        <v>STL</v>
      </c>
      <c r="I707" s="21">
        <f>MAX(Calc!O707:P707)</f>
        <v>0.52551567906407815</v>
      </c>
      <c r="J707" s="22">
        <f t="shared" ref="J707:J770" si="44">IF(I707&lt;0.5, "",-1*((I707*100)/(1-((I707*100)/100))))</f>
        <v>-110.75512000638857</v>
      </c>
      <c r="K707" s="23">
        <f t="shared" ref="K707:K770" si="45">IF(J707&gt;0, "",1/(J707/-100))</f>
        <v>0.9028927962358021</v>
      </c>
      <c r="L707" s="25"/>
      <c r="M707" s="25"/>
      <c r="N707" t="str">
        <f t="shared" ref="N707:N770" si="46">IF(L707&gt;M707, B707, IF(M707&gt;L707, C707, ""))</f>
        <v/>
      </c>
      <c r="O707" s="24" t="str">
        <f t="shared" ref="O707:O770" si="47">IF(ISBLANK(L707), "", IF(H707=N707, "W", "L"))</f>
        <v/>
      </c>
    </row>
    <row r="708" spans="1:15" x14ac:dyDescent="0.45">
      <c r="A708" s="20" t="str">
        <f>Calc!A708</f>
        <v>2024-05-19</v>
      </c>
      <c r="B708" t="str">
        <f>Calc!B708</f>
        <v>CHC</v>
      </c>
      <c r="C708" t="str">
        <f>Calc!C708</f>
        <v>PIT</v>
      </c>
      <c r="D708" s="25"/>
      <c r="E708" s="25"/>
      <c r="F708">
        <f>Calc!M708</f>
        <v>1529.9566441509314</v>
      </c>
      <c r="G708">
        <f>Calc!N708</f>
        <v>1490.342604018655</v>
      </c>
      <c r="H708" t="str">
        <f>IF(Calc!O708=Games!I708, Games!B708, IF(Calc!P708=Games!I708, Games!C708, ""))</f>
        <v>CHC</v>
      </c>
      <c r="I708" s="21">
        <f>MAX(Calc!O708:P708)</f>
        <v>0.57905641457076307</v>
      </c>
      <c r="J708" s="22">
        <f t="shared" si="44"/>
        <v>-137.56152477779136</v>
      </c>
      <c r="K708" s="23">
        <f t="shared" si="45"/>
        <v>0.72694745250558979</v>
      </c>
      <c r="L708" s="25"/>
      <c r="M708" s="25"/>
      <c r="N708" t="str">
        <f t="shared" si="46"/>
        <v/>
      </c>
      <c r="O708" s="24" t="str">
        <f t="shared" si="47"/>
        <v/>
      </c>
    </row>
    <row r="709" spans="1:15" x14ac:dyDescent="0.45">
      <c r="A709" s="20" t="str">
        <f>Calc!A709</f>
        <v>2024-05-19</v>
      </c>
      <c r="B709" t="str">
        <f>Calc!B709</f>
        <v>TEX</v>
      </c>
      <c r="C709" t="str">
        <f>Calc!C709</f>
        <v>LAA</v>
      </c>
      <c r="D709" s="25"/>
      <c r="E709" s="25"/>
      <c r="F709">
        <f>Calc!M709</f>
        <v>1535.7428778604465</v>
      </c>
      <c r="G709">
        <f>Calc!N709</f>
        <v>1486.8682858001625</v>
      </c>
      <c r="H709" t="str">
        <f>IF(Calc!O709=Games!I709, Games!B709, IF(Calc!P709=Games!I709, Games!C709, ""))</f>
        <v>TEX</v>
      </c>
      <c r="I709" s="21">
        <f>MAX(Calc!O709:P709)</f>
        <v>0.60152145041159044</v>
      </c>
      <c r="J709" s="22">
        <f t="shared" si="44"/>
        <v>-150.95453720982093</v>
      </c>
      <c r="K709" s="23">
        <f t="shared" si="45"/>
        <v>0.66245110513640204</v>
      </c>
      <c r="L709" s="25"/>
      <c r="M709" s="25"/>
      <c r="N709" t="str">
        <f t="shared" si="46"/>
        <v/>
      </c>
      <c r="O709" s="24" t="str">
        <f t="shared" si="47"/>
        <v/>
      </c>
    </row>
    <row r="710" spans="1:15" x14ac:dyDescent="0.45">
      <c r="A710" s="20" t="str">
        <f>Calc!A710</f>
        <v>2024-05-19</v>
      </c>
      <c r="B710" t="str">
        <f>Calc!B710</f>
        <v>SFG</v>
      </c>
      <c r="C710" t="str">
        <f>Calc!C710</f>
        <v>COL</v>
      </c>
      <c r="D710" s="25"/>
      <c r="E710" s="25"/>
      <c r="F710">
        <f>Calc!M710</f>
        <v>1506.8907435815931</v>
      </c>
      <c r="G710">
        <f>Calc!N710</f>
        <v>1405.4006829938121</v>
      </c>
      <c r="H710" t="str">
        <f>IF(Calc!O710=Games!I710, Games!B710, IF(Calc!P710=Games!I710, Games!C710, ""))</f>
        <v>SFG</v>
      </c>
      <c r="I710" s="21">
        <f>MAX(Calc!O710:P710)</f>
        <v>0.69828871131726555</v>
      </c>
      <c r="J710" s="22">
        <f t="shared" si="44"/>
        <v>-231.44268627335106</v>
      </c>
      <c r="K710" s="23">
        <f t="shared" si="45"/>
        <v>0.4320724133053509</v>
      </c>
      <c r="L710" s="25"/>
      <c r="M710" s="25"/>
      <c r="N710" t="str">
        <f t="shared" si="46"/>
        <v/>
      </c>
      <c r="O710" s="24" t="str">
        <f t="shared" si="47"/>
        <v/>
      </c>
    </row>
    <row r="711" spans="1:15" x14ac:dyDescent="0.45">
      <c r="A711" s="20" t="str">
        <f>Calc!A711</f>
        <v>2024-05-19</v>
      </c>
      <c r="B711" t="str">
        <f>Calc!B711</f>
        <v>ARI</v>
      </c>
      <c r="C711" t="str">
        <f>Calc!C711</f>
        <v>DET</v>
      </c>
      <c r="D711" s="25"/>
      <c r="E711" s="25"/>
      <c r="F711">
        <f>Calc!M711</f>
        <v>1516.9891876380354</v>
      </c>
      <c r="G711">
        <f>Calc!N711</f>
        <v>1495.7868779460348</v>
      </c>
      <c r="H711" t="str">
        <f>IF(Calc!O711=Games!I711, Games!B711, IF(Calc!P711=Games!I711, Games!C711, ""))</f>
        <v>ARI</v>
      </c>
      <c r="I711" s="21">
        <f>MAX(Calc!O711:P711)</f>
        <v>0.55579121144730126</v>
      </c>
      <c r="J711" s="22">
        <f t="shared" si="44"/>
        <v>-125.11936408510857</v>
      </c>
      <c r="K711" s="23">
        <f t="shared" si="45"/>
        <v>0.7992367986459562</v>
      </c>
      <c r="L711" s="25"/>
      <c r="M711" s="25"/>
      <c r="N711" t="str">
        <f t="shared" si="46"/>
        <v/>
      </c>
      <c r="O711" s="24" t="str">
        <f t="shared" si="47"/>
        <v/>
      </c>
    </row>
    <row r="712" spans="1:15" x14ac:dyDescent="0.45">
      <c r="A712" s="20" t="str">
        <f>Calc!A712</f>
        <v>2024-05-19</v>
      </c>
      <c r="B712" t="str">
        <f>Calc!B712</f>
        <v>LAD</v>
      </c>
      <c r="C712" t="str">
        <f>Calc!C712</f>
        <v>CIN</v>
      </c>
      <c r="D712" s="25"/>
      <c r="E712" s="25"/>
      <c r="F712">
        <f>Calc!M712</f>
        <v>1596.6514930600529</v>
      </c>
      <c r="G712">
        <f>Calc!N712</f>
        <v>1513.6155661274754</v>
      </c>
      <c r="H712" t="str">
        <f>IF(Calc!O712=Games!I712, Games!B712, IF(Calc!P712=Games!I712, Games!C712, ""))</f>
        <v>LAD</v>
      </c>
      <c r="I712" s="21">
        <f>MAX(Calc!O712:P712)</f>
        <v>0.63860090499960931</v>
      </c>
      <c r="J712" s="22">
        <f t="shared" si="44"/>
        <v>-176.70240845481891</v>
      </c>
      <c r="K712" s="23">
        <f t="shared" si="45"/>
        <v>0.56592324278120432</v>
      </c>
      <c r="L712" s="25"/>
      <c r="M712" s="25"/>
      <c r="N712" t="str">
        <f t="shared" si="46"/>
        <v/>
      </c>
      <c r="O712" s="24" t="str">
        <f t="shared" si="47"/>
        <v/>
      </c>
    </row>
    <row r="713" spans="1:15" x14ac:dyDescent="0.45">
      <c r="A713" s="20" t="str">
        <f>Calc!A713</f>
        <v>2024-05-19</v>
      </c>
      <c r="B713" t="str">
        <f>Calc!B713</f>
        <v>ATL</v>
      </c>
      <c r="C713" t="str">
        <f>Calc!C713</f>
        <v>SDP</v>
      </c>
      <c r="D713" s="25"/>
      <c r="E713" s="25"/>
      <c r="F713">
        <f>Calc!M713</f>
        <v>1593.2508682491175</v>
      </c>
      <c r="G713">
        <f>Calc!N713</f>
        <v>1514.2912987524817</v>
      </c>
      <c r="H713" t="str">
        <f>IF(Calc!O713=Games!I713, Games!B713, IF(Calc!P713=Games!I713, Games!C713, ""))</f>
        <v>ATL</v>
      </c>
      <c r="I713" s="21">
        <f>MAX(Calc!O713:P713)</f>
        <v>0.63366644218084511</v>
      </c>
      <c r="J713" s="22">
        <f t="shared" si="44"/>
        <v>-172.97526493427677</v>
      </c>
      <c r="K713" s="23">
        <f t="shared" si="45"/>
        <v>0.57811733971325752</v>
      </c>
      <c r="L713" s="25"/>
      <c r="M713" s="25"/>
      <c r="N713" t="str">
        <f t="shared" si="46"/>
        <v/>
      </c>
      <c r="O713" s="24" t="str">
        <f t="shared" si="47"/>
        <v/>
      </c>
    </row>
    <row r="714" spans="1:15" x14ac:dyDescent="0.45">
      <c r="A714" s="20" t="str">
        <f>Calc!A714</f>
        <v>2024-05-20</v>
      </c>
      <c r="B714" t="str">
        <f>Calc!B714</f>
        <v>ATL</v>
      </c>
      <c r="C714" t="str">
        <f>Calc!C714</f>
        <v>SDP</v>
      </c>
      <c r="D714" s="25"/>
      <c r="E714" s="25"/>
      <c r="F714">
        <f>Calc!M714</f>
        <v>1593.2508682491175</v>
      </c>
      <c r="G714">
        <f>Calc!N714</f>
        <v>1514.2912987524817</v>
      </c>
      <c r="H714" t="str">
        <f>IF(Calc!O714=Games!I714, Games!B714, IF(Calc!P714=Games!I714, Games!C714, ""))</f>
        <v>ATL</v>
      </c>
      <c r="I714" s="21">
        <f>MAX(Calc!O714:P714)</f>
        <v>0.63366644218084511</v>
      </c>
      <c r="J714" s="22">
        <f t="shared" si="44"/>
        <v>-172.97526493427677</v>
      </c>
      <c r="K714" s="23">
        <f t="shared" si="45"/>
        <v>0.57811733971325752</v>
      </c>
      <c r="L714" s="25"/>
      <c r="M714" s="25"/>
      <c r="N714" t="str">
        <f t="shared" si="46"/>
        <v/>
      </c>
      <c r="O714" s="24" t="str">
        <f t="shared" si="47"/>
        <v/>
      </c>
    </row>
    <row r="715" spans="1:15" x14ac:dyDescent="0.45">
      <c r="A715" s="20" t="str">
        <f>Calc!A715</f>
        <v>2024-05-20</v>
      </c>
      <c r="B715" t="str">
        <f>Calc!B715</f>
        <v>TOR</v>
      </c>
      <c r="C715" t="str">
        <f>Calc!C715</f>
        <v>CHW</v>
      </c>
      <c r="D715" s="25"/>
      <c r="E715" s="25"/>
      <c r="F715">
        <f>Calc!M715</f>
        <v>1536.86484917293</v>
      </c>
      <c r="G715">
        <f>Calc!N715</f>
        <v>1425.4820043556863</v>
      </c>
      <c r="H715" t="str">
        <f>IF(Calc!O715=Games!I715, Games!B715, IF(Calc!P715=Games!I715, Games!C715, ""))</f>
        <v>TOR</v>
      </c>
      <c r="I715" s="21">
        <f>MAX(Calc!O715:P715)</f>
        <v>0.65225573194226016</v>
      </c>
      <c r="J715" s="22">
        <f t="shared" si="44"/>
        <v>-187.56764434545875</v>
      </c>
      <c r="K715" s="23">
        <f t="shared" si="45"/>
        <v>0.5331409921415966</v>
      </c>
      <c r="L715" s="25"/>
      <c r="M715" s="25"/>
      <c r="N715" t="str">
        <f t="shared" si="46"/>
        <v/>
      </c>
      <c r="O715" s="24" t="str">
        <f t="shared" si="47"/>
        <v/>
      </c>
    </row>
    <row r="716" spans="1:15" x14ac:dyDescent="0.45">
      <c r="A716" s="20" t="str">
        <f>Calc!A716</f>
        <v>2024-05-20</v>
      </c>
      <c r="B716" t="str">
        <f>Calc!B716</f>
        <v>CLE</v>
      </c>
      <c r="C716" t="str">
        <f>Calc!C716</f>
        <v>NYM</v>
      </c>
      <c r="D716" s="25"/>
      <c r="E716" s="25"/>
      <c r="F716">
        <f>Calc!M716</f>
        <v>1503.8938502056101</v>
      </c>
      <c r="G716">
        <f>Calc!N716</f>
        <v>1510.288270753422</v>
      </c>
      <c r="H716" t="str">
        <f>IF(Calc!O716=Games!I716, Games!B716, IF(Calc!P716=Games!I716, Games!C716, ""))</f>
        <v>CLE</v>
      </c>
      <c r="I716" s="21">
        <f>MAX(Calc!O716:P716)</f>
        <v>0.51460825180717296</v>
      </c>
      <c r="J716" s="22">
        <f t="shared" si="44"/>
        <v>-106.01915951870268</v>
      </c>
      <c r="K716" s="23">
        <f t="shared" si="45"/>
        <v>0.94322573819649214</v>
      </c>
      <c r="L716" s="25"/>
      <c r="M716" s="25"/>
      <c r="N716" t="str">
        <f t="shared" si="46"/>
        <v/>
      </c>
      <c r="O716" s="24" t="str">
        <f t="shared" si="47"/>
        <v/>
      </c>
    </row>
    <row r="717" spans="1:15" x14ac:dyDescent="0.45">
      <c r="A717" s="20" t="str">
        <f>Calc!A717</f>
        <v>2024-05-20</v>
      </c>
      <c r="B717" t="str">
        <f>Calc!B717</f>
        <v>MIA</v>
      </c>
      <c r="C717" t="str">
        <f>Calc!C717</f>
        <v>MIL</v>
      </c>
      <c r="D717" s="25"/>
      <c r="E717" s="25"/>
      <c r="F717">
        <f>Calc!M717</f>
        <v>1453.0099819148713</v>
      </c>
      <c r="G717">
        <f>Calc!N717</f>
        <v>1527.5334034496079</v>
      </c>
      <c r="H717" t="str">
        <f>IF(Calc!O717=Games!I717, Games!B717, IF(Calc!P717=Games!I717, Games!C717, ""))</f>
        <v>MIL</v>
      </c>
      <c r="I717" s="21">
        <f>MAX(Calc!O717:P717)</f>
        <v>0.58275695719081944</v>
      </c>
      <c r="J717" s="22">
        <f t="shared" si="44"/>
        <v>-139.6684659538671</v>
      </c>
      <c r="K717" s="23">
        <f t="shared" si="45"/>
        <v>0.71598122967163025</v>
      </c>
      <c r="L717" s="25"/>
      <c r="M717" s="25"/>
      <c r="N717" t="str">
        <f t="shared" si="46"/>
        <v/>
      </c>
      <c r="O717" s="24" t="str">
        <f t="shared" si="47"/>
        <v/>
      </c>
    </row>
    <row r="718" spans="1:15" x14ac:dyDescent="0.45">
      <c r="A718" s="20" t="str">
        <f>Calc!A718</f>
        <v>2024-05-20</v>
      </c>
      <c r="B718" t="str">
        <f>Calc!B718</f>
        <v>WAS</v>
      </c>
      <c r="C718" t="str">
        <f>Calc!C718</f>
        <v>MIN</v>
      </c>
      <c r="D718" s="25"/>
      <c r="E718" s="25"/>
      <c r="F718">
        <f>Calc!M718</f>
        <v>1419.5380932200808</v>
      </c>
      <c r="G718">
        <f>Calc!N718</f>
        <v>1539.5424706464416</v>
      </c>
      <c r="H718" t="str">
        <f>IF(Calc!O718=Games!I718, Games!B718, IF(Calc!P718=Games!I718, Games!C718, ""))</f>
        <v>MIN</v>
      </c>
      <c r="I718" s="21">
        <f>MAX(Calc!O718:P718)</f>
        <v>0.68995455245557258</v>
      </c>
      <c r="J718" s="22">
        <f t="shared" si="44"/>
        <v>-222.53336016382136</v>
      </c>
      <c r="K718" s="23">
        <f t="shared" si="45"/>
        <v>0.44937082658700461</v>
      </c>
      <c r="L718" s="25"/>
      <c r="M718" s="25"/>
      <c r="N718" t="str">
        <f t="shared" si="46"/>
        <v/>
      </c>
      <c r="O718" s="24" t="str">
        <f t="shared" si="47"/>
        <v/>
      </c>
    </row>
    <row r="719" spans="1:15" x14ac:dyDescent="0.45">
      <c r="A719" s="20" t="str">
        <f>Calc!A719</f>
        <v>2024-05-20</v>
      </c>
      <c r="B719" t="str">
        <f>Calc!B719</f>
        <v>TBR</v>
      </c>
      <c r="C719" t="str">
        <f>Calc!C719</f>
        <v>BOS</v>
      </c>
      <c r="D719" s="25"/>
      <c r="E719" s="25"/>
      <c r="F719">
        <f>Calc!M719</f>
        <v>1528.0229512954211</v>
      </c>
      <c r="G719">
        <f>Calc!N719</f>
        <v>1518.233689676287</v>
      </c>
      <c r="H719" t="str">
        <f>IF(Calc!O719=Games!I719, Games!B719, IF(Calc!P719=Games!I719, Games!C719, ""))</f>
        <v>TBR</v>
      </c>
      <c r="I719" s="21">
        <f>MAX(Calc!O719:P719)</f>
        <v>0.57624631526996628</v>
      </c>
      <c r="J719" s="22">
        <f t="shared" si="44"/>
        <v>-135.98614856578368</v>
      </c>
      <c r="K719" s="23">
        <f t="shared" si="45"/>
        <v>0.73536901408473021</v>
      </c>
      <c r="L719" s="25"/>
      <c r="M719" s="25"/>
      <c r="N719" t="str">
        <f t="shared" si="46"/>
        <v/>
      </c>
      <c r="O719" s="24" t="str">
        <f t="shared" si="47"/>
        <v/>
      </c>
    </row>
    <row r="720" spans="1:15" x14ac:dyDescent="0.45">
      <c r="A720" s="20" t="str">
        <f>Calc!A720</f>
        <v>2024-05-20</v>
      </c>
      <c r="B720" t="str">
        <f>Calc!B720</f>
        <v>NYY</v>
      </c>
      <c r="C720" t="str">
        <f>Calc!C720</f>
        <v>SEA</v>
      </c>
      <c r="D720" s="25"/>
      <c r="E720" s="25"/>
      <c r="F720">
        <f>Calc!M720</f>
        <v>1533.7203518335739</v>
      </c>
      <c r="G720">
        <f>Calc!N720</f>
        <v>1521.2700100017432</v>
      </c>
      <c r="H720" t="str">
        <f>IF(Calc!O720=Games!I720, Games!B720, IF(Calc!P720=Games!I720, Games!C720, ""))</f>
        <v>NYY</v>
      </c>
      <c r="I720" s="21">
        <f>MAX(Calc!O720:P720)</f>
        <v>0.56487114254830439</v>
      </c>
      <c r="J720" s="22">
        <f t="shared" si="44"/>
        <v>-129.81698015995451</v>
      </c>
      <c r="K720" s="23">
        <f t="shared" si="45"/>
        <v>0.77031525365005871</v>
      </c>
      <c r="L720" s="25"/>
      <c r="M720" s="25"/>
      <c r="N720" t="str">
        <f t="shared" si="46"/>
        <v/>
      </c>
      <c r="O720" s="24" t="str">
        <f t="shared" si="47"/>
        <v/>
      </c>
    </row>
    <row r="721" spans="1:15" x14ac:dyDescent="0.45">
      <c r="A721" s="20" t="str">
        <f>Calc!A721</f>
        <v>2024-05-20</v>
      </c>
      <c r="B721" t="str">
        <f>Calc!B721</f>
        <v>KCR</v>
      </c>
      <c r="C721" t="str">
        <f>Calc!C721</f>
        <v>DET</v>
      </c>
      <c r="D721" s="25"/>
      <c r="E721" s="25"/>
      <c r="F721">
        <f>Calc!M721</f>
        <v>1459.3647323881944</v>
      </c>
      <c r="G721">
        <f>Calc!N721</f>
        <v>1495.7868779460348</v>
      </c>
      <c r="H721" t="str">
        <f>IF(Calc!O721=Games!I721, Games!B721, IF(Calc!P721=Games!I721, Games!C721, ""))</f>
        <v>KCR</v>
      </c>
      <c r="I721" s="21">
        <f>MAX(Calc!O721:P721)</f>
        <v>0.54281681049705177</v>
      </c>
      <c r="J721" s="22">
        <f t="shared" si="44"/>
        <v>-118.73070203810531</v>
      </c>
      <c r="K721" s="23">
        <f t="shared" si="45"/>
        <v>0.8422421352137387</v>
      </c>
      <c r="L721" s="25"/>
      <c r="M721" s="25"/>
      <c r="N721" t="str">
        <f t="shared" si="46"/>
        <v/>
      </c>
      <c r="O721" s="24" t="str">
        <f t="shared" si="47"/>
        <v/>
      </c>
    </row>
    <row r="722" spans="1:15" x14ac:dyDescent="0.45">
      <c r="A722" s="20" t="str">
        <f>Calc!A722</f>
        <v>2024-05-20</v>
      </c>
      <c r="B722" t="str">
        <f>Calc!B722</f>
        <v>STL</v>
      </c>
      <c r="C722" t="str">
        <f>Calc!C722</f>
        <v>BAL</v>
      </c>
      <c r="D722" s="25"/>
      <c r="E722" s="25"/>
      <c r="F722">
        <f>Calc!M722</f>
        <v>1510.540426333587</v>
      </c>
      <c r="G722">
        <f>Calc!N722</f>
        <v>1539.0873746407135</v>
      </c>
      <c r="H722" t="str">
        <f>IF(Calc!O722=Games!I722, Games!B722, IF(Calc!P722=Games!I722, Games!C722, ""))</f>
        <v>BAL</v>
      </c>
      <c r="I722" s="21">
        <f>MAX(Calc!O722:P722)</f>
        <v>0.5044047945570822</v>
      </c>
      <c r="J722" s="22">
        <f t="shared" si="44"/>
        <v>-101.77757755067287</v>
      </c>
      <c r="K722" s="23">
        <f t="shared" si="45"/>
        <v>0.98253468402912369</v>
      </c>
      <c r="L722" s="25"/>
      <c r="M722" s="25"/>
      <c r="N722" t="str">
        <f t="shared" si="46"/>
        <v/>
      </c>
      <c r="O722" s="24" t="str">
        <f t="shared" si="47"/>
        <v/>
      </c>
    </row>
    <row r="723" spans="1:15" x14ac:dyDescent="0.45">
      <c r="A723" s="20" t="str">
        <f>Calc!A723</f>
        <v>2024-05-20</v>
      </c>
      <c r="B723" t="str">
        <f>Calc!B723</f>
        <v>HOU</v>
      </c>
      <c r="C723" t="str">
        <f>Calc!C723</f>
        <v>LAA</v>
      </c>
      <c r="D723" s="25"/>
      <c r="E723" s="25"/>
      <c r="F723">
        <f>Calc!M723</f>
        <v>1535.1961987191132</v>
      </c>
      <c r="G723">
        <f>Calc!N723</f>
        <v>1486.8682858001625</v>
      </c>
      <c r="H723" t="str">
        <f>IF(Calc!O723=Games!I723, Games!B723, IF(Calc!P723=Games!I723, Games!C723, ""))</f>
        <v>HOU</v>
      </c>
      <c r="I723" s="21">
        <f>MAX(Calc!O723:P723)</f>
        <v>0.54869617934120785</v>
      </c>
      <c r="J723" s="22">
        <f t="shared" si="44"/>
        <v>-121.58022029156476</v>
      </c>
      <c r="K723" s="23">
        <f t="shared" si="45"/>
        <v>0.82250221096973941</v>
      </c>
      <c r="L723" s="25"/>
      <c r="M723" s="25"/>
      <c r="N723" t="str">
        <f t="shared" si="46"/>
        <v/>
      </c>
      <c r="O723" s="24" t="str">
        <f t="shared" si="47"/>
        <v/>
      </c>
    </row>
    <row r="724" spans="1:15" x14ac:dyDescent="0.45">
      <c r="A724" s="20" t="str">
        <f>Calc!A724</f>
        <v>2024-05-20</v>
      </c>
      <c r="B724" t="str">
        <f>Calc!B724</f>
        <v>LAD</v>
      </c>
      <c r="C724" t="str">
        <f>Calc!C724</f>
        <v>ARI</v>
      </c>
      <c r="D724" s="25"/>
      <c r="E724" s="25"/>
      <c r="F724">
        <f>Calc!M724</f>
        <v>1596.6514930600529</v>
      </c>
      <c r="G724">
        <f>Calc!N724</f>
        <v>1515.1384034374826</v>
      </c>
      <c r="H724" t="str">
        <f>IF(Calc!O724=Games!I724, Games!B724, IF(Calc!P724=Games!I724, Games!C724, ""))</f>
        <v>LAD</v>
      </c>
      <c r="I724" s="21">
        <f>MAX(Calc!O724:P724)</f>
        <v>0.63652781038978579</v>
      </c>
      <c r="J724" s="22">
        <f t="shared" si="44"/>
        <v>-175.1242126866419</v>
      </c>
      <c r="K724" s="23">
        <f t="shared" si="45"/>
        <v>0.57102326666235914</v>
      </c>
      <c r="L724" s="25"/>
      <c r="M724" s="25"/>
      <c r="N724" t="str">
        <f t="shared" si="46"/>
        <v/>
      </c>
      <c r="O724" s="24" t="str">
        <f t="shared" si="47"/>
        <v/>
      </c>
    </row>
    <row r="725" spans="1:15" x14ac:dyDescent="0.45">
      <c r="A725" s="20" t="str">
        <f>Calc!A725</f>
        <v>2024-05-21</v>
      </c>
      <c r="B725" t="str">
        <f>Calc!B725</f>
        <v>CLE</v>
      </c>
      <c r="C725" t="str">
        <f>Calc!C725</f>
        <v>NYM</v>
      </c>
      <c r="D725" s="25"/>
      <c r="E725" s="25"/>
      <c r="F725">
        <f>Calc!M725</f>
        <v>1503.8938502056101</v>
      </c>
      <c r="G725">
        <f>Calc!N725</f>
        <v>1510.288270753422</v>
      </c>
      <c r="H725" t="str">
        <f>IF(Calc!O725=Games!I725, Games!B725, IF(Calc!P725=Games!I725, Games!C725, ""))</f>
        <v>CLE</v>
      </c>
      <c r="I725" s="21">
        <f>MAX(Calc!O725:P725)</f>
        <v>0.51460825180717296</v>
      </c>
      <c r="J725" s="22">
        <f t="shared" si="44"/>
        <v>-106.01915951870268</v>
      </c>
      <c r="K725" s="23">
        <f t="shared" si="45"/>
        <v>0.94322573819649214</v>
      </c>
      <c r="L725" s="25"/>
      <c r="M725" s="25"/>
      <c r="N725" t="str">
        <f t="shared" si="46"/>
        <v/>
      </c>
      <c r="O725" s="24" t="str">
        <f t="shared" si="47"/>
        <v/>
      </c>
    </row>
    <row r="726" spans="1:15" x14ac:dyDescent="0.45">
      <c r="A726" s="20" t="str">
        <f>Calc!A726</f>
        <v>2024-05-21</v>
      </c>
      <c r="B726" t="str">
        <f>Calc!B726</f>
        <v>CIN</v>
      </c>
      <c r="C726" t="str">
        <f>Calc!C726</f>
        <v>SDP</v>
      </c>
      <c r="D726" s="25"/>
      <c r="E726" s="25"/>
      <c r="F726">
        <f>Calc!M726</f>
        <v>1493.1662146218293</v>
      </c>
      <c r="G726">
        <f>Calc!N726</f>
        <v>1514.2912987524817</v>
      </c>
      <c r="H726" t="str">
        <f>IF(Calc!O726=Games!I726, Games!B726, IF(Calc!P726=Games!I726, Games!C726, ""))</f>
        <v>SDP</v>
      </c>
      <c r="I726" s="21">
        <f>MAX(Calc!O726:P726)</f>
        <v>0.53730847503555579</v>
      </c>
      <c r="J726" s="22">
        <f t="shared" si="44"/>
        <v>-116.12671640718848</v>
      </c>
      <c r="K726" s="23">
        <f t="shared" si="45"/>
        <v>0.86112828377372252</v>
      </c>
      <c r="L726" s="25"/>
      <c r="M726" s="25"/>
      <c r="N726" t="str">
        <f t="shared" si="46"/>
        <v/>
      </c>
      <c r="O726" s="24" t="str">
        <f t="shared" si="47"/>
        <v/>
      </c>
    </row>
    <row r="727" spans="1:15" x14ac:dyDescent="0.45">
      <c r="A727" s="20" t="str">
        <f>Calc!A727</f>
        <v>2024-05-21</v>
      </c>
      <c r="B727" t="str">
        <f>Calc!B727</f>
        <v>PIT</v>
      </c>
      <c r="C727" t="str">
        <f>Calc!C727</f>
        <v>SFG</v>
      </c>
      <c r="D727" s="25"/>
      <c r="E727" s="25"/>
      <c r="F727">
        <f>Calc!M727</f>
        <v>1464.4120897083565</v>
      </c>
      <c r="G727">
        <f>Calc!N727</f>
        <v>1491.6063482058917</v>
      </c>
      <c r="H727" t="str">
        <f>IF(Calc!O727=Games!I727, Games!B727, IF(Calc!P727=Games!I727, Games!C727, ""))</f>
        <v>SFG</v>
      </c>
      <c r="I727" s="21">
        <f>MAX(Calc!O727:P727)</f>
        <v>0.51007045163760367</v>
      </c>
      <c r="J727" s="22">
        <f t="shared" si="44"/>
        <v>-104.11097949542518</v>
      </c>
      <c r="K727" s="23">
        <f t="shared" si="45"/>
        <v>0.96051348747894716</v>
      </c>
      <c r="L727" s="25"/>
      <c r="M727" s="25"/>
      <c r="N727" t="str">
        <f t="shared" si="46"/>
        <v/>
      </c>
      <c r="O727" s="24" t="str">
        <f t="shared" si="47"/>
        <v/>
      </c>
    </row>
    <row r="728" spans="1:15" x14ac:dyDescent="0.45">
      <c r="A728" s="20" t="str">
        <f>Calc!A728</f>
        <v>2024-05-21</v>
      </c>
      <c r="B728" t="str">
        <f>Calc!B728</f>
        <v>PHI</v>
      </c>
      <c r="C728" t="str">
        <f>Calc!C728</f>
        <v>TEX</v>
      </c>
      <c r="D728" s="25"/>
      <c r="E728" s="25"/>
      <c r="F728">
        <f>Calc!M728</f>
        <v>1516.0751994709906</v>
      </c>
      <c r="G728">
        <f>Calc!N728</f>
        <v>1534.4506247578865</v>
      </c>
      <c r="H728" t="str">
        <f>IF(Calc!O728=Games!I728, Games!B728, IF(Calc!P728=Games!I728, Games!C728, ""))</f>
        <v>PHI</v>
      </c>
      <c r="I728" s="21">
        <f>MAX(Calc!O728:P728)</f>
        <v>0.51595314796057345</v>
      </c>
      <c r="J728" s="22">
        <f t="shared" si="44"/>
        <v>-106.5915718254786</v>
      </c>
      <c r="K728" s="23">
        <f t="shared" si="45"/>
        <v>0.93816047823864612</v>
      </c>
      <c r="L728" s="25"/>
      <c r="M728" s="25"/>
      <c r="N728" t="str">
        <f t="shared" si="46"/>
        <v/>
      </c>
      <c r="O728" s="24" t="str">
        <f t="shared" si="47"/>
        <v/>
      </c>
    </row>
    <row r="729" spans="1:15" x14ac:dyDescent="0.45">
      <c r="A729" s="20" t="str">
        <f>Calc!A729</f>
        <v>2024-05-21</v>
      </c>
      <c r="B729" t="str">
        <f>Calc!B729</f>
        <v>MIA</v>
      </c>
      <c r="C729" t="str">
        <f>Calc!C729</f>
        <v>MIL</v>
      </c>
      <c r="D729" s="25"/>
      <c r="E729" s="25"/>
      <c r="F729">
        <f>Calc!M729</f>
        <v>1453.0099819148713</v>
      </c>
      <c r="G729">
        <f>Calc!N729</f>
        <v>1527.5334034496079</v>
      </c>
      <c r="H729" t="str">
        <f>IF(Calc!O729=Games!I729, Games!B729, IF(Calc!P729=Games!I729, Games!C729, ""))</f>
        <v>MIL</v>
      </c>
      <c r="I729" s="21">
        <f>MAX(Calc!O729:P729)</f>
        <v>0.58275695719081944</v>
      </c>
      <c r="J729" s="22">
        <f t="shared" si="44"/>
        <v>-139.6684659538671</v>
      </c>
      <c r="K729" s="23">
        <f t="shared" si="45"/>
        <v>0.71598122967163025</v>
      </c>
      <c r="L729" s="25"/>
      <c r="M729" s="25"/>
      <c r="N729" t="str">
        <f t="shared" si="46"/>
        <v/>
      </c>
      <c r="O729" s="24" t="str">
        <f t="shared" si="47"/>
        <v/>
      </c>
    </row>
    <row r="730" spans="1:15" x14ac:dyDescent="0.45">
      <c r="A730" s="20" t="str">
        <f>Calc!A730</f>
        <v>2024-05-21</v>
      </c>
      <c r="B730" t="str">
        <f>Calc!B730</f>
        <v>WAS</v>
      </c>
      <c r="C730" t="str">
        <f>Calc!C730</f>
        <v>MIN</v>
      </c>
      <c r="D730" s="25"/>
      <c r="E730" s="25"/>
      <c r="F730">
        <f>Calc!M730</f>
        <v>1419.5380932200808</v>
      </c>
      <c r="G730">
        <f>Calc!N730</f>
        <v>1539.5424706464416</v>
      </c>
      <c r="H730" t="str">
        <f>IF(Calc!O730=Games!I730, Games!B730, IF(Calc!P730=Games!I730, Games!C730, ""))</f>
        <v>MIN</v>
      </c>
      <c r="I730" s="21">
        <f>MAX(Calc!O730:P730)</f>
        <v>0.68995455245557258</v>
      </c>
      <c r="J730" s="22">
        <f t="shared" si="44"/>
        <v>-222.53336016382136</v>
      </c>
      <c r="K730" s="23">
        <f t="shared" si="45"/>
        <v>0.44937082658700461</v>
      </c>
      <c r="L730" s="25"/>
      <c r="M730" s="25"/>
      <c r="N730" t="str">
        <f t="shared" si="46"/>
        <v/>
      </c>
      <c r="O730" s="24" t="str">
        <f t="shared" si="47"/>
        <v/>
      </c>
    </row>
    <row r="731" spans="1:15" x14ac:dyDescent="0.45">
      <c r="A731" s="20" t="str">
        <f>Calc!A731</f>
        <v>2024-05-21</v>
      </c>
      <c r="B731" t="str">
        <f>Calc!B731</f>
        <v>TBR</v>
      </c>
      <c r="C731" t="str">
        <f>Calc!C731</f>
        <v>BOS</v>
      </c>
      <c r="D731" s="25"/>
      <c r="E731" s="25"/>
      <c r="F731">
        <f>Calc!M731</f>
        <v>1528.0229512954211</v>
      </c>
      <c r="G731">
        <f>Calc!N731</f>
        <v>1518.233689676287</v>
      </c>
      <c r="H731" t="str">
        <f>IF(Calc!O731=Games!I731, Games!B731, IF(Calc!P731=Games!I731, Games!C731, ""))</f>
        <v>TBR</v>
      </c>
      <c r="I731" s="21">
        <f>MAX(Calc!O731:P731)</f>
        <v>0.57624631526996628</v>
      </c>
      <c r="J731" s="22">
        <f t="shared" si="44"/>
        <v>-135.98614856578368</v>
      </c>
      <c r="K731" s="23">
        <f t="shared" si="45"/>
        <v>0.73536901408473021</v>
      </c>
      <c r="L731" s="25"/>
      <c r="M731" s="25"/>
      <c r="N731" t="str">
        <f t="shared" si="46"/>
        <v/>
      </c>
      <c r="O731" s="24" t="str">
        <f t="shared" si="47"/>
        <v/>
      </c>
    </row>
    <row r="732" spans="1:15" x14ac:dyDescent="0.45">
      <c r="A732" s="20" t="str">
        <f>Calc!A732</f>
        <v>2024-05-21</v>
      </c>
      <c r="B732" t="str">
        <f>Calc!B732</f>
        <v>NYY</v>
      </c>
      <c r="C732" t="str">
        <f>Calc!C732</f>
        <v>SEA</v>
      </c>
      <c r="D732" s="25"/>
      <c r="E732" s="25"/>
      <c r="F732">
        <f>Calc!M732</f>
        <v>1533.7203518335739</v>
      </c>
      <c r="G732">
        <f>Calc!N732</f>
        <v>1521.2700100017432</v>
      </c>
      <c r="H732" t="str">
        <f>IF(Calc!O732=Games!I732, Games!B732, IF(Calc!P732=Games!I732, Games!C732, ""))</f>
        <v>NYY</v>
      </c>
      <c r="I732" s="21">
        <f>MAX(Calc!O732:P732)</f>
        <v>0.56487114254830439</v>
      </c>
      <c r="J732" s="22">
        <f t="shared" si="44"/>
        <v>-129.81698015995451</v>
      </c>
      <c r="K732" s="23">
        <f t="shared" si="45"/>
        <v>0.77031525365005871</v>
      </c>
      <c r="L732" s="25"/>
      <c r="M732" s="25"/>
      <c r="N732" t="str">
        <f t="shared" si="46"/>
        <v/>
      </c>
      <c r="O732" s="24" t="str">
        <f t="shared" si="47"/>
        <v/>
      </c>
    </row>
    <row r="733" spans="1:15" x14ac:dyDescent="0.45">
      <c r="A733" s="20" t="str">
        <f>Calc!A733</f>
        <v>2024-05-21</v>
      </c>
      <c r="B733" t="str">
        <f>Calc!B733</f>
        <v>TOR</v>
      </c>
      <c r="C733" t="str">
        <f>Calc!C733</f>
        <v>CHW</v>
      </c>
      <c r="D733" s="25"/>
      <c r="E733" s="25"/>
      <c r="F733">
        <f>Calc!M733</f>
        <v>1536.86484917293</v>
      </c>
      <c r="G733">
        <f>Calc!N733</f>
        <v>1425.4820043556863</v>
      </c>
      <c r="H733" t="str">
        <f>IF(Calc!O733=Games!I733, Games!B733, IF(Calc!P733=Games!I733, Games!C733, ""))</f>
        <v>TOR</v>
      </c>
      <c r="I733" s="21">
        <f>MAX(Calc!O733:P733)</f>
        <v>0.65225573194226016</v>
      </c>
      <c r="J733" s="22">
        <f t="shared" si="44"/>
        <v>-187.56764434545875</v>
      </c>
      <c r="K733" s="23">
        <f t="shared" si="45"/>
        <v>0.5331409921415966</v>
      </c>
      <c r="L733" s="25"/>
      <c r="M733" s="25"/>
      <c r="N733" t="str">
        <f t="shared" si="46"/>
        <v/>
      </c>
      <c r="O733" s="24" t="str">
        <f t="shared" si="47"/>
        <v/>
      </c>
    </row>
    <row r="734" spans="1:15" x14ac:dyDescent="0.45">
      <c r="A734" s="20" t="str">
        <f>Calc!A734</f>
        <v>2024-05-21</v>
      </c>
      <c r="B734" t="str">
        <f>Calc!B734</f>
        <v>KCR</v>
      </c>
      <c r="C734" t="str">
        <f>Calc!C734</f>
        <v>DET</v>
      </c>
      <c r="D734" s="25"/>
      <c r="E734" s="25"/>
      <c r="F734">
        <f>Calc!M734</f>
        <v>1459.3647323881944</v>
      </c>
      <c r="G734">
        <f>Calc!N734</f>
        <v>1495.7868779460348</v>
      </c>
      <c r="H734" t="str">
        <f>IF(Calc!O734=Games!I734, Games!B734, IF(Calc!P734=Games!I734, Games!C734, ""))</f>
        <v>KCR</v>
      </c>
      <c r="I734" s="21">
        <f>MAX(Calc!O734:P734)</f>
        <v>0.54281681049705177</v>
      </c>
      <c r="J734" s="22">
        <f t="shared" si="44"/>
        <v>-118.73070203810531</v>
      </c>
      <c r="K734" s="23">
        <f t="shared" si="45"/>
        <v>0.8422421352137387</v>
      </c>
      <c r="L734" s="25"/>
      <c r="M734" s="25"/>
      <c r="N734" t="str">
        <f t="shared" si="46"/>
        <v/>
      </c>
      <c r="O734" s="24" t="str">
        <f t="shared" si="47"/>
        <v/>
      </c>
    </row>
    <row r="735" spans="1:15" x14ac:dyDescent="0.45">
      <c r="A735" s="20" t="str">
        <f>Calc!A735</f>
        <v>2024-05-21</v>
      </c>
      <c r="B735" t="str">
        <f>Calc!B735</f>
        <v>CHC</v>
      </c>
      <c r="C735" t="str">
        <f>Calc!C735</f>
        <v>ATL</v>
      </c>
      <c r="D735" s="25"/>
      <c r="E735" s="25"/>
      <c r="F735">
        <f>Calc!M735</f>
        <v>1529.9566441509314</v>
      </c>
      <c r="G735">
        <f>Calc!N735</f>
        <v>1588.8399964445969</v>
      </c>
      <c r="H735" t="str">
        <f>IF(Calc!O735=Games!I735, Games!B735, IF(Calc!P735=Games!I735, Games!C735, ""))</f>
        <v>ATL</v>
      </c>
      <c r="I735" s="21">
        <f>MAX(Calc!O735:P735)</f>
        <v>0.56164483577924873</v>
      </c>
      <c r="J735" s="22">
        <f t="shared" si="44"/>
        <v>-128.125520496072</v>
      </c>
      <c r="K735" s="23">
        <f t="shared" si="45"/>
        <v>0.78048463423074055</v>
      </c>
      <c r="L735" s="25"/>
      <c r="M735" s="25"/>
      <c r="N735" t="str">
        <f t="shared" si="46"/>
        <v/>
      </c>
      <c r="O735" s="24" t="str">
        <f t="shared" si="47"/>
        <v/>
      </c>
    </row>
    <row r="736" spans="1:15" x14ac:dyDescent="0.45">
      <c r="A736" s="20" t="str">
        <f>Calc!A736</f>
        <v>2024-05-21</v>
      </c>
      <c r="B736" t="str">
        <f>Calc!B736</f>
        <v>STL</v>
      </c>
      <c r="C736" t="str">
        <f>Calc!C736</f>
        <v>BAL</v>
      </c>
      <c r="D736" s="25"/>
      <c r="E736" s="25"/>
      <c r="F736">
        <f>Calc!M736</f>
        <v>1510.540426333587</v>
      </c>
      <c r="G736">
        <f>Calc!N736</f>
        <v>1539.0873746407135</v>
      </c>
      <c r="H736" t="str">
        <f>IF(Calc!O736=Games!I736, Games!B736, IF(Calc!P736=Games!I736, Games!C736, ""))</f>
        <v>BAL</v>
      </c>
      <c r="I736" s="21">
        <f>MAX(Calc!O736:P736)</f>
        <v>0.5044047945570822</v>
      </c>
      <c r="J736" s="22">
        <f t="shared" si="44"/>
        <v>-101.77757755067287</v>
      </c>
      <c r="K736" s="23">
        <f t="shared" si="45"/>
        <v>0.98253468402912369</v>
      </c>
      <c r="L736" s="25"/>
      <c r="M736" s="25"/>
      <c r="N736" t="str">
        <f t="shared" si="46"/>
        <v/>
      </c>
      <c r="O736" s="24" t="str">
        <f t="shared" si="47"/>
        <v/>
      </c>
    </row>
    <row r="737" spans="1:15" x14ac:dyDescent="0.45">
      <c r="A737" s="20" t="str">
        <f>Calc!A737</f>
        <v>2024-05-21</v>
      </c>
      <c r="B737" t="str">
        <f>Calc!B737</f>
        <v>HOU</v>
      </c>
      <c r="C737" t="str">
        <f>Calc!C737</f>
        <v>LAA</v>
      </c>
      <c r="D737" s="25"/>
      <c r="E737" s="25"/>
      <c r="F737">
        <f>Calc!M737</f>
        <v>1535.1961987191132</v>
      </c>
      <c r="G737">
        <f>Calc!N737</f>
        <v>1486.8682858001625</v>
      </c>
      <c r="H737" t="str">
        <f>IF(Calc!O737=Games!I737, Games!B737, IF(Calc!P737=Games!I737, Games!C737, ""))</f>
        <v>HOU</v>
      </c>
      <c r="I737" s="21">
        <f>MAX(Calc!O737:P737)</f>
        <v>0.54869617934120785</v>
      </c>
      <c r="J737" s="22">
        <f t="shared" si="44"/>
        <v>-121.58022029156476</v>
      </c>
      <c r="K737" s="23">
        <f t="shared" si="45"/>
        <v>0.82250221096973941</v>
      </c>
      <c r="L737" s="25"/>
      <c r="M737" s="25"/>
      <c r="N737" t="str">
        <f t="shared" si="46"/>
        <v/>
      </c>
      <c r="O737" s="24" t="str">
        <f t="shared" si="47"/>
        <v/>
      </c>
    </row>
    <row r="738" spans="1:15" x14ac:dyDescent="0.45">
      <c r="A738" s="20" t="str">
        <f>Calc!A738</f>
        <v>2024-05-21</v>
      </c>
      <c r="B738" t="str">
        <f>Calc!B738</f>
        <v>OAK</v>
      </c>
      <c r="C738" t="str">
        <f>Calc!C738</f>
        <v>COL</v>
      </c>
      <c r="D738" s="25"/>
      <c r="E738" s="25"/>
      <c r="F738">
        <f>Calc!M738</f>
        <v>1410.609331202211</v>
      </c>
      <c r="G738">
        <f>Calc!N738</f>
        <v>1405.4006829938121</v>
      </c>
      <c r="H738" t="str">
        <f>IF(Calc!O738=Games!I738, Games!B738, IF(Calc!P738=Games!I738, Games!C738, ""))</f>
        <v>OAK</v>
      </c>
      <c r="I738" s="21">
        <f>MAX(Calc!O738:P738)</f>
        <v>0.51060087587099534</v>
      </c>
      <c r="J738" s="22">
        <f t="shared" si="44"/>
        <v>-104.33220058979957</v>
      </c>
      <c r="K738" s="23">
        <f t="shared" si="45"/>
        <v>0.95847685982554531</v>
      </c>
      <c r="L738" s="25"/>
      <c r="M738" s="25"/>
      <c r="N738" t="str">
        <f t="shared" si="46"/>
        <v/>
      </c>
      <c r="O738" s="24" t="str">
        <f t="shared" si="47"/>
        <v/>
      </c>
    </row>
    <row r="739" spans="1:15" x14ac:dyDescent="0.45">
      <c r="A739" s="20" t="str">
        <f>Calc!A739</f>
        <v>2024-05-21</v>
      </c>
      <c r="B739" t="str">
        <f>Calc!B739</f>
        <v>LAD</v>
      </c>
      <c r="C739" t="str">
        <f>Calc!C739</f>
        <v>ARI</v>
      </c>
      <c r="D739" s="25"/>
      <c r="E739" s="25"/>
      <c r="F739">
        <f>Calc!M739</f>
        <v>1596.6514930600529</v>
      </c>
      <c r="G739">
        <f>Calc!N739</f>
        <v>1515.1384034374826</v>
      </c>
      <c r="H739" t="str">
        <f>IF(Calc!O739=Games!I739, Games!B739, IF(Calc!P739=Games!I739, Games!C739, ""))</f>
        <v>LAD</v>
      </c>
      <c r="I739" s="21">
        <f>MAX(Calc!O739:P739)</f>
        <v>0.63652781038978579</v>
      </c>
      <c r="J739" s="22">
        <f t="shared" si="44"/>
        <v>-175.1242126866419</v>
      </c>
      <c r="K739" s="23">
        <f t="shared" si="45"/>
        <v>0.57102326666235914</v>
      </c>
      <c r="L739" s="25"/>
      <c r="M739" s="25"/>
      <c r="N739" t="str">
        <f t="shared" si="46"/>
        <v/>
      </c>
      <c r="O739" s="24" t="str">
        <f t="shared" si="47"/>
        <v/>
      </c>
    </row>
    <row r="740" spans="1:15" x14ac:dyDescent="0.45">
      <c r="A740" s="20" t="str">
        <f>Calc!A740</f>
        <v>2024-05-22</v>
      </c>
      <c r="B740" t="str">
        <f>Calc!B740</f>
        <v>WAS</v>
      </c>
      <c r="C740" t="str">
        <f>Calc!C740</f>
        <v>MIN</v>
      </c>
      <c r="D740" s="25"/>
      <c r="E740" s="25"/>
      <c r="F740">
        <f>Calc!M740</f>
        <v>1419.5380932200808</v>
      </c>
      <c r="G740">
        <f>Calc!N740</f>
        <v>1539.5424706464416</v>
      </c>
      <c r="H740" t="str">
        <f>IF(Calc!O740=Games!I740, Games!B740, IF(Calc!P740=Games!I740, Games!C740, ""))</f>
        <v>MIN</v>
      </c>
      <c r="I740" s="21">
        <f>MAX(Calc!O740:P740)</f>
        <v>0.68995455245557258</v>
      </c>
      <c r="J740" s="22">
        <f t="shared" si="44"/>
        <v>-222.53336016382136</v>
      </c>
      <c r="K740" s="23">
        <f t="shared" si="45"/>
        <v>0.44937082658700461</v>
      </c>
      <c r="L740" s="25"/>
      <c r="M740" s="25"/>
      <c r="N740" t="str">
        <f t="shared" si="46"/>
        <v/>
      </c>
      <c r="O740" s="24" t="str">
        <f t="shared" si="47"/>
        <v/>
      </c>
    </row>
    <row r="741" spans="1:15" x14ac:dyDescent="0.45">
      <c r="A741" s="20" t="str">
        <f>Calc!A741</f>
        <v>2024-05-22</v>
      </c>
      <c r="B741" t="str">
        <f>Calc!B741</f>
        <v>CLE</v>
      </c>
      <c r="C741" t="str">
        <f>Calc!C741</f>
        <v>NYM</v>
      </c>
      <c r="D741" s="25"/>
      <c r="E741" s="25"/>
      <c r="F741">
        <f>Calc!M741</f>
        <v>1503.8938502056101</v>
      </c>
      <c r="G741">
        <f>Calc!N741</f>
        <v>1510.288270753422</v>
      </c>
      <c r="H741" t="str">
        <f>IF(Calc!O741=Games!I741, Games!B741, IF(Calc!P741=Games!I741, Games!C741, ""))</f>
        <v>CLE</v>
      </c>
      <c r="I741" s="21">
        <f>MAX(Calc!O741:P741)</f>
        <v>0.51460825180717296</v>
      </c>
      <c r="J741" s="22">
        <f t="shared" si="44"/>
        <v>-106.01915951870268</v>
      </c>
      <c r="K741" s="23">
        <f t="shared" si="45"/>
        <v>0.94322573819649214</v>
      </c>
      <c r="L741" s="25"/>
      <c r="M741" s="25"/>
      <c r="N741" t="str">
        <f t="shared" si="46"/>
        <v/>
      </c>
      <c r="O741" s="24" t="str">
        <f t="shared" si="47"/>
        <v/>
      </c>
    </row>
    <row r="742" spans="1:15" x14ac:dyDescent="0.45">
      <c r="A742" s="20" t="str">
        <f>Calc!A742</f>
        <v>2024-05-22</v>
      </c>
      <c r="B742" t="str">
        <f>Calc!B742</f>
        <v>STL</v>
      </c>
      <c r="C742" t="str">
        <f>Calc!C742</f>
        <v>BAL</v>
      </c>
      <c r="D742" s="25"/>
      <c r="E742" s="25"/>
      <c r="F742">
        <f>Calc!M742</f>
        <v>1510.540426333587</v>
      </c>
      <c r="G742">
        <f>Calc!N742</f>
        <v>1539.0873746407135</v>
      </c>
      <c r="H742" t="str">
        <f>IF(Calc!O742=Games!I742, Games!B742, IF(Calc!P742=Games!I742, Games!C742, ""))</f>
        <v>BAL</v>
      </c>
      <c r="I742" s="21">
        <f>MAX(Calc!O742:P742)</f>
        <v>0.5044047945570822</v>
      </c>
      <c r="J742" s="22">
        <f t="shared" si="44"/>
        <v>-101.77757755067287</v>
      </c>
      <c r="K742" s="23">
        <f t="shared" si="45"/>
        <v>0.98253468402912369</v>
      </c>
      <c r="L742" s="25"/>
      <c r="M742" s="25"/>
      <c r="N742" t="str">
        <f t="shared" si="46"/>
        <v/>
      </c>
      <c r="O742" s="24" t="str">
        <f t="shared" si="47"/>
        <v/>
      </c>
    </row>
    <row r="743" spans="1:15" x14ac:dyDescent="0.45">
      <c r="A743" s="20" t="str">
        <f>Calc!A743</f>
        <v>2024-05-22</v>
      </c>
      <c r="B743" t="str">
        <f>Calc!B743</f>
        <v>HOU</v>
      </c>
      <c r="C743" t="str">
        <f>Calc!C743</f>
        <v>LAA</v>
      </c>
      <c r="D743" s="25"/>
      <c r="E743" s="25"/>
      <c r="F743">
        <f>Calc!M743</f>
        <v>1535.1961987191132</v>
      </c>
      <c r="G743">
        <f>Calc!N743</f>
        <v>1486.8682858001625</v>
      </c>
      <c r="H743" t="str">
        <f>IF(Calc!O743=Games!I743, Games!B743, IF(Calc!P743=Games!I743, Games!C743, ""))</f>
        <v>HOU</v>
      </c>
      <c r="I743" s="21">
        <f>MAX(Calc!O743:P743)</f>
        <v>0.54869617934120785</v>
      </c>
      <c r="J743" s="22">
        <f t="shared" si="44"/>
        <v>-121.58022029156476</v>
      </c>
      <c r="K743" s="23">
        <f t="shared" si="45"/>
        <v>0.82250221096973941</v>
      </c>
      <c r="L743" s="25"/>
      <c r="M743" s="25"/>
      <c r="N743" t="str">
        <f t="shared" si="46"/>
        <v/>
      </c>
      <c r="O743" s="24" t="str">
        <f t="shared" si="47"/>
        <v/>
      </c>
    </row>
    <row r="744" spans="1:15" x14ac:dyDescent="0.45">
      <c r="A744" s="20" t="str">
        <f>Calc!A744</f>
        <v>2024-05-22</v>
      </c>
      <c r="B744" t="str">
        <f>Calc!B744</f>
        <v>KCR</v>
      </c>
      <c r="C744" t="str">
        <f>Calc!C744</f>
        <v>DET</v>
      </c>
      <c r="D744" s="25"/>
      <c r="E744" s="25"/>
      <c r="F744">
        <f>Calc!M744</f>
        <v>1459.3647323881944</v>
      </c>
      <c r="G744">
        <f>Calc!N744</f>
        <v>1495.7868779460348</v>
      </c>
      <c r="H744" t="str">
        <f>IF(Calc!O744=Games!I744, Games!B744, IF(Calc!P744=Games!I744, Games!C744, ""))</f>
        <v>KCR</v>
      </c>
      <c r="I744" s="21">
        <f>MAX(Calc!O744:P744)</f>
        <v>0.54281681049705177</v>
      </c>
      <c r="J744" s="22">
        <f t="shared" si="44"/>
        <v>-118.73070203810531</v>
      </c>
      <c r="K744" s="23">
        <f t="shared" si="45"/>
        <v>0.8422421352137387</v>
      </c>
      <c r="L744" s="25"/>
      <c r="M744" s="25"/>
      <c r="N744" t="str">
        <f t="shared" si="46"/>
        <v/>
      </c>
      <c r="O744" s="24" t="str">
        <f t="shared" si="47"/>
        <v/>
      </c>
    </row>
    <row r="745" spans="1:15" x14ac:dyDescent="0.45">
      <c r="A745" s="20" t="str">
        <f>Calc!A745</f>
        <v>2024-05-22</v>
      </c>
      <c r="B745" t="str">
        <f>Calc!B745</f>
        <v>CIN</v>
      </c>
      <c r="C745" t="str">
        <f>Calc!C745</f>
        <v>SDP</v>
      </c>
      <c r="D745" s="25"/>
      <c r="E745" s="25"/>
      <c r="F745">
        <f>Calc!M745</f>
        <v>1493.1662146218293</v>
      </c>
      <c r="G745">
        <f>Calc!N745</f>
        <v>1514.2912987524817</v>
      </c>
      <c r="H745" t="str">
        <f>IF(Calc!O745=Games!I745, Games!B745, IF(Calc!P745=Games!I745, Games!C745, ""))</f>
        <v>SDP</v>
      </c>
      <c r="I745" s="21">
        <f>MAX(Calc!O745:P745)</f>
        <v>0.53730847503555579</v>
      </c>
      <c r="J745" s="22">
        <f t="shared" si="44"/>
        <v>-116.12671640718848</v>
      </c>
      <c r="K745" s="23">
        <f t="shared" si="45"/>
        <v>0.86112828377372252</v>
      </c>
      <c r="L745" s="25"/>
      <c r="M745" s="25"/>
      <c r="N745" t="str">
        <f t="shared" si="46"/>
        <v/>
      </c>
      <c r="O745" s="24" t="str">
        <f t="shared" si="47"/>
        <v/>
      </c>
    </row>
    <row r="746" spans="1:15" x14ac:dyDescent="0.45">
      <c r="A746" s="20" t="str">
        <f>Calc!A746</f>
        <v>2024-05-22</v>
      </c>
      <c r="B746" t="str">
        <f>Calc!B746</f>
        <v>PIT</v>
      </c>
      <c r="C746" t="str">
        <f>Calc!C746</f>
        <v>SFG</v>
      </c>
      <c r="D746" s="25"/>
      <c r="E746" s="25"/>
      <c r="F746">
        <f>Calc!M746</f>
        <v>1464.4120897083565</v>
      </c>
      <c r="G746">
        <f>Calc!N746</f>
        <v>1491.6063482058917</v>
      </c>
      <c r="H746" t="str">
        <f>IF(Calc!O746=Games!I746, Games!B746, IF(Calc!P746=Games!I746, Games!C746, ""))</f>
        <v>SFG</v>
      </c>
      <c r="I746" s="21">
        <f>MAX(Calc!O746:P746)</f>
        <v>0.51007045163760367</v>
      </c>
      <c r="J746" s="22">
        <f t="shared" si="44"/>
        <v>-104.11097949542518</v>
      </c>
      <c r="K746" s="23">
        <f t="shared" si="45"/>
        <v>0.96051348747894716</v>
      </c>
      <c r="L746" s="25"/>
      <c r="M746" s="25"/>
      <c r="N746" t="str">
        <f t="shared" si="46"/>
        <v/>
      </c>
      <c r="O746" s="24" t="str">
        <f t="shared" si="47"/>
        <v/>
      </c>
    </row>
    <row r="747" spans="1:15" x14ac:dyDescent="0.45">
      <c r="A747" s="20" t="str">
        <f>Calc!A747</f>
        <v>2024-05-22</v>
      </c>
      <c r="B747" t="str">
        <f>Calc!B747</f>
        <v>PHI</v>
      </c>
      <c r="C747" t="str">
        <f>Calc!C747</f>
        <v>TEX</v>
      </c>
      <c r="D747" s="25"/>
      <c r="E747" s="25"/>
      <c r="F747">
        <f>Calc!M747</f>
        <v>1516.0751994709906</v>
      </c>
      <c r="G747">
        <f>Calc!N747</f>
        <v>1534.4506247578865</v>
      </c>
      <c r="H747" t="str">
        <f>IF(Calc!O747=Games!I747, Games!B747, IF(Calc!P747=Games!I747, Games!C747, ""))</f>
        <v>PHI</v>
      </c>
      <c r="I747" s="21">
        <f>MAX(Calc!O747:P747)</f>
        <v>0.51595314796057345</v>
      </c>
      <c r="J747" s="22">
        <f t="shared" si="44"/>
        <v>-106.5915718254786</v>
      </c>
      <c r="K747" s="23">
        <f t="shared" si="45"/>
        <v>0.93816047823864612</v>
      </c>
      <c r="L747" s="25"/>
      <c r="M747" s="25"/>
      <c r="N747" t="str">
        <f t="shared" si="46"/>
        <v/>
      </c>
      <c r="O747" s="24" t="str">
        <f t="shared" si="47"/>
        <v/>
      </c>
    </row>
    <row r="748" spans="1:15" x14ac:dyDescent="0.45">
      <c r="A748" s="20" t="str">
        <f>Calc!A748</f>
        <v>2024-05-22</v>
      </c>
      <c r="B748" t="str">
        <f>Calc!B748</f>
        <v>MIA</v>
      </c>
      <c r="C748" t="str">
        <f>Calc!C748</f>
        <v>MIL</v>
      </c>
      <c r="D748" s="25"/>
      <c r="E748" s="25"/>
      <c r="F748">
        <f>Calc!M748</f>
        <v>1453.0099819148713</v>
      </c>
      <c r="G748">
        <f>Calc!N748</f>
        <v>1527.5334034496079</v>
      </c>
      <c r="H748" t="str">
        <f>IF(Calc!O748=Games!I748, Games!B748, IF(Calc!P748=Games!I748, Games!C748, ""))</f>
        <v>MIL</v>
      </c>
      <c r="I748" s="21">
        <f>MAX(Calc!O748:P748)</f>
        <v>0.58275695719081944</v>
      </c>
      <c r="J748" s="22">
        <f t="shared" si="44"/>
        <v>-139.6684659538671</v>
      </c>
      <c r="K748" s="23">
        <f t="shared" si="45"/>
        <v>0.71598122967163025</v>
      </c>
      <c r="L748" s="25"/>
      <c r="M748" s="25"/>
      <c r="N748" t="str">
        <f t="shared" si="46"/>
        <v/>
      </c>
      <c r="O748" s="24" t="str">
        <f t="shared" si="47"/>
        <v/>
      </c>
    </row>
    <row r="749" spans="1:15" x14ac:dyDescent="0.45">
      <c r="A749" s="20" t="str">
        <f>Calc!A749</f>
        <v>2024-05-22</v>
      </c>
      <c r="B749" t="str">
        <f>Calc!B749</f>
        <v>TBR</v>
      </c>
      <c r="C749" t="str">
        <f>Calc!C749</f>
        <v>BOS</v>
      </c>
      <c r="D749" s="25"/>
      <c r="E749" s="25"/>
      <c r="F749">
        <f>Calc!M749</f>
        <v>1528.0229512954211</v>
      </c>
      <c r="G749">
        <f>Calc!N749</f>
        <v>1518.233689676287</v>
      </c>
      <c r="H749" t="str">
        <f>IF(Calc!O749=Games!I749, Games!B749, IF(Calc!P749=Games!I749, Games!C749, ""))</f>
        <v>TBR</v>
      </c>
      <c r="I749" s="21">
        <f>MAX(Calc!O749:P749)</f>
        <v>0.57624631526996628</v>
      </c>
      <c r="J749" s="22">
        <f t="shared" si="44"/>
        <v>-135.98614856578368</v>
      </c>
      <c r="K749" s="23">
        <f t="shared" si="45"/>
        <v>0.73536901408473021</v>
      </c>
      <c r="L749" s="25"/>
      <c r="M749" s="25"/>
      <c r="N749" t="str">
        <f t="shared" si="46"/>
        <v/>
      </c>
      <c r="O749" s="24" t="str">
        <f t="shared" si="47"/>
        <v/>
      </c>
    </row>
    <row r="750" spans="1:15" x14ac:dyDescent="0.45">
      <c r="A750" s="20" t="str">
        <f>Calc!A750</f>
        <v>2024-05-22</v>
      </c>
      <c r="B750" t="str">
        <f>Calc!B750</f>
        <v>NYY</v>
      </c>
      <c r="C750" t="str">
        <f>Calc!C750</f>
        <v>SEA</v>
      </c>
      <c r="D750" s="25"/>
      <c r="E750" s="25"/>
      <c r="F750">
        <f>Calc!M750</f>
        <v>1533.7203518335739</v>
      </c>
      <c r="G750">
        <f>Calc!N750</f>
        <v>1521.2700100017432</v>
      </c>
      <c r="H750" t="str">
        <f>IF(Calc!O750=Games!I750, Games!B750, IF(Calc!P750=Games!I750, Games!C750, ""))</f>
        <v>NYY</v>
      </c>
      <c r="I750" s="21">
        <f>MAX(Calc!O750:P750)</f>
        <v>0.56487114254830439</v>
      </c>
      <c r="J750" s="22">
        <f t="shared" si="44"/>
        <v>-129.81698015995451</v>
      </c>
      <c r="K750" s="23">
        <f t="shared" si="45"/>
        <v>0.77031525365005871</v>
      </c>
      <c r="L750" s="25"/>
      <c r="M750" s="25"/>
      <c r="N750" t="str">
        <f t="shared" si="46"/>
        <v/>
      </c>
      <c r="O750" s="24" t="str">
        <f t="shared" si="47"/>
        <v/>
      </c>
    </row>
    <row r="751" spans="1:15" x14ac:dyDescent="0.45">
      <c r="A751" s="20" t="str">
        <f>Calc!A751</f>
        <v>2024-05-22</v>
      </c>
      <c r="B751" t="str">
        <f>Calc!B751</f>
        <v>TOR</v>
      </c>
      <c r="C751" t="str">
        <f>Calc!C751</f>
        <v>CHW</v>
      </c>
      <c r="D751" s="25"/>
      <c r="E751" s="25"/>
      <c r="F751">
        <f>Calc!M751</f>
        <v>1536.86484917293</v>
      </c>
      <c r="G751">
        <f>Calc!N751</f>
        <v>1425.4820043556863</v>
      </c>
      <c r="H751" t="str">
        <f>IF(Calc!O751=Games!I751, Games!B751, IF(Calc!P751=Games!I751, Games!C751, ""))</f>
        <v>TOR</v>
      </c>
      <c r="I751" s="21">
        <f>MAX(Calc!O751:P751)</f>
        <v>0.65225573194226016</v>
      </c>
      <c r="J751" s="22">
        <f t="shared" si="44"/>
        <v>-187.56764434545875</v>
      </c>
      <c r="K751" s="23">
        <f t="shared" si="45"/>
        <v>0.5331409921415966</v>
      </c>
      <c r="L751" s="25"/>
      <c r="M751" s="25"/>
      <c r="N751" t="str">
        <f t="shared" si="46"/>
        <v/>
      </c>
      <c r="O751" s="24" t="str">
        <f t="shared" si="47"/>
        <v/>
      </c>
    </row>
    <row r="752" spans="1:15" x14ac:dyDescent="0.45">
      <c r="A752" s="20" t="str">
        <f>Calc!A752</f>
        <v>2024-05-22</v>
      </c>
      <c r="B752" t="str">
        <f>Calc!B752</f>
        <v>CHC</v>
      </c>
      <c r="C752" t="str">
        <f>Calc!C752</f>
        <v>ATL</v>
      </c>
      <c r="D752" s="25"/>
      <c r="E752" s="25"/>
      <c r="F752">
        <f>Calc!M752</f>
        <v>1529.9566441509314</v>
      </c>
      <c r="G752">
        <f>Calc!N752</f>
        <v>1588.8399964445969</v>
      </c>
      <c r="H752" t="str">
        <f>IF(Calc!O752=Games!I752, Games!B752, IF(Calc!P752=Games!I752, Games!C752, ""))</f>
        <v>ATL</v>
      </c>
      <c r="I752" s="21">
        <f>MAX(Calc!O752:P752)</f>
        <v>0.56164483577924873</v>
      </c>
      <c r="J752" s="22">
        <f t="shared" si="44"/>
        <v>-128.125520496072</v>
      </c>
      <c r="K752" s="23">
        <f t="shared" si="45"/>
        <v>0.78048463423074055</v>
      </c>
      <c r="L752" s="25"/>
      <c r="M752" s="25"/>
      <c r="N752" t="str">
        <f t="shared" si="46"/>
        <v/>
      </c>
      <c r="O752" s="24" t="str">
        <f t="shared" si="47"/>
        <v/>
      </c>
    </row>
    <row r="753" spans="1:15" x14ac:dyDescent="0.45">
      <c r="A753" s="20" t="str">
        <f>Calc!A753</f>
        <v>2024-05-22</v>
      </c>
      <c r="B753" t="str">
        <f>Calc!B753</f>
        <v>OAK</v>
      </c>
      <c r="C753" t="str">
        <f>Calc!C753</f>
        <v>COL</v>
      </c>
      <c r="D753" s="25"/>
      <c r="E753" s="25"/>
      <c r="F753">
        <f>Calc!M753</f>
        <v>1410.609331202211</v>
      </c>
      <c r="G753">
        <f>Calc!N753</f>
        <v>1405.4006829938121</v>
      </c>
      <c r="H753" t="str">
        <f>IF(Calc!O753=Games!I753, Games!B753, IF(Calc!P753=Games!I753, Games!C753, ""))</f>
        <v>OAK</v>
      </c>
      <c r="I753" s="21">
        <f>MAX(Calc!O753:P753)</f>
        <v>0.51060087587099534</v>
      </c>
      <c r="J753" s="22">
        <f t="shared" si="44"/>
        <v>-104.33220058979957</v>
      </c>
      <c r="K753" s="23">
        <f t="shared" si="45"/>
        <v>0.95847685982554531</v>
      </c>
      <c r="L753" s="25"/>
      <c r="M753" s="25"/>
      <c r="N753" t="str">
        <f t="shared" si="46"/>
        <v/>
      </c>
      <c r="O753" s="24" t="str">
        <f t="shared" si="47"/>
        <v/>
      </c>
    </row>
    <row r="754" spans="1:15" x14ac:dyDescent="0.45">
      <c r="A754" s="20" t="str">
        <f>Calc!A754</f>
        <v>2024-05-22</v>
      </c>
      <c r="B754" t="str">
        <f>Calc!B754</f>
        <v>LAD</v>
      </c>
      <c r="C754" t="str">
        <f>Calc!C754</f>
        <v>ARI</v>
      </c>
      <c r="D754" s="25"/>
      <c r="E754" s="25"/>
      <c r="F754">
        <f>Calc!M754</f>
        <v>1596.6514930600529</v>
      </c>
      <c r="G754">
        <f>Calc!N754</f>
        <v>1515.1384034374826</v>
      </c>
      <c r="H754" t="str">
        <f>IF(Calc!O754=Games!I754, Games!B754, IF(Calc!P754=Games!I754, Games!C754, ""))</f>
        <v>LAD</v>
      </c>
      <c r="I754" s="21">
        <f>MAX(Calc!O754:P754)</f>
        <v>0.63652781038978579</v>
      </c>
      <c r="J754" s="22">
        <f t="shared" si="44"/>
        <v>-175.1242126866419</v>
      </c>
      <c r="K754" s="23">
        <f t="shared" si="45"/>
        <v>0.57102326666235914</v>
      </c>
      <c r="L754" s="25"/>
      <c r="M754" s="25"/>
      <c r="N754" t="str">
        <f t="shared" si="46"/>
        <v/>
      </c>
      <c r="O754" s="24" t="str">
        <f t="shared" si="47"/>
        <v/>
      </c>
    </row>
    <row r="755" spans="1:15" x14ac:dyDescent="0.45">
      <c r="A755" s="20" t="str">
        <f>Calc!A755</f>
        <v>2024-05-23</v>
      </c>
      <c r="B755" t="str">
        <f>Calc!B755</f>
        <v>PIT</v>
      </c>
      <c r="C755" t="str">
        <f>Calc!C755</f>
        <v>SFG</v>
      </c>
      <c r="D755" s="25"/>
      <c r="E755" s="25"/>
      <c r="F755">
        <f>Calc!M755</f>
        <v>1464.4120897083565</v>
      </c>
      <c r="G755">
        <f>Calc!N755</f>
        <v>1491.6063482058917</v>
      </c>
      <c r="H755" t="str">
        <f>IF(Calc!O755=Games!I755, Games!B755, IF(Calc!P755=Games!I755, Games!C755, ""))</f>
        <v>SFG</v>
      </c>
      <c r="I755" s="21">
        <f>MAX(Calc!O755:P755)</f>
        <v>0.51007045163760367</v>
      </c>
      <c r="J755" s="22">
        <f t="shared" si="44"/>
        <v>-104.11097949542518</v>
      </c>
      <c r="K755" s="23">
        <f t="shared" si="45"/>
        <v>0.96051348747894716</v>
      </c>
      <c r="L755" s="25"/>
      <c r="M755" s="25"/>
      <c r="N755" t="str">
        <f t="shared" si="46"/>
        <v/>
      </c>
      <c r="O755" s="24" t="str">
        <f t="shared" si="47"/>
        <v/>
      </c>
    </row>
    <row r="756" spans="1:15" x14ac:dyDescent="0.45">
      <c r="A756" s="20" t="str">
        <f>Calc!A756</f>
        <v>2024-05-23</v>
      </c>
      <c r="B756" t="str">
        <f>Calc!B756</f>
        <v>NYY</v>
      </c>
      <c r="C756" t="str">
        <f>Calc!C756</f>
        <v>SEA</v>
      </c>
      <c r="D756" s="25"/>
      <c r="E756" s="25"/>
      <c r="F756">
        <f>Calc!M756</f>
        <v>1533.7203518335739</v>
      </c>
      <c r="G756">
        <f>Calc!N756</f>
        <v>1521.2700100017432</v>
      </c>
      <c r="H756" t="str">
        <f>IF(Calc!O756=Games!I756, Games!B756, IF(Calc!P756=Games!I756, Games!C756, ""))</f>
        <v>NYY</v>
      </c>
      <c r="I756" s="21">
        <f>MAX(Calc!O756:P756)</f>
        <v>0.56487114254830439</v>
      </c>
      <c r="J756" s="22">
        <f t="shared" si="44"/>
        <v>-129.81698015995451</v>
      </c>
      <c r="K756" s="23">
        <f t="shared" si="45"/>
        <v>0.77031525365005871</v>
      </c>
      <c r="L756" s="25"/>
      <c r="M756" s="25"/>
      <c r="N756" t="str">
        <f t="shared" si="46"/>
        <v/>
      </c>
      <c r="O756" s="24" t="str">
        <f t="shared" si="47"/>
        <v/>
      </c>
    </row>
    <row r="757" spans="1:15" x14ac:dyDescent="0.45">
      <c r="A757" s="20" t="str">
        <f>Calc!A757</f>
        <v>2024-05-23</v>
      </c>
      <c r="B757" t="str">
        <f>Calc!B757</f>
        <v>PHI</v>
      </c>
      <c r="C757" t="str">
        <f>Calc!C757</f>
        <v>TEX</v>
      </c>
      <c r="D757" s="25"/>
      <c r="E757" s="25"/>
      <c r="F757">
        <f>Calc!M757</f>
        <v>1516.0751994709906</v>
      </c>
      <c r="G757">
        <f>Calc!N757</f>
        <v>1534.4506247578865</v>
      </c>
      <c r="H757" t="str">
        <f>IF(Calc!O757=Games!I757, Games!B757, IF(Calc!P757=Games!I757, Games!C757, ""))</f>
        <v>PHI</v>
      </c>
      <c r="I757" s="21">
        <f>MAX(Calc!O757:P757)</f>
        <v>0.51595314796057345</v>
      </c>
      <c r="J757" s="22">
        <f t="shared" si="44"/>
        <v>-106.5915718254786</v>
      </c>
      <c r="K757" s="23">
        <f t="shared" si="45"/>
        <v>0.93816047823864612</v>
      </c>
      <c r="L757" s="25"/>
      <c r="M757" s="25"/>
      <c r="N757" t="str">
        <f t="shared" si="46"/>
        <v/>
      </c>
      <c r="O757" s="24" t="str">
        <f t="shared" si="47"/>
        <v/>
      </c>
    </row>
    <row r="758" spans="1:15" x14ac:dyDescent="0.45">
      <c r="A758" s="20" t="str">
        <f>Calc!A758</f>
        <v>2024-05-23</v>
      </c>
      <c r="B758" t="str">
        <f>Calc!B758</f>
        <v>CIN</v>
      </c>
      <c r="C758" t="str">
        <f>Calc!C758</f>
        <v>SDP</v>
      </c>
      <c r="D758" s="25"/>
      <c r="E758" s="25"/>
      <c r="F758">
        <f>Calc!M758</f>
        <v>1493.1662146218293</v>
      </c>
      <c r="G758">
        <f>Calc!N758</f>
        <v>1514.2912987524817</v>
      </c>
      <c r="H758" t="str">
        <f>IF(Calc!O758=Games!I758, Games!B758, IF(Calc!P758=Games!I758, Games!C758, ""))</f>
        <v>SDP</v>
      </c>
      <c r="I758" s="21">
        <f>MAX(Calc!O758:P758)</f>
        <v>0.53730847503555579</v>
      </c>
      <c r="J758" s="22">
        <f t="shared" si="44"/>
        <v>-116.12671640718848</v>
      </c>
      <c r="K758" s="23">
        <f t="shared" si="45"/>
        <v>0.86112828377372252</v>
      </c>
      <c r="L758" s="25"/>
      <c r="M758" s="25"/>
      <c r="N758" t="str">
        <f t="shared" si="46"/>
        <v/>
      </c>
      <c r="O758" s="24" t="str">
        <f t="shared" si="47"/>
        <v/>
      </c>
    </row>
    <row r="759" spans="1:15" x14ac:dyDescent="0.45">
      <c r="A759" s="20" t="str">
        <f>Calc!A759</f>
        <v>2024-05-23</v>
      </c>
      <c r="B759" t="str">
        <f>Calc!B759</f>
        <v>CHC</v>
      </c>
      <c r="C759" t="str">
        <f>Calc!C759</f>
        <v>ATL</v>
      </c>
      <c r="D759" s="25"/>
      <c r="E759" s="25"/>
      <c r="F759">
        <f>Calc!M759</f>
        <v>1529.9566441509314</v>
      </c>
      <c r="G759">
        <f>Calc!N759</f>
        <v>1588.8399964445969</v>
      </c>
      <c r="H759" t="str">
        <f>IF(Calc!O759=Games!I759, Games!B759, IF(Calc!P759=Games!I759, Games!C759, ""))</f>
        <v>ATL</v>
      </c>
      <c r="I759" s="21">
        <f>MAX(Calc!O759:P759)</f>
        <v>0.56164483577924873</v>
      </c>
      <c r="J759" s="22">
        <f t="shared" si="44"/>
        <v>-128.125520496072</v>
      </c>
      <c r="K759" s="23">
        <f t="shared" si="45"/>
        <v>0.78048463423074055</v>
      </c>
      <c r="L759" s="25"/>
      <c r="M759" s="25"/>
      <c r="N759" t="str">
        <f t="shared" si="46"/>
        <v/>
      </c>
      <c r="O759" s="24" t="str">
        <f t="shared" si="47"/>
        <v/>
      </c>
    </row>
    <row r="760" spans="1:15" x14ac:dyDescent="0.45">
      <c r="A760" s="20" t="str">
        <f>Calc!A760</f>
        <v>2024-05-23</v>
      </c>
      <c r="B760" t="str">
        <f>Calc!B760</f>
        <v>OAK</v>
      </c>
      <c r="C760" t="str">
        <f>Calc!C760</f>
        <v>COL</v>
      </c>
      <c r="D760" s="25"/>
      <c r="E760" s="25"/>
      <c r="F760">
        <f>Calc!M760</f>
        <v>1410.609331202211</v>
      </c>
      <c r="G760">
        <f>Calc!N760</f>
        <v>1405.4006829938121</v>
      </c>
      <c r="H760" t="str">
        <f>IF(Calc!O760=Games!I760, Games!B760, IF(Calc!P760=Games!I760, Games!C760, ""))</f>
        <v>OAK</v>
      </c>
      <c r="I760" s="21">
        <f>MAX(Calc!O760:P760)</f>
        <v>0.51060087587099534</v>
      </c>
      <c r="J760" s="22">
        <f t="shared" si="44"/>
        <v>-104.33220058979957</v>
      </c>
      <c r="K760" s="23">
        <f t="shared" si="45"/>
        <v>0.95847685982554531</v>
      </c>
      <c r="L760" s="25"/>
      <c r="M760" s="25"/>
      <c r="N760" t="str">
        <f t="shared" si="46"/>
        <v/>
      </c>
      <c r="O760" s="24" t="str">
        <f t="shared" si="47"/>
        <v/>
      </c>
    </row>
    <row r="761" spans="1:15" x14ac:dyDescent="0.45">
      <c r="A761" s="20" t="str">
        <f>Calc!A761</f>
        <v>2024-05-23</v>
      </c>
      <c r="B761" t="str">
        <f>Calc!B761</f>
        <v>DET</v>
      </c>
      <c r="C761" t="str">
        <f>Calc!C761</f>
        <v>TOR</v>
      </c>
      <c r="D761" s="25"/>
      <c r="E761" s="25"/>
      <c r="F761">
        <f>Calc!M761</f>
        <v>1481.7589766686021</v>
      </c>
      <c r="G761">
        <f>Calc!N761</f>
        <v>1549.5770225833428</v>
      </c>
      <c r="H761" t="str">
        <f>IF(Calc!O761=Games!I761, Games!B761, IF(Calc!P761=Games!I761, Games!C761, ""))</f>
        <v>TOR</v>
      </c>
      <c r="I761" s="21">
        <f>MAX(Calc!O761:P761)</f>
        <v>0.59254271889935239</v>
      </c>
      <c r="J761" s="22">
        <f t="shared" si="44"/>
        <v>-145.42450126274369</v>
      </c>
      <c r="K761" s="23">
        <f t="shared" si="45"/>
        <v>0.68764203508820287</v>
      </c>
      <c r="L761" s="25"/>
      <c r="M761" s="25"/>
      <c r="N761" t="str">
        <f t="shared" si="46"/>
        <v/>
      </c>
      <c r="O761" s="24" t="str">
        <f t="shared" si="47"/>
        <v/>
      </c>
    </row>
    <row r="762" spans="1:15" x14ac:dyDescent="0.45">
      <c r="A762" s="20" t="str">
        <f>Calc!A762</f>
        <v>2024-05-23</v>
      </c>
      <c r="B762" t="str">
        <f>Calc!B762</f>
        <v>CHW</v>
      </c>
      <c r="C762" t="str">
        <f>Calc!C762</f>
        <v>BAL</v>
      </c>
      <c r="D762" s="25"/>
      <c r="E762" s="25"/>
      <c r="F762">
        <f>Calc!M762</f>
        <v>1426.513159308995</v>
      </c>
      <c r="G762">
        <f>Calc!N762</f>
        <v>1539.0873746407135</v>
      </c>
      <c r="H762" t="str">
        <f>IF(Calc!O762=Games!I762, Games!B762, IF(Calc!P762=Games!I762, Games!C762, ""))</f>
        <v>BAL</v>
      </c>
      <c r="I762" s="21">
        <f>MAX(Calc!O762:P762)</f>
        <v>0.67769298759254504</v>
      </c>
      <c r="J762" s="22">
        <f t="shared" si="44"/>
        <v>-210.26318432557619</v>
      </c>
      <c r="K762" s="23">
        <f t="shared" si="45"/>
        <v>0.47559443333245527</v>
      </c>
      <c r="L762" s="25"/>
      <c r="M762" s="25"/>
      <c r="N762" t="str">
        <f t="shared" si="46"/>
        <v/>
      </c>
      <c r="O762" s="24" t="str">
        <f t="shared" si="47"/>
        <v/>
      </c>
    </row>
    <row r="763" spans="1:15" x14ac:dyDescent="0.45">
      <c r="A763" s="20" t="str">
        <f>Calc!A763</f>
        <v>2024-05-24</v>
      </c>
      <c r="B763" t="str">
        <f>Calc!B763</f>
        <v>DET</v>
      </c>
      <c r="C763" t="str">
        <f>Calc!C763</f>
        <v>TOR</v>
      </c>
      <c r="D763" s="25"/>
      <c r="E763" s="25"/>
      <c r="F763">
        <f>Calc!M763</f>
        <v>1481.7589766686021</v>
      </c>
      <c r="G763">
        <f>Calc!N763</f>
        <v>1549.5770225833428</v>
      </c>
      <c r="H763" t="str">
        <f>IF(Calc!O763=Games!I763, Games!B763, IF(Calc!P763=Games!I763, Games!C763, ""))</f>
        <v>TOR</v>
      </c>
      <c r="I763" s="21">
        <f>MAX(Calc!O763:P763)</f>
        <v>0.59254271889935239</v>
      </c>
      <c r="J763" s="22">
        <f t="shared" si="44"/>
        <v>-145.42450126274369</v>
      </c>
      <c r="K763" s="23">
        <f t="shared" si="45"/>
        <v>0.68764203508820287</v>
      </c>
      <c r="L763" s="25"/>
      <c r="M763" s="25"/>
      <c r="N763" t="str">
        <f t="shared" si="46"/>
        <v/>
      </c>
      <c r="O763" s="24" t="str">
        <f t="shared" si="47"/>
        <v/>
      </c>
    </row>
    <row r="764" spans="1:15" x14ac:dyDescent="0.45">
      <c r="A764" s="20" t="str">
        <f>Calc!A764</f>
        <v>2024-05-24</v>
      </c>
      <c r="B764" t="str">
        <f>Calc!B764</f>
        <v>PIT</v>
      </c>
      <c r="C764" t="str">
        <f>Calc!C764</f>
        <v>ATL</v>
      </c>
      <c r="D764" s="25"/>
      <c r="E764" s="25"/>
      <c r="F764">
        <f>Calc!M764</f>
        <v>1464.4120897083565</v>
      </c>
      <c r="G764">
        <f>Calc!N764</f>
        <v>1588.8399964445969</v>
      </c>
      <c r="H764" t="str">
        <f>IF(Calc!O764=Games!I764, Games!B764, IF(Calc!P764=Games!I764, Games!C764, ""))</f>
        <v>ATL</v>
      </c>
      <c r="I764" s="21">
        <f>MAX(Calc!O764:P764)</f>
        <v>0.64279842130491049</v>
      </c>
      <c r="J764" s="22">
        <f t="shared" si="44"/>
        <v>-179.95396987133952</v>
      </c>
      <c r="K764" s="23">
        <f t="shared" si="45"/>
        <v>0.55569766019330569</v>
      </c>
      <c r="L764" s="25"/>
      <c r="M764" s="25"/>
      <c r="N764" t="str">
        <f t="shared" si="46"/>
        <v/>
      </c>
      <c r="O764" s="24" t="str">
        <f t="shared" si="47"/>
        <v/>
      </c>
    </row>
    <row r="765" spans="1:15" x14ac:dyDescent="0.45">
      <c r="A765" s="20" t="str">
        <f>Calc!A765</f>
        <v>2024-05-24</v>
      </c>
      <c r="B765" t="str">
        <f>Calc!B765</f>
        <v>WAS</v>
      </c>
      <c r="C765" t="str">
        <f>Calc!C765</f>
        <v>SEA</v>
      </c>
      <c r="D765" s="25"/>
      <c r="E765" s="25"/>
      <c r="F765">
        <f>Calc!M765</f>
        <v>1419.5380932200808</v>
      </c>
      <c r="G765">
        <f>Calc!N765</f>
        <v>1521.2700100017432</v>
      </c>
      <c r="H765" t="str">
        <f>IF(Calc!O765=Games!I765, Games!B765, IF(Calc!P765=Games!I765, Games!C765, ""))</f>
        <v>SEA</v>
      </c>
      <c r="I765" s="21">
        <f>MAX(Calc!O765:P765)</f>
        <v>0.66616814249623468</v>
      </c>
      <c r="J765" s="22">
        <f t="shared" si="44"/>
        <v>-199.55199826569009</v>
      </c>
      <c r="K765" s="23">
        <f t="shared" si="45"/>
        <v>0.50112251878759295</v>
      </c>
      <c r="L765" s="25"/>
      <c r="M765" s="25"/>
      <c r="N765" t="str">
        <f t="shared" si="46"/>
        <v/>
      </c>
      <c r="O765" s="24" t="str">
        <f t="shared" si="47"/>
        <v/>
      </c>
    </row>
    <row r="766" spans="1:15" x14ac:dyDescent="0.45">
      <c r="A766" s="20" t="str">
        <f>Calc!A766</f>
        <v>2024-05-24</v>
      </c>
      <c r="B766" t="str">
        <f>Calc!B766</f>
        <v>TBR</v>
      </c>
      <c r="C766" t="str">
        <f>Calc!C766</f>
        <v>KCR</v>
      </c>
      <c r="D766" s="25"/>
      <c r="E766" s="25"/>
      <c r="F766">
        <f>Calc!M766</f>
        <v>1528.0229512954211</v>
      </c>
      <c r="G766">
        <f>Calc!N766</f>
        <v>1465.2610239810729</v>
      </c>
      <c r="H766" t="str">
        <f>IF(Calc!O766=Games!I766, Games!B766, IF(Calc!P766=Games!I766, Games!C766, ""))</f>
        <v>TBR</v>
      </c>
      <c r="I766" s="21">
        <f>MAX(Calc!O766:P766)</f>
        <v>0.65151403321949319</v>
      </c>
      <c r="J766" s="22">
        <f t="shared" si="44"/>
        <v>-186.9556008922012</v>
      </c>
      <c r="K766" s="23">
        <f t="shared" si="45"/>
        <v>0.53488635549175179</v>
      </c>
      <c r="L766" s="25"/>
      <c r="M766" s="25"/>
      <c r="N766" t="str">
        <f t="shared" si="46"/>
        <v/>
      </c>
      <c r="O766" s="24" t="str">
        <f t="shared" si="47"/>
        <v/>
      </c>
    </row>
    <row r="767" spans="1:15" x14ac:dyDescent="0.45">
      <c r="A767" s="20" t="str">
        <f>Calc!A767</f>
        <v>2024-05-24</v>
      </c>
      <c r="B767" t="str">
        <f>Calc!B767</f>
        <v>CIN</v>
      </c>
      <c r="C767" t="str">
        <f>Calc!C767</f>
        <v>LAD</v>
      </c>
      <c r="D767" s="25"/>
      <c r="E767" s="25"/>
      <c r="F767">
        <f>Calc!M767</f>
        <v>1493.1662146218293</v>
      </c>
      <c r="G767">
        <f>Calc!N767</f>
        <v>1587.2549754385982</v>
      </c>
      <c r="H767" t="str">
        <f>IF(Calc!O767=Games!I767, Games!B767, IF(Calc!P767=Games!I767, Games!C767, ""))</f>
        <v>LAD</v>
      </c>
      <c r="I767" s="21">
        <f>MAX(Calc!O767:P767)</f>
        <v>0.63913327339728665</v>
      </c>
      <c r="J767" s="22">
        <f t="shared" si="44"/>
        <v>-177.11061349829669</v>
      </c>
      <c r="K767" s="23">
        <f t="shared" si="45"/>
        <v>0.56461890128883618</v>
      </c>
      <c r="L767" s="25"/>
      <c r="M767" s="25"/>
      <c r="N767" t="str">
        <f t="shared" si="46"/>
        <v/>
      </c>
      <c r="O767" s="24" t="str">
        <f t="shared" si="47"/>
        <v/>
      </c>
    </row>
    <row r="768" spans="1:15" x14ac:dyDescent="0.45">
      <c r="A768" s="20" t="str">
        <f>Calc!A768</f>
        <v>2024-05-24</v>
      </c>
      <c r="B768" t="str">
        <f>Calc!B768</f>
        <v>NYM</v>
      </c>
      <c r="C768" t="str">
        <f>Calc!C768</f>
        <v>SFG</v>
      </c>
      <c r="D768" s="25"/>
      <c r="E768" s="25"/>
      <c r="F768">
        <f>Calc!M768</f>
        <v>1483.2891783762693</v>
      </c>
      <c r="G768">
        <f>Calc!N768</f>
        <v>1491.6063482058917</v>
      </c>
      <c r="H768" t="str">
        <f>IF(Calc!O768=Games!I768, Games!B768, IF(Calc!P768=Games!I768, Games!C768, ""))</f>
        <v>NYM</v>
      </c>
      <c r="I768" s="21">
        <f>MAX(Calc!O768:P768)</f>
        <v>0.53916927997324338</v>
      </c>
      <c r="J768" s="22">
        <f t="shared" si="44"/>
        <v>-116.99942224813881</v>
      </c>
      <c r="K768" s="23">
        <f t="shared" si="45"/>
        <v>0.85470507527733341</v>
      </c>
      <c r="L768" s="25"/>
      <c r="M768" s="25"/>
      <c r="N768" t="str">
        <f t="shared" si="46"/>
        <v/>
      </c>
      <c r="O768" s="24" t="str">
        <f t="shared" si="47"/>
        <v/>
      </c>
    </row>
    <row r="769" spans="1:15" x14ac:dyDescent="0.45">
      <c r="A769" s="20" t="str">
        <f>Calc!A769</f>
        <v>2024-05-24</v>
      </c>
      <c r="B769" t="str">
        <f>Calc!B769</f>
        <v>BOS</v>
      </c>
      <c r="C769" t="str">
        <f>Calc!C769</f>
        <v>MIL</v>
      </c>
      <c r="D769" s="25"/>
      <c r="E769" s="25"/>
      <c r="F769">
        <f>Calc!M769</f>
        <v>1500.26839934439</v>
      </c>
      <c r="G769">
        <f>Calc!N769</f>
        <v>1527.5334034496079</v>
      </c>
      <c r="H769" t="str">
        <f>IF(Calc!O769=Games!I769, Games!B769, IF(Calc!P769=Games!I769, Games!C769, ""))</f>
        <v>MIL</v>
      </c>
      <c r="I769" s="21">
        <f>MAX(Calc!O769:P769)</f>
        <v>0.51351612154802417</v>
      </c>
      <c r="J769" s="22">
        <f t="shared" si="44"/>
        <v>-105.55665753653888</v>
      </c>
      <c r="K769" s="23">
        <f t="shared" si="45"/>
        <v>0.94735853080024413</v>
      </c>
      <c r="L769" s="25"/>
      <c r="M769" s="25"/>
      <c r="N769" t="str">
        <f t="shared" si="46"/>
        <v/>
      </c>
      <c r="O769" s="24" t="str">
        <f t="shared" si="47"/>
        <v/>
      </c>
    </row>
    <row r="770" spans="1:15" x14ac:dyDescent="0.45">
      <c r="A770" s="20" t="str">
        <f>Calc!A770</f>
        <v>2024-05-24</v>
      </c>
      <c r="B770" t="str">
        <f>Calc!B770</f>
        <v>CHW</v>
      </c>
      <c r="C770" t="str">
        <f>Calc!C770</f>
        <v>BAL</v>
      </c>
      <c r="D770" s="25"/>
      <c r="E770" s="25"/>
      <c r="F770">
        <f>Calc!M770</f>
        <v>1426.513159308995</v>
      </c>
      <c r="G770">
        <f>Calc!N770</f>
        <v>1539.0873746407135</v>
      </c>
      <c r="H770" t="str">
        <f>IF(Calc!O770=Games!I770, Games!B770, IF(Calc!P770=Games!I770, Games!C770, ""))</f>
        <v>BAL</v>
      </c>
      <c r="I770" s="21">
        <f>MAX(Calc!O770:P770)</f>
        <v>0.67769298759254504</v>
      </c>
      <c r="J770" s="22">
        <f t="shared" si="44"/>
        <v>-210.26318432557619</v>
      </c>
      <c r="K770" s="23">
        <f t="shared" si="45"/>
        <v>0.47559443333245527</v>
      </c>
      <c r="L770" s="25"/>
      <c r="M770" s="25"/>
      <c r="N770" t="str">
        <f t="shared" si="46"/>
        <v/>
      </c>
      <c r="O770" s="24" t="str">
        <f t="shared" si="47"/>
        <v/>
      </c>
    </row>
    <row r="771" spans="1:15" x14ac:dyDescent="0.45">
      <c r="A771" s="20" t="str">
        <f>Calc!A771</f>
        <v>2024-05-24</v>
      </c>
      <c r="B771" t="str">
        <f>Calc!B771</f>
        <v>MIN</v>
      </c>
      <c r="C771" t="str">
        <f>Calc!C771</f>
        <v>TEX</v>
      </c>
      <c r="D771" s="25"/>
      <c r="E771" s="25"/>
      <c r="F771">
        <f>Calc!M771</f>
        <v>1529.2726034226744</v>
      </c>
      <c r="G771">
        <f>Calc!N771</f>
        <v>1534.4506247578865</v>
      </c>
      <c r="H771" t="str">
        <f>IF(Calc!O771=Games!I771, Games!B771, IF(Calc!P771=Games!I771, Games!C771, ""))</f>
        <v>MIN</v>
      </c>
      <c r="I771" s="21">
        <f>MAX(Calc!O771:P771)</f>
        <v>0.55618514359457383</v>
      </c>
      <c r="J771" s="22">
        <f t="shared" ref="J771:J834" si="48">IF(I771&lt;0.5, "",-1*((I771*100)/(1-((I771*100)/100))))</f>
        <v>-125.31918108809253</v>
      </c>
      <c r="K771" s="23">
        <f t="shared" ref="K771:K834" si="49">IF(J771&gt;0, "",1/(J771/-100))</f>
        <v>0.7979624438313675</v>
      </c>
      <c r="L771" s="25"/>
      <c r="M771" s="25"/>
      <c r="N771" t="str">
        <f t="shared" ref="N771:N834" si="50">IF(L771&gt;M771, B771, IF(M771&gt;L771, C771, ""))</f>
        <v/>
      </c>
      <c r="O771" s="24" t="str">
        <f t="shared" ref="O771:O834" si="51">IF(ISBLANK(L771), "", IF(H771=N771, "W", "L"))</f>
        <v/>
      </c>
    </row>
    <row r="772" spans="1:15" x14ac:dyDescent="0.45">
      <c r="A772" s="20" t="str">
        <f>Calc!A772</f>
        <v>2024-05-24</v>
      </c>
      <c r="B772" t="str">
        <f>Calc!B772</f>
        <v>STL</v>
      </c>
      <c r="C772" t="str">
        <f>Calc!C772</f>
        <v>CHC</v>
      </c>
      <c r="D772" s="25"/>
      <c r="E772" s="25"/>
      <c r="F772">
        <f>Calc!M772</f>
        <v>1510.540426333587</v>
      </c>
      <c r="G772">
        <f>Calc!N772</f>
        <v>1510.9500841970262</v>
      </c>
      <c r="H772" t="str">
        <f>IF(Calc!O772=Games!I772, Games!B772, IF(Calc!P772=Games!I772, Games!C772, ""))</f>
        <v>STL</v>
      </c>
      <c r="I772" s="21">
        <f>MAX(Calc!O772:P772)</f>
        <v>0.53599582107087473</v>
      </c>
      <c r="J772" s="22">
        <f t="shared" si="48"/>
        <v>-115.51530038110839</v>
      </c>
      <c r="K772" s="23">
        <f t="shared" si="49"/>
        <v>0.8656861876312465</v>
      </c>
      <c r="L772" s="25"/>
      <c r="M772" s="25"/>
      <c r="N772" t="str">
        <f t="shared" si="50"/>
        <v/>
      </c>
      <c r="O772" s="24" t="str">
        <f t="shared" si="51"/>
        <v/>
      </c>
    </row>
    <row r="773" spans="1:15" x14ac:dyDescent="0.45">
      <c r="A773" s="20" t="str">
        <f>Calc!A773</f>
        <v>2024-05-24</v>
      </c>
      <c r="B773" t="str">
        <f>Calc!B773</f>
        <v>COL</v>
      </c>
      <c r="C773" t="str">
        <f>Calc!C773</f>
        <v>PHI</v>
      </c>
      <c r="D773" s="25"/>
      <c r="E773" s="25"/>
      <c r="F773">
        <f>Calc!M773</f>
        <v>1423.0710497477428</v>
      </c>
      <c r="G773">
        <f>Calc!N773</f>
        <v>1539.4111659163295</v>
      </c>
      <c r="H773" t="str">
        <f>IF(Calc!O773=Games!I773, Games!B773, IF(Calc!P773=Games!I773, Games!C773, ""))</f>
        <v>PHI</v>
      </c>
      <c r="I773" s="21">
        <f>MAX(Calc!O773:P773)</f>
        <v>0.54726444175266387</v>
      </c>
      <c r="J773" s="22">
        <f t="shared" si="48"/>
        <v>-120.87949174376209</v>
      </c>
      <c r="K773" s="23">
        <f t="shared" si="49"/>
        <v>0.82727018915646988</v>
      </c>
      <c r="L773" s="25"/>
      <c r="M773" s="25"/>
      <c r="N773" t="str">
        <f t="shared" si="50"/>
        <v/>
      </c>
      <c r="O773" s="24" t="str">
        <f t="shared" si="51"/>
        <v/>
      </c>
    </row>
    <row r="774" spans="1:15" x14ac:dyDescent="0.45">
      <c r="A774" s="20" t="str">
        <f>Calc!A774</f>
        <v>2024-05-24</v>
      </c>
      <c r="B774" t="str">
        <f>Calc!B774</f>
        <v>LAA</v>
      </c>
      <c r="C774" t="str">
        <f>Calc!C774</f>
        <v>CLE</v>
      </c>
      <c r="D774" s="25"/>
      <c r="E774" s="25"/>
      <c r="F774">
        <f>Calc!M774</f>
        <v>1469.5882041455925</v>
      </c>
      <c r="G774">
        <f>Calc!N774</f>
        <v>1521.3210808926906</v>
      </c>
      <c r="H774" t="str">
        <f>IF(Calc!O774=Games!I774, Games!B774, IF(Calc!P774=Games!I774, Games!C774, ""))</f>
        <v>CLE</v>
      </c>
      <c r="I774" s="21">
        <f>MAX(Calc!O774:P774)</f>
        <v>0.53965764843138919</v>
      </c>
      <c r="J774" s="22">
        <f t="shared" si="48"/>
        <v>-117.22963281403776</v>
      </c>
      <c r="K774" s="23">
        <f t="shared" si="49"/>
        <v>0.85302664181018761</v>
      </c>
      <c r="L774" s="25"/>
      <c r="M774" s="25"/>
      <c r="N774" t="str">
        <f t="shared" si="50"/>
        <v/>
      </c>
      <c r="O774" s="24" t="str">
        <f t="shared" si="51"/>
        <v/>
      </c>
    </row>
    <row r="775" spans="1:15" x14ac:dyDescent="0.45">
      <c r="A775" s="20" t="str">
        <f>Calc!A775</f>
        <v>2024-05-24</v>
      </c>
      <c r="B775" t="str">
        <f>Calc!B775</f>
        <v>OAK</v>
      </c>
      <c r="C775" t="str">
        <f>Calc!C775</f>
        <v>HOU</v>
      </c>
      <c r="D775" s="25"/>
      <c r="E775" s="25"/>
      <c r="F775">
        <f>Calc!M775</f>
        <v>1410.609331202211</v>
      </c>
      <c r="G775">
        <f>Calc!N775</f>
        <v>1554.1885466658973</v>
      </c>
      <c r="H775" t="str">
        <f>IF(Calc!O775=Games!I775, Games!B775, IF(Calc!P775=Games!I775, Games!C775, ""))</f>
        <v>HOU</v>
      </c>
      <c r="I775" s="21">
        <f>MAX(Calc!O775:P775)</f>
        <v>0.69251055417633578</v>
      </c>
      <c r="J775" s="22">
        <f t="shared" si="48"/>
        <v>-225.2144142122749</v>
      </c>
      <c r="K775" s="23">
        <f t="shared" si="49"/>
        <v>0.4440213134215531</v>
      </c>
      <c r="L775" s="25"/>
      <c r="M775" s="25"/>
      <c r="N775" t="str">
        <f t="shared" si="50"/>
        <v/>
      </c>
      <c r="O775" s="24" t="str">
        <f t="shared" si="51"/>
        <v/>
      </c>
    </row>
    <row r="776" spans="1:15" x14ac:dyDescent="0.45">
      <c r="A776" s="20" t="str">
        <f>Calc!A776</f>
        <v>2024-05-24</v>
      </c>
      <c r="B776" t="str">
        <f>Calc!B776</f>
        <v>ARI</v>
      </c>
      <c r="C776" t="str">
        <f>Calc!C776</f>
        <v>MIA</v>
      </c>
      <c r="D776" s="25"/>
      <c r="E776" s="25"/>
      <c r="F776">
        <f>Calc!M776</f>
        <v>1516.9891876380354</v>
      </c>
      <c r="G776">
        <f>Calc!N776</f>
        <v>1484.370768699393</v>
      </c>
      <c r="H776" t="str">
        <f>IF(Calc!O776=Games!I776, Games!B776, IF(Calc!P776=Games!I776, Games!C776, ""))</f>
        <v>ARI</v>
      </c>
      <c r="I776" s="21">
        <f>MAX(Calc!O776:P776)</f>
        <v>0.57212070248719404</v>
      </c>
      <c r="J776" s="22">
        <f t="shared" si="48"/>
        <v>-133.71076979251868</v>
      </c>
      <c r="K776" s="23">
        <f t="shared" si="49"/>
        <v>0.7478829129109924</v>
      </c>
      <c r="L776" s="25"/>
      <c r="M776" s="25"/>
      <c r="N776" t="str">
        <f t="shared" si="50"/>
        <v/>
      </c>
      <c r="O776" s="24" t="str">
        <f t="shared" si="51"/>
        <v/>
      </c>
    </row>
    <row r="777" spans="1:15" x14ac:dyDescent="0.45">
      <c r="A777" s="20" t="str">
        <f>Calc!A777</f>
        <v>2024-05-24</v>
      </c>
      <c r="B777" t="str">
        <f>Calc!B777</f>
        <v>SDP</v>
      </c>
      <c r="C777" t="str">
        <f>Calc!C777</f>
        <v>NYY</v>
      </c>
      <c r="D777" s="25"/>
      <c r="E777" s="25"/>
      <c r="F777">
        <f>Calc!M777</f>
        <v>1502.9671207118124</v>
      </c>
      <c r="G777">
        <f>Calc!N777</f>
        <v>1562.9327852564061</v>
      </c>
      <c r="H777" t="str">
        <f>IF(Calc!O777=Games!I777, Games!B777, IF(Calc!P777=Games!I777, Games!C777, ""))</f>
        <v>NYY</v>
      </c>
      <c r="I777" s="21">
        <f>MAX(Calc!O777:P777)</f>
        <v>0.57083082695992993</v>
      </c>
      <c r="J777" s="22">
        <f t="shared" si="48"/>
        <v>-133.00834794735673</v>
      </c>
      <c r="K777" s="23">
        <f t="shared" si="49"/>
        <v>0.75183250933677437</v>
      </c>
      <c r="L777" s="25"/>
      <c r="M777" s="25"/>
      <c r="N777" t="str">
        <f t="shared" si="50"/>
        <v/>
      </c>
      <c r="O777" s="24" t="str">
        <f t="shared" si="51"/>
        <v/>
      </c>
    </row>
    <row r="778" spans="1:15" x14ac:dyDescent="0.45">
      <c r="A778" s="20" t="str">
        <f>Calc!A778</f>
        <v>2024-05-25</v>
      </c>
      <c r="B778" t="str">
        <f>Calc!B778</f>
        <v>DET</v>
      </c>
      <c r="C778" t="str">
        <f>Calc!C778</f>
        <v>TOR</v>
      </c>
      <c r="D778" s="25"/>
      <c r="E778" s="25"/>
      <c r="F778">
        <f>Calc!M778</f>
        <v>1481.7589766686021</v>
      </c>
      <c r="G778">
        <f>Calc!N778</f>
        <v>1549.5770225833428</v>
      </c>
      <c r="H778" t="str">
        <f>IF(Calc!O778=Games!I778, Games!B778, IF(Calc!P778=Games!I778, Games!C778, ""))</f>
        <v>TOR</v>
      </c>
      <c r="I778" s="21">
        <f>MAX(Calc!O778:P778)</f>
        <v>0.59254271889935239</v>
      </c>
      <c r="J778" s="22">
        <f t="shared" si="48"/>
        <v>-145.42450126274369</v>
      </c>
      <c r="K778" s="23">
        <f t="shared" si="49"/>
        <v>0.68764203508820287</v>
      </c>
      <c r="L778" s="25"/>
      <c r="M778" s="25"/>
      <c r="N778" t="str">
        <f t="shared" si="50"/>
        <v/>
      </c>
      <c r="O778" s="24" t="str">
        <f t="shared" si="51"/>
        <v/>
      </c>
    </row>
    <row r="779" spans="1:15" x14ac:dyDescent="0.45">
      <c r="A779" s="20" t="str">
        <f>Calc!A779</f>
        <v>2024-05-25</v>
      </c>
      <c r="B779" t="str">
        <f>Calc!B779</f>
        <v>NYM</v>
      </c>
      <c r="C779" t="str">
        <f>Calc!C779</f>
        <v>SFG</v>
      </c>
      <c r="D779" s="25"/>
      <c r="E779" s="25"/>
      <c r="F779">
        <f>Calc!M779</f>
        <v>1483.2891783762693</v>
      </c>
      <c r="G779">
        <f>Calc!N779</f>
        <v>1491.6063482058917</v>
      </c>
      <c r="H779" t="str">
        <f>IF(Calc!O779=Games!I779, Games!B779, IF(Calc!P779=Games!I779, Games!C779, ""))</f>
        <v>NYM</v>
      </c>
      <c r="I779" s="21">
        <f>MAX(Calc!O779:P779)</f>
        <v>0.53916927997324338</v>
      </c>
      <c r="J779" s="22">
        <f t="shared" si="48"/>
        <v>-116.99942224813881</v>
      </c>
      <c r="K779" s="23">
        <f t="shared" si="49"/>
        <v>0.85470507527733341</v>
      </c>
      <c r="L779" s="25"/>
      <c r="M779" s="25"/>
      <c r="N779" t="str">
        <f t="shared" si="50"/>
        <v/>
      </c>
      <c r="O779" s="24" t="str">
        <f t="shared" si="51"/>
        <v/>
      </c>
    </row>
    <row r="780" spans="1:15" x14ac:dyDescent="0.45">
      <c r="A780" s="20" t="str">
        <f>Calc!A780</f>
        <v>2024-05-25</v>
      </c>
      <c r="B780" t="str">
        <f>Calc!B780</f>
        <v>MIN</v>
      </c>
      <c r="C780" t="str">
        <f>Calc!C780</f>
        <v>TEX</v>
      </c>
      <c r="D780" s="25"/>
      <c r="E780" s="25"/>
      <c r="F780">
        <f>Calc!M780</f>
        <v>1529.2726034226744</v>
      </c>
      <c r="G780">
        <f>Calc!N780</f>
        <v>1534.4506247578865</v>
      </c>
      <c r="H780" t="str">
        <f>IF(Calc!O780=Games!I780, Games!B780, IF(Calc!P780=Games!I780, Games!C780, ""))</f>
        <v>MIN</v>
      </c>
      <c r="I780" s="21">
        <f>MAX(Calc!O780:P780)</f>
        <v>0.55618514359457383</v>
      </c>
      <c r="J780" s="22">
        <f t="shared" si="48"/>
        <v>-125.31918108809253</v>
      </c>
      <c r="K780" s="23">
        <f t="shared" si="49"/>
        <v>0.7979624438313675</v>
      </c>
      <c r="L780" s="25"/>
      <c r="M780" s="25"/>
      <c r="N780" t="str">
        <f t="shared" si="50"/>
        <v/>
      </c>
      <c r="O780" s="24" t="str">
        <f t="shared" si="51"/>
        <v/>
      </c>
    </row>
    <row r="781" spans="1:15" x14ac:dyDescent="0.45">
      <c r="A781" s="20" t="str">
        <f>Calc!A781</f>
        <v>2024-05-25</v>
      </c>
      <c r="B781" t="str">
        <f>Calc!B781</f>
        <v>CHW</v>
      </c>
      <c r="C781" t="str">
        <f>Calc!C781</f>
        <v>BAL</v>
      </c>
      <c r="D781" s="25"/>
      <c r="E781" s="25"/>
      <c r="F781">
        <f>Calc!M781</f>
        <v>1426.513159308995</v>
      </c>
      <c r="G781">
        <f>Calc!N781</f>
        <v>1539.0873746407135</v>
      </c>
      <c r="H781" t="str">
        <f>IF(Calc!O781=Games!I781, Games!B781, IF(Calc!P781=Games!I781, Games!C781, ""))</f>
        <v>BAL</v>
      </c>
      <c r="I781" s="21">
        <f>MAX(Calc!O781:P781)</f>
        <v>0.67769298759254504</v>
      </c>
      <c r="J781" s="22">
        <f t="shared" si="48"/>
        <v>-210.26318432557619</v>
      </c>
      <c r="K781" s="23">
        <f t="shared" si="49"/>
        <v>0.47559443333245527</v>
      </c>
      <c r="L781" s="25"/>
      <c r="M781" s="25"/>
      <c r="N781" t="str">
        <f t="shared" si="50"/>
        <v/>
      </c>
      <c r="O781" s="24" t="str">
        <f t="shared" si="51"/>
        <v/>
      </c>
    </row>
    <row r="782" spans="1:15" x14ac:dyDescent="0.45">
      <c r="A782" s="20" t="str">
        <f>Calc!A782</f>
        <v>2024-05-25</v>
      </c>
      <c r="B782" t="str">
        <f>Calc!B782</f>
        <v>WAS</v>
      </c>
      <c r="C782" t="str">
        <f>Calc!C782</f>
        <v>SEA</v>
      </c>
      <c r="D782" s="25"/>
      <c r="E782" s="25"/>
      <c r="F782">
        <f>Calc!M782</f>
        <v>1419.5380932200808</v>
      </c>
      <c r="G782">
        <f>Calc!N782</f>
        <v>1521.2700100017432</v>
      </c>
      <c r="H782" t="str">
        <f>IF(Calc!O782=Games!I782, Games!B782, IF(Calc!P782=Games!I782, Games!C782, ""))</f>
        <v>SEA</v>
      </c>
      <c r="I782" s="21">
        <f>MAX(Calc!O782:P782)</f>
        <v>0.66616814249623468</v>
      </c>
      <c r="J782" s="22">
        <f t="shared" si="48"/>
        <v>-199.55199826569009</v>
      </c>
      <c r="K782" s="23">
        <f t="shared" si="49"/>
        <v>0.50112251878759295</v>
      </c>
      <c r="L782" s="25"/>
      <c r="M782" s="25"/>
      <c r="N782" t="str">
        <f t="shared" si="50"/>
        <v/>
      </c>
      <c r="O782" s="24" t="str">
        <f t="shared" si="51"/>
        <v/>
      </c>
    </row>
    <row r="783" spans="1:15" x14ac:dyDescent="0.45">
      <c r="A783" s="20" t="str">
        <f>Calc!A783</f>
        <v>2024-05-25</v>
      </c>
      <c r="B783" t="str">
        <f>Calc!B783</f>
        <v>PIT</v>
      </c>
      <c r="C783" t="str">
        <f>Calc!C783</f>
        <v>ATL</v>
      </c>
      <c r="D783" s="25"/>
      <c r="E783" s="25"/>
      <c r="F783">
        <f>Calc!M783</f>
        <v>1464.4120897083565</v>
      </c>
      <c r="G783">
        <f>Calc!N783</f>
        <v>1588.8399964445969</v>
      </c>
      <c r="H783" t="str">
        <f>IF(Calc!O783=Games!I783, Games!B783, IF(Calc!P783=Games!I783, Games!C783, ""))</f>
        <v>ATL</v>
      </c>
      <c r="I783" s="21">
        <f>MAX(Calc!O783:P783)</f>
        <v>0.64279842130491049</v>
      </c>
      <c r="J783" s="22">
        <f t="shared" si="48"/>
        <v>-179.95396987133952</v>
      </c>
      <c r="K783" s="23">
        <f t="shared" si="49"/>
        <v>0.55569766019330569</v>
      </c>
      <c r="L783" s="25"/>
      <c r="M783" s="25"/>
      <c r="N783" t="str">
        <f t="shared" si="50"/>
        <v/>
      </c>
      <c r="O783" s="24" t="str">
        <f t="shared" si="51"/>
        <v/>
      </c>
    </row>
    <row r="784" spans="1:15" x14ac:dyDescent="0.45">
      <c r="A784" s="20" t="str">
        <f>Calc!A784</f>
        <v>2024-05-25</v>
      </c>
      <c r="B784" t="str">
        <f>Calc!B784</f>
        <v>OAK</v>
      </c>
      <c r="C784" t="str">
        <f>Calc!C784</f>
        <v>HOU</v>
      </c>
      <c r="D784" s="25"/>
      <c r="E784" s="25"/>
      <c r="F784">
        <f>Calc!M784</f>
        <v>1410.609331202211</v>
      </c>
      <c r="G784">
        <f>Calc!N784</f>
        <v>1554.1885466658973</v>
      </c>
      <c r="H784" t="str">
        <f>IF(Calc!O784=Games!I784, Games!B784, IF(Calc!P784=Games!I784, Games!C784, ""))</f>
        <v>HOU</v>
      </c>
      <c r="I784" s="21">
        <f>MAX(Calc!O784:P784)</f>
        <v>0.69251055417633578</v>
      </c>
      <c r="J784" s="22">
        <f t="shared" si="48"/>
        <v>-225.2144142122749</v>
      </c>
      <c r="K784" s="23">
        <f t="shared" si="49"/>
        <v>0.4440213134215531</v>
      </c>
      <c r="L784" s="25"/>
      <c r="M784" s="25"/>
      <c r="N784" t="str">
        <f t="shared" si="50"/>
        <v/>
      </c>
      <c r="O784" s="24" t="str">
        <f t="shared" si="51"/>
        <v/>
      </c>
    </row>
    <row r="785" spans="1:15" x14ac:dyDescent="0.45">
      <c r="A785" s="20" t="str">
        <f>Calc!A785</f>
        <v>2024-05-25</v>
      </c>
      <c r="B785" t="str">
        <f>Calc!B785</f>
        <v>TBR</v>
      </c>
      <c r="C785" t="str">
        <f>Calc!C785</f>
        <v>KCR</v>
      </c>
      <c r="D785" s="25"/>
      <c r="E785" s="25"/>
      <c r="F785">
        <f>Calc!M785</f>
        <v>1528.0229512954211</v>
      </c>
      <c r="G785">
        <f>Calc!N785</f>
        <v>1465.2610239810729</v>
      </c>
      <c r="H785" t="str">
        <f>IF(Calc!O785=Games!I785, Games!B785, IF(Calc!P785=Games!I785, Games!C785, ""))</f>
        <v>TBR</v>
      </c>
      <c r="I785" s="21">
        <f>MAX(Calc!O785:P785)</f>
        <v>0.65151403321949319</v>
      </c>
      <c r="J785" s="22">
        <f t="shared" si="48"/>
        <v>-186.9556008922012</v>
      </c>
      <c r="K785" s="23">
        <f t="shared" si="49"/>
        <v>0.53488635549175179</v>
      </c>
      <c r="L785" s="25"/>
      <c r="M785" s="25"/>
      <c r="N785" t="str">
        <f t="shared" si="50"/>
        <v/>
      </c>
      <c r="O785" s="24" t="str">
        <f t="shared" si="51"/>
        <v/>
      </c>
    </row>
    <row r="786" spans="1:15" x14ac:dyDescent="0.45">
      <c r="A786" s="20" t="str">
        <f>Calc!A786</f>
        <v>2024-05-25</v>
      </c>
      <c r="B786" t="str">
        <f>Calc!B786</f>
        <v>BOS</v>
      </c>
      <c r="C786" t="str">
        <f>Calc!C786</f>
        <v>MIL</v>
      </c>
      <c r="D786" s="25"/>
      <c r="E786" s="25"/>
      <c r="F786">
        <f>Calc!M786</f>
        <v>1500.26839934439</v>
      </c>
      <c r="G786">
        <f>Calc!N786</f>
        <v>1527.5334034496079</v>
      </c>
      <c r="H786" t="str">
        <f>IF(Calc!O786=Games!I786, Games!B786, IF(Calc!P786=Games!I786, Games!C786, ""))</f>
        <v>MIL</v>
      </c>
      <c r="I786" s="21">
        <f>MAX(Calc!O786:P786)</f>
        <v>0.51351612154802417</v>
      </c>
      <c r="J786" s="22">
        <f t="shared" si="48"/>
        <v>-105.55665753653888</v>
      </c>
      <c r="K786" s="23">
        <f t="shared" si="49"/>
        <v>0.94735853080024413</v>
      </c>
      <c r="L786" s="25"/>
      <c r="M786" s="25"/>
      <c r="N786" t="str">
        <f t="shared" si="50"/>
        <v/>
      </c>
      <c r="O786" s="24" t="str">
        <f t="shared" si="51"/>
        <v/>
      </c>
    </row>
    <row r="787" spans="1:15" x14ac:dyDescent="0.45">
      <c r="A787" s="20" t="str">
        <f>Calc!A787</f>
        <v>2024-05-25</v>
      </c>
      <c r="B787" t="str">
        <f>Calc!B787</f>
        <v>CIN</v>
      </c>
      <c r="C787" t="str">
        <f>Calc!C787</f>
        <v>LAD</v>
      </c>
      <c r="D787" s="25"/>
      <c r="E787" s="25"/>
      <c r="F787">
        <f>Calc!M787</f>
        <v>1493.1662146218293</v>
      </c>
      <c r="G787">
        <f>Calc!N787</f>
        <v>1587.2549754385982</v>
      </c>
      <c r="H787" t="str">
        <f>IF(Calc!O787=Games!I787, Games!B787, IF(Calc!P787=Games!I787, Games!C787, ""))</f>
        <v>LAD</v>
      </c>
      <c r="I787" s="21">
        <f>MAX(Calc!O787:P787)</f>
        <v>0.63913327339728665</v>
      </c>
      <c r="J787" s="22">
        <f t="shared" si="48"/>
        <v>-177.11061349829669</v>
      </c>
      <c r="K787" s="23">
        <f t="shared" si="49"/>
        <v>0.56461890128883618</v>
      </c>
      <c r="L787" s="25"/>
      <c r="M787" s="25"/>
      <c r="N787" t="str">
        <f t="shared" si="50"/>
        <v/>
      </c>
      <c r="O787" s="24" t="str">
        <f t="shared" si="51"/>
        <v/>
      </c>
    </row>
    <row r="788" spans="1:15" x14ac:dyDescent="0.45">
      <c r="A788" s="20" t="str">
        <f>Calc!A788</f>
        <v>2024-05-25</v>
      </c>
      <c r="B788" t="str">
        <f>Calc!B788</f>
        <v>STL</v>
      </c>
      <c r="C788" t="str">
        <f>Calc!C788</f>
        <v>CHC</v>
      </c>
      <c r="D788" s="25"/>
      <c r="E788" s="25"/>
      <c r="F788">
        <f>Calc!M788</f>
        <v>1510.540426333587</v>
      </c>
      <c r="G788">
        <f>Calc!N788</f>
        <v>1510.9500841970262</v>
      </c>
      <c r="H788" t="str">
        <f>IF(Calc!O788=Games!I788, Games!B788, IF(Calc!P788=Games!I788, Games!C788, ""))</f>
        <v>STL</v>
      </c>
      <c r="I788" s="21">
        <f>MAX(Calc!O788:P788)</f>
        <v>0.53599582107087473</v>
      </c>
      <c r="J788" s="22">
        <f t="shared" si="48"/>
        <v>-115.51530038110839</v>
      </c>
      <c r="K788" s="23">
        <f t="shared" si="49"/>
        <v>0.8656861876312465</v>
      </c>
      <c r="L788" s="25"/>
      <c r="M788" s="25"/>
      <c r="N788" t="str">
        <f t="shared" si="50"/>
        <v/>
      </c>
      <c r="O788" s="24" t="str">
        <f t="shared" si="51"/>
        <v/>
      </c>
    </row>
    <row r="789" spans="1:15" x14ac:dyDescent="0.45">
      <c r="A789" s="20" t="str">
        <f>Calc!A789</f>
        <v>2024-05-25</v>
      </c>
      <c r="B789" t="str">
        <f>Calc!B789</f>
        <v>COL</v>
      </c>
      <c r="C789" t="str">
        <f>Calc!C789</f>
        <v>PHI</v>
      </c>
      <c r="D789" s="25"/>
      <c r="E789" s="25"/>
      <c r="F789">
        <f>Calc!M789</f>
        <v>1423.0710497477428</v>
      </c>
      <c r="G789">
        <f>Calc!N789</f>
        <v>1539.4111659163295</v>
      </c>
      <c r="H789" t="str">
        <f>IF(Calc!O789=Games!I789, Games!B789, IF(Calc!P789=Games!I789, Games!C789, ""))</f>
        <v>PHI</v>
      </c>
      <c r="I789" s="21">
        <f>MAX(Calc!O789:P789)</f>
        <v>0.54726444175266387</v>
      </c>
      <c r="J789" s="22">
        <f t="shared" si="48"/>
        <v>-120.87949174376209</v>
      </c>
      <c r="K789" s="23">
        <f t="shared" si="49"/>
        <v>0.82727018915646988</v>
      </c>
      <c r="L789" s="25"/>
      <c r="M789" s="25"/>
      <c r="N789" t="str">
        <f t="shared" si="50"/>
        <v/>
      </c>
      <c r="O789" s="24" t="str">
        <f t="shared" si="51"/>
        <v/>
      </c>
    </row>
    <row r="790" spans="1:15" x14ac:dyDescent="0.45">
      <c r="A790" s="20" t="str">
        <f>Calc!A790</f>
        <v>2024-05-25</v>
      </c>
      <c r="B790" t="str">
        <f>Calc!B790</f>
        <v>LAA</v>
      </c>
      <c r="C790" t="str">
        <f>Calc!C790</f>
        <v>CLE</v>
      </c>
      <c r="D790" s="25"/>
      <c r="E790" s="25"/>
      <c r="F790">
        <f>Calc!M790</f>
        <v>1469.5882041455925</v>
      </c>
      <c r="G790">
        <f>Calc!N790</f>
        <v>1521.3210808926906</v>
      </c>
      <c r="H790" t="str">
        <f>IF(Calc!O790=Games!I790, Games!B790, IF(Calc!P790=Games!I790, Games!C790, ""))</f>
        <v>CLE</v>
      </c>
      <c r="I790" s="21">
        <f>MAX(Calc!O790:P790)</f>
        <v>0.53965764843138919</v>
      </c>
      <c r="J790" s="22">
        <f t="shared" si="48"/>
        <v>-117.22963281403776</v>
      </c>
      <c r="K790" s="23">
        <f t="shared" si="49"/>
        <v>0.85302664181018761</v>
      </c>
      <c r="L790" s="25"/>
      <c r="M790" s="25"/>
      <c r="N790" t="str">
        <f t="shared" si="50"/>
        <v/>
      </c>
      <c r="O790" s="24" t="str">
        <f t="shared" si="51"/>
        <v/>
      </c>
    </row>
    <row r="791" spans="1:15" x14ac:dyDescent="0.45">
      <c r="A791" s="20" t="str">
        <f>Calc!A791</f>
        <v>2024-05-25</v>
      </c>
      <c r="B791" t="str">
        <f>Calc!B791</f>
        <v>SDP</v>
      </c>
      <c r="C791" t="str">
        <f>Calc!C791</f>
        <v>NYY</v>
      </c>
      <c r="D791" s="25"/>
      <c r="E791" s="25"/>
      <c r="F791">
        <f>Calc!M791</f>
        <v>1502.9671207118124</v>
      </c>
      <c r="G791">
        <f>Calc!N791</f>
        <v>1562.9327852564061</v>
      </c>
      <c r="H791" t="str">
        <f>IF(Calc!O791=Games!I791, Games!B791, IF(Calc!P791=Games!I791, Games!C791, ""))</f>
        <v>NYY</v>
      </c>
      <c r="I791" s="21">
        <f>MAX(Calc!O791:P791)</f>
        <v>0.57083082695992993</v>
      </c>
      <c r="J791" s="22">
        <f t="shared" si="48"/>
        <v>-133.00834794735673</v>
      </c>
      <c r="K791" s="23">
        <f t="shared" si="49"/>
        <v>0.75183250933677437</v>
      </c>
      <c r="L791" s="25"/>
      <c r="M791" s="25"/>
      <c r="N791" t="str">
        <f t="shared" si="50"/>
        <v/>
      </c>
      <c r="O791" s="24" t="str">
        <f t="shared" si="51"/>
        <v/>
      </c>
    </row>
    <row r="792" spans="1:15" x14ac:dyDescent="0.45">
      <c r="A792" s="20" t="str">
        <f>Calc!A792</f>
        <v>2024-05-25</v>
      </c>
      <c r="B792" t="str">
        <f>Calc!B792</f>
        <v>ARI</v>
      </c>
      <c r="C792" t="str">
        <f>Calc!C792</f>
        <v>MIA</v>
      </c>
      <c r="D792" s="25"/>
      <c r="E792" s="25"/>
      <c r="F792">
        <f>Calc!M792</f>
        <v>1516.9891876380354</v>
      </c>
      <c r="G792">
        <f>Calc!N792</f>
        <v>1484.370768699393</v>
      </c>
      <c r="H792" t="str">
        <f>IF(Calc!O792=Games!I792, Games!B792, IF(Calc!P792=Games!I792, Games!C792, ""))</f>
        <v>ARI</v>
      </c>
      <c r="I792" s="21">
        <f>MAX(Calc!O792:P792)</f>
        <v>0.57212070248719404</v>
      </c>
      <c r="J792" s="22">
        <f t="shared" si="48"/>
        <v>-133.71076979251868</v>
      </c>
      <c r="K792" s="23">
        <f t="shared" si="49"/>
        <v>0.7478829129109924</v>
      </c>
      <c r="L792" s="25"/>
      <c r="M792" s="25"/>
      <c r="N792" t="str">
        <f t="shared" si="50"/>
        <v/>
      </c>
      <c r="O792" s="24" t="str">
        <f t="shared" si="51"/>
        <v/>
      </c>
    </row>
    <row r="793" spans="1:15" x14ac:dyDescent="0.45">
      <c r="A793" s="20" t="str">
        <f>Calc!A793</f>
        <v>2024-05-26</v>
      </c>
      <c r="B793" t="str">
        <f>Calc!B793</f>
        <v>WAS</v>
      </c>
      <c r="C793" t="str">
        <f>Calc!C793</f>
        <v>SEA</v>
      </c>
      <c r="D793" s="25"/>
      <c r="E793" s="25"/>
      <c r="F793">
        <f>Calc!M793</f>
        <v>1419.5380932200808</v>
      </c>
      <c r="G793">
        <f>Calc!N793</f>
        <v>1521.2700100017432</v>
      </c>
      <c r="H793" t="str">
        <f>IF(Calc!O793=Games!I793, Games!B793, IF(Calc!P793=Games!I793, Games!C793, ""))</f>
        <v>SEA</v>
      </c>
      <c r="I793" s="21">
        <f>MAX(Calc!O793:P793)</f>
        <v>0.66616814249623468</v>
      </c>
      <c r="J793" s="22">
        <f t="shared" si="48"/>
        <v>-199.55199826569009</v>
      </c>
      <c r="K793" s="23">
        <f t="shared" si="49"/>
        <v>0.50112251878759295</v>
      </c>
      <c r="L793" s="25"/>
      <c r="M793" s="25"/>
      <c r="N793" t="str">
        <f t="shared" si="50"/>
        <v/>
      </c>
      <c r="O793" s="24" t="str">
        <f t="shared" si="51"/>
        <v/>
      </c>
    </row>
    <row r="794" spans="1:15" x14ac:dyDescent="0.45">
      <c r="A794" s="20" t="str">
        <f>Calc!A794</f>
        <v>2024-05-26</v>
      </c>
      <c r="B794" t="str">
        <f>Calc!B794</f>
        <v>PIT</v>
      </c>
      <c r="C794" t="str">
        <f>Calc!C794</f>
        <v>ATL</v>
      </c>
      <c r="D794" s="25"/>
      <c r="E794" s="25"/>
      <c r="F794">
        <f>Calc!M794</f>
        <v>1464.4120897083565</v>
      </c>
      <c r="G794">
        <f>Calc!N794</f>
        <v>1588.8399964445969</v>
      </c>
      <c r="H794" t="str">
        <f>IF(Calc!O794=Games!I794, Games!B794, IF(Calc!P794=Games!I794, Games!C794, ""))</f>
        <v>ATL</v>
      </c>
      <c r="I794" s="21">
        <f>MAX(Calc!O794:P794)</f>
        <v>0.64279842130491049</v>
      </c>
      <c r="J794" s="22">
        <f t="shared" si="48"/>
        <v>-179.95396987133952</v>
      </c>
      <c r="K794" s="23">
        <f t="shared" si="49"/>
        <v>0.55569766019330569</v>
      </c>
      <c r="L794" s="25"/>
      <c r="M794" s="25"/>
      <c r="N794" t="str">
        <f t="shared" si="50"/>
        <v/>
      </c>
      <c r="O794" s="24" t="str">
        <f t="shared" si="51"/>
        <v/>
      </c>
    </row>
    <row r="795" spans="1:15" x14ac:dyDescent="0.45">
      <c r="A795" s="20" t="str">
        <f>Calc!A795</f>
        <v>2024-05-26</v>
      </c>
      <c r="B795" t="str">
        <f>Calc!B795</f>
        <v>BOS</v>
      </c>
      <c r="C795" t="str">
        <f>Calc!C795</f>
        <v>MIL</v>
      </c>
      <c r="D795" s="25"/>
      <c r="E795" s="25"/>
      <c r="F795">
        <f>Calc!M795</f>
        <v>1500.26839934439</v>
      </c>
      <c r="G795">
        <f>Calc!N795</f>
        <v>1527.5334034496079</v>
      </c>
      <c r="H795" t="str">
        <f>IF(Calc!O795=Games!I795, Games!B795, IF(Calc!P795=Games!I795, Games!C795, ""))</f>
        <v>MIL</v>
      </c>
      <c r="I795" s="21">
        <f>MAX(Calc!O795:P795)</f>
        <v>0.51351612154802417</v>
      </c>
      <c r="J795" s="22">
        <f t="shared" si="48"/>
        <v>-105.55665753653888</v>
      </c>
      <c r="K795" s="23">
        <f t="shared" si="49"/>
        <v>0.94735853080024413</v>
      </c>
      <c r="L795" s="25"/>
      <c r="M795" s="25"/>
      <c r="N795" t="str">
        <f t="shared" si="50"/>
        <v/>
      </c>
      <c r="O795" s="24" t="str">
        <f t="shared" si="51"/>
        <v/>
      </c>
    </row>
    <row r="796" spans="1:15" x14ac:dyDescent="0.45">
      <c r="A796" s="20" t="str">
        <f>Calc!A796</f>
        <v>2024-05-26</v>
      </c>
      <c r="B796" t="str">
        <f>Calc!B796</f>
        <v>CIN</v>
      </c>
      <c r="C796" t="str">
        <f>Calc!C796</f>
        <v>LAD</v>
      </c>
      <c r="D796" s="25"/>
      <c r="E796" s="25"/>
      <c r="F796">
        <f>Calc!M796</f>
        <v>1493.1662146218293</v>
      </c>
      <c r="G796">
        <f>Calc!N796</f>
        <v>1587.2549754385982</v>
      </c>
      <c r="H796" t="str">
        <f>IF(Calc!O796=Games!I796, Games!B796, IF(Calc!P796=Games!I796, Games!C796, ""))</f>
        <v>LAD</v>
      </c>
      <c r="I796" s="21">
        <f>MAX(Calc!O796:P796)</f>
        <v>0.63913327339728665</v>
      </c>
      <c r="J796" s="22">
        <f t="shared" si="48"/>
        <v>-177.11061349829669</v>
      </c>
      <c r="K796" s="23">
        <f t="shared" si="49"/>
        <v>0.56461890128883618</v>
      </c>
      <c r="L796" s="25"/>
      <c r="M796" s="25"/>
      <c r="N796" t="str">
        <f t="shared" si="50"/>
        <v/>
      </c>
      <c r="O796" s="24" t="str">
        <f t="shared" si="51"/>
        <v/>
      </c>
    </row>
    <row r="797" spans="1:15" x14ac:dyDescent="0.45">
      <c r="A797" s="20" t="str">
        <f>Calc!A797</f>
        <v>2024-05-26</v>
      </c>
      <c r="B797" t="str">
        <f>Calc!B797</f>
        <v>NYM</v>
      </c>
      <c r="C797" t="str">
        <f>Calc!C797</f>
        <v>SFG</v>
      </c>
      <c r="D797" s="25"/>
      <c r="E797" s="25"/>
      <c r="F797">
        <f>Calc!M797</f>
        <v>1483.2891783762693</v>
      </c>
      <c r="G797">
        <f>Calc!N797</f>
        <v>1491.6063482058917</v>
      </c>
      <c r="H797" t="str">
        <f>IF(Calc!O797=Games!I797, Games!B797, IF(Calc!P797=Games!I797, Games!C797, ""))</f>
        <v>NYM</v>
      </c>
      <c r="I797" s="21">
        <f>MAX(Calc!O797:P797)</f>
        <v>0.53916927997324338</v>
      </c>
      <c r="J797" s="22">
        <f t="shared" si="48"/>
        <v>-116.99942224813881</v>
      </c>
      <c r="K797" s="23">
        <f t="shared" si="49"/>
        <v>0.85470507527733341</v>
      </c>
      <c r="L797" s="25"/>
      <c r="M797" s="25"/>
      <c r="N797" t="str">
        <f t="shared" si="50"/>
        <v/>
      </c>
      <c r="O797" s="24" t="str">
        <f t="shared" si="51"/>
        <v/>
      </c>
    </row>
    <row r="798" spans="1:15" x14ac:dyDescent="0.45">
      <c r="A798" s="20" t="str">
        <f>Calc!A798</f>
        <v>2024-05-26</v>
      </c>
      <c r="B798" t="str">
        <f>Calc!B798</f>
        <v>TBR</v>
      </c>
      <c r="C798" t="str">
        <f>Calc!C798</f>
        <v>KCR</v>
      </c>
      <c r="D798" s="25"/>
      <c r="E798" s="25"/>
      <c r="F798">
        <f>Calc!M798</f>
        <v>1528.0229512954211</v>
      </c>
      <c r="G798">
        <f>Calc!N798</f>
        <v>1465.2610239810729</v>
      </c>
      <c r="H798" t="str">
        <f>IF(Calc!O798=Games!I798, Games!B798, IF(Calc!P798=Games!I798, Games!C798, ""))</f>
        <v>TBR</v>
      </c>
      <c r="I798" s="21">
        <f>MAX(Calc!O798:P798)</f>
        <v>0.65151403321949319</v>
      </c>
      <c r="J798" s="22">
        <f t="shared" si="48"/>
        <v>-186.9556008922012</v>
      </c>
      <c r="K798" s="23">
        <f t="shared" si="49"/>
        <v>0.53488635549175179</v>
      </c>
      <c r="L798" s="25"/>
      <c r="M798" s="25"/>
      <c r="N798" t="str">
        <f t="shared" si="50"/>
        <v/>
      </c>
      <c r="O798" s="24" t="str">
        <f t="shared" si="51"/>
        <v/>
      </c>
    </row>
    <row r="799" spans="1:15" x14ac:dyDescent="0.45">
      <c r="A799" s="20" t="str">
        <f>Calc!A799</f>
        <v>2024-05-26</v>
      </c>
      <c r="B799" t="str">
        <f>Calc!B799</f>
        <v>DET</v>
      </c>
      <c r="C799" t="str">
        <f>Calc!C799</f>
        <v>TOR</v>
      </c>
      <c r="D799" s="25"/>
      <c r="E799" s="25"/>
      <c r="F799">
        <f>Calc!M799</f>
        <v>1481.7589766686021</v>
      </c>
      <c r="G799">
        <f>Calc!N799</f>
        <v>1549.5770225833428</v>
      </c>
      <c r="H799" t="str">
        <f>IF(Calc!O799=Games!I799, Games!B799, IF(Calc!P799=Games!I799, Games!C799, ""))</f>
        <v>TOR</v>
      </c>
      <c r="I799" s="21">
        <f>MAX(Calc!O799:P799)</f>
        <v>0.59254271889935239</v>
      </c>
      <c r="J799" s="22">
        <f t="shared" si="48"/>
        <v>-145.42450126274369</v>
      </c>
      <c r="K799" s="23">
        <f t="shared" si="49"/>
        <v>0.68764203508820287</v>
      </c>
      <c r="L799" s="25"/>
      <c r="M799" s="25"/>
      <c r="N799" t="str">
        <f t="shared" si="50"/>
        <v/>
      </c>
      <c r="O799" s="24" t="str">
        <f t="shared" si="51"/>
        <v/>
      </c>
    </row>
    <row r="800" spans="1:15" x14ac:dyDescent="0.45">
      <c r="A800" s="20" t="str">
        <f>Calc!A800</f>
        <v>2024-05-26</v>
      </c>
      <c r="B800" t="str">
        <f>Calc!B800</f>
        <v>MIN</v>
      </c>
      <c r="C800" t="str">
        <f>Calc!C800</f>
        <v>TEX</v>
      </c>
      <c r="D800" s="25"/>
      <c r="E800" s="25"/>
      <c r="F800">
        <f>Calc!M800</f>
        <v>1529.2726034226744</v>
      </c>
      <c r="G800">
        <f>Calc!N800</f>
        <v>1534.4506247578865</v>
      </c>
      <c r="H800" t="str">
        <f>IF(Calc!O800=Games!I800, Games!B800, IF(Calc!P800=Games!I800, Games!C800, ""))</f>
        <v>MIN</v>
      </c>
      <c r="I800" s="21">
        <f>MAX(Calc!O800:P800)</f>
        <v>0.55618514359457383</v>
      </c>
      <c r="J800" s="22">
        <f t="shared" si="48"/>
        <v>-125.31918108809253</v>
      </c>
      <c r="K800" s="23">
        <f t="shared" si="49"/>
        <v>0.7979624438313675</v>
      </c>
      <c r="L800" s="25"/>
      <c r="M800" s="25"/>
      <c r="N800" t="str">
        <f t="shared" si="50"/>
        <v/>
      </c>
      <c r="O800" s="24" t="str">
        <f t="shared" si="51"/>
        <v/>
      </c>
    </row>
    <row r="801" spans="1:15" x14ac:dyDescent="0.45">
      <c r="A801" s="20" t="str">
        <f>Calc!A801</f>
        <v>2024-05-26</v>
      </c>
      <c r="B801" t="str">
        <f>Calc!B801</f>
        <v>CHW</v>
      </c>
      <c r="C801" t="str">
        <f>Calc!C801</f>
        <v>BAL</v>
      </c>
      <c r="D801" s="25"/>
      <c r="E801" s="25"/>
      <c r="F801">
        <f>Calc!M801</f>
        <v>1426.513159308995</v>
      </c>
      <c r="G801">
        <f>Calc!N801</f>
        <v>1539.0873746407135</v>
      </c>
      <c r="H801" t="str">
        <f>IF(Calc!O801=Games!I801, Games!B801, IF(Calc!P801=Games!I801, Games!C801, ""))</f>
        <v>BAL</v>
      </c>
      <c r="I801" s="21">
        <f>MAX(Calc!O801:P801)</f>
        <v>0.67769298759254504</v>
      </c>
      <c r="J801" s="22">
        <f t="shared" si="48"/>
        <v>-210.26318432557619</v>
      </c>
      <c r="K801" s="23">
        <f t="shared" si="49"/>
        <v>0.47559443333245527</v>
      </c>
      <c r="L801" s="25"/>
      <c r="M801" s="25"/>
      <c r="N801" t="str">
        <f t="shared" si="50"/>
        <v/>
      </c>
      <c r="O801" s="24" t="str">
        <f t="shared" si="51"/>
        <v/>
      </c>
    </row>
    <row r="802" spans="1:15" x14ac:dyDescent="0.45">
      <c r="A802" s="20" t="str">
        <f>Calc!A802</f>
        <v>2024-05-26</v>
      </c>
      <c r="B802" t="str">
        <f>Calc!B802</f>
        <v>COL</v>
      </c>
      <c r="C802" t="str">
        <f>Calc!C802</f>
        <v>PHI</v>
      </c>
      <c r="D802" s="25"/>
      <c r="E802" s="25"/>
      <c r="F802">
        <f>Calc!M802</f>
        <v>1423.0710497477428</v>
      </c>
      <c r="G802">
        <f>Calc!N802</f>
        <v>1539.4111659163295</v>
      </c>
      <c r="H802" t="str">
        <f>IF(Calc!O802=Games!I802, Games!B802, IF(Calc!P802=Games!I802, Games!C802, ""))</f>
        <v>PHI</v>
      </c>
      <c r="I802" s="21">
        <f>MAX(Calc!O802:P802)</f>
        <v>0.54726444175266387</v>
      </c>
      <c r="J802" s="22">
        <f t="shared" si="48"/>
        <v>-120.87949174376209</v>
      </c>
      <c r="K802" s="23">
        <f t="shared" si="49"/>
        <v>0.82727018915646988</v>
      </c>
      <c r="L802" s="25"/>
      <c r="M802" s="25"/>
      <c r="N802" t="str">
        <f t="shared" si="50"/>
        <v/>
      </c>
      <c r="O802" s="24" t="str">
        <f t="shared" si="51"/>
        <v/>
      </c>
    </row>
    <row r="803" spans="1:15" x14ac:dyDescent="0.45">
      <c r="A803" s="20" t="str">
        <f>Calc!A803</f>
        <v>2024-05-26</v>
      </c>
      <c r="B803" t="str">
        <f>Calc!B803</f>
        <v>LAA</v>
      </c>
      <c r="C803" t="str">
        <f>Calc!C803</f>
        <v>CLE</v>
      </c>
      <c r="D803" s="25"/>
      <c r="E803" s="25"/>
      <c r="F803">
        <f>Calc!M803</f>
        <v>1469.5882041455925</v>
      </c>
      <c r="G803">
        <f>Calc!N803</f>
        <v>1521.3210808926906</v>
      </c>
      <c r="H803" t="str">
        <f>IF(Calc!O803=Games!I803, Games!B803, IF(Calc!P803=Games!I803, Games!C803, ""))</f>
        <v>CLE</v>
      </c>
      <c r="I803" s="21">
        <f>MAX(Calc!O803:P803)</f>
        <v>0.53965764843138919</v>
      </c>
      <c r="J803" s="22">
        <f t="shared" si="48"/>
        <v>-117.22963281403776</v>
      </c>
      <c r="K803" s="23">
        <f t="shared" si="49"/>
        <v>0.85302664181018761</v>
      </c>
      <c r="L803" s="25"/>
      <c r="M803" s="25"/>
      <c r="N803" t="str">
        <f t="shared" si="50"/>
        <v/>
      </c>
      <c r="O803" s="24" t="str">
        <f t="shared" si="51"/>
        <v/>
      </c>
    </row>
    <row r="804" spans="1:15" x14ac:dyDescent="0.45">
      <c r="A804" s="20" t="str">
        <f>Calc!A804</f>
        <v>2024-05-26</v>
      </c>
      <c r="B804" t="str">
        <f>Calc!B804</f>
        <v>OAK</v>
      </c>
      <c r="C804" t="str">
        <f>Calc!C804</f>
        <v>HOU</v>
      </c>
      <c r="D804" s="25"/>
      <c r="E804" s="25"/>
      <c r="F804">
        <f>Calc!M804</f>
        <v>1410.609331202211</v>
      </c>
      <c r="G804">
        <f>Calc!N804</f>
        <v>1554.1885466658973</v>
      </c>
      <c r="H804" t="str">
        <f>IF(Calc!O804=Games!I804, Games!B804, IF(Calc!P804=Games!I804, Games!C804, ""))</f>
        <v>HOU</v>
      </c>
      <c r="I804" s="21">
        <f>MAX(Calc!O804:P804)</f>
        <v>0.69251055417633578</v>
      </c>
      <c r="J804" s="22">
        <f t="shared" si="48"/>
        <v>-225.2144142122749</v>
      </c>
      <c r="K804" s="23">
        <f t="shared" si="49"/>
        <v>0.4440213134215531</v>
      </c>
      <c r="L804" s="25"/>
      <c r="M804" s="25"/>
      <c r="N804" t="str">
        <f t="shared" si="50"/>
        <v/>
      </c>
      <c r="O804" s="24" t="str">
        <f t="shared" si="51"/>
        <v/>
      </c>
    </row>
    <row r="805" spans="1:15" x14ac:dyDescent="0.45">
      <c r="A805" s="20" t="str">
        <f>Calc!A805</f>
        <v>2024-05-26</v>
      </c>
      <c r="B805" t="str">
        <f>Calc!B805</f>
        <v>ARI</v>
      </c>
      <c r="C805" t="str">
        <f>Calc!C805</f>
        <v>MIA</v>
      </c>
      <c r="D805" s="25"/>
      <c r="E805" s="25"/>
      <c r="F805">
        <f>Calc!M805</f>
        <v>1516.9891876380354</v>
      </c>
      <c r="G805">
        <f>Calc!N805</f>
        <v>1484.370768699393</v>
      </c>
      <c r="H805" t="str">
        <f>IF(Calc!O805=Games!I805, Games!B805, IF(Calc!P805=Games!I805, Games!C805, ""))</f>
        <v>ARI</v>
      </c>
      <c r="I805" s="21">
        <f>MAX(Calc!O805:P805)</f>
        <v>0.57212070248719404</v>
      </c>
      <c r="J805" s="22">
        <f t="shared" si="48"/>
        <v>-133.71076979251868</v>
      </c>
      <c r="K805" s="23">
        <f t="shared" si="49"/>
        <v>0.7478829129109924</v>
      </c>
      <c r="L805" s="25"/>
      <c r="M805" s="25"/>
      <c r="N805" t="str">
        <f t="shared" si="50"/>
        <v/>
      </c>
      <c r="O805" s="24" t="str">
        <f t="shared" si="51"/>
        <v/>
      </c>
    </row>
    <row r="806" spans="1:15" x14ac:dyDescent="0.45">
      <c r="A806" s="20" t="str">
        <f>Calc!A806</f>
        <v>2024-05-26</v>
      </c>
      <c r="B806" t="str">
        <f>Calc!B806</f>
        <v>SDP</v>
      </c>
      <c r="C806" t="str">
        <f>Calc!C806</f>
        <v>NYY</v>
      </c>
      <c r="D806" s="25"/>
      <c r="E806" s="25"/>
      <c r="F806">
        <f>Calc!M806</f>
        <v>1502.9671207118124</v>
      </c>
      <c r="G806">
        <f>Calc!N806</f>
        <v>1562.9327852564061</v>
      </c>
      <c r="H806" t="str">
        <f>IF(Calc!O806=Games!I806, Games!B806, IF(Calc!P806=Games!I806, Games!C806, ""))</f>
        <v>NYY</v>
      </c>
      <c r="I806" s="21">
        <f>MAX(Calc!O806:P806)</f>
        <v>0.57083082695992993</v>
      </c>
      <c r="J806" s="22">
        <f t="shared" si="48"/>
        <v>-133.00834794735673</v>
      </c>
      <c r="K806" s="23">
        <f t="shared" si="49"/>
        <v>0.75183250933677437</v>
      </c>
      <c r="L806" s="25"/>
      <c r="M806" s="25"/>
      <c r="N806" t="str">
        <f t="shared" si="50"/>
        <v/>
      </c>
      <c r="O806" s="24" t="str">
        <f t="shared" si="51"/>
        <v/>
      </c>
    </row>
    <row r="807" spans="1:15" x14ac:dyDescent="0.45">
      <c r="A807" s="20" t="str">
        <f>Calc!A807</f>
        <v>2024-05-26</v>
      </c>
      <c r="B807" t="str">
        <f>Calc!B807</f>
        <v>STL</v>
      </c>
      <c r="C807" t="str">
        <f>Calc!C807</f>
        <v>CHC</v>
      </c>
      <c r="D807" s="25"/>
      <c r="E807" s="25"/>
      <c r="F807">
        <f>Calc!M807</f>
        <v>1510.540426333587</v>
      </c>
      <c r="G807">
        <f>Calc!N807</f>
        <v>1510.9500841970262</v>
      </c>
      <c r="H807" t="str">
        <f>IF(Calc!O807=Games!I807, Games!B807, IF(Calc!P807=Games!I807, Games!C807, ""))</f>
        <v>STL</v>
      </c>
      <c r="I807" s="21">
        <f>MAX(Calc!O807:P807)</f>
        <v>0.53599582107087473</v>
      </c>
      <c r="J807" s="22">
        <f t="shared" si="48"/>
        <v>-115.51530038110839</v>
      </c>
      <c r="K807" s="23">
        <f t="shared" si="49"/>
        <v>0.8656861876312465</v>
      </c>
      <c r="L807" s="25"/>
      <c r="M807" s="25"/>
      <c r="N807" t="str">
        <f t="shared" si="50"/>
        <v/>
      </c>
      <c r="O807" s="24" t="str">
        <f t="shared" si="51"/>
        <v/>
      </c>
    </row>
    <row r="808" spans="1:15" x14ac:dyDescent="0.45">
      <c r="A808" s="20" t="str">
        <f>Calc!A808</f>
        <v>2024-05-27</v>
      </c>
      <c r="B808" t="str">
        <f>Calc!B808</f>
        <v>BAL</v>
      </c>
      <c r="C808" t="str">
        <f>Calc!C808</f>
        <v>BOS</v>
      </c>
      <c r="D808" s="25"/>
      <c r="E808" s="25"/>
      <c r="F808">
        <f>Calc!M808</f>
        <v>1527.1786991040578</v>
      </c>
      <c r="G808">
        <f>Calc!N808</f>
        <v>1518.233689676287</v>
      </c>
      <c r="H808" t="str">
        <f>IF(Calc!O808=Games!I808, Games!B808, IF(Calc!P808=Games!I808, Games!C808, ""))</f>
        <v>BAL</v>
      </c>
      <c r="I808" s="21">
        <f>MAX(Calc!O808:P808)</f>
        <v>0.5237396250712355</v>
      </c>
      <c r="J808" s="22">
        <f t="shared" si="48"/>
        <v>-109.96917918052128</v>
      </c>
      <c r="K808" s="23">
        <f t="shared" si="49"/>
        <v>0.9093456979963791</v>
      </c>
      <c r="L808" s="25"/>
      <c r="M808" s="25"/>
      <c r="N808" t="str">
        <f t="shared" si="50"/>
        <v/>
      </c>
      <c r="O808" s="24" t="str">
        <f t="shared" si="51"/>
        <v/>
      </c>
    </row>
    <row r="809" spans="1:15" x14ac:dyDescent="0.45">
      <c r="A809" s="20" t="str">
        <f>Calc!A809</f>
        <v>2024-05-27</v>
      </c>
      <c r="B809" t="str">
        <f>Calc!B809</f>
        <v>MIN</v>
      </c>
      <c r="C809" t="str">
        <f>Calc!C809</f>
        <v>KCR</v>
      </c>
      <c r="D809" s="25"/>
      <c r="E809" s="25"/>
      <c r="F809">
        <f>Calc!M809</f>
        <v>1529.2726034226744</v>
      </c>
      <c r="G809">
        <f>Calc!N809</f>
        <v>1465.2610239810729</v>
      </c>
      <c r="H809" t="str">
        <f>IF(Calc!O809=Games!I809, Games!B809, IF(Calc!P809=Games!I809, Games!C809, ""))</f>
        <v>MIN</v>
      </c>
      <c r="I809" s="21">
        <f>MAX(Calc!O809:P809)</f>
        <v>0.65472807110852227</v>
      </c>
      <c r="J809" s="22">
        <f t="shared" si="48"/>
        <v>-189.62678872000325</v>
      </c>
      <c r="K809" s="23">
        <f t="shared" si="49"/>
        <v>0.52735165044458332</v>
      </c>
      <c r="L809" s="25"/>
      <c r="M809" s="25"/>
      <c r="N809" t="str">
        <f t="shared" si="50"/>
        <v/>
      </c>
      <c r="O809" s="24" t="str">
        <f t="shared" si="51"/>
        <v/>
      </c>
    </row>
    <row r="810" spans="1:15" x14ac:dyDescent="0.45">
      <c r="A810" s="20" t="str">
        <f>Calc!A810</f>
        <v>2024-05-27</v>
      </c>
      <c r="B810" t="str">
        <f>Calc!B810</f>
        <v>CHW</v>
      </c>
      <c r="C810" t="str">
        <f>Calc!C810</f>
        <v>TOR</v>
      </c>
      <c r="D810" s="25"/>
      <c r="E810" s="25"/>
      <c r="F810">
        <f>Calc!M810</f>
        <v>1426.513159308995</v>
      </c>
      <c r="G810">
        <f>Calc!N810</f>
        <v>1549.5770225833428</v>
      </c>
      <c r="H810" t="str">
        <f>IF(Calc!O810=Games!I810, Games!B810, IF(Calc!P810=Games!I810, Games!C810, ""))</f>
        <v>TOR</v>
      </c>
      <c r="I810" s="21">
        <f>MAX(Calc!O810:P810)</f>
        <v>0.69117705549192754</v>
      </c>
      <c r="J810" s="22">
        <f t="shared" si="48"/>
        <v>-223.81013709745926</v>
      </c>
      <c r="K810" s="23">
        <f t="shared" si="49"/>
        <v>0.44680728628683375</v>
      </c>
      <c r="L810" s="25"/>
      <c r="M810" s="25"/>
      <c r="N810" t="str">
        <f t="shared" si="50"/>
        <v/>
      </c>
      <c r="O810" s="24" t="str">
        <f t="shared" si="51"/>
        <v/>
      </c>
    </row>
    <row r="811" spans="1:15" x14ac:dyDescent="0.45">
      <c r="A811" s="20" t="str">
        <f>Calc!A811</f>
        <v>2024-05-27</v>
      </c>
      <c r="B811" t="str">
        <f>Calc!B811</f>
        <v>COL</v>
      </c>
      <c r="C811" t="str">
        <f>Calc!C811</f>
        <v>CLE</v>
      </c>
      <c r="D811" s="25"/>
      <c r="E811" s="25"/>
      <c r="F811">
        <f>Calc!M811</f>
        <v>1423.0710497477428</v>
      </c>
      <c r="G811">
        <f>Calc!N811</f>
        <v>1521.3210808926906</v>
      </c>
      <c r="H811" t="str">
        <f>IF(Calc!O811=Games!I811, Games!B811, IF(Calc!P811=Games!I811, Games!C811, ""))</f>
        <v>CLE</v>
      </c>
      <c r="I811" s="21">
        <f>MAX(Calc!O811:P811)</f>
        <v>0.52356773088981989</v>
      </c>
      <c r="J811" s="22">
        <f t="shared" si="48"/>
        <v>-109.89342343827244</v>
      </c>
      <c r="K811" s="23">
        <f t="shared" si="49"/>
        <v>0.9099725613350319</v>
      </c>
      <c r="L811" s="25"/>
      <c r="M811" s="25"/>
      <c r="N811" t="str">
        <f t="shared" si="50"/>
        <v/>
      </c>
      <c r="O811" s="24" t="str">
        <f t="shared" si="51"/>
        <v/>
      </c>
    </row>
    <row r="812" spans="1:15" x14ac:dyDescent="0.45">
      <c r="A812" s="20" t="str">
        <f>Calc!A812</f>
        <v>2024-05-27</v>
      </c>
      <c r="B812" t="str">
        <f>Calc!B812</f>
        <v>NYM</v>
      </c>
      <c r="C812" t="str">
        <f>Calc!C812</f>
        <v>LAD</v>
      </c>
      <c r="D812" s="25"/>
      <c r="E812" s="25"/>
      <c r="F812">
        <f>Calc!M812</f>
        <v>1483.2891783762693</v>
      </c>
      <c r="G812">
        <f>Calc!N812</f>
        <v>1587.2549754385982</v>
      </c>
      <c r="H812" t="str">
        <f>IF(Calc!O812=Games!I812, Games!B812, IF(Calc!P812=Games!I812, Games!C812, ""))</f>
        <v>LAD</v>
      </c>
      <c r="I812" s="21">
        <f>MAX(Calc!O812:P812)</f>
        <v>0.59417102324687032</v>
      </c>
      <c r="J812" s="22">
        <f t="shared" si="48"/>
        <v>-146.40921602015402</v>
      </c>
      <c r="K812" s="23">
        <f t="shared" si="49"/>
        <v>0.68301711270849552</v>
      </c>
      <c r="L812" s="25"/>
      <c r="M812" s="25"/>
      <c r="N812" t="str">
        <f t="shared" si="50"/>
        <v/>
      </c>
      <c r="O812" s="24" t="str">
        <f t="shared" si="51"/>
        <v/>
      </c>
    </row>
    <row r="813" spans="1:15" x14ac:dyDescent="0.45">
      <c r="A813" s="20" t="str">
        <f>Calc!A813</f>
        <v>2024-05-27</v>
      </c>
      <c r="B813" t="str">
        <f>Calc!B813</f>
        <v>CIN</v>
      </c>
      <c r="C813" t="str">
        <f>Calc!C813</f>
        <v>STL</v>
      </c>
      <c r="D813" s="25"/>
      <c r="E813" s="25"/>
      <c r="F813">
        <f>Calc!M813</f>
        <v>1493.1662146218293</v>
      </c>
      <c r="G813">
        <f>Calc!N813</f>
        <v>1507.9516916859375</v>
      </c>
      <c r="H813" t="str">
        <f>IF(Calc!O813=Games!I813, Games!B813, IF(Calc!P813=Games!I813, Games!C813, ""))</f>
        <v>STL</v>
      </c>
      <c r="I813" s="21">
        <f>MAX(Calc!O813:P813)</f>
        <v>0.52820962073386513</v>
      </c>
      <c r="J813" s="22">
        <f t="shared" si="48"/>
        <v>-111.95854005236177</v>
      </c>
      <c r="K813" s="23">
        <f t="shared" si="49"/>
        <v>0.89318778141650568</v>
      </c>
      <c r="L813" s="25"/>
      <c r="M813" s="25"/>
      <c r="N813" t="str">
        <f t="shared" si="50"/>
        <v/>
      </c>
      <c r="O813" s="24" t="str">
        <f t="shared" si="51"/>
        <v/>
      </c>
    </row>
    <row r="814" spans="1:15" x14ac:dyDescent="0.45">
      <c r="A814" s="20" t="str">
        <f>Calc!A814</f>
        <v>2024-05-27</v>
      </c>
      <c r="B814" t="str">
        <f>Calc!B814</f>
        <v>ATL</v>
      </c>
      <c r="C814" t="str">
        <f>Calc!C814</f>
        <v>WAS</v>
      </c>
      <c r="D814" s="25"/>
      <c r="E814" s="25"/>
      <c r="F814">
        <f>Calc!M814</f>
        <v>1593.2508682491175</v>
      </c>
      <c r="G814">
        <f>Calc!N814</f>
        <v>1420.7057667976087</v>
      </c>
      <c r="H814" t="str">
        <f>IF(Calc!O814=Games!I814, Games!B814, IF(Calc!P814=Games!I814, Games!C814, ""))</f>
        <v>ATL</v>
      </c>
      <c r="I814" s="21">
        <f>MAX(Calc!O814:P814)</f>
        <v>0.75168049033401807</v>
      </c>
      <c r="J814" s="22">
        <f t="shared" si="48"/>
        <v>-302.70698075439731</v>
      </c>
      <c r="K814" s="23">
        <f t="shared" si="49"/>
        <v>0.33035247403539547</v>
      </c>
      <c r="L814" s="25"/>
      <c r="M814" s="25"/>
      <c r="N814" t="str">
        <f t="shared" si="50"/>
        <v/>
      </c>
      <c r="O814" s="24" t="str">
        <f t="shared" si="51"/>
        <v/>
      </c>
    </row>
    <row r="815" spans="1:15" x14ac:dyDescent="0.45">
      <c r="A815" s="20" t="str">
        <f>Calc!A815</f>
        <v>2024-05-27</v>
      </c>
      <c r="B815" t="str">
        <f>Calc!B815</f>
        <v>MIL</v>
      </c>
      <c r="C815" t="str">
        <f>Calc!C815</f>
        <v>CHC</v>
      </c>
      <c r="D815" s="25"/>
      <c r="E815" s="25"/>
      <c r="F815">
        <f>Calc!M815</f>
        <v>1516.6563185214643</v>
      </c>
      <c r="G815">
        <f>Calc!N815</f>
        <v>1510.9500841970262</v>
      </c>
      <c r="H815" t="str">
        <f>IF(Calc!O815=Games!I815, Games!B815, IF(Calc!P815=Games!I815, Games!C815, ""))</f>
        <v>MIL</v>
      </c>
      <c r="I815" s="21">
        <f>MAX(Calc!O815:P815)</f>
        <v>0.54191905818501329</v>
      </c>
      <c r="J815" s="22">
        <f t="shared" si="48"/>
        <v>-118.30203108600134</v>
      </c>
      <c r="K815" s="23">
        <f t="shared" si="49"/>
        <v>0.84529402481098226</v>
      </c>
      <c r="L815" s="25"/>
      <c r="M815" s="25"/>
      <c r="N815" t="str">
        <f t="shared" si="50"/>
        <v/>
      </c>
      <c r="O815" s="24" t="str">
        <f t="shared" si="51"/>
        <v/>
      </c>
    </row>
    <row r="816" spans="1:15" x14ac:dyDescent="0.45">
      <c r="A816" s="20" t="str">
        <f>Calc!A816</f>
        <v>2024-05-27</v>
      </c>
      <c r="B816" t="str">
        <f>Calc!B816</f>
        <v>SFG</v>
      </c>
      <c r="C816" t="str">
        <f>Calc!C816</f>
        <v>PHI</v>
      </c>
      <c r="D816" s="25"/>
      <c r="E816" s="25"/>
      <c r="F816">
        <f>Calc!M816</f>
        <v>1506.8907435815931</v>
      </c>
      <c r="G816">
        <f>Calc!N816</f>
        <v>1539.4111659163295</v>
      </c>
      <c r="H816" t="str">
        <f>IF(Calc!O816=Games!I816, Games!B816, IF(Calc!P816=Games!I816, Games!C816, ""))</f>
        <v>SFG</v>
      </c>
      <c r="I816" s="21">
        <f>MAX(Calc!O816:P816)</f>
        <v>0.50958554957705682</v>
      </c>
      <c r="J816" s="22">
        <f t="shared" si="48"/>
        <v>-103.9091627780503</v>
      </c>
      <c r="K816" s="23">
        <f t="shared" si="49"/>
        <v>0.96237903690552995</v>
      </c>
      <c r="L816" s="25"/>
      <c r="M816" s="25"/>
      <c r="N816" t="str">
        <f t="shared" si="50"/>
        <v/>
      </c>
      <c r="O816" s="24" t="str">
        <f t="shared" si="51"/>
        <v/>
      </c>
    </row>
    <row r="817" spans="1:15" x14ac:dyDescent="0.45">
      <c r="A817" s="20" t="str">
        <f>Calc!A817</f>
        <v>2024-05-27</v>
      </c>
      <c r="B817" t="str">
        <f>Calc!B817</f>
        <v>SDP</v>
      </c>
      <c r="C817" t="str">
        <f>Calc!C817</f>
        <v>MIA</v>
      </c>
      <c r="D817" s="25"/>
      <c r="E817" s="25"/>
      <c r="F817">
        <f>Calc!M817</f>
        <v>1502.9671207118124</v>
      </c>
      <c r="G817">
        <f>Calc!N817</f>
        <v>1484.370768699393</v>
      </c>
      <c r="H817" t="str">
        <f>IF(Calc!O817=Games!I817, Games!B817, IF(Calc!P817=Games!I817, Games!C817, ""))</f>
        <v>SDP</v>
      </c>
      <c r="I817" s="21">
        <f>MAX(Calc!O817:P817)</f>
        <v>0.54135665716773373</v>
      </c>
      <c r="J817" s="22">
        <f t="shared" si="48"/>
        <v>-118.03434316187538</v>
      </c>
      <c r="K817" s="23">
        <f t="shared" si="49"/>
        <v>0.84721105164161747</v>
      </c>
      <c r="L817" s="25"/>
      <c r="M817" s="25"/>
      <c r="N817" t="str">
        <f t="shared" si="50"/>
        <v/>
      </c>
      <c r="O817" s="24" t="str">
        <f t="shared" si="51"/>
        <v/>
      </c>
    </row>
    <row r="818" spans="1:15" x14ac:dyDescent="0.45">
      <c r="A818" s="20" t="str">
        <f>Calc!A818</f>
        <v>2024-05-27</v>
      </c>
      <c r="B818" t="str">
        <f>Calc!B818</f>
        <v>SEA</v>
      </c>
      <c r="C818" t="str">
        <f>Calc!C818</f>
        <v>HOU</v>
      </c>
      <c r="D818" s="25"/>
      <c r="E818" s="25"/>
      <c r="F818">
        <f>Calc!M818</f>
        <v>1518.2292368487947</v>
      </c>
      <c r="G818">
        <f>Calc!N818</f>
        <v>1554.1885466658973</v>
      </c>
      <c r="H818" t="str">
        <f>IF(Calc!O818=Games!I818, Games!B818, IF(Calc!P818=Games!I818, Games!C818, ""))</f>
        <v>HOU</v>
      </c>
      <c r="I818" s="21">
        <f>MAX(Calc!O818:P818)</f>
        <v>0.54032965789896614</v>
      </c>
      <c r="J818" s="22">
        <f t="shared" si="48"/>
        <v>-117.54720903447011</v>
      </c>
      <c r="K818" s="23">
        <f t="shared" si="49"/>
        <v>0.85072202752747206</v>
      </c>
      <c r="L818" s="25"/>
      <c r="M818" s="25"/>
      <c r="N818" t="str">
        <f t="shared" si="50"/>
        <v/>
      </c>
      <c r="O818" s="24" t="str">
        <f t="shared" si="51"/>
        <v/>
      </c>
    </row>
    <row r="819" spans="1:15" x14ac:dyDescent="0.45">
      <c r="A819" s="20" t="str">
        <f>Calc!A819</f>
        <v>2024-05-28</v>
      </c>
      <c r="B819" t="str">
        <f>Calc!B819</f>
        <v>BAL</v>
      </c>
      <c r="C819" t="str">
        <f>Calc!C819</f>
        <v>BOS</v>
      </c>
      <c r="D819" s="25"/>
      <c r="E819" s="25"/>
      <c r="F819">
        <f>Calc!M819</f>
        <v>1527.1786991040578</v>
      </c>
      <c r="G819">
        <f>Calc!N819</f>
        <v>1518.233689676287</v>
      </c>
      <c r="H819" t="str">
        <f>IF(Calc!O819=Games!I819, Games!B819, IF(Calc!P819=Games!I819, Games!C819, ""))</f>
        <v>BAL</v>
      </c>
      <c r="I819" s="21">
        <f>MAX(Calc!O819:P819)</f>
        <v>0.5237396250712355</v>
      </c>
      <c r="J819" s="22">
        <f t="shared" si="48"/>
        <v>-109.96917918052128</v>
      </c>
      <c r="K819" s="23">
        <f t="shared" si="49"/>
        <v>0.9093456979963791</v>
      </c>
      <c r="L819" s="25"/>
      <c r="M819" s="25"/>
      <c r="N819" t="str">
        <f t="shared" si="50"/>
        <v/>
      </c>
      <c r="O819" s="24" t="str">
        <f t="shared" si="51"/>
        <v/>
      </c>
    </row>
    <row r="820" spans="1:15" x14ac:dyDescent="0.45">
      <c r="A820" s="20" t="str">
        <f>Calc!A820</f>
        <v>2024-05-28</v>
      </c>
      <c r="B820" t="str">
        <f>Calc!B820</f>
        <v>DET</v>
      </c>
      <c r="C820" t="str">
        <f>Calc!C820</f>
        <v>PIT</v>
      </c>
      <c r="D820" s="25"/>
      <c r="E820" s="25"/>
      <c r="F820">
        <f>Calc!M820</f>
        <v>1481.7589766686021</v>
      </c>
      <c r="G820">
        <f>Calc!N820</f>
        <v>1490.342604018655</v>
      </c>
      <c r="H820" t="str">
        <f>IF(Calc!O820=Games!I820, Games!B820, IF(Calc!P820=Games!I820, Games!C820, ""))</f>
        <v>PIT</v>
      </c>
      <c r="I820" s="21">
        <f>MAX(Calc!O820:P820)</f>
        <v>0.5085159642569782</v>
      </c>
      <c r="J820" s="22">
        <f t="shared" si="48"/>
        <v>-103.46540828904192</v>
      </c>
      <c r="K820" s="23">
        <f t="shared" si="49"/>
        <v>0.96650660016378687</v>
      </c>
      <c r="L820" s="25"/>
      <c r="M820" s="25"/>
      <c r="N820" t="str">
        <f t="shared" si="50"/>
        <v/>
      </c>
      <c r="O820" s="24" t="str">
        <f t="shared" si="51"/>
        <v/>
      </c>
    </row>
    <row r="821" spans="1:15" x14ac:dyDescent="0.45">
      <c r="A821" s="20" t="str">
        <f>Calc!A821</f>
        <v>2024-05-28</v>
      </c>
      <c r="B821" t="str">
        <f>Calc!B821</f>
        <v>CIN</v>
      </c>
      <c r="C821" t="str">
        <f>Calc!C821</f>
        <v>STL</v>
      </c>
      <c r="D821" s="25"/>
      <c r="E821" s="25"/>
      <c r="F821">
        <f>Calc!M821</f>
        <v>1493.1662146218293</v>
      </c>
      <c r="G821">
        <f>Calc!N821</f>
        <v>1507.9516916859375</v>
      </c>
      <c r="H821" t="str">
        <f>IF(Calc!O821=Games!I821, Games!B821, IF(Calc!P821=Games!I821, Games!C821, ""))</f>
        <v>STL</v>
      </c>
      <c r="I821" s="21">
        <f>MAX(Calc!O821:P821)</f>
        <v>0.52820962073386513</v>
      </c>
      <c r="J821" s="22">
        <f t="shared" si="48"/>
        <v>-111.95854005236177</v>
      </c>
      <c r="K821" s="23">
        <f t="shared" si="49"/>
        <v>0.89318778141650568</v>
      </c>
      <c r="L821" s="25"/>
      <c r="M821" s="25"/>
      <c r="N821" t="str">
        <f t="shared" si="50"/>
        <v/>
      </c>
      <c r="O821" s="24" t="str">
        <f t="shared" si="51"/>
        <v/>
      </c>
    </row>
    <row r="822" spans="1:15" x14ac:dyDescent="0.45">
      <c r="A822" s="20" t="str">
        <f>Calc!A822</f>
        <v>2024-05-28</v>
      </c>
      <c r="B822" t="str">
        <f>Calc!B822</f>
        <v>TBR</v>
      </c>
      <c r="C822" t="str">
        <f>Calc!C822</f>
        <v>OAK</v>
      </c>
      <c r="D822" s="25"/>
      <c r="E822" s="25"/>
      <c r="F822">
        <f>Calc!M822</f>
        <v>1528.0229512954211</v>
      </c>
      <c r="G822">
        <f>Calc!N822</f>
        <v>1422.9458950386379</v>
      </c>
      <c r="H822" t="str">
        <f>IF(Calc!O822=Games!I822, Games!B822, IF(Calc!P822=Games!I822, Games!C822, ""))</f>
        <v>TBR</v>
      </c>
      <c r="I822" s="21">
        <f>MAX(Calc!O822:P822)</f>
        <v>0.70893234876219335</v>
      </c>
      <c r="J822" s="22">
        <f t="shared" si="48"/>
        <v>-243.56274073994743</v>
      </c>
      <c r="K822" s="23">
        <f t="shared" si="49"/>
        <v>0.41057182923873509</v>
      </c>
      <c r="L822" s="25"/>
      <c r="M822" s="25"/>
      <c r="N822" t="str">
        <f t="shared" si="50"/>
        <v/>
      </c>
      <c r="O822" s="24" t="str">
        <f t="shared" si="51"/>
        <v/>
      </c>
    </row>
    <row r="823" spans="1:15" x14ac:dyDescent="0.45">
      <c r="A823" s="20" t="str">
        <f>Calc!A823</f>
        <v>2024-05-28</v>
      </c>
      <c r="B823" t="str">
        <f>Calc!B823</f>
        <v>NYM</v>
      </c>
      <c r="C823" t="str">
        <f>Calc!C823</f>
        <v>LAD</v>
      </c>
      <c r="D823" s="25"/>
      <c r="E823" s="25"/>
      <c r="F823">
        <f>Calc!M823</f>
        <v>1483.2891783762693</v>
      </c>
      <c r="G823">
        <f>Calc!N823</f>
        <v>1587.2549754385982</v>
      </c>
      <c r="H823" t="str">
        <f>IF(Calc!O823=Games!I823, Games!B823, IF(Calc!P823=Games!I823, Games!C823, ""))</f>
        <v>LAD</v>
      </c>
      <c r="I823" s="21">
        <f>MAX(Calc!O823:P823)</f>
        <v>0.59417102324687032</v>
      </c>
      <c r="J823" s="22">
        <f t="shared" si="48"/>
        <v>-146.40921602015402</v>
      </c>
      <c r="K823" s="23">
        <f t="shared" si="49"/>
        <v>0.68301711270849552</v>
      </c>
      <c r="L823" s="25"/>
      <c r="M823" s="25"/>
      <c r="N823" t="str">
        <f t="shared" si="50"/>
        <v/>
      </c>
      <c r="O823" s="24" t="str">
        <f t="shared" si="51"/>
        <v/>
      </c>
    </row>
    <row r="824" spans="1:15" x14ac:dyDescent="0.45">
      <c r="A824" s="20" t="str">
        <f>Calc!A824</f>
        <v>2024-05-28</v>
      </c>
      <c r="B824" t="str">
        <f>Calc!B824</f>
        <v>ATL</v>
      </c>
      <c r="C824" t="str">
        <f>Calc!C824</f>
        <v>WAS</v>
      </c>
      <c r="D824" s="25"/>
      <c r="E824" s="25"/>
      <c r="F824">
        <f>Calc!M824</f>
        <v>1593.2508682491175</v>
      </c>
      <c r="G824">
        <f>Calc!N824</f>
        <v>1420.7057667976087</v>
      </c>
      <c r="H824" t="str">
        <f>IF(Calc!O824=Games!I824, Games!B824, IF(Calc!P824=Games!I824, Games!C824, ""))</f>
        <v>ATL</v>
      </c>
      <c r="I824" s="21">
        <f>MAX(Calc!O824:P824)</f>
        <v>0.75168049033401807</v>
      </c>
      <c r="J824" s="22">
        <f t="shared" si="48"/>
        <v>-302.70698075439731</v>
      </c>
      <c r="K824" s="23">
        <f t="shared" si="49"/>
        <v>0.33035247403539547</v>
      </c>
      <c r="L824" s="25"/>
      <c r="M824" s="25"/>
      <c r="N824" t="str">
        <f t="shared" si="50"/>
        <v/>
      </c>
      <c r="O824" s="24" t="str">
        <f t="shared" si="51"/>
        <v/>
      </c>
    </row>
    <row r="825" spans="1:15" x14ac:dyDescent="0.45">
      <c r="A825" s="20" t="str">
        <f>Calc!A825</f>
        <v>2024-05-28</v>
      </c>
      <c r="B825" t="str">
        <f>Calc!B825</f>
        <v>MIN</v>
      </c>
      <c r="C825" t="str">
        <f>Calc!C825</f>
        <v>KCR</v>
      </c>
      <c r="D825" s="25"/>
      <c r="E825" s="25"/>
      <c r="F825">
        <f>Calc!M825</f>
        <v>1529.2726034226744</v>
      </c>
      <c r="G825">
        <f>Calc!N825</f>
        <v>1465.2610239810729</v>
      </c>
      <c r="H825" t="str">
        <f>IF(Calc!O825=Games!I825, Games!B825, IF(Calc!P825=Games!I825, Games!C825, ""))</f>
        <v>MIN</v>
      </c>
      <c r="I825" s="21">
        <f>MAX(Calc!O825:P825)</f>
        <v>0.65472807110852227</v>
      </c>
      <c r="J825" s="22">
        <f t="shared" si="48"/>
        <v>-189.62678872000325</v>
      </c>
      <c r="K825" s="23">
        <f t="shared" si="49"/>
        <v>0.52735165044458332</v>
      </c>
      <c r="L825" s="25"/>
      <c r="M825" s="25"/>
      <c r="N825" t="str">
        <f t="shared" si="50"/>
        <v/>
      </c>
      <c r="O825" s="24" t="str">
        <f t="shared" si="51"/>
        <v/>
      </c>
    </row>
    <row r="826" spans="1:15" x14ac:dyDescent="0.45">
      <c r="A826" s="20" t="str">
        <f>Calc!A826</f>
        <v>2024-05-28</v>
      </c>
      <c r="B826" t="str">
        <f>Calc!B826</f>
        <v>CHW</v>
      </c>
      <c r="C826" t="str">
        <f>Calc!C826</f>
        <v>TOR</v>
      </c>
      <c r="D826" s="25"/>
      <c r="E826" s="25"/>
      <c r="F826">
        <f>Calc!M826</f>
        <v>1426.513159308995</v>
      </c>
      <c r="G826">
        <f>Calc!N826</f>
        <v>1549.5770225833428</v>
      </c>
      <c r="H826" t="str">
        <f>IF(Calc!O826=Games!I826, Games!B826, IF(Calc!P826=Games!I826, Games!C826, ""))</f>
        <v>TOR</v>
      </c>
      <c r="I826" s="21">
        <f>MAX(Calc!O826:P826)</f>
        <v>0.69117705549192754</v>
      </c>
      <c r="J826" s="22">
        <f t="shared" si="48"/>
        <v>-223.81013709745926</v>
      </c>
      <c r="K826" s="23">
        <f t="shared" si="49"/>
        <v>0.44680728628683375</v>
      </c>
      <c r="L826" s="25"/>
      <c r="M826" s="25"/>
      <c r="N826" t="str">
        <f t="shared" si="50"/>
        <v/>
      </c>
      <c r="O826" s="24" t="str">
        <f t="shared" si="51"/>
        <v/>
      </c>
    </row>
    <row r="827" spans="1:15" x14ac:dyDescent="0.45">
      <c r="A827" s="20" t="str">
        <f>Calc!A827</f>
        <v>2024-05-28</v>
      </c>
      <c r="B827" t="str">
        <f>Calc!B827</f>
        <v>MIL</v>
      </c>
      <c r="C827" t="str">
        <f>Calc!C827</f>
        <v>CHC</v>
      </c>
      <c r="D827" s="25"/>
      <c r="E827" s="25"/>
      <c r="F827">
        <f>Calc!M827</f>
        <v>1516.6563185214643</v>
      </c>
      <c r="G827">
        <f>Calc!N827</f>
        <v>1510.9500841970262</v>
      </c>
      <c r="H827" t="str">
        <f>IF(Calc!O827=Games!I827, Games!B827, IF(Calc!P827=Games!I827, Games!C827, ""))</f>
        <v>MIL</v>
      </c>
      <c r="I827" s="21">
        <f>MAX(Calc!O827:P827)</f>
        <v>0.54191905818501329</v>
      </c>
      <c r="J827" s="22">
        <f t="shared" si="48"/>
        <v>-118.30203108600134</v>
      </c>
      <c r="K827" s="23">
        <f t="shared" si="49"/>
        <v>0.84529402481098226</v>
      </c>
      <c r="L827" s="25"/>
      <c r="M827" s="25"/>
      <c r="N827" t="str">
        <f t="shared" si="50"/>
        <v/>
      </c>
      <c r="O827" s="24" t="str">
        <f t="shared" si="51"/>
        <v/>
      </c>
    </row>
    <row r="828" spans="1:15" x14ac:dyDescent="0.45">
      <c r="A828" s="20" t="str">
        <f>Calc!A828</f>
        <v>2024-05-28</v>
      </c>
      <c r="B828" t="str">
        <f>Calc!B828</f>
        <v>TEX</v>
      </c>
      <c r="C828" t="str">
        <f>Calc!C828</f>
        <v>ARI</v>
      </c>
      <c r="D828" s="25"/>
      <c r="E828" s="25"/>
      <c r="F828">
        <f>Calc!M828</f>
        <v>1535.7428778604465</v>
      </c>
      <c r="G828">
        <f>Calc!N828</f>
        <v>1515.1384034374826</v>
      </c>
      <c r="H828" t="str">
        <f>IF(Calc!O828=Games!I828, Games!B828, IF(Calc!P828=Games!I828, Games!C828, ""))</f>
        <v>TEX</v>
      </c>
      <c r="I828" s="21">
        <f>MAX(Calc!O828:P828)</f>
        <v>0.56126307828129707</v>
      </c>
      <c r="J828" s="22">
        <f t="shared" si="48"/>
        <v>-127.92702197996275</v>
      </c>
      <c r="K828" s="23">
        <f t="shared" si="49"/>
        <v>0.78169567658397476</v>
      </c>
      <c r="L828" s="25"/>
      <c r="M828" s="25"/>
      <c r="N828" t="str">
        <f t="shared" si="50"/>
        <v/>
      </c>
      <c r="O828" s="24" t="str">
        <f t="shared" si="51"/>
        <v/>
      </c>
    </row>
    <row r="829" spans="1:15" x14ac:dyDescent="0.45">
      <c r="A829" s="20" t="str">
        <f>Calc!A829</f>
        <v>2024-05-28</v>
      </c>
      <c r="B829" t="str">
        <f>Calc!B829</f>
        <v>COL</v>
      </c>
      <c r="C829" t="str">
        <f>Calc!C829</f>
        <v>CLE</v>
      </c>
      <c r="D829" s="25"/>
      <c r="E829" s="25"/>
      <c r="F829">
        <f>Calc!M829</f>
        <v>1423.0710497477428</v>
      </c>
      <c r="G829">
        <f>Calc!N829</f>
        <v>1521.3210808926906</v>
      </c>
      <c r="H829" t="str">
        <f>IF(Calc!O829=Games!I829, Games!B829, IF(Calc!P829=Games!I829, Games!C829, ""))</f>
        <v>CLE</v>
      </c>
      <c r="I829" s="21">
        <f>MAX(Calc!O829:P829)</f>
        <v>0.52356773088981989</v>
      </c>
      <c r="J829" s="22">
        <f t="shared" si="48"/>
        <v>-109.89342343827244</v>
      </c>
      <c r="K829" s="23">
        <f t="shared" si="49"/>
        <v>0.9099725613350319</v>
      </c>
      <c r="L829" s="25"/>
      <c r="M829" s="25"/>
      <c r="N829" t="str">
        <f t="shared" si="50"/>
        <v/>
      </c>
      <c r="O829" s="24" t="str">
        <f t="shared" si="51"/>
        <v/>
      </c>
    </row>
    <row r="830" spans="1:15" x14ac:dyDescent="0.45">
      <c r="A830" s="20" t="str">
        <f>Calc!A830</f>
        <v>2024-05-28</v>
      </c>
      <c r="B830" t="str">
        <f>Calc!B830</f>
        <v>LAA</v>
      </c>
      <c r="C830" t="str">
        <f>Calc!C830</f>
        <v>NYY</v>
      </c>
      <c r="D830" s="25"/>
      <c r="E830" s="25"/>
      <c r="F830">
        <f>Calc!M830</f>
        <v>1469.5882041455925</v>
      </c>
      <c r="G830">
        <f>Calc!N830</f>
        <v>1562.9327852564061</v>
      </c>
      <c r="H830" t="str">
        <f>IF(Calc!O830=Games!I830, Games!B830, IF(Calc!P830=Games!I830, Games!C830, ""))</f>
        <v>NYY</v>
      </c>
      <c r="I830" s="21">
        <f>MAX(Calc!O830:P830)</f>
        <v>0.59694558544112164</v>
      </c>
      <c r="J830" s="22">
        <f t="shared" si="48"/>
        <v>-148.10545769470031</v>
      </c>
      <c r="K830" s="23">
        <f t="shared" si="49"/>
        <v>0.67519456444432102</v>
      </c>
      <c r="L830" s="25"/>
      <c r="M830" s="25"/>
      <c r="N830" t="str">
        <f t="shared" si="50"/>
        <v/>
      </c>
      <c r="O830" s="24" t="str">
        <f t="shared" si="51"/>
        <v/>
      </c>
    </row>
    <row r="831" spans="1:15" x14ac:dyDescent="0.45">
      <c r="A831" s="20" t="str">
        <f>Calc!A831</f>
        <v>2024-05-28</v>
      </c>
      <c r="B831" t="str">
        <f>Calc!B831</f>
        <v>SEA</v>
      </c>
      <c r="C831" t="str">
        <f>Calc!C831</f>
        <v>HOU</v>
      </c>
      <c r="D831" s="25"/>
      <c r="E831" s="25"/>
      <c r="F831">
        <f>Calc!M831</f>
        <v>1518.2292368487947</v>
      </c>
      <c r="G831">
        <f>Calc!N831</f>
        <v>1554.1885466658973</v>
      </c>
      <c r="H831" t="str">
        <f>IF(Calc!O831=Games!I831, Games!B831, IF(Calc!P831=Games!I831, Games!C831, ""))</f>
        <v>HOU</v>
      </c>
      <c r="I831" s="21">
        <f>MAX(Calc!O831:P831)</f>
        <v>0.54032965789896614</v>
      </c>
      <c r="J831" s="22">
        <f t="shared" si="48"/>
        <v>-117.54720903447011</v>
      </c>
      <c r="K831" s="23">
        <f t="shared" si="49"/>
        <v>0.85072202752747206</v>
      </c>
      <c r="L831" s="25"/>
      <c r="M831" s="25"/>
      <c r="N831" t="str">
        <f t="shared" si="50"/>
        <v/>
      </c>
      <c r="O831" s="24" t="str">
        <f t="shared" si="51"/>
        <v/>
      </c>
    </row>
    <row r="832" spans="1:15" x14ac:dyDescent="0.45">
      <c r="A832" s="20" t="str">
        <f>Calc!A832</f>
        <v>2024-05-28</v>
      </c>
      <c r="B832" t="str">
        <f>Calc!B832</f>
        <v>SDP</v>
      </c>
      <c r="C832" t="str">
        <f>Calc!C832</f>
        <v>MIA</v>
      </c>
      <c r="D832" s="25"/>
      <c r="E832" s="25"/>
      <c r="F832">
        <f>Calc!M832</f>
        <v>1502.9671207118124</v>
      </c>
      <c r="G832">
        <f>Calc!N832</f>
        <v>1484.370768699393</v>
      </c>
      <c r="H832" t="str">
        <f>IF(Calc!O832=Games!I832, Games!B832, IF(Calc!P832=Games!I832, Games!C832, ""))</f>
        <v>SDP</v>
      </c>
      <c r="I832" s="21">
        <f>MAX(Calc!O832:P832)</f>
        <v>0.54135665716773373</v>
      </c>
      <c r="J832" s="22">
        <f t="shared" si="48"/>
        <v>-118.03434316187538</v>
      </c>
      <c r="K832" s="23">
        <f t="shared" si="49"/>
        <v>0.84721105164161747</v>
      </c>
      <c r="L832" s="25"/>
      <c r="M832" s="25"/>
      <c r="N832" t="str">
        <f t="shared" si="50"/>
        <v/>
      </c>
      <c r="O832" s="24" t="str">
        <f t="shared" si="51"/>
        <v/>
      </c>
    </row>
    <row r="833" spans="1:15" x14ac:dyDescent="0.45">
      <c r="A833" s="20" t="str">
        <f>Calc!A833</f>
        <v>2024-05-28</v>
      </c>
      <c r="B833" t="str">
        <f>Calc!B833</f>
        <v>SFG</v>
      </c>
      <c r="C833" t="str">
        <f>Calc!C833</f>
        <v>PHI</v>
      </c>
      <c r="D833" s="25"/>
      <c r="E833" s="25"/>
      <c r="F833">
        <f>Calc!M833</f>
        <v>1506.8907435815931</v>
      </c>
      <c r="G833">
        <f>Calc!N833</f>
        <v>1539.4111659163295</v>
      </c>
      <c r="H833" t="str">
        <f>IF(Calc!O833=Games!I833, Games!B833, IF(Calc!P833=Games!I833, Games!C833, ""))</f>
        <v>SFG</v>
      </c>
      <c r="I833" s="21">
        <f>MAX(Calc!O833:P833)</f>
        <v>0.50958554957705682</v>
      </c>
      <c r="J833" s="22">
        <f t="shared" si="48"/>
        <v>-103.9091627780503</v>
      </c>
      <c r="K833" s="23">
        <f t="shared" si="49"/>
        <v>0.96237903690552995</v>
      </c>
      <c r="L833" s="25"/>
      <c r="M833" s="25"/>
      <c r="N833" t="str">
        <f t="shared" si="50"/>
        <v/>
      </c>
      <c r="O833" s="24" t="str">
        <f t="shared" si="51"/>
        <v/>
      </c>
    </row>
    <row r="834" spans="1:15" x14ac:dyDescent="0.45">
      <c r="A834" s="20" t="str">
        <f>Calc!A834</f>
        <v>2024-05-29</v>
      </c>
      <c r="B834" t="str">
        <f>Calc!B834</f>
        <v>DET</v>
      </c>
      <c r="C834" t="str">
        <f>Calc!C834</f>
        <v>PIT</v>
      </c>
      <c r="D834" s="25"/>
      <c r="E834" s="25"/>
      <c r="F834">
        <f>Calc!M834</f>
        <v>1481.7589766686021</v>
      </c>
      <c r="G834">
        <f>Calc!N834</f>
        <v>1490.342604018655</v>
      </c>
      <c r="H834" t="str">
        <f>IF(Calc!O834=Games!I834, Games!B834, IF(Calc!P834=Games!I834, Games!C834, ""))</f>
        <v>PIT</v>
      </c>
      <c r="I834" s="21">
        <f>MAX(Calc!O834:P834)</f>
        <v>0.5085159642569782</v>
      </c>
      <c r="J834" s="22">
        <f t="shared" si="48"/>
        <v>-103.46540828904192</v>
      </c>
      <c r="K834" s="23">
        <f t="shared" si="49"/>
        <v>0.96650660016378687</v>
      </c>
      <c r="L834" s="25"/>
      <c r="M834" s="25"/>
      <c r="N834" t="str">
        <f t="shared" si="50"/>
        <v/>
      </c>
      <c r="O834" s="24" t="str">
        <f t="shared" si="51"/>
        <v/>
      </c>
    </row>
    <row r="835" spans="1:15" x14ac:dyDescent="0.45">
      <c r="A835" s="20" t="str">
        <f>Calc!A835</f>
        <v>2024-05-29</v>
      </c>
      <c r="B835" t="str">
        <f>Calc!B835</f>
        <v>CIN</v>
      </c>
      <c r="C835" t="str">
        <f>Calc!C835</f>
        <v>STL</v>
      </c>
      <c r="D835" s="25"/>
      <c r="E835" s="25"/>
      <c r="F835">
        <f>Calc!M835</f>
        <v>1493.1662146218293</v>
      </c>
      <c r="G835">
        <f>Calc!N835</f>
        <v>1507.9516916859375</v>
      </c>
      <c r="H835" t="str">
        <f>IF(Calc!O835=Games!I835, Games!B835, IF(Calc!P835=Games!I835, Games!C835, ""))</f>
        <v>STL</v>
      </c>
      <c r="I835" s="21">
        <f>MAX(Calc!O835:P835)</f>
        <v>0.52820962073386513</v>
      </c>
      <c r="J835" s="22">
        <f t="shared" ref="J835:J898" si="52">IF(I835&lt;0.5, "",-1*((I835*100)/(1-((I835*100)/100))))</f>
        <v>-111.95854005236177</v>
      </c>
      <c r="K835" s="23">
        <f t="shared" ref="K835:K898" si="53">IF(J835&gt;0, "",1/(J835/-100))</f>
        <v>0.89318778141650568</v>
      </c>
      <c r="L835" s="25"/>
      <c r="M835" s="25"/>
      <c r="N835" t="str">
        <f t="shared" ref="N835:N898" si="54">IF(L835&gt;M835, B835, IF(M835&gt;L835, C835, ""))</f>
        <v/>
      </c>
      <c r="O835" s="24" t="str">
        <f t="shared" ref="O835:O898" si="55">IF(ISBLANK(L835), "", IF(H835=N835, "W", "L"))</f>
        <v/>
      </c>
    </row>
    <row r="836" spans="1:15" x14ac:dyDescent="0.45">
      <c r="A836" s="20" t="str">
        <f>Calc!A836</f>
        <v>2024-05-29</v>
      </c>
      <c r="B836" t="str">
        <f>Calc!B836</f>
        <v>TEX</v>
      </c>
      <c r="C836" t="str">
        <f>Calc!C836</f>
        <v>ARI</v>
      </c>
      <c r="D836" s="25"/>
      <c r="E836" s="25"/>
      <c r="F836">
        <f>Calc!M836</f>
        <v>1535.7428778604465</v>
      </c>
      <c r="G836">
        <f>Calc!N836</f>
        <v>1515.1384034374826</v>
      </c>
      <c r="H836" t="str">
        <f>IF(Calc!O836=Games!I836, Games!B836, IF(Calc!P836=Games!I836, Games!C836, ""))</f>
        <v>TEX</v>
      </c>
      <c r="I836" s="21">
        <f>MAX(Calc!O836:P836)</f>
        <v>0.56126307828129707</v>
      </c>
      <c r="J836" s="22">
        <f t="shared" si="52"/>
        <v>-127.92702197996275</v>
      </c>
      <c r="K836" s="23">
        <f t="shared" si="53"/>
        <v>0.78169567658397476</v>
      </c>
      <c r="L836" s="25"/>
      <c r="M836" s="25"/>
      <c r="N836" t="str">
        <f t="shared" si="54"/>
        <v/>
      </c>
      <c r="O836" s="24" t="str">
        <f t="shared" si="55"/>
        <v/>
      </c>
    </row>
    <row r="837" spans="1:15" x14ac:dyDescent="0.45">
      <c r="A837" s="20" t="str">
        <f>Calc!A837</f>
        <v>2024-05-29</v>
      </c>
      <c r="B837" t="str">
        <f>Calc!B837</f>
        <v>SFG</v>
      </c>
      <c r="C837" t="str">
        <f>Calc!C837</f>
        <v>PHI</v>
      </c>
      <c r="D837" s="25"/>
      <c r="E837" s="25"/>
      <c r="F837">
        <f>Calc!M837</f>
        <v>1506.8907435815931</v>
      </c>
      <c r="G837">
        <f>Calc!N837</f>
        <v>1539.4111659163295</v>
      </c>
      <c r="H837" t="str">
        <f>IF(Calc!O837=Games!I837, Games!B837, IF(Calc!P837=Games!I837, Games!C837, ""))</f>
        <v>SFG</v>
      </c>
      <c r="I837" s="21">
        <f>MAX(Calc!O837:P837)</f>
        <v>0.50958554957705682</v>
      </c>
      <c r="J837" s="22">
        <f t="shared" si="52"/>
        <v>-103.9091627780503</v>
      </c>
      <c r="K837" s="23">
        <f t="shared" si="53"/>
        <v>0.96237903690552995</v>
      </c>
      <c r="L837" s="25"/>
      <c r="M837" s="25"/>
      <c r="N837" t="str">
        <f t="shared" si="54"/>
        <v/>
      </c>
      <c r="O837" s="24" t="str">
        <f t="shared" si="55"/>
        <v/>
      </c>
    </row>
    <row r="838" spans="1:15" x14ac:dyDescent="0.45">
      <c r="A838" s="20" t="str">
        <f>Calc!A838</f>
        <v>2024-05-29</v>
      </c>
      <c r="B838" t="str">
        <f>Calc!B838</f>
        <v>NYM</v>
      </c>
      <c r="C838" t="str">
        <f>Calc!C838</f>
        <v>LAD</v>
      </c>
      <c r="D838" s="25"/>
      <c r="E838" s="25"/>
      <c r="F838">
        <f>Calc!M838</f>
        <v>1483.2891783762693</v>
      </c>
      <c r="G838">
        <f>Calc!N838</f>
        <v>1587.2549754385982</v>
      </c>
      <c r="H838" t="str">
        <f>IF(Calc!O838=Games!I838, Games!B838, IF(Calc!P838=Games!I838, Games!C838, ""))</f>
        <v>LAD</v>
      </c>
      <c r="I838" s="21">
        <f>MAX(Calc!O838:P838)</f>
        <v>0.59417102324687032</v>
      </c>
      <c r="J838" s="22">
        <f t="shared" si="52"/>
        <v>-146.40921602015402</v>
      </c>
      <c r="K838" s="23">
        <f t="shared" si="53"/>
        <v>0.68301711270849552</v>
      </c>
      <c r="L838" s="25"/>
      <c r="M838" s="25"/>
      <c r="N838" t="str">
        <f t="shared" si="54"/>
        <v/>
      </c>
      <c r="O838" s="24" t="str">
        <f t="shared" si="55"/>
        <v/>
      </c>
    </row>
    <row r="839" spans="1:15" x14ac:dyDescent="0.45">
      <c r="A839" s="20" t="str">
        <f>Calc!A839</f>
        <v>2024-05-29</v>
      </c>
      <c r="B839" t="str">
        <f>Calc!B839</f>
        <v>SDP</v>
      </c>
      <c r="C839" t="str">
        <f>Calc!C839</f>
        <v>MIA</v>
      </c>
      <c r="D839" s="25"/>
      <c r="E839" s="25"/>
      <c r="F839">
        <f>Calc!M839</f>
        <v>1502.9671207118124</v>
      </c>
      <c r="G839">
        <f>Calc!N839</f>
        <v>1484.370768699393</v>
      </c>
      <c r="H839" t="str">
        <f>IF(Calc!O839=Games!I839, Games!B839, IF(Calc!P839=Games!I839, Games!C839, ""))</f>
        <v>SDP</v>
      </c>
      <c r="I839" s="21">
        <f>MAX(Calc!O839:P839)</f>
        <v>0.54135665716773373</v>
      </c>
      <c r="J839" s="22">
        <f t="shared" si="52"/>
        <v>-118.03434316187538</v>
      </c>
      <c r="K839" s="23">
        <f t="shared" si="53"/>
        <v>0.84721105164161747</v>
      </c>
      <c r="L839" s="25"/>
      <c r="M839" s="25"/>
      <c r="N839" t="str">
        <f t="shared" si="54"/>
        <v/>
      </c>
      <c r="O839" s="24" t="str">
        <f t="shared" si="55"/>
        <v/>
      </c>
    </row>
    <row r="840" spans="1:15" x14ac:dyDescent="0.45">
      <c r="A840" s="20" t="str">
        <f>Calc!A840</f>
        <v>2024-05-29</v>
      </c>
      <c r="B840" t="str">
        <f>Calc!B840</f>
        <v>BAL</v>
      </c>
      <c r="C840" t="str">
        <f>Calc!C840</f>
        <v>BOS</v>
      </c>
      <c r="D840" s="25"/>
      <c r="E840" s="25"/>
      <c r="F840">
        <f>Calc!M840</f>
        <v>1527.1786991040578</v>
      </c>
      <c r="G840">
        <f>Calc!N840</f>
        <v>1518.233689676287</v>
      </c>
      <c r="H840" t="str">
        <f>IF(Calc!O840=Games!I840, Games!B840, IF(Calc!P840=Games!I840, Games!C840, ""))</f>
        <v>BAL</v>
      </c>
      <c r="I840" s="21">
        <f>MAX(Calc!O840:P840)</f>
        <v>0.5237396250712355</v>
      </c>
      <c r="J840" s="22">
        <f t="shared" si="52"/>
        <v>-109.96917918052128</v>
      </c>
      <c r="K840" s="23">
        <f t="shared" si="53"/>
        <v>0.9093456979963791</v>
      </c>
      <c r="L840" s="25"/>
      <c r="M840" s="25"/>
      <c r="N840" t="str">
        <f t="shared" si="54"/>
        <v/>
      </c>
      <c r="O840" s="24" t="str">
        <f t="shared" si="55"/>
        <v/>
      </c>
    </row>
    <row r="841" spans="1:15" x14ac:dyDescent="0.45">
      <c r="A841" s="20" t="str">
        <f>Calc!A841</f>
        <v>2024-05-29</v>
      </c>
      <c r="B841" t="str">
        <f>Calc!B841</f>
        <v>TBR</v>
      </c>
      <c r="C841" t="str">
        <f>Calc!C841</f>
        <v>OAK</v>
      </c>
      <c r="D841" s="25"/>
      <c r="E841" s="25"/>
      <c r="F841">
        <f>Calc!M841</f>
        <v>1528.0229512954211</v>
      </c>
      <c r="G841">
        <f>Calc!N841</f>
        <v>1422.9458950386379</v>
      </c>
      <c r="H841" t="str">
        <f>IF(Calc!O841=Games!I841, Games!B841, IF(Calc!P841=Games!I841, Games!C841, ""))</f>
        <v>TBR</v>
      </c>
      <c r="I841" s="21">
        <f>MAX(Calc!O841:P841)</f>
        <v>0.70893234876219335</v>
      </c>
      <c r="J841" s="22">
        <f t="shared" si="52"/>
        <v>-243.56274073994743</v>
      </c>
      <c r="K841" s="23">
        <f t="shared" si="53"/>
        <v>0.41057182923873509</v>
      </c>
      <c r="L841" s="25"/>
      <c r="M841" s="25"/>
      <c r="N841" t="str">
        <f t="shared" si="54"/>
        <v/>
      </c>
      <c r="O841" s="24" t="str">
        <f t="shared" si="55"/>
        <v/>
      </c>
    </row>
    <row r="842" spans="1:15" x14ac:dyDescent="0.45">
      <c r="A842" s="20" t="str">
        <f>Calc!A842</f>
        <v>2024-05-29</v>
      </c>
      <c r="B842" t="str">
        <f>Calc!B842</f>
        <v>ATL</v>
      </c>
      <c r="C842" t="str">
        <f>Calc!C842</f>
        <v>WAS</v>
      </c>
      <c r="D842" s="25"/>
      <c r="E842" s="25"/>
      <c r="F842">
        <f>Calc!M842</f>
        <v>1593.2508682491175</v>
      </c>
      <c r="G842">
        <f>Calc!N842</f>
        <v>1420.7057667976087</v>
      </c>
      <c r="H842" t="str">
        <f>IF(Calc!O842=Games!I842, Games!B842, IF(Calc!P842=Games!I842, Games!C842, ""))</f>
        <v>ATL</v>
      </c>
      <c r="I842" s="21">
        <f>MAX(Calc!O842:P842)</f>
        <v>0.75168049033401807</v>
      </c>
      <c r="J842" s="22">
        <f t="shared" si="52"/>
        <v>-302.70698075439731</v>
      </c>
      <c r="K842" s="23">
        <f t="shared" si="53"/>
        <v>0.33035247403539547</v>
      </c>
      <c r="L842" s="25"/>
      <c r="M842" s="25"/>
      <c r="N842" t="str">
        <f t="shared" si="54"/>
        <v/>
      </c>
      <c r="O842" s="24" t="str">
        <f t="shared" si="55"/>
        <v/>
      </c>
    </row>
    <row r="843" spans="1:15" x14ac:dyDescent="0.45">
      <c r="A843" s="20" t="str">
        <f>Calc!A843</f>
        <v>2024-05-29</v>
      </c>
      <c r="B843" t="str">
        <f>Calc!B843</f>
        <v>MIN</v>
      </c>
      <c r="C843" t="str">
        <f>Calc!C843</f>
        <v>KCR</v>
      </c>
      <c r="D843" s="25"/>
      <c r="E843" s="25"/>
      <c r="F843">
        <f>Calc!M843</f>
        <v>1529.2726034226744</v>
      </c>
      <c r="G843">
        <f>Calc!N843</f>
        <v>1465.2610239810729</v>
      </c>
      <c r="H843" t="str">
        <f>IF(Calc!O843=Games!I843, Games!B843, IF(Calc!P843=Games!I843, Games!C843, ""))</f>
        <v>MIN</v>
      </c>
      <c r="I843" s="21">
        <f>MAX(Calc!O843:P843)</f>
        <v>0.65472807110852227</v>
      </c>
      <c r="J843" s="22">
        <f t="shared" si="52"/>
        <v>-189.62678872000325</v>
      </c>
      <c r="K843" s="23">
        <f t="shared" si="53"/>
        <v>0.52735165044458332</v>
      </c>
      <c r="L843" s="25"/>
      <c r="M843" s="25"/>
      <c r="N843" t="str">
        <f t="shared" si="54"/>
        <v/>
      </c>
      <c r="O843" s="24" t="str">
        <f t="shared" si="55"/>
        <v/>
      </c>
    </row>
    <row r="844" spans="1:15" x14ac:dyDescent="0.45">
      <c r="A844" s="20" t="str">
        <f>Calc!A844</f>
        <v>2024-05-29</v>
      </c>
      <c r="B844" t="str">
        <f>Calc!B844</f>
        <v>CHW</v>
      </c>
      <c r="C844" t="str">
        <f>Calc!C844</f>
        <v>TOR</v>
      </c>
      <c r="D844" s="25"/>
      <c r="E844" s="25"/>
      <c r="F844">
        <f>Calc!M844</f>
        <v>1426.513159308995</v>
      </c>
      <c r="G844">
        <f>Calc!N844</f>
        <v>1549.5770225833428</v>
      </c>
      <c r="H844" t="str">
        <f>IF(Calc!O844=Games!I844, Games!B844, IF(Calc!P844=Games!I844, Games!C844, ""))</f>
        <v>TOR</v>
      </c>
      <c r="I844" s="21">
        <f>MAX(Calc!O844:P844)</f>
        <v>0.69117705549192754</v>
      </c>
      <c r="J844" s="22">
        <f t="shared" si="52"/>
        <v>-223.81013709745926</v>
      </c>
      <c r="K844" s="23">
        <f t="shared" si="53"/>
        <v>0.44680728628683375</v>
      </c>
      <c r="L844" s="25"/>
      <c r="M844" s="25"/>
      <c r="N844" t="str">
        <f t="shared" si="54"/>
        <v/>
      </c>
      <c r="O844" s="24" t="str">
        <f t="shared" si="55"/>
        <v/>
      </c>
    </row>
    <row r="845" spans="1:15" x14ac:dyDescent="0.45">
      <c r="A845" s="20" t="str">
        <f>Calc!A845</f>
        <v>2024-05-29</v>
      </c>
      <c r="B845" t="str">
        <f>Calc!B845</f>
        <v>MIL</v>
      </c>
      <c r="C845" t="str">
        <f>Calc!C845</f>
        <v>CHC</v>
      </c>
      <c r="D845" s="25"/>
      <c r="E845" s="25"/>
      <c r="F845">
        <f>Calc!M845</f>
        <v>1516.6563185214643</v>
      </c>
      <c r="G845">
        <f>Calc!N845</f>
        <v>1510.9500841970262</v>
      </c>
      <c r="H845" t="str">
        <f>IF(Calc!O845=Games!I845, Games!B845, IF(Calc!P845=Games!I845, Games!C845, ""))</f>
        <v>MIL</v>
      </c>
      <c r="I845" s="21">
        <f>MAX(Calc!O845:P845)</f>
        <v>0.54191905818501329</v>
      </c>
      <c r="J845" s="22">
        <f t="shared" si="52"/>
        <v>-118.30203108600134</v>
      </c>
      <c r="K845" s="23">
        <f t="shared" si="53"/>
        <v>0.84529402481098226</v>
      </c>
      <c r="L845" s="25"/>
      <c r="M845" s="25"/>
      <c r="N845" t="str">
        <f t="shared" si="54"/>
        <v/>
      </c>
      <c r="O845" s="24" t="str">
        <f t="shared" si="55"/>
        <v/>
      </c>
    </row>
    <row r="846" spans="1:15" x14ac:dyDescent="0.45">
      <c r="A846" s="20" t="str">
        <f>Calc!A846</f>
        <v>2024-05-29</v>
      </c>
      <c r="B846" t="str">
        <f>Calc!B846</f>
        <v>COL</v>
      </c>
      <c r="C846" t="str">
        <f>Calc!C846</f>
        <v>CLE</v>
      </c>
      <c r="D846" s="25"/>
      <c r="E846" s="25"/>
      <c r="F846">
        <f>Calc!M846</f>
        <v>1423.0710497477428</v>
      </c>
      <c r="G846">
        <f>Calc!N846</f>
        <v>1521.3210808926906</v>
      </c>
      <c r="H846" t="str">
        <f>IF(Calc!O846=Games!I846, Games!B846, IF(Calc!P846=Games!I846, Games!C846, ""))</f>
        <v>CLE</v>
      </c>
      <c r="I846" s="21">
        <f>MAX(Calc!O846:P846)</f>
        <v>0.52356773088981989</v>
      </c>
      <c r="J846" s="22">
        <f t="shared" si="52"/>
        <v>-109.89342343827244</v>
      </c>
      <c r="K846" s="23">
        <f t="shared" si="53"/>
        <v>0.9099725613350319</v>
      </c>
      <c r="L846" s="25"/>
      <c r="M846" s="25"/>
      <c r="N846" t="str">
        <f t="shared" si="54"/>
        <v/>
      </c>
      <c r="O846" s="24" t="str">
        <f t="shared" si="55"/>
        <v/>
      </c>
    </row>
    <row r="847" spans="1:15" x14ac:dyDescent="0.45">
      <c r="A847" s="20" t="str">
        <f>Calc!A847</f>
        <v>2024-05-29</v>
      </c>
      <c r="B847" t="str">
        <f>Calc!B847</f>
        <v>LAA</v>
      </c>
      <c r="C847" t="str">
        <f>Calc!C847</f>
        <v>NYY</v>
      </c>
      <c r="D847" s="25"/>
      <c r="E847" s="25"/>
      <c r="F847">
        <f>Calc!M847</f>
        <v>1469.5882041455925</v>
      </c>
      <c r="G847">
        <f>Calc!N847</f>
        <v>1562.9327852564061</v>
      </c>
      <c r="H847" t="str">
        <f>IF(Calc!O847=Games!I847, Games!B847, IF(Calc!P847=Games!I847, Games!C847, ""))</f>
        <v>NYY</v>
      </c>
      <c r="I847" s="21">
        <f>MAX(Calc!O847:P847)</f>
        <v>0.59694558544112164</v>
      </c>
      <c r="J847" s="22">
        <f t="shared" si="52"/>
        <v>-148.10545769470031</v>
      </c>
      <c r="K847" s="23">
        <f t="shared" si="53"/>
        <v>0.67519456444432102</v>
      </c>
      <c r="L847" s="25"/>
      <c r="M847" s="25"/>
      <c r="N847" t="str">
        <f t="shared" si="54"/>
        <v/>
      </c>
      <c r="O847" s="24" t="str">
        <f t="shared" si="55"/>
        <v/>
      </c>
    </row>
    <row r="848" spans="1:15" x14ac:dyDescent="0.45">
      <c r="A848" s="20" t="str">
        <f>Calc!A848</f>
        <v>2024-05-29</v>
      </c>
      <c r="B848" t="str">
        <f>Calc!B848</f>
        <v>SEA</v>
      </c>
      <c r="C848" t="str">
        <f>Calc!C848</f>
        <v>HOU</v>
      </c>
      <c r="D848" s="25"/>
      <c r="E848" s="25"/>
      <c r="F848">
        <f>Calc!M848</f>
        <v>1518.2292368487947</v>
      </c>
      <c r="G848">
        <f>Calc!N848</f>
        <v>1554.1885466658973</v>
      </c>
      <c r="H848" t="str">
        <f>IF(Calc!O848=Games!I848, Games!B848, IF(Calc!P848=Games!I848, Games!C848, ""))</f>
        <v>HOU</v>
      </c>
      <c r="I848" s="21">
        <f>MAX(Calc!O848:P848)</f>
        <v>0.54032965789896614</v>
      </c>
      <c r="J848" s="22">
        <f t="shared" si="52"/>
        <v>-117.54720903447011</v>
      </c>
      <c r="K848" s="23">
        <f t="shared" si="53"/>
        <v>0.85072202752747206</v>
      </c>
      <c r="L848" s="25"/>
      <c r="M848" s="25"/>
      <c r="N848" t="str">
        <f t="shared" si="54"/>
        <v/>
      </c>
      <c r="O848" s="24" t="str">
        <f t="shared" si="55"/>
        <v/>
      </c>
    </row>
    <row r="849" spans="1:15" x14ac:dyDescent="0.45">
      <c r="A849" s="20" t="str">
        <f>Calc!A849</f>
        <v>2024-05-30</v>
      </c>
      <c r="B849" t="str">
        <f>Calc!B849</f>
        <v>TBR</v>
      </c>
      <c r="C849" t="str">
        <f>Calc!C849</f>
        <v>OAK</v>
      </c>
      <c r="D849" s="25"/>
      <c r="E849" s="25"/>
      <c r="F849">
        <f>Calc!M849</f>
        <v>1528.0229512954211</v>
      </c>
      <c r="G849">
        <f>Calc!N849</f>
        <v>1422.9458950386379</v>
      </c>
      <c r="H849" t="str">
        <f>IF(Calc!O849=Games!I849, Games!B849, IF(Calc!P849=Games!I849, Games!C849, ""))</f>
        <v>TBR</v>
      </c>
      <c r="I849" s="21">
        <f>MAX(Calc!O849:P849)</f>
        <v>0.70893234876219335</v>
      </c>
      <c r="J849" s="22">
        <f t="shared" si="52"/>
        <v>-243.56274073994743</v>
      </c>
      <c r="K849" s="23">
        <f t="shared" si="53"/>
        <v>0.41057182923873509</v>
      </c>
      <c r="L849" s="25"/>
      <c r="M849" s="25"/>
      <c r="N849" t="str">
        <f t="shared" si="54"/>
        <v/>
      </c>
      <c r="O849" s="24" t="str">
        <f t="shared" si="55"/>
        <v/>
      </c>
    </row>
    <row r="850" spans="1:15" x14ac:dyDescent="0.45">
      <c r="A850" s="20" t="str">
        <f>Calc!A850</f>
        <v>2024-05-30</v>
      </c>
      <c r="B850" t="str">
        <f>Calc!B850</f>
        <v>MIN</v>
      </c>
      <c r="C850" t="str">
        <f>Calc!C850</f>
        <v>KCR</v>
      </c>
      <c r="D850" s="25"/>
      <c r="E850" s="25"/>
      <c r="F850">
        <f>Calc!M850</f>
        <v>1529.2726034226744</v>
      </c>
      <c r="G850">
        <f>Calc!N850</f>
        <v>1465.2610239810729</v>
      </c>
      <c r="H850" t="str">
        <f>IF(Calc!O850=Games!I850, Games!B850, IF(Calc!P850=Games!I850, Games!C850, ""))</f>
        <v>MIN</v>
      </c>
      <c r="I850" s="21">
        <f>MAX(Calc!O850:P850)</f>
        <v>0.65472807110852227</v>
      </c>
      <c r="J850" s="22">
        <f t="shared" si="52"/>
        <v>-189.62678872000325</v>
      </c>
      <c r="K850" s="23">
        <f t="shared" si="53"/>
        <v>0.52735165044458332</v>
      </c>
      <c r="L850" s="25"/>
      <c r="M850" s="25"/>
      <c r="N850" t="str">
        <f t="shared" si="54"/>
        <v/>
      </c>
      <c r="O850" s="24" t="str">
        <f t="shared" si="55"/>
        <v/>
      </c>
    </row>
    <row r="851" spans="1:15" x14ac:dyDescent="0.45">
      <c r="A851" s="20" t="str">
        <f>Calc!A851</f>
        <v>2024-05-30</v>
      </c>
      <c r="B851" t="str">
        <f>Calc!B851</f>
        <v>MIL</v>
      </c>
      <c r="C851" t="str">
        <f>Calc!C851</f>
        <v>CHC</v>
      </c>
      <c r="D851" s="25"/>
      <c r="E851" s="25"/>
      <c r="F851">
        <f>Calc!M851</f>
        <v>1516.6563185214643</v>
      </c>
      <c r="G851">
        <f>Calc!N851</f>
        <v>1510.9500841970262</v>
      </c>
      <c r="H851" t="str">
        <f>IF(Calc!O851=Games!I851, Games!B851, IF(Calc!P851=Games!I851, Games!C851, ""))</f>
        <v>MIL</v>
      </c>
      <c r="I851" s="21">
        <f>MAX(Calc!O851:P851)</f>
        <v>0.54191905818501329</v>
      </c>
      <c r="J851" s="22">
        <f t="shared" si="52"/>
        <v>-118.30203108600134</v>
      </c>
      <c r="K851" s="23">
        <f t="shared" si="53"/>
        <v>0.84529402481098226</v>
      </c>
      <c r="L851" s="25"/>
      <c r="M851" s="25"/>
      <c r="N851" t="str">
        <f t="shared" si="54"/>
        <v/>
      </c>
      <c r="O851" s="24" t="str">
        <f t="shared" si="55"/>
        <v/>
      </c>
    </row>
    <row r="852" spans="1:15" x14ac:dyDescent="0.45">
      <c r="A852" s="20" t="str">
        <f>Calc!A852</f>
        <v>2024-05-30</v>
      </c>
      <c r="B852" t="str">
        <f>Calc!B852</f>
        <v>SEA</v>
      </c>
      <c r="C852" t="str">
        <f>Calc!C852</f>
        <v>HOU</v>
      </c>
      <c r="D852" s="25"/>
      <c r="E852" s="25"/>
      <c r="F852">
        <f>Calc!M852</f>
        <v>1518.2292368487947</v>
      </c>
      <c r="G852">
        <f>Calc!N852</f>
        <v>1554.1885466658973</v>
      </c>
      <c r="H852" t="str">
        <f>IF(Calc!O852=Games!I852, Games!B852, IF(Calc!P852=Games!I852, Games!C852, ""))</f>
        <v>HOU</v>
      </c>
      <c r="I852" s="21">
        <f>MAX(Calc!O852:P852)</f>
        <v>0.54032965789896614</v>
      </c>
      <c r="J852" s="22">
        <f t="shared" si="52"/>
        <v>-117.54720903447011</v>
      </c>
      <c r="K852" s="23">
        <f t="shared" si="53"/>
        <v>0.85072202752747206</v>
      </c>
      <c r="L852" s="25"/>
      <c r="M852" s="25"/>
      <c r="N852" t="str">
        <f t="shared" si="54"/>
        <v/>
      </c>
      <c r="O852" s="24" t="str">
        <f t="shared" si="55"/>
        <v/>
      </c>
    </row>
    <row r="853" spans="1:15" x14ac:dyDescent="0.45">
      <c r="A853" s="20" t="str">
        <f>Calc!A853</f>
        <v>2024-05-30</v>
      </c>
      <c r="B853" t="str">
        <f>Calc!B853</f>
        <v>BOS</v>
      </c>
      <c r="C853" t="str">
        <f>Calc!C853</f>
        <v>DET</v>
      </c>
      <c r="D853" s="25"/>
      <c r="E853" s="25"/>
      <c r="F853">
        <f>Calc!M853</f>
        <v>1500.26839934439</v>
      </c>
      <c r="G853">
        <f>Calc!N853</f>
        <v>1495.7868779460348</v>
      </c>
      <c r="H853" t="str">
        <f>IF(Calc!O853=Games!I853, Games!B853, IF(Calc!P853=Games!I853, Games!C853, ""))</f>
        <v>BOS</v>
      </c>
      <c r="I853" s="21">
        <f>MAX(Calc!O853:P853)</f>
        <v>0.5320900957071687</v>
      </c>
      <c r="J853" s="22">
        <f t="shared" si="52"/>
        <v>-113.71635668010387</v>
      </c>
      <c r="K853" s="23">
        <f t="shared" si="53"/>
        <v>0.879380969628763</v>
      </c>
      <c r="L853" s="25"/>
      <c r="M853" s="25"/>
      <c r="N853" t="str">
        <f t="shared" si="54"/>
        <v/>
      </c>
      <c r="O853" s="24" t="str">
        <f t="shared" si="55"/>
        <v/>
      </c>
    </row>
    <row r="854" spans="1:15" x14ac:dyDescent="0.45">
      <c r="A854" s="20" t="str">
        <f>Calc!A854</f>
        <v>2024-05-30</v>
      </c>
      <c r="B854" t="str">
        <f>Calc!B854</f>
        <v>NYM</v>
      </c>
      <c r="C854" t="str">
        <f>Calc!C854</f>
        <v>ARI</v>
      </c>
      <c r="D854" s="25"/>
      <c r="E854" s="25"/>
      <c r="F854">
        <f>Calc!M854</f>
        <v>1483.2891783762693</v>
      </c>
      <c r="G854">
        <f>Calc!N854</f>
        <v>1515.1384034374826</v>
      </c>
      <c r="H854" t="str">
        <f>IF(Calc!O854=Games!I854, Games!B854, IF(Calc!P854=Games!I854, Games!C854, ""))</f>
        <v>NYM</v>
      </c>
      <c r="I854" s="21">
        <f>MAX(Calc!O854:P854)</f>
        <v>0.50542960168566808</v>
      </c>
      <c r="J854" s="22">
        <f t="shared" si="52"/>
        <v>-102.19568405394826</v>
      </c>
      <c r="K854" s="23">
        <f t="shared" si="53"/>
        <v>0.97851490428119081</v>
      </c>
      <c r="L854" s="25"/>
      <c r="M854" s="25"/>
      <c r="N854" t="str">
        <f t="shared" si="54"/>
        <v/>
      </c>
      <c r="O854" s="24" t="str">
        <f t="shared" si="55"/>
        <v/>
      </c>
    </row>
    <row r="855" spans="1:15" x14ac:dyDescent="0.45">
      <c r="A855" s="20" t="str">
        <f>Calc!A855</f>
        <v>2024-05-30</v>
      </c>
      <c r="B855" t="str">
        <f>Calc!B855</f>
        <v>ATL</v>
      </c>
      <c r="C855" t="str">
        <f>Calc!C855</f>
        <v>WAS</v>
      </c>
      <c r="D855" s="25"/>
      <c r="E855" s="25"/>
      <c r="F855">
        <f>Calc!M855</f>
        <v>1593.2508682491175</v>
      </c>
      <c r="G855">
        <f>Calc!N855</f>
        <v>1420.7057667976087</v>
      </c>
      <c r="H855" t="str">
        <f>IF(Calc!O855=Games!I855, Games!B855, IF(Calc!P855=Games!I855, Games!C855, ""))</f>
        <v>ATL</v>
      </c>
      <c r="I855" s="21">
        <f>MAX(Calc!O855:P855)</f>
        <v>0.75168049033401807</v>
      </c>
      <c r="J855" s="22">
        <f t="shared" si="52"/>
        <v>-302.70698075439731</v>
      </c>
      <c r="K855" s="23">
        <f t="shared" si="53"/>
        <v>0.33035247403539547</v>
      </c>
      <c r="L855" s="25"/>
      <c r="M855" s="25"/>
      <c r="N855" t="str">
        <f t="shared" si="54"/>
        <v/>
      </c>
      <c r="O855" s="24" t="str">
        <f t="shared" si="55"/>
        <v/>
      </c>
    </row>
    <row r="856" spans="1:15" x14ac:dyDescent="0.45">
      <c r="A856" s="20" t="str">
        <f>Calc!A856</f>
        <v>2024-05-30</v>
      </c>
      <c r="B856" t="str">
        <f>Calc!B856</f>
        <v>LAA</v>
      </c>
      <c r="C856" t="str">
        <f>Calc!C856</f>
        <v>NYY</v>
      </c>
      <c r="D856" s="25"/>
      <c r="E856" s="25"/>
      <c r="F856">
        <f>Calc!M856</f>
        <v>1469.5882041455925</v>
      </c>
      <c r="G856">
        <f>Calc!N856</f>
        <v>1562.9327852564061</v>
      </c>
      <c r="H856" t="str">
        <f>IF(Calc!O856=Games!I856, Games!B856, IF(Calc!P856=Games!I856, Games!C856, ""))</f>
        <v>NYY</v>
      </c>
      <c r="I856" s="21">
        <f>MAX(Calc!O856:P856)</f>
        <v>0.59694558544112164</v>
      </c>
      <c r="J856" s="22">
        <f t="shared" si="52"/>
        <v>-148.10545769470031</v>
      </c>
      <c r="K856" s="23">
        <f t="shared" si="53"/>
        <v>0.67519456444432102</v>
      </c>
      <c r="L856" s="25"/>
      <c r="M856" s="25"/>
      <c r="N856" t="str">
        <f t="shared" si="54"/>
        <v/>
      </c>
      <c r="O856" s="24" t="str">
        <f t="shared" si="55"/>
        <v/>
      </c>
    </row>
    <row r="857" spans="1:15" x14ac:dyDescent="0.45">
      <c r="A857" s="20" t="str">
        <f>Calc!A857</f>
        <v>2024-05-31</v>
      </c>
      <c r="B857" t="str">
        <f>Calc!B857</f>
        <v>CHC</v>
      </c>
      <c r="C857" t="str">
        <f>Calc!C857</f>
        <v>CIN</v>
      </c>
      <c r="D857" s="25"/>
      <c r="E857" s="25"/>
      <c r="F857">
        <f>Calc!M857</f>
        <v>1529.9566441509314</v>
      </c>
      <c r="G857">
        <f>Calc!N857</f>
        <v>1513.6155661274754</v>
      </c>
      <c r="H857" t="str">
        <f>IF(Calc!O857=Games!I857, Games!B857, IF(Calc!P857=Games!I857, Games!C857, ""))</f>
        <v>CHC</v>
      </c>
      <c r="I857" s="21">
        <f>MAX(Calc!O857:P857)</f>
        <v>0.54579236987005442</v>
      </c>
      <c r="J857" s="22">
        <f t="shared" si="52"/>
        <v>-120.16362862814681</v>
      </c>
      <c r="K857" s="23">
        <f t="shared" si="53"/>
        <v>0.83219857074602588</v>
      </c>
      <c r="L857" s="25"/>
      <c r="M857" s="25"/>
      <c r="N857" t="str">
        <f t="shared" si="54"/>
        <v/>
      </c>
      <c r="O857" s="24" t="str">
        <f t="shared" si="55"/>
        <v/>
      </c>
    </row>
    <row r="858" spans="1:15" x14ac:dyDescent="0.45">
      <c r="A858" s="20" t="str">
        <f>Calc!A858</f>
        <v>2024-05-31</v>
      </c>
      <c r="B858" t="str">
        <f>Calc!B858</f>
        <v>PHI</v>
      </c>
      <c r="C858" t="str">
        <f>Calc!C858</f>
        <v>STL</v>
      </c>
      <c r="D858" s="25"/>
      <c r="E858" s="25"/>
      <c r="F858">
        <f>Calc!M858</f>
        <v>1516.0751994709906</v>
      </c>
      <c r="G858">
        <f>Calc!N858</f>
        <v>1507.9516916859375</v>
      </c>
      <c r="H858" t="str">
        <f>IF(Calc!O858=Games!I858, Games!B858, IF(Calc!P858=Games!I858, Games!C858, ""))</f>
        <v>PHI</v>
      </c>
      <c r="I858" s="21">
        <f>MAX(Calc!O858:P858)</f>
        <v>0.55406141889916971</v>
      </c>
      <c r="J858" s="22">
        <f t="shared" si="52"/>
        <v>-124.24612769126877</v>
      </c>
      <c r="K858" s="23">
        <f t="shared" si="53"/>
        <v>0.80485405749210615</v>
      </c>
      <c r="L858" s="25"/>
      <c r="M858" s="25"/>
      <c r="N858" t="str">
        <f t="shared" si="54"/>
        <v/>
      </c>
      <c r="O858" s="24" t="str">
        <f t="shared" si="55"/>
        <v/>
      </c>
    </row>
    <row r="859" spans="1:15" x14ac:dyDescent="0.45">
      <c r="A859" s="20" t="str">
        <f>Calc!A859</f>
        <v>2024-05-31</v>
      </c>
      <c r="B859" t="str">
        <f>Calc!B859</f>
        <v>BAL</v>
      </c>
      <c r="C859" t="str">
        <f>Calc!C859</f>
        <v>TBR</v>
      </c>
      <c r="D859" s="25"/>
      <c r="E859" s="25"/>
      <c r="F859">
        <f>Calc!M859</f>
        <v>1527.1786991040578</v>
      </c>
      <c r="G859">
        <f>Calc!N859</f>
        <v>1532.6622500113572</v>
      </c>
      <c r="H859" t="str">
        <f>IF(Calc!O859=Games!I859, Games!B859, IF(Calc!P859=Games!I859, Games!C859, ""))</f>
        <v>BAL</v>
      </c>
      <c r="I859" s="21">
        <f>MAX(Calc!O859:P859)</f>
        <v>0.50297875629895483</v>
      </c>
      <c r="J859" s="22">
        <f t="shared" si="52"/>
        <v>-101.1986434530539</v>
      </c>
      <c r="K859" s="23">
        <f t="shared" si="53"/>
        <v>0.98815553833377279</v>
      </c>
      <c r="L859" s="25"/>
      <c r="M859" s="25"/>
      <c r="N859" t="str">
        <f t="shared" si="54"/>
        <v/>
      </c>
      <c r="O859" s="24" t="str">
        <f t="shared" si="55"/>
        <v/>
      </c>
    </row>
    <row r="860" spans="1:15" x14ac:dyDescent="0.45">
      <c r="A860" s="20" t="str">
        <f>Calc!A860</f>
        <v>2024-05-31</v>
      </c>
      <c r="B860" t="str">
        <f>Calc!B860</f>
        <v>TOR</v>
      </c>
      <c r="C860" t="str">
        <f>Calc!C860</f>
        <v>PIT</v>
      </c>
      <c r="D860" s="25"/>
      <c r="E860" s="25"/>
      <c r="F860">
        <f>Calc!M860</f>
        <v>1536.86484917293</v>
      </c>
      <c r="G860">
        <f>Calc!N860</f>
        <v>1490.342604018655</v>
      </c>
      <c r="H860" t="str">
        <f>IF(Calc!O860=Games!I860, Games!B860, IF(Calc!P860=Games!I860, Games!C860, ""))</f>
        <v>TOR</v>
      </c>
      <c r="I860" s="21">
        <f>MAX(Calc!O860:P860)</f>
        <v>0.56379117451987304</v>
      </c>
      <c r="J860" s="22">
        <f t="shared" si="52"/>
        <v>-129.24799811175725</v>
      </c>
      <c r="K860" s="23">
        <f t="shared" si="53"/>
        <v>0.77370637426455691</v>
      </c>
      <c r="L860" s="25"/>
      <c r="M860" s="25"/>
      <c r="N860" t="str">
        <f t="shared" si="54"/>
        <v/>
      </c>
      <c r="O860" s="24" t="str">
        <f t="shared" si="55"/>
        <v/>
      </c>
    </row>
    <row r="861" spans="1:15" x14ac:dyDescent="0.45">
      <c r="A861" s="20" t="str">
        <f>Calc!A861</f>
        <v>2024-05-31</v>
      </c>
      <c r="B861" t="str">
        <f>Calc!B861</f>
        <v>BOS</v>
      </c>
      <c r="C861" t="str">
        <f>Calc!C861</f>
        <v>DET</v>
      </c>
      <c r="D861" s="25"/>
      <c r="E861" s="25"/>
      <c r="F861">
        <f>Calc!M861</f>
        <v>1500.26839934439</v>
      </c>
      <c r="G861">
        <f>Calc!N861</f>
        <v>1495.7868779460348</v>
      </c>
      <c r="H861" t="str">
        <f>IF(Calc!O861=Games!I861, Games!B861, IF(Calc!P861=Games!I861, Games!C861, ""))</f>
        <v>BOS</v>
      </c>
      <c r="I861" s="21">
        <f>MAX(Calc!O861:P861)</f>
        <v>0.5320900957071687</v>
      </c>
      <c r="J861" s="22">
        <f t="shared" si="52"/>
        <v>-113.71635668010387</v>
      </c>
      <c r="K861" s="23">
        <f t="shared" si="53"/>
        <v>0.879380969628763</v>
      </c>
      <c r="L861" s="25"/>
      <c r="M861" s="25"/>
      <c r="N861" t="str">
        <f t="shared" si="54"/>
        <v/>
      </c>
      <c r="O861" s="24" t="str">
        <f t="shared" si="55"/>
        <v/>
      </c>
    </row>
    <row r="862" spans="1:15" x14ac:dyDescent="0.45">
      <c r="A862" s="20" t="str">
        <f>Calc!A862</f>
        <v>2024-05-31</v>
      </c>
      <c r="B862" t="str">
        <f>Calc!B862</f>
        <v>CLE</v>
      </c>
      <c r="C862" t="str">
        <f>Calc!C862</f>
        <v>WAS</v>
      </c>
      <c r="D862" s="25"/>
      <c r="E862" s="25"/>
      <c r="F862">
        <f>Calc!M862</f>
        <v>1503.8938502056101</v>
      </c>
      <c r="G862">
        <f>Calc!N862</f>
        <v>1420.7057667976087</v>
      </c>
      <c r="H862" t="str">
        <f>IF(Calc!O862=Games!I862, Games!B862, IF(Calc!P862=Games!I862, Games!C862, ""))</f>
        <v>CLE</v>
      </c>
      <c r="I862" s="21">
        <f>MAX(Calc!O862:P862)</f>
        <v>0.64129031793029911</v>
      </c>
      <c r="J862" s="22">
        <f t="shared" si="52"/>
        <v>-178.77697480317522</v>
      </c>
      <c r="K862" s="23">
        <f t="shared" si="53"/>
        <v>0.55935614812866785</v>
      </c>
      <c r="L862" s="25"/>
      <c r="M862" s="25"/>
      <c r="N862" t="str">
        <f t="shared" si="54"/>
        <v/>
      </c>
      <c r="O862" s="24" t="str">
        <f t="shared" si="55"/>
        <v/>
      </c>
    </row>
    <row r="863" spans="1:15" x14ac:dyDescent="0.45">
      <c r="A863" s="20" t="str">
        <f>Calc!A863</f>
        <v>2024-05-31</v>
      </c>
      <c r="B863" t="str">
        <f>Calc!B863</f>
        <v>NYM</v>
      </c>
      <c r="C863" t="str">
        <f>Calc!C863</f>
        <v>ARI</v>
      </c>
      <c r="D863" s="25"/>
      <c r="E863" s="25"/>
      <c r="F863">
        <f>Calc!M863</f>
        <v>1483.2891783762693</v>
      </c>
      <c r="G863">
        <f>Calc!N863</f>
        <v>1515.1384034374826</v>
      </c>
      <c r="H863" t="str">
        <f>IF(Calc!O863=Games!I863, Games!B863, IF(Calc!P863=Games!I863, Games!C863, ""))</f>
        <v>NYM</v>
      </c>
      <c r="I863" s="21">
        <f>MAX(Calc!O863:P863)</f>
        <v>0.50542960168566808</v>
      </c>
      <c r="J863" s="22">
        <f t="shared" si="52"/>
        <v>-102.19568405394826</v>
      </c>
      <c r="K863" s="23">
        <f t="shared" si="53"/>
        <v>0.97851490428119081</v>
      </c>
      <c r="L863" s="25"/>
      <c r="M863" s="25"/>
      <c r="N863" t="str">
        <f t="shared" si="54"/>
        <v/>
      </c>
      <c r="O863" s="24" t="str">
        <f t="shared" si="55"/>
        <v/>
      </c>
    </row>
    <row r="864" spans="1:15" x14ac:dyDescent="0.45">
      <c r="A864" s="20" t="str">
        <f>Calc!A864</f>
        <v>2024-05-31</v>
      </c>
      <c r="B864" t="str">
        <f>Calc!B864</f>
        <v>MIA</v>
      </c>
      <c r="C864" t="str">
        <f>Calc!C864</f>
        <v>TEX</v>
      </c>
      <c r="D864" s="25"/>
      <c r="E864" s="25"/>
      <c r="F864">
        <f>Calc!M864</f>
        <v>1453.0099819148713</v>
      </c>
      <c r="G864">
        <f>Calc!N864</f>
        <v>1534.4506247578865</v>
      </c>
      <c r="H864" t="str">
        <f>IF(Calc!O864=Games!I864, Games!B864, IF(Calc!P864=Games!I864, Games!C864, ""))</f>
        <v>TEX</v>
      </c>
      <c r="I864" s="21">
        <f>MAX(Calc!O864:P864)</f>
        <v>0.59222624973351889</v>
      </c>
      <c r="J864" s="22">
        <f t="shared" si="52"/>
        <v>-145.23402973989809</v>
      </c>
      <c r="K864" s="23">
        <f t="shared" si="53"/>
        <v>0.68854386385264921</v>
      </c>
      <c r="L864" s="25"/>
      <c r="M864" s="25"/>
      <c r="N864" t="str">
        <f t="shared" si="54"/>
        <v/>
      </c>
      <c r="O864" s="24" t="str">
        <f t="shared" si="55"/>
        <v/>
      </c>
    </row>
    <row r="865" spans="1:15" x14ac:dyDescent="0.45">
      <c r="A865" s="20" t="str">
        <f>Calc!A865</f>
        <v>2024-05-31</v>
      </c>
      <c r="B865" t="str">
        <f>Calc!B865</f>
        <v>ATL</v>
      </c>
      <c r="C865" t="str">
        <f>Calc!C865</f>
        <v>OAK</v>
      </c>
      <c r="D865" s="25"/>
      <c r="E865" s="25"/>
      <c r="F865">
        <f>Calc!M865</f>
        <v>1593.2508682491175</v>
      </c>
      <c r="G865">
        <f>Calc!N865</f>
        <v>1422.9458950386379</v>
      </c>
      <c r="H865" t="str">
        <f>IF(Calc!O865=Games!I865, Games!B865, IF(Calc!P865=Games!I865, Games!C865, ""))</f>
        <v>ATL</v>
      </c>
      <c r="I865" s="21">
        <f>MAX(Calc!O865:P865)</f>
        <v>0.74912971745962131</v>
      </c>
      <c r="J865" s="22">
        <f t="shared" si="52"/>
        <v>-298.6123784267055</v>
      </c>
      <c r="K865" s="23">
        <f t="shared" si="53"/>
        <v>0.33488229967849453</v>
      </c>
      <c r="L865" s="25"/>
      <c r="M865" s="25"/>
      <c r="N865" t="str">
        <f t="shared" si="54"/>
        <v/>
      </c>
      <c r="O865" s="24" t="str">
        <f t="shared" si="55"/>
        <v/>
      </c>
    </row>
    <row r="866" spans="1:15" x14ac:dyDescent="0.45">
      <c r="A866" s="20" t="str">
        <f>Calc!A866</f>
        <v>2024-05-31</v>
      </c>
      <c r="B866" t="str">
        <f>Calc!B866</f>
        <v>KCR</v>
      </c>
      <c r="C866" t="str">
        <f>Calc!C866</f>
        <v>SDP</v>
      </c>
      <c r="D866" s="25"/>
      <c r="E866" s="25"/>
      <c r="F866">
        <f>Calc!M866</f>
        <v>1459.3647323881944</v>
      </c>
      <c r="G866">
        <f>Calc!N866</f>
        <v>1514.2912987524817</v>
      </c>
      <c r="H866" t="str">
        <f>IF(Calc!O866=Games!I866, Games!B866, IF(Calc!P866=Games!I866, Games!C866, ""))</f>
        <v>KCR</v>
      </c>
      <c r="I866" s="21">
        <f>MAX(Calc!O866:P866)</f>
        <v>0.51664764820655018</v>
      </c>
      <c r="J866" s="22">
        <f t="shared" si="52"/>
        <v>-106.88841096760162</v>
      </c>
      <c r="K866" s="23">
        <f t="shared" si="53"/>
        <v>0.93555511860224461</v>
      </c>
      <c r="L866" s="25"/>
      <c r="M866" s="25"/>
      <c r="N866" t="str">
        <f t="shared" si="54"/>
        <v/>
      </c>
      <c r="O866" s="24" t="str">
        <f t="shared" si="55"/>
        <v/>
      </c>
    </row>
    <row r="867" spans="1:15" x14ac:dyDescent="0.45">
      <c r="A867" s="20" t="str">
        <f>Calc!A867</f>
        <v>2024-05-31</v>
      </c>
      <c r="B867" t="str">
        <f>Calc!B867</f>
        <v>HOU</v>
      </c>
      <c r="C867" t="str">
        <f>Calc!C867</f>
        <v>MIN</v>
      </c>
      <c r="D867" s="25"/>
      <c r="E867" s="25"/>
      <c r="F867">
        <f>Calc!M867</f>
        <v>1535.1961987191132</v>
      </c>
      <c r="G867">
        <f>Calc!N867</f>
        <v>1539.5424706464416</v>
      </c>
      <c r="H867" t="str">
        <f>IF(Calc!O867=Games!I867, Games!B867, IF(Calc!P867=Games!I867, Games!C867, ""))</f>
        <v>MIN</v>
      </c>
      <c r="I867" s="21">
        <f>MAX(Calc!O867:P867)</f>
        <v>0.52666262510990969</v>
      </c>
      <c r="J867" s="22">
        <f t="shared" si="52"/>
        <v>-111.26580174071434</v>
      </c>
      <c r="K867" s="23">
        <f t="shared" si="53"/>
        <v>0.89874874791297199</v>
      </c>
      <c r="L867" s="25"/>
      <c r="M867" s="25"/>
      <c r="N867" t="str">
        <f t="shared" si="54"/>
        <v/>
      </c>
      <c r="O867" s="24" t="str">
        <f t="shared" si="55"/>
        <v/>
      </c>
    </row>
    <row r="868" spans="1:15" x14ac:dyDescent="0.45">
      <c r="A868" s="20" t="str">
        <f>Calc!A868</f>
        <v>2024-05-31</v>
      </c>
      <c r="B868" t="str">
        <f>Calc!B868</f>
        <v>MIL</v>
      </c>
      <c r="C868" t="str">
        <f>Calc!C868</f>
        <v>CHW</v>
      </c>
      <c r="D868" s="25"/>
      <c r="E868" s="25"/>
      <c r="F868">
        <f>Calc!M868</f>
        <v>1516.6563185214643</v>
      </c>
      <c r="G868">
        <f>Calc!N868</f>
        <v>1425.4820043556863</v>
      </c>
      <c r="H868" t="str">
        <f>IF(Calc!O868=Games!I868, Games!B868, IF(Calc!P868=Games!I868, Games!C868, ""))</f>
        <v>MIL</v>
      </c>
      <c r="I868" s="21">
        <f>MAX(Calc!O868:P868)</f>
        <v>0.66198704714898771</v>
      </c>
      <c r="J868" s="22">
        <f t="shared" si="52"/>
        <v>-195.84665071719164</v>
      </c>
      <c r="K868" s="23">
        <f t="shared" si="53"/>
        <v>0.51060357495928266</v>
      </c>
      <c r="L868" s="25"/>
      <c r="M868" s="25"/>
      <c r="N868" t="str">
        <f t="shared" si="54"/>
        <v/>
      </c>
      <c r="O868" s="24" t="str">
        <f t="shared" si="55"/>
        <v/>
      </c>
    </row>
    <row r="869" spans="1:15" x14ac:dyDescent="0.45">
      <c r="A869" s="20" t="str">
        <f>Calc!A869</f>
        <v>2024-05-31</v>
      </c>
      <c r="B869" t="str">
        <f>Calc!B869</f>
        <v>LAD</v>
      </c>
      <c r="C869" t="str">
        <f>Calc!C869</f>
        <v>COL</v>
      </c>
      <c r="D869" s="25"/>
      <c r="E869" s="25"/>
      <c r="F869">
        <f>Calc!M869</f>
        <v>1596.6514930600529</v>
      </c>
      <c r="G869">
        <f>Calc!N869</f>
        <v>1405.4006829938121</v>
      </c>
      <c r="H869" t="str">
        <f>IF(Calc!O869=Games!I869, Games!B869, IF(Calc!P869=Games!I869, Games!C869, ""))</f>
        <v>LAD</v>
      </c>
      <c r="I869" s="21">
        <f>MAX(Calc!O869:P869)</f>
        <v>0.77176098877337673</v>
      </c>
      <c r="J869" s="22">
        <f t="shared" si="52"/>
        <v>-338.13719426214988</v>
      </c>
      <c r="K869" s="23">
        <f t="shared" si="53"/>
        <v>0.2957379480781766</v>
      </c>
      <c r="L869" s="25"/>
      <c r="M869" s="25"/>
      <c r="N869" t="str">
        <f t="shared" si="54"/>
        <v/>
      </c>
      <c r="O869" s="24" t="str">
        <f t="shared" si="55"/>
        <v/>
      </c>
    </row>
    <row r="870" spans="1:15" x14ac:dyDescent="0.45">
      <c r="A870" s="20" t="str">
        <f>Calc!A870</f>
        <v>2024-05-31</v>
      </c>
      <c r="B870" t="str">
        <f>Calc!B870</f>
        <v>SEA</v>
      </c>
      <c r="C870" t="str">
        <f>Calc!C870</f>
        <v>LAA</v>
      </c>
      <c r="D870" s="25"/>
      <c r="E870" s="25"/>
      <c r="F870">
        <f>Calc!M870</f>
        <v>1518.2292368487947</v>
      </c>
      <c r="G870">
        <f>Calc!N870</f>
        <v>1486.8682858001625</v>
      </c>
      <c r="H870" t="str">
        <f>IF(Calc!O870=Games!I870, Games!B870, IF(Calc!P870=Games!I870, Games!C870, ""))</f>
        <v>SEA</v>
      </c>
      <c r="I870" s="21">
        <f>MAX(Calc!O870:P870)</f>
        <v>0.55624581706737541</v>
      </c>
      <c r="J870" s="22">
        <f t="shared" si="52"/>
        <v>-125.34998845336642</v>
      </c>
      <c r="K870" s="23">
        <f t="shared" si="53"/>
        <v>0.7977663279737971</v>
      </c>
      <c r="L870" s="25"/>
      <c r="M870" s="25"/>
      <c r="N870" t="str">
        <f t="shared" si="54"/>
        <v/>
      </c>
      <c r="O870" s="24" t="str">
        <f t="shared" si="55"/>
        <v/>
      </c>
    </row>
    <row r="871" spans="1:15" x14ac:dyDescent="0.45">
      <c r="A871" s="20" t="str">
        <f>Calc!A871</f>
        <v>2024-05-31</v>
      </c>
      <c r="B871" t="str">
        <f>Calc!B871</f>
        <v>SFG</v>
      </c>
      <c r="C871" t="str">
        <f>Calc!C871</f>
        <v>NYY</v>
      </c>
      <c r="D871" s="25"/>
      <c r="E871" s="25"/>
      <c r="F871">
        <f>Calc!M871</f>
        <v>1506.8907435815931</v>
      </c>
      <c r="G871">
        <f>Calc!N871</f>
        <v>1562.9327852564061</v>
      </c>
      <c r="H871" t="str">
        <f>IF(Calc!O871=Games!I871, Games!B871, IF(Calc!P871=Games!I871, Games!C871, ""))</f>
        <v>NYY</v>
      </c>
      <c r="I871" s="21">
        <f>MAX(Calc!O871:P871)</f>
        <v>0.52370871705762645</v>
      </c>
      <c r="J871" s="22">
        <f t="shared" si="52"/>
        <v>-109.95555363145077</v>
      </c>
      <c r="K871" s="23">
        <f t="shared" si="53"/>
        <v>0.90945838293152692</v>
      </c>
      <c r="L871" s="25"/>
      <c r="M871" s="25"/>
      <c r="N871" t="str">
        <f t="shared" si="54"/>
        <v/>
      </c>
      <c r="O871" s="24" t="str">
        <f t="shared" si="55"/>
        <v/>
      </c>
    </row>
    <row r="872" spans="1:15" x14ac:dyDescent="0.45">
      <c r="A872" s="20" t="str">
        <f>Calc!A872</f>
        <v>2024-06-01</v>
      </c>
      <c r="B872" t="str">
        <f>Calc!B872</f>
        <v>TOR</v>
      </c>
      <c r="C872" t="str">
        <f>Calc!C872</f>
        <v>PIT</v>
      </c>
      <c r="D872" s="25"/>
      <c r="E872" s="25"/>
      <c r="F872">
        <f>Calc!M872</f>
        <v>1536.86484917293</v>
      </c>
      <c r="G872">
        <f>Calc!N872</f>
        <v>1490.342604018655</v>
      </c>
      <c r="H872" t="str">
        <f>IF(Calc!O872=Games!I872, Games!B872, IF(Calc!P872=Games!I872, Games!C872, ""))</f>
        <v>TOR</v>
      </c>
      <c r="I872" s="21">
        <f>MAX(Calc!O872:P872)</f>
        <v>0.56379117451987304</v>
      </c>
      <c r="J872" s="22">
        <f t="shared" si="52"/>
        <v>-129.24799811175725</v>
      </c>
      <c r="K872" s="23">
        <f t="shared" si="53"/>
        <v>0.77370637426455691</v>
      </c>
      <c r="L872" s="25"/>
      <c r="M872" s="25"/>
      <c r="N872" t="str">
        <f t="shared" si="54"/>
        <v/>
      </c>
      <c r="O872" s="24" t="str">
        <f t="shared" si="55"/>
        <v/>
      </c>
    </row>
    <row r="873" spans="1:15" x14ac:dyDescent="0.45">
      <c r="A873" s="20" t="str">
        <f>Calc!A873</f>
        <v>2024-06-01</v>
      </c>
      <c r="B873" t="str">
        <f>Calc!B873</f>
        <v>BAL</v>
      </c>
      <c r="C873" t="str">
        <f>Calc!C873</f>
        <v>TBR</v>
      </c>
      <c r="D873" s="25"/>
      <c r="E873" s="25"/>
      <c r="F873">
        <f>Calc!M873</f>
        <v>1527.1786991040578</v>
      </c>
      <c r="G873">
        <f>Calc!N873</f>
        <v>1532.6622500113572</v>
      </c>
      <c r="H873" t="str">
        <f>IF(Calc!O873=Games!I873, Games!B873, IF(Calc!P873=Games!I873, Games!C873, ""))</f>
        <v>BAL</v>
      </c>
      <c r="I873" s="21">
        <f>MAX(Calc!O873:P873)</f>
        <v>0.50297875629895483</v>
      </c>
      <c r="J873" s="22">
        <f t="shared" si="52"/>
        <v>-101.1986434530539</v>
      </c>
      <c r="K873" s="23">
        <f t="shared" si="53"/>
        <v>0.98815553833377279</v>
      </c>
      <c r="L873" s="25"/>
      <c r="M873" s="25"/>
      <c r="N873" t="str">
        <f t="shared" si="54"/>
        <v/>
      </c>
      <c r="O873" s="24" t="str">
        <f t="shared" si="55"/>
        <v/>
      </c>
    </row>
    <row r="874" spans="1:15" x14ac:dyDescent="0.45">
      <c r="A874" s="20" t="str">
        <f>Calc!A874</f>
        <v>2024-06-01</v>
      </c>
      <c r="B874" t="str">
        <f>Calc!B874</f>
        <v>BOS</v>
      </c>
      <c r="C874" t="str">
        <f>Calc!C874</f>
        <v>DET</v>
      </c>
      <c r="D874" s="25"/>
      <c r="E874" s="25"/>
      <c r="F874">
        <f>Calc!M874</f>
        <v>1500.26839934439</v>
      </c>
      <c r="G874">
        <f>Calc!N874</f>
        <v>1495.7868779460348</v>
      </c>
      <c r="H874" t="str">
        <f>IF(Calc!O874=Games!I874, Games!B874, IF(Calc!P874=Games!I874, Games!C874, ""))</f>
        <v>BOS</v>
      </c>
      <c r="I874" s="21">
        <f>MAX(Calc!O874:P874)</f>
        <v>0.5320900957071687</v>
      </c>
      <c r="J874" s="22">
        <f t="shared" si="52"/>
        <v>-113.71635668010387</v>
      </c>
      <c r="K874" s="23">
        <f t="shared" si="53"/>
        <v>0.879380969628763</v>
      </c>
      <c r="L874" s="25"/>
      <c r="M874" s="25"/>
      <c r="N874" t="str">
        <f t="shared" si="54"/>
        <v/>
      </c>
      <c r="O874" s="24" t="str">
        <f t="shared" si="55"/>
        <v/>
      </c>
    </row>
    <row r="875" spans="1:15" x14ac:dyDescent="0.45">
      <c r="A875" s="20" t="str">
        <f>Calc!A875</f>
        <v>2024-06-01</v>
      </c>
      <c r="B875" t="str">
        <f>Calc!B875</f>
        <v>CLE</v>
      </c>
      <c r="C875" t="str">
        <f>Calc!C875</f>
        <v>WAS</v>
      </c>
      <c r="D875" s="25"/>
      <c r="E875" s="25"/>
      <c r="F875">
        <f>Calc!M875</f>
        <v>1503.8938502056101</v>
      </c>
      <c r="G875">
        <f>Calc!N875</f>
        <v>1420.7057667976087</v>
      </c>
      <c r="H875" t="str">
        <f>IF(Calc!O875=Games!I875, Games!B875, IF(Calc!P875=Games!I875, Games!C875, ""))</f>
        <v>CLE</v>
      </c>
      <c r="I875" s="21">
        <f>MAX(Calc!O875:P875)</f>
        <v>0.64129031793029911</v>
      </c>
      <c r="J875" s="22">
        <f t="shared" si="52"/>
        <v>-178.77697480317522</v>
      </c>
      <c r="K875" s="23">
        <f t="shared" si="53"/>
        <v>0.55935614812866785</v>
      </c>
      <c r="L875" s="25"/>
      <c r="M875" s="25"/>
      <c r="N875" t="str">
        <f t="shared" si="54"/>
        <v/>
      </c>
      <c r="O875" s="24" t="str">
        <f t="shared" si="55"/>
        <v/>
      </c>
    </row>
    <row r="876" spans="1:15" x14ac:dyDescent="0.45">
      <c r="A876" s="20" t="str">
        <f>Calc!A876</f>
        <v>2024-06-01</v>
      </c>
      <c r="B876" t="str">
        <f>Calc!B876</f>
        <v>NYM</v>
      </c>
      <c r="C876" t="str">
        <f>Calc!C876</f>
        <v>ARI</v>
      </c>
      <c r="D876" s="25"/>
      <c r="E876" s="25"/>
      <c r="F876">
        <f>Calc!M876</f>
        <v>1483.2891783762693</v>
      </c>
      <c r="G876">
        <f>Calc!N876</f>
        <v>1515.1384034374826</v>
      </c>
      <c r="H876" t="str">
        <f>IF(Calc!O876=Games!I876, Games!B876, IF(Calc!P876=Games!I876, Games!C876, ""))</f>
        <v>NYM</v>
      </c>
      <c r="I876" s="21">
        <f>MAX(Calc!O876:P876)</f>
        <v>0.50542960168566808</v>
      </c>
      <c r="J876" s="22">
        <f t="shared" si="52"/>
        <v>-102.19568405394826</v>
      </c>
      <c r="K876" s="23">
        <f t="shared" si="53"/>
        <v>0.97851490428119081</v>
      </c>
      <c r="L876" s="25"/>
      <c r="M876" s="25"/>
      <c r="N876" t="str">
        <f t="shared" si="54"/>
        <v/>
      </c>
      <c r="O876" s="24" t="str">
        <f t="shared" si="55"/>
        <v/>
      </c>
    </row>
    <row r="877" spans="1:15" x14ac:dyDescent="0.45">
      <c r="A877" s="20" t="str">
        <f>Calc!A877</f>
        <v>2024-06-01</v>
      </c>
      <c r="B877" t="str">
        <f>Calc!B877</f>
        <v>KCR</v>
      </c>
      <c r="C877" t="str">
        <f>Calc!C877</f>
        <v>SDP</v>
      </c>
      <c r="D877" s="25"/>
      <c r="E877" s="25"/>
      <c r="F877">
        <f>Calc!M877</f>
        <v>1459.3647323881944</v>
      </c>
      <c r="G877">
        <f>Calc!N877</f>
        <v>1514.2912987524817</v>
      </c>
      <c r="H877" t="str">
        <f>IF(Calc!O877=Games!I877, Games!B877, IF(Calc!P877=Games!I877, Games!C877, ""))</f>
        <v>KCR</v>
      </c>
      <c r="I877" s="21">
        <f>MAX(Calc!O877:P877)</f>
        <v>0.51664764820655018</v>
      </c>
      <c r="J877" s="22">
        <f t="shared" si="52"/>
        <v>-106.88841096760162</v>
      </c>
      <c r="K877" s="23">
        <f t="shared" si="53"/>
        <v>0.93555511860224461</v>
      </c>
      <c r="L877" s="25"/>
      <c r="M877" s="25"/>
      <c r="N877" t="str">
        <f t="shared" si="54"/>
        <v/>
      </c>
      <c r="O877" s="24" t="str">
        <f t="shared" si="55"/>
        <v/>
      </c>
    </row>
    <row r="878" spans="1:15" x14ac:dyDescent="0.45">
      <c r="A878" s="20" t="str">
        <f>Calc!A878</f>
        <v>2024-06-01</v>
      </c>
      <c r="B878" t="str">
        <f>Calc!B878</f>
        <v>HOU</v>
      </c>
      <c r="C878" t="str">
        <f>Calc!C878</f>
        <v>MIN</v>
      </c>
      <c r="D878" s="25"/>
      <c r="E878" s="25"/>
      <c r="F878">
        <f>Calc!M878</f>
        <v>1535.1961987191132</v>
      </c>
      <c r="G878">
        <f>Calc!N878</f>
        <v>1539.5424706464416</v>
      </c>
      <c r="H878" t="str">
        <f>IF(Calc!O878=Games!I878, Games!B878, IF(Calc!P878=Games!I878, Games!C878, ""))</f>
        <v>MIN</v>
      </c>
      <c r="I878" s="21">
        <f>MAX(Calc!O878:P878)</f>
        <v>0.52666262510990969</v>
      </c>
      <c r="J878" s="22">
        <f t="shared" si="52"/>
        <v>-111.26580174071434</v>
      </c>
      <c r="K878" s="23">
        <f t="shared" si="53"/>
        <v>0.89874874791297199</v>
      </c>
      <c r="L878" s="25"/>
      <c r="M878" s="25"/>
      <c r="N878" t="str">
        <f t="shared" si="54"/>
        <v/>
      </c>
      <c r="O878" s="24" t="str">
        <f t="shared" si="55"/>
        <v/>
      </c>
    </row>
    <row r="879" spans="1:15" x14ac:dyDescent="0.45">
      <c r="A879" s="20" t="str">
        <f>Calc!A879</f>
        <v>2024-06-01</v>
      </c>
      <c r="B879" t="str">
        <f>Calc!B879</f>
        <v>ATL</v>
      </c>
      <c r="C879" t="str">
        <f>Calc!C879</f>
        <v>OAK</v>
      </c>
      <c r="D879" s="25"/>
      <c r="E879" s="25"/>
      <c r="F879">
        <f>Calc!M879</f>
        <v>1593.2508682491175</v>
      </c>
      <c r="G879">
        <f>Calc!N879</f>
        <v>1422.9458950386379</v>
      </c>
      <c r="H879" t="str">
        <f>IF(Calc!O879=Games!I879, Games!B879, IF(Calc!P879=Games!I879, Games!C879, ""))</f>
        <v>ATL</v>
      </c>
      <c r="I879" s="21">
        <f>MAX(Calc!O879:P879)</f>
        <v>0.74912971745962131</v>
      </c>
      <c r="J879" s="22">
        <f t="shared" si="52"/>
        <v>-298.6123784267055</v>
      </c>
      <c r="K879" s="23">
        <f t="shared" si="53"/>
        <v>0.33488229967849453</v>
      </c>
      <c r="L879" s="25"/>
      <c r="M879" s="25"/>
      <c r="N879" t="str">
        <f t="shared" si="54"/>
        <v/>
      </c>
      <c r="O879" s="24" t="str">
        <f t="shared" si="55"/>
        <v/>
      </c>
    </row>
    <row r="880" spans="1:15" x14ac:dyDescent="0.45">
      <c r="A880" s="20" t="str">
        <f>Calc!A880</f>
        <v>2024-06-01</v>
      </c>
      <c r="B880" t="str">
        <f>Calc!B880</f>
        <v>MIA</v>
      </c>
      <c r="C880" t="str">
        <f>Calc!C880</f>
        <v>TEX</v>
      </c>
      <c r="D880" s="25"/>
      <c r="E880" s="25"/>
      <c r="F880">
        <f>Calc!M880</f>
        <v>1453.0099819148713</v>
      </c>
      <c r="G880">
        <f>Calc!N880</f>
        <v>1534.4506247578865</v>
      </c>
      <c r="H880" t="str">
        <f>IF(Calc!O880=Games!I880, Games!B880, IF(Calc!P880=Games!I880, Games!C880, ""))</f>
        <v>TEX</v>
      </c>
      <c r="I880" s="21">
        <f>MAX(Calc!O880:P880)</f>
        <v>0.59222624973351889</v>
      </c>
      <c r="J880" s="22">
        <f t="shared" si="52"/>
        <v>-145.23402973989809</v>
      </c>
      <c r="K880" s="23">
        <f t="shared" si="53"/>
        <v>0.68854386385264921</v>
      </c>
      <c r="L880" s="25"/>
      <c r="M880" s="25"/>
      <c r="N880" t="str">
        <f t="shared" si="54"/>
        <v/>
      </c>
      <c r="O880" s="24" t="str">
        <f t="shared" si="55"/>
        <v/>
      </c>
    </row>
    <row r="881" spans="1:15" x14ac:dyDescent="0.45">
      <c r="A881" s="20" t="str">
        <f>Calc!A881</f>
        <v>2024-06-01</v>
      </c>
      <c r="B881" t="str">
        <f>Calc!B881</f>
        <v>MIL</v>
      </c>
      <c r="C881" t="str">
        <f>Calc!C881</f>
        <v>CHW</v>
      </c>
      <c r="D881" s="25"/>
      <c r="E881" s="25"/>
      <c r="F881">
        <f>Calc!M881</f>
        <v>1516.6563185214643</v>
      </c>
      <c r="G881">
        <f>Calc!N881</f>
        <v>1425.4820043556863</v>
      </c>
      <c r="H881" t="str">
        <f>IF(Calc!O881=Games!I881, Games!B881, IF(Calc!P881=Games!I881, Games!C881, ""))</f>
        <v>MIL</v>
      </c>
      <c r="I881" s="21">
        <f>MAX(Calc!O881:P881)</f>
        <v>0.66198704714898771</v>
      </c>
      <c r="J881" s="22">
        <f t="shared" si="52"/>
        <v>-195.84665071719164</v>
      </c>
      <c r="K881" s="23">
        <f t="shared" si="53"/>
        <v>0.51060357495928266</v>
      </c>
      <c r="L881" s="25"/>
      <c r="M881" s="25"/>
      <c r="N881" t="str">
        <f t="shared" si="54"/>
        <v/>
      </c>
      <c r="O881" s="24" t="str">
        <f t="shared" si="55"/>
        <v/>
      </c>
    </row>
    <row r="882" spans="1:15" x14ac:dyDescent="0.45">
      <c r="A882" s="20" t="str">
        <f>Calc!A882</f>
        <v>2024-06-01</v>
      </c>
      <c r="B882" t="str">
        <f>Calc!B882</f>
        <v>CHC</v>
      </c>
      <c r="C882" t="str">
        <f>Calc!C882</f>
        <v>CIN</v>
      </c>
      <c r="D882" s="25"/>
      <c r="E882" s="25"/>
      <c r="F882">
        <f>Calc!M882</f>
        <v>1529.9566441509314</v>
      </c>
      <c r="G882">
        <f>Calc!N882</f>
        <v>1513.6155661274754</v>
      </c>
      <c r="H882" t="str">
        <f>IF(Calc!O882=Games!I882, Games!B882, IF(Calc!P882=Games!I882, Games!C882, ""))</f>
        <v>CHC</v>
      </c>
      <c r="I882" s="21">
        <f>MAX(Calc!O882:P882)</f>
        <v>0.54579236987005442</v>
      </c>
      <c r="J882" s="22">
        <f t="shared" si="52"/>
        <v>-120.16362862814681</v>
      </c>
      <c r="K882" s="23">
        <f t="shared" si="53"/>
        <v>0.83219857074602588</v>
      </c>
      <c r="L882" s="25"/>
      <c r="M882" s="25"/>
      <c r="N882" t="str">
        <f t="shared" si="54"/>
        <v/>
      </c>
      <c r="O882" s="24" t="str">
        <f t="shared" si="55"/>
        <v/>
      </c>
    </row>
    <row r="883" spans="1:15" x14ac:dyDescent="0.45">
      <c r="A883" s="20" t="str">
        <f>Calc!A883</f>
        <v>2024-06-01</v>
      </c>
      <c r="B883" t="str">
        <f>Calc!B883</f>
        <v>SEA</v>
      </c>
      <c r="C883" t="str">
        <f>Calc!C883</f>
        <v>LAA</v>
      </c>
      <c r="D883" s="25"/>
      <c r="E883" s="25"/>
      <c r="F883">
        <f>Calc!M883</f>
        <v>1518.2292368487947</v>
      </c>
      <c r="G883">
        <f>Calc!N883</f>
        <v>1486.8682858001625</v>
      </c>
      <c r="H883" t="str">
        <f>IF(Calc!O883=Games!I883, Games!B883, IF(Calc!P883=Games!I883, Games!C883, ""))</f>
        <v>SEA</v>
      </c>
      <c r="I883" s="21">
        <f>MAX(Calc!O883:P883)</f>
        <v>0.55624581706737541</v>
      </c>
      <c r="J883" s="22">
        <f t="shared" si="52"/>
        <v>-125.34998845336642</v>
      </c>
      <c r="K883" s="23">
        <f t="shared" si="53"/>
        <v>0.7977663279737971</v>
      </c>
      <c r="L883" s="25"/>
      <c r="M883" s="25"/>
      <c r="N883" t="str">
        <f t="shared" si="54"/>
        <v/>
      </c>
      <c r="O883" s="24" t="str">
        <f t="shared" si="55"/>
        <v/>
      </c>
    </row>
    <row r="884" spans="1:15" x14ac:dyDescent="0.45">
      <c r="A884" s="20" t="str">
        <f>Calc!A884</f>
        <v>2024-06-01</v>
      </c>
      <c r="B884" t="str">
        <f>Calc!B884</f>
        <v>PHI</v>
      </c>
      <c r="C884" t="str">
        <f>Calc!C884</f>
        <v>STL</v>
      </c>
      <c r="D884" s="25"/>
      <c r="E884" s="25"/>
      <c r="F884">
        <f>Calc!M884</f>
        <v>1516.0751994709906</v>
      </c>
      <c r="G884">
        <f>Calc!N884</f>
        <v>1507.9516916859375</v>
      </c>
      <c r="H884" t="str">
        <f>IF(Calc!O884=Games!I884, Games!B884, IF(Calc!P884=Games!I884, Games!C884, ""))</f>
        <v>PHI</v>
      </c>
      <c r="I884" s="21">
        <f>MAX(Calc!O884:P884)</f>
        <v>0.55406141889916971</v>
      </c>
      <c r="J884" s="22">
        <f t="shared" si="52"/>
        <v>-124.24612769126877</v>
      </c>
      <c r="K884" s="23">
        <f t="shared" si="53"/>
        <v>0.80485405749210615</v>
      </c>
      <c r="L884" s="25"/>
      <c r="M884" s="25"/>
      <c r="N884" t="str">
        <f t="shared" si="54"/>
        <v/>
      </c>
      <c r="O884" s="24" t="str">
        <f t="shared" si="55"/>
        <v/>
      </c>
    </row>
    <row r="885" spans="1:15" x14ac:dyDescent="0.45">
      <c r="A885" s="20" t="str">
        <f>Calc!A885</f>
        <v>2024-06-01</v>
      </c>
      <c r="B885" t="str">
        <f>Calc!B885</f>
        <v>SFG</v>
      </c>
      <c r="C885" t="str">
        <f>Calc!C885</f>
        <v>NYY</v>
      </c>
      <c r="D885" s="25"/>
      <c r="E885" s="25"/>
      <c r="F885">
        <f>Calc!M885</f>
        <v>1506.8907435815931</v>
      </c>
      <c r="G885">
        <f>Calc!N885</f>
        <v>1562.9327852564061</v>
      </c>
      <c r="H885" t="str">
        <f>IF(Calc!O885=Games!I885, Games!B885, IF(Calc!P885=Games!I885, Games!C885, ""))</f>
        <v>NYY</v>
      </c>
      <c r="I885" s="21">
        <f>MAX(Calc!O885:P885)</f>
        <v>0.52370871705762645</v>
      </c>
      <c r="J885" s="22">
        <f t="shared" si="52"/>
        <v>-109.95555363145077</v>
      </c>
      <c r="K885" s="23">
        <f t="shared" si="53"/>
        <v>0.90945838293152692</v>
      </c>
      <c r="L885" s="25"/>
      <c r="M885" s="25"/>
      <c r="N885" t="str">
        <f t="shared" si="54"/>
        <v/>
      </c>
      <c r="O885" s="24" t="str">
        <f t="shared" si="55"/>
        <v/>
      </c>
    </row>
    <row r="886" spans="1:15" x14ac:dyDescent="0.45">
      <c r="A886" s="20" t="str">
        <f>Calc!A886</f>
        <v>2024-06-01</v>
      </c>
      <c r="B886" t="str">
        <f>Calc!B886</f>
        <v>LAD</v>
      </c>
      <c r="C886" t="str">
        <f>Calc!C886</f>
        <v>COL</v>
      </c>
      <c r="D886" s="25"/>
      <c r="E886" s="25"/>
      <c r="F886">
        <f>Calc!M886</f>
        <v>1596.6514930600529</v>
      </c>
      <c r="G886">
        <f>Calc!N886</f>
        <v>1405.4006829938121</v>
      </c>
      <c r="H886" t="str">
        <f>IF(Calc!O886=Games!I886, Games!B886, IF(Calc!P886=Games!I886, Games!C886, ""))</f>
        <v>LAD</v>
      </c>
      <c r="I886" s="21">
        <f>MAX(Calc!O886:P886)</f>
        <v>0.77176098877337673</v>
      </c>
      <c r="J886" s="22">
        <f t="shared" si="52"/>
        <v>-338.13719426214988</v>
      </c>
      <c r="K886" s="23">
        <f t="shared" si="53"/>
        <v>0.2957379480781766</v>
      </c>
      <c r="L886" s="25"/>
      <c r="M886" s="25"/>
      <c r="N886" t="str">
        <f t="shared" si="54"/>
        <v/>
      </c>
      <c r="O886" s="24" t="str">
        <f t="shared" si="55"/>
        <v/>
      </c>
    </row>
    <row r="887" spans="1:15" x14ac:dyDescent="0.45">
      <c r="A887" s="20" t="str">
        <f>Calc!A887</f>
        <v>2024-06-02</v>
      </c>
      <c r="B887" t="str">
        <f>Calc!B887</f>
        <v>BOS</v>
      </c>
      <c r="C887" t="str">
        <f>Calc!C887</f>
        <v>DET</v>
      </c>
      <c r="D887" s="25"/>
      <c r="E887" s="25"/>
      <c r="F887">
        <f>Calc!M887</f>
        <v>1500.26839934439</v>
      </c>
      <c r="G887">
        <f>Calc!N887</f>
        <v>1495.7868779460348</v>
      </c>
      <c r="H887" t="str">
        <f>IF(Calc!O887=Games!I887, Games!B887, IF(Calc!P887=Games!I887, Games!C887, ""))</f>
        <v>BOS</v>
      </c>
      <c r="I887" s="21">
        <f>MAX(Calc!O887:P887)</f>
        <v>0.5320900957071687</v>
      </c>
      <c r="J887" s="22">
        <f t="shared" si="52"/>
        <v>-113.71635668010387</v>
      </c>
      <c r="K887" s="23">
        <f t="shared" si="53"/>
        <v>0.879380969628763</v>
      </c>
      <c r="L887" s="25"/>
      <c r="M887" s="25"/>
      <c r="N887" t="str">
        <f t="shared" si="54"/>
        <v/>
      </c>
      <c r="O887" s="24" t="str">
        <f t="shared" si="55"/>
        <v/>
      </c>
    </row>
    <row r="888" spans="1:15" x14ac:dyDescent="0.45">
      <c r="A888" s="20" t="str">
        <f>Calc!A888</f>
        <v>2024-06-02</v>
      </c>
      <c r="B888" t="str">
        <f>Calc!B888</f>
        <v>BAL</v>
      </c>
      <c r="C888" t="str">
        <f>Calc!C888</f>
        <v>TBR</v>
      </c>
      <c r="D888" s="25"/>
      <c r="E888" s="25"/>
      <c r="F888">
        <f>Calc!M888</f>
        <v>1527.1786991040578</v>
      </c>
      <c r="G888">
        <f>Calc!N888</f>
        <v>1532.6622500113572</v>
      </c>
      <c r="H888" t="str">
        <f>IF(Calc!O888=Games!I888, Games!B888, IF(Calc!P888=Games!I888, Games!C888, ""))</f>
        <v>BAL</v>
      </c>
      <c r="I888" s="21">
        <f>MAX(Calc!O888:P888)</f>
        <v>0.50297875629895483</v>
      </c>
      <c r="J888" s="22">
        <f t="shared" si="52"/>
        <v>-101.1986434530539</v>
      </c>
      <c r="K888" s="23">
        <f t="shared" si="53"/>
        <v>0.98815553833377279</v>
      </c>
      <c r="L888" s="25"/>
      <c r="M888" s="25"/>
      <c r="N888" t="str">
        <f t="shared" si="54"/>
        <v/>
      </c>
      <c r="O888" s="24" t="str">
        <f t="shared" si="55"/>
        <v/>
      </c>
    </row>
    <row r="889" spans="1:15" x14ac:dyDescent="0.45">
      <c r="A889" s="20" t="str">
        <f>Calc!A889</f>
        <v>2024-06-02</v>
      </c>
      <c r="B889" t="str">
        <f>Calc!B889</f>
        <v>PHI</v>
      </c>
      <c r="C889" t="str">
        <f>Calc!C889</f>
        <v>STL</v>
      </c>
      <c r="D889" s="25"/>
      <c r="E889" s="25"/>
      <c r="F889">
        <f>Calc!M889</f>
        <v>1516.0751994709906</v>
      </c>
      <c r="G889">
        <f>Calc!N889</f>
        <v>1507.9516916859375</v>
      </c>
      <c r="H889" t="str">
        <f>IF(Calc!O889=Games!I889, Games!B889, IF(Calc!P889=Games!I889, Games!C889, ""))</f>
        <v>PHI</v>
      </c>
      <c r="I889" s="21">
        <f>MAX(Calc!O889:P889)</f>
        <v>0.55406141889916971</v>
      </c>
      <c r="J889" s="22">
        <f t="shared" si="52"/>
        <v>-124.24612769126877</v>
      </c>
      <c r="K889" s="23">
        <f t="shared" si="53"/>
        <v>0.80485405749210615</v>
      </c>
      <c r="L889" s="25"/>
      <c r="M889" s="25"/>
      <c r="N889" t="str">
        <f t="shared" si="54"/>
        <v/>
      </c>
      <c r="O889" s="24" t="str">
        <f t="shared" si="55"/>
        <v/>
      </c>
    </row>
    <row r="890" spans="1:15" x14ac:dyDescent="0.45">
      <c r="A890" s="20" t="str">
        <f>Calc!A890</f>
        <v>2024-06-02</v>
      </c>
      <c r="B890" t="str">
        <f>Calc!B890</f>
        <v>ATL</v>
      </c>
      <c r="C890" t="str">
        <f>Calc!C890</f>
        <v>OAK</v>
      </c>
      <c r="D890" s="25"/>
      <c r="E890" s="25"/>
      <c r="F890">
        <f>Calc!M890</f>
        <v>1593.2508682491175</v>
      </c>
      <c r="G890">
        <f>Calc!N890</f>
        <v>1422.9458950386379</v>
      </c>
      <c r="H890" t="str">
        <f>IF(Calc!O890=Games!I890, Games!B890, IF(Calc!P890=Games!I890, Games!C890, ""))</f>
        <v>ATL</v>
      </c>
      <c r="I890" s="21">
        <f>MAX(Calc!O890:P890)</f>
        <v>0.74912971745962131</v>
      </c>
      <c r="J890" s="22">
        <f t="shared" si="52"/>
        <v>-298.6123784267055</v>
      </c>
      <c r="K890" s="23">
        <f t="shared" si="53"/>
        <v>0.33488229967849453</v>
      </c>
      <c r="L890" s="25"/>
      <c r="M890" s="25"/>
      <c r="N890" t="str">
        <f t="shared" si="54"/>
        <v/>
      </c>
      <c r="O890" s="24" t="str">
        <f t="shared" si="55"/>
        <v/>
      </c>
    </row>
    <row r="891" spans="1:15" x14ac:dyDescent="0.45">
      <c r="A891" s="20" t="str">
        <f>Calc!A891</f>
        <v>2024-06-02</v>
      </c>
      <c r="B891" t="str">
        <f>Calc!B891</f>
        <v>TOR</v>
      </c>
      <c r="C891" t="str">
        <f>Calc!C891</f>
        <v>PIT</v>
      </c>
      <c r="D891" s="25"/>
      <c r="E891" s="25"/>
      <c r="F891">
        <f>Calc!M891</f>
        <v>1536.86484917293</v>
      </c>
      <c r="G891">
        <f>Calc!N891</f>
        <v>1490.342604018655</v>
      </c>
      <c r="H891" t="str">
        <f>IF(Calc!O891=Games!I891, Games!B891, IF(Calc!P891=Games!I891, Games!C891, ""))</f>
        <v>TOR</v>
      </c>
      <c r="I891" s="21">
        <f>MAX(Calc!O891:P891)</f>
        <v>0.56379117451987304</v>
      </c>
      <c r="J891" s="22">
        <f t="shared" si="52"/>
        <v>-129.24799811175725</v>
      </c>
      <c r="K891" s="23">
        <f t="shared" si="53"/>
        <v>0.77370637426455691</v>
      </c>
      <c r="L891" s="25"/>
      <c r="M891" s="25"/>
      <c r="N891" t="str">
        <f t="shared" si="54"/>
        <v/>
      </c>
      <c r="O891" s="24" t="str">
        <f t="shared" si="55"/>
        <v/>
      </c>
    </row>
    <row r="892" spans="1:15" x14ac:dyDescent="0.45">
      <c r="A892" s="20" t="str">
        <f>Calc!A892</f>
        <v>2024-06-02</v>
      </c>
      <c r="B892" t="str">
        <f>Calc!B892</f>
        <v>CLE</v>
      </c>
      <c r="C892" t="str">
        <f>Calc!C892</f>
        <v>WAS</v>
      </c>
      <c r="D892" s="25"/>
      <c r="E892" s="25"/>
      <c r="F892">
        <f>Calc!M892</f>
        <v>1503.8938502056101</v>
      </c>
      <c r="G892">
        <f>Calc!N892</f>
        <v>1420.7057667976087</v>
      </c>
      <c r="H892" t="str">
        <f>IF(Calc!O892=Games!I892, Games!B892, IF(Calc!P892=Games!I892, Games!C892, ""))</f>
        <v>CLE</v>
      </c>
      <c r="I892" s="21">
        <f>MAX(Calc!O892:P892)</f>
        <v>0.64129031793029911</v>
      </c>
      <c r="J892" s="22">
        <f t="shared" si="52"/>
        <v>-178.77697480317522</v>
      </c>
      <c r="K892" s="23">
        <f t="shared" si="53"/>
        <v>0.55935614812866785</v>
      </c>
      <c r="L892" s="25"/>
      <c r="M892" s="25"/>
      <c r="N892" t="str">
        <f t="shared" si="54"/>
        <v/>
      </c>
      <c r="O892" s="24" t="str">
        <f t="shared" si="55"/>
        <v/>
      </c>
    </row>
    <row r="893" spans="1:15" x14ac:dyDescent="0.45">
      <c r="A893" s="20" t="str">
        <f>Calc!A893</f>
        <v>2024-06-02</v>
      </c>
      <c r="B893" t="str">
        <f>Calc!B893</f>
        <v>NYM</v>
      </c>
      <c r="C893" t="str">
        <f>Calc!C893</f>
        <v>ARI</v>
      </c>
      <c r="D893" s="25"/>
      <c r="E893" s="25"/>
      <c r="F893">
        <f>Calc!M893</f>
        <v>1483.2891783762693</v>
      </c>
      <c r="G893">
        <f>Calc!N893</f>
        <v>1515.1384034374826</v>
      </c>
      <c r="H893" t="str">
        <f>IF(Calc!O893=Games!I893, Games!B893, IF(Calc!P893=Games!I893, Games!C893, ""))</f>
        <v>NYM</v>
      </c>
      <c r="I893" s="21">
        <f>MAX(Calc!O893:P893)</f>
        <v>0.50542960168566808</v>
      </c>
      <c r="J893" s="22">
        <f t="shared" si="52"/>
        <v>-102.19568405394826</v>
      </c>
      <c r="K893" s="23">
        <f t="shared" si="53"/>
        <v>0.97851490428119081</v>
      </c>
      <c r="L893" s="25"/>
      <c r="M893" s="25"/>
      <c r="N893" t="str">
        <f t="shared" si="54"/>
        <v/>
      </c>
      <c r="O893" s="24" t="str">
        <f t="shared" si="55"/>
        <v/>
      </c>
    </row>
    <row r="894" spans="1:15" x14ac:dyDescent="0.45">
      <c r="A894" s="20" t="str">
        <f>Calc!A894</f>
        <v>2024-06-02</v>
      </c>
      <c r="B894" t="str">
        <f>Calc!B894</f>
        <v>MIA</v>
      </c>
      <c r="C894" t="str">
        <f>Calc!C894</f>
        <v>TEX</v>
      </c>
      <c r="D894" s="25"/>
      <c r="E894" s="25"/>
      <c r="F894">
        <f>Calc!M894</f>
        <v>1453.0099819148713</v>
      </c>
      <c r="G894">
        <f>Calc!N894</f>
        <v>1534.4506247578865</v>
      </c>
      <c r="H894" t="str">
        <f>IF(Calc!O894=Games!I894, Games!B894, IF(Calc!P894=Games!I894, Games!C894, ""))</f>
        <v>TEX</v>
      </c>
      <c r="I894" s="21">
        <f>MAX(Calc!O894:P894)</f>
        <v>0.59222624973351889</v>
      </c>
      <c r="J894" s="22">
        <f t="shared" si="52"/>
        <v>-145.23402973989809</v>
      </c>
      <c r="K894" s="23">
        <f t="shared" si="53"/>
        <v>0.68854386385264921</v>
      </c>
      <c r="L894" s="25"/>
      <c r="M894" s="25"/>
      <c r="N894" t="str">
        <f t="shared" si="54"/>
        <v/>
      </c>
      <c r="O894" s="24" t="str">
        <f t="shared" si="55"/>
        <v/>
      </c>
    </row>
    <row r="895" spans="1:15" x14ac:dyDescent="0.45">
      <c r="A895" s="20" t="str">
        <f>Calc!A895</f>
        <v>2024-06-02</v>
      </c>
      <c r="B895" t="str">
        <f>Calc!B895</f>
        <v>KCR</v>
      </c>
      <c r="C895" t="str">
        <f>Calc!C895</f>
        <v>SDP</v>
      </c>
      <c r="D895" s="25"/>
      <c r="E895" s="25"/>
      <c r="F895">
        <f>Calc!M895</f>
        <v>1459.3647323881944</v>
      </c>
      <c r="G895">
        <f>Calc!N895</f>
        <v>1514.2912987524817</v>
      </c>
      <c r="H895" t="str">
        <f>IF(Calc!O895=Games!I895, Games!B895, IF(Calc!P895=Games!I895, Games!C895, ""))</f>
        <v>KCR</v>
      </c>
      <c r="I895" s="21">
        <f>MAX(Calc!O895:P895)</f>
        <v>0.51664764820655018</v>
      </c>
      <c r="J895" s="22">
        <f t="shared" si="52"/>
        <v>-106.88841096760162</v>
      </c>
      <c r="K895" s="23">
        <f t="shared" si="53"/>
        <v>0.93555511860224461</v>
      </c>
      <c r="L895" s="25"/>
      <c r="M895" s="25"/>
      <c r="N895" t="str">
        <f t="shared" si="54"/>
        <v/>
      </c>
      <c r="O895" s="24" t="str">
        <f t="shared" si="55"/>
        <v/>
      </c>
    </row>
    <row r="896" spans="1:15" x14ac:dyDescent="0.45">
      <c r="A896" s="20" t="str">
        <f>Calc!A896</f>
        <v>2024-06-02</v>
      </c>
      <c r="B896" t="str">
        <f>Calc!B896</f>
        <v>HOU</v>
      </c>
      <c r="C896" t="str">
        <f>Calc!C896</f>
        <v>MIN</v>
      </c>
      <c r="D896" s="25"/>
      <c r="E896" s="25"/>
      <c r="F896">
        <f>Calc!M896</f>
        <v>1535.1961987191132</v>
      </c>
      <c r="G896">
        <f>Calc!N896</f>
        <v>1539.5424706464416</v>
      </c>
      <c r="H896" t="str">
        <f>IF(Calc!O896=Games!I896, Games!B896, IF(Calc!P896=Games!I896, Games!C896, ""))</f>
        <v>MIN</v>
      </c>
      <c r="I896" s="21">
        <f>MAX(Calc!O896:P896)</f>
        <v>0.52666262510990969</v>
      </c>
      <c r="J896" s="22">
        <f t="shared" si="52"/>
        <v>-111.26580174071434</v>
      </c>
      <c r="K896" s="23">
        <f t="shared" si="53"/>
        <v>0.89874874791297199</v>
      </c>
      <c r="L896" s="25"/>
      <c r="M896" s="25"/>
      <c r="N896" t="str">
        <f t="shared" si="54"/>
        <v/>
      </c>
      <c r="O896" s="24" t="str">
        <f t="shared" si="55"/>
        <v/>
      </c>
    </row>
    <row r="897" spans="1:15" x14ac:dyDescent="0.45">
      <c r="A897" s="20" t="str">
        <f>Calc!A897</f>
        <v>2024-06-02</v>
      </c>
      <c r="B897" t="str">
        <f>Calc!B897</f>
        <v>MIL</v>
      </c>
      <c r="C897" t="str">
        <f>Calc!C897</f>
        <v>CHW</v>
      </c>
      <c r="D897" s="25"/>
      <c r="E897" s="25"/>
      <c r="F897">
        <f>Calc!M897</f>
        <v>1516.6563185214643</v>
      </c>
      <c r="G897">
        <f>Calc!N897</f>
        <v>1425.4820043556863</v>
      </c>
      <c r="H897" t="str">
        <f>IF(Calc!O897=Games!I897, Games!B897, IF(Calc!P897=Games!I897, Games!C897, ""))</f>
        <v>MIL</v>
      </c>
      <c r="I897" s="21">
        <f>MAX(Calc!O897:P897)</f>
        <v>0.66198704714898771</v>
      </c>
      <c r="J897" s="22">
        <f t="shared" si="52"/>
        <v>-195.84665071719164</v>
      </c>
      <c r="K897" s="23">
        <f t="shared" si="53"/>
        <v>0.51060357495928266</v>
      </c>
      <c r="L897" s="25"/>
      <c r="M897" s="25"/>
      <c r="N897" t="str">
        <f t="shared" si="54"/>
        <v/>
      </c>
      <c r="O897" s="24" t="str">
        <f t="shared" si="55"/>
        <v/>
      </c>
    </row>
    <row r="898" spans="1:15" x14ac:dyDescent="0.45">
      <c r="A898" s="20" t="str">
        <f>Calc!A898</f>
        <v>2024-06-02</v>
      </c>
      <c r="B898" t="str">
        <f>Calc!B898</f>
        <v>CHC</v>
      </c>
      <c r="C898" t="str">
        <f>Calc!C898</f>
        <v>CIN</v>
      </c>
      <c r="D898" s="25"/>
      <c r="E898" s="25"/>
      <c r="F898">
        <f>Calc!M898</f>
        <v>1529.9566441509314</v>
      </c>
      <c r="G898">
        <f>Calc!N898</f>
        <v>1513.6155661274754</v>
      </c>
      <c r="H898" t="str">
        <f>IF(Calc!O898=Games!I898, Games!B898, IF(Calc!P898=Games!I898, Games!C898, ""))</f>
        <v>CHC</v>
      </c>
      <c r="I898" s="21">
        <f>MAX(Calc!O898:P898)</f>
        <v>0.54579236987005442</v>
      </c>
      <c r="J898" s="22">
        <f t="shared" si="52"/>
        <v>-120.16362862814681</v>
      </c>
      <c r="K898" s="23">
        <f t="shared" si="53"/>
        <v>0.83219857074602588</v>
      </c>
      <c r="L898" s="25"/>
      <c r="M898" s="25"/>
      <c r="N898" t="str">
        <f t="shared" si="54"/>
        <v/>
      </c>
      <c r="O898" s="24" t="str">
        <f t="shared" si="55"/>
        <v/>
      </c>
    </row>
    <row r="899" spans="1:15" x14ac:dyDescent="0.45">
      <c r="A899" s="20" t="str">
        <f>Calc!A899</f>
        <v>2024-06-02</v>
      </c>
      <c r="B899" t="str">
        <f>Calc!B899</f>
        <v>SFG</v>
      </c>
      <c r="C899" t="str">
        <f>Calc!C899</f>
        <v>NYY</v>
      </c>
      <c r="D899" s="25"/>
      <c r="E899" s="25"/>
      <c r="F899">
        <f>Calc!M899</f>
        <v>1506.8907435815931</v>
      </c>
      <c r="G899">
        <f>Calc!N899</f>
        <v>1562.9327852564061</v>
      </c>
      <c r="H899" t="str">
        <f>IF(Calc!O899=Games!I899, Games!B899, IF(Calc!P899=Games!I899, Games!C899, ""))</f>
        <v>NYY</v>
      </c>
      <c r="I899" s="21">
        <f>MAX(Calc!O899:P899)</f>
        <v>0.52370871705762645</v>
      </c>
      <c r="J899" s="22">
        <f t="shared" ref="J899:J962" si="56">IF(I899&lt;0.5, "",-1*((I899*100)/(1-((I899*100)/100))))</f>
        <v>-109.95555363145077</v>
      </c>
      <c r="K899" s="23">
        <f t="shared" ref="K899:K962" si="57">IF(J899&gt;0, "",1/(J899/-100))</f>
        <v>0.90945838293152692</v>
      </c>
      <c r="L899" s="25"/>
      <c r="M899" s="25"/>
      <c r="N899" t="str">
        <f t="shared" ref="N899:N962" si="58">IF(L899&gt;M899, B899, IF(M899&gt;L899, C899, ""))</f>
        <v/>
      </c>
      <c r="O899" s="24" t="str">
        <f t="shared" ref="O899:O962" si="59">IF(ISBLANK(L899), "", IF(H899=N899, "W", "L"))</f>
        <v/>
      </c>
    </row>
    <row r="900" spans="1:15" x14ac:dyDescent="0.45">
      <c r="A900" s="20" t="str">
        <f>Calc!A900</f>
        <v>2024-06-02</v>
      </c>
      <c r="B900" t="str">
        <f>Calc!B900</f>
        <v>LAD</v>
      </c>
      <c r="C900" t="str">
        <f>Calc!C900</f>
        <v>COL</v>
      </c>
      <c r="D900" s="25"/>
      <c r="E900" s="25"/>
      <c r="F900">
        <f>Calc!M900</f>
        <v>1596.6514930600529</v>
      </c>
      <c r="G900">
        <f>Calc!N900</f>
        <v>1405.4006829938121</v>
      </c>
      <c r="H900" t="str">
        <f>IF(Calc!O900=Games!I900, Games!B900, IF(Calc!P900=Games!I900, Games!C900, ""))</f>
        <v>LAD</v>
      </c>
      <c r="I900" s="21">
        <f>MAX(Calc!O900:P900)</f>
        <v>0.77176098877337673</v>
      </c>
      <c r="J900" s="22">
        <f t="shared" si="56"/>
        <v>-338.13719426214988</v>
      </c>
      <c r="K900" s="23">
        <f t="shared" si="57"/>
        <v>0.2957379480781766</v>
      </c>
      <c r="L900" s="25"/>
      <c r="M900" s="25"/>
      <c r="N900" t="str">
        <f t="shared" si="58"/>
        <v/>
      </c>
      <c r="O900" s="24" t="str">
        <f t="shared" si="59"/>
        <v/>
      </c>
    </row>
    <row r="901" spans="1:15" x14ac:dyDescent="0.45">
      <c r="A901" s="20" t="str">
        <f>Calc!A901</f>
        <v>2024-06-02</v>
      </c>
      <c r="B901" t="str">
        <f>Calc!B901</f>
        <v>SEA</v>
      </c>
      <c r="C901" t="str">
        <f>Calc!C901</f>
        <v>LAA</v>
      </c>
      <c r="D901" s="25"/>
      <c r="E901" s="25"/>
      <c r="F901">
        <f>Calc!M901</f>
        <v>1518.2292368487947</v>
      </c>
      <c r="G901">
        <f>Calc!N901</f>
        <v>1486.8682858001625</v>
      </c>
      <c r="H901" t="str">
        <f>IF(Calc!O901=Games!I901, Games!B901, IF(Calc!P901=Games!I901, Games!C901, ""))</f>
        <v>SEA</v>
      </c>
      <c r="I901" s="21">
        <f>MAX(Calc!O901:P901)</f>
        <v>0.55624581706737541</v>
      </c>
      <c r="J901" s="22">
        <f t="shared" si="56"/>
        <v>-125.34998845336642</v>
      </c>
      <c r="K901" s="23">
        <f t="shared" si="57"/>
        <v>0.7977663279737971</v>
      </c>
      <c r="L901" s="25"/>
      <c r="M901" s="25"/>
      <c r="N901" t="str">
        <f t="shared" si="58"/>
        <v/>
      </c>
      <c r="O901" s="24" t="str">
        <f t="shared" si="59"/>
        <v/>
      </c>
    </row>
    <row r="902" spans="1:15" x14ac:dyDescent="0.45">
      <c r="A902" s="20" t="str">
        <f>Calc!A902</f>
        <v>2024-06-03</v>
      </c>
      <c r="B902" t="str">
        <f>Calc!B902</f>
        <v>PHI</v>
      </c>
      <c r="C902" t="str">
        <f>Calc!C902</f>
        <v>MIL</v>
      </c>
      <c r="D902" s="25"/>
      <c r="E902" s="25"/>
      <c r="F902">
        <f>Calc!M902</f>
        <v>1516.0751994709906</v>
      </c>
      <c r="G902">
        <f>Calc!N902</f>
        <v>1527.5334034496079</v>
      </c>
      <c r="H902" t="str">
        <f>IF(Calc!O902=Games!I902, Games!B902, IF(Calc!P902=Games!I902, Games!C902, ""))</f>
        <v>PHI</v>
      </c>
      <c r="I902" s="21">
        <f>MAX(Calc!O902:P902)</f>
        <v>0.52588917597985319</v>
      </c>
      <c r="J902" s="22">
        <f t="shared" si="56"/>
        <v>-110.92114951535173</v>
      </c>
      <c r="K902" s="23">
        <f t="shared" si="57"/>
        <v>0.90154132405704812</v>
      </c>
      <c r="L902" s="25"/>
      <c r="M902" s="25"/>
      <c r="N902" t="str">
        <f t="shared" si="58"/>
        <v/>
      </c>
      <c r="O902" s="24" t="str">
        <f t="shared" si="59"/>
        <v/>
      </c>
    </row>
    <row r="903" spans="1:15" x14ac:dyDescent="0.45">
      <c r="A903" s="20" t="str">
        <f>Calc!A903</f>
        <v>2024-06-03</v>
      </c>
      <c r="B903" t="str">
        <f>Calc!B903</f>
        <v>WAS</v>
      </c>
      <c r="C903" t="str">
        <f>Calc!C903</f>
        <v>NYM</v>
      </c>
      <c r="D903" s="25"/>
      <c r="E903" s="25"/>
      <c r="F903">
        <f>Calc!M903</f>
        <v>1419.5380932200808</v>
      </c>
      <c r="G903">
        <f>Calc!N903</f>
        <v>1510.288270753422</v>
      </c>
      <c r="H903" t="str">
        <f>IF(Calc!O903=Games!I903, Games!B903, IF(Calc!P903=Games!I903, Games!C903, ""))</f>
        <v>NYM</v>
      </c>
      <c r="I903" s="21">
        <f>MAX(Calc!O903:P903)</f>
        <v>0.65151832241279128</v>
      </c>
      <c r="J903" s="22">
        <f t="shared" si="56"/>
        <v>-186.95913280827989</v>
      </c>
      <c r="K903" s="23">
        <f t="shared" si="57"/>
        <v>0.53487625075019218</v>
      </c>
      <c r="L903" s="25"/>
      <c r="M903" s="25"/>
      <c r="N903" t="str">
        <f t="shared" si="58"/>
        <v/>
      </c>
      <c r="O903" s="24" t="str">
        <f t="shared" si="59"/>
        <v/>
      </c>
    </row>
    <row r="904" spans="1:15" x14ac:dyDescent="0.45">
      <c r="A904" s="20" t="str">
        <f>Calc!A904</f>
        <v>2024-06-03</v>
      </c>
      <c r="B904" t="str">
        <f>Calc!B904</f>
        <v>TOR</v>
      </c>
      <c r="C904" t="str">
        <f>Calc!C904</f>
        <v>BAL</v>
      </c>
      <c r="D904" s="25"/>
      <c r="E904" s="25"/>
      <c r="F904">
        <f>Calc!M904</f>
        <v>1536.86484917293</v>
      </c>
      <c r="G904">
        <f>Calc!N904</f>
        <v>1539.0873746407135</v>
      </c>
      <c r="H904" t="str">
        <f>IF(Calc!O904=Games!I904, Games!B904, IF(Calc!P904=Games!I904, Games!C904, ""))</f>
        <v>BAL</v>
      </c>
      <c r="I904" s="21">
        <f>MAX(Calc!O904:P904)</f>
        <v>0.50596085856868511</v>
      </c>
      <c r="J904" s="22">
        <f t="shared" si="56"/>
        <v>-102.41311186454398</v>
      </c>
      <c r="K904" s="23">
        <f t="shared" si="57"/>
        <v>0.97643747152478222</v>
      </c>
      <c r="L904" s="25"/>
      <c r="M904" s="25"/>
      <c r="N904" t="str">
        <f t="shared" si="58"/>
        <v/>
      </c>
      <c r="O904" s="24" t="str">
        <f t="shared" si="59"/>
        <v/>
      </c>
    </row>
    <row r="905" spans="1:15" x14ac:dyDescent="0.45">
      <c r="A905" s="20" t="str">
        <f>Calc!A905</f>
        <v>2024-06-03</v>
      </c>
      <c r="B905" t="str">
        <f>Calc!B905</f>
        <v>TEX</v>
      </c>
      <c r="C905" t="str">
        <f>Calc!C905</f>
        <v>DET</v>
      </c>
      <c r="D905" s="25"/>
      <c r="E905" s="25"/>
      <c r="F905">
        <f>Calc!M905</f>
        <v>1535.7428778604465</v>
      </c>
      <c r="G905">
        <f>Calc!N905</f>
        <v>1495.7868779460348</v>
      </c>
      <c r="H905" t="str">
        <f>IF(Calc!O905=Games!I905, Games!B905, IF(Calc!P905=Games!I905, Games!C905, ""))</f>
        <v>TEX</v>
      </c>
      <c r="I905" s="21">
        <f>MAX(Calc!O905:P905)</f>
        <v>0.58889471320787889</v>
      </c>
      <c r="J905" s="22">
        <f t="shared" si="56"/>
        <v>-143.24668938292163</v>
      </c>
      <c r="K905" s="23">
        <f t="shared" si="57"/>
        <v>0.6980964127742163</v>
      </c>
      <c r="L905" s="25"/>
      <c r="M905" s="25"/>
      <c r="N905" t="str">
        <f t="shared" si="58"/>
        <v/>
      </c>
      <c r="O905" s="24" t="str">
        <f t="shared" si="59"/>
        <v/>
      </c>
    </row>
    <row r="906" spans="1:15" x14ac:dyDescent="0.45">
      <c r="A906" s="20" t="str">
        <f>Calc!A906</f>
        <v>2024-06-03</v>
      </c>
      <c r="B906" t="str">
        <f>Calc!B906</f>
        <v>HOU</v>
      </c>
      <c r="C906" t="str">
        <f>Calc!C906</f>
        <v>STL</v>
      </c>
      <c r="D906" s="25"/>
      <c r="E906" s="25"/>
      <c r="F906">
        <f>Calc!M906</f>
        <v>1535.1961987191132</v>
      </c>
      <c r="G906">
        <f>Calc!N906</f>
        <v>1507.9516916859375</v>
      </c>
      <c r="H906" t="str">
        <f>IF(Calc!O906=Games!I906, Games!B906, IF(Calc!P906=Games!I906, Games!C906, ""))</f>
        <v>HOU</v>
      </c>
      <c r="I906" s="21">
        <f>MAX(Calc!O906:P906)</f>
        <v>0.51871966704342654</v>
      </c>
      <c r="J906" s="22">
        <f t="shared" si="56"/>
        <v>-107.77911157450751</v>
      </c>
      <c r="K906" s="23">
        <f t="shared" si="57"/>
        <v>0.92782356932744048</v>
      </c>
      <c r="L906" s="25"/>
      <c r="M906" s="25"/>
      <c r="N906" t="str">
        <f t="shared" si="58"/>
        <v/>
      </c>
      <c r="O906" s="24" t="str">
        <f t="shared" si="59"/>
        <v/>
      </c>
    </row>
    <row r="907" spans="1:15" x14ac:dyDescent="0.45">
      <c r="A907" s="20" t="str">
        <f>Calc!A907</f>
        <v>2024-06-03</v>
      </c>
      <c r="B907" t="str">
        <f>Calc!B907</f>
        <v>COL</v>
      </c>
      <c r="C907" t="str">
        <f>Calc!C907</f>
        <v>CIN</v>
      </c>
      <c r="D907" s="25"/>
      <c r="E907" s="25"/>
      <c r="F907">
        <f>Calc!M907</f>
        <v>1423.0710497477428</v>
      </c>
      <c r="G907">
        <f>Calc!N907</f>
        <v>1513.6155661274754</v>
      </c>
      <c r="H907" t="str">
        <f>IF(Calc!O907=Games!I907, Games!B907, IF(Calc!P907=Games!I907, Games!C907, ""))</f>
        <v>CIN</v>
      </c>
      <c r="I907" s="21">
        <f>MAX(Calc!O907:P907)</f>
        <v>0.51325886680966337</v>
      </c>
      <c r="J907" s="22">
        <f t="shared" si="56"/>
        <v>-105.44801575439426</v>
      </c>
      <c r="K907" s="23">
        <f t="shared" si="57"/>
        <v>0.94833458253891101</v>
      </c>
      <c r="L907" s="25"/>
      <c r="M907" s="25"/>
      <c r="N907" t="str">
        <f t="shared" si="58"/>
        <v/>
      </c>
      <c r="O907" s="24" t="str">
        <f t="shared" si="59"/>
        <v/>
      </c>
    </row>
    <row r="908" spans="1:15" x14ac:dyDescent="0.45">
      <c r="A908" s="20" t="str">
        <f>Calc!A908</f>
        <v>2024-06-03</v>
      </c>
      <c r="B908" t="str">
        <f>Calc!B908</f>
        <v>LAA</v>
      </c>
      <c r="C908" t="str">
        <f>Calc!C908</f>
        <v>SDP</v>
      </c>
      <c r="D908" s="25"/>
      <c r="E908" s="25"/>
      <c r="F908">
        <f>Calc!M908</f>
        <v>1469.5882041455925</v>
      </c>
      <c r="G908">
        <f>Calc!N908</f>
        <v>1514.2912987524817</v>
      </c>
      <c r="H908" t="str">
        <f>IF(Calc!O908=Games!I908, Games!B908, IF(Calc!P908=Games!I908, Games!C908, ""))</f>
        <v>SDP</v>
      </c>
      <c r="I908" s="21">
        <f>MAX(Calc!O908:P908)</f>
        <v>0.52973367600144483</v>
      </c>
      <c r="J908" s="22">
        <f t="shared" si="56"/>
        <v>-112.64546257474996</v>
      </c>
      <c r="K908" s="23">
        <f t="shared" si="57"/>
        <v>0.88774103913543245</v>
      </c>
      <c r="L908" s="25"/>
      <c r="M908" s="25"/>
      <c r="N908" t="str">
        <f t="shared" si="58"/>
        <v/>
      </c>
      <c r="O908" s="24" t="str">
        <f t="shared" si="59"/>
        <v/>
      </c>
    </row>
    <row r="909" spans="1:15" x14ac:dyDescent="0.45">
      <c r="A909" s="20" t="str">
        <f>Calc!A909</f>
        <v>2024-06-03</v>
      </c>
      <c r="B909" t="str">
        <f>Calc!B909</f>
        <v>ARI</v>
      </c>
      <c r="C909" t="str">
        <f>Calc!C909</f>
        <v>SFG</v>
      </c>
      <c r="D909" s="25"/>
      <c r="E909" s="25"/>
      <c r="F909">
        <f>Calc!M909</f>
        <v>1516.9891876380354</v>
      </c>
      <c r="G909">
        <f>Calc!N909</f>
        <v>1491.6063482058917</v>
      </c>
      <c r="H909" t="str">
        <f>IF(Calc!O909=Games!I909, Games!B909, IF(Calc!P909=Games!I909, Games!C909, ""))</f>
        <v>ARI</v>
      </c>
      <c r="I909" s="21">
        <f>MAX(Calc!O909:P909)</f>
        <v>0.56178044646890601</v>
      </c>
      <c r="J909" s="22">
        <f t="shared" si="56"/>
        <v>-128.19611583786727</v>
      </c>
      <c r="K909" s="23">
        <f t="shared" si="57"/>
        <v>0.78005483509712892</v>
      </c>
      <c r="L909" s="25"/>
      <c r="M909" s="25"/>
      <c r="N909" t="str">
        <f t="shared" si="58"/>
        <v/>
      </c>
      <c r="O909" s="24" t="str">
        <f t="shared" si="59"/>
        <v/>
      </c>
    </row>
    <row r="910" spans="1:15" x14ac:dyDescent="0.45">
      <c r="A910" s="20" t="str">
        <f>Calc!A910</f>
        <v>2024-06-04</v>
      </c>
      <c r="B910" t="str">
        <f>Calc!B910</f>
        <v>CLE</v>
      </c>
      <c r="C910" t="str">
        <f>Calc!C910</f>
        <v>KCR</v>
      </c>
      <c r="D910" s="25"/>
      <c r="E910" s="25"/>
      <c r="F910">
        <f>Calc!M910</f>
        <v>1503.8938502056101</v>
      </c>
      <c r="G910">
        <f>Calc!N910</f>
        <v>1465.2610239810729</v>
      </c>
      <c r="H910" t="str">
        <f>IF(Calc!O910=Games!I910, Games!B910, IF(Calc!P910=Games!I910, Games!C910, ""))</f>
        <v>CLE</v>
      </c>
      <c r="I910" s="21">
        <f>MAX(Calc!O910:P910)</f>
        <v>0.57917862046477475</v>
      </c>
      <c r="J910" s="22">
        <f t="shared" si="56"/>
        <v>-137.63051228634026</v>
      </c>
      <c r="K910" s="23">
        <f t="shared" si="57"/>
        <v>0.72658306896329794</v>
      </c>
      <c r="L910" s="25"/>
      <c r="M910" s="25"/>
      <c r="N910" t="str">
        <f t="shared" si="58"/>
        <v/>
      </c>
      <c r="O910" s="24" t="str">
        <f t="shared" si="59"/>
        <v/>
      </c>
    </row>
    <row r="911" spans="1:15" x14ac:dyDescent="0.45">
      <c r="A911" s="20" t="str">
        <f>Calc!A911</f>
        <v>2024-06-04</v>
      </c>
      <c r="B911" t="str">
        <f>Calc!B911</f>
        <v>PIT</v>
      </c>
      <c r="C911" t="str">
        <f>Calc!C911</f>
        <v>LAD</v>
      </c>
      <c r="D911" s="25"/>
      <c r="E911" s="25"/>
      <c r="F911">
        <f>Calc!M911</f>
        <v>1464.4120897083565</v>
      </c>
      <c r="G911">
        <f>Calc!N911</f>
        <v>1587.2549754385982</v>
      </c>
      <c r="H911" t="str">
        <f>IF(Calc!O911=Games!I911, Games!B911, IF(Calc!P911=Games!I911, Games!C911, ""))</f>
        <v>LAD</v>
      </c>
      <c r="I911" s="21">
        <f>MAX(Calc!O911:P911)</f>
        <v>0.6407834985960984</v>
      </c>
      <c r="J911" s="22">
        <f t="shared" si="56"/>
        <v>-178.38364777001266</v>
      </c>
      <c r="K911" s="23">
        <f t="shared" si="57"/>
        <v>0.5605895004957433</v>
      </c>
      <c r="L911" s="25"/>
      <c r="M911" s="25"/>
      <c r="N911" t="str">
        <f t="shared" si="58"/>
        <v/>
      </c>
      <c r="O911" s="24" t="str">
        <f t="shared" si="59"/>
        <v/>
      </c>
    </row>
    <row r="912" spans="1:15" x14ac:dyDescent="0.45">
      <c r="A912" s="20" t="str">
        <f>Calc!A912</f>
        <v>2024-06-04</v>
      </c>
      <c r="B912" t="str">
        <f>Calc!B912</f>
        <v>MIA</v>
      </c>
      <c r="C912" t="str">
        <f>Calc!C912</f>
        <v>TBR</v>
      </c>
      <c r="D912" s="25"/>
      <c r="E912" s="25"/>
      <c r="F912">
        <f>Calc!M912</f>
        <v>1453.0099819148713</v>
      </c>
      <c r="G912">
        <f>Calc!N912</f>
        <v>1532.6622500113572</v>
      </c>
      <c r="H912" t="str">
        <f>IF(Calc!O912=Games!I912, Games!B912, IF(Calc!P912=Games!I912, Games!C912, ""))</f>
        <v>TBR</v>
      </c>
      <c r="I912" s="21">
        <f>MAX(Calc!O912:P912)</f>
        <v>0.58978609104420443</v>
      </c>
      <c r="J912" s="22">
        <f t="shared" si="56"/>
        <v>-143.77525436558503</v>
      </c>
      <c r="K912" s="23">
        <f t="shared" si="57"/>
        <v>0.6955299814370326</v>
      </c>
      <c r="L912" s="25"/>
      <c r="M912" s="25"/>
      <c r="N912" t="str">
        <f t="shared" si="58"/>
        <v/>
      </c>
      <c r="O912" s="24" t="str">
        <f t="shared" si="59"/>
        <v/>
      </c>
    </row>
    <row r="913" spans="1:15" x14ac:dyDescent="0.45">
      <c r="A913" s="20" t="str">
        <f>Calc!A913</f>
        <v>2024-06-04</v>
      </c>
      <c r="B913" t="str">
        <f>Calc!B913</f>
        <v>PHI</v>
      </c>
      <c r="C913" t="str">
        <f>Calc!C913</f>
        <v>MIL</v>
      </c>
      <c r="D913" s="25"/>
      <c r="E913" s="25"/>
      <c r="F913">
        <f>Calc!M913</f>
        <v>1516.0751994709906</v>
      </c>
      <c r="G913">
        <f>Calc!N913</f>
        <v>1527.5334034496079</v>
      </c>
      <c r="H913" t="str">
        <f>IF(Calc!O913=Games!I913, Games!B913, IF(Calc!P913=Games!I913, Games!C913, ""))</f>
        <v>PHI</v>
      </c>
      <c r="I913" s="21">
        <f>MAX(Calc!O913:P913)</f>
        <v>0.52588917597985319</v>
      </c>
      <c r="J913" s="22">
        <f t="shared" si="56"/>
        <v>-110.92114951535173</v>
      </c>
      <c r="K913" s="23">
        <f t="shared" si="57"/>
        <v>0.90154132405704812</v>
      </c>
      <c r="L913" s="25"/>
      <c r="M913" s="25"/>
      <c r="N913" t="str">
        <f t="shared" si="58"/>
        <v/>
      </c>
      <c r="O913" s="24" t="str">
        <f t="shared" si="59"/>
        <v/>
      </c>
    </row>
    <row r="914" spans="1:15" x14ac:dyDescent="0.45">
      <c r="A914" s="20" t="str">
        <f>Calc!A914</f>
        <v>2024-06-04</v>
      </c>
      <c r="B914" t="str">
        <f>Calc!B914</f>
        <v>WAS</v>
      </c>
      <c r="C914" t="str">
        <f>Calc!C914</f>
        <v>NYM</v>
      </c>
      <c r="D914" s="25"/>
      <c r="E914" s="25"/>
      <c r="F914">
        <f>Calc!M914</f>
        <v>1419.5380932200808</v>
      </c>
      <c r="G914">
        <f>Calc!N914</f>
        <v>1510.288270753422</v>
      </c>
      <c r="H914" t="str">
        <f>IF(Calc!O914=Games!I914, Games!B914, IF(Calc!P914=Games!I914, Games!C914, ""))</f>
        <v>NYM</v>
      </c>
      <c r="I914" s="21">
        <f>MAX(Calc!O914:P914)</f>
        <v>0.65151832241279128</v>
      </c>
      <c r="J914" s="22">
        <f t="shared" si="56"/>
        <v>-186.95913280827989</v>
      </c>
      <c r="K914" s="23">
        <f t="shared" si="57"/>
        <v>0.53487625075019218</v>
      </c>
      <c r="L914" s="25"/>
      <c r="M914" s="25"/>
      <c r="N914" t="str">
        <f t="shared" si="58"/>
        <v/>
      </c>
      <c r="O914" s="24" t="str">
        <f t="shared" si="59"/>
        <v/>
      </c>
    </row>
    <row r="915" spans="1:15" x14ac:dyDescent="0.45">
      <c r="A915" s="20" t="str">
        <f>Calc!A915</f>
        <v>2024-06-04</v>
      </c>
      <c r="B915" t="str">
        <f>Calc!B915</f>
        <v>NYY</v>
      </c>
      <c r="C915" t="str">
        <f>Calc!C915</f>
        <v>MIN</v>
      </c>
      <c r="D915" s="25"/>
      <c r="E915" s="25"/>
      <c r="F915">
        <f>Calc!M915</f>
        <v>1533.7203518335739</v>
      </c>
      <c r="G915">
        <f>Calc!N915</f>
        <v>1539.5424706464416</v>
      </c>
      <c r="H915" t="str">
        <f>IF(Calc!O915=Games!I915, Games!B915, IF(Calc!P915=Games!I915, Games!C915, ""))</f>
        <v>NYY</v>
      </c>
      <c r="I915" s="21">
        <f>MAX(Calc!O915:P915)</f>
        <v>0.53858340766239321</v>
      </c>
      <c r="J915" s="22">
        <f t="shared" si="56"/>
        <v>-116.72389259645986</v>
      </c>
      <c r="K915" s="23">
        <f t="shared" si="57"/>
        <v>0.85672262786610431</v>
      </c>
      <c r="L915" s="25"/>
      <c r="M915" s="25"/>
      <c r="N915" t="str">
        <f t="shared" si="58"/>
        <v/>
      </c>
      <c r="O915" s="24" t="str">
        <f t="shared" si="59"/>
        <v/>
      </c>
    </row>
    <row r="916" spans="1:15" x14ac:dyDescent="0.45">
      <c r="A916" s="20" t="str">
        <f>Calc!A916</f>
        <v>2024-06-04</v>
      </c>
      <c r="B916" t="str">
        <f>Calc!B916</f>
        <v>TOR</v>
      </c>
      <c r="C916" t="str">
        <f>Calc!C916</f>
        <v>BAL</v>
      </c>
      <c r="D916" s="25"/>
      <c r="E916" s="25"/>
      <c r="F916">
        <f>Calc!M916</f>
        <v>1536.86484917293</v>
      </c>
      <c r="G916">
        <f>Calc!N916</f>
        <v>1539.0873746407135</v>
      </c>
      <c r="H916" t="str">
        <f>IF(Calc!O916=Games!I916, Games!B916, IF(Calc!P916=Games!I916, Games!C916, ""))</f>
        <v>BAL</v>
      </c>
      <c r="I916" s="21">
        <f>MAX(Calc!O916:P916)</f>
        <v>0.50596085856868511</v>
      </c>
      <c r="J916" s="22">
        <f t="shared" si="56"/>
        <v>-102.41311186454398</v>
      </c>
      <c r="K916" s="23">
        <f t="shared" si="57"/>
        <v>0.97643747152478222</v>
      </c>
      <c r="L916" s="25"/>
      <c r="M916" s="25"/>
      <c r="N916" t="str">
        <f t="shared" si="58"/>
        <v/>
      </c>
      <c r="O916" s="24" t="str">
        <f t="shared" si="59"/>
        <v/>
      </c>
    </row>
    <row r="917" spans="1:15" x14ac:dyDescent="0.45">
      <c r="A917" s="20" t="str">
        <f>Calc!A917</f>
        <v>2024-06-04</v>
      </c>
      <c r="B917" t="str">
        <f>Calc!B917</f>
        <v>BOS</v>
      </c>
      <c r="C917" t="str">
        <f>Calc!C917</f>
        <v>ATL</v>
      </c>
      <c r="D917" s="25"/>
      <c r="E917" s="25"/>
      <c r="F917">
        <f>Calc!M917</f>
        <v>1500.26839934439</v>
      </c>
      <c r="G917">
        <f>Calc!N917</f>
        <v>1588.8399964445969</v>
      </c>
      <c r="H917" t="str">
        <f>IF(Calc!O917=Games!I917, Games!B917, IF(Calc!P917=Games!I917, Games!C917, ""))</f>
        <v>ATL</v>
      </c>
      <c r="I917" s="21">
        <f>MAX(Calc!O917:P917)</f>
        <v>0.59913241749670421</v>
      </c>
      <c r="J917" s="22">
        <f t="shared" si="56"/>
        <v>-149.45893448287961</v>
      </c>
      <c r="K917" s="23">
        <f t="shared" si="57"/>
        <v>0.66908010783025429</v>
      </c>
      <c r="L917" s="25"/>
      <c r="M917" s="25"/>
      <c r="N917" t="str">
        <f t="shared" si="58"/>
        <v/>
      </c>
      <c r="O917" s="24" t="str">
        <f t="shared" si="59"/>
        <v/>
      </c>
    </row>
    <row r="918" spans="1:15" x14ac:dyDescent="0.45">
      <c r="A918" s="20" t="str">
        <f>Calc!A918</f>
        <v>2024-06-04</v>
      </c>
      <c r="B918" t="str">
        <f>Calc!B918</f>
        <v>TEX</v>
      </c>
      <c r="C918" t="str">
        <f>Calc!C918</f>
        <v>DET</v>
      </c>
      <c r="D918" s="25"/>
      <c r="E918" s="25"/>
      <c r="F918">
        <f>Calc!M918</f>
        <v>1535.7428778604465</v>
      </c>
      <c r="G918">
        <f>Calc!N918</f>
        <v>1495.7868779460348</v>
      </c>
      <c r="H918" t="str">
        <f>IF(Calc!O918=Games!I918, Games!B918, IF(Calc!P918=Games!I918, Games!C918, ""))</f>
        <v>TEX</v>
      </c>
      <c r="I918" s="21">
        <f>MAX(Calc!O918:P918)</f>
        <v>0.58889471320787889</v>
      </c>
      <c r="J918" s="22">
        <f t="shared" si="56"/>
        <v>-143.24668938292163</v>
      </c>
      <c r="K918" s="23">
        <f t="shared" si="57"/>
        <v>0.6980964127742163</v>
      </c>
      <c r="L918" s="25"/>
      <c r="M918" s="25"/>
      <c r="N918" t="str">
        <f t="shared" si="58"/>
        <v/>
      </c>
      <c r="O918" s="24" t="str">
        <f t="shared" si="59"/>
        <v/>
      </c>
    </row>
    <row r="919" spans="1:15" x14ac:dyDescent="0.45">
      <c r="A919" s="20" t="str">
        <f>Calc!A919</f>
        <v>2024-06-04</v>
      </c>
      <c r="B919" t="str">
        <f>Calc!B919</f>
        <v>CHC</v>
      </c>
      <c r="C919" t="str">
        <f>Calc!C919</f>
        <v>CHW</v>
      </c>
      <c r="D919" s="25"/>
      <c r="E919" s="25"/>
      <c r="F919">
        <f>Calc!M919</f>
        <v>1529.9566441509314</v>
      </c>
      <c r="G919">
        <f>Calc!N919</f>
        <v>1425.4820043556863</v>
      </c>
      <c r="H919" t="str">
        <f>IF(Calc!O919=Games!I919, Games!B919, IF(Calc!P919=Games!I919, Games!C919, ""))</f>
        <v>CHC</v>
      </c>
      <c r="I919" s="21">
        <f>MAX(Calc!O919:P919)</f>
        <v>0.66827053192537189</v>
      </c>
      <c r="J919" s="22">
        <f t="shared" si="56"/>
        <v>-201.45045774921428</v>
      </c>
      <c r="K919" s="23">
        <f t="shared" si="57"/>
        <v>0.49639996412661436</v>
      </c>
      <c r="L919" s="25"/>
      <c r="M919" s="25"/>
      <c r="N919" t="str">
        <f t="shared" si="58"/>
        <v/>
      </c>
      <c r="O919" s="24" t="str">
        <f t="shared" si="59"/>
        <v/>
      </c>
    </row>
    <row r="920" spans="1:15" x14ac:dyDescent="0.45">
      <c r="A920" s="20" t="str">
        <f>Calc!A920</f>
        <v>2024-06-04</v>
      </c>
      <c r="B920" t="str">
        <f>Calc!B920</f>
        <v>HOU</v>
      </c>
      <c r="C920" t="str">
        <f>Calc!C920</f>
        <v>STL</v>
      </c>
      <c r="D920" s="25"/>
      <c r="E920" s="25"/>
      <c r="F920">
        <f>Calc!M920</f>
        <v>1535.1961987191132</v>
      </c>
      <c r="G920">
        <f>Calc!N920</f>
        <v>1507.9516916859375</v>
      </c>
      <c r="H920" t="str">
        <f>IF(Calc!O920=Games!I920, Games!B920, IF(Calc!P920=Games!I920, Games!C920, ""))</f>
        <v>HOU</v>
      </c>
      <c r="I920" s="21">
        <f>MAX(Calc!O920:P920)</f>
        <v>0.51871966704342654</v>
      </c>
      <c r="J920" s="22">
        <f t="shared" si="56"/>
        <v>-107.77911157450751</v>
      </c>
      <c r="K920" s="23">
        <f t="shared" si="57"/>
        <v>0.92782356932744048</v>
      </c>
      <c r="L920" s="25"/>
      <c r="M920" s="25"/>
      <c r="N920" t="str">
        <f t="shared" si="58"/>
        <v/>
      </c>
      <c r="O920" s="24" t="str">
        <f t="shared" si="59"/>
        <v/>
      </c>
    </row>
    <row r="921" spans="1:15" x14ac:dyDescent="0.45">
      <c r="A921" s="20" t="str">
        <f>Calc!A921</f>
        <v>2024-06-04</v>
      </c>
      <c r="B921" t="str">
        <f>Calc!B921</f>
        <v>COL</v>
      </c>
      <c r="C921" t="str">
        <f>Calc!C921</f>
        <v>CIN</v>
      </c>
      <c r="D921" s="25"/>
      <c r="E921" s="25"/>
      <c r="F921">
        <f>Calc!M921</f>
        <v>1423.0710497477428</v>
      </c>
      <c r="G921">
        <f>Calc!N921</f>
        <v>1513.6155661274754</v>
      </c>
      <c r="H921" t="str">
        <f>IF(Calc!O921=Games!I921, Games!B921, IF(Calc!P921=Games!I921, Games!C921, ""))</f>
        <v>CIN</v>
      </c>
      <c r="I921" s="21">
        <f>MAX(Calc!O921:P921)</f>
        <v>0.51325886680966337</v>
      </c>
      <c r="J921" s="22">
        <f t="shared" si="56"/>
        <v>-105.44801575439426</v>
      </c>
      <c r="K921" s="23">
        <f t="shared" si="57"/>
        <v>0.94833458253891101</v>
      </c>
      <c r="L921" s="25"/>
      <c r="M921" s="25"/>
      <c r="N921" t="str">
        <f t="shared" si="58"/>
        <v/>
      </c>
      <c r="O921" s="24" t="str">
        <f t="shared" si="59"/>
        <v/>
      </c>
    </row>
    <row r="922" spans="1:15" x14ac:dyDescent="0.45">
      <c r="A922" s="20" t="str">
        <f>Calc!A922</f>
        <v>2024-06-04</v>
      </c>
      <c r="B922" t="str">
        <f>Calc!B922</f>
        <v>LAA</v>
      </c>
      <c r="C922" t="str">
        <f>Calc!C922</f>
        <v>SDP</v>
      </c>
      <c r="D922" s="25"/>
      <c r="E922" s="25"/>
      <c r="F922">
        <f>Calc!M922</f>
        <v>1469.5882041455925</v>
      </c>
      <c r="G922">
        <f>Calc!N922</f>
        <v>1514.2912987524817</v>
      </c>
      <c r="H922" t="str">
        <f>IF(Calc!O922=Games!I922, Games!B922, IF(Calc!P922=Games!I922, Games!C922, ""))</f>
        <v>SDP</v>
      </c>
      <c r="I922" s="21">
        <f>MAX(Calc!O922:P922)</f>
        <v>0.52973367600144483</v>
      </c>
      <c r="J922" s="22">
        <f t="shared" si="56"/>
        <v>-112.64546257474996</v>
      </c>
      <c r="K922" s="23">
        <f t="shared" si="57"/>
        <v>0.88774103913543245</v>
      </c>
      <c r="L922" s="25"/>
      <c r="M922" s="25"/>
      <c r="N922" t="str">
        <f t="shared" si="58"/>
        <v/>
      </c>
      <c r="O922" s="24" t="str">
        <f t="shared" si="59"/>
        <v/>
      </c>
    </row>
    <row r="923" spans="1:15" x14ac:dyDescent="0.45">
      <c r="A923" s="20" t="str">
        <f>Calc!A923</f>
        <v>2024-06-04</v>
      </c>
      <c r="B923" t="str">
        <f>Calc!B923</f>
        <v>OAK</v>
      </c>
      <c r="C923" t="str">
        <f>Calc!C923</f>
        <v>SEA</v>
      </c>
      <c r="D923" s="25"/>
      <c r="E923" s="25"/>
      <c r="F923">
        <f>Calc!M923</f>
        <v>1410.609331202211</v>
      </c>
      <c r="G923">
        <f>Calc!N923</f>
        <v>1521.2700100017432</v>
      </c>
      <c r="H923" t="str">
        <f>IF(Calc!O923=Games!I923, Games!B923, IF(Calc!P923=Games!I923, Games!C923, ""))</f>
        <v>SEA</v>
      </c>
      <c r="I923" s="21">
        <f>MAX(Calc!O923:P923)</f>
        <v>0.6509725862346929</v>
      </c>
      <c r="J923" s="22">
        <f t="shared" si="56"/>
        <v>-186.51044604548446</v>
      </c>
      <c r="K923" s="23">
        <f t="shared" si="57"/>
        <v>0.5361629984822025</v>
      </c>
      <c r="L923" s="25"/>
      <c r="M923" s="25"/>
      <c r="N923" t="str">
        <f t="shared" si="58"/>
        <v/>
      </c>
      <c r="O923" s="24" t="str">
        <f t="shared" si="59"/>
        <v/>
      </c>
    </row>
    <row r="924" spans="1:15" x14ac:dyDescent="0.45">
      <c r="A924" s="20" t="str">
        <f>Calc!A924</f>
        <v>2024-06-04</v>
      </c>
      <c r="B924" t="str">
        <f>Calc!B924</f>
        <v>ARI</v>
      </c>
      <c r="C924" t="str">
        <f>Calc!C924</f>
        <v>SFG</v>
      </c>
      <c r="D924" s="25"/>
      <c r="E924" s="25"/>
      <c r="F924">
        <f>Calc!M924</f>
        <v>1516.9891876380354</v>
      </c>
      <c r="G924">
        <f>Calc!N924</f>
        <v>1491.6063482058917</v>
      </c>
      <c r="H924" t="str">
        <f>IF(Calc!O924=Games!I924, Games!B924, IF(Calc!P924=Games!I924, Games!C924, ""))</f>
        <v>ARI</v>
      </c>
      <c r="I924" s="21">
        <f>MAX(Calc!O924:P924)</f>
        <v>0.56178044646890601</v>
      </c>
      <c r="J924" s="22">
        <f t="shared" si="56"/>
        <v>-128.19611583786727</v>
      </c>
      <c r="K924" s="23">
        <f t="shared" si="57"/>
        <v>0.78005483509712892</v>
      </c>
      <c r="L924" s="25"/>
      <c r="M924" s="25"/>
      <c r="N924" t="str">
        <f t="shared" si="58"/>
        <v/>
      </c>
      <c r="O924" s="24" t="str">
        <f t="shared" si="59"/>
        <v/>
      </c>
    </row>
    <row r="925" spans="1:15" x14ac:dyDescent="0.45">
      <c r="A925" s="20" t="str">
        <f>Calc!A925</f>
        <v>2024-06-05</v>
      </c>
      <c r="B925" t="str">
        <f>Calc!B925</f>
        <v>BOS</v>
      </c>
      <c r="C925" t="str">
        <f>Calc!C925</f>
        <v>ATL</v>
      </c>
      <c r="D925" s="25"/>
      <c r="E925" s="25"/>
      <c r="F925">
        <f>Calc!M925</f>
        <v>1500.26839934439</v>
      </c>
      <c r="G925">
        <f>Calc!N925</f>
        <v>1588.8399964445969</v>
      </c>
      <c r="H925" t="str">
        <f>IF(Calc!O925=Games!I925, Games!B925, IF(Calc!P925=Games!I925, Games!C925, ""))</f>
        <v>ATL</v>
      </c>
      <c r="I925" s="21">
        <f>MAX(Calc!O925:P925)</f>
        <v>0.59913241749670421</v>
      </c>
      <c r="J925" s="22">
        <f t="shared" si="56"/>
        <v>-149.45893448287961</v>
      </c>
      <c r="K925" s="23">
        <f t="shared" si="57"/>
        <v>0.66908010783025429</v>
      </c>
      <c r="L925" s="25"/>
      <c r="M925" s="25"/>
      <c r="N925" t="str">
        <f t="shared" si="58"/>
        <v/>
      </c>
      <c r="O925" s="24" t="str">
        <f t="shared" si="59"/>
        <v/>
      </c>
    </row>
    <row r="926" spans="1:15" x14ac:dyDescent="0.45">
      <c r="A926" s="20" t="str">
        <f>Calc!A926</f>
        <v>2024-06-05</v>
      </c>
      <c r="B926" t="str">
        <f>Calc!B926</f>
        <v>HOU</v>
      </c>
      <c r="C926" t="str">
        <f>Calc!C926</f>
        <v>STL</v>
      </c>
      <c r="D926" s="25"/>
      <c r="E926" s="25"/>
      <c r="F926">
        <f>Calc!M926</f>
        <v>1535.1961987191132</v>
      </c>
      <c r="G926">
        <f>Calc!N926</f>
        <v>1507.9516916859375</v>
      </c>
      <c r="H926" t="str">
        <f>IF(Calc!O926=Games!I926, Games!B926, IF(Calc!P926=Games!I926, Games!C926, ""))</f>
        <v>HOU</v>
      </c>
      <c r="I926" s="21">
        <f>MAX(Calc!O926:P926)</f>
        <v>0.51871966704342654</v>
      </c>
      <c r="J926" s="22">
        <f t="shared" si="56"/>
        <v>-107.77911157450751</v>
      </c>
      <c r="K926" s="23">
        <f t="shared" si="57"/>
        <v>0.92782356932744048</v>
      </c>
      <c r="L926" s="25"/>
      <c r="M926" s="25"/>
      <c r="N926" t="str">
        <f t="shared" si="58"/>
        <v/>
      </c>
      <c r="O926" s="24" t="str">
        <f t="shared" si="59"/>
        <v/>
      </c>
    </row>
    <row r="927" spans="1:15" x14ac:dyDescent="0.45">
      <c r="A927" s="20" t="str">
        <f>Calc!A927</f>
        <v>2024-06-05</v>
      </c>
      <c r="B927" t="str">
        <f>Calc!B927</f>
        <v>COL</v>
      </c>
      <c r="C927" t="str">
        <f>Calc!C927</f>
        <v>CIN</v>
      </c>
      <c r="D927" s="25"/>
      <c r="E927" s="25"/>
      <c r="F927">
        <f>Calc!M927</f>
        <v>1423.0710497477428</v>
      </c>
      <c r="G927">
        <f>Calc!N927</f>
        <v>1513.6155661274754</v>
      </c>
      <c r="H927" t="str">
        <f>IF(Calc!O927=Games!I927, Games!B927, IF(Calc!P927=Games!I927, Games!C927, ""))</f>
        <v>CIN</v>
      </c>
      <c r="I927" s="21">
        <f>MAX(Calc!O927:P927)</f>
        <v>0.51325886680966337</v>
      </c>
      <c r="J927" s="22">
        <f t="shared" si="56"/>
        <v>-105.44801575439426</v>
      </c>
      <c r="K927" s="23">
        <f t="shared" si="57"/>
        <v>0.94833458253891101</v>
      </c>
      <c r="L927" s="25"/>
      <c r="M927" s="25"/>
      <c r="N927" t="str">
        <f t="shared" si="58"/>
        <v/>
      </c>
      <c r="O927" s="24" t="str">
        <f t="shared" si="59"/>
        <v/>
      </c>
    </row>
    <row r="928" spans="1:15" x14ac:dyDescent="0.45">
      <c r="A928" s="20" t="str">
        <f>Calc!A928</f>
        <v>2024-06-05</v>
      </c>
      <c r="B928" t="str">
        <f>Calc!B928</f>
        <v>ARI</v>
      </c>
      <c r="C928" t="str">
        <f>Calc!C928</f>
        <v>SFG</v>
      </c>
      <c r="D928" s="25"/>
      <c r="E928" s="25"/>
      <c r="F928">
        <f>Calc!M928</f>
        <v>1516.9891876380354</v>
      </c>
      <c r="G928">
        <f>Calc!N928</f>
        <v>1491.6063482058917</v>
      </c>
      <c r="H928" t="str">
        <f>IF(Calc!O928=Games!I928, Games!B928, IF(Calc!P928=Games!I928, Games!C928, ""))</f>
        <v>ARI</v>
      </c>
      <c r="I928" s="21">
        <f>MAX(Calc!O928:P928)</f>
        <v>0.56178044646890601</v>
      </c>
      <c r="J928" s="22">
        <f t="shared" si="56"/>
        <v>-128.19611583786727</v>
      </c>
      <c r="K928" s="23">
        <f t="shared" si="57"/>
        <v>0.78005483509712892</v>
      </c>
      <c r="L928" s="25"/>
      <c r="M928" s="25"/>
      <c r="N928" t="str">
        <f t="shared" si="58"/>
        <v/>
      </c>
      <c r="O928" s="24" t="str">
        <f t="shared" si="59"/>
        <v/>
      </c>
    </row>
    <row r="929" spans="1:15" x14ac:dyDescent="0.45">
      <c r="A929" s="20" t="str">
        <f>Calc!A929</f>
        <v>2024-06-05</v>
      </c>
      <c r="B929" t="str">
        <f>Calc!B929</f>
        <v>WAS</v>
      </c>
      <c r="C929" t="str">
        <f>Calc!C929</f>
        <v>NYM</v>
      </c>
      <c r="D929" s="25"/>
      <c r="E929" s="25"/>
      <c r="F929">
        <f>Calc!M929</f>
        <v>1419.5380932200808</v>
      </c>
      <c r="G929">
        <f>Calc!N929</f>
        <v>1510.288270753422</v>
      </c>
      <c r="H929" t="str">
        <f>IF(Calc!O929=Games!I929, Games!B929, IF(Calc!P929=Games!I929, Games!C929, ""))</f>
        <v>NYM</v>
      </c>
      <c r="I929" s="21">
        <f>MAX(Calc!O929:P929)</f>
        <v>0.65151832241279128</v>
      </c>
      <c r="J929" s="22">
        <f t="shared" si="56"/>
        <v>-186.95913280827989</v>
      </c>
      <c r="K929" s="23">
        <f t="shared" si="57"/>
        <v>0.53487625075019218</v>
      </c>
      <c r="L929" s="25"/>
      <c r="M929" s="25"/>
      <c r="N929" t="str">
        <f t="shared" si="58"/>
        <v/>
      </c>
      <c r="O929" s="24" t="str">
        <f t="shared" si="59"/>
        <v/>
      </c>
    </row>
    <row r="930" spans="1:15" x14ac:dyDescent="0.45">
      <c r="A930" s="20" t="str">
        <f>Calc!A930</f>
        <v>2024-06-05</v>
      </c>
      <c r="B930" t="str">
        <f>Calc!B930</f>
        <v>PHI</v>
      </c>
      <c r="C930" t="str">
        <f>Calc!C930</f>
        <v>MIL</v>
      </c>
      <c r="D930" s="25"/>
      <c r="E930" s="25"/>
      <c r="F930">
        <f>Calc!M930</f>
        <v>1516.0751994709906</v>
      </c>
      <c r="G930">
        <f>Calc!N930</f>
        <v>1527.5334034496079</v>
      </c>
      <c r="H930" t="str">
        <f>IF(Calc!O930=Games!I930, Games!B930, IF(Calc!P930=Games!I930, Games!C930, ""))</f>
        <v>PHI</v>
      </c>
      <c r="I930" s="21">
        <f>MAX(Calc!O930:P930)</f>
        <v>0.52588917597985319</v>
      </c>
      <c r="J930" s="22">
        <f t="shared" si="56"/>
        <v>-110.92114951535173</v>
      </c>
      <c r="K930" s="23">
        <f t="shared" si="57"/>
        <v>0.90154132405704812</v>
      </c>
      <c r="L930" s="25"/>
      <c r="M930" s="25"/>
      <c r="N930" t="str">
        <f t="shared" si="58"/>
        <v/>
      </c>
      <c r="O930" s="24" t="str">
        <f t="shared" si="59"/>
        <v/>
      </c>
    </row>
    <row r="931" spans="1:15" x14ac:dyDescent="0.45">
      <c r="A931" s="20" t="str">
        <f>Calc!A931</f>
        <v>2024-06-05</v>
      </c>
      <c r="B931" t="str">
        <f>Calc!B931</f>
        <v>CLE</v>
      </c>
      <c r="C931" t="str">
        <f>Calc!C931</f>
        <v>KCR</v>
      </c>
      <c r="D931" s="25"/>
      <c r="E931" s="25"/>
      <c r="F931">
        <f>Calc!M931</f>
        <v>1503.8938502056101</v>
      </c>
      <c r="G931">
        <f>Calc!N931</f>
        <v>1465.2610239810729</v>
      </c>
      <c r="H931" t="str">
        <f>IF(Calc!O931=Games!I931, Games!B931, IF(Calc!P931=Games!I931, Games!C931, ""))</f>
        <v>CLE</v>
      </c>
      <c r="I931" s="21">
        <f>MAX(Calc!O931:P931)</f>
        <v>0.57917862046477475</v>
      </c>
      <c r="J931" s="22">
        <f t="shared" si="56"/>
        <v>-137.63051228634026</v>
      </c>
      <c r="K931" s="23">
        <f t="shared" si="57"/>
        <v>0.72658306896329794</v>
      </c>
      <c r="L931" s="25"/>
      <c r="M931" s="25"/>
      <c r="N931" t="str">
        <f t="shared" si="58"/>
        <v/>
      </c>
      <c r="O931" s="24" t="str">
        <f t="shared" si="59"/>
        <v/>
      </c>
    </row>
    <row r="932" spans="1:15" x14ac:dyDescent="0.45">
      <c r="A932" s="20" t="str">
        <f>Calc!A932</f>
        <v>2024-06-05</v>
      </c>
      <c r="B932" t="str">
        <f>Calc!B932</f>
        <v>PIT</v>
      </c>
      <c r="C932" t="str">
        <f>Calc!C932</f>
        <v>LAD</v>
      </c>
      <c r="D932" s="25"/>
      <c r="E932" s="25"/>
      <c r="F932">
        <f>Calc!M932</f>
        <v>1464.4120897083565</v>
      </c>
      <c r="G932">
        <f>Calc!N932</f>
        <v>1587.2549754385982</v>
      </c>
      <c r="H932" t="str">
        <f>IF(Calc!O932=Games!I932, Games!B932, IF(Calc!P932=Games!I932, Games!C932, ""))</f>
        <v>LAD</v>
      </c>
      <c r="I932" s="21">
        <f>MAX(Calc!O932:P932)</f>
        <v>0.6407834985960984</v>
      </c>
      <c r="J932" s="22">
        <f t="shared" si="56"/>
        <v>-178.38364777001266</v>
      </c>
      <c r="K932" s="23">
        <f t="shared" si="57"/>
        <v>0.5605895004957433</v>
      </c>
      <c r="L932" s="25"/>
      <c r="M932" s="25"/>
      <c r="N932" t="str">
        <f t="shared" si="58"/>
        <v/>
      </c>
      <c r="O932" s="24" t="str">
        <f t="shared" si="59"/>
        <v/>
      </c>
    </row>
    <row r="933" spans="1:15" x14ac:dyDescent="0.45">
      <c r="A933" s="20" t="str">
        <f>Calc!A933</f>
        <v>2024-06-05</v>
      </c>
      <c r="B933" t="str">
        <f>Calc!B933</f>
        <v>MIA</v>
      </c>
      <c r="C933" t="str">
        <f>Calc!C933</f>
        <v>TBR</v>
      </c>
      <c r="D933" s="25"/>
      <c r="E933" s="25"/>
      <c r="F933">
        <f>Calc!M933</f>
        <v>1453.0099819148713</v>
      </c>
      <c r="G933">
        <f>Calc!N933</f>
        <v>1532.6622500113572</v>
      </c>
      <c r="H933" t="str">
        <f>IF(Calc!O933=Games!I933, Games!B933, IF(Calc!P933=Games!I933, Games!C933, ""))</f>
        <v>TBR</v>
      </c>
      <c r="I933" s="21">
        <f>MAX(Calc!O933:P933)</f>
        <v>0.58978609104420443</v>
      </c>
      <c r="J933" s="22">
        <f t="shared" si="56"/>
        <v>-143.77525436558503</v>
      </c>
      <c r="K933" s="23">
        <f t="shared" si="57"/>
        <v>0.6955299814370326</v>
      </c>
      <c r="L933" s="25"/>
      <c r="M933" s="25"/>
      <c r="N933" t="str">
        <f t="shared" si="58"/>
        <v/>
      </c>
      <c r="O933" s="24" t="str">
        <f t="shared" si="59"/>
        <v/>
      </c>
    </row>
    <row r="934" spans="1:15" x14ac:dyDescent="0.45">
      <c r="A934" s="20" t="str">
        <f>Calc!A934</f>
        <v>2024-06-05</v>
      </c>
      <c r="B934" t="str">
        <f>Calc!B934</f>
        <v>NYY</v>
      </c>
      <c r="C934" t="str">
        <f>Calc!C934</f>
        <v>MIN</v>
      </c>
      <c r="D934" s="25"/>
      <c r="E934" s="25"/>
      <c r="F934">
        <f>Calc!M934</f>
        <v>1533.7203518335739</v>
      </c>
      <c r="G934">
        <f>Calc!N934</f>
        <v>1539.5424706464416</v>
      </c>
      <c r="H934" t="str">
        <f>IF(Calc!O934=Games!I934, Games!B934, IF(Calc!P934=Games!I934, Games!C934, ""))</f>
        <v>NYY</v>
      </c>
      <c r="I934" s="21">
        <f>MAX(Calc!O934:P934)</f>
        <v>0.53858340766239321</v>
      </c>
      <c r="J934" s="22">
        <f t="shared" si="56"/>
        <v>-116.72389259645986</v>
      </c>
      <c r="K934" s="23">
        <f t="shared" si="57"/>
        <v>0.85672262786610431</v>
      </c>
      <c r="L934" s="25"/>
      <c r="M934" s="25"/>
      <c r="N934" t="str">
        <f t="shared" si="58"/>
        <v/>
      </c>
      <c r="O934" s="24" t="str">
        <f t="shared" si="59"/>
        <v/>
      </c>
    </row>
    <row r="935" spans="1:15" x14ac:dyDescent="0.45">
      <c r="A935" s="20" t="str">
        <f>Calc!A935</f>
        <v>2024-06-05</v>
      </c>
      <c r="B935" t="str">
        <f>Calc!B935</f>
        <v>TOR</v>
      </c>
      <c r="C935" t="str">
        <f>Calc!C935</f>
        <v>BAL</v>
      </c>
      <c r="D935" s="25"/>
      <c r="E935" s="25"/>
      <c r="F935">
        <f>Calc!M935</f>
        <v>1536.86484917293</v>
      </c>
      <c r="G935">
        <f>Calc!N935</f>
        <v>1539.0873746407135</v>
      </c>
      <c r="H935" t="str">
        <f>IF(Calc!O935=Games!I935, Games!B935, IF(Calc!P935=Games!I935, Games!C935, ""))</f>
        <v>BAL</v>
      </c>
      <c r="I935" s="21">
        <f>MAX(Calc!O935:P935)</f>
        <v>0.50596085856868511</v>
      </c>
      <c r="J935" s="22">
        <f t="shared" si="56"/>
        <v>-102.41311186454398</v>
      </c>
      <c r="K935" s="23">
        <f t="shared" si="57"/>
        <v>0.97643747152478222</v>
      </c>
      <c r="L935" s="25"/>
      <c r="M935" s="25"/>
      <c r="N935" t="str">
        <f t="shared" si="58"/>
        <v/>
      </c>
      <c r="O935" s="24" t="str">
        <f t="shared" si="59"/>
        <v/>
      </c>
    </row>
    <row r="936" spans="1:15" x14ac:dyDescent="0.45">
      <c r="A936" s="20" t="str">
        <f>Calc!A936</f>
        <v>2024-06-05</v>
      </c>
      <c r="B936" t="str">
        <f>Calc!B936</f>
        <v>TEX</v>
      </c>
      <c r="C936" t="str">
        <f>Calc!C936</f>
        <v>DET</v>
      </c>
      <c r="D936" s="25"/>
      <c r="E936" s="25"/>
      <c r="F936">
        <f>Calc!M936</f>
        <v>1535.7428778604465</v>
      </c>
      <c r="G936">
        <f>Calc!N936</f>
        <v>1495.7868779460348</v>
      </c>
      <c r="H936" t="str">
        <f>IF(Calc!O936=Games!I936, Games!B936, IF(Calc!P936=Games!I936, Games!C936, ""))</f>
        <v>TEX</v>
      </c>
      <c r="I936" s="21">
        <f>MAX(Calc!O936:P936)</f>
        <v>0.58889471320787889</v>
      </c>
      <c r="J936" s="22">
        <f t="shared" si="56"/>
        <v>-143.24668938292163</v>
      </c>
      <c r="K936" s="23">
        <f t="shared" si="57"/>
        <v>0.6980964127742163</v>
      </c>
      <c r="L936" s="25"/>
      <c r="M936" s="25"/>
      <c r="N936" t="str">
        <f t="shared" si="58"/>
        <v/>
      </c>
      <c r="O936" s="24" t="str">
        <f t="shared" si="59"/>
        <v/>
      </c>
    </row>
    <row r="937" spans="1:15" x14ac:dyDescent="0.45">
      <c r="A937" s="20" t="str">
        <f>Calc!A937</f>
        <v>2024-06-05</v>
      </c>
      <c r="B937" t="str">
        <f>Calc!B937</f>
        <v>CHC</v>
      </c>
      <c r="C937" t="str">
        <f>Calc!C937</f>
        <v>CHW</v>
      </c>
      <c r="D937" s="25"/>
      <c r="E937" s="25"/>
      <c r="F937">
        <f>Calc!M937</f>
        <v>1529.9566441509314</v>
      </c>
      <c r="G937">
        <f>Calc!N937</f>
        <v>1425.4820043556863</v>
      </c>
      <c r="H937" t="str">
        <f>IF(Calc!O937=Games!I937, Games!B937, IF(Calc!P937=Games!I937, Games!C937, ""))</f>
        <v>CHC</v>
      </c>
      <c r="I937" s="21">
        <f>MAX(Calc!O937:P937)</f>
        <v>0.66827053192537189</v>
      </c>
      <c r="J937" s="22">
        <f t="shared" si="56"/>
        <v>-201.45045774921428</v>
      </c>
      <c r="K937" s="23">
        <f t="shared" si="57"/>
        <v>0.49639996412661436</v>
      </c>
      <c r="L937" s="25"/>
      <c r="M937" s="25"/>
      <c r="N937" t="str">
        <f t="shared" si="58"/>
        <v/>
      </c>
      <c r="O937" s="24" t="str">
        <f t="shared" si="59"/>
        <v/>
      </c>
    </row>
    <row r="938" spans="1:15" x14ac:dyDescent="0.45">
      <c r="A938" s="20" t="str">
        <f>Calc!A938</f>
        <v>2024-06-05</v>
      </c>
      <c r="B938" t="str">
        <f>Calc!B938</f>
        <v>LAA</v>
      </c>
      <c r="C938" t="str">
        <f>Calc!C938</f>
        <v>SDP</v>
      </c>
      <c r="D938" s="25"/>
      <c r="E938" s="25"/>
      <c r="F938">
        <f>Calc!M938</f>
        <v>1469.5882041455925</v>
      </c>
      <c r="G938">
        <f>Calc!N938</f>
        <v>1514.2912987524817</v>
      </c>
      <c r="H938" t="str">
        <f>IF(Calc!O938=Games!I938, Games!B938, IF(Calc!P938=Games!I938, Games!C938, ""))</f>
        <v>SDP</v>
      </c>
      <c r="I938" s="21">
        <f>MAX(Calc!O938:P938)</f>
        <v>0.52973367600144483</v>
      </c>
      <c r="J938" s="22">
        <f t="shared" si="56"/>
        <v>-112.64546257474996</v>
      </c>
      <c r="K938" s="23">
        <f t="shared" si="57"/>
        <v>0.88774103913543245</v>
      </c>
      <c r="L938" s="25"/>
      <c r="M938" s="25"/>
      <c r="N938" t="str">
        <f t="shared" si="58"/>
        <v/>
      </c>
      <c r="O938" s="24" t="str">
        <f t="shared" si="59"/>
        <v/>
      </c>
    </row>
    <row r="939" spans="1:15" x14ac:dyDescent="0.45">
      <c r="A939" s="20" t="str">
        <f>Calc!A939</f>
        <v>2024-06-05</v>
      </c>
      <c r="B939" t="str">
        <f>Calc!B939</f>
        <v>OAK</v>
      </c>
      <c r="C939" t="str">
        <f>Calc!C939</f>
        <v>SEA</v>
      </c>
      <c r="D939" s="25"/>
      <c r="E939" s="25"/>
      <c r="F939">
        <f>Calc!M939</f>
        <v>1410.609331202211</v>
      </c>
      <c r="G939">
        <f>Calc!N939</f>
        <v>1521.2700100017432</v>
      </c>
      <c r="H939" t="str">
        <f>IF(Calc!O939=Games!I939, Games!B939, IF(Calc!P939=Games!I939, Games!C939, ""))</f>
        <v>SEA</v>
      </c>
      <c r="I939" s="21">
        <f>MAX(Calc!O939:P939)</f>
        <v>0.6509725862346929</v>
      </c>
      <c r="J939" s="22">
        <f t="shared" si="56"/>
        <v>-186.51044604548446</v>
      </c>
      <c r="K939" s="23">
        <f t="shared" si="57"/>
        <v>0.5361629984822025</v>
      </c>
      <c r="L939" s="25"/>
      <c r="M939" s="25"/>
      <c r="N939" t="str">
        <f t="shared" si="58"/>
        <v/>
      </c>
      <c r="O939" s="24" t="str">
        <f t="shared" si="59"/>
        <v/>
      </c>
    </row>
    <row r="940" spans="1:15" x14ac:dyDescent="0.45">
      <c r="A940" s="20" t="str">
        <f>Calc!A940</f>
        <v>2024-06-06</v>
      </c>
      <c r="B940" t="str">
        <f>Calc!B940</f>
        <v>TOR</v>
      </c>
      <c r="C940" t="str">
        <f>Calc!C940</f>
        <v>BAL</v>
      </c>
      <c r="D940" s="25"/>
      <c r="E940" s="25"/>
      <c r="F940">
        <f>Calc!M940</f>
        <v>1536.86484917293</v>
      </c>
      <c r="G940">
        <f>Calc!N940</f>
        <v>1539.0873746407135</v>
      </c>
      <c r="H940" t="str">
        <f>IF(Calc!O940=Games!I940, Games!B940, IF(Calc!P940=Games!I940, Games!C940, ""))</f>
        <v>BAL</v>
      </c>
      <c r="I940" s="21">
        <f>MAX(Calc!O940:P940)</f>
        <v>0.50596085856868511</v>
      </c>
      <c r="J940" s="22">
        <f t="shared" si="56"/>
        <v>-102.41311186454398</v>
      </c>
      <c r="K940" s="23">
        <f t="shared" si="57"/>
        <v>0.97643747152478222</v>
      </c>
      <c r="L940" s="25"/>
      <c r="M940" s="25"/>
      <c r="N940" t="str">
        <f t="shared" si="58"/>
        <v/>
      </c>
      <c r="O940" s="24" t="str">
        <f t="shared" si="59"/>
        <v/>
      </c>
    </row>
    <row r="941" spans="1:15" x14ac:dyDescent="0.45">
      <c r="A941" s="20" t="str">
        <f>Calc!A941</f>
        <v>2024-06-06</v>
      </c>
      <c r="B941" t="str">
        <f>Calc!B941</f>
        <v>CLE</v>
      </c>
      <c r="C941" t="str">
        <f>Calc!C941</f>
        <v>KCR</v>
      </c>
      <c r="D941" s="25"/>
      <c r="E941" s="25"/>
      <c r="F941">
        <f>Calc!M941</f>
        <v>1503.8938502056101</v>
      </c>
      <c r="G941">
        <f>Calc!N941</f>
        <v>1465.2610239810729</v>
      </c>
      <c r="H941" t="str">
        <f>IF(Calc!O941=Games!I941, Games!B941, IF(Calc!P941=Games!I941, Games!C941, ""))</f>
        <v>CLE</v>
      </c>
      <c r="I941" s="21">
        <f>MAX(Calc!O941:P941)</f>
        <v>0.57917862046477475</v>
      </c>
      <c r="J941" s="22">
        <f t="shared" si="56"/>
        <v>-137.63051228634026</v>
      </c>
      <c r="K941" s="23">
        <f t="shared" si="57"/>
        <v>0.72658306896329794</v>
      </c>
      <c r="L941" s="25"/>
      <c r="M941" s="25"/>
      <c r="N941" t="str">
        <f t="shared" si="58"/>
        <v/>
      </c>
      <c r="O941" s="24" t="str">
        <f t="shared" si="59"/>
        <v/>
      </c>
    </row>
    <row r="942" spans="1:15" x14ac:dyDescent="0.45">
      <c r="A942" s="20" t="str">
        <f>Calc!A942</f>
        <v>2024-06-06</v>
      </c>
      <c r="B942" t="str">
        <f>Calc!B942</f>
        <v>OAK</v>
      </c>
      <c r="C942" t="str">
        <f>Calc!C942</f>
        <v>SEA</v>
      </c>
      <c r="D942" s="25"/>
      <c r="E942" s="25"/>
      <c r="F942">
        <f>Calc!M942</f>
        <v>1410.609331202211</v>
      </c>
      <c r="G942">
        <f>Calc!N942</f>
        <v>1521.2700100017432</v>
      </c>
      <c r="H942" t="str">
        <f>IF(Calc!O942=Games!I942, Games!B942, IF(Calc!P942=Games!I942, Games!C942, ""))</f>
        <v>SEA</v>
      </c>
      <c r="I942" s="21">
        <f>MAX(Calc!O942:P942)</f>
        <v>0.6509725862346929</v>
      </c>
      <c r="J942" s="22">
        <f t="shared" si="56"/>
        <v>-186.51044604548446</v>
      </c>
      <c r="K942" s="23">
        <f t="shared" si="57"/>
        <v>0.5361629984822025</v>
      </c>
      <c r="L942" s="25"/>
      <c r="M942" s="25"/>
      <c r="N942" t="str">
        <f t="shared" si="58"/>
        <v/>
      </c>
      <c r="O942" s="24" t="str">
        <f t="shared" si="59"/>
        <v/>
      </c>
    </row>
    <row r="943" spans="1:15" x14ac:dyDescent="0.45">
      <c r="A943" s="20" t="str">
        <f>Calc!A943</f>
        <v>2024-06-06</v>
      </c>
      <c r="B943" t="str">
        <f>Calc!B943</f>
        <v>PIT</v>
      </c>
      <c r="C943" t="str">
        <f>Calc!C943</f>
        <v>LAD</v>
      </c>
      <c r="D943" s="25"/>
      <c r="E943" s="25"/>
      <c r="F943">
        <f>Calc!M943</f>
        <v>1464.4120897083565</v>
      </c>
      <c r="G943">
        <f>Calc!N943</f>
        <v>1587.2549754385982</v>
      </c>
      <c r="H943" t="str">
        <f>IF(Calc!O943=Games!I943, Games!B943, IF(Calc!P943=Games!I943, Games!C943, ""))</f>
        <v>LAD</v>
      </c>
      <c r="I943" s="21">
        <f>MAX(Calc!O943:P943)</f>
        <v>0.6407834985960984</v>
      </c>
      <c r="J943" s="22">
        <f t="shared" si="56"/>
        <v>-178.38364777001266</v>
      </c>
      <c r="K943" s="23">
        <f t="shared" si="57"/>
        <v>0.5605895004957433</v>
      </c>
      <c r="L943" s="25"/>
      <c r="M943" s="25"/>
      <c r="N943" t="str">
        <f t="shared" si="58"/>
        <v/>
      </c>
      <c r="O943" s="24" t="str">
        <f t="shared" si="59"/>
        <v/>
      </c>
    </row>
    <row r="944" spans="1:15" x14ac:dyDescent="0.45">
      <c r="A944" s="20" t="str">
        <f>Calc!A944</f>
        <v>2024-06-06</v>
      </c>
      <c r="B944" t="str">
        <f>Calc!B944</f>
        <v>WAS</v>
      </c>
      <c r="C944" t="str">
        <f>Calc!C944</f>
        <v>ATL</v>
      </c>
      <c r="D944" s="25"/>
      <c r="E944" s="25"/>
      <c r="F944">
        <f>Calc!M944</f>
        <v>1419.5380932200808</v>
      </c>
      <c r="G944">
        <f>Calc!N944</f>
        <v>1588.8399964445969</v>
      </c>
      <c r="H944" t="str">
        <f>IF(Calc!O944=Games!I944, Games!B944, IF(Calc!P944=Games!I944, Games!C944, ""))</f>
        <v>ATL</v>
      </c>
      <c r="I944" s="21">
        <f>MAX(Calc!O944:P944)</f>
        <v>0.7498409900770211</v>
      </c>
      <c r="J944" s="22">
        <f t="shared" si="56"/>
        <v>-299.74574583897203</v>
      </c>
      <c r="K944" s="23">
        <f t="shared" si="57"/>
        <v>0.3336160775863739</v>
      </c>
      <c r="L944" s="25"/>
      <c r="M944" s="25"/>
      <c r="N944" t="str">
        <f t="shared" si="58"/>
        <v/>
      </c>
      <c r="O944" s="24" t="str">
        <f t="shared" si="59"/>
        <v/>
      </c>
    </row>
    <row r="945" spans="1:15" x14ac:dyDescent="0.45">
      <c r="A945" s="20" t="str">
        <f>Calc!A945</f>
        <v>2024-06-06</v>
      </c>
      <c r="B945" t="str">
        <f>Calc!B945</f>
        <v>NYY</v>
      </c>
      <c r="C945" t="str">
        <f>Calc!C945</f>
        <v>MIN</v>
      </c>
      <c r="D945" s="25"/>
      <c r="E945" s="25"/>
      <c r="F945">
        <f>Calc!M945</f>
        <v>1533.7203518335739</v>
      </c>
      <c r="G945">
        <f>Calc!N945</f>
        <v>1539.5424706464416</v>
      </c>
      <c r="H945" t="str">
        <f>IF(Calc!O945=Games!I945, Games!B945, IF(Calc!P945=Games!I945, Games!C945, ""))</f>
        <v>NYY</v>
      </c>
      <c r="I945" s="21">
        <f>MAX(Calc!O945:P945)</f>
        <v>0.53858340766239321</v>
      </c>
      <c r="J945" s="22">
        <f t="shared" si="56"/>
        <v>-116.72389259645986</v>
      </c>
      <c r="K945" s="23">
        <f t="shared" si="57"/>
        <v>0.85672262786610431</v>
      </c>
      <c r="L945" s="25"/>
      <c r="M945" s="25"/>
      <c r="N945" t="str">
        <f t="shared" si="58"/>
        <v/>
      </c>
      <c r="O945" s="24" t="str">
        <f t="shared" si="59"/>
        <v/>
      </c>
    </row>
    <row r="946" spans="1:15" x14ac:dyDescent="0.45">
      <c r="A946" s="20" t="str">
        <f>Calc!A946</f>
        <v>2024-06-06</v>
      </c>
      <c r="B946" t="str">
        <f>Calc!B946</f>
        <v>CIN</v>
      </c>
      <c r="C946" t="str">
        <f>Calc!C946</f>
        <v>CHC</v>
      </c>
      <c r="D946" s="25"/>
      <c r="E946" s="25"/>
      <c r="F946">
        <f>Calc!M946</f>
        <v>1493.1662146218293</v>
      </c>
      <c r="G946">
        <f>Calc!N946</f>
        <v>1510.9500841970262</v>
      </c>
      <c r="H946" t="str">
        <f>IF(Calc!O946=Games!I946, Games!B946, IF(Calc!P946=Games!I946, Games!C946, ""))</f>
        <v>CHC</v>
      </c>
      <c r="I946" s="21">
        <f>MAX(Calc!O946:P946)</f>
        <v>0.53251516206050886</v>
      </c>
      <c r="J946" s="22">
        <f t="shared" si="56"/>
        <v>-113.91068091270051</v>
      </c>
      <c r="K946" s="23">
        <f t="shared" si="57"/>
        <v>0.87788080273735303</v>
      </c>
      <c r="L946" s="25"/>
      <c r="M946" s="25"/>
      <c r="N946" t="str">
        <f t="shared" si="58"/>
        <v/>
      </c>
      <c r="O946" s="24" t="str">
        <f t="shared" si="59"/>
        <v/>
      </c>
    </row>
    <row r="947" spans="1:15" x14ac:dyDescent="0.45">
      <c r="A947" s="20" t="str">
        <f>Calc!A947</f>
        <v>2024-06-06</v>
      </c>
      <c r="B947" t="str">
        <f>Calc!B947</f>
        <v>STL</v>
      </c>
      <c r="C947" t="str">
        <f>Calc!C947</f>
        <v>COL</v>
      </c>
      <c r="D947" s="25"/>
      <c r="E947" s="25"/>
      <c r="F947">
        <f>Calc!M947</f>
        <v>1510.540426333587</v>
      </c>
      <c r="G947">
        <f>Calc!N947</f>
        <v>1405.4006829938121</v>
      </c>
      <c r="H947" t="str">
        <f>IF(Calc!O947=Games!I947, Games!B947, IF(Calc!P947=Games!I947, Games!C947, ""))</f>
        <v>STL</v>
      </c>
      <c r="I947" s="21">
        <f>MAX(Calc!O947:P947)</f>
        <v>0.68343798867900074</v>
      </c>
      <c r="J947" s="22">
        <f t="shared" si="56"/>
        <v>-215.8938736290701</v>
      </c>
      <c r="K947" s="23">
        <f t="shared" si="57"/>
        <v>0.46319054042177793</v>
      </c>
      <c r="L947" s="25"/>
      <c r="M947" s="25"/>
      <c r="N947" t="str">
        <f t="shared" si="58"/>
        <v/>
      </c>
      <c r="O947" s="24" t="str">
        <f t="shared" si="59"/>
        <v/>
      </c>
    </row>
    <row r="948" spans="1:15" x14ac:dyDescent="0.45">
      <c r="A948" s="20" t="str">
        <f>Calc!A948</f>
        <v>2024-06-06</v>
      </c>
      <c r="B948" t="str">
        <f>Calc!B948</f>
        <v>CHW</v>
      </c>
      <c r="C948" t="str">
        <f>Calc!C948</f>
        <v>BOS</v>
      </c>
      <c r="D948" s="25"/>
      <c r="E948" s="25"/>
      <c r="F948">
        <f>Calc!M948</f>
        <v>1426.513159308995</v>
      </c>
      <c r="G948">
        <f>Calc!N948</f>
        <v>1518.233689676287</v>
      </c>
      <c r="H948" t="str">
        <f>IF(Calc!O948=Games!I948, Games!B948, IF(Calc!P948=Games!I948, Games!C948, ""))</f>
        <v>BOS</v>
      </c>
      <c r="I948" s="21">
        <f>MAX(Calc!O948:P948)</f>
        <v>0.65013997343315411</v>
      </c>
      <c r="J948" s="22">
        <f t="shared" si="56"/>
        <v>-185.8285954565705</v>
      </c>
      <c r="K948" s="23">
        <f t="shared" si="57"/>
        <v>0.53813031172250736</v>
      </c>
      <c r="L948" s="25"/>
      <c r="M948" s="25"/>
      <c r="N948" t="str">
        <f t="shared" si="58"/>
        <v/>
      </c>
      <c r="O948" s="24" t="str">
        <f t="shared" si="59"/>
        <v/>
      </c>
    </row>
    <row r="949" spans="1:15" x14ac:dyDescent="0.45">
      <c r="A949" s="20" t="str">
        <f>Calc!A949</f>
        <v>2024-06-06</v>
      </c>
      <c r="B949" t="str">
        <f>Calc!B949</f>
        <v>SDP</v>
      </c>
      <c r="C949" t="str">
        <f>Calc!C949</f>
        <v>ARI</v>
      </c>
      <c r="D949" s="25"/>
      <c r="E949" s="25"/>
      <c r="F949">
        <f>Calc!M949</f>
        <v>1502.9671207118124</v>
      </c>
      <c r="G949">
        <f>Calc!N949</f>
        <v>1515.1384034374826</v>
      </c>
      <c r="H949" t="str">
        <f>IF(Calc!O949=Games!I949, Games!B949, IF(Calc!P949=Games!I949, Games!C949, ""))</f>
        <v>ARI</v>
      </c>
      <c r="I949" s="21">
        <f>MAX(Calc!O949:P949)</f>
        <v>0.50288883902018988</v>
      </c>
      <c r="J949" s="22">
        <f t="shared" si="56"/>
        <v>-101.16225071852982</v>
      </c>
      <c r="K949" s="23">
        <f t="shared" si="57"/>
        <v>0.98851102352631881</v>
      </c>
      <c r="L949" s="25"/>
      <c r="M949" s="25"/>
      <c r="N949" t="str">
        <f t="shared" si="58"/>
        <v/>
      </c>
      <c r="O949" s="24" t="str">
        <f t="shared" si="59"/>
        <v/>
      </c>
    </row>
    <row r="950" spans="1:15" x14ac:dyDescent="0.45">
      <c r="A950" s="20" t="str">
        <f>Calc!A950</f>
        <v>2024-06-07</v>
      </c>
      <c r="B950" t="str">
        <f>Calc!B950</f>
        <v>PIT</v>
      </c>
      <c r="C950" t="str">
        <f>Calc!C950</f>
        <v>MIN</v>
      </c>
      <c r="D950" s="25"/>
      <c r="E950" s="25"/>
      <c r="F950">
        <f>Calc!M950</f>
        <v>1464.4120897083565</v>
      </c>
      <c r="G950">
        <f>Calc!N950</f>
        <v>1539.5424706464416</v>
      </c>
      <c r="H950" t="str">
        <f>IF(Calc!O950=Games!I950, Games!B950, IF(Calc!P950=Games!I950, Games!C950, ""))</f>
        <v>MIN</v>
      </c>
      <c r="I950" s="21">
        <f>MAX(Calc!O950:P950)</f>
        <v>0.57748145664536843</v>
      </c>
      <c r="J950" s="22">
        <f t="shared" si="56"/>
        <v>-136.67600291821327</v>
      </c>
      <c r="K950" s="23">
        <f t="shared" si="57"/>
        <v>0.73165733460788918</v>
      </c>
      <c r="L950" s="25"/>
      <c r="M950" s="25"/>
      <c r="N950" t="str">
        <f t="shared" si="58"/>
        <v/>
      </c>
      <c r="O950" s="24" t="str">
        <f t="shared" si="59"/>
        <v/>
      </c>
    </row>
    <row r="951" spans="1:15" x14ac:dyDescent="0.45">
      <c r="A951" s="20" t="str">
        <f>Calc!A951</f>
        <v>2024-06-07</v>
      </c>
      <c r="B951" t="str">
        <f>Calc!B951</f>
        <v>DET</v>
      </c>
      <c r="C951" t="str">
        <f>Calc!C951</f>
        <v>MIL</v>
      </c>
      <c r="D951" s="25"/>
      <c r="E951" s="25"/>
      <c r="F951">
        <f>Calc!M951</f>
        <v>1481.7589766686021</v>
      </c>
      <c r="G951">
        <f>Calc!N951</f>
        <v>1527.5334034496079</v>
      </c>
      <c r="H951" t="str">
        <f>IF(Calc!O951=Games!I951, Games!B951, IF(Calc!P951=Games!I951, Games!C951, ""))</f>
        <v>MIL</v>
      </c>
      <c r="I951" s="21">
        <f>MAX(Calc!O951:P951)</f>
        <v>0.56166181871646592</v>
      </c>
      <c r="J951" s="22">
        <f t="shared" si="56"/>
        <v>-128.13435897183717</v>
      </c>
      <c r="K951" s="23">
        <f t="shared" si="57"/>
        <v>0.78043079781574531</v>
      </c>
      <c r="L951" s="25"/>
      <c r="M951" s="25"/>
      <c r="N951" t="str">
        <f t="shared" si="58"/>
        <v/>
      </c>
      <c r="O951" s="24" t="str">
        <f t="shared" si="59"/>
        <v/>
      </c>
    </row>
    <row r="952" spans="1:15" x14ac:dyDescent="0.45">
      <c r="A952" s="20" t="str">
        <f>Calc!A952</f>
        <v>2024-06-07</v>
      </c>
      <c r="B952" t="str">
        <f>Calc!B952</f>
        <v>WAS</v>
      </c>
      <c r="C952" t="str">
        <f>Calc!C952</f>
        <v>ATL</v>
      </c>
      <c r="D952" s="25"/>
      <c r="E952" s="25"/>
      <c r="F952">
        <f>Calc!M952</f>
        <v>1419.5380932200808</v>
      </c>
      <c r="G952">
        <f>Calc!N952</f>
        <v>1588.8399964445969</v>
      </c>
      <c r="H952" t="str">
        <f>IF(Calc!O952=Games!I952, Games!B952, IF(Calc!P952=Games!I952, Games!C952, ""))</f>
        <v>ATL</v>
      </c>
      <c r="I952" s="21">
        <f>MAX(Calc!O952:P952)</f>
        <v>0.7498409900770211</v>
      </c>
      <c r="J952" s="22">
        <f t="shared" si="56"/>
        <v>-299.74574583897203</v>
      </c>
      <c r="K952" s="23">
        <f t="shared" si="57"/>
        <v>0.3336160775863739</v>
      </c>
      <c r="L952" s="25"/>
      <c r="M952" s="25"/>
      <c r="N952" t="str">
        <f t="shared" si="58"/>
        <v/>
      </c>
      <c r="O952" s="24" t="str">
        <f t="shared" si="59"/>
        <v/>
      </c>
    </row>
    <row r="953" spans="1:15" x14ac:dyDescent="0.45">
      <c r="A953" s="20" t="str">
        <f>Calc!A953</f>
        <v>2024-06-07</v>
      </c>
      <c r="B953" t="str">
        <f>Calc!B953</f>
        <v>TBR</v>
      </c>
      <c r="C953" t="str">
        <f>Calc!C953</f>
        <v>BAL</v>
      </c>
      <c r="D953" s="25"/>
      <c r="E953" s="25"/>
      <c r="F953">
        <f>Calc!M953</f>
        <v>1528.0229512954211</v>
      </c>
      <c r="G953">
        <f>Calc!N953</f>
        <v>1539.0873746407135</v>
      </c>
      <c r="H953" t="str">
        <f>IF(Calc!O953=Games!I953, Games!B953, IF(Calc!P953=Games!I953, Games!C953, ""))</f>
        <v>TBR</v>
      </c>
      <c r="I953" s="21">
        <f>MAX(Calc!O953:P953)</f>
        <v>0.54624455766764513</v>
      </c>
      <c r="J953" s="22">
        <f t="shared" si="56"/>
        <v>-120.3830316304055</v>
      </c>
      <c r="K953" s="23">
        <f t="shared" si="57"/>
        <v>0.83068185479009582</v>
      </c>
      <c r="L953" s="25"/>
      <c r="M953" s="25"/>
      <c r="N953" t="str">
        <f t="shared" si="58"/>
        <v/>
      </c>
      <c r="O953" s="24" t="str">
        <f t="shared" si="59"/>
        <v/>
      </c>
    </row>
    <row r="954" spans="1:15" x14ac:dyDescent="0.45">
      <c r="A954" s="20" t="str">
        <f>Calc!A954</f>
        <v>2024-06-07</v>
      </c>
      <c r="B954" t="str">
        <f>Calc!B954</f>
        <v>NYY</v>
      </c>
      <c r="C954" t="str">
        <f>Calc!C954</f>
        <v>LAD</v>
      </c>
      <c r="D954" s="25"/>
      <c r="E954" s="25"/>
      <c r="F954">
        <f>Calc!M954</f>
        <v>1533.7203518335739</v>
      </c>
      <c r="G954">
        <f>Calc!N954</f>
        <v>1587.2549754385982</v>
      </c>
      <c r="H954" t="str">
        <f>IF(Calc!O954=Games!I954, Games!B954, IF(Calc!P954=Games!I954, Games!C954, ""))</f>
        <v>LAD</v>
      </c>
      <c r="I954" s="21">
        <f>MAX(Calc!O954:P954)</f>
        <v>0.52947720622745187</v>
      </c>
      <c r="J954" s="22">
        <f t="shared" si="56"/>
        <v>-112.52955504710415</v>
      </c>
      <c r="K954" s="23">
        <f t="shared" si="57"/>
        <v>0.88865542886169446</v>
      </c>
      <c r="L954" s="25"/>
      <c r="M954" s="25"/>
      <c r="N954" t="str">
        <f t="shared" si="58"/>
        <v/>
      </c>
      <c r="O954" s="24" t="str">
        <f t="shared" si="59"/>
        <v/>
      </c>
    </row>
    <row r="955" spans="1:15" x14ac:dyDescent="0.45">
      <c r="A955" s="20" t="str">
        <f>Calc!A955</f>
        <v>2024-06-07</v>
      </c>
      <c r="B955" t="str">
        <f>Calc!B955</f>
        <v>CIN</v>
      </c>
      <c r="C955" t="str">
        <f>Calc!C955</f>
        <v>CHC</v>
      </c>
      <c r="D955" s="25"/>
      <c r="E955" s="25"/>
      <c r="F955">
        <f>Calc!M955</f>
        <v>1493.1662146218293</v>
      </c>
      <c r="G955">
        <f>Calc!N955</f>
        <v>1510.9500841970262</v>
      </c>
      <c r="H955" t="str">
        <f>IF(Calc!O955=Games!I955, Games!B955, IF(Calc!P955=Games!I955, Games!C955, ""))</f>
        <v>CHC</v>
      </c>
      <c r="I955" s="21">
        <f>MAX(Calc!O955:P955)</f>
        <v>0.53251516206050886</v>
      </c>
      <c r="J955" s="22">
        <f t="shared" si="56"/>
        <v>-113.91068091270051</v>
      </c>
      <c r="K955" s="23">
        <f t="shared" si="57"/>
        <v>0.87788080273735303</v>
      </c>
      <c r="L955" s="25"/>
      <c r="M955" s="25"/>
      <c r="N955" t="str">
        <f t="shared" si="58"/>
        <v/>
      </c>
      <c r="O955" s="24" t="str">
        <f t="shared" si="59"/>
        <v/>
      </c>
    </row>
    <row r="956" spans="1:15" x14ac:dyDescent="0.45">
      <c r="A956" s="20" t="str">
        <f>Calc!A956</f>
        <v>2024-06-07</v>
      </c>
      <c r="B956" t="str">
        <f>Calc!B956</f>
        <v>MIA</v>
      </c>
      <c r="C956" t="str">
        <f>Calc!C956</f>
        <v>CLE</v>
      </c>
      <c r="D956" s="25"/>
      <c r="E956" s="25"/>
      <c r="F956">
        <f>Calc!M956</f>
        <v>1453.0099819148713</v>
      </c>
      <c r="G956">
        <f>Calc!N956</f>
        <v>1521.3210808926906</v>
      </c>
      <c r="H956" t="str">
        <f>IF(Calc!O956=Games!I956, Games!B956, IF(Calc!P956=Games!I956, Games!C956, ""))</f>
        <v>CLE</v>
      </c>
      <c r="I956" s="21">
        <f>MAX(Calc!O956:P956)</f>
        <v>0.57418426771778575</v>
      </c>
      <c r="J956" s="22">
        <f t="shared" si="56"/>
        <v>-134.84336631724977</v>
      </c>
      <c r="K956" s="23">
        <f t="shared" si="57"/>
        <v>0.74160118314405754</v>
      </c>
      <c r="L956" s="25"/>
      <c r="M956" s="25"/>
      <c r="N956" t="str">
        <f t="shared" si="58"/>
        <v/>
      </c>
      <c r="O956" s="24" t="str">
        <f t="shared" si="59"/>
        <v/>
      </c>
    </row>
    <row r="957" spans="1:15" x14ac:dyDescent="0.45">
      <c r="A957" s="20" t="str">
        <f>Calc!A957</f>
        <v>2024-06-07</v>
      </c>
      <c r="B957" t="str">
        <f>Calc!B957</f>
        <v>TEX</v>
      </c>
      <c r="C957" t="str">
        <f>Calc!C957</f>
        <v>SFG</v>
      </c>
      <c r="D957" s="25"/>
      <c r="E957" s="25"/>
      <c r="F957">
        <f>Calc!M957</f>
        <v>1535.7428778604465</v>
      </c>
      <c r="G957">
        <f>Calc!N957</f>
        <v>1491.6063482058917</v>
      </c>
      <c r="H957" t="str">
        <f>IF(Calc!O957=Games!I957, Games!B957, IF(Calc!P957=Games!I957, Games!C957, ""))</f>
        <v>TEX</v>
      </c>
      <c r="I957" s="21">
        <f>MAX(Calc!O957:P957)</f>
        <v>0.59482365227408207</v>
      </c>
      <c r="J957" s="22">
        <f t="shared" si="56"/>
        <v>-146.80611432838407</v>
      </c>
      <c r="K957" s="23">
        <f t="shared" si="57"/>
        <v>0.68117053882588607</v>
      </c>
      <c r="L957" s="25"/>
      <c r="M957" s="25"/>
      <c r="N957" t="str">
        <f t="shared" si="58"/>
        <v/>
      </c>
      <c r="O957" s="24" t="str">
        <f t="shared" si="59"/>
        <v/>
      </c>
    </row>
    <row r="958" spans="1:15" x14ac:dyDescent="0.45">
      <c r="A958" s="20" t="str">
        <f>Calc!A958</f>
        <v>2024-06-07</v>
      </c>
      <c r="B958" t="str">
        <f>Calc!B958</f>
        <v>KCR</v>
      </c>
      <c r="C958" t="str">
        <f>Calc!C958</f>
        <v>SEA</v>
      </c>
      <c r="D958" s="25"/>
      <c r="E958" s="25"/>
      <c r="F958">
        <f>Calc!M958</f>
        <v>1459.3647323881944</v>
      </c>
      <c r="G958">
        <f>Calc!N958</f>
        <v>1521.2700100017432</v>
      </c>
      <c r="H958" t="str">
        <f>IF(Calc!O958=Games!I958, Games!B958, IF(Calc!P958=Games!I958, Games!C958, ""))</f>
        <v>KCR</v>
      </c>
      <c r="I958" s="21">
        <f>MAX(Calc!O958:P958)</f>
        <v>0.50688342286511268</v>
      </c>
      <c r="J958" s="22">
        <f t="shared" si="56"/>
        <v>-102.79180347377768</v>
      </c>
      <c r="K958" s="23">
        <f t="shared" si="57"/>
        <v>0.97284021313538027</v>
      </c>
      <c r="L958" s="25"/>
      <c r="M958" s="25"/>
      <c r="N958" t="str">
        <f t="shared" si="58"/>
        <v/>
      </c>
      <c r="O958" s="24" t="str">
        <f t="shared" si="59"/>
        <v/>
      </c>
    </row>
    <row r="959" spans="1:15" x14ac:dyDescent="0.45">
      <c r="A959" s="20" t="str">
        <f>Calc!A959</f>
        <v>2024-06-07</v>
      </c>
      <c r="B959" t="str">
        <f>Calc!B959</f>
        <v>CHW</v>
      </c>
      <c r="C959" t="str">
        <f>Calc!C959</f>
        <v>BOS</v>
      </c>
      <c r="D959" s="25"/>
      <c r="E959" s="25"/>
      <c r="F959">
        <f>Calc!M959</f>
        <v>1426.513159308995</v>
      </c>
      <c r="G959">
        <f>Calc!N959</f>
        <v>1518.233689676287</v>
      </c>
      <c r="H959" t="str">
        <f>IF(Calc!O959=Games!I959, Games!B959, IF(Calc!P959=Games!I959, Games!C959, ""))</f>
        <v>BOS</v>
      </c>
      <c r="I959" s="21">
        <f>MAX(Calc!O959:P959)</f>
        <v>0.65013997343315411</v>
      </c>
      <c r="J959" s="22">
        <f t="shared" si="56"/>
        <v>-185.8285954565705</v>
      </c>
      <c r="K959" s="23">
        <f t="shared" si="57"/>
        <v>0.53813031172250736</v>
      </c>
      <c r="L959" s="25"/>
      <c r="M959" s="25"/>
      <c r="N959" t="str">
        <f t="shared" si="58"/>
        <v/>
      </c>
      <c r="O959" s="24" t="str">
        <f t="shared" si="59"/>
        <v/>
      </c>
    </row>
    <row r="960" spans="1:15" x14ac:dyDescent="0.45">
      <c r="A960" s="20" t="str">
        <f>Calc!A960</f>
        <v>2024-06-07</v>
      </c>
      <c r="B960" t="str">
        <f>Calc!B960</f>
        <v>STL</v>
      </c>
      <c r="C960" t="str">
        <f>Calc!C960</f>
        <v>COL</v>
      </c>
      <c r="D960" s="25"/>
      <c r="E960" s="25"/>
      <c r="F960">
        <f>Calc!M960</f>
        <v>1510.540426333587</v>
      </c>
      <c r="G960">
        <f>Calc!N960</f>
        <v>1405.4006829938121</v>
      </c>
      <c r="H960" t="str">
        <f>IF(Calc!O960=Games!I960, Games!B960, IF(Calc!P960=Games!I960, Games!C960, ""))</f>
        <v>STL</v>
      </c>
      <c r="I960" s="21">
        <f>MAX(Calc!O960:P960)</f>
        <v>0.68343798867900074</v>
      </c>
      <c r="J960" s="22">
        <f t="shared" si="56"/>
        <v>-215.8938736290701</v>
      </c>
      <c r="K960" s="23">
        <f t="shared" si="57"/>
        <v>0.46319054042177793</v>
      </c>
      <c r="L960" s="25"/>
      <c r="M960" s="25"/>
      <c r="N960" t="str">
        <f t="shared" si="58"/>
        <v/>
      </c>
      <c r="O960" s="24" t="str">
        <f t="shared" si="59"/>
        <v/>
      </c>
    </row>
    <row r="961" spans="1:15" x14ac:dyDescent="0.45">
      <c r="A961" s="20" t="str">
        <f>Calc!A961</f>
        <v>2024-06-07</v>
      </c>
      <c r="B961" t="str">
        <f>Calc!B961</f>
        <v>LAA</v>
      </c>
      <c r="C961" t="str">
        <f>Calc!C961</f>
        <v>HOU</v>
      </c>
      <c r="D961" s="25"/>
      <c r="E961" s="25"/>
      <c r="F961">
        <f>Calc!M961</f>
        <v>1469.5882041455925</v>
      </c>
      <c r="G961">
        <f>Calc!N961</f>
        <v>1554.1885466658973</v>
      </c>
      <c r="H961" t="str">
        <f>IF(Calc!O961=Games!I961, Games!B961, IF(Calc!P961=Games!I961, Games!C961, ""))</f>
        <v>HOU</v>
      </c>
      <c r="I961" s="21">
        <f>MAX(Calc!O961:P961)</f>
        <v>0.5851525774408658</v>
      </c>
      <c r="J961" s="22">
        <f t="shared" si="56"/>
        <v>-141.05247992892026</v>
      </c>
      <c r="K961" s="23">
        <f t="shared" si="57"/>
        <v>0.70895598610100585</v>
      </c>
      <c r="L961" s="25"/>
      <c r="M961" s="25"/>
      <c r="N961" t="str">
        <f t="shared" si="58"/>
        <v/>
      </c>
      <c r="O961" s="24" t="str">
        <f t="shared" si="59"/>
        <v/>
      </c>
    </row>
    <row r="962" spans="1:15" x14ac:dyDescent="0.45">
      <c r="A962" s="20" t="str">
        <f>Calc!A962</f>
        <v>2024-06-07</v>
      </c>
      <c r="B962" t="str">
        <f>Calc!B962</f>
        <v>SDP</v>
      </c>
      <c r="C962" t="str">
        <f>Calc!C962</f>
        <v>ARI</v>
      </c>
      <c r="D962" s="25"/>
      <c r="E962" s="25"/>
      <c r="F962">
        <f>Calc!M962</f>
        <v>1502.9671207118124</v>
      </c>
      <c r="G962">
        <f>Calc!N962</f>
        <v>1515.1384034374826</v>
      </c>
      <c r="H962" t="str">
        <f>IF(Calc!O962=Games!I962, Games!B962, IF(Calc!P962=Games!I962, Games!C962, ""))</f>
        <v>ARI</v>
      </c>
      <c r="I962" s="21">
        <f>MAX(Calc!O962:P962)</f>
        <v>0.50288883902018988</v>
      </c>
      <c r="J962" s="22">
        <f t="shared" si="56"/>
        <v>-101.16225071852982</v>
      </c>
      <c r="K962" s="23">
        <f t="shared" si="57"/>
        <v>0.98851102352631881</v>
      </c>
      <c r="L962" s="25"/>
      <c r="M962" s="25"/>
      <c r="N962" t="str">
        <f t="shared" si="58"/>
        <v/>
      </c>
      <c r="O962" s="24" t="str">
        <f t="shared" si="59"/>
        <v/>
      </c>
    </row>
    <row r="963" spans="1:15" x14ac:dyDescent="0.45">
      <c r="A963" s="20" t="str">
        <f>Calc!A963</f>
        <v>2024-06-07</v>
      </c>
      <c r="B963" t="str">
        <f>Calc!B963</f>
        <v>OAK</v>
      </c>
      <c r="C963" t="str">
        <f>Calc!C963</f>
        <v>TOR</v>
      </c>
      <c r="D963" s="25"/>
      <c r="E963" s="25"/>
      <c r="F963">
        <f>Calc!M963</f>
        <v>1410.609331202211</v>
      </c>
      <c r="G963">
        <f>Calc!N963</f>
        <v>1549.5770225833428</v>
      </c>
      <c r="H963" t="str">
        <f>IF(Calc!O963=Games!I963, Games!B963, IF(Calc!P963=Games!I963, Games!C963, ""))</f>
        <v>TOR</v>
      </c>
      <c r="I963" s="21">
        <f>MAX(Calc!O963:P963)</f>
        <v>0.68686083441036982</v>
      </c>
      <c r="J963" s="22">
        <f t="shared" ref="J963:J1026" si="60">IF(I963&lt;0.5, "",-1*((I963*100)/(1-((I963*100)/100))))</f>
        <v>-219.34683038355638</v>
      </c>
      <c r="K963" s="23">
        <f t="shared" ref="K963:K1026" si="61">IF(J963&gt;0, "",1/(J963/-100))</f>
        <v>0.45589899715048093</v>
      </c>
      <c r="L963" s="25"/>
      <c r="M963" s="25"/>
      <c r="N963" t="str">
        <f t="shared" ref="N963:N1026" si="62">IF(L963&gt;M963, B963, IF(M963&gt;L963, C963, ""))</f>
        <v/>
      </c>
      <c r="O963" s="24" t="str">
        <f t="shared" ref="O963:O1026" si="63">IF(ISBLANK(L963), "", IF(H963=N963, "W", "L"))</f>
        <v/>
      </c>
    </row>
    <row r="964" spans="1:15" x14ac:dyDescent="0.45">
      <c r="A964" s="20" t="str">
        <f>Calc!A964</f>
        <v>2024-06-08</v>
      </c>
      <c r="B964" t="str">
        <f>Calc!B964</f>
        <v>NYM</v>
      </c>
      <c r="C964" t="str">
        <f>Calc!C964</f>
        <v>PHI</v>
      </c>
      <c r="D964" s="25"/>
      <c r="E964" s="25"/>
      <c r="F964">
        <f>Calc!M964</f>
        <v>1483.2891783762693</v>
      </c>
      <c r="G964">
        <f>Calc!N964</f>
        <v>1539.4111659163295</v>
      </c>
      <c r="H964" t="str">
        <f>IF(Calc!O964=Games!I964, Games!B964, IF(Calc!P964=Games!I964, Games!C964, ""))</f>
        <v>PHI</v>
      </c>
      <c r="I964" s="21">
        <f>MAX(Calc!O964:P964)</f>
        <v>0.5289344583670641</v>
      </c>
      <c r="J964" s="22">
        <f t="shared" si="60"/>
        <v>-112.28468474546604</v>
      </c>
      <c r="K964" s="23">
        <f t="shared" si="61"/>
        <v>0.89059340752201654</v>
      </c>
      <c r="L964" s="25"/>
      <c r="M964" s="25"/>
      <c r="N964" t="str">
        <f t="shared" si="62"/>
        <v/>
      </c>
      <c r="O964" s="24" t="str">
        <f t="shared" si="63"/>
        <v/>
      </c>
    </row>
    <row r="965" spans="1:15" x14ac:dyDescent="0.45">
      <c r="A965" s="20" t="str">
        <f>Calc!A965</f>
        <v>2024-06-08</v>
      </c>
      <c r="B965" t="str">
        <f>Calc!B965</f>
        <v>TEX</v>
      </c>
      <c r="C965" t="str">
        <f>Calc!C965</f>
        <v>SFG</v>
      </c>
      <c r="D965" s="25"/>
      <c r="E965" s="25"/>
      <c r="F965">
        <f>Calc!M965</f>
        <v>1535.7428778604465</v>
      </c>
      <c r="G965">
        <f>Calc!N965</f>
        <v>1491.6063482058917</v>
      </c>
      <c r="H965" t="str">
        <f>IF(Calc!O965=Games!I965, Games!B965, IF(Calc!P965=Games!I965, Games!C965, ""))</f>
        <v>TEX</v>
      </c>
      <c r="I965" s="21">
        <f>MAX(Calc!O965:P965)</f>
        <v>0.59482365227408207</v>
      </c>
      <c r="J965" s="22">
        <f t="shared" si="60"/>
        <v>-146.80611432838407</v>
      </c>
      <c r="K965" s="23">
        <f t="shared" si="61"/>
        <v>0.68117053882588607</v>
      </c>
      <c r="L965" s="25"/>
      <c r="M965" s="25"/>
      <c r="N965" t="str">
        <f t="shared" si="62"/>
        <v/>
      </c>
      <c r="O965" s="24" t="str">
        <f t="shared" si="63"/>
        <v/>
      </c>
    </row>
    <row r="966" spans="1:15" x14ac:dyDescent="0.45">
      <c r="A966" s="20" t="str">
        <f>Calc!A966</f>
        <v>2024-06-08</v>
      </c>
      <c r="B966" t="str">
        <f>Calc!B966</f>
        <v>PIT</v>
      </c>
      <c r="C966" t="str">
        <f>Calc!C966</f>
        <v>MIN</v>
      </c>
      <c r="D966" s="25"/>
      <c r="E966" s="25"/>
      <c r="F966">
        <f>Calc!M966</f>
        <v>1464.4120897083565</v>
      </c>
      <c r="G966">
        <f>Calc!N966</f>
        <v>1539.5424706464416</v>
      </c>
      <c r="H966" t="str">
        <f>IF(Calc!O966=Games!I966, Games!B966, IF(Calc!P966=Games!I966, Games!C966, ""))</f>
        <v>MIN</v>
      </c>
      <c r="I966" s="21">
        <f>MAX(Calc!O966:P966)</f>
        <v>0.57748145664536843</v>
      </c>
      <c r="J966" s="22">
        <f t="shared" si="60"/>
        <v>-136.67600291821327</v>
      </c>
      <c r="K966" s="23">
        <f t="shared" si="61"/>
        <v>0.73165733460788918</v>
      </c>
      <c r="L966" s="25"/>
      <c r="M966" s="25"/>
      <c r="N966" t="str">
        <f t="shared" si="62"/>
        <v/>
      </c>
      <c r="O966" s="24" t="str">
        <f t="shared" si="63"/>
        <v/>
      </c>
    </row>
    <row r="967" spans="1:15" x14ac:dyDescent="0.45">
      <c r="A967" s="20" t="str">
        <f>Calc!A967</f>
        <v>2024-06-08</v>
      </c>
      <c r="B967" t="str">
        <f>Calc!B967</f>
        <v>WAS</v>
      </c>
      <c r="C967" t="str">
        <f>Calc!C967</f>
        <v>ATL</v>
      </c>
      <c r="D967" s="25"/>
      <c r="E967" s="25"/>
      <c r="F967">
        <f>Calc!M967</f>
        <v>1419.5380932200808</v>
      </c>
      <c r="G967">
        <f>Calc!N967</f>
        <v>1588.8399964445969</v>
      </c>
      <c r="H967" t="str">
        <f>IF(Calc!O967=Games!I967, Games!B967, IF(Calc!P967=Games!I967, Games!C967, ""))</f>
        <v>ATL</v>
      </c>
      <c r="I967" s="21">
        <f>MAX(Calc!O967:P967)</f>
        <v>0.7498409900770211</v>
      </c>
      <c r="J967" s="22">
        <f t="shared" si="60"/>
        <v>-299.74574583897203</v>
      </c>
      <c r="K967" s="23">
        <f t="shared" si="61"/>
        <v>0.3336160775863739</v>
      </c>
      <c r="L967" s="25"/>
      <c r="M967" s="25"/>
      <c r="N967" t="str">
        <f t="shared" si="62"/>
        <v/>
      </c>
      <c r="O967" s="24" t="str">
        <f t="shared" si="63"/>
        <v/>
      </c>
    </row>
    <row r="968" spans="1:15" x14ac:dyDescent="0.45">
      <c r="A968" s="20" t="str">
        <f>Calc!A968</f>
        <v>2024-06-08</v>
      </c>
      <c r="B968" t="str">
        <f>Calc!B968</f>
        <v>OAK</v>
      </c>
      <c r="C968" t="str">
        <f>Calc!C968</f>
        <v>TOR</v>
      </c>
      <c r="D968" s="25"/>
      <c r="E968" s="25"/>
      <c r="F968">
        <f>Calc!M968</f>
        <v>1410.609331202211</v>
      </c>
      <c r="G968">
        <f>Calc!N968</f>
        <v>1549.5770225833428</v>
      </c>
      <c r="H968" t="str">
        <f>IF(Calc!O968=Games!I968, Games!B968, IF(Calc!P968=Games!I968, Games!C968, ""))</f>
        <v>TOR</v>
      </c>
      <c r="I968" s="21">
        <f>MAX(Calc!O968:P968)</f>
        <v>0.68686083441036982</v>
      </c>
      <c r="J968" s="22">
        <f t="shared" si="60"/>
        <v>-219.34683038355638</v>
      </c>
      <c r="K968" s="23">
        <f t="shared" si="61"/>
        <v>0.45589899715048093</v>
      </c>
      <c r="L968" s="25"/>
      <c r="M968" s="25"/>
      <c r="N968" t="str">
        <f t="shared" si="62"/>
        <v/>
      </c>
      <c r="O968" s="24" t="str">
        <f t="shared" si="63"/>
        <v/>
      </c>
    </row>
    <row r="969" spans="1:15" x14ac:dyDescent="0.45">
      <c r="A969" s="20" t="str">
        <f>Calc!A969</f>
        <v>2024-06-08</v>
      </c>
      <c r="B969" t="str">
        <f>Calc!B969</f>
        <v>CIN</v>
      </c>
      <c r="C969" t="str">
        <f>Calc!C969</f>
        <v>CHC</v>
      </c>
      <c r="D969" s="25"/>
      <c r="E969" s="25"/>
      <c r="F969">
        <f>Calc!M969</f>
        <v>1493.1662146218293</v>
      </c>
      <c r="G969">
        <f>Calc!N969</f>
        <v>1510.9500841970262</v>
      </c>
      <c r="H969" t="str">
        <f>IF(Calc!O969=Games!I969, Games!B969, IF(Calc!P969=Games!I969, Games!C969, ""))</f>
        <v>CHC</v>
      </c>
      <c r="I969" s="21">
        <f>MAX(Calc!O969:P969)</f>
        <v>0.53251516206050886</v>
      </c>
      <c r="J969" s="22">
        <f t="shared" si="60"/>
        <v>-113.91068091270051</v>
      </c>
      <c r="K969" s="23">
        <f t="shared" si="61"/>
        <v>0.87788080273735303</v>
      </c>
      <c r="L969" s="25"/>
      <c r="M969" s="25"/>
      <c r="N969" t="str">
        <f t="shared" si="62"/>
        <v/>
      </c>
      <c r="O969" s="24" t="str">
        <f t="shared" si="63"/>
        <v/>
      </c>
    </row>
    <row r="970" spans="1:15" x14ac:dyDescent="0.45">
      <c r="A970" s="20" t="str">
        <f>Calc!A970</f>
        <v>2024-06-08</v>
      </c>
      <c r="B970" t="str">
        <f>Calc!B970</f>
        <v>KCR</v>
      </c>
      <c r="C970" t="str">
        <f>Calc!C970</f>
        <v>SEA</v>
      </c>
      <c r="D970" s="25"/>
      <c r="E970" s="25"/>
      <c r="F970">
        <f>Calc!M970</f>
        <v>1459.3647323881944</v>
      </c>
      <c r="G970">
        <f>Calc!N970</f>
        <v>1521.2700100017432</v>
      </c>
      <c r="H970" t="str">
        <f>IF(Calc!O970=Games!I970, Games!B970, IF(Calc!P970=Games!I970, Games!C970, ""))</f>
        <v>KCR</v>
      </c>
      <c r="I970" s="21">
        <f>MAX(Calc!O970:P970)</f>
        <v>0.50688342286511268</v>
      </c>
      <c r="J970" s="22">
        <f t="shared" si="60"/>
        <v>-102.79180347377768</v>
      </c>
      <c r="K970" s="23">
        <f t="shared" si="61"/>
        <v>0.97284021313538027</v>
      </c>
      <c r="L970" s="25"/>
      <c r="M970" s="25"/>
      <c r="N970" t="str">
        <f t="shared" si="62"/>
        <v/>
      </c>
      <c r="O970" s="24" t="str">
        <f t="shared" si="63"/>
        <v/>
      </c>
    </row>
    <row r="971" spans="1:15" x14ac:dyDescent="0.45">
      <c r="A971" s="20" t="str">
        <f>Calc!A971</f>
        <v>2024-06-08</v>
      </c>
      <c r="B971" t="str">
        <f>Calc!B971</f>
        <v>TBR</v>
      </c>
      <c r="C971" t="str">
        <f>Calc!C971</f>
        <v>BAL</v>
      </c>
      <c r="D971" s="25"/>
      <c r="E971" s="25"/>
      <c r="F971">
        <f>Calc!M971</f>
        <v>1528.0229512954211</v>
      </c>
      <c r="G971">
        <f>Calc!N971</f>
        <v>1539.0873746407135</v>
      </c>
      <c r="H971" t="str">
        <f>IF(Calc!O971=Games!I971, Games!B971, IF(Calc!P971=Games!I971, Games!C971, ""))</f>
        <v>TBR</v>
      </c>
      <c r="I971" s="21">
        <f>MAX(Calc!O971:P971)</f>
        <v>0.54624455766764513</v>
      </c>
      <c r="J971" s="22">
        <f t="shared" si="60"/>
        <v>-120.3830316304055</v>
      </c>
      <c r="K971" s="23">
        <f t="shared" si="61"/>
        <v>0.83068185479009582</v>
      </c>
      <c r="L971" s="25"/>
      <c r="M971" s="25"/>
      <c r="N971" t="str">
        <f t="shared" si="62"/>
        <v/>
      </c>
      <c r="O971" s="24" t="str">
        <f t="shared" si="63"/>
        <v/>
      </c>
    </row>
    <row r="972" spans="1:15" x14ac:dyDescent="0.45">
      <c r="A972" s="20" t="str">
        <f>Calc!A972</f>
        <v>2024-06-08</v>
      </c>
      <c r="B972" t="str">
        <f>Calc!B972</f>
        <v>CHW</v>
      </c>
      <c r="C972" t="str">
        <f>Calc!C972</f>
        <v>BOS</v>
      </c>
      <c r="D972" s="25"/>
      <c r="E972" s="25"/>
      <c r="F972">
        <f>Calc!M972</f>
        <v>1426.513159308995</v>
      </c>
      <c r="G972">
        <f>Calc!N972</f>
        <v>1518.233689676287</v>
      </c>
      <c r="H972" t="str">
        <f>IF(Calc!O972=Games!I972, Games!B972, IF(Calc!P972=Games!I972, Games!C972, ""))</f>
        <v>BOS</v>
      </c>
      <c r="I972" s="21">
        <f>MAX(Calc!O972:P972)</f>
        <v>0.65013997343315411</v>
      </c>
      <c r="J972" s="22">
        <f t="shared" si="60"/>
        <v>-185.8285954565705</v>
      </c>
      <c r="K972" s="23">
        <f t="shared" si="61"/>
        <v>0.53813031172250736</v>
      </c>
      <c r="L972" s="25"/>
      <c r="M972" s="25"/>
      <c r="N972" t="str">
        <f t="shared" si="62"/>
        <v/>
      </c>
      <c r="O972" s="24" t="str">
        <f t="shared" si="63"/>
        <v/>
      </c>
    </row>
    <row r="973" spans="1:15" x14ac:dyDescent="0.45">
      <c r="A973" s="20" t="str">
        <f>Calc!A973</f>
        <v>2024-06-08</v>
      </c>
      <c r="B973" t="str">
        <f>Calc!B973</f>
        <v>DET</v>
      </c>
      <c r="C973" t="str">
        <f>Calc!C973</f>
        <v>MIL</v>
      </c>
      <c r="D973" s="25"/>
      <c r="E973" s="25"/>
      <c r="F973">
        <f>Calc!M973</f>
        <v>1481.7589766686021</v>
      </c>
      <c r="G973">
        <f>Calc!N973</f>
        <v>1527.5334034496079</v>
      </c>
      <c r="H973" t="str">
        <f>IF(Calc!O973=Games!I973, Games!B973, IF(Calc!P973=Games!I973, Games!C973, ""))</f>
        <v>MIL</v>
      </c>
      <c r="I973" s="21">
        <f>MAX(Calc!O973:P973)</f>
        <v>0.56166181871646592</v>
      </c>
      <c r="J973" s="22">
        <f t="shared" si="60"/>
        <v>-128.13435897183717</v>
      </c>
      <c r="K973" s="23">
        <f t="shared" si="61"/>
        <v>0.78043079781574531</v>
      </c>
      <c r="L973" s="25"/>
      <c r="M973" s="25"/>
      <c r="N973" t="str">
        <f t="shared" si="62"/>
        <v/>
      </c>
      <c r="O973" s="24" t="str">
        <f t="shared" si="63"/>
        <v/>
      </c>
    </row>
    <row r="974" spans="1:15" x14ac:dyDescent="0.45">
      <c r="A974" s="20" t="str">
        <f>Calc!A974</f>
        <v>2024-06-08</v>
      </c>
      <c r="B974" t="str">
        <f>Calc!B974</f>
        <v>STL</v>
      </c>
      <c r="C974" t="str">
        <f>Calc!C974</f>
        <v>COL</v>
      </c>
      <c r="D974" s="25"/>
      <c r="E974" s="25"/>
      <c r="F974">
        <f>Calc!M974</f>
        <v>1510.540426333587</v>
      </c>
      <c r="G974">
        <f>Calc!N974</f>
        <v>1405.4006829938121</v>
      </c>
      <c r="H974" t="str">
        <f>IF(Calc!O974=Games!I974, Games!B974, IF(Calc!P974=Games!I974, Games!C974, ""))</f>
        <v>STL</v>
      </c>
      <c r="I974" s="21">
        <f>MAX(Calc!O974:P974)</f>
        <v>0.68343798867900074</v>
      </c>
      <c r="J974" s="22">
        <f t="shared" si="60"/>
        <v>-215.8938736290701</v>
      </c>
      <c r="K974" s="23">
        <f t="shared" si="61"/>
        <v>0.46319054042177793</v>
      </c>
      <c r="L974" s="25"/>
      <c r="M974" s="25"/>
      <c r="N974" t="str">
        <f t="shared" si="62"/>
        <v/>
      </c>
      <c r="O974" s="24" t="str">
        <f t="shared" si="63"/>
        <v/>
      </c>
    </row>
    <row r="975" spans="1:15" x14ac:dyDescent="0.45">
      <c r="A975" s="20" t="str">
        <f>Calc!A975</f>
        <v>2024-06-08</v>
      </c>
      <c r="B975" t="str">
        <f>Calc!B975</f>
        <v>MIA</v>
      </c>
      <c r="C975" t="str">
        <f>Calc!C975</f>
        <v>CLE</v>
      </c>
      <c r="D975" s="25"/>
      <c r="E975" s="25"/>
      <c r="F975">
        <f>Calc!M975</f>
        <v>1453.0099819148713</v>
      </c>
      <c r="G975">
        <f>Calc!N975</f>
        <v>1521.3210808926906</v>
      </c>
      <c r="H975" t="str">
        <f>IF(Calc!O975=Games!I975, Games!B975, IF(Calc!P975=Games!I975, Games!C975, ""))</f>
        <v>CLE</v>
      </c>
      <c r="I975" s="21">
        <f>MAX(Calc!O975:P975)</f>
        <v>0.57418426771778575</v>
      </c>
      <c r="J975" s="22">
        <f t="shared" si="60"/>
        <v>-134.84336631724977</v>
      </c>
      <c r="K975" s="23">
        <f t="shared" si="61"/>
        <v>0.74160118314405754</v>
      </c>
      <c r="L975" s="25"/>
      <c r="M975" s="25"/>
      <c r="N975" t="str">
        <f t="shared" si="62"/>
        <v/>
      </c>
      <c r="O975" s="24" t="str">
        <f t="shared" si="63"/>
        <v/>
      </c>
    </row>
    <row r="976" spans="1:15" x14ac:dyDescent="0.45">
      <c r="A976" s="20" t="str">
        <f>Calc!A976</f>
        <v>2024-06-08</v>
      </c>
      <c r="B976" t="str">
        <f>Calc!B976</f>
        <v>NYY</v>
      </c>
      <c r="C976" t="str">
        <f>Calc!C976</f>
        <v>LAD</v>
      </c>
      <c r="D976" s="25"/>
      <c r="E976" s="25"/>
      <c r="F976">
        <f>Calc!M976</f>
        <v>1533.7203518335739</v>
      </c>
      <c r="G976">
        <f>Calc!N976</f>
        <v>1587.2549754385982</v>
      </c>
      <c r="H976" t="str">
        <f>IF(Calc!O976=Games!I976, Games!B976, IF(Calc!P976=Games!I976, Games!C976, ""))</f>
        <v>LAD</v>
      </c>
      <c r="I976" s="21">
        <f>MAX(Calc!O976:P976)</f>
        <v>0.52947720622745187</v>
      </c>
      <c r="J976" s="22">
        <f t="shared" si="60"/>
        <v>-112.52955504710415</v>
      </c>
      <c r="K976" s="23">
        <f t="shared" si="61"/>
        <v>0.88865542886169446</v>
      </c>
      <c r="L976" s="25"/>
      <c r="M976" s="25"/>
      <c r="N976" t="str">
        <f t="shared" si="62"/>
        <v/>
      </c>
      <c r="O976" s="24" t="str">
        <f t="shared" si="63"/>
        <v/>
      </c>
    </row>
    <row r="977" spans="1:15" x14ac:dyDescent="0.45">
      <c r="A977" s="20" t="str">
        <f>Calc!A977</f>
        <v>2024-06-08</v>
      </c>
      <c r="B977" t="str">
        <f>Calc!B977</f>
        <v>SDP</v>
      </c>
      <c r="C977" t="str">
        <f>Calc!C977</f>
        <v>ARI</v>
      </c>
      <c r="D977" s="25"/>
      <c r="E977" s="25"/>
      <c r="F977">
        <f>Calc!M977</f>
        <v>1502.9671207118124</v>
      </c>
      <c r="G977">
        <f>Calc!N977</f>
        <v>1515.1384034374826</v>
      </c>
      <c r="H977" t="str">
        <f>IF(Calc!O977=Games!I977, Games!B977, IF(Calc!P977=Games!I977, Games!C977, ""))</f>
        <v>ARI</v>
      </c>
      <c r="I977" s="21">
        <f>MAX(Calc!O977:P977)</f>
        <v>0.50288883902018988</v>
      </c>
      <c r="J977" s="22">
        <f t="shared" si="60"/>
        <v>-101.16225071852982</v>
      </c>
      <c r="K977" s="23">
        <f t="shared" si="61"/>
        <v>0.98851102352631881</v>
      </c>
      <c r="L977" s="25"/>
      <c r="M977" s="25"/>
      <c r="N977" t="str">
        <f t="shared" si="62"/>
        <v/>
      </c>
      <c r="O977" s="24" t="str">
        <f t="shared" si="63"/>
        <v/>
      </c>
    </row>
    <row r="978" spans="1:15" x14ac:dyDescent="0.45">
      <c r="A978" s="20" t="str">
        <f>Calc!A978</f>
        <v>2024-06-08</v>
      </c>
      <c r="B978" t="str">
        <f>Calc!B978</f>
        <v>LAA</v>
      </c>
      <c r="C978" t="str">
        <f>Calc!C978</f>
        <v>HOU</v>
      </c>
      <c r="D978" s="25"/>
      <c r="E978" s="25"/>
      <c r="F978">
        <f>Calc!M978</f>
        <v>1469.5882041455925</v>
      </c>
      <c r="G978">
        <f>Calc!N978</f>
        <v>1554.1885466658973</v>
      </c>
      <c r="H978" t="str">
        <f>IF(Calc!O978=Games!I978, Games!B978, IF(Calc!P978=Games!I978, Games!C978, ""))</f>
        <v>HOU</v>
      </c>
      <c r="I978" s="21">
        <f>MAX(Calc!O978:P978)</f>
        <v>0.5851525774408658</v>
      </c>
      <c r="J978" s="22">
        <f t="shared" si="60"/>
        <v>-141.05247992892026</v>
      </c>
      <c r="K978" s="23">
        <f t="shared" si="61"/>
        <v>0.70895598610100585</v>
      </c>
      <c r="L978" s="25"/>
      <c r="M978" s="25"/>
      <c r="N978" t="str">
        <f t="shared" si="62"/>
        <v/>
      </c>
      <c r="O978" s="24" t="str">
        <f t="shared" si="63"/>
        <v/>
      </c>
    </row>
    <row r="979" spans="1:15" x14ac:dyDescent="0.45">
      <c r="A979" s="20" t="str">
        <f>Calc!A979</f>
        <v>2024-06-09</v>
      </c>
      <c r="B979" t="str">
        <f>Calc!B979</f>
        <v>PHI</v>
      </c>
      <c r="C979" t="str">
        <f>Calc!C979</f>
        <v>NYM</v>
      </c>
      <c r="D979" s="25"/>
      <c r="E979" s="25"/>
      <c r="F979">
        <f>Calc!M979</f>
        <v>1516.0751994709906</v>
      </c>
      <c r="G979">
        <f>Calc!N979</f>
        <v>1510.288270753422</v>
      </c>
      <c r="H979" t="str">
        <f>IF(Calc!O979=Games!I979, Games!B979, IF(Calc!P979=Games!I979, Games!C979, ""))</f>
        <v>PHI</v>
      </c>
      <c r="I979" s="21">
        <f>MAX(Calc!O979:P979)</f>
        <v>0.55070017117492798</v>
      </c>
      <c r="J979" s="22">
        <f t="shared" si="60"/>
        <v>-122.56852458969767</v>
      </c>
      <c r="K979" s="23">
        <f t="shared" si="61"/>
        <v>0.81587014557573756</v>
      </c>
      <c r="L979" s="25"/>
      <c r="M979" s="25"/>
      <c r="N979" t="str">
        <f t="shared" si="62"/>
        <v/>
      </c>
      <c r="O979" s="24" t="str">
        <f t="shared" si="63"/>
        <v/>
      </c>
    </row>
    <row r="980" spans="1:15" x14ac:dyDescent="0.45">
      <c r="A980" s="20" t="str">
        <f>Calc!A980</f>
        <v>2024-06-09</v>
      </c>
      <c r="B980" t="str">
        <f>Calc!B980</f>
        <v>PIT</v>
      </c>
      <c r="C980" t="str">
        <f>Calc!C980</f>
        <v>MIN</v>
      </c>
      <c r="D980" s="25"/>
      <c r="E980" s="25"/>
      <c r="F980">
        <f>Calc!M980</f>
        <v>1464.4120897083565</v>
      </c>
      <c r="G980">
        <f>Calc!N980</f>
        <v>1539.5424706464416</v>
      </c>
      <c r="H980" t="str">
        <f>IF(Calc!O980=Games!I980, Games!B980, IF(Calc!P980=Games!I980, Games!C980, ""))</f>
        <v>MIN</v>
      </c>
      <c r="I980" s="21">
        <f>MAX(Calc!O980:P980)</f>
        <v>0.57748145664536843</v>
      </c>
      <c r="J980" s="22">
        <f t="shared" si="60"/>
        <v>-136.67600291821327</v>
      </c>
      <c r="K980" s="23">
        <f t="shared" si="61"/>
        <v>0.73165733460788918</v>
      </c>
      <c r="L980" s="25"/>
      <c r="M980" s="25"/>
      <c r="N980" t="str">
        <f t="shared" si="62"/>
        <v/>
      </c>
      <c r="O980" s="24" t="str">
        <f t="shared" si="63"/>
        <v/>
      </c>
    </row>
    <row r="981" spans="1:15" x14ac:dyDescent="0.45">
      <c r="A981" s="20" t="str">
        <f>Calc!A981</f>
        <v>2024-06-09</v>
      </c>
      <c r="B981" t="str">
        <f>Calc!B981</f>
        <v>WAS</v>
      </c>
      <c r="C981" t="str">
        <f>Calc!C981</f>
        <v>ATL</v>
      </c>
      <c r="D981" s="25"/>
      <c r="E981" s="25"/>
      <c r="F981">
        <f>Calc!M981</f>
        <v>1419.5380932200808</v>
      </c>
      <c r="G981">
        <f>Calc!N981</f>
        <v>1588.8399964445969</v>
      </c>
      <c r="H981" t="str">
        <f>IF(Calc!O981=Games!I981, Games!B981, IF(Calc!P981=Games!I981, Games!C981, ""))</f>
        <v>ATL</v>
      </c>
      <c r="I981" s="21">
        <f>MAX(Calc!O981:P981)</f>
        <v>0.7498409900770211</v>
      </c>
      <c r="J981" s="22">
        <f t="shared" si="60"/>
        <v>-299.74574583897203</v>
      </c>
      <c r="K981" s="23">
        <f t="shared" si="61"/>
        <v>0.3336160775863739</v>
      </c>
      <c r="L981" s="25"/>
      <c r="M981" s="25"/>
      <c r="N981" t="str">
        <f t="shared" si="62"/>
        <v/>
      </c>
      <c r="O981" s="24" t="str">
        <f t="shared" si="63"/>
        <v/>
      </c>
    </row>
    <row r="982" spans="1:15" x14ac:dyDescent="0.45">
      <c r="A982" s="20" t="str">
        <f>Calc!A982</f>
        <v>2024-06-09</v>
      </c>
      <c r="B982" t="str">
        <f>Calc!B982</f>
        <v>CIN</v>
      </c>
      <c r="C982" t="str">
        <f>Calc!C982</f>
        <v>CHC</v>
      </c>
      <c r="D982" s="25"/>
      <c r="E982" s="25"/>
      <c r="F982">
        <f>Calc!M982</f>
        <v>1493.1662146218293</v>
      </c>
      <c r="G982">
        <f>Calc!N982</f>
        <v>1510.9500841970262</v>
      </c>
      <c r="H982" t="str">
        <f>IF(Calc!O982=Games!I982, Games!B982, IF(Calc!P982=Games!I982, Games!C982, ""))</f>
        <v>CHC</v>
      </c>
      <c r="I982" s="21">
        <f>MAX(Calc!O982:P982)</f>
        <v>0.53251516206050886</v>
      </c>
      <c r="J982" s="22">
        <f t="shared" si="60"/>
        <v>-113.91068091270051</v>
      </c>
      <c r="K982" s="23">
        <f t="shared" si="61"/>
        <v>0.87788080273735303</v>
      </c>
      <c r="L982" s="25"/>
      <c r="M982" s="25"/>
      <c r="N982" t="str">
        <f t="shared" si="62"/>
        <v/>
      </c>
      <c r="O982" s="24" t="str">
        <f t="shared" si="63"/>
        <v/>
      </c>
    </row>
    <row r="983" spans="1:15" x14ac:dyDescent="0.45">
      <c r="A983" s="20" t="str">
        <f>Calc!A983</f>
        <v>2024-06-09</v>
      </c>
      <c r="B983" t="str">
        <f>Calc!B983</f>
        <v>TBR</v>
      </c>
      <c r="C983" t="str">
        <f>Calc!C983</f>
        <v>BAL</v>
      </c>
      <c r="D983" s="25"/>
      <c r="E983" s="25"/>
      <c r="F983">
        <f>Calc!M983</f>
        <v>1528.0229512954211</v>
      </c>
      <c r="G983">
        <f>Calc!N983</f>
        <v>1539.0873746407135</v>
      </c>
      <c r="H983" t="str">
        <f>IF(Calc!O983=Games!I983, Games!B983, IF(Calc!P983=Games!I983, Games!C983, ""))</f>
        <v>TBR</v>
      </c>
      <c r="I983" s="21">
        <f>MAX(Calc!O983:P983)</f>
        <v>0.54624455766764513</v>
      </c>
      <c r="J983" s="22">
        <f t="shared" si="60"/>
        <v>-120.3830316304055</v>
      </c>
      <c r="K983" s="23">
        <f t="shared" si="61"/>
        <v>0.83068185479009582</v>
      </c>
      <c r="L983" s="25"/>
      <c r="M983" s="25"/>
      <c r="N983" t="str">
        <f t="shared" si="62"/>
        <v/>
      </c>
      <c r="O983" s="24" t="str">
        <f t="shared" si="63"/>
        <v/>
      </c>
    </row>
    <row r="984" spans="1:15" x14ac:dyDescent="0.45">
      <c r="A984" s="20" t="str">
        <f>Calc!A984</f>
        <v>2024-06-09</v>
      </c>
      <c r="B984" t="str">
        <f>Calc!B984</f>
        <v>MIA</v>
      </c>
      <c r="C984" t="str">
        <f>Calc!C984</f>
        <v>CLE</v>
      </c>
      <c r="D984" s="25"/>
      <c r="E984" s="25"/>
      <c r="F984">
        <f>Calc!M984</f>
        <v>1453.0099819148713</v>
      </c>
      <c r="G984">
        <f>Calc!N984</f>
        <v>1521.3210808926906</v>
      </c>
      <c r="H984" t="str">
        <f>IF(Calc!O984=Games!I984, Games!B984, IF(Calc!P984=Games!I984, Games!C984, ""))</f>
        <v>CLE</v>
      </c>
      <c r="I984" s="21">
        <f>MAX(Calc!O984:P984)</f>
        <v>0.57418426771778575</v>
      </c>
      <c r="J984" s="22">
        <f t="shared" si="60"/>
        <v>-134.84336631724977</v>
      </c>
      <c r="K984" s="23">
        <f t="shared" si="61"/>
        <v>0.74160118314405754</v>
      </c>
      <c r="L984" s="25"/>
      <c r="M984" s="25"/>
      <c r="N984" t="str">
        <f t="shared" si="62"/>
        <v/>
      </c>
      <c r="O984" s="24" t="str">
        <f t="shared" si="63"/>
        <v/>
      </c>
    </row>
    <row r="985" spans="1:15" x14ac:dyDescent="0.45">
      <c r="A985" s="20" t="str">
        <f>Calc!A985</f>
        <v>2024-06-09</v>
      </c>
      <c r="B985" t="str">
        <f>Calc!B985</f>
        <v>DET</v>
      </c>
      <c r="C985" t="str">
        <f>Calc!C985</f>
        <v>MIL</v>
      </c>
      <c r="D985" s="25"/>
      <c r="E985" s="25"/>
      <c r="F985">
        <f>Calc!M985</f>
        <v>1481.7589766686021</v>
      </c>
      <c r="G985">
        <f>Calc!N985</f>
        <v>1527.5334034496079</v>
      </c>
      <c r="H985" t="str">
        <f>IF(Calc!O985=Games!I985, Games!B985, IF(Calc!P985=Games!I985, Games!C985, ""))</f>
        <v>MIL</v>
      </c>
      <c r="I985" s="21">
        <f>MAX(Calc!O985:P985)</f>
        <v>0.56166181871646592</v>
      </c>
      <c r="J985" s="22">
        <f t="shared" si="60"/>
        <v>-128.13435897183717</v>
      </c>
      <c r="K985" s="23">
        <f t="shared" si="61"/>
        <v>0.78043079781574531</v>
      </c>
      <c r="L985" s="25"/>
      <c r="M985" s="25"/>
      <c r="N985" t="str">
        <f t="shared" si="62"/>
        <v/>
      </c>
      <c r="O985" s="24" t="str">
        <f t="shared" si="63"/>
        <v/>
      </c>
    </row>
    <row r="986" spans="1:15" x14ac:dyDescent="0.45">
      <c r="A986" s="20" t="str">
        <f>Calc!A986</f>
        <v>2024-06-09</v>
      </c>
      <c r="B986" t="str">
        <f>Calc!B986</f>
        <v>KCR</v>
      </c>
      <c r="C986" t="str">
        <f>Calc!C986</f>
        <v>SEA</v>
      </c>
      <c r="D986" s="25"/>
      <c r="E986" s="25"/>
      <c r="F986">
        <f>Calc!M986</f>
        <v>1459.3647323881944</v>
      </c>
      <c r="G986">
        <f>Calc!N986</f>
        <v>1521.2700100017432</v>
      </c>
      <c r="H986" t="str">
        <f>IF(Calc!O986=Games!I986, Games!B986, IF(Calc!P986=Games!I986, Games!C986, ""))</f>
        <v>KCR</v>
      </c>
      <c r="I986" s="21">
        <f>MAX(Calc!O986:P986)</f>
        <v>0.50688342286511268</v>
      </c>
      <c r="J986" s="22">
        <f t="shared" si="60"/>
        <v>-102.79180347377768</v>
      </c>
      <c r="K986" s="23">
        <f t="shared" si="61"/>
        <v>0.97284021313538027</v>
      </c>
      <c r="L986" s="25"/>
      <c r="M986" s="25"/>
      <c r="N986" t="str">
        <f t="shared" si="62"/>
        <v/>
      </c>
      <c r="O986" s="24" t="str">
        <f t="shared" si="63"/>
        <v/>
      </c>
    </row>
    <row r="987" spans="1:15" x14ac:dyDescent="0.45">
      <c r="A987" s="20" t="str">
        <f>Calc!A987</f>
        <v>2024-06-09</v>
      </c>
      <c r="B987" t="str">
        <f>Calc!B987</f>
        <v>CHW</v>
      </c>
      <c r="C987" t="str">
        <f>Calc!C987</f>
        <v>BOS</v>
      </c>
      <c r="D987" s="25"/>
      <c r="E987" s="25"/>
      <c r="F987">
        <f>Calc!M987</f>
        <v>1426.513159308995</v>
      </c>
      <c r="G987">
        <f>Calc!N987</f>
        <v>1518.233689676287</v>
      </c>
      <c r="H987" t="str">
        <f>IF(Calc!O987=Games!I987, Games!B987, IF(Calc!P987=Games!I987, Games!C987, ""))</f>
        <v>BOS</v>
      </c>
      <c r="I987" s="21">
        <f>MAX(Calc!O987:P987)</f>
        <v>0.65013997343315411</v>
      </c>
      <c r="J987" s="22">
        <f t="shared" si="60"/>
        <v>-185.8285954565705</v>
      </c>
      <c r="K987" s="23">
        <f t="shared" si="61"/>
        <v>0.53813031172250736</v>
      </c>
      <c r="L987" s="25"/>
      <c r="M987" s="25"/>
      <c r="N987" t="str">
        <f t="shared" si="62"/>
        <v/>
      </c>
      <c r="O987" s="24" t="str">
        <f t="shared" si="63"/>
        <v/>
      </c>
    </row>
    <row r="988" spans="1:15" x14ac:dyDescent="0.45">
      <c r="A988" s="20" t="str">
        <f>Calc!A988</f>
        <v>2024-06-09</v>
      </c>
      <c r="B988" t="str">
        <f>Calc!B988</f>
        <v>STL</v>
      </c>
      <c r="C988" t="str">
        <f>Calc!C988</f>
        <v>COL</v>
      </c>
      <c r="D988" s="25"/>
      <c r="E988" s="25"/>
      <c r="F988">
        <f>Calc!M988</f>
        <v>1510.540426333587</v>
      </c>
      <c r="G988">
        <f>Calc!N988</f>
        <v>1405.4006829938121</v>
      </c>
      <c r="H988" t="str">
        <f>IF(Calc!O988=Games!I988, Games!B988, IF(Calc!P988=Games!I988, Games!C988, ""))</f>
        <v>STL</v>
      </c>
      <c r="I988" s="21">
        <f>MAX(Calc!O988:P988)</f>
        <v>0.68343798867900074</v>
      </c>
      <c r="J988" s="22">
        <f t="shared" si="60"/>
        <v>-215.8938736290701</v>
      </c>
      <c r="K988" s="23">
        <f t="shared" si="61"/>
        <v>0.46319054042177793</v>
      </c>
      <c r="L988" s="25"/>
      <c r="M988" s="25"/>
      <c r="N988" t="str">
        <f t="shared" si="62"/>
        <v/>
      </c>
      <c r="O988" s="24" t="str">
        <f t="shared" si="63"/>
        <v/>
      </c>
    </row>
    <row r="989" spans="1:15" x14ac:dyDescent="0.45">
      <c r="A989" s="20" t="str">
        <f>Calc!A989</f>
        <v>2024-06-09</v>
      </c>
      <c r="B989" t="str">
        <f>Calc!B989</f>
        <v>TEX</v>
      </c>
      <c r="C989" t="str">
        <f>Calc!C989</f>
        <v>SFG</v>
      </c>
      <c r="D989" s="25"/>
      <c r="E989" s="25"/>
      <c r="F989">
        <f>Calc!M989</f>
        <v>1535.7428778604465</v>
      </c>
      <c r="G989">
        <f>Calc!N989</f>
        <v>1491.6063482058917</v>
      </c>
      <c r="H989" t="str">
        <f>IF(Calc!O989=Games!I989, Games!B989, IF(Calc!P989=Games!I989, Games!C989, ""))</f>
        <v>TEX</v>
      </c>
      <c r="I989" s="21">
        <f>MAX(Calc!O989:P989)</f>
        <v>0.59482365227408207</v>
      </c>
      <c r="J989" s="22">
        <f t="shared" si="60"/>
        <v>-146.80611432838407</v>
      </c>
      <c r="K989" s="23">
        <f t="shared" si="61"/>
        <v>0.68117053882588607</v>
      </c>
      <c r="L989" s="25"/>
      <c r="M989" s="25"/>
      <c r="N989" t="str">
        <f t="shared" si="62"/>
        <v/>
      </c>
      <c r="O989" s="24" t="str">
        <f t="shared" si="63"/>
        <v/>
      </c>
    </row>
    <row r="990" spans="1:15" x14ac:dyDescent="0.45">
      <c r="A990" s="20" t="str">
        <f>Calc!A990</f>
        <v>2024-06-09</v>
      </c>
      <c r="B990" t="str">
        <f>Calc!B990</f>
        <v>LAA</v>
      </c>
      <c r="C990" t="str">
        <f>Calc!C990</f>
        <v>HOU</v>
      </c>
      <c r="D990" s="25"/>
      <c r="E990" s="25"/>
      <c r="F990">
        <f>Calc!M990</f>
        <v>1469.5882041455925</v>
      </c>
      <c r="G990">
        <f>Calc!N990</f>
        <v>1554.1885466658973</v>
      </c>
      <c r="H990" t="str">
        <f>IF(Calc!O990=Games!I990, Games!B990, IF(Calc!P990=Games!I990, Games!C990, ""))</f>
        <v>HOU</v>
      </c>
      <c r="I990" s="21">
        <f>MAX(Calc!O990:P990)</f>
        <v>0.5851525774408658</v>
      </c>
      <c r="J990" s="22">
        <f t="shared" si="60"/>
        <v>-141.05247992892026</v>
      </c>
      <c r="K990" s="23">
        <f t="shared" si="61"/>
        <v>0.70895598610100585</v>
      </c>
      <c r="L990" s="25"/>
      <c r="M990" s="25"/>
      <c r="N990" t="str">
        <f t="shared" si="62"/>
        <v/>
      </c>
      <c r="O990" s="24" t="str">
        <f t="shared" si="63"/>
        <v/>
      </c>
    </row>
    <row r="991" spans="1:15" x14ac:dyDescent="0.45">
      <c r="A991" s="20" t="str">
        <f>Calc!A991</f>
        <v>2024-06-09</v>
      </c>
      <c r="B991" t="str">
        <f>Calc!B991</f>
        <v>OAK</v>
      </c>
      <c r="C991" t="str">
        <f>Calc!C991</f>
        <v>TOR</v>
      </c>
      <c r="D991" s="25"/>
      <c r="E991" s="25"/>
      <c r="F991">
        <f>Calc!M991</f>
        <v>1410.609331202211</v>
      </c>
      <c r="G991">
        <f>Calc!N991</f>
        <v>1549.5770225833428</v>
      </c>
      <c r="H991" t="str">
        <f>IF(Calc!O991=Games!I991, Games!B991, IF(Calc!P991=Games!I991, Games!C991, ""))</f>
        <v>TOR</v>
      </c>
      <c r="I991" s="21">
        <f>MAX(Calc!O991:P991)</f>
        <v>0.68686083441036982</v>
      </c>
      <c r="J991" s="22">
        <f t="shared" si="60"/>
        <v>-219.34683038355638</v>
      </c>
      <c r="K991" s="23">
        <f t="shared" si="61"/>
        <v>0.45589899715048093</v>
      </c>
      <c r="L991" s="25"/>
      <c r="M991" s="25"/>
      <c r="N991" t="str">
        <f t="shared" si="62"/>
        <v/>
      </c>
      <c r="O991" s="24" t="str">
        <f t="shared" si="63"/>
        <v/>
      </c>
    </row>
    <row r="992" spans="1:15" x14ac:dyDescent="0.45">
      <c r="A992" s="20" t="str">
        <f>Calc!A992</f>
        <v>2024-06-09</v>
      </c>
      <c r="B992" t="str">
        <f>Calc!B992</f>
        <v>SDP</v>
      </c>
      <c r="C992" t="str">
        <f>Calc!C992</f>
        <v>ARI</v>
      </c>
      <c r="D992" s="25"/>
      <c r="E992" s="25"/>
      <c r="F992">
        <f>Calc!M992</f>
        <v>1502.9671207118124</v>
      </c>
      <c r="G992">
        <f>Calc!N992</f>
        <v>1515.1384034374826</v>
      </c>
      <c r="H992" t="str">
        <f>IF(Calc!O992=Games!I992, Games!B992, IF(Calc!P992=Games!I992, Games!C992, ""))</f>
        <v>ARI</v>
      </c>
      <c r="I992" s="21">
        <f>MAX(Calc!O992:P992)</f>
        <v>0.50288883902018988</v>
      </c>
      <c r="J992" s="22">
        <f t="shared" si="60"/>
        <v>-101.16225071852982</v>
      </c>
      <c r="K992" s="23">
        <f t="shared" si="61"/>
        <v>0.98851102352631881</v>
      </c>
      <c r="L992" s="25"/>
      <c r="M992" s="25"/>
      <c r="N992" t="str">
        <f t="shared" si="62"/>
        <v/>
      </c>
      <c r="O992" s="24" t="str">
        <f t="shared" si="63"/>
        <v/>
      </c>
    </row>
    <row r="993" spans="1:15" x14ac:dyDescent="0.45">
      <c r="A993" s="20" t="str">
        <f>Calc!A993</f>
        <v>2024-06-09</v>
      </c>
      <c r="B993" t="str">
        <f>Calc!B993</f>
        <v>NYY</v>
      </c>
      <c r="C993" t="str">
        <f>Calc!C993</f>
        <v>LAD</v>
      </c>
      <c r="D993" s="25"/>
      <c r="E993" s="25"/>
      <c r="F993">
        <f>Calc!M993</f>
        <v>1533.7203518335739</v>
      </c>
      <c r="G993">
        <f>Calc!N993</f>
        <v>1587.2549754385982</v>
      </c>
      <c r="H993" t="str">
        <f>IF(Calc!O993=Games!I993, Games!B993, IF(Calc!P993=Games!I993, Games!C993, ""))</f>
        <v>LAD</v>
      </c>
      <c r="I993" s="21">
        <f>MAX(Calc!O993:P993)</f>
        <v>0.52947720622745187</v>
      </c>
      <c r="J993" s="22">
        <f t="shared" si="60"/>
        <v>-112.52955504710415</v>
      </c>
      <c r="K993" s="23">
        <f t="shared" si="61"/>
        <v>0.88865542886169446</v>
      </c>
      <c r="L993" s="25"/>
      <c r="M993" s="25"/>
      <c r="N993" t="str">
        <f t="shared" si="62"/>
        <v/>
      </c>
      <c r="O993" s="24" t="str">
        <f t="shared" si="63"/>
        <v/>
      </c>
    </row>
    <row r="994" spans="1:15" x14ac:dyDescent="0.45">
      <c r="A994" s="20" t="str">
        <f>Calc!A994</f>
        <v>2024-06-10</v>
      </c>
      <c r="B994" t="str">
        <f>Calc!B994</f>
        <v>TBR</v>
      </c>
      <c r="C994" t="str">
        <f>Calc!C994</f>
        <v>BAL</v>
      </c>
      <c r="D994" s="25"/>
      <c r="E994" s="25"/>
      <c r="F994">
        <f>Calc!M994</f>
        <v>1528.0229512954211</v>
      </c>
      <c r="G994">
        <f>Calc!N994</f>
        <v>1539.0873746407135</v>
      </c>
      <c r="H994" t="str">
        <f>IF(Calc!O994=Games!I994, Games!B994, IF(Calc!P994=Games!I994, Games!C994, ""))</f>
        <v>TBR</v>
      </c>
      <c r="I994" s="21">
        <f>MAX(Calc!O994:P994)</f>
        <v>0.54624455766764513</v>
      </c>
      <c r="J994" s="22">
        <f t="shared" si="60"/>
        <v>-120.3830316304055</v>
      </c>
      <c r="K994" s="23">
        <f t="shared" si="61"/>
        <v>0.83068185479009582</v>
      </c>
      <c r="L994" s="25"/>
      <c r="M994" s="25"/>
      <c r="N994" t="str">
        <f t="shared" si="62"/>
        <v/>
      </c>
      <c r="O994" s="24" t="str">
        <f t="shared" si="63"/>
        <v/>
      </c>
    </row>
    <row r="995" spans="1:15" x14ac:dyDescent="0.45">
      <c r="A995" s="20" t="str">
        <f>Calc!A995</f>
        <v>2024-06-10</v>
      </c>
      <c r="B995" t="str">
        <f>Calc!B995</f>
        <v>MIN</v>
      </c>
      <c r="C995" t="str">
        <f>Calc!C995</f>
        <v>COL</v>
      </c>
      <c r="D995" s="25"/>
      <c r="E995" s="25"/>
      <c r="F995">
        <f>Calc!M995</f>
        <v>1529.2726034226744</v>
      </c>
      <c r="G995">
        <f>Calc!N995</f>
        <v>1405.4006829938121</v>
      </c>
      <c r="H995" t="str">
        <f>IF(Calc!O995=Games!I995, Games!B995, IF(Calc!P995=Games!I995, Games!C995, ""))</f>
        <v>MIN</v>
      </c>
      <c r="I995" s="21">
        <f>MAX(Calc!O995:P995)</f>
        <v>0.7347142222601819</v>
      </c>
      <c r="J995" s="22">
        <f t="shared" si="60"/>
        <v>-276.95198307266998</v>
      </c>
      <c r="K995" s="23">
        <f t="shared" si="61"/>
        <v>0.36107342106938733</v>
      </c>
      <c r="L995" s="25"/>
      <c r="M995" s="25"/>
      <c r="N995" t="str">
        <f t="shared" si="62"/>
        <v/>
      </c>
      <c r="O995" s="24" t="str">
        <f t="shared" si="63"/>
        <v/>
      </c>
    </row>
    <row r="996" spans="1:15" x14ac:dyDescent="0.45">
      <c r="A996" s="20" t="str">
        <f>Calc!A996</f>
        <v>2024-06-10</v>
      </c>
      <c r="B996" t="str">
        <f>Calc!B996</f>
        <v>KCR</v>
      </c>
      <c r="C996" t="str">
        <f>Calc!C996</f>
        <v>NYY</v>
      </c>
      <c r="D996" s="25"/>
      <c r="E996" s="25"/>
      <c r="F996">
        <f>Calc!M996</f>
        <v>1459.3647323881944</v>
      </c>
      <c r="G996">
        <f>Calc!N996</f>
        <v>1562.9327852564061</v>
      </c>
      <c r="H996" t="str">
        <f>IF(Calc!O996=Games!I996, Games!B996, IF(Calc!P996=Games!I996, Games!C996, ""))</f>
        <v>NYY</v>
      </c>
      <c r="I996" s="21">
        <f>MAX(Calc!O996:P996)</f>
        <v>0.54974183362968032</v>
      </c>
      <c r="J996" s="22">
        <f t="shared" si="60"/>
        <v>-122.09480575584702</v>
      </c>
      <c r="K996" s="23">
        <f t="shared" si="61"/>
        <v>0.81903566151675611</v>
      </c>
      <c r="L996" s="25"/>
      <c r="M996" s="25"/>
      <c r="N996" t="str">
        <f t="shared" si="62"/>
        <v/>
      </c>
      <c r="O996" s="24" t="str">
        <f t="shared" si="63"/>
        <v/>
      </c>
    </row>
    <row r="997" spans="1:15" x14ac:dyDescent="0.45">
      <c r="A997" s="20" t="str">
        <f>Calc!A997</f>
        <v>2024-06-10</v>
      </c>
      <c r="B997" t="str">
        <f>Calc!B997</f>
        <v>MIL</v>
      </c>
      <c r="C997" t="str">
        <f>Calc!C997</f>
        <v>TOR</v>
      </c>
      <c r="D997" s="25"/>
      <c r="E997" s="25"/>
      <c r="F997">
        <f>Calc!M997</f>
        <v>1516.6563185214643</v>
      </c>
      <c r="G997">
        <f>Calc!N997</f>
        <v>1549.5770225833428</v>
      </c>
      <c r="H997" t="str">
        <f>IF(Calc!O997=Games!I997, Games!B997, IF(Calc!P997=Games!I997, Games!C997, ""))</f>
        <v>TOR</v>
      </c>
      <c r="I997" s="21">
        <f>MAX(Calc!O997:P997)</f>
        <v>0.51352755774556802</v>
      </c>
      <c r="J997" s="22">
        <f t="shared" si="60"/>
        <v>-105.56148984837786</v>
      </c>
      <c r="K997" s="23">
        <f t="shared" si="61"/>
        <v>0.94731516335771648</v>
      </c>
      <c r="L997" s="25"/>
      <c r="M997" s="25"/>
      <c r="N997" t="str">
        <f t="shared" si="62"/>
        <v/>
      </c>
      <c r="O997" s="24" t="str">
        <f t="shared" si="63"/>
        <v/>
      </c>
    </row>
    <row r="998" spans="1:15" x14ac:dyDescent="0.45">
      <c r="A998" s="20" t="str">
        <f>Calc!A998</f>
        <v>2024-06-10</v>
      </c>
      <c r="B998" t="str">
        <f>Calc!B998</f>
        <v>SDP</v>
      </c>
      <c r="C998" t="str">
        <f>Calc!C998</f>
        <v>OAK</v>
      </c>
      <c r="D998" s="25"/>
      <c r="E998" s="25"/>
      <c r="F998">
        <f>Calc!M998</f>
        <v>1502.9671207118124</v>
      </c>
      <c r="G998">
        <f>Calc!N998</f>
        <v>1422.9458950386379</v>
      </c>
      <c r="H998" t="str">
        <f>IF(Calc!O998=Games!I998, Games!B998, IF(Calc!P998=Games!I998, Games!C998, ""))</f>
        <v>SDP</v>
      </c>
      <c r="I998" s="21">
        <f>MAX(Calc!O998:P998)</f>
        <v>0.62778568503448506</v>
      </c>
      <c r="J998" s="22">
        <f t="shared" si="60"/>
        <v>-168.66242371485589</v>
      </c>
      <c r="K998" s="23">
        <f t="shared" si="61"/>
        <v>0.59290029039937209</v>
      </c>
      <c r="L998" s="25"/>
      <c r="M998" s="25"/>
      <c r="N998" t="str">
        <f t="shared" si="62"/>
        <v/>
      </c>
      <c r="O998" s="24" t="str">
        <f t="shared" si="63"/>
        <v/>
      </c>
    </row>
    <row r="999" spans="1:15" x14ac:dyDescent="0.45">
      <c r="A999" s="20" t="str">
        <f>Calc!A999</f>
        <v>2024-06-10</v>
      </c>
      <c r="B999" t="str">
        <f>Calc!B999</f>
        <v>SEA</v>
      </c>
      <c r="C999" t="str">
        <f>Calc!C999</f>
        <v>CHW</v>
      </c>
      <c r="D999" s="25"/>
      <c r="E999" s="25"/>
      <c r="F999">
        <f>Calc!M999</f>
        <v>1518.2292368487947</v>
      </c>
      <c r="G999">
        <f>Calc!N999</f>
        <v>1425.4820043556863</v>
      </c>
      <c r="H999" t="str">
        <f>IF(Calc!O999=Games!I999, Games!B999, IF(Calc!P999=Games!I999, Games!C999, ""))</f>
        <v>SEA</v>
      </c>
      <c r="I999" s="21">
        <f>MAX(Calc!O999:P999)</f>
        <v>0.64162728491540544</v>
      </c>
      <c r="J999" s="22">
        <f t="shared" si="60"/>
        <v>-179.03910032993113</v>
      </c>
      <c r="K999" s="23">
        <f t="shared" si="61"/>
        <v>0.55853721235038145</v>
      </c>
      <c r="L999" s="25"/>
      <c r="M999" s="25"/>
      <c r="N999" t="str">
        <f t="shared" si="62"/>
        <v/>
      </c>
      <c r="O999" s="24" t="str">
        <f t="shared" si="63"/>
        <v/>
      </c>
    </row>
    <row r="1000" spans="1:15" x14ac:dyDescent="0.45">
      <c r="A1000" s="20" t="str">
        <f>Calc!A1000</f>
        <v>2024-06-10</v>
      </c>
      <c r="B1000" t="str">
        <f>Calc!B1000</f>
        <v>SFG</v>
      </c>
      <c r="C1000" t="str">
        <f>Calc!C1000</f>
        <v>HOU</v>
      </c>
      <c r="D1000" s="25"/>
      <c r="E1000" s="25"/>
      <c r="F1000">
        <f>Calc!M1000</f>
        <v>1506.8907435815931</v>
      </c>
      <c r="G1000">
        <f>Calc!N1000</f>
        <v>1554.1885466658973</v>
      </c>
      <c r="H1000" t="str">
        <f>IF(Calc!O1000=Games!I1000, Games!B1000, IF(Calc!P1000=Games!I1000, Games!C1000, ""))</f>
        <v>HOU</v>
      </c>
      <c r="I1000" s="21">
        <f>MAX(Calc!O1000:P1000)</f>
        <v>0.51139962071739209</v>
      </c>
      <c r="J1000" s="22">
        <f t="shared" si="60"/>
        <v>-104.66623490310411</v>
      </c>
      <c r="K1000" s="23">
        <f t="shared" si="61"/>
        <v>0.95541795396171525</v>
      </c>
      <c r="L1000" s="25"/>
      <c r="M1000" s="25"/>
      <c r="N1000" t="str">
        <f t="shared" si="62"/>
        <v/>
      </c>
      <c r="O1000" s="24" t="str">
        <f t="shared" si="63"/>
        <v/>
      </c>
    </row>
    <row r="1001" spans="1:15" x14ac:dyDescent="0.45">
      <c r="A1001" s="20" t="str">
        <f>Calc!A1001</f>
        <v>2024-06-11</v>
      </c>
      <c r="B1001" t="str">
        <f>Calc!B1001</f>
        <v>BAL</v>
      </c>
      <c r="C1001" t="str">
        <f>Calc!C1001</f>
        <v>ATL</v>
      </c>
      <c r="D1001" s="25"/>
      <c r="E1001" s="25"/>
      <c r="F1001">
        <f>Calc!M1001</f>
        <v>1527.1786991040578</v>
      </c>
      <c r="G1001">
        <f>Calc!N1001</f>
        <v>1588.8399964445969</v>
      </c>
      <c r="H1001" t="str">
        <f>IF(Calc!O1001=Games!I1001, Games!B1001, IF(Calc!P1001=Games!I1001, Games!C1001, ""))</f>
        <v>ATL</v>
      </c>
      <c r="I1001" s="21">
        <f>MAX(Calc!O1001:P1001)</f>
        <v>0.57694809155287596</v>
      </c>
      <c r="J1001" s="22">
        <f t="shared" si="60"/>
        <v>-136.37761230546178</v>
      </c>
      <c r="K1001" s="23">
        <f t="shared" si="61"/>
        <v>0.73325818152628786</v>
      </c>
      <c r="L1001" s="25"/>
      <c r="M1001" s="25"/>
      <c r="N1001" t="str">
        <f t="shared" si="62"/>
        <v/>
      </c>
      <c r="O1001" s="24" t="str">
        <f t="shared" si="63"/>
        <v/>
      </c>
    </row>
    <row r="1002" spans="1:15" x14ac:dyDescent="0.45">
      <c r="A1002" s="20" t="str">
        <f>Calc!A1002</f>
        <v>2024-06-11</v>
      </c>
      <c r="B1002" t="str">
        <f>Calc!B1002</f>
        <v>DET</v>
      </c>
      <c r="C1002" t="str">
        <f>Calc!C1002</f>
        <v>WAS</v>
      </c>
      <c r="D1002" s="25"/>
      <c r="E1002" s="25"/>
      <c r="F1002">
        <f>Calc!M1002</f>
        <v>1481.7589766686021</v>
      </c>
      <c r="G1002">
        <f>Calc!N1002</f>
        <v>1420.7057667976087</v>
      </c>
      <c r="H1002" t="str">
        <f>IF(Calc!O1002=Games!I1002, Games!B1002, IF(Calc!P1002=Games!I1002, Games!C1002, ""))</f>
        <v>DET</v>
      </c>
      <c r="I1002" s="21">
        <f>MAX(Calc!O1002:P1002)</f>
        <v>0.5908036395920212</v>
      </c>
      <c r="J1002" s="22">
        <f t="shared" si="60"/>
        <v>-144.38145026582725</v>
      </c>
      <c r="K1002" s="23">
        <f t="shared" si="61"/>
        <v>0.69260974880003945</v>
      </c>
      <c r="L1002" s="25"/>
      <c r="M1002" s="25"/>
      <c r="N1002" t="str">
        <f t="shared" si="62"/>
        <v/>
      </c>
      <c r="O1002" s="24" t="str">
        <f t="shared" si="63"/>
        <v/>
      </c>
    </row>
    <row r="1003" spans="1:15" x14ac:dyDescent="0.45">
      <c r="A1003" s="20" t="str">
        <f>Calc!A1003</f>
        <v>2024-06-11</v>
      </c>
      <c r="B1003" t="str">
        <f>Calc!B1003</f>
        <v>TBR</v>
      </c>
      <c r="C1003" t="str">
        <f>Calc!C1003</f>
        <v>CHC</v>
      </c>
      <c r="D1003" s="25"/>
      <c r="E1003" s="25"/>
      <c r="F1003">
        <f>Calc!M1003</f>
        <v>1528.0229512954211</v>
      </c>
      <c r="G1003">
        <f>Calc!N1003</f>
        <v>1510.9500841970262</v>
      </c>
      <c r="H1003" t="str">
        <f>IF(Calc!O1003=Games!I1003, Games!B1003, IF(Calc!P1003=Games!I1003, Games!C1003, ""))</f>
        <v>TBR</v>
      </c>
      <c r="I1003" s="21">
        <f>MAX(Calc!O1003:P1003)</f>
        <v>0.58671223573350129</v>
      </c>
      <c r="J1003" s="22">
        <f t="shared" si="60"/>
        <v>-141.9621596528016</v>
      </c>
      <c r="K1003" s="23">
        <f t="shared" si="61"/>
        <v>0.70441306503487322</v>
      </c>
      <c r="L1003" s="25"/>
      <c r="M1003" s="25"/>
      <c r="N1003" t="str">
        <f t="shared" si="62"/>
        <v/>
      </c>
      <c r="O1003" s="24" t="str">
        <f t="shared" si="63"/>
        <v/>
      </c>
    </row>
    <row r="1004" spans="1:15" x14ac:dyDescent="0.45">
      <c r="A1004" s="20" t="str">
        <f>Calc!A1004</f>
        <v>2024-06-11</v>
      </c>
      <c r="B1004" t="str">
        <f>Calc!B1004</f>
        <v>CIN</v>
      </c>
      <c r="C1004" t="str">
        <f>Calc!C1004</f>
        <v>CLE</v>
      </c>
      <c r="D1004" s="25"/>
      <c r="E1004" s="25"/>
      <c r="F1004">
        <f>Calc!M1004</f>
        <v>1493.1662146218293</v>
      </c>
      <c r="G1004">
        <f>Calc!N1004</f>
        <v>1521.3210808926906</v>
      </c>
      <c r="H1004" t="str">
        <f>IF(Calc!O1004=Games!I1004, Games!B1004, IF(Calc!P1004=Games!I1004, Games!C1004, ""))</f>
        <v>CLE</v>
      </c>
      <c r="I1004" s="21">
        <f>MAX(Calc!O1004:P1004)</f>
        <v>0.54737409403562021</v>
      </c>
      <c r="J1004" s="22">
        <f t="shared" si="60"/>
        <v>-120.93300158535264</v>
      </c>
      <c r="K1004" s="23">
        <f t="shared" si="61"/>
        <v>0.82690414269938994</v>
      </c>
      <c r="L1004" s="25"/>
      <c r="M1004" s="25"/>
      <c r="N1004" t="str">
        <f t="shared" si="62"/>
        <v/>
      </c>
      <c r="O1004" s="24" t="str">
        <f t="shared" si="63"/>
        <v/>
      </c>
    </row>
    <row r="1005" spans="1:15" x14ac:dyDescent="0.45">
      <c r="A1005" s="20" t="str">
        <f>Calc!A1005</f>
        <v>2024-06-11</v>
      </c>
      <c r="B1005" t="str">
        <f>Calc!B1005</f>
        <v>BOS</v>
      </c>
      <c r="C1005" t="str">
        <f>Calc!C1005</f>
        <v>PHI</v>
      </c>
      <c r="D1005" s="25"/>
      <c r="E1005" s="25"/>
      <c r="F1005">
        <f>Calc!M1005</f>
        <v>1500.26839934439</v>
      </c>
      <c r="G1005">
        <f>Calc!N1005</f>
        <v>1539.4111659163295</v>
      </c>
      <c r="H1005" t="str">
        <f>IF(Calc!O1005=Games!I1005, Games!B1005, IF(Calc!P1005=Games!I1005, Games!C1005, ""))</f>
        <v>PHI</v>
      </c>
      <c r="I1005" s="21">
        <f>MAX(Calc!O1005:P1005)</f>
        <v>0.53045281652461884</v>
      </c>
      <c r="J1005" s="22">
        <f t="shared" si="60"/>
        <v>-112.97114223930404</v>
      </c>
      <c r="K1005" s="23">
        <f t="shared" si="61"/>
        <v>0.88518180853808148</v>
      </c>
      <c r="L1005" s="25"/>
      <c r="M1005" s="25"/>
      <c r="N1005" t="str">
        <f t="shared" si="62"/>
        <v/>
      </c>
      <c r="O1005" s="24" t="str">
        <f t="shared" si="63"/>
        <v/>
      </c>
    </row>
    <row r="1006" spans="1:15" x14ac:dyDescent="0.45">
      <c r="A1006" s="20" t="str">
        <f>Calc!A1006</f>
        <v>2024-06-11</v>
      </c>
      <c r="B1006" t="str">
        <f>Calc!B1006</f>
        <v>NYM</v>
      </c>
      <c r="C1006" t="str">
        <f>Calc!C1006</f>
        <v>MIA</v>
      </c>
      <c r="D1006" s="25"/>
      <c r="E1006" s="25"/>
      <c r="F1006">
        <f>Calc!M1006</f>
        <v>1483.2891783762693</v>
      </c>
      <c r="G1006">
        <f>Calc!N1006</f>
        <v>1484.370768699393</v>
      </c>
      <c r="H1006" t="str">
        <f>IF(Calc!O1006=Games!I1006, Games!B1006, IF(Calc!P1006=Games!I1006, Games!C1006, ""))</f>
        <v>NYM</v>
      </c>
      <c r="I1006" s="21">
        <f>MAX(Calc!O1006:P1006)</f>
        <v>0.54957983506784402</v>
      </c>
      <c r="J1006" s="22">
        <f t="shared" si="60"/>
        <v>-122.01492691843045</v>
      </c>
      <c r="K1006" s="23">
        <f t="shared" si="61"/>
        <v>0.81957185506370134</v>
      </c>
      <c r="L1006" s="25"/>
      <c r="M1006" s="25"/>
      <c r="N1006" t="str">
        <f t="shared" si="62"/>
        <v/>
      </c>
      <c r="O1006" s="24" t="str">
        <f t="shared" si="63"/>
        <v/>
      </c>
    </row>
    <row r="1007" spans="1:15" x14ac:dyDescent="0.45">
      <c r="A1007" s="20" t="str">
        <f>Calc!A1007</f>
        <v>2024-06-11</v>
      </c>
      <c r="B1007" t="str">
        <f>Calc!B1007</f>
        <v>MIN</v>
      </c>
      <c r="C1007" t="str">
        <f>Calc!C1007</f>
        <v>COL</v>
      </c>
      <c r="D1007" s="25"/>
      <c r="E1007" s="25"/>
      <c r="F1007">
        <f>Calc!M1007</f>
        <v>1529.2726034226744</v>
      </c>
      <c r="G1007">
        <f>Calc!N1007</f>
        <v>1405.4006829938121</v>
      </c>
      <c r="H1007" t="str">
        <f>IF(Calc!O1007=Games!I1007, Games!B1007, IF(Calc!P1007=Games!I1007, Games!C1007, ""))</f>
        <v>MIN</v>
      </c>
      <c r="I1007" s="21">
        <f>MAX(Calc!O1007:P1007)</f>
        <v>0.7347142222601819</v>
      </c>
      <c r="J1007" s="22">
        <f t="shared" si="60"/>
        <v>-276.95198307266998</v>
      </c>
      <c r="K1007" s="23">
        <f t="shared" si="61"/>
        <v>0.36107342106938733</v>
      </c>
      <c r="L1007" s="25"/>
      <c r="M1007" s="25"/>
      <c r="N1007" t="str">
        <f t="shared" si="62"/>
        <v/>
      </c>
      <c r="O1007" s="24" t="str">
        <f t="shared" si="63"/>
        <v/>
      </c>
    </row>
    <row r="1008" spans="1:15" x14ac:dyDescent="0.45">
      <c r="A1008" s="20" t="str">
        <f>Calc!A1008</f>
        <v>2024-06-11</v>
      </c>
      <c r="B1008" t="str">
        <f>Calc!B1008</f>
        <v>STL</v>
      </c>
      <c r="C1008" t="str">
        <f>Calc!C1008</f>
        <v>PIT</v>
      </c>
      <c r="D1008" s="25"/>
      <c r="E1008" s="25"/>
      <c r="F1008">
        <f>Calc!M1008</f>
        <v>1510.540426333587</v>
      </c>
      <c r="G1008">
        <f>Calc!N1008</f>
        <v>1490.342604018655</v>
      </c>
      <c r="H1008" t="str">
        <f>IF(Calc!O1008=Games!I1008, Games!B1008, IF(Calc!P1008=Games!I1008, Games!C1008, ""))</f>
        <v>STL</v>
      </c>
      <c r="I1008" s="21">
        <f>MAX(Calc!O1008:P1008)</f>
        <v>0.56561966833100519</v>
      </c>
      <c r="J1008" s="22">
        <f t="shared" si="60"/>
        <v>-130.21300162411981</v>
      </c>
      <c r="K1008" s="23">
        <f t="shared" si="61"/>
        <v>0.76797246628770321</v>
      </c>
      <c r="L1008" s="25"/>
      <c r="M1008" s="25"/>
      <c r="N1008" t="str">
        <f t="shared" si="62"/>
        <v/>
      </c>
      <c r="O1008" s="24" t="str">
        <f t="shared" si="63"/>
        <v/>
      </c>
    </row>
    <row r="1009" spans="1:15" x14ac:dyDescent="0.45">
      <c r="A1009" s="20" t="str">
        <f>Calc!A1009</f>
        <v>2024-06-11</v>
      </c>
      <c r="B1009" t="str">
        <f>Calc!B1009</f>
        <v>KCR</v>
      </c>
      <c r="C1009" t="str">
        <f>Calc!C1009</f>
        <v>NYY</v>
      </c>
      <c r="D1009" s="25"/>
      <c r="E1009" s="25"/>
      <c r="F1009">
        <f>Calc!M1009</f>
        <v>1459.3647323881944</v>
      </c>
      <c r="G1009">
        <f>Calc!N1009</f>
        <v>1562.9327852564061</v>
      </c>
      <c r="H1009" t="str">
        <f>IF(Calc!O1009=Games!I1009, Games!B1009, IF(Calc!P1009=Games!I1009, Games!C1009, ""))</f>
        <v>NYY</v>
      </c>
      <c r="I1009" s="21">
        <f>MAX(Calc!O1009:P1009)</f>
        <v>0.54974183362968032</v>
      </c>
      <c r="J1009" s="22">
        <f t="shared" si="60"/>
        <v>-122.09480575584702</v>
      </c>
      <c r="K1009" s="23">
        <f t="shared" si="61"/>
        <v>0.81903566151675611</v>
      </c>
      <c r="L1009" s="25"/>
      <c r="M1009" s="25"/>
      <c r="N1009" t="str">
        <f t="shared" si="62"/>
        <v/>
      </c>
      <c r="O1009" s="24" t="str">
        <f t="shared" si="63"/>
        <v/>
      </c>
    </row>
    <row r="1010" spans="1:15" x14ac:dyDescent="0.45">
      <c r="A1010" s="20" t="str">
        <f>Calc!A1010</f>
        <v>2024-06-11</v>
      </c>
      <c r="B1010" t="str">
        <f>Calc!B1010</f>
        <v>MIL</v>
      </c>
      <c r="C1010" t="str">
        <f>Calc!C1010</f>
        <v>TOR</v>
      </c>
      <c r="D1010" s="25"/>
      <c r="E1010" s="25"/>
      <c r="F1010">
        <f>Calc!M1010</f>
        <v>1516.6563185214643</v>
      </c>
      <c r="G1010">
        <f>Calc!N1010</f>
        <v>1549.5770225833428</v>
      </c>
      <c r="H1010" t="str">
        <f>IF(Calc!O1010=Games!I1010, Games!B1010, IF(Calc!P1010=Games!I1010, Games!C1010, ""))</f>
        <v>TOR</v>
      </c>
      <c r="I1010" s="21">
        <f>MAX(Calc!O1010:P1010)</f>
        <v>0.51352755774556802</v>
      </c>
      <c r="J1010" s="22">
        <f t="shared" si="60"/>
        <v>-105.56148984837786</v>
      </c>
      <c r="K1010" s="23">
        <f t="shared" si="61"/>
        <v>0.94731516335771648</v>
      </c>
      <c r="L1010" s="25"/>
      <c r="M1010" s="25"/>
      <c r="N1010" t="str">
        <f t="shared" si="62"/>
        <v/>
      </c>
      <c r="O1010" s="24" t="str">
        <f t="shared" si="63"/>
        <v/>
      </c>
    </row>
    <row r="1011" spans="1:15" x14ac:dyDescent="0.45">
      <c r="A1011" s="20" t="str">
        <f>Calc!A1011</f>
        <v>2024-06-11</v>
      </c>
      <c r="B1011" t="str">
        <f>Calc!B1011</f>
        <v>ARI</v>
      </c>
      <c r="C1011" t="str">
        <f>Calc!C1011</f>
        <v>LAA</v>
      </c>
      <c r="D1011" s="25"/>
      <c r="E1011" s="25"/>
      <c r="F1011">
        <f>Calc!M1011</f>
        <v>1516.9891876380354</v>
      </c>
      <c r="G1011">
        <f>Calc!N1011</f>
        <v>1486.8682858001625</v>
      </c>
      <c r="H1011" t="str">
        <f>IF(Calc!O1011=Games!I1011, Games!B1011, IF(Calc!P1011=Games!I1011, Games!C1011, ""))</f>
        <v>ARI</v>
      </c>
      <c r="I1011" s="21">
        <f>MAX(Calc!O1011:P1011)</f>
        <v>0.56855564344058429</v>
      </c>
      <c r="J1011" s="22">
        <f t="shared" si="60"/>
        <v>-131.77959910626078</v>
      </c>
      <c r="K1011" s="23">
        <f t="shared" si="61"/>
        <v>0.75884280023772699</v>
      </c>
      <c r="L1011" s="25"/>
      <c r="M1011" s="25"/>
      <c r="N1011" t="str">
        <f t="shared" si="62"/>
        <v/>
      </c>
      <c r="O1011" s="24" t="str">
        <f t="shared" si="63"/>
        <v/>
      </c>
    </row>
    <row r="1012" spans="1:15" x14ac:dyDescent="0.45">
      <c r="A1012" s="20" t="str">
        <f>Calc!A1012</f>
        <v>2024-06-11</v>
      </c>
      <c r="B1012" t="str">
        <f>Calc!B1012</f>
        <v>SDP</v>
      </c>
      <c r="C1012" t="str">
        <f>Calc!C1012</f>
        <v>OAK</v>
      </c>
      <c r="D1012" s="25"/>
      <c r="E1012" s="25"/>
      <c r="F1012">
        <f>Calc!M1012</f>
        <v>1502.9671207118124</v>
      </c>
      <c r="G1012">
        <f>Calc!N1012</f>
        <v>1422.9458950386379</v>
      </c>
      <c r="H1012" t="str">
        <f>IF(Calc!O1012=Games!I1012, Games!B1012, IF(Calc!P1012=Games!I1012, Games!C1012, ""))</f>
        <v>SDP</v>
      </c>
      <c r="I1012" s="21">
        <f>MAX(Calc!O1012:P1012)</f>
        <v>0.62778568503448506</v>
      </c>
      <c r="J1012" s="22">
        <f t="shared" si="60"/>
        <v>-168.66242371485589</v>
      </c>
      <c r="K1012" s="23">
        <f t="shared" si="61"/>
        <v>0.59290029039937209</v>
      </c>
      <c r="L1012" s="25"/>
      <c r="M1012" s="25"/>
      <c r="N1012" t="str">
        <f t="shared" si="62"/>
        <v/>
      </c>
      <c r="O1012" s="24" t="str">
        <f t="shared" si="63"/>
        <v/>
      </c>
    </row>
    <row r="1013" spans="1:15" x14ac:dyDescent="0.45">
      <c r="A1013" s="20" t="str">
        <f>Calc!A1013</f>
        <v>2024-06-11</v>
      </c>
      <c r="B1013" t="str">
        <f>Calc!B1013</f>
        <v>SEA</v>
      </c>
      <c r="C1013" t="str">
        <f>Calc!C1013</f>
        <v>CHW</v>
      </c>
      <c r="D1013" s="25"/>
      <c r="E1013" s="25"/>
      <c r="F1013">
        <f>Calc!M1013</f>
        <v>1518.2292368487947</v>
      </c>
      <c r="G1013">
        <f>Calc!N1013</f>
        <v>1425.4820043556863</v>
      </c>
      <c r="H1013" t="str">
        <f>IF(Calc!O1013=Games!I1013, Games!B1013, IF(Calc!P1013=Games!I1013, Games!C1013, ""))</f>
        <v>SEA</v>
      </c>
      <c r="I1013" s="21">
        <f>MAX(Calc!O1013:P1013)</f>
        <v>0.64162728491540544</v>
      </c>
      <c r="J1013" s="22">
        <f t="shared" si="60"/>
        <v>-179.03910032993113</v>
      </c>
      <c r="K1013" s="23">
        <f t="shared" si="61"/>
        <v>0.55853721235038145</v>
      </c>
      <c r="L1013" s="25"/>
      <c r="M1013" s="25"/>
      <c r="N1013" t="str">
        <f t="shared" si="62"/>
        <v/>
      </c>
      <c r="O1013" s="24" t="str">
        <f t="shared" si="63"/>
        <v/>
      </c>
    </row>
    <row r="1014" spans="1:15" x14ac:dyDescent="0.45">
      <c r="A1014" s="20" t="str">
        <f>Calc!A1014</f>
        <v>2024-06-11</v>
      </c>
      <c r="B1014" t="str">
        <f>Calc!B1014</f>
        <v>SFG</v>
      </c>
      <c r="C1014" t="str">
        <f>Calc!C1014</f>
        <v>HOU</v>
      </c>
      <c r="D1014" s="25"/>
      <c r="E1014" s="25"/>
      <c r="F1014">
        <f>Calc!M1014</f>
        <v>1506.8907435815931</v>
      </c>
      <c r="G1014">
        <f>Calc!N1014</f>
        <v>1554.1885466658973</v>
      </c>
      <c r="H1014" t="str">
        <f>IF(Calc!O1014=Games!I1014, Games!B1014, IF(Calc!P1014=Games!I1014, Games!C1014, ""))</f>
        <v>HOU</v>
      </c>
      <c r="I1014" s="21">
        <f>MAX(Calc!O1014:P1014)</f>
        <v>0.51139962071739209</v>
      </c>
      <c r="J1014" s="22">
        <f t="shared" si="60"/>
        <v>-104.66623490310411</v>
      </c>
      <c r="K1014" s="23">
        <f t="shared" si="61"/>
        <v>0.95541795396171525</v>
      </c>
      <c r="L1014" s="25"/>
      <c r="M1014" s="25"/>
      <c r="N1014" t="str">
        <f t="shared" si="62"/>
        <v/>
      </c>
      <c r="O1014" s="24" t="str">
        <f t="shared" si="63"/>
        <v/>
      </c>
    </row>
    <row r="1015" spans="1:15" x14ac:dyDescent="0.45">
      <c r="A1015" s="20" t="str">
        <f>Calc!A1015</f>
        <v>2024-06-11</v>
      </c>
      <c r="B1015" t="str">
        <f>Calc!B1015</f>
        <v>LAD</v>
      </c>
      <c r="C1015" t="str">
        <f>Calc!C1015</f>
        <v>TEX</v>
      </c>
      <c r="D1015" s="25"/>
      <c r="E1015" s="25"/>
      <c r="F1015">
        <f>Calc!M1015</f>
        <v>1596.6514930600529</v>
      </c>
      <c r="G1015">
        <f>Calc!N1015</f>
        <v>1534.4506247578865</v>
      </c>
      <c r="H1015" t="str">
        <f>IF(Calc!O1015=Games!I1015, Games!B1015, IF(Calc!P1015=Games!I1015, Games!C1015, ""))</f>
        <v>LAD</v>
      </c>
      <c r="I1015" s="21">
        <f>MAX(Calc!O1015:P1015)</f>
        <v>0.60989701676055841</v>
      </c>
      <c r="J1015" s="22">
        <f t="shared" si="60"/>
        <v>-156.34256669762746</v>
      </c>
      <c r="K1015" s="23">
        <f t="shared" si="61"/>
        <v>0.63962107129406309</v>
      </c>
      <c r="L1015" s="25"/>
      <c r="M1015" s="25"/>
      <c r="N1015" t="str">
        <f t="shared" si="62"/>
        <v/>
      </c>
      <c r="O1015" s="24" t="str">
        <f t="shared" si="63"/>
        <v/>
      </c>
    </row>
    <row r="1016" spans="1:15" x14ac:dyDescent="0.45">
      <c r="A1016" s="20" t="str">
        <f>Calc!A1016</f>
        <v>2024-06-12</v>
      </c>
      <c r="B1016" t="str">
        <f>Calc!B1016</f>
        <v>MIN</v>
      </c>
      <c r="C1016" t="str">
        <f>Calc!C1016</f>
        <v>COL</v>
      </c>
      <c r="D1016" s="25"/>
      <c r="E1016" s="25"/>
      <c r="F1016">
        <f>Calc!M1016</f>
        <v>1529.2726034226744</v>
      </c>
      <c r="G1016">
        <f>Calc!N1016</f>
        <v>1405.4006829938121</v>
      </c>
      <c r="H1016" t="str">
        <f>IF(Calc!O1016=Games!I1016, Games!B1016, IF(Calc!P1016=Games!I1016, Games!C1016, ""))</f>
        <v>MIN</v>
      </c>
      <c r="I1016" s="21">
        <f>MAX(Calc!O1016:P1016)</f>
        <v>0.7347142222601819</v>
      </c>
      <c r="J1016" s="22">
        <f t="shared" si="60"/>
        <v>-276.95198307266998</v>
      </c>
      <c r="K1016" s="23">
        <f t="shared" si="61"/>
        <v>0.36107342106938733</v>
      </c>
      <c r="L1016" s="25"/>
      <c r="M1016" s="25"/>
      <c r="N1016" t="str">
        <f t="shared" si="62"/>
        <v/>
      </c>
      <c r="O1016" s="24" t="str">
        <f t="shared" si="63"/>
        <v/>
      </c>
    </row>
    <row r="1017" spans="1:15" x14ac:dyDescent="0.45">
      <c r="A1017" s="20" t="str">
        <f>Calc!A1017</f>
        <v>2024-06-12</v>
      </c>
      <c r="B1017" t="str">
        <f>Calc!B1017</f>
        <v>MIL</v>
      </c>
      <c r="C1017" t="str">
        <f>Calc!C1017</f>
        <v>TOR</v>
      </c>
      <c r="D1017" s="25"/>
      <c r="E1017" s="25"/>
      <c r="F1017">
        <f>Calc!M1017</f>
        <v>1516.6563185214643</v>
      </c>
      <c r="G1017">
        <f>Calc!N1017</f>
        <v>1549.5770225833428</v>
      </c>
      <c r="H1017" t="str">
        <f>IF(Calc!O1017=Games!I1017, Games!B1017, IF(Calc!P1017=Games!I1017, Games!C1017, ""))</f>
        <v>TOR</v>
      </c>
      <c r="I1017" s="21">
        <f>MAX(Calc!O1017:P1017)</f>
        <v>0.51352755774556802</v>
      </c>
      <c r="J1017" s="22">
        <f t="shared" si="60"/>
        <v>-105.56148984837786</v>
      </c>
      <c r="K1017" s="23">
        <f t="shared" si="61"/>
        <v>0.94731516335771648</v>
      </c>
      <c r="L1017" s="25"/>
      <c r="M1017" s="25"/>
      <c r="N1017" t="str">
        <f t="shared" si="62"/>
        <v/>
      </c>
      <c r="O1017" s="24" t="str">
        <f t="shared" si="63"/>
        <v/>
      </c>
    </row>
    <row r="1018" spans="1:15" x14ac:dyDescent="0.45">
      <c r="A1018" s="20" t="str">
        <f>Calc!A1018</f>
        <v>2024-06-12</v>
      </c>
      <c r="B1018" t="str">
        <f>Calc!B1018</f>
        <v>SFG</v>
      </c>
      <c r="C1018" t="str">
        <f>Calc!C1018</f>
        <v>HOU</v>
      </c>
      <c r="D1018" s="25"/>
      <c r="E1018" s="25"/>
      <c r="F1018">
        <f>Calc!M1018</f>
        <v>1506.8907435815931</v>
      </c>
      <c r="G1018">
        <f>Calc!N1018</f>
        <v>1554.1885466658973</v>
      </c>
      <c r="H1018" t="str">
        <f>IF(Calc!O1018=Games!I1018, Games!B1018, IF(Calc!P1018=Games!I1018, Games!C1018, ""))</f>
        <v>HOU</v>
      </c>
      <c r="I1018" s="21">
        <f>MAX(Calc!O1018:P1018)</f>
        <v>0.51139962071739209</v>
      </c>
      <c r="J1018" s="22">
        <f t="shared" si="60"/>
        <v>-104.66623490310411</v>
      </c>
      <c r="K1018" s="23">
        <f t="shared" si="61"/>
        <v>0.95541795396171525</v>
      </c>
      <c r="L1018" s="25"/>
      <c r="M1018" s="25"/>
      <c r="N1018" t="str">
        <f t="shared" si="62"/>
        <v/>
      </c>
      <c r="O1018" s="24" t="str">
        <f t="shared" si="63"/>
        <v/>
      </c>
    </row>
    <row r="1019" spans="1:15" x14ac:dyDescent="0.45">
      <c r="A1019" s="20" t="str">
        <f>Calc!A1019</f>
        <v>2024-06-12</v>
      </c>
      <c r="B1019" t="str">
        <f>Calc!B1019</f>
        <v>SDP</v>
      </c>
      <c r="C1019" t="str">
        <f>Calc!C1019</f>
        <v>OAK</v>
      </c>
      <c r="D1019" s="25"/>
      <c r="E1019" s="25"/>
      <c r="F1019">
        <f>Calc!M1019</f>
        <v>1502.9671207118124</v>
      </c>
      <c r="G1019">
        <f>Calc!N1019</f>
        <v>1422.9458950386379</v>
      </c>
      <c r="H1019" t="str">
        <f>IF(Calc!O1019=Games!I1019, Games!B1019, IF(Calc!P1019=Games!I1019, Games!C1019, ""))</f>
        <v>SDP</v>
      </c>
      <c r="I1019" s="21">
        <f>MAX(Calc!O1019:P1019)</f>
        <v>0.62778568503448506</v>
      </c>
      <c r="J1019" s="22">
        <f t="shared" si="60"/>
        <v>-168.66242371485589</v>
      </c>
      <c r="K1019" s="23">
        <f t="shared" si="61"/>
        <v>0.59290029039937209</v>
      </c>
      <c r="L1019" s="25"/>
      <c r="M1019" s="25"/>
      <c r="N1019" t="str">
        <f t="shared" si="62"/>
        <v/>
      </c>
      <c r="O1019" s="24" t="str">
        <f t="shared" si="63"/>
        <v/>
      </c>
    </row>
    <row r="1020" spans="1:15" x14ac:dyDescent="0.45">
      <c r="A1020" s="20" t="str">
        <f>Calc!A1020</f>
        <v>2024-06-12</v>
      </c>
      <c r="B1020" t="str">
        <f>Calc!B1020</f>
        <v>BAL</v>
      </c>
      <c r="C1020" t="str">
        <f>Calc!C1020</f>
        <v>ATL</v>
      </c>
      <c r="D1020" s="25"/>
      <c r="E1020" s="25"/>
      <c r="F1020">
        <f>Calc!M1020</f>
        <v>1527.1786991040578</v>
      </c>
      <c r="G1020">
        <f>Calc!N1020</f>
        <v>1588.8399964445969</v>
      </c>
      <c r="H1020" t="str">
        <f>IF(Calc!O1020=Games!I1020, Games!B1020, IF(Calc!P1020=Games!I1020, Games!C1020, ""))</f>
        <v>ATL</v>
      </c>
      <c r="I1020" s="21">
        <f>MAX(Calc!O1020:P1020)</f>
        <v>0.57694809155287596</v>
      </c>
      <c r="J1020" s="22">
        <f t="shared" si="60"/>
        <v>-136.37761230546178</v>
      </c>
      <c r="K1020" s="23">
        <f t="shared" si="61"/>
        <v>0.73325818152628786</v>
      </c>
      <c r="L1020" s="25"/>
      <c r="M1020" s="25"/>
      <c r="N1020" t="str">
        <f t="shared" si="62"/>
        <v/>
      </c>
      <c r="O1020" s="24" t="str">
        <f t="shared" si="63"/>
        <v/>
      </c>
    </row>
    <row r="1021" spans="1:15" x14ac:dyDescent="0.45">
      <c r="A1021" s="20" t="str">
        <f>Calc!A1021</f>
        <v>2024-06-12</v>
      </c>
      <c r="B1021" t="str">
        <f>Calc!B1021</f>
        <v>DET</v>
      </c>
      <c r="C1021" t="str">
        <f>Calc!C1021</f>
        <v>WAS</v>
      </c>
      <c r="D1021" s="25"/>
      <c r="E1021" s="25"/>
      <c r="F1021">
        <f>Calc!M1021</f>
        <v>1481.7589766686021</v>
      </c>
      <c r="G1021">
        <f>Calc!N1021</f>
        <v>1420.7057667976087</v>
      </c>
      <c r="H1021" t="str">
        <f>IF(Calc!O1021=Games!I1021, Games!B1021, IF(Calc!P1021=Games!I1021, Games!C1021, ""))</f>
        <v>DET</v>
      </c>
      <c r="I1021" s="21">
        <f>MAX(Calc!O1021:P1021)</f>
        <v>0.5908036395920212</v>
      </c>
      <c r="J1021" s="22">
        <f t="shared" si="60"/>
        <v>-144.38145026582725</v>
      </c>
      <c r="K1021" s="23">
        <f t="shared" si="61"/>
        <v>0.69260974880003945</v>
      </c>
      <c r="L1021" s="25"/>
      <c r="M1021" s="25"/>
      <c r="N1021" t="str">
        <f t="shared" si="62"/>
        <v/>
      </c>
      <c r="O1021" s="24" t="str">
        <f t="shared" si="63"/>
        <v/>
      </c>
    </row>
    <row r="1022" spans="1:15" x14ac:dyDescent="0.45">
      <c r="A1022" s="20" t="str">
        <f>Calc!A1022</f>
        <v>2024-06-12</v>
      </c>
      <c r="B1022" t="str">
        <f>Calc!B1022</f>
        <v>TBR</v>
      </c>
      <c r="C1022" t="str">
        <f>Calc!C1022</f>
        <v>CHC</v>
      </c>
      <c r="D1022" s="25"/>
      <c r="E1022" s="25"/>
      <c r="F1022">
        <f>Calc!M1022</f>
        <v>1528.0229512954211</v>
      </c>
      <c r="G1022">
        <f>Calc!N1022</f>
        <v>1510.9500841970262</v>
      </c>
      <c r="H1022" t="str">
        <f>IF(Calc!O1022=Games!I1022, Games!B1022, IF(Calc!P1022=Games!I1022, Games!C1022, ""))</f>
        <v>TBR</v>
      </c>
      <c r="I1022" s="21">
        <f>MAX(Calc!O1022:P1022)</f>
        <v>0.58671223573350129</v>
      </c>
      <c r="J1022" s="22">
        <f t="shared" si="60"/>
        <v>-141.9621596528016</v>
      </c>
      <c r="K1022" s="23">
        <f t="shared" si="61"/>
        <v>0.70441306503487322</v>
      </c>
      <c r="L1022" s="25"/>
      <c r="M1022" s="25"/>
      <c r="N1022" t="str">
        <f t="shared" si="62"/>
        <v/>
      </c>
      <c r="O1022" s="24" t="str">
        <f t="shared" si="63"/>
        <v/>
      </c>
    </row>
    <row r="1023" spans="1:15" x14ac:dyDescent="0.45">
      <c r="A1023" s="20" t="str">
        <f>Calc!A1023</f>
        <v>2024-06-12</v>
      </c>
      <c r="B1023" t="str">
        <f>Calc!B1023</f>
        <v>CIN</v>
      </c>
      <c r="C1023" t="str">
        <f>Calc!C1023</f>
        <v>CLE</v>
      </c>
      <c r="D1023" s="25"/>
      <c r="E1023" s="25"/>
      <c r="F1023">
        <f>Calc!M1023</f>
        <v>1493.1662146218293</v>
      </c>
      <c r="G1023">
        <f>Calc!N1023</f>
        <v>1521.3210808926906</v>
      </c>
      <c r="H1023" t="str">
        <f>IF(Calc!O1023=Games!I1023, Games!B1023, IF(Calc!P1023=Games!I1023, Games!C1023, ""))</f>
        <v>CLE</v>
      </c>
      <c r="I1023" s="21">
        <f>MAX(Calc!O1023:P1023)</f>
        <v>0.54737409403562021</v>
      </c>
      <c r="J1023" s="22">
        <f t="shared" si="60"/>
        <v>-120.93300158535264</v>
      </c>
      <c r="K1023" s="23">
        <f t="shared" si="61"/>
        <v>0.82690414269938994</v>
      </c>
      <c r="L1023" s="25"/>
      <c r="M1023" s="25"/>
      <c r="N1023" t="str">
        <f t="shared" si="62"/>
        <v/>
      </c>
      <c r="O1023" s="24" t="str">
        <f t="shared" si="63"/>
        <v/>
      </c>
    </row>
    <row r="1024" spans="1:15" x14ac:dyDescent="0.45">
      <c r="A1024" s="20" t="str">
        <f>Calc!A1024</f>
        <v>2024-06-12</v>
      </c>
      <c r="B1024" t="str">
        <f>Calc!B1024</f>
        <v>BOS</v>
      </c>
      <c r="C1024" t="str">
        <f>Calc!C1024</f>
        <v>PHI</v>
      </c>
      <c r="D1024" s="25"/>
      <c r="E1024" s="25"/>
      <c r="F1024">
        <f>Calc!M1024</f>
        <v>1500.26839934439</v>
      </c>
      <c r="G1024">
        <f>Calc!N1024</f>
        <v>1539.4111659163295</v>
      </c>
      <c r="H1024" t="str">
        <f>IF(Calc!O1024=Games!I1024, Games!B1024, IF(Calc!P1024=Games!I1024, Games!C1024, ""))</f>
        <v>PHI</v>
      </c>
      <c r="I1024" s="21">
        <f>MAX(Calc!O1024:P1024)</f>
        <v>0.53045281652461884</v>
      </c>
      <c r="J1024" s="22">
        <f t="shared" si="60"/>
        <v>-112.97114223930404</v>
      </c>
      <c r="K1024" s="23">
        <f t="shared" si="61"/>
        <v>0.88518180853808148</v>
      </c>
      <c r="L1024" s="25"/>
      <c r="M1024" s="25"/>
      <c r="N1024" t="str">
        <f t="shared" si="62"/>
        <v/>
      </c>
      <c r="O1024" s="24" t="str">
        <f t="shared" si="63"/>
        <v/>
      </c>
    </row>
    <row r="1025" spans="1:15" x14ac:dyDescent="0.45">
      <c r="A1025" s="20" t="str">
        <f>Calc!A1025</f>
        <v>2024-06-12</v>
      </c>
      <c r="B1025" t="str">
        <f>Calc!B1025</f>
        <v>NYM</v>
      </c>
      <c r="C1025" t="str">
        <f>Calc!C1025</f>
        <v>MIA</v>
      </c>
      <c r="D1025" s="25"/>
      <c r="E1025" s="25"/>
      <c r="F1025">
        <f>Calc!M1025</f>
        <v>1483.2891783762693</v>
      </c>
      <c r="G1025">
        <f>Calc!N1025</f>
        <v>1484.370768699393</v>
      </c>
      <c r="H1025" t="str">
        <f>IF(Calc!O1025=Games!I1025, Games!B1025, IF(Calc!P1025=Games!I1025, Games!C1025, ""))</f>
        <v>NYM</v>
      </c>
      <c r="I1025" s="21">
        <f>MAX(Calc!O1025:P1025)</f>
        <v>0.54957983506784402</v>
      </c>
      <c r="J1025" s="22">
        <f t="shared" si="60"/>
        <v>-122.01492691843045</v>
      </c>
      <c r="K1025" s="23">
        <f t="shared" si="61"/>
        <v>0.81957185506370134</v>
      </c>
      <c r="L1025" s="25"/>
      <c r="M1025" s="25"/>
      <c r="N1025" t="str">
        <f t="shared" si="62"/>
        <v/>
      </c>
      <c r="O1025" s="24" t="str">
        <f t="shared" si="63"/>
        <v/>
      </c>
    </row>
    <row r="1026" spans="1:15" x14ac:dyDescent="0.45">
      <c r="A1026" s="20" t="str">
        <f>Calc!A1026</f>
        <v>2024-06-12</v>
      </c>
      <c r="B1026" t="str">
        <f>Calc!B1026</f>
        <v>STL</v>
      </c>
      <c r="C1026" t="str">
        <f>Calc!C1026</f>
        <v>PIT</v>
      </c>
      <c r="D1026" s="25"/>
      <c r="E1026" s="25"/>
      <c r="F1026">
        <f>Calc!M1026</f>
        <v>1510.540426333587</v>
      </c>
      <c r="G1026">
        <f>Calc!N1026</f>
        <v>1490.342604018655</v>
      </c>
      <c r="H1026" t="str">
        <f>IF(Calc!O1026=Games!I1026, Games!B1026, IF(Calc!P1026=Games!I1026, Games!C1026, ""))</f>
        <v>STL</v>
      </c>
      <c r="I1026" s="21">
        <f>MAX(Calc!O1026:P1026)</f>
        <v>0.56561966833100519</v>
      </c>
      <c r="J1026" s="22">
        <f t="shared" si="60"/>
        <v>-130.21300162411981</v>
      </c>
      <c r="K1026" s="23">
        <f t="shared" si="61"/>
        <v>0.76797246628770321</v>
      </c>
      <c r="L1026" s="25"/>
      <c r="M1026" s="25"/>
      <c r="N1026" t="str">
        <f t="shared" si="62"/>
        <v/>
      </c>
      <c r="O1026" s="24" t="str">
        <f t="shared" si="63"/>
        <v/>
      </c>
    </row>
    <row r="1027" spans="1:15" x14ac:dyDescent="0.45">
      <c r="A1027" s="20" t="str">
        <f>Calc!A1027</f>
        <v>2024-06-12</v>
      </c>
      <c r="B1027" t="str">
        <f>Calc!B1027</f>
        <v>KCR</v>
      </c>
      <c r="C1027" t="str">
        <f>Calc!C1027</f>
        <v>NYY</v>
      </c>
      <c r="D1027" s="25"/>
      <c r="E1027" s="25"/>
      <c r="F1027">
        <f>Calc!M1027</f>
        <v>1459.3647323881944</v>
      </c>
      <c r="G1027">
        <f>Calc!N1027</f>
        <v>1562.9327852564061</v>
      </c>
      <c r="H1027" t="str">
        <f>IF(Calc!O1027=Games!I1027, Games!B1027, IF(Calc!P1027=Games!I1027, Games!C1027, ""))</f>
        <v>NYY</v>
      </c>
      <c r="I1027" s="21">
        <f>MAX(Calc!O1027:P1027)</f>
        <v>0.54974183362968032</v>
      </c>
      <c r="J1027" s="22">
        <f t="shared" ref="J1027:J1090" si="64">IF(I1027&lt;0.5, "",-1*((I1027*100)/(1-((I1027*100)/100))))</f>
        <v>-122.09480575584702</v>
      </c>
      <c r="K1027" s="23">
        <f t="shared" ref="K1027:K1090" si="65">IF(J1027&gt;0, "",1/(J1027/-100))</f>
        <v>0.81903566151675611</v>
      </c>
      <c r="L1027" s="25"/>
      <c r="M1027" s="25"/>
      <c r="N1027" t="str">
        <f t="shared" ref="N1027:N1090" si="66">IF(L1027&gt;M1027, B1027, IF(M1027&gt;L1027, C1027, ""))</f>
        <v/>
      </c>
      <c r="O1027" s="24" t="str">
        <f t="shared" ref="O1027:O1090" si="67">IF(ISBLANK(L1027), "", IF(H1027=N1027, "W", "L"))</f>
        <v/>
      </c>
    </row>
    <row r="1028" spans="1:15" x14ac:dyDescent="0.45">
      <c r="A1028" s="20" t="str">
        <f>Calc!A1028</f>
        <v>2024-06-12</v>
      </c>
      <c r="B1028" t="str">
        <f>Calc!B1028</f>
        <v>ARI</v>
      </c>
      <c r="C1028" t="str">
        <f>Calc!C1028</f>
        <v>LAA</v>
      </c>
      <c r="D1028" s="25"/>
      <c r="E1028" s="25"/>
      <c r="F1028">
        <f>Calc!M1028</f>
        <v>1516.9891876380354</v>
      </c>
      <c r="G1028">
        <f>Calc!N1028</f>
        <v>1486.8682858001625</v>
      </c>
      <c r="H1028" t="str">
        <f>IF(Calc!O1028=Games!I1028, Games!B1028, IF(Calc!P1028=Games!I1028, Games!C1028, ""))</f>
        <v>ARI</v>
      </c>
      <c r="I1028" s="21">
        <f>MAX(Calc!O1028:P1028)</f>
        <v>0.56855564344058429</v>
      </c>
      <c r="J1028" s="22">
        <f t="shared" si="64"/>
        <v>-131.77959910626078</v>
      </c>
      <c r="K1028" s="23">
        <f t="shared" si="65"/>
        <v>0.75884280023772699</v>
      </c>
      <c r="L1028" s="25"/>
      <c r="M1028" s="25"/>
      <c r="N1028" t="str">
        <f t="shared" si="66"/>
        <v/>
      </c>
      <c r="O1028" s="24" t="str">
        <f t="shared" si="67"/>
        <v/>
      </c>
    </row>
    <row r="1029" spans="1:15" x14ac:dyDescent="0.45">
      <c r="A1029" s="20" t="str">
        <f>Calc!A1029</f>
        <v>2024-06-12</v>
      </c>
      <c r="B1029" t="str">
        <f>Calc!B1029</f>
        <v>SEA</v>
      </c>
      <c r="C1029" t="str">
        <f>Calc!C1029</f>
        <v>CHW</v>
      </c>
      <c r="D1029" s="25"/>
      <c r="E1029" s="25"/>
      <c r="F1029">
        <f>Calc!M1029</f>
        <v>1518.2292368487947</v>
      </c>
      <c r="G1029">
        <f>Calc!N1029</f>
        <v>1425.4820043556863</v>
      </c>
      <c r="H1029" t="str">
        <f>IF(Calc!O1029=Games!I1029, Games!B1029, IF(Calc!P1029=Games!I1029, Games!C1029, ""))</f>
        <v>SEA</v>
      </c>
      <c r="I1029" s="21">
        <f>MAX(Calc!O1029:P1029)</f>
        <v>0.64162728491540544</v>
      </c>
      <c r="J1029" s="22">
        <f t="shared" si="64"/>
        <v>-179.03910032993113</v>
      </c>
      <c r="K1029" s="23">
        <f t="shared" si="65"/>
        <v>0.55853721235038145</v>
      </c>
      <c r="L1029" s="25"/>
      <c r="M1029" s="25"/>
      <c r="N1029" t="str">
        <f t="shared" si="66"/>
        <v/>
      </c>
      <c r="O1029" s="24" t="str">
        <f t="shared" si="67"/>
        <v/>
      </c>
    </row>
    <row r="1030" spans="1:15" x14ac:dyDescent="0.45">
      <c r="A1030" s="20" t="str">
        <f>Calc!A1030</f>
        <v>2024-06-12</v>
      </c>
      <c r="B1030" t="str">
        <f>Calc!B1030</f>
        <v>LAD</v>
      </c>
      <c r="C1030" t="str">
        <f>Calc!C1030</f>
        <v>TEX</v>
      </c>
      <c r="D1030" s="25"/>
      <c r="E1030" s="25"/>
      <c r="F1030">
        <f>Calc!M1030</f>
        <v>1596.6514930600529</v>
      </c>
      <c r="G1030">
        <f>Calc!N1030</f>
        <v>1534.4506247578865</v>
      </c>
      <c r="H1030" t="str">
        <f>IF(Calc!O1030=Games!I1030, Games!B1030, IF(Calc!P1030=Games!I1030, Games!C1030, ""))</f>
        <v>LAD</v>
      </c>
      <c r="I1030" s="21">
        <f>MAX(Calc!O1030:P1030)</f>
        <v>0.60989701676055841</v>
      </c>
      <c r="J1030" s="22">
        <f t="shared" si="64"/>
        <v>-156.34256669762746</v>
      </c>
      <c r="K1030" s="23">
        <f t="shared" si="65"/>
        <v>0.63962107129406309</v>
      </c>
      <c r="L1030" s="25"/>
      <c r="M1030" s="25"/>
      <c r="N1030" t="str">
        <f t="shared" si="66"/>
        <v/>
      </c>
      <c r="O1030" s="24" t="str">
        <f t="shared" si="67"/>
        <v/>
      </c>
    </row>
    <row r="1031" spans="1:15" x14ac:dyDescent="0.45">
      <c r="A1031" s="20" t="str">
        <f>Calc!A1031</f>
        <v>2024-06-13</v>
      </c>
      <c r="B1031" t="str">
        <f>Calc!B1031</f>
        <v>BAL</v>
      </c>
      <c r="C1031" t="str">
        <f>Calc!C1031</f>
        <v>ATL</v>
      </c>
      <c r="D1031" s="25"/>
      <c r="E1031" s="25"/>
      <c r="F1031">
        <f>Calc!M1031</f>
        <v>1527.1786991040578</v>
      </c>
      <c r="G1031">
        <f>Calc!N1031</f>
        <v>1588.8399964445969</v>
      </c>
      <c r="H1031" t="str">
        <f>IF(Calc!O1031=Games!I1031, Games!B1031, IF(Calc!P1031=Games!I1031, Games!C1031, ""))</f>
        <v>ATL</v>
      </c>
      <c r="I1031" s="21">
        <f>MAX(Calc!O1031:P1031)</f>
        <v>0.57694809155287596</v>
      </c>
      <c r="J1031" s="22">
        <f t="shared" si="64"/>
        <v>-136.37761230546178</v>
      </c>
      <c r="K1031" s="23">
        <f t="shared" si="65"/>
        <v>0.73325818152628786</v>
      </c>
      <c r="L1031" s="25"/>
      <c r="M1031" s="25"/>
      <c r="N1031" t="str">
        <f t="shared" si="66"/>
        <v/>
      </c>
      <c r="O1031" s="24" t="str">
        <f t="shared" si="67"/>
        <v/>
      </c>
    </row>
    <row r="1032" spans="1:15" x14ac:dyDescent="0.45">
      <c r="A1032" s="20" t="str">
        <f>Calc!A1032</f>
        <v>2024-06-13</v>
      </c>
      <c r="B1032" t="str">
        <f>Calc!B1032</f>
        <v>DET</v>
      </c>
      <c r="C1032" t="str">
        <f>Calc!C1032</f>
        <v>WAS</v>
      </c>
      <c r="D1032" s="25"/>
      <c r="E1032" s="25"/>
      <c r="F1032">
        <f>Calc!M1032</f>
        <v>1481.7589766686021</v>
      </c>
      <c r="G1032">
        <f>Calc!N1032</f>
        <v>1420.7057667976087</v>
      </c>
      <c r="H1032" t="str">
        <f>IF(Calc!O1032=Games!I1032, Games!B1032, IF(Calc!P1032=Games!I1032, Games!C1032, ""))</f>
        <v>DET</v>
      </c>
      <c r="I1032" s="21">
        <f>MAX(Calc!O1032:P1032)</f>
        <v>0.5908036395920212</v>
      </c>
      <c r="J1032" s="22">
        <f t="shared" si="64"/>
        <v>-144.38145026582725</v>
      </c>
      <c r="K1032" s="23">
        <f t="shared" si="65"/>
        <v>0.69260974880003945</v>
      </c>
      <c r="L1032" s="25"/>
      <c r="M1032" s="25"/>
      <c r="N1032" t="str">
        <f t="shared" si="66"/>
        <v/>
      </c>
      <c r="O1032" s="24" t="str">
        <f t="shared" si="67"/>
        <v/>
      </c>
    </row>
    <row r="1033" spans="1:15" x14ac:dyDescent="0.45">
      <c r="A1033" s="20" t="str">
        <f>Calc!A1033</f>
        <v>2024-06-13</v>
      </c>
      <c r="B1033" t="str">
        <f>Calc!B1033</f>
        <v>KCR</v>
      </c>
      <c r="C1033" t="str">
        <f>Calc!C1033</f>
        <v>NYY</v>
      </c>
      <c r="D1033" s="25"/>
      <c r="E1033" s="25"/>
      <c r="F1033">
        <f>Calc!M1033</f>
        <v>1459.3647323881944</v>
      </c>
      <c r="G1033">
        <f>Calc!N1033</f>
        <v>1562.9327852564061</v>
      </c>
      <c r="H1033" t="str">
        <f>IF(Calc!O1033=Games!I1033, Games!B1033, IF(Calc!P1033=Games!I1033, Games!C1033, ""))</f>
        <v>NYY</v>
      </c>
      <c r="I1033" s="21">
        <f>MAX(Calc!O1033:P1033)</f>
        <v>0.54974183362968032</v>
      </c>
      <c r="J1033" s="22">
        <f t="shared" si="64"/>
        <v>-122.09480575584702</v>
      </c>
      <c r="K1033" s="23">
        <f t="shared" si="65"/>
        <v>0.81903566151675611</v>
      </c>
      <c r="L1033" s="25"/>
      <c r="M1033" s="25"/>
      <c r="N1033" t="str">
        <f t="shared" si="66"/>
        <v/>
      </c>
      <c r="O1033" s="24" t="str">
        <f t="shared" si="67"/>
        <v/>
      </c>
    </row>
    <row r="1034" spans="1:15" x14ac:dyDescent="0.45">
      <c r="A1034" s="20" t="str">
        <f>Calc!A1034</f>
        <v>2024-06-13</v>
      </c>
      <c r="B1034" t="str">
        <f>Calc!B1034</f>
        <v>STL</v>
      </c>
      <c r="C1034" t="str">
        <f>Calc!C1034</f>
        <v>PIT</v>
      </c>
      <c r="D1034" s="25"/>
      <c r="E1034" s="25"/>
      <c r="F1034">
        <f>Calc!M1034</f>
        <v>1510.540426333587</v>
      </c>
      <c r="G1034">
        <f>Calc!N1034</f>
        <v>1490.342604018655</v>
      </c>
      <c r="H1034" t="str">
        <f>IF(Calc!O1034=Games!I1034, Games!B1034, IF(Calc!P1034=Games!I1034, Games!C1034, ""))</f>
        <v>STL</v>
      </c>
      <c r="I1034" s="21">
        <f>MAX(Calc!O1034:P1034)</f>
        <v>0.56561966833100519</v>
      </c>
      <c r="J1034" s="22">
        <f t="shared" si="64"/>
        <v>-130.21300162411981</v>
      </c>
      <c r="K1034" s="23">
        <f t="shared" si="65"/>
        <v>0.76797246628770321</v>
      </c>
      <c r="L1034" s="25"/>
      <c r="M1034" s="25"/>
      <c r="N1034" t="str">
        <f t="shared" si="66"/>
        <v/>
      </c>
      <c r="O1034" s="24" t="str">
        <f t="shared" si="67"/>
        <v/>
      </c>
    </row>
    <row r="1035" spans="1:15" x14ac:dyDescent="0.45">
      <c r="A1035" s="20" t="str">
        <f>Calc!A1035</f>
        <v>2024-06-13</v>
      </c>
      <c r="B1035" t="str">
        <f>Calc!B1035</f>
        <v>TBR</v>
      </c>
      <c r="C1035" t="str">
        <f>Calc!C1035</f>
        <v>CHC</v>
      </c>
      <c r="D1035" s="25"/>
      <c r="E1035" s="25"/>
      <c r="F1035">
        <f>Calc!M1035</f>
        <v>1528.0229512954211</v>
      </c>
      <c r="G1035">
        <f>Calc!N1035</f>
        <v>1510.9500841970262</v>
      </c>
      <c r="H1035" t="str">
        <f>IF(Calc!O1035=Games!I1035, Games!B1035, IF(Calc!P1035=Games!I1035, Games!C1035, ""))</f>
        <v>TBR</v>
      </c>
      <c r="I1035" s="21">
        <f>MAX(Calc!O1035:P1035)</f>
        <v>0.58671223573350129</v>
      </c>
      <c r="J1035" s="22">
        <f t="shared" si="64"/>
        <v>-141.9621596528016</v>
      </c>
      <c r="K1035" s="23">
        <f t="shared" si="65"/>
        <v>0.70441306503487322</v>
      </c>
      <c r="L1035" s="25"/>
      <c r="M1035" s="25"/>
      <c r="N1035" t="str">
        <f t="shared" si="66"/>
        <v/>
      </c>
      <c r="O1035" s="24" t="str">
        <f t="shared" si="67"/>
        <v/>
      </c>
    </row>
    <row r="1036" spans="1:15" x14ac:dyDescent="0.45">
      <c r="A1036" s="20" t="str">
        <f>Calc!A1036</f>
        <v>2024-06-13</v>
      </c>
      <c r="B1036" t="str">
        <f>Calc!B1036</f>
        <v>BOS</v>
      </c>
      <c r="C1036" t="str">
        <f>Calc!C1036</f>
        <v>PHI</v>
      </c>
      <c r="D1036" s="25"/>
      <c r="E1036" s="25"/>
      <c r="F1036">
        <f>Calc!M1036</f>
        <v>1500.26839934439</v>
      </c>
      <c r="G1036">
        <f>Calc!N1036</f>
        <v>1539.4111659163295</v>
      </c>
      <c r="H1036" t="str">
        <f>IF(Calc!O1036=Games!I1036, Games!B1036, IF(Calc!P1036=Games!I1036, Games!C1036, ""))</f>
        <v>PHI</v>
      </c>
      <c r="I1036" s="21">
        <f>MAX(Calc!O1036:P1036)</f>
        <v>0.53045281652461884</v>
      </c>
      <c r="J1036" s="22">
        <f t="shared" si="64"/>
        <v>-112.97114223930404</v>
      </c>
      <c r="K1036" s="23">
        <f t="shared" si="65"/>
        <v>0.88518180853808148</v>
      </c>
      <c r="L1036" s="25"/>
      <c r="M1036" s="25"/>
      <c r="N1036" t="str">
        <f t="shared" si="66"/>
        <v/>
      </c>
      <c r="O1036" s="24" t="str">
        <f t="shared" si="67"/>
        <v/>
      </c>
    </row>
    <row r="1037" spans="1:15" x14ac:dyDescent="0.45">
      <c r="A1037" s="20" t="str">
        <f>Calc!A1037</f>
        <v>2024-06-13</v>
      </c>
      <c r="B1037" t="str">
        <f>Calc!B1037</f>
        <v>NYM</v>
      </c>
      <c r="C1037" t="str">
        <f>Calc!C1037</f>
        <v>MIA</v>
      </c>
      <c r="D1037" s="25"/>
      <c r="E1037" s="25"/>
      <c r="F1037">
        <f>Calc!M1037</f>
        <v>1483.2891783762693</v>
      </c>
      <c r="G1037">
        <f>Calc!N1037</f>
        <v>1484.370768699393</v>
      </c>
      <c r="H1037" t="str">
        <f>IF(Calc!O1037=Games!I1037, Games!B1037, IF(Calc!P1037=Games!I1037, Games!C1037, ""))</f>
        <v>NYM</v>
      </c>
      <c r="I1037" s="21">
        <f>MAX(Calc!O1037:P1037)</f>
        <v>0.54957983506784402</v>
      </c>
      <c r="J1037" s="22">
        <f t="shared" si="64"/>
        <v>-122.01492691843045</v>
      </c>
      <c r="K1037" s="23">
        <f t="shared" si="65"/>
        <v>0.81957185506370134</v>
      </c>
      <c r="L1037" s="25"/>
      <c r="M1037" s="25"/>
      <c r="N1037" t="str">
        <f t="shared" si="66"/>
        <v/>
      </c>
      <c r="O1037" s="24" t="str">
        <f t="shared" si="67"/>
        <v/>
      </c>
    </row>
    <row r="1038" spans="1:15" x14ac:dyDescent="0.45">
      <c r="A1038" s="20" t="str">
        <f>Calc!A1038</f>
        <v>2024-06-13</v>
      </c>
      <c r="B1038" t="str">
        <f>Calc!B1038</f>
        <v>MIN</v>
      </c>
      <c r="C1038" t="str">
        <f>Calc!C1038</f>
        <v>OAK</v>
      </c>
      <c r="D1038" s="25"/>
      <c r="E1038" s="25"/>
      <c r="F1038">
        <f>Calc!M1038</f>
        <v>1529.2726034226744</v>
      </c>
      <c r="G1038">
        <f>Calc!N1038</f>
        <v>1422.9458950386379</v>
      </c>
      <c r="H1038" t="str">
        <f>IF(Calc!O1038=Games!I1038, Games!B1038, IF(Calc!P1038=Games!I1038, Games!C1038, ""))</f>
        <v>MIN</v>
      </c>
      <c r="I1038" s="21">
        <f>MAX(Calc!O1038:P1038)</f>
        <v>0.71204824350132956</v>
      </c>
      <c r="J1038" s="22">
        <f t="shared" si="64"/>
        <v>-247.28039591056194</v>
      </c>
      <c r="K1038" s="23">
        <f t="shared" si="65"/>
        <v>0.40439922312389326</v>
      </c>
      <c r="L1038" s="25"/>
      <c r="M1038" s="25"/>
      <c r="N1038" t="str">
        <f t="shared" si="66"/>
        <v/>
      </c>
      <c r="O1038" s="24" t="str">
        <f t="shared" si="67"/>
        <v/>
      </c>
    </row>
    <row r="1039" spans="1:15" x14ac:dyDescent="0.45">
      <c r="A1039" s="20" t="str">
        <f>Calc!A1039</f>
        <v>2024-06-13</v>
      </c>
      <c r="B1039" t="str">
        <f>Calc!B1039</f>
        <v>ARI</v>
      </c>
      <c r="C1039" t="str">
        <f>Calc!C1039</f>
        <v>LAA</v>
      </c>
      <c r="D1039" s="25"/>
      <c r="E1039" s="25"/>
      <c r="F1039">
        <f>Calc!M1039</f>
        <v>1516.9891876380354</v>
      </c>
      <c r="G1039">
        <f>Calc!N1039</f>
        <v>1486.8682858001625</v>
      </c>
      <c r="H1039" t="str">
        <f>IF(Calc!O1039=Games!I1039, Games!B1039, IF(Calc!P1039=Games!I1039, Games!C1039, ""))</f>
        <v>ARI</v>
      </c>
      <c r="I1039" s="21">
        <f>MAX(Calc!O1039:P1039)</f>
        <v>0.56855564344058429</v>
      </c>
      <c r="J1039" s="22">
        <f t="shared" si="64"/>
        <v>-131.77959910626078</v>
      </c>
      <c r="K1039" s="23">
        <f t="shared" si="65"/>
        <v>0.75884280023772699</v>
      </c>
      <c r="L1039" s="25"/>
      <c r="M1039" s="25"/>
      <c r="N1039" t="str">
        <f t="shared" si="66"/>
        <v/>
      </c>
      <c r="O1039" s="24" t="str">
        <f t="shared" si="67"/>
        <v/>
      </c>
    </row>
    <row r="1040" spans="1:15" x14ac:dyDescent="0.45">
      <c r="A1040" s="20" t="str">
        <f>Calc!A1040</f>
        <v>2024-06-13</v>
      </c>
      <c r="B1040" t="str">
        <f>Calc!B1040</f>
        <v>SEA</v>
      </c>
      <c r="C1040" t="str">
        <f>Calc!C1040</f>
        <v>CHW</v>
      </c>
      <c r="D1040" s="25"/>
      <c r="E1040" s="25"/>
      <c r="F1040">
        <f>Calc!M1040</f>
        <v>1518.2292368487947</v>
      </c>
      <c r="G1040">
        <f>Calc!N1040</f>
        <v>1425.4820043556863</v>
      </c>
      <c r="H1040" t="str">
        <f>IF(Calc!O1040=Games!I1040, Games!B1040, IF(Calc!P1040=Games!I1040, Games!C1040, ""))</f>
        <v>SEA</v>
      </c>
      <c r="I1040" s="21">
        <f>MAX(Calc!O1040:P1040)</f>
        <v>0.64162728491540544</v>
      </c>
      <c r="J1040" s="22">
        <f t="shared" si="64"/>
        <v>-179.03910032993113</v>
      </c>
      <c r="K1040" s="23">
        <f t="shared" si="65"/>
        <v>0.55853721235038145</v>
      </c>
      <c r="L1040" s="25"/>
      <c r="M1040" s="25"/>
      <c r="N1040" t="str">
        <f t="shared" si="66"/>
        <v/>
      </c>
      <c r="O1040" s="24" t="str">
        <f t="shared" si="67"/>
        <v/>
      </c>
    </row>
    <row r="1041" spans="1:15" x14ac:dyDescent="0.45">
      <c r="A1041" s="20" t="str">
        <f>Calc!A1041</f>
        <v>2024-06-13</v>
      </c>
      <c r="B1041" t="str">
        <f>Calc!B1041</f>
        <v>LAD</v>
      </c>
      <c r="C1041" t="str">
        <f>Calc!C1041</f>
        <v>TEX</v>
      </c>
      <c r="D1041" s="25"/>
      <c r="E1041" s="25"/>
      <c r="F1041">
        <f>Calc!M1041</f>
        <v>1596.6514930600529</v>
      </c>
      <c r="G1041">
        <f>Calc!N1041</f>
        <v>1534.4506247578865</v>
      </c>
      <c r="H1041" t="str">
        <f>IF(Calc!O1041=Games!I1041, Games!B1041, IF(Calc!P1041=Games!I1041, Games!C1041, ""))</f>
        <v>LAD</v>
      </c>
      <c r="I1041" s="21">
        <f>MAX(Calc!O1041:P1041)</f>
        <v>0.60989701676055841</v>
      </c>
      <c r="J1041" s="22">
        <f t="shared" si="64"/>
        <v>-156.34256669762746</v>
      </c>
      <c r="K1041" s="23">
        <f t="shared" si="65"/>
        <v>0.63962107129406309</v>
      </c>
      <c r="L1041" s="25"/>
      <c r="M1041" s="25"/>
      <c r="N1041" t="str">
        <f t="shared" si="66"/>
        <v/>
      </c>
      <c r="O1041" s="24" t="str">
        <f t="shared" si="67"/>
        <v/>
      </c>
    </row>
    <row r="1042" spans="1:15" x14ac:dyDescent="0.45">
      <c r="A1042" s="20" t="str">
        <f>Calc!A1042</f>
        <v>2024-06-14</v>
      </c>
      <c r="B1042" t="str">
        <f>Calc!B1042</f>
        <v>CHC</v>
      </c>
      <c r="C1042" t="str">
        <f>Calc!C1042</f>
        <v>STL</v>
      </c>
      <c r="D1042" s="25"/>
      <c r="E1042" s="25"/>
      <c r="F1042">
        <f>Calc!M1042</f>
        <v>1529.9566441509314</v>
      </c>
      <c r="G1042">
        <f>Calc!N1042</f>
        <v>1507.9516916859375</v>
      </c>
      <c r="H1042" t="str">
        <f>IF(Calc!O1042=Games!I1042, Games!B1042, IF(Calc!P1042=Games!I1042, Games!C1042, ""))</f>
        <v>CHC</v>
      </c>
      <c r="I1042" s="21">
        <f>MAX(Calc!O1042:P1042)</f>
        <v>0.55391839012171906</v>
      </c>
      <c r="J1042" s="22">
        <f t="shared" si="64"/>
        <v>-124.17422683550276</v>
      </c>
      <c r="K1042" s="23">
        <f t="shared" si="65"/>
        <v>0.80532009377817937</v>
      </c>
      <c r="L1042" s="25"/>
      <c r="M1042" s="25"/>
      <c r="N1042" t="str">
        <f t="shared" si="66"/>
        <v/>
      </c>
      <c r="O1042" s="24" t="str">
        <f t="shared" si="67"/>
        <v/>
      </c>
    </row>
    <row r="1043" spans="1:15" x14ac:dyDescent="0.45">
      <c r="A1043" s="20" t="str">
        <f>Calc!A1043</f>
        <v>2024-06-14</v>
      </c>
      <c r="B1043" t="str">
        <f>Calc!B1043</f>
        <v>WAS</v>
      </c>
      <c r="C1043" t="str">
        <f>Calc!C1043</f>
        <v>MIA</v>
      </c>
      <c r="D1043" s="25"/>
      <c r="E1043" s="25"/>
      <c r="F1043">
        <f>Calc!M1043</f>
        <v>1419.5380932200808</v>
      </c>
      <c r="G1043">
        <f>Calc!N1043</f>
        <v>1484.370768699393</v>
      </c>
      <c r="H1043" t="str">
        <f>IF(Calc!O1043=Games!I1043, Games!B1043, IF(Calc!P1043=Games!I1043, Games!C1043, ""))</f>
        <v>MIA</v>
      </c>
      <c r="I1043" s="21">
        <f>MAX(Calc!O1043:P1043)</f>
        <v>0.61604316969635176</v>
      </c>
      <c r="J1043" s="22">
        <f t="shared" si="64"/>
        <v>-160.44594628233608</v>
      </c>
      <c r="K1043" s="23">
        <f t="shared" si="65"/>
        <v>0.62326286401795661</v>
      </c>
      <c r="L1043" s="25"/>
      <c r="M1043" s="25"/>
      <c r="N1043" t="str">
        <f t="shared" si="66"/>
        <v/>
      </c>
      <c r="O1043" s="24" t="str">
        <f t="shared" si="67"/>
        <v/>
      </c>
    </row>
    <row r="1044" spans="1:15" x14ac:dyDescent="0.45">
      <c r="A1044" s="20" t="str">
        <f>Calc!A1044</f>
        <v>2024-06-14</v>
      </c>
      <c r="B1044" t="str">
        <f>Calc!B1044</f>
        <v>BAL</v>
      </c>
      <c r="C1044" t="str">
        <f>Calc!C1044</f>
        <v>PHI</v>
      </c>
      <c r="D1044" s="25"/>
      <c r="E1044" s="25"/>
      <c r="F1044">
        <f>Calc!M1044</f>
        <v>1527.1786991040578</v>
      </c>
      <c r="G1044">
        <f>Calc!N1044</f>
        <v>1539.4111659163295</v>
      </c>
      <c r="H1044" t="str">
        <f>IF(Calc!O1044=Games!I1044, Games!B1044, IF(Calc!P1044=Games!I1044, Games!C1044, ""))</f>
        <v>PHI</v>
      </c>
      <c r="I1044" s="21">
        <f>MAX(Calc!O1044:P1044)</f>
        <v>0.50672709930910764</v>
      </c>
      <c r="J1044" s="22">
        <f t="shared" si="64"/>
        <v>-102.7275365420178</v>
      </c>
      <c r="K1044" s="23">
        <f t="shared" si="65"/>
        <v>0.97344882751177253</v>
      </c>
      <c r="L1044" s="25"/>
      <c r="M1044" s="25"/>
      <c r="N1044" t="str">
        <f t="shared" si="66"/>
        <v/>
      </c>
      <c r="O1044" s="24" t="str">
        <f t="shared" si="67"/>
        <v/>
      </c>
    </row>
    <row r="1045" spans="1:15" x14ac:dyDescent="0.45">
      <c r="A1045" s="20" t="str">
        <f>Calc!A1045</f>
        <v>2024-06-14</v>
      </c>
      <c r="B1045" t="str">
        <f>Calc!B1045</f>
        <v>TOR</v>
      </c>
      <c r="C1045" t="str">
        <f>Calc!C1045</f>
        <v>CLE</v>
      </c>
      <c r="D1045" s="25"/>
      <c r="E1045" s="25"/>
      <c r="F1045">
        <f>Calc!M1045</f>
        <v>1536.86484917293</v>
      </c>
      <c r="G1045">
        <f>Calc!N1045</f>
        <v>1521.3210808926906</v>
      </c>
      <c r="H1045" t="str">
        <f>IF(Calc!O1045=Games!I1045, Games!B1045, IF(Calc!P1045=Games!I1045, Games!C1045, ""))</f>
        <v>TOR</v>
      </c>
      <c r="I1045" s="21">
        <f>MAX(Calc!O1045:P1045)</f>
        <v>0.51959193737831477</v>
      </c>
      <c r="J1045" s="22">
        <f t="shared" si="64"/>
        <v>-108.15637325959833</v>
      </c>
      <c r="K1045" s="23">
        <f t="shared" si="65"/>
        <v>0.92458721558625778</v>
      </c>
      <c r="L1045" s="25"/>
      <c r="M1045" s="25"/>
      <c r="N1045" t="str">
        <f t="shared" si="66"/>
        <v/>
      </c>
      <c r="O1045" s="24" t="str">
        <f t="shared" si="67"/>
        <v/>
      </c>
    </row>
    <row r="1046" spans="1:15" x14ac:dyDescent="0.45">
      <c r="A1046" s="20" t="str">
        <f>Calc!A1046</f>
        <v>2024-06-14</v>
      </c>
      <c r="B1046" t="str">
        <f>Calc!B1046</f>
        <v>NYM</v>
      </c>
      <c r="C1046" t="str">
        <f>Calc!C1046</f>
        <v>SDP</v>
      </c>
      <c r="D1046" s="25"/>
      <c r="E1046" s="25"/>
      <c r="F1046">
        <f>Calc!M1046</f>
        <v>1483.2891783762693</v>
      </c>
      <c r="G1046">
        <f>Calc!N1046</f>
        <v>1514.2912987524817</v>
      </c>
      <c r="H1046" t="str">
        <f>IF(Calc!O1046=Games!I1046, Games!B1046, IF(Calc!P1046=Games!I1046, Games!C1046, ""))</f>
        <v>NYM</v>
      </c>
      <c r="I1046" s="21">
        <f>MAX(Calc!O1046:P1046)</f>
        <v>0.50663876325311086</v>
      </c>
      <c r="J1046" s="22">
        <f t="shared" si="64"/>
        <v>-102.69123828896058</v>
      </c>
      <c r="K1046" s="23">
        <f t="shared" si="65"/>
        <v>0.97379291228928633</v>
      </c>
      <c r="L1046" s="25"/>
      <c r="M1046" s="25"/>
      <c r="N1046" t="str">
        <f t="shared" si="66"/>
        <v/>
      </c>
      <c r="O1046" s="24" t="str">
        <f t="shared" si="67"/>
        <v/>
      </c>
    </row>
    <row r="1047" spans="1:15" x14ac:dyDescent="0.45">
      <c r="A1047" s="20" t="str">
        <f>Calc!A1047</f>
        <v>2024-06-14</v>
      </c>
      <c r="B1047" t="str">
        <f>Calc!B1047</f>
        <v>BOS</v>
      </c>
      <c r="C1047" t="str">
        <f>Calc!C1047</f>
        <v>NYY</v>
      </c>
      <c r="D1047" s="25"/>
      <c r="E1047" s="25"/>
      <c r="F1047">
        <f>Calc!M1047</f>
        <v>1500.26839934439</v>
      </c>
      <c r="G1047">
        <f>Calc!N1047</f>
        <v>1562.9327852564061</v>
      </c>
      <c r="H1047" t="str">
        <f>IF(Calc!O1047=Games!I1047, Games!B1047, IF(Calc!P1047=Games!I1047, Games!C1047, ""))</f>
        <v>NYY</v>
      </c>
      <c r="I1047" s="21">
        <f>MAX(Calc!O1047:P1047)</f>
        <v>0.5635749480671528</v>
      </c>
      <c r="J1047" s="22">
        <f t="shared" si="64"/>
        <v>-129.1344173693013</v>
      </c>
      <c r="K1047" s="23">
        <f t="shared" si="65"/>
        <v>0.77438689109517489</v>
      </c>
      <c r="L1047" s="25"/>
      <c r="M1047" s="25"/>
      <c r="N1047" t="str">
        <f t="shared" si="66"/>
        <v/>
      </c>
      <c r="O1047" s="24" t="str">
        <f t="shared" si="67"/>
        <v/>
      </c>
    </row>
    <row r="1048" spans="1:15" x14ac:dyDescent="0.45">
      <c r="A1048" s="20" t="str">
        <f>Calc!A1048</f>
        <v>2024-06-14</v>
      </c>
      <c r="B1048" t="str">
        <f>Calc!B1048</f>
        <v>ATL</v>
      </c>
      <c r="C1048" t="str">
        <f>Calc!C1048</f>
        <v>TBR</v>
      </c>
      <c r="D1048" s="25"/>
      <c r="E1048" s="25"/>
      <c r="F1048">
        <f>Calc!M1048</f>
        <v>1593.2508682491175</v>
      </c>
      <c r="G1048">
        <f>Calc!N1048</f>
        <v>1532.6622500113572</v>
      </c>
      <c r="H1048" t="str">
        <f>IF(Calc!O1048=Games!I1048, Games!B1048, IF(Calc!P1048=Games!I1048, Games!C1048, ""))</f>
        <v>ATL</v>
      </c>
      <c r="I1048" s="21">
        <f>MAX(Calc!O1048:P1048)</f>
        <v>0.60827197999211147</v>
      </c>
      <c r="J1048" s="22">
        <f t="shared" si="64"/>
        <v>-155.2791602652938</v>
      </c>
      <c r="K1048" s="23">
        <f t="shared" si="65"/>
        <v>0.64400142188527043</v>
      </c>
      <c r="L1048" s="25"/>
      <c r="M1048" s="25"/>
      <c r="N1048" t="str">
        <f t="shared" si="66"/>
        <v/>
      </c>
      <c r="O1048" s="24" t="str">
        <f t="shared" si="67"/>
        <v/>
      </c>
    </row>
    <row r="1049" spans="1:15" x14ac:dyDescent="0.45">
      <c r="A1049" s="20" t="str">
        <f>Calc!A1049</f>
        <v>2024-06-14</v>
      </c>
      <c r="B1049" t="str">
        <f>Calc!B1049</f>
        <v>HOU</v>
      </c>
      <c r="C1049" t="str">
        <f>Calc!C1049</f>
        <v>DET</v>
      </c>
      <c r="D1049" s="25"/>
      <c r="E1049" s="25"/>
      <c r="F1049">
        <f>Calc!M1049</f>
        <v>1535.1961987191132</v>
      </c>
      <c r="G1049">
        <f>Calc!N1049</f>
        <v>1495.7868779460348</v>
      </c>
      <c r="H1049" t="str">
        <f>IF(Calc!O1049=Games!I1049, Games!B1049, IF(Calc!P1049=Games!I1049, Games!C1049, ""))</f>
        <v>HOU</v>
      </c>
      <c r="I1049" s="21">
        <f>MAX(Calc!O1049:P1049)</f>
        <v>0.53606442051036018</v>
      </c>
      <c r="J1049" s="22">
        <f t="shared" si="64"/>
        <v>-115.54716736751834</v>
      </c>
      <c r="K1049" s="23">
        <f t="shared" si="65"/>
        <v>0.86544743829099846</v>
      </c>
      <c r="L1049" s="25"/>
      <c r="M1049" s="25"/>
      <c r="N1049" t="str">
        <f t="shared" si="66"/>
        <v/>
      </c>
      <c r="O1049" s="24" t="str">
        <f t="shared" si="67"/>
        <v/>
      </c>
    </row>
    <row r="1050" spans="1:15" x14ac:dyDescent="0.45">
      <c r="A1050" s="20" t="str">
        <f>Calc!A1050</f>
        <v>2024-06-14</v>
      </c>
      <c r="B1050" t="str">
        <f>Calc!B1050</f>
        <v>MIN</v>
      </c>
      <c r="C1050" t="str">
        <f>Calc!C1050</f>
        <v>OAK</v>
      </c>
      <c r="D1050" s="25"/>
      <c r="E1050" s="25"/>
      <c r="F1050">
        <f>Calc!M1050</f>
        <v>1529.2726034226744</v>
      </c>
      <c r="G1050">
        <f>Calc!N1050</f>
        <v>1422.9458950386379</v>
      </c>
      <c r="H1050" t="str">
        <f>IF(Calc!O1050=Games!I1050, Games!B1050, IF(Calc!P1050=Games!I1050, Games!C1050, ""))</f>
        <v>MIN</v>
      </c>
      <c r="I1050" s="21">
        <f>MAX(Calc!O1050:P1050)</f>
        <v>0.71204824350132956</v>
      </c>
      <c r="J1050" s="22">
        <f t="shared" si="64"/>
        <v>-247.28039591056194</v>
      </c>
      <c r="K1050" s="23">
        <f t="shared" si="65"/>
        <v>0.40439922312389326</v>
      </c>
      <c r="L1050" s="25"/>
      <c r="M1050" s="25"/>
      <c r="N1050" t="str">
        <f t="shared" si="66"/>
        <v/>
      </c>
      <c r="O1050" s="24" t="str">
        <f t="shared" si="67"/>
        <v/>
      </c>
    </row>
    <row r="1051" spans="1:15" x14ac:dyDescent="0.45">
      <c r="A1051" s="20" t="str">
        <f>Calc!A1051</f>
        <v>2024-06-14</v>
      </c>
      <c r="B1051" t="str">
        <f>Calc!B1051</f>
        <v>MIL</v>
      </c>
      <c r="C1051" t="str">
        <f>Calc!C1051</f>
        <v>CIN</v>
      </c>
      <c r="D1051" s="25"/>
      <c r="E1051" s="25"/>
      <c r="F1051">
        <f>Calc!M1051</f>
        <v>1516.6563185214643</v>
      </c>
      <c r="G1051">
        <f>Calc!N1051</f>
        <v>1513.6155661274754</v>
      </c>
      <c r="H1051" t="str">
        <f>IF(Calc!O1051=Games!I1051, Games!B1051, IF(Calc!P1051=Games!I1051, Games!C1051, ""))</f>
        <v>MIL</v>
      </c>
      <c r="I1051" s="21">
        <f>MAX(Calc!O1051:P1051)</f>
        <v>0.53808374790083913</v>
      </c>
      <c r="J1051" s="22">
        <f t="shared" si="64"/>
        <v>-116.48946003859746</v>
      </c>
      <c r="K1051" s="23">
        <f t="shared" si="65"/>
        <v>0.85844676391208385</v>
      </c>
      <c r="L1051" s="25"/>
      <c r="M1051" s="25"/>
      <c r="N1051" t="str">
        <f t="shared" si="66"/>
        <v/>
      </c>
      <c r="O1051" s="24" t="str">
        <f t="shared" si="67"/>
        <v/>
      </c>
    </row>
    <row r="1052" spans="1:15" x14ac:dyDescent="0.45">
      <c r="A1052" s="20" t="str">
        <f>Calc!A1052</f>
        <v>2024-06-14</v>
      </c>
      <c r="B1052" t="str">
        <f>Calc!B1052</f>
        <v>COL</v>
      </c>
      <c r="C1052" t="str">
        <f>Calc!C1052</f>
        <v>PIT</v>
      </c>
      <c r="D1052" s="25"/>
      <c r="E1052" s="25"/>
      <c r="F1052">
        <f>Calc!M1052</f>
        <v>1423.0710497477428</v>
      </c>
      <c r="G1052">
        <f>Calc!N1052</f>
        <v>1490.342604018655</v>
      </c>
      <c r="H1052" t="str">
        <f>IF(Calc!O1052=Games!I1052, Games!B1052, IF(Calc!P1052=Games!I1052, Games!C1052, ""))</f>
        <v>COL</v>
      </c>
      <c r="I1052" s="21">
        <f>MAX(Calc!O1052:P1052)</f>
        <v>0.51855362691003737</v>
      </c>
      <c r="J1052" s="22">
        <f t="shared" si="64"/>
        <v>-107.7074531856824</v>
      </c>
      <c r="K1052" s="23">
        <f t="shared" si="65"/>
        <v>0.92844085569087664</v>
      </c>
      <c r="L1052" s="25"/>
      <c r="M1052" s="25"/>
      <c r="N1052" t="str">
        <f t="shared" si="66"/>
        <v/>
      </c>
      <c r="O1052" s="24" t="str">
        <f t="shared" si="67"/>
        <v/>
      </c>
    </row>
    <row r="1053" spans="1:15" x14ac:dyDescent="0.45">
      <c r="A1053" s="20" t="str">
        <f>Calc!A1053</f>
        <v>2024-06-14</v>
      </c>
      <c r="B1053" t="str">
        <f>Calc!B1053</f>
        <v>ARI</v>
      </c>
      <c r="C1053" t="str">
        <f>Calc!C1053</f>
        <v>CHW</v>
      </c>
      <c r="D1053" s="25"/>
      <c r="E1053" s="25"/>
      <c r="F1053">
        <f>Calc!M1053</f>
        <v>1516.9891876380354</v>
      </c>
      <c r="G1053">
        <f>Calc!N1053</f>
        <v>1425.4820043556863</v>
      </c>
      <c r="H1053" t="str">
        <f>IF(Calc!O1053=Games!I1053, Games!B1053, IF(Calc!P1053=Games!I1053, Games!C1053, ""))</f>
        <v>ARI</v>
      </c>
      <c r="I1053" s="21">
        <f>MAX(Calc!O1053:P1053)</f>
        <v>0.65404303345773973</v>
      </c>
      <c r="J1053" s="22">
        <f t="shared" si="64"/>
        <v>-189.05329179947162</v>
      </c>
      <c r="K1053" s="23">
        <f t="shared" si="65"/>
        <v>0.52895138216408188</v>
      </c>
      <c r="L1053" s="25"/>
      <c r="M1053" s="25"/>
      <c r="N1053" t="str">
        <f t="shared" si="66"/>
        <v/>
      </c>
      <c r="O1053" s="24" t="str">
        <f t="shared" si="67"/>
        <v/>
      </c>
    </row>
    <row r="1054" spans="1:15" x14ac:dyDescent="0.45">
      <c r="A1054" s="20" t="str">
        <f>Calc!A1054</f>
        <v>2024-06-14</v>
      </c>
      <c r="B1054" t="str">
        <f>Calc!B1054</f>
        <v>LAD</v>
      </c>
      <c r="C1054" t="str">
        <f>Calc!C1054</f>
        <v>KCR</v>
      </c>
      <c r="D1054" s="25"/>
      <c r="E1054" s="25"/>
      <c r="F1054">
        <f>Calc!M1054</f>
        <v>1596.6514930600529</v>
      </c>
      <c r="G1054">
        <f>Calc!N1054</f>
        <v>1465.2610239810729</v>
      </c>
      <c r="H1054" t="str">
        <f>IF(Calc!O1054=Games!I1054, Games!B1054, IF(Calc!P1054=Games!I1054, Games!C1054, ""))</f>
        <v>LAD</v>
      </c>
      <c r="I1054" s="21">
        <f>MAX(Calc!O1054:P1054)</f>
        <v>0.70188653871260143</v>
      </c>
      <c r="J1054" s="22">
        <f t="shared" si="64"/>
        <v>-235.44275246126585</v>
      </c>
      <c r="K1054" s="23">
        <f t="shared" si="65"/>
        <v>0.42473169785275772</v>
      </c>
      <c r="L1054" s="25"/>
      <c r="M1054" s="25"/>
      <c r="N1054" t="str">
        <f t="shared" si="66"/>
        <v/>
      </c>
      <c r="O1054" s="24" t="str">
        <f t="shared" si="67"/>
        <v/>
      </c>
    </row>
    <row r="1055" spans="1:15" x14ac:dyDescent="0.45">
      <c r="A1055" s="20" t="str">
        <f>Calc!A1055</f>
        <v>2024-06-14</v>
      </c>
      <c r="B1055" t="str">
        <f>Calc!B1055</f>
        <v>SEA</v>
      </c>
      <c r="C1055" t="str">
        <f>Calc!C1055</f>
        <v>TEX</v>
      </c>
      <c r="D1055" s="25"/>
      <c r="E1055" s="25"/>
      <c r="F1055">
        <f>Calc!M1055</f>
        <v>1518.2292368487947</v>
      </c>
      <c r="G1055">
        <f>Calc!N1055</f>
        <v>1534.4506247578865</v>
      </c>
      <c r="H1055" t="str">
        <f>IF(Calc!O1055=Games!I1055, Games!B1055, IF(Calc!P1055=Games!I1055, Games!C1055, ""))</f>
        <v>TEX</v>
      </c>
      <c r="I1055" s="21">
        <f>MAX(Calc!O1055:P1055)</f>
        <v>0.5120915509621331</v>
      </c>
      <c r="J1055" s="22">
        <f t="shared" si="64"/>
        <v>-104.95648353127604</v>
      </c>
      <c r="K1055" s="23">
        <f t="shared" si="65"/>
        <v>0.95277582323154852</v>
      </c>
      <c r="L1055" s="25"/>
      <c r="M1055" s="25"/>
      <c r="N1055" t="str">
        <f t="shared" si="66"/>
        <v/>
      </c>
      <c r="O1055" s="24" t="str">
        <f t="shared" si="67"/>
        <v/>
      </c>
    </row>
    <row r="1056" spans="1:15" x14ac:dyDescent="0.45">
      <c r="A1056" s="20" t="str">
        <f>Calc!A1056</f>
        <v>2024-06-14</v>
      </c>
      <c r="B1056" t="str">
        <f>Calc!B1056</f>
        <v>SFG</v>
      </c>
      <c r="C1056" t="str">
        <f>Calc!C1056</f>
        <v>LAA</v>
      </c>
      <c r="D1056" s="25"/>
      <c r="E1056" s="25"/>
      <c r="F1056">
        <f>Calc!M1056</f>
        <v>1506.8907435815931</v>
      </c>
      <c r="G1056">
        <f>Calc!N1056</f>
        <v>1486.8682858001625</v>
      </c>
      <c r="H1056" t="str">
        <f>IF(Calc!O1056=Games!I1056, Games!B1056, IF(Calc!P1056=Games!I1056, Games!C1056, ""))</f>
        <v>SFG</v>
      </c>
      <c r="I1056" s="21">
        <f>MAX(Calc!O1056:P1056)</f>
        <v>0.58503277625793415</v>
      </c>
      <c r="J1056" s="22">
        <f t="shared" si="64"/>
        <v>-140.98288799348094</v>
      </c>
      <c r="K1056" s="23">
        <f t="shared" si="65"/>
        <v>0.70930594076512321</v>
      </c>
      <c r="L1056" s="25"/>
      <c r="M1056" s="25"/>
      <c r="N1056" t="str">
        <f t="shared" si="66"/>
        <v/>
      </c>
      <c r="O1056" s="24" t="str">
        <f t="shared" si="67"/>
        <v/>
      </c>
    </row>
    <row r="1057" spans="1:15" x14ac:dyDescent="0.45">
      <c r="A1057" s="20" t="str">
        <f>Calc!A1057</f>
        <v>2024-06-15</v>
      </c>
      <c r="B1057" t="str">
        <f>Calc!B1057</f>
        <v>MIN</v>
      </c>
      <c r="C1057" t="str">
        <f>Calc!C1057</f>
        <v>OAK</v>
      </c>
      <c r="D1057" s="25"/>
      <c r="E1057" s="25"/>
      <c r="F1057">
        <f>Calc!M1057</f>
        <v>1529.2726034226744</v>
      </c>
      <c r="G1057">
        <f>Calc!N1057</f>
        <v>1422.9458950386379</v>
      </c>
      <c r="H1057" t="str">
        <f>IF(Calc!O1057=Games!I1057, Games!B1057, IF(Calc!P1057=Games!I1057, Games!C1057, ""))</f>
        <v>MIN</v>
      </c>
      <c r="I1057" s="21">
        <f>MAX(Calc!O1057:P1057)</f>
        <v>0.71204824350132956</v>
      </c>
      <c r="J1057" s="22">
        <f t="shared" si="64"/>
        <v>-247.28039591056194</v>
      </c>
      <c r="K1057" s="23">
        <f t="shared" si="65"/>
        <v>0.40439922312389326</v>
      </c>
      <c r="L1057" s="25"/>
      <c r="M1057" s="25"/>
      <c r="N1057" t="str">
        <f t="shared" si="66"/>
        <v/>
      </c>
      <c r="O1057" s="24" t="str">
        <f t="shared" si="67"/>
        <v/>
      </c>
    </row>
    <row r="1058" spans="1:15" x14ac:dyDescent="0.45">
      <c r="A1058" s="20" t="str">
        <f>Calc!A1058</f>
        <v>2024-06-15</v>
      </c>
      <c r="B1058" t="str">
        <f>Calc!B1058</f>
        <v>CHC</v>
      </c>
      <c r="C1058" t="str">
        <f>Calc!C1058</f>
        <v>STL</v>
      </c>
      <c r="D1058" s="25"/>
      <c r="E1058" s="25"/>
      <c r="F1058">
        <f>Calc!M1058</f>
        <v>1529.9566441509314</v>
      </c>
      <c r="G1058">
        <f>Calc!N1058</f>
        <v>1507.9516916859375</v>
      </c>
      <c r="H1058" t="str">
        <f>IF(Calc!O1058=Games!I1058, Games!B1058, IF(Calc!P1058=Games!I1058, Games!C1058, ""))</f>
        <v>CHC</v>
      </c>
      <c r="I1058" s="21">
        <f>MAX(Calc!O1058:P1058)</f>
        <v>0.55391839012171906</v>
      </c>
      <c r="J1058" s="22">
        <f t="shared" si="64"/>
        <v>-124.17422683550276</v>
      </c>
      <c r="K1058" s="23">
        <f t="shared" si="65"/>
        <v>0.80532009377817937</v>
      </c>
      <c r="L1058" s="25"/>
      <c r="M1058" s="25"/>
      <c r="N1058" t="str">
        <f t="shared" si="66"/>
        <v/>
      </c>
      <c r="O1058" s="24" t="str">
        <f t="shared" si="67"/>
        <v/>
      </c>
    </row>
    <row r="1059" spans="1:15" x14ac:dyDescent="0.45">
      <c r="A1059" s="20" t="str">
        <f>Calc!A1059</f>
        <v>2024-06-15</v>
      </c>
      <c r="B1059" t="str">
        <f>Calc!B1059</f>
        <v>TOR</v>
      </c>
      <c r="C1059" t="str">
        <f>Calc!C1059</f>
        <v>CLE</v>
      </c>
      <c r="D1059" s="25"/>
      <c r="E1059" s="25"/>
      <c r="F1059">
        <f>Calc!M1059</f>
        <v>1536.86484917293</v>
      </c>
      <c r="G1059">
        <f>Calc!N1059</f>
        <v>1521.3210808926906</v>
      </c>
      <c r="H1059" t="str">
        <f>IF(Calc!O1059=Games!I1059, Games!B1059, IF(Calc!P1059=Games!I1059, Games!C1059, ""))</f>
        <v>TOR</v>
      </c>
      <c r="I1059" s="21">
        <f>MAX(Calc!O1059:P1059)</f>
        <v>0.51959193737831477</v>
      </c>
      <c r="J1059" s="22">
        <f t="shared" si="64"/>
        <v>-108.15637325959833</v>
      </c>
      <c r="K1059" s="23">
        <f t="shared" si="65"/>
        <v>0.92458721558625778</v>
      </c>
      <c r="L1059" s="25"/>
      <c r="M1059" s="25"/>
      <c r="N1059" t="str">
        <f t="shared" si="66"/>
        <v/>
      </c>
      <c r="O1059" s="24" t="str">
        <f t="shared" si="67"/>
        <v/>
      </c>
    </row>
    <row r="1060" spans="1:15" x14ac:dyDescent="0.45">
      <c r="A1060" s="20" t="str">
        <f>Calc!A1060</f>
        <v>2024-06-15</v>
      </c>
      <c r="B1060" t="str">
        <f>Calc!B1060</f>
        <v>SFG</v>
      </c>
      <c r="C1060" t="str">
        <f>Calc!C1060</f>
        <v>LAA</v>
      </c>
      <c r="D1060" s="25"/>
      <c r="E1060" s="25"/>
      <c r="F1060">
        <f>Calc!M1060</f>
        <v>1506.8907435815931</v>
      </c>
      <c r="G1060">
        <f>Calc!N1060</f>
        <v>1486.8682858001625</v>
      </c>
      <c r="H1060" t="str">
        <f>IF(Calc!O1060=Games!I1060, Games!B1060, IF(Calc!P1060=Games!I1060, Games!C1060, ""))</f>
        <v>SFG</v>
      </c>
      <c r="I1060" s="21">
        <f>MAX(Calc!O1060:P1060)</f>
        <v>0.58503277625793415</v>
      </c>
      <c r="J1060" s="22">
        <f t="shared" si="64"/>
        <v>-140.98288799348094</v>
      </c>
      <c r="K1060" s="23">
        <f t="shared" si="65"/>
        <v>0.70930594076512321</v>
      </c>
      <c r="L1060" s="25"/>
      <c r="M1060" s="25"/>
      <c r="N1060" t="str">
        <f t="shared" si="66"/>
        <v/>
      </c>
      <c r="O1060" s="24" t="str">
        <f t="shared" si="67"/>
        <v/>
      </c>
    </row>
    <row r="1061" spans="1:15" x14ac:dyDescent="0.45">
      <c r="A1061" s="20" t="str">
        <f>Calc!A1061</f>
        <v>2024-06-15</v>
      </c>
      <c r="B1061" t="str">
        <f>Calc!B1061</f>
        <v>BAL</v>
      </c>
      <c r="C1061" t="str">
        <f>Calc!C1061</f>
        <v>PHI</v>
      </c>
      <c r="D1061" s="25"/>
      <c r="E1061" s="25"/>
      <c r="F1061">
        <f>Calc!M1061</f>
        <v>1527.1786991040578</v>
      </c>
      <c r="G1061">
        <f>Calc!N1061</f>
        <v>1539.4111659163295</v>
      </c>
      <c r="H1061" t="str">
        <f>IF(Calc!O1061=Games!I1061, Games!B1061, IF(Calc!P1061=Games!I1061, Games!C1061, ""))</f>
        <v>PHI</v>
      </c>
      <c r="I1061" s="21">
        <f>MAX(Calc!O1061:P1061)</f>
        <v>0.50672709930910764</v>
      </c>
      <c r="J1061" s="22">
        <f t="shared" si="64"/>
        <v>-102.7275365420178</v>
      </c>
      <c r="K1061" s="23">
        <f t="shared" si="65"/>
        <v>0.97344882751177253</v>
      </c>
      <c r="L1061" s="25"/>
      <c r="M1061" s="25"/>
      <c r="N1061" t="str">
        <f t="shared" si="66"/>
        <v/>
      </c>
      <c r="O1061" s="24" t="str">
        <f t="shared" si="67"/>
        <v/>
      </c>
    </row>
    <row r="1062" spans="1:15" x14ac:dyDescent="0.45">
      <c r="A1062" s="20" t="str">
        <f>Calc!A1062</f>
        <v>2024-06-15</v>
      </c>
      <c r="B1062" t="str">
        <f>Calc!B1062</f>
        <v>WAS</v>
      </c>
      <c r="C1062" t="str">
        <f>Calc!C1062</f>
        <v>MIA</v>
      </c>
      <c r="D1062" s="25"/>
      <c r="E1062" s="25"/>
      <c r="F1062">
        <f>Calc!M1062</f>
        <v>1419.5380932200808</v>
      </c>
      <c r="G1062">
        <f>Calc!N1062</f>
        <v>1484.370768699393</v>
      </c>
      <c r="H1062" t="str">
        <f>IF(Calc!O1062=Games!I1062, Games!B1062, IF(Calc!P1062=Games!I1062, Games!C1062, ""))</f>
        <v>MIA</v>
      </c>
      <c r="I1062" s="21">
        <f>MAX(Calc!O1062:P1062)</f>
        <v>0.61604316969635176</v>
      </c>
      <c r="J1062" s="22">
        <f t="shared" si="64"/>
        <v>-160.44594628233608</v>
      </c>
      <c r="K1062" s="23">
        <f t="shared" si="65"/>
        <v>0.62326286401795661</v>
      </c>
      <c r="L1062" s="25"/>
      <c r="M1062" s="25"/>
      <c r="N1062" t="str">
        <f t="shared" si="66"/>
        <v/>
      </c>
      <c r="O1062" s="24" t="str">
        <f t="shared" si="67"/>
        <v/>
      </c>
    </row>
    <row r="1063" spans="1:15" x14ac:dyDescent="0.45">
      <c r="A1063" s="20" t="str">
        <f>Calc!A1063</f>
        <v>2024-06-15</v>
      </c>
      <c r="B1063" t="str">
        <f>Calc!B1063</f>
        <v>HOU</v>
      </c>
      <c r="C1063" t="str">
        <f>Calc!C1063</f>
        <v>DET</v>
      </c>
      <c r="D1063" s="25"/>
      <c r="E1063" s="25"/>
      <c r="F1063">
        <f>Calc!M1063</f>
        <v>1535.1961987191132</v>
      </c>
      <c r="G1063">
        <f>Calc!N1063</f>
        <v>1495.7868779460348</v>
      </c>
      <c r="H1063" t="str">
        <f>IF(Calc!O1063=Games!I1063, Games!B1063, IF(Calc!P1063=Games!I1063, Games!C1063, ""))</f>
        <v>HOU</v>
      </c>
      <c r="I1063" s="21">
        <f>MAX(Calc!O1063:P1063)</f>
        <v>0.53606442051036018</v>
      </c>
      <c r="J1063" s="22">
        <f t="shared" si="64"/>
        <v>-115.54716736751834</v>
      </c>
      <c r="K1063" s="23">
        <f t="shared" si="65"/>
        <v>0.86544743829099846</v>
      </c>
      <c r="L1063" s="25"/>
      <c r="M1063" s="25"/>
      <c r="N1063" t="str">
        <f t="shared" si="66"/>
        <v/>
      </c>
      <c r="O1063" s="24" t="str">
        <f t="shared" si="67"/>
        <v/>
      </c>
    </row>
    <row r="1064" spans="1:15" x14ac:dyDescent="0.45">
      <c r="A1064" s="20" t="str">
        <f>Calc!A1064</f>
        <v>2024-06-15</v>
      </c>
      <c r="B1064" t="str">
        <f>Calc!B1064</f>
        <v>NYM</v>
      </c>
      <c r="C1064" t="str">
        <f>Calc!C1064</f>
        <v>SDP</v>
      </c>
      <c r="D1064" s="25"/>
      <c r="E1064" s="25"/>
      <c r="F1064">
        <f>Calc!M1064</f>
        <v>1483.2891783762693</v>
      </c>
      <c r="G1064">
        <f>Calc!N1064</f>
        <v>1514.2912987524817</v>
      </c>
      <c r="H1064" t="str">
        <f>IF(Calc!O1064=Games!I1064, Games!B1064, IF(Calc!P1064=Games!I1064, Games!C1064, ""))</f>
        <v>NYM</v>
      </c>
      <c r="I1064" s="21">
        <f>MAX(Calc!O1064:P1064)</f>
        <v>0.50663876325311086</v>
      </c>
      <c r="J1064" s="22">
        <f t="shared" si="64"/>
        <v>-102.69123828896058</v>
      </c>
      <c r="K1064" s="23">
        <f t="shared" si="65"/>
        <v>0.97379291228928633</v>
      </c>
      <c r="L1064" s="25"/>
      <c r="M1064" s="25"/>
      <c r="N1064" t="str">
        <f t="shared" si="66"/>
        <v/>
      </c>
      <c r="O1064" s="24" t="str">
        <f t="shared" si="67"/>
        <v/>
      </c>
    </row>
    <row r="1065" spans="1:15" x14ac:dyDescent="0.45">
      <c r="A1065" s="20" t="str">
        <f>Calc!A1065</f>
        <v>2024-06-15</v>
      </c>
      <c r="B1065" t="str">
        <f>Calc!B1065</f>
        <v>ATL</v>
      </c>
      <c r="C1065" t="str">
        <f>Calc!C1065</f>
        <v>TBR</v>
      </c>
      <c r="D1065" s="25"/>
      <c r="E1065" s="25"/>
      <c r="F1065">
        <f>Calc!M1065</f>
        <v>1593.2508682491175</v>
      </c>
      <c r="G1065">
        <f>Calc!N1065</f>
        <v>1532.6622500113572</v>
      </c>
      <c r="H1065" t="str">
        <f>IF(Calc!O1065=Games!I1065, Games!B1065, IF(Calc!P1065=Games!I1065, Games!C1065, ""))</f>
        <v>ATL</v>
      </c>
      <c r="I1065" s="21">
        <f>MAX(Calc!O1065:P1065)</f>
        <v>0.60827197999211147</v>
      </c>
      <c r="J1065" s="22">
        <f t="shared" si="64"/>
        <v>-155.2791602652938</v>
      </c>
      <c r="K1065" s="23">
        <f t="shared" si="65"/>
        <v>0.64400142188527043</v>
      </c>
      <c r="L1065" s="25"/>
      <c r="M1065" s="25"/>
      <c r="N1065" t="str">
        <f t="shared" si="66"/>
        <v/>
      </c>
      <c r="O1065" s="24" t="str">
        <f t="shared" si="67"/>
        <v/>
      </c>
    </row>
    <row r="1066" spans="1:15" x14ac:dyDescent="0.45">
      <c r="A1066" s="20" t="str">
        <f>Calc!A1066</f>
        <v>2024-06-15</v>
      </c>
      <c r="B1066" t="str">
        <f>Calc!B1066</f>
        <v>MIL</v>
      </c>
      <c r="C1066" t="str">
        <f>Calc!C1066</f>
        <v>CIN</v>
      </c>
      <c r="D1066" s="25"/>
      <c r="E1066" s="25"/>
      <c r="F1066">
        <f>Calc!M1066</f>
        <v>1516.6563185214643</v>
      </c>
      <c r="G1066">
        <f>Calc!N1066</f>
        <v>1513.6155661274754</v>
      </c>
      <c r="H1066" t="str">
        <f>IF(Calc!O1066=Games!I1066, Games!B1066, IF(Calc!P1066=Games!I1066, Games!C1066, ""))</f>
        <v>MIL</v>
      </c>
      <c r="I1066" s="21">
        <f>MAX(Calc!O1066:P1066)</f>
        <v>0.53808374790083913</v>
      </c>
      <c r="J1066" s="22">
        <f t="shared" si="64"/>
        <v>-116.48946003859746</v>
      </c>
      <c r="K1066" s="23">
        <f t="shared" si="65"/>
        <v>0.85844676391208385</v>
      </c>
      <c r="L1066" s="25"/>
      <c r="M1066" s="25"/>
      <c r="N1066" t="str">
        <f t="shared" si="66"/>
        <v/>
      </c>
      <c r="O1066" s="24" t="str">
        <f t="shared" si="67"/>
        <v/>
      </c>
    </row>
    <row r="1067" spans="1:15" x14ac:dyDescent="0.45">
      <c r="A1067" s="20" t="str">
        <f>Calc!A1067</f>
        <v>2024-06-15</v>
      </c>
      <c r="B1067" t="str">
        <f>Calc!B1067</f>
        <v>SEA</v>
      </c>
      <c r="C1067" t="str">
        <f>Calc!C1067</f>
        <v>TEX</v>
      </c>
      <c r="D1067" s="25"/>
      <c r="E1067" s="25"/>
      <c r="F1067">
        <f>Calc!M1067</f>
        <v>1518.2292368487947</v>
      </c>
      <c r="G1067">
        <f>Calc!N1067</f>
        <v>1534.4506247578865</v>
      </c>
      <c r="H1067" t="str">
        <f>IF(Calc!O1067=Games!I1067, Games!B1067, IF(Calc!P1067=Games!I1067, Games!C1067, ""))</f>
        <v>TEX</v>
      </c>
      <c r="I1067" s="21">
        <f>MAX(Calc!O1067:P1067)</f>
        <v>0.5120915509621331</v>
      </c>
      <c r="J1067" s="22">
        <f t="shared" si="64"/>
        <v>-104.95648353127604</v>
      </c>
      <c r="K1067" s="23">
        <f t="shared" si="65"/>
        <v>0.95277582323154852</v>
      </c>
      <c r="L1067" s="25"/>
      <c r="M1067" s="25"/>
      <c r="N1067" t="str">
        <f t="shared" si="66"/>
        <v/>
      </c>
      <c r="O1067" s="24" t="str">
        <f t="shared" si="67"/>
        <v/>
      </c>
    </row>
    <row r="1068" spans="1:15" x14ac:dyDescent="0.45">
      <c r="A1068" s="20" t="str">
        <f>Calc!A1068</f>
        <v>2024-06-15</v>
      </c>
      <c r="B1068" t="str">
        <f>Calc!B1068</f>
        <v>BOS</v>
      </c>
      <c r="C1068" t="str">
        <f>Calc!C1068</f>
        <v>NYY</v>
      </c>
      <c r="D1068" s="25"/>
      <c r="E1068" s="25"/>
      <c r="F1068">
        <f>Calc!M1068</f>
        <v>1500.26839934439</v>
      </c>
      <c r="G1068">
        <f>Calc!N1068</f>
        <v>1562.9327852564061</v>
      </c>
      <c r="H1068" t="str">
        <f>IF(Calc!O1068=Games!I1068, Games!B1068, IF(Calc!P1068=Games!I1068, Games!C1068, ""))</f>
        <v>NYY</v>
      </c>
      <c r="I1068" s="21">
        <f>MAX(Calc!O1068:P1068)</f>
        <v>0.5635749480671528</v>
      </c>
      <c r="J1068" s="22">
        <f t="shared" si="64"/>
        <v>-129.1344173693013</v>
      </c>
      <c r="K1068" s="23">
        <f t="shared" si="65"/>
        <v>0.77438689109517489</v>
      </c>
      <c r="L1068" s="25"/>
      <c r="M1068" s="25"/>
      <c r="N1068" t="str">
        <f t="shared" si="66"/>
        <v/>
      </c>
      <c r="O1068" s="24" t="str">
        <f t="shared" si="67"/>
        <v/>
      </c>
    </row>
    <row r="1069" spans="1:15" x14ac:dyDescent="0.45">
      <c r="A1069" s="20" t="str">
        <f>Calc!A1069</f>
        <v>2024-06-15</v>
      </c>
      <c r="B1069" t="str">
        <f>Calc!B1069</f>
        <v>LAD</v>
      </c>
      <c r="C1069" t="str">
        <f>Calc!C1069</f>
        <v>KCR</v>
      </c>
      <c r="D1069" s="25"/>
      <c r="E1069" s="25"/>
      <c r="F1069">
        <f>Calc!M1069</f>
        <v>1596.6514930600529</v>
      </c>
      <c r="G1069">
        <f>Calc!N1069</f>
        <v>1465.2610239810729</v>
      </c>
      <c r="H1069" t="str">
        <f>IF(Calc!O1069=Games!I1069, Games!B1069, IF(Calc!P1069=Games!I1069, Games!C1069, ""))</f>
        <v>LAD</v>
      </c>
      <c r="I1069" s="21">
        <f>MAX(Calc!O1069:P1069)</f>
        <v>0.70188653871260143</v>
      </c>
      <c r="J1069" s="22">
        <f t="shared" si="64"/>
        <v>-235.44275246126585</v>
      </c>
      <c r="K1069" s="23">
        <f t="shared" si="65"/>
        <v>0.42473169785275772</v>
      </c>
      <c r="L1069" s="25"/>
      <c r="M1069" s="25"/>
      <c r="N1069" t="str">
        <f t="shared" si="66"/>
        <v/>
      </c>
      <c r="O1069" s="24" t="str">
        <f t="shared" si="67"/>
        <v/>
      </c>
    </row>
    <row r="1070" spans="1:15" x14ac:dyDescent="0.45">
      <c r="A1070" s="20" t="str">
        <f>Calc!A1070</f>
        <v>2024-06-15</v>
      </c>
      <c r="B1070" t="str">
        <f>Calc!B1070</f>
        <v>COL</v>
      </c>
      <c r="C1070" t="str">
        <f>Calc!C1070</f>
        <v>PIT</v>
      </c>
      <c r="D1070" s="25"/>
      <c r="E1070" s="25"/>
      <c r="F1070">
        <f>Calc!M1070</f>
        <v>1423.0710497477428</v>
      </c>
      <c r="G1070">
        <f>Calc!N1070</f>
        <v>1490.342604018655</v>
      </c>
      <c r="H1070" t="str">
        <f>IF(Calc!O1070=Games!I1070, Games!B1070, IF(Calc!P1070=Games!I1070, Games!C1070, ""))</f>
        <v>COL</v>
      </c>
      <c r="I1070" s="21">
        <f>MAX(Calc!O1070:P1070)</f>
        <v>0.51855362691003737</v>
      </c>
      <c r="J1070" s="22">
        <f t="shared" si="64"/>
        <v>-107.7074531856824</v>
      </c>
      <c r="K1070" s="23">
        <f t="shared" si="65"/>
        <v>0.92844085569087664</v>
      </c>
      <c r="L1070" s="25"/>
      <c r="M1070" s="25"/>
      <c r="N1070" t="str">
        <f t="shared" si="66"/>
        <v/>
      </c>
      <c r="O1070" s="24" t="str">
        <f t="shared" si="67"/>
        <v/>
      </c>
    </row>
    <row r="1071" spans="1:15" x14ac:dyDescent="0.45">
      <c r="A1071" s="20" t="str">
        <f>Calc!A1071</f>
        <v>2024-06-15</v>
      </c>
      <c r="B1071" t="str">
        <f>Calc!B1071</f>
        <v>ARI</v>
      </c>
      <c r="C1071" t="str">
        <f>Calc!C1071</f>
        <v>CHW</v>
      </c>
      <c r="D1071" s="25"/>
      <c r="E1071" s="25"/>
      <c r="F1071">
        <f>Calc!M1071</f>
        <v>1516.9891876380354</v>
      </c>
      <c r="G1071">
        <f>Calc!N1071</f>
        <v>1425.4820043556863</v>
      </c>
      <c r="H1071" t="str">
        <f>IF(Calc!O1071=Games!I1071, Games!B1071, IF(Calc!P1071=Games!I1071, Games!C1071, ""))</f>
        <v>ARI</v>
      </c>
      <c r="I1071" s="21">
        <f>MAX(Calc!O1071:P1071)</f>
        <v>0.65404303345773973</v>
      </c>
      <c r="J1071" s="22">
        <f t="shared" si="64"/>
        <v>-189.05329179947162</v>
      </c>
      <c r="K1071" s="23">
        <f t="shared" si="65"/>
        <v>0.52895138216408188</v>
      </c>
      <c r="L1071" s="25"/>
      <c r="M1071" s="25"/>
      <c r="N1071" t="str">
        <f t="shared" si="66"/>
        <v/>
      </c>
      <c r="O1071" s="24" t="str">
        <f t="shared" si="67"/>
        <v/>
      </c>
    </row>
    <row r="1072" spans="1:15" x14ac:dyDescent="0.45">
      <c r="A1072" s="20" t="str">
        <f>Calc!A1072</f>
        <v>2024-06-16</v>
      </c>
      <c r="B1072" t="str">
        <f>Calc!B1072</f>
        <v>BAL</v>
      </c>
      <c r="C1072" t="str">
        <f>Calc!C1072</f>
        <v>PHI</v>
      </c>
      <c r="D1072" s="25"/>
      <c r="E1072" s="25"/>
      <c r="F1072">
        <f>Calc!M1072</f>
        <v>1527.1786991040578</v>
      </c>
      <c r="G1072">
        <f>Calc!N1072</f>
        <v>1539.4111659163295</v>
      </c>
      <c r="H1072" t="str">
        <f>IF(Calc!O1072=Games!I1072, Games!B1072, IF(Calc!P1072=Games!I1072, Games!C1072, ""))</f>
        <v>PHI</v>
      </c>
      <c r="I1072" s="21">
        <f>MAX(Calc!O1072:P1072)</f>
        <v>0.50672709930910764</v>
      </c>
      <c r="J1072" s="22">
        <f t="shared" si="64"/>
        <v>-102.7275365420178</v>
      </c>
      <c r="K1072" s="23">
        <f t="shared" si="65"/>
        <v>0.97344882751177253</v>
      </c>
      <c r="L1072" s="25"/>
      <c r="M1072" s="25"/>
      <c r="N1072" t="str">
        <f t="shared" si="66"/>
        <v/>
      </c>
      <c r="O1072" s="24" t="str">
        <f t="shared" si="67"/>
        <v/>
      </c>
    </row>
    <row r="1073" spans="1:15" x14ac:dyDescent="0.45">
      <c r="A1073" s="20" t="str">
        <f>Calc!A1073</f>
        <v>2024-06-16</v>
      </c>
      <c r="B1073" t="str">
        <f>Calc!B1073</f>
        <v>ATL</v>
      </c>
      <c r="C1073" t="str">
        <f>Calc!C1073</f>
        <v>TBR</v>
      </c>
      <c r="D1073" s="25"/>
      <c r="E1073" s="25"/>
      <c r="F1073">
        <f>Calc!M1073</f>
        <v>1593.2508682491175</v>
      </c>
      <c r="G1073">
        <f>Calc!N1073</f>
        <v>1532.6622500113572</v>
      </c>
      <c r="H1073" t="str">
        <f>IF(Calc!O1073=Games!I1073, Games!B1073, IF(Calc!P1073=Games!I1073, Games!C1073, ""))</f>
        <v>ATL</v>
      </c>
      <c r="I1073" s="21">
        <f>MAX(Calc!O1073:P1073)</f>
        <v>0.60827197999211147</v>
      </c>
      <c r="J1073" s="22">
        <f t="shared" si="64"/>
        <v>-155.2791602652938</v>
      </c>
      <c r="K1073" s="23">
        <f t="shared" si="65"/>
        <v>0.64400142188527043</v>
      </c>
      <c r="L1073" s="25"/>
      <c r="M1073" s="25"/>
      <c r="N1073" t="str">
        <f t="shared" si="66"/>
        <v/>
      </c>
      <c r="O1073" s="24" t="str">
        <f t="shared" si="67"/>
        <v/>
      </c>
    </row>
    <row r="1074" spans="1:15" x14ac:dyDescent="0.45">
      <c r="A1074" s="20" t="str">
        <f>Calc!A1074</f>
        <v>2024-06-16</v>
      </c>
      <c r="B1074" t="str">
        <f>Calc!B1074</f>
        <v>WAS</v>
      </c>
      <c r="C1074" t="str">
        <f>Calc!C1074</f>
        <v>MIA</v>
      </c>
      <c r="D1074" s="25"/>
      <c r="E1074" s="25"/>
      <c r="F1074">
        <f>Calc!M1074</f>
        <v>1419.5380932200808</v>
      </c>
      <c r="G1074">
        <f>Calc!N1074</f>
        <v>1484.370768699393</v>
      </c>
      <c r="H1074" t="str">
        <f>IF(Calc!O1074=Games!I1074, Games!B1074, IF(Calc!P1074=Games!I1074, Games!C1074, ""))</f>
        <v>MIA</v>
      </c>
      <c r="I1074" s="21">
        <f>MAX(Calc!O1074:P1074)</f>
        <v>0.61604316969635176</v>
      </c>
      <c r="J1074" s="22">
        <f t="shared" si="64"/>
        <v>-160.44594628233608</v>
      </c>
      <c r="K1074" s="23">
        <f t="shared" si="65"/>
        <v>0.62326286401795661</v>
      </c>
      <c r="L1074" s="25"/>
      <c r="M1074" s="25"/>
      <c r="N1074" t="str">
        <f t="shared" si="66"/>
        <v/>
      </c>
      <c r="O1074" s="24" t="str">
        <f t="shared" si="67"/>
        <v/>
      </c>
    </row>
    <row r="1075" spans="1:15" x14ac:dyDescent="0.45">
      <c r="A1075" s="20" t="str">
        <f>Calc!A1075</f>
        <v>2024-06-16</v>
      </c>
      <c r="B1075" t="str">
        <f>Calc!B1075</f>
        <v>TOR</v>
      </c>
      <c r="C1075" t="str">
        <f>Calc!C1075</f>
        <v>CLE</v>
      </c>
      <c r="D1075" s="25"/>
      <c r="E1075" s="25"/>
      <c r="F1075">
        <f>Calc!M1075</f>
        <v>1536.86484917293</v>
      </c>
      <c r="G1075">
        <f>Calc!N1075</f>
        <v>1521.3210808926906</v>
      </c>
      <c r="H1075" t="str">
        <f>IF(Calc!O1075=Games!I1075, Games!B1075, IF(Calc!P1075=Games!I1075, Games!C1075, ""))</f>
        <v>TOR</v>
      </c>
      <c r="I1075" s="21">
        <f>MAX(Calc!O1075:P1075)</f>
        <v>0.51959193737831477</v>
      </c>
      <c r="J1075" s="22">
        <f t="shared" si="64"/>
        <v>-108.15637325959833</v>
      </c>
      <c r="K1075" s="23">
        <f t="shared" si="65"/>
        <v>0.92458721558625778</v>
      </c>
      <c r="L1075" s="25"/>
      <c r="M1075" s="25"/>
      <c r="N1075" t="str">
        <f t="shared" si="66"/>
        <v/>
      </c>
      <c r="O1075" s="24" t="str">
        <f t="shared" si="67"/>
        <v/>
      </c>
    </row>
    <row r="1076" spans="1:15" x14ac:dyDescent="0.45">
      <c r="A1076" s="20" t="str">
        <f>Calc!A1076</f>
        <v>2024-06-16</v>
      </c>
      <c r="B1076" t="str">
        <f>Calc!B1076</f>
        <v>NYM</v>
      </c>
      <c r="C1076" t="str">
        <f>Calc!C1076</f>
        <v>SDP</v>
      </c>
      <c r="D1076" s="25"/>
      <c r="E1076" s="25"/>
      <c r="F1076">
        <f>Calc!M1076</f>
        <v>1483.2891783762693</v>
      </c>
      <c r="G1076">
        <f>Calc!N1076</f>
        <v>1514.2912987524817</v>
      </c>
      <c r="H1076" t="str">
        <f>IF(Calc!O1076=Games!I1076, Games!B1076, IF(Calc!P1076=Games!I1076, Games!C1076, ""))</f>
        <v>NYM</v>
      </c>
      <c r="I1076" s="21">
        <f>MAX(Calc!O1076:P1076)</f>
        <v>0.50663876325311086</v>
      </c>
      <c r="J1076" s="22">
        <f t="shared" si="64"/>
        <v>-102.69123828896058</v>
      </c>
      <c r="K1076" s="23">
        <f t="shared" si="65"/>
        <v>0.97379291228928633</v>
      </c>
      <c r="L1076" s="25"/>
      <c r="M1076" s="25"/>
      <c r="N1076" t="str">
        <f t="shared" si="66"/>
        <v/>
      </c>
      <c r="O1076" s="24" t="str">
        <f t="shared" si="67"/>
        <v/>
      </c>
    </row>
    <row r="1077" spans="1:15" x14ac:dyDescent="0.45">
      <c r="A1077" s="20" t="str">
        <f>Calc!A1077</f>
        <v>2024-06-16</v>
      </c>
      <c r="B1077" t="str">
        <f>Calc!B1077</f>
        <v>HOU</v>
      </c>
      <c r="C1077" t="str">
        <f>Calc!C1077</f>
        <v>DET</v>
      </c>
      <c r="D1077" s="25"/>
      <c r="E1077" s="25"/>
      <c r="F1077">
        <f>Calc!M1077</f>
        <v>1535.1961987191132</v>
      </c>
      <c r="G1077">
        <f>Calc!N1077</f>
        <v>1495.7868779460348</v>
      </c>
      <c r="H1077" t="str">
        <f>IF(Calc!O1077=Games!I1077, Games!B1077, IF(Calc!P1077=Games!I1077, Games!C1077, ""))</f>
        <v>HOU</v>
      </c>
      <c r="I1077" s="21">
        <f>MAX(Calc!O1077:P1077)</f>
        <v>0.53606442051036018</v>
      </c>
      <c r="J1077" s="22">
        <f t="shared" si="64"/>
        <v>-115.54716736751834</v>
      </c>
      <c r="K1077" s="23">
        <f t="shared" si="65"/>
        <v>0.86544743829099846</v>
      </c>
      <c r="L1077" s="25"/>
      <c r="M1077" s="25"/>
      <c r="N1077" t="str">
        <f t="shared" si="66"/>
        <v/>
      </c>
      <c r="O1077" s="24" t="str">
        <f t="shared" si="67"/>
        <v/>
      </c>
    </row>
    <row r="1078" spans="1:15" x14ac:dyDescent="0.45">
      <c r="A1078" s="20" t="str">
        <f>Calc!A1078</f>
        <v>2024-06-16</v>
      </c>
      <c r="B1078" t="str">
        <f>Calc!B1078</f>
        <v>MIN</v>
      </c>
      <c r="C1078" t="str">
        <f>Calc!C1078</f>
        <v>OAK</v>
      </c>
      <c r="D1078" s="25"/>
      <c r="E1078" s="25"/>
      <c r="F1078">
        <f>Calc!M1078</f>
        <v>1529.2726034226744</v>
      </c>
      <c r="G1078">
        <f>Calc!N1078</f>
        <v>1422.9458950386379</v>
      </c>
      <c r="H1078" t="str">
        <f>IF(Calc!O1078=Games!I1078, Games!B1078, IF(Calc!P1078=Games!I1078, Games!C1078, ""))</f>
        <v>MIN</v>
      </c>
      <c r="I1078" s="21">
        <f>MAX(Calc!O1078:P1078)</f>
        <v>0.71204824350132956</v>
      </c>
      <c r="J1078" s="22">
        <f t="shared" si="64"/>
        <v>-247.28039591056194</v>
      </c>
      <c r="K1078" s="23">
        <f t="shared" si="65"/>
        <v>0.40439922312389326</v>
      </c>
      <c r="L1078" s="25"/>
      <c r="M1078" s="25"/>
      <c r="N1078" t="str">
        <f t="shared" si="66"/>
        <v/>
      </c>
      <c r="O1078" s="24" t="str">
        <f t="shared" si="67"/>
        <v/>
      </c>
    </row>
    <row r="1079" spans="1:15" x14ac:dyDescent="0.45">
      <c r="A1079" s="20" t="str">
        <f>Calc!A1079</f>
        <v>2024-06-16</v>
      </c>
      <c r="B1079" t="str">
        <f>Calc!B1079</f>
        <v>MIL</v>
      </c>
      <c r="C1079" t="str">
        <f>Calc!C1079</f>
        <v>CIN</v>
      </c>
      <c r="D1079" s="25"/>
      <c r="E1079" s="25"/>
      <c r="F1079">
        <f>Calc!M1079</f>
        <v>1516.6563185214643</v>
      </c>
      <c r="G1079">
        <f>Calc!N1079</f>
        <v>1513.6155661274754</v>
      </c>
      <c r="H1079" t="str">
        <f>IF(Calc!O1079=Games!I1079, Games!B1079, IF(Calc!P1079=Games!I1079, Games!C1079, ""))</f>
        <v>MIL</v>
      </c>
      <c r="I1079" s="21">
        <f>MAX(Calc!O1079:P1079)</f>
        <v>0.53808374790083913</v>
      </c>
      <c r="J1079" s="22">
        <f t="shared" si="64"/>
        <v>-116.48946003859746</v>
      </c>
      <c r="K1079" s="23">
        <f t="shared" si="65"/>
        <v>0.85844676391208385</v>
      </c>
      <c r="L1079" s="25"/>
      <c r="M1079" s="25"/>
      <c r="N1079" t="str">
        <f t="shared" si="66"/>
        <v/>
      </c>
      <c r="O1079" s="24" t="str">
        <f t="shared" si="67"/>
        <v/>
      </c>
    </row>
    <row r="1080" spans="1:15" x14ac:dyDescent="0.45">
      <c r="A1080" s="20" t="str">
        <f>Calc!A1080</f>
        <v>2024-06-16</v>
      </c>
      <c r="B1080" t="str">
        <f>Calc!B1080</f>
        <v>CHC</v>
      </c>
      <c r="C1080" t="str">
        <f>Calc!C1080</f>
        <v>STL</v>
      </c>
      <c r="D1080" s="25"/>
      <c r="E1080" s="25"/>
      <c r="F1080">
        <f>Calc!M1080</f>
        <v>1529.9566441509314</v>
      </c>
      <c r="G1080">
        <f>Calc!N1080</f>
        <v>1507.9516916859375</v>
      </c>
      <c r="H1080" t="str">
        <f>IF(Calc!O1080=Games!I1080, Games!B1080, IF(Calc!P1080=Games!I1080, Games!C1080, ""))</f>
        <v>CHC</v>
      </c>
      <c r="I1080" s="21">
        <f>MAX(Calc!O1080:P1080)</f>
        <v>0.55391839012171906</v>
      </c>
      <c r="J1080" s="22">
        <f t="shared" si="64"/>
        <v>-124.17422683550276</v>
      </c>
      <c r="K1080" s="23">
        <f t="shared" si="65"/>
        <v>0.80532009377817937</v>
      </c>
      <c r="L1080" s="25"/>
      <c r="M1080" s="25"/>
      <c r="N1080" t="str">
        <f t="shared" si="66"/>
        <v/>
      </c>
      <c r="O1080" s="24" t="str">
        <f t="shared" si="67"/>
        <v/>
      </c>
    </row>
    <row r="1081" spans="1:15" x14ac:dyDescent="0.45">
      <c r="A1081" s="20" t="str">
        <f>Calc!A1081</f>
        <v>2024-06-16</v>
      </c>
      <c r="B1081" t="str">
        <f>Calc!B1081</f>
        <v>COL</v>
      </c>
      <c r="C1081" t="str">
        <f>Calc!C1081</f>
        <v>PIT</v>
      </c>
      <c r="D1081" s="25"/>
      <c r="E1081" s="25"/>
      <c r="F1081">
        <f>Calc!M1081</f>
        <v>1423.0710497477428</v>
      </c>
      <c r="G1081">
        <f>Calc!N1081</f>
        <v>1490.342604018655</v>
      </c>
      <c r="H1081" t="str">
        <f>IF(Calc!O1081=Games!I1081, Games!B1081, IF(Calc!P1081=Games!I1081, Games!C1081, ""))</f>
        <v>COL</v>
      </c>
      <c r="I1081" s="21">
        <f>MAX(Calc!O1081:P1081)</f>
        <v>0.51855362691003737</v>
      </c>
      <c r="J1081" s="22">
        <f t="shared" si="64"/>
        <v>-107.7074531856824</v>
      </c>
      <c r="K1081" s="23">
        <f t="shared" si="65"/>
        <v>0.92844085569087664</v>
      </c>
      <c r="L1081" s="25"/>
      <c r="M1081" s="25"/>
      <c r="N1081" t="str">
        <f t="shared" si="66"/>
        <v/>
      </c>
      <c r="O1081" s="24" t="str">
        <f t="shared" si="67"/>
        <v/>
      </c>
    </row>
    <row r="1082" spans="1:15" x14ac:dyDescent="0.45">
      <c r="A1082" s="20" t="str">
        <f>Calc!A1082</f>
        <v>2024-06-16</v>
      </c>
      <c r="B1082" t="str">
        <f>Calc!B1082</f>
        <v>SFG</v>
      </c>
      <c r="C1082" t="str">
        <f>Calc!C1082</f>
        <v>LAA</v>
      </c>
      <c r="D1082" s="25"/>
      <c r="E1082" s="25"/>
      <c r="F1082">
        <f>Calc!M1082</f>
        <v>1506.8907435815931</v>
      </c>
      <c r="G1082">
        <f>Calc!N1082</f>
        <v>1486.8682858001625</v>
      </c>
      <c r="H1082" t="str">
        <f>IF(Calc!O1082=Games!I1082, Games!B1082, IF(Calc!P1082=Games!I1082, Games!C1082, ""))</f>
        <v>SFG</v>
      </c>
      <c r="I1082" s="21">
        <f>MAX(Calc!O1082:P1082)</f>
        <v>0.58503277625793415</v>
      </c>
      <c r="J1082" s="22">
        <f t="shared" si="64"/>
        <v>-140.98288799348094</v>
      </c>
      <c r="K1082" s="23">
        <f t="shared" si="65"/>
        <v>0.70930594076512321</v>
      </c>
      <c r="L1082" s="25"/>
      <c r="M1082" s="25"/>
      <c r="N1082" t="str">
        <f t="shared" si="66"/>
        <v/>
      </c>
      <c r="O1082" s="24" t="str">
        <f t="shared" si="67"/>
        <v/>
      </c>
    </row>
    <row r="1083" spans="1:15" x14ac:dyDescent="0.45">
      <c r="A1083" s="20" t="str">
        <f>Calc!A1083</f>
        <v>2024-06-16</v>
      </c>
      <c r="B1083" t="str">
        <f>Calc!B1083</f>
        <v>LAD</v>
      </c>
      <c r="C1083" t="str">
        <f>Calc!C1083</f>
        <v>KCR</v>
      </c>
      <c r="D1083" s="25"/>
      <c r="E1083" s="25"/>
      <c r="F1083">
        <f>Calc!M1083</f>
        <v>1596.6514930600529</v>
      </c>
      <c r="G1083">
        <f>Calc!N1083</f>
        <v>1465.2610239810729</v>
      </c>
      <c r="H1083" t="str">
        <f>IF(Calc!O1083=Games!I1083, Games!B1083, IF(Calc!P1083=Games!I1083, Games!C1083, ""))</f>
        <v>LAD</v>
      </c>
      <c r="I1083" s="21">
        <f>MAX(Calc!O1083:P1083)</f>
        <v>0.70188653871260143</v>
      </c>
      <c r="J1083" s="22">
        <f t="shared" si="64"/>
        <v>-235.44275246126585</v>
      </c>
      <c r="K1083" s="23">
        <f t="shared" si="65"/>
        <v>0.42473169785275772</v>
      </c>
      <c r="L1083" s="25"/>
      <c r="M1083" s="25"/>
      <c r="N1083" t="str">
        <f t="shared" si="66"/>
        <v/>
      </c>
      <c r="O1083" s="24" t="str">
        <f t="shared" si="67"/>
        <v/>
      </c>
    </row>
    <row r="1084" spans="1:15" x14ac:dyDescent="0.45">
      <c r="A1084" s="20" t="str">
        <f>Calc!A1084</f>
        <v>2024-06-16</v>
      </c>
      <c r="B1084" t="str">
        <f>Calc!B1084</f>
        <v>SEA</v>
      </c>
      <c r="C1084" t="str">
        <f>Calc!C1084</f>
        <v>TEX</v>
      </c>
      <c r="D1084" s="25"/>
      <c r="E1084" s="25"/>
      <c r="F1084">
        <f>Calc!M1084</f>
        <v>1518.2292368487947</v>
      </c>
      <c r="G1084">
        <f>Calc!N1084</f>
        <v>1534.4506247578865</v>
      </c>
      <c r="H1084" t="str">
        <f>IF(Calc!O1084=Games!I1084, Games!B1084, IF(Calc!P1084=Games!I1084, Games!C1084, ""))</f>
        <v>TEX</v>
      </c>
      <c r="I1084" s="21">
        <f>MAX(Calc!O1084:P1084)</f>
        <v>0.5120915509621331</v>
      </c>
      <c r="J1084" s="22">
        <f t="shared" si="64"/>
        <v>-104.95648353127604</v>
      </c>
      <c r="K1084" s="23">
        <f t="shared" si="65"/>
        <v>0.95277582323154852</v>
      </c>
      <c r="L1084" s="25"/>
      <c r="M1084" s="25"/>
      <c r="N1084" t="str">
        <f t="shared" si="66"/>
        <v/>
      </c>
      <c r="O1084" s="24" t="str">
        <f t="shared" si="67"/>
        <v/>
      </c>
    </row>
    <row r="1085" spans="1:15" x14ac:dyDescent="0.45">
      <c r="A1085" s="20" t="str">
        <f>Calc!A1085</f>
        <v>2024-06-16</v>
      </c>
      <c r="B1085" t="str">
        <f>Calc!B1085</f>
        <v>ARI</v>
      </c>
      <c r="C1085" t="str">
        <f>Calc!C1085</f>
        <v>CHW</v>
      </c>
      <c r="D1085" s="25"/>
      <c r="E1085" s="25"/>
      <c r="F1085">
        <f>Calc!M1085</f>
        <v>1516.9891876380354</v>
      </c>
      <c r="G1085">
        <f>Calc!N1085</f>
        <v>1425.4820043556863</v>
      </c>
      <c r="H1085" t="str">
        <f>IF(Calc!O1085=Games!I1085, Games!B1085, IF(Calc!P1085=Games!I1085, Games!C1085, ""))</f>
        <v>ARI</v>
      </c>
      <c r="I1085" s="21">
        <f>MAX(Calc!O1085:P1085)</f>
        <v>0.65404303345773973</v>
      </c>
      <c r="J1085" s="22">
        <f t="shared" si="64"/>
        <v>-189.05329179947162</v>
      </c>
      <c r="K1085" s="23">
        <f t="shared" si="65"/>
        <v>0.52895138216408188</v>
      </c>
      <c r="L1085" s="25"/>
      <c r="M1085" s="25"/>
      <c r="N1085" t="str">
        <f t="shared" si="66"/>
        <v/>
      </c>
      <c r="O1085" s="24" t="str">
        <f t="shared" si="67"/>
        <v/>
      </c>
    </row>
    <row r="1086" spans="1:15" x14ac:dyDescent="0.45">
      <c r="A1086" s="20" t="str">
        <f>Calc!A1086</f>
        <v>2024-06-16</v>
      </c>
      <c r="B1086" t="str">
        <f>Calc!B1086</f>
        <v>BOS</v>
      </c>
      <c r="C1086" t="str">
        <f>Calc!C1086</f>
        <v>NYY</v>
      </c>
      <c r="D1086" s="25"/>
      <c r="E1086" s="25"/>
      <c r="F1086">
        <f>Calc!M1086</f>
        <v>1500.26839934439</v>
      </c>
      <c r="G1086">
        <f>Calc!N1086</f>
        <v>1562.9327852564061</v>
      </c>
      <c r="H1086" t="str">
        <f>IF(Calc!O1086=Games!I1086, Games!B1086, IF(Calc!P1086=Games!I1086, Games!C1086, ""))</f>
        <v>NYY</v>
      </c>
      <c r="I1086" s="21">
        <f>MAX(Calc!O1086:P1086)</f>
        <v>0.5635749480671528</v>
      </c>
      <c r="J1086" s="22">
        <f t="shared" si="64"/>
        <v>-129.1344173693013</v>
      </c>
      <c r="K1086" s="23">
        <f t="shared" si="65"/>
        <v>0.77438689109517489</v>
      </c>
      <c r="L1086" s="25"/>
      <c r="M1086" s="25"/>
      <c r="N1086" t="str">
        <f t="shared" si="66"/>
        <v/>
      </c>
      <c r="O1086" s="24" t="str">
        <f t="shared" si="67"/>
        <v/>
      </c>
    </row>
    <row r="1087" spans="1:15" x14ac:dyDescent="0.45">
      <c r="A1087" s="20" t="str">
        <f>Calc!A1087</f>
        <v>2024-06-17</v>
      </c>
      <c r="B1087" t="str">
        <f>Calc!B1087</f>
        <v>PIT</v>
      </c>
      <c r="C1087" t="str">
        <f>Calc!C1087</f>
        <v>CIN</v>
      </c>
      <c r="D1087" s="25"/>
      <c r="E1087" s="25"/>
      <c r="F1087">
        <f>Calc!M1087</f>
        <v>1464.4120897083565</v>
      </c>
      <c r="G1087">
        <f>Calc!N1087</f>
        <v>1513.6155661274754</v>
      </c>
      <c r="H1087" t="str">
        <f>IF(Calc!O1087=Games!I1087, Games!B1087, IF(Calc!P1087=Games!I1087, Games!C1087, ""))</f>
        <v>CIN</v>
      </c>
      <c r="I1087" s="21">
        <f>MAX(Calc!O1087:P1087)</f>
        <v>0.54135437079986626</v>
      </c>
      <c r="J1087" s="22">
        <f t="shared" si="64"/>
        <v>-118.03325625144939</v>
      </c>
      <c r="K1087" s="23">
        <f t="shared" si="65"/>
        <v>0.84721885319309786</v>
      </c>
      <c r="L1087" s="25"/>
      <c r="M1087" s="25"/>
      <c r="N1087" t="str">
        <f t="shared" si="66"/>
        <v/>
      </c>
      <c r="O1087" s="24" t="str">
        <f t="shared" si="67"/>
        <v/>
      </c>
    </row>
    <row r="1088" spans="1:15" x14ac:dyDescent="0.45">
      <c r="A1088" s="20" t="str">
        <f>Calc!A1088</f>
        <v>2024-06-17</v>
      </c>
      <c r="B1088" t="str">
        <f>Calc!B1088</f>
        <v>PHI</v>
      </c>
      <c r="C1088" t="str">
        <f>Calc!C1088</f>
        <v>SDP</v>
      </c>
      <c r="D1088" s="25"/>
      <c r="E1088" s="25"/>
      <c r="F1088">
        <f>Calc!M1088</f>
        <v>1516.0751994709906</v>
      </c>
      <c r="G1088">
        <f>Calc!N1088</f>
        <v>1514.2912987524817</v>
      </c>
      <c r="H1088" t="str">
        <f>IF(Calc!O1088=Games!I1088, Games!B1088, IF(Calc!P1088=Games!I1088, Games!C1088, ""))</f>
        <v>PHI</v>
      </c>
      <c r="I1088" s="21">
        <f>MAX(Calc!O1088:P1088)</f>
        <v>0.54494009829736989</v>
      </c>
      <c r="J1088" s="22">
        <f t="shared" si="64"/>
        <v>-119.75128906292301</v>
      </c>
      <c r="K1088" s="23">
        <f t="shared" si="65"/>
        <v>0.83506407974827945</v>
      </c>
      <c r="L1088" s="25"/>
      <c r="M1088" s="25"/>
      <c r="N1088" t="str">
        <f t="shared" si="66"/>
        <v/>
      </c>
      <c r="O1088" s="24" t="str">
        <f t="shared" si="67"/>
        <v/>
      </c>
    </row>
    <row r="1089" spans="1:15" x14ac:dyDescent="0.45">
      <c r="A1089" s="20" t="str">
        <f>Calc!A1089</f>
        <v>2024-06-17</v>
      </c>
      <c r="B1089" t="str">
        <f>Calc!B1089</f>
        <v>MIA</v>
      </c>
      <c r="C1089" t="str">
        <f>Calc!C1089</f>
        <v>STL</v>
      </c>
      <c r="D1089" s="25"/>
      <c r="E1089" s="25"/>
      <c r="F1089">
        <f>Calc!M1089</f>
        <v>1453.0099819148713</v>
      </c>
      <c r="G1089">
        <f>Calc!N1089</f>
        <v>1507.9516916859375</v>
      </c>
      <c r="H1089" t="str">
        <f>IF(Calc!O1089=Games!I1089, Games!B1089, IF(Calc!P1089=Games!I1089, Games!C1089, ""))</f>
        <v>STL</v>
      </c>
      <c r="I1089" s="21">
        <f>MAX(Calc!O1089:P1089)</f>
        <v>0.55553911435867298</v>
      </c>
      <c r="J1089" s="22">
        <f t="shared" si="64"/>
        <v>-124.99167695197016</v>
      </c>
      <c r="K1089" s="23">
        <f t="shared" si="65"/>
        <v>0.80005327105441137</v>
      </c>
      <c r="L1089" s="25"/>
      <c r="M1089" s="25"/>
      <c r="N1089" t="str">
        <f t="shared" si="66"/>
        <v/>
      </c>
      <c r="O1089" s="24" t="str">
        <f t="shared" si="67"/>
        <v/>
      </c>
    </row>
    <row r="1090" spans="1:15" x14ac:dyDescent="0.45">
      <c r="A1090" s="20" t="str">
        <f>Calc!A1090</f>
        <v>2024-06-17</v>
      </c>
      <c r="B1090" t="str">
        <f>Calc!B1090</f>
        <v>TOR</v>
      </c>
      <c r="C1090" t="str">
        <f>Calc!C1090</f>
        <v>BOS</v>
      </c>
      <c r="D1090" s="25"/>
      <c r="E1090" s="25"/>
      <c r="F1090">
        <f>Calc!M1090</f>
        <v>1536.86484917293</v>
      </c>
      <c r="G1090">
        <f>Calc!N1090</f>
        <v>1518.233689676287</v>
      </c>
      <c r="H1090" t="str">
        <f>IF(Calc!O1090=Games!I1090, Games!B1090, IF(Calc!P1090=Games!I1090, Games!C1090, ""))</f>
        <v>TOR</v>
      </c>
      <c r="I1090" s="21">
        <f>MAX(Calc!O1090:P1090)</f>
        <v>0.52402429168218234</v>
      </c>
      <c r="J1090" s="22">
        <f t="shared" si="64"/>
        <v>-110.09475536770077</v>
      </c>
      <c r="K1090" s="23">
        <f t="shared" si="65"/>
        <v>0.9083084808719023</v>
      </c>
      <c r="L1090" s="25"/>
      <c r="M1090" s="25"/>
      <c r="N1090" t="str">
        <f t="shared" si="66"/>
        <v/>
      </c>
      <c r="O1090" s="24" t="str">
        <f t="shared" si="67"/>
        <v/>
      </c>
    </row>
    <row r="1091" spans="1:15" x14ac:dyDescent="0.45">
      <c r="A1091" s="20" t="str">
        <f>Calc!A1091</f>
        <v>2024-06-17</v>
      </c>
      <c r="B1091" t="str">
        <f>Calc!B1091</f>
        <v>ATL</v>
      </c>
      <c r="C1091" t="str">
        <f>Calc!C1091</f>
        <v>DET</v>
      </c>
      <c r="D1091" s="25"/>
      <c r="E1091" s="25"/>
      <c r="F1091">
        <f>Calc!M1091</f>
        <v>1593.2508682491175</v>
      </c>
      <c r="G1091">
        <f>Calc!N1091</f>
        <v>1495.7868779460348</v>
      </c>
      <c r="H1091" t="str">
        <f>IF(Calc!O1091=Games!I1091, Games!B1091, IF(Calc!P1091=Games!I1091, Games!C1091, ""))</f>
        <v>ATL</v>
      </c>
      <c r="I1091" s="21">
        <f>MAX(Calc!O1091:P1091)</f>
        <v>0.65864617227819588</v>
      </c>
      <c r="J1091" s="22">
        <f t="shared" ref="J1091:J1154" si="68">IF(I1091&lt;0.5, "",-1*((I1091*100)/(1-((I1091*100)/100))))</f>
        <v>-192.95116058138305</v>
      </c>
      <c r="K1091" s="23">
        <f t="shared" ref="K1091:K1154" si="69">IF(J1091&gt;0, "",1/(J1091/-100))</f>
        <v>0.51826586426683841</v>
      </c>
      <c r="L1091" s="25"/>
      <c r="M1091" s="25"/>
      <c r="N1091" t="str">
        <f t="shared" ref="N1091:N1154" si="70">IF(L1091&gt;M1091, B1091, IF(M1091&gt;L1091, C1091, ""))</f>
        <v/>
      </c>
      <c r="O1091" s="24" t="str">
        <f t="shared" ref="O1091:O1154" si="71">IF(ISBLANK(L1091), "", IF(H1091=N1091, "W", "L"))</f>
        <v/>
      </c>
    </row>
    <row r="1092" spans="1:15" x14ac:dyDescent="0.45">
      <c r="A1092" s="20" t="str">
        <f>Calc!A1092</f>
        <v>2024-06-17</v>
      </c>
      <c r="B1092" t="str">
        <f>Calc!B1092</f>
        <v>CHC</v>
      </c>
      <c r="C1092" t="str">
        <f>Calc!C1092</f>
        <v>SFG</v>
      </c>
      <c r="D1092" s="25"/>
      <c r="E1092" s="25"/>
      <c r="F1092">
        <f>Calc!M1092</f>
        <v>1529.9566441509314</v>
      </c>
      <c r="G1092">
        <f>Calc!N1092</f>
        <v>1491.6063482058917</v>
      </c>
      <c r="H1092" t="str">
        <f>IF(Calc!O1092=Games!I1092, Games!B1092, IF(Calc!P1092=Games!I1092, Games!C1092, ""))</f>
        <v>CHC</v>
      </c>
      <c r="I1092" s="21">
        <f>MAX(Calc!O1092:P1092)</f>
        <v>0.57726044648765185</v>
      </c>
      <c r="J1092" s="22">
        <f t="shared" si="68"/>
        <v>-136.552267629433</v>
      </c>
      <c r="K1092" s="23">
        <f t="shared" si="69"/>
        <v>0.73232031760449223</v>
      </c>
      <c r="L1092" s="25"/>
      <c r="M1092" s="25"/>
      <c r="N1092" t="str">
        <f t="shared" si="70"/>
        <v/>
      </c>
      <c r="O1092" s="24" t="str">
        <f t="shared" si="71"/>
        <v/>
      </c>
    </row>
    <row r="1093" spans="1:15" x14ac:dyDescent="0.45">
      <c r="A1093" s="20" t="str">
        <f>Calc!A1093</f>
        <v>2024-06-17</v>
      </c>
      <c r="B1093" t="str">
        <f>Calc!B1093</f>
        <v>TEX</v>
      </c>
      <c r="C1093" t="str">
        <f>Calc!C1093</f>
        <v>NYM</v>
      </c>
      <c r="D1093" s="25"/>
      <c r="E1093" s="25"/>
      <c r="F1093">
        <f>Calc!M1093</f>
        <v>1535.7428778604465</v>
      </c>
      <c r="G1093">
        <f>Calc!N1093</f>
        <v>1510.288270753422</v>
      </c>
      <c r="H1093" t="str">
        <f>IF(Calc!O1093=Games!I1093, Games!B1093, IF(Calc!P1093=Games!I1093, Games!C1093, ""))</f>
        <v>TEX</v>
      </c>
      <c r="I1093" s="21">
        <f>MAX(Calc!O1093:P1093)</f>
        <v>0.5682122915261224</v>
      </c>
      <c r="J1093" s="22">
        <f t="shared" si="68"/>
        <v>-131.59529101336108</v>
      </c>
      <c r="K1093" s="23">
        <f t="shared" si="69"/>
        <v>0.75990561083106578</v>
      </c>
      <c r="L1093" s="25"/>
      <c r="M1093" s="25"/>
      <c r="N1093" t="str">
        <f t="shared" si="70"/>
        <v/>
      </c>
      <c r="O1093" s="24" t="str">
        <f t="shared" si="71"/>
        <v/>
      </c>
    </row>
    <row r="1094" spans="1:15" x14ac:dyDescent="0.45">
      <c r="A1094" s="20" t="str">
        <f>Calc!A1094</f>
        <v>2024-06-17</v>
      </c>
      <c r="B1094" t="str">
        <f>Calc!B1094</f>
        <v>COL</v>
      </c>
      <c r="C1094" t="str">
        <f>Calc!C1094</f>
        <v>LAD</v>
      </c>
      <c r="D1094" s="25"/>
      <c r="E1094" s="25"/>
      <c r="F1094">
        <f>Calc!M1094</f>
        <v>1423.0710497477428</v>
      </c>
      <c r="G1094">
        <f>Calc!N1094</f>
        <v>1587.2549754385982</v>
      </c>
      <c r="H1094" t="str">
        <f>IF(Calc!O1094=Games!I1094, Games!B1094, IF(Calc!P1094=Games!I1094, Games!C1094, ""))</f>
        <v>LAD</v>
      </c>
      <c r="I1094" s="21">
        <f>MAX(Calc!O1094:P1094)</f>
        <v>0.60595921190408741</v>
      </c>
      <c r="J1094" s="22">
        <f t="shared" si="68"/>
        <v>-153.78083442381913</v>
      </c>
      <c r="K1094" s="23">
        <f t="shared" si="69"/>
        <v>0.65027609178137602</v>
      </c>
      <c r="L1094" s="25"/>
      <c r="M1094" s="25"/>
      <c r="N1094" t="str">
        <f t="shared" si="70"/>
        <v/>
      </c>
      <c r="O1094" s="24" t="str">
        <f t="shared" si="71"/>
        <v/>
      </c>
    </row>
    <row r="1095" spans="1:15" x14ac:dyDescent="0.45">
      <c r="A1095" s="20" t="str">
        <f>Calc!A1095</f>
        <v>2024-06-17</v>
      </c>
      <c r="B1095" t="str">
        <f>Calc!B1095</f>
        <v>LAA</v>
      </c>
      <c r="C1095" t="str">
        <f>Calc!C1095</f>
        <v>MIL</v>
      </c>
      <c r="D1095" s="25"/>
      <c r="E1095" s="25"/>
      <c r="F1095">
        <f>Calc!M1095</f>
        <v>1469.5882041455925</v>
      </c>
      <c r="G1095">
        <f>Calc!N1095</f>
        <v>1527.5334034496079</v>
      </c>
      <c r="H1095" t="str">
        <f>IF(Calc!O1095=Games!I1095, Games!B1095, IF(Calc!P1095=Games!I1095, Games!C1095, ""))</f>
        <v>MIL</v>
      </c>
      <c r="I1095" s="21">
        <f>MAX(Calc!O1095:P1095)</f>
        <v>0.548378600688325</v>
      </c>
      <c r="J1095" s="22">
        <f t="shared" si="68"/>
        <v>-121.42440582401974</v>
      </c>
      <c r="K1095" s="23">
        <f t="shared" si="69"/>
        <v>0.82355766389279172</v>
      </c>
      <c r="L1095" s="25"/>
      <c r="M1095" s="25"/>
      <c r="N1095" t="str">
        <f t="shared" si="70"/>
        <v/>
      </c>
      <c r="O1095" s="24" t="str">
        <f t="shared" si="71"/>
        <v/>
      </c>
    </row>
    <row r="1096" spans="1:15" x14ac:dyDescent="0.45">
      <c r="A1096" s="20" t="str">
        <f>Calc!A1096</f>
        <v>2024-06-18</v>
      </c>
      <c r="B1096" t="str">
        <f>Calc!B1096</f>
        <v>PIT</v>
      </c>
      <c r="C1096" t="str">
        <f>Calc!C1096</f>
        <v>CIN</v>
      </c>
      <c r="D1096" s="25"/>
      <c r="E1096" s="25"/>
      <c r="F1096">
        <f>Calc!M1096</f>
        <v>1464.4120897083565</v>
      </c>
      <c r="G1096">
        <f>Calc!N1096</f>
        <v>1513.6155661274754</v>
      </c>
      <c r="H1096" t="str">
        <f>IF(Calc!O1096=Games!I1096, Games!B1096, IF(Calc!P1096=Games!I1096, Games!C1096, ""))</f>
        <v>CIN</v>
      </c>
      <c r="I1096" s="21">
        <f>MAX(Calc!O1096:P1096)</f>
        <v>0.54135437079986626</v>
      </c>
      <c r="J1096" s="22">
        <f t="shared" si="68"/>
        <v>-118.03325625144939</v>
      </c>
      <c r="K1096" s="23">
        <f t="shared" si="69"/>
        <v>0.84721885319309786</v>
      </c>
      <c r="L1096" s="25"/>
      <c r="M1096" s="25"/>
      <c r="N1096" t="str">
        <f t="shared" si="70"/>
        <v/>
      </c>
      <c r="O1096" s="24" t="str">
        <f t="shared" si="71"/>
        <v/>
      </c>
    </row>
    <row r="1097" spans="1:15" x14ac:dyDescent="0.45">
      <c r="A1097" s="20" t="str">
        <f>Calc!A1097</f>
        <v>2024-06-18</v>
      </c>
      <c r="B1097" t="str">
        <f>Calc!B1097</f>
        <v>CLE</v>
      </c>
      <c r="C1097" t="str">
        <f>Calc!C1097</f>
        <v>SEA</v>
      </c>
      <c r="D1097" s="25"/>
      <c r="E1097" s="25"/>
      <c r="F1097">
        <f>Calc!M1097</f>
        <v>1503.8938502056101</v>
      </c>
      <c r="G1097">
        <f>Calc!N1097</f>
        <v>1521.2700100017432</v>
      </c>
      <c r="H1097" t="str">
        <f>IF(Calc!O1097=Games!I1097, Games!B1097, IF(Calc!P1097=Games!I1097, Games!C1097, ""))</f>
        <v>SEA</v>
      </c>
      <c r="I1097" s="21">
        <f>MAX(Calc!O1097:P1097)</f>
        <v>0.50117595200653375</v>
      </c>
      <c r="J1097" s="22">
        <f t="shared" si="68"/>
        <v>-100.47148970113372</v>
      </c>
      <c r="K1097" s="23">
        <f t="shared" si="69"/>
        <v>0.99530722892099821</v>
      </c>
      <c r="L1097" s="25"/>
      <c r="M1097" s="25"/>
      <c r="N1097" t="str">
        <f t="shared" si="70"/>
        <v/>
      </c>
      <c r="O1097" s="24" t="str">
        <f t="shared" si="71"/>
        <v/>
      </c>
    </row>
    <row r="1098" spans="1:15" x14ac:dyDescent="0.45">
      <c r="A1098" s="20" t="str">
        <f>Calc!A1098</f>
        <v>2024-06-18</v>
      </c>
      <c r="B1098" t="str">
        <f>Calc!B1098</f>
        <v>PHI</v>
      </c>
      <c r="C1098" t="str">
        <f>Calc!C1098</f>
        <v>SDP</v>
      </c>
      <c r="D1098" s="25"/>
      <c r="E1098" s="25"/>
      <c r="F1098">
        <f>Calc!M1098</f>
        <v>1516.0751994709906</v>
      </c>
      <c r="G1098">
        <f>Calc!N1098</f>
        <v>1514.2912987524817</v>
      </c>
      <c r="H1098" t="str">
        <f>IF(Calc!O1098=Games!I1098, Games!B1098, IF(Calc!P1098=Games!I1098, Games!C1098, ""))</f>
        <v>PHI</v>
      </c>
      <c r="I1098" s="21">
        <f>MAX(Calc!O1098:P1098)</f>
        <v>0.54494009829736989</v>
      </c>
      <c r="J1098" s="22">
        <f t="shared" si="68"/>
        <v>-119.75128906292301</v>
      </c>
      <c r="K1098" s="23">
        <f t="shared" si="69"/>
        <v>0.83506407974827945</v>
      </c>
      <c r="L1098" s="25"/>
      <c r="M1098" s="25"/>
      <c r="N1098" t="str">
        <f t="shared" si="70"/>
        <v/>
      </c>
      <c r="O1098" s="24" t="str">
        <f t="shared" si="71"/>
        <v/>
      </c>
    </row>
    <row r="1099" spans="1:15" x14ac:dyDescent="0.45">
      <c r="A1099" s="20" t="str">
        <f>Calc!A1099</f>
        <v>2024-06-18</v>
      </c>
      <c r="B1099" t="str">
        <f>Calc!B1099</f>
        <v>MIA</v>
      </c>
      <c r="C1099" t="str">
        <f>Calc!C1099</f>
        <v>STL</v>
      </c>
      <c r="D1099" s="25"/>
      <c r="E1099" s="25"/>
      <c r="F1099">
        <f>Calc!M1099</f>
        <v>1453.0099819148713</v>
      </c>
      <c r="G1099">
        <f>Calc!N1099</f>
        <v>1507.9516916859375</v>
      </c>
      <c r="H1099" t="str">
        <f>IF(Calc!O1099=Games!I1099, Games!B1099, IF(Calc!P1099=Games!I1099, Games!C1099, ""))</f>
        <v>STL</v>
      </c>
      <c r="I1099" s="21">
        <f>MAX(Calc!O1099:P1099)</f>
        <v>0.55553911435867298</v>
      </c>
      <c r="J1099" s="22">
        <f t="shared" si="68"/>
        <v>-124.99167695197016</v>
      </c>
      <c r="K1099" s="23">
        <f t="shared" si="69"/>
        <v>0.80005327105441137</v>
      </c>
      <c r="L1099" s="25"/>
      <c r="M1099" s="25"/>
      <c r="N1099" t="str">
        <f t="shared" si="70"/>
        <v/>
      </c>
      <c r="O1099" s="24" t="str">
        <f t="shared" si="71"/>
        <v/>
      </c>
    </row>
    <row r="1100" spans="1:15" x14ac:dyDescent="0.45">
      <c r="A1100" s="20" t="str">
        <f>Calc!A1100</f>
        <v>2024-06-18</v>
      </c>
      <c r="B1100" t="str">
        <f>Calc!B1100</f>
        <v>WAS</v>
      </c>
      <c r="C1100" t="str">
        <f>Calc!C1100</f>
        <v>ARI</v>
      </c>
      <c r="D1100" s="25"/>
      <c r="E1100" s="25"/>
      <c r="F1100">
        <f>Calc!M1100</f>
        <v>1419.5380932200808</v>
      </c>
      <c r="G1100">
        <f>Calc!N1100</f>
        <v>1515.1384034374826</v>
      </c>
      <c r="H1100" t="str">
        <f>IF(Calc!O1100=Games!I1100, Games!B1100, IF(Calc!P1100=Games!I1100, Games!C1100, ""))</f>
        <v>ARI</v>
      </c>
      <c r="I1100" s="21">
        <f>MAX(Calc!O1100:P1100)</f>
        <v>0.65801926661502053</v>
      </c>
      <c r="J1100" s="22">
        <f t="shared" si="68"/>
        <v>-192.41413400744585</v>
      </c>
      <c r="K1100" s="23">
        <f t="shared" si="69"/>
        <v>0.51971234086228979</v>
      </c>
      <c r="L1100" s="25"/>
      <c r="M1100" s="25"/>
      <c r="N1100" t="str">
        <f t="shared" si="70"/>
        <v/>
      </c>
      <c r="O1100" s="24" t="str">
        <f t="shared" si="71"/>
        <v/>
      </c>
    </row>
    <row r="1101" spans="1:15" x14ac:dyDescent="0.45">
      <c r="A1101" s="20" t="str">
        <f>Calc!A1101</f>
        <v>2024-06-18</v>
      </c>
      <c r="B1101" t="str">
        <f>Calc!B1101</f>
        <v>NYY</v>
      </c>
      <c r="C1101" t="str">
        <f>Calc!C1101</f>
        <v>BAL</v>
      </c>
      <c r="D1101" s="25"/>
      <c r="E1101" s="25"/>
      <c r="F1101">
        <f>Calc!M1101</f>
        <v>1533.7203518335739</v>
      </c>
      <c r="G1101">
        <f>Calc!N1101</f>
        <v>1539.0873746407135</v>
      </c>
      <c r="H1101" t="str">
        <f>IF(Calc!O1101=Games!I1101, Games!B1101, IF(Calc!P1101=Games!I1101, Games!C1101, ""))</f>
        <v>NYY</v>
      </c>
      <c r="I1101" s="21">
        <f>MAX(Calc!O1101:P1101)</f>
        <v>0.53923817357938197</v>
      </c>
      <c r="J1101" s="22">
        <f t="shared" si="68"/>
        <v>-117.03186823622077</v>
      </c>
      <c r="K1101" s="23">
        <f t="shared" si="69"/>
        <v>0.8544681163096266</v>
      </c>
      <c r="L1101" s="25"/>
      <c r="M1101" s="25"/>
      <c r="N1101" t="str">
        <f t="shared" si="70"/>
        <v/>
      </c>
      <c r="O1101" s="24" t="str">
        <f t="shared" si="71"/>
        <v/>
      </c>
    </row>
    <row r="1102" spans="1:15" x14ac:dyDescent="0.45">
      <c r="A1102" s="20" t="str">
        <f>Calc!A1102</f>
        <v>2024-06-18</v>
      </c>
      <c r="B1102" t="str">
        <f>Calc!B1102</f>
        <v>TOR</v>
      </c>
      <c r="C1102" t="str">
        <f>Calc!C1102</f>
        <v>BOS</v>
      </c>
      <c r="D1102" s="25"/>
      <c r="E1102" s="25"/>
      <c r="F1102">
        <f>Calc!M1102</f>
        <v>1536.86484917293</v>
      </c>
      <c r="G1102">
        <f>Calc!N1102</f>
        <v>1518.233689676287</v>
      </c>
      <c r="H1102" t="str">
        <f>IF(Calc!O1102=Games!I1102, Games!B1102, IF(Calc!P1102=Games!I1102, Games!C1102, ""))</f>
        <v>TOR</v>
      </c>
      <c r="I1102" s="21">
        <f>MAX(Calc!O1102:P1102)</f>
        <v>0.52402429168218234</v>
      </c>
      <c r="J1102" s="22">
        <f t="shared" si="68"/>
        <v>-110.09475536770077</v>
      </c>
      <c r="K1102" s="23">
        <f t="shared" si="69"/>
        <v>0.9083084808719023</v>
      </c>
      <c r="L1102" s="25"/>
      <c r="M1102" s="25"/>
      <c r="N1102" t="str">
        <f t="shared" si="70"/>
        <v/>
      </c>
      <c r="O1102" s="24" t="str">
        <f t="shared" si="71"/>
        <v/>
      </c>
    </row>
    <row r="1103" spans="1:15" x14ac:dyDescent="0.45">
      <c r="A1103" s="20" t="str">
        <f>Calc!A1103</f>
        <v>2024-06-18</v>
      </c>
      <c r="B1103" t="str">
        <f>Calc!B1103</f>
        <v>ATL</v>
      </c>
      <c r="C1103" t="str">
        <f>Calc!C1103</f>
        <v>DET</v>
      </c>
      <c r="D1103" s="25"/>
      <c r="E1103" s="25"/>
      <c r="F1103">
        <f>Calc!M1103</f>
        <v>1593.2508682491175</v>
      </c>
      <c r="G1103">
        <f>Calc!N1103</f>
        <v>1495.7868779460348</v>
      </c>
      <c r="H1103" t="str">
        <f>IF(Calc!O1103=Games!I1103, Games!B1103, IF(Calc!P1103=Games!I1103, Games!C1103, ""))</f>
        <v>ATL</v>
      </c>
      <c r="I1103" s="21">
        <f>MAX(Calc!O1103:P1103)</f>
        <v>0.65864617227819588</v>
      </c>
      <c r="J1103" s="22">
        <f t="shared" si="68"/>
        <v>-192.95116058138305</v>
      </c>
      <c r="K1103" s="23">
        <f t="shared" si="69"/>
        <v>0.51826586426683841</v>
      </c>
      <c r="L1103" s="25"/>
      <c r="M1103" s="25"/>
      <c r="N1103" t="str">
        <f t="shared" si="70"/>
        <v/>
      </c>
      <c r="O1103" s="24" t="str">
        <f t="shared" si="71"/>
        <v/>
      </c>
    </row>
    <row r="1104" spans="1:15" x14ac:dyDescent="0.45">
      <c r="A1104" s="20" t="str">
        <f>Calc!A1104</f>
        <v>2024-06-18</v>
      </c>
      <c r="B1104" t="str">
        <f>Calc!B1104</f>
        <v>MIN</v>
      </c>
      <c r="C1104" t="str">
        <f>Calc!C1104</f>
        <v>TBR</v>
      </c>
      <c r="D1104" s="25"/>
      <c r="E1104" s="25"/>
      <c r="F1104">
        <f>Calc!M1104</f>
        <v>1529.2726034226744</v>
      </c>
      <c r="G1104">
        <f>Calc!N1104</f>
        <v>1532.6622500113572</v>
      </c>
      <c r="H1104" t="str">
        <f>IF(Calc!O1104=Games!I1104, Games!B1104, IF(Calc!P1104=Games!I1104, Games!C1104, ""))</f>
        <v>MIN</v>
      </c>
      <c r="I1104" s="21">
        <f>MAX(Calc!O1104:P1104)</f>
        <v>0.55875842483529037</v>
      </c>
      <c r="J1104" s="22">
        <f t="shared" si="68"/>
        <v>-126.63322231743761</v>
      </c>
      <c r="K1104" s="23">
        <f t="shared" si="69"/>
        <v>0.78968218742254837</v>
      </c>
      <c r="L1104" s="25"/>
      <c r="M1104" s="25"/>
      <c r="N1104" t="str">
        <f t="shared" si="70"/>
        <v/>
      </c>
      <c r="O1104" s="24" t="str">
        <f t="shared" si="71"/>
        <v/>
      </c>
    </row>
    <row r="1105" spans="1:15" x14ac:dyDescent="0.45">
      <c r="A1105" s="20" t="str">
        <f>Calc!A1105</f>
        <v>2024-06-18</v>
      </c>
      <c r="B1105" t="str">
        <f>Calc!B1105</f>
        <v>CHC</v>
      </c>
      <c r="C1105" t="str">
        <f>Calc!C1105</f>
        <v>SFG</v>
      </c>
      <c r="D1105" s="25"/>
      <c r="E1105" s="25"/>
      <c r="F1105">
        <f>Calc!M1105</f>
        <v>1529.9566441509314</v>
      </c>
      <c r="G1105">
        <f>Calc!N1105</f>
        <v>1491.6063482058917</v>
      </c>
      <c r="H1105" t="str">
        <f>IF(Calc!O1105=Games!I1105, Games!B1105, IF(Calc!P1105=Games!I1105, Games!C1105, ""))</f>
        <v>CHC</v>
      </c>
      <c r="I1105" s="21">
        <f>MAX(Calc!O1105:P1105)</f>
        <v>0.57726044648765185</v>
      </c>
      <c r="J1105" s="22">
        <f t="shared" si="68"/>
        <v>-136.552267629433</v>
      </c>
      <c r="K1105" s="23">
        <f t="shared" si="69"/>
        <v>0.73232031760449223</v>
      </c>
      <c r="L1105" s="25"/>
      <c r="M1105" s="25"/>
      <c r="N1105" t="str">
        <f t="shared" si="70"/>
        <v/>
      </c>
      <c r="O1105" s="24" t="str">
        <f t="shared" si="71"/>
        <v/>
      </c>
    </row>
    <row r="1106" spans="1:15" x14ac:dyDescent="0.45">
      <c r="A1106" s="20" t="str">
        <f>Calc!A1106</f>
        <v>2024-06-18</v>
      </c>
      <c r="B1106" t="str">
        <f>Calc!B1106</f>
        <v>TEX</v>
      </c>
      <c r="C1106" t="str">
        <f>Calc!C1106</f>
        <v>NYM</v>
      </c>
      <c r="D1106" s="25"/>
      <c r="E1106" s="25"/>
      <c r="F1106">
        <f>Calc!M1106</f>
        <v>1535.7428778604465</v>
      </c>
      <c r="G1106">
        <f>Calc!N1106</f>
        <v>1510.288270753422</v>
      </c>
      <c r="H1106" t="str">
        <f>IF(Calc!O1106=Games!I1106, Games!B1106, IF(Calc!P1106=Games!I1106, Games!C1106, ""))</f>
        <v>TEX</v>
      </c>
      <c r="I1106" s="21">
        <f>MAX(Calc!O1106:P1106)</f>
        <v>0.5682122915261224</v>
      </c>
      <c r="J1106" s="22">
        <f t="shared" si="68"/>
        <v>-131.59529101336108</v>
      </c>
      <c r="K1106" s="23">
        <f t="shared" si="69"/>
        <v>0.75990561083106578</v>
      </c>
      <c r="L1106" s="25"/>
      <c r="M1106" s="25"/>
      <c r="N1106" t="str">
        <f t="shared" si="70"/>
        <v/>
      </c>
      <c r="O1106" s="24" t="str">
        <f t="shared" si="71"/>
        <v/>
      </c>
    </row>
    <row r="1107" spans="1:15" x14ac:dyDescent="0.45">
      <c r="A1107" s="20" t="str">
        <f>Calc!A1107</f>
        <v>2024-06-18</v>
      </c>
      <c r="B1107" t="str">
        <f>Calc!B1107</f>
        <v>CHW</v>
      </c>
      <c r="C1107" t="str">
        <f>Calc!C1107</f>
        <v>HOU</v>
      </c>
      <c r="D1107" s="25"/>
      <c r="E1107" s="25"/>
      <c r="F1107">
        <f>Calc!M1107</f>
        <v>1426.513159308995</v>
      </c>
      <c r="G1107">
        <f>Calc!N1107</f>
        <v>1554.1885466658973</v>
      </c>
      <c r="H1107" t="str">
        <f>IF(Calc!O1107=Games!I1107, Games!B1107, IF(Calc!P1107=Games!I1107, Games!C1107, ""))</f>
        <v>HOU</v>
      </c>
      <c r="I1107" s="21">
        <f>MAX(Calc!O1107:P1107)</f>
        <v>0.69701922120508875</v>
      </c>
      <c r="J1107" s="22">
        <f t="shared" si="68"/>
        <v>-230.05394070787017</v>
      </c>
      <c r="K1107" s="23">
        <f t="shared" si="69"/>
        <v>0.43468066529224636</v>
      </c>
      <c r="L1107" s="25"/>
      <c r="M1107" s="25"/>
      <c r="N1107" t="str">
        <f t="shared" si="70"/>
        <v/>
      </c>
      <c r="O1107" s="24" t="str">
        <f t="shared" si="71"/>
        <v/>
      </c>
    </row>
    <row r="1108" spans="1:15" x14ac:dyDescent="0.45">
      <c r="A1108" s="20" t="str">
        <f>Calc!A1108</f>
        <v>2024-06-18</v>
      </c>
      <c r="B1108" t="str">
        <f>Calc!B1108</f>
        <v>COL</v>
      </c>
      <c r="C1108" t="str">
        <f>Calc!C1108</f>
        <v>LAD</v>
      </c>
      <c r="D1108" s="25"/>
      <c r="E1108" s="25"/>
      <c r="F1108">
        <f>Calc!M1108</f>
        <v>1423.0710497477428</v>
      </c>
      <c r="G1108">
        <f>Calc!N1108</f>
        <v>1587.2549754385982</v>
      </c>
      <c r="H1108" t="str">
        <f>IF(Calc!O1108=Games!I1108, Games!B1108, IF(Calc!P1108=Games!I1108, Games!C1108, ""))</f>
        <v>LAD</v>
      </c>
      <c r="I1108" s="21">
        <f>MAX(Calc!O1108:P1108)</f>
        <v>0.60595921190408741</v>
      </c>
      <c r="J1108" s="22">
        <f t="shared" si="68"/>
        <v>-153.78083442381913</v>
      </c>
      <c r="K1108" s="23">
        <f t="shared" si="69"/>
        <v>0.65027609178137602</v>
      </c>
      <c r="L1108" s="25"/>
      <c r="M1108" s="25"/>
      <c r="N1108" t="str">
        <f t="shared" si="70"/>
        <v/>
      </c>
      <c r="O1108" s="24" t="str">
        <f t="shared" si="71"/>
        <v/>
      </c>
    </row>
    <row r="1109" spans="1:15" x14ac:dyDescent="0.45">
      <c r="A1109" s="20" t="str">
        <f>Calc!A1109</f>
        <v>2024-06-18</v>
      </c>
      <c r="B1109" t="str">
        <f>Calc!B1109</f>
        <v>LAA</v>
      </c>
      <c r="C1109" t="str">
        <f>Calc!C1109</f>
        <v>MIL</v>
      </c>
      <c r="D1109" s="25"/>
      <c r="E1109" s="25"/>
      <c r="F1109">
        <f>Calc!M1109</f>
        <v>1469.5882041455925</v>
      </c>
      <c r="G1109">
        <f>Calc!N1109</f>
        <v>1527.5334034496079</v>
      </c>
      <c r="H1109" t="str">
        <f>IF(Calc!O1109=Games!I1109, Games!B1109, IF(Calc!P1109=Games!I1109, Games!C1109, ""))</f>
        <v>MIL</v>
      </c>
      <c r="I1109" s="21">
        <f>MAX(Calc!O1109:P1109)</f>
        <v>0.548378600688325</v>
      </c>
      <c r="J1109" s="22">
        <f t="shared" si="68"/>
        <v>-121.42440582401974</v>
      </c>
      <c r="K1109" s="23">
        <f t="shared" si="69"/>
        <v>0.82355766389279172</v>
      </c>
      <c r="L1109" s="25"/>
      <c r="M1109" s="25"/>
      <c r="N1109" t="str">
        <f t="shared" si="70"/>
        <v/>
      </c>
      <c r="O1109" s="24" t="str">
        <f t="shared" si="71"/>
        <v/>
      </c>
    </row>
    <row r="1110" spans="1:15" x14ac:dyDescent="0.45">
      <c r="A1110" s="20" t="str">
        <f>Calc!A1110</f>
        <v>2024-06-18</v>
      </c>
      <c r="B1110" t="str">
        <f>Calc!B1110</f>
        <v>OAK</v>
      </c>
      <c r="C1110" t="str">
        <f>Calc!C1110</f>
        <v>KCR</v>
      </c>
      <c r="D1110" s="25"/>
      <c r="E1110" s="25"/>
      <c r="F1110">
        <f>Calc!M1110</f>
        <v>1410.609331202211</v>
      </c>
      <c r="G1110">
        <f>Calc!N1110</f>
        <v>1465.2610239810729</v>
      </c>
      <c r="H1110" t="str">
        <f>IF(Calc!O1110=Games!I1110, Games!B1110, IF(Calc!P1110=Games!I1110, Games!C1110, ""))</f>
        <v>KCR</v>
      </c>
      <c r="I1110" s="21">
        <f>MAX(Calc!O1110:P1110)</f>
        <v>0.57490218550021255</v>
      </c>
      <c r="J1110" s="22">
        <f t="shared" si="68"/>
        <v>-135.23997675139776</v>
      </c>
      <c r="K1110" s="23">
        <f t="shared" si="69"/>
        <v>0.73942633237672795</v>
      </c>
      <c r="L1110" s="25"/>
      <c r="M1110" s="25"/>
      <c r="N1110" t="str">
        <f t="shared" si="70"/>
        <v/>
      </c>
      <c r="O1110" s="24" t="str">
        <f t="shared" si="71"/>
        <v/>
      </c>
    </row>
    <row r="1111" spans="1:15" x14ac:dyDescent="0.45">
      <c r="A1111" s="20" t="str">
        <f>Calc!A1111</f>
        <v>2024-06-19</v>
      </c>
      <c r="B1111" t="str">
        <f>Calc!B1111</f>
        <v>ATL</v>
      </c>
      <c r="C1111" t="str">
        <f>Calc!C1111</f>
        <v>DET</v>
      </c>
      <c r="D1111" s="25"/>
      <c r="E1111" s="25"/>
      <c r="F1111">
        <f>Calc!M1111</f>
        <v>1593.2508682491175</v>
      </c>
      <c r="G1111">
        <f>Calc!N1111</f>
        <v>1495.7868779460348</v>
      </c>
      <c r="H1111" t="str">
        <f>IF(Calc!O1111=Games!I1111, Games!B1111, IF(Calc!P1111=Games!I1111, Games!C1111, ""))</f>
        <v>ATL</v>
      </c>
      <c r="I1111" s="21">
        <f>MAX(Calc!O1111:P1111)</f>
        <v>0.65864617227819588</v>
      </c>
      <c r="J1111" s="22">
        <f t="shared" si="68"/>
        <v>-192.95116058138305</v>
      </c>
      <c r="K1111" s="23">
        <f t="shared" si="69"/>
        <v>0.51826586426683841</v>
      </c>
      <c r="L1111" s="25"/>
      <c r="M1111" s="25"/>
      <c r="N1111" t="str">
        <f t="shared" si="70"/>
        <v/>
      </c>
      <c r="O1111" s="24" t="str">
        <f t="shared" si="71"/>
        <v/>
      </c>
    </row>
    <row r="1112" spans="1:15" x14ac:dyDescent="0.45">
      <c r="A1112" s="20" t="str">
        <f>Calc!A1112</f>
        <v>2024-06-19</v>
      </c>
      <c r="B1112" t="str">
        <f>Calc!B1112</f>
        <v>PIT</v>
      </c>
      <c r="C1112" t="str">
        <f>Calc!C1112</f>
        <v>CIN</v>
      </c>
      <c r="D1112" s="25"/>
      <c r="E1112" s="25"/>
      <c r="F1112">
        <f>Calc!M1112</f>
        <v>1464.4120897083565</v>
      </c>
      <c r="G1112">
        <f>Calc!N1112</f>
        <v>1513.6155661274754</v>
      </c>
      <c r="H1112" t="str">
        <f>IF(Calc!O1112=Games!I1112, Games!B1112, IF(Calc!P1112=Games!I1112, Games!C1112, ""))</f>
        <v>CIN</v>
      </c>
      <c r="I1112" s="21">
        <f>MAX(Calc!O1112:P1112)</f>
        <v>0.54135437079986626</v>
      </c>
      <c r="J1112" s="22">
        <f t="shared" si="68"/>
        <v>-118.03325625144939</v>
      </c>
      <c r="K1112" s="23">
        <f t="shared" si="69"/>
        <v>0.84721885319309786</v>
      </c>
      <c r="L1112" s="25"/>
      <c r="M1112" s="25"/>
      <c r="N1112" t="str">
        <f t="shared" si="70"/>
        <v/>
      </c>
      <c r="O1112" s="24" t="str">
        <f t="shared" si="71"/>
        <v/>
      </c>
    </row>
    <row r="1113" spans="1:15" x14ac:dyDescent="0.45">
      <c r="A1113" s="20" t="str">
        <f>Calc!A1113</f>
        <v>2024-06-19</v>
      </c>
      <c r="B1113" t="str">
        <f>Calc!B1113</f>
        <v>MIA</v>
      </c>
      <c r="C1113" t="str">
        <f>Calc!C1113</f>
        <v>STL</v>
      </c>
      <c r="D1113" s="25"/>
      <c r="E1113" s="25"/>
      <c r="F1113">
        <f>Calc!M1113</f>
        <v>1453.0099819148713</v>
      </c>
      <c r="G1113">
        <f>Calc!N1113</f>
        <v>1507.9516916859375</v>
      </c>
      <c r="H1113" t="str">
        <f>IF(Calc!O1113=Games!I1113, Games!B1113, IF(Calc!P1113=Games!I1113, Games!C1113, ""))</f>
        <v>STL</v>
      </c>
      <c r="I1113" s="21">
        <f>MAX(Calc!O1113:P1113)</f>
        <v>0.55553911435867298</v>
      </c>
      <c r="J1113" s="22">
        <f t="shared" si="68"/>
        <v>-124.99167695197016</v>
      </c>
      <c r="K1113" s="23">
        <f t="shared" si="69"/>
        <v>0.80005327105441137</v>
      </c>
      <c r="L1113" s="25"/>
      <c r="M1113" s="25"/>
      <c r="N1113" t="str">
        <f t="shared" si="70"/>
        <v/>
      </c>
      <c r="O1113" s="24" t="str">
        <f t="shared" si="71"/>
        <v/>
      </c>
    </row>
    <row r="1114" spans="1:15" x14ac:dyDescent="0.45">
      <c r="A1114" s="20" t="str">
        <f>Calc!A1114</f>
        <v>2024-06-19</v>
      </c>
      <c r="B1114" t="str">
        <f>Calc!B1114</f>
        <v>PHI</v>
      </c>
      <c r="C1114" t="str">
        <f>Calc!C1114</f>
        <v>SDP</v>
      </c>
      <c r="D1114" s="25"/>
      <c r="E1114" s="25"/>
      <c r="F1114">
        <f>Calc!M1114</f>
        <v>1516.0751994709906</v>
      </c>
      <c r="G1114">
        <f>Calc!N1114</f>
        <v>1514.2912987524817</v>
      </c>
      <c r="H1114" t="str">
        <f>IF(Calc!O1114=Games!I1114, Games!B1114, IF(Calc!P1114=Games!I1114, Games!C1114, ""))</f>
        <v>PHI</v>
      </c>
      <c r="I1114" s="21">
        <f>MAX(Calc!O1114:P1114)</f>
        <v>0.54494009829736989</v>
      </c>
      <c r="J1114" s="22">
        <f t="shared" si="68"/>
        <v>-119.75128906292301</v>
      </c>
      <c r="K1114" s="23">
        <f t="shared" si="69"/>
        <v>0.83506407974827945</v>
      </c>
      <c r="L1114" s="25"/>
      <c r="M1114" s="25"/>
      <c r="N1114" t="str">
        <f t="shared" si="70"/>
        <v/>
      </c>
      <c r="O1114" s="24" t="str">
        <f t="shared" si="71"/>
        <v/>
      </c>
    </row>
    <row r="1115" spans="1:15" x14ac:dyDescent="0.45">
      <c r="A1115" s="20" t="str">
        <f>Calc!A1115</f>
        <v>2024-06-19</v>
      </c>
      <c r="B1115" t="str">
        <f>Calc!B1115</f>
        <v>CHC</v>
      </c>
      <c r="C1115" t="str">
        <f>Calc!C1115</f>
        <v>SFG</v>
      </c>
      <c r="D1115" s="25"/>
      <c r="E1115" s="25"/>
      <c r="F1115">
        <f>Calc!M1115</f>
        <v>1529.9566441509314</v>
      </c>
      <c r="G1115">
        <f>Calc!N1115</f>
        <v>1491.6063482058917</v>
      </c>
      <c r="H1115" t="str">
        <f>IF(Calc!O1115=Games!I1115, Games!B1115, IF(Calc!P1115=Games!I1115, Games!C1115, ""))</f>
        <v>CHC</v>
      </c>
      <c r="I1115" s="21">
        <f>MAX(Calc!O1115:P1115)</f>
        <v>0.57726044648765185</v>
      </c>
      <c r="J1115" s="22">
        <f t="shared" si="68"/>
        <v>-136.552267629433</v>
      </c>
      <c r="K1115" s="23">
        <f t="shared" si="69"/>
        <v>0.73232031760449223</v>
      </c>
      <c r="L1115" s="25"/>
      <c r="M1115" s="25"/>
      <c r="N1115" t="str">
        <f t="shared" si="70"/>
        <v/>
      </c>
      <c r="O1115" s="24" t="str">
        <f t="shared" si="71"/>
        <v/>
      </c>
    </row>
    <row r="1116" spans="1:15" x14ac:dyDescent="0.45">
      <c r="A1116" s="20" t="str">
        <f>Calc!A1116</f>
        <v>2024-06-19</v>
      </c>
      <c r="B1116" t="str">
        <f>Calc!B1116</f>
        <v>WAS</v>
      </c>
      <c r="C1116" t="str">
        <f>Calc!C1116</f>
        <v>ARI</v>
      </c>
      <c r="D1116" s="25"/>
      <c r="E1116" s="25"/>
      <c r="F1116">
        <f>Calc!M1116</f>
        <v>1419.5380932200808</v>
      </c>
      <c r="G1116">
        <f>Calc!N1116</f>
        <v>1515.1384034374826</v>
      </c>
      <c r="H1116" t="str">
        <f>IF(Calc!O1116=Games!I1116, Games!B1116, IF(Calc!P1116=Games!I1116, Games!C1116, ""))</f>
        <v>ARI</v>
      </c>
      <c r="I1116" s="21">
        <f>MAX(Calc!O1116:P1116)</f>
        <v>0.65801926661502053</v>
      </c>
      <c r="J1116" s="22">
        <f t="shared" si="68"/>
        <v>-192.41413400744585</v>
      </c>
      <c r="K1116" s="23">
        <f t="shared" si="69"/>
        <v>0.51971234086228979</v>
      </c>
      <c r="L1116" s="25"/>
      <c r="M1116" s="25"/>
      <c r="N1116" t="str">
        <f t="shared" si="70"/>
        <v/>
      </c>
      <c r="O1116" s="24" t="str">
        <f t="shared" si="71"/>
        <v/>
      </c>
    </row>
    <row r="1117" spans="1:15" x14ac:dyDescent="0.45">
      <c r="A1117" s="20" t="str">
        <f>Calc!A1117</f>
        <v>2024-06-19</v>
      </c>
      <c r="B1117" t="str">
        <f>Calc!B1117</f>
        <v>CLE</v>
      </c>
      <c r="C1117" t="str">
        <f>Calc!C1117</f>
        <v>SEA</v>
      </c>
      <c r="D1117" s="25"/>
      <c r="E1117" s="25"/>
      <c r="F1117">
        <f>Calc!M1117</f>
        <v>1503.8938502056101</v>
      </c>
      <c r="G1117">
        <f>Calc!N1117</f>
        <v>1521.2700100017432</v>
      </c>
      <c r="H1117" t="str">
        <f>IF(Calc!O1117=Games!I1117, Games!B1117, IF(Calc!P1117=Games!I1117, Games!C1117, ""))</f>
        <v>SEA</v>
      </c>
      <c r="I1117" s="21">
        <f>MAX(Calc!O1117:P1117)</f>
        <v>0.50117595200653375</v>
      </c>
      <c r="J1117" s="22">
        <f t="shared" si="68"/>
        <v>-100.47148970113372</v>
      </c>
      <c r="K1117" s="23">
        <f t="shared" si="69"/>
        <v>0.99530722892099821</v>
      </c>
      <c r="L1117" s="25"/>
      <c r="M1117" s="25"/>
      <c r="N1117" t="str">
        <f t="shared" si="70"/>
        <v/>
      </c>
      <c r="O1117" s="24" t="str">
        <f t="shared" si="71"/>
        <v/>
      </c>
    </row>
    <row r="1118" spans="1:15" x14ac:dyDescent="0.45">
      <c r="A1118" s="20" t="str">
        <f>Calc!A1118</f>
        <v>2024-06-19</v>
      </c>
      <c r="B1118" t="str">
        <f>Calc!B1118</f>
        <v>NYY</v>
      </c>
      <c r="C1118" t="str">
        <f>Calc!C1118</f>
        <v>BAL</v>
      </c>
      <c r="D1118" s="25"/>
      <c r="E1118" s="25"/>
      <c r="F1118">
        <f>Calc!M1118</f>
        <v>1533.7203518335739</v>
      </c>
      <c r="G1118">
        <f>Calc!N1118</f>
        <v>1539.0873746407135</v>
      </c>
      <c r="H1118" t="str">
        <f>IF(Calc!O1118=Games!I1118, Games!B1118, IF(Calc!P1118=Games!I1118, Games!C1118, ""))</f>
        <v>NYY</v>
      </c>
      <c r="I1118" s="21">
        <f>MAX(Calc!O1118:P1118)</f>
        <v>0.53923817357938197</v>
      </c>
      <c r="J1118" s="22">
        <f t="shared" si="68"/>
        <v>-117.03186823622077</v>
      </c>
      <c r="K1118" s="23">
        <f t="shared" si="69"/>
        <v>0.8544681163096266</v>
      </c>
      <c r="L1118" s="25"/>
      <c r="M1118" s="25"/>
      <c r="N1118" t="str">
        <f t="shared" si="70"/>
        <v/>
      </c>
      <c r="O1118" s="24" t="str">
        <f t="shared" si="71"/>
        <v/>
      </c>
    </row>
    <row r="1119" spans="1:15" x14ac:dyDescent="0.45">
      <c r="A1119" s="20" t="str">
        <f>Calc!A1119</f>
        <v>2024-06-19</v>
      </c>
      <c r="B1119" t="str">
        <f>Calc!B1119</f>
        <v>TOR</v>
      </c>
      <c r="C1119" t="str">
        <f>Calc!C1119</f>
        <v>BOS</v>
      </c>
      <c r="D1119" s="25"/>
      <c r="E1119" s="25"/>
      <c r="F1119">
        <f>Calc!M1119</f>
        <v>1536.86484917293</v>
      </c>
      <c r="G1119">
        <f>Calc!N1119</f>
        <v>1518.233689676287</v>
      </c>
      <c r="H1119" t="str">
        <f>IF(Calc!O1119=Games!I1119, Games!B1119, IF(Calc!P1119=Games!I1119, Games!C1119, ""))</f>
        <v>TOR</v>
      </c>
      <c r="I1119" s="21">
        <f>MAX(Calc!O1119:P1119)</f>
        <v>0.52402429168218234</v>
      </c>
      <c r="J1119" s="22">
        <f t="shared" si="68"/>
        <v>-110.09475536770077</v>
      </c>
      <c r="K1119" s="23">
        <f t="shared" si="69"/>
        <v>0.9083084808719023</v>
      </c>
      <c r="L1119" s="25"/>
      <c r="M1119" s="25"/>
      <c r="N1119" t="str">
        <f t="shared" si="70"/>
        <v/>
      </c>
      <c r="O1119" s="24" t="str">
        <f t="shared" si="71"/>
        <v/>
      </c>
    </row>
    <row r="1120" spans="1:15" x14ac:dyDescent="0.45">
      <c r="A1120" s="20" t="str">
        <f>Calc!A1120</f>
        <v>2024-06-19</v>
      </c>
      <c r="B1120" t="str">
        <f>Calc!B1120</f>
        <v>MIN</v>
      </c>
      <c r="C1120" t="str">
        <f>Calc!C1120</f>
        <v>TBR</v>
      </c>
      <c r="D1120" s="25"/>
      <c r="E1120" s="25"/>
      <c r="F1120">
        <f>Calc!M1120</f>
        <v>1529.2726034226744</v>
      </c>
      <c r="G1120">
        <f>Calc!N1120</f>
        <v>1532.6622500113572</v>
      </c>
      <c r="H1120" t="str">
        <f>IF(Calc!O1120=Games!I1120, Games!B1120, IF(Calc!P1120=Games!I1120, Games!C1120, ""))</f>
        <v>MIN</v>
      </c>
      <c r="I1120" s="21">
        <f>MAX(Calc!O1120:P1120)</f>
        <v>0.55875842483529037</v>
      </c>
      <c r="J1120" s="22">
        <f t="shared" si="68"/>
        <v>-126.63322231743761</v>
      </c>
      <c r="K1120" s="23">
        <f t="shared" si="69"/>
        <v>0.78968218742254837</v>
      </c>
      <c r="L1120" s="25"/>
      <c r="M1120" s="25"/>
      <c r="N1120" t="str">
        <f t="shared" si="70"/>
        <v/>
      </c>
      <c r="O1120" s="24" t="str">
        <f t="shared" si="71"/>
        <v/>
      </c>
    </row>
    <row r="1121" spans="1:15" x14ac:dyDescent="0.45">
      <c r="A1121" s="20" t="str">
        <f>Calc!A1121</f>
        <v>2024-06-19</v>
      </c>
      <c r="B1121" t="str">
        <f>Calc!B1121</f>
        <v>TEX</v>
      </c>
      <c r="C1121" t="str">
        <f>Calc!C1121</f>
        <v>NYM</v>
      </c>
      <c r="D1121" s="25"/>
      <c r="E1121" s="25"/>
      <c r="F1121">
        <f>Calc!M1121</f>
        <v>1535.7428778604465</v>
      </c>
      <c r="G1121">
        <f>Calc!N1121</f>
        <v>1510.288270753422</v>
      </c>
      <c r="H1121" t="str">
        <f>IF(Calc!O1121=Games!I1121, Games!B1121, IF(Calc!P1121=Games!I1121, Games!C1121, ""))</f>
        <v>TEX</v>
      </c>
      <c r="I1121" s="21">
        <f>MAX(Calc!O1121:P1121)</f>
        <v>0.5682122915261224</v>
      </c>
      <c r="J1121" s="22">
        <f t="shared" si="68"/>
        <v>-131.59529101336108</v>
      </c>
      <c r="K1121" s="23">
        <f t="shared" si="69"/>
        <v>0.75990561083106578</v>
      </c>
      <c r="L1121" s="25"/>
      <c r="M1121" s="25"/>
      <c r="N1121" t="str">
        <f t="shared" si="70"/>
        <v/>
      </c>
      <c r="O1121" s="24" t="str">
        <f t="shared" si="71"/>
        <v/>
      </c>
    </row>
    <row r="1122" spans="1:15" x14ac:dyDescent="0.45">
      <c r="A1122" s="20" t="str">
        <f>Calc!A1122</f>
        <v>2024-06-19</v>
      </c>
      <c r="B1122" t="str">
        <f>Calc!B1122</f>
        <v>CHW</v>
      </c>
      <c r="C1122" t="str">
        <f>Calc!C1122</f>
        <v>HOU</v>
      </c>
      <c r="D1122" s="25"/>
      <c r="E1122" s="25"/>
      <c r="F1122">
        <f>Calc!M1122</f>
        <v>1426.513159308995</v>
      </c>
      <c r="G1122">
        <f>Calc!N1122</f>
        <v>1554.1885466658973</v>
      </c>
      <c r="H1122" t="str">
        <f>IF(Calc!O1122=Games!I1122, Games!B1122, IF(Calc!P1122=Games!I1122, Games!C1122, ""))</f>
        <v>HOU</v>
      </c>
      <c r="I1122" s="21">
        <f>MAX(Calc!O1122:P1122)</f>
        <v>0.69701922120508875</v>
      </c>
      <c r="J1122" s="22">
        <f t="shared" si="68"/>
        <v>-230.05394070787017</v>
      </c>
      <c r="K1122" s="23">
        <f t="shared" si="69"/>
        <v>0.43468066529224636</v>
      </c>
      <c r="L1122" s="25"/>
      <c r="M1122" s="25"/>
      <c r="N1122" t="str">
        <f t="shared" si="70"/>
        <v/>
      </c>
      <c r="O1122" s="24" t="str">
        <f t="shared" si="71"/>
        <v/>
      </c>
    </row>
    <row r="1123" spans="1:15" x14ac:dyDescent="0.45">
      <c r="A1123" s="20" t="str">
        <f>Calc!A1123</f>
        <v>2024-06-19</v>
      </c>
      <c r="B1123" t="str">
        <f>Calc!B1123</f>
        <v>COL</v>
      </c>
      <c r="C1123" t="str">
        <f>Calc!C1123</f>
        <v>LAD</v>
      </c>
      <c r="D1123" s="25"/>
      <c r="E1123" s="25"/>
      <c r="F1123">
        <f>Calc!M1123</f>
        <v>1423.0710497477428</v>
      </c>
      <c r="G1123">
        <f>Calc!N1123</f>
        <v>1587.2549754385982</v>
      </c>
      <c r="H1123" t="str">
        <f>IF(Calc!O1123=Games!I1123, Games!B1123, IF(Calc!P1123=Games!I1123, Games!C1123, ""))</f>
        <v>LAD</v>
      </c>
      <c r="I1123" s="21">
        <f>MAX(Calc!O1123:P1123)</f>
        <v>0.60595921190408741</v>
      </c>
      <c r="J1123" s="22">
        <f t="shared" si="68"/>
        <v>-153.78083442381913</v>
      </c>
      <c r="K1123" s="23">
        <f t="shared" si="69"/>
        <v>0.65027609178137602</v>
      </c>
      <c r="L1123" s="25"/>
      <c r="M1123" s="25"/>
      <c r="N1123" t="str">
        <f t="shared" si="70"/>
        <v/>
      </c>
      <c r="O1123" s="24" t="str">
        <f t="shared" si="71"/>
        <v/>
      </c>
    </row>
    <row r="1124" spans="1:15" x14ac:dyDescent="0.45">
      <c r="A1124" s="20" t="str">
        <f>Calc!A1124</f>
        <v>2024-06-19</v>
      </c>
      <c r="B1124" t="str">
        <f>Calc!B1124</f>
        <v>LAA</v>
      </c>
      <c r="C1124" t="str">
        <f>Calc!C1124</f>
        <v>MIL</v>
      </c>
      <c r="D1124" s="25"/>
      <c r="E1124" s="25"/>
      <c r="F1124">
        <f>Calc!M1124</f>
        <v>1469.5882041455925</v>
      </c>
      <c r="G1124">
        <f>Calc!N1124</f>
        <v>1527.5334034496079</v>
      </c>
      <c r="H1124" t="str">
        <f>IF(Calc!O1124=Games!I1124, Games!B1124, IF(Calc!P1124=Games!I1124, Games!C1124, ""))</f>
        <v>MIL</v>
      </c>
      <c r="I1124" s="21">
        <f>MAX(Calc!O1124:P1124)</f>
        <v>0.548378600688325</v>
      </c>
      <c r="J1124" s="22">
        <f t="shared" si="68"/>
        <v>-121.42440582401974</v>
      </c>
      <c r="K1124" s="23">
        <f t="shared" si="69"/>
        <v>0.82355766389279172</v>
      </c>
      <c r="L1124" s="25"/>
      <c r="M1124" s="25"/>
      <c r="N1124" t="str">
        <f t="shared" si="70"/>
        <v/>
      </c>
      <c r="O1124" s="24" t="str">
        <f t="shared" si="71"/>
        <v/>
      </c>
    </row>
    <row r="1125" spans="1:15" x14ac:dyDescent="0.45">
      <c r="A1125" s="20" t="str">
        <f>Calc!A1125</f>
        <v>2024-06-19</v>
      </c>
      <c r="B1125" t="str">
        <f>Calc!B1125</f>
        <v>OAK</v>
      </c>
      <c r="C1125" t="str">
        <f>Calc!C1125</f>
        <v>KCR</v>
      </c>
      <c r="D1125" s="25"/>
      <c r="E1125" s="25"/>
      <c r="F1125">
        <f>Calc!M1125</f>
        <v>1410.609331202211</v>
      </c>
      <c r="G1125">
        <f>Calc!N1125</f>
        <v>1465.2610239810729</v>
      </c>
      <c r="H1125" t="str">
        <f>IF(Calc!O1125=Games!I1125, Games!B1125, IF(Calc!P1125=Games!I1125, Games!C1125, ""))</f>
        <v>KCR</v>
      </c>
      <c r="I1125" s="21">
        <f>MAX(Calc!O1125:P1125)</f>
        <v>0.57490218550021255</v>
      </c>
      <c r="J1125" s="22">
        <f t="shared" si="68"/>
        <v>-135.23997675139776</v>
      </c>
      <c r="K1125" s="23">
        <f t="shared" si="69"/>
        <v>0.73942633237672795</v>
      </c>
      <c r="L1125" s="25"/>
      <c r="M1125" s="25"/>
      <c r="N1125" t="str">
        <f t="shared" si="70"/>
        <v/>
      </c>
      <c r="O1125" s="24" t="str">
        <f t="shared" si="71"/>
        <v/>
      </c>
    </row>
    <row r="1126" spans="1:15" x14ac:dyDescent="0.45">
      <c r="A1126" s="20" t="str">
        <f>Calc!A1126</f>
        <v>2024-06-20</v>
      </c>
      <c r="B1126" t="str">
        <f>Calc!B1126</f>
        <v>WAS</v>
      </c>
      <c r="C1126" t="str">
        <f>Calc!C1126</f>
        <v>ARI</v>
      </c>
      <c r="D1126" s="25"/>
      <c r="E1126" s="25"/>
      <c r="F1126">
        <f>Calc!M1126</f>
        <v>1419.5380932200808</v>
      </c>
      <c r="G1126">
        <f>Calc!N1126</f>
        <v>1515.1384034374826</v>
      </c>
      <c r="H1126" t="str">
        <f>IF(Calc!O1126=Games!I1126, Games!B1126, IF(Calc!P1126=Games!I1126, Games!C1126, ""))</f>
        <v>ARI</v>
      </c>
      <c r="I1126" s="21">
        <f>MAX(Calc!O1126:P1126)</f>
        <v>0.65801926661502053</v>
      </c>
      <c r="J1126" s="22">
        <f t="shared" si="68"/>
        <v>-192.41413400744585</v>
      </c>
      <c r="K1126" s="23">
        <f t="shared" si="69"/>
        <v>0.51971234086228979</v>
      </c>
      <c r="L1126" s="25"/>
      <c r="M1126" s="25"/>
      <c r="N1126" t="str">
        <f t="shared" si="70"/>
        <v/>
      </c>
      <c r="O1126" s="24" t="str">
        <f t="shared" si="71"/>
        <v/>
      </c>
    </row>
    <row r="1127" spans="1:15" x14ac:dyDescent="0.45">
      <c r="A1127" s="20" t="str">
        <f>Calc!A1127</f>
        <v>2024-06-20</v>
      </c>
      <c r="B1127" t="str">
        <f>Calc!B1127</f>
        <v>CLE</v>
      </c>
      <c r="C1127" t="str">
        <f>Calc!C1127</f>
        <v>SEA</v>
      </c>
      <c r="D1127" s="25"/>
      <c r="E1127" s="25"/>
      <c r="F1127">
        <f>Calc!M1127</f>
        <v>1503.8938502056101</v>
      </c>
      <c r="G1127">
        <f>Calc!N1127</f>
        <v>1521.2700100017432</v>
      </c>
      <c r="H1127" t="str">
        <f>IF(Calc!O1127=Games!I1127, Games!B1127, IF(Calc!P1127=Games!I1127, Games!C1127, ""))</f>
        <v>SEA</v>
      </c>
      <c r="I1127" s="21">
        <f>MAX(Calc!O1127:P1127)</f>
        <v>0.50117595200653375</v>
      </c>
      <c r="J1127" s="22">
        <f t="shared" si="68"/>
        <v>-100.47148970113372</v>
      </c>
      <c r="K1127" s="23">
        <f t="shared" si="69"/>
        <v>0.99530722892099821</v>
      </c>
      <c r="L1127" s="25"/>
      <c r="M1127" s="25"/>
      <c r="N1127" t="str">
        <f t="shared" si="70"/>
        <v/>
      </c>
      <c r="O1127" s="24" t="str">
        <f t="shared" si="71"/>
        <v/>
      </c>
    </row>
    <row r="1128" spans="1:15" x14ac:dyDescent="0.45">
      <c r="A1128" s="20" t="str">
        <f>Calc!A1128</f>
        <v>2024-06-20</v>
      </c>
      <c r="B1128" t="str">
        <f>Calc!B1128</f>
        <v>MIN</v>
      </c>
      <c r="C1128" t="str">
        <f>Calc!C1128</f>
        <v>TBR</v>
      </c>
      <c r="D1128" s="25"/>
      <c r="E1128" s="25"/>
      <c r="F1128">
        <f>Calc!M1128</f>
        <v>1529.2726034226744</v>
      </c>
      <c r="G1128">
        <f>Calc!N1128</f>
        <v>1532.6622500113572</v>
      </c>
      <c r="H1128" t="str">
        <f>IF(Calc!O1128=Games!I1128, Games!B1128, IF(Calc!P1128=Games!I1128, Games!C1128, ""))</f>
        <v>MIN</v>
      </c>
      <c r="I1128" s="21">
        <f>MAX(Calc!O1128:P1128)</f>
        <v>0.55875842483529037</v>
      </c>
      <c r="J1128" s="22">
        <f t="shared" si="68"/>
        <v>-126.63322231743761</v>
      </c>
      <c r="K1128" s="23">
        <f t="shared" si="69"/>
        <v>0.78968218742254837</v>
      </c>
      <c r="L1128" s="25"/>
      <c r="M1128" s="25"/>
      <c r="N1128" t="str">
        <f t="shared" si="70"/>
        <v/>
      </c>
      <c r="O1128" s="24" t="str">
        <f t="shared" si="71"/>
        <v/>
      </c>
    </row>
    <row r="1129" spans="1:15" x14ac:dyDescent="0.45">
      <c r="A1129" s="20" t="str">
        <f>Calc!A1129</f>
        <v>2024-06-20</v>
      </c>
      <c r="B1129" t="str">
        <f>Calc!B1129</f>
        <v>CHW</v>
      </c>
      <c r="C1129" t="str">
        <f>Calc!C1129</f>
        <v>HOU</v>
      </c>
      <c r="D1129" s="25"/>
      <c r="E1129" s="25"/>
      <c r="F1129">
        <f>Calc!M1129</f>
        <v>1426.513159308995</v>
      </c>
      <c r="G1129">
        <f>Calc!N1129</f>
        <v>1554.1885466658973</v>
      </c>
      <c r="H1129" t="str">
        <f>IF(Calc!O1129=Games!I1129, Games!B1129, IF(Calc!P1129=Games!I1129, Games!C1129, ""))</f>
        <v>HOU</v>
      </c>
      <c r="I1129" s="21">
        <f>MAX(Calc!O1129:P1129)</f>
        <v>0.69701922120508875</v>
      </c>
      <c r="J1129" s="22">
        <f t="shared" si="68"/>
        <v>-230.05394070787017</v>
      </c>
      <c r="K1129" s="23">
        <f t="shared" si="69"/>
        <v>0.43468066529224636</v>
      </c>
      <c r="L1129" s="25"/>
      <c r="M1129" s="25"/>
      <c r="N1129" t="str">
        <f t="shared" si="70"/>
        <v/>
      </c>
      <c r="O1129" s="24" t="str">
        <f t="shared" si="71"/>
        <v/>
      </c>
    </row>
    <row r="1130" spans="1:15" x14ac:dyDescent="0.45">
      <c r="A1130" s="20" t="str">
        <f>Calc!A1130</f>
        <v>2024-06-20</v>
      </c>
      <c r="B1130" t="str">
        <f>Calc!B1130</f>
        <v>COL</v>
      </c>
      <c r="C1130" t="str">
        <f>Calc!C1130</f>
        <v>LAD</v>
      </c>
      <c r="D1130" s="25"/>
      <c r="E1130" s="25"/>
      <c r="F1130">
        <f>Calc!M1130</f>
        <v>1423.0710497477428</v>
      </c>
      <c r="G1130">
        <f>Calc!N1130</f>
        <v>1587.2549754385982</v>
      </c>
      <c r="H1130" t="str">
        <f>IF(Calc!O1130=Games!I1130, Games!B1130, IF(Calc!P1130=Games!I1130, Games!C1130, ""))</f>
        <v>LAD</v>
      </c>
      <c r="I1130" s="21">
        <f>MAX(Calc!O1130:P1130)</f>
        <v>0.60595921190408741</v>
      </c>
      <c r="J1130" s="22">
        <f t="shared" si="68"/>
        <v>-153.78083442381913</v>
      </c>
      <c r="K1130" s="23">
        <f t="shared" si="69"/>
        <v>0.65027609178137602</v>
      </c>
      <c r="L1130" s="25"/>
      <c r="M1130" s="25"/>
      <c r="N1130" t="str">
        <f t="shared" si="70"/>
        <v/>
      </c>
      <c r="O1130" s="24" t="str">
        <f t="shared" si="71"/>
        <v/>
      </c>
    </row>
    <row r="1131" spans="1:15" x14ac:dyDescent="0.45">
      <c r="A1131" s="20" t="str">
        <f>Calc!A1131</f>
        <v>2024-06-20</v>
      </c>
      <c r="B1131" t="str">
        <f>Calc!B1131</f>
        <v>OAK</v>
      </c>
      <c r="C1131" t="str">
        <f>Calc!C1131</f>
        <v>KCR</v>
      </c>
      <c r="D1131" s="25"/>
      <c r="E1131" s="25"/>
      <c r="F1131">
        <f>Calc!M1131</f>
        <v>1410.609331202211</v>
      </c>
      <c r="G1131">
        <f>Calc!N1131</f>
        <v>1465.2610239810729</v>
      </c>
      <c r="H1131" t="str">
        <f>IF(Calc!O1131=Games!I1131, Games!B1131, IF(Calc!P1131=Games!I1131, Games!C1131, ""))</f>
        <v>KCR</v>
      </c>
      <c r="I1131" s="21">
        <f>MAX(Calc!O1131:P1131)</f>
        <v>0.57490218550021255</v>
      </c>
      <c r="J1131" s="22">
        <f t="shared" si="68"/>
        <v>-135.23997675139776</v>
      </c>
      <c r="K1131" s="23">
        <f t="shared" si="69"/>
        <v>0.73942633237672795</v>
      </c>
      <c r="L1131" s="25"/>
      <c r="M1131" s="25"/>
      <c r="N1131" t="str">
        <f t="shared" si="70"/>
        <v/>
      </c>
      <c r="O1131" s="24" t="str">
        <f t="shared" si="71"/>
        <v/>
      </c>
    </row>
    <row r="1132" spans="1:15" x14ac:dyDescent="0.45">
      <c r="A1132" s="20" t="str">
        <f>Calc!A1132</f>
        <v>2024-06-20</v>
      </c>
      <c r="B1132" t="str">
        <f>Calc!B1132</f>
        <v>NYY</v>
      </c>
      <c r="C1132" t="str">
        <f>Calc!C1132</f>
        <v>BAL</v>
      </c>
      <c r="D1132" s="25"/>
      <c r="E1132" s="25"/>
      <c r="F1132">
        <f>Calc!M1132</f>
        <v>1533.7203518335739</v>
      </c>
      <c r="G1132">
        <f>Calc!N1132</f>
        <v>1539.0873746407135</v>
      </c>
      <c r="H1132" t="str">
        <f>IF(Calc!O1132=Games!I1132, Games!B1132, IF(Calc!P1132=Games!I1132, Games!C1132, ""))</f>
        <v>NYY</v>
      </c>
      <c r="I1132" s="21">
        <f>MAX(Calc!O1132:P1132)</f>
        <v>0.53923817357938197</v>
      </c>
      <c r="J1132" s="22">
        <f t="shared" si="68"/>
        <v>-117.03186823622077</v>
      </c>
      <c r="K1132" s="23">
        <f t="shared" si="69"/>
        <v>0.8544681163096266</v>
      </c>
      <c r="L1132" s="25"/>
      <c r="M1132" s="25"/>
      <c r="N1132" t="str">
        <f t="shared" si="70"/>
        <v/>
      </c>
      <c r="O1132" s="24" t="str">
        <f t="shared" si="71"/>
        <v/>
      </c>
    </row>
    <row r="1133" spans="1:15" x14ac:dyDescent="0.45">
      <c r="A1133" s="20" t="str">
        <f>Calc!A1133</f>
        <v>2024-06-20</v>
      </c>
      <c r="B1133" t="str">
        <f>Calc!B1133</f>
        <v>STL</v>
      </c>
      <c r="C1133" t="str">
        <f>Calc!C1133</f>
        <v>SFG</v>
      </c>
      <c r="D1133" s="25"/>
      <c r="E1133" s="25"/>
      <c r="F1133">
        <f>Calc!M1133</f>
        <v>1510.540426333587</v>
      </c>
      <c r="G1133">
        <f>Calc!N1133</f>
        <v>1491.6063482058917</v>
      </c>
      <c r="H1133" t="str">
        <f>IF(Calc!O1133=Games!I1133, Games!B1133, IF(Calc!P1133=Games!I1133, Games!C1133, ""))</f>
        <v>STL</v>
      </c>
      <c r="I1133" s="21">
        <f>MAX(Calc!O1133:P1133)</f>
        <v>0.56380675183183759</v>
      </c>
      <c r="J1133" s="22">
        <f t="shared" si="68"/>
        <v>-129.25618500506391</v>
      </c>
      <c r="K1133" s="23">
        <f t="shared" si="69"/>
        <v>0.7736573688607804</v>
      </c>
      <c r="L1133" s="25"/>
      <c r="M1133" s="25"/>
      <c r="N1133" t="str">
        <f t="shared" si="70"/>
        <v/>
      </c>
      <c r="O1133" s="24" t="str">
        <f t="shared" si="71"/>
        <v/>
      </c>
    </row>
    <row r="1134" spans="1:15" x14ac:dyDescent="0.45">
      <c r="A1134" s="20" t="str">
        <f>Calc!A1134</f>
        <v>2024-06-20</v>
      </c>
      <c r="B1134" t="str">
        <f>Calc!B1134</f>
        <v>SDP</v>
      </c>
      <c r="C1134" t="str">
        <f>Calc!C1134</f>
        <v>MIL</v>
      </c>
      <c r="D1134" s="25"/>
      <c r="E1134" s="25"/>
      <c r="F1134">
        <f>Calc!M1134</f>
        <v>1502.9671207118124</v>
      </c>
      <c r="G1134">
        <f>Calc!N1134</f>
        <v>1527.5334034496079</v>
      </c>
      <c r="H1134" t="str">
        <f>IF(Calc!O1134=Games!I1134, Games!B1134, IF(Calc!P1134=Games!I1134, Games!C1134, ""))</f>
        <v>MIL</v>
      </c>
      <c r="I1134" s="21">
        <f>MAX(Calc!O1134:P1134)</f>
        <v>0.52067503982527052</v>
      </c>
      <c r="J1134" s="22">
        <f t="shared" si="68"/>
        <v>-108.62673198480371</v>
      </c>
      <c r="K1134" s="23">
        <f t="shared" si="69"/>
        <v>0.92058371059150945</v>
      </c>
      <c r="L1134" s="25"/>
      <c r="M1134" s="25"/>
      <c r="N1134" t="str">
        <f t="shared" si="70"/>
        <v/>
      </c>
      <c r="O1134" s="24" t="str">
        <f t="shared" si="71"/>
        <v/>
      </c>
    </row>
    <row r="1135" spans="1:15" x14ac:dyDescent="0.45">
      <c r="A1135" s="20" t="str">
        <f>Calc!A1135</f>
        <v>2024-06-21</v>
      </c>
      <c r="B1135" t="str">
        <f>Calc!B1135</f>
        <v>CHC</v>
      </c>
      <c r="C1135" t="str">
        <f>Calc!C1135</f>
        <v>NYM</v>
      </c>
      <c r="D1135" s="25"/>
      <c r="E1135" s="25"/>
      <c r="F1135">
        <f>Calc!M1135</f>
        <v>1529.9566441509314</v>
      </c>
      <c r="G1135">
        <f>Calc!N1135</f>
        <v>1510.288270753422</v>
      </c>
      <c r="H1135" t="str">
        <f>IF(Calc!O1135=Games!I1135, Games!B1135, IF(Calc!P1135=Games!I1135, Games!C1135, ""))</f>
        <v>CHC</v>
      </c>
      <c r="I1135" s="21">
        <f>MAX(Calc!O1135:P1135)</f>
        <v>0.55056786048077533</v>
      </c>
      <c r="J1135" s="22">
        <f t="shared" si="68"/>
        <v>-122.50300146975238</v>
      </c>
      <c r="K1135" s="23">
        <f t="shared" si="69"/>
        <v>0.81630652963789896</v>
      </c>
      <c r="L1135" s="25"/>
      <c r="M1135" s="25"/>
      <c r="N1135" t="str">
        <f t="shared" si="70"/>
        <v/>
      </c>
      <c r="O1135" s="24" t="str">
        <f t="shared" si="71"/>
        <v/>
      </c>
    </row>
    <row r="1136" spans="1:15" x14ac:dyDescent="0.45">
      <c r="A1136" s="20" t="str">
        <f>Calc!A1136</f>
        <v>2024-06-21</v>
      </c>
      <c r="B1136" t="str">
        <f>Calc!B1136</f>
        <v>PIT</v>
      </c>
      <c r="C1136" t="str">
        <f>Calc!C1136</f>
        <v>TBR</v>
      </c>
      <c r="D1136" s="25"/>
      <c r="E1136" s="25"/>
      <c r="F1136">
        <f>Calc!M1136</f>
        <v>1464.4120897083565</v>
      </c>
      <c r="G1136">
        <f>Calc!N1136</f>
        <v>1532.6622500113572</v>
      </c>
      <c r="H1136" t="str">
        <f>IF(Calc!O1136=Games!I1136, Games!B1136, IF(Calc!P1136=Games!I1136, Games!C1136, ""))</f>
        <v>TBR</v>
      </c>
      <c r="I1136" s="21">
        <f>MAX(Calc!O1136:P1136)</f>
        <v>0.56799018147433977</v>
      </c>
      <c r="J1136" s="22">
        <f t="shared" si="68"/>
        <v>-131.47622047404985</v>
      </c>
      <c r="K1136" s="23">
        <f t="shared" si="69"/>
        <v>0.76059381414708005</v>
      </c>
      <c r="L1136" s="25"/>
      <c r="M1136" s="25"/>
      <c r="N1136" t="str">
        <f t="shared" si="70"/>
        <v/>
      </c>
      <c r="O1136" s="24" t="str">
        <f t="shared" si="71"/>
        <v/>
      </c>
    </row>
    <row r="1137" spans="1:15" x14ac:dyDescent="0.45">
      <c r="A1137" s="20" t="str">
        <f>Calc!A1137</f>
        <v>2024-06-21</v>
      </c>
      <c r="B1137" t="str">
        <f>Calc!B1137</f>
        <v>PHI</v>
      </c>
      <c r="C1137" t="str">
        <f>Calc!C1137</f>
        <v>ARI</v>
      </c>
      <c r="D1137" s="25"/>
      <c r="E1137" s="25"/>
      <c r="F1137">
        <f>Calc!M1137</f>
        <v>1516.0751994709906</v>
      </c>
      <c r="G1137">
        <f>Calc!N1137</f>
        <v>1515.1384034374826</v>
      </c>
      <c r="H1137" t="str">
        <f>IF(Calc!O1137=Games!I1137, Games!B1137, IF(Calc!P1137=Games!I1137, Games!C1137, ""))</f>
        <v>PHI</v>
      </c>
      <c r="I1137" s="21">
        <f>MAX(Calc!O1137:P1137)</f>
        <v>0.54372103595255972</v>
      </c>
      <c r="J1137" s="22">
        <f t="shared" si="68"/>
        <v>-119.1641690270928</v>
      </c>
      <c r="K1137" s="23">
        <f t="shared" si="69"/>
        <v>0.83917842768042394</v>
      </c>
      <c r="L1137" s="25"/>
      <c r="M1137" s="25"/>
      <c r="N1137" t="str">
        <f t="shared" si="70"/>
        <v/>
      </c>
      <c r="O1137" s="24" t="str">
        <f t="shared" si="71"/>
        <v/>
      </c>
    </row>
    <row r="1138" spans="1:15" x14ac:dyDescent="0.45">
      <c r="A1138" s="20" t="str">
        <f>Calc!A1138</f>
        <v>2024-06-21</v>
      </c>
      <c r="B1138" t="str">
        <f>Calc!B1138</f>
        <v>DET</v>
      </c>
      <c r="C1138" t="str">
        <f>Calc!C1138</f>
        <v>CHW</v>
      </c>
      <c r="D1138" s="25"/>
      <c r="E1138" s="25"/>
      <c r="F1138">
        <f>Calc!M1138</f>
        <v>1481.7589766686021</v>
      </c>
      <c r="G1138">
        <f>Calc!N1138</f>
        <v>1425.4820043556863</v>
      </c>
      <c r="H1138" t="str">
        <f>IF(Calc!O1138=Games!I1138, Games!B1138, IF(Calc!P1138=Games!I1138, Games!C1138, ""))</f>
        <v>DET</v>
      </c>
      <c r="I1138" s="21">
        <f>MAX(Calc!O1138:P1138)</f>
        <v>0.58412248334689976</v>
      </c>
      <c r="J1138" s="22">
        <f t="shared" si="68"/>
        <v>-140.45541294172421</v>
      </c>
      <c r="K1138" s="23">
        <f t="shared" si="69"/>
        <v>0.71196971270513154</v>
      </c>
      <c r="L1138" s="25"/>
      <c r="M1138" s="25"/>
      <c r="N1138" t="str">
        <f t="shared" si="70"/>
        <v/>
      </c>
      <c r="O1138" s="24" t="str">
        <f t="shared" si="71"/>
        <v/>
      </c>
    </row>
    <row r="1139" spans="1:15" x14ac:dyDescent="0.45">
      <c r="A1139" s="20" t="str">
        <f>Calc!A1139</f>
        <v>2024-06-21</v>
      </c>
      <c r="B1139" t="str">
        <f>Calc!B1139</f>
        <v>NYY</v>
      </c>
      <c r="C1139" t="str">
        <f>Calc!C1139</f>
        <v>ATL</v>
      </c>
      <c r="D1139" s="25"/>
      <c r="E1139" s="25"/>
      <c r="F1139">
        <f>Calc!M1139</f>
        <v>1533.7203518335739</v>
      </c>
      <c r="G1139">
        <f>Calc!N1139</f>
        <v>1588.8399964445969</v>
      </c>
      <c r="H1139" t="str">
        <f>IF(Calc!O1139=Games!I1139, Games!B1139, IF(Calc!P1139=Games!I1139, Games!C1139, ""))</f>
        <v>ATL</v>
      </c>
      <c r="I1139" s="21">
        <f>MAX(Calc!O1139:P1139)</f>
        <v>0.5317033559548886</v>
      </c>
      <c r="J1139" s="22">
        <f t="shared" si="68"/>
        <v>-113.53986041028925</v>
      </c>
      <c r="K1139" s="23">
        <f t="shared" si="69"/>
        <v>0.88074795616833224</v>
      </c>
      <c r="L1139" s="25"/>
      <c r="M1139" s="25"/>
      <c r="N1139" t="str">
        <f t="shared" si="70"/>
        <v/>
      </c>
      <c r="O1139" s="24" t="str">
        <f t="shared" si="71"/>
        <v/>
      </c>
    </row>
    <row r="1140" spans="1:15" x14ac:dyDescent="0.45">
      <c r="A1140" s="20" t="str">
        <f>Calc!A1140</f>
        <v>2024-06-21</v>
      </c>
      <c r="B1140" t="str">
        <f>Calc!B1140</f>
        <v>CIN</v>
      </c>
      <c r="C1140" t="str">
        <f>Calc!C1140</f>
        <v>BOS</v>
      </c>
      <c r="D1140" s="25"/>
      <c r="E1140" s="25"/>
      <c r="F1140">
        <f>Calc!M1140</f>
        <v>1493.1662146218293</v>
      </c>
      <c r="G1140">
        <f>Calc!N1140</f>
        <v>1518.233689676287</v>
      </c>
      <c r="H1140" t="str">
        <f>IF(Calc!O1140=Games!I1140, Games!B1140, IF(Calc!P1140=Games!I1140, Games!C1140, ""))</f>
        <v>BOS</v>
      </c>
      <c r="I1140" s="21">
        <f>MAX(Calc!O1140:P1140)</f>
        <v>0.54295697340897764</v>
      </c>
      <c r="J1140" s="22">
        <f t="shared" si="68"/>
        <v>-118.79778091326924</v>
      </c>
      <c r="K1140" s="23">
        <f t="shared" si="69"/>
        <v>0.84176656526107208</v>
      </c>
      <c r="L1140" s="25"/>
      <c r="M1140" s="25"/>
      <c r="N1140" t="str">
        <f t="shared" si="70"/>
        <v/>
      </c>
      <c r="O1140" s="24" t="str">
        <f t="shared" si="71"/>
        <v/>
      </c>
    </row>
    <row r="1141" spans="1:15" x14ac:dyDescent="0.45">
      <c r="A1141" s="20" t="str">
        <f>Calc!A1141</f>
        <v>2024-06-21</v>
      </c>
      <c r="B1141" t="str">
        <f>Calc!B1141</f>
        <v>CLE</v>
      </c>
      <c r="C1141" t="str">
        <f>Calc!C1141</f>
        <v>TOR</v>
      </c>
      <c r="D1141" s="25"/>
      <c r="E1141" s="25"/>
      <c r="F1141">
        <f>Calc!M1141</f>
        <v>1503.8938502056101</v>
      </c>
      <c r="G1141">
        <f>Calc!N1141</f>
        <v>1549.5770225833428</v>
      </c>
      <c r="H1141" t="str">
        <f>IF(Calc!O1141=Games!I1141, Games!B1141, IF(Calc!P1141=Games!I1141, Games!C1141, ""))</f>
        <v>TOR</v>
      </c>
      <c r="I1141" s="21">
        <f>MAX(Calc!O1141:P1141)</f>
        <v>0.54155757407042282</v>
      </c>
      <c r="J1141" s="22">
        <f t="shared" si="68"/>
        <v>-118.12989885748777</v>
      </c>
      <c r="K1141" s="23">
        <f t="shared" si="69"/>
        <v>0.84652573960670419</v>
      </c>
      <c r="L1141" s="25"/>
      <c r="M1141" s="25"/>
      <c r="N1141" t="str">
        <f t="shared" si="70"/>
        <v/>
      </c>
      <c r="O1141" s="24" t="str">
        <f t="shared" si="71"/>
        <v/>
      </c>
    </row>
    <row r="1142" spans="1:15" x14ac:dyDescent="0.45">
      <c r="A1142" s="20" t="str">
        <f>Calc!A1142</f>
        <v>2024-06-21</v>
      </c>
      <c r="B1142" t="str">
        <f>Calc!B1142</f>
        <v>MIA</v>
      </c>
      <c r="C1142" t="str">
        <f>Calc!C1142</f>
        <v>SEA</v>
      </c>
      <c r="D1142" s="25"/>
      <c r="E1142" s="25"/>
      <c r="F1142">
        <f>Calc!M1142</f>
        <v>1453.0099819148713</v>
      </c>
      <c r="G1142">
        <f>Calc!N1142</f>
        <v>1521.2700100017432</v>
      </c>
      <c r="H1142" t="str">
        <f>IF(Calc!O1142=Games!I1142, Games!B1142, IF(Calc!P1142=Games!I1142, Games!C1142, ""))</f>
        <v>SEA</v>
      </c>
      <c r="I1142" s="21">
        <f>MAX(Calc!O1142:P1142)</f>
        <v>0.57411353833795131</v>
      </c>
      <c r="J1142" s="22">
        <f t="shared" si="68"/>
        <v>-134.80436454763955</v>
      </c>
      <c r="K1142" s="23">
        <f t="shared" si="69"/>
        <v>0.74181574413831552</v>
      </c>
      <c r="L1142" s="25"/>
      <c r="M1142" s="25"/>
      <c r="N1142" t="str">
        <f t="shared" si="70"/>
        <v/>
      </c>
      <c r="O1142" s="24" t="str">
        <f t="shared" si="71"/>
        <v/>
      </c>
    </row>
    <row r="1143" spans="1:15" x14ac:dyDescent="0.45">
      <c r="A1143" s="20" t="str">
        <f>Calc!A1143</f>
        <v>2024-06-21</v>
      </c>
      <c r="B1143" t="str">
        <f>Calc!B1143</f>
        <v>TEX</v>
      </c>
      <c r="C1143" t="str">
        <f>Calc!C1143</f>
        <v>KCR</v>
      </c>
      <c r="D1143" s="25"/>
      <c r="E1143" s="25"/>
      <c r="F1143">
        <f>Calc!M1143</f>
        <v>1535.7428778604465</v>
      </c>
      <c r="G1143">
        <f>Calc!N1143</f>
        <v>1465.2610239810729</v>
      </c>
      <c r="H1143" t="str">
        <f>IF(Calc!O1143=Games!I1143, Games!B1143, IF(Calc!P1143=Games!I1143, Games!C1143, ""))</f>
        <v>TEX</v>
      </c>
      <c r="I1143" s="21">
        <f>MAX(Calc!O1143:P1143)</f>
        <v>0.63170822167989971</v>
      </c>
      <c r="J1143" s="22">
        <f t="shared" si="68"/>
        <v>-171.52384572941818</v>
      </c>
      <c r="K1143" s="23">
        <f t="shared" si="69"/>
        <v>0.58300931613760409</v>
      </c>
      <c r="L1143" s="25"/>
      <c r="M1143" s="25"/>
      <c r="N1143" t="str">
        <f t="shared" si="70"/>
        <v/>
      </c>
      <c r="O1143" s="24" t="str">
        <f t="shared" si="71"/>
        <v/>
      </c>
    </row>
    <row r="1144" spans="1:15" x14ac:dyDescent="0.45">
      <c r="A1144" s="20" t="str">
        <f>Calc!A1144</f>
        <v>2024-06-21</v>
      </c>
      <c r="B1144" t="str">
        <f>Calc!B1144</f>
        <v>HOU</v>
      </c>
      <c r="C1144" t="str">
        <f>Calc!C1144</f>
        <v>BAL</v>
      </c>
      <c r="D1144" s="25"/>
      <c r="E1144" s="25"/>
      <c r="F1144">
        <f>Calc!M1144</f>
        <v>1535.1961987191132</v>
      </c>
      <c r="G1144">
        <f>Calc!N1144</f>
        <v>1539.0873746407135</v>
      </c>
      <c r="H1144" t="str">
        <f>IF(Calc!O1144=Games!I1144, Games!B1144, IF(Calc!P1144=Games!I1144, Games!C1144, ""))</f>
        <v>BAL</v>
      </c>
      <c r="I1144" s="21">
        <f>MAX(Calc!O1144:P1144)</f>
        <v>0.52600778143547278</v>
      </c>
      <c r="J1144" s="22">
        <f t="shared" si="68"/>
        <v>-110.9739275949452</v>
      </c>
      <c r="K1144" s="23">
        <f t="shared" si="69"/>
        <v>0.90111256010510832</v>
      </c>
      <c r="L1144" s="25"/>
      <c r="M1144" s="25"/>
      <c r="N1144" t="str">
        <f t="shared" si="70"/>
        <v/>
      </c>
      <c r="O1144" s="24" t="str">
        <f t="shared" si="71"/>
        <v/>
      </c>
    </row>
    <row r="1145" spans="1:15" x14ac:dyDescent="0.45">
      <c r="A1145" s="20" t="str">
        <f>Calc!A1145</f>
        <v>2024-06-21</v>
      </c>
      <c r="B1145" t="str">
        <f>Calc!B1145</f>
        <v>COL</v>
      </c>
      <c r="C1145" t="str">
        <f>Calc!C1145</f>
        <v>WAS</v>
      </c>
      <c r="D1145" s="25"/>
      <c r="E1145" s="25"/>
      <c r="F1145">
        <f>Calc!M1145</f>
        <v>1423.0710497477428</v>
      </c>
      <c r="G1145">
        <f>Calc!N1145</f>
        <v>1420.7057667976087</v>
      </c>
      <c r="H1145" t="str">
        <f>IF(Calc!O1145=Games!I1145, Games!B1145, IF(Calc!P1145=Games!I1145, Games!C1145, ""))</f>
        <v>COL</v>
      </c>
      <c r="I1145" s="21">
        <f>MAX(Calc!O1145:P1145)</f>
        <v>0.61757709154938067</v>
      </c>
      <c r="J1145" s="22">
        <f t="shared" si="68"/>
        <v>-161.4906110231432</v>
      </c>
      <c r="K1145" s="23">
        <f t="shared" si="69"/>
        <v>0.619231046105021</v>
      </c>
      <c r="L1145" s="25"/>
      <c r="M1145" s="25"/>
      <c r="N1145" t="str">
        <f t="shared" si="70"/>
        <v/>
      </c>
      <c r="O1145" s="24" t="str">
        <f t="shared" si="71"/>
        <v/>
      </c>
    </row>
    <row r="1146" spans="1:15" x14ac:dyDescent="0.45">
      <c r="A1146" s="20" t="str">
        <f>Calc!A1146</f>
        <v>2024-06-21</v>
      </c>
      <c r="B1146" t="str">
        <f>Calc!B1146</f>
        <v>OAK</v>
      </c>
      <c r="C1146" t="str">
        <f>Calc!C1146</f>
        <v>MIN</v>
      </c>
      <c r="D1146" s="25"/>
      <c r="E1146" s="25"/>
      <c r="F1146">
        <f>Calc!M1146</f>
        <v>1410.609331202211</v>
      </c>
      <c r="G1146">
        <f>Calc!N1146</f>
        <v>1539.5424706464416</v>
      </c>
      <c r="H1146" t="str">
        <f>IF(Calc!O1146=Games!I1146, Games!B1146, IF(Calc!P1146=Games!I1146, Games!C1146, ""))</f>
        <v>MIN</v>
      </c>
      <c r="I1146" s="21">
        <f>MAX(Calc!O1146:P1146)</f>
        <v>0.67437089861636279</v>
      </c>
      <c r="J1146" s="22">
        <f t="shared" si="68"/>
        <v>-207.09785942069666</v>
      </c>
      <c r="K1146" s="23">
        <f t="shared" si="69"/>
        <v>0.48286351331551397</v>
      </c>
      <c r="L1146" s="25"/>
      <c r="M1146" s="25"/>
      <c r="N1146" t="str">
        <f t="shared" si="70"/>
        <v/>
      </c>
      <c r="O1146" s="24" t="str">
        <f t="shared" si="71"/>
        <v/>
      </c>
    </row>
    <row r="1147" spans="1:15" x14ac:dyDescent="0.45">
      <c r="A1147" s="20" t="str">
        <f>Calc!A1147</f>
        <v>2024-06-21</v>
      </c>
      <c r="B1147" t="str">
        <f>Calc!B1147</f>
        <v>SDP</v>
      </c>
      <c r="C1147" t="str">
        <f>Calc!C1147</f>
        <v>MIL</v>
      </c>
      <c r="D1147" s="25"/>
      <c r="E1147" s="25"/>
      <c r="F1147">
        <f>Calc!M1147</f>
        <v>1502.9671207118124</v>
      </c>
      <c r="G1147">
        <f>Calc!N1147</f>
        <v>1527.5334034496079</v>
      </c>
      <c r="H1147" t="str">
        <f>IF(Calc!O1147=Games!I1147, Games!B1147, IF(Calc!P1147=Games!I1147, Games!C1147, ""))</f>
        <v>MIL</v>
      </c>
      <c r="I1147" s="21">
        <f>MAX(Calc!O1147:P1147)</f>
        <v>0.52067503982527052</v>
      </c>
      <c r="J1147" s="22">
        <f t="shared" si="68"/>
        <v>-108.62673198480371</v>
      </c>
      <c r="K1147" s="23">
        <f t="shared" si="69"/>
        <v>0.92058371059150945</v>
      </c>
      <c r="L1147" s="25"/>
      <c r="M1147" s="25"/>
      <c r="N1147" t="str">
        <f t="shared" si="70"/>
        <v/>
      </c>
      <c r="O1147" s="24" t="str">
        <f t="shared" si="71"/>
        <v/>
      </c>
    </row>
    <row r="1148" spans="1:15" x14ac:dyDescent="0.45">
      <c r="A1148" s="20" t="str">
        <f>Calc!A1148</f>
        <v>2024-06-21</v>
      </c>
      <c r="B1148" t="str">
        <f>Calc!B1148</f>
        <v>LAD</v>
      </c>
      <c r="C1148" t="str">
        <f>Calc!C1148</f>
        <v>LAA</v>
      </c>
      <c r="D1148" s="25"/>
      <c r="E1148" s="25"/>
      <c r="F1148">
        <f>Calc!M1148</f>
        <v>1596.6514930600529</v>
      </c>
      <c r="G1148">
        <f>Calc!N1148</f>
        <v>1486.8682858001625</v>
      </c>
      <c r="H1148" t="str">
        <f>IF(Calc!O1148=Games!I1148, Games!B1148, IF(Calc!P1148=Games!I1148, Games!C1148, ""))</f>
        <v>LAD</v>
      </c>
      <c r="I1148" s="21">
        <f>MAX(Calc!O1148:P1148)</f>
        <v>0.67426143404715255</v>
      </c>
      <c r="J1148" s="22">
        <f t="shared" si="68"/>
        <v>-206.99465906801964</v>
      </c>
      <c r="K1148" s="23">
        <f t="shared" si="69"/>
        <v>0.48310425230411097</v>
      </c>
      <c r="L1148" s="25"/>
      <c r="M1148" s="25"/>
      <c r="N1148" t="str">
        <f t="shared" si="70"/>
        <v/>
      </c>
      <c r="O1148" s="24" t="str">
        <f t="shared" si="71"/>
        <v/>
      </c>
    </row>
    <row r="1149" spans="1:15" x14ac:dyDescent="0.45">
      <c r="A1149" s="20" t="str">
        <f>Calc!A1149</f>
        <v>2024-06-22</v>
      </c>
      <c r="B1149" t="str">
        <f>Calc!B1149</f>
        <v>DET</v>
      </c>
      <c r="C1149" t="str">
        <f>Calc!C1149</f>
        <v>CHW</v>
      </c>
      <c r="D1149" s="25"/>
      <c r="E1149" s="25"/>
      <c r="F1149">
        <f>Calc!M1149</f>
        <v>1481.7589766686021</v>
      </c>
      <c r="G1149">
        <f>Calc!N1149</f>
        <v>1425.4820043556863</v>
      </c>
      <c r="H1149" t="str">
        <f>IF(Calc!O1149=Games!I1149, Games!B1149, IF(Calc!P1149=Games!I1149, Games!C1149, ""))</f>
        <v>DET</v>
      </c>
      <c r="I1149" s="21">
        <f>MAX(Calc!O1149:P1149)</f>
        <v>0.58412248334689976</v>
      </c>
      <c r="J1149" s="22">
        <f t="shared" si="68"/>
        <v>-140.45541294172421</v>
      </c>
      <c r="K1149" s="23">
        <f t="shared" si="69"/>
        <v>0.71196971270513154</v>
      </c>
      <c r="L1149" s="25"/>
      <c r="M1149" s="25"/>
      <c r="N1149" t="str">
        <f t="shared" si="70"/>
        <v/>
      </c>
      <c r="O1149" s="24" t="str">
        <f t="shared" si="71"/>
        <v/>
      </c>
    </row>
    <row r="1150" spans="1:15" x14ac:dyDescent="0.45">
      <c r="A1150" s="20" t="str">
        <f>Calc!A1150</f>
        <v>2024-06-22</v>
      </c>
      <c r="B1150" t="str">
        <f>Calc!B1150</f>
        <v>STL</v>
      </c>
      <c r="C1150" t="str">
        <f>Calc!C1150</f>
        <v>SFG</v>
      </c>
      <c r="D1150" s="25"/>
      <c r="E1150" s="25"/>
      <c r="F1150">
        <f>Calc!M1150</f>
        <v>1510.540426333587</v>
      </c>
      <c r="G1150">
        <f>Calc!N1150</f>
        <v>1491.6063482058917</v>
      </c>
      <c r="H1150" t="str">
        <f>IF(Calc!O1150=Games!I1150, Games!B1150, IF(Calc!P1150=Games!I1150, Games!C1150, ""))</f>
        <v>STL</v>
      </c>
      <c r="I1150" s="21">
        <f>MAX(Calc!O1150:P1150)</f>
        <v>0.56380675183183759</v>
      </c>
      <c r="J1150" s="22">
        <f t="shared" si="68"/>
        <v>-129.25618500506391</v>
      </c>
      <c r="K1150" s="23">
        <f t="shared" si="69"/>
        <v>0.7736573688607804</v>
      </c>
      <c r="L1150" s="25"/>
      <c r="M1150" s="25"/>
      <c r="N1150" t="str">
        <f t="shared" si="70"/>
        <v/>
      </c>
      <c r="O1150" s="24" t="str">
        <f t="shared" si="71"/>
        <v/>
      </c>
    </row>
    <row r="1151" spans="1:15" x14ac:dyDescent="0.45">
      <c r="A1151" s="20" t="str">
        <f>Calc!A1151</f>
        <v>2024-06-22</v>
      </c>
      <c r="B1151" t="str">
        <f>Calc!B1151</f>
        <v>CHC</v>
      </c>
      <c r="C1151" t="str">
        <f>Calc!C1151</f>
        <v>NYM</v>
      </c>
      <c r="D1151" s="25"/>
      <c r="E1151" s="25"/>
      <c r="F1151">
        <f>Calc!M1151</f>
        <v>1529.9566441509314</v>
      </c>
      <c r="G1151">
        <f>Calc!N1151</f>
        <v>1510.288270753422</v>
      </c>
      <c r="H1151" t="str">
        <f>IF(Calc!O1151=Games!I1151, Games!B1151, IF(Calc!P1151=Games!I1151, Games!C1151, ""))</f>
        <v>CHC</v>
      </c>
      <c r="I1151" s="21">
        <f>MAX(Calc!O1151:P1151)</f>
        <v>0.55056786048077533</v>
      </c>
      <c r="J1151" s="22">
        <f t="shared" si="68"/>
        <v>-122.50300146975238</v>
      </c>
      <c r="K1151" s="23">
        <f t="shared" si="69"/>
        <v>0.81630652963789896</v>
      </c>
      <c r="L1151" s="25"/>
      <c r="M1151" s="25"/>
      <c r="N1151" t="str">
        <f t="shared" si="70"/>
        <v/>
      </c>
      <c r="O1151" s="24" t="str">
        <f t="shared" si="71"/>
        <v/>
      </c>
    </row>
    <row r="1152" spans="1:15" x14ac:dyDescent="0.45">
      <c r="A1152" s="20" t="str">
        <f>Calc!A1152</f>
        <v>2024-06-22</v>
      </c>
      <c r="B1152" t="str">
        <f>Calc!B1152</f>
        <v>PIT</v>
      </c>
      <c r="C1152" t="str">
        <f>Calc!C1152</f>
        <v>TBR</v>
      </c>
      <c r="D1152" s="25"/>
      <c r="E1152" s="25"/>
      <c r="F1152">
        <f>Calc!M1152</f>
        <v>1464.4120897083565</v>
      </c>
      <c r="G1152">
        <f>Calc!N1152</f>
        <v>1532.6622500113572</v>
      </c>
      <c r="H1152" t="str">
        <f>IF(Calc!O1152=Games!I1152, Games!B1152, IF(Calc!P1152=Games!I1152, Games!C1152, ""))</f>
        <v>TBR</v>
      </c>
      <c r="I1152" s="21">
        <f>MAX(Calc!O1152:P1152)</f>
        <v>0.56799018147433977</v>
      </c>
      <c r="J1152" s="22">
        <f t="shared" si="68"/>
        <v>-131.47622047404985</v>
      </c>
      <c r="K1152" s="23">
        <f t="shared" si="69"/>
        <v>0.76059381414708005</v>
      </c>
      <c r="L1152" s="25"/>
      <c r="M1152" s="25"/>
      <c r="N1152" t="str">
        <f t="shared" si="70"/>
        <v/>
      </c>
      <c r="O1152" s="24" t="str">
        <f t="shared" si="71"/>
        <v/>
      </c>
    </row>
    <row r="1153" spans="1:15" x14ac:dyDescent="0.45">
      <c r="A1153" s="20" t="str">
        <f>Calc!A1153</f>
        <v>2024-06-22</v>
      </c>
      <c r="B1153" t="str">
        <f>Calc!B1153</f>
        <v>TEX</v>
      </c>
      <c r="C1153" t="str">
        <f>Calc!C1153</f>
        <v>KCR</v>
      </c>
      <c r="D1153" s="25"/>
      <c r="E1153" s="25"/>
      <c r="F1153">
        <f>Calc!M1153</f>
        <v>1535.7428778604465</v>
      </c>
      <c r="G1153">
        <f>Calc!N1153</f>
        <v>1465.2610239810729</v>
      </c>
      <c r="H1153" t="str">
        <f>IF(Calc!O1153=Games!I1153, Games!B1153, IF(Calc!P1153=Games!I1153, Games!C1153, ""))</f>
        <v>TEX</v>
      </c>
      <c r="I1153" s="21">
        <f>MAX(Calc!O1153:P1153)</f>
        <v>0.63170822167989971</v>
      </c>
      <c r="J1153" s="22">
        <f t="shared" si="68"/>
        <v>-171.52384572941818</v>
      </c>
      <c r="K1153" s="23">
        <f t="shared" si="69"/>
        <v>0.58300931613760409</v>
      </c>
      <c r="L1153" s="25"/>
      <c r="M1153" s="25"/>
      <c r="N1153" t="str">
        <f t="shared" si="70"/>
        <v/>
      </c>
      <c r="O1153" s="24" t="str">
        <f t="shared" si="71"/>
        <v/>
      </c>
    </row>
    <row r="1154" spans="1:15" x14ac:dyDescent="0.45">
      <c r="A1154" s="20" t="str">
        <f>Calc!A1154</f>
        <v>2024-06-22</v>
      </c>
      <c r="B1154" t="str">
        <f>Calc!B1154</f>
        <v>PHI</v>
      </c>
      <c r="C1154" t="str">
        <f>Calc!C1154</f>
        <v>ARI</v>
      </c>
      <c r="D1154" s="25"/>
      <c r="E1154" s="25"/>
      <c r="F1154">
        <f>Calc!M1154</f>
        <v>1516.0751994709906</v>
      </c>
      <c r="G1154">
        <f>Calc!N1154</f>
        <v>1515.1384034374826</v>
      </c>
      <c r="H1154" t="str">
        <f>IF(Calc!O1154=Games!I1154, Games!B1154, IF(Calc!P1154=Games!I1154, Games!C1154, ""))</f>
        <v>PHI</v>
      </c>
      <c r="I1154" s="21">
        <f>MAX(Calc!O1154:P1154)</f>
        <v>0.54372103595255972</v>
      </c>
      <c r="J1154" s="22">
        <f t="shared" si="68"/>
        <v>-119.1641690270928</v>
      </c>
      <c r="K1154" s="23">
        <f t="shared" si="69"/>
        <v>0.83917842768042394</v>
      </c>
      <c r="L1154" s="25"/>
      <c r="M1154" s="25"/>
      <c r="N1154" t="str">
        <f t="shared" si="70"/>
        <v/>
      </c>
      <c r="O1154" s="24" t="str">
        <f t="shared" si="71"/>
        <v/>
      </c>
    </row>
    <row r="1155" spans="1:15" x14ac:dyDescent="0.45">
      <c r="A1155" s="20" t="str">
        <f>Calc!A1155</f>
        <v>2024-06-22</v>
      </c>
      <c r="B1155" t="str">
        <f>Calc!B1155</f>
        <v>OAK</v>
      </c>
      <c r="C1155" t="str">
        <f>Calc!C1155</f>
        <v>MIN</v>
      </c>
      <c r="D1155" s="25"/>
      <c r="E1155" s="25"/>
      <c r="F1155">
        <f>Calc!M1155</f>
        <v>1410.609331202211</v>
      </c>
      <c r="G1155">
        <f>Calc!N1155</f>
        <v>1539.5424706464416</v>
      </c>
      <c r="H1155" t="str">
        <f>IF(Calc!O1155=Games!I1155, Games!B1155, IF(Calc!P1155=Games!I1155, Games!C1155, ""))</f>
        <v>MIN</v>
      </c>
      <c r="I1155" s="21">
        <f>MAX(Calc!O1155:P1155)</f>
        <v>0.67437089861636279</v>
      </c>
      <c r="J1155" s="22">
        <f t="shared" ref="J1155:J1218" si="72">IF(I1155&lt;0.5, "",-1*((I1155*100)/(1-((I1155*100)/100))))</f>
        <v>-207.09785942069666</v>
      </c>
      <c r="K1155" s="23">
        <f t="shared" ref="K1155:K1218" si="73">IF(J1155&gt;0, "",1/(J1155/-100))</f>
        <v>0.48286351331551397</v>
      </c>
      <c r="L1155" s="25"/>
      <c r="M1155" s="25"/>
      <c r="N1155" t="str">
        <f t="shared" ref="N1155:N1218" si="74">IF(L1155&gt;M1155, B1155, IF(M1155&gt;L1155, C1155, ""))</f>
        <v/>
      </c>
      <c r="O1155" s="24" t="str">
        <f t="shared" ref="O1155:O1218" si="75">IF(ISBLANK(L1155), "", IF(H1155=N1155, "W", "L"))</f>
        <v/>
      </c>
    </row>
    <row r="1156" spans="1:15" x14ac:dyDescent="0.45">
      <c r="A1156" s="20" t="str">
        <f>Calc!A1156</f>
        <v>2024-06-22</v>
      </c>
      <c r="B1156" t="str">
        <f>Calc!B1156</f>
        <v>CIN</v>
      </c>
      <c r="C1156" t="str">
        <f>Calc!C1156</f>
        <v>BOS</v>
      </c>
      <c r="D1156" s="25"/>
      <c r="E1156" s="25"/>
      <c r="F1156">
        <f>Calc!M1156</f>
        <v>1493.1662146218293</v>
      </c>
      <c r="G1156">
        <f>Calc!N1156</f>
        <v>1518.233689676287</v>
      </c>
      <c r="H1156" t="str">
        <f>IF(Calc!O1156=Games!I1156, Games!B1156, IF(Calc!P1156=Games!I1156, Games!C1156, ""))</f>
        <v>BOS</v>
      </c>
      <c r="I1156" s="21">
        <f>MAX(Calc!O1156:P1156)</f>
        <v>0.54295697340897764</v>
      </c>
      <c r="J1156" s="22">
        <f t="shared" si="72"/>
        <v>-118.79778091326924</v>
      </c>
      <c r="K1156" s="23">
        <f t="shared" si="73"/>
        <v>0.84176656526107208</v>
      </c>
      <c r="L1156" s="25"/>
      <c r="M1156" s="25"/>
      <c r="N1156" t="str">
        <f t="shared" si="74"/>
        <v/>
      </c>
      <c r="O1156" s="24" t="str">
        <f t="shared" si="75"/>
        <v/>
      </c>
    </row>
    <row r="1157" spans="1:15" x14ac:dyDescent="0.45">
      <c r="A1157" s="20" t="str">
        <f>Calc!A1157</f>
        <v>2024-06-22</v>
      </c>
      <c r="B1157" t="str">
        <f>Calc!B1157</f>
        <v>HOU</v>
      </c>
      <c r="C1157" t="str">
        <f>Calc!C1157</f>
        <v>BAL</v>
      </c>
      <c r="D1157" s="25"/>
      <c r="E1157" s="25"/>
      <c r="F1157">
        <f>Calc!M1157</f>
        <v>1535.1961987191132</v>
      </c>
      <c r="G1157">
        <f>Calc!N1157</f>
        <v>1539.0873746407135</v>
      </c>
      <c r="H1157" t="str">
        <f>IF(Calc!O1157=Games!I1157, Games!B1157, IF(Calc!P1157=Games!I1157, Games!C1157, ""))</f>
        <v>BAL</v>
      </c>
      <c r="I1157" s="21">
        <f>MAX(Calc!O1157:P1157)</f>
        <v>0.52600778143547278</v>
      </c>
      <c r="J1157" s="22">
        <f t="shared" si="72"/>
        <v>-110.9739275949452</v>
      </c>
      <c r="K1157" s="23">
        <f t="shared" si="73"/>
        <v>0.90111256010510832</v>
      </c>
      <c r="L1157" s="25"/>
      <c r="M1157" s="25"/>
      <c r="N1157" t="str">
        <f t="shared" si="74"/>
        <v/>
      </c>
      <c r="O1157" s="24" t="str">
        <f t="shared" si="75"/>
        <v/>
      </c>
    </row>
    <row r="1158" spans="1:15" x14ac:dyDescent="0.45">
      <c r="A1158" s="20" t="str">
        <f>Calc!A1158</f>
        <v>2024-06-22</v>
      </c>
      <c r="B1158" t="str">
        <f>Calc!B1158</f>
        <v>CLE</v>
      </c>
      <c r="C1158" t="str">
        <f>Calc!C1158</f>
        <v>TOR</v>
      </c>
      <c r="D1158" s="25"/>
      <c r="E1158" s="25"/>
      <c r="F1158">
        <f>Calc!M1158</f>
        <v>1503.8938502056101</v>
      </c>
      <c r="G1158">
        <f>Calc!N1158</f>
        <v>1549.5770225833428</v>
      </c>
      <c r="H1158" t="str">
        <f>IF(Calc!O1158=Games!I1158, Games!B1158, IF(Calc!P1158=Games!I1158, Games!C1158, ""))</f>
        <v>TOR</v>
      </c>
      <c r="I1158" s="21">
        <f>MAX(Calc!O1158:P1158)</f>
        <v>0.54155757407042282</v>
      </c>
      <c r="J1158" s="22">
        <f t="shared" si="72"/>
        <v>-118.12989885748777</v>
      </c>
      <c r="K1158" s="23">
        <f t="shared" si="73"/>
        <v>0.84652573960670419</v>
      </c>
      <c r="L1158" s="25"/>
      <c r="M1158" s="25"/>
      <c r="N1158" t="str">
        <f t="shared" si="74"/>
        <v/>
      </c>
      <c r="O1158" s="24" t="str">
        <f t="shared" si="75"/>
        <v/>
      </c>
    </row>
    <row r="1159" spans="1:15" x14ac:dyDescent="0.45">
      <c r="A1159" s="20" t="str">
        <f>Calc!A1159</f>
        <v>2024-06-22</v>
      </c>
      <c r="B1159" t="str">
        <f>Calc!B1159</f>
        <v>MIA</v>
      </c>
      <c r="C1159" t="str">
        <f>Calc!C1159</f>
        <v>SEA</v>
      </c>
      <c r="D1159" s="25"/>
      <c r="E1159" s="25"/>
      <c r="F1159">
        <f>Calc!M1159</f>
        <v>1453.0099819148713</v>
      </c>
      <c r="G1159">
        <f>Calc!N1159</f>
        <v>1521.2700100017432</v>
      </c>
      <c r="H1159" t="str">
        <f>IF(Calc!O1159=Games!I1159, Games!B1159, IF(Calc!P1159=Games!I1159, Games!C1159, ""))</f>
        <v>SEA</v>
      </c>
      <c r="I1159" s="21">
        <f>MAX(Calc!O1159:P1159)</f>
        <v>0.57411353833795131</v>
      </c>
      <c r="J1159" s="22">
        <f t="shared" si="72"/>
        <v>-134.80436454763955</v>
      </c>
      <c r="K1159" s="23">
        <f t="shared" si="73"/>
        <v>0.74181574413831552</v>
      </c>
      <c r="L1159" s="25"/>
      <c r="M1159" s="25"/>
      <c r="N1159" t="str">
        <f t="shared" si="74"/>
        <v/>
      </c>
      <c r="O1159" s="24" t="str">
        <f t="shared" si="75"/>
        <v/>
      </c>
    </row>
    <row r="1160" spans="1:15" x14ac:dyDescent="0.45">
      <c r="A1160" s="20" t="str">
        <f>Calc!A1160</f>
        <v>2024-06-22</v>
      </c>
      <c r="B1160" t="str">
        <f>Calc!B1160</f>
        <v>NYY</v>
      </c>
      <c r="C1160" t="str">
        <f>Calc!C1160</f>
        <v>ATL</v>
      </c>
      <c r="D1160" s="25"/>
      <c r="E1160" s="25"/>
      <c r="F1160">
        <f>Calc!M1160</f>
        <v>1533.7203518335739</v>
      </c>
      <c r="G1160">
        <f>Calc!N1160</f>
        <v>1588.8399964445969</v>
      </c>
      <c r="H1160" t="str">
        <f>IF(Calc!O1160=Games!I1160, Games!B1160, IF(Calc!P1160=Games!I1160, Games!C1160, ""))</f>
        <v>ATL</v>
      </c>
      <c r="I1160" s="21">
        <f>MAX(Calc!O1160:P1160)</f>
        <v>0.5317033559548886</v>
      </c>
      <c r="J1160" s="22">
        <f t="shared" si="72"/>
        <v>-113.53986041028925</v>
      </c>
      <c r="K1160" s="23">
        <f t="shared" si="73"/>
        <v>0.88074795616833224</v>
      </c>
      <c r="L1160" s="25"/>
      <c r="M1160" s="25"/>
      <c r="N1160" t="str">
        <f t="shared" si="74"/>
        <v/>
      </c>
      <c r="O1160" s="24" t="str">
        <f t="shared" si="75"/>
        <v/>
      </c>
    </row>
    <row r="1161" spans="1:15" x14ac:dyDescent="0.45">
      <c r="A1161" s="20" t="str">
        <f>Calc!A1161</f>
        <v>2024-06-22</v>
      </c>
      <c r="B1161" t="str">
        <f>Calc!B1161</f>
        <v>SDP</v>
      </c>
      <c r="C1161" t="str">
        <f>Calc!C1161</f>
        <v>MIL</v>
      </c>
      <c r="D1161" s="25"/>
      <c r="E1161" s="25"/>
      <c r="F1161">
        <f>Calc!M1161</f>
        <v>1502.9671207118124</v>
      </c>
      <c r="G1161">
        <f>Calc!N1161</f>
        <v>1527.5334034496079</v>
      </c>
      <c r="H1161" t="str">
        <f>IF(Calc!O1161=Games!I1161, Games!B1161, IF(Calc!P1161=Games!I1161, Games!C1161, ""))</f>
        <v>MIL</v>
      </c>
      <c r="I1161" s="21">
        <f>MAX(Calc!O1161:P1161)</f>
        <v>0.52067503982527052</v>
      </c>
      <c r="J1161" s="22">
        <f t="shared" si="72"/>
        <v>-108.62673198480371</v>
      </c>
      <c r="K1161" s="23">
        <f t="shared" si="73"/>
        <v>0.92058371059150945</v>
      </c>
      <c r="L1161" s="25"/>
      <c r="M1161" s="25"/>
      <c r="N1161" t="str">
        <f t="shared" si="74"/>
        <v/>
      </c>
      <c r="O1161" s="24" t="str">
        <f t="shared" si="75"/>
        <v/>
      </c>
    </row>
    <row r="1162" spans="1:15" x14ac:dyDescent="0.45">
      <c r="A1162" s="20" t="str">
        <f>Calc!A1162</f>
        <v>2024-06-22</v>
      </c>
      <c r="B1162" t="str">
        <f>Calc!B1162</f>
        <v>COL</v>
      </c>
      <c r="C1162" t="str">
        <f>Calc!C1162</f>
        <v>WAS</v>
      </c>
      <c r="D1162" s="25"/>
      <c r="E1162" s="25"/>
      <c r="F1162">
        <f>Calc!M1162</f>
        <v>1423.0710497477428</v>
      </c>
      <c r="G1162">
        <f>Calc!N1162</f>
        <v>1420.7057667976087</v>
      </c>
      <c r="H1162" t="str">
        <f>IF(Calc!O1162=Games!I1162, Games!B1162, IF(Calc!P1162=Games!I1162, Games!C1162, ""))</f>
        <v>COL</v>
      </c>
      <c r="I1162" s="21">
        <f>MAX(Calc!O1162:P1162)</f>
        <v>0.61757709154938067</v>
      </c>
      <c r="J1162" s="22">
        <f t="shared" si="72"/>
        <v>-161.4906110231432</v>
      </c>
      <c r="K1162" s="23">
        <f t="shared" si="73"/>
        <v>0.619231046105021</v>
      </c>
      <c r="L1162" s="25"/>
      <c r="M1162" s="25"/>
      <c r="N1162" t="str">
        <f t="shared" si="74"/>
        <v/>
      </c>
      <c r="O1162" s="24" t="str">
        <f t="shared" si="75"/>
        <v/>
      </c>
    </row>
    <row r="1163" spans="1:15" x14ac:dyDescent="0.45">
      <c r="A1163" s="20" t="str">
        <f>Calc!A1163</f>
        <v>2024-06-22</v>
      </c>
      <c r="B1163" t="str">
        <f>Calc!B1163</f>
        <v>LAD</v>
      </c>
      <c r="C1163" t="str">
        <f>Calc!C1163</f>
        <v>LAA</v>
      </c>
      <c r="D1163" s="25"/>
      <c r="E1163" s="25"/>
      <c r="F1163">
        <f>Calc!M1163</f>
        <v>1596.6514930600529</v>
      </c>
      <c r="G1163">
        <f>Calc!N1163</f>
        <v>1486.8682858001625</v>
      </c>
      <c r="H1163" t="str">
        <f>IF(Calc!O1163=Games!I1163, Games!B1163, IF(Calc!P1163=Games!I1163, Games!C1163, ""))</f>
        <v>LAD</v>
      </c>
      <c r="I1163" s="21">
        <f>MAX(Calc!O1163:P1163)</f>
        <v>0.67426143404715255</v>
      </c>
      <c r="J1163" s="22">
        <f t="shared" si="72"/>
        <v>-206.99465906801964</v>
      </c>
      <c r="K1163" s="23">
        <f t="shared" si="73"/>
        <v>0.48310425230411097</v>
      </c>
      <c r="L1163" s="25"/>
      <c r="M1163" s="25"/>
      <c r="N1163" t="str">
        <f t="shared" si="74"/>
        <v/>
      </c>
      <c r="O1163" s="24" t="str">
        <f t="shared" si="75"/>
        <v/>
      </c>
    </row>
    <row r="1164" spans="1:15" x14ac:dyDescent="0.45">
      <c r="A1164" s="20" t="str">
        <f>Calc!A1164</f>
        <v>2024-06-23</v>
      </c>
      <c r="B1164" t="str">
        <f>Calc!B1164</f>
        <v>PIT</v>
      </c>
      <c r="C1164" t="str">
        <f>Calc!C1164</f>
        <v>TBR</v>
      </c>
      <c r="D1164" s="25"/>
      <c r="E1164" s="25"/>
      <c r="F1164">
        <f>Calc!M1164</f>
        <v>1464.4120897083565</v>
      </c>
      <c r="G1164">
        <f>Calc!N1164</f>
        <v>1532.6622500113572</v>
      </c>
      <c r="H1164" t="str">
        <f>IF(Calc!O1164=Games!I1164, Games!B1164, IF(Calc!P1164=Games!I1164, Games!C1164, ""))</f>
        <v>TBR</v>
      </c>
      <c r="I1164" s="21">
        <f>MAX(Calc!O1164:P1164)</f>
        <v>0.56799018147433977</v>
      </c>
      <c r="J1164" s="22">
        <f t="shared" si="72"/>
        <v>-131.47622047404985</v>
      </c>
      <c r="K1164" s="23">
        <f t="shared" si="73"/>
        <v>0.76059381414708005</v>
      </c>
      <c r="L1164" s="25"/>
      <c r="M1164" s="25"/>
      <c r="N1164" t="str">
        <f t="shared" si="74"/>
        <v/>
      </c>
      <c r="O1164" s="24" t="str">
        <f t="shared" si="75"/>
        <v/>
      </c>
    </row>
    <row r="1165" spans="1:15" x14ac:dyDescent="0.45">
      <c r="A1165" s="20" t="str">
        <f>Calc!A1165</f>
        <v>2024-06-23</v>
      </c>
      <c r="B1165" t="str">
        <f>Calc!B1165</f>
        <v>PHI</v>
      </c>
      <c r="C1165" t="str">
        <f>Calc!C1165</f>
        <v>ARI</v>
      </c>
      <c r="D1165" s="25"/>
      <c r="E1165" s="25"/>
      <c r="F1165">
        <f>Calc!M1165</f>
        <v>1516.0751994709906</v>
      </c>
      <c r="G1165">
        <f>Calc!N1165</f>
        <v>1515.1384034374826</v>
      </c>
      <c r="H1165" t="str">
        <f>IF(Calc!O1165=Games!I1165, Games!B1165, IF(Calc!P1165=Games!I1165, Games!C1165, ""))</f>
        <v>PHI</v>
      </c>
      <c r="I1165" s="21">
        <f>MAX(Calc!O1165:P1165)</f>
        <v>0.54372103595255972</v>
      </c>
      <c r="J1165" s="22">
        <f t="shared" si="72"/>
        <v>-119.1641690270928</v>
      </c>
      <c r="K1165" s="23">
        <f t="shared" si="73"/>
        <v>0.83917842768042394</v>
      </c>
      <c r="L1165" s="25"/>
      <c r="M1165" s="25"/>
      <c r="N1165" t="str">
        <f t="shared" si="74"/>
        <v/>
      </c>
      <c r="O1165" s="24" t="str">
        <f t="shared" si="75"/>
        <v/>
      </c>
    </row>
    <row r="1166" spans="1:15" x14ac:dyDescent="0.45">
      <c r="A1166" s="20" t="str">
        <f>Calc!A1166</f>
        <v>2024-06-23</v>
      </c>
      <c r="B1166" t="str">
        <f>Calc!B1166</f>
        <v>NYY</v>
      </c>
      <c r="C1166" t="str">
        <f>Calc!C1166</f>
        <v>ATL</v>
      </c>
      <c r="D1166" s="25"/>
      <c r="E1166" s="25"/>
      <c r="F1166">
        <f>Calc!M1166</f>
        <v>1533.7203518335739</v>
      </c>
      <c r="G1166">
        <f>Calc!N1166</f>
        <v>1588.8399964445969</v>
      </c>
      <c r="H1166" t="str">
        <f>IF(Calc!O1166=Games!I1166, Games!B1166, IF(Calc!P1166=Games!I1166, Games!C1166, ""))</f>
        <v>ATL</v>
      </c>
      <c r="I1166" s="21">
        <f>MAX(Calc!O1166:P1166)</f>
        <v>0.5317033559548886</v>
      </c>
      <c r="J1166" s="22">
        <f t="shared" si="72"/>
        <v>-113.53986041028925</v>
      </c>
      <c r="K1166" s="23">
        <f t="shared" si="73"/>
        <v>0.88074795616833224</v>
      </c>
      <c r="L1166" s="25"/>
      <c r="M1166" s="25"/>
      <c r="N1166" t="str">
        <f t="shared" si="74"/>
        <v/>
      </c>
      <c r="O1166" s="24" t="str">
        <f t="shared" si="75"/>
        <v/>
      </c>
    </row>
    <row r="1167" spans="1:15" x14ac:dyDescent="0.45">
      <c r="A1167" s="20" t="str">
        <f>Calc!A1167</f>
        <v>2024-06-23</v>
      </c>
      <c r="B1167" t="str">
        <f>Calc!B1167</f>
        <v>CIN</v>
      </c>
      <c r="C1167" t="str">
        <f>Calc!C1167</f>
        <v>BOS</v>
      </c>
      <c r="D1167" s="25"/>
      <c r="E1167" s="25"/>
      <c r="F1167">
        <f>Calc!M1167</f>
        <v>1493.1662146218293</v>
      </c>
      <c r="G1167">
        <f>Calc!N1167</f>
        <v>1518.233689676287</v>
      </c>
      <c r="H1167" t="str">
        <f>IF(Calc!O1167=Games!I1167, Games!B1167, IF(Calc!P1167=Games!I1167, Games!C1167, ""))</f>
        <v>BOS</v>
      </c>
      <c r="I1167" s="21">
        <f>MAX(Calc!O1167:P1167)</f>
        <v>0.54295697340897764</v>
      </c>
      <c r="J1167" s="22">
        <f t="shared" si="72"/>
        <v>-118.79778091326924</v>
      </c>
      <c r="K1167" s="23">
        <f t="shared" si="73"/>
        <v>0.84176656526107208</v>
      </c>
      <c r="L1167" s="25"/>
      <c r="M1167" s="25"/>
      <c r="N1167" t="str">
        <f t="shared" si="74"/>
        <v/>
      </c>
      <c r="O1167" s="24" t="str">
        <f t="shared" si="75"/>
        <v/>
      </c>
    </row>
    <row r="1168" spans="1:15" x14ac:dyDescent="0.45">
      <c r="A1168" s="20" t="str">
        <f>Calc!A1168</f>
        <v>2024-06-23</v>
      </c>
      <c r="B1168" t="str">
        <f>Calc!B1168</f>
        <v>CLE</v>
      </c>
      <c r="C1168" t="str">
        <f>Calc!C1168</f>
        <v>TOR</v>
      </c>
      <c r="D1168" s="25"/>
      <c r="E1168" s="25"/>
      <c r="F1168">
        <f>Calc!M1168</f>
        <v>1503.8938502056101</v>
      </c>
      <c r="G1168">
        <f>Calc!N1168</f>
        <v>1549.5770225833428</v>
      </c>
      <c r="H1168" t="str">
        <f>IF(Calc!O1168=Games!I1168, Games!B1168, IF(Calc!P1168=Games!I1168, Games!C1168, ""))</f>
        <v>TOR</v>
      </c>
      <c r="I1168" s="21">
        <f>MAX(Calc!O1168:P1168)</f>
        <v>0.54155757407042282</v>
      </c>
      <c r="J1168" s="22">
        <f t="shared" si="72"/>
        <v>-118.12989885748777</v>
      </c>
      <c r="K1168" s="23">
        <f t="shared" si="73"/>
        <v>0.84652573960670419</v>
      </c>
      <c r="L1168" s="25"/>
      <c r="M1168" s="25"/>
      <c r="N1168" t="str">
        <f t="shared" si="74"/>
        <v/>
      </c>
      <c r="O1168" s="24" t="str">
        <f t="shared" si="75"/>
        <v/>
      </c>
    </row>
    <row r="1169" spans="1:15" x14ac:dyDescent="0.45">
      <c r="A1169" s="20" t="str">
        <f>Calc!A1169</f>
        <v>2024-06-23</v>
      </c>
      <c r="B1169" t="str">
        <f>Calc!B1169</f>
        <v>DET</v>
      </c>
      <c r="C1169" t="str">
        <f>Calc!C1169</f>
        <v>CHW</v>
      </c>
      <c r="D1169" s="25"/>
      <c r="E1169" s="25"/>
      <c r="F1169">
        <f>Calc!M1169</f>
        <v>1481.7589766686021</v>
      </c>
      <c r="G1169">
        <f>Calc!N1169</f>
        <v>1425.4820043556863</v>
      </c>
      <c r="H1169" t="str">
        <f>IF(Calc!O1169=Games!I1169, Games!B1169, IF(Calc!P1169=Games!I1169, Games!C1169, ""))</f>
        <v>DET</v>
      </c>
      <c r="I1169" s="21">
        <f>MAX(Calc!O1169:P1169)</f>
        <v>0.58412248334689976</v>
      </c>
      <c r="J1169" s="22">
        <f t="shared" si="72"/>
        <v>-140.45541294172421</v>
      </c>
      <c r="K1169" s="23">
        <f t="shared" si="73"/>
        <v>0.71196971270513154</v>
      </c>
      <c r="L1169" s="25"/>
      <c r="M1169" s="25"/>
      <c r="N1169" t="str">
        <f t="shared" si="74"/>
        <v/>
      </c>
      <c r="O1169" s="24" t="str">
        <f t="shared" si="75"/>
        <v/>
      </c>
    </row>
    <row r="1170" spans="1:15" x14ac:dyDescent="0.45">
      <c r="A1170" s="20" t="str">
        <f>Calc!A1170</f>
        <v>2024-06-23</v>
      </c>
      <c r="B1170" t="str">
        <f>Calc!B1170</f>
        <v>MIA</v>
      </c>
      <c r="C1170" t="str">
        <f>Calc!C1170</f>
        <v>SEA</v>
      </c>
      <c r="D1170" s="25"/>
      <c r="E1170" s="25"/>
      <c r="F1170">
        <f>Calc!M1170</f>
        <v>1453.0099819148713</v>
      </c>
      <c r="G1170">
        <f>Calc!N1170</f>
        <v>1521.2700100017432</v>
      </c>
      <c r="H1170" t="str">
        <f>IF(Calc!O1170=Games!I1170, Games!B1170, IF(Calc!P1170=Games!I1170, Games!C1170, ""))</f>
        <v>SEA</v>
      </c>
      <c r="I1170" s="21">
        <f>MAX(Calc!O1170:P1170)</f>
        <v>0.57411353833795131</v>
      </c>
      <c r="J1170" s="22">
        <f t="shared" si="72"/>
        <v>-134.80436454763955</v>
      </c>
      <c r="K1170" s="23">
        <f t="shared" si="73"/>
        <v>0.74181574413831552</v>
      </c>
      <c r="L1170" s="25"/>
      <c r="M1170" s="25"/>
      <c r="N1170" t="str">
        <f t="shared" si="74"/>
        <v/>
      </c>
      <c r="O1170" s="24" t="str">
        <f t="shared" si="75"/>
        <v/>
      </c>
    </row>
    <row r="1171" spans="1:15" x14ac:dyDescent="0.45">
      <c r="A1171" s="20" t="str">
        <f>Calc!A1171</f>
        <v>2024-06-23</v>
      </c>
      <c r="B1171" t="str">
        <f>Calc!B1171</f>
        <v>HOU</v>
      </c>
      <c r="C1171" t="str">
        <f>Calc!C1171</f>
        <v>BAL</v>
      </c>
      <c r="D1171" s="25"/>
      <c r="E1171" s="25"/>
      <c r="F1171">
        <f>Calc!M1171</f>
        <v>1535.1961987191132</v>
      </c>
      <c r="G1171">
        <f>Calc!N1171</f>
        <v>1539.0873746407135</v>
      </c>
      <c r="H1171" t="str">
        <f>IF(Calc!O1171=Games!I1171, Games!B1171, IF(Calc!P1171=Games!I1171, Games!C1171, ""))</f>
        <v>BAL</v>
      </c>
      <c r="I1171" s="21">
        <f>MAX(Calc!O1171:P1171)</f>
        <v>0.52600778143547278</v>
      </c>
      <c r="J1171" s="22">
        <f t="shared" si="72"/>
        <v>-110.9739275949452</v>
      </c>
      <c r="K1171" s="23">
        <f t="shared" si="73"/>
        <v>0.90111256010510832</v>
      </c>
      <c r="L1171" s="25"/>
      <c r="M1171" s="25"/>
      <c r="N1171" t="str">
        <f t="shared" si="74"/>
        <v/>
      </c>
      <c r="O1171" s="24" t="str">
        <f t="shared" si="75"/>
        <v/>
      </c>
    </row>
    <row r="1172" spans="1:15" x14ac:dyDescent="0.45">
      <c r="A1172" s="20" t="str">
        <f>Calc!A1172</f>
        <v>2024-06-23</v>
      </c>
      <c r="B1172" t="str">
        <f>Calc!B1172</f>
        <v>STL</v>
      </c>
      <c r="C1172" t="str">
        <f>Calc!C1172</f>
        <v>SFG</v>
      </c>
      <c r="D1172" s="25"/>
      <c r="E1172" s="25"/>
      <c r="F1172">
        <f>Calc!M1172</f>
        <v>1510.540426333587</v>
      </c>
      <c r="G1172">
        <f>Calc!N1172</f>
        <v>1491.6063482058917</v>
      </c>
      <c r="H1172" t="str">
        <f>IF(Calc!O1172=Games!I1172, Games!B1172, IF(Calc!P1172=Games!I1172, Games!C1172, ""))</f>
        <v>STL</v>
      </c>
      <c r="I1172" s="21">
        <f>MAX(Calc!O1172:P1172)</f>
        <v>0.56380675183183759</v>
      </c>
      <c r="J1172" s="22">
        <f t="shared" si="72"/>
        <v>-129.25618500506391</v>
      </c>
      <c r="K1172" s="23">
        <f t="shared" si="73"/>
        <v>0.7736573688607804</v>
      </c>
      <c r="L1172" s="25"/>
      <c r="M1172" s="25"/>
      <c r="N1172" t="str">
        <f t="shared" si="74"/>
        <v/>
      </c>
      <c r="O1172" s="24" t="str">
        <f t="shared" si="75"/>
        <v/>
      </c>
    </row>
    <row r="1173" spans="1:15" x14ac:dyDescent="0.45">
      <c r="A1173" s="20" t="str">
        <f>Calc!A1173</f>
        <v>2024-06-23</v>
      </c>
      <c r="B1173" t="str">
        <f>Calc!B1173</f>
        <v>CHC</v>
      </c>
      <c r="C1173" t="str">
        <f>Calc!C1173</f>
        <v>NYM</v>
      </c>
      <c r="D1173" s="25"/>
      <c r="E1173" s="25"/>
      <c r="F1173">
        <f>Calc!M1173</f>
        <v>1529.9566441509314</v>
      </c>
      <c r="G1173">
        <f>Calc!N1173</f>
        <v>1510.288270753422</v>
      </c>
      <c r="H1173" t="str">
        <f>IF(Calc!O1173=Games!I1173, Games!B1173, IF(Calc!P1173=Games!I1173, Games!C1173, ""))</f>
        <v>CHC</v>
      </c>
      <c r="I1173" s="21">
        <f>MAX(Calc!O1173:P1173)</f>
        <v>0.55056786048077533</v>
      </c>
      <c r="J1173" s="22">
        <f t="shared" si="72"/>
        <v>-122.50300146975238</v>
      </c>
      <c r="K1173" s="23">
        <f t="shared" si="73"/>
        <v>0.81630652963789896</v>
      </c>
      <c r="L1173" s="25"/>
      <c r="M1173" s="25"/>
      <c r="N1173" t="str">
        <f t="shared" si="74"/>
        <v/>
      </c>
      <c r="O1173" s="24" t="str">
        <f t="shared" si="75"/>
        <v/>
      </c>
    </row>
    <row r="1174" spans="1:15" x14ac:dyDescent="0.45">
      <c r="A1174" s="20" t="str">
        <f>Calc!A1174</f>
        <v>2024-06-23</v>
      </c>
      <c r="B1174" t="str">
        <f>Calc!B1174</f>
        <v>TEX</v>
      </c>
      <c r="C1174" t="str">
        <f>Calc!C1174</f>
        <v>KCR</v>
      </c>
      <c r="D1174" s="25"/>
      <c r="E1174" s="25"/>
      <c r="F1174">
        <f>Calc!M1174</f>
        <v>1535.7428778604465</v>
      </c>
      <c r="G1174">
        <f>Calc!N1174</f>
        <v>1465.2610239810729</v>
      </c>
      <c r="H1174" t="str">
        <f>IF(Calc!O1174=Games!I1174, Games!B1174, IF(Calc!P1174=Games!I1174, Games!C1174, ""))</f>
        <v>TEX</v>
      </c>
      <c r="I1174" s="21">
        <f>MAX(Calc!O1174:P1174)</f>
        <v>0.63170822167989971</v>
      </c>
      <c r="J1174" s="22">
        <f t="shared" si="72"/>
        <v>-171.52384572941818</v>
      </c>
      <c r="K1174" s="23">
        <f t="shared" si="73"/>
        <v>0.58300931613760409</v>
      </c>
      <c r="L1174" s="25"/>
      <c r="M1174" s="25"/>
      <c r="N1174" t="str">
        <f t="shared" si="74"/>
        <v/>
      </c>
      <c r="O1174" s="24" t="str">
        <f t="shared" si="75"/>
        <v/>
      </c>
    </row>
    <row r="1175" spans="1:15" x14ac:dyDescent="0.45">
      <c r="A1175" s="20" t="str">
        <f>Calc!A1175</f>
        <v>2024-06-23</v>
      </c>
      <c r="B1175" t="str">
        <f>Calc!B1175</f>
        <v>COL</v>
      </c>
      <c r="C1175" t="str">
        <f>Calc!C1175</f>
        <v>WAS</v>
      </c>
      <c r="D1175" s="25"/>
      <c r="E1175" s="25"/>
      <c r="F1175">
        <f>Calc!M1175</f>
        <v>1423.0710497477428</v>
      </c>
      <c r="G1175">
        <f>Calc!N1175</f>
        <v>1420.7057667976087</v>
      </c>
      <c r="H1175" t="str">
        <f>IF(Calc!O1175=Games!I1175, Games!B1175, IF(Calc!P1175=Games!I1175, Games!C1175, ""))</f>
        <v>COL</v>
      </c>
      <c r="I1175" s="21">
        <f>MAX(Calc!O1175:P1175)</f>
        <v>0.61757709154938067</v>
      </c>
      <c r="J1175" s="22">
        <f t="shared" si="72"/>
        <v>-161.4906110231432</v>
      </c>
      <c r="K1175" s="23">
        <f t="shared" si="73"/>
        <v>0.619231046105021</v>
      </c>
      <c r="L1175" s="25"/>
      <c r="M1175" s="25"/>
      <c r="N1175" t="str">
        <f t="shared" si="74"/>
        <v/>
      </c>
      <c r="O1175" s="24" t="str">
        <f t="shared" si="75"/>
        <v/>
      </c>
    </row>
    <row r="1176" spans="1:15" x14ac:dyDescent="0.45">
      <c r="A1176" s="20" t="str">
        <f>Calc!A1176</f>
        <v>2024-06-23</v>
      </c>
      <c r="B1176" t="str">
        <f>Calc!B1176</f>
        <v>OAK</v>
      </c>
      <c r="C1176" t="str">
        <f>Calc!C1176</f>
        <v>MIN</v>
      </c>
      <c r="D1176" s="25"/>
      <c r="E1176" s="25"/>
      <c r="F1176">
        <f>Calc!M1176</f>
        <v>1410.609331202211</v>
      </c>
      <c r="G1176">
        <f>Calc!N1176</f>
        <v>1539.5424706464416</v>
      </c>
      <c r="H1176" t="str">
        <f>IF(Calc!O1176=Games!I1176, Games!B1176, IF(Calc!P1176=Games!I1176, Games!C1176, ""))</f>
        <v>MIN</v>
      </c>
      <c r="I1176" s="21">
        <f>MAX(Calc!O1176:P1176)</f>
        <v>0.67437089861636279</v>
      </c>
      <c r="J1176" s="22">
        <f t="shared" si="72"/>
        <v>-207.09785942069666</v>
      </c>
      <c r="K1176" s="23">
        <f t="shared" si="73"/>
        <v>0.48286351331551397</v>
      </c>
      <c r="L1176" s="25"/>
      <c r="M1176" s="25"/>
      <c r="N1176" t="str">
        <f t="shared" si="74"/>
        <v/>
      </c>
      <c r="O1176" s="24" t="str">
        <f t="shared" si="75"/>
        <v/>
      </c>
    </row>
    <row r="1177" spans="1:15" x14ac:dyDescent="0.45">
      <c r="A1177" s="20" t="str">
        <f>Calc!A1177</f>
        <v>2024-06-23</v>
      </c>
      <c r="B1177" t="str">
        <f>Calc!B1177</f>
        <v>SDP</v>
      </c>
      <c r="C1177" t="str">
        <f>Calc!C1177</f>
        <v>MIL</v>
      </c>
      <c r="D1177" s="25"/>
      <c r="E1177" s="25"/>
      <c r="F1177">
        <f>Calc!M1177</f>
        <v>1502.9671207118124</v>
      </c>
      <c r="G1177">
        <f>Calc!N1177</f>
        <v>1527.5334034496079</v>
      </c>
      <c r="H1177" t="str">
        <f>IF(Calc!O1177=Games!I1177, Games!B1177, IF(Calc!P1177=Games!I1177, Games!C1177, ""))</f>
        <v>MIL</v>
      </c>
      <c r="I1177" s="21">
        <f>MAX(Calc!O1177:P1177)</f>
        <v>0.52067503982527052</v>
      </c>
      <c r="J1177" s="22">
        <f t="shared" si="72"/>
        <v>-108.62673198480371</v>
      </c>
      <c r="K1177" s="23">
        <f t="shared" si="73"/>
        <v>0.92058371059150945</v>
      </c>
      <c r="L1177" s="25"/>
      <c r="M1177" s="25"/>
      <c r="N1177" t="str">
        <f t="shared" si="74"/>
        <v/>
      </c>
      <c r="O1177" s="24" t="str">
        <f t="shared" si="75"/>
        <v/>
      </c>
    </row>
    <row r="1178" spans="1:15" x14ac:dyDescent="0.45">
      <c r="A1178" s="20" t="str">
        <f>Calc!A1178</f>
        <v>2024-06-24</v>
      </c>
      <c r="B1178" t="str">
        <f>Calc!B1178</f>
        <v>BAL</v>
      </c>
      <c r="C1178" t="str">
        <f>Calc!C1178</f>
        <v>CLE</v>
      </c>
      <c r="D1178" s="25"/>
      <c r="E1178" s="25"/>
      <c r="F1178">
        <f>Calc!M1178</f>
        <v>1527.1786991040578</v>
      </c>
      <c r="G1178">
        <f>Calc!N1178</f>
        <v>1521.3210808926906</v>
      </c>
      <c r="H1178" t="str">
        <f>IF(Calc!O1178=Games!I1178, Games!B1178, IF(Calc!P1178=Games!I1178, Games!C1178, ""))</f>
        <v>BAL</v>
      </c>
      <c r="I1178" s="21">
        <f>MAX(Calc!O1178:P1178)</f>
        <v>0.51929855683205883</v>
      </c>
      <c r="J1178" s="22">
        <f t="shared" si="72"/>
        <v>-108.02933176354811</v>
      </c>
      <c r="K1178" s="23">
        <f t="shared" si="73"/>
        <v>0.92567452160934849</v>
      </c>
      <c r="L1178" s="25"/>
      <c r="M1178" s="25"/>
      <c r="N1178" t="str">
        <f t="shared" si="74"/>
        <v/>
      </c>
      <c r="O1178" s="24" t="str">
        <f t="shared" si="75"/>
        <v/>
      </c>
    </row>
    <row r="1179" spans="1:15" x14ac:dyDescent="0.45">
      <c r="A1179" s="20" t="str">
        <f>Calc!A1179</f>
        <v>2024-06-24</v>
      </c>
      <c r="B1179" t="str">
        <f>Calc!B1179</f>
        <v>DET</v>
      </c>
      <c r="C1179" t="str">
        <f>Calc!C1179</f>
        <v>PHI</v>
      </c>
      <c r="D1179" s="25"/>
      <c r="E1179" s="25"/>
      <c r="F1179">
        <f>Calc!M1179</f>
        <v>1481.7589766686021</v>
      </c>
      <c r="G1179">
        <f>Calc!N1179</f>
        <v>1539.4111659163295</v>
      </c>
      <c r="H1179" t="str">
        <f>IF(Calc!O1179=Games!I1179, Games!B1179, IF(Calc!P1179=Games!I1179, Games!C1179, ""))</f>
        <v>PHI</v>
      </c>
      <c r="I1179" s="21">
        <f>MAX(Calc!O1179:P1179)</f>
        <v>0.57838060273847114</v>
      </c>
      <c r="J1179" s="22">
        <f t="shared" si="72"/>
        <v>-137.18073848004292</v>
      </c>
      <c r="K1179" s="23">
        <f t="shared" si="73"/>
        <v>0.72896531326479197</v>
      </c>
      <c r="L1179" s="25"/>
      <c r="M1179" s="25"/>
      <c r="N1179" t="str">
        <f t="shared" si="74"/>
        <v/>
      </c>
      <c r="O1179" s="24" t="str">
        <f t="shared" si="75"/>
        <v/>
      </c>
    </row>
    <row r="1180" spans="1:15" x14ac:dyDescent="0.45">
      <c r="A1180" s="20" t="str">
        <f>Calc!A1180</f>
        <v>2024-06-24</v>
      </c>
      <c r="B1180" t="str">
        <f>Calc!B1180</f>
        <v>TBR</v>
      </c>
      <c r="C1180" t="str">
        <f>Calc!C1180</f>
        <v>SEA</v>
      </c>
      <c r="D1180" s="25"/>
      <c r="E1180" s="25"/>
      <c r="F1180">
        <f>Calc!M1180</f>
        <v>1528.0229512954211</v>
      </c>
      <c r="G1180">
        <f>Calc!N1180</f>
        <v>1521.2700100017432</v>
      </c>
      <c r="H1180" t="str">
        <f>IF(Calc!O1180=Games!I1180, Games!B1180, IF(Calc!P1180=Games!I1180, Games!C1180, ""))</f>
        <v>TBR</v>
      </c>
      <c r="I1180" s="21">
        <f>MAX(Calc!O1180:P1180)</f>
        <v>0.57187920228597211</v>
      </c>
      <c r="J1180" s="22">
        <f t="shared" si="72"/>
        <v>-133.57893504346188</v>
      </c>
      <c r="K1180" s="23">
        <f t="shared" si="73"/>
        <v>0.74862103046010608</v>
      </c>
      <c r="L1180" s="25"/>
      <c r="M1180" s="25"/>
      <c r="N1180" t="str">
        <f t="shared" si="74"/>
        <v/>
      </c>
      <c r="O1180" s="24" t="str">
        <f t="shared" si="75"/>
        <v/>
      </c>
    </row>
    <row r="1181" spans="1:15" x14ac:dyDescent="0.45">
      <c r="A1181" s="20" t="str">
        <f>Calc!A1181</f>
        <v>2024-06-24</v>
      </c>
      <c r="B1181" t="str">
        <f>Calc!B1181</f>
        <v>CIN</v>
      </c>
      <c r="C1181" t="str">
        <f>Calc!C1181</f>
        <v>PIT</v>
      </c>
      <c r="D1181" s="25"/>
      <c r="E1181" s="25"/>
      <c r="F1181">
        <f>Calc!M1181</f>
        <v>1493.1662146218293</v>
      </c>
      <c r="G1181">
        <f>Calc!N1181</f>
        <v>1490.342604018655</v>
      </c>
      <c r="H1181" t="str">
        <f>IF(Calc!O1181=Games!I1181, Games!B1181, IF(Calc!P1181=Games!I1181, Games!C1181, ""))</f>
        <v>PIT</v>
      </c>
      <c r="I1181" s="21">
        <f>MAX(Calc!O1181:P1181)</f>
        <v>0.50288103160236808</v>
      </c>
      <c r="J1181" s="22">
        <f t="shared" si="72"/>
        <v>-101.15909139884745</v>
      </c>
      <c r="K1181" s="23">
        <f t="shared" si="73"/>
        <v>0.9885418959104979</v>
      </c>
      <c r="L1181" s="25"/>
      <c r="M1181" s="25"/>
      <c r="N1181" t="str">
        <f t="shared" si="74"/>
        <v/>
      </c>
      <c r="O1181" s="24" t="str">
        <f t="shared" si="75"/>
        <v/>
      </c>
    </row>
    <row r="1182" spans="1:15" x14ac:dyDescent="0.45">
      <c r="A1182" s="20" t="str">
        <f>Calc!A1182</f>
        <v>2024-06-24</v>
      </c>
      <c r="B1182" t="str">
        <f>Calc!B1182</f>
        <v>BOS</v>
      </c>
      <c r="C1182" t="str">
        <f>Calc!C1182</f>
        <v>TOR</v>
      </c>
      <c r="D1182" s="25"/>
      <c r="E1182" s="25"/>
      <c r="F1182">
        <f>Calc!M1182</f>
        <v>1500.26839934439</v>
      </c>
      <c r="G1182">
        <f>Calc!N1182</f>
        <v>1549.5770225833428</v>
      </c>
      <c r="H1182" t="str">
        <f>IF(Calc!O1182=Games!I1182, Games!B1182, IF(Calc!P1182=Games!I1182, Games!C1182, ""))</f>
        <v>TOR</v>
      </c>
      <c r="I1182" s="21">
        <f>MAX(Calc!O1182:P1182)</f>
        <v>0.54484716981155679</v>
      </c>
      <c r="J1182" s="22">
        <f t="shared" si="72"/>
        <v>-119.70642247483732</v>
      </c>
      <c r="K1182" s="23">
        <f t="shared" si="73"/>
        <v>0.83537706609702023</v>
      </c>
      <c r="L1182" s="25"/>
      <c r="M1182" s="25"/>
      <c r="N1182" t="str">
        <f t="shared" si="74"/>
        <v/>
      </c>
      <c r="O1182" s="24" t="str">
        <f t="shared" si="75"/>
        <v/>
      </c>
    </row>
    <row r="1183" spans="1:15" x14ac:dyDescent="0.45">
      <c r="A1183" s="20" t="str">
        <f>Calc!A1183</f>
        <v>2024-06-24</v>
      </c>
      <c r="B1183" t="str">
        <f>Calc!B1183</f>
        <v>STL</v>
      </c>
      <c r="C1183" t="str">
        <f>Calc!C1183</f>
        <v>ATL</v>
      </c>
      <c r="D1183" s="25"/>
      <c r="E1183" s="25"/>
      <c r="F1183">
        <f>Calc!M1183</f>
        <v>1510.540426333587</v>
      </c>
      <c r="G1183">
        <f>Calc!N1183</f>
        <v>1588.8399964445969</v>
      </c>
      <c r="H1183" t="str">
        <f>IF(Calc!O1183=Games!I1183, Games!B1183, IF(Calc!P1183=Games!I1183, Games!C1183, ""))</f>
        <v>ATL</v>
      </c>
      <c r="I1183" s="21">
        <f>MAX(Calc!O1183:P1183)</f>
        <v>0.57422707515532179</v>
      </c>
      <c r="J1183" s="22">
        <f t="shared" si="72"/>
        <v>-134.86697759487635</v>
      </c>
      <c r="K1183" s="23">
        <f t="shared" si="73"/>
        <v>0.74147135038784362</v>
      </c>
      <c r="L1183" s="25"/>
      <c r="M1183" s="25"/>
      <c r="N1183" t="str">
        <f t="shared" si="74"/>
        <v/>
      </c>
      <c r="O1183" s="24" t="str">
        <f t="shared" si="75"/>
        <v/>
      </c>
    </row>
    <row r="1184" spans="1:15" x14ac:dyDescent="0.45">
      <c r="A1184" s="20" t="str">
        <f>Calc!A1184</f>
        <v>2024-06-24</v>
      </c>
      <c r="B1184" t="str">
        <f>Calc!B1184</f>
        <v>CHW</v>
      </c>
      <c r="C1184" t="str">
        <f>Calc!C1184</f>
        <v>LAD</v>
      </c>
      <c r="D1184" s="25"/>
      <c r="E1184" s="25"/>
      <c r="F1184">
        <f>Calc!M1184</f>
        <v>1426.513159308995</v>
      </c>
      <c r="G1184">
        <f>Calc!N1184</f>
        <v>1587.2549754385982</v>
      </c>
      <c r="H1184" t="str">
        <f>IF(Calc!O1184=Games!I1184, Games!B1184, IF(Calc!P1184=Games!I1184, Games!C1184, ""))</f>
        <v>LAD</v>
      </c>
      <c r="I1184" s="21">
        <f>MAX(Calc!O1184:P1184)</f>
        <v>0.73724841476405834</v>
      </c>
      <c r="J1184" s="22">
        <f t="shared" si="72"/>
        <v>-280.58761818774002</v>
      </c>
      <c r="K1184" s="23">
        <f t="shared" si="73"/>
        <v>0.35639491380938415</v>
      </c>
      <c r="L1184" s="25"/>
      <c r="M1184" s="25"/>
      <c r="N1184" t="str">
        <f t="shared" si="74"/>
        <v/>
      </c>
      <c r="O1184" s="24" t="str">
        <f t="shared" si="75"/>
        <v/>
      </c>
    </row>
    <row r="1185" spans="1:15" x14ac:dyDescent="0.45">
      <c r="A1185" s="20" t="str">
        <f>Calc!A1185</f>
        <v>2024-06-24</v>
      </c>
      <c r="B1185" t="str">
        <f>Calc!B1185</f>
        <v>KCR</v>
      </c>
      <c r="C1185" t="str">
        <f>Calc!C1185</f>
        <v>MIA</v>
      </c>
      <c r="D1185" s="25"/>
      <c r="E1185" s="25"/>
      <c r="F1185">
        <f>Calc!M1185</f>
        <v>1459.3647323881944</v>
      </c>
      <c r="G1185">
        <f>Calc!N1185</f>
        <v>1484.370768699393</v>
      </c>
      <c r="H1185" t="str">
        <f>IF(Calc!O1185=Games!I1185, Games!B1185, IF(Calc!P1185=Games!I1185, Games!C1185, ""))</f>
        <v>KCR</v>
      </c>
      <c r="I1185" s="21">
        <f>MAX(Calc!O1185:P1185)</f>
        <v>0.55911675325267685</v>
      </c>
      <c r="J1185" s="22">
        <f t="shared" si="72"/>
        <v>-126.81741875601709</v>
      </c>
      <c r="K1185" s="23">
        <f t="shared" si="73"/>
        <v>0.78853521054855347</v>
      </c>
      <c r="L1185" s="25"/>
      <c r="M1185" s="25"/>
      <c r="N1185" t="str">
        <f t="shared" si="74"/>
        <v/>
      </c>
      <c r="O1185" s="24" t="str">
        <f t="shared" si="75"/>
        <v/>
      </c>
    </row>
    <row r="1186" spans="1:15" x14ac:dyDescent="0.45">
      <c r="A1186" s="20" t="str">
        <f>Calc!A1186</f>
        <v>2024-06-24</v>
      </c>
      <c r="B1186" t="str">
        <f>Calc!B1186</f>
        <v>MIL</v>
      </c>
      <c r="C1186" t="str">
        <f>Calc!C1186</f>
        <v>TEX</v>
      </c>
      <c r="D1186" s="25"/>
      <c r="E1186" s="25"/>
      <c r="F1186">
        <f>Calc!M1186</f>
        <v>1516.6563185214643</v>
      </c>
      <c r="G1186">
        <f>Calc!N1186</f>
        <v>1534.4506247578865</v>
      </c>
      <c r="H1186" t="str">
        <f>IF(Calc!O1186=Games!I1186, Games!B1186, IF(Calc!P1186=Games!I1186, Games!C1186, ""))</f>
        <v>MIL</v>
      </c>
      <c r="I1186" s="21">
        <f>MAX(Calc!O1186:P1186)</f>
        <v>0.5081221672955053</v>
      </c>
      <c r="J1186" s="22">
        <f t="shared" si="72"/>
        <v>-103.30251406161044</v>
      </c>
      <c r="K1186" s="23">
        <f t="shared" si="73"/>
        <v>0.96803065160988444</v>
      </c>
      <c r="L1186" s="25"/>
      <c r="M1186" s="25"/>
      <c r="N1186" t="str">
        <f t="shared" si="74"/>
        <v/>
      </c>
      <c r="O1186" s="24" t="str">
        <f t="shared" si="75"/>
        <v/>
      </c>
    </row>
    <row r="1187" spans="1:15" x14ac:dyDescent="0.45">
      <c r="A1187" s="20" t="str">
        <f>Calc!A1187</f>
        <v>2024-06-24</v>
      </c>
      <c r="B1187" t="str">
        <f>Calc!B1187</f>
        <v>LAA</v>
      </c>
      <c r="C1187" t="str">
        <f>Calc!C1187</f>
        <v>OAK</v>
      </c>
      <c r="D1187" s="25"/>
      <c r="E1187" s="25"/>
      <c r="F1187">
        <f>Calc!M1187</f>
        <v>1469.5882041455925</v>
      </c>
      <c r="G1187">
        <f>Calc!N1187</f>
        <v>1422.9458950386379</v>
      </c>
      <c r="H1187" t="str">
        <f>IF(Calc!O1187=Games!I1187, Games!B1187, IF(Calc!P1187=Games!I1187, Games!C1187, ""))</f>
        <v>LAA</v>
      </c>
      <c r="I1187" s="21">
        <f>MAX(Calc!O1187:P1187)</f>
        <v>0.60096989756583552</v>
      </c>
      <c r="J1187" s="22">
        <f t="shared" si="72"/>
        <v>-150.60765939707241</v>
      </c>
      <c r="K1187" s="23">
        <f t="shared" si="73"/>
        <v>0.66397685483148705</v>
      </c>
      <c r="L1187" s="25"/>
      <c r="M1187" s="25"/>
      <c r="N1187" t="str">
        <f t="shared" si="74"/>
        <v/>
      </c>
      <c r="O1187" s="24" t="str">
        <f t="shared" si="75"/>
        <v/>
      </c>
    </row>
    <row r="1188" spans="1:15" x14ac:dyDescent="0.45">
      <c r="A1188" s="20" t="str">
        <f>Calc!A1188</f>
        <v>2024-06-24</v>
      </c>
      <c r="B1188" t="str">
        <f>Calc!B1188</f>
        <v>SDP</v>
      </c>
      <c r="C1188" t="str">
        <f>Calc!C1188</f>
        <v>WAS</v>
      </c>
      <c r="D1188" s="25"/>
      <c r="E1188" s="25"/>
      <c r="F1188">
        <f>Calc!M1188</f>
        <v>1502.9671207118124</v>
      </c>
      <c r="G1188">
        <f>Calc!N1188</f>
        <v>1420.7057667976087</v>
      </c>
      <c r="H1188" t="str">
        <f>IF(Calc!O1188=Games!I1188, Games!B1188, IF(Calc!P1188=Games!I1188, Games!C1188, ""))</f>
        <v>SDP</v>
      </c>
      <c r="I1188" s="21">
        <f>MAX(Calc!O1188:P1188)</f>
        <v>0.63083984691478523</v>
      </c>
      <c r="J1188" s="22">
        <f t="shared" si="72"/>
        <v>-170.88514067474824</v>
      </c>
      <c r="K1188" s="23">
        <f t="shared" si="73"/>
        <v>0.58518838797302775</v>
      </c>
      <c r="L1188" s="25"/>
      <c r="M1188" s="25"/>
      <c r="N1188" t="str">
        <f t="shared" si="74"/>
        <v/>
      </c>
      <c r="O1188" s="24" t="str">
        <f t="shared" si="75"/>
        <v/>
      </c>
    </row>
    <row r="1189" spans="1:15" x14ac:dyDescent="0.45">
      <c r="A1189" s="20" t="str">
        <f>Calc!A1189</f>
        <v>2024-06-24</v>
      </c>
      <c r="B1189" t="str">
        <f>Calc!B1189</f>
        <v>SFG</v>
      </c>
      <c r="C1189" t="str">
        <f>Calc!C1189</f>
        <v>CHC</v>
      </c>
      <c r="D1189" s="25"/>
      <c r="E1189" s="25"/>
      <c r="F1189">
        <f>Calc!M1189</f>
        <v>1506.8907435815931</v>
      </c>
      <c r="G1189">
        <f>Calc!N1189</f>
        <v>1510.9500841970262</v>
      </c>
      <c r="H1189" t="str">
        <f>IF(Calc!O1189=Games!I1189, Games!B1189, IF(Calc!P1189=Games!I1189, Games!C1189, ""))</f>
        <v>SFG</v>
      </c>
      <c r="I1189" s="21">
        <f>MAX(Calc!O1189:P1189)</f>
        <v>0.55040840506555155</v>
      </c>
      <c r="J1189" s="22">
        <f t="shared" si="72"/>
        <v>-122.42408694179491</v>
      </c>
      <c r="K1189" s="23">
        <f t="shared" si="73"/>
        <v>0.81683272057028955</v>
      </c>
      <c r="L1189" s="25"/>
      <c r="M1189" s="25"/>
      <c r="N1189" t="str">
        <f t="shared" si="74"/>
        <v/>
      </c>
      <c r="O1189" s="24" t="str">
        <f t="shared" si="75"/>
        <v/>
      </c>
    </row>
    <row r="1190" spans="1:15" x14ac:dyDescent="0.45">
      <c r="A1190" s="20" t="str">
        <f>Calc!A1190</f>
        <v>2024-06-25</v>
      </c>
      <c r="B1190" t="str">
        <f>Calc!B1190</f>
        <v>BAL</v>
      </c>
      <c r="C1190" t="str">
        <f>Calc!C1190</f>
        <v>CLE</v>
      </c>
      <c r="D1190" s="25"/>
      <c r="E1190" s="25"/>
      <c r="F1190">
        <f>Calc!M1190</f>
        <v>1527.1786991040578</v>
      </c>
      <c r="G1190">
        <f>Calc!N1190</f>
        <v>1521.3210808926906</v>
      </c>
      <c r="H1190" t="str">
        <f>IF(Calc!O1190=Games!I1190, Games!B1190, IF(Calc!P1190=Games!I1190, Games!C1190, ""))</f>
        <v>BAL</v>
      </c>
      <c r="I1190" s="21">
        <f>MAX(Calc!O1190:P1190)</f>
        <v>0.51929855683205883</v>
      </c>
      <c r="J1190" s="22">
        <f t="shared" si="72"/>
        <v>-108.02933176354811</v>
      </c>
      <c r="K1190" s="23">
        <f t="shared" si="73"/>
        <v>0.92567452160934849</v>
      </c>
      <c r="L1190" s="25"/>
      <c r="M1190" s="25"/>
      <c r="N1190" t="str">
        <f t="shared" si="74"/>
        <v/>
      </c>
      <c r="O1190" s="24" t="str">
        <f t="shared" si="75"/>
        <v/>
      </c>
    </row>
    <row r="1191" spans="1:15" x14ac:dyDescent="0.45">
      <c r="A1191" s="20" t="str">
        <f>Calc!A1191</f>
        <v>2024-06-25</v>
      </c>
      <c r="B1191" t="str">
        <f>Calc!B1191</f>
        <v>DET</v>
      </c>
      <c r="C1191" t="str">
        <f>Calc!C1191</f>
        <v>PHI</v>
      </c>
      <c r="D1191" s="25"/>
      <c r="E1191" s="25"/>
      <c r="F1191">
        <f>Calc!M1191</f>
        <v>1481.7589766686021</v>
      </c>
      <c r="G1191">
        <f>Calc!N1191</f>
        <v>1539.4111659163295</v>
      </c>
      <c r="H1191" t="str">
        <f>IF(Calc!O1191=Games!I1191, Games!B1191, IF(Calc!P1191=Games!I1191, Games!C1191, ""))</f>
        <v>PHI</v>
      </c>
      <c r="I1191" s="21">
        <f>MAX(Calc!O1191:P1191)</f>
        <v>0.57838060273847114</v>
      </c>
      <c r="J1191" s="22">
        <f t="shared" si="72"/>
        <v>-137.18073848004292</v>
      </c>
      <c r="K1191" s="23">
        <f t="shared" si="73"/>
        <v>0.72896531326479197</v>
      </c>
      <c r="L1191" s="25"/>
      <c r="M1191" s="25"/>
      <c r="N1191" t="str">
        <f t="shared" si="74"/>
        <v/>
      </c>
      <c r="O1191" s="24" t="str">
        <f t="shared" si="75"/>
        <v/>
      </c>
    </row>
    <row r="1192" spans="1:15" x14ac:dyDescent="0.45">
      <c r="A1192" s="20" t="str">
        <f>Calc!A1192</f>
        <v>2024-06-25</v>
      </c>
      <c r="B1192" t="str">
        <f>Calc!B1192</f>
        <v>TBR</v>
      </c>
      <c r="C1192" t="str">
        <f>Calc!C1192</f>
        <v>SEA</v>
      </c>
      <c r="D1192" s="25"/>
      <c r="E1192" s="25"/>
      <c r="F1192">
        <f>Calc!M1192</f>
        <v>1528.0229512954211</v>
      </c>
      <c r="G1192">
        <f>Calc!N1192</f>
        <v>1521.2700100017432</v>
      </c>
      <c r="H1192" t="str">
        <f>IF(Calc!O1192=Games!I1192, Games!B1192, IF(Calc!P1192=Games!I1192, Games!C1192, ""))</f>
        <v>TBR</v>
      </c>
      <c r="I1192" s="21">
        <f>MAX(Calc!O1192:P1192)</f>
        <v>0.57187920228597211</v>
      </c>
      <c r="J1192" s="22">
        <f t="shared" si="72"/>
        <v>-133.57893504346188</v>
      </c>
      <c r="K1192" s="23">
        <f t="shared" si="73"/>
        <v>0.74862103046010608</v>
      </c>
      <c r="L1192" s="25"/>
      <c r="M1192" s="25"/>
      <c r="N1192" t="str">
        <f t="shared" si="74"/>
        <v/>
      </c>
      <c r="O1192" s="24" t="str">
        <f t="shared" si="75"/>
        <v/>
      </c>
    </row>
    <row r="1193" spans="1:15" x14ac:dyDescent="0.45">
      <c r="A1193" s="20" t="str">
        <f>Calc!A1193</f>
        <v>2024-06-25</v>
      </c>
      <c r="B1193" t="str">
        <f>Calc!B1193</f>
        <v>CIN</v>
      </c>
      <c r="C1193" t="str">
        <f>Calc!C1193</f>
        <v>PIT</v>
      </c>
      <c r="D1193" s="25"/>
      <c r="E1193" s="25"/>
      <c r="F1193">
        <f>Calc!M1193</f>
        <v>1493.1662146218293</v>
      </c>
      <c r="G1193">
        <f>Calc!N1193</f>
        <v>1490.342604018655</v>
      </c>
      <c r="H1193" t="str">
        <f>IF(Calc!O1193=Games!I1193, Games!B1193, IF(Calc!P1193=Games!I1193, Games!C1193, ""))</f>
        <v>PIT</v>
      </c>
      <c r="I1193" s="21">
        <f>MAX(Calc!O1193:P1193)</f>
        <v>0.50288103160236808</v>
      </c>
      <c r="J1193" s="22">
        <f t="shared" si="72"/>
        <v>-101.15909139884745</v>
      </c>
      <c r="K1193" s="23">
        <f t="shared" si="73"/>
        <v>0.9885418959104979</v>
      </c>
      <c r="L1193" s="25"/>
      <c r="M1193" s="25"/>
      <c r="N1193" t="str">
        <f t="shared" si="74"/>
        <v/>
      </c>
      <c r="O1193" s="24" t="str">
        <f t="shared" si="75"/>
        <v/>
      </c>
    </row>
    <row r="1194" spans="1:15" x14ac:dyDescent="0.45">
      <c r="A1194" s="20" t="str">
        <f>Calc!A1194</f>
        <v>2024-06-25</v>
      </c>
      <c r="B1194" t="str">
        <f>Calc!B1194</f>
        <v>BOS</v>
      </c>
      <c r="C1194" t="str">
        <f>Calc!C1194</f>
        <v>TOR</v>
      </c>
      <c r="D1194" s="25"/>
      <c r="E1194" s="25"/>
      <c r="F1194">
        <f>Calc!M1194</f>
        <v>1500.26839934439</v>
      </c>
      <c r="G1194">
        <f>Calc!N1194</f>
        <v>1549.5770225833428</v>
      </c>
      <c r="H1194" t="str">
        <f>IF(Calc!O1194=Games!I1194, Games!B1194, IF(Calc!P1194=Games!I1194, Games!C1194, ""))</f>
        <v>TOR</v>
      </c>
      <c r="I1194" s="21">
        <f>MAX(Calc!O1194:P1194)</f>
        <v>0.54484716981155679</v>
      </c>
      <c r="J1194" s="22">
        <f t="shared" si="72"/>
        <v>-119.70642247483732</v>
      </c>
      <c r="K1194" s="23">
        <f t="shared" si="73"/>
        <v>0.83537706609702023</v>
      </c>
      <c r="L1194" s="25"/>
      <c r="M1194" s="25"/>
      <c r="N1194" t="str">
        <f t="shared" si="74"/>
        <v/>
      </c>
      <c r="O1194" s="24" t="str">
        <f t="shared" si="75"/>
        <v/>
      </c>
    </row>
    <row r="1195" spans="1:15" x14ac:dyDescent="0.45">
      <c r="A1195" s="20" t="str">
        <f>Calc!A1195</f>
        <v>2024-06-25</v>
      </c>
      <c r="B1195" t="str">
        <f>Calc!B1195</f>
        <v>NYM</v>
      </c>
      <c r="C1195" t="str">
        <f>Calc!C1195</f>
        <v>NYY</v>
      </c>
      <c r="D1195" s="25"/>
      <c r="E1195" s="25"/>
      <c r="F1195">
        <f>Calc!M1195</f>
        <v>1483.2891783762693</v>
      </c>
      <c r="G1195">
        <f>Calc!N1195</f>
        <v>1562.9327852564061</v>
      </c>
      <c r="H1195" t="str">
        <f>IF(Calc!O1195=Games!I1195, Games!B1195, IF(Calc!P1195=Games!I1195, Games!C1195, ""))</f>
        <v>NYY</v>
      </c>
      <c r="I1195" s="21">
        <f>MAX(Calc!O1195:P1195)</f>
        <v>0.56151371267508476</v>
      </c>
      <c r="J1195" s="22">
        <f t="shared" si="72"/>
        <v>-128.0573027951971</v>
      </c>
      <c r="K1195" s="23">
        <f t="shared" si="73"/>
        <v>0.78090040799883687</v>
      </c>
      <c r="L1195" s="25"/>
      <c r="M1195" s="25"/>
      <c r="N1195" t="str">
        <f t="shared" si="74"/>
        <v/>
      </c>
      <c r="O1195" s="24" t="str">
        <f t="shared" si="75"/>
        <v/>
      </c>
    </row>
    <row r="1196" spans="1:15" x14ac:dyDescent="0.45">
      <c r="A1196" s="20" t="str">
        <f>Calc!A1196</f>
        <v>2024-06-25</v>
      </c>
      <c r="B1196" t="str">
        <f>Calc!B1196</f>
        <v>STL</v>
      </c>
      <c r="C1196" t="str">
        <f>Calc!C1196</f>
        <v>ATL</v>
      </c>
      <c r="D1196" s="25"/>
      <c r="E1196" s="25"/>
      <c r="F1196">
        <f>Calc!M1196</f>
        <v>1510.540426333587</v>
      </c>
      <c r="G1196">
        <f>Calc!N1196</f>
        <v>1588.8399964445969</v>
      </c>
      <c r="H1196" t="str">
        <f>IF(Calc!O1196=Games!I1196, Games!B1196, IF(Calc!P1196=Games!I1196, Games!C1196, ""))</f>
        <v>ATL</v>
      </c>
      <c r="I1196" s="21">
        <f>MAX(Calc!O1196:P1196)</f>
        <v>0.57422707515532179</v>
      </c>
      <c r="J1196" s="22">
        <f t="shared" si="72"/>
        <v>-134.86697759487635</v>
      </c>
      <c r="K1196" s="23">
        <f t="shared" si="73"/>
        <v>0.74147135038784362</v>
      </c>
      <c r="L1196" s="25"/>
      <c r="M1196" s="25"/>
      <c r="N1196" t="str">
        <f t="shared" si="74"/>
        <v/>
      </c>
      <c r="O1196" s="24" t="str">
        <f t="shared" si="75"/>
        <v/>
      </c>
    </row>
    <row r="1197" spans="1:15" x14ac:dyDescent="0.45">
      <c r="A1197" s="20" t="str">
        <f>Calc!A1197</f>
        <v>2024-06-25</v>
      </c>
      <c r="B1197" t="str">
        <f>Calc!B1197</f>
        <v>HOU</v>
      </c>
      <c r="C1197" t="str">
        <f>Calc!C1197</f>
        <v>COL</v>
      </c>
      <c r="D1197" s="25"/>
      <c r="E1197" s="25"/>
      <c r="F1197">
        <f>Calc!M1197</f>
        <v>1535.1961987191132</v>
      </c>
      <c r="G1197">
        <f>Calc!N1197</f>
        <v>1405.4006829938121</v>
      </c>
      <c r="H1197" t="str">
        <f>IF(Calc!O1197=Games!I1197, Games!B1197, IF(Calc!P1197=Games!I1197, Games!C1197, ""))</f>
        <v>HOU</v>
      </c>
      <c r="I1197" s="21">
        <f>MAX(Calc!O1197:P1197)</f>
        <v>0.65815206454771535</v>
      </c>
      <c r="J1197" s="22">
        <f t="shared" si="72"/>
        <v>-192.52772835294215</v>
      </c>
      <c r="K1197" s="23">
        <f t="shared" si="73"/>
        <v>0.51940570252135232</v>
      </c>
      <c r="L1197" s="25"/>
      <c r="M1197" s="25"/>
      <c r="N1197" t="str">
        <f t="shared" si="74"/>
        <v/>
      </c>
      <c r="O1197" s="24" t="str">
        <f t="shared" si="75"/>
        <v/>
      </c>
    </row>
    <row r="1198" spans="1:15" x14ac:dyDescent="0.45">
      <c r="A1198" s="20" t="str">
        <f>Calc!A1198</f>
        <v>2024-06-25</v>
      </c>
      <c r="B1198" t="str">
        <f>Calc!B1198</f>
        <v>CHW</v>
      </c>
      <c r="C1198" t="str">
        <f>Calc!C1198</f>
        <v>LAD</v>
      </c>
      <c r="D1198" s="25"/>
      <c r="E1198" s="25"/>
      <c r="F1198">
        <f>Calc!M1198</f>
        <v>1426.513159308995</v>
      </c>
      <c r="G1198">
        <f>Calc!N1198</f>
        <v>1587.2549754385982</v>
      </c>
      <c r="H1198" t="str">
        <f>IF(Calc!O1198=Games!I1198, Games!B1198, IF(Calc!P1198=Games!I1198, Games!C1198, ""))</f>
        <v>LAD</v>
      </c>
      <c r="I1198" s="21">
        <f>MAX(Calc!O1198:P1198)</f>
        <v>0.73724841476405834</v>
      </c>
      <c r="J1198" s="22">
        <f t="shared" si="72"/>
        <v>-280.58761818774002</v>
      </c>
      <c r="K1198" s="23">
        <f t="shared" si="73"/>
        <v>0.35639491380938415</v>
      </c>
      <c r="L1198" s="25"/>
      <c r="M1198" s="25"/>
      <c r="N1198" t="str">
        <f t="shared" si="74"/>
        <v/>
      </c>
      <c r="O1198" s="24" t="str">
        <f t="shared" si="75"/>
        <v/>
      </c>
    </row>
    <row r="1199" spans="1:15" x14ac:dyDescent="0.45">
      <c r="A1199" s="20" t="str">
        <f>Calc!A1199</f>
        <v>2024-06-25</v>
      </c>
      <c r="B1199" t="str">
        <f>Calc!B1199</f>
        <v>KCR</v>
      </c>
      <c r="C1199" t="str">
        <f>Calc!C1199</f>
        <v>MIA</v>
      </c>
      <c r="D1199" s="25"/>
      <c r="E1199" s="25"/>
      <c r="F1199">
        <f>Calc!M1199</f>
        <v>1459.3647323881944</v>
      </c>
      <c r="G1199">
        <f>Calc!N1199</f>
        <v>1484.370768699393</v>
      </c>
      <c r="H1199" t="str">
        <f>IF(Calc!O1199=Games!I1199, Games!B1199, IF(Calc!P1199=Games!I1199, Games!C1199, ""))</f>
        <v>KCR</v>
      </c>
      <c r="I1199" s="21">
        <f>MAX(Calc!O1199:P1199)</f>
        <v>0.55911675325267685</v>
      </c>
      <c r="J1199" s="22">
        <f t="shared" si="72"/>
        <v>-126.81741875601709</v>
      </c>
      <c r="K1199" s="23">
        <f t="shared" si="73"/>
        <v>0.78853521054855347</v>
      </c>
      <c r="L1199" s="25"/>
      <c r="M1199" s="25"/>
      <c r="N1199" t="str">
        <f t="shared" si="74"/>
        <v/>
      </c>
      <c r="O1199" s="24" t="str">
        <f t="shared" si="75"/>
        <v/>
      </c>
    </row>
    <row r="1200" spans="1:15" x14ac:dyDescent="0.45">
      <c r="A1200" s="20" t="str">
        <f>Calc!A1200</f>
        <v>2024-06-25</v>
      </c>
      <c r="B1200" t="str">
        <f>Calc!B1200</f>
        <v>MIL</v>
      </c>
      <c r="C1200" t="str">
        <f>Calc!C1200</f>
        <v>TEX</v>
      </c>
      <c r="D1200" s="25"/>
      <c r="E1200" s="25"/>
      <c r="F1200">
        <f>Calc!M1200</f>
        <v>1516.6563185214643</v>
      </c>
      <c r="G1200">
        <f>Calc!N1200</f>
        <v>1534.4506247578865</v>
      </c>
      <c r="H1200" t="str">
        <f>IF(Calc!O1200=Games!I1200, Games!B1200, IF(Calc!P1200=Games!I1200, Games!C1200, ""))</f>
        <v>MIL</v>
      </c>
      <c r="I1200" s="21">
        <f>MAX(Calc!O1200:P1200)</f>
        <v>0.5081221672955053</v>
      </c>
      <c r="J1200" s="22">
        <f t="shared" si="72"/>
        <v>-103.30251406161044</v>
      </c>
      <c r="K1200" s="23">
        <f t="shared" si="73"/>
        <v>0.96803065160988444</v>
      </c>
      <c r="L1200" s="25"/>
      <c r="M1200" s="25"/>
      <c r="N1200" t="str">
        <f t="shared" si="74"/>
        <v/>
      </c>
      <c r="O1200" s="24" t="str">
        <f t="shared" si="75"/>
        <v/>
      </c>
    </row>
    <row r="1201" spans="1:15" x14ac:dyDescent="0.45">
      <c r="A1201" s="20" t="str">
        <f>Calc!A1201</f>
        <v>2024-06-25</v>
      </c>
      <c r="B1201" t="str">
        <f>Calc!B1201</f>
        <v>LAA</v>
      </c>
      <c r="C1201" t="str">
        <f>Calc!C1201</f>
        <v>OAK</v>
      </c>
      <c r="D1201" s="25"/>
      <c r="E1201" s="25"/>
      <c r="F1201">
        <f>Calc!M1201</f>
        <v>1469.5882041455925</v>
      </c>
      <c r="G1201">
        <f>Calc!N1201</f>
        <v>1422.9458950386379</v>
      </c>
      <c r="H1201" t="str">
        <f>IF(Calc!O1201=Games!I1201, Games!B1201, IF(Calc!P1201=Games!I1201, Games!C1201, ""))</f>
        <v>LAA</v>
      </c>
      <c r="I1201" s="21">
        <f>MAX(Calc!O1201:P1201)</f>
        <v>0.60096989756583552</v>
      </c>
      <c r="J1201" s="22">
        <f t="shared" si="72"/>
        <v>-150.60765939707241</v>
      </c>
      <c r="K1201" s="23">
        <f t="shared" si="73"/>
        <v>0.66397685483148705</v>
      </c>
      <c r="L1201" s="25"/>
      <c r="M1201" s="25"/>
      <c r="N1201" t="str">
        <f t="shared" si="74"/>
        <v/>
      </c>
      <c r="O1201" s="24" t="str">
        <f t="shared" si="75"/>
        <v/>
      </c>
    </row>
    <row r="1202" spans="1:15" x14ac:dyDescent="0.45">
      <c r="A1202" s="20" t="str">
        <f>Calc!A1202</f>
        <v>2024-06-25</v>
      </c>
      <c r="B1202" t="str">
        <f>Calc!B1202</f>
        <v>SDP</v>
      </c>
      <c r="C1202" t="str">
        <f>Calc!C1202</f>
        <v>WAS</v>
      </c>
      <c r="D1202" s="25"/>
      <c r="E1202" s="25"/>
      <c r="F1202">
        <f>Calc!M1202</f>
        <v>1502.9671207118124</v>
      </c>
      <c r="G1202">
        <f>Calc!N1202</f>
        <v>1420.7057667976087</v>
      </c>
      <c r="H1202" t="str">
        <f>IF(Calc!O1202=Games!I1202, Games!B1202, IF(Calc!P1202=Games!I1202, Games!C1202, ""))</f>
        <v>SDP</v>
      </c>
      <c r="I1202" s="21">
        <f>MAX(Calc!O1202:P1202)</f>
        <v>0.63083984691478523</v>
      </c>
      <c r="J1202" s="22">
        <f t="shared" si="72"/>
        <v>-170.88514067474824</v>
      </c>
      <c r="K1202" s="23">
        <f t="shared" si="73"/>
        <v>0.58518838797302775</v>
      </c>
      <c r="L1202" s="25"/>
      <c r="M1202" s="25"/>
      <c r="N1202" t="str">
        <f t="shared" si="74"/>
        <v/>
      </c>
      <c r="O1202" s="24" t="str">
        <f t="shared" si="75"/>
        <v/>
      </c>
    </row>
    <row r="1203" spans="1:15" x14ac:dyDescent="0.45">
      <c r="A1203" s="20" t="str">
        <f>Calc!A1203</f>
        <v>2024-06-25</v>
      </c>
      <c r="B1203" t="str">
        <f>Calc!B1203</f>
        <v>ARI</v>
      </c>
      <c r="C1203" t="str">
        <f>Calc!C1203</f>
        <v>MIN</v>
      </c>
      <c r="D1203" s="25"/>
      <c r="E1203" s="25"/>
      <c r="F1203">
        <f>Calc!M1203</f>
        <v>1516.9891876380354</v>
      </c>
      <c r="G1203">
        <f>Calc!N1203</f>
        <v>1539.5424706464416</v>
      </c>
      <c r="H1203" t="str">
        <f>IF(Calc!O1203=Games!I1203, Games!B1203, IF(Calc!P1203=Games!I1203, Games!C1203, ""))</f>
        <v>MIN</v>
      </c>
      <c r="I1203" s="21">
        <f>MAX(Calc!O1203:P1203)</f>
        <v>0.50709481581061577</v>
      </c>
      <c r="J1203" s="22">
        <f t="shared" si="72"/>
        <v>-102.87877508218286</v>
      </c>
      <c r="K1203" s="23">
        <f t="shared" si="73"/>
        <v>0.97201779395328913</v>
      </c>
      <c r="L1203" s="25"/>
      <c r="M1203" s="25"/>
      <c r="N1203" t="str">
        <f t="shared" si="74"/>
        <v/>
      </c>
      <c r="O1203" s="24" t="str">
        <f t="shared" si="75"/>
        <v/>
      </c>
    </row>
    <row r="1204" spans="1:15" x14ac:dyDescent="0.45">
      <c r="A1204" s="20" t="str">
        <f>Calc!A1204</f>
        <v>2024-06-25</v>
      </c>
      <c r="B1204" t="str">
        <f>Calc!B1204</f>
        <v>SFG</v>
      </c>
      <c r="C1204" t="str">
        <f>Calc!C1204</f>
        <v>CHC</v>
      </c>
      <c r="D1204" s="25"/>
      <c r="E1204" s="25"/>
      <c r="F1204">
        <f>Calc!M1204</f>
        <v>1506.8907435815931</v>
      </c>
      <c r="G1204">
        <f>Calc!N1204</f>
        <v>1510.9500841970262</v>
      </c>
      <c r="H1204" t="str">
        <f>IF(Calc!O1204=Games!I1204, Games!B1204, IF(Calc!P1204=Games!I1204, Games!C1204, ""))</f>
        <v>SFG</v>
      </c>
      <c r="I1204" s="21">
        <f>MAX(Calc!O1204:P1204)</f>
        <v>0.55040840506555155</v>
      </c>
      <c r="J1204" s="22">
        <f t="shared" si="72"/>
        <v>-122.42408694179491</v>
      </c>
      <c r="K1204" s="23">
        <f t="shared" si="73"/>
        <v>0.81683272057028955</v>
      </c>
      <c r="L1204" s="25"/>
      <c r="M1204" s="25"/>
      <c r="N1204" t="str">
        <f t="shared" si="74"/>
        <v/>
      </c>
      <c r="O1204" s="24" t="str">
        <f t="shared" si="75"/>
        <v/>
      </c>
    </row>
    <row r="1205" spans="1:15" x14ac:dyDescent="0.45">
      <c r="A1205" s="20" t="str">
        <f>Calc!A1205</f>
        <v>2024-06-26</v>
      </c>
      <c r="B1205" t="str">
        <f>Calc!B1205</f>
        <v>TBR</v>
      </c>
      <c r="C1205" t="str">
        <f>Calc!C1205</f>
        <v>SEA</v>
      </c>
      <c r="D1205" s="25"/>
      <c r="E1205" s="25"/>
      <c r="F1205">
        <f>Calc!M1205</f>
        <v>1528.0229512954211</v>
      </c>
      <c r="G1205">
        <f>Calc!N1205</f>
        <v>1521.2700100017432</v>
      </c>
      <c r="H1205" t="str">
        <f>IF(Calc!O1205=Games!I1205, Games!B1205, IF(Calc!P1205=Games!I1205, Games!C1205, ""))</f>
        <v>TBR</v>
      </c>
      <c r="I1205" s="21">
        <f>MAX(Calc!O1205:P1205)</f>
        <v>0.57187920228597211</v>
      </c>
      <c r="J1205" s="22">
        <f t="shared" si="72"/>
        <v>-133.57893504346188</v>
      </c>
      <c r="K1205" s="23">
        <f t="shared" si="73"/>
        <v>0.74862103046010608</v>
      </c>
      <c r="L1205" s="25"/>
      <c r="M1205" s="25"/>
      <c r="N1205" t="str">
        <f t="shared" si="74"/>
        <v/>
      </c>
      <c r="O1205" s="24" t="str">
        <f t="shared" si="75"/>
        <v/>
      </c>
    </row>
    <row r="1206" spans="1:15" x14ac:dyDescent="0.45">
      <c r="A1206" s="20" t="str">
        <f>Calc!A1206</f>
        <v>2024-06-26</v>
      </c>
      <c r="B1206" t="str">
        <f>Calc!B1206</f>
        <v>CIN</v>
      </c>
      <c r="C1206" t="str">
        <f>Calc!C1206</f>
        <v>PIT</v>
      </c>
      <c r="D1206" s="25"/>
      <c r="E1206" s="25"/>
      <c r="F1206">
        <f>Calc!M1206</f>
        <v>1493.1662146218293</v>
      </c>
      <c r="G1206">
        <f>Calc!N1206</f>
        <v>1490.342604018655</v>
      </c>
      <c r="H1206" t="str">
        <f>IF(Calc!O1206=Games!I1206, Games!B1206, IF(Calc!P1206=Games!I1206, Games!C1206, ""))</f>
        <v>PIT</v>
      </c>
      <c r="I1206" s="21">
        <f>MAX(Calc!O1206:P1206)</f>
        <v>0.50288103160236808</v>
      </c>
      <c r="J1206" s="22">
        <f t="shared" si="72"/>
        <v>-101.15909139884745</v>
      </c>
      <c r="K1206" s="23">
        <f t="shared" si="73"/>
        <v>0.9885418959104979</v>
      </c>
      <c r="L1206" s="25"/>
      <c r="M1206" s="25"/>
      <c r="N1206" t="str">
        <f t="shared" si="74"/>
        <v/>
      </c>
      <c r="O1206" s="24" t="str">
        <f t="shared" si="75"/>
        <v/>
      </c>
    </row>
    <row r="1207" spans="1:15" x14ac:dyDescent="0.45">
      <c r="A1207" s="20" t="str">
        <f>Calc!A1207</f>
        <v>2024-06-26</v>
      </c>
      <c r="B1207" t="str">
        <f>Calc!B1207</f>
        <v>DET</v>
      </c>
      <c r="C1207" t="str">
        <f>Calc!C1207</f>
        <v>PHI</v>
      </c>
      <c r="D1207" s="25"/>
      <c r="E1207" s="25"/>
      <c r="F1207">
        <f>Calc!M1207</f>
        <v>1481.7589766686021</v>
      </c>
      <c r="G1207">
        <f>Calc!N1207</f>
        <v>1539.4111659163295</v>
      </c>
      <c r="H1207" t="str">
        <f>IF(Calc!O1207=Games!I1207, Games!B1207, IF(Calc!P1207=Games!I1207, Games!C1207, ""))</f>
        <v>PHI</v>
      </c>
      <c r="I1207" s="21">
        <f>MAX(Calc!O1207:P1207)</f>
        <v>0.57838060273847114</v>
      </c>
      <c r="J1207" s="22">
        <f t="shared" si="72"/>
        <v>-137.18073848004292</v>
      </c>
      <c r="K1207" s="23">
        <f t="shared" si="73"/>
        <v>0.72896531326479197</v>
      </c>
      <c r="L1207" s="25"/>
      <c r="M1207" s="25"/>
      <c r="N1207" t="str">
        <f t="shared" si="74"/>
        <v/>
      </c>
      <c r="O1207" s="24" t="str">
        <f t="shared" si="75"/>
        <v/>
      </c>
    </row>
    <row r="1208" spans="1:15" x14ac:dyDescent="0.45">
      <c r="A1208" s="20" t="str">
        <f>Calc!A1208</f>
        <v>2024-06-26</v>
      </c>
      <c r="B1208" t="str">
        <f>Calc!B1208</f>
        <v>HOU</v>
      </c>
      <c r="C1208" t="str">
        <f>Calc!C1208</f>
        <v>COL</v>
      </c>
      <c r="D1208" s="25"/>
      <c r="E1208" s="25"/>
      <c r="F1208">
        <f>Calc!M1208</f>
        <v>1535.1961987191132</v>
      </c>
      <c r="G1208">
        <f>Calc!N1208</f>
        <v>1405.4006829938121</v>
      </c>
      <c r="H1208" t="str">
        <f>IF(Calc!O1208=Games!I1208, Games!B1208, IF(Calc!P1208=Games!I1208, Games!C1208, ""))</f>
        <v>HOU</v>
      </c>
      <c r="I1208" s="21">
        <f>MAX(Calc!O1208:P1208)</f>
        <v>0.65815206454771535</v>
      </c>
      <c r="J1208" s="22">
        <f t="shared" si="72"/>
        <v>-192.52772835294215</v>
      </c>
      <c r="K1208" s="23">
        <f t="shared" si="73"/>
        <v>0.51940570252135232</v>
      </c>
      <c r="L1208" s="25"/>
      <c r="M1208" s="25"/>
      <c r="N1208" t="str">
        <f t="shared" si="74"/>
        <v/>
      </c>
      <c r="O1208" s="24" t="str">
        <f t="shared" si="75"/>
        <v/>
      </c>
    </row>
    <row r="1209" spans="1:15" x14ac:dyDescent="0.45">
      <c r="A1209" s="20" t="str">
        <f>Calc!A1209</f>
        <v>2024-06-26</v>
      </c>
      <c r="B1209" t="str">
        <f>Calc!B1209</f>
        <v>KCR</v>
      </c>
      <c r="C1209" t="str">
        <f>Calc!C1209</f>
        <v>MIA</v>
      </c>
      <c r="D1209" s="25"/>
      <c r="E1209" s="25"/>
      <c r="F1209">
        <f>Calc!M1209</f>
        <v>1459.3647323881944</v>
      </c>
      <c r="G1209">
        <f>Calc!N1209</f>
        <v>1484.370768699393</v>
      </c>
      <c r="H1209" t="str">
        <f>IF(Calc!O1209=Games!I1209, Games!B1209, IF(Calc!P1209=Games!I1209, Games!C1209, ""))</f>
        <v>KCR</v>
      </c>
      <c r="I1209" s="21">
        <f>MAX(Calc!O1209:P1209)</f>
        <v>0.55911675325267685</v>
      </c>
      <c r="J1209" s="22">
        <f t="shared" si="72"/>
        <v>-126.81741875601709</v>
      </c>
      <c r="K1209" s="23">
        <f t="shared" si="73"/>
        <v>0.78853521054855347</v>
      </c>
      <c r="L1209" s="25"/>
      <c r="M1209" s="25"/>
      <c r="N1209" t="str">
        <f t="shared" si="74"/>
        <v/>
      </c>
      <c r="O1209" s="24" t="str">
        <f t="shared" si="75"/>
        <v/>
      </c>
    </row>
    <row r="1210" spans="1:15" x14ac:dyDescent="0.45">
      <c r="A1210" s="20" t="str">
        <f>Calc!A1210</f>
        <v>2024-06-26</v>
      </c>
      <c r="B1210" t="str">
        <f>Calc!B1210</f>
        <v>MIL</v>
      </c>
      <c r="C1210" t="str">
        <f>Calc!C1210</f>
        <v>TEX</v>
      </c>
      <c r="D1210" s="25"/>
      <c r="E1210" s="25"/>
      <c r="F1210">
        <f>Calc!M1210</f>
        <v>1516.6563185214643</v>
      </c>
      <c r="G1210">
        <f>Calc!N1210</f>
        <v>1534.4506247578865</v>
      </c>
      <c r="H1210" t="str">
        <f>IF(Calc!O1210=Games!I1210, Games!B1210, IF(Calc!P1210=Games!I1210, Games!C1210, ""))</f>
        <v>MIL</v>
      </c>
      <c r="I1210" s="21">
        <f>MAX(Calc!O1210:P1210)</f>
        <v>0.5081221672955053</v>
      </c>
      <c r="J1210" s="22">
        <f t="shared" si="72"/>
        <v>-103.30251406161044</v>
      </c>
      <c r="K1210" s="23">
        <f t="shared" si="73"/>
        <v>0.96803065160988444</v>
      </c>
      <c r="L1210" s="25"/>
      <c r="M1210" s="25"/>
      <c r="N1210" t="str">
        <f t="shared" si="74"/>
        <v/>
      </c>
      <c r="O1210" s="24" t="str">
        <f t="shared" si="75"/>
        <v/>
      </c>
    </row>
    <row r="1211" spans="1:15" x14ac:dyDescent="0.45">
      <c r="A1211" s="20" t="str">
        <f>Calc!A1211</f>
        <v>2024-06-26</v>
      </c>
      <c r="B1211" t="str">
        <f>Calc!B1211</f>
        <v>LAA</v>
      </c>
      <c r="C1211" t="str">
        <f>Calc!C1211</f>
        <v>OAK</v>
      </c>
      <c r="D1211" s="25"/>
      <c r="E1211" s="25"/>
      <c r="F1211">
        <f>Calc!M1211</f>
        <v>1469.5882041455925</v>
      </c>
      <c r="G1211">
        <f>Calc!N1211</f>
        <v>1422.9458950386379</v>
      </c>
      <c r="H1211" t="str">
        <f>IF(Calc!O1211=Games!I1211, Games!B1211, IF(Calc!P1211=Games!I1211, Games!C1211, ""))</f>
        <v>LAA</v>
      </c>
      <c r="I1211" s="21">
        <f>MAX(Calc!O1211:P1211)</f>
        <v>0.60096989756583552</v>
      </c>
      <c r="J1211" s="22">
        <f t="shared" si="72"/>
        <v>-150.60765939707241</v>
      </c>
      <c r="K1211" s="23">
        <f t="shared" si="73"/>
        <v>0.66397685483148705</v>
      </c>
      <c r="L1211" s="25"/>
      <c r="M1211" s="25"/>
      <c r="N1211" t="str">
        <f t="shared" si="74"/>
        <v/>
      </c>
      <c r="O1211" s="24" t="str">
        <f t="shared" si="75"/>
        <v/>
      </c>
    </row>
    <row r="1212" spans="1:15" x14ac:dyDescent="0.45">
      <c r="A1212" s="20" t="str">
        <f>Calc!A1212</f>
        <v>2024-06-26</v>
      </c>
      <c r="B1212" t="str">
        <f>Calc!B1212</f>
        <v>SDP</v>
      </c>
      <c r="C1212" t="str">
        <f>Calc!C1212</f>
        <v>WAS</v>
      </c>
      <c r="D1212" s="25"/>
      <c r="E1212" s="25"/>
      <c r="F1212">
        <f>Calc!M1212</f>
        <v>1502.9671207118124</v>
      </c>
      <c r="G1212">
        <f>Calc!N1212</f>
        <v>1420.7057667976087</v>
      </c>
      <c r="H1212" t="str">
        <f>IF(Calc!O1212=Games!I1212, Games!B1212, IF(Calc!P1212=Games!I1212, Games!C1212, ""))</f>
        <v>SDP</v>
      </c>
      <c r="I1212" s="21">
        <f>MAX(Calc!O1212:P1212)</f>
        <v>0.63083984691478523</v>
      </c>
      <c r="J1212" s="22">
        <f t="shared" si="72"/>
        <v>-170.88514067474824</v>
      </c>
      <c r="K1212" s="23">
        <f t="shared" si="73"/>
        <v>0.58518838797302775</v>
      </c>
      <c r="L1212" s="25"/>
      <c r="M1212" s="25"/>
      <c r="N1212" t="str">
        <f t="shared" si="74"/>
        <v/>
      </c>
      <c r="O1212" s="24" t="str">
        <f t="shared" si="75"/>
        <v/>
      </c>
    </row>
    <row r="1213" spans="1:15" x14ac:dyDescent="0.45">
      <c r="A1213" s="20" t="str">
        <f>Calc!A1213</f>
        <v>2024-06-26</v>
      </c>
      <c r="B1213" t="str">
        <f>Calc!B1213</f>
        <v>BAL</v>
      </c>
      <c r="C1213" t="str">
        <f>Calc!C1213</f>
        <v>CLE</v>
      </c>
      <c r="D1213" s="25"/>
      <c r="E1213" s="25"/>
      <c r="F1213">
        <f>Calc!M1213</f>
        <v>1527.1786991040578</v>
      </c>
      <c r="G1213">
        <f>Calc!N1213</f>
        <v>1521.3210808926906</v>
      </c>
      <c r="H1213" t="str">
        <f>IF(Calc!O1213=Games!I1213, Games!B1213, IF(Calc!P1213=Games!I1213, Games!C1213, ""))</f>
        <v>BAL</v>
      </c>
      <c r="I1213" s="21">
        <f>MAX(Calc!O1213:P1213)</f>
        <v>0.51929855683205883</v>
      </c>
      <c r="J1213" s="22">
        <f t="shared" si="72"/>
        <v>-108.02933176354811</v>
      </c>
      <c r="K1213" s="23">
        <f t="shared" si="73"/>
        <v>0.92567452160934849</v>
      </c>
      <c r="L1213" s="25"/>
      <c r="M1213" s="25"/>
      <c r="N1213" t="str">
        <f t="shared" si="74"/>
        <v/>
      </c>
      <c r="O1213" s="24" t="str">
        <f t="shared" si="75"/>
        <v/>
      </c>
    </row>
    <row r="1214" spans="1:15" x14ac:dyDescent="0.45">
      <c r="A1214" s="20" t="str">
        <f>Calc!A1214</f>
        <v>2024-06-26</v>
      </c>
      <c r="B1214" t="str">
        <f>Calc!B1214</f>
        <v>BOS</v>
      </c>
      <c r="C1214" t="str">
        <f>Calc!C1214</f>
        <v>TOR</v>
      </c>
      <c r="D1214" s="25"/>
      <c r="E1214" s="25"/>
      <c r="F1214">
        <f>Calc!M1214</f>
        <v>1500.26839934439</v>
      </c>
      <c r="G1214">
        <f>Calc!N1214</f>
        <v>1549.5770225833428</v>
      </c>
      <c r="H1214" t="str">
        <f>IF(Calc!O1214=Games!I1214, Games!B1214, IF(Calc!P1214=Games!I1214, Games!C1214, ""))</f>
        <v>TOR</v>
      </c>
      <c r="I1214" s="21">
        <f>MAX(Calc!O1214:P1214)</f>
        <v>0.54484716981155679</v>
      </c>
      <c r="J1214" s="22">
        <f t="shared" si="72"/>
        <v>-119.70642247483732</v>
      </c>
      <c r="K1214" s="23">
        <f t="shared" si="73"/>
        <v>0.83537706609702023</v>
      </c>
      <c r="L1214" s="25"/>
      <c r="M1214" s="25"/>
      <c r="N1214" t="str">
        <f t="shared" si="74"/>
        <v/>
      </c>
      <c r="O1214" s="24" t="str">
        <f t="shared" si="75"/>
        <v/>
      </c>
    </row>
    <row r="1215" spans="1:15" x14ac:dyDescent="0.45">
      <c r="A1215" s="20" t="str">
        <f>Calc!A1215</f>
        <v>2024-06-26</v>
      </c>
      <c r="B1215" t="str">
        <f>Calc!B1215</f>
        <v>NYM</v>
      </c>
      <c r="C1215" t="str">
        <f>Calc!C1215</f>
        <v>NYY</v>
      </c>
      <c r="D1215" s="25"/>
      <c r="E1215" s="25"/>
      <c r="F1215">
        <f>Calc!M1215</f>
        <v>1483.2891783762693</v>
      </c>
      <c r="G1215">
        <f>Calc!N1215</f>
        <v>1562.9327852564061</v>
      </c>
      <c r="H1215" t="str">
        <f>IF(Calc!O1215=Games!I1215, Games!B1215, IF(Calc!P1215=Games!I1215, Games!C1215, ""))</f>
        <v>NYY</v>
      </c>
      <c r="I1215" s="21">
        <f>MAX(Calc!O1215:P1215)</f>
        <v>0.56151371267508476</v>
      </c>
      <c r="J1215" s="22">
        <f t="shared" si="72"/>
        <v>-128.0573027951971</v>
      </c>
      <c r="K1215" s="23">
        <f t="shared" si="73"/>
        <v>0.78090040799883687</v>
      </c>
      <c r="L1215" s="25"/>
      <c r="M1215" s="25"/>
      <c r="N1215" t="str">
        <f t="shared" si="74"/>
        <v/>
      </c>
      <c r="O1215" s="24" t="str">
        <f t="shared" si="75"/>
        <v/>
      </c>
    </row>
    <row r="1216" spans="1:15" x14ac:dyDescent="0.45">
      <c r="A1216" s="20" t="str">
        <f>Calc!A1216</f>
        <v>2024-06-26</v>
      </c>
      <c r="B1216" t="str">
        <f>Calc!B1216</f>
        <v>STL</v>
      </c>
      <c r="C1216" t="str">
        <f>Calc!C1216</f>
        <v>ATL</v>
      </c>
      <c r="D1216" s="25"/>
      <c r="E1216" s="25"/>
      <c r="F1216">
        <f>Calc!M1216</f>
        <v>1510.540426333587</v>
      </c>
      <c r="G1216">
        <f>Calc!N1216</f>
        <v>1588.8399964445969</v>
      </c>
      <c r="H1216" t="str">
        <f>IF(Calc!O1216=Games!I1216, Games!B1216, IF(Calc!P1216=Games!I1216, Games!C1216, ""))</f>
        <v>ATL</v>
      </c>
      <c r="I1216" s="21">
        <f>MAX(Calc!O1216:P1216)</f>
        <v>0.57422707515532179</v>
      </c>
      <c r="J1216" s="22">
        <f t="shared" si="72"/>
        <v>-134.86697759487635</v>
      </c>
      <c r="K1216" s="23">
        <f t="shared" si="73"/>
        <v>0.74147135038784362</v>
      </c>
      <c r="L1216" s="25"/>
      <c r="M1216" s="25"/>
      <c r="N1216" t="str">
        <f t="shared" si="74"/>
        <v/>
      </c>
      <c r="O1216" s="24" t="str">
        <f t="shared" si="75"/>
        <v/>
      </c>
    </row>
    <row r="1217" spans="1:15" x14ac:dyDescent="0.45">
      <c r="A1217" s="20" t="str">
        <f>Calc!A1217</f>
        <v>2024-06-26</v>
      </c>
      <c r="B1217" t="str">
        <f>Calc!B1217</f>
        <v>CHW</v>
      </c>
      <c r="C1217" t="str">
        <f>Calc!C1217</f>
        <v>LAD</v>
      </c>
      <c r="D1217" s="25"/>
      <c r="E1217" s="25"/>
      <c r="F1217">
        <f>Calc!M1217</f>
        <v>1426.513159308995</v>
      </c>
      <c r="G1217">
        <f>Calc!N1217</f>
        <v>1587.2549754385982</v>
      </c>
      <c r="H1217" t="str">
        <f>IF(Calc!O1217=Games!I1217, Games!B1217, IF(Calc!P1217=Games!I1217, Games!C1217, ""))</f>
        <v>LAD</v>
      </c>
      <c r="I1217" s="21">
        <f>MAX(Calc!O1217:P1217)</f>
        <v>0.73724841476405834</v>
      </c>
      <c r="J1217" s="22">
        <f t="shared" si="72"/>
        <v>-280.58761818774002</v>
      </c>
      <c r="K1217" s="23">
        <f t="shared" si="73"/>
        <v>0.35639491380938415</v>
      </c>
      <c r="L1217" s="25"/>
      <c r="M1217" s="25"/>
      <c r="N1217" t="str">
        <f t="shared" si="74"/>
        <v/>
      </c>
      <c r="O1217" s="24" t="str">
        <f t="shared" si="75"/>
        <v/>
      </c>
    </row>
    <row r="1218" spans="1:15" x14ac:dyDescent="0.45">
      <c r="A1218" s="20" t="str">
        <f>Calc!A1218</f>
        <v>2024-06-26</v>
      </c>
      <c r="B1218" t="str">
        <f>Calc!B1218</f>
        <v>ARI</v>
      </c>
      <c r="C1218" t="str">
        <f>Calc!C1218</f>
        <v>MIN</v>
      </c>
      <c r="D1218" s="25"/>
      <c r="E1218" s="25"/>
      <c r="F1218">
        <f>Calc!M1218</f>
        <v>1516.9891876380354</v>
      </c>
      <c r="G1218">
        <f>Calc!N1218</f>
        <v>1539.5424706464416</v>
      </c>
      <c r="H1218" t="str">
        <f>IF(Calc!O1218=Games!I1218, Games!B1218, IF(Calc!P1218=Games!I1218, Games!C1218, ""))</f>
        <v>MIN</v>
      </c>
      <c r="I1218" s="21">
        <f>MAX(Calc!O1218:P1218)</f>
        <v>0.50709481581061577</v>
      </c>
      <c r="J1218" s="22">
        <f t="shared" si="72"/>
        <v>-102.87877508218286</v>
      </c>
      <c r="K1218" s="23">
        <f t="shared" si="73"/>
        <v>0.97201779395328913</v>
      </c>
      <c r="L1218" s="25"/>
      <c r="M1218" s="25"/>
      <c r="N1218" t="str">
        <f t="shared" si="74"/>
        <v/>
      </c>
      <c r="O1218" s="24" t="str">
        <f t="shared" si="75"/>
        <v/>
      </c>
    </row>
    <row r="1219" spans="1:15" x14ac:dyDescent="0.45">
      <c r="A1219" s="20" t="str">
        <f>Calc!A1219</f>
        <v>2024-06-26</v>
      </c>
      <c r="B1219" t="str">
        <f>Calc!B1219</f>
        <v>SFG</v>
      </c>
      <c r="C1219" t="str">
        <f>Calc!C1219</f>
        <v>CHC</v>
      </c>
      <c r="D1219" s="25"/>
      <c r="E1219" s="25"/>
      <c r="F1219">
        <f>Calc!M1219</f>
        <v>1506.8907435815931</v>
      </c>
      <c r="G1219">
        <f>Calc!N1219</f>
        <v>1510.9500841970262</v>
      </c>
      <c r="H1219" t="str">
        <f>IF(Calc!O1219=Games!I1219, Games!B1219, IF(Calc!P1219=Games!I1219, Games!C1219, ""))</f>
        <v>SFG</v>
      </c>
      <c r="I1219" s="21">
        <f>MAX(Calc!O1219:P1219)</f>
        <v>0.55040840506555155</v>
      </c>
      <c r="J1219" s="22">
        <f t="shared" ref="J1219:J1282" si="76">IF(I1219&lt;0.5, "",-1*((I1219*100)/(1-((I1219*100)/100))))</f>
        <v>-122.42408694179491</v>
      </c>
      <c r="K1219" s="23">
        <f t="shared" ref="K1219:K1282" si="77">IF(J1219&gt;0, "",1/(J1219/-100))</f>
        <v>0.81683272057028955</v>
      </c>
      <c r="L1219" s="25"/>
      <c r="M1219" s="25"/>
      <c r="N1219" t="str">
        <f t="shared" ref="N1219:N1282" si="78">IF(L1219&gt;M1219, B1219, IF(M1219&gt;L1219, C1219, ""))</f>
        <v/>
      </c>
      <c r="O1219" s="24" t="str">
        <f t="shared" ref="O1219:O1282" si="79">IF(ISBLANK(L1219), "", IF(H1219=N1219, "W", "L"))</f>
        <v/>
      </c>
    </row>
    <row r="1220" spans="1:15" x14ac:dyDescent="0.45">
      <c r="A1220" s="20" t="str">
        <f>Calc!A1220</f>
        <v>2024-06-27</v>
      </c>
      <c r="B1220" t="str">
        <f>Calc!B1220</f>
        <v>ARI</v>
      </c>
      <c r="C1220" t="str">
        <f>Calc!C1220</f>
        <v>MIN</v>
      </c>
      <c r="D1220" s="25"/>
      <c r="E1220" s="25"/>
      <c r="F1220">
        <f>Calc!M1220</f>
        <v>1516.9891876380354</v>
      </c>
      <c r="G1220">
        <f>Calc!N1220</f>
        <v>1539.5424706464416</v>
      </c>
      <c r="H1220" t="str">
        <f>IF(Calc!O1220=Games!I1220, Games!B1220, IF(Calc!P1220=Games!I1220, Games!C1220, ""))</f>
        <v>MIN</v>
      </c>
      <c r="I1220" s="21">
        <f>MAX(Calc!O1220:P1220)</f>
        <v>0.50709481581061577</v>
      </c>
      <c r="J1220" s="22">
        <f t="shared" si="76"/>
        <v>-102.87877508218286</v>
      </c>
      <c r="K1220" s="23">
        <f t="shared" si="77"/>
        <v>0.97201779395328913</v>
      </c>
      <c r="L1220" s="25"/>
      <c r="M1220" s="25"/>
      <c r="N1220" t="str">
        <f t="shared" si="78"/>
        <v/>
      </c>
      <c r="O1220" s="24" t="str">
        <f t="shared" si="79"/>
        <v/>
      </c>
    </row>
    <row r="1221" spans="1:15" x14ac:dyDescent="0.45">
      <c r="A1221" s="20" t="str">
        <f>Calc!A1221</f>
        <v>2024-06-27</v>
      </c>
      <c r="B1221" t="str">
        <f>Calc!B1221</f>
        <v>SFG</v>
      </c>
      <c r="C1221" t="str">
        <f>Calc!C1221</f>
        <v>CHC</v>
      </c>
      <c r="D1221" s="25"/>
      <c r="E1221" s="25"/>
      <c r="F1221">
        <f>Calc!M1221</f>
        <v>1506.8907435815931</v>
      </c>
      <c r="G1221">
        <f>Calc!N1221</f>
        <v>1510.9500841970262</v>
      </c>
      <c r="H1221" t="str">
        <f>IF(Calc!O1221=Games!I1221, Games!B1221, IF(Calc!P1221=Games!I1221, Games!C1221, ""))</f>
        <v>SFG</v>
      </c>
      <c r="I1221" s="21">
        <f>MAX(Calc!O1221:P1221)</f>
        <v>0.55040840506555155</v>
      </c>
      <c r="J1221" s="22">
        <f t="shared" si="76"/>
        <v>-122.42408694179491</v>
      </c>
      <c r="K1221" s="23">
        <f t="shared" si="77"/>
        <v>0.81683272057028955</v>
      </c>
      <c r="L1221" s="25"/>
      <c r="M1221" s="25"/>
      <c r="N1221" t="str">
        <f t="shared" si="78"/>
        <v/>
      </c>
      <c r="O1221" s="24" t="str">
        <f t="shared" si="79"/>
        <v/>
      </c>
    </row>
    <row r="1222" spans="1:15" x14ac:dyDescent="0.45">
      <c r="A1222" s="20" t="str">
        <f>Calc!A1222</f>
        <v>2024-06-27</v>
      </c>
      <c r="B1222" t="str">
        <f>Calc!B1222</f>
        <v>PHI</v>
      </c>
      <c r="C1222" t="str">
        <f>Calc!C1222</f>
        <v>MIA</v>
      </c>
      <c r="D1222" s="25"/>
      <c r="E1222" s="25"/>
      <c r="F1222">
        <f>Calc!M1222</f>
        <v>1516.0751994709906</v>
      </c>
      <c r="G1222">
        <f>Calc!N1222</f>
        <v>1484.370768699393</v>
      </c>
      <c r="H1222" t="str">
        <f>IF(Calc!O1222=Games!I1222, Games!B1222, IF(Calc!P1222=Games!I1222, Games!C1222, ""))</f>
        <v>PHI</v>
      </c>
      <c r="I1222" s="21">
        <f>MAX(Calc!O1222:P1222)</f>
        <v>0.58787300099090078</v>
      </c>
      <c r="J1222" s="22">
        <f t="shared" si="76"/>
        <v>-142.6436516909491</v>
      </c>
      <c r="K1222" s="23">
        <f t="shared" si="77"/>
        <v>0.70104767239596066</v>
      </c>
      <c r="L1222" s="25"/>
      <c r="M1222" s="25"/>
      <c r="N1222" t="str">
        <f t="shared" si="78"/>
        <v/>
      </c>
      <c r="O1222" s="24" t="str">
        <f t="shared" si="79"/>
        <v/>
      </c>
    </row>
    <row r="1223" spans="1:15" x14ac:dyDescent="0.45">
      <c r="A1223" s="20" t="str">
        <f>Calc!A1223</f>
        <v>2024-06-27</v>
      </c>
      <c r="B1223" t="str">
        <f>Calc!B1223</f>
        <v>BAL</v>
      </c>
      <c r="C1223" t="str">
        <f>Calc!C1223</f>
        <v>TEX</v>
      </c>
      <c r="D1223" s="25"/>
      <c r="E1223" s="25"/>
      <c r="F1223">
        <f>Calc!M1223</f>
        <v>1527.1786991040578</v>
      </c>
      <c r="G1223">
        <f>Calc!N1223</f>
        <v>1534.4506247578865</v>
      </c>
      <c r="H1223" t="str">
        <f>IF(Calc!O1223=Games!I1223, Games!B1223, IF(Calc!P1223=Games!I1223, Games!C1223, ""))</f>
        <v>BAL</v>
      </c>
      <c r="I1223" s="21">
        <f>MAX(Calc!O1223:P1223)</f>
        <v>0.50040595087344864</v>
      </c>
      <c r="J1223" s="22">
        <f t="shared" si="76"/>
        <v>-100.16251229339434</v>
      </c>
      <c r="K1223" s="23">
        <f t="shared" si="77"/>
        <v>0.99837751380558115</v>
      </c>
      <c r="L1223" s="25"/>
      <c r="M1223" s="25"/>
      <c r="N1223" t="str">
        <f t="shared" si="78"/>
        <v/>
      </c>
      <c r="O1223" s="24" t="str">
        <f t="shared" si="79"/>
        <v/>
      </c>
    </row>
    <row r="1224" spans="1:15" x14ac:dyDescent="0.45">
      <c r="A1224" s="20" t="str">
        <f>Calc!A1224</f>
        <v>2024-06-27</v>
      </c>
      <c r="B1224" t="str">
        <f>Calc!B1224</f>
        <v>TOR</v>
      </c>
      <c r="C1224" t="str">
        <f>Calc!C1224</f>
        <v>NYY</v>
      </c>
      <c r="D1224" s="25"/>
      <c r="E1224" s="25"/>
      <c r="F1224">
        <f>Calc!M1224</f>
        <v>1536.86484917293</v>
      </c>
      <c r="G1224">
        <f>Calc!N1224</f>
        <v>1562.9327852564061</v>
      </c>
      <c r="H1224" t="str">
        <f>IF(Calc!O1224=Games!I1224, Games!B1224, IF(Calc!P1224=Games!I1224, Games!C1224, ""))</f>
        <v>NYY</v>
      </c>
      <c r="I1224" s="21">
        <f>MAX(Calc!O1224:P1224)</f>
        <v>0.54020696909248567</v>
      </c>
      <c r="J1224" s="22">
        <f t="shared" si="76"/>
        <v>-117.48915985661085</v>
      </c>
      <c r="K1224" s="23">
        <f t="shared" si="77"/>
        <v>0.85114235323535015</v>
      </c>
      <c r="L1224" s="25"/>
      <c r="M1224" s="25"/>
      <c r="N1224" t="str">
        <f t="shared" si="78"/>
        <v/>
      </c>
      <c r="O1224" s="24" t="str">
        <f t="shared" si="79"/>
        <v/>
      </c>
    </row>
    <row r="1225" spans="1:15" x14ac:dyDescent="0.45">
      <c r="A1225" s="20" t="str">
        <f>Calc!A1225</f>
        <v>2024-06-27</v>
      </c>
      <c r="B1225" t="str">
        <f>Calc!B1225</f>
        <v>STL</v>
      </c>
      <c r="C1225" t="str">
        <f>Calc!C1225</f>
        <v>CIN</v>
      </c>
      <c r="D1225" s="25"/>
      <c r="E1225" s="25"/>
      <c r="F1225">
        <f>Calc!M1225</f>
        <v>1510.540426333587</v>
      </c>
      <c r="G1225">
        <f>Calc!N1225</f>
        <v>1513.6155661274754</v>
      </c>
      <c r="H1225" t="str">
        <f>IF(Calc!O1225=Games!I1225, Games!B1225, IF(Calc!P1225=Games!I1225, Games!C1225, ""))</f>
        <v>STL</v>
      </c>
      <c r="I1225" s="21">
        <f>MAX(Calc!O1225:P1225)</f>
        <v>0.53215999950829784</v>
      </c>
      <c r="J1225" s="22">
        <f t="shared" si="76"/>
        <v>-113.74828978902937</v>
      </c>
      <c r="K1225" s="23">
        <f t="shared" si="77"/>
        <v>0.87913409674529142</v>
      </c>
      <c r="L1225" s="25"/>
      <c r="M1225" s="25"/>
      <c r="N1225" t="str">
        <f t="shared" si="78"/>
        <v/>
      </c>
      <c r="O1225" s="24" t="str">
        <f t="shared" si="79"/>
        <v/>
      </c>
    </row>
    <row r="1226" spans="1:15" x14ac:dyDescent="0.45">
      <c r="A1226" s="20" t="str">
        <f>Calc!A1226</f>
        <v>2024-06-27</v>
      </c>
      <c r="B1226" t="str">
        <f>Calc!B1226</f>
        <v>KCR</v>
      </c>
      <c r="C1226" t="str">
        <f>Calc!C1226</f>
        <v>CLE</v>
      </c>
      <c r="D1226" s="25"/>
      <c r="E1226" s="25"/>
      <c r="F1226">
        <f>Calc!M1226</f>
        <v>1459.3647323881944</v>
      </c>
      <c r="G1226">
        <f>Calc!N1226</f>
        <v>1521.3210808926906</v>
      </c>
      <c r="H1226" t="str">
        <f>IF(Calc!O1226=Games!I1226, Games!B1226, IF(Calc!P1226=Games!I1226, Games!C1226, ""))</f>
        <v>KCR</v>
      </c>
      <c r="I1226" s="21">
        <f>MAX(Calc!O1226:P1226)</f>
        <v>0.50681221260902631</v>
      </c>
      <c r="J1226" s="22">
        <f t="shared" si="76"/>
        <v>-102.76252282931165</v>
      </c>
      <c r="K1226" s="23">
        <f t="shared" si="77"/>
        <v>0.97311740940906843</v>
      </c>
      <c r="L1226" s="25"/>
      <c r="M1226" s="25"/>
      <c r="N1226" t="str">
        <f t="shared" si="78"/>
        <v/>
      </c>
      <c r="O1226" s="24" t="str">
        <f t="shared" si="79"/>
        <v/>
      </c>
    </row>
    <row r="1227" spans="1:15" x14ac:dyDescent="0.45">
      <c r="A1227" s="20" t="str">
        <f>Calc!A1227</f>
        <v>2024-06-27</v>
      </c>
      <c r="B1227" t="str">
        <f>Calc!B1227</f>
        <v>LAA</v>
      </c>
      <c r="C1227" t="str">
        <f>Calc!C1227</f>
        <v>DET</v>
      </c>
      <c r="D1227" s="25"/>
      <c r="E1227" s="25"/>
      <c r="F1227">
        <f>Calc!M1227</f>
        <v>1469.5882041455925</v>
      </c>
      <c r="G1227">
        <f>Calc!N1227</f>
        <v>1495.7868779460348</v>
      </c>
      <c r="H1227" t="str">
        <f>IF(Calc!O1227=Games!I1227, Games!B1227, IF(Calc!P1227=Games!I1227, Games!C1227, ""))</f>
        <v>DET</v>
      </c>
      <c r="I1227" s="21">
        <f>MAX(Calc!O1227:P1227)</f>
        <v>0.50338504903167847</v>
      </c>
      <c r="J1227" s="22">
        <f t="shared" si="76"/>
        <v>-101.3632489416914</v>
      </c>
      <c r="K1227" s="23">
        <f t="shared" si="77"/>
        <v>0.98655085589772684</v>
      </c>
      <c r="L1227" s="25"/>
      <c r="M1227" s="25"/>
      <c r="N1227" t="str">
        <f t="shared" si="78"/>
        <v/>
      </c>
      <c r="O1227" s="24" t="str">
        <f t="shared" si="79"/>
        <v/>
      </c>
    </row>
    <row r="1228" spans="1:15" x14ac:dyDescent="0.45">
      <c r="A1228" s="20" t="str">
        <f>Calc!A1228</f>
        <v>2024-06-28</v>
      </c>
      <c r="B1228" t="str">
        <f>Calc!B1228</f>
        <v>PHI</v>
      </c>
      <c r="C1228" t="str">
        <f>Calc!C1228</f>
        <v>MIA</v>
      </c>
      <c r="D1228" s="25"/>
      <c r="E1228" s="25"/>
      <c r="F1228">
        <f>Calc!M1228</f>
        <v>1516.0751994709906</v>
      </c>
      <c r="G1228">
        <f>Calc!N1228</f>
        <v>1484.370768699393</v>
      </c>
      <c r="H1228" t="str">
        <f>IF(Calc!O1228=Games!I1228, Games!B1228, IF(Calc!P1228=Games!I1228, Games!C1228, ""))</f>
        <v>PHI</v>
      </c>
      <c r="I1228" s="21">
        <f>MAX(Calc!O1228:P1228)</f>
        <v>0.58787300099090078</v>
      </c>
      <c r="J1228" s="22">
        <f t="shared" si="76"/>
        <v>-142.6436516909491</v>
      </c>
      <c r="K1228" s="23">
        <f t="shared" si="77"/>
        <v>0.70104767239596066</v>
      </c>
      <c r="L1228" s="25"/>
      <c r="M1228" s="25"/>
      <c r="N1228" t="str">
        <f t="shared" si="78"/>
        <v/>
      </c>
      <c r="O1228" s="24" t="str">
        <f t="shared" si="79"/>
        <v/>
      </c>
    </row>
    <row r="1229" spans="1:15" x14ac:dyDescent="0.45">
      <c r="A1229" s="20" t="str">
        <f>Calc!A1229</f>
        <v>2024-06-28</v>
      </c>
      <c r="B1229" t="str">
        <f>Calc!B1229</f>
        <v>TBR</v>
      </c>
      <c r="C1229" t="str">
        <f>Calc!C1229</f>
        <v>WAS</v>
      </c>
      <c r="D1229" s="25"/>
      <c r="E1229" s="25"/>
      <c r="F1229">
        <f>Calc!M1229</f>
        <v>1528.0229512954211</v>
      </c>
      <c r="G1229">
        <f>Calc!N1229</f>
        <v>1420.7057667976087</v>
      </c>
      <c r="H1229" t="str">
        <f>IF(Calc!O1229=Games!I1229, Games!B1229, IF(Calc!P1229=Games!I1229, Games!C1229, ""))</f>
        <v>TBR</v>
      </c>
      <c r="I1229" s="21">
        <f>MAX(Calc!O1229:P1229)</f>
        <v>0.7118727644629167</v>
      </c>
      <c r="J1229" s="22">
        <f t="shared" si="76"/>
        <v>-247.06889063644098</v>
      </c>
      <c r="K1229" s="23">
        <f t="shared" si="77"/>
        <v>0.40474541227106103</v>
      </c>
      <c r="L1229" s="25"/>
      <c r="M1229" s="25"/>
      <c r="N1229" t="str">
        <f t="shared" si="78"/>
        <v/>
      </c>
      <c r="O1229" s="24" t="str">
        <f t="shared" si="79"/>
        <v/>
      </c>
    </row>
    <row r="1230" spans="1:15" x14ac:dyDescent="0.45">
      <c r="A1230" s="20" t="str">
        <f>Calc!A1230</f>
        <v>2024-06-28</v>
      </c>
      <c r="B1230" t="str">
        <f>Calc!B1230</f>
        <v>BAL</v>
      </c>
      <c r="C1230" t="str">
        <f>Calc!C1230</f>
        <v>TEX</v>
      </c>
      <c r="D1230" s="25"/>
      <c r="E1230" s="25"/>
      <c r="F1230">
        <f>Calc!M1230</f>
        <v>1527.1786991040578</v>
      </c>
      <c r="G1230">
        <f>Calc!N1230</f>
        <v>1534.4506247578865</v>
      </c>
      <c r="H1230" t="str">
        <f>IF(Calc!O1230=Games!I1230, Games!B1230, IF(Calc!P1230=Games!I1230, Games!C1230, ""))</f>
        <v>BAL</v>
      </c>
      <c r="I1230" s="21">
        <f>MAX(Calc!O1230:P1230)</f>
        <v>0.50040595087344864</v>
      </c>
      <c r="J1230" s="22">
        <f t="shared" si="76"/>
        <v>-100.16251229339434</v>
      </c>
      <c r="K1230" s="23">
        <f t="shared" si="77"/>
        <v>0.99837751380558115</v>
      </c>
      <c r="L1230" s="25"/>
      <c r="M1230" s="25"/>
      <c r="N1230" t="str">
        <f t="shared" si="78"/>
        <v/>
      </c>
      <c r="O1230" s="24" t="str">
        <f t="shared" si="79"/>
        <v/>
      </c>
    </row>
    <row r="1231" spans="1:15" x14ac:dyDescent="0.45">
      <c r="A1231" s="20" t="str">
        <f>Calc!A1231</f>
        <v>2024-06-28</v>
      </c>
      <c r="B1231" t="str">
        <f>Calc!B1231</f>
        <v>TOR</v>
      </c>
      <c r="C1231" t="str">
        <f>Calc!C1231</f>
        <v>NYY</v>
      </c>
      <c r="D1231" s="25"/>
      <c r="E1231" s="25"/>
      <c r="F1231">
        <f>Calc!M1231</f>
        <v>1536.86484917293</v>
      </c>
      <c r="G1231">
        <f>Calc!N1231</f>
        <v>1562.9327852564061</v>
      </c>
      <c r="H1231" t="str">
        <f>IF(Calc!O1231=Games!I1231, Games!B1231, IF(Calc!P1231=Games!I1231, Games!C1231, ""))</f>
        <v>NYY</v>
      </c>
      <c r="I1231" s="21">
        <f>MAX(Calc!O1231:P1231)</f>
        <v>0.54020696909248567</v>
      </c>
      <c r="J1231" s="22">
        <f t="shared" si="76"/>
        <v>-117.48915985661085</v>
      </c>
      <c r="K1231" s="23">
        <f t="shared" si="77"/>
        <v>0.85114235323535015</v>
      </c>
      <c r="L1231" s="25"/>
      <c r="M1231" s="25"/>
      <c r="N1231" t="str">
        <f t="shared" si="78"/>
        <v/>
      </c>
      <c r="O1231" s="24" t="str">
        <f t="shared" si="79"/>
        <v/>
      </c>
    </row>
    <row r="1232" spans="1:15" x14ac:dyDescent="0.45">
      <c r="A1232" s="20" t="str">
        <f>Calc!A1232</f>
        <v>2024-06-28</v>
      </c>
      <c r="B1232" t="str">
        <f>Calc!B1232</f>
        <v>NYM</v>
      </c>
      <c r="C1232" t="str">
        <f>Calc!C1232</f>
        <v>HOU</v>
      </c>
      <c r="D1232" s="25"/>
      <c r="E1232" s="25"/>
      <c r="F1232">
        <f>Calc!M1232</f>
        <v>1483.2891783762693</v>
      </c>
      <c r="G1232">
        <f>Calc!N1232</f>
        <v>1554.1885466658973</v>
      </c>
      <c r="H1232" t="str">
        <f>IF(Calc!O1232=Games!I1232, Games!B1232, IF(Calc!P1232=Games!I1232, Games!C1232, ""))</f>
        <v>HOU</v>
      </c>
      <c r="I1232" s="21">
        <f>MAX(Calc!O1232:P1232)</f>
        <v>0.54950293681604001</v>
      </c>
      <c r="J1232" s="22">
        <f t="shared" si="76"/>
        <v>-121.97702975738403</v>
      </c>
      <c r="K1232" s="23">
        <f t="shared" si="77"/>
        <v>0.81982648863399121</v>
      </c>
      <c r="L1232" s="25"/>
      <c r="M1232" s="25"/>
      <c r="N1232" t="str">
        <f t="shared" si="78"/>
        <v/>
      </c>
      <c r="O1232" s="24" t="str">
        <f t="shared" si="79"/>
        <v/>
      </c>
    </row>
    <row r="1233" spans="1:15" x14ac:dyDescent="0.45">
      <c r="A1233" s="20" t="str">
        <f>Calc!A1233</f>
        <v>2024-06-28</v>
      </c>
      <c r="B1233" t="str">
        <f>Calc!B1233</f>
        <v>BOS</v>
      </c>
      <c r="C1233" t="str">
        <f>Calc!C1233</f>
        <v>SDP</v>
      </c>
      <c r="D1233" s="25"/>
      <c r="E1233" s="25"/>
      <c r="F1233">
        <f>Calc!M1233</f>
        <v>1500.26839934439</v>
      </c>
      <c r="G1233">
        <f>Calc!N1233</f>
        <v>1514.2912987524817</v>
      </c>
      <c r="H1233" t="str">
        <f>IF(Calc!O1233=Games!I1233, Games!B1233, IF(Calc!P1233=Games!I1233, Games!C1233, ""))</f>
        <v>BOS</v>
      </c>
      <c r="I1233" s="21">
        <f>MAX(Calc!O1233:P1233)</f>
        <v>0.50547140224647735</v>
      </c>
      <c r="J1233" s="22">
        <f t="shared" si="76"/>
        <v>-102.2127748612849</v>
      </c>
      <c r="K1233" s="23">
        <f t="shared" si="77"/>
        <v>0.97835128863013543</v>
      </c>
      <c r="L1233" s="25"/>
      <c r="M1233" s="25"/>
      <c r="N1233" t="str">
        <f t="shared" si="78"/>
        <v/>
      </c>
      <c r="O1233" s="24" t="str">
        <f t="shared" si="79"/>
        <v/>
      </c>
    </row>
    <row r="1234" spans="1:15" x14ac:dyDescent="0.45">
      <c r="A1234" s="20" t="str">
        <f>Calc!A1234</f>
        <v>2024-06-28</v>
      </c>
      <c r="B1234" t="str">
        <f>Calc!B1234</f>
        <v>CHW</v>
      </c>
      <c r="C1234" t="str">
        <f>Calc!C1234</f>
        <v>COL</v>
      </c>
      <c r="D1234" s="25"/>
      <c r="E1234" s="25"/>
      <c r="F1234">
        <f>Calc!M1234</f>
        <v>1426.513159308995</v>
      </c>
      <c r="G1234">
        <f>Calc!N1234</f>
        <v>1405.4006829938121</v>
      </c>
      <c r="H1234" t="str">
        <f>IF(Calc!O1234=Games!I1234, Games!B1234, IF(Calc!P1234=Games!I1234, Games!C1234, ""))</f>
        <v>CHW</v>
      </c>
      <c r="I1234" s="21">
        <f>MAX(Calc!O1234:P1234)</f>
        <v>0.50921919279652783</v>
      </c>
      <c r="J1234" s="22">
        <f t="shared" si="76"/>
        <v>-103.75694919655065</v>
      </c>
      <c r="K1234" s="23">
        <f t="shared" si="77"/>
        <v>0.9637908667742946</v>
      </c>
      <c r="L1234" s="25"/>
      <c r="M1234" s="25"/>
      <c r="N1234" t="str">
        <f t="shared" si="78"/>
        <v/>
      </c>
      <c r="O1234" s="24" t="str">
        <f t="shared" si="79"/>
        <v/>
      </c>
    </row>
    <row r="1235" spans="1:15" x14ac:dyDescent="0.45">
      <c r="A1235" s="20" t="str">
        <f>Calc!A1235</f>
        <v>2024-06-28</v>
      </c>
      <c r="B1235" t="str">
        <f>Calc!B1235</f>
        <v>ATL</v>
      </c>
      <c r="C1235" t="str">
        <f>Calc!C1235</f>
        <v>PIT</v>
      </c>
      <c r="D1235" s="25"/>
      <c r="E1235" s="25"/>
      <c r="F1235">
        <f>Calc!M1235</f>
        <v>1593.2508682491175</v>
      </c>
      <c r="G1235">
        <f>Calc!N1235</f>
        <v>1490.342604018655</v>
      </c>
      <c r="H1235" t="str">
        <f>IF(Calc!O1235=Games!I1235, Games!B1235, IF(Calc!P1235=Games!I1235, Games!C1235, ""))</f>
        <v>ATL</v>
      </c>
      <c r="I1235" s="21">
        <f>MAX(Calc!O1235:P1235)</f>
        <v>0.66586400102600618</v>
      </c>
      <c r="J1235" s="22">
        <f t="shared" si="76"/>
        <v>-199.2793362794265</v>
      </c>
      <c r="K1235" s="23">
        <f t="shared" si="77"/>
        <v>0.50180817473107941</v>
      </c>
      <c r="L1235" s="25"/>
      <c r="M1235" s="25"/>
      <c r="N1235" t="str">
        <f t="shared" si="78"/>
        <v/>
      </c>
      <c r="O1235" s="24" t="str">
        <f t="shared" si="79"/>
        <v/>
      </c>
    </row>
    <row r="1236" spans="1:15" x14ac:dyDescent="0.45">
      <c r="A1236" s="20" t="str">
        <f>Calc!A1236</f>
        <v>2024-06-28</v>
      </c>
      <c r="B1236" t="str">
        <f>Calc!B1236</f>
        <v>KCR</v>
      </c>
      <c r="C1236" t="str">
        <f>Calc!C1236</f>
        <v>CLE</v>
      </c>
      <c r="D1236" s="25"/>
      <c r="E1236" s="25"/>
      <c r="F1236">
        <f>Calc!M1236</f>
        <v>1459.3647323881944</v>
      </c>
      <c r="G1236">
        <f>Calc!N1236</f>
        <v>1521.3210808926906</v>
      </c>
      <c r="H1236" t="str">
        <f>IF(Calc!O1236=Games!I1236, Games!B1236, IF(Calc!P1236=Games!I1236, Games!C1236, ""))</f>
        <v>KCR</v>
      </c>
      <c r="I1236" s="21">
        <f>MAX(Calc!O1236:P1236)</f>
        <v>0.50681221260902631</v>
      </c>
      <c r="J1236" s="22">
        <f t="shared" si="76"/>
        <v>-102.76252282931165</v>
      </c>
      <c r="K1236" s="23">
        <f t="shared" si="77"/>
        <v>0.97311740940906843</v>
      </c>
      <c r="L1236" s="25"/>
      <c r="M1236" s="25"/>
      <c r="N1236" t="str">
        <f t="shared" si="78"/>
        <v/>
      </c>
      <c r="O1236" s="24" t="str">
        <f t="shared" si="79"/>
        <v/>
      </c>
    </row>
    <row r="1237" spans="1:15" x14ac:dyDescent="0.45">
      <c r="A1237" s="20" t="str">
        <f>Calc!A1237</f>
        <v>2024-06-28</v>
      </c>
      <c r="B1237" t="str">
        <f>Calc!B1237</f>
        <v>MIL</v>
      </c>
      <c r="C1237" t="str">
        <f>Calc!C1237</f>
        <v>CHC</v>
      </c>
      <c r="D1237" s="25"/>
      <c r="E1237" s="25"/>
      <c r="F1237">
        <f>Calc!M1237</f>
        <v>1516.6563185214643</v>
      </c>
      <c r="G1237">
        <f>Calc!N1237</f>
        <v>1510.9500841970262</v>
      </c>
      <c r="H1237" t="str">
        <f>IF(Calc!O1237=Games!I1237, Games!B1237, IF(Calc!P1237=Games!I1237, Games!C1237, ""))</f>
        <v>MIL</v>
      </c>
      <c r="I1237" s="21">
        <f>MAX(Calc!O1237:P1237)</f>
        <v>0.54191905818501329</v>
      </c>
      <c r="J1237" s="22">
        <f t="shared" si="76"/>
        <v>-118.30203108600134</v>
      </c>
      <c r="K1237" s="23">
        <f t="shared" si="77"/>
        <v>0.84529402481098226</v>
      </c>
      <c r="L1237" s="25"/>
      <c r="M1237" s="25"/>
      <c r="N1237" t="str">
        <f t="shared" si="78"/>
        <v/>
      </c>
      <c r="O1237" s="24" t="str">
        <f t="shared" si="79"/>
        <v/>
      </c>
    </row>
    <row r="1238" spans="1:15" x14ac:dyDescent="0.45">
      <c r="A1238" s="20" t="str">
        <f>Calc!A1238</f>
        <v>2024-06-28</v>
      </c>
      <c r="B1238" t="str">
        <f>Calc!B1238</f>
        <v>STL</v>
      </c>
      <c r="C1238" t="str">
        <f>Calc!C1238</f>
        <v>CIN</v>
      </c>
      <c r="D1238" s="25"/>
      <c r="E1238" s="25"/>
      <c r="F1238">
        <f>Calc!M1238</f>
        <v>1510.540426333587</v>
      </c>
      <c r="G1238">
        <f>Calc!N1238</f>
        <v>1513.6155661274754</v>
      </c>
      <c r="H1238" t="str">
        <f>IF(Calc!O1238=Games!I1238, Games!B1238, IF(Calc!P1238=Games!I1238, Games!C1238, ""))</f>
        <v>STL</v>
      </c>
      <c r="I1238" s="21">
        <f>MAX(Calc!O1238:P1238)</f>
        <v>0.53215999950829784</v>
      </c>
      <c r="J1238" s="22">
        <f t="shared" si="76"/>
        <v>-113.74828978902937</v>
      </c>
      <c r="K1238" s="23">
        <f t="shared" si="77"/>
        <v>0.87913409674529142</v>
      </c>
      <c r="L1238" s="25"/>
      <c r="M1238" s="25"/>
      <c r="N1238" t="str">
        <f t="shared" si="78"/>
        <v/>
      </c>
      <c r="O1238" s="24" t="str">
        <f t="shared" si="79"/>
        <v/>
      </c>
    </row>
    <row r="1239" spans="1:15" x14ac:dyDescent="0.45">
      <c r="A1239" s="20" t="str">
        <f>Calc!A1239</f>
        <v>2024-06-28</v>
      </c>
      <c r="B1239" t="str">
        <f>Calc!B1239</f>
        <v>LAA</v>
      </c>
      <c r="C1239" t="str">
        <f>Calc!C1239</f>
        <v>DET</v>
      </c>
      <c r="D1239" s="25"/>
      <c r="E1239" s="25"/>
      <c r="F1239">
        <f>Calc!M1239</f>
        <v>1469.5882041455925</v>
      </c>
      <c r="G1239">
        <f>Calc!N1239</f>
        <v>1495.7868779460348</v>
      </c>
      <c r="H1239" t="str">
        <f>IF(Calc!O1239=Games!I1239, Games!B1239, IF(Calc!P1239=Games!I1239, Games!C1239, ""))</f>
        <v>DET</v>
      </c>
      <c r="I1239" s="21">
        <f>MAX(Calc!O1239:P1239)</f>
        <v>0.50338504903167847</v>
      </c>
      <c r="J1239" s="22">
        <f t="shared" si="76"/>
        <v>-101.3632489416914</v>
      </c>
      <c r="K1239" s="23">
        <f t="shared" si="77"/>
        <v>0.98655085589772684</v>
      </c>
      <c r="L1239" s="25"/>
      <c r="M1239" s="25"/>
      <c r="N1239" t="str">
        <f t="shared" si="78"/>
        <v/>
      </c>
      <c r="O1239" s="24" t="str">
        <f t="shared" si="79"/>
        <v/>
      </c>
    </row>
    <row r="1240" spans="1:15" x14ac:dyDescent="0.45">
      <c r="A1240" s="20" t="str">
        <f>Calc!A1240</f>
        <v>2024-06-28</v>
      </c>
      <c r="B1240" t="str">
        <f>Calc!B1240</f>
        <v>ARI</v>
      </c>
      <c r="C1240" t="str">
        <f>Calc!C1240</f>
        <v>OAK</v>
      </c>
      <c r="D1240" s="25"/>
      <c r="E1240" s="25"/>
      <c r="F1240">
        <f>Calc!M1240</f>
        <v>1516.9891876380354</v>
      </c>
      <c r="G1240">
        <f>Calc!N1240</f>
        <v>1422.9458950386379</v>
      </c>
      <c r="H1240" t="str">
        <f>IF(Calc!O1240=Games!I1240, Games!B1240, IF(Calc!P1240=Games!I1240, Games!C1240, ""))</f>
        <v>ARI</v>
      </c>
      <c r="I1240" s="21">
        <f>MAX(Calc!O1240:P1240)</f>
        <v>0.65744442206581377</v>
      </c>
      <c r="J1240" s="22">
        <f t="shared" si="76"/>
        <v>-191.92343211300033</v>
      </c>
      <c r="K1240" s="23">
        <f t="shared" si="77"/>
        <v>0.52104111988327817</v>
      </c>
      <c r="L1240" s="25"/>
      <c r="M1240" s="25"/>
      <c r="N1240" t="str">
        <f t="shared" si="78"/>
        <v/>
      </c>
      <c r="O1240" s="24" t="str">
        <f t="shared" si="79"/>
        <v/>
      </c>
    </row>
    <row r="1241" spans="1:15" x14ac:dyDescent="0.45">
      <c r="A1241" s="20" t="str">
        <f>Calc!A1241</f>
        <v>2024-06-28</v>
      </c>
      <c r="B1241" t="str">
        <f>Calc!B1241</f>
        <v>SEA</v>
      </c>
      <c r="C1241" t="str">
        <f>Calc!C1241</f>
        <v>MIN</v>
      </c>
      <c r="D1241" s="25"/>
      <c r="E1241" s="25"/>
      <c r="F1241">
        <f>Calc!M1241</f>
        <v>1518.2292368487947</v>
      </c>
      <c r="G1241">
        <f>Calc!N1241</f>
        <v>1539.5424706464416</v>
      </c>
      <c r="H1241" t="str">
        <f>IF(Calc!O1241=Games!I1241, Games!B1241, IF(Calc!P1241=Games!I1241, Games!C1241, ""))</f>
        <v>MIN</v>
      </c>
      <c r="I1241" s="21">
        <f>MAX(Calc!O1241:P1241)</f>
        <v>0.51939783720477239</v>
      </c>
      <c r="J1241" s="22">
        <f t="shared" si="76"/>
        <v>-108.07230541450447</v>
      </c>
      <c r="K1241" s="23">
        <f t="shared" si="77"/>
        <v>0.92530643828181824</v>
      </c>
      <c r="L1241" s="25"/>
      <c r="M1241" s="25"/>
      <c r="N1241" t="str">
        <f t="shared" si="78"/>
        <v/>
      </c>
      <c r="O1241" s="24" t="str">
        <f t="shared" si="79"/>
        <v/>
      </c>
    </row>
    <row r="1242" spans="1:15" x14ac:dyDescent="0.45">
      <c r="A1242" s="20" t="str">
        <f>Calc!A1242</f>
        <v>2024-06-28</v>
      </c>
      <c r="B1242" t="str">
        <f>Calc!B1242</f>
        <v>SFG</v>
      </c>
      <c r="C1242" t="str">
        <f>Calc!C1242</f>
        <v>LAD</v>
      </c>
      <c r="D1242" s="25"/>
      <c r="E1242" s="25"/>
      <c r="F1242">
        <f>Calc!M1242</f>
        <v>1506.8907435815931</v>
      </c>
      <c r="G1242">
        <f>Calc!N1242</f>
        <v>1587.2549754385982</v>
      </c>
      <c r="H1242" t="str">
        <f>IF(Calc!O1242=Games!I1242, Games!B1242, IF(Calc!P1242=Games!I1242, Games!C1242, ""))</f>
        <v>LAD</v>
      </c>
      <c r="I1242" s="21">
        <f>MAX(Calc!O1242:P1242)</f>
        <v>0.55738403633342781</v>
      </c>
      <c r="J1242" s="22">
        <f t="shared" si="76"/>
        <v>-125.9294924015239</v>
      </c>
      <c r="K1242" s="23">
        <f t="shared" si="77"/>
        <v>0.79409515668618602</v>
      </c>
      <c r="L1242" s="25"/>
      <c r="M1242" s="25"/>
      <c r="N1242" t="str">
        <f t="shared" si="78"/>
        <v/>
      </c>
      <c r="O1242" s="24" t="str">
        <f t="shared" si="79"/>
        <v/>
      </c>
    </row>
    <row r="1243" spans="1:15" x14ac:dyDescent="0.45">
      <c r="A1243" s="20" t="str">
        <f>Calc!A1243</f>
        <v>2024-06-29</v>
      </c>
      <c r="B1243" t="str">
        <f>Calc!B1243</f>
        <v>CHW</v>
      </c>
      <c r="C1243" t="str">
        <f>Calc!C1243</f>
        <v>COL</v>
      </c>
      <c r="D1243" s="25"/>
      <c r="E1243" s="25"/>
      <c r="F1243">
        <f>Calc!M1243</f>
        <v>1426.513159308995</v>
      </c>
      <c r="G1243">
        <f>Calc!N1243</f>
        <v>1405.4006829938121</v>
      </c>
      <c r="H1243" t="str">
        <f>IF(Calc!O1243=Games!I1243, Games!B1243, IF(Calc!P1243=Games!I1243, Games!C1243, ""))</f>
        <v>CHW</v>
      </c>
      <c r="I1243" s="21">
        <f>MAX(Calc!O1243:P1243)</f>
        <v>0.50921919279652783</v>
      </c>
      <c r="J1243" s="22">
        <f t="shared" si="76"/>
        <v>-103.75694919655065</v>
      </c>
      <c r="K1243" s="23">
        <f t="shared" si="77"/>
        <v>0.9637908667742946</v>
      </c>
      <c r="L1243" s="25"/>
      <c r="M1243" s="25"/>
      <c r="N1243" t="str">
        <f t="shared" si="78"/>
        <v/>
      </c>
      <c r="O1243" s="24" t="str">
        <f t="shared" si="79"/>
        <v/>
      </c>
    </row>
    <row r="1244" spans="1:15" x14ac:dyDescent="0.45">
      <c r="A1244" s="20" t="str">
        <f>Calc!A1244</f>
        <v>2024-06-29</v>
      </c>
      <c r="B1244" t="str">
        <f>Calc!B1244</f>
        <v>STL</v>
      </c>
      <c r="C1244" t="str">
        <f>Calc!C1244</f>
        <v>CIN</v>
      </c>
      <c r="D1244" s="25"/>
      <c r="E1244" s="25"/>
      <c r="F1244">
        <f>Calc!M1244</f>
        <v>1510.540426333587</v>
      </c>
      <c r="G1244">
        <f>Calc!N1244</f>
        <v>1513.6155661274754</v>
      </c>
      <c r="H1244" t="str">
        <f>IF(Calc!O1244=Games!I1244, Games!B1244, IF(Calc!P1244=Games!I1244, Games!C1244, ""))</f>
        <v>STL</v>
      </c>
      <c r="I1244" s="21">
        <f>MAX(Calc!O1244:P1244)</f>
        <v>0.53215999950829784</v>
      </c>
      <c r="J1244" s="22">
        <f t="shared" si="76"/>
        <v>-113.74828978902937</v>
      </c>
      <c r="K1244" s="23">
        <f t="shared" si="77"/>
        <v>0.87913409674529142</v>
      </c>
      <c r="L1244" s="25"/>
      <c r="M1244" s="25"/>
      <c r="N1244" t="str">
        <f t="shared" si="78"/>
        <v/>
      </c>
      <c r="O1244" s="24" t="str">
        <f t="shared" si="79"/>
        <v/>
      </c>
    </row>
    <row r="1245" spans="1:15" x14ac:dyDescent="0.45">
      <c r="A1245" s="20" t="str">
        <f>Calc!A1245</f>
        <v>2024-06-29</v>
      </c>
      <c r="B1245" t="str">
        <f>Calc!B1245</f>
        <v>TOR</v>
      </c>
      <c r="C1245" t="str">
        <f>Calc!C1245</f>
        <v>NYY</v>
      </c>
      <c r="D1245" s="25"/>
      <c r="E1245" s="25"/>
      <c r="F1245">
        <f>Calc!M1245</f>
        <v>1536.86484917293</v>
      </c>
      <c r="G1245">
        <f>Calc!N1245</f>
        <v>1562.9327852564061</v>
      </c>
      <c r="H1245" t="str">
        <f>IF(Calc!O1245=Games!I1245, Games!B1245, IF(Calc!P1245=Games!I1245, Games!C1245, ""))</f>
        <v>NYY</v>
      </c>
      <c r="I1245" s="21">
        <f>MAX(Calc!O1245:P1245)</f>
        <v>0.54020696909248567</v>
      </c>
      <c r="J1245" s="22">
        <f t="shared" si="76"/>
        <v>-117.48915985661085</v>
      </c>
      <c r="K1245" s="23">
        <f t="shared" si="77"/>
        <v>0.85114235323535015</v>
      </c>
      <c r="L1245" s="25"/>
      <c r="M1245" s="25"/>
      <c r="N1245" t="str">
        <f t="shared" si="78"/>
        <v/>
      </c>
      <c r="O1245" s="24" t="str">
        <f t="shared" si="79"/>
        <v/>
      </c>
    </row>
    <row r="1246" spans="1:15" x14ac:dyDescent="0.45">
      <c r="A1246" s="20" t="str">
        <f>Calc!A1246</f>
        <v>2024-06-29</v>
      </c>
      <c r="B1246" t="str">
        <f>Calc!B1246</f>
        <v>PHI</v>
      </c>
      <c r="C1246" t="str">
        <f>Calc!C1246</f>
        <v>MIA</v>
      </c>
      <c r="D1246" s="25"/>
      <c r="E1246" s="25"/>
      <c r="F1246">
        <f>Calc!M1246</f>
        <v>1516.0751994709906</v>
      </c>
      <c r="G1246">
        <f>Calc!N1246</f>
        <v>1484.370768699393</v>
      </c>
      <c r="H1246" t="str">
        <f>IF(Calc!O1246=Games!I1246, Games!B1246, IF(Calc!P1246=Games!I1246, Games!C1246, ""))</f>
        <v>PHI</v>
      </c>
      <c r="I1246" s="21">
        <f>MAX(Calc!O1246:P1246)</f>
        <v>0.58787300099090078</v>
      </c>
      <c r="J1246" s="22">
        <f t="shared" si="76"/>
        <v>-142.6436516909491</v>
      </c>
      <c r="K1246" s="23">
        <f t="shared" si="77"/>
        <v>0.70104767239596066</v>
      </c>
      <c r="L1246" s="25"/>
      <c r="M1246" s="25"/>
      <c r="N1246" t="str">
        <f t="shared" si="78"/>
        <v/>
      </c>
      <c r="O1246" s="24" t="str">
        <f t="shared" si="79"/>
        <v/>
      </c>
    </row>
    <row r="1247" spans="1:15" x14ac:dyDescent="0.45">
      <c r="A1247" s="20" t="str">
        <f>Calc!A1247</f>
        <v>2024-06-29</v>
      </c>
      <c r="B1247" t="str">
        <f>Calc!B1247</f>
        <v>KCR</v>
      </c>
      <c r="C1247" t="str">
        <f>Calc!C1247</f>
        <v>CLE</v>
      </c>
      <c r="D1247" s="25"/>
      <c r="E1247" s="25"/>
      <c r="F1247">
        <f>Calc!M1247</f>
        <v>1459.3647323881944</v>
      </c>
      <c r="G1247">
        <f>Calc!N1247</f>
        <v>1521.3210808926906</v>
      </c>
      <c r="H1247" t="str">
        <f>IF(Calc!O1247=Games!I1247, Games!B1247, IF(Calc!P1247=Games!I1247, Games!C1247, ""))</f>
        <v>KCR</v>
      </c>
      <c r="I1247" s="21">
        <f>MAX(Calc!O1247:P1247)</f>
        <v>0.50681221260902631</v>
      </c>
      <c r="J1247" s="22">
        <f t="shared" si="76"/>
        <v>-102.76252282931165</v>
      </c>
      <c r="K1247" s="23">
        <f t="shared" si="77"/>
        <v>0.97311740940906843</v>
      </c>
      <c r="L1247" s="25"/>
      <c r="M1247" s="25"/>
      <c r="N1247" t="str">
        <f t="shared" si="78"/>
        <v/>
      </c>
      <c r="O1247" s="24" t="str">
        <f t="shared" si="79"/>
        <v/>
      </c>
    </row>
    <row r="1248" spans="1:15" x14ac:dyDescent="0.45">
      <c r="A1248" s="20" t="str">
        <f>Calc!A1248</f>
        <v>2024-06-29</v>
      </c>
      <c r="B1248" t="str">
        <f>Calc!B1248</f>
        <v>NYM</v>
      </c>
      <c r="C1248" t="str">
        <f>Calc!C1248</f>
        <v>HOU</v>
      </c>
      <c r="D1248" s="25"/>
      <c r="E1248" s="25"/>
      <c r="F1248">
        <f>Calc!M1248</f>
        <v>1483.2891783762693</v>
      </c>
      <c r="G1248">
        <f>Calc!N1248</f>
        <v>1554.1885466658973</v>
      </c>
      <c r="H1248" t="str">
        <f>IF(Calc!O1248=Games!I1248, Games!B1248, IF(Calc!P1248=Games!I1248, Games!C1248, ""))</f>
        <v>HOU</v>
      </c>
      <c r="I1248" s="21">
        <f>MAX(Calc!O1248:P1248)</f>
        <v>0.54950293681604001</v>
      </c>
      <c r="J1248" s="22">
        <f t="shared" si="76"/>
        <v>-121.97702975738403</v>
      </c>
      <c r="K1248" s="23">
        <f t="shared" si="77"/>
        <v>0.81982648863399121</v>
      </c>
      <c r="L1248" s="25"/>
      <c r="M1248" s="25"/>
      <c r="N1248" t="str">
        <f t="shared" si="78"/>
        <v/>
      </c>
      <c r="O1248" s="24" t="str">
        <f t="shared" si="79"/>
        <v/>
      </c>
    </row>
    <row r="1249" spans="1:15" x14ac:dyDescent="0.45">
      <c r="A1249" s="20" t="str">
        <f>Calc!A1249</f>
        <v>2024-06-29</v>
      </c>
      <c r="B1249" t="str">
        <f>Calc!B1249</f>
        <v>ARI</v>
      </c>
      <c r="C1249" t="str">
        <f>Calc!C1249</f>
        <v>OAK</v>
      </c>
      <c r="D1249" s="25"/>
      <c r="E1249" s="25"/>
      <c r="F1249">
        <f>Calc!M1249</f>
        <v>1516.9891876380354</v>
      </c>
      <c r="G1249">
        <f>Calc!N1249</f>
        <v>1422.9458950386379</v>
      </c>
      <c r="H1249" t="str">
        <f>IF(Calc!O1249=Games!I1249, Games!B1249, IF(Calc!P1249=Games!I1249, Games!C1249, ""))</f>
        <v>ARI</v>
      </c>
      <c r="I1249" s="21">
        <f>MAX(Calc!O1249:P1249)</f>
        <v>0.65744442206581377</v>
      </c>
      <c r="J1249" s="22">
        <f t="shared" si="76"/>
        <v>-191.92343211300033</v>
      </c>
      <c r="K1249" s="23">
        <f t="shared" si="77"/>
        <v>0.52104111988327817</v>
      </c>
      <c r="L1249" s="25"/>
      <c r="M1249" s="25"/>
      <c r="N1249" t="str">
        <f t="shared" si="78"/>
        <v/>
      </c>
      <c r="O1249" s="24" t="str">
        <f t="shared" si="79"/>
        <v/>
      </c>
    </row>
    <row r="1250" spans="1:15" x14ac:dyDescent="0.45">
      <c r="A1250" s="20" t="str">
        <f>Calc!A1250</f>
        <v>2024-06-29</v>
      </c>
      <c r="B1250" t="str">
        <f>Calc!B1250</f>
        <v>BOS</v>
      </c>
      <c r="C1250" t="str">
        <f>Calc!C1250</f>
        <v>SDP</v>
      </c>
      <c r="D1250" s="25"/>
      <c r="E1250" s="25"/>
      <c r="F1250">
        <f>Calc!M1250</f>
        <v>1500.26839934439</v>
      </c>
      <c r="G1250">
        <f>Calc!N1250</f>
        <v>1514.2912987524817</v>
      </c>
      <c r="H1250" t="str">
        <f>IF(Calc!O1250=Games!I1250, Games!B1250, IF(Calc!P1250=Games!I1250, Games!C1250, ""))</f>
        <v>BOS</v>
      </c>
      <c r="I1250" s="21">
        <f>MAX(Calc!O1250:P1250)</f>
        <v>0.50547140224647735</v>
      </c>
      <c r="J1250" s="22">
        <f t="shared" si="76"/>
        <v>-102.2127748612849</v>
      </c>
      <c r="K1250" s="23">
        <f t="shared" si="77"/>
        <v>0.97835128863013543</v>
      </c>
      <c r="L1250" s="25"/>
      <c r="M1250" s="25"/>
      <c r="N1250" t="str">
        <f t="shared" si="78"/>
        <v/>
      </c>
      <c r="O1250" s="24" t="str">
        <f t="shared" si="79"/>
        <v/>
      </c>
    </row>
    <row r="1251" spans="1:15" x14ac:dyDescent="0.45">
      <c r="A1251" s="20" t="str">
        <f>Calc!A1251</f>
        <v>2024-06-29</v>
      </c>
      <c r="B1251" t="str">
        <f>Calc!B1251</f>
        <v>TBR</v>
      </c>
      <c r="C1251" t="str">
        <f>Calc!C1251</f>
        <v>WAS</v>
      </c>
      <c r="D1251" s="25"/>
      <c r="E1251" s="25"/>
      <c r="F1251">
        <f>Calc!M1251</f>
        <v>1528.0229512954211</v>
      </c>
      <c r="G1251">
        <f>Calc!N1251</f>
        <v>1420.7057667976087</v>
      </c>
      <c r="H1251" t="str">
        <f>IF(Calc!O1251=Games!I1251, Games!B1251, IF(Calc!P1251=Games!I1251, Games!C1251, ""))</f>
        <v>TBR</v>
      </c>
      <c r="I1251" s="21">
        <f>MAX(Calc!O1251:P1251)</f>
        <v>0.7118727644629167</v>
      </c>
      <c r="J1251" s="22">
        <f t="shared" si="76"/>
        <v>-247.06889063644098</v>
      </c>
      <c r="K1251" s="23">
        <f t="shared" si="77"/>
        <v>0.40474541227106103</v>
      </c>
      <c r="L1251" s="25"/>
      <c r="M1251" s="25"/>
      <c r="N1251" t="str">
        <f t="shared" si="78"/>
        <v/>
      </c>
      <c r="O1251" s="24" t="str">
        <f t="shared" si="79"/>
        <v/>
      </c>
    </row>
    <row r="1252" spans="1:15" x14ac:dyDescent="0.45">
      <c r="A1252" s="20" t="str">
        <f>Calc!A1252</f>
        <v>2024-06-29</v>
      </c>
      <c r="B1252" t="str">
        <f>Calc!B1252</f>
        <v>ATL</v>
      </c>
      <c r="C1252" t="str">
        <f>Calc!C1252</f>
        <v>PIT</v>
      </c>
      <c r="D1252" s="25"/>
      <c r="E1252" s="25"/>
      <c r="F1252">
        <f>Calc!M1252</f>
        <v>1593.2508682491175</v>
      </c>
      <c r="G1252">
        <f>Calc!N1252</f>
        <v>1490.342604018655</v>
      </c>
      <c r="H1252" t="str">
        <f>IF(Calc!O1252=Games!I1252, Games!B1252, IF(Calc!P1252=Games!I1252, Games!C1252, ""))</f>
        <v>ATL</v>
      </c>
      <c r="I1252" s="21">
        <f>MAX(Calc!O1252:P1252)</f>
        <v>0.66586400102600618</v>
      </c>
      <c r="J1252" s="22">
        <f t="shared" si="76"/>
        <v>-199.2793362794265</v>
      </c>
      <c r="K1252" s="23">
        <f t="shared" si="77"/>
        <v>0.50180817473107941</v>
      </c>
      <c r="L1252" s="25"/>
      <c r="M1252" s="25"/>
      <c r="N1252" t="str">
        <f t="shared" si="78"/>
        <v/>
      </c>
      <c r="O1252" s="24" t="str">
        <f t="shared" si="79"/>
        <v/>
      </c>
    </row>
    <row r="1253" spans="1:15" x14ac:dyDescent="0.45">
      <c r="A1253" s="20" t="str">
        <f>Calc!A1253</f>
        <v>2024-06-29</v>
      </c>
      <c r="B1253" t="str">
        <f>Calc!B1253</f>
        <v>MIL</v>
      </c>
      <c r="C1253" t="str">
        <f>Calc!C1253</f>
        <v>CHC</v>
      </c>
      <c r="D1253" s="25"/>
      <c r="E1253" s="25"/>
      <c r="F1253">
        <f>Calc!M1253</f>
        <v>1516.6563185214643</v>
      </c>
      <c r="G1253">
        <f>Calc!N1253</f>
        <v>1510.9500841970262</v>
      </c>
      <c r="H1253" t="str">
        <f>IF(Calc!O1253=Games!I1253, Games!B1253, IF(Calc!P1253=Games!I1253, Games!C1253, ""))</f>
        <v>MIL</v>
      </c>
      <c r="I1253" s="21">
        <f>MAX(Calc!O1253:P1253)</f>
        <v>0.54191905818501329</v>
      </c>
      <c r="J1253" s="22">
        <f t="shared" si="76"/>
        <v>-118.30203108600134</v>
      </c>
      <c r="K1253" s="23">
        <f t="shared" si="77"/>
        <v>0.84529402481098226</v>
      </c>
      <c r="L1253" s="25"/>
      <c r="M1253" s="25"/>
      <c r="N1253" t="str">
        <f t="shared" si="78"/>
        <v/>
      </c>
      <c r="O1253" s="24" t="str">
        <f t="shared" si="79"/>
        <v/>
      </c>
    </row>
    <row r="1254" spans="1:15" x14ac:dyDescent="0.45">
      <c r="A1254" s="20" t="str">
        <f>Calc!A1254</f>
        <v>2024-06-29</v>
      </c>
      <c r="B1254" t="str">
        <f>Calc!B1254</f>
        <v>SFG</v>
      </c>
      <c r="C1254" t="str">
        <f>Calc!C1254</f>
        <v>LAD</v>
      </c>
      <c r="D1254" s="25"/>
      <c r="E1254" s="25"/>
      <c r="F1254">
        <f>Calc!M1254</f>
        <v>1506.8907435815931</v>
      </c>
      <c r="G1254">
        <f>Calc!N1254</f>
        <v>1587.2549754385982</v>
      </c>
      <c r="H1254" t="str">
        <f>IF(Calc!O1254=Games!I1254, Games!B1254, IF(Calc!P1254=Games!I1254, Games!C1254, ""))</f>
        <v>LAD</v>
      </c>
      <c r="I1254" s="21">
        <f>MAX(Calc!O1254:P1254)</f>
        <v>0.55738403633342781</v>
      </c>
      <c r="J1254" s="22">
        <f t="shared" si="76"/>
        <v>-125.9294924015239</v>
      </c>
      <c r="K1254" s="23">
        <f t="shared" si="77"/>
        <v>0.79409515668618602</v>
      </c>
      <c r="L1254" s="25"/>
      <c r="M1254" s="25"/>
      <c r="N1254" t="str">
        <f t="shared" si="78"/>
        <v/>
      </c>
      <c r="O1254" s="24" t="str">
        <f t="shared" si="79"/>
        <v/>
      </c>
    </row>
    <row r="1255" spans="1:15" x14ac:dyDescent="0.45">
      <c r="A1255" s="20" t="str">
        <f>Calc!A1255</f>
        <v>2024-06-29</v>
      </c>
      <c r="B1255" t="str">
        <f>Calc!B1255</f>
        <v>BAL</v>
      </c>
      <c r="C1255" t="str">
        <f>Calc!C1255</f>
        <v>TEX</v>
      </c>
      <c r="D1255" s="25"/>
      <c r="E1255" s="25"/>
      <c r="F1255">
        <f>Calc!M1255</f>
        <v>1527.1786991040578</v>
      </c>
      <c r="G1255">
        <f>Calc!N1255</f>
        <v>1534.4506247578865</v>
      </c>
      <c r="H1255" t="str">
        <f>IF(Calc!O1255=Games!I1255, Games!B1255, IF(Calc!P1255=Games!I1255, Games!C1255, ""))</f>
        <v>BAL</v>
      </c>
      <c r="I1255" s="21">
        <f>MAX(Calc!O1255:P1255)</f>
        <v>0.50040595087344864</v>
      </c>
      <c r="J1255" s="22">
        <f t="shared" si="76"/>
        <v>-100.16251229339434</v>
      </c>
      <c r="K1255" s="23">
        <f t="shared" si="77"/>
        <v>0.99837751380558115</v>
      </c>
      <c r="L1255" s="25"/>
      <c r="M1255" s="25"/>
      <c r="N1255" t="str">
        <f t="shared" si="78"/>
        <v/>
      </c>
      <c r="O1255" s="24" t="str">
        <f t="shared" si="79"/>
        <v/>
      </c>
    </row>
    <row r="1256" spans="1:15" x14ac:dyDescent="0.45">
      <c r="A1256" s="20" t="str">
        <f>Calc!A1256</f>
        <v>2024-06-29</v>
      </c>
      <c r="B1256" t="str">
        <f>Calc!B1256</f>
        <v>LAA</v>
      </c>
      <c r="C1256" t="str">
        <f>Calc!C1256</f>
        <v>DET</v>
      </c>
      <c r="D1256" s="25"/>
      <c r="E1256" s="25"/>
      <c r="F1256">
        <f>Calc!M1256</f>
        <v>1469.5882041455925</v>
      </c>
      <c r="G1256">
        <f>Calc!N1256</f>
        <v>1495.7868779460348</v>
      </c>
      <c r="H1256" t="str">
        <f>IF(Calc!O1256=Games!I1256, Games!B1256, IF(Calc!P1256=Games!I1256, Games!C1256, ""))</f>
        <v>DET</v>
      </c>
      <c r="I1256" s="21">
        <f>MAX(Calc!O1256:P1256)</f>
        <v>0.50338504903167847</v>
      </c>
      <c r="J1256" s="22">
        <f t="shared" si="76"/>
        <v>-101.3632489416914</v>
      </c>
      <c r="K1256" s="23">
        <f t="shared" si="77"/>
        <v>0.98655085589772684</v>
      </c>
      <c r="L1256" s="25"/>
      <c r="M1256" s="25"/>
      <c r="N1256" t="str">
        <f t="shared" si="78"/>
        <v/>
      </c>
      <c r="O1256" s="24" t="str">
        <f t="shared" si="79"/>
        <v/>
      </c>
    </row>
    <row r="1257" spans="1:15" x14ac:dyDescent="0.45">
      <c r="A1257" s="20" t="str">
        <f>Calc!A1257</f>
        <v>2024-06-29</v>
      </c>
      <c r="B1257" t="str">
        <f>Calc!B1257</f>
        <v>SEA</v>
      </c>
      <c r="C1257" t="str">
        <f>Calc!C1257</f>
        <v>MIN</v>
      </c>
      <c r="D1257" s="25"/>
      <c r="E1257" s="25"/>
      <c r="F1257">
        <f>Calc!M1257</f>
        <v>1518.2292368487947</v>
      </c>
      <c r="G1257">
        <f>Calc!N1257</f>
        <v>1539.5424706464416</v>
      </c>
      <c r="H1257" t="str">
        <f>IF(Calc!O1257=Games!I1257, Games!B1257, IF(Calc!P1257=Games!I1257, Games!C1257, ""))</f>
        <v>MIN</v>
      </c>
      <c r="I1257" s="21">
        <f>MAX(Calc!O1257:P1257)</f>
        <v>0.51939783720477239</v>
      </c>
      <c r="J1257" s="22">
        <f t="shared" si="76"/>
        <v>-108.07230541450447</v>
      </c>
      <c r="K1257" s="23">
        <f t="shared" si="77"/>
        <v>0.92530643828181824</v>
      </c>
      <c r="L1257" s="25"/>
      <c r="M1257" s="25"/>
      <c r="N1257" t="str">
        <f t="shared" si="78"/>
        <v/>
      </c>
      <c r="O1257" s="24" t="str">
        <f t="shared" si="79"/>
        <v/>
      </c>
    </row>
    <row r="1258" spans="1:15" x14ac:dyDescent="0.45">
      <c r="A1258" s="20" t="str">
        <f>Calc!A1258</f>
        <v>2024-06-30</v>
      </c>
      <c r="B1258" t="str">
        <f>Calc!B1258</f>
        <v>BOS</v>
      </c>
      <c r="C1258" t="str">
        <f>Calc!C1258</f>
        <v>SDP</v>
      </c>
      <c r="D1258" s="25"/>
      <c r="E1258" s="25"/>
      <c r="F1258">
        <f>Calc!M1258</f>
        <v>1500.26839934439</v>
      </c>
      <c r="G1258">
        <f>Calc!N1258</f>
        <v>1514.2912987524817</v>
      </c>
      <c r="H1258" t="str">
        <f>IF(Calc!O1258=Games!I1258, Games!B1258, IF(Calc!P1258=Games!I1258, Games!C1258, ""))</f>
        <v>BOS</v>
      </c>
      <c r="I1258" s="21">
        <f>MAX(Calc!O1258:P1258)</f>
        <v>0.50547140224647735</v>
      </c>
      <c r="J1258" s="22">
        <f t="shared" si="76"/>
        <v>-102.2127748612849</v>
      </c>
      <c r="K1258" s="23">
        <f t="shared" si="77"/>
        <v>0.97835128863013543</v>
      </c>
      <c r="L1258" s="25"/>
      <c r="M1258" s="25"/>
      <c r="N1258" t="str">
        <f t="shared" si="78"/>
        <v/>
      </c>
      <c r="O1258" s="24" t="str">
        <f t="shared" si="79"/>
        <v/>
      </c>
    </row>
    <row r="1259" spans="1:15" x14ac:dyDescent="0.45">
      <c r="A1259" s="20" t="str">
        <f>Calc!A1259</f>
        <v>2024-06-30</v>
      </c>
      <c r="B1259" t="str">
        <f>Calc!B1259</f>
        <v>BAL</v>
      </c>
      <c r="C1259" t="str">
        <f>Calc!C1259</f>
        <v>TEX</v>
      </c>
      <c r="D1259" s="25"/>
      <c r="E1259" s="25"/>
      <c r="F1259">
        <f>Calc!M1259</f>
        <v>1527.1786991040578</v>
      </c>
      <c r="G1259">
        <f>Calc!N1259</f>
        <v>1534.4506247578865</v>
      </c>
      <c r="H1259" t="str">
        <f>IF(Calc!O1259=Games!I1259, Games!B1259, IF(Calc!P1259=Games!I1259, Games!C1259, ""))</f>
        <v>BAL</v>
      </c>
      <c r="I1259" s="21">
        <f>MAX(Calc!O1259:P1259)</f>
        <v>0.50040595087344864</v>
      </c>
      <c r="J1259" s="22">
        <f t="shared" si="76"/>
        <v>-100.16251229339434</v>
      </c>
      <c r="K1259" s="23">
        <f t="shared" si="77"/>
        <v>0.99837751380558115</v>
      </c>
      <c r="L1259" s="25"/>
      <c r="M1259" s="25"/>
      <c r="N1259" t="str">
        <f t="shared" si="78"/>
        <v/>
      </c>
      <c r="O1259" s="24" t="str">
        <f t="shared" si="79"/>
        <v/>
      </c>
    </row>
    <row r="1260" spans="1:15" x14ac:dyDescent="0.45">
      <c r="A1260" s="20" t="str">
        <f>Calc!A1260</f>
        <v>2024-06-30</v>
      </c>
      <c r="B1260" t="str">
        <f>Calc!B1260</f>
        <v>ATL</v>
      </c>
      <c r="C1260" t="str">
        <f>Calc!C1260</f>
        <v>PIT</v>
      </c>
      <c r="D1260" s="25"/>
      <c r="E1260" s="25"/>
      <c r="F1260">
        <f>Calc!M1260</f>
        <v>1593.2508682491175</v>
      </c>
      <c r="G1260">
        <f>Calc!N1260</f>
        <v>1490.342604018655</v>
      </c>
      <c r="H1260" t="str">
        <f>IF(Calc!O1260=Games!I1260, Games!B1260, IF(Calc!P1260=Games!I1260, Games!C1260, ""))</f>
        <v>ATL</v>
      </c>
      <c r="I1260" s="21">
        <f>MAX(Calc!O1260:P1260)</f>
        <v>0.66586400102600618</v>
      </c>
      <c r="J1260" s="22">
        <f t="shared" si="76"/>
        <v>-199.2793362794265</v>
      </c>
      <c r="K1260" s="23">
        <f t="shared" si="77"/>
        <v>0.50180817473107941</v>
      </c>
      <c r="L1260" s="25"/>
      <c r="M1260" s="25"/>
      <c r="N1260" t="str">
        <f t="shared" si="78"/>
        <v/>
      </c>
      <c r="O1260" s="24" t="str">
        <f t="shared" si="79"/>
        <v/>
      </c>
    </row>
    <row r="1261" spans="1:15" x14ac:dyDescent="0.45">
      <c r="A1261" s="20" t="str">
        <f>Calc!A1261</f>
        <v>2024-06-30</v>
      </c>
      <c r="B1261" t="str">
        <f>Calc!B1261</f>
        <v>PHI</v>
      </c>
      <c r="C1261" t="str">
        <f>Calc!C1261</f>
        <v>MIA</v>
      </c>
      <c r="D1261" s="25"/>
      <c r="E1261" s="25"/>
      <c r="F1261">
        <f>Calc!M1261</f>
        <v>1516.0751994709906</v>
      </c>
      <c r="G1261">
        <f>Calc!N1261</f>
        <v>1484.370768699393</v>
      </c>
      <c r="H1261" t="str">
        <f>IF(Calc!O1261=Games!I1261, Games!B1261, IF(Calc!P1261=Games!I1261, Games!C1261, ""))</f>
        <v>PHI</v>
      </c>
      <c r="I1261" s="21">
        <f>MAX(Calc!O1261:P1261)</f>
        <v>0.58787300099090078</v>
      </c>
      <c r="J1261" s="22">
        <f t="shared" si="76"/>
        <v>-142.6436516909491</v>
      </c>
      <c r="K1261" s="23">
        <f t="shared" si="77"/>
        <v>0.70104767239596066</v>
      </c>
      <c r="L1261" s="25"/>
      <c r="M1261" s="25"/>
      <c r="N1261" t="str">
        <f t="shared" si="78"/>
        <v/>
      </c>
      <c r="O1261" s="24" t="str">
        <f t="shared" si="79"/>
        <v/>
      </c>
    </row>
    <row r="1262" spans="1:15" x14ac:dyDescent="0.45">
      <c r="A1262" s="20" t="str">
        <f>Calc!A1262</f>
        <v>2024-06-30</v>
      </c>
      <c r="B1262" t="str">
        <f>Calc!B1262</f>
        <v>TOR</v>
      </c>
      <c r="C1262" t="str">
        <f>Calc!C1262</f>
        <v>NYY</v>
      </c>
      <c r="D1262" s="25"/>
      <c r="E1262" s="25"/>
      <c r="F1262">
        <f>Calc!M1262</f>
        <v>1536.86484917293</v>
      </c>
      <c r="G1262">
        <f>Calc!N1262</f>
        <v>1562.9327852564061</v>
      </c>
      <c r="H1262" t="str">
        <f>IF(Calc!O1262=Games!I1262, Games!B1262, IF(Calc!P1262=Games!I1262, Games!C1262, ""))</f>
        <v>NYY</v>
      </c>
      <c r="I1262" s="21">
        <f>MAX(Calc!O1262:P1262)</f>
        <v>0.54020696909248567</v>
      </c>
      <c r="J1262" s="22">
        <f t="shared" si="76"/>
        <v>-117.48915985661085</v>
      </c>
      <c r="K1262" s="23">
        <f t="shared" si="77"/>
        <v>0.85114235323535015</v>
      </c>
      <c r="L1262" s="25"/>
      <c r="M1262" s="25"/>
      <c r="N1262" t="str">
        <f t="shared" si="78"/>
        <v/>
      </c>
      <c r="O1262" s="24" t="str">
        <f t="shared" si="79"/>
        <v/>
      </c>
    </row>
    <row r="1263" spans="1:15" x14ac:dyDescent="0.45">
      <c r="A1263" s="20" t="str">
        <f>Calc!A1263</f>
        <v>2024-06-30</v>
      </c>
      <c r="B1263" t="str">
        <f>Calc!B1263</f>
        <v>NYM</v>
      </c>
      <c r="C1263" t="str">
        <f>Calc!C1263</f>
        <v>HOU</v>
      </c>
      <c r="D1263" s="25"/>
      <c r="E1263" s="25"/>
      <c r="F1263">
        <f>Calc!M1263</f>
        <v>1483.2891783762693</v>
      </c>
      <c r="G1263">
        <f>Calc!N1263</f>
        <v>1554.1885466658973</v>
      </c>
      <c r="H1263" t="str">
        <f>IF(Calc!O1263=Games!I1263, Games!B1263, IF(Calc!P1263=Games!I1263, Games!C1263, ""))</f>
        <v>HOU</v>
      </c>
      <c r="I1263" s="21">
        <f>MAX(Calc!O1263:P1263)</f>
        <v>0.54950293681604001</v>
      </c>
      <c r="J1263" s="22">
        <f t="shared" si="76"/>
        <v>-121.97702975738403</v>
      </c>
      <c r="K1263" s="23">
        <f t="shared" si="77"/>
        <v>0.81982648863399121</v>
      </c>
      <c r="L1263" s="25"/>
      <c r="M1263" s="25"/>
      <c r="N1263" t="str">
        <f t="shared" si="78"/>
        <v/>
      </c>
      <c r="O1263" s="24" t="str">
        <f t="shared" si="79"/>
        <v/>
      </c>
    </row>
    <row r="1264" spans="1:15" x14ac:dyDescent="0.45">
      <c r="A1264" s="20" t="str">
        <f>Calc!A1264</f>
        <v>2024-06-30</v>
      </c>
      <c r="B1264" t="str">
        <f>Calc!B1264</f>
        <v>TBR</v>
      </c>
      <c r="C1264" t="str">
        <f>Calc!C1264</f>
        <v>WAS</v>
      </c>
      <c r="D1264" s="25"/>
      <c r="E1264" s="25"/>
      <c r="F1264">
        <f>Calc!M1264</f>
        <v>1528.0229512954211</v>
      </c>
      <c r="G1264">
        <f>Calc!N1264</f>
        <v>1420.7057667976087</v>
      </c>
      <c r="H1264" t="str">
        <f>IF(Calc!O1264=Games!I1264, Games!B1264, IF(Calc!P1264=Games!I1264, Games!C1264, ""))</f>
        <v>TBR</v>
      </c>
      <c r="I1264" s="21">
        <f>MAX(Calc!O1264:P1264)</f>
        <v>0.7118727644629167</v>
      </c>
      <c r="J1264" s="22">
        <f t="shared" si="76"/>
        <v>-247.06889063644098</v>
      </c>
      <c r="K1264" s="23">
        <f t="shared" si="77"/>
        <v>0.40474541227106103</v>
      </c>
      <c r="L1264" s="25"/>
      <c r="M1264" s="25"/>
      <c r="N1264" t="str">
        <f t="shared" si="78"/>
        <v/>
      </c>
      <c r="O1264" s="24" t="str">
        <f t="shared" si="79"/>
        <v/>
      </c>
    </row>
    <row r="1265" spans="1:15" x14ac:dyDescent="0.45">
      <c r="A1265" s="20" t="str">
        <f>Calc!A1265</f>
        <v>2024-06-30</v>
      </c>
      <c r="B1265" t="str">
        <f>Calc!B1265</f>
        <v>KCR</v>
      </c>
      <c r="C1265" t="str">
        <f>Calc!C1265</f>
        <v>CLE</v>
      </c>
      <c r="D1265" s="25"/>
      <c r="E1265" s="25"/>
      <c r="F1265">
        <f>Calc!M1265</f>
        <v>1459.3647323881944</v>
      </c>
      <c r="G1265">
        <f>Calc!N1265</f>
        <v>1521.3210808926906</v>
      </c>
      <c r="H1265" t="str">
        <f>IF(Calc!O1265=Games!I1265, Games!B1265, IF(Calc!P1265=Games!I1265, Games!C1265, ""))</f>
        <v>KCR</v>
      </c>
      <c r="I1265" s="21">
        <f>MAX(Calc!O1265:P1265)</f>
        <v>0.50681221260902631</v>
      </c>
      <c r="J1265" s="22">
        <f t="shared" si="76"/>
        <v>-102.76252282931165</v>
      </c>
      <c r="K1265" s="23">
        <f t="shared" si="77"/>
        <v>0.97311740940906843</v>
      </c>
      <c r="L1265" s="25"/>
      <c r="M1265" s="25"/>
      <c r="N1265" t="str">
        <f t="shared" si="78"/>
        <v/>
      </c>
      <c r="O1265" s="24" t="str">
        <f t="shared" si="79"/>
        <v/>
      </c>
    </row>
    <row r="1266" spans="1:15" x14ac:dyDescent="0.45">
      <c r="A1266" s="20" t="str">
        <f>Calc!A1266</f>
        <v>2024-06-30</v>
      </c>
      <c r="B1266" t="str">
        <f>Calc!B1266</f>
        <v>CHW</v>
      </c>
      <c r="C1266" t="str">
        <f>Calc!C1266</f>
        <v>COL</v>
      </c>
      <c r="D1266" s="25"/>
      <c r="E1266" s="25"/>
      <c r="F1266">
        <f>Calc!M1266</f>
        <v>1426.513159308995</v>
      </c>
      <c r="G1266">
        <f>Calc!N1266</f>
        <v>1405.4006829938121</v>
      </c>
      <c r="H1266" t="str">
        <f>IF(Calc!O1266=Games!I1266, Games!B1266, IF(Calc!P1266=Games!I1266, Games!C1266, ""))</f>
        <v>CHW</v>
      </c>
      <c r="I1266" s="21">
        <f>MAX(Calc!O1266:P1266)</f>
        <v>0.50921919279652783</v>
      </c>
      <c r="J1266" s="22">
        <f t="shared" si="76"/>
        <v>-103.75694919655065</v>
      </c>
      <c r="K1266" s="23">
        <f t="shared" si="77"/>
        <v>0.9637908667742946</v>
      </c>
      <c r="L1266" s="25"/>
      <c r="M1266" s="25"/>
      <c r="N1266" t="str">
        <f t="shared" si="78"/>
        <v/>
      </c>
      <c r="O1266" s="24" t="str">
        <f t="shared" si="79"/>
        <v/>
      </c>
    </row>
    <row r="1267" spans="1:15" x14ac:dyDescent="0.45">
      <c r="A1267" s="20" t="str">
        <f>Calc!A1267</f>
        <v>2024-06-30</v>
      </c>
      <c r="B1267" t="str">
        <f>Calc!B1267</f>
        <v>MIL</v>
      </c>
      <c r="C1267" t="str">
        <f>Calc!C1267</f>
        <v>CHC</v>
      </c>
      <c r="D1267" s="25"/>
      <c r="E1267" s="25"/>
      <c r="F1267">
        <f>Calc!M1267</f>
        <v>1516.6563185214643</v>
      </c>
      <c r="G1267">
        <f>Calc!N1267</f>
        <v>1510.9500841970262</v>
      </c>
      <c r="H1267" t="str">
        <f>IF(Calc!O1267=Games!I1267, Games!B1267, IF(Calc!P1267=Games!I1267, Games!C1267, ""))</f>
        <v>MIL</v>
      </c>
      <c r="I1267" s="21">
        <f>MAX(Calc!O1267:P1267)</f>
        <v>0.54191905818501329</v>
      </c>
      <c r="J1267" s="22">
        <f t="shared" si="76"/>
        <v>-118.30203108600134</v>
      </c>
      <c r="K1267" s="23">
        <f t="shared" si="77"/>
        <v>0.84529402481098226</v>
      </c>
      <c r="L1267" s="25"/>
      <c r="M1267" s="25"/>
      <c r="N1267" t="str">
        <f t="shared" si="78"/>
        <v/>
      </c>
      <c r="O1267" s="24" t="str">
        <f t="shared" si="79"/>
        <v/>
      </c>
    </row>
    <row r="1268" spans="1:15" x14ac:dyDescent="0.45">
      <c r="A1268" s="20" t="str">
        <f>Calc!A1268</f>
        <v>2024-06-30</v>
      </c>
      <c r="B1268" t="str">
        <f>Calc!B1268</f>
        <v>STL</v>
      </c>
      <c r="C1268" t="str">
        <f>Calc!C1268</f>
        <v>CIN</v>
      </c>
      <c r="D1268" s="25"/>
      <c r="E1268" s="25"/>
      <c r="F1268">
        <f>Calc!M1268</f>
        <v>1510.540426333587</v>
      </c>
      <c r="G1268">
        <f>Calc!N1268</f>
        <v>1513.6155661274754</v>
      </c>
      <c r="H1268" t="str">
        <f>IF(Calc!O1268=Games!I1268, Games!B1268, IF(Calc!P1268=Games!I1268, Games!C1268, ""))</f>
        <v>STL</v>
      </c>
      <c r="I1268" s="21">
        <f>MAX(Calc!O1268:P1268)</f>
        <v>0.53215999950829784</v>
      </c>
      <c r="J1268" s="22">
        <f t="shared" si="76"/>
        <v>-113.74828978902937</v>
      </c>
      <c r="K1268" s="23">
        <f t="shared" si="77"/>
        <v>0.87913409674529142</v>
      </c>
      <c r="L1268" s="25"/>
      <c r="M1268" s="25"/>
      <c r="N1268" t="str">
        <f t="shared" si="78"/>
        <v/>
      </c>
      <c r="O1268" s="24" t="str">
        <f t="shared" si="79"/>
        <v/>
      </c>
    </row>
    <row r="1269" spans="1:15" x14ac:dyDescent="0.45">
      <c r="A1269" s="20" t="str">
        <f>Calc!A1269</f>
        <v>2024-06-30</v>
      </c>
      <c r="B1269" t="str">
        <f>Calc!B1269</f>
        <v>SFG</v>
      </c>
      <c r="C1269" t="str">
        <f>Calc!C1269</f>
        <v>LAD</v>
      </c>
      <c r="D1269" s="25"/>
      <c r="E1269" s="25"/>
      <c r="F1269">
        <f>Calc!M1269</f>
        <v>1506.8907435815931</v>
      </c>
      <c r="G1269">
        <f>Calc!N1269</f>
        <v>1587.2549754385982</v>
      </c>
      <c r="H1269" t="str">
        <f>IF(Calc!O1269=Games!I1269, Games!B1269, IF(Calc!P1269=Games!I1269, Games!C1269, ""))</f>
        <v>LAD</v>
      </c>
      <c r="I1269" s="21">
        <f>MAX(Calc!O1269:P1269)</f>
        <v>0.55738403633342781</v>
      </c>
      <c r="J1269" s="22">
        <f t="shared" si="76"/>
        <v>-125.9294924015239</v>
      </c>
      <c r="K1269" s="23">
        <f t="shared" si="77"/>
        <v>0.79409515668618602</v>
      </c>
      <c r="L1269" s="25"/>
      <c r="M1269" s="25"/>
      <c r="N1269" t="str">
        <f t="shared" si="78"/>
        <v/>
      </c>
      <c r="O1269" s="24" t="str">
        <f t="shared" si="79"/>
        <v/>
      </c>
    </row>
    <row r="1270" spans="1:15" x14ac:dyDescent="0.45">
      <c r="A1270" s="20" t="str">
        <f>Calc!A1270</f>
        <v>2024-06-30</v>
      </c>
      <c r="B1270" t="str">
        <f>Calc!B1270</f>
        <v>LAA</v>
      </c>
      <c r="C1270" t="str">
        <f>Calc!C1270</f>
        <v>DET</v>
      </c>
      <c r="D1270" s="25"/>
      <c r="E1270" s="25"/>
      <c r="F1270">
        <f>Calc!M1270</f>
        <v>1469.5882041455925</v>
      </c>
      <c r="G1270">
        <f>Calc!N1270</f>
        <v>1495.7868779460348</v>
      </c>
      <c r="H1270" t="str">
        <f>IF(Calc!O1270=Games!I1270, Games!B1270, IF(Calc!P1270=Games!I1270, Games!C1270, ""))</f>
        <v>DET</v>
      </c>
      <c r="I1270" s="21">
        <f>MAX(Calc!O1270:P1270)</f>
        <v>0.50338504903167847</v>
      </c>
      <c r="J1270" s="22">
        <f t="shared" si="76"/>
        <v>-101.3632489416914</v>
      </c>
      <c r="K1270" s="23">
        <f t="shared" si="77"/>
        <v>0.98655085589772684</v>
      </c>
      <c r="L1270" s="25"/>
      <c r="M1270" s="25"/>
      <c r="N1270" t="str">
        <f t="shared" si="78"/>
        <v/>
      </c>
      <c r="O1270" s="24" t="str">
        <f t="shared" si="79"/>
        <v/>
      </c>
    </row>
    <row r="1271" spans="1:15" x14ac:dyDescent="0.45">
      <c r="A1271" s="20" t="str">
        <f>Calc!A1271</f>
        <v>2024-06-30</v>
      </c>
      <c r="B1271" t="str">
        <f>Calc!B1271</f>
        <v>ARI</v>
      </c>
      <c r="C1271" t="str">
        <f>Calc!C1271</f>
        <v>OAK</v>
      </c>
      <c r="D1271" s="25"/>
      <c r="E1271" s="25"/>
      <c r="F1271">
        <f>Calc!M1271</f>
        <v>1516.9891876380354</v>
      </c>
      <c r="G1271">
        <f>Calc!N1271</f>
        <v>1422.9458950386379</v>
      </c>
      <c r="H1271" t="str">
        <f>IF(Calc!O1271=Games!I1271, Games!B1271, IF(Calc!P1271=Games!I1271, Games!C1271, ""))</f>
        <v>ARI</v>
      </c>
      <c r="I1271" s="21">
        <f>MAX(Calc!O1271:P1271)</f>
        <v>0.65744442206581377</v>
      </c>
      <c r="J1271" s="22">
        <f t="shared" si="76"/>
        <v>-191.92343211300033</v>
      </c>
      <c r="K1271" s="23">
        <f t="shared" si="77"/>
        <v>0.52104111988327817</v>
      </c>
      <c r="L1271" s="25"/>
      <c r="M1271" s="25"/>
      <c r="N1271" t="str">
        <f t="shared" si="78"/>
        <v/>
      </c>
      <c r="O1271" s="24" t="str">
        <f t="shared" si="79"/>
        <v/>
      </c>
    </row>
    <row r="1272" spans="1:15" x14ac:dyDescent="0.45">
      <c r="A1272" s="20" t="str">
        <f>Calc!A1272</f>
        <v>2024-06-30</v>
      </c>
      <c r="B1272" t="str">
        <f>Calc!B1272</f>
        <v>SEA</v>
      </c>
      <c r="C1272" t="str">
        <f>Calc!C1272</f>
        <v>MIN</v>
      </c>
      <c r="D1272" s="25"/>
      <c r="E1272" s="25"/>
      <c r="F1272">
        <f>Calc!M1272</f>
        <v>1518.2292368487947</v>
      </c>
      <c r="G1272">
        <f>Calc!N1272</f>
        <v>1539.5424706464416</v>
      </c>
      <c r="H1272" t="str">
        <f>IF(Calc!O1272=Games!I1272, Games!B1272, IF(Calc!P1272=Games!I1272, Games!C1272, ""))</f>
        <v>MIN</v>
      </c>
      <c r="I1272" s="21">
        <f>MAX(Calc!O1272:P1272)</f>
        <v>0.51939783720477239</v>
      </c>
      <c r="J1272" s="22">
        <f t="shared" si="76"/>
        <v>-108.07230541450447</v>
      </c>
      <c r="K1272" s="23">
        <f t="shared" si="77"/>
        <v>0.92530643828181824</v>
      </c>
      <c r="L1272" s="25"/>
      <c r="M1272" s="25"/>
      <c r="N1272" t="str">
        <f t="shared" si="78"/>
        <v/>
      </c>
      <c r="O1272" s="24" t="str">
        <f t="shared" si="79"/>
        <v/>
      </c>
    </row>
    <row r="1273" spans="1:15" x14ac:dyDescent="0.45">
      <c r="A1273" s="20" t="str">
        <f>Calc!A1273</f>
        <v>2024-07-01</v>
      </c>
      <c r="B1273" t="str">
        <f>Calc!B1273</f>
        <v>TOR</v>
      </c>
      <c r="C1273" t="str">
        <f>Calc!C1273</f>
        <v>HOU</v>
      </c>
      <c r="D1273" s="25"/>
      <c r="E1273" s="25"/>
      <c r="F1273">
        <f>Calc!M1273</f>
        <v>1536.86484917293</v>
      </c>
      <c r="G1273">
        <f>Calc!N1273</f>
        <v>1554.1885466658973</v>
      </c>
      <c r="H1273" t="str">
        <f>IF(Calc!O1273=Games!I1273, Games!B1273, IF(Calc!P1273=Games!I1273, Games!C1273, ""))</f>
        <v>HOU</v>
      </c>
      <c r="I1273" s="21">
        <f>MAX(Calc!O1273:P1273)</f>
        <v>0.52767259539339118</v>
      </c>
      <c r="J1273" s="22">
        <f t="shared" si="76"/>
        <v>-111.7175480920651</v>
      </c>
      <c r="K1273" s="23">
        <f t="shared" si="77"/>
        <v>0.89511452504839417</v>
      </c>
      <c r="L1273" s="25"/>
      <c r="M1273" s="25"/>
      <c r="N1273" t="str">
        <f t="shared" si="78"/>
        <v/>
      </c>
      <c r="O1273" s="24" t="str">
        <f t="shared" si="79"/>
        <v/>
      </c>
    </row>
    <row r="1274" spans="1:15" x14ac:dyDescent="0.45">
      <c r="A1274" s="20" t="str">
        <f>Calc!A1274</f>
        <v>2024-07-01</v>
      </c>
      <c r="B1274" t="str">
        <f>Calc!B1274</f>
        <v>WAS</v>
      </c>
      <c r="C1274" t="str">
        <f>Calc!C1274</f>
        <v>NYM</v>
      </c>
      <c r="D1274" s="25"/>
      <c r="E1274" s="25"/>
      <c r="F1274">
        <f>Calc!M1274</f>
        <v>1419.5380932200808</v>
      </c>
      <c r="G1274">
        <f>Calc!N1274</f>
        <v>1510.288270753422</v>
      </c>
      <c r="H1274" t="str">
        <f>IF(Calc!O1274=Games!I1274, Games!B1274, IF(Calc!P1274=Games!I1274, Games!C1274, ""))</f>
        <v>NYM</v>
      </c>
      <c r="I1274" s="21">
        <f>MAX(Calc!O1274:P1274)</f>
        <v>0.65151832241279128</v>
      </c>
      <c r="J1274" s="22">
        <f t="shared" si="76"/>
        <v>-186.95913280827989</v>
      </c>
      <c r="K1274" s="23">
        <f t="shared" si="77"/>
        <v>0.53487625075019218</v>
      </c>
      <c r="L1274" s="25"/>
      <c r="M1274" s="25"/>
      <c r="N1274" t="str">
        <f t="shared" si="78"/>
        <v/>
      </c>
      <c r="O1274" s="24" t="str">
        <f t="shared" si="79"/>
        <v/>
      </c>
    </row>
    <row r="1275" spans="1:15" x14ac:dyDescent="0.45">
      <c r="A1275" s="20" t="str">
        <f>Calc!A1275</f>
        <v>2024-07-01</v>
      </c>
      <c r="B1275" t="str">
        <f>Calc!B1275</f>
        <v>COL</v>
      </c>
      <c r="C1275" t="str">
        <f>Calc!C1275</f>
        <v>MIL</v>
      </c>
      <c r="D1275" s="25"/>
      <c r="E1275" s="25"/>
      <c r="F1275">
        <f>Calc!M1275</f>
        <v>1423.0710497477428</v>
      </c>
      <c r="G1275">
        <f>Calc!N1275</f>
        <v>1527.5334034496079</v>
      </c>
      <c r="H1275" t="str">
        <f>IF(Calc!O1275=Games!I1275, Games!B1275, IF(Calc!P1275=Games!I1275, Games!C1275, ""))</f>
        <v>MIL</v>
      </c>
      <c r="I1275" s="21">
        <f>MAX(Calc!O1275:P1275)</f>
        <v>0.53178813576999784</v>
      </c>
      <c r="J1275" s="22">
        <f t="shared" si="76"/>
        <v>-113.57852638880692</v>
      </c>
      <c r="K1275" s="23">
        <f t="shared" si="77"/>
        <v>0.88044811972357939</v>
      </c>
      <c r="L1275" s="25"/>
      <c r="M1275" s="25"/>
      <c r="N1275" t="str">
        <f t="shared" si="78"/>
        <v/>
      </c>
      <c r="O1275" s="24" t="str">
        <f t="shared" si="79"/>
        <v/>
      </c>
    </row>
    <row r="1276" spans="1:15" x14ac:dyDescent="0.45">
      <c r="A1276" s="20" t="str">
        <f>Calc!A1276</f>
        <v>2024-07-02</v>
      </c>
      <c r="B1276" t="str">
        <f>Calc!B1276</f>
        <v>PIT</v>
      </c>
      <c r="C1276" t="str">
        <f>Calc!C1276</f>
        <v>STL</v>
      </c>
      <c r="D1276" s="25"/>
      <c r="E1276" s="25"/>
      <c r="F1276">
        <f>Calc!M1276</f>
        <v>1464.4120897083565</v>
      </c>
      <c r="G1276">
        <f>Calc!N1276</f>
        <v>1507.9516916859375</v>
      </c>
      <c r="H1276" t="str">
        <f>IF(Calc!O1276=Games!I1276, Games!B1276, IF(Calc!P1276=Games!I1276, Games!C1276, ""))</f>
        <v>STL</v>
      </c>
      <c r="I1276" s="21">
        <f>MAX(Calc!O1276:P1276)</f>
        <v>0.53334706016059286</v>
      </c>
      <c r="J1276" s="22">
        <f t="shared" si="76"/>
        <v>-114.29201760609023</v>
      </c>
      <c r="K1276" s="23">
        <f t="shared" si="77"/>
        <v>0.87495174286494837</v>
      </c>
      <c r="L1276" s="25"/>
      <c r="M1276" s="25"/>
      <c r="N1276" t="str">
        <f t="shared" si="78"/>
        <v/>
      </c>
      <c r="O1276" s="24" t="str">
        <f t="shared" si="79"/>
        <v/>
      </c>
    </row>
    <row r="1277" spans="1:15" x14ac:dyDescent="0.45">
      <c r="A1277" s="20" t="str">
        <f>Calc!A1277</f>
        <v>2024-07-02</v>
      </c>
      <c r="B1277" t="str">
        <f>Calc!B1277</f>
        <v>CLE</v>
      </c>
      <c r="C1277" t="str">
        <f>Calc!C1277</f>
        <v>CHW</v>
      </c>
      <c r="D1277" s="25"/>
      <c r="E1277" s="25"/>
      <c r="F1277">
        <f>Calc!M1277</f>
        <v>1503.8938502056101</v>
      </c>
      <c r="G1277">
        <f>Calc!N1277</f>
        <v>1425.4820043556863</v>
      </c>
      <c r="H1277" t="str">
        <f>IF(Calc!O1277=Games!I1277, Games!B1277, IF(Calc!P1277=Games!I1277, Games!C1277, ""))</f>
        <v>CLE</v>
      </c>
      <c r="I1277" s="21">
        <f>MAX(Calc!O1277:P1277)</f>
        <v>0.63477559527623439</v>
      </c>
      <c r="J1277" s="22">
        <f t="shared" si="76"/>
        <v>-173.80426583386222</v>
      </c>
      <c r="K1277" s="23">
        <f t="shared" si="77"/>
        <v>0.57535987117594123</v>
      </c>
      <c r="L1277" s="25"/>
      <c r="M1277" s="25"/>
      <c r="N1277" t="str">
        <f t="shared" si="78"/>
        <v/>
      </c>
      <c r="O1277" s="24" t="str">
        <f t="shared" si="79"/>
        <v/>
      </c>
    </row>
    <row r="1278" spans="1:15" x14ac:dyDescent="0.45">
      <c r="A1278" s="20" t="str">
        <f>Calc!A1278</f>
        <v>2024-07-02</v>
      </c>
      <c r="B1278" t="str">
        <f>Calc!B1278</f>
        <v>MIA</v>
      </c>
      <c r="C1278" t="str">
        <f>Calc!C1278</f>
        <v>BOS</v>
      </c>
      <c r="D1278" s="25"/>
      <c r="E1278" s="25"/>
      <c r="F1278">
        <f>Calc!M1278</f>
        <v>1453.0099819148713</v>
      </c>
      <c r="G1278">
        <f>Calc!N1278</f>
        <v>1518.233689676287</v>
      </c>
      <c r="H1278" t="str">
        <f>IF(Calc!O1278=Games!I1278, Games!B1278, IF(Calc!P1278=Games!I1278, Games!C1278, ""))</f>
        <v>BOS</v>
      </c>
      <c r="I1278" s="21">
        <f>MAX(Calc!O1278:P1278)</f>
        <v>0.5699013074771726</v>
      </c>
      <c r="J1278" s="22">
        <f t="shared" si="76"/>
        <v>-132.50477562121984</v>
      </c>
      <c r="K1278" s="23">
        <f t="shared" si="77"/>
        <v>0.75468978028279921</v>
      </c>
      <c r="L1278" s="25"/>
      <c r="M1278" s="25"/>
      <c r="N1278" t="str">
        <f t="shared" si="78"/>
        <v/>
      </c>
      <c r="O1278" s="24" t="str">
        <f t="shared" si="79"/>
        <v/>
      </c>
    </row>
    <row r="1279" spans="1:15" x14ac:dyDescent="0.45">
      <c r="A1279" s="20" t="str">
        <f>Calc!A1279</f>
        <v>2024-07-02</v>
      </c>
      <c r="B1279" t="str">
        <f>Calc!B1279</f>
        <v>WAS</v>
      </c>
      <c r="C1279" t="str">
        <f>Calc!C1279</f>
        <v>NYM</v>
      </c>
      <c r="D1279" s="25"/>
      <c r="E1279" s="25"/>
      <c r="F1279">
        <f>Calc!M1279</f>
        <v>1419.5380932200808</v>
      </c>
      <c r="G1279">
        <f>Calc!N1279</f>
        <v>1510.288270753422</v>
      </c>
      <c r="H1279" t="str">
        <f>IF(Calc!O1279=Games!I1279, Games!B1279, IF(Calc!P1279=Games!I1279, Games!C1279, ""))</f>
        <v>NYM</v>
      </c>
      <c r="I1279" s="21">
        <f>MAX(Calc!O1279:P1279)</f>
        <v>0.65151832241279128</v>
      </c>
      <c r="J1279" s="22">
        <f t="shared" si="76"/>
        <v>-186.95913280827989</v>
      </c>
      <c r="K1279" s="23">
        <f t="shared" si="77"/>
        <v>0.53487625075019218</v>
      </c>
      <c r="L1279" s="25"/>
      <c r="M1279" s="25"/>
      <c r="N1279" t="str">
        <f t="shared" si="78"/>
        <v/>
      </c>
      <c r="O1279" s="24" t="str">
        <f t="shared" si="79"/>
        <v/>
      </c>
    </row>
    <row r="1280" spans="1:15" x14ac:dyDescent="0.45">
      <c r="A1280" s="20" t="str">
        <f>Calc!A1280</f>
        <v>2024-07-02</v>
      </c>
      <c r="B1280" t="str">
        <f>Calc!B1280</f>
        <v>NYY</v>
      </c>
      <c r="C1280" t="str">
        <f>Calc!C1280</f>
        <v>CIN</v>
      </c>
      <c r="D1280" s="25"/>
      <c r="E1280" s="25"/>
      <c r="F1280">
        <f>Calc!M1280</f>
        <v>1533.7203518335739</v>
      </c>
      <c r="G1280">
        <f>Calc!N1280</f>
        <v>1513.6155661274754</v>
      </c>
      <c r="H1280" t="str">
        <f>IF(Calc!O1280=Games!I1280, Games!B1280, IF(Calc!P1280=Games!I1280, Games!C1280, ""))</f>
        <v>NYY</v>
      </c>
      <c r="I1280" s="21">
        <f>MAX(Calc!O1280:P1280)</f>
        <v>0.57586218740315098</v>
      </c>
      <c r="J1280" s="22">
        <f t="shared" si="76"/>
        <v>-135.77242356142361</v>
      </c>
      <c r="K1280" s="23">
        <f t="shared" si="77"/>
        <v>0.73652658895611367</v>
      </c>
      <c r="L1280" s="25"/>
      <c r="M1280" s="25"/>
      <c r="N1280" t="str">
        <f t="shared" si="78"/>
        <v/>
      </c>
      <c r="O1280" s="24" t="str">
        <f t="shared" si="79"/>
        <v/>
      </c>
    </row>
    <row r="1281" spans="1:15" x14ac:dyDescent="0.45">
      <c r="A1281" s="20" t="str">
        <f>Calc!A1281</f>
        <v>2024-07-02</v>
      </c>
      <c r="B1281" t="str">
        <f>Calc!B1281</f>
        <v>TOR</v>
      </c>
      <c r="C1281" t="str">
        <f>Calc!C1281</f>
        <v>HOU</v>
      </c>
      <c r="D1281" s="25"/>
      <c r="E1281" s="25"/>
      <c r="F1281">
        <f>Calc!M1281</f>
        <v>1536.86484917293</v>
      </c>
      <c r="G1281">
        <f>Calc!N1281</f>
        <v>1554.1885466658973</v>
      </c>
      <c r="H1281" t="str">
        <f>IF(Calc!O1281=Games!I1281, Games!B1281, IF(Calc!P1281=Games!I1281, Games!C1281, ""))</f>
        <v>HOU</v>
      </c>
      <c r="I1281" s="21">
        <f>MAX(Calc!O1281:P1281)</f>
        <v>0.52767259539339118</v>
      </c>
      <c r="J1281" s="22">
        <f t="shared" si="76"/>
        <v>-111.7175480920651</v>
      </c>
      <c r="K1281" s="23">
        <f t="shared" si="77"/>
        <v>0.89511452504839417</v>
      </c>
      <c r="L1281" s="25"/>
      <c r="M1281" s="25"/>
      <c r="N1281" t="str">
        <f t="shared" si="78"/>
        <v/>
      </c>
      <c r="O1281" s="24" t="str">
        <f t="shared" si="79"/>
        <v/>
      </c>
    </row>
    <row r="1282" spans="1:15" x14ac:dyDescent="0.45">
      <c r="A1282" s="20" t="str">
        <f>Calc!A1282</f>
        <v>2024-07-02</v>
      </c>
      <c r="B1282" t="str">
        <f>Calc!B1282</f>
        <v>ATL</v>
      </c>
      <c r="C1282" t="str">
        <f>Calc!C1282</f>
        <v>SFG</v>
      </c>
      <c r="D1282" s="25"/>
      <c r="E1282" s="25"/>
      <c r="F1282">
        <f>Calc!M1282</f>
        <v>1593.2508682491175</v>
      </c>
      <c r="G1282">
        <f>Calc!N1282</f>
        <v>1491.6063482058917</v>
      </c>
      <c r="H1282" t="str">
        <f>IF(Calc!O1282=Games!I1282, Games!B1282, IF(Calc!P1282=Games!I1282, Games!C1282, ""))</f>
        <v>ATL</v>
      </c>
      <c r="I1282" s="21">
        <f>MAX(Calc!O1282:P1282)</f>
        <v>0.66419425163908263</v>
      </c>
      <c r="J1282" s="22">
        <f t="shared" si="76"/>
        <v>-197.79120961479782</v>
      </c>
      <c r="K1282" s="23">
        <f t="shared" si="77"/>
        <v>0.50558364143053636</v>
      </c>
      <c r="L1282" s="25"/>
      <c r="M1282" s="25"/>
      <c r="N1282" t="str">
        <f t="shared" si="78"/>
        <v/>
      </c>
      <c r="O1282" s="24" t="str">
        <f t="shared" si="79"/>
        <v/>
      </c>
    </row>
    <row r="1283" spans="1:15" x14ac:dyDescent="0.45">
      <c r="A1283" s="20" t="str">
        <f>Calc!A1283</f>
        <v>2024-07-02</v>
      </c>
      <c r="B1283" t="str">
        <f>Calc!B1283</f>
        <v>MIN</v>
      </c>
      <c r="C1283" t="str">
        <f>Calc!C1283</f>
        <v>DET</v>
      </c>
      <c r="D1283" s="25"/>
      <c r="E1283" s="25"/>
      <c r="F1283">
        <f>Calc!M1283</f>
        <v>1529.2726034226744</v>
      </c>
      <c r="G1283">
        <f>Calc!N1283</f>
        <v>1495.7868779460348</v>
      </c>
      <c r="H1283" t="str">
        <f>IF(Calc!O1283=Games!I1283, Games!B1283, IF(Calc!P1283=Games!I1283, Games!C1283, ""))</f>
        <v>MIN</v>
      </c>
      <c r="I1283" s="21">
        <f>MAX(Calc!O1283:P1283)</f>
        <v>0.61167753624362875</v>
      </c>
      <c r="J1283" s="22">
        <f t="shared" ref="J1283:J1346" si="80">IF(I1283&lt;0.5, "",-1*((I1283*100)/(1-((I1283*100)/100))))</f>
        <v>-157.5179376250012</v>
      </c>
      <c r="K1283" s="23">
        <f t="shared" ref="K1283:K1346" si="81">IF(J1283&gt;0, "",1/(J1283/-100))</f>
        <v>0.63484833224560977</v>
      </c>
      <c r="L1283" s="25"/>
      <c r="M1283" s="25"/>
      <c r="N1283" t="str">
        <f t="shared" ref="N1283:N1346" si="82">IF(L1283&gt;M1283, B1283, IF(M1283&gt;L1283, C1283, ""))</f>
        <v/>
      </c>
      <c r="O1283" s="24" t="str">
        <f t="shared" ref="O1283:O1346" si="83">IF(ISBLANK(L1283), "", IF(H1283=N1283, "W", "L"))</f>
        <v/>
      </c>
    </row>
    <row r="1284" spans="1:15" x14ac:dyDescent="0.45">
      <c r="A1284" s="20" t="str">
        <f>Calc!A1284</f>
        <v>2024-07-02</v>
      </c>
      <c r="B1284" t="str">
        <f>Calc!B1284</f>
        <v>TEX</v>
      </c>
      <c r="C1284" t="str">
        <f>Calc!C1284</f>
        <v>SDP</v>
      </c>
      <c r="D1284" s="25"/>
      <c r="E1284" s="25"/>
      <c r="F1284">
        <f>Calc!M1284</f>
        <v>1535.7428778604465</v>
      </c>
      <c r="G1284">
        <f>Calc!N1284</f>
        <v>1514.2912987524817</v>
      </c>
      <c r="H1284" t="str">
        <f>IF(Calc!O1284=Games!I1284, Games!B1284, IF(Calc!P1284=Games!I1284, Games!C1284, ""))</f>
        <v>TEX</v>
      </c>
      <c r="I1284" s="21">
        <f>MAX(Calc!O1284:P1284)</f>
        <v>0.56247770459177804</v>
      </c>
      <c r="J1284" s="22">
        <f t="shared" si="80"/>
        <v>-128.55978095172699</v>
      </c>
      <c r="K1284" s="23">
        <f t="shared" si="81"/>
        <v>0.77784824507089867</v>
      </c>
      <c r="L1284" s="25"/>
      <c r="M1284" s="25"/>
      <c r="N1284" t="str">
        <f t="shared" si="82"/>
        <v/>
      </c>
      <c r="O1284" s="24" t="str">
        <f t="shared" si="83"/>
        <v/>
      </c>
    </row>
    <row r="1285" spans="1:15" x14ac:dyDescent="0.45">
      <c r="A1285" s="20" t="str">
        <f>Calc!A1285</f>
        <v>2024-07-02</v>
      </c>
      <c r="B1285" t="str">
        <f>Calc!B1285</f>
        <v>CHC</v>
      </c>
      <c r="C1285" t="str">
        <f>Calc!C1285</f>
        <v>PHI</v>
      </c>
      <c r="D1285" s="25"/>
      <c r="E1285" s="25"/>
      <c r="F1285">
        <f>Calc!M1285</f>
        <v>1529.9566441509314</v>
      </c>
      <c r="G1285">
        <f>Calc!N1285</f>
        <v>1539.4111659163295</v>
      </c>
      <c r="H1285" t="str">
        <f>IF(Calc!O1285=Games!I1285, Games!B1285, IF(Calc!P1285=Games!I1285, Games!C1285, ""))</f>
        <v>CHC</v>
      </c>
      <c r="I1285" s="21">
        <f>MAX(Calc!O1285:P1285)</f>
        <v>0.50869020058089087</v>
      </c>
      <c r="J1285" s="22">
        <f t="shared" si="80"/>
        <v>-103.53756452290003</v>
      </c>
      <c r="K1285" s="23">
        <f t="shared" si="81"/>
        <v>0.96583303326477621</v>
      </c>
      <c r="L1285" s="25"/>
      <c r="M1285" s="25"/>
      <c r="N1285" t="str">
        <f t="shared" si="82"/>
        <v/>
      </c>
      <c r="O1285" s="24" t="str">
        <f t="shared" si="83"/>
        <v/>
      </c>
    </row>
    <row r="1286" spans="1:15" x14ac:dyDescent="0.45">
      <c r="A1286" s="20" t="str">
        <f>Calc!A1286</f>
        <v>2024-07-02</v>
      </c>
      <c r="B1286" t="str">
        <f>Calc!B1286</f>
        <v>KCR</v>
      </c>
      <c r="C1286" t="str">
        <f>Calc!C1286</f>
        <v>TBR</v>
      </c>
      <c r="D1286" s="25"/>
      <c r="E1286" s="25"/>
      <c r="F1286">
        <f>Calc!M1286</f>
        <v>1459.3647323881944</v>
      </c>
      <c r="G1286">
        <f>Calc!N1286</f>
        <v>1532.6622500113572</v>
      </c>
      <c r="H1286" t="str">
        <f>IF(Calc!O1286=Games!I1286, Games!B1286, IF(Calc!P1286=Games!I1286, Games!C1286, ""))</f>
        <v>TBR</v>
      </c>
      <c r="I1286" s="21">
        <f>MAX(Calc!O1286:P1286)</f>
        <v>0.50890472653225705</v>
      </c>
      <c r="J1286" s="22">
        <f t="shared" si="80"/>
        <v>-103.62647617004278</v>
      </c>
      <c r="K1286" s="23">
        <f t="shared" si="81"/>
        <v>0.96500434730510365</v>
      </c>
      <c r="L1286" s="25"/>
      <c r="M1286" s="25"/>
      <c r="N1286" t="str">
        <f t="shared" si="82"/>
        <v/>
      </c>
      <c r="O1286" s="24" t="str">
        <f t="shared" si="83"/>
        <v/>
      </c>
    </row>
    <row r="1287" spans="1:15" x14ac:dyDescent="0.45">
      <c r="A1287" s="20" t="str">
        <f>Calc!A1287</f>
        <v>2024-07-02</v>
      </c>
      <c r="B1287" t="str">
        <f>Calc!B1287</f>
        <v>COL</v>
      </c>
      <c r="C1287" t="str">
        <f>Calc!C1287</f>
        <v>MIL</v>
      </c>
      <c r="D1287" s="25"/>
      <c r="E1287" s="25"/>
      <c r="F1287">
        <f>Calc!M1287</f>
        <v>1423.0710497477428</v>
      </c>
      <c r="G1287">
        <f>Calc!N1287</f>
        <v>1527.5334034496079</v>
      </c>
      <c r="H1287" t="str">
        <f>IF(Calc!O1287=Games!I1287, Games!B1287, IF(Calc!P1287=Games!I1287, Games!C1287, ""))</f>
        <v>MIL</v>
      </c>
      <c r="I1287" s="21">
        <f>MAX(Calc!O1287:P1287)</f>
        <v>0.53178813576999784</v>
      </c>
      <c r="J1287" s="22">
        <f t="shared" si="80"/>
        <v>-113.57852638880692</v>
      </c>
      <c r="K1287" s="23">
        <f t="shared" si="81"/>
        <v>0.88044811972357939</v>
      </c>
      <c r="L1287" s="25"/>
      <c r="M1287" s="25"/>
      <c r="N1287" t="str">
        <f t="shared" si="82"/>
        <v/>
      </c>
      <c r="O1287" s="24" t="str">
        <f t="shared" si="83"/>
        <v/>
      </c>
    </row>
    <row r="1288" spans="1:15" x14ac:dyDescent="0.45">
      <c r="A1288" s="20" t="str">
        <f>Calc!A1288</f>
        <v>2024-07-02</v>
      </c>
      <c r="B1288" t="str">
        <f>Calc!B1288</f>
        <v>OAK</v>
      </c>
      <c r="C1288" t="str">
        <f>Calc!C1288</f>
        <v>LAA</v>
      </c>
      <c r="D1288" s="25"/>
      <c r="E1288" s="25"/>
      <c r="F1288">
        <f>Calc!M1288</f>
        <v>1410.609331202211</v>
      </c>
      <c r="G1288">
        <f>Calc!N1288</f>
        <v>1486.8682858001625</v>
      </c>
      <c r="H1288" t="str">
        <f>IF(Calc!O1288=Games!I1288, Games!B1288, IF(Calc!P1288=Games!I1288, Games!C1288, ""))</f>
        <v>LAA</v>
      </c>
      <c r="I1288" s="21">
        <f>MAX(Calc!O1288:P1288)</f>
        <v>0.60491080446943957</v>
      </c>
      <c r="J1288" s="22">
        <f t="shared" si="80"/>
        <v>-153.1074024074772</v>
      </c>
      <c r="K1288" s="23">
        <f t="shared" si="81"/>
        <v>0.65313628490581965</v>
      </c>
      <c r="L1288" s="25"/>
      <c r="M1288" s="25"/>
      <c r="N1288" t="str">
        <f t="shared" si="82"/>
        <v/>
      </c>
      <c r="O1288" s="24" t="str">
        <f t="shared" si="83"/>
        <v/>
      </c>
    </row>
    <row r="1289" spans="1:15" x14ac:dyDescent="0.45">
      <c r="A1289" s="20" t="str">
        <f>Calc!A1289</f>
        <v>2024-07-02</v>
      </c>
      <c r="B1289" t="str">
        <f>Calc!B1289</f>
        <v>SEA</v>
      </c>
      <c r="C1289" t="str">
        <f>Calc!C1289</f>
        <v>BAL</v>
      </c>
      <c r="D1289" s="25"/>
      <c r="E1289" s="25"/>
      <c r="F1289">
        <f>Calc!M1289</f>
        <v>1518.2292368487947</v>
      </c>
      <c r="G1289">
        <f>Calc!N1289</f>
        <v>1539.0873746407135</v>
      </c>
      <c r="H1289" t="str">
        <f>IF(Calc!O1289=Games!I1289, Games!B1289, IF(Calc!P1289=Games!I1289, Games!C1289, ""))</f>
        <v>BAL</v>
      </c>
      <c r="I1289" s="21">
        <f>MAX(Calc!O1289:P1289)</f>
        <v>0.51874530785516315</v>
      </c>
      <c r="J1289" s="22">
        <f t="shared" si="80"/>
        <v>-107.79018185635543</v>
      </c>
      <c r="K1289" s="23">
        <f t="shared" si="81"/>
        <v>0.92772827986562945</v>
      </c>
      <c r="L1289" s="25"/>
      <c r="M1289" s="25"/>
      <c r="N1289" t="str">
        <f t="shared" si="82"/>
        <v/>
      </c>
      <c r="O1289" s="24" t="str">
        <f t="shared" si="83"/>
        <v/>
      </c>
    </row>
    <row r="1290" spans="1:15" x14ac:dyDescent="0.45">
      <c r="A1290" s="20" t="str">
        <f>Calc!A1290</f>
        <v>2024-07-02</v>
      </c>
      <c r="B1290" t="str">
        <f>Calc!B1290</f>
        <v>LAD</v>
      </c>
      <c r="C1290" t="str">
        <f>Calc!C1290</f>
        <v>ARI</v>
      </c>
      <c r="D1290" s="25"/>
      <c r="E1290" s="25"/>
      <c r="F1290">
        <f>Calc!M1290</f>
        <v>1596.6514930600529</v>
      </c>
      <c r="G1290">
        <f>Calc!N1290</f>
        <v>1515.1384034374826</v>
      </c>
      <c r="H1290" t="str">
        <f>IF(Calc!O1290=Games!I1290, Games!B1290, IF(Calc!P1290=Games!I1290, Games!C1290, ""))</f>
        <v>LAD</v>
      </c>
      <c r="I1290" s="21">
        <f>MAX(Calc!O1290:P1290)</f>
        <v>0.63652781038978579</v>
      </c>
      <c r="J1290" s="22">
        <f t="shared" si="80"/>
        <v>-175.1242126866419</v>
      </c>
      <c r="K1290" s="23">
        <f t="shared" si="81"/>
        <v>0.57102326666235914</v>
      </c>
      <c r="L1290" s="25"/>
      <c r="M1290" s="25"/>
      <c r="N1290" t="str">
        <f t="shared" si="82"/>
        <v/>
      </c>
      <c r="O1290" s="24" t="str">
        <f t="shared" si="83"/>
        <v/>
      </c>
    </row>
    <row r="1291" spans="1:15" x14ac:dyDescent="0.45">
      <c r="A1291" s="20" t="str">
        <f>Calc!A1291</f>
        <v>2024-07-03</v>
      </c>
      <c r="B1291" t="str">
        <f>Calc!B1291</f>
        <v>PIT</v>
      </c>
      <c r="C1291" t="str">
        <f>Calc!C1291</f>
        <v>STL</v>
      </c>
      <c r="D1291" s="25"/>
      <c r="E1291" s="25"/>
      <c r="F1291">
        <f>Calc!M1291</f>
        <v>1464.4120897083565</v>
      </c>
      <c r="G1291">
        <f>Calc!N1291</f>
        <v>1507.9516916859375</v>
      </c>
      <c r="H1291" t="str">
        <f>IF(Calc!O1291=Games!I1291, Games!B1291, IF(Calc!P1291=Games!I1291, Games!C1291, ""))</f>
        <v>STL</v>
      </c>
      <c r="I1291" s="21">
        <f>MAX(Calc!O1291:P1291)</f>
        <v>0.53334706016059286</v>
      </c>
      <c r="J1291" s="22">
        <f t="shared" si="80"/>
        <v>-114.29201760609023</v>
      </c>
      <c r="K1291" s="23">
        <f t="shared" si="81"/>
        <v>0.87495174286494837</v>
      </c>
      <c r="L1291" s="25"/>
      <c r="M1291" s="25"/>
      <c r="N1291" t="str">
        <f t="shared" si="82"/>
        <v/>
      </c>
      <c r="O1291" s="24" t="str">
        <f t="shared" si="83"/>
        <v/>
      </c>
    </row>
    <row r="1292" spans="1:15" x14ac:dyDescent="0.45">
      <c r="A1292" s="20" t="str">
        <f>Calc!A1292</f>
        <v>2024-07-03</v>
      </c>
      <c r="B1292" t="str">
        <f>Calc!B1292</f>
        <v>CLE</v>
      </c>
      <c r="C1292" t="str">
        <f>Calc!C1292</f>
        <v>CHW</v>
      </c>
      <c r="D1292" s="25"/>
      <c r="E1292" s="25"/>
      <c r="F1292">
        <f>Calc!M1292</f>
        <v>1503.8938502056101</v>
      </c>
      <c r="G1292">
        <f>Calc!N1292</f>
        <v>1425.4820043556863</v>
      </c>
      <c r="H1292" t="str">
        <f>IF(Calc!O1292=Games!I1292, Games!B1292, IF(Calc!P1292=Games!I1292, Games!C1292, ""))</f>
        <v>CLE</v>
      </c>
      <c r="I1292" s="21">
        <f>MAX(Calc!O1292:P1292)</f>
        <v>0.63477559527623439</v>
      </c>
      <c r="J1292" s="22">
        <f t="shared" si="80"/>
        <v>-173.80426583386222</v>
      </c>
      <c r="K1292" s="23">
        <f t="shared" si="81"/>
        <v>0.57535987117594123</v>
      </c>
      <c r="L1292" s="25"/>
      <c r="M1292" s="25"/>
      <c r="N1292" t="str">
        <f t="shared" si="82"/>
        <v/>
      </c>
      <c r="O1292" s="24" t="str">
        <f t="shared" si="83"/>
        <v/>
      </c>
    </row>
    <row r="1293" spans="1:15" x14ac:dyDescent="0.45">
      <c r="A1293" s="20" t="str">
        <f>Calc!A1293</f>
        <v>2024-07-03</v>
      </c>
      <c r="B1293" t="str">
        <f>Calc!B1293</f>
        <v>MIA</v>
      </c>
      <c r="C1293" t="str">
        <f>Calc!C1293</f>
        <v>BOS</v>
      </c>
      <c r="D1293" s="25"/>
      <c r="E1293" s="25"/>
      <c r="F1293">
        <f>Calc!M1293</f>
        <v>1453.0099819148713</v>
      </c>
      <c r="G1293">
        <f>Calc!N1293</f>
        <v>1518.233689676287</v>
      </c>
      <c r="H1293" t="str">
        <f>IF(Calc!O1293=Games!I1293, Games!B1293, IF(Calc!P1293=Games!I1293, Games!C1293, ""))</f>
        <v>BOS</v>
      </c>
      <c r="I1293" s="21">
        <f>MAX(Calc!O1293:P1293)</f>
        <v>0.5699013074771726</v>
      </c>
      <c r="J1293" s="22">
        <f t="shared" si="80"/>
        <v>-132.50477562121984</v>
      </c>
      <c r="K1293" s="23">
        <f t="shared" si="81"/>
        <v>0.75468978028279921</v>
      </c>
      <c r="L1293" s="25"/>
      <c r="M1293" s="25"/>
      <c r="N1293" t="str">
        <f t="shared" si="82"/>
        <v/>
      </c>
      <c r="O1293" s="24" t="str">
        <f t="shared" si="83"/>
        <v/>
      </c>
    </row>
    <row r="1294" spans="1:15" x14ac:dyDescent="0.45">
      <c r="A1294" s="20" t="str">
        <f>Calc!A1294</f>
        <v>2024-07-03</v>
      </c>
      <c r="B1294" t="str">
        <f>Calc!B1294</f>
        <v>WAS</v>
      </c>
      <c r="C1294" t="str">
        <f>Calc!C1294</f>
        <v>NYM</v>
      </c>
      <c r="D1294" s="25"/>
      <c r="E1294" s="25"/>
      <c r="F1294">
        <f>Calc!M1294</f>
        <v>1419.5380932200808</v>
      </c>
      <c r="G1294">
        <f>Calc!N1294</f>
        <v>1510.288270753422</v>
      </c>
      <c r="H1294" t="str">
        <f>IF(Calc!O1294=Games!I1294, Games!B1294, IF(Calc!P1294=Games!I1294, Games!C1294, ""))</f>
        <v>NYM</v>
      </c>
      <c r="I1294" s="21">
        <f>MAX(Calc!O1294:P1294)</f>
        <v>0.65151832241279128</v>
      </c>
      <c r="J1294" s="22">
        <f t="shared" si="80"/>
        <v>-186.95913280827989</v>
      </c>
      <c r="K1294" s="23">
        <f t="shared" si="81"/>
        <v>0.53487625075019218</v>
      </c>
      <c r="L1294" s="25"/>
      <c r="M1294" s="25"/>
      <c r="N1294" t="str">
        <f t="shared" si="82"/>
        <v/>
      </c>
      <c r="O1294" s="24" t="str">
        <f t="shared" si="83"/>
        <v/>
      </c>
    </row>
    <row r="1295" spans="1:15" x14ac:dyDescent="0.45">
      <c r="A1295" s="20" t="str">
        <f>Calc!A1295</f>
        <v>2024-07-03</v>
      </c>
      <c r="B1295" t="str">
        <f>Calc!B1295</f>
        <v>NYY</v>
      </c>
      <c r="C1295" t="str">
        <f>Calc!C1295</f>
        <v>CIN</v>
      </c>
      <c r="D1295" s="25"/>
      <c r="E1295" s="25"/>
      <c r="F1295">
        <f>Calc!M1295</f>
        <v>1533.7203518335739</v>
      </c>
      <c r="G1295">
        <f>Calc!N1295</f>
        <v>1513.6155661274754</v>
      </c>
      <c r="H1295" t="str">
        <f>IF(Calc!O1295=Games!I1295, Games!B1295, IF(Calc!P1295=Games!I1295, Games!C1295, ""))</f>
        <v>NYY</v>
      </c>
      <c r="I1295" s="21">
        <f>MAX(Calc!O1295:P1295)</f>
        <v>0.57586218740315098</v>
      </c>
      <c r="J1295" s="22">
        <f t="shared" si="80"/>
        <v>-135.77242356142361</v>
      </c>
      <c r="K1295" s="23">
        <f t="shared" si="81"/>
        <v>0.73652658895611367</v>
      </c>
      <c r="L1295" s="25"/>
      <c r="M1295" s="25"/>
      <c r="N1295" t="str">
        <f t="shared" si="82"/>
        <v/>
      </c>
      <c r="O1295" s="24" t="str">
        <f t="shared" si="83"/>
        <v/>
      </c>
    </row>
    <row r="1296" spans="1:15" x14ac:dyDescent="0.45">
      <c r="A1296" s="20" t="str">
        <f>Calc!A1296</f>
        <v>2024-07-03</v>
      </c>
      <c r="B1296" t="str">
        <f>Calc!B1296</f>
        <v>TOR</v>
      </c>
      <c r="C1296" t="str">
        <f>Calc!C1296</f>
        <v>HOU</v>
      </c>
      <c r="D1296" s="25"/>
      <c r="E1296" s="25"/>
      <c r="F1296">
        <f>Calc!M1296</f>
        <v>1536.86484917293</v>
      </c>
      <c r="G1296">
        <f>Calc!N1296</f>
        <v>1554.1885466658973</v>
      </c>
      <c r="H1296" t="str">
        <f>IF(Calc!O1296=Games!I1296, Games!B1296, IF(Calc!P1296=Games!I1296, Games!C1296, ""))</f>
        <v>HOU</v>
      </c>
      <c r="I1296" s="21">
        <f>MAX(Calc!O1296:P1296)</f>
        <v>0.52767259539339118</v>
      </c>
      <c r="J1296" s="22">
        <f t="shared" si="80"/>
        <v>-111.7175480920651</v>
      </c>
      <c r="K1296" s="23">
        <f t="shared" si="81"/>
        <v>0.89511452504839417</v>
      </c>
      <c r="L1296" s="25"/>
      <c r="M1296" s="25"/>
      <c r="N1296" t="str">
        <f t="shared" si="82"/>
        <v/>
      </c>
      <c r="O1296" s="24" t="str">
        <f t="shared" si="83"/>
        <v/>
      </c>
    </row>
    <row r="1297" spans="1:15" x14ac:dyDescent="0.45">
      <c r="A1297" s="20" t="str">
        <f>Calc!A1297</f>
        <v>2024-07-03</v>
      </c>
      <c r="B1297" t="str">
        <f>Calc!B1297</f>
        <v>ATL</v>
      </c>
      <c r="C1297" t="str">
        <f>Calc!C1297</f>
        <v>SFG</v>
      </c>
      <c r="D1297" s="25"/>
      <c r="E1297" s="25"/>
      <c r="F1297">
        <f>Calc!M1297</f>
        <v>1593.2508682491175</v>
      </c>
      <c r="G1297">
        <f>Calc!N1297</f>
        <v>1491.6063482058917</v>
      </c>
      <c r="H1297" t="str">
        <f>IF(Calc!O1297=Games!I1297, Games!B1297, IF(Calc!P1297=Games!I1297, Games!C1297, ""))</f>
        <v>ATL</v>
      </c>
      <c r="I1297" s="21">
        <f>MAX(Calc!O1297:P1297)</f>
        <v>0.66419425163908263</v>
      </c>
      <c r="J1297" s="22">
        <f t="shared" si="80"/>
        <v>-197.79120961479782</v>
      </c>
      <c r="K1297" s="23">
        <f t="shared" si="81"/>
        <v>0.50558364143053636</v>
      </c>
      <c r="L1297" s="25"/>
      <c r="M1297" s="25"/>
      <c r="N1297" t="str">
        <f t="shared" si="82"/>
        <v/>
      </c>
      <c r="O1297" s="24" t="str">
        <f t="shared" si="83"/>
        <v/>
      </c>
    </row>
    <row r="1298" spans="1:15" x14ac:dyDescent="0.45">
      <c r="A1298" s="20" t="str">
        <f>Calc!A1298</f>
        <v>2024-07-03</v>
      </c>
      <c r="B1298" t="str">
        <f>Calc!B1298</f>
        <v>TEX</v>
      </c>
      <c r="C1298" t="str">
        <f>Calc!C1298</f>
        <v>SDP</v>
      </c>
      <c r="D1298" s="25"/>
      <c r="E1298" s="25"/>
      <c r="F1298">
        <f>Calc!M1298</f>
        <v>1535.7428778604465</v>
      </c>
      <c r="G1298">
        <f>Calc!N1298</f>
        <v>1514.2912987524817</v>
      </c>
      <c r="H1298" t="str">
        <f>IF(Calc!O1298=Games!I1298, Games!B1298, IF(Calc!P1298=Games!I1298, Games!C1298, ""))</f>
        <v>TEX</v>
      </c>
      <c r="I1298" s="21">
        <f>MAX(Calc!O1298:P1298)</f>
        <v>0.56247770459177804</v>
      </c>
      <c r="J1298" s="22">
        <f t="shared" si="80"/>
        <v>-128.55978095172699</v>
      </c>
      <c r="K1298" s="23">
        <f t="shared" si="81"/>
        <v>0.77784824507089867</v>
      </c>
      <c r="L1298" s="25"/>
      <c r="M1298" s="25"/>
      <c r="N1298" t="str">
        <f t="shared" si="82"/>
        <v/>
      </c>
      <c r="O1298" s="24" t="str">
        <f t="shared" si="83"/>
        <v/>
      </c>
    </row>
    <row r="1299" spans="1:15" x14ac:dyDescent="0.45">
      <c r="A1299" s="20" t="str">
        <f>Calc!A1299</f>
        <v>2024-07-03</v>
      </c>
      <c r="B1299" t="str">
        <f>Calc!B1299</f>
        <v>CHC</v>
      </c>
      <c r="C1299" t="str">
        <f>Calc!C1299</f>
        <v>PHI</v>
      </c>
      <c r="D1299" s="25"/>
      <c r="E1299" s="25"/>
      <c r="F1299">
        <f>Calc!M1299</f>
        <v>1529.9566441509314</v>
      </c>
      <c r="G1299">
        <f>Calc!N1299</f>
        <v>1539.4111659163295</v>
      </c>
      <c r="H1299" t="str">
        <f>IF(Calc!O1299=Games!I1299, Games!B1299, IF(Calc!P1299=Games!I1299, Games!C1299, ""))</f>
        <v>CHC</v>
      </c>
      <c r="I1299" s="21">
        <f>MAX(Calc!O1299:P1299)</f>
        <v>0.50869020058089087</v>
      </c>
      <c r="J1299" s="22">
        <f t="shared" si="80"/>
        <v>-103.53756452290003</v>
      </c>
      <c r="K1299" s="23">
        <f t="shared" si="81"/>
        <v>0.96583303326477621</v>
      </c>
      <c r="L1299" s="25"/>
      <c r="M1299" s="25"/>
      <c r="N1299" t="str">
        <f t="shared" si="82"/>
        <v/>
      </c>
      <c r="O1299" s="24" t="str">
        <f t="shared" si="83"/>
        <v/>
      </c>
    </row>
    <row r="1300" spans="1:15" x14ac:dyDescent="0.45">
      <c r="A1300" s="20" t="str">
        <f>Calc!A1300</f>
        <v>2024-07-03</v>
      </c>
      <c r="B1300" t="str">
        <f>Calc!B1300</f>
        <v>KCR</v>
      </c>
      <c r="C1300" t="str">
        <f>Calc!C1300</f>
        <v>TBR</v>
      </c>
      <c r="D1300" s="25"/>
      <c r="E1300" s="25"/>
      <c r="F1300">
        <f>Calc!M1300</f>
        <v>1459.3647323881944</v>
      </c>
      <c r="G1300">
        <f>Calc!N1300</f>
        <v>1532.6622500113572</v>
      </c>
      <c r="H1300" t="str">
        <f>IF(Calc!O1300=Games!I1300, Games!B1300, IF(Calc!P1300=Games!I1300, Games!C1300, ""))</f>
        <v>TBR</v>
      </c>
      <c r="I1300" s="21">
        <f>MAX(Calc!O1300:P1300)</f>
        <v>0.50890472653225705</v>
      </c>
      <c r="J1300" s="22">
        <f t="shared" si="80"/>
        <v>-103.62647617004278</v>
      </c>
      <c r="K1300" s="23">
        <f t="shared" si="81"/>
        <v>0.96500434730510365</v>
      </c>
      <c r="L1300" s="25"/>
      <c r="M1300" s="25"/>
      <c r="N1300" t="str">
        <f t="shared" si="82"/>
        <v/>
      </c>
      <c r="O1300" s="24" t="str">
        <f t="shared" si="83"/>
        <v/>
      </c>
    </row>
    <row r="1301" spans="1:15" x14ac:dyDescent="0.45">
      <c r="A1301" s="20" t="str">
        <f>Calc!A1301</f>
        <v>2024-07-03</v>
      </c>
      <c r="B1301" t="str">
        <f>Calc!B1301</f>
        <v>MIN</v>
      </c>
      <c r="C1301" t="str">
        <f>Calc!C1301</f>
        <v>DET</v>
      </c>
      <c r="D1301" s="25"/>
      <c r="E1301" s="25"/>
      <c r="F1301">
        <f>Calc!M1301</f>
        <v>1529.2726034226744</v>
      </c>
      <c r="G1301">
        <f>Calc!N1301</f>
        <v>1495.7868779460348</v>
      </c>
      <c r="H1301" t="str">
        <f>IF(Calc!O1301=Games!I1301, Games!B1301, IF(Calc!P1301=Games!I1301, Games!C1301, ""))</f>
        <v>MIN</v>
      </c>
      <c r="I1301" s="21">
        <f>MAX(Calc!O1301:P1301)</f>
        <v>0.61167753624362875</v>
      </c>
      <c r="J1301" s="22">
        <f t="shared" si="80"/>
        <v>-157.5179376250012</v>
      </c>
      <c r="K1301" s="23">
        <f t="shared" si="81"/>
        <v>0.63484833224560977</v>
      </c>
      <c r="L1301" s="25"/>
      <c r="M1301" s="25"/>
      <c r="N1301" t="str">
        <f t="shared" si="82"/>
        <v/>
      </c>
      <c r="O1301" s="24" t="str">
        <f t="shared" si="83"/>
        <v/>
      </c>
    </row>
    <row r="1302" spans="1:15" x14ac:dyDescent="0.45">
      <c r="A1302" s="20" t="str">
        <f>Calc!A1302</f>
        <v>2024-07-03</v>
      </c>
      <c r="B1302" t="str">
        <f>Calc!B1302</f>
        <v>COL</v>
      </c>
      <c r="C1302" t="str">
        <f>Calc!C1302</f>
        <v>MIL</v>
      </c>
      <c r="D1302" s="25"/>
      <c r="E1302" s="25"/>
      <c r="F1302">
        <f>Calc!M1302</f>
        <v>1423.0710497477428</v>
      </c>
      <c r="G1302">
        <f>Calc!N1302</f>
        <v>1527.5334034496079</v>
      </c>
      <c r="H1302" t="str">
        <f>IF(Calc!O1302=Games!I1302, Games!B1302, IF(Calc!P1302=Games!I1302, Games!C1302, ""))</f>
        <v>MIL</v>
      </c>
      <c r="I1302" s="21">
        <f>MAX(Calc!O1302:P1302)</f>
        <v>0.53178813576999784</v>
      </c>
      <c r="J1302" s="22">
        <f t="shared" si="80"/>
        <v>-113.57852638880692</v>
      </c>
      <c r="K1302" s="23">
        <f t="shared" si="81"/>
        <v>0.88044811972357939</v>
      </c>
      <c r="L1302" s="25"/>
      <c r="M1302" s="25"/>
      <c r="N1302" t="str">
        <f t="shared" si="82"/>
        <v/>
      </c>
      <c r="O1302" s="24" t="str">
        <f t="shared" si="83"/>
        <v/>
      </c>
    </row>
    <row r="1303" spans="1:15" x14ac:dyDescent="0.45">
      <c r="A1303" s="20" t="str">
        <f>Calc!A1303</f>
        <v>2024-07-03</v>
      </c>
      <c r="B1303" t="str">
        <f>Calc!B1303</f>
        <v>OAK</v>
      </c>
      <c r="C1303" t="str">
        <f>Calc!C1303</f>
        <v>LAA</v>
      </c>
      <c r="D1303" s="25"/>
      <c r="E1303" s="25"/>
      <c r="F1303">
        <f>Calc!M1303</f>
        <v>1410.609331202211</v>
      </c>
      <c r="G1303">
        <f>Calc!N1303</f>
        <v>1486.8682858001625</v>
      </c>
      <c r="H1303" t="str">
        <f>IF(Calc!O1303=Games!I1303, Games!B1303, IF(Calc!P1303=Games!I1303, Games!C1303, ""))</f>
        <v>LAA</v>
      </c>
      <c r="I1303" s="21">
        <f>MAX(Calc!O1303:P1303)</f>
        <v>0.60491080446943957</v>
      </c>
      <c r="J1303" s="22">
        <f t="shared" si="80"/>
        <v>-153.1074024074772</v>
      </c>
      <c r="K1303" s="23">
        <f t="shared" si="81"/>
        <v>0.65313628490581965</v>
      </c>
      <c r="L1303" s="25"/>
      <c r="M1303" s="25"/>
      <c r="N1303" t="str">
        <f t="shared" si="82"/>
        <v/>
      </c>
      <c r="O1303" s="24" t="str">
        <f t="shared" si="83"/>
        <v/>
      </c>
    </row>
    <row r="1304" spans="1:15" x14ac:dyDescent="0.45">
      <c r="A1304" s="20" t="str">
        <f>Calc!A1304</f>
        <v>2024-07-03</v>
      </c>
      <c r="B1304" t="str">
        <f>Calc!B1304</f>
        <v>LAD</v>
      </c>
      <c r="C1304" t="str">
        <f>Calc!C1304</f>
        <v>ARI</v>
      </c>
      <c r="D1304" s="25"/>
      <c r="E1304" s="25"/>
      <c r="F1304">
        <f>Calc!M1304</f>
        <v>1596.6514930600529</v>
      </c>
      <c r="G1304">
        <f>Calc!N1304</f>
        <v>1515.1384034374826</v>
      </c>
      <c r="H1304" t="str">
        <f>IF(Calc!O1304=Games!I1304, Games!B1304, IF(Calc!P1304=Games!I1304, Games!C1304, ""))</f>
        <v>LAD</v>
      </c>
      <c r="I1304" s="21">
        <f>MAX(Calc!O1304:P1304)</f>
        <v>0.63652781038978579</v>
      </c>
      <c r="J1304" s="22">
        <f t="shared" si="80"/>
        <v>-175.1242126866419</v>
      </c>
      <c r="K1304" s="23">
        <f t="shared" si="81"/>
        <v>0.57102326666235914</v>
      </c>
      <c r="L1304" s="25"/>
      <c r="M1304" s="25"/>
      <c r="N1304" t="str">
        <f t="shared" si="82"/>
        <v/>
      </c>
      <c r="O1304" s="24" t="str">
        <f t="shared" si="83"/>
        <v/>
      </c>
    </row>
    <row r="1305" spans="1:15" x14ac:dyDescent="0.45">
      <c r="A1305" s="20" t="str">
        <f>Calc!A1305</f>
        <v>2024-07-03</v>
      </c>
      <c r="B1305" t="str">
        <f>Calc!B1305</f>
        <v>SEA</v>
      </c>
      <c r="C1305" t="str">
        <f>Calc!C1305</f>
        <v>BAL</v>
      </c>
      <c r="D1305" s="25"/>
      <c r="E1305" s="25"/>
      <c r="F1305">
        <f>Calc!M1305</f>
        <v>1518.2292368487947</v>
      </c>
      <c r="G1305">
        <f>Calc!N1305</f>
        <v>1539.0873746407135</v>
      </c>
      <c r="H1305" t="str">
        <f>IF(Calc!O1305=Games!I1305, Games!B1305, IF(Calc!P1305=Games!I1305, Games!C1305, ""))</f>
        <v>BAL</v>
      </c>
      <c r="I1305" s="21">
        <f>MAX(Calc!O1305:P1305)</f>
        <v>0.51874530785516315</v>
      </c>
      <c r="J1305" s="22">
        <f t="shared" si="80"/>
        <v>-107.79018185635543</v>
      </c>
      <c r="K1305" s="23">
        <f t="shared" si="81"/>
        <v>0.92772827986562945</v>
      </c>
      <c r="L1305" s="25"/>
      <c r="M1305" s="25"/>
      <c r="N1305" t="str">
        <f t="shared" si="82"/>
        <v/>
      </c>
      <c r="O1305" s="24" t="str">
        <f t="shared" si="83"/>
        <v/>
      </c>
    </row>
    <row r="1306" spans="1:15" x14ac:dyDescent="0.45">
      <c r="A1306" s="20" t="str">
        <f>Calc!A1306</f>
        <v>2024-07-04</v>
      </c>
      <c r="B1306" t="str">
        <f>Calc!B1306</f>
        <v>WAS</v>
      </c>
      <c r="C1306" t="str">
        <f>Calc!C1306</f>
        <v>NYM</v>
      </c>
      <c r="D1306" s="25"/>
      <c r="E1306" s="25"/>
      <c r="F1306">
        <f>Calc!M1306</f>
        <v>1419.5380932200808</v>
      </c>
      <c r="G1306">
        <f>Calc!N1306</f>
        <v>1510.288270753422</v>
      </c>
      <c r="H1306" t="str">
        <f>IF(Calc!O1306=Games!I1306, Games!B1306, IF(Calc!P1306=Games!I1306, Games!C1306, ""))</f>
        <v>NYM</v>
      </c>
      <c r="I1306" s="21">
        <f>MAX(Calc!O1306:P1306)</f>
        <v>0.65151832241279128</v>
      </c>
      <c r="J1306" s="22">
        <f t="shared" si="80"/>
        <v>-186.95913280827989</v>
      </c>
      <c r="K1306" s="23">
        <f t="shared" si="81"/>
        <v>0.53487625075019218</v>
      </c>
      <c r="L1306" s="25"/>
      <c r="M1306" s="25"/>
      <c r="N1306" t="str">
        <f t="shared" si="82"/>
        <v/>
      </c>
      <c r="O1306" s="24" t="str">
        <f t="shared" si="83"/>
        <v/>
      </c>
    </row>
    <row r="1307" spans="1:15" x14ac:dyDescent="0.45">
      <c r="A1307" s="20" t="str">
        <f>Calc!A1307</f>
        <v>2024-07-04</v>
      </c>
      <c r="B1307" t="str">
        <f>Calc!B1307</f>
        <v>PIT</v>
      </c>
      <c r="C1307" t="str">
        <f>Calc!C1307</f>
        <v>STL</v>
      </c>
      <c r="D1307" s="25"/>
      <c r="E1307" s="25"/>
      <c r="F1307">
        <f>Calc!M1307</f>
        <v>1464.4120897083565</v>
      </c>
      <c r="G1307">
        <f>Calc!N1307</f>
        <v>1507.9516916859375</v>
      </c>
      <c r="H1307" t="str">
        <f>IF(Calc!O1307=Games!I1307, Games!B1307, IF(Calc!P1307=Games!I1307, Games!C1307, ""))</f>
        <v>STL</v>
      </c>
      <c r="I1307" s="21">
        <f>MAX(Calc!O1307:P1307)</f>
        <v>0.53334706016059286</v>
      </c>
      <c r="J1307" s="22">
        <f t="shared" si="80"/>
        <v>-114.29201760609023</v>
      </c>
      <c r="K1307" s="23">
        <f t="shared" si="81"/>
        <v>0.87495174286494837</v>
      </c>
      <c r="L1307" s="25"/>
      <c r="M1307" s="25"/>
      <c r="N1307" t="str">
        <f t="shared" si="82"/>
        <v/>
      </c>
      <c r="O1307" s="24" t="str">
        <f t="shared" si="83"/>
        <v/>
      </c>
    </row>
    <row r="1308" spans="1:15" x14ac:dyDescent="0.45">
      <c r="A1308" s="20" t="str">
        <f>Calc!A1308</f>
        <v>2024-07-04</v>
      </c>
      <c r="B1308" t="str">
        <f>Calc!B1308</f>
        <v>NYY</v>
      </c>
      <c r="C1308" t="str">
        <f>Calc!C1308</f>
        <v>CIN</v>
      </c>
      <c r="D1308" s="25"/>
      <c r="E1308" s="25"/>
      <c r="F1308">
        <f>Calc!M1308</f>
        <v>1533.7203518335739</v>
      </c>
      <c r="G1308">
        <f>Calc!N1308</f>
        <v>1513.6155661274754</v>
      </c>
      <c r="H1308" t="str">
        <f>IF(Calc!O1308=Games!I1308, Games!B1308, IF(Calc!P1308=Games!I1308, Games!C1308, ""))</f>
        <v>NYY</v>
      </c>
      <c r="I1308" s="21">
        <f>MAX(Calc!O1308:P1308)</f>
        <v>0.57586218740315098</v>
      </c>
      <c r="J1308" s="22">
        <f t="shared" si="80"/>
        <v>-135.77242356142361</v>
      </c>
      <c r="K1308" s="23">
        <f t="shared" si="81"/>
        <v>0.73652658895611367</v>
      </c>
      <c r="L1308" s="25"/>
      <c r="M1308" s="25"/>
      <c r="N1308" t="str">
        <f t="shared" si="82"/>
        <v/>
      </c>
      <c r="O1308" s="24" t="str">
        <f t="shared" si="83"/>
        <v/>
      </c>
    </row>
    <row r="1309" spans="1:15" x14ac:dyDescent="0.45">
      <c r="A1309" s="20" t="str">
        <f>Calc!A1309</f>
        <v>2024-07-04</v>
      </c>
      <c r="B1309" t="str">
        <f>Calc!B1309</f>
        <v>TOR</v>
      </c>
      <c r="C1309" t="str">
        <f>Calc!C1309</f>
        <v>HOU</v>
      </c>
      <c r="D1309" s="25"/>
      <c r="E1309" s="25"/>
      <c r="F1309">
        <f>Calc!M1309</f>
        <v>1536.86484917293</v>
      </c>
      <c r="G1309">
        <f>Calc!N1309</f>
        <v>1554.1885466658973</v>
      </c>
      <c r="H1309" t="str">
        <f>IF(Calc!O1309=Games!I1309, Games!B1309, IF(Calc!P1309=Games!I1309, Games!C1309, ""))</f>
        <v>HOU</v>
      </c>
      <c r="I1309" s="21">
        <f>MAX(Calc!O1309:P1309)</f>
        <v>0.52767259539339118</v>
      </c>
      <c r="J1309" s="22">
        <f t="shared" si="80"/>
        <v>-111.7175480920651</v>
      </c>
      <c r="K1309" s="23">
        <f t="shared" si="81"/>
        <v>0.89511452504839417</v>
      </c>
      <c r="L1309" s="25"/>
      <c r="M1309" s="25"/>
      <c r="N1309" t="str">
        <f t="shared" si="82"/>
        <v/>
      </c>
      <c r="O1309" s="24" t="str">
        <f t="shared" si="83"/>
        <v/>
      </c>
    </row>
    <row r="1310" spans="1:15" x14ac:dyDescent="0.45">
      <c r="A1310" s="20" t="str">
        <f>Calc!A1310</f>
        <v>2024-07-04</v>
      </c>
      <c r="B1310" t="str">
        <f>Calc!B1310</f>
        <v>CLE</v>
      </c>
      <c r="C1310" t="str">
        <f>Calc!C1310</f>
        <v>CHW</v>
      </c>
      <c r="D1310" s="25"/>
      <c r="E1310" s="25"/>
      <c r="F1310">
        <f>Calc!M1310</f>
        <v>1503.8938502056101</v>
      </c>
      <c r="G1310">
        <f>Calc!N1310</f>
        <v>1425.4820043556863</v>
      </c>
      <c r="H1310" t="str">
        <f>IF(Calc!O1310=Games!I1310, Games!B1310, IF(Calc!P1310=Games!I1310, Games!C1310, ""))</f>
        <v>CLE</v>
      </c>
      <c r="I1310" s="21">
        <f>MAX(Calc!O1310:P1310)</f>
        <v>0.63477559527623439</v>
      </c>
      <c r="J1310" s="22">
        <f t="shared" si="80"/>
        <v>-173.80426583386222</v>
      </c>
      <c r="K1310" s="23">
        <f t="shared" si="81"/>
        <v>0.57535987117594123</v>
      </c>
      <c r="L1310" s="25"/>
      <c r="M1310" s="25"/>
      <c r="N1310" t="str">
        <f t="shared" si="82"/>
        <v/>
      </c>
      <c r="O1310" s="24" t="str">
        <f t="shared" si="83"/>
        <v/>
      </c>
    </row>
    <row r="1311" spans="1:15" x14ac:dyDescent="0.45">
      <c r="A1311" s="20" t="str">
        <f>Calc!A1311</f>
        <v>2024-07-04</v>
      </c>
      <c r="B1311" t="str">
        <f>Calc!B1311</f>
        <v>MIA</v>
      </c>
      <c r="C1311" t="str">
        <f>Calc!C1311</f>
        <v>BOS</v>
      </c>
      <c r="D1311" s="25"/>
      <c r="E1311" s="25"/>
      <c r="F1311">
        <f>Calc!M1311</f>
        <v>1453.0099819148713</v>
      </c>
      <c r="G1311">
        <f>Calc!N1311</f>
        <v>1518.233689676287</v>
      </c>
      <c r="H1311" t="str">
        <f>IF(Calc!O1311=Games!I1311, Games!B1311, IF(Calc!P1311=Games!I1311, Games!C1311, ""))</f>
        <v>BOS</v>
      </c>
      <c r="I1311" s="21">
        <f>MAX(Calc!O1311:P1311)</f>
        <v>0.5699013074771726</v>
      </c>
      <c r="J1311" s="22">
        <f t="shared" si="80"/>
        <v>-132.50477562121984</v>
      </c>
      <c r="K1311" s="23">
        <f t="shared" si="81"/>
        <v>0.75468978028279921</v>
      </c>
      <c r="L1311" s="25"/>
      <c r="M1311" s="25"/>
      <c r="N1311" t="str">
        <f t="shared" si="82"/>
        <v/>
      </c>
      <c r="O1311" s="24" t="str">
        <f t="shared" si="83"/>
        <v/>
      </c>
    </row>
    <row r="1312" spans="1:15" x14ac:dyDescent="0.45">
      <c r="A1312" s="20" t="str">
        <f>Calc!A1312</f>
        <v>2024-07-04</v>
      </c>
      <c r="B1312" t="str">
        <f>Calc!B1312</f>
        <v>MIN</v>
      </c>
      <c r="C1312" t="str">
        <f>Calc!C1312</f>
        <v>DET</v>
      </c>
      <c r="D1312" s="25"/>
      <c r="E1312" s="25"/>
      <c r="F1312">
        <f>Calc!M1312</f>
        <v>1529.2726034226744</v>
      </c>
      <c r="G1312">
        <f>Calc!N1312</f>
        <v>1495.7868779460348</v>
      </c>
      <c r="H1312" t="str">
        <f>IF(Calc!O1312=Games!I1312, Games!B1312, IF(Calc!P1312=Games!I1312, Games!C1312, ""))</f>
        <v>MIN</v>
      </c>
      <c r="I1312" s="21">
        <f>MAX(Calc!O1312:P1312)</f>
        <v>0.61167753624362875</v>
      </c>
      <c r="J1312" s="22">
        <f t="shared" si="80"/>
        <v>-157.5179376250012</v>
      </c>
      <c r="K1312" s="23">
        <f t="shared" si="81"/>
        <v>0.63484833224560977</v>
      </c>
      <c r="L1312" s="25"/>
      <c r="M1312" s="25"/>
      <c r="N1312" t="str">
        <f t="shared" si="82"/>
        <v/>
      </c>
      <c r="O1312" s="24" t="str">
        <f t="shared" si="83"/>
        <v/>
      </c>
    </row>
    <row r="1313" spans="1:15" x14ac:dyDescent="0.45">
      <c r="A1313" s="20" t="str">
        <f>Calc!A1313</f>
        <v>2024-07-04</v>
      </c>
      <c r="B1313" t="str">
        <f>Calc!B1313</f>
        <v>CHC</v>
      </c>
      <c r="C1313" t="str">
        <f>Calc!C1313</f>
        <v>PHI</v>
      </c>
      <c r="D1313" s="25"/>
      <c r="E1313" s="25"/>
      <c r="F1313">
        <f>Calc!M1313</f>
        <v>1529.9566441509314</v>
      </c>
      <c r="G1313">
        <f>Calc!N1313</f>
        <v>1539.4111659163295</v>
      </c>
      <c r="H1313" t="str">
        <f>IF(Calc!O1313=Games!I1313, Games!B1313, IF(Calc!P1313=Games!I1313, Games!C1313, ""))</f>
        <v>CHC</v>
      </c>
      <c r="I1313" s="21">
        <f>MAX(Calc!O1313:P1313)</f>
        <v>0.50869020058089087</v>
      </c>
      <c r="J1313" s="22">
        <f t="shared" si="80"/>
        <v>-103.53756452290003</v>
      </c>
      <c r="K1313" s="23">
        <f t="shared" si="81"/>
        <v>0.96583303326477621</v>
      </c>
      <c r="L1313" s="25"/>
      <c r="M1313" s="25"/>
      <c r="N1313" t="str">
        <f t="shared" si="82"/>
        <v/>
      </c>
      <c r="O1313" s="24" t="str">
        <f t="shared" si="83"/>
        <v/>
      </c>
    </row>
    <row r="1314" spans="1:15" x14ac:dyDescent="0.45">
      <c r="A1314" s="20" t="str">
        <f>Calc!A1314</f>
        <v>2024-07-04</v>
      </c>
      <c r="B1314" t="str">
        <f>Calc!B1314</f>
        <v>TEX</v>
      </c>
      <c r="C1314" t="str">
        <f>Calc!C1314</f>
        <v>SDP</v>
      </c>
      <c r="D1314" s="25"/>
      <c r="E1314" s="25"/>
      <c r="F1314">
        <f>Calc!M1314</f>
        <v>1535.7428778604465</v>
      </c>
      <c r="G1314">
        <f>Calc!N1314</f>
        <v>1514.2912987524817</v>
      </c>
      <c r="H1314" t="str">
        <f>IF(Calc!O1314=Games!I1314, Games!B1314, IF(Calc!P1314=Games!I1314, Games!C1314, ""))</f>
        <v>TEX</v>
      </c>
      <c r="I1314" s="21">
        <f>MAX(Calc!O1314:P1314)</f>
        <v>0.56247770459177804</v>
      </c>
      <c r="J1314" s="22">
        <f t="shared" si="80"/>
        <v>-128.55978095172699</v>
      </c>
      <c r="K1314" s="23">
        <f t="shared" si="81"/>
        <v>0.77784824507089867</v>
      </c>
      <c r="L1314" s="25"/>
      <c r="M1314" s="25"/>
      <c r="N1314" t="str">
        <f t="shared" si="82"/>
        <v/>
      </c>
      <c r="O1314" s="24" t="str">
        <f t="shared" si="83"/>
        <v/>
      </c>
    </row>
    <row r="1315" spans="1:15" x14ac:dyDescent="0.45">
      <c r="A1315" s="20" t="str">
        <f>Calc!A1315</f>
        <v>2024-07-04</v>
      </c>
      <c r="B1315" t="str">
        <f>Calc!B1315</f>
        <v>OAK</v>
      </c>
      <c r="C1315" t="str">
        <f>Calc!C1315</f>
        <v>LAA</v>
      </c>
      <c r="D1315" s="25"/>
      <c r="E1315" s="25"/>
      <c r="F1315">
        <f>Calc!M1315</f>
        <v>1410.609331202211</v>
      </c>
      <c r="G1315">
        <f>Calc!N1315</f>
        <v>1486.8682858001625</v>
      </c>
      <c r="H1315" t="str">
        <f>IF(Calc!O1315=Games!I1315, Games!B1315, IF(Calc!P1315=Games!I1315, Games!C1315, ""))</f>
        <v>LAA</v>
      </c>
      <c r="I1315" s="21">
        <f>MAX(Calc!O1315:P1315)</f>
        <v>0.60491080446943957</v>
      </c>
      <c r="J1315" s="22">
        <f t="shared" si="80"/>
        <v>-153.1074024074772</v>
      </c>
      <c r="K1315" s="23">
        <f t="shared" si="81"/>
        <v>0.65313628490581965</v>
      </c>
      <c r="L1315" s="25"/>
      <c r="M1315" s="25"/>
      <c r="N1315" t="str">
        <f t="shared" si="82"/>
        <v/>
      </c>
      <c r="O1315" s="24" t="str">
        <f t="shared" si="83"/>
        <v/>
      </c>
    </row>
    <row r="1316" spans="1:15" x14ac:dyDescent="0.45">
      <c r="A1316" s="20" t="str">
        <f>Calc!A1316</f>
        <v>2024-07-04</v>
      </c>
      <c r="B1316" t="str">
        <f>Calc!B1316</f>
        <v>SEA</v>
      </c>
      <c r="C1316" t="str">
        <f>Calc!C1316</f>
        <v>BAL</v>
      </c>
      <c r="D1316" s="25"/>
      <c r="E1316" s="25"/>
      <c r="F1316">
        <f>Calc!M1316</f>
        <v>1518.2292368487947</v>
      </c>
      <c r="G1316">
        <f>Calc!N1316</f>
        <v>1539.0873746407135</v>
      </c>
      <c r="H1316" t="str">
        <f>IF(Calc!O1316=Games!I1316, Games!B1316, IF(Calc!P1316=Games!I1316, Games!C1316, ""))</f>
        <v>BAL</v>
      </c>
      <c r="I1316" s="21">
        <f>MAX(Calc!O1316:P1316)</f>
        <v>0.51874530785516315</v>
      </c>
      <c r="J1316" s="22">
        <f t="shared" si="80"/>
        <v>-107.79018185635543</v>
      </c>
      <c r="K1316" s="23">
        <f t="shared" si="81"/>
        <v>0.92772827986562945</v>
      </c>
      <c r="L1316" s="25"/>
      <c r="M1316" s="25"/>
      <c r="N1316" t="str">
        <f t="shared" si="82"/>
        <v/>
      </c>
      <c r="O1316" s="24" t="str">
        <f t="shared" si="83"/>
        <v/>
      </c>
    </row>
    <row r="1317" spans="1:15" x14ac:dyDescent="0.45">
      <c r="A1317" s="20" t="str">
        <f>Calc!A1317</f>
        <v>2024-07-04</v>
      </c>
      <c r="B1317" t="str">
        <f>Calc!B1317</f>
        <v>ATL</v>
      </c>
      <c r="C1317" t="str">
        <f>Calc!C1317</f>
        <v>SFG</v>
      </c>
      <c r="D1317" s="25"/>
      <c r="E1317" s="25"/>
      <c r="F1317">
        <f>Calc!M1317</f>
        <v>1593.2508682491175</v>
      </c>
      <c r="G1317">
        <f>Calc!N1317</f>
        <v>1491.6063482058917</v>
      </c>
      <c r="H1317" t="str">
        <f>IF(Calc!O1317=Games!I1317, Games!B1317, IF(Calc!P1317=Games!I1317, Games!C1317, ""))</f>
        <v>ATL</v>
      </c>
      <c r="I1317" s="21">
        <f>MAX(Calc!O1317:P1317)</f>
        <v>0.66419425163908263</v>
      </c>
      <c r="J1317" s="22">
        <f t="shared" si="80"/>
        <v>-197.79120961479782</v>
      </c>
      <c r="K1317" s="23">
        <f t="shared" si="81"/>
        <v>0.50558364143053636</v>
      </c>
      <c r="L1317" s="25"/>
      <c r="M1317" s="25"/>
      <c r="N1317" t="str">
        <f t="shared" si="82"/>
        <v/>
      </c>
      <c r="O1317" s="24" t="str">
        <f t="shared" si="83"/>
        <v/>
      </c>
    </row>
    <row r="1318" spans="1:15" x14ac:dyDescent="0.45">
      <c r="A1318" s="20" t="str">
        <f>Calc!A1318</f>
        <v>2024-07-04</v>
      </c>
      <c r="B1318" t="str">
        <f>Calc!B1318</f>
        <v>KCR</v>
      </c>
      <c r="C1318" t="str">
        <f>Calc!C1318</f>
        <v>TBR</v>
      </c>
      <c r="D1318" s="25"/>
      <c r="E1318" s="25"/>
      <c r="F1318">
        <f>Calc!M1318</f>
        <v>1459.3647323881944</v>
      </c>
      <c r="G1318">
        <f>Calc!N1318</f>
        <v>1532.6622500113572</v>
      </c>
      <c r="H1318" t="str">
        <f>IF(Calc!O1318=Games!I1318, Games!B1318, IF(Calc!P1318=Games!I1318, Games!C1318, ""))</f>
        <v>TBR</v>
      </c>
      <c r="I1318" s="21">
        <f>MAX(Calc!O1318:P1318)</f>
        <v>0.50890472653225705</v>
      </c>
      <c r="J1318" s="22">
        <f t="shared" si="80"/>
        <v>-103.62647617004278</v>
      </c>
      <c r="K1318" s="23">
        <f t="shared" si="81"/>
        <v>0.96500434730510365</v>
      </c>
      <c r="L1318" s="25"/>
      <c r="M1318" s="25"/>
      <c r="N1318" t="str">
        <f t="shared" si="82"/>
        <v/>
      </c>
      <c r="O1318" s="24" t="str">
        <f t="shared" si="83"/>
        <v/>
      </c>
    </row>
    <row r="1319" spans="1:15" x14ac:dyDescent="0.45">
      <c r="A1319" s="20" t="str">
        <f>Calc!A1319</f>
        <v>2024-07-04</v>
      </c>
      <c r="B1319" t="str">
        <f>Calc!B1319</f>
        <v>COL</v>
      </c>
      <c r="C1319" t="str">
        <f>Calc!C1319</f>
        <v>MIL</v>
      </c>
      <c r="D1319" s="25"/>
      <c r="E1319" s="25"/>
      <c r="F1319">
        <f>Calc!M1319</f>
        <v>1423.0710497477428</v>
      </c>
      <c r="G1319">
        <f>Calc!N1319</f>
        <v>1527.5334034496079</v>
      </c>
      <c r="H1319" t="str">
        <f>IF(Calc!O1319=Games!I1319, Games!B1319, IF(Calc!P1319=Games!I1319, Games!C1319, ""))</f>
        <v>MIL</v>
      </c>
      <c r="I1319" s="21">
        <f>MAX(Calc!O1319:P1319)</f>
        <v>0.53178813576999784</v>
      </c>
      <c r="J1319" s="22">
        <f t="shared" si="80"/>
        <v>-113.57852638880692</v>
      </c>
      <c r="K1319" s="23">
        <f t="shared" si="81"/>
        <v>0.88044811972357939</v>
      </c>
      <c r="L1319" s="25"/>
      <c r="M1319" s="25"/>
      <c r="N1319" t="str">
        <f t="shared" si="82"/>
        <v/>
      </c>
      <c r="O1319" s="24" t="str">
        <f t="shared" si="83"/>
        <v/>
      </c>
    </row>
    <row r="1320" spans="1:15" x14ac:dyDescent="0.45">
      <c r="A1320" s="20" t="str">
        <f>Calc!A1320</f>
        <v>2024-07-04</v>
      </c>
      <c r="B1320" t="str">
        <f>Calc!B1320</f>
        <v>LAD</v>
      </c>
      <c r="C1320" t="str">
        <f>Calc!C1320</f>
        <v>ARI</v>
      </c>
      <c r="D1320" s="25"/>
      <c r="E1320" s="25"/>
      <c r="F1320">
        <f>Calc!M1320</f>
        <v>1596.6514930600529</v>
      </c>
      <c r="G1320">
        <f>Calc!N1320</f>
        <v>1515.1384034374826</v>
      </c>
      <c r="H1320" t="str">
        <f>IF(Calc!O1320=Games!I1320, Games!B1320, IF(Calc!P1320=Games!I1320, Games!C1320, ""))</f>
        <v>LAD</v>
      </c>
      <c r="I1320" s="21">
        <f>MAX(Calc!O1320:P1320)</f>
        <v>0.63652781038978579</v>
      </c>
      <c r="J1320" s="22">
        <f t="shared" si="80"/>
        <v>-175.1242126866419</v>
      </c>
      <c r="K1320" s="23">
        <f t="shared" si="81"/>
        <v>0.57102326666235914</v>
      </c>
      <c r="L1320" s="25"/>
      <c r="M1320" s="25"/>
      <c r="N1320" t="str">
        <f t="shared" si="82"/>
        <v/>
      </c>
      <c r="O1320" s="24" t="str">
        <f t="shared" si="83"/>
        <v/>
      </c>
    </row>
    <row r="1321" spans="1:15" x14ac:dyDescent="0.45">
      <c r="A1321" s="20" t="str">
        <f>Calc!A1321</f>
        <v>2024-07-05</v>
      </c>
      <c r="B1321" t="str">
        <f>Calc!B1321</f>
        <v>CHC</v>
      </c>
      <c r="C1321" t="str">
        <f>Calc!C1321</f>
        <v>LAA</v>
      </c>
      <c r="D1321" s="25"/>
      <c r="E1321" s="25"/>
      <c r="F1321">
        <f>Calc!M1321</f>
        <v>1529.9566441509314</v>
      </c>
      <c r="G1321">
        <f>Calc!N1321</f>
        <v>1486.8682858001625</v>
      </c>
      <c r="H1321" t="str">
        <f>IF(Calc!O1321=Games!I1321, Games!B1321, IF(Calc!P1321=Games!I1321, Games!C1321, ""))</f>
        <v>CHC</v>
      </c>
      <c r="I1321" s="21">
        <f>MAX(Calc!O1321:P1321)</f>
        <v>0.58398615854392943</v>
      </c>
      <c r="J1321" s="22">
        <f t="shared" si="80"/>
        <v>-140.37661739810071</v>
      </c>
      <c r="K1321" s="23">
        <f t="shared" si="81"/>
        <v>0.71236935220062514</v>
      </c>
      <c r="L1321" s="25"/>
      <c r="M1321" s="25"/>
      <c r="N1321" t="str">
        <f t="shared" si="82"/>
        <v/>
      </c>
      <c r="O1321" s="24" t="str">
        <f t="shared" si="83"/>
        <v/>
      </c>
    </row>
    <row r="1322" spans="1:15" x14ac:dyDescent="0.45">
      <c r="A1322" s="20" t="str">
        <f>Calc!A1322</f>
        <v>2024-07-05</v>
      </c>
      <c r="B1322" t="str">
        <f>Calc!B1322</f>
        <v>PIT</v>
      </c>
      <c r="C1322" t="str">
        <f>Calc!C1322</f>
        <v>NYM</v>
      </c>
      <c r="D1322" s="25"/>
      <c r="E1322" s="25"/>
      <c r="F1322">
        <f>Calc!M1322</f>
        <v>1464.4120897083565</v>
      </c>
      <c r="G1322">
        <f>Calc!N1322</f>
        <v>1510.288270753422</v>
      </c>
      <c r="H1322" t="str">
        <f>IF(Calc!O1322=Games!I1322, Games!B1322, IF(Calc!P1322=Games!I1322, Games!C1322, ""))</f>
        <v>NYM</v>
      </c>
      <c r="I1322" s="21">
        <f>MAX(Calc!O1322:P1322)</f>
        <v>0.53665458523278986</v>
      </c>
      <c r="J1322" s="22">
        <f t="shared" si="80"/>
        <v>-115.82171057037675</v>
      </c>
      <c r="K1322" s="23">
        <f t="shared" si="81"/>
        <v>0.86339598601625722</v>
      </c>
      <c r="L1322" s="25"/>
      <c r="M1322" s="25"/>
      <c r="N1322" t="str">
        <f t="shared" si="82"/>
        <v/>
      </c>
      <c r="O1322" s="24" t="str">
        <f t="shared" si="83"/>
        <v/>
      </c>
    </row>
    <row r="1323" spans="1:15" x14ac:dyDescent="0.45">
      <c r="A1323" s="20" t="str">
        <f>Calc!A1323</f>
        <v>2024-07-05</v>
      </c>
      <c r="B1323" t="str">
        <f>Calc!B1323</f>
        <v>WAS</v>
      </c>
      <c r="C1323" t="str">
        <f>Calc!C1323</f>
        <v>STL</v>
      </c>
      <c r="D1323" s="25"/>
      <c r="E1323" s="25"/>
      <c r="F1323">
        <f>Calc!M1323</f>
        <v>1419.5380932200808</v>
      </c>
      <c r="G1323">
        <f>Calc!N1323</f>
        <v>1507.9516916859375</v>
      </c>
      <c r="H1323" t="str">
        <f>IF(Calc!O1323=Games!I1323, Games!B1323, IF(Calc!P1323=Games!I1323, Games!C1323, ""))</f>
        <v>STL</v>
      </c>
      <c r="I1323" s="21">
        <f>MAX(Calc!O1323:P1323)</f>
        <v>0.64836972412699645</v>
      </c>
      <c r="J1323" s="22">
        <f t="shared" si="80"/>
        <v>-184.38961847561868</v>
      </c>
      <c r="K1323" s="23">
        <f t="shared" si="81"/>
        <v>0.54232988183780384</v>
      </c>
      <c r="L1323" s="25"/>
      <c r="M1323" s="25"/>
      <c r="N1323" t="str">
        <f t="shared" si="82"/>
        <v/>
      </c>
      <c r="O1323" s="24" t="str">
        <f t="shared" si="83"/>
        <v/>
      </c>
    </row>
    <row r="1324" spans="1:15" x14ac:dyDescent="0.45">
      <c r="A1324" s="20" t="str">
        <f>Calc!A1324</f>
        <v>2024-07-05</v>
      </c>
      <c r="B1324" t="str">
        <f>Calc!B1324</f>
        <v>NYY</v>
      </c>
      <c r="C1324" t="str">
        <f>Calc!C1324</f>
        <v>BOS</v>
      </c>
      <c r="D1324" s="25"/>
      <c r="E1324" s="25"/>
      <c r="F1324">
        <f>Calc!M1324</f>
        <v>1533.7203518335739</v>
      </c>
      <c r="G1324">
        <f>Calc!N1324</f>
        <v>1518.233689676287</v>
      </c>
      <c r="H1324" t="str">
        <f>IF(Calc!O1324=Games!I1324, Games!B1324, IF(Calc!P1324=Games!I1324, Games!C1324, ""))</f>
        <v>NYY</v>
      </c>
      <c r="I1324" s="21">
        <f>MAX(Calc!O1324:P1324)</f>
        <v>0.56923367563713201</v>
      </c>
      <c r="J1324" s="22">
        <f t="shared" si="80"/>
        <v>-132.14442342471094</v>
      </c>
      <c r="K1324" s="23">
        <f t="shared" si="81"/>
        <v>0.75674778706779733</v>
      </c>
      <c r="L1324" s="25"/>
      <c r="M1324" s="25"/>
      <c r="N1324" t="str">
        <f t="shared" si="82"/>
        <v/>
      </c>
      <c r="O1324" s="24" t="str">
        <f t="shared" si="83"/>
        <v/>
      </c>
    </row>
    <row r="1325" spans="1:15" x14ac:dyDescent="0.45">
      <c r="A1325" s="20" t="str">
        <f>Calc!A1325</f>
        <v>2024-07-05</v>
      </c>
      <c r="B1325" t="str">
        <f>Calc!B1325</f>
        <v>CIN</v>
      </c>
      <c r="C1325" t="str">
        <f>Calc!C1325</f>
        <v>DET</v>
      </c>
      <c r="D1325" s="25"/>
      <c r="E1325" s="25"/>
      <c r="F1325">
        <f>Calc!M1325</f>
        <v>1493.1662146218293</v>
      </c>
      <c r="G1325">
        <f>Calc!N1325</f>
        <v>1495.7868779460348</v>
      </c>
      <c r="H1325" t="str">
        <f>IF(Calc!O1325=Games!I1325, Games!B1325, IF(Calc!P1325=Games!I1325, Games!C1325, ""))</f>
        <v>DET</v>
      </c>
      <c r="I1325" s="21">
        <f>MAX(Calc!O1325:P1325)</f>
        <v>0.51071581061084015</v>
      </c>
      <c r="J1325" s="22">
        <f t="shared" si="80"/>
        <v>-104.38019901040259</v>
      </c>
      <c r="K1325" s="23">
        <f t="shared" si="81"/>
        <v>0.95803611171534508</v>
      </c>
      <c r="L1325" s="25"/>
      <c r="M1325" s="25"/>
      <c r="N1325" t="str">
        <f t="shared" si="82"/>
        <v/>
      </c>
      <c r="O1325" s="24" t="str">
        <f t="shared" si="83"/>
        <v/>
      </c>
    </row>
    <row r="1326" spans="1:15" x14ac:dyDescent="0.45">
      <c r="A1326" s="20" t="str">
        <f>Calc!A1326</f>
        <v>2024-07-05</v>
      </c>
      <c r="B1326" t="str">
        <f>Calc!B1326</f>
        <v>CLE</v>
      </c>
      <c r="C1326" t="str">
        <f>Calc!C1326</f>
        <v>SFG</v>
      </c>
      <c r="D1326" s="25"/>
      <c r="E1326" s="25"/>
      <c r="F1326">
        <f>Calc!M1326</f>
        <v>1503.8938502056101</v>
      </c>
      <c r="G1326">
        <f>Calc!N1326</f>
        <v>1491.6063482058917</v>
      </c>
      <c r="H1326" t="str">
        <f>IF(Calc!O1326=Games!I1326, Games!B1326, IF(Calc!P1326=Games!I1326, Games!C1326, ""))</f>
        <v>CLE</v>
      </c>
      <c r="I1326" s="21">
        <f>MAX(Calc!O1326:P1326)</f>
        <v>0.5414852917985008</v>
      </c>
      <c r="J1326" s="22">
        <f t="shared" si="80"/>
        <v>-118.09551190243155</v>
      </c>
      <c r="K1326" s="23">
        <f t="shared" si="81"/>
        <v>0.84677223028270754</v>
      </c>
      <c r="L1326" s="25"/>
      <c r="M1326" s="25"/>
      <c r="N1326" t="str">
        <f t="shared" si="82"/>
        <v/>
      </c>
      <c r="O1326" s="24" t="str">
        <f t="shared" si="83"/>
        <v/>
      </c>
    </row>
    <row r="1327" spans="1:15" x14ac:dyDescent="0.45">
      <c r="A1327" s="20" t="str">
        <f>Calc!A1327</f>
        <v>2024-07-05</v>
      </c>
      <c r="B1327" t="str">
        <f>Calc!B1327</f>
        <v>MIA</v>
      </c>
      <c r="C1327" t="str">
        <f>Calc!C1327</f>
        <v>CHW</v>
      </c>
      <c r="D1327" s="25"/>
      <c r="E1327" s="25"/>
      <c r="F1327">
        <f>Calc!M1327</f>
        <v>1453.0099819148713</v>
      </c>
      <c r="G1327">
        <f>Calc!N1327</f>
        <v>1425.4820043556863</v>
      </c>
      <c r="H1327" t="str">
        <f>IF(Calc!O1327=Games!I1327, Games!B1327, IF(Calc!P1327=Games!I1327, Games!C1327, ""))</f>
        <v>MIA</v>
      </c>
      <c r="I1327" s="21">
        <f>MAX(Calc!O1327:P1327)</f>
        <v>0.56240906996072015</v>
      </c>
      <c r="J1327" s="22">
        <f t="shared" si="80"/>
        <v>-128.52393213685579</v>
      </c>
      <c r="K1327" s="23">
        <f t="shared" si="81"/>
        <v>0.77806520806971002</v>
      </c>
      <c r="L1327" s="25"/>
      <c r="M1327" s="25"/>
      <c r="N1327" t="str">
        <f t="shared" si="82"/>
        <v/>
      </c>
      <c r="O1327" s="24" t="str">
        <f t="shared" si="83"/>
        <v/>
      </c>
    </row>
    <row r="1328" spans="1:15" x14ac:dyDescent="0.45">
      <c r="A1328" s="20" t="str">
        <f>Calc!A1328</f>
        <v>2024-07-05</v>
      </c>
      <c r="B1328" t="str">
        <f>Calc!B1328</f>
        <v>ATL</v>
      </c>
      <c r="C1328" t="str">
        <f>Calc!C1328</f>
        <v>PHI</v>
      </c>
      <c r="D1328" s="25"/>
      <c r="E1328" s="25"/>
      <c r="F1328">
        <f>Calc!M1328</f>
        <v>1593.2508682491175</v>
      </c>
      <c r="G1328">
        <f>Calc!N1328</f>
        <v>1539.4111659163295</v>
      </c>
      <c r="H1328" t="str">
        <f>IF(Calc!O1328=Games!I1328, Games!B1328, IF(Calc!P1328=Games!I1328, Games!C1328, ""))</f>
        <v>ATL</v>
      </c>
      <c r="I1328" s="21">
        <f>MAX(Calc!O1328:P1328)</f>
        <v>0.5988184765644915</v>
      </c>
      <c r="J1328" s="22">
        <f t="shared" si="80"/>
        <v>-149.26372267509322</v>
      </c>
      <c r="K1328" s="23">
        <f t="shared" si="81"/>
        <v>0.66995515191372368</v>
      </c>
      <c r="L1328" s="25"/>
      <c r="M1328" s="25"/>
      <c r="N1328" t="str">
        <f t="shared" si="82"/>
        <v/>
      </c>
      <c r="O1328" s="24" t="str">
        <f t="shared" si="83"/>
        <v/>
      </c>
    </row>
    <row r="1329" spans="1:15" x14ac:dyDescent="0.45">
      <c r="A1329" s="20" t="str">
        <f>Calc!A1329</f>
        <v>2024-07-05</v>
      </c>
      <c r="B1329" t="str">
        <f>Calc!B1329</f>
        <v>TEX</v>
      </c>
      <c r="C1329" t="str">
        <f>Calc!C1329</f>
        <v>TBR</v>
      </c>
      <c r="D1329" s="25"/>
      <c r="E1329" s="25"/>
      <c r="F1329">
        <f>Calc!M1329</f>
        <v>1535.7428778604465</v>
      </c>
      <c r="G1329">
        <f>Calc!N1329</f>
        <v>1532.6622500113572</v>
      </c>
      <c r="H1329" t="str">
        <f>IF(Calc!O1329=Games!I1329, Games!B1329, IF(Calc!P1329=Games!I1329, Games!C1329, ""))</f>
        <v>TEX</v>
      </c>
      <c r="I1329" s="21">
        <f>MAX(Calc!O1329:P1329)</f>
        <v>0.53607883329212913</v>
      </c>
      <c r="J1329" s="22">
        <f t="shared" si="80"/>
        <v>-115.5538638377532</v>
      </c>
      <c r="K1329" s="23">
        <f t="shared" si="81"/>
        <v>0.86539728468455146</v>
      </c>
      <c r="L1329" s="25"/>
      <c r="M1329" s="25"/>
      <c r="N1329" t="str">
        <f t="shared" si="82"/>
        <v/>
      </c>
      <c r="O1329" s="24" t="str">
        <f t="shared" si="83"/>
        <v/>
      </c>
    </row>
    <row r="1330" spans="1:15" x14ac:dyDescent="0.45">
      <c r="A1330" s="20" t="str">
        <f>Calc!A1330</f>
        <v>2024-07-05</v>
      </c>
      <c r="B1330" t="str">
        <f>Calc!B1330</f>
        <v>COL</v>
      </c>
      <c r="C1330" t="str">
        <f>Calc!C1330</f>
        <v>KCR</v>
      </c>
      <c r="D1330" s="25"/>
      <c r="E1330" s="25"/>
      <c r="F1330">
        <f>Calc!M1330</f>
        <v>1423.0710497477428</v>
      </c>
      <c r="G1330">
        <f>Calc!N1330</f>
        <v>1465.2610239810729</v>
      </c>
      <c r="H1330" t="str">
        <f>IF(Calc!O1330=Games!I1330, Games!B1330, IF(Calc!P1330=Games!I1330, Games!C1330, ""))</f>
        <v>COL</v>
      </c>
      <c r="I1330" s="21">
        <f>MAX(Calc!O1330:P1330)</f>
        <v>0.55375366257971947</v>
      </c>
      <c r="J1330" s="22">
        <f t="shared" si="80"/>
        <v>-124.09147507650852</v>
      </c>
      <c r="K1330" s="23">
        <f t="shared" si="81"/>
        <v>0.80585713030121586</v>
      </c>
      <c r="L1330" s="25"/>
      <c r="M1330" s="25"/>
      <c r="N1330" t="str">
        <f t="shared" si="82"/>
        <v/>
      </c>
      <c r="O1330" s="24" t="str">
        <f t="shared" si="83"/>
        <v/>
      </c>
    </row>
    <row r="1331" spans="1:15" x14ac:dyDescent="0.45">
      <c r="A1331" s="20" t="str">
        <f>Calc!A1331</f>
        <v>2024-07-05</v>
      </c>
      <c r="B1331" t="str">
        <f>Calc!B1331</f>
        <v>MIN</v>
      </c>
      <c r="C1331" t="str">
        <f>Calc!C1331</f>
        <v>HOU</v>
      </c>
      <c r="D1331" s="25"/>
      <c r="E1331" s="25"/>
      <c r="F1331">
        <f>Calc!M1331</f>
        <v>1529.2726034226744</v>
      </c>
      <c r="G1331">
        <f>Calc!N1331</f>
        <v>1554.1885466658973</v>
      </c>
      <c r="H1331" t="str">
        <f>IF(Calc!O1331=Games!I1331, Games!B1331, IF(Calc!P1331=Games!I1331, Games!C1331, ""))</f>
        <v>MIN</v>
      </c>
      <c r="I1331" s="21">
        <f>MAX(Calc!O1331:P1331)</f>
        <v>0.52784078200788187</v>
      </c>
      <c r="J1331" s="22">
        <f t="shared" si="80"/>
        <v>-111.79296345257274</v>
      </c>
      <c r="K1331" s="23">
        <f t="shared" si="81"/>
        <v>0.89451068217208685</v>
      </c>
      <c r="L1331" s="25"/>
      <c r="M1331" s="25"/>
      <c r="N1331" t="str">
        <f t="shared" si="82"/>
        <v/>
      </c>
      <c r="O1331" s="24" t="str">
        <f t="shared" si="83"/>
        <v/>
      </c>
    </row>
    <row r="1332" spans="1:15" x14ac:dyDescent="0.45">
      <c r="A1332" s="20" t="str">
        <f>Calc!A1332</f>
        <v>2024-07-05</v>
      </c>
      <c r="B1332" t="str">
        <f>Calc!B1332</f>
        <v>OAK</v>
      </c>
      <c r="C1332" t="str">
        <f>Calc!C1332</f>
        <v>BAL</v>
      </c>
      <c r="D1332" s="25"/>
      <c r="E1332" s="25"/>
      <c r="F1332">
        <f>Calc!M1332</f>
        <v>1410.609331202211</v>
      </c>
      <c r="G1332">
        <f>Calc!N1332</f>
        <v>1539.0873746407135</v>
      </c>
      <c r="H1332" t="str">
        <f>IF(Calc!O1332=Games!I1332, Games!B1332, IF(Calc!P1332=Games!I1332, Games!C1332, ""))</f>
        <v>BAL</v>
      </c>
      <c r="I1332" s="21">
        <f>MAX(Calc!O1332:P1332)</f>
        <v>0.67379821329859735</v>
      </c>
      <c r="J1332" s="22">
        <f t="shared" si="80"/>
        <v>-206.55871327748926</v>
      </c>
      <c r="K1332" s="23">
        <f t="shared" si="81"/>
        <v>0.4841238523095408</v>
      </c>
      <c r="L1332" s="25"/>
      <c r="M1332" s="25"/>
      <c r="N1332" t="str">
        <f t="shared" si="82"/>
        <v/>
      </c>
      <c r="O1332" s="24" t="str">
        <f t="shared" si="83"/>
        <v/>
      </c>
    </row>
    <row r="1333" spans="1:15" x14ac:dyDescent="0.45">
      <c r="A1333" s="20" t="str">
        <f>Calc!A1333</f>
        <v>2024-07-05</v>
      </c>
      <c r="B1333" t="str">
        <f>Calc!B1333</f>
        <v>SDP</v>
      </c>
      <c r="C1333" t="str">
        <f>Calc!C1333</f>
        <v>ARI</v>
      </c>
      <c r="D1333" s="25"/>
      <c r="E1333" s="25"/>
      <c r="F1333">
        <f>Calc!M1333</f>
        <v>1502.9671207118124</v>
      </c>
      <c r="G1333">
        <f>Calc!N1333</f>
        <v>1515.1384034374826</v>
      </c>
      <c r="H1333" t="str">
        <f>IF(Calc!O1333=Games!I1333, Games!B1333, IF(Calc!P1333=Games!I1333, Games!C1333, ""))</f>
        <v>ARI</v>
      </c>
      <c r="I1333" s="21">
        <f>MAX(Calc!O1333:P1333)</f>
        <v>0.50288883902018988</v>
      </c>
      <c r="J1333" s="22">
        <f t="shared" si="80"/>
        <v>-101.16225071852982</v>
      </c>
      <c r="K1333" s="23">
        <f t="shared" si="81"/>
        <v>0.98851102352631881</v>
      </c>
      <c r="L1333" s="25"/>
      <c r="M1333" s="25"/>
      <c r="N1333" t="str">
        <f t="shared" si="82"/>
        <v/>
      </c>
      <c r="O1333" s="24" t="str">
        <f t="shared" si="83"/>
        <v/>
      </c>
    </row>
    <row r="1334" spans="1:15" x14ac:dyDescent="0.45">
      <c r="A1334" s="20" t="str">
        <f>Calc!A1334</f>
        <v>2024-07-05</v>
      </c>
      <c r="B1334" t="str">
        <f>Calc!B1334</f>
        <v>SEA</v>
      </c>
      <c r="C1334" t="str">
        <f>Calc!C1334</f>
        <v>TOR</v>
      </c>
      <c r="D1334" s="25"/>
      <c r="E1334" s="25"/>
      <c r="F1334">
        <f>Calc!M1334</f>
        <v>1518.2292368487947</v>
      </c>
      <c r="G1334">
        <f>Calc!N1334</f>
        <v>1549.5770225833428</v>
      </c>
      <c r="H1334" t="str">
        <f>IF(Calc!O1334=Games!I1334, Games!B1334, IF(Calc!P1334=Games!I1334, Games!C1334, ""))</f>
        <v>TOR</v>
      </c>
      <c r="I1334" s="21">
        <f>MAX(Calc!O1334:P1334)</f>
        <v>0.53375511401414266</v>
      </c>
      <c r="J1334" s="22">
        <f t="shared" si="80"/>
        <v>-114.47956429281524</v>
      </c>
      <c r="K1334" s="23">
        <f t="shared" si="81"/>
        <v>0.87351834904106118</v>
      </c>
      <c r="L1334" s="25"/>
      <c r="M1334" s="25"/>
      <c r="N1334" t="str">
        <f t="shared" si="82"/>
        <v/>
      </c>
      <c r="O1334" s="24" t="str">
        <f t="shared" si="83"/>
        <v/>
      </c>
    </row>
    <row r="1335" spans="1:15" x14ac:dyDescent="0.45">
      <c r="A1335" s="20" t="str">
        <f>Calc!A1335</f>
        <v>2024-07-05</v>
      </c>
      <c r="B1335" t="str">
        <f>Calc!B1335</f>
        <v>LAD</v>
      </c>
      <c r="C1335" t="str">
        <f>Calc!C1335</f>
        <v>MIL</v>
      </c>
      <c r="D1335" s="25"/>
      <c r="E1335" s="25"/>
      <c r="F1335">
        <f>Calc!M1335</f>
        <v>1596.6514930600529</v>
      </c>
      <c r="G1335">
        <f>Calc!N1335</f>
        <v>1527.5334034496079</v>
      </c>
      <c r="H1335" t="str">
        <f>IF(Calc!O1335=Games!I1335, Games!B1335, IF(Calc!P1335=Games!I1335, Games!C1335, ""))</f>
        <v>LAD</v>
      </c>
      <c r="I1335" s="21">
        <f>MAX(Calc!O1335:P1335)</f>
        <v>0.61950418327790324</v>
      </c>
      <c r="J1335" s="22">
        <f t="shared" si="80"/>
        <v>-162.81497878605362</v>
      </c>
      <c r="K1335" s="23">
        <f t="shared" si="81"/>
        <v>0.61419410391843987</v>
      </c>
      <c r="L1335" s="25"/>
      <c r="M1335" s="25"/>
      <c r="N1335" t="str">
        <f t="shared" si="82"/>
        <v/>
      </c>
      <c r="O1335" s="24" t="str">
        <f t="shared" si="83"/>
        <v/>
      </c>
    </row>
    <row r="1336" spans="1:15" x14ac:dyDescent="0.45">
      <c r="A1336" s="20" t="str">
        <f>Calc!A1336</f>
        <v>2024-07-06</v>
      </c>
      <c r="B1336" t="str">
        <f>Calc!B1336</f>
        <v>NYY</v>
      </c>
      <c r="C1336" t="str">
        <f>Calc!C1336</f>
        <v>BOS</v>
      </c>
      <c r="D1336" s="25"/>
      <c r="E1336" s="25"/>
      <c r="F1336">
        <f>Calc!M1336</f>
        <v>1533.7203518335739</v>
      </c>
      <c r="G1336">
        <f>Calc!N1336</f>
        <v>1518.233689676287</v>
      </c>
      <c r="H1336" t="str">
        <f>IF(Calc!O1336=Games!I1336, Games!B1336, IF(Calc!P1336=Games!I1336, Games!C1336, ""))</f>
        <v>NYY</v>
      </c>
      <c r="I1336" s="21">
        <f>MAX(Calc!O1336:P1336)</f>
        <v>0.56923367563713201</v>
      </c>
      <c r="J1336" s="22">
        <f t="shared" si="80"/>
        <v>-132.14442342471094</v>
      </c>
      <c r="K1336" s="23">
        <f t="shared" si="81"/>
        <v>0.75674778706779733</v>
      </c>
      <c r="L1336" s="25"/>
      <c r="M1336" s="25"/>
      <c r="N1336" t="str">
        <f t="shared" si="82"/>
        <v/>
      </c>
      <c r="O1336" s="24" t="str">
        <f t="shared" si="83"/>
        <v/>
      </c>
    </row>
    <row r="1337" spans="1:15" x14ac:dyDescent="0.45">
      <c r="A1337" s="20" t="str">
        <f>Calc!A1337</f>
        <v>2024-07-06</v>
      </c>
      <c r="B1337" t="str">
        <f>Calc!B1337</f>
        <v>MIN</v>
      </c>
      <c r="C1337" t="str">
        <f>Calc!C1337</f>
        <v>HOU</v>
      </c>
      <c r="D1337" s="25"/>
      <c r="E1337" s="25"/>
      <c r="F1337">
        <f>Calc!M1337</f>
        <v>1529.2726034226744</v>
      </c>
      <c r="G1337">
        <f>Calc!N1337</f>
        <v>1554.1885466658973</v>
      </c>
      <c r="H1337" t="str">
        <f>IF(Calc!O1337=Games!I1337, Games!B1337, IF(Calc!P1337=Games!I1337, Games!C1337, ""))</f>
        <v>MIN</v>
      </c>
      <c r="I1337" s="21">
        <f>MAX(Calc!O1337:P1337)</f>
        <v>0.52784078200788187</v>
      </c>
      <c r="J1337" s="22">
        <f t="shared" si="80"/>
        <v>-111.79296345257274</v>
      </c>
      <c r="K1337" s="23">
        <f t="shared" si="81"/>
        <v>0.89451068217208685</v>
      </c>
      <c r="L1337" s="25"/>
      <c r="M1337" s="25"/>
      <c r="N1337" t="str">
        <f t="shared" si="82"/>
        <v/>
      </c>
      <c r="O1337" s="24" t="str">
        <f t="shared" si="83"/>
        <v/>
      </c>
    </row>
    <row r="1338" spans="1:15" x14ac:dyDescent="0.45">
      <c r="A1338" s="20" t="str">
        <f>Calc!A1338</f>
        <v>2024-07-06</v>
      </c>
      <c r="B1338" t="str">
        <f>Calc!B1338</f>
        <v>CHC</v>
      </c>
      <c r="C1338" t="str">
        <f>Calc!C1338</f>
        <v>LAA</v>
      </c>
      <c r="D1338" s="25"/>
      <c r="E1338" s="25"/>
      <c r="F1338">
        <f>Calc!M1338</f>
        <v>1529.9566441509314</v>
      </c>
      <c r="G1338">
        <f>Calc!N1338</f>
        <v>1486.8682858001625</v>
      </c>
      <c r="H1338" t="str">
        <f>IF(Calc!O1338=Games!I1338, Games!B1338, IF(Calc!P1338=Games!I1338, Games!C1338, ""))</f>
        <v>CHC</v>
      </c>
      <c r="I1338" s="21">
        <f>MAX(Calc!O1338:P1338)</f>
        <v>0.58398615854392943</v>
      </c>
      <c r="J1338" s="22">
        <f t="shared" si="80"/>
        <v>-140.37661739810071</v>
      </c>
      <c r="K1338" s="23">
        <f t="shared" si="81"/>
        <v>0.71236935220062514</v>
      </c>
      <c r="L1338" s="25"/>
      <c r="M1338" s="25"/>
      <c r="N1338" t="str">
        <f t="shared" si="82"/>
        <v/>
      </c>
      <c r="O1338" s="24" t="str">
        <f t="shared" si="83"/>
        <v/>
      </c>
    </row>
    <row r="1339" spans="1:15" x14ac:dyDescent="0.45">
      <c r="A1339" s="20" t="str">
        <f>Calc!A1339</f>
        <v>2024-07-06</v>
      </c>
      <c r="B1339" t="str">
        <f>Calc!B1339</f>
        <v>PIT</v>
      </c>
      <c r="C1339" t="str">
        <f>Calc!C1339</f>
        <v>NYM</v>
      </c>
      <c r="D1339" s="25"/>
      <c r="E1339" s="25"/>
      <c r="F1339">
        <f>Calc!M1339</f>
        <v>1464.4120897083565</v>
      </c>
      <c r="G1339">
        <f>Calc!N1339</f>
        <v>1510.288270753422</v>
      </c>
      <c r="H1339" t="str">
        <f>IF(Calc!O1339=Games!I1339, Games!B1339, IF(Calc!P1339=Games!I1339, Games!C1339, ""))</f>
        <v>NYM</v>
      </c>
      <c r="I1339" s="21">
        <f>MAX(Calc!O1339:P1339)</f>
        <v>0.53665458523278986</v>
      </c>
      <c r="J1339" s="22">
        <f t="shared" si="80"/>
        <v>-115.82171057037675</v>
      </c>
      <c r="K1339" s="23">
        <f t="shared" si="81"/>
        <v>0.86339598601625722</v>
      </c>
      <c r="L1339" s="25"/>
      <c r="M1339" s="25"/>
      <c r="N1339" t="str">
        <f t="shared" si="82"/>
        <v/>
      </c>
      <c r="O1339" s="24" t="str">
        <f t="shared" si="83"/>
        <v/>
      </c>
    </row>
    <row r="1340" spans="1:15" x14ac:dyDescent="0.45">
      <c r="A1340" s="20" t="str">
        <f>Calc!A1340</f>
        <v>2024-07-06</v>
      </c>
      <c r="B1340" t="str">
        <f>Calc!B1340</f>
        <v>WAS</v>
      </c>
      <c r="C1340" t="str">
        <f>Calc!C1340</f>
        <v>STL</v>
      </c>
      <c r="D1340" s="25"/>
      <c r="E1340" s="25"/>
      <c r="F1340">
        <f>Calc!M1340</f>
        <v>1419.5380932200808</v>
      </c>
      <c r="G1340">
        <f>Calc!N1340</f>
        <v>1507.9516916859375</v>
      </c>
      <c r="H1340" t="str">
        <f>IF(Calc!O1340=Games!I1340, Games!B1340, IF(Calc!P1340=Games!I1340, Games!C1340, ""))</f>
        <v>STL</v>
      </c>
      <c r="I1340" s="21">
        <f>MAX(Calc!O1340:P1340)</f>
        <v>0.64836972412699645</v>
      </c>
      <c r="J1340" s="22">
        <f t="shared" si="80"/>
        <v>-184.38961847561868</v>
      </c>
      <c r="K1340" s="23">
        <f t="shared" si="81"/>
        <v>0.54232988183780384</v>
      </c>
      <c r="L1340" s="25"/>
      <c r="M1340" s="25"/>
      <c r="N1340" t="str">
        <f t="shared" si="82"/>
        <v/>
      </c>
      <c r="O1340" s="24" t="str">
        <f t="shared" si="83"/>
        <v/>
      </c>
    </row>
    <row r="1341" spans="1:15" x14ac:dyDescent="0.45">
      <c r="A1341" s="20" t="str">
        <f>Calc!A1341</f>
        <v>2024-07-06</v>
      </c>
      <c r="B1341" t="str">
        <f>Calc!B1341</f>
        <v>TEX</v>
      </c>
      <c r="C1341" t="str">
        <f>Calc!C1341</f>
        <v>TBR</v>
      </c>
      <c r="D1341" s="25"/>
      <c r="E1341" s="25"/>
      <c r="F1341">
        <f>Calc!M1341</f>
        <v>1535.7428778604465</v>
      </c>
      <c r="G1341">
        <f>Calc!N1341</f>
        <v>1532.6622500113572</v>
      </c>
      <c r="H1341" t="str">
        <f>IF(Calc!O1341=Games!I1341, Games!B1341, IF(Calc!P1341=Games!I1341, Games!C1341, ""))</f>
        <v>TEX</v>
      </c>
      <c r="I1341" s="21">
        <f>MAX(Calc!O1341:P1341)</f>
        <v>0.53607883329212913</v>
      </c>
      <c r="J1341" s="22">
        <f t="shared" si="80"/>
        <v>-115.5538638377532</v>
      </c>
      <c r="K1341" s="23">
        <f t="shared" si="81"/>
        <v>0.86539728468455146</v>
      </c>
      <c r="L1341" s="25"/>
      <c r="M1341" s="25"/>
      <c r="N1341" t="str">
        <f t="shared" si="82"/>
        <v/>
      </c>
      <c r="O1341" s="24" t="str">
        <f t="shared" si="83"/>
        <v/>
      </c>
    </row>
    <row r="1342" spans="1:15" x14ac:dyDescent="0.45">
      <c r="A1342" s="20" t="str">
        <f>Calc!A1342</f>
        <v>2024-07-06</v>
      </c>
      <c r="B1342" t="str">
        <f>Calc!B1342</f>
        <v>OAK</v>
      </c>
      <c r="C1342" t="str">
        <f>Calc!C1342</f>
        <v>BAL</v>
      </c>
      <c r="D1342" s="25"/>
      <c r="E1342" s="25"/>
      <c r="F1342">
        <f>Calc!M1342</f>
        <v>1410.609331202211</v>
      </c>
      <c r="G1342">
        <f>Calc!N1342</f>
        <v>1539.0873746407135</v>
      </c>
      <c r="H1342" t="str">
        <f>IF(Calc!O1342=Games!I1342, Games!B1342, IF(Calc!P1342=Games!I1342, Games!C1342, ""))</f>
        <v>BAL</v>
      </c>
      <c r="I1342" s="21">
        <f>MAX(Calc!O1342:P1342)</f>
        <v>0.67379821329859735</v>
      </c>
      <c r="J1342" s="22">
        <f t="shared" si="80"/>
        <v>-206.55871327748926</v>
      </c>
      <c r="K1342" s="23">
        <f t="shared" si="81"/>
        <v>0.4841238523095408</v>
      </c>
      <c r="L1342" s="25"/>
      <c r="M1342" s="25"/>
      <c r="N1342" t="str">
        <f t="shared" si="82"/>
        <v/>
      </c>
      <c r="O1342" s="24" t="str">
        <f t="shared" si="83"/>
        <v/>
      </c>
    </row>
    <row r="1343" spans="1:15" x14ac:dyDescent="0.45">
      <c r="A1343" s="20" t="str">
        <f>Calc!A1343</f>
        <v>2024-07-06</v>
      </c>
      <c r="B1343" t="str">
        <f>Calc!B1343</f>
        <v>CIN</v>
      </c>
      <c r="C1343" t="str">
        <f>Calc!C1343</f>
        <v>DET</v>
      </c>
      <c r="D1343" s="25"/>
      <c r="E1343" s="25"/>
      <c r="F1343">
        <f>Calc!M1343</f>
        <v>1493.1662146218293</v>
      </c>
      <c r="G1343">
        <f>Calc!N1343</f>
        <v>1495.7868779460348</v>
      </c>
      <c r="H1343" t="str">
        <f>IF(Calc!O1343=Games!I1343, Games!B1343, IF(Calc!P1343=Games!I1343, Games!C1343, ""))</f>
        <v>DET</v>
      </c>
      <c r="I1343" s="21">
        <f>MAX(Calc!O1343:P1343)</f>
        <v>0.51071581061084015</v>
      </c>
      <c r="J1343" s="22">
        <f t="shared" si="80"/>
        <v>-104.38019901040259</v>
      </c>
      <c r="K1343" s="23">
        <f t="shared" si="81"/>
        <v>0.95803611171534508</v>
      </c>
      <c r="L1343" s="25"/>
      <c r="M1343" s="25"/>
      <c r="N1343" t="str">
        <f t="shared" si="82"/>
        <v/>
      </c>
      <c r="O1343" s="24" t="str">
        <f t="shared" si="83"/>
        <v/>
      </c>
    </row>
    <row r="1344" spans="1:15" x14ac:dyDescent="0.45">
      <c r="A1344" s="20" t="str">
        <f>Calc!A1344</f>
        <v>2024-07-06</v>
      </c>
      <c r="B1344" t="str">
        <f>Calc!B1344</f>
        <v>CLE</v>
      </c>
      <c r="C1344" t="str">
        <f>Calc!C1344</f>
        <v>SFG</v>
      </c>
      <c r="D1344" s="25"/>
      <c r="E1344" s="25"/>
      <c r="F1344">
        <f>Calc!M1344</f>
        <v>1503.8938502056101</v>
      </c>
      <c r="G1344">
        <f>Calc!N1344</f>
        <v>1491.6063482058917</v>
      </c>
      <c r="H1344" t="str">
        <f>IF(Calc!O1344=Games!I1344, Games!B1344, IF(Calc!P1344=Games!I1344, Games!C1344, ""))</f>
        <v>CLE</v>
      </c>
      <c r="I1344" s="21">
        <f>MAX(Calc!O1344:P1344)</f>
        <v>0.5414852917985008</v>
      </c>
      <c r="J1344" s="22">
        <f t="shared" si="80"/>
        <v>-118.09551190243155</v>
      </c>
      <c r="K1344" s="23">
        <f t="shared" si="81"/>
        <v>0.84677223028270754</v>
      </c>
      <c r="L1344" s="25"/>
      <c r="M1344" s="25"/>
      <c r="N1344" t="str">
        <f t="shared" si="82"/>
        <v/>
      </c>
      <c r="O1344" s="24" t="str">
        <f t="shared" si="83"/>
        <v/>
      </c>
    </row>
    <row r="1345" spans="1:15" x14ac:dyDescent="0.45">
      <c r="A1345" s="20" t="str">
        <f>Calc!A1345</f>
        <v>2024-07-06</v>
      </c>
      <c r="B1345" t="str">
        <f>Calc!B1345</f>
        <v>SEA</v>
      </c>
      <c r="C1345" t="str">
        <f>Calc!C1345</f>
        <v>TOR</v>
      </c>
      <c r="D1345" s="25"/>
      <c r="E1345" s="25"/>
      <c r="F1345">
        <f>Calc!M1345</f>
        <v>1518.2292368487947</v>
      </c>
      <c r="G1345">
        <f>Calc!N1345</f>
        <v>1549.5770225833428</v>
      </c>
      <c r="H1345" t="str">
        <f>IF(Calc!O1345=Games!I1345, Games!B1345, IF(Calc!P1345=Games!I1345, Games!C1345, ""))</f>
        <v>TOR</v>
      </c>
      <c r="I1345" s="21">
        <f>MAX(Calc!O1345:P1345)</f>
        <v>0.53375511401414266</v>
      </c>
      <c r="J1345" s="22">
        <f t="shared" si="80"/>
        <v>-114.47956429281524</v>
      </c>
      <c r="K1345" s="23">
        <f t="shared" si="81"/>
        <v>0.87351834904106118</v>
      </c>
      <c r="L1345" s="25"/>
      <c r="M1345" s="25"/>
      <c r="N1345" t="str">
        <f t="shared" si="82"/>
        <v/>
      </c>
      <c r="O1345" s="24" t="str">
        <f t="shared" si="83"/>
        <v/>
      </c>
    </row>
    <row r="1346" spans="1:15" x14ac:dyDescent="0.45">
      <c r="A1346" s="20" t="str">
        <f>Calc!A1346</f>
        <v>2024-07-06</v>
      </c>
      <c r="B1346" t="str">
        <f>Calc!B1346</f>
        <v>MIA</v>
      </c>
      <c r="C1346" t="str">
        <f>Calc!C1346</f>
        <v>CHW</v>
      </c>
      <c r="D1346" s="25"/>
      <c r="E1346" s="25"/>
      <c r="F1346">
        <f>Calc!M1346</f>
        <v>1453.0099819148713</v>
      </c>
      <c r="G1346">
        <f>Calc!N1346</f>
        <v>1425.4820043556863</v>
      </c>
      <c r="H1346" t="str">
        <f>IF(Calc!O1346=Games!I1346, Games!B1346, IF(Calc!P1346=Games!I1346, Games!C1346, ""))</f>
        <v>MIA</v>
      </c>
      <c r="I1346" s="21">
        <f>MAX(Calc!O1346:P1346)</f>
        <v>0.56240906996072015</v>
      </c>
      <c r="J1346" s="22">
        <f t="shared" si="80"/>
        <v>-128.52393213685579</v>
      </c>
      <c r="K1346" s="23">
        <f t="shared" si="81"/>
        <v>0.77806520806971002</v>
      </c>
      <c r="L1346" s="25"/>
      <c r="M1346" s="25"/>
      <c r="N1346" t="str">
        <f t="shared" si="82"/>
        <v/>
      </c>
      <c r="O1346" s="24" t="str">
        <f t="shared" si="83"/>
        <v/>
      </c>
    </row>
    <row r="1347" spans="1:15" x14ac:dyDescent="0.45">
      <c r="A1347" s="20" t="str">
        <f>Calc!A1347</f>
        <v>2024-07-06</v>
      </c>
      <c r="B1347" t="str">
        <f>Calc!B1347</f>
        <v>ATL</v>
      </c>
      <c r="C1347" t="str">
        <f>Calc!C1347</f>
        <v>PHI</v>
      </c>
      <c r="D1347" s="25"/>
      <c r="E1347" s="25"/>
      <c r="F1347">
        <f>Calc!M1347</f>
        <v>1593.2508682491175</v>
      </c>
      <c r="G1347">
        <f>Calc!N1347</f>
        <v>1539.4111659163295</v>
      </c>
      <c r="H1347" t="str">
        <f>IF(Calc!O1347=Games!I1347, Games!B1347, IF(Calc!P1347=Games!I1347, Games!C1347, ""))</f>
        <v>ATL</v>
      </c>
      <c r="I1347" s="21">
        <f>MAX(Calc!O1347:P1347)</f>
        <v>0.5988184765644915</v>
      </c>
      <c r="J1347" s="22">
        <f t="shared" ref="J1347:J1410" si="84">IF(I1347&lt;0.5, "",-1*((I1347*100)/(1-((I1347*100)/100))))</f>
        <v>-149.26372267509322</v>
      </c>
      <c r="K1347" s="23">
        <f t="shared" ref="K1347:K1410" si="85">IF(J1347&gt;0, "",1/(J1347/-100))</f>
        <v>0.66995515191372368</v>
      </c>
      <c r="L1347" s="25"/>
      <c r="M1347" s="25"/>
      <c r="N1347" t="str">
        <f t="shared" ref="N1347:N1410" si="86">IF(L1347&gt;M1347, B1347, IF(M1347&gt;L1347, C1347, ""))</f>
        <v/>
      </c>
      <c r="O1347" s="24" t="str">
        <f t="shared" ref="O1347:O1410" si="87">IF(ISBLANK(L1347), "", IF(H1347=N1347, "W", "L"))</f>
        <v/>
      </c>
    </row>
    <row r="1348" spans="1:15" x14ac:dyDescent="0.45">
      <c r="A1348" s="20" t="str">
        <f>Calc!A1348</f>
        <v>2024-07-06</v>
      </c>
      <c r="B1348" t="str">
        <f>Calc!B1348</f>
        <v>LAD</v>
      </c>
      <c r="C1348" t="str">
        <f>Calc!C1348</f>
        <v>MIL</v>
      </c>
      <c r="D1348" s="25"/>
      <c r="E1348" s="25"/>
      <c r="F1348">
        <f>Calc!M1348</f>
        <v>1596.6514930600529</v>
      </c>
      <c r="G1348">
        <f>Calc!N1348</f>
        <v>1527.5334034496079</v>
      </c>
      <c r="H1348" t="str">
        <f>IF(Calc!O1348=Games!I1348, Games!B1348, IF(Calc!P1348=Games!I1348, Games!C1348, ""))</f>
        <v>LAD</v>
      </c>
      <c r="I1348" s="21">
        <f>MAX(Calc!O1348:P1348)</f>
        <v>0.61950418327790324</v>
      </c>
      <c r="J1348" s="22">
        <f t="shared" si="84"/>
        <v>-162.81497878605362</v>
      </c>
      <c r="K1348" s="23">
        <f t="shared" si="85"/>
        <v>0.61419410391843987</v>
      </c>
      <c r="L1348" s="25"/>
      <c r="M1348" s="25"/>
      <c r="N1348" t="str">
        <f t="shared" si="86"/>
        <v/>
      </c>
      <c r="O1348" s="24" t="str">
        <f t="shared" si="87"/>
        <v/>
      </c>
    </row>
    <row r="1349" spans="1:15" x14ac:dyDescent="0.45">
      <c r="A1349" s="20" t="str">
        <f>Calc!A1349</f>
        <v>2024-07-06</v>
      </c>
      <c r="B1349" t="str">
        <f>Calc!B1349</f>
        <v>COL</v>
      </c>
      <c r="C1349" t="str">
        <f>Calc!C1349</f>
        <v>KCR</v>
      </c>
      <c r="D1349" s="25"/>
      <c r="E1349" s="25"/>
      <c r="F1349">
        <f>Calc!M1349</f>
        <v>1423.0710497477428</v>
      </c>
      <c r="G1349">
        <f>Calc!N1349</f>
        <v>1465.2610239810729</v>
      </c>
      <c r="H1349" t="str">
        <f>IF(Calc!O1349=Games!I1349, Games!B1349, IF(Calc!P1349=Games!I1349, Games!C1349, ""))</f>
        <v>COL</v>
      </c>
      <c r="I1349" s="21">
        <f>MAX(Calc!O1349:P1349)</f>
        <v>0.55375366257971947</v>
      </c>
      <c r="J1349" s="22">
        <f t="shared" si="84"/>
        <v>-124.09147507650852</v>
      </c>
      <c r="K1349" s="23">
        <f t="shared" si="85"/>
        <v>0.80585713030121586</v>
      </c>
      <c r="L1349" s="25"/>
      <c r="M1349" s="25"/>
      <c r="N1349" t="str">
        <f t="shared" si="86"/>
        <v/>
      </c>
      <c r="O1349" s="24" t="str">
        <f t="shared" si="87"/>
        <v/>
      </c>
    </row>
    <row r="1350" spans="1:15" x14ac:dyDescent="0.45">
      <c r="A1350" s="20" t="str">
        <f>Calc!A1350</f>
        <v>2024-07-06</v>
      </c>
      <c r="B1350" t="str">
        <f>Calc!B1350</f>
        <v>SDP</v>
      </c>
      <c r="C1350" t="str">
        <f>Calc!C1350</f>
        <v>ARI</v>
      </c>
      <c r="D1350" s="25"/>
      <c r="E1350" s="25"/>
      <c r="F1350">
        <f>Calc!M1350</f>
        <v>1502.9671207118124</v>
      </c>
      <c r="G1350">
        <f>Calc!N1350</f>
        <v>1515.1384034374826</v>
      </c>
      <c r="H1350" t="str">
        <f>IF(Calc!O1350=Games!I1350, Games!B1350, IF(Calc!P1350=Games!I1350, Games!C1350, ""))</f>
        <v>ARI</v>
      </c>
      <c r="I1350" s="21">
        <f>MAX(Calc!O1350:P1350)</f>
        <v>0.50288883902018988</v>
      </c>
      <c r="J1350" s="22">
        <f t="shared" si="84"/>
        <v>-101.16225071852982</v>
      </c>
      <c r="K1350" s="23">
        <f t="shared" si="85"/>
        <v>0.98851102352631881</v>
      </c>
      <c r="L1350" s="25"/>
      <c r="M1350" s="25"/>
      <c r="N1350" t="str">
        <f t="shared" si="86"/>
        <v/>
      </c>
      <c r="O1350" s="24" t="str">
        <f t="shared" si="87"/>
        <v/>
      </c>
    </row>
    <row r="1351" spans="1:15" x14ac:dyDescent="0.45">
      <c r="A1351" s="20" t="str">
        <f>Calc!A1351</f>
        <v>2024-07-07</v>
      </c>
      <c r="B1351" t="str">
        <f>Calc!B1351</f>
        <v>PIT</v>
      </c>
      <c r="C1351" t="str">
        <f>Calc!C1351</f>
        <v>NYM</v>
      </c>
      <c r="D1351" s="25"/>
      <c r="E1351" s="25"/>
      <c r="F1351">
        <f>Calc!M1351</f>
        <v>1464.4120897083565</v>
      </c>
      <c r="G1351">
        <f>Calc!N1351</f>
        <v>1510.288270753422</v>
      </c>
      <c r="H1351" t="str">
        <f>IF(Calc!O1351=Games!I1351, Games!B1351, IF(Calc!P1351=Games!I1351, Games!C1351, ""))</f>
        <v>NYM</v>
      </c>
      <c r="I1351" s="21">
        <f>MAX(Calc!O1351:P1351)</f>
        <v>0.53665458523278986</v>
      </c>
      <c r="J1351" s="22">
        <f t="shared" si="84"/>
        <v>-115.82171057037675</v>
      </c>
      <c r="K1351" s="23">
        <f t="shared" si="85"/>
        <v>0.86339598601625722</v>
      </c>
      <c r="L1351" s="25"/>
      <c r="M1351" s="25"/>
      <c r="N1351" t="str">
        <f t="shared" si="86"/>
        <v/>
      </c>
      <c r="O1351" s="24" t="str">
        <f t="shared" si="87"/>
        <v/>
      </c>
    </row>
    <row r="1352" spans="1:15" x14ac:dyDescent="0.45">
      <c r="A1352" s="20" t="str">
        <f>Calc!A1352</f>
        <v>2024-07-07</v>
      </c>
      <c r="B1352" t="str">
        <f>Calc!B1352</f>
        <v>WAS</v>
      </c>
      <c r="C1352" t="str">
        <f>Calc!C1352</f>
        <v>STL</v>
      </c>
      <c r="D1352" s="25"/>
      <c r="E1352" s="25"/>
      <c r="F1352">
        <f>Calc!M1352</f>
        <v>1419.5380932200808</v>
      </c>
      <c r="G1352">
        <f>Calc!N1352</f>
        <v>1507.9516916859375</v>
      </c>
      <c r="H1352" t="str">
        <f>IF(Calc!O1352=Games!I1352, Games!B1352, IF(Calc!P1352=Games!I1352, Games!C1352, ""))</f>
        <v>STL</v>
      </c>
      <c r="I1352" s="21">
        <f>MAX(Calc!O1352:P1352)</f>
        <v>0.64836972412699645</v>
      </c>
      <c r="J1352" s="22">
        <f t="shared" si="84"/>
        <v>-184.38961847561868</v>
      </c>
      <c r="K1352" s="23">
        <f t="shared" si="85"/>
        <v>0.54232988183780384</v>
      </c>
      <c r="L1352" s="25"/>
      <c r="M1352" s="25"/>
      <c r="N1352" t="str">
        <f t="shared" si="86"/>
        <v/>
      </c>
      <c r="O1352" s="24" t="str">
        <f t="shared" si="87"/>
        <v/>
      </c>
    </row>
    <row r="1353" spans="1:15" x14ac:dyDescent="0.45">
      <c r="A1353" s="20" t="str">
        <f>Calc!A1353</f>
        <v>2024-07-07</v>
      </c>
      <c r="B1353" t="str">
        <f>Calc!B1353</f>
        <v>ATL</v>
      </c>
      <c r="C1353" t="str">
        <f>Calc!C1353</f>
        <v>PHI</v>
      </c>
      <c r="D1353" s="25"/>
      <c r="E1353" s="25"/>
      <c r="F1353">
        <f>Calc!M1353</f>
        <v>1593.2508682491175</v>
      </c>
      <c r="G1353">
        <f>Calc!N1353</f>
        <v>1539.4111659163295</v>
      </c>
      <c r="H1353" t="str">
        <f>IF(Calc!O1353=Games!I1353, Games!B1353, IF(Calc!P1353=Games!I1353, Games!C1353, ""))</f>
        <v>ATL</v>
      </c>
      <c r="I1353" s="21">
        <f>MAX(Calc!O1353:P1353)</f>
        <v>0.5988184765644915</v>
      </c>
      <c r="J1353" s="22">
        <f t="shared" si="84"/>
        <v>-149.26372267509322</v>
      </c>
      <c r="K1353" s="23">
        <f t="shared" si="85"/>
        <v>0.66995515191372368</v>
      </c>
      <c r="L1353" s="25"/>
      <c r="M1353" s="25"/>
      <c r="N1353" t="str">
        <f t="shared" si="86"/>
        <v/>
      </c>
      <c r="O1353" s="24" t="str">
        <f t="shared" si="87"/>
        <v/>
      </c>
    </row>
    <row r="1354" spans="1:15" x14ac:dyDescent="0.45">
      <c r="A1354" s="20" t="str">
        <f>Calc!A1354</f>
        <v>2024-07-07</v>
      </c>
      <c r="B1354" t="str">
        <f>Calc!B1354</f>
        <v>NYY</v>
      </c>
      <c r="C1354" t="str">
        <f>Calc!C1354</f>
        <v>BOS</v>
      </c>
      <c r="D1354" s="25"/>
      <c r="E1354" s="25"/>
      <c r="F1354">
        <f>Calc!M1354</f>
        <v>1533.7203518335739</v>
      </c>
      <c r="G1354">
        <f>Calc!N1354</f>
        <v>1518.233689676287</v>
      </c>
      <c r="H1354" t="str">
        <f>IF(Calc!O1354=Games!I1354, Games!B1354, IF(Calc!P1354=Games!I1354, Games!C1354, ""))</f>
        <v>NYY</v>
      </c>
      <c r="I1354" s="21">
        <f>MAX(Calc!O1354:P1354)</f>
        <v>0.56923367563713201</v>
      </c>
      <c r="J1354" s="22">
        <f t="shared" si="84"/>
        <v>-132.14442342471094</v>
      </c>
      <c r="K1354" s="23">
        <f t="shared" si="85"/>
        <v>0.75674778706779733</v>
      </c>
      <c r="L1354" s="25"/>
      <c r="M1354" s="25"/>
      <c r="N1354" t="str">
        <f t="shared" si="86"/>
        <v/>
      </c>
      <c r="O1354" s="24" t="str">
        <f t="shared" si="87"/>
        <v/>
      </c>
    </row>
    <row r="1355" spans="1:15" x14ac:dyDescent="0.45">
      <c r="A1355" s="20" t="str">
        <f>Calc!A1355</f>
        <v>2024-07-07</v>
      </c>
      <c r="B1355" t="str">
        <f>Calc!B1355</f>
        <v>CIN</v>
      </c>
      <c r="C1355" t="str">
        <f>Calc!C1355</f>
        <v>DET</v>
      </c>
      <c r="D1355" s="25"/>
      <c r="E1355" s="25"/>
      <c r="F1355">
        <f>Calc!M1355</f>
        <v>1493.1662146218293</v>
      </c>
      <c r="G1355">
        <f>Calc!N1355</f>
        <v>1495.7868779460348</v>
      </c>
      <c r="H1355" t="str">
        <f>IF(Calc!O1355=Games!I1355, Games!B1355, IF(Calc!P1355=Games!I1355, Games!C1355, ""))</f>
        <v>DET</v>
      </c>
      <c r="I1355" s="21">
        <f>MAX(Calc!O1355:P1355)</f>
        <v>0.51071581061084015</v>
      </c>
      <c r="J1355" s="22">
        <f t="shared" si="84"/>
        <v>-104.38019901040259</v>
      </c>
      <c r="K1355" s="23">
        <f t="shared" si="85"/>
        <v>0.95803611171534508</v>
      </c>
      <c r="L1355" s="25"/>
      <c r="M1355" s="25"/>
      <c r="N1355" t="str">
        <f t="shared" si="86"/>
        <v/>
      </c>
      <c r="O1355" s="24" t="str">
        <f t="shared" si="87"/>
        <v/>
      </c>
    </row>
    <row r="1356" spans="1:15" x14ac:dyDescent="0.45">
      <c r="A1356" s="20" t="str">
        <f>Calc!A1356</f>
        <v>2024-07-07</v>
      </c>
      <c r="B1356" t="str">
        <f>Calc!B1356</f>
        <v>CLE</v>
      </c>
      <c r="C1356" t="str">
        <f>Calc!C1356</f>
        <v>SFG</v>
      </c>
      <c r="D1356" s="25"/>
      <c r="E1356" s="25"/>
      <c r="F1356">
        <f>Calc!M1356</f>
        <v>1503.8938502056101</v>
      </c>
      <c r="G1356">
        <f>Calc!N1356</f>
        <v>1491.6063482058917</v>
      </c>
      <c r="H1356" t="str">
        <f>IF(Calc!O1356=Games!I1356, Games!B1356, IF(Calc!P1356=Games!I1356, Games!C1356, ""))</f>
        <v>CLE</v>
      </c>
      <c r="I1356" s="21">
        <f>MAX(Calc!O1356:P1356)</f>
        <v>0.5414852917985008</v>
      </c>
      <c r="J1356" s="22">
        <f t="shared" si="84"/>
        <v>-118.09551190243155</v>
      </c>
      <c r="K1356" s="23">
        <f t="shared" si="85"/>
        <v>0.84677223028270754</v>
      </c>
      <c r="L1356" s="25"/>
      <c r="M1356" s="25"/>
      <c r="N1356" t="str">
        <f t="shared" si="86"/>
        <v/>
      </c>
      <c r="O1356" s="24" t="str">
        <f t="shared" si="87"/>
        <v/>
      </c>
    </row>
    <row r="1357" spans="1:15" x14ac:dyDescent="0.45">
      <c r="A1357" s="20" t="str">
        <f>Calc!A1357</f>
        <v>2024-07-07</v>
      </c>
      <c r="B1357" t="str">
        <f>Calc!B1357</f>
        <v>MIA</v>
      </c>
      <c r="C1357" t="str">
        <f>Calc!C1357</f>
        <v>CHW</v>
      </c>
      <c r="D1357" s="25"/>
      <c r="E1357" s="25"/>
      <c r="F1357">
        <f>Calc!M1357</f>
        <v>1453.0099819148713</v>
      </c>
      <c r="G1357">
        <f>Calc!N1357</f>
        <v>1425.4820043556863</v>
      </c>
      <c r="H1357" t="str">
        <f>IF(Calc!O1357=Games!I1357, Games!B1357, IF(Calc!P1357=Games!I1357, Games!C1357, ""))</f>
        <v>MIA</v>
      </c>
      <c r="I1357" s="21">
        <f>MAX(Calc!O1357:P1357)</f>
        <v>0.56240906996072015</v>
      </c>
      <c r="J1357" s="22">
        <f t="shared" si="84"/>
        <v>-128.52393213685579</v>
      </c>
      <c r="K1357" s="23">
        <f t="shared" si="85"/>
        <v>0.77806520806971002</v>
      </c>
      <c r="L1357" s="25"/>
      <c r="M1357" s="25"/>
      <c r="N1357" t="str">
        <f t="shared" si="86"/>
        <v/>
      </c>
      <c r="O1357" s="24" t="str">
        <f t="shared" si="87"/>
        <v/>
      </c>
    </row>
    <row r="1358" spans="1:15" x14ac:dyDescent="0.45">
      <c r="A1358" s="20" t="str">
        <f>Calc!A1358</f>
        <v>2024-07-07</v>
      </c>
      <c r="B1358" t="str">
        <f>Calc!B1358</f>
        <v>MIN</v>
      </c>
      <c r="C1358" t="str">
        <f>Calc!C1358</f>
        <v>HOU</v>
      </c>
      <c r="D1358" s="25"/>
      <c r="E1358" s="25"/>
      <c r="F1358">
        <f>Calc!M1358</f>
        <v>1529.2726034226744</v>
      </c>
      <c r="G1358">
        <f>Calc!N1358</f>
        <v>1554.1885466658973</v>
      </c>
      <c r="H1358" t="str">
        <f>IF(Calc!O1358=Games!I1358, Games!B1358, IF(Calc!P1358=Games!I1358, Games!C1358, ""))</f>
        <v>MIN</v>
      </c>
      <c r="I1358" s="21">
        <f>MAX(Calc!O1358:P1358)</f>
        <v>0.52784078200788187</v>
      </c>
      <c r="J1358" s="22">
        <f t="shared" si="84"/>
        <v>-111.79296345257274</v>
      </c>
      <c r="K1358" s="23">
        <f t="shared" si="85"/>
        <v>0.89451068217208685</v>
      </c>
      <c r="L1358" s="25"/>
      <c r="M1358" s="25"/>
      <c r="N1358" t="str">
        <f t="shared" si="86"/>
        <v/>
      </c>
      <c r="O1358" s="24" t="str">
        <f t="shared" si="87"/>
        <v/>
      </c>
    </row>
    <row r="1359" spans="1:15" x14ac:dyDescent="0.45">
      <c r="A1359" s="20" t="str">
        <f>Calc!A1359</f>
        <v>2024-07-07</v>
      </c>
      <c r="B1359" t="str">
        <f>Calc!B1359</f>
        <v>CHC</v>
      </c>
      <c r="C1359" t="str">
        <f>Calc!C1359</f>
        <v>LAA</v>
      </c>
      <c r="D1359" s="25"/>
      <c r="E1359" s="25"/>
      <c r="F1359">
        <f>Calc!M1359</f>
        <v>1529.9566441509314</v>
      </c>
      <c r="G1359">
        <f>Calc!N1359</f>
        <v>1486.8682858001625</v>
      </c>
      <c r="H1359" t="str">
        <f>IF(Calc!O1359=Games!I1359, Games!B1359, IF(Calc!P1359=Games!I1359, Games!C1359, ""))</f>
        <v>CHC</v>
      </c>
      <c r="I1359" s="21">
        <f>MAX(Calc!O1359:P1359)</f>
        <v>0.58398615854392943</v>
      </c>
      <c r="J1359" s="22">
        <f t="shared" si="84"/>
        <v>-140.37661739810071</v>
      </c>
      <c r="K1359" s="23">
        <f t="shared" si="85"/>
        <v>0.71236935220062514</v>
      </c>
      <c r="L1359" s="25"/>
      <c r="M1359" s="25"/>
      <c r="N1359" t="str">
        <f t="shared" si="86"/>
        <v/>
      </c>
      <c r="O1359" s="24" t="str">
        <f t="shared" si="87"/>
        <v/>
      </c>
    </row>
    <row r="1360" spans="1:15" x14ac:dyDescent="0.45">
      <c r="A1360" s="20" t="str">
        <f>Calc!A1360</f>
        <v>2024-07-07</v>
      </c>
      <c r="B1360" t="str">
        <f>Calc!B1360</f>
        <v>TEX</v>
      </c>
      <c r="C1360" t="str">
        <f>Calc!C1360</f>
        <v>TBR</v>
      </c>
      <c r="D1360" s="25"/>
      <c r="E1360" s="25"/>
      <c r="F1360">
        <f>Calc!M1360</f>
        <v>1535.7428778604465</v>
      </c>
      <c r="G1360">
        <f>Calc!N1360</f>
        <v>1532.6622500113572</v>
      </c>
      <c r="H1360" t="str">
        <f>IF(Calc!O1360=Games!I1360, Games!B1360, IF(Calc!P1360=Games!I1360, Games!C1360, ""))</f>
        <v>TEX</v>
      </c>
      <c r="I1360" s="21">
        <f>MAX(Calc!O1360:P1360)</f>
        <v>0.53607883329212913</v>
      </c>
      <c r="J1360" s="22">
        <f t="shared" si="84"/>
        <v>-115.5538638377532</v>
      </c>
      <c r="K1360" s="23">
        <f t="shared" si="85"/>
        <v>0.86539728468455146</v>
      </c>
      <c r="L1360" s="25"/>
      <c r="M1360" s="25"/>
      <c r="N1360" t="str">
        <f t="shared" si="86"/>
        <v/>
      </c>
      <c r="O1360" s="24" t="str">
        <f t="shared" si="87"/>
        <v/>
      </c>
    </row>
    <row r="1361" spans="1:15" x14ac:dyDescent="0.45">
      <c r="A1361" s="20" t="str">
        <f>Calc!A1361</f>
        <v>2024-07-07</v>
      </c>
      <c r="B1361" t="str">
        <f>Calc!B1361</f>
        <v>COL</v>
      </c>
      <c r="C1361" t="str">
        <f>Calc!C1361</f>
        <v>KCR</v>
      </c>
      <c r="D1361" s="25"/>
      <c r="E1361" s="25"/>
      <c r="F1361">
        <f>Calc!M1361</f>
        <v>1423.0710497477428</v>
      </c>
      <c r="G1361">
        <f>Calc!N1361</f>
        <v>1465.2610239810729</v>
      </c>
      <c r="H1361" t="str">
        <f>IF(Calc!O1361=Games!I1361, Games!B1361, IF(Calc!P1361=Games!I1361, Games!C1361, ""))</f>
        <v>COL</v>
      </c>
      <c r="I1361" s="21">
        <f>MAX(Calc!O1361:P1361)</f>
        <v>0.55375366257971947</v>
      </c>
      <c r="J1361" s="22">
        <f t="shared" si="84"/>
        <v>-124.09147507650852</v>
      </c>
      <c r="K1361" s="23">
        <f t="shared" si="85"/>
        <v>0.80585713030121586</v>
      </c>
      <c r="L1361" s="25"/>
      <c r="M1361" s="25"/>
      <c r="N1361" t="str">
        <f t="shared" si="86"/>
        <v/>
      </c>
      <c r="O1361" s="24" t="str">
        <f t="shared" si="87"/>
        <v/>
      </c>
    </row>
    <row r="1362" spans="1:15" x14ac:dyDescent="0.45">
      <c r="A1362" s="20" t="str">
        <f>Calc!A1362</f>
        <v>2024-07-07</v>
      </c>
      <c r="B1362" t="str">
        <f>Calc!B1362</f>
        <v>OAK</v>
      </c>
      <c r="C1362" t="str">
        <f>Calc!C1362</f>
        <v>BAL</v>
      </c>
      <c r="D1362" s="25"/>
      <c r="E1362" s="25"/>
      <c r="F1362">
        <f>Calc!M1362</f>
        <v>1410.609331202211</v>
      </c>
      <c r="G1362">
        <f>Calc!N1362</f>
        <v>1539.0873746407135</v>
      </c>
      <c r="H1362" t="str">
        <f>IF(Calc!O1362=Games!I1362, Games!B1362, IF(Calc!P1362=Games!I1362, Games!C1362, ""))</f>
        <v>BAL</v>
      </c>
      <c r="I1362" s="21">
        <f>MAX(Calc!O1362:P1362)</f>
        <v>0.67379821329859735</v>
      </c>
      <c r="J1362" s="22">
        <f t="shared" si="84"/>
        <v>-206.55871327748926</v>
      </c>
      <c r="K1362" s="23">
        <f t="shared" si="85"/>
        <v>0.4841238523095408</v>
      </c>
      <c r="L1362" s="25"/>
      <c r="M1362" s="25"/>
      <c r="N1362" t="str">
        <f t="shared" si="86"/>
        <v/>
      </c>
      <c r="O1362" s="24" t="str">
        <f t="shared" si="87"/>
        <v/>
      </c>
    </row>
    <row r="1363" spans="1:15" x14ac:dyDescent="0.45">
      <c r="A1363" s="20" t="str">
        <f>Calc!A1363</f>
        <v>2024-07-07</v>
      </c>
      <c r="B1363" t="str">
        <f>Calc!B1363</f>
        <v>SDP</v>
      </c>
      <c r="C1363" t="str">
        <f>Calc!C1363</f>
        <v>ARI</v>
      </c>
      <c r="D1363" s="25"/>
      <c r="E1363" s="25"/>
      <c r="F1363">
        <f>Calc!M1363</f>
        <v>1502.9671207118124</v>
      </c>
      <c r="G1363">
        <f>Calc!N1363</f>
        <v>1515.1384034374826</v>
      </c>
      <c r="H1363" t="str">
        <f>IF(Calc!O1363=Games!I1363, Games!B1363, IF(Calc!P1363=Games!I1363, Games!C1363, ""))</f>
        <v>ARI</v>
      </c>
      <c r="I1363" s="21">
        <f>MAX(Calc!O1363:P1363)</f>
        <v>0.50288883902018988</v>
      </c>
      <c r="J1363" s="22">
        <f t="shared" si="84"/>
        <v>-101.16225071852982</v>
      </c>
      <c r="K1363" s="23">
        <f t="shared" si="85"/>
        <v>0.98851102352631881</v>
      </c>
      <c r="L1363" s="25"/>
      <c r="M1363" s="25"/>
      <c r="N1363" t="str">
        <f t="shared" si="86"/>
        <v/>
      </c>
      <c r="O1363" s="24" t="str">
        <f t="shared" si="87"/>
        <v/>
      </c>
    </row>
    <row r="1364" spans="1:15" x14ac:dyDescent="0.45">
      <c r="A1364" s="20" t="str">
        <f>Calc!A1364</f>
        <v>2024-07-07</v>
      </c>
      <c r="B1364" t="str">
        <f>Calc!B1364</f>
        <v>SEA</v>
      </c>
      <c r="C1364" t="str">
        <f>Calc!C1364</f>
        <v>TOR</v>
      </c>
      <c r="D1364" s="25"/>
      <c r="E1364" s="25"/>
      <c r="F1364">
        <f>Calc!M1364</f>
        <v>1518.2292368487947</v>
      </c>
      <c r="G1364">
        <f>Calc!N1364</f>
        <v>1549.5770225833428</v>
      </c>
      <c r="H1364" t="str">
        <f>IF(Calc!O1364=Games!I1364, Games!B1364, IF(Calc!P1364=Games!I1364, Games!C1364, ""))</f>
        <v>TOR</v>
      </c>
      <c r="I1364" s="21">
        <f>MAX(Calc!O1364:P1364)</f>
        <v>0.53375511401414266</v>
      </c>
      <c r="J1364" s="22">
        <f t="shared" si="84"/>
        <v>-114.47956429281524</v>
      </c>
      <c r="K1364" s="23">
        <f t="shared" si="85"/>
        <v>0.87351834904106118</v>
      </c>
      <c r="L1364" s="25"/>
      <c r="M1364" s="25"/>
      <c r="N1364" t="str">
        <f t="shared" si="86"/>
        <v/>
      </c>
      <c r="O1364" s="24" t="str">
        <f t="shared" si="87"/>
        <v/>
      </c>
    </row>
    <row r="1365" spans="1:15" x14ac:dyDescent="0.45">
      <c r="A1365" s="20" t="str">
        <f>Calc!A1365</f>
        <v>2024-07-07</v>
      </c>
      <c r="B1365" t="str">
        <f>Calc!B1365</f>
        <v>LAD</v>
      </c>
      <c r="C1365" t="str">
        <f>Calc!C1365</f>
        <v>MIL</v>
      </c>
      <c r="D1365" s="25"/>
      <c r="E1365" s="25"/>
      <c r="F1365">
        <f>Calc!M1365</f>
        <v>1596.6514930600529</v>
      </c>
      <c r="G1365">
        <f>Calc!N1365</f>
        <v>1527.5334034496079</v>
      </c>
      <c r="H1365" t="str">
        <f>IF(Calc!O1365=Games!I1365, Games!B1365, IF(Calc!P1365=Games!I1365, Games!C1365, ""))</f>
        <v>LAD</v>
      </c>
      <c r="I1365" s="21">
        <f>MAX(Calc!O1365:P1365)</f>
        <v>0.61950418327790324</v>
      </c>
      <c r="J1365" s="22">
        <f t="shared" si="84"/>
        <v>-162.81497878605362</v>
      </c>
      <c r="K1365" s="23">
        <f t="shared" si="85"/>
        <v>0.61419410391843987</v>
      </c>
      <c r="L1365" s="25"/>
      <c r="M1365" s="25"/>
      <c r="N1365" t="str">
        <f t="shared" si="86"/>
        <v/>
      </c>
      <c r="O1365" s="24" t="str">
        <f t="shared" si="87"/>
        <v/>
      </c>
    </row>
    <row r="1366" spans="1:15" x14ac:dyDescent="0.45">
      <c r="A1366" s="20" t="str">
        <f>Calc!A1366</f>
        <v>2024-07-08</v>
      </c>
      <c r="B1366" t="str">
        <f>Calc!B1366</f>
        <v>PIT</v>
      </c>
      <c r="C1366" t="str">
        <f>Calc!C1366</f>
        <v>NYM</v>
      </c>
      <c r="D1366" s="25"/>
      <c r="E1366" s="25"/>
      <c r="F1366">
        <f>Calc!M1366</f>
        <v>1464.4120897083565</v>
      </c>
      <c r="G1366">
        <f>Calc!N1366</f>
        <v>1510.288270753422</v>
      </c>
      <c r="H1366" t="str">
        <f>IF(Calc!O1366=Games!I1366, Games!B1366, IF(Calc!P1366=Games!I1366, Games!C1366, ""))</f>
        <v>NYM</v>
      </c>
      <c r="I1366" s="21">
        <f>MAX(Calc!O1366:P1366)</f>
        <v>0.53665458523278986</v>
      </c>
      <c r="J1366" s="22">
        <f t="shared" si="84"/>
        <v>-115.82171057037675</v>
      </c>
      <c r="K1366" s="23">
        <f t="shared" si="85"/>
        <v>0.86339598601625722</v>
      </c>
      <c r="L1366" s="25"/>
      <c r="M1366" s="25"/>
      <c r="N1366" t="str">
        <f t="shared" si="86"/>
        <v/>
      </c>
      <c r="O1366" s="24" t="str">
        <f t="shared" si="87"/>
        <v/>
      </c>
    </row>
    <row r="1367" spans="1:15" x14ac:dyDescent="0.45">
      <c r="A1367" s="20" t="str">
        <f>Calc!A1367</f>
        <v>2024-07-08</v>
      </c>
      <c r="B1367" t="str">
        <f>Calc!B1367</f>
        <v>WAS</v>
      </c>
      <c r="C1367" t="str">
        <f>Calc!C1367</f>
        <v>STL</v>
      </c>
      <c r="D1367" s="25"/>
      <c r="E1367" s="25"/>
      <c r="F1367">
        <f>Calc!M1367</f>
        <v>1419.5380932200808</v>
      </c>
      <c r="G1367">
        <f>Calc!N1367</f>
        <v>1507.9516916859375</v>
      </c>
      <c r="H1367" t="str">
        <f>IF(Calc!O1367=Games!I1367, Games!B1367, IF(Calc!P1367=Games!I1367, Games!C1367, ""))</f>
        <v>STL</v>
      </c>
      <c r="I1367" s="21">
        <f>MAX(Calc!O1367:P1367)</f>
        <v>0.64836972412699645</v>
      </c>
      <c r="J1367" s="22">
        <f t="shared" si="84"/>
        <v>-184.38961847561868</v>
      </c>
      <c r="K1367" s="23">
        <f t="shared" si="85"/>
        <v>0.54232988183780384</v>
      </c>
      <c r="L1367" s="25"/>
      <c r="M1367" s="25"/>
      <c r="N1367" t="str">
        <f t="shared" si="86"/>
        <v/>
      </c>
      <c r="O1367" s="24" t="str">
        <f t="shared" si="87"/>
        <v/>
      </c>
    </row>
    <row r="1368" spans="1:15" x14ac:dyDescent="0.45">
      <c r="A1368" s="20" t="str">
        <f>Calc!A1368</f>
        <v>2024-07-08</v>
      </c>
      <c r="B1368" t="str">
        <f>Calc!B1368</f>
        <v>DET</v>
      </c>
      <c r="C1368" t="str">
        <f>Calc!C1368</f>
        <v>CLE</v>
      </c>
      <c r="D1368" s="25"/>
      <c r="E1368" s="25"/>
      <c r="F1368">
        <f>Calc!M1368</f>
        <v>1481.7589766686021</v>
      </c>
      <c r="G1368">
        <f>Calc!N1368</f>
        <v>1521.3210808926906</v>
      </c>
      <c r="H1368" t="str">
        <f>IF(Calc!O1368=Games!I1368, Games!B1368, IF(Calc!P1368=Games!I1368, Games!C1368, ""))</f>
        <v>CLE</v>
      </c>
      <c r="I1368" s="21">
        <f>MAX(Calc!O1368:P1368)</f>
        <v>0.55285528537821538</v>
      </c>
      <c r="J1368" s="22">
        <f t="shared" si="84"/>
        <v>-123.64124349447931</v>
      </c>
      <c r="K1368" s="23">
        <f t="shared" si="85"/>
        <v>0.8087916068594464</v>
      </c>
      <c r="L1368" s="25"/>
      <c r="M1368" s="25"/>
      <c r="N1368" t="str">
        <f t="shared" si="86"/>
        <v/>
      </c>
      <c r="O1368" s="24" t="str">
        <f t="shared" si="87"/>
        <v/>
      </c>
    </row>
    <row r="1369" spans="1:15" x14ac:dyDescent="0.45">
      <c r="A1369" s="20" t="str">
        <f>Calc!A1369</f>
        <v>2024-07-08</v>
      </c>
      <c r="B1369" t="str">
        <f>Calc!B1369</f>
        <v>CIN</v>
      </c>
      <c r="C1369" t="str">
        <f>Calc!C1369</f>
        <v>COL</v>
      </c>
      <c r="D1369" s="25"/>
      <c r="E1369" s="25"/>
      <c r="F1369">
        <f>Calc!M1369</f>
        <v>1493.1662146218293</v>
      </c>
      <c r="G1369">
        <f>Calc!N1369</f>
        <v>1405.4006829938121</v>
      </c>
      <c r="H1369" t="str">
        <f>IF(Calc!O1369=Games!I1369, Games!B1369, IF(Calc!P1369=Games!I1369, Games!C1369, ""))</f>
        <v>CIN</v>
      </c>
      <c r="I1369" s="21">
        <f>MAX(Calc!O1369:P1369)</f>
        <v>0.61674058780640995</v>
      </c>
      <c r="J1369" s="22">
        <f t="shared" si="84"/>
        <v>-160.919880421589</v>
      </c>
      <c r="K1369" s="23">
        <f t="shared" si="85"/>
        <v>0.62142725770124307</v>
      </c>
      <c r="L1369" s="25"/>
      <c r="M1369" s="25"/>
      <c r="N1369" t="str">
        <f t="shared" si="86"/>
        <v/>
      </c>
      <c r="O1369" s="24" t="str">
        <f t="shared" si="87"/>
        <v/>
      </c>
    </row>
    <row r="1370" spans="1:15" x14ac:dyDescent="0.45">
      <c r="A1370" s="20" t="str">
        <f>Calc!A1370</f>
        <v>2024-07-08</v>
      </c>
      <c r="B1370" t="str">
        <f>Calc!B1370</f>
        <v>CHW</v>
      </c>
      <c r="C1370" t="str">
        <f>Calc!C1370</f>
        <v>MIN</v>
      </c>
      <c r="D1370" s="25"/>
      <c r="E1370" s="25"/>
      <c r="F1370">
        <f>Calc!M1370</f>
        <v>1426.513159308995</v>
      </c>
      <c r="G1370">
        <f>Calc!N1370</f>
        <v>1539.5424706464416</v>
      </c>
      <c r="H1370" t="str">
        <f>IF(Calc!O1370=Games!I1370, Games!B1370, IF(Calc!P1370=Games!I1370, Games!C1370, ""))</f>
        <v>MIN</v>
      </c>
      <c r="I1370" s="21">
        <f>MAX(Calc!O1370:P1370)</f>
        <v>0.67828346314099119</v>
      </c>
      <c r="J1370" s="22">
        <f t="shared" si="84"/>
        <v>-210.83263849699048</v>
      </c>
      <c r="K1370" s="23">
        <f t="shared" si="85"/>
        <v>0.47430986356236038</v>
      </c>
      <c r="L1370" s="25"/>
      <c r="M1370" s="25"/>
      <c r="N1370" t="str">
        <f t="shared" si="86"/>
        <v/>
      </c>
      <c r="O1370" s="24" t="str">
        <f t="shared" si="87"/>
        <v/>
      </c>
    </row>
    <row r="1371" spans="1:15" x14ac:dyDescent="0.45">
      <c r="A1371" s="20" t="str">
        <f>Calc!A1371</f>
        <v>2024-07-08</v>
      </c>
      <c r="B1371" t="str">
        <f>Calc!B1371</f>
        <v>LAA</v>
      </c>
      <c r="C1371" t="str">
        <f>Calc!C1371</f>
        <v>TEX</v>
      </c>
      <c r="D1371" s="25"/>
      <c r="E1371" s="25"/>
      <c r="F1371">
        <f>Calc!M1371</f>
        <v>1469.5882041455925</v>
      </c>
      <c r="G1371">
        <f>Calc!N1371</f>
        <v>1534.4506247578865</v>
      </c>
      <c r="H1371" t="str">
        <f>IF(Calc!O1371=Games!I1371, Games!B1371, IF(Calc!P1371=Games!I1371, Games!C1371, ""))</f>
        <v>TEX</v>
      </c>
      <c r="I1371" s="21">
        <f>MAX(Calc!O1371:P1371)</f>
        <v>0.55802841994486907</v>
      </c>
      <c r="J1371" s="22">
        <f t="shared" si="84"/>
        <v>-126.25889200279831</v>
      </c>
      <c r="K1371" s="23">
        <f t="shared" si="85"/>
        <v>0.79202342436035067</v>
      </c>
      <c r="L1371" s="25"/>
      <c r="M1371" s="25"/>
      <c r="N1371" t="str">
        <f t="shared" si="86"/>
        <v/>
      </c>
      <c r="O1371" s="24" t="str">
        <f t="shared" si="87"/>
        <v/>
      </c>
    </row>
    <row r="1372" spans="1:15" x14ac:dyDescent="0.45">
      <c r="A1372" s="20" t="str">
        <f>Calc!A1372</f>
        <v>2024-07-08</v>
      </c>
      <c r="B1372" t="str">
        <f>Calc!B1372</f>
        <v>ARI</v>
      </c>
      <c r="C1372" t="str">
        <f>Calc!C1372</f>
        <v>ATL</v>
      </c>
      <c r="D1372" s="25"/>
      <c r="E1372" s="25"/>
      <c r="F1372">
        <f>Calc!M1372</f>
        <v>1516.9891876380354</v>
      </c>
      <c r="G1372">
        <f>Calc!N1372</f>
        <v>1588.8399964445969</v>
      </c>
      <c r="H1372" t="str">
        <f>IF(Calc!O1372=Games!I1372, Games!B1372, IF(Calc!P1372=Games!I1372, Games!C1372, ""))</f>
        <v>ATL</v>
      </c>
      <c r="I1372" s="21">
        <f>MAX(Calc!O1372:P1372)</f>
        <v>0.57663587886790846</v>
      </c>
      <c r="J1372" s="22">
        <f t="shared" si="84"/>
        <v>-136.20329406421178</v>
      </c>
      <c r="K1372" s="23">
        <f t="shared" si="85"/>
        <v>0.73419663369415966</v>
      </c>
      <c r="L1372" s="25"/>
      <c r="M1372" s="25"/>
      <c r="N1372" t="str">
        <f t="shared" si="86"/>
        <v/>
      </c>
      <c r="O1372" s="24" t="str">
        <f t="shared" si="87"/>
        <v/>
      </c>
    </row>
    <row r="1373" spans="1:15" x14ac:dyDescent="0.45">
      <c r="A1373" s="20" t="str">
        <f>Calc!A1373</f>
        <v>2024-07-09</v>
      </c>
      <c r="B1373" t="str">
        <f>Calc!B1373</f>
        <v>BAL</v>
      </c>
      <c r="C1373" t="str">
        <f>Calc!C1373</f>
        <v>CHC</v>
      </c>
      <c r="D1373" s="25"/>
      <c r="E1373" s="25"/>
      <c r="F1373">
        <f>Calc!M1373</f>
        <v>1527.1786991040578</v>
      </c>
      <c r="G1373">
        <f>Calc!N1373</f>
        <v>1510.9500841970262</v>
      </c>
      <c r="H1373" t="str">
        <f>IF(Calc!O1373=Games!I1373, Games!B1373, IF(Calc!P1373=Games!I1373, Games!C1373, ""))</f>
        <v>BAL</v>
      </c>
      <c r="I1373" s="21">
        <f>MAX(Calc!O1373:P1373)</f>
        <v>0.53420744907307294</v>
      </c>
      <c r="J1373" s="22">
        <f t="shared" si="84"/>
        <v>-114.68784719935951</v>
      </c>
      <c r="K1373" s="23">
        <f t="shared" si="85"/>
        <v>0.87193196526020811</v>
      </c>
      <c r="L1373" s="25"/>
      <c r="M1373" s="25"/>
      <c r="N1373" t="str">
        <f t="shared" si="86"/>
        <v/>
      </c>
      <c r="O1373" s="24" t="str">
        <f t="shared" si="87"/>
        <v/>
      </c>
    </row>
    <row r="1374" spans="1:15" x14ac:dyDescent="0.45">
      <c r="A1374" s="20" t="str">
        <f>Calc!A1374</f>
        <v>2024-07-09</v>
      </c>
      <c r="B1374" t="str">
        <f>Calc!B1374</f>
        <v>DET</v>
      </c>
      <c r="C1374" t="str">
        <f>Calc!C1374</f>
        <v>CLE</v>
      </c>
      <c r="D1374" s="25"/>
      <c r="E1374" s="25"/>
      <c r="F1374">
        <f>Calc!M1374</f>
        <v>1481.7589766686021</v>
      </c>
      <c r="G1374">
        <f>Calc!N1374</f>
        <v>1521.3210808926906</v>
      </c>
      <c r="H1374" t="str">
        <f>IF(Calc!O1374=Games!I1374, Games!B1374, IF(Calc!P1374=Games!I1374, Games!C1374, ""))</f>
        <v>CLE</v>
      </c>
      <c r="I1374" s="21">
        <f>MAX(Calc!O1374:P1374)</f>
        <v>0.55285528537821538</v>
      </c>
      <c r="J1374" s="22">
        <f t="shared" si="84"/>
        <v>-123.64124349447931</v>
      </c>
      <c r="K1374" s="23">
        <f t="shared" si="85"/>
        <v>0.8087916068594464</v>
      </c>
      <c r="L1374" s="25"/>
      <c r="M1374" s="25"/>
      <c r="N1374" t="str">
        <f t="shared" si="86"/>
        <v/>
      </c>
      <c r="O1374" s="24" t="str">
        <f t="shared" si="87"/>
        <v/>
      </c>
    </row>
    <row r="1375" spans="1:15" x14ac:dyDescent="0.45">
      <c r="A1375" s="20" t="str">
        <f>Calc!A1375</f>
        <v>2024-07-09</v>
      </c>
      <c r="B1375" t="str">
        <f>Calc!B1375</f>
        <v>PHI</v>
      </c>
      <c r="C1375" t="str">
        <f>Calc!C1375</f>
        <v>LAD</v>
      </c>
      <c r="D1375" s="25"/>
      <c r="E1375" s="25"/>
      <c r="F1375">
        <f>Calc!M1375</f>
        <v>1516.0751994709906</v>
      </c>
      <c r="G1375">
        <f>Calc!N1375</f>
        <v>1587.2549754385982</v>
      </c>
      <c r="H1375" t="str">
        <f>IF(Calc!O1375=Games!I1375, Games!B1375, IF(Calc!P1375=Games!I1375, Games!C1375, ""))</f>
        <v>LAD</v>
      </c>
      <c r="I1375" s="21">
        <f>MAX(Calc!O1375:P1375)</f>
        <v>0.55865354660217093</v>
      </c>
      <c r="J1375" s="22">
        <f t="shared" si="84"/>
        <v>-126.57936691259675</v>
      </c>
      <c r="K1375" s="23">
        <f t="shared" si="85"/>
        <v>0.79001817151645382</v>
      </c>
      <c r="L1375" s="25"/>
      <c r="M1375" s="25"/>
      <c r="N1375" t="str">
        <f t="shared" si="86"/>
        <v/>
      </c>
      <c r="O1375" s="24" t="str">
        <f t="shared" si="87"/>
        <v/>
      </c>
    </row>
    <row r="1376" spans="1:15" x14ac:dyDescent="0.45">
      <c r="A1376" s="20" t="str">
        <f>Calc!A1376</f>
        <v>2024-07-09</v>
      </c>
      <c r="B1376" t="str">
        <f>Calc!B1376</f>
        <v>TBR</v>
      </c>
      <c r="C1376" t="str">
        <f>Calc!C1376</f>
        <v>NYY</v>
      </c>
      <c r="D1376" s="25"/>
      <c r="E1376" s="25"/>
      <c r="F1376">
        <f>Calc!M1376</f>
        <v>1528.0229512954211</v>
      </c>
      <c r="G1376">
        <f>Calc!N1376</f>
        <v>1562.9327852564061</v>
      </c>
      <c r="H1376" t="str">
        <f>IF(Calc!O1376=Games!I1376, Games!B1376, IF(Calc!P1376=Games!I1376, Games!C1376, ""))</f>
        <v>TBR</v>
      </c>
      <c r="I1376" s="21">
        <f>MAX(Calc!O1376:P1376)</f>
        <v>0.51209126365208901</v>
      </c>
      <c r="J1376" s="22">
        <f t="shared" si="84"/>
        <v>-104.95636284055679</v>
      </c>
      <c r="K1376" s="23">
        <f t="shared" si="85"/>
        <v>0.95277691884115512</v>
      </c>
      <c r="L1376" s="25"/>
      <c r="M1376" s="25"/>
      <c r="N1376" t="str">
        <f t="shared" si="86"/>
        <v/>
      </c>
      <c r="O1376" s="24" t="str">
        <f t="shared" si="87"/>
        <v/>
      </c>
    </row>
    <row r="1377" spans="1:15" x14ac:dyDescent="0.45">
      <c r="A1377" s="20" t="str">
        <f>Calc!A1377</f>
        <v>2024-07-09</v>
      </c>
      <c r="B1377" t="str">
        <f>Calc!B1377</f>
        <v>CIN</v>
      </c>
      <c r="C1377" t="str">
        <f>Calc!C1377</f>
        <v>COL</v>
      </c>
      <c r="D1377" s="25"/>
      <c r="E1377" s="25"/>
      <c r="F1377">
        <f>Calc!M1377</f>
        <v>1493.1662146218293</v>
      </c>
      <c r="G1377">
        <f>Calc!N1377</f>
        <v>1405.4006829938121</v>
      </c>
      <c r="H1377" t="str">
        <f>IF(Calc!O1377=Games!I1377, Games!B1377, IF(Calc!P1377=Games!I1377, Games!C1377, ""))</f>
        <v>CIN</v>
      </c>
      <c r="I1377" s="21">
        <f>MAX(Calc!O1377:P1377)</f>
        <v>0.61674058780640995</v>
      </c>
      <c r="J1377" s="22">
        <f t="shared" si="84"/>
        <v>-160.919880421589</v>
      </c>
      <c r="K1377" s="23">
        <f t="shared" si="85"/>
        <v>0.62142725770124307</v>
      </c>
      <c r="L1377" s="25"/>
      <c r="M1377" s="25"/>
      <c r="N1377" t="str">
        <f t="shared" si="86"/>
        <v/>
      </c>
      <c r="O1377" s="24" t="str">
        <f t="shared" si="87"/>
        <v/>
      </c>
    </row>
    <row r="1378" spans="1:15" x14ac:dyDescent="0.45">
      <c r="A1378" s="20" t="str">
        <f>Calc!A1378</f>
        <v>2024-07-09</v>
      </c>
      <c r="B1378" t="str">
        <f>Calc!B1378</f>
        <v>NYM</v>
      </c>
      <c r="C1378" t="str">
        <f>Calc!C1378</f>
        <v>WAS</v>
      </c>
      <c r="D1378" s="25"/>
      <c r="E1378" s="25"/>
      <c r="F1378">
        <f>Calc!M1378</f>
        <v>1483.2891783762693</v>
      </c>
      <c r="G1378">
        <f>Calc!N1378</f>
        <v>1420.7057667976087</v>
      </c>
      <c r="H1378" t="str">
        <f>IF(Calc!O1378=Games!I1378, Games!B1378, IF(Calc!P1378=Games!I1378, Games!C1378, ""))</f>
        <v>NYM</v>
      </c>
      <c r="I1378" s="21">
        <f>MAX(Calc!O1378:P1378)</f>
        <v>0.64023951134464452</v>
      </c>
      <c r="J1378" s="22">
        <f t="shared" si="84"/>
        <v>-177.96270895050492</v>
      </c>
      <c r="K1378" s="23">
        <f t="shared" si="85"/>
        <v>0.56191547425709309</v>
      </c>
      <c r="L1378" s="25"/>
      <c r="M1378" s="25"/>
      <c r="N1378" t="str">
        <f t="shared" si="86"/>
        <v/>
      </c>
      <c r="O1378" s="24" t="str">
        <f t="shared" si="87"/>
        <v/>
      </c>
    </row>
    <row r="1379" spans="1:15" x14ac:dyDescent="0.45">
      <c r="A1379" s="20" t="str">
        <f>Calc!A1379</f>
        <v>2024-07-09</v>
      </c>
      <c r="B1379" t="str">
        <f>Calc!B1379</f>
        <v>BOS</v>
      </c>
      <c r="C1379" t="str">
        <f>Calc!C1379</f>
        <v>OAK</v>
      </c>
      <c r="D1379" s="25"/>
      <c r="E1379" s="25"/>
      <c r="F1379">
        <f>Calc!M1379</f>
        <v>1500.26839934439</v>
      </c>
      <c r="G1379">
        <f>Calc!N1379</f>
        <v>1422.9458950386379</v>
      </c>
      <c r="H1379" t="str">
        <f>IF(Calc!O1379=Games!I1379, Games!B1379, IF(Calc!P1379=Games!I1379, Games!C1379, ""))</f>
        <v>BOS</v>
      </c>
      <c r="I1379" s="21">
        <f>MAX(Calc!O1379:P1379)</f>
        <v>0.63511559037837828</v>
      </c>
      <c r="J1379" s="22">
        <f t="shared" si="84"/>
        <v>-174.05939350409113</v>
      </c>
      <c r="K1379" s="23">
        <f t="shared" si="85"/>
        <v>0.57451653706727168</v>
      </c>
      <c r="L1379" s="25"/>
      <c r="M1379" s="25"/>
      <c r="N1379" t="str">
        <f t="shared" si="86"/>
        <v/>
      </c>
      <c r="O1379" s="24" t="str">
        <f t="shared" si="87"/>
        <v/>
      </c>
    </row>
    <row r="1380" spans="1:15" x14ac:dyDescent="0.45">
      <c r="A1380" s="20" t="str">
        <f>Calc!A1380</f>
        <v>2024-07-09</v>
      </c>
      <c r="B1380" t="str">
        <f>Calc!B1380</f>
        <v>STL</v>
      </c>
      <c r="C1380" t="str">
        <f>Calc!C1380</f>
        <v>KCR</v>
      </c>
      <c r="D1380" s="25"/>
      <c r="E1380" s="25"/>
      <c r="F1380">
        <f>Calc!M1380</f>
        <v>1510.540426333587</v>
      </c>
      <c r="G1380">
        <f>Calc!N1380</f>
        <v>1465.2610239810729</v>
      </c>
      <c r="H1380" t="str">
        <f>IF(Calc!O1380=Games!I1380, Games!B1380, IF(Calc!P1380=Games!I1380, Games!C1380, ""))</f>
        <v>STL</v>
      </c>
      <c r="I1380" s="21">
        <f>MAX(Calc!O1380:P1380)</f>
        <v>0.60138123677504673</v>
      </c>
      <c r="J1380" s="22">
        <f t="shared" si="84"/>
        <v>-150.86626427458663</v>
      </c>
      <c r="K1380" s="23">
        <f t="shared" si="85"/>
        <v>0.66283871003787409</v>
      </c>
      <c r="L1380" s="25"/>
      <c r="M1380" s="25"/>
      <c r="N1380" t="str">
        <f t="shared" si="86"/>
        <v/>
      </c>
      <c r="O1380" s="24" t="str">
        <f t="shared" si="87"/>
        <v/>
      </c>
    </row>
    <row r="1381" spans="1:15" x14ac:dyDescent="0.45">
      <c r="A1381" s="20" t="str">
        <f>Calc!A1381</f>
        <v>2024-07-09</v>
      </c>
      <c r="B1381" t="str">
        <f>Calc!B1381</f>
        <v>CHW</v>
      </c>
      <c r="C1381" t="str">
        <f>Calc!C1381</f>
        <v>MIN</v>
      </c>
      <c r="D1381" s="25"/>
      <c r="E1381" s="25"/>
      <c r="F1381">
        <f>Calc!M1381</f>
        <v>1426.513159308995</v>
      </c>
      <c r="G1381">
        <f>Calc!N1381</f>
        <v>1539.5424706464416</v>
      </c>
      <c r="H1381" t="str">
        <f>IF(Calc!O1381=Games!I1381, Games!B1381, IF(Calc!P1381=Games!I1381, Games!C1381, ""))</f>
        <v>MIN</v>
      </c>
      <c r="I1381" s="21">
        <f>MAX(Calc!O1381:P1381)</f>
        <v>0.67828346314099119</v>
      </c>
      <c r="J1381" s="22">
        <f t="shared" si="84"/>
        <v>-210.83263849699048</v>
      </c>
      <c r="K1381" s="23">
        <f t="shared" si="85"/>
        <v>0.47430986356236038</v>
      </c>
      <c r="L1381" s="25"/>
      <c r="M1381" s="25"/>
      <c r="N1381" t="str">
        <f t="shared" si="86"/>
        <v/>
      </c>
      <c r="O1381" s="24" t="str">
        <f t="shared" si="87"/>
        <v/>
      </c>
    </row>
    <row r="1382" spans="1:15" x14ac:dyDescent="0.45">
      <c r="A1382" s="20" t="str">
        <f>Calc!A1382</f>
        <v>2024-07-09</v>
      </c>
      <c r="B1382" t="str">
        <f>Calc!B1382</f>
        <v>HOU</v>
      </c>
      <c r="C1382" t="str">
        <f>Calc!C1382</f>
        <v>MIA</v>
      </c>
      <c r="D1382" s="25"/>
      <c r="E1382" s="25"/>
      <c r="F1382">
        <f>Calc!M1382</f>
        <v>1535.1961987191132</v>
      </c>
      <c r="G1382">
        <f>Calc!N1382</f>
        <v>1484.370768699393</v>
      </c>
      <c r="H1382" t="str">
        <f>IF(Calc!O1382=Games!I1382, Games!B1382, IF(Calc!P1382=Games!I1382, Games!C1382, ""))</f>
        <v>HOU</v>
      </c>
      <c r="I1382" s="21">
        <f>MAX(Calc!O1382:P1382)</f>
        <v>0.55221818016116864</v>
      </c>
      <c r="J1382" s="22">
        <f t="shared" si="84"/>
        <v>-123.32304611203882</v>
      </c>
      <c r="K1382" s="23">
        <f t="shared" si="85"/>
        <v>0.81087844610284876</v>
      </c>
      <c r="L1382" s="25"/>
      <c r="M1382" s="25"/>
      <c r="N1382" t="str">
        <f t="shared" si="86"/>
        <v/>
      </c>
      <c r="O1382" s="24" t="str">
        <f t="shared" si="87"/>
        <v/>
      </c>
    </row>
    <row r="1383" spans="1:15" x14ac:dyDescent="0.45">
      <c r="A1383" s="20" t="str">
        <f>Calc!A1383</f>
        <v>2024-07-09</v>
      </c>
      <c r="B1383" t="str">
        <f>Calc!B1383</f>
        <v>MIL</v>
      </c>
      <c r="C1383" t="str">
        <f>Calc!C1383</f>
        <v>PIT</v>
      </c>
      <c r="D1383" s="25"/>
      <c r="E1383" s="25"/>
      <c r="F1383">
        <f>Calc!M1383</f>
        <v>1516.6563185214643</v>
      </c>
      <c r="G1383">
        <f>Calc!N1383</f>
        <v>1490.342604018655</v>
      </c>
      <c r="H1383" t="str">
        <f>IF(Calc!O1383=Games!I1383, Games!B1383, IF(Calc!P1383=Games!I1383, Games!C1383, ""))</f>
        <v>MIL</v>
      </c>
      <c r="I1383" s="21">
        <f>MAX(Calc!O1383:P1383)</f>
        <v>0.57150410450700795</v>
      </c>
      <c r="J1383" s="22">
        <f t="shared" si="84"/>
        <v>-133.37446414731289</v>
      </c>
      <c r="K1383" s="23">
        <f t="shared" si="85"/>
        <v>0.74976871051979943</v>
      </c>
      <c r="L1383" s="25"/>
      <c r="M1383" s="25"/>
      <c r="N1383" t="str">
        <f t="shared" si="86"/>
        <v/>
      </c>
      <c r="O1383" s="24" t="str">
        <f t="shared" si="87"/>
        <v/>
      </c>
    </row>
    <row r="1384" spans="1:15" x14ac:dyDescent="0.45">
      <c r="A1384" s="20" t="str">
        <f>Calc!A1384</f>
        <v>2024-07-09</v>
      </c>
      <c r="B1384" t="str">
        <f>Calc!B1384</f>
        <v>LAA</v>
      </c>
      <c r="C1384" t="str">
        <f>Calc!C1384</f>
        <v>TEX</v>
      </c>
      <c r="D1384" s="25"/>
      <c r="E1384" s="25"/>
      <c r="F1384">
        <f>Calc!M1384</f>
        <v>1469.5882041455925</v>
      </c>
      <c r="G1384">
        <f>Calc!N1384</f>
        <v>1534.4506247578865</v>
      </c>
      <c r="H1384" t="str">
        <f>IF(Calc!O1384=Games!I1384, Games!B1384, IF(Calc!P1384=Games!I1384, Games!C1384, ""))</f>
        <v>TEX</v>
      </c>
      <c r="I1384" s="21">
        <f>MAX(Calc!O1384:P1384)</f>
        <v>0.55802841994486907</v>
      </c>
      <c r="J1384" s="22">
        <f t="shared" si="84"/>
        <v>-126.25889200279831</v>
      </c>
      <c r="K1384" s="23">
        <f t="shared" si="85"/>
        <v>0.79202342436035067</v>
      </c>
      <c r="L1384" s="25"/>
      <c r="M1384" s="25"/>
      <c r="N1384" t="str">
        <f t="shared" si="86"/>
        <v/>
      </c>
      <c r="O1384" s="24" t="str">
        <f t="shared" si="87"/>
        <v/>
      </c>
    </row>
    <row r="1385" spans="1:15" x14ac:dyDescent="0.45">
      <c r="A1385" s="20" t="str">
        <f>Calc!A1385</f>
        <v>2024-07-09</v>
      </c>
      <c r="B1385" t="str">
        <f>Calc!B1385</f>
        <v>SDP</v>
      </c>
      <c r="C1385" t="str">
        <f>Calc!C1385</f>
        <v>SEA</v>
      </c>
      <c r="D1385" s="25"/>
      <c r="E1385" s="25"/>
      <c r="F1385">
        <f>Calc!M1385</f>
        <v>1502.9671207118124</v>
      </c>
      <c r="G1385">
        <f>Calc!N1385</f>
        <v>1521.2700100017432</v>
      </c>
      <c r="H1385" t="str">
        <f>IF(Calc!O1385=Games!I1385, Games!B1385, IF(Calc!P1385=Games!I1385, Games!C1385, ""))</f>
        <v>SEA</v>
      </c>
      <c r="I1385" s="21">
        <f>MAX(Calc!O1385:P1385)</f>
        <v>0.51169575296815206</v>
      </c>
      <c r="J1385" s="22">
        <f t="shared" si="84"/>
        <v>-104.79035480000208</v>
      </c>
      <c r="K1385" s="23">
        <f t="shared" si="85"/>
        <v>0.95428630040288809</v>
      </c>
      <c r="L1385" s="25"/>
      <c r="M1385" s="25"/>
      <c r="N1385" t="str">
        <f t="shared" si="86"/>
        <v/>
      </c>
      <c r="O1385" s="24" t="str">
        <f t="shared" si="87"/>
        <v/>
      </c>
    </row>
    <row r="1386" spans="1:15" x14ac:dyDescent="0.45">
      <c r="A1386" s="20" t="str">
        <f>Calc!A1386</f>
        <v>2024-07-09</v>
      </c>
      <c r="B1386" t="str">
        <f>Calc!B1386</f>
        <v>ARI</v>
      </c>
      <c r="C1386" t="str">
        <f>Calc!C1386</f>
        <v>ATL</v>
      </c>
      <c r="D1386" s="25"/>
      <c r="E1386" s="25"/>
      <c r="F1386">
        <f>Calc!M1386</f>
        <v>1516.9891876380354</v>
      </c>
      <c r="G1386">
        <f>Calc!N1386</f>
        <v>1588.8399964445969</v>
      </c>
      <c r="H1386" t="str">
        <f>IF(Calc!O1386=Games!I1386, Games!B1386, IF(Calc!P1386=Games!I1386, Games!C1386, ""))</f>
        <v>ATL</v>
      </c>
      <c r="I1386" s="21">
        <f>MAX(Calc!O1386:P1386)</f>
        <v>0.57663587886790846</v>
      </c>
      <c r="J1386" s="22">
        <f t="shared" si="84"/>
        <v>-136.20329406421178</v>
      </c>
      <c r="K1386" s="23">
        <f t="shared" si="85"/>
        <v>0.73419663369415966</v>
      </c>
      <c r="L1386" s="25"/>
      <c r="M1386" s="25"/>
      <c r="N1386" t="str">
        <f t="shared" si="86"/>
        <v/>
      </c>
      <c r="O1386" s="24" t="str">
        <f t="shared" si="87"/>
        <v/>
      </c>
    </row>
    <row r="1387" spans="1:15" x14ac:dyDescent="0.45">
      <c r="A1387" s="20" t="str">
        <f>Calc!A1387</f>
        <v>2024-07-09</v>
      </c>
      <c r="B1387" t="str">
        <f>Calc!B1387</f>
        <v>SFG</v>
      </c>
      <c r="C1387" t="str">
        <f>Calc!C1387</f>
        <v>TOR</v>
      </c>
      <c r="D1387" s="25"/>
      <c r="E1387" s="25"/>
      <c r="F1387">
        <f>Calc!M1387</f>
        <v>1506.8907435815931</v>
      </c>
      <c r="G1387">
        <f>Calc!N1387</f>
        <v>1549.5770225833428</v>
      </c>
      <c r="H1387" t="str">
        <f>IF(Calc!O1387=Games!I1387, Games!B1387, IF(Calc!P1387=Games!I1387, Games!C1387, ""))</f>
        <v>TOR</v>
      </c>
      <c r="I1387" s="21">
        <f>MAX(Calc!O1387:P1387)</f>
        <v>0.50487325439534103</v>
      </c>
      <c r="J1387" s="22">
        <f t="shared" si="84"/>
        <v>-101.96848764022623</v>
      </c>
      <c r="K1387" s="23">
        <f t="shared" si="85"/>
        <v>0.98069513743136394</v>
      </c>
      <c r="L1387" s="25"/>
      <c r="M1387" s="25"/>
      <c r="N1387" t="str">
        <f t="shared" si="86"/>
        <v/>
      </c>
      <c r="O1387" s="24" t="str">
        <f t="shared" si="87"/>
        <v/>
      </c>
    </row>
    <row r="1388" spans="1:15" x14ac:dyDescent="0.45">
      <c r="A1388" s="20" t="str">
        <f>Calc!A1388</f>
        <v>2024-07-10</v>
      </c>
      <c r="B1388" t="str">
        <f>Calc!B1388</f>
        <v>CHW</v>
      </c>
      <c r="C1388" t="str">
        <f>Calc!C1388</f>
        <v>MIN</v>
      </c>
      <c r="D1388" s="25"/>
      <c r="E1388" s="25"/>
      <c r="F1388">
        <f>Calc!M1388</f>
        <v>1426.513159308995</v>
      </c>
      <c r="G1388">
        <f>Calc!N1388</f>
        <v>1539.5424706464416</v>
      </c>
      <c r="H1388" t="str">
        <f>IF(Calc!O1388=Games!I1388, Games!B1388, IF(Calc!P1388=Games!I1388, Games!C1388, ""))</f>
        <v>MIN</v>
      </c>
      <c r="I1388" s="21">
        <f>MAX(Calc!O1388:P1388)</f>
        <v>0.67828346314099119</v>
      </c>
      <c r="J1388" s="22">
        <f t="shared" si="84"/>
        <v>-210.83263849699048</v>
      </c>
      <c r="K1388" s="23">
        <f t="shared" si="85"/>
        <v>0.47430986356236038</v>
      </c>
      <c r="L1388" s="25"/>
      <c r="M1388" s="25"/>
      <c r="N1388" t="str">
        <f t="shared" si="86"/>
        <v/>
      </c>
      <c r="O1388" s="24" t="str">
        <f t="shared" si="87"/>
        <v/>
      </c>
    </row>
    <row r="1389" spans="1:15" x14ac:dyDescent="0.45">
      <c r="A1389" s="20" t="str">
        <f>Calc!A1389</f>
        <v>2024-07-10</v>
      </c>
      <c r="B1389" t="str">
        <f>Calc!B1389</f>
        <v>BAL</v>
      </c>
      <c r="C1389" t="str">
        <f>Calc!C1389</f>
        <v>CHC</v>
      </c>
      <c r="D1389" s="25"/>
      <c r="E1389" s="25"/>
      <c r="F1389">
        <f>Calc!M1389</f>
        <v>1527.1786991040578</v>
      </c>
      <c r="G1389">
        <f>Calc!N1389</f>
        <v>1510.9500841970262</v>
      </c>
      <c r="H1389" t="str">
        <f>IF(Calc!O1389=Games!I1389, Games!B1389, IF(Calc!P1389=Games!I1389, Games!C1389, ""))</f>
        <v>BAL</v>
      </c>
      <c r="I1389" s="21">
        <f>MAX(Calc!O1389:P1389)</f>
        <v>0.53420744907307294</v>
      </c>
      <c r="J1389" s="22">
        <f t="shared" si="84"/>
        <v>-114.68784719935951</v>
      </c>
      <c r="K1389" s="23">
        <f t="shared" si="85"/>
        <v>0.87193196526020811</v>
      </c>
      <c r="L1389" s="25"/>
      <c r="M1389" s="25"/>
      <c r="N1389" t="str">
        <f t="shared" si="86"/>
        <v/>
      </c>
      <c r="O1389" s="24" t="str">
        <f t="shared" si="87"/>
        <v/>
      </c>
    </row>
    <row r="1390" spans="1:15" x14ac:dyDescent="0.45">
      <c r="A1390" s="20" t="str">
        <f>Calc!A1390</f>
        <v>2024-07-10</v>
      </c>
      <c r="B1390" t="str">
        <f>Calc!B1390</f>
        <v>DET</v>
      </c>
      <c r="C1390" t="str">
        <f>Calc!C1390</f>
        <v>CLE</v>
      </c>
      <c r="D1390" s="25"/>
      <c r="E1390" s="25"/>
      <c r="F1390">
        <f>Calc!M1390</f>
        <v>1481.7589766686021</v>
      </c>
      <c r="G1390">
        <f>Calc!N1390</f>
        <v>1521.3210808926906</v>
      </c>
      <c r="H1390" t="str">
        <f>IF(Calc!O1390=Games!I1390, Games!B1390, IF(Calc!P1390=Games!I1390, Games!C1390, ""))</f>
        <v>CLE</v>
      </c>
      <c r="I1390" s="21">
        <f>MAX(Calc!O1390:P1390)</f>
        <v>0.55285528537821538</v>
      </c>
      <c r="J1390" s="22">
        <f t="shared" si="84"/>
        <v>-123.64124349447931</v>
      </c>
      <c r="K1390" s="23">
        <f t="shared" si="85"/>
        <v>0.8087916068594464</v>
      </c>
      <c r="L1390" s="25"/>
      <c r="M1390" s="25"/>
      <c r="N1390" t="str">
        <f t="shared" si="86"/>
        <v/>
      </c>
      <c r="O1390" s="24" t="str">
        <f t="shared" si="87"/>
        <v/>
      </c>
    </row>
    <row r="1391" spans="1:15" x14ac:dyDescent="0.45">
      <c r="A1391" s="20" t="str">
        <f>Calc!A1391</f>
        <v>2024-07-10</v>
      </c>
      <c r="B1391" t="str">
        <f>Calc!B1391</f>
        <v>SDP</v>
      </c>
      <c r="C1391" t="str">
        <f>Calc!C1391</f>
        <v>SEA</v>
      </c>
      <c r="D1391" s="25"/>
      <c r="E1391" s="25"/>
      <c r="F1391">
        <f>Calc!M1391</f>
        <v>1502.9671207118124</v>
      </c>
      <c r="G1391">
        <f>Calc!N1391</f>
        <v>1521.2700100017432</v>
      </c>
      <c r="H1391" t="str">
        <f>IF(Calc!O1391=Games!I1391, Games!B1391, IF(Calc!P1391=Games!I1391, Games!C1391, ""))</f>
        <v>SEA</v>
      </c>
      <c r="I1391" s="21">
        <f>MAX(Calc!O1391:P1391)</f>
        <v>0.51169575296815206</v>
      </c>
      <c r="J1391" s="22">
        <f t="shared" si="84"/>
        <v>-104.79035480000208</v>
      </c>
      <c r="K1391" s="23">
        <f t="shared" si="85"/>
        <v>0.95428630040288809</v>
      </c>
      <c r="L1391" s="25"/>
      <c r="M1391" s="25"/>
      <c r="N1391" t="str">
        <f t="shared" si="86"/>
        <v/>
      </c>
      <c r="O1391" s="24" t="str">
        <f t="shared" si="87"/>
        <v/>
      </c>
    </row>
    <row r="1392" spans="1:15" x14ac:dyDescent="0.45">
      <c r="A1392" s="20" t="str">
        <f>Calc!A1392</f>
        <v>2024-07-10</v>
      </c>
      <c r="B1392" t="str">
        <f>Calc!B1392</f>
        <v>TBR</v>
      </c>
      <c r="C1392" t="str">
        <f>Calc!C1392</f>
        <v>NYY</v>
      </c>
      <c r="D1392" s="25"/>
      <c r="E1392" s="25"/>
      <c r="F1392">
        <f>Calc!M1392</f>
        <v>1528.0229512954211</v>
      </c>
      <c r="G1392">
        <f>Calc!N1392</f>
        <v>1562.9327852564061</v>
      </c>
      <c r="H1392" t="str">
        <f>IF(Calc!O1392=Games!I1392, Games!B1392, IF(Calc!P1392=Games!I1392, Games!C1392, ""))</f>
        <v>TBR</v>
      </c>
      <c r="I1392" s="21">
        <f>MAX(Calc!O1392:P1392)</f>
        <v>0.51209126365208901</v>
      </c>
      <c r="J1392" s="22">
        <f t="shared" si="84"/>
        <v>-104.95636284055679</v>
      </c>
      <c r="K1392" s="23">
        <f t="shared" si="85"/>
        <v>0.95277691884115512</v>
      </c>
      <c r="L1392" s="25"/>
      <c r="M1392" s="25"/>
      <c r="N1392" t="str">
        <f t="shared" si="86"/>
        <v/>
      </c>
      <c r="O1392" s="24" t="str">
        <f t="shared" si="87"/>
        <v/>
      </c>
    </row>
    <row r="1393" spans="1:15" x14ac:dyDescent="0.45">
      <c r="A1393" s="20" t="str">
        <f>Calc!A1393</f>
        <v>2024-07-10</v>
      </c>
      <c r="B1393" t="str">
        <f>Calc!B1393</f>
        <v>PHI</v>
      </c>
      <c r="C1393" t="str">
        <f>Calc!C1393</f>
        <v>LAD</v>
      </c>
      <c r="D1393" s="25"/>
      <c r="E1393" s="25"/>
      <c r="F1393">
        <f>Calc!M1393</f>
        <v>1516.0751994709906</v>
      </c>
      <c r="G1393">
        <f>Calc!N1393</f>
        <v>1587.2549754385982</v>
      </c>
      <c r="H1393" t="str">
        <f>IF(Calc!O1393=Games!I1393, Games!B1393, IF(Calc!P1393=Games!I1393, Games!C1393, ""))</f>
        <v>LAD</v>
      </c>
      <c r="I1393" s="21">
        <f>MAX(Calc!O1393:P1393)</f>
        <v>0.55865354660217093</v>
      </c>
      <c r="J1393" s="22">
        <f t="shared" si="84"/>
        <v>-126.57936691259675</v>
      </c>
      <c r="K1393" s="23">
        <f t="shared" si="85"/>
        <v>0.79001817151645382</v>
      </c>
      <c r="L1393" s="25"/>
      <c r="M1393" s="25"/>
      <c r="N1393" t="str">
        <f t="shared" si="86"/>
        <v/>
      </c>
      <c r="O1393" s="24" t="str">
        <f t="shared" si="87"/>
        <v/>
      </c>
    </row>
    <row r="1394" spans="1:15" x14ac:dyDescent="0.45">
      <c r="A1394" s="20" t="str">
        <f>Calc!A1394</f>
        <v>2024-07-10</v>
      </c>
      <c r="B1394" t="str">
        <f>Calc!B1394</f>
        <v>CIN</v>
      </c>
      <c r="C1394" t="str">
        <f>Calc!C1394</f>
        <v>COL</v>
      </c>
      <c r="D1394" s="25"/>
      <c r="E1394" s="25"/>
      <c r="F1394">
        <f>Calc!M1394</f>
        <v>1493.1662146218293</v>
      </c>
      <c r="G1394">
        <f>Calc!N1394</f>
        <v>1405.4006829938121</v>
      </c>
      <c r="H1394" t="str">
        <f>IF(Calc!O1394=Games!I1394, Games!B1394, IF(Calc!P1394=Games!I1394, Games!C1394, ""))</f>
        <v>CIN</v>
      </c>
      <c r="I1394" s="21">
        <f>MAX(Calc!O1394:P1394)</f>
        <v>0.61674058780640995</v>
      </c>
      <c r="J1394" s="22">
        <f t="shared" si="84"/>
        <v>-160.919880421589</v>
      </c>
      <c r="K1394" s="23">
        <f t="shared" si="85"/>
        <v>0.62142725770124307</v>
      </c>
      <c r="L1394" s="25"/>
      <c r="M1394" s="25"/>
      <c r="N1394" t="str">
        <f t="shared" si="86"/>
        <v/>
      </c>
      <c r="O1394" s="24" t="str">
        <f t="shared" si="87"/>
        <v/>
      </c>
    </row>
    <row r="1395" spans="1:15" x14ac:dyDescent="0.45">
      <c r="A1395" s="20" t="str">
        <f>Calc!A1395</f>
        <v>2024-07-10</v>
      </c>
      <c r="B1395" t="str">
        <f>Calc!B1395</f>
        <v>NYM</v>
      </c>
      <c r="C1395" t="str">
        <f>Calc!C1395</f>
        <v>WAS</v>
      </c>
      <c r="D1395" s="25"/>
      <c r="E1395" s="25"/>
      <c r="F1395">
        <f>Calc!M1395</f>
        <v>1483.2891783762693</v>
      </c>
      <c r="G1395">
        <f>Calc!N1395</f>
        <v>1420.7057667976087</v>
      </c>
      <c r="H1395" t="str">
        <f>IF(Calc!O1395=Games!I1395, Games!B1395, IF(Calc!P1395=Games!I1395, Games!C1395, ""))</f>
        <v>NYM</v>
      </c>
      <c r="I1395" s="21">
        <f>MAX(Calc!O1395:P1395)</f>
        <v>0.64023951134464452</v>
      </c>
      <c r="J1395" s="22">
        <f t="shared" si="84"/>
        <v>-177.96270895050492</v>
      </c>
      <c r="K1395" s="23">
        <f t="shared" si="85"/>
        <v>0.56191547425709309</v>
      </c>
      <c r="L1395" s="25"/>
      <c r="M1395" s="25"/>
      <c r="N1395" t="str">
        <f t="shared" si="86"/>
        <v/>
      </c>
      <c r="O1395" s="24" t="str">
        <f t="shared" si="87"/>
        <v/>
      </c>
    </row>
    <row r="1396" spans="1:15" x14ac:dyDescent="0.45">
      <c r="A1396" s="20" t="str">
        <f>Calc!A1396</f>
        <v>2024-07-10</v>
      </c>
      <c r="B1396" t="str">
        <f>Calc!B1396</f>
        <v>BOS</v>
      </c>
      <c r="C1396" t="str">
        <f>Calc!C1396</f>
        <v>OAK</v>
      </c>
      <c r="D1396" s="25"/>
      <c r="E1396" s="25"/>
      <c r="F1396">
        <f>Calc!M1396</f>
        <v>1500.26839934439</v>
      </c>
      <c r="G1396">
        <f>Calc!N1396</f>
        <v>1422.9458950386379</v>
      </c>
      <c r="H1396" t="str">
        <f>IF(Calc!O1396=Games!I1396, Games!B1396, IF(Calc!P1396=Games!I1396, Games!C1396, ""))</f>
        <v>BOS</v>
      </c>
      <c r="I1396" s="21">
        <f>MAX(Calc!O1396:P1396)</f>
        <v>0.63511559037837828</v>
      </c>
      <c r="J1396" s="22">
        <f t="shared" si="84"/>
        <v>-174.05939350409113</v>
      </c>
      <c r="K1396" s="23">
        <f t="shared" si="85"/>
        <v>0.57451653706727168</v>
      </c>
      <c r="L1396" s="25"/>
      <c r="M1396" s="25"/>
      <c r="N1396" t="str">
        <f t="shared" si="86"/>
        <v/>
      </c>
      <c r="O1396" s="24" t="str">
        <f t="shared" si="87"/>
        <v/>
      </c>
    </row>
    <row r="1397" spans="1:15" x14ac:dyDescent="0.45">
      <c r="A1397" s="20" t="str">
        <f>Calc!A1397</f>
        <v>2024-07-10</v>
      </c>
      <c r="B1397" t="str">
        <f>Calc!B1397</f>
        <v>STL</v>
      </c>
      <c r="C1397" t="str">
        <f>Calc!C1397</f>
        <v>KCR</v>
      </c>
      <c r="D1397" s="25"/>
      <c r="E1397" s="25"/>
      <c r="F1397">
        <f>Calc!M1397</f>
        <v>1510.540426333587</v>
      </c>
      <c r="G1397">
        <f>Calc!N1397</f>
        <v>1465.2610239810729</v>
      </c>
      <c r="H1397" t="str">
        <f>IF(Calc!O1397=Games!I1397, Games!B1397, IF(Calc!P1397=Games!I1397, Games!C1397, ""))</f>
        <v>STL</v>
      </c>
      <c r="I1397" s="21">
        <f>MAX(Calc!O1397:P1397)</f>
        <v>0.60138123677504673</v>
      </c>
      <c r="J1397" s="22">
        <f t="shared" si="84"/>
        <v>-150.86626427458663</v>
      </c>
      <c r="K1397" s="23">
        <f t="shared" si="85"/>
        <v>0.66283871003787409</v>
      </c>
      <c r="L1397" s="25"/>
      <c r="M1397" s="25"/>
      <c r="N1397" t="str">
        <f t="shared" si="86"/>
        <v/>
      </c>
      <c r="O1397" s="24" t="str">
        <f t="shared" si="87"/>
        <v/>
      </c>
    </row>
    <row r="1398" spans="1:15" x14ac:dyDescent="0.45">
      <c r="A1398" s="20" t="str">
        <f>Calc!A1398</f>
        <v>2024-07-10</v>
      </c>
      <c r="B1398" t="str">
        <f>Calc!B1398</f>
        <v>HOU</v>
      </c>
      <c r="C1398" t="str">
        <f>Calc!C1398</f>
        <v>MIA</v>
      </c>
      <c r="D1398" s="25"/>
      <c r="E1398" s="25"/>
      <c r="F1398">
        <f>Calc!M1398</f>
        <v>1535.1961987191132</v>
      </c>
      <c r="G1398">
        <f>Calc!N1398</f>
        <v>1484.370768699393</v>
      </c>
      <c r="H1398" t="str">
        <f>IF(Calc!O1398=Games!I1398, Games!B1398, IF(Calc!P1398=Games!I1398, Games!C1398, ""))</f>
        <v>HOU</v>
      </c>
      <c r="I1398" s="21">
        <f>MAX(Calc!O1398:P1398)</f>
        <v>0.55221818016116864</v>
      </c>
      <c r="J1398" s="22">
        <f t="shared" si="84"/>
        <v>-123.32304611203882</v>
      </c>
      <c r="K1398" s="23">
        <f t="shared" si="85"/>
        <v>0.81087844610284876</v>
      </c>
      <c r="L1398" s="25"/>
      <c r="M1398" s="25"/>
      <c r="N1398" t="str">
        <f t="shared" si="86"/>
        <v/>
      </c>
      <c r="O1398" s="24" t="str">
        <f t="shared" si="87"/>
        <v/>
      </c>
    </row>
    <row r="1399" spans="1:15" x14ac:dyDescent="0.45">
      <c r="A1399" s="20" t="str">
        <f>Calc!A1399</f>
        <v>2024-07-10</v>
      </c>
      <c r="B1399" t="str">
        <f>Calc!B1399</f>
        <v>MIL</v>
      </c>
      <c r="C1399" t="str">
        <f>Calc!C1399</f>
        <v>PIT</v>
      </c>
      <c r="D1399" s="25"/>
      <c r="E1399" s="25"/>
      <c r="F1399">
        <f>Calc!M1399</f>
        <v>1516.6563185214643</v>
      </c>
      <c r="G1399">
        <f>Calc!N1399</f>
        <v>1490.342604018655</v>
      </c>
      <c r="H1399" t="str">
        <f>IF(Calc!O1399=Games!I1399, Games!B1399, IF(Calc!P1399=Games!I1399, Games!C1399, ""))</f>
        <v>MIL</v>
      </c>
      <c r="I1399" s="21">
        <f>MAX(Calc!O1399:P1399)</f>
        <v>0.57150410450700795</v>
      </c>
      <c r="J1399" s="22">
        <f t="shared" si="84"/>
        <v>-133.37446414731289</v>
      </c>
      <c r="K1399" s="23">
        <f t="shared" si="85"/>
        <v>0.74976871051979943</v>
      </c>
      <c r="L1399" s="25"/>
      <c r="M1399" s="25"/>
      <c r="N1399" t="str">
        <f t="shared" si="86"/>
        <v/>
      </c>
      <c r="O1399" s="24" t="str">
        <f t="shared" si="87"/>
        <v/>
      </c>
    </row>
    <row r="1400" spans="1:15" x14ac:dyDescent="0.45">
      <c r="A1400" s="20" t="str">
        <f>Calc!A1400</f>
        <v>2024-07-10</v>
      </c>
      <c r="B1400" t="str">
        <f>Calc!B1400</f>
        <v>LAA</v>
      </c>
      <c r="C1400" t="str">
        <f>Calc!C1400</f>
        <v>TEX</v>
      </c>
      <c r="D1400" s="25"/>
      <c r="E1400" s="25"/>
      <c r="F1400">
        <f>Calc!M1400</f>
        <v>1469.5882041455925</v>
      </c>
      <c r="G1400">
        <f>Calc!N1400</f>
        <v>1534.4506247578865</v>
      </c>
      <c r="H1400" t="str">
        <f>IF(Calc!O1400=Games!I1400, Games!B1400, IF(Calc!P1400=Games!I1400, Games!C1400, ""))</f>
        <v>TEX</v>
      </c>
      <c r="I1400" s="21">
        <f>MAX(Calc!O1400:P1400)</f>
        <v>0.55802841994486907</v>
      </c>
      <c r="J1400" s="22">
        <f t="shared" si="84"/>
        <v>-126.25889200279831</v>
      </c>
      <c r="K1400" s="23">
        <f t="shared" si="85"/>
        <v>0.79202342436035067</v>
      </c>
      <c r="L1400" s="25"/>
      <c r="M1400" s="25"/>
      <c r="N1400" t="str">
        <f t="shared" si="86"/>
        <v/>
      </c>
      <c r="O1400" s="24" t="str">
        <f t="shared" si="87"/>
        <v/>
      </c>
    </row>
    <row r="1401" spans="1:15" x14ac:dyDescent="0.45">
      <c r="A1401" s="20" t="str">
        <f>Calc!A1401</f>
        <v>2024-07-10</v>
      </c>
      <c r="B1401" t="str">
        <f>Calc!B1401</f>
        <v>ARI</v>
      </c>
      <c r="C1401" t="str">
        <f>Calc!C1401</f>
        <v>ATL</v>
      </c>
      <c r="D1401" s="25"/>
      <c r="E1401" s="25"/>
      <c r="F1401">
        <f>Calc!M1401</f>
        <v>1516.9891876380354</v>
      </c>
      <c r="G1401">
        <f>Calc!N1401</f>
        <v>1588.8399964445969</v>
      </c>
      <c r="H1401" t="str">
        <f>IF(Calc!O1401=Games!I1401, Games!B1401, IF(Calc!P1401=Games!I1401, Games!C1401, ""))</f>
        <v>ATL</v>
      </c>
      <c r="I1401" s="21">
        <f>MAX(Calc!O1401:P1401)</f>
        <v>0.57663587886790846</v>
      </c>
      <c r="J1401" s="22">
        <f t="shared" si="84"/>
        <v>-136.20329406421178</v>
      </c>
      <c r="K1401" s="23">
        <f t="shared" si="85"/>
        <v>0.73419663369415966</v>
      </c>
      <c r="L1401" s="25"/>
      <c r="M1401" s="25"/>
      <c r="N1401" t="str">
        <f t="shared" si="86"/>
        <v/>
      </c>
      <c r="O1401" s="24" t="str">
        <f t="shared" si="87"/>
        <v/>
      </c>
    </row>
    <row r="1402" spans="1:15" x14ac:dyDescent="0.45">
      <c r="A1402" s="20" t="str">
        <f>Calc!A1402</f>
        <v>2024-07-10</v>
      </c>
      <c r="B1402" t="str">
        <f>Calc!B1402</f>
        <v>SFG</v>
      </c>
      <c r="C1402" t="str">
        <f>Calc!C1402</f>
        <v>TOR</v>
      </c>
      <c r="D1402" s="25"/>
      <c r="E1402" s="25"/>
      <c r="F1402">
        <f>Calc!M1402</f>
        <v>1506.8907435815931</v>
      </c>
      <c r="G1402">
        <f>Calc!N1402</f>
        <v>1549.5770225833428</v>
      </c>
      <c r="H1402" t="str">
        <f>IF(Calc!O1402=Games!I1402, Games!B1402, IF(Calc!P1402=Games!I1402, Games!C1402, ""))</f>
        <v>TOR</v>
      </c>
      <c r="I1402" s="21">
        <f>MAX(Calc!O1402:P1402)</f>
        <v>0.50487325439534103</v>
      </c>
      <c r="J1402" s="22">
        <f t="shared" si="84"/>
        <v>-101.96848764022623</v>
      </c>
      <c r="K1402" s="23">
        <f t="shared" si="85"/>
        <v>0.98069513743136394</v>
      </c>
      <c r="L1402" s="25"/>
      <c r="M1402" s="25"/>
      <c r="N1402" t="str">
        <f t="shared" si="86"/>
        <v/>
      </c>
      <c r="O1402" s="24" t="str">
        <f t="shared" si="87"/>
        <v/>
      </c>
    </row>
    <row r="1403" spans="1:15" x14ac:dyDescent="0.45">
      <c r="A1403" s="20" t="str">
        <f>Calc!A1403</f>
        <v>2024-07-11</v>
      </c>
      <c r="B1403" t="str">
        <f>Calc!B1403</f>
        <v>CIN</v>
      </c>
      <c r="C1403" t="str">
        <f>Calc!C1403</f>
        <v>COL</v>
      </c>
      <c r="D1403" s="25"/>
      <c r="E1403" s="25"/>
      <c r="F1403">
        <f>Calc!M1403</f>
        <v>1493.1662146218293</v>
      </c>
      <c r="G1403">
        <f>Calc!N1403</f>
        <v>1405.4006829938121</v>
      </c>
      <c r="H1403" t="str">
        <f>IF(Calc!O1403=Games!I1403, Games!B1403, IF(Calc!P1403=Games!I1403, Games!C1403, ""))</f>
        <v>CIN</v>
      </c>
      <c r="I1403" s="21">
        <f>MAX(Calc!O1403:P1403)</f>
        <v>0.61674058780640995</v>
      </c>
      <c r="J1403" s="22">
        <f t="shared" si="84"/>
        <v>-160.919880421589</v>
      </c>
      <c r="K1403" s="23">
        <f t="shared" si="85"/>
        <v>0.62142725770124307</v>
      </c>
      <c r="L1403" s="25"/>
      <c r="M1403" s="25"/>
      <c r="N1403" t="str">
        <f t="shared" si="86"/>
        <v/>
      </c>
      <c r="O1403" s="24" t="str">
        <f t="shared" si="87"/>
        <v/>
      </c>
    </row>
    <row r="1404" spans="1:15" x14ac:dyDescent="0.45">
      <c r="A1404" s="20" t="str">
        <f>Calc!A1404</f>
        <v>2024-07-11</v>
      </c>
      <c r="B1404" t="str">
        <f>Calc!B1404</f>
        <v>DET</v>
      </c>
      <c r="C1404" t="str">
        <f>Calc!C1404</f>
        <v>CLE</v>
      </c>
      <c r="D1404" s="25"/>
      <c r="E1404" s="25"/>
      <c r="F1404">
        <f>Calc!M1404</f>
        <v>1481.7589766686021</v>
      </c>
      <c r="G1404">
        <f>Calc!N1404</f>
        <v>1521.3210808926906</v>
      </c>
      <c r="H1404" t="str">
        <f>IF(Calc!O1404=Games!I1404, Games!B1404, IF(Calc!P1404=Games!I1404, Games!C1404, ""))</f>
        <v>CLE</v>
      </c>
      <c r="I1404" s="21">
        <f>MAX(Calc!O1404:P1404)</f>
        <v>0.55285528537821538</v>
      </c>
      <c r="J1404" s="22">
        <f t="shared" si="84"/>
        <v>-123.64124349447931</v>
      </c>
      <c r="K1404" s="23">
        <f t="shared" si="85"/>
        <v>0.8087916068594464</v>
      </c>
      <c r="L1404" s="25"/>
      <c r="M1404" s="25"/>
      <c r="N1404" t="str">
        <f t="shared" si="86"/>
        <v/>
      </c>
      <c r="O1404" s="24" t="str">
        <f t="shared" si="87"/>
        <v/>
      </c>
    </row>
    <row r="1405" spans="1:15" x14ac:dyDescent="0.45">
      <c r="A1405" s="20" t="str">
        <f>Calc!A1405</f>
        <v>2024-07-11</v>
      </c>
      <c r="B1405" t="str">
        <f>Calc!B1405</f>
        <v>NYM</v>
      </c>
      <c r="C1405" t="str">
        <f>Calc!C1405</f>
        <v>WAS</v>
      </c>
      <c r="D1405" s="25"/>
      <c r="E1405" s="25"/>
      <c r="F1405">
        <f>Calc!M1405</f>
        <v>1483.2891783762693</v>
      </c>
      <c r="G1405">
        <f>Calc!N1405</f>
        <v>1420.7057667976087</v>
      </c>
      <c r="H1405" t="str">
        <f>IF(Calc!O1405=Games!I1405, Games!B1405, IF(Calc!P1405=Games!I1405, Games!C1405, ""))</f>
        <v>NYM</v>
      </c>
      <c r="I1405" s="21">
        <f>MAX(Calc!O1405:P1405)</f>
        <v>0.64023951134464452</v>
      </c>
      <c r="J1405" s="22">
        <f t="shared" si="84"/>
        <v>-177.96270895050492</v>
      </c>
      <c r="K1405" s="23">
        <f t="shared" si="85"/>
        <v>0.56191547425709309</v>
      </c>
      <c r="L1405" s="25"/>
      <c r="M1405" s="25"/>
      <c r="N1405" t="str">
        <f t="shared" si="86"/>
        <v/>
      </c>
      <c r="O1405" s="24" t="str">
        <f t="shared" si="87"/>
        <v/>
      </c>
    </row>
    <row r="1406" spans="1:15" x14ac:dyDescent="0.45">
      <c r="A1406" s="20" t="str">
        <f>Calc!A1406</f>
        <v>2024-07-11</v>
      </c>
      <c r="B1406" t="str">
        <f>Calc!B1406</f>
        <v>MIL</v>
      </c>
      <c r="C1406" t="str">
        <f>Calc!C1406</f>
        <v>PIT</v>
      </c>
      <c r="D1406" s="25"/>
      <c r="E1406" s="25"/>
      <c r="F1406">
        <f>Calc!M1406</f>
        <v>1516.6563185214643</v>
      </c>
      <c r="G1406">
        <f>Calc!N1406</f>
        <v>1490.342604018655</v>
      </c>
      <c r="H1406" t="str">
        <f>IF(Calc!O1406=Games!I1406, Games!B1406, IF(Calc!P1406=Games!I1406, Games!C1406, ""))</f>
        <v>MIL</v>
      </c>
      <c r="I1406" s="21">
        <f>MAX(Calc!O1406:P1406)</f>
        <v>0.57150410450700795</v>
      </c>
      <c r="J1406" s="22">
        <f t="shared" si="84"/>
        <v>-133.37446414731289</v>
      </c>
      <c r="K1406" s="23">
        <f t="shared" si="85"/>
        <v>0.74976871051979943</v>
      </c>
      <c r="L1406" s="25"/>
      <c r="M1406" s="25"/>
      <c r="N1406" t="str">
        <f t="shared" si="86"/>
        <v/>
      </c>
      <c r="O1406" s="24" t="str">
        <f t="shared" si="87"/>
        <v/>
      </c>
    </row>
    <row r="1407" spans="1:15" x14ac:dyDescent="0.45">
      <c r="A1407" s="20" t="str">
        <f>Calc!A1407</f>
        <v>2024-07-11</v>
      </c>
      <c r="B1407" t="str">
        <f>Calc!B1407</f>
        <v>SFG</v>
      </c>
      <c r="C1407" t="str">
        <f>Calc!C1407</f>
        <v>TOR</v>
      </c>
      <c r="D1407" s="25"/>
      <c r="E1407" s="25"/>
      <c r="F1407">
        <f>Calc!M1407</f>
        <v>1506.8907435815931</v>
      </c>
      <c r="G1407">
        <f>Calc!N1407</f>
        <v>1549.5770225833428</v>
      </c>
      <c r="H1407" t="str">
        <f>IF(Calc!O1407=Games!I1407, Games!B1407, IF(Calc!P1407=Games!I1407, Games!C1407, ""))</f>
        <v>TOR</v>
      </c>
      <c r="I1407" s="21">
        <f>MAX(Calc!O1407:P1407)</f>
        <v>0.50487325439534103</v>
      </c>
      <c r="J1407" s="22">
        <f t="shared" si="84"/>
        <v>-101.96848764022623</v>
      </c>
      <c r="K1407" s="23">
        <f t="shared" si="85"/>
        <v>0.98069513743136394</v>
      </c>
      <c r="L1407" s="25"/>
      <c r="M1407" s="25"/>
      <c r="N1407" t="str">
        <f t="shared" si="86"/>
        <v/>
      </c>
      <c r="O1407" s="24" t="str">
        <f t="shared" si="87"/>
        <v/>
      </c>
    </row>
    <row r="1408" spans="1:15" x14ac:dyDescent="0.45">
      <c r="A1408" s="20" t="str">
        <f>Calc!A1408</f>
        <v>2024-07-11</v>
      </c>
      <c r="B1408" t="str">
        <f>Calc!B1408</f>
        <v>PHI</v>
      </c>
      <c r="C1408" t="str">
        <f>Calc!C1408</f>
        <v>LAD</v>
      </c>
      <c r="D1408" s="25"/>
      <c r="E1408" s="25"/>
      <c r="F1408">
        <f>Calc!M1408</f>
        <v>1516.0751994709906</v>
      </c>
      <c r="G1408">
        <f>Calc!N1408</f>
        <v>1587.2549754385982</v>
      </c>
      <c r="H1408" t="str">
        <f>IF(Calc!O1408=Games!I1408, Games!B1408, IF(Calc!P1408=Games!I1408, Games!C1408, ""))</f>
        <v>LAD</v>
      </c>
      <c r="I1408" s="21">
        <f>MAX(Calc!O1408:P1408)</f>
        <v>0.55865354660217093</v>
      </c>
      <c r="J1408" s="22">
        <f t="shared" si="84"/>
        <v>-126.57936691259675</v>
      </c>
      <c r="K1408" s="23">
        <f t="shared" si="85"/>
        <v>0.79001817151645382</v>
      </c>
      <c r="L1408" s="25"/>
      <c r="M1408" s="25"/>
      <c r="N1408" t="str">
        <f t="shared" si="86"/>
        <v/>
      </c>
      <c r="O1408" s="24" t="str">
        <f t="shared" si="87"/>
        <v/>
      </c>
    </row>
    <row r="1409" spans="1:15" x14ac:dyDescent="0.45">
      <c r="A1409" s="20" t="str">
        <f>Calc!A1409</f>
        <v>2024-07-11</v>
      </c>
      <c r="B1409" t="str">
        <f>Calc!B1409</f>
        <v>BAL</v>
      </c>
      <c r="C1409" t="str">
        <f>Calc!C1409</f>
        <v>CHC</v>
      </c>
      <c r="D1409" s="25"/>
      <c r="E1409" s="25"/>
      <c r="F1409">
        <f>Calc!M1409</f>
        <v>1527.1786991040578</v>
      </c>
      <c r="G1409">
        <f>Calc!N1409</f>
        <v>1510.9500841970262</v>
      </c>
      <c r="H1409" t="str">
        <f>IF(Calc!O1409=Games!I1409, Games!B1409, IF(Calc!P1409=Games!I1409, Games!C1409, ""))</f>
        <v>BAL</v>
      </c>
      <c r="I1409" s="21">
        <f>MAX(Calc!O1409:P1409)</f>
        <v>0.53420744907307294</v>
      </c>
      <c r="J1409" s="22">
        <f t="shared" si="84"/>
        <v>-114.68784719935951</v>
      </c>
      <c r="K1409" s="23">
        <f t="shared" si="85"/>
        <v>0.87193196526020811</v>
      </c>
      <c r="L1409" s="25"/>
      <c r="M1409" s="25"/>
      <c r="N1409" t="str">
        <f t="shared" si="86"/>
        <v/>
      </c>
      <c r="O1409" s="24" t="str">
        <f t="shared" si="87"/>
        <v/>
      </c>
    </row>
    <row r="1410" spans="1:15" x14ac:dyDescent="0.45">
      <c r="A1410" s="20" t="str">
        <f>Calc!A1410</f>
        <v>2024-07-11</v>
      </c>
      <c r="B1410" t="str">
        <f>Calc!B1410</f>
        <v>TBR</v>
      </c>
      <c r="C1410" t="str">
        <f>Calc!C1410</f>
        <v>NYY</v>
      </c>
      <c r="D1410" s="25"/>
      <c r="E1410" s="25"/>
      <c r="F1410">
        <f>Calc!M1410</f>
        <v>1528.0229512954211</v>
      </c>
      <c r="G1410">
        <f>Calc!N1410</f>
        <v>1562.9327852564061</v>
      </c>
      <c r="H1410" t="str">
        <f>IF(Calc!O1410=Games!I1410, Games!B1410, IF(Calc!P1410=Games!I1410, Games!C1410, ""))</f>
        <v>TBR</v>
      </c>
      <c r="I1410" s="21">
        <f>MAX(Calc!O1410:P1410)</f>
        <v>0.51209126365208901</v>
      </c>
      <c r="J1410" s="22">
        <f t="shared" si="84"/>
        <v>-104.95636284055679</v>
      </c>
      <c r="K1410" s="23">
        <f t="shared" si="85"/>
        <v>0.95277691884115512</v>
      </c>
      <c r="L1410" s="25"/>
      <c r="M1410" s="25"/>
      <c r="N1410" t="str">
        <f t="shared" si="86"/>
        <v/>
      </c>
      <c r="O1410" s="24" t="str">
        <f t="shared" si="87"/>
        <v/>
      </c>
    </row>
    <row r="1411" spans="1:15" x14ac:dyDescent="0.45">
      <c r="A1411" s="20" t="str">
        <f>Calc!A1411</f>
        <v>2024-07-11</v>
      </c>
      <c r="B1411" t="str">
        <f>Calc!B1411</f>
        <v>BOS</v>
      </c>
      <c r="C1411" t="str">
        <f>Calc!C1411</f>
        <v>OAK</v>
      </c>
      <c r="D1411" s="25"/>
      <c r="E1411" s="25"/>
      <c r="F1411">
        <f>Calc!M1411</f>
        <v>1500.26839934439</v>
      </c>
      <c r="G1411">
        <f>Calc!N1411</f>
        <v>1422.9458950386379</v>
      </c>
      <c r="H1411" t="str">
        <f>IF(Calc!O1411=Games!I1411, Games!B1411, IF(Calc!P1411=Games!I1411, Games!C1411, ""))</f>
        <v>BOS</v>
      </c>
      <c r="I1411" s="21">
        <f>MAX(Calc!O1411:P1411)</f>
        <v>0.63511559037837828</v>
      </c>
      <c r="J1411" s="22">
        <f t="shared" ref="J1411:J1474" si="88">IF(I1411&lt;0.5, "",-1*((I1411*100)/(1-((I1411*100)/100))))</f>
        <v>-174.05939350409113</v>
      </c>
      <c r="K1411" s="23">
        <f t="shared" ref="K1411:K1474" si="89">IF(J1411&gt;0, "",1/(J1411/-100))</f>
        <v>0.57451653706727168</v>
      </c>
      <c r="L1411" s="25"/>
      <c r="M1411" s="25"/>
      <c r="N1411" t="str">
        <f t="shared" ref="N1411:N1474" si="90">IF(L1411&gt;M1411, B1411, IF(M1411&gt;L1411, C1411, ""))</f>
        <v/>
      </c>
      <c r="O1411" s="24" t="str">
        <f t="shared" ref="O1411:O1474" si="91">IF(ISBLANK(L1411), "", IF(H1411=N1411, "W", "L"))</f>
        <v/>
      </c>
    </row>
    <row r="1412" spans="1:15" x14ac:dyDescent="0.45">
      <c r="A1412" s="20" t="str">
        <f>Calc!A1412</f>
        <v>2024-07-11</v>
      </c>
      <c r="B1412" t="str">
        <f>Calc!B1412</f>
        <v>HOU</v>
      </c>
      <c r="C1412" t="str">
        <f>Calc!C1412</f>
        <v>MIA</v>
      </c>
      <c r="D1412" s="25"/>
      <c r="E1412" s="25"/>
      <c r="F1412">
        <f>Calc!M1412</f>
        <v>1535.1961987191132</v>
      </c>
      <c r="G1412">
        <f>Calc!N1412</f>
        <v>1484.370768699393</v>
      </c>
      <c r="H1412" t="str">
        <f>IF(Calc!O1412=Games!I1412, Games!B1412, IF(Calc!P1412=Games!I1412, Games!C1412, ""))</f>
        <v>HOU</v>
      </c>
      <c r="I1412" s="21">
        <f>MAX(Calc!O1412:P1412)</f>
        <v>0.55221818016116864</v>
      </c>
      <c r="J1412" s="22">
        <f t="shared" si="88"/>
        <v>-123.32304611203882</v>
      </c>
      <c r="K1412" s="23">
        <f t="shared" si="89"/>
        <v>0.81087844610284876</v>
      </c>
      <c r="L1412" s="25"/>
      <c r="M1412" s="25"/>
      <c r="N1412" t="str">
        <f t="shared" si="90"/>
        <v/>
      </c>
      <c r="O1412" s="24" t="str">
        <f t="shared" si="91"/>
        <v/>
      </c>
    </row>
    <row r="1413" spans="1:15" x14ac:dyDescent="0.45">
      <c r="A1413" s="20" t="str">
        <f>Calc!A1413</f>
        <v>2024-07-11</v>
      </c>
      <c r="B1413" t="str">
        <f>Calc!B1413</f>
        <v>LAA</v>
      </c>
      <c r="C1413" t="str">
        <f>Calc!C1413</f>
        <v>SEA</v>
      </c>
      <c r="D1413" s="25"/>
      <c r="E1413" s="25"/>
      <c r="F1413">
        <f>Calc!M1413</f>
        <v>1469.5882041455925</v>
      </c>
      <c r="G1413">
        <f>Calc!N1413</f>
        <v>1521.2700100017432</v>
      </c>
      <c r="H1413" t="str">
        <f>IF(Calc!O1413=Games!I1413, Games!B1413, IF(Calc!P1413=Games!I1413, Games!C1413, ""))</f>
        <v>SEA</v>
      </c>
      <c r="I1413" s="21">
        <f>MAX(Calc!O1413:P1413)</f>
        <v>0.53958575566177891</v>
      </c>
      <c r="J1413" s="22">
        <f t="shared" si="88"/>
        <v>-117.19571283841476</v>
      </c>
      <c r="K1413" s="23">
        <f t="shared" si="89"/>
        <v>0.85327353346002</v>
      </c>
      <c r="L1413" s="25"/>
      <c r="M1413" s="25"/>
      <c r="N1413" t="str">
        <f t="shared" si="90"/>
        <v/>
      </c>
      <c r="O1413" s="24" t="str">
        <f t="shared" si="91"/>
        <v/>
      </c>
    </row>
    <row r="1414" spans="1:15" x14ac:dyDescent="0.45">
      <c r="A1414" s="20" t="str">
        <f>Calc!A1414</f>
        <v>2024-07-11</v>
      </c>
      <c r="B1414" t="str">
        <f>Calc!B1414</f>
        <v>ARI</v>
      </c>
      <c r="C1414" t="str">
        <f>Calc!C1414</f>
        <v>ATL</v>
      </c>
      <c r="D1414" s="25"/>
      <c r="E1414" s="25"/>
      <c r="F1414">
        <f>Calc!M1414</f>
        <v>1516.9891876380354</v>
      </c>
      <c r="G1414">
        <f>Calc!N1414</f>
        <v>1588.8399964445969</v>
      </c>
      <c r="H1414" t="str">
        <f>IF(Calc!O1414=Games!I1414, Games!B1414, IF(Calc!P1414=Games!I1414, Games!C1414, ""))</f>
        <v>ATL</v>
      </c>
      <c r="I1414" s="21">
        <f>MAX(Calc!O1414:P1414)</f>
        <v>0.57663587886790846</v>
      </c>
      <c r="J1414" s="22">
        <f t="shared" si="88"/>
        <v>-136.20329406421178</v>
      </c>
      <c r="K1414" s="23">
        <f t="shared" si="89"/>
        <v>0.73419663369415966</v>
      </c>
      <c r="L1414" s="25"/>
      <c r="M1414" s="25"/>
      <c r="N1414" t="str">
        <f t="shared" si="90"/>
        <v/>
      </c>
      <c r="O1414" s="24" t="str">
        <f t="shared" si="91"/>
        <v/>
      </c>
    </row>
    <row r="1415" spans="1:15" x14ac:dyDescent="0.45">
      <c r="A1415" s="20" t="str">
        <f>Calc!A1415</f>
        <v>2024-07-12</v>
      </c>
      <c r="B1415" t="str">
        <f>Calc!B1415</f>
        <v>DET</v>
      </c>
      <c r="C1415" t="str">
        <f>Calc!C1415</f>
        <v>LAD</v>
      </c>
      <c r="D1415" s="25"/>
      <c r="E1415" s="25"/>
      <c r="F1415">
        <f>Calc!M1415</f>
        <v>1481.7589766686021</v>
      </c>
      <c r="G1415">
        <f>Calc!N1415</f>
        <v>1587.2549754385982</v>
      </c>
      <c r="H1415" t="str">
        <f>IF(Calc!O1415=Games!I1415, Games!B1415, IF(Calc!P1415=Games!I1415, Games!C1415, ""))</f>
        <v>LAD</v>
      </c>
      <c r="I1415" s="21">
        <f>MAX(Calc!O1415:P1415)</f>
        <v>0.64348659226868721</v>
      </c>
      <c r="J1415" s="22">
        <f t="shared" si="88"/>
        <v>-180.49435962690424</v>
      </c>
      <c r="K1415" s="23">
        <f t="shared" si="89"/>
        <v>0.55403393328582518</v>
      </c>
      <c r="L1415" s="25"/>
      <c r="M1415" s="25"/>
      <c r="N1415" t="str">
        <f t="shared" si="90"/>
        <v/>
      </c>
      <c r="O1415" s="24" t="str">
        <f t="shared" si="91"/>
        <v/>
      </c>
    </row>
    <row r="1416" spans="1:15" x14ac:dyDescent="0.45">
      <c r="A1416" s="20" t="str">
        <f>Calc!A1416</f>
        <v>2024-07-12</v>
      </c>
      <c r="B1416" t="str">
        <f>Calc!B1416</f>
        <v>PHI</v>
      </c>
      <c r="C1416" t="str">
        <f>Calc!C1416</f>
        <v>OAK</v>
      </c>
      <c r="D1416" s="25"/>
      <c r="E1416" s="25"/>
      <c r="F1416">
        <f>Calc!M1416</f>
        <v>1516.0751994709906</v>
      </c>
      <c r="G1416">
        <f>Calc!N1416</f>
        <v>1422.9458950386379</v>
      </c>
      <c r="H1416" t="str">
        <f>IF(Calc!O1416=Games!I1416, Games!B1416, IF(Calc!P1416=Games!I1416, Games!C1416, ""))</f>
        <v>PHI</v>
      </c>
      <c r="I1416" s="21">
        <f>MAX(Calc!O1416:P1416)</f>
        <v>0.67327651612409123</v>
      </c>
      <c r="J1416" s="22">
        <f t="shared" si="88"/>
        <v>-206.06921429002793</v>
      </c>
      <c r="K1416" s="23">
        <f t="shared" si="89"/>
        <v>0.48527384522006783</v>
      </c>
      <c r="L1416" s="25"/>
      <c r="M1416" s="25"/>
      <c r="N1416" t="str">
        <f t="shared" si="90"/>
        <v/>
      </c>
      <c r="O1416" s="24" t="str">
        <f t="shared" si="91"/>
        <v/>
      </c>
    </row>
    <row r="1417" spans="1:15" x14ac:dyDescent="0.45">
      <c r="A1417" s="20" t="str">
        <f>Calc!A1417</f>
        <v>2024-07-12</v>
      </c>
      <c r="B1417" t="str">
        <f>Calc!B1417</f>
        <v>TBR</v>
      </c>
      <c r="C1417" t="str">
        <f>Calc!C1417</f>
        <v>CLE</v>
      </c>
      <c r="D1417" s="25"/>
      <c r="E1417" s="25"/>
      <c r="F1417">
        <f>Calc!M1417</f>
        <v>1528.0229512954211</v>
      </c>
      <c r="G1417">
        <f>Calc!N1417</f>
        <v>1521.3210808926906</v>
      </c>
      <c r="H1417" t="str">
        <f>IF(Calc!O1417=Games!I1417, Games!B1417, IF(Calc!P1417=Games!I1417, Games!C1417, ""))</f>
        <v>TBR</v>
      </c>
      <c r="I1417" s="21">
        <f>MAX(Calc!O1417:P1417)</f>
        <v>0.57180573291508086</v>
      </c>
      <c r="J1417" s="22">
        <f t="shared" si="88"/>
        <v>-133.5388576796804</v>
      </c>
      <c r="K1417" s="23">
        <f t="shared" si="89"/>
        <v>0.74884570482001533</v>
      </c>
      <c r="L1417" s="25"/>
      <c r="M1417" s="25"/>
      <c r="N1417" t="str">
        <f t="shared" si="90"/>
        <v/>
      </c>
      <c r="O1417" s="24" t="str">
        <f t="shared" si="91"/>
        <v/>
      </c>
    </row>
    <row r="1418" spans="1:15" x14ac:dyDescent="0.45">
      <c r="A1418" s="20" t="str">
        <f>Calc!A1418</f>
        <v>2024-07-12</v>
      </c>
      <c r="B1418" t="str">
        <f>Calc!B1418</f>
        <v>BAL</v>
      </c>
      <c r="C1418" t="str">
        <f>Calc!C1418</f>
        <v>NYY</v>
      </c>
      <c r="D1418" s="25"/>
      <c r="E1418" s="25"/>
      <c r="F1418">
        <f>Calc!M1418</f>
        <v>1527.1786991040578</v>
      </c>
      <c r="G1418">
        <f>Calc!N1418</f>
        <v>1562.9327852564061</v>
      </c>
      <c r="H1418" t="str">
        <f>IF(Calc!O1418=Games!I1418, Games!B1418, IF(Calc!P1418=Games!I1418, Games!C1418, ""))</f>
        <v>NYY</v>
      </c>
      <c r="I1418" s="21">
        <f>MAX(Calc!O1418:P1418)</f>
        <v>0.5404038306333161</v>
      </c>
      <c r="J1418" s="22">
        <f t="shared" si="88"/>
        <v>-117.58231827257913</v>
      </c>
      <c r="K1418" s="23">
        <f t="shared" si="89"/>
        <v>0.85046800802294253</v>
      </c>
      <c r="L1418" s="25"/>
      <c r="M1418" s="25"/>
      <c r="N1418" t="str">
        <f t="shared" si="90"/>
        <v/>
      </c>
      <c r="O1418" s="24" t="str">
        <f t="shared" si="91"/>
        <v/>
      </c>
    </row>
    <row r="1419" spans="1:15" x14ac:dyDescent="0.45">
      <c r="A1419" s="20" t="str">
        <f>Calc!A1419</f>
        <v>2024-07-12</v>
      </c>
      <c r="B1419" t="str">
        <f>Calc!B1419</f>
        <v>BOS</v>
      </c>
      <c r="C1419" t="str">
        <f>Calc!C1419</f>
        <v>KCR</v>
      </c>
      <c r="D1419" s="25"/>
      <c r="E1419" s="25"/>
      <c r="F1419">
        <f>Calc!M1419</f>
        <v>1500.26839934439</v>
      </c>
      <c r="G1419">
        <f>Calc!N1419</f>
        <v>1465.2610239810729</v>
      </c>
      <c r="H1419" t="str">
        <f>IF(Calc!O1419=Games!I1419, Games!B1419, IF(Calc!P1419=Games!I1419, Games!C1419, ""))</f>
        <v>BOS</v>
      </c>
      <c r="I1419" s="21">
        <f>MAX(Calc!O1419:P1419)</f>
        <v>0.57585088588511457</v>
      </c>
      <c r="J1419" s="22">
        <f t="shared" si="88"/>
        <v>-135.76614136912684</v>
      </c>
      <c r="K1419" s="23">
        <f t="shared" si="89"/>
        <v>0.73656066963055011</v>
      </c>
      <c r="L1419" s="25"/>
      <c r="M1419" s="25"/>
      <c r="N1419" t="str">
        <f t="shared" si="90"/>
        <v/>
      </c>
      <c r="O1419" s="24" t="str">
        <f t="shared" si="91"/>
        <v/>
      </c>
    </row>
    <row r="1420" spans="1:15" x14ac:dyDescent="0.45">
      <c r="A1420" s="20" t="str">
        <f>Calc!A1420</f>
        <v>2024-07-12</v>
      </c>
      <c r="B1420" t="str">
        <f>Calc!B1420</f>
        <v>NYM</v>
      </c>
      <c r="C1420" t="str">
        <f>Calc!C1420</f>
        <v>COL</v>
      </c>
      <c r="D1420" s="25"/>
      <c r="E1420" s="25"/>
      <c r="F1420">
        <f>Calc!M1420</f>
        <v>1483.2891783762693</v>
      </c>
      <c r="G1420">
        <f>Calc!N1420</f>
        <v>1405.4006829938121</v>
      </c>
      <c r="H1420" t="str">
        <f>IF(Calc!O1420=Games!I1420, Games!B1420, IF(Calc!P1420=Games!I1420, Games!C1420, ""))</f>
        <v>NYM</v>
      </c>
      <c r="I1420" s="21">
        <f>MAX(Calc!O1420:P1420)</f>
        <v>0.66138613045869632</v>
      </c>
      <c r="J1420" s="22">
        <f t="shared" si="88"/>
        <v>-195.32163031438418</v>
      </c>
      <c r="K1420" s="23">
        <f t="shared" si="89"/>
        <v>0.51197606654748284</v>
      </c>
      <c r="L1420" s="25"/>
      <c r="M1420" s="25"/>
      <c r="N1420" t="str">
        <f t="shared" si="90"/>
        <v/>
      </c>
      <c r="O1420" s="24" t="str">
        <f t="shared" si="91"/>
        <v/>
      </c>
    </row>
    <row r="1421" spans="1:15" x14ac:dyDescent="0.45">
      <c r="A1421" s="20" t="str">
        <f>Calc!A1421</f>
        <v>2024-07-12</v>
      </c>
      <c r="B1421" t="str">
        <f>Calc!B1421</f>
        <v>CIN</v>
      </c>
      <c r="C1421" t="str">
        <f>Calc!C1421</f>
        <v>MIA</v>
      </c>
      <c r="D1421" s="25"/>
      <c r="E1421" s="25"/>
      <c r="F1421">
        <f>Calc!M1421</f>
        <v>1493.1662146218293</v>
      </c>
      <c r="G1421">
        <f>Calc!N1421</f>
        <v>1484.370768699393</v>
      </c>
      <c r="H1421" t="str">
        <f>IF(Calc!O1421=Games!I1421, Games!B1421, IF(Calc!P1421=Games!I1421, Games!C1421, ""))</f>
        <v>CIN</v>
      </c>
      <c r="I1421" s="21">
        <f>MAX(Calc!O1421:P1421)</f>
        <v>0.50571051646065179</v>
      </c>
      <c r="J1421" s="22">
        <f t="shared" si="88"/>
        <v>-102.31059597698166</v>
      </c>
      <c r="K1421" s="23">
        <f t="shared" si="89"/>
        <v>0.97741586826938709</v>
      </c>
      <c r="L1421" s="25"/>
      <c r="M1421" s="25"/>
      <c r="N1421" t="str">
        <f t="shared" si="90"/>
        <v/>
      </c>
      <c r="O1421" s="24" t="str">
        <f t="shared" si="91"/>
        <v/>
      </c>
    </row>
    <row r="1422" spans="1:15" x14ac:dyDescent="0.45">
      <c r="A1422" s="20" t="str">
        <f>Calc!A1422</f>
        <v>2024-07-12</v>
      </c>
      <c r="B1422" t="str">
        <f>Calc!B1422</f>
        <v>HOU</v>
      </c>
      <c r="C1422" t="str">
        <f>Calc!C1422</f>
        <v>TEX</v>
      </c>
      <c r="D1422" s="25"/>
      <c r="E1422" s="25"/>
      <c r="F1422">
        <f>Calc!M1422</f>
        <v>1535.1961987191132</v>
      </c>
      <c r="G1422">
        <f>Calc!N1422</f>
        <v>1534.4506247578865</v>
      </c>
      <c r="H1422" t="str">
        <f>IF(Calc!O1422=Games!I1422, Games!B1422, IF(Calc!P1422=Games!I1422, Games!C1422, ""))</f>
        <v>TEX</v>
      </c>
      <c r="I1422" s="21">
        <f>MAX(Calc!O1422:P1422)</f>
        <v>0.51933519773179182</v>
      </c>
      <c r="J1422" s="22">
        <f t="shared" si="88"/>
        <v>-108.04518976240865</v>
      </c>
      <c r="K1422" s="23">
        <f t="shared" si="89"/>
        <v>0.92553865859183537</v>
      </c>
      <c r="L1422" s="25"/>
      <c r="M1422" s="25"/>
      <c r="N1422" t="str">
        <f t="shared" si="90"/>
        <v/>
      </c>
      <c r="O1422" s="24" t="str">
        <f t="shared" si="91"/>
        <v/>
      </c>
    </row>
    <row r="1423" spans="1:15" x14ac:dyDescent="0.45">
      <c r="A1423" s="20" t="str">
        <f>Calc!A1423</f>
        <v>2024-07-12</v>
      </c>
      <c r="B1423" t="str">
        <f>Calc!B1423</f>
        <v>CHW</v>
      </c>
      <c r="C1423" t="str">
        <f>Calc!C1423</f>
        <v>PIT</v>
      </c>
      <c r="D1423" s="25"/>
      <c r="E1423" s="25"/>
      <c r="F1423">
        <f>Calc!M1423</f>
        <v>1426.513159308995</v>
      </c>
      <c r="G1423">
        <f>Calc!N1423</f>
        <v>1490.342604018655</v>
      </c>
      <c r="H1423" t="str">
        <f>IF(Calc!O1423=Games!I1423, Games!B1423, IF(Calc!P1423=Games!I1423, Games!C1423, ""))</f>
        <v>PIT</v>
      </c>
      <c r="I1423" s="21">
        <f>MAX(Calc!O1423:P1423)</f>
        <v>0.61196503064257513</v>
      </c>
      <c r="J1423" s="22">
        <f t="shared" si="88"/>
        <v>-157.70873219389793</v>
      </c>
      <c r="K1423" s="23">
        <f t="shared" si="89"/>
        <v>0.63408029859153991</v>
      </c>
      <c r="L1423" s="25"/>
      <c r="M1423" s="25"/>
      <c r="N1423" t="str">
        <f t="shared" si="90"/>
        <v/>
      </c>
      <c r="O1423" s="24" t="str">
        <f t="shared" si="91"/>
        <v/>
      </c>
    </row>
    <row r="1424" spans="1:15" x14ac:dyDescent="0.45">
      <c r="A1424" s="20" t="str">
        <f>Calc!A1424</f>
        <v>2024-07-12</v>
      </c>
      <c r="B1424" t="str">
        <f>Calc!B1424</f>
        <v>MIL</v>
      </c>
      <c r="C1424" t="str">
        <f>Calc!C1424</f>
        <v>WAS</v>
      </c>
      <c r="D1424" s="25"/>
      <c r="E1424" s="25"/>
      <c r="F1424">
        <f>Calc!M1424</f>
        <v>1516.6563185214643</v>
      </c>
      <c r="G1424">
        <f>Calc!N1424</f>
        <v>1420.7057667976087</v>
      </c>
      <c r="H1424" t="str">
        <f>IF(Calc!O1424=Games!I1424, Games!B1424, IF(Calc!P1424=Games!I1424, Games!C1424, ""))</f>
        <v>MIL</v>
      </c>
      <c r="I1424" s="21">
        <f>MAX(Calc!O1424:P1424)</f>
        <v>0.66838520388766032</v>
      </c>
      <c r="J1424" s="22">
        <f t="shared" si="88"/>
        <v>-201.55469892279305</v>
      </c>
      <c r="K1424" s="23">
        <f t="shared" si="89"/>
        <v>0.49614323324858683</v>
      </c>
      <c r="L1424" s="25"/>
      <c r="M1424" s="25"/>
      <c r="N1424" t="str">
        <f t="shared" si="90"/>
        <v/>
      </c>
      <c r="O1424" s="24" t="str">
        <f t="shared" si="91"/>
        <v/>
      </c>
    </row>
    <row r="1425" spans="1:15" x14ac:dyDescent="0.45">
      <c r="A1425" s="20" t="str">
        <f>Calc!A1425</f>
        <v>2024-07-12</v>
      </c>
      <c r="B1425" t="str">
        <f>Calc!B1425</f>
        <v>STL</v>
      </c>
      <c r="C1425" t="str">
        <f>Calc!C1425</f>
        <v>CHC</v>
      </c>
      <c r="D1425" s="25"/>
      <c r="E1425" s="25"/>
      <c r="F1425">
        <f>Calc!M1425</f>
        <v>1510.540426333587</v>
      </c>
      <c r="G1425">
        <f>Calc!N1425</f>
        <v>1510.9500841970262</v>
      </c>
      <c r="H1425" t="str">
        <f>IF(Calc!O1425=Games!I1425, Games!B1425, IF(Calc!P1425=Games!I1425, Games!C1425, ""))</f>
        <v>STL</v>
      </c>
      <c r="I1425" s="21">
        <f>MAX(Calc!O1425:P1425)</f>
        <v>0.53599582107087473</v>
      </c>
      <c r="J1425" s="22">
        <f t="shared" si="88"/>
        <v>-115.51530038110839</v>
      </c>
      <c r="K1425" s="23">
        <f t="shared" si="89"/>
        <v>0.8656861876312465</v>
      </c>
      <c r="L1425" s="25"/>
      <c r="M1425" s="25"/>
      <c r="N1425" t="str">
        <f t="shared" si="90"/>
        <v/>
      </c>
      <c r="O1425" s="24" t="str">
        <f t="shared" si="91"/>
        <v/>
      </c>
    </row>
    <row r="1426" spans="1:15" x14ac:dyDescent="0.45">
      <c r="A1426" s="20" t="str">
        <f>Calc!A1426</f>
        <v>2024-07-12</v>
      </c>
      <c r="B1426" t="str">
        <f>Calc!B1426</f>
        <v>LAA</v>
      </c>
      <c r="C1426" t="str">
        <f>Calc!C1426</f>
        <v>SEA</v>
      </c>
      <c r="D1426" s="25"/>
      <c r="E1426" s="25"/>
      <c r="F1426">
        <f>Calc!M1426</f>
        <v>1469.5882041455925</v>
      </c>
      <c r="G1426">
        <f>Calc!N1426</f>
        <v>1521.2700100017432</v>
      </c>
      <c r="H1426" t="str">
        <f>IF(Calc!O1426=Games!I1426, Games!B1426, IF(Calc!P1426=Games!I1426, Games!C1426, ""))</f>
        <v>SEA</v>
      </c>
      <c r="I1426" s="21">
        <f>MAX(Calc!O1426:P1426)</f>
        <v>0.53958575566177891</v>
      </c>
      <c r="J1426" s="22">
        <f t="shared" si="88"/>
        <v>-117.19571283841476</v>
      </c>
      <c r="K1426" s="23">
        <f t="shared" si="89"/>
        <v>0.85327353346002</v>
      </c>
      <c r="L1426" s="25"/>
      <c r="M1426" s="25"/>
      <c r="N1426" t="str">
        <f t="shared" si="90"/>
        <v/>
      </c>
      <c r="O1426" s="24" t="str">
        <f t="shared" si="91"/>
        <v/>
      </c>
    </row>
    <row r="1427" spans="1:15" x14ac:dyDescent="0.45">
      <c r="A1427" s="20" t="str">
        <f>Calc!A1427</f>
        <v>2024-07-12</v>
      </c>
      <c r="B1427" t="str">
        <f>Calc!B1427</f>
        <v>ARI</v>
      </c>
      <c r="C1427" t="str">
        <f>Calc!C1427</f>
        <v>TOR</v>
      </c>
      <c r="D1427" s="25"/>
      <c r="E1427" s="25"/>
      <c r="F1427">
        <f>Calc!M1427</f>
        <v>1516.9891876380354</v>
      </c>
      <c r="G1427">
        <f>Calc!N1427</f>
        <v>1549.5770225833428</v>
      </c>
      <c r="H1427" t="str">
        <f>IF(Calc!O1427=Games!I1427, Games!B1427, IF(Calc!P1427=Games!I1427, Games!C1427, ""))</f>
        <v>TOR</v>
      </c>
      <c r="I1427" s="21">
        <f>MAX(Calc!O1427:P1427)</f>
        <v>0.52144416250497605</v>
      </c>
      <c r="J1427" s="22">
        <f t="shared" si="88"/>
        <v>-108.96203152268477</v>
      </c>
      <c r="K1427" s="23">
        <f t="shared" si="89"/>
        <v>0.91775087709502756</v>
      </c>
      <c r="L1427" s="25"/>
      <c r="M1427" s="25"/>
      <c r="N1427" t="str">
        <f t="shared" si="90"/>
        <v/>
      </c>
      <c r="O1427" s="24" t="str">
        <f t="shared" si="91"/>
        <v/>
      </c>
    </row>
    <row r="1428" spans="1:15" x14ac:dyDescent="0.45">
      <c r="A1428" s="20" t="str">
        <f>Calc!A1428</f>
        <v>2024-07-12</v>
      </c>
      <c r="B1428" t="str">
        <f>Calc!B1428</f>
        <v>SDP</v>
      </c>
      <c r="C1428" t="str">
        <f>Calc!C1428</f>
        <v>ATL</v>
      </c>
      <c r="D1428" s="25"/>
      <c r="E1428" s="25"/>
      <c r="F1428">
        <f>Calc!M1428</f>
        <v>1502.9671207118124</v>
      </c>
      <c r="G1428">
        <f>Calc!N1428</f>
        <v>1588.8399964445969</v>
      </c>
      <c r="H1428" t="str">
        <f>IF(Calc!O1428=Games!I1428, Games!B1428, IF(Calc!P1428=Games!I1428, Games!C1428, ""))</f>
        <v>ATL</v>
      </c>
      <c r="I1428" s="21">
        <f>MAX(Calc!O1428:P1428)</f>
        <v>0.6065046449701279</v>
      </c>
      <c r="J1428" s="22">
        <f t="shared" si="88"/>
        <v>-154.13260594247302</v>
      </c>
      <c r="K1428" s="23">
        <f t="shared" si="89"/>
        <v>0.64879198913514147</v>
      </c>
      <c r="L1428" s="25"/>
      <c r="M1428" s="25"/>
      <c r="N1428" t="str">
        <f t="shared" si="90"/>
        <v/>
      </c>
      <c r="O1428" s="24" t="str">
        <f t="shared" si="91"/>
        <v/>
      </c>
    </row>
    <row r="1429" spans="1:15" x14ac:dyDescent="0.45">
      <c r="A1429" s="20" t="str">
        <f>Calc!A1429</f>
        <v>2024-07-12</v>
      </c>
      <c r="B1429" t="str">
        <f>Calc!B1429</f>
        <v>SFG</v>
      </c>
      <c r="C1429" t="str">
        <f>Calc!C1429</f>
        <v>MIN</v>
      </c>
      <c r="D1429" s="25"/>
      <c r="E1429" s="25"/>
      <c r="F1429">
        <f>Calc!M1429</f>
        <v>1506.8907435815931</v>
      </c>
      <c r="G1429">
        <f>Calc!N1429</f>
        <v>1539.5424706464416</v>
      </c>
      <c r="H1429" t="str">
        <f>IF(Calc!O1429=Games!I1429, Games!B1429, IF(Calc!P1429=Games!I1429, Games!C1429, ""))</f>
        <v>SFG</v>
      </c>
      <c r="I1429" s="21">
        <f>MAX(Calc!O1429:P1429)</f>
        <v>0.50939823941498708</v>
      </c>
      <c r="J1429" s="22">
        <f t="shared" si="88"/>
        <v>-103.83131092060503</v>
      </c>
      <c r="K1429" s="23">
        <f t="shared" si="89"/>
        <v>0.96310062074113034</v>
      </c>
      <c r="L1429" s="25"/>
      <c r="M1429" s="25"/>
      <c r="N1429" t="str">
        <f t="shared" si="90"/>
        <v/>
      </c>
      <c r="O1429" s="24" t="str">
        <f t="shared" si="91"/>
        <v/>
      </c>
    </row>
    <row r="1430" spans="1:15" x14ac:dyDescent="0.45">
      <c r="A1430" s="20" t="str">
        <f>Calc!A1430</f>
        <v>2024-07-13</v>
      </c>
      <c r="B1430" t="str">
        <f>Calc!B1430</f>
        <v>DET</v>
      </c>
      <c r="C1430" t="str">
        <f>Calc!C1430</f>
        <v>LAD</v>
      </c>
      <c r="D1430" s="25"/>
      <c r="E1430" s="25"/>
      <c r="F1430">
        <f>Calc!M1430</f>
        <v>1481.7589766686021</v>
      </c>
      <c r="G1430">
        <f>Calc!N1430</f>
        <v>1587.2549754385982</v>
      </c>
      <c r="H1430" t="str">
        <f>IF(Calc!O1430=Games!I1430, Games!B1430, IF(Calc!P1430=Games!I1430, Games!C1430, ""))</f>
        <v>LAD</v>
      </c>
      <c r="I1430" s="21">
        <f>MAX(Calc!O1430:P1430)</f>
        <v>0.64348659226868721</v>
      </c>
      <c r="J1430" s="22">
        <f t="shared" si="88"/>
        <v>-180.49435962690424</v>
      </c>
      <c r="K1430" s="23">
        <f t="shared" si="89"/>
        <v>0.55403393328582518</v>
      </c>
      <c r="L1430" s="25"/>
      <c r="M1430" s="25"/>
      <c r="N1430" t="str">
        <f t="shared" si="90"/>
        <v/>
      </c>
      <c r="O1430" s="24" t="str">
        <f t="shared" si="91"/>
        <v/>
      </c>
    </row>
    <row r="1431" spans="1:15" x14ac:dyDescent="0.45">
      <c r="A1431" s="20" t="str">
        <f>Calc!A1431</f>
        <v>2024-07-13</v>
      </c>
      <c r="B1431" t="str">
        <f>Calc!B1431</f>
        <v>CHW</v>
      </c>
      <c r="C1431" t="str">
        <f>Calc!C1431</f>
        <v>PIT</v>
      </c>
      <c r="D1431" s="25"/>
      <c r="E1431" s="25"/>
      <c r="F1431">
        <f>Calc!M1431</f>
        <v>1426.513159308995</v>
      </c>
      <c r="G1431">
        <f>Calc!N1431</f>
        <v>1490.342604018655</v>
      </c>
      <c r="H1431" t="str">
        <f>IF(Calc!O1431=Games!I1431, Games!B1431, IF(Calc!P1431=Games!I1431, Games!C1431, ""))</f>
        <v>PIT</v>
      </c>
      <c r="I1431" s="21">
        <f>MAX(Calc!O1431:P1431)</f>
        <v>0.61196503064257513</v>
      </c>
      <c r="J1431" s="22">
        <f t="shared" si="88"/>
        <v>-157.70873219389793</v>
      </c>
      <c r="K1431" s="23">
        <f t="shared" si="89"/>
        <v>0.63408029859153991</v>
      </c>
      <c r="L1431" s="25"/>
      <c r="M1431" s="25"/>
      <c r="N1431" t="str">
        <f t="shared" si="90"/>
        <v/>
      </c>
      <c r="O1431" s="24" t="str">
        <f t="shared" si="91"/>
        <v/>
      </c>
    </row>
    <row r="1432" spans="1:15" x14ac:dyDescent="0.45">
      <c r="A1432" s="20" t="str">
        <f>Calc!A1432</f>
        <v>2024-07-13</v>
      </c>
      <c r="B1432" t="str">
        <f>Calc!B1432</f>
        <v>STL</v>
      </c>
      <c r="C1432" t="str">
        <f>Calc!C1432</f>
        <v>CHC</v>
      </c>
      <c r="D1432" s="25"/>
      <c r="E1432" s="25"/>
      <c r="F1432">
        <f>Calc!M1432</f>
        <v>1510.540426333587</v>
      </c>
      <c r="G1432">
        <f>Calc!N1432</f>
        <v>1510.9500841970262</v>
      </c>
      <c r="H1432" t="str">
        <f>IF(Calc!O1432=Games!I1432, Games!B1432, IF(Calc!P1432=Games!I1432, Games!C1432, ""))</f>
        <v>STL</v>
      </c>
      <c r="I1432" s="21">
        <f>MAX(Calc!O1432:P1432)</f>
        <v>0.53599582107087473</v>
      </c>
      <c r="J1432" s="22">
        <f t="shared" si="88"/>
        <v>-115.51530038110839</v>
      </c>
      <c r="K1432" s="23">
        <f t="shared" si="89"/>
        <v>0.8656861876312465</v>
      </c>
      <c r="L1432" s="25"/>
      <c r="M1432" s="25"/>
      <c r="N1432" t="str">
        <f t="shared" si="90"/>
        <v/>
      </c>
      <c r="O1432" s="24" t="str">
        <f t="shared" si="91"/>
        <v/>
      </c>
    </row>
    <row r="1433" spans="1:15" x14ac:dyDescent="0.45">
      <c r="A1433" s="20" t="str">
        <f>Calc!A1433</f>
        <v>2024-07-13</v>
      </c>
      <c r="B1433" t="str">
        <f>Calc!B1433</f>
        <v>PHI</v>
      </c>
      <c r="C1433" t="str">
        <f>Calc!C1433</f>
        <v>OAK</v>
      </c>
      <c r="D1433" s="25"/>
      <c r="E1433" s="25"/>
      <c r="F1433">
        <f>Calc!M1433</f>
        <v>1516.0751994709906</v>
      </c>
      <c r="G1433">
        <f>Calc!N1433</f>
        <v>1422.9458950386379</v>
      </c>
      <c r="H1433" t="str">
        <f>IF(Calc!O1433=Games!I1433, Games!B1433, IF(Calc!P1433=Games!I1433, Games!C1433, ""))</f>
        <v>PHI</v>
      </c>
      <c r="I1433" s="21">
        <f>MAX(Calc!O1433:P1433)</f>
        <v>0.67327651612409123</v>
      </c>
      <c r="J1433" s="22">
        <f t="shared" si="88"/>
        <v>-206.06921429002793</v>
      </c>
      <c r="K1433" s="23">
        <f t="shared" si="89"/>
        <v>0.48527384522006783</v>
      </c>
      <c r="L1433" s="25"/>
      <c r="M1433" s="25"/>
      <c r="N1433" t="str">
        <f t="shared" si="90"/>
        <v/>
      </c>
      <c r="O1433" s="24" t="str">
        <f t="shared" si="91"/>
        <v/>
      </c>
    </row>
    <row r="1434" spans="1:15" x14ac:dyDescent="0.45">
      <c r="A1434" s="20" t="str">
        <f>Calc!A1434</f>
        <v>2024-07-13</v>
      </c>
      <c r="B1434" t="str">
        <f>Calc!B1434</f>
        <v>BAL</v>
      </c>
      <c r="C1434" t="str">
        <f>Calc!C1434</f>
        <v>NYY</v>
      </c>
      <c r="D1434" s="25"/>
      <c r="E1434" s="25"/>
      <c r="F1434">
        <f>Calc!M1434</f>
        <v>1527.1786991040578</v>
      </c>
      <c r="G1434">
        <f>Calc!N1434</f>
        <v>1562.9327852564061</v>
      </c>
      <c r="H1434" t="str">
        <f>IF(Calc!O1434=Games!I1434, Games!B1434, IF(Calc!P1434=Games!I1434, Games!C1434, ""))</f>
        <v>NYY</v>
      </c>
      <c r="I1434" s="21">
        <f>MAX(Calc!O1434:P1434)</f>
        <v>0.5404038306333161</v>
      </c>
      <c r="J1434" s="22">
        <f t="shared" si="88"/>
        <v>-117.58231827257913</v>
      </c>
      <c r="K1434" s="23">
        <f t="shared" si="89"/>
        <v>0.85046800802294253</v>
      </c>
      <c r="L1434" s="25"/>
      <c r="M1434" s="25"/>
      <c r="N1434" t="str">
        <f t="shared" si="90"/>
        <v/>
      </c>
      <c r="O1434" s="24" t="str">
        <f t="shared" si="91"/>
        <v/>
      </c>
    </row>
    <row r="1435" spans="1:15" x14ac:dyDescent="0.45">
      <c r="A1435" s="20" t="str">
        <f>Calc!A1435</f>
        <v>2024-07-13</v>
      </c>
      <c r="B1435" t="str">
        <f>Calc!B1435</f>
        <v>BOS</v>
      </c>
      <c r="C1435" t="str">
        <f>Calc!C1435</f>
        <v>KCR</v>
      </c>
      <c r="D1435" s="25"/>
      <c r="E1435" s="25"/>
      <c r="F1435">
        <f>Calc!M1435</f>
        <v>1500.26839934439</v>
      </c>
      <c r="G1435">
        <f>Calc!N1435</f>
        <v>1465.2610239810729</v>
      </c>
      <c r="H1435" t="str">
        <f>IF(Calc!O1435=Games!I1435, Games!B1435, IF(Calc!P1435=Games!I1435, Games!C1435, ""))</f>
        <v>BOS</v>
      </c>
      <c r="I1435" s="21">
        <f>MAX(Calc!O1435:P1435)</f>
        <v>0.57585088588511457</v>
      </c>
      <c r="J1435" s="22">
        <f t="shared" si="88"/>
        <v>-135.76614136912684</v>
      </c>
      <c r="K1435" s="23">
        <f t="shared" si="89"/>
        <v>0.73656066963055011</v>
      </c>
      <c r="L1435" s="25"/>
      <c r="M1435" s="25"/>
      <c r="N1435" t="str">
        <f t="shared" si="90"/>
        <v/>
      </c>
      <c r="O1435" s="24" t="str">
        <f t="shared" si="91"/>
        <v/>
      </c>
    </row>
    <row r="1436" spans="1:15" x14ac:dyDescent="0.45">
      <c r="A1436" s="20" t="str">
        <f>Calc!A1436</f>
        <v>2024-07-13</v>
      </c>
      <c r="B1436" t="str">
        <f>Calc!B1436</f>
        <v>NYM</v>
      </c>
      <c r="C1436" t="str">
        <f>Calc!C1436</f>
        <v>COL</v>
      </c>
      <c r="D1436" s="25"/>
      <c r="E1436" s="25"/>
      <c r="F1436">
        <f>Calc!M1436</f>
        <v>1483.2891783762693</v>
      </c>
      <c r="G1436">
        <f>Calc!N1436</f>
        <v>1405.4006829938121</v>
      </c>
      <c r="H1436" t="str">
        <f>IF(Calc!O1436=Games!I1436, Games!B1436, IF(Calc!P1436=Games!I1436, Games!C1436, ""))</f>
        <v>NYM</v>
      </c>
      <c r="I1436" s="21">
        <f>MAX(Calc!O1436:P1436)</f>
        <v>0.66138613045869632</v>
      </c>
      <c r="J1436" s="22">
        <f t="shared" si="88"/>
        <v>-195.32163031438418</v>
      </c>
      <c r="K1436" s="23">
        <f t="shared" si="89"/>
        <v>0.51197606654748284</v>
      </c>
      <c r="L1436" s="25"/>
      <c r="M1436" s="25"/>
      <c r="N1436" t="str">
        <f t="shared" si="90"/>
        <v/>
      </c>
      <c r="O1436" s="24" t="str">
        <f t="shared" si="91"/>
        <v/>
      </c>
    </row>
    <row r="1437" spans="1:15" x14ac:dyDescent="0.45">
      <c r="A1437" s="20" t="str">
        <f>Calc!A1437</f>
        <v>2024-07-13</v>
      </c>
      <c r="B1437" t="str">
        <f>Calc!B1437</f>
        <v>TBR</v>
      </c>
      <c r="C1437" t="str">
        <f>Calc!C1437</f>
        <v>CLE</v>
      </c>
      <c r="D1437" s="25"/>
      <c r="E1437" s="25"/>
      <c r="F1437">
        <f>Calc!M1437</f>
        <v>1528.0229512954211</v>
      </c>
      <c r="G1437">
        <f>Calc!N1437</f>
        <v>1521.3210808926906</v>
      </c>
      <c r="H1437" t="str">
        <f>IF(Calc!O1437=Games!I1437, Games!B1437, IF(Calc!P1437=Games!I1437, Games!C1437, ""))</f>
        <v>TBR</v>
      </c>
      <c r="I1437" s="21">
        <f>MAX(Calc!O1437:P1437)</f>
        <v>0.57180573291508086</v>
      </c>
      <c r="J1437" s="22">
        <f t="shared" si="88"/>
        <v>-133.5388576796804</v>
      </c>
      <c r="K1437" s="23">
        <f t="shared" si="89"/>
        <v>0.74884570482001533</v>
      </c>
      <c r="L1437" s="25"/>
      <c r="M1437" s="25"/>
      <c r="N1437" t="str">
        <f t="shared" si="90"/>
        <v/>
      </c>
      <c r="O1437" s="24" t="str">
        <f t="shared" si="91"/>
        <v/>
      </c>
    </row>
    <row r="1438" spans="1:15" x14ac:dyDescent="0.45">
      <c r="A1438" s="20" t="str">
        <f>Calc!A1438</f>
        <v>2024-07-13</v>
      </c>
      <c r="B1438" t="str">
        <f>Calc!B1438</f>
        <v>HOU</v>
      </c>
      <c r="C1438" t="str">
        <f>Calc!C1438</f>
        <v>TEX</v>
      </c>
      <c r="D1438" s="25"/>
      <c r="E1438" s="25"/>
      <c r="F1438">
        <f>Calc!M1438</f>
        <v>1535.1961987191132</v>
      </c>
      <c r="G1438">
        <f>Calc!N1438</f>
        <v>1534.4506247578865</v>
      </c>
      <c r="H1438" t="str">
        <f>IF(Calc!O1438=Games!I1438, Games!B1438, IF(Calc!P1438=Games!I1438, Games!C1438, ""))</f>
        <v>TEX</v>
      </c>
      <c r="I1438" s="21">
        <f>MAX(Calc!O1438:P1438)</f>
        <v>0.51933519773179182</v>
      </c>
      <c r="J1438" s="22">
        <f t="shared" si="88"/>
        <v>-108.04518976240865</v>
      </c>
      <c r="K1438" s="23">
        <f t="shared" si="89"/>
        <v>0.92553865859183537</v>
      </c>
      <c r="L1438" s="25"/>
      <c r="M1438" s="25"/>
      <c r="N1438" t="str">
        <f t="shared" si="90"/>
        <v/>
      </c>
      <c r="O1438" s="24" t="str">
        <f t="shared" si="91"/>
        <v/>
      </c>
    </row>
    <row r="1439" spans="1:15" x14ac:dyDescent="0.45">
      <c r="A1439" s="20" t="str">
        <f>Calc!A1439</f>
        <v>2024-07-13</v>
      </c>
      <c r="B1439" t="str">
        <f>Calc!B1439</f>
        <v>CIN</v>
      </c>
      <c r="C1439" t="str">
        <f>Calc!C1439</f>
        <v>MIA</v>
      </c>
      <c r="D1439" s="25"/>
      <c r="E1439" s="25"/>
      <c r="F1439">
        <f>Calc!M1439</f>
        <v>1493.1662146218293</v>
      </c>
      <c r="G1439">
        <f>Calc!N1439</f>
        <v>1484.370768699393</v>
      </c>
      <c r="H1439" t="str">
        <f>IF(Calc!O1439=Games!I1439, Games!B1439, IF(Calc!P1439=Games!I1439, Games!C1439, ""))</f>
        <v>CIN</v>
      </c>
      <c r="I1439" s="21">
        <f>MAX(Calc!O1439:P1439)</f>
        <v>0.50571051646065179</v>
      </c>
      <c r="J1439" s="22">
        <f t="shared" si="88"/>
        <v>-102.31059597698166</v>
      </c>
      <c r="K1439" s="23">
        <f t="shared" si="89"/>
        <v>0.97741586826938709</v>
      </c>
      <c r="L1439" s="25"/>
      <c r="M1439" s="25"/>
      <c r="N1439" t="str">
        <f t="shared" si="90"/>
        <v/>
      </c>
      <c r="O1439" s="24" t="str">
        <f t="shared" si="91"/>
        <v/>
      </c>
    </row>
    <row r="1440" spans="1:15" x14ac:dyDescent="0.45">
      <c r="A1440" s="20" t="str">
        <f>Calc!A1440</f>
        <v>2024-07-13</v>
      </c>
      <c r="B1440" t="str">
        <f>Calc!B1440</f>
        <v>MIL</v>
      </c>
      <c r="C1440" t="str">
        <f>Calc!C1440</f>
        <v>WAS</v>
      </c>
      <c r="D1440" s="25"/>
      <c r="E1440" s="25"/>
      <c r="F1440">
        <f>Calc!M1440</f>
        <v>1516.6563185214643</v>
      </c>
      <c r="G1440">
        <f>Calc!N1440</f>
        <v>1420.7057667976087</v>
      </c>
      <c r="H1440" t="str">
        <f>IF(Calc!O1440=Games!I1440, Games!B1440, IF(Calc!P1440=Games!I1440, Games!C1440, ""))</f>
        <v>MIL</v>
      </c>
      <c r="I1440" s="21">
        <f>MAX(Calc!O1440:P1440)</f>
        <v>0.66838520388766032</v>
      </c>
      <c r="J1440" s="22">
        <f t="shared" si="88"/>
        <v>-201.55469892279305</v>
      </c>
      <c r="K1440" s="23">
        <f t="shared" si="89"/>
        <v>0.49614323324858683</v>
      </c>
      <c r="L1440" s="25"/>
      <c r="M1440" s="25"/>
      <c r="N1440" t="str">
        <f t="shared" si="90"/>
        <v/>
      </c>
      <c r="O1440" s="24" t="str">
        <f t="shared" si="91"/>
        <v/>
      </c>
    </row>
    <row r="1441" spans="1:15" x14ac:dyDescent="0.45">
      <c r="A1441" s="20" t="str">
        <f>Calc!A1441</f>
        <v>2024-07-13</v>
      </c>
      <c r="B1441" t="str">
        <f>Calc!B1441</f>
        <v>SFG</v>
      </c>
      <c r="C1441" t="str">
        <f>Calc!C1441</f>
        <v>MIN</v>
      </c>
      <c r="D1441" s="25"/>
      <c r="E1441" s="25"/>
      <c r="F1441">
        <f>Calc!M1441</f>
        <v>1506.8907435815931</v>
      </c>
      <c r="G1441">
        <f>Calc!N1441</f>
        <v>1539.5424706464416</v>
      </c>
      <c r="H1441" t="str">
        <f>IF(Calc!O1441=Games!I1441, Games!B1441, IF(Calc!P1441=Games!I1441, Games!C1441, ""))</f>
        <v>SFG</v>
      </c>
      <c r="I1441" s="21">
        <f>MAX(Calc!O1441:P1441)</f>
        <v>0.50939823941498708</v>
      </c>
      <c r="J1441" s="22">
        <f t="shared" si="88"/>
        <v>-103.83131092060503</v>
      </c>
      <c r="K1441" s="23">
        <f t="shared" si="89"/>
        <v>0.96310062074113034</v>
      </c>
      <c r="L1441" s="25"/>
      <c r="M1441" s="25"/>
      <c r="N1441" t="str">
        <f t="shared" si="90"/>
        <v/>
      </c>
      <c r="O1441" s="24" t="str">
        <f t="shared" si="91"/>
        <v/>
      </c>
    </row>
    <row r="1442" spans="1:15" x14ac:dyDescent="0.45">
      <c r="A1442" s="20" t="str">
        <f>Calc!A1442</f>
        <v>2024-07-13</v>
      </c>
      <c r="B1442" t="str">
        <f>Calc!B1442</f>
        <v>SDP</v>
      </c>
      <c r="C1442" t="str">
        <f>Calc!C1442</f>
        <v>ATL</v>
      </c>
      <c r="D1442" s="25"/>
      <c r="E1442" s="25"/>
      <c r="F1442">
        <f>Calc!M1442</f>
        <v>1502.9671207118124</v>
      </c>
      <c r="G1442">
        <f>Calc!N1442</f>
        <v>1588.8399964445969</v>
      </c>
      <c r="H1442" t="str">
        <f>IF(Calc!O1442=Games!I1442, Games!B1442, IF(Calc!P1442=Games!I1442, Games!C1442, ""))</f>
        <v>ATL</v>
      </c>
      <c r="I1442" s="21">
        <f>MAX(Calc!O1442:P1442)</f>
        <v>0.6065046449701279</v>
      </c>
      <c r="J1442" s="22">
        <f t="shared" si="88"/>
        <v>-154.13260594247302</v>
      </c>
      <c r="K1442" s="23">
        <f t="shared" si="89"/>
        <v>0.64879198913514147</v>
      </c>
      <c r="L1442" s="25"/>
      <c r="M1442" s="25"/>
      <c r="N1442" t="str">
        <f t="shared" si="90"/>
        <v/>
      </c>
      <c r="O1442" s="24" t="str">
        <f t="shared" si="91"/>
        <v/>
      </c>
    </row>
    <row r="1443" spans="1:15" x14ac:dyDescent="0.45">
      <c r="A1443" s="20" t="str">
        <f>Calc!A1443</f>
        <v>2024-07-13</v>
      </c>
      <c r="B1443" t="str">
        <f>Calc!B1443</f>
        <v>LAA</v>
      </c>
      <c r="C1443" t="str">
        <f>Calc!C1443</f>
        <v>SEA</v>
      </c>
      <c r="D1443" s="25"/>
      <c r="E1443" s="25"/>
      <c r="F1443">
        <f>Calc!M1443</f>
        <v>1469.5882041455925</v>
      </c>
      <c r="G1443">
        <f>Calc!N1443</f>
        <v>1521.2700100017432</v>
      </c>
      <c r="H1443" t="str">
        <f>IF(Calc!O1443=Games!I1443, Games!B1443, IF(Calc!P1443=Games!I1443, Games!C1443, ""))</f>
        <v>SEA</v>
      </c>
      <c r="I1443" s="21">
        <f>MAX(Calc!O1443:P1443)</f>
        <v>0.53958575566177891</v>
      </c>
      <c r="J1443" s="22">
        <f t="shared" si="88"/>
        <v>-117.19571283841476</v>
      </c>
      <c r="K1443" s="23">
        <f t="shared" si="89"/>
        <v>0.85327353346002</v>
      </c>
      <c r="L1443" s="25"/>
      <c r="M1443" s="25"/>
      <c r="N1443" t="str">
        <f t="shared" si="90"/>
        <v/>
      </c>
      <c r="O1443" s="24" t="str">
        <f t="shared" si="91"/>
        <v/>
      </c>
    </row>
    <row r="1444" spans="1:15" x14ac:dyDescent="0.45">
      <c r="A1444" s="20" t="str">
        <f>Calc!A1444</f>
        <v>2024-07-13</v>
      </c>
      <c r="B1444" t="str">
        <f>Calc!B1444</f>
        <v>ARI</v>
      </c>
      <c r="C1444" t="str">
        <f>Calc!C1444</f>
        <v>TOR</v>
      </c>
      <c r="D1444" s="25"/>
      <c r="E1444" s="25"/>
      <c r="F1444">
        <f>Calc!M1444</f>
        <v>1516.9891876380354</v>
      </c>
      <c r="G1444">
        <f>Calc!N1444</f>
        <v>1549.5770225833428</v>
      </c>
      <c r="H1444" t="str">
        <f>IF(Calc!O1444=Games!I1444, Games!B1444, IF(Calc!P1444=Games!I1444, Games!C1444, ""))</f>
        <v>TOR</v>
      </c>
      <c r="I1444" s="21">
        <f>MAX(Calc!O1444:P1444)</f>
        <v>0.52144416250497605</v>
      </c>
      <c r="J1444" s="22">
        <f t="shared" si="88"/>
        <v>-108.96203152268477</v>
      </c>
      <c r="K1444" s="23">
        <f t="shared" si="89"/>
        <v>0.91775087709502756</v>
      </c>
      <c r="L1444" s="25"/>
      <c r="M1444" s="25"/>
      <c r="N1444" t="str">
        <f t="shared" si="90"/>
        <v/>
      </c>
      <c r="O1444" s="24" t="str">
        <f t="shared" si="91"/>
        <v/>
      </c>
    </row>
    <row r="1445" spans="1:15" x14ac:dyDescent="0.45">
      <c r="A1445" s="20" t="str">
        <f>Calc!A1445</f>
        <v>2024-07-14</v>
      </c>
      <c r="B1445" t="str">
        <f>Calc!B1445</f>
        <v>BOS</v>
      </c>
      <c r="C1445" t="str">
        <f>Calc!C1445</f>
        <v>KCR</v>
      </c>
      <c r="D1445" s="25"/>
      <c r="E1445" s="25"/>
      <c r="F1445">
        <f>Calc!M1445</f>
        <v>1500.26839934439</v>
      </c>
      <c r="G1445">
        <f>Calc!N1445</f>
        <v>1465.2610239810729</v>
      </c>
      <c r="H1445" t="str">
        <f>IF(Calc!O1445=Games!I1445, Games!B1445, IF(Calc!P1445=Games!I1445, Games!C1445, ""))</f>
        <v>BOS</v>
      </c>
      <c r="I1445" s="21">
        <f>MAX(Calc!O1445:P1445)</f>
        <v>0.57585088588511457</v>
      </c>
      <c r="J1445" s="22">
        <f t="shared" si="88"/>
        <v>-135.76614136912684</v>
      </c>
      <c r="K1445" s="23">
        <f t="shared" si="89"/>
        <v>0.73656066963055011</v>
      </c>
      <c r="L1445" s="25"/>
      <c r="M1445" s="25"/>
      <c r="N1445" t="str">
        <f t="shared" si="90"/>
        <v/>
      </c>
      <c r="O1445" s="24" t="str">
        <f t="shared" si="91"/>
        <v/>
      </c>
    </row>
    <row r="1446" spans="1:15" x14ac:dyDescent="0.45">
      <c r="A1446" s="20" t="str">
        <f>Calc!A1446</f>
        <v>2024-07-14</v>
      </c>
      <c r="B1446" t="str">
        <f>Calc!B1446</f>
        <v>PHI</v>
      </c>
      <c r="C1446" t="str">
        <f>Calc!C1446</f>
        <v>OAK</v>
      </c>
      <c r="D1446" s="25"/>
      <c r="E1446" s="25"/>
      <c r="F1446">
        <f>Calc!M1446</f>
        <v>1516.0751994709906</v>
      </c>
      <c r="G1446">
        <f>Calc!N1446</f>
        <v>1422.9458950386379</v>
      </c>
      <c r="H1446" t="str">
        <f>IF(Calc!O1446=Games!I1446, Games!B1446, IF(Calc!P1446=Games!I1446, Games!C1446, ""))</f>
        <v>PHI</v>
      </c>
      <c r="I1446" s="21">
        <f>MAX(Calc!O1446:P1446)</f>
        <v>0.67327651612409123</v>
      </c>
      <c r="J1446" s="22">
        <f t="shared" si="88"/>
        <v>-206.06921429002793</v>
      </c>
      <c r="K1446" s="23">
        <f t="shared" si="89"/>
        <v>0.48527384522006783</v>
      </c>
      <c r="L1446" s="25"/>
      <c r="M1446" s="25"/>
      <c r="N1446" t="str">
        <f t="shared" si="90"/>
        <v/>
      </c>
      <c r="O1446" s="24" t="str">
        <f t="shared" si="91"/>
        <v/>
      </c>
    </row>
    <row r="1447" spans="1:15" x14ac:dyDescent="0.45">
      <c r="A1447" s="20" t="str">
        <f>Calc!A1447</f>
        <v>2024-07-14</v>
      </c>
      <c r="B1447" t="str">
        <f>Calc!B1447</f>
        <v>BAL</v>
      </c>
      <c r="C1447" t="str">
        <f>Calc!C1447</f>
        <v>NYY</v>
      </c>
      <c r="D1447" s="25"/>
      <c r="E1447" s="25"/>
      <c r="F1447">
        <f>Calc!M1447</f>
        <v>1527.1786991040578</v>
      </c>
      <c r="G1447">
        <f>Calc!N1447</f>
        <v>1562.9327852564061</v>
      </c>
      <c r="H1447" t="str">
        <f>IF(Calc!O1447=Games!I1447, Games!B1447, IF(Calc!P1447=Games!I1447, Games!C1447, ""))</f>
        <v>NYY</v>
      </c>
      <c r="I1447" s="21">
        <f>MAX(Calc!O1447:P1447)</f>
        <v>0.5404038306333161</v>
      </c>
      <c r="J1447" s="22">
        <f t="shared" si="88"/>
        <v>-117.58231827257913</v>
      </c>
      <c r="K1447" s="23">
        <f t="shared" si="89"/>
        <v>0.85046800802294253</v>
      </c>
      <c r="L1447" s="25"/>
      <c r="M1447" s="25"/>
      <c r="N1447" t="str">
        <f t="shared" si="90"/>
        <v/>
      </c>
      <c r="O1447" s="24" t="str">
        <f t="shared" si="91"/>
        <v/>
      </c>
    </row>
    <row r="1448" spans="1:15" x14ac:dyDescent="0.45">
      <c r="A1448" s="20" t="str">
        <f>Calc!A1448</f>
        <v>2024-07-14</v>
      </c>
      <c r="B1448" t="str">
        <f>Calc!B1448</f>
        <v>DET</v>
      </c>
      <c r="C1448" t="str">
        <f>Calc!C1448</f>
        <v>LAD</v>
      </c>
      <c r="D1448" s="25"/>
      <c r="E1448" s="25"/>
      <c r="F1448">
        <f>Calc!M1448</f>
        <v>1481.7589766686021</v>
      </c>
      <c r="G1448">
        <f>Calc!N1448</f>
        <v>1587.2549754385982</v>
      </c>
      <c r="H1448" t="str">
        <f>IF(Calc!O1448=Games!I1448, Games!B1448, IF(Calc!P1448=Games!I1448, Games!C1448, ""))</f>
        <v>LAD</v>
      </c>
      <c r="I1448" s="21">
        <f>MAX(Calc!O1448:P1448)</f>
        <v>0.64348659226868721</v>
      </c>
      <c r="J1448" s="22">
        <f t="shared" si="88"/>
        <v>-180.49435962690424</v>
      </c>
      <c r="K1448" s="23">
        <f t="shared" si="89"/>
        <v>0.55403393328582518</v>
      </c>
      <c r="L1448" s="25"/>
      <c r="M1448" s="25"/>
      <c r="N1448" t="str">
        <f t="shared" si="90"/>
        <v/>
      </c>
      <c r="O1448" s="24" t="str">
        <f t="shared" si="91"/>
        <v/>
      </c>
    </row>
    <row r="1449" spans="1:15" x14ac:dyDescent="0.45">
      <c r="A1449" s="20" t="str">
        <f>Calc!A1449</f>
        <v>2024-07-14</v>
      </c>
      <c r="B1449" t="str">
        <f>Calc!B1449</f>
        <v>NYM</v>
      </c>
      <c r="C1449" t="str">
        <f>Calc!C1449</f>
        <v>COL</v>
      </c>
      <c r="D1449" s="25"/>
      <c r="E1449" s="25"/>
      <c r="F1449">
        <f>Calc!M1449</f>
        <v>1483.2891783762693</v>
      </c>
      <c r="G1449">
        <f>Calc!N1449</f>
        <v>1405.4006829938121</v>
      </c>
      <c r="H1449" t="str">
        <f>IF(Calc!O1449=Games!I1449, Games!B1449, IF(Calc!P1449=Games!I1449, Games!C1449, ""))</f>
        <v>NYM</v>
      </c>
      <c r="I1449" s="21">
        <f>MAX(Calc!O1449:P1449)</f>
        <v>0.66138613045869632</v>
      </c>
      <c r="J1449" s="22">
        <f t="shared" si="88"/>
        <v>-195.32163031438418</v>
      </c>
      <c r="K1449" s="23">
        <f t="shared" si="89"/>
        <v>0.51197606654748284</v>
      </c>
      <c r="L1449" s="25"/>
      <c r="M1449" s="25"/>
      <c r="N1449" t="str">
        <f t="shared" si="90"/>
        <v/>
      </c>
      <c r="O1449" s="24" t="str">
        <f t="shared" si="91"/>
        <v/>
      </c>
    </row>
    <row r="1450" spans="1:15" x14ac:dyDescent="0.45">
      <c r="A1450" s="20" t="str">
        <f>Calc!A1450</f>
        <v>2024-07-14</v>
      </c>
      <c r="B1450" t="str">
        <f>Calc!B1450</f>
        <v>TBR</v>
      </c>
      <c r="C1450" t="str">
        <f>Calc!C1450</f>
        <v>CLE</v>
      </c>
      <c r="D1450" s="25"/>
      <c r="E1450" s="25"/>
      <c r="F1450">
        <f>Calc!M1450</f>
        <v>1528.0229512954211</v>
      </c>
      <c r="G1450">
        <f>Calc!N1450</f>
        <v>1521.3210808926906</v>
      </c>
      <c r="H1450" t="str">
        <f>IF(Calc!O1450=Games!I1450, Games!B1450, IF(Calc!P1450=Games!I1450, Games!C1450, ""))</f>
        <v>TBR</v>
      </c>
      <c r="I1450" s="21">
        <f>MAX(Calc!O1450:P1450)</f>
        <v>0.57180573291508086</v>
      </c>
      <c r="J1450" s="22">
        <f t="shared" si="88"/>
        <v>-133.5388576796804</v>
      </c>
      <c r="K1450" s="23">
        <f t="shared" si="89"/>
        <v>0.74884570482001533</v>
      </c>
      <c r="L1450" s="25"/>
      <c r="M1450" s="25"/>
      <c r="N1450" t="str">
        <f t="shared" si="90"/>
        <v/>
      </c>
      <c r="O1450" s="24" t="str">
        <f t="shared" si="91"/>
        <v/>
      </c>
    </row>
    <row r="1451" spans="1:15" x14ac:dyDescent="0.45">
      <c r="A1451" s="20" t="str">
        <f>Calc!A1451</f>
        <v>2024-07-14</v>
      </c>
      <c r="B1451" t="str">
        <f>Calc!B1451</f>
        <v>CIN</v>
      </c>
      <c r="C1451" t="str">
        <f>Calc!C1451</f>
        <v>MIA</v>
      </c>
      <c r="D1451" s="25"/>
      <c r="E1451" s="25"/>
      <c r="F1451">
        <f>Calc!M1451</f>
        <v>1493.1662146218293</v>
      </c>
      <c r="G1451">
        <f>Calc!N1451</f>
        <v>1484.370768699393</v>
      </c>
      <c r="H1451" t="str">
        <f>IF(Calc!O1451=Games!I1451, Games!B1451, IF(Calc!P1451=Games!I1451, Games!C1451, ""))</f>
        <v>CIN</v>
      </c>
      <c r="I1451" s="21">
        <f>MAX(Calc!O1451:P1451)</f>
        <v>0.50571051646065179</v>
      </c>
      <c r="J1451" s="22">
        <f t="shared" si="88"/>
        <v>-102.31059597698166</v>
      </c>
      <c r="K1451" s="23">
        <f t="shared" si="89"/>
        <v>0.97741586826938709</v>
      </c>
      <c r="L1451" s="25"/>
      <c r="M1451" s="25"/>
      <c r="N1451" t="str">
        <f t="shared" si="90"/>
        <v/>
      </c>
      <c r="O1451" s="24" t="str">
        <f t="shared" si="91"/>
        <v/>
      </c>
    </row>
    <row r="1452" spans="1:15" x14ac:dyDescent="0.45">
      <c r="A1452" s="20" t="str">
        <f>Calc!A1452</f>
        <v>2024-07-14</v>
      </c>
      <c r="B1452" t="str">
        <f>Calc!B1452</f>
        <v>HOU</v>
      </c>
      <c r="C1452" t="str">
        <f>Calc!C1452</f>
        <v>TEX</v>
      </c>
      <c r="D1452" s="25"/>
      <c r="E1452" s="25"/>
      <c r="F1452">
        <f>Calc!M1452</f>
        <v>1535.1961987191132</v>
      </c>
      <c r="G1452">
        <f>Calc!N1452</f>
        <v>1534.4506247578865</v>
      </c>
      <c r="H1452" t="str">
        <f>IF(Calc!O1452=Games!I1452, Games!B1452, IF(Calc!P1452=Games!I1452, Games!C1452, ""))</f>
        <v>TEX</v>
      </c>
      <c r="I1452" s="21">
        <f>MAX(Calc!O1452:P1452)</f>
        <v>0.51933519773179182</v>
      </c>
      <c r="J1452" s="22">
        <f t="shared" si="88"/>
        <v>-108.04518976240865</v>
      </c>
      <c r="K1452" s="23">
        <f t="shared" si="89"/>
        <v>0.92553865859183537</v>
      </c>
      <c r="L1452" s="25"/>
      <c r="M1452" s="25"/>
      <c r="N1452" t="str">
        <f t="shared" si="90"/>
        <v/>
      </c>
      <c r="O1452" s="24" t="str">
        <f t="shared" si="91"/>
        <v/>
      </c>
    </row>
    <row r="1453" spans="1:15" x14ac:dyDescent="0.45">
      <c r="A1453" s="20" t="str">
        <f>Calc!A1453</f>
        <v>2024-07-14</v>
      </c>
      <c r="B1453" t="str">
        <f>Calc!B1453</f>
        <v>CHW</v>
      </c>
      <c r="C1453" t="str">
        <f>Calc!C1453</f>
        <v>PIT</v>
      </c>
      <c r="D1453" s="25"/>
      <c r="E1453" s="25"/>
      <c r="F1453">
        <f>Calc!M1453</f>
        <v>1426.513159308995</v>
      </c>
      <c r="G1453">
        <f>Calc!N1453</f>
        <v>1490.342604018655</v>
      </c>
      <c r="H1453" t="str">
        <f>IF(Calc!O1453=Games!I1453, Games!B1453, IF(Calc!P1453=Games!I1453, Games!C1453, ""))</f>
        <v>PIT</v>
      </c>
      <c r="I1453" s="21">
        <f>MAX(Calc!O1453:P1453)</f>
        <v>0.61196503064257513</v>
      </c>
      <c r="J1453" s="22">
        <f t="shared" si="88"/>
        <v>-157.70873219389793</v>
      </c>
      <c r="K1453" s="23">
        <f t="shared" si="89"/>
        <v>0.63408029859153991</v>
      </c>
      <c r="L1453" s="25"/>
      <c r="M1453" s="25"/>
      <c r="N1453" t="str">
        <f t="shared" si="90"/>
        <v/>
      </c>
      <c r="O1453" s="24" t="str">
        <f t="shared" si="91"/>
        <v/>
      </c>
    </row>
    <row r="1454" spans="1:15" x14ac:dyDescent="0.45">
      <c r="A1454" s="20" t="str">
        <f>Calc!A1454</f>
        <v>2024-07-14</v>
      </c>
      <c r="B1454" t="str">
        <f>Calc!B1454</f>
        <v>MIL</v>
      </c>
      <c r="C1454" t="str">
        <f>Calc!C1454</f>
        <v>WAS</v>
      </c>
      <c r="D1454" s="25"/>
      <c r="E1454" s="25"/>
      <c r="F1454">
        <f>Calc!M1454</f>
        <v>1516.6563185214643</v>
      </c>
      <c r="G1454">
        <f>Calc!N1454</f>
        <v>1420.7057667976087</v>
      </c>
      <c r="H1454" t="str">
        <f>IF(Calc!O1454=Games!I1454, Games!B1454, IF(Calc!P1454=Games!I1454, Games!C1454, ""))</f>
        <v>MIL</v>
      </c>
      <c r="I1454" s="21">
        <f>MAX(Calc!O1454:P1454)</f>
        <v>0.66838520388766032</v>
      </c>
      <c r="J1454" s="22">
        <f t="shared" si="88"/>
        <v>-201.55469892279305</v>
      </c>
      <c r="K1454" s="23">
        <f t="shared" si="89"/>
        <v>0.49614323324858683</v>
      </c>
      <c r="L1454" s="25"/>
      <c r="M1454" s="25"/>
      <c r="N1454" t="str">
        <f t="shared" si="90"/>
        <v/>
      </c>
      <c r="O1454" s="24" t="str">
        <f t="shared" si="91"/>
        <v/>
      </c>
    </row>
    <row r="1455" spans="1:15" x14ac:dyDescent="0.45">
      <c r="A1455" s="20" t="str">
        <f>Calc!A1455</f>
        <v>2024-07-14</v>
      </c>
      <c r="B1455" t="str">
        <f>Calc!B1455</f>
        <v>STL</v>
      </c>
      <c r="C1455" t="str">
        <f>Calc!C1455</f>
        <v>CHC</v>
      </c>
      <c r="D1455" s="25"/>
      <c r="E1455" s="25"/>
      <c r="F1455">
        <f>Calc!M1455</f>
        <v>1510.540426333587</v>
      </c>
      <c r="G1455">
        <f>Calc!N1455</f>
        <v>1510.9500841970262</v>
      </c>
      <c r="H1455" t="str">
        <f>IF(Calc!O1455=Games!I1455, Games!B1455, IF(Calc!P1455=Games!I1455, Games!C1455, ""))</f>
        <v>STL</v>
      </c>
      <c r="I1455" s="21">
        <f>MAX(Calc!O1455:P1455)</f>
        <v>0.53599582107087473</v>
      </c>
      <c r="J1455" s="22">
        <f t="shared" si="88"/>
        <v>-115.51530038110839</v>
      </c>
      <c r="K1455" s="23">
        <f t="shared" si="89"/>
        <v>0.8656861876312465</v>
      </c>
      <c r="L1455" s="25"/>
      <c r="M1455" s="25"/>
      <c r="N1455" t="str">
        <f t="shared" si="90"/>
        <v/>
      </c>
      <c r="O1455" s="24" t="str">
        <f t="shared" si="91"/>
        <v/>
      </c>
    </row>
    <row r="1456" spans="1:15" x14ac:dyDescent="0.45">
      <c r="A1456" s="20" t="str">
        <f>Calc!A1456</f>
        <v>2024-07-14</v>
      </c>
      <c r="B1456" t="str">
        <f>Calc!B1456</f>
        <v>SFG</v>
      </c>
      <c r="C1456" t="str">
        <f>Calc!C1456</f>
        <v>MIN</v>
      </c>
      <c r="D1456" s="25"/>
      <c r="E1456" s="25"/>
      <c r="F1456">
        <f>Calc!M1456</f>
        <v>1506.8907435815931</v>
      </c>
      <c r="G1456">
        <f>Calc!N1456</f>
        <v>1539.5424706464416</v>
      </c>
      <c r="H1456" t="str">
        <f>IF(Calc!O1456=Games!I1456, Games!B1456, IF(Calc!P1456=Games!I1456, Games!C1456, ""))</f>
        <v>SFG</v>
      </c>
      <c r="I1456" s="21">
        <f>MAX(Calc!O1456:P1456)</f>
        <v>0.50939823941498708</v>
      </c>
      <c r="J1456" s="22">
        <f t="shared" si="88"/>
        <v>-103.83131092060503</v>
      </c>
      <c r="K1456" s="23">
        <f t="shared" si="89"/>
        <v>0.96310062074113034</v>
      </c>
      <c r="L1456" s="25"/>
      <c r="M1456" s="25"/>
      <c r="N1456" t="str">
        <f t="shared" si="90"/>
        <v/>
      </c>
      <c r="O1456" s="24" t="str">
        <f t="shared" si="91"/>
        <v/>
      </c>
    </row>
    <row r="1457" spans="1:15" x14ac:dyDescent="0.45">
      <c r="A1457" s="20" t="str">
        <f>Calc!A1457</f>
        <v>2024-07-14</v>
      </c>
      <c r="B1457" t="str">
        <f>Calc!B1457</f>
        <v>LAA</v>
      </c>
      <c r="C1457" t="str">
        <f>Calc!C1457</f>
        <v>SEA</v>
      </c>
      <c r="D1457" s="25"/>
      <c r="E1457" s="25"/>
      <c r="F1457">
        <f>Calc!M1457</f>
        <v>1469.5882041455925</v>
      </c>
      <c r="G1457">
        <f>Calc!N1457</f>
        <v>1521.2700100017432</v>
      </c>
      <c r="H1457" t="str">
        <f>IF(Calc!O1457=Games!I1457, Games!B1457, IF(Calc!P1457=Games!I1457, Games!C1457, ""))</f>
        <v>SEA</v>
      </c>
      <c r="I1457" s="21">
        <f>MAX(Calc!O1457:P1457)</f>
        <v>0.53958575566177891</v>
      </c>
      <c r="J1457" s="22">
        <f t="shared" si="88"/>
        <v>-117.19571283841476</v>
      </c>
      <c r="K1457" s="23">
        <f t="shared" si="89"/>
        <v>0.85327353346002</v>
      </c>
      <c r="L1457" s="25"/>
      <c r="M1457" s="25"/>
      <c r="N1457" t="str">
        <f t="shared" si="90"/>
        <v/>
      </c>
      <c r="O1457" s="24" t="str">
        <f t="shared" si="91"/>
        <v/>
      </c>
    </row>
    <row r="1458" spans="1:15" x14ac:dyDescent="0.45">
      <c r="A1458" s="20" t="str">
        <f>Calc!A1458</f>
        <v>2024-07-14</v>
      </c>
      <c r="B1458" t="str">
        <f>Calc!B1458</f>
        <v>ARI</v>
      </c>
      <c r="C1458" t="str">
        <f>Calc!C1458</f>
        <v>TOR</v>
      </c>
      <c r="D1458" s="25"/>
      <c r="E1458" s="25"/>
      <c r="F1458">
        <f>Calc!M1458</f>
        <v>1516.9891876380354</v>
      </c>
      <c r="G1458">
        <f>Calc!N1458</f>
        <v>1549.5770225833428</v>
      </c>
      <c r="H1458" t="str">
        <f>IF(Calc!O1458=Games!I1458, Games!B1458, IF(Calc!P1458=Games!I1458, Games!C1458, ""))</f>
        <v>TOR</v>
      </c>
      <c r="I1458" s="21">
        <f>MAX(Calc!O1458:P1458)</f>
        <v>0.52144416250497605</v>
      </c>
      <c r="J1458" s="22">
        <f t="shared" si="88"/>
        <v>-108.96203152268477</v>
      </c>
      <c r="K1458" s="23">
        <f t="shared" si="89"/>
        <v>0.91775087709502756</v>
      </c>
      <c r="L1458" s="25"/>
      <c r="M1458" s="25"/>
      <c r="N1458" t="str">
        <f t="shared" si="90"/>
        <v/>
      </c>
      <c r="O1458" s="24" t="str">
        <f t="shared" si="91"/>
        <v/>
      </c>
    </row>
    <row r="1459" spans="1:15" x14ac:dyDescent="0.45">
      <c r="A1459" s="20" t="str">
        <f>Calc!A1459</f>
        <v>2024-07-14</v>
      </c>
      <c r="B1459" t="str">
        <f>Calc!B1459</f>
        <v>SDP</v>
      </c>
      <c r="C1459" t="str">
        <f>Calc!C1459</f>
        <v>ATL</v>
      </c>
      <c r="D1459" s="25"/>
      <c r="E1459" s="25"/>
      <c r="F1459">
        <f>Calc!M1459</f>
        <v>1502.9671207118124</v>
      </c>
      <c r="G1459">
        <f>Calc!N1459</f>
        <v>1588.8399964445969</v>
      </c>
      <c r="H1459" t="str">
        <f>IF(Calc!O1459=Games!I1459, Games!B1459, IF(Calc!P1459=Games!I1459, Games!C1459, ""))</f>
        <v>ATL</v>
      </c>
      <c r="I1459" s="21">
        <f>MAX(Calc!O1459:P1459)</f>
        <v>0.6065046449701279</v>
      </c>
      <c r="J1459" s="22">
        <f t="shared" si="88"/>
        <v>-154.13260594247302</v>
      </c>
      <c r="K1459" s="23">
        <f t="shared" si="89"/>
        <v>0.64879198913514147</v>
      </c>
      <c r="L1459" s="25"/>
      <c r="M1459" s="25"/>
      <c r="N1459" t="str">
        <f t="shared" si="90"/>
        <v/>
      </c>
      <c r="O1459" s="24" t="str">
        <f t="shared" si="91"/>
        <v/>
      </c>
    </row>
    <row r="1460" spans="1:15" x14ac:dyDescent="0.45">
      <c r="A1460" s="20" t="str">
        <f>Calc!A1460</f>
        <v>2024-07-19</v>
      </c>
      <c r="B1460" t="str">
        <f>Calc!B1460</f>
        <v>CHC</v>
      </c>
      <c r="C1460" t="str">
        <f>Calc!C1460</f>
        <v>ARI</v>
      </c>
      <c r="D1460" s="25"/>
      <c r="E1460" s="25"/>
      <c r="F1460">
        <f>Calc!M1460</f>
        <v>1529.9566441509314</v>
      </c>
      <c r="G1460">
        <f>Calc!N1460</f>
        <v>1515.1384034374826</v>
      </c>
      <c r="H1460" t="str">
        <f>IF(Calc!O1460=Games!I1460, Games!B1460, IF(Calc!P1460=Games!I1460, Games!C1460, ""))</f>
        <v>CHC</v>
      </c>
      <c r="I1460" s="21">
        <f>MAX(Calc!O1460:P1460)</f>
        <v>0.54360523512508463</v>
      </c>
      <c r="J1460" s="22">
        <f t="shared" si="88"/>
        <v>-119.1085606063144</v>
      </c>
      <c r="K1460" s="23">
        <f t="shared" si="89"/>
        <v>0.83957021637199281</v>
      </c>
      <c r="L1460" s="25"/>
      <c r="M1460" s="25"/>
      <c r="N1460" t="str">
        <f t="shared" si="90"/>
        <v/>
      </c>
      <c r="O1460" s="24" t="str">
        <f t="shared" si="91"/>
        <v/>
      </c>
    </row>
    <row r="1461" spans="1:15" x14ac:dyDescent="0.45">
      <c r="A1461" s="20" t="str">
        <f>Calc!A1461</f>
        <v>2024-07-19</v>
      </c>
      <c r="B1461" t="str">
        <f>Calc!B1461</f>
        <v>PIT</v>
      </c>
      <c r="C1461" t="str">
        <f>Calc!C1461</f>
        <v>PHI</v>
      </c>
      <c r="D1461" s="25"/>
      <c r="E1461" s="25"/>
      <c r="F1461">
        <f>Calc!M1461</f>
        <v>1464.4120897083565</v>
      </c>
      <c r="G1461">
        <f>Calc!N1461</f>
        <v>1539.4111659163295</v>
      </c>
      <c r="H1461" t="str">
        <f>IF(Calc!O1461=Games!I1461, Games!B1461, IF(Calc!P1461=Games!I1461, Games!C1461, ""))</f>
        <v>PHI</v>
      </c>
      <c r="I1461" s="21">
        <f>MAX(Calc!O1461:P1461)</f>
        <v>0.57730104717017683</v>
      </c>
      <c r="J1461" s="22">
        <f t="shared" si="88"/>
        <v>-136.57498872550929</v>
      </c>
      <c r="K1461" s="23">
        <f t="shared" si="89"/>
        <v>0.732198486217573</v>
      </c>
      <c r="L1461" s="25"/>
      <c r="M1461" s="25"/>
      <c r="N1461" t="str">
        <f t="shared" si="90"/>
        <v/>
      </c>
      <c r="O1461" s="24" t="str">
        <f t="shared" si="91"/>
        <v/>
      </c>
    </row>
    <row r="1462" spans="1:15" x14ac:dyDescent="0.45">
      <c r="A1462" s="20" t="str">
        <f>Calc!A1462</f>
        <v>2024-07-19</v>
      </c>
      <c r="B1462" t="str">
        <f>Calc!B1462</f>
        <v>WAS</v>
      </c>
      <c r="C1462" t="str">
        <f>Calc!C1462</f>
        <v>CIN</v>
      </c>
      <c r="D1462" s="25"/>
      <c r="E1462" s="25"/>
      <c r="F1462">
        <f>Calc!M1462</f>
        <v>1419.5380932200808</v>
      </c>
      <c r="G1462">
        <f>Calc!N1462</f>
        <v>1513.6155661274754</v>
      </c>
      <c r="H1462" t="str">
        <f>IF(Calc!O1462=Games!I1462, Games!B1462, IF(Calc!P1462=Games!I1462, Games!C1462, ""))</f>
        <v>CIN</v>
      </c>
      <c r="I1462" s="21">
        <f>MAX(Calc!O1462:P1462)</f>
        <v>0.65598324345088543</v>
      </c>
      <c r="J1462" s="22">
        <f t="shared" si="88"/>
        <v>-190.68351496338582</v>
      </c>
      <c r="K1462" s="23">
        <f t="shared" si="89"/>
        <v>0.52442918318975573</v>
      </c>
      <c r="L1462" s="25"/>
      <c r="M1462" s="25"/>
      <c r="N1462" t="str">
        <f t="shared" si="90"/>
        <v/>
      </c>
      <c r="O1462" s="24" t="str">
        <f t="shared" si="91"/>
        <v/>
      </c>
    </row>
    <row r="1463" spans="1:15" x14ac:dyDescent="0.45">
      <c r="A1463" s="20" t="str">
        <f>Calc!A1463</f>
        <v>2024-07-19</v>
      </c>
      <c r="B1463" t="str">
        <f>Calc!B1463</f>
        <v>NYY</v>
      </c>
      <c r="C1463" t="str">
        <f>Calc!C1463</f>
        <v>TBR</v>
      </c>
      <c r="D1463" s="25"/>
      <c r="E1463" s="25"/>
      <c r="F1463">
        <f>Calc!M1463</f>
        <v>1533.7203518335739</v>
      </c>
      <c r="G1463">
        <f>Calc!N1463</f>
        <v>1532.6622500113572</v>
      </c>
      <c r="H1463" t="str">
        <f>IF(Calc!O1463=Games!I1463, Games!B1463, IF(Calc!P1463=Games!I1463, Games!C1463, ""))</f>
        <v>NYY</v>
      </c>
      <c r="I1463" s="21">
        <f>MAX(Calc!O1463:P1463)</f>
        <v>0.54848405218586549</v>
      </c>
      <c r="J1463" s="22">
        <f t="shared" si="88"/>
        <v>-121.47611946846398</v>
      </c>
      <c r="K1463" s="23">
        <f t="shared" si="89"/>
        <v>0.82320706685037537</v>
      </c>
      <c r="L1463" s="25"/>
      <c r="M1463" s="25"/>
      <c r="N1463" t="str">
        <f t="shared" si="90"/>
        <v/>
      </c>
      <c r="O1463" s="24" t="str">
        <f t="shared" si="91"/>
        <v/>
      </c>
    </row>
    <row r="1464" spans="1:15" x14ac:dyDescent="0.45">
      <c r="A1464" s="20" t="str">
        <f>Calc!A1464</f>
        <v>2024-07-19</v>
      </c>
      <c r="B1464" t="str">
        <f>Calc!B1464</f>
        <v>TOR</v>
      </c>
      <c r="C1464" t="str">
        <f>Calc!C1464</f>
        <v>DET</v>
      </c>
      <c r="D1464" s="25"/>
      <c r="E1464" s="25"/>
      <c r="F1464">
        <f>Calc!M1464</f>
        <v>1536.86484917293</v>
      </c>
      <c r="G1464">
        <f>Calc!N1464</f>
        <v>1495.7868779460348</v>
      </c>
      <c r="H1464" t="str">
        <f>IF(Calc!O1464=Games!I1464, Games!B1464, IF(Calc!P1464=Games!I1464, Games!C1464, ""))</f>
        <v>TOR</v>
      </c>
      <c r="I1464" s="21">
        <f>MAX(Calc!O1464:P1464)</f>
        <v>0.55607959687047182</v>
      </c>
      <c r="J1464" s="22">
        <f t="shared" si="88"/>
        <v>-125.26560909348822</v>
      </c>
      <c r="K1464" s="23">
        <f t="shared" si="89"/>
        <v>0.79830370621012192</v>
      </c>
      <c r="L1464" s="25"/>
      <c r="M1464" s="25"/>
      <c r="N1464" t="str">
        <f t="shared" si="90"/>
        <v/>
      </c>
      <c r="O1464" s="24" t="str">
        <f t="shared" si="91"/>
        <v/>
      </c>
    </row>
    <row r="1465" spans="1:15" x14ac:dyDescent="0.45">
      <c r="A1465" s="20" t="str">
        <f>Calc!A1465</f>
        <v>2024-07-19</v>
      </c>
      <c r="B1465" t="str">
        <f>Calc!B1465</f>
        <v>CLE</v>
      </c>
      <c r="C1465" t="str">
        <f>Calc!C1465</f>
        <v>SDP</v>
      </c>
      <c r="D1465" s="25"/>
      <c r="E1465" s="25"/>
      <c r="F1465">
        <f>Calc!M1465</f>
        <v>1503.8938502056101</v>
      </c>
      <c r="G1465">
        <f>Calc!N1465</f>
        <v>1514.2912987524817</v>
      </c>
      <c r="H1465" t="str">
        <f>IF(Calc!O1465=Games!I1465, Games!B1465, IF(Calc!P1465=Games!I1465, Games!C1465, ""))</f>
        <v>CLE</v>
      </c>
      <c r="I1465" s="21">
        <f>MAX(Calc!O1465:P1465)</f>
        <v>0.50885085784129847</v>
      </c>
      <c r="J1465" s="22">
        <f t="shared" si="88"/>
        <v>-103.60414264489891</v>
      </c>
      <c r="K1465" s="23">
        <f t="shared" si="89"/>
        <v>0.96521236938128963</v>
      </c>
      <c r="L1465" s="25"/>
      <c r="M1465" s="25"/>
      <c r="N1465" t="str">
        <f t="shared" si="90"/>
        <v/>
      </c>
      <c r="O1465" s="24" t="str">
        <f t="shared" si="91"/>
        <v/>
      </c>
    </row>
    <row r="1466" spans="1:15" x14ac:dyDescent="0.45">
      <c r="A1466" s="20" t="str">
        <f>Calc!A1466</f>
        <v>2024-07-19</v>
      </c>
      <c r="B1466" t="str">
        <f>Calc!B1466</f>
        <v>MIA</v>
      </c>
      <c r="C1466" t="str">
        <f>Calc!C1466</f>
        <v>NYM</v>
      </c>
      <c r="D1466" s="25"/>
      <c r="E1466" s="25"/>
      <c r="F1466">
        <f>Calc!M1466</f>
        <v>1453.0099819148713</v>
      </c>
      <c r="G1466">
        <f>Calc!N1466</f>
        <v>1510.288270753422</v>
      </c>
      <c r="H1466" t="str">
        <f>IF(Calc!O1466=Games!I1466, Games!B1466, IF(Calc!P1466=Games!I1466, Games!C1466, ""))</f>
        <v>NYM</v>
      </c>
      <c r="I1466" s="21">
        <f>MAX(Calc!O1466:P1466)</f>
        <v>0.5588155115097081</v>
      </c>
      <c r="J1466" s="22">
        <f t="shared" si="88"/>
        <v>-126.66254732163019</v>
      </c>
      <c r="K1466" s="23">
        <f t="shared" si="89"/>
        <v>0.78949935963369799</v>
      </c>
      <c r="L1466" s="25"/>
      <c r="M1466" s="25"/>
      <c r="N1466" t="str">
        <f t="shared" si="90"/>
        <v/>
      </c>
      <c r="O1466" s="24" t="str">
        <f t="shared" si="91"/>
        <v/>
      </c>
    </row>
    <row r="1467" spans="1:15" x14ac:dyDescent="0.45">
      <c r="A1467" s="20" t="str">
        <f>Calc!A1467</f>
        <v>2024-07-19</v>
      </c>
      <c r="B1467" t="str">
        <f>Calc!B1467</f>
        <v>ATL</v>
      </c>
      <c r="C1467" t="str">
        <f>Calc!C1467</f>
        <v>STL</v>
      </c>
      <c r="D1467" s="25"/>
      <c r="E1467" s="25"/>
      <c r="F1467">
        <f>Calc!M1467</f>
        <v>1593.2508682491175</v>
      </c>
      <c r="G1467">
        <f>Calc!N1467</f>
        <v>1507.9516916859375</v>
      </c>
      <c r="H1467" t="str">
        <f>IF(Calc!O1467=Games!I1467, Games!B1467, IF(Calc!P1467=Games!I1467, Games!C1467, ""))</f>
        <v>ATL</v>
      </c>
      <c r="I1467" s="21">
        <f>MAX(Calc!O1467:P1467)</f>
        <v>0.6422982689101876</v>
      </c>
      <c r="J1467" s="22">
        <f t="shared" si="88"/>
        <v>-179.56252740329015</v>
      </c>
      <c r="K1467" s="23">
        <f t="shared" si="89"/>
        <v>0.55690906920353189</v>
      </c>
      <c r="L1467" s="25"/>
      <c r="M1467" s="25"/>
      <c r="N1467" t="str">
        <f t="shared" si="90"/>
        <v/>
      </c>
      <c r="O1467" s="24" t="str">
        <f t="shared" si="91"/>
        <v/>
      </c>
    </row>
    <row r="1468" spans="1:15" x14ac:dyDescent="0.45">
      <c r="A1468" s="20" t="str">
        <f>Calc!A1468</f>
        <v>2024-07-19</v>
      </c>
      <c r="B1468" t="str">
        <f>Calc!B1468</f>
        <v>TEX</v>
      </c>
      <c r="C1468" t="str">
        <f>Calc!C1468</f>
        <v>BAL</v>
      </c>
      <c r="D1468" s="25"/>
      <c r="E1468" s="25"/>
      <c r="F1468">
        <f>Calc!M1468</f>
        <v>1535.7428778604465</v>
      </c>
      <c r="G1468">
        <f>Calc!N1468</f>
        <v>1539.0873746407135</v>
      </c>
      <c r="H1468" t="str">
        <f>IF(Calc!O1468=Games!I1468, Games!B1468, IF(Calc!P1468=Games!I1468, Games!C1468, ""))</f>
        <v>TEX</v>
      </c>
      <c r="I1468" s="21">
        <f>MAX(Calc!O1468:P1468)</f>
        <v>0.52683260051435232</v>
      </c>
      <c r="J1468" s="22">
        <f t="shared" si="88"/>
        <v>-111.34169452228555</v>
      </c>
      <c r="K1468" s="23">
        <f t="shared" si="89"/>
        <v>0.89813614234139882</v>
      </c>
      <c r="L1468" s="25"/>
      <c r="M1468" s="25"/>
      <c r="N1468" t="str">
        <f t="shared" si="90"/>
        <v/>
      </c>
      <c r="O1468" s="24" t="str">
        <f t="shared" si="91"/>
        <v/>
      </c>
    </row>
    <row r="1469" spans="1:15" x14ac:dyDescent="0.45">
      <c r="A1469" s="20" t="str">
        <f>Calc!A1469</f>
        <v>2024-07-19</v>
      </c>
      <c r="B1469" t="str">
        <f>Calc!B1469</f>
        <v>KCR</v>
      </c>
      <c r="C1469" t="str">
        <f>Calc!C1469</f>
        <v>CHW</v>
      </c>
      <c r="D1469" s="25"/>
      <c r="E1469" s="25"/>
      <c r="F1469">
        <f>Calc!M1469</f>
        <v>1459.3647323881944</v>
      </c>
      <c r="G1469">
        <f>Calc!N1469</f>
        <v>1425.4820043556863</v>
      </c>
      <c r="H1469" t="str">
        <f>IF(Calc!O1469=Games!I1469, Games!B1469, IF(Calc!P1469=Games!I1469, Games!C1469, ""))</f>
        <v>KCR</v>
      </c>
      <c r="I1469" s="21">
        <f>MAX(Calc!O1469:P1469)</f>
        <v>0.6436484907006319</v>
      </c>
      <c r="J1469" s="22">
        <f t="shared" si="88"/>
        <v>-180.62179446528114</v>
      </c>
      <c r="K1469" s="23">
        <f t="shared" si="89"/>
        <v>0.55364304344358539</v>
      </c>
      <c r="L1469" s="25"/>
      <c r="M1469" s="25"/>
      <c r="N1469" t="str">
        <f t="shared" si="90"/>
        <v/>
      </c>
      <c r="O1469" s="24" t="str">
        <f t="shared" si="91"/>
        <v/>
      </c>
    </row>
    <row r="1470" spans="1:15" x14ac:dyDescent="0.45">
      <c r="A1470" s="20" t="str">
        <f>Calc!A1470</f>
        <v>2024-07-19</v>
      </c>
      <c r="B1470" t="str">
        <f>Calc!B1470</f>
        <v>COL</v>
      </c>
      <c r="C1470" t="str">
        <f>Calc!C1470</f>
        <v>SFG</v>
      </c>
      <c r="D1470" s="25"/>
      <c r="E1470" s="25"/>
      <c r="F1470">
        <f>Calc!M1470</f>
        <v>1423.0710497477428</v>
      </c>
      <c r="G1470">
        <f>Calc!N1470</f>
        <v>1491.6063482058917</v>
      </c>
      <c r="H1470" t="str">
        <f>IF(Calc!O1470=Games!I1470, Games!B1470, IF(Calc!P1470=Games!I1470, Games!C1470, ""))</f>
        <v>COL</v>
      </c>
      <c r="I1470" s="21">
        <f>MAX(Calc!O1470:P1470)</f>
        <v>0.51680269184459049</v>
      </c>
      <c r="J1470" s="22">
        <f t="shared" si="88"/>
        <v>-106.95479530245491</v>
      </c>
      <c r="K1470" s="23">
        <f t="shared" si="89"/>
        <v>0.93497444146578368</v>
      </c>
      <c r="L1470" s="25"/>
      <c r="M1470" s="25"/>
      <c r="N1470" t="str">
        <f t="shared" si="90"/>
        <v/>
      </c>
      <c r="O1470" s="24" t="str">
        <f t="shared" si="91"/>
        <v/>
      </c>
    </row>
    <row r="1471" spans="1:15" x14ac:dyDescent="0.45">
      <c r="A1471" s="20" t="str">
        <f>Calc!A1471</f>
        <v>2024-07-19</v>
      </c>
      <c r="B1471" t="str">
        <f>Calc!B1471</f>
        <v>OAK</v>
      </c>
      <c r="C1471" t="str">
        <f>Calc!C1471</f>
        <v>LAA</v>
      </c>
      <c r="D1471" s="25"/>
      <c r="E1471" s="25"/>
      <c r="F1471">
        <f>Calc!M1471</f>
        <v>1410.609331202211</v>
      </c>
      <c r="G1471">
        <f>Calc!N1471</f>
        <v>1486.8682858001625</v>
      </c>
      <c r="H1471" t="str">
        <f>IF(Calc!O1471=Games!I1471, Games!B1471, IF(Calc!P1471=Games!I1471, Games!C1471, ""))</f>
        <v>LAA</v>
      </c>
      <c r="I1471" s="21">
        <f>MAX(Calc!O1471:P1471)</f>
        <v>0.60491080446943957</v>
      </c>
      <c r="J1471" s="22">
        <f t="shared" si="88"/>
        <v>-153.1074024074772</v>
      </c>
      <c r="K1471" s="23">
        <f t="shared" si="89"/>
        <v>0.65313628490581965</v>
      </c>
      <c r="L1471" s="25"/>
      <c r="M1471" s="25"/>
      <c r="N1471" t="str">
        <f t="shared" si="90"/>
        <v/>
      </c>
      <c r="O1471" s="24" t="str">
        <f t="shared" si="91"/>
        <v/>
      </c>
    </row>
    <row r="1472" spans="1:15" x14ac:dyDescent="0.45">
      <c r="A1472" s="20" t="str">
        <f>Calc!A1472</f>
        <v>2024-07-19</v>
      </c>
      <c r="B1472" t="str">
        <f>Calc!B1472</f>
        <v>LAD</v>
      </c>
      <c r="C1472" t="str">
        <f>Calc!C1472</f>
        <v>BOS</v>
      </c>
      <c r="D1472" s="25"/>
      <c r="E1472" s="25"/>
      <c r="F1472">
        <f>Calc!M1472</f>
        <v>1596.6514930600529</v>
      </c>
      <c r="G1472">
        <f>Calc!N1472</f>
        <v>1518.233689676287</v>
      </c>
      <c r="H1472" t="str">
        <f>IF(Calc!O1472=Games!I1472, Games!B1472, IF(Calc!P1472=Games!I1472, Games!C1472, ""))</f>
        <v>LAD</v>
      </c>
      <c r="I1472" s="21">
        <f>MAX(Calc!O1472:P1472)</f>
        <v>0.63230123695201867</v>
      </c>
      <c r="J1472" s="22">
        <f t="shared" si="88"/>
        <v>-171.96175252553383</v>
      </c>
      <c r="K1472" s="23">
        <f t="shared" si="89"/>
        <v>0.58152466191661689</v>
      </c>
      <c r="L1472" s="25"/>
      <c r="M1472" s="25"/>
      <c r="N1472" t="str">
        <f t="shared" si="90"/>
        <v/>
      </c>
      <c r="O1472" s="24" t="str">
        <f t="shared" si="91"/>
        <v/>
      </c>
    </row>
    <row r="1473" spans="1:15" x14ac:dyDescent="0.45">
      <c r="A1473" s="20" t="str">
        <f>Calc!A1473</f>
        <v>2024-07-19</v>
      </c>
      <c r="B1473" t="str">
        <f>Calc!B1473</f>
        <v>SEA</v>
      </c>
      <c r="C1473" t="str">
        <f>Calc!C1473</f>
        <v>HOU</v>
      </c>
      <c r="D1473" s="25"/>
      <c r="E1473" s="25"/>
      <c r="F1473">
        <f>Calc!M1473</f>
        <v>1518.2292368487947</v>
      </c>
      <c r="G1473">
        <f>Calc!N1473</f>
        <v>1554.1885466658973</v>
      </c>
      <c r="H1473" t="str">
        <f>IF(Calc!O1473=Games!I1473, Games!B1473, IF(Calc!P1473=Games!I1473, Games!C1473, ""))</f>
        <v>HOU</v>
      </c>
      <c r="I1473" s="21">
        <f>MAX(Calc!O1473:P1473)</f>
        <v>0.54032965789896614</v>
      </c>
      <c r="J1473" s="22">
        <f t="shared" si="88"/>
        <v>-117.54720903447011</v>
      </c>
      <c r="K1473" s="23">
        <f t="shared" si="89"/>
        <v>0.85072202752747206</v>
      </c>
      <c r="L1473" s="25"/>
      <c r="M1473" s="25"/>
      <c r="N1473" t="str">
        <f t="shared" si="90"/>
        <v/>
      </c>
      <c r="O1473" s="24" t="str">
        <f t="shared" si="91"/>
        <v/>
      </c>
    </row>
    <row r="1474" spans="1:15" x14ac:dyDescent="0.45">
      <c r="A1474" s="20" t="str">
        <f>Calc!A1474</f>
        <v>2024-07-20</v>
      </c>
      <c r="B1474" t="str">
        <f>Calc!B1474</f>
        <v>NYY</v>
      </c>
      <c r="C1474" t="str">
        <f>Calc!C1474</f>
        <v>TBR</v>
      </c>
      <c r="D1474" s="25"/>
      <c r="E1474" s="25"/>
      <c r="F1474">
        <f>Calc!M1474</f>
        <v>1533.7203518335739</v>
      </c>
      <c r="G1474">
        <f>Calc!N1474</f>
        <v>1532.6622500113572</v>
      </c>
      <c r="H1474" t="str">
        <f>IF(Calc!O1474=Games!I1474, Games!B1474, IF(Calc!P1474=Games!I1474, Games!C1474, ""))</f>
        <v>NYY</v>
      </c>
      <c r="I1474" s="21">
        <f>MAX(Calc!O1474:P1474)</f>
        <v>0.54848405218586549</v>
      </c>
      <c r="J1474" s="22">
        <f t="shared" si="88"/>
        <v>-121.47611946846398</v>
      </c>
      <c r="K1474" s="23">
        <f t="shared" si="89"/>
        <v>0.82320706685037537</v>
      </c>
      <c r="L1474" s="25"/>
      <c r="M1474" s="25"/>
      <c r="N1474" t="str">
        <f t="shared" si="90"/>
        <v/>
      </c>
      <c r="O1474" s="24" t="str">
        <f t="shared" si="91"/>
        <v/>
      </c>
    </row>
    <row r="1475" spans="1:15" x14ac:dyDescent="0.45">
      <c r="A1475" s="20" t="str">
        <f>Calc!A1475</f>
        <v>2024-07-20</v>
      </c>
      <c r="B1475" t="str">
        <f>Calc!B1475</f>
        <v>TOR</v>
      </c>
      <c r="C1475" t="str">
        <f>Calc!C1475</f>
        <v>DET</v>
      </c>
      <c r="D1475" s="25"/>
      <c r="E1475" s="25"/>
      <c r="F1475">
        <f>Calc!M1475</f>
        <v>1536.86484917293</v>
      </c>
      <c r="G1475">
        <f>Calc!N1475</f>
        <v>1495.7868779460348</v>
      </c>
      <c r="H1475" t="str">
        <f>IF(Calc!O1475=Games!I1475, Games!B1475, IF(Calc!P1475=Games!I1475, Games!C1475, ""))</f>
        <v>TOR</v>
      </c>
      <c r="I1475" s="21">
        <f>MAX(Calc!O1475:P1475)</f>
        <v>0.55607959687047182</v>
      </c>
      <c r="J1475" s="22">
        <f t="shared" ref="J1475:J1538" si="92">IF(I1475&lt;0.5, "",-1*((I1475*100)/(1-((I1475*100)/100))))</f>
        <v>-125.26560909348822</v>
      </c>
      <c r="K1475" s="23">
        <f t="shared" ref="K1475:K1538" si="93">IF(J1475&gt;0, "",1/(J1475/-100))</f>
        <v>0.79830370621012192</v>
      </c>
      <c r="L1475" s="25"/>
      <c r="M1475" s="25"/>
      <c r="N1475" t="str">
        <f t="shared" ref="N1475:N1538" si="94">IF(L1475&gt;M1475, B1475, IF(M1475&gt;L1475, C1475, ""))</f>
        <v/>
      </c>
      <c r="O1475" s="24" t="str">
        <f t="shared" ref="O1475:O1538" si="95">IF(ISBLANK(L1475), "", IF(H1475=N1475, "W", "L"))</f>
        <v/>
      </c>
    </row>
    <row r="1476" spans="1:15" x14ac:dyDescent="0.45">
      <c r="A1476" s="20" t="str">
        <f>Calc!A1476</f>
        <v>2024-07-20</v>
      </c>
      <c r="B1476" t="str">
        <f>Calc!B1476</f>
        <v>OAK</v>
      </c>
      <c r="C1476" t="str">
        <f>Calc!C1476</f>
        <v>LAA</v>
      </c>
      <c r="D1476" s="25"/>
      <c r="E1476" s="25"/>
      <c r="F1476">
        <f>Calc!M1476</f>
        <v>1410.609331202211</v>
      </c>
      <c r="G1476">
        <f>Calc!N1476</f>
        <v>1486.8682858001625</v>
      </c>
      <c r="H1476" t="str">
        <f>IF(Calc!O1476=Games!I1476, Games!B1476, IF(Calc!P1476=Games!I1476, Games!C1476, ""))</f>
        <v>LAA</v>
      </c>
      <c r="I1476" s="21">
        <f>MAX(Calc!O1476:P1476)</f>
        <v>0.60491080446943957</v>
      </c>
      <c r="J1476" s="22">
        <f t="shared" si="92"/>
        <v>-153.1074024074772</v>
      </c>
      <c r="K1476" s="23">
        <f t="shared" si="93"/>
        <v>0.65313628490581965</v>
      </c>
      <c r="L1476" s="25"/>
      <c r="M1476" s="25"/>
      <c r="N1476" t="str">
        <f t="shared" si="94"/>
        <v/>
      </c>
      <c r="O1476" s="24" t="str">
        <f t="shared" si="95"/>
        <v/>
      </c>
    </row>
    <row r="1477" spans="1:15" x14ac:dyDescent="0.45">
      <c r="A1477" s="20" t="str">
        <f>Calc!A1477</f>
        <v>2024-07-20</v>
      </c>
      <c r="B1477" t="str">
        <f>Calc!B1477</f>
        <v>MIA</v>
      </c>
      <c r="C1477" t="str">
        <f>Calc!C1477</f>
        <v>NYM</v>
      </c>
      <c r="D1477" s="25"/>
      <c r="E1477" s="25"/>
      <c r="F1477">
        <f>Calc!M1477</f>
        <v>1453.0099819148713</v>
      </c>
      <c r="G1477">
        <f>Calc!N1477</f>
        <v>1510.288270753422</v>
      </c>
      <c r="H1477" t="str">
        <f>IF(Calc!O1477=Games!I1477, Games!B1477, IF(Calc!P1477=Games!I1477, Games!C1477, ""))</f>
        <v>NYM</v>
      </c>
      <c r="I1477" s="21">
        <f>MAX(Calc!O1477:P1477)</f>
        <v>0.5588155115097081</v>
      </c>
      <c r="J1477" s="22">
        <f t="shared" si="92"/>
        <v>-126.66254732163019</v>
      </c>
      <c r="K1477" s="23">
        <f t="shared" si="93"/>
        <v>0.78949935963369799</v>
      </c>
      <c r="L1477" s="25"/>
      <c r="M1477" s="25"/>
      <c r="N1477" t="str">
        <f t="shared" si="94"/>
        <v/>
      </c>
      <c r="O1477" s="24" t="str">
        <f t="shared" si="95"/>
        <v/>
      </c>
    </row>
    <row r="1478" spans="1:15" x14ac:dyDescent="0.45">
      <c r="A1478" s="20" t="str">
        <f>Calc!A1478</f>
        <v>2024-07-20</v>
      </c>
      <c r="B1478" t="str">
        <f>Calc!B1478</f>
        <v>PIT</v>
      </c>
      <c r="C1478" t="str">
        <f>Calc!C1478</f>
        <v>PHI</v>
      </c>
      <c r="D1478" s="25"/>
      <c r="E1478" s="25"/>
      <c r="F1478">
        <f>Calc!M1478</f>
        <v>1464.4120897083565</v>
      </c>
      <c r="G1478">
        <f>Calc!N1478</f>
        <v>1539.4111659163295</v>
      </c>
      <c r="H1478" t="str">
        <f>IF(Calc!O1478=Games!I1478, Games!B1478, IF(Calc!P1478=Games!I1478, Games!C1478, ""))</f>
        <v>PHI</v>
      </c>
      <c r="I1478" s="21">
        <f>MAX(Calc!O1478:P1478)</f>
        <v>0.57730104717017683</v>
      </c>
      <c r="J1478" s="22">
        <f t="shared" si="92"/>
        <v>-136.57498872550929</v>
      </c>
      <c r="K1478" s="23">
        <f t="shared" si="93"/>
        <v>0.732198486217573</v>
      </c>
      <c r="L1478" s="25"/>
      <c r="M1478" s="25"/>
      <c r="N1478" t="str">
        <f t="shared" si="94"/>
        <v/>
      </c>
      <c r="O1478" s="24" t="str">
        <f t="shared" si="95"/>
        <v/>
      </c>
    </row>
    <row r="1479" spans="1:15" x14ac:dyDescent="0.45">
      <c r="A1479" s="20" t="str">
        <f>Calc!A1479</f>
        <v>2024-07-20</v>
      </c>
      <c r="B1479" t="str">
        <f>Calc!B1479</f>
        <v>WAS</v>
      </c>
      <c r="C1479" t="str">
        <f>Calc!C1479</f>
        <v>CIN</v>
      </c>
      <c r="D1479" s="25"/>
      <c r="E1479" s="25"/>
      <c r="F1479">
        <f>Calc!M1479</f>
        <v>1419.5380932200808</v>
      </c>
      <c r="G1479">
        <f>Calc!N1479</f>
        <v>1513.6155661274754</v>
      </c>
      <c r="H1479" t="str">
        <f>IF(Calc!O1479=Games!I1479, Games!B1479, IF(Calc!P1479=Games!I1479, Games!C1479, ""))</f>
        <v>CIN</v>
      </c>
      <c r="I1479" s="21">
        <f>MAX(Calc!O1479:P1479)</f>
        <v>0.65598324345088543</v>
      </c>
      <c r="J1479" s="22">
        <f t="shared" si="92"/>
        <v>-190.68351496338582</v>
      </c>
      <c r="K1479" s="23">
        <f t="shared" si="93"/>
        <v>0.52442918318975573</v>
      </c>
      <c r="L1479" s="25"/>
      <c r="M1479" s="25"/>
      <c r="N1479" t="str">
        <f t="shared" si="94"/>
        <v/>
      </c>
      <c r="O1479" s="24" t="str">
        <f t="shared" si="95"/>
        <v/>
      </c>
    </row>
    <row r="1480" spans="1:15" x14ac:dyDescent="0.45">
      <c r="A1480" s="20" t="str">
        <f>Calc!A1480</f>
        <v>2024-07-20</v>
      </c>
      <c r="B1480" t="str">
        <f>Calc!B1480</f>
        <v>TEX</v>
      </c>
      <c r="C1480" t="str">
        <f>Calc!C1480</f>
        <v>BAL</v>
      </c>
      <c r="D1480" s="25"/>
      <c r="E1480" s="25"/>
      <c r="F1480">
        <f>Calc!M1480</f>
        <v>1535.7428778604465</v>
      </c>
      <c r="G1480">
        <f>Calc!N1480</f>
        <v>1539.0873746407135</v>
      </c>
      <c r="H1480" t="str">
        <f>IF(Calc!O1480=Games!I1480, Games!B1480, IF(Calc!P1480=Games!I1480, Games!C1480, ""))</f>
        <v>TEX</v>
      </c>
      <c r="I1480" s="21">
        <f>MAX(Calc!O1480:P1480)</f>
        <v>0.52683260051435232</v>
      </c>
      <c r="J1480" s="22">
        <f t="shared" si="92"/>
        <v>-111.34169452228555</v>
      </c>
      <c r="K1480" s="23">
        <f t="shared" si="93"/>
        <v>0.89813614234139882</v>
      </c>
      <c r="L1480" s="25"/>
      <c r="M1480" s="25"/>
      <c r="N1480" t="str">
        <f t="shared" si="94"/>
        <v/>
      </c>
      <c r="O1480" s="24" t="str">
        <f t="shared" si="95"/>
        <v/>
      </c>
    </row>
    <row r="1481" spans="1:15" x14ac:dyDescent="0.45">
      <c r="A1481" s="20" t="str">
        <f>Calc!A1481</f>
        <v>2024-07-20</v>
      </c>
      <c r="B1481" t="str">
        <f>Calc!B1481</f>
        <v>CLE</v>
      </c>
      <c r="C1481" t="str">
        <f>Calc!C1481</f>
        <v>SDP</v>
      </c>
      <c r="D1481" s="25"/>
      <c r="E1481" s="25"/>
      <c r="F1481">
        <f>Calc!M1481</f>
        <v>1503.8938502056101</v>
      </c>
      <c r="G1481">
        <f>Calc!N1481</f>
        <v>1514.2912987524817</v>
      </c>
      <c r="H1481" t="str">
        <f>IF(Calc!O1481=Games!I1481, Games!B1481, IF(Calc!P1481=Games!I1481, Games!C1481, ""))</f>
        <v>CLE</v>
      </c>
      <c r="I1481" s="21">
        <f>MAX(Calc!O1481:P1481)</f>
        <v>0.50885085784129847</v>
      </c>
      <c r="J1481" s="22">
        <f t="shared" si="92"/>
        <v>-103.60414264489891</v>
      </c>
      <c r="K1481" s="23">
        <f t="shared" si="93"/>
        <v>0.96521236938128963</v>
      </c>
      <c r="L1481" s="25"/>
      <c r="M1481" s="25"/>
      <c r="N1481" t="str">
        <f t="shared" si="94"/>
        <v/>
      </c>
      <c r="O1481" s="24" t="str">
        <f t="shared" si="95"/>
        <v/>
      </c>
    </row>
    <row r="1482" spans="1:15" x14ac:dyDescent="0.45">
      <c r="A1482" s="20" t="str">
        <f>Calc!A1482</f>
        <v>2024-07-20</v>
      </c>
      <c r="B1482" t="str">
        <f>Calc!B1482</f>
        <v>KCR</v>
      </c>
      <c r="C1482" t="str">
        <f>Calc!C1482</f>
        <v>CHW</v>
      </c>
      <c r="D1482" s="25"/>
      <c r="E1482" s="25"/>
      <c r="F1482">
        <f>Calc!M1482</f>
        <v>1459.3647323881944</v>
      </c>
      <c r="G1482">
        <f>Calc!N1482</f>
        <v>1425.4820043556863</v>
      </c>
      <c r="H1482" t="str">
        <f>IF(Calc!O1482=Games!I1482, Games!B1482, IF(Calc!P1482=Games!I1482, Games!C1482, ""))</f>
        <v>KCR</v>
      </c>
      <c r="I1482" s="21">
        <f>MAX(Calc!O1482:P1482)</f>
        <v>0.6436484907006319</v>
      </c>
      <c r="J1482" s="22">
        <f t="shared" si="92"/>
        <v>-180.62179446528114</v>
      </c>
      <c r="K1482" s="23">
        <f t="shared" si="93"/>
        <v>0.55364304344358539</v>
      </c>
      <c r="L1482" s="25"/>
      <c r="M1482" s="25"/>
      <c r="N1482" t="str">
        <f t="shared" si="94"/>
        <v/>
      </c>
      <c r="O1482" s="24" t="str">
        <f t="shared" si="95"/>
        <v/>
      </c>
    </row>
    <row r="1483" spans="1:15" x14ac:dyDescent="0.45">
      <c r="A1483" s="20" t="str">
        <f>Calc!A1483</f>
        <v>2024-07-20</v>
      </c>
      <c r="B1483" t="str">
        <f>Calc!B1483</f>
        <v>MIN</v>
      </c>
      <c r="C1483" t="str">
        <f>Calc!C1483</f>
        <v>MIL</v>
      </c>
      <c r="D1483" s="25"/>
      <c r="E1483" s="25"/>
      <c r="F1483">
        <f>Calc!M1483</f>
        <v>1529.2726034226744</v>
      </c>
      <c r="G1483">
        <f>Calc!N1483</f>
        <v>1527.5334034496079</v>
      </c>
      <c r="H1483" t="str">
        <f>IF(Calc!O1483=Games!I1483, Games!B1483, IF(Calc!P1483=Games!I1483, Games!C1483, ""))</f>
        <v>MIN</v>
      </c>
      <c r="I1483" s="21">
        <f>MAX(Calc!O1483:P1483)</f>
        <v>0.56613925268773013</v>
      </c>
      <c r="J1483" s="22">
        <f t="shared" si="92"/>
        <v>-130.48870085503569</v>
      </c>
      <c r="K1483" s="23">
        <f t="shared" si="93"/>
        <v>0.76634987814840294</v>
      </c>
      <c r="L1483" s="25"/>
      <c r="M1483" s="25"/>
      <c r="N1483" t="str">
        <f t="shared" si="94"/>
        <v/>
      </c>
      <c r="O1483" s="24" t="str">
        <f t="shared" si="95"/>
        <v/>
      </c>
    </row>
    <row r="1484" spans="1:15" x14ac:dyDescent="0.45">
      <c r="A1484" s="20" t="str">
        <f>Calc!A1484</f>
        <v>2024-07-20</v>
      </c>
      <c r="B1484" t="str">
        <f>Calc!B1484</f>
        <v>CHC</v>
      </c>
      <c r="C1484" t="str">
        <f>Calc!C1484</f>
        <v>ARI</v>
      </c>
      <c r="D1484" s="25"/>
      <c r="E1484" s="25"/>
      <c r="F1484">
        <f>Calc!M1484</f>
        <v>1529.9566441509314</v>
      </c>
      <c r="G1484">
        <f>Calc!N1484</f>
        <v>1515.1384034374826</v>
      </c>
      <c r="H1484" t="str">
        <f>IF(Calc!O1484=Games!I1484, Games!B1484, IF(Calc!P1484=Games!I1484, Games!C1484, ""))</f>
        <v>CHC</v>
      </c>
      <c r="I1484" s="21">
        <f>MAX(Calc!O1484:P1484)</f>
        <v>0.54360523512508463</v>
      </c>
      <c r="J1484" s="22">
        <f t="shared" si="92"/>
        <v>-119.1085606063144</v>
      </c>
      <c r="K1484" s="23">
        <f t="shared" si="93"/>
        <v>0.83957021637199281</v>
      </c>
      <c r="L1484" s="25"/>
      <c r="M1484" s="25"/>
      <c r="N1484" t="str">
        <f t="shared" si="94"/>
        <v/>
      </c>
      <c r="O1484" s="24" t="str">
        <f t="shared" si="95"/>
        <v/>
      </c>
    </row>
    <row r="1485" spans="1:15" x14ac:dyDescent="0.45">
      <c r="A1485" s="20" t="str">
        <f>Calc!A1485</f>
        <v>2024-07-20</v>
      </c>
      <c r="B1485" t="str">
        <f>Calc!B1485</f>
        <v>LAD</v>
      </c>
      <c r="C1485" t="str">
        <f>Calc!C1485</f>
        <v>BOS</v>
      </c>
      <c r="D1485" s="25"/>
      <c r="E1485" s="25"/>
      <c r="F1485">
        <f>Calc!M1485</f>
        <v>1596.6514930600529</v>
      </c>
      <c r="G1485">
        <f>Calc!N1485</f>
        <v>1518.233689676287</v>
      </c>
      <c r="H1485" t="str">
        <f>IF(Calc!O1485=Games!I1485, Games!B1485, IF(Calc!P1485=Games!I1485, Games!C1485, ""))</f>
        <v>LAD</v>
      </c>
      <c r="I1485" s="21">
        <f>MAX(Calc!O1485:P1485)</f>
        <v>0.63230123695201867</v>
      </c>
      <c r="J1485" s="22">
        <f t="shared" si="92"/>
        <v>-171.96175252553383</v>
      </c>
      <c r="K1485" s="23">
        <f t="shared" si="93"/>
        <v>0.58152466191661689</v>
      </c>
      <c r="L1485" s="25"/>
      <c r="M1485" s="25"/>
      <c r="N1485" t="str">
        <f t="shared" si="94"/>
        <v/>
      </c>
      <c r="O1485" s="24" t="str">
        <f t="shared" si="95"/>
        <v/>
      </c>
    </row>
    <row r="1486" spans="1:15" x14ac:dyDescent="0.45">
      <c r="A1486" s="20" t="str">
        <f>Calc!A1486</f>
        <v>2024-07-20</v>
      </c>
      <c r="B1486" t="str">
        <f>Calc!B1486</f>
        <v>ATL</v>
      </c>
      <c r="C1486" t="str">
        <f>Calc!C1486</f>
        <v>STL</v>
      </c>
      <c r="D1486" s="25"/>
      <c r="E1486" s="25"/>
      <c r="F1486">
        <f>Calc!M1486</f>
        <v>1593.2508682491175</v>
      </c>
      <c r="G1486">
        <f>Calc!N1486</f>
        <v>1507.9516916859375</v>
      </c>
      <c r="H1486" t="str">
        <f>IF(Calc!O1486=Games!I1486, Games!B1486, IF(Calc!P1486=Games!I1486, Games!C1486, ""))</f>
        <v>ATL</v>
      </c>
      <c r="I1486" s="21">
        <f>MAX(Calc!O1486:P1486)</f>
        <v>0.6422982689101876</v>
      </c>
      <c r="J1486" s="22">
        <f t="shared" si="92"/>
        <v>-179.56252740329015</v>
      </c>
      <c r="K1486" s="23">
        <f t="shared" si="93"/>
        <v>0.55690906920353189</v>
      </c>
      <c r="L1486" s="25"/>
      <c r="M1486" s="25"/>
      <c r="N1486" t="str">
        <f t="shared" si="94"/>
        <v/>
      </c>
      <c r="O1486" s="24" t="str">
        <f t="shared" si="95"/>
        <v/>
      </c>
    </row>
    <row r="1487" spans="1:15" x14ac:dyDescent="0.45">
      <c r="A1487" s="20" t="str">
        <f>Calc!A1487</f>
        <v>2024-07-20</v>
      </c>
      <c r="B1487" t="str">
        <f>Calc!B1487</f>
        <v>COL</v>
      </c>
      <c r="C1487" t="str">
        <f>Calc!C1487</f>
        <v>SFG</v>
      </c>
      <c r="D1487" s="25"/>
      <c r="E1487" s="25"/>
      <c r="F1487">
        <f>Calc!M1487</f>
        <v>1423.0710497477428</v>
      </c>
      <c r="G1487">
        <f>Calc!N1487</f>
        <v>1491.6063482058917</v>
      </c>
      <c r="H1487" t="str">
        <f>IF(Calc!O1487=Games!I1487, Games!B1487, IF(Calc!P1487=Games!I1487, Games!C1487, ""))</f>
        <v>COL</v>
      </c>
      <c r="I1487" s="21">
        <f>MAX(Calc!O1487:P1487)</f>
        <v>0.51680269184459049</v>
      </c>
      <c r="J1487" s="22">
        <f t="shared" si="92"/>
        <v>-106.95479530245491</v>
      </c>
      <c r="K1487" s="23">
        <f t="shared" si="93"/>
        <v>0.93497444146578368</v>
      </c>
      <c r="L1487" s="25"/>
      <c r="M1487" s="25"/>
      <c r="N1487" t="str">
        <f t="shared" si="94"/>
        <v/>
      </c>
      <c r="O1487" s="24" t="str">
        <f t="shared" si="95"/>
        <v/>
      </c>
    </row>
    <row r="1488" spans="1:15" x14ac:dyDescent="0.45">
      <c r="A1488" s="20" t="str">
        <f>Calc!A1488</f>
        <v>2024-07-20</v>
      </c>
      <c r="B1488" t="str">
        <f>Calc!B1488</f>
        <v>SEA</v>
      </c>
      <c r="C1488" t="str">
        <f>Calc!C1488</f>
        <v>HOU</v>
      </c>
      <c r="D1488" s="25"/>
      <c r="E1488" s="25"/>
      <c r="F1488">
        <f>Calc!M1488</f>
        <v>1518.2292368487947</v>
      </c>
      <c r="G1488">
        <f>Calc!N1488</f>
        <v>1554.1885466658973</v>
      </c>
      <c r="H1488" t="str">
        <f>IF(Calc!O1488=Games!I1488, Games!B1488, IF(Calc!P1488=Games!I1488, Games!C1488, ""))</f>
        <v>HOU</v>
      </c>
      <c r="I1488" s="21">
        <f>MAX(Calc!O1488:P1488)</f>
        <v>0.54032965789896614</v>
      </c>
      <c r="J1488" s="22">
        <f t="shared" si="92"/>
        <v>-117.54720903447011</v>
      </c>
      <c r="K1488" s="23">
        <f t="shared" si="93"/>
        <v>0.85072202752747206</v>
      </c>
      <c r="L1488" s="25"/>
      <c r="M1488" s="25"/>
      <c r="N1488" t="str">
        <f t="shared" si="94"/>
        <v/>
      </c>
      <c r="O1488" s="24" t="str">
        <f t="shared" si="95"/>
        <v/>
      </c>
    </row>
    <row r="1489" spans="1:15" x14ac:dyDescent="0.45">
      <c r="A1489" s="20" t="str">
        <f>Calc!A1489</f>
        <v>2024-07-21</v>
      </c>
      <c r="B1489" t="str">
        <f>Calc!B1489</f>
        <v>WAS</v>
      </c>
      <c r="C1489" t="str">
        <f>Calc!C1489</f>
        <v>CIN</v>
      </c>
      <c r="D1489" s="25"/>
      <c r="E1489" s="25"/>
      <c r="F1489">
        <f>Calc!M1489</f>
        <v>1419.5380932200808</v>
      </c>
      <c r="G1489">
        <f>Calc!N1489</f>
        <v>1513.6155661274754</v>
      </c>
      <c r="H1489" t="str">
        <f>IF(Calc!O1489=Games!I1489, Games!B1489, IF(Calc!P1489=Games!I1489, Games!C1489, ""))</f>
        <v>CIN</v>
      </c>
      <c r="I1489" s="21">
        <f>MAX(Calc!O1489:P1489)</f>
        <v>0.65598324345088543</v>
      </c>
      <c r="J1489" s="22">
        <f t="shared" si="92"/>
        <v>-190.68351496338582</v>
      </c>
      <c r="K1489" s="23">
        <f t="shared" si="93"/>
        <v>0.52442918318975573</v>
      </c>
      <c r="L1489" s="25"/>
      <c r="M1489" s="25"/>
      <c r="N1489" t="str">
        <f t="shared" si="94"/>
        <v/>
      </c>
      <c r="O1489" s="24" t="str">
        <f t="shared" si="95"/>
        <v/>
      </c>
    </row>
    <row r="1490" spans="1:15" x14ac:dyDescent="0.45">
      <c r="A1490" s="20" t="str">
        <f>Calc!A1490</f>
        <v>2024-07-21</v>
      </c>
      <c r="B1490" t="str">
        <f>Calc!B1490</f>
        <v>PIT</v>
      </c>
      <c r="C1490" t="str">
        <f>Calc!C1490</f>
        <v>PHI</v>
      </c>
      <c r="D1490" s="25"/>
      <c r="E1490" s="25"/>
      <c r="F1490">
        <f>Calc!M1490</f>
        <v>1464.4120897083565</v>
      </c>
      <c r="G1490">
        <f>Calc!N1490</f>
        <v>1539.4111659163295</v>
      </c>
      <c r="H1490" t="str">
        <f>IF(Calc!O1490=Games!I1490, Games!B1490, IF(Calc!P1490=Games!I1490, Games!C1490, ""))</f>
        <v>PHI</v>
      </c>
      <c r="I1490" s="21">
        <f>MAX(Calc!O1490:P1490)</f>
        <v>0.57730104717017683</v>
      </c>
      <c r="J1490" s="22">
        <f t="shared" si="92"/>
        <v>-136.57498872550929</v>
      </c>
      <c r="K1490" s="23">
        <f t="shared" si="93"/>
        <v>0.732198486217573</v>
      </c>
      <c r="L1490" s="25"/>
      <c r="M1490" s="25"/>
      <c r="N1490" t="str">
        <f t="shared" si="94"/>
        <v/>
      </c>
      <c r="O1490" s="24" t="str">
        <f t="shared" si="95"/>
        <v/>
      </c>
    </row>
    <row r="1491" spans="1:15" x14ac:dyDescent="0.45">
      <c r="A1491" s="20" t="str">
        <f>Calc!A1491</f>
        <v>2024-07-21</v>
      </c>
      <c r="B1491" t="str">
        <f>Calc!B1491</f>
        <v>ATL</v>
      </c>
      <c r="C1491" t="str">
        <f>Calc!C1491</f>
        <v>STL</v>
      </c>
      <c r="D1491" s="25"/>
      <c r="E1491" s="25"/>
      <c r="F1491">
        <f>Calc!M1491</f>
        <v>1593.2508682491175</v>
      </c>
      <c r="G1491">
        <f>Calc!N1491</f>
        <v>1507.9516916859375</v>
      </c>
      <c r="H1491" t="str">
        <f>IF(Calc!O1491=Games!I1491, Games!B1491, IF(Calc!P1491=Games!I1491, Games!C1491, ""))</f>
        <v>ATL</v>
      </c>
      <c r="I1491" s="21">
        <f>MAX(Calc!O1491:P1491)</f>
        <v>0.6422982689101876</v>
      </c>
      <c r="J1491" s="22">
        <f t="shared" si="92"/>
        <v>-179.56252740329015</v>
      </c>
      <c r="K1491" s="23">
        <f t="shared" si="93"/>
        <v>0.55690906920353189</v>
      </c>
      <c r="L1491" s="25"/>
      <c r="M1491" s="25"/>
      <c r="N1491" t="str">
        <f t="shared" si="94"/>
        <v/>
      </c>
      <c r="O1491" s="24" t="str">
        <f t="shared" si="95"/>
        <v/>
      </c>
    </row>
    <row r="1492" spans="1:15" x14ac:dyDescent="0.45">
      <c r="A1492" s="20" t="str">
        <f>Calc!A1492</f>
        <v>2024-07-21</v>
      </c>
      <c r="B1492" t="str">
        <f>Calc!B1492</f>
        <v>NYY</v>
      </c>
      <c r="C1492" t="str">
        <f>Calc!C1492</f>
        <v>TBR</v>
      </c>
      <c r="D1492" s="25"/>
      <c r="E1492" s="25"/>
      <c r="F1492">
        <f>Calc!M1492</f>
        <v>1533.7203518335739</v>
      </c>
      <c r="G1492">
        <f>Calc!N1492</f>
        <v>1532.6622500113572</v>
      </c>
      <c r="H1492" t="str">
        <f>IF(Calc!O1492=Games!I1492, Games!B1492, IF(Calc!P1492=Games!I1492, Games!C1492, ""))</f>
        <v>NYY</v>
      </c>
      <c r="I1492" s="21">
        <f>MAX(Calc!O1492:P1492)</f>
        <v>0.54848405218586549</v>
      </c>
      <c r="J1492" s="22">
        <f t="shared" si="92"/>
        <v>-121.47611946846398</v>
      </c>
      <c r="K1492" s="23">
        <f t="shared" si="93"/>
        <v>0.82320706685037537</v>
      </c>
      <c r="L1492" s="25"/>
      <c r="M1492" s="25"/>
      <c r="N1492" t="str">
        <f t="shared" si="94"/>
        <v/>
      </c>
      <c r="O1492" s="24" t="str">
        <f t="shared" si="95"/>
        <v/>
      </c>
    </row>
    <row r="1493" spans="1:15" x14ac:dyDescent="0.45">
      <c r="A1493" s="20" t="str">
        <f>Calc!A1493</f>
        <v>2024-07-21</v>
      </c>
      <c r="B1493" t="str">
        <f>Calc!B1493</f>
        <v>TOR</v>
      </c>
      <c r="C1493" t="str">
        <f>Calc!C1493</f>
        <v>DET</v>
      </c>
      <c r="D1493" s="25"/>
      <c r="E1493" s="25"/>
      <c r="F1493">
        <f>Calc!M1493</f>
        <v>1536.86484917293</v>
      </c>
      <c r="G1493">
        <f>Calc!N1493</f>
        <v>1495.7868779460348</v>
      </c>
      <c r="H1493" t="str">
        <f>IF(Calc!O1493=Games!I1493, Games!B1493, IF(Calc!P1493=Games!I1493, Games!C1493, ""))</f>
        <v>TOR</v>
      </c>
      <c r="I1493" s="21">
        <f>MAX(Calc!O1493:P1493)</f>
        <v>0.55607959687047182</v>
      </c>
      <c r="J1493" s="22">
        <f t="shared" si="92"/>
        <v>-125.26560909348822</v>
      </c>
      <c r="K1493" s="23">
        <f t="shared" si="93"/>
        <v>0.79830370621012192</v>
      </c>
      <c r="L1493" s="25"/>
      <c r="M1493" s="25"/>
      <c r="N1493" t="str">
        <f t="shared" si="94"/>
        <v/>
      </c>
      <c r="O1493" s="24" t="str">
        <f t="shared" si="95"/>
        <v/>
      </c>
    </row>
    <row r="1494" spans="1:15" x14ac:dyDescent="0.45">
      <c r="A1494" s="20" t="str">
        <f>Calc!A1494</f>
        <v>2024-07-21</v>
      </c>
      <c r="B1494" t="str">
        <f>Calc!B1494</f>
        <v>CLE</v>
      </c>
      <c r="C1494" t="str">
        <f>Calc!C1494</f>
        <v>SDP</v>
      </c>
      <c r="D1494" s="25"/>
      <c r="E1494" s="25"/>
      <c r="F1494">
        <f>Calc!M1494</f>
        <v>1503.8938502056101</v>
      </c>
      <c r="G1494">
        <f>Calc!N1494</f>
        <v>1514.2912987524817</v>
      </c>
      <c r="H1494" t="str">
        <f>IF(Calc!O1494=Games!I1494, Games!B1494, IF(Calc!P1494=Games!I1494, Games!C1494, ""))</f>
        <v>CLE</v>
      </c>
      <c r="I1494" s="21">
        <f>MAX(Calc!O1494:P1494)</f>
        <v>0.50885085784129847</v>
      </c>
      <c r="J1494" s="22">
        <f t="shared" si="92"/>
        <v>-103.60414264489891</v>
      </c>
      <c r="K1494" s="23">
        <f t="shared" si="93"/>
        <v>0.96521236938128963</v>
      </c>
      <c r="L1494" s="25"/>
      <c r="M1494" s="25"/>
      <c r="N1494" t="str">
        <f t="shared" si="94"/>
        <v/>
      </c>
      <c r="O1494" s="24" t="str">
        <f t="shared" si="95"/>
        <v/>
      </c>
    </row>
    <row r="1495" spans="1:15" x14ac:dyDescent="0.45">
      <c r="A1495" s="20" t="str">
        <f>Calc!A1495</f>
        <v>2024-07-21</v>
      </c>
      <c r="B1495" t="str">
        <f>Calc!B1495</f>
        <v>MIA</v>
      </c>
      <c r="C1495" t="str">
        <f>Calc!C1495</f>
        <v>NYM</v>
      </c>
      <c r="D1495" s="25"/>
      <c r="E1495" s="25"/>
      <c r="F1495">
        <f>Calc!M1495</f>
        <v>1453.0099819148713</v>
      </c>
      <c r="G1495">
        <f>Calc!N1495</f>
        <v>1510.288270753422</v>
      </c>
      <c r="H1495" t="str">
        <f>IF(Calc!O1495=Games!I1495, Games!B1495, IF(Calc!P1495=Games!I1495, Games!C1495, ""))</f>
        <v>NYM</v>
      </c>
      <c r="I1495" s="21">
        <f>MAX(Calc!O1495:P1495)</f>
        <v>0.5588155115097081</v>
      </c>
      <c r="J1495" s="22">
        <f t="shared" si="92"/>
        <v>-126.66254732163019</v>
      </c>
      <c r="K1495" s="23">
        <f t="shared" si="93"/>
        <v>0.78949935963369799</v>
      </c>
      <c r="L1495" s="25"/>
      <c r="M1495" s="25"/>
      <c r="N1495" t="str">
        <f t="shared" si="94"/>
        <v/>
      </c>
      <c r="O1495" s="24" t="str">
        <f t="shared" si="95"/>
        <v/>
      </c>
    </row>
    <row r="1496" spans="1:15" x14ac:dyDescent="0.45">
      <c r="A1496" s="20" t="str">
        <f>Calc!A1496</f>
        <v>2024-07-21</v>
      </c>
      <c r="B1496" t="str">
        <f>Calc!B1496</f>
        <v>KCR</v>
      </c>
      <c r="C1496" t="str">
        <f>Calc!C1496</f>
        <v>CHW</v>
      </c>
      <c r="D1496" s="25"/>
      <c r="E1496" s="25"/>
      <c r="F1496">
        <f>Calc!M1496</f>
        <v>1459.3647323881944</v>
      </c>
      <c r="G1496">
        <f>Calc!N1496</f>
        <v>1425.4820043556863</v>
      </c>
      <c r="H1496" t="str">
        <f>IF(Calc!O1496=Games!I1496, Games!B1496, IF(Calc!P1496=Games!I1496, Games!C1496, ""))</f>
        <v>KCR</v>
      </c>
      <c r="I1496" s="21">
        <f>MAX(Calc!O1496:P1496)</f>
        <v>0.6436484907006319</v>
      </c>
      <c r="J1496" s="22">
        <f t="shared" si="92"/>
        <v>-180.62179446528114</v>
      </c>
      <c r="K1496" s="23">
        <f t="shared" si="93"/>
        <v>0.55364304344358539</v>
      </c>
      <c r="L1496" s="25"/>
      <c r="M1496" s="25"/>
      <c r="N1496" t="str">
        <f t="shared" si="94"/>
        <v/>
      </c>
      <c r="O1496" s="24" t="str">
        <f t="shared" si="95"/>
        <v/>
      </c>
    </row>
    <row r="1497" spans="1:15" x14ac:dyDescent="0.45">
      <c r="A1497" s="20" t="str">
        <f>Calc!A1497</f>
        <v>2024-07-21</v>
      </c>
      <c r="B1497" t="str">
        <f>Calc!B1497</f>
        <v>MIN</v>
      </c>
      <c r="C1497" t="str">
        <f>Calc!C1497</f>
        <v>MIL</v>
      </c>
      <c r="D1497" s="25"/>
      <c r="E1497" s="25"/>
      <c r="F1497">
        <f>Calc!M1497</f>
        <v>1529.2726034226744</v>
      </c>
      <c r="G1497">
        <f>Calc!N1497</f>
        <v>1527.5334034496079</v>
      </c>
      <c r="H1497" t="str">
        <f>IF(Calc!O1497=Games!I1497, Games!B1497, IF(Calc!P1497=Games!I1497, Games!C1497, ""))</f>
        <v>MIN</v>
      </c>
      <c r="I1497" s="21">
        <f>MAX(Calc!O1497:P1497)</f>
        <v>0.56613925268773013</v>
      </c>
      <c r="J1497" s="22">
        <f t="shared" si="92"/>
        <v>-130.48870085503569</v>
      </c>
      <c r="K1497" s="23">
        <f t="shared" si="93"/>
        <v>0.76634987814840294</v>
      </c>
      <c r="L1497" s="25"/>
      <c r="M1497" s="25"/>
      <c r="N1497" t="str">
        <f t="shared" si="94"/>
        <v/>
      </c>
      <c r="O1497" s="24" t="str">
        <f t="shared" si="95"/>
        <v/>
      </c>
    </row>
    <row r="1498" spans="1:15" x14ac:dyDescent="0.45">
      <c r="A1498" s="20" t="str">
        <f>Calc!A1498</f>
        <v>2024-07-21</v>
      </c>
      <c r="B1498" t="str">
        <f>Calc!B1498</f>
        <v>CHC</v>
      </c>
      <c r="C1498" t="str">
        <f>Calc!C1498</f>
        <v>ARI</v>
      </c>
      <c r="D1498" s="25"/>
      <c r="E1498" s="25"/>
      <c r="F1498">
        <f>Calc!M1498</f>
        <v>1529.9566441509314</v>
      </c>
      <c r="G1498">
        <f>Calc!N1498</f>
        <v>1515.1384034374826</v>
      </c>
      <c r="H1498" t="str">
        <f>IF(Calc!O1498=Games!I1498, Games!B1498, IF(Calc!P1498=Games!I1498, Games!C1498, ""))</f>
        <v>CHC</v>
      </c>
      <c r="I1498" s="21">
        <f>MAX(Calc!O1498:P1498)</f>
        <v>0.54360523512508463</v>
      </c>
      <c r="J1498" s="22">
        <f t="shared" si="92"/>
        <v>-119.1085606063144</v>
      </c>
      <c r="K1498" s="23">
        <f t="shared" si="93"/>
        <v>0.83957021637199281</v>
      </c>
      <c r="L1498" s="25"/>
      <c r="M1498" s="25"/>
      <c r="N1498" t="str">
        <f t="shared" si="94"/>
        <v/>
      </c>
      <c r="O1498" s="24" t="str">
        <f t="shared" si="95"/>
        <v/>
      </c>
    </row>
    <row r="1499" spans="1:15" x14ac:dyDescent="0.45">
      <c r="A1499" s="20" t="str">
        <f>Calc!A1499</f>
        <v>2024-07-21</v>
      </c>
      <c r="B1499" t="str">
        <f>Calc!B1499</f>
        <v>TEX</v>
      </c>
      <c r="C1499" t="str">
        <f>Calc!C1499</f>
        <v>BAL</v>
      </c>
      <c r="D1499" s="25"/>
      <c r="E1499" s="25"/>
      <c r="F1499">
        <f>Calc!M1499</f>
        <v>1535.7428778604465</v>
      </c>
      <c r="G1499">
        <f>Calc!N1499</f>
        <v>1539.0873746407135</v>
      </c>
      <c r="H1499" t="str">
        <f>IF(Calc!O1499=Games!I1499, Games!B1499, IF(Calc!P1499=Games!I1499, Games!C1499, ""))</f>
        <v>TEX</v>
      </c>
      <c r="I1499" s="21">
        <f>MAX(Calc!O1499:P1499)</f>
        <v>0.52683260051435232</v>
      </c>
      <c r="J1499" s="22">
        <f t="shared" si="92"/>
        <v>-111.34169452228555</v>
      </c>
      <c r="K1499" s="23">
        <f t="shared" si="93"/>
        <v>0.89813614234139882</v>
      </c>
      <c r="L1499" s="25"/>
      <c r="M1499" s="25"/>
      <c r="N1499" t="str">
        <f t="shared" si="94"/>
        <v/>
      </c>
      <c r="O1499" s="24" t="str">
        <f t="shared" si="95"/>
        <v/>
      </c>
    </row>
    <row r="1500" spans="1:15" x14ac:dyDescent="0.45">
      <c r="A1500" s="20" t="str">
        <f>Calc!A1500</f>
        <v>2024-07-21</v>
      </c>
      <c r="B1500" t="str">
        <f>Calc!B1500</f>
        <v>COL</v>
      </c>
      <c r="C1500" t="str">
        <f>Calc!C1500</f>
        <v>SFG</v>
      </c>
      <c r="D1500" s="25"/>
      <c r="E1500" s="25"/>
      <c r="F1500">
        <f>Calc!M1500</f>
        <v>1423.0710497477428</v>
      </c>
      <c r="G1500">
        <f>Calc!N1500</f>
        <v>1491.6063482058917</v>
      </c>
      <c r="H1500" t="str">
        <f>IF(Calc!O1500=Games!I1500, Games!B1500, IF(Calc!P1500=Games!I1500, Games!C1500, ""))</f>
        <v>COL</v>
      </c>
      <c r="I1500" s="21">
        <f>MAX(Calc!O1500:P1500)</f>
        <v>0.51680269184459049</v>
      </c>
      <c r="J1500" s="22">
        <f t="shared" si="92"/>
        <v>-106.95479530245491</v>
      </c>
      <c r="K1500" s="23">
        <f t="shared" si="93"/>
        <v>0.93497444146578368</v>
      </c>
      <c r="L1500" s="25"/>
      <c r="M1500" s="25"/>
      <c r="N1500" t="str">
        <f t="shared" si="94"/>
        <v/>
      </c>
      <c r="O1500" s="24" t="str">
        <f t="shared" si="95"/>
        <v/>
      </c>
    </row>
    <row r="1501" spans="1:15" x14ac:dyDescent="0.45">
      <c r="A1501" s="20" t="str">
        <f>Calc!A1501</f>
        <v>2024-07-21</v>
      </c>
      <c r="B1501" t="str">
        <f>Calc!B1501</f>
        <v>OAK</v>
      </c>
      <c r="C1501" t="str">
        <f>Calc!C1501</f>
        <v>LAA</v>
      </c>
      <c r="D1501" s="25"/>
      <c r="E1501" s="25"/>
      <c r="F1501">
        <f>Calc!M1501</f>
        <v>1410.609331202211</v>
      </c>
      <c r="G1501">
        <f>Calc!N1501</f>
        <v>1486.8682858001625</v>
      </c>
      <c r="H1501" t="str">
        <f>IF(Calc!O1501=Games!I1501, Games!B1501, IF(Calc!P1501=Games!I1501, Games!C1501, ""))</f>
        <v>LAA</v>
      </c>
      <c r="I1501" s="21">
        <f>MAX(Calc!O1501:P1501)</f>
        <v>0.60491080446943957</v>
      </c>
      <c r="J1501" s="22">
        <f t="shared" si="92"/>
        <v>-153.1074024074772</v>
      </c>
      <c r="K1501" s="23">
        <f t="shared" si="93"/>
        <v>0.65313628490581965</v>
      </c>
      <c r="L1501" s="25"/>
      <c r="M1501" s="25"/>
      <c r="N1501" t="str">
        <f t="shared" si="94"/>
        <v/>
      </c>
      <c r="O1501" s="24" t="str">
        <f t="shared" si="95"/>
        <v/>
      </c>
    </row>
    <row r="1502" spans="1:15" x14ac:dyDescent="0.45">
      <c r="A1502" s="20" t="str">
        <f>Calc!A1502</f>
        <v>2024-07-21</v>
      </c>
      <c r="B1502" t="str">
        <f>Calc!B1502</f>
        <v>LAD</v>
      </c>
      <c r="C1502" t="str">
        <f>Calc!C1502</f>
        <v>BOS</v>
      </c>
      <c r="D1502" s="25"/>
      <c r="E1502" s="25"/>
      <c r="F1502">
        <f>Calc!M1502</f>
        <v>1596.6514930600529</v>
      </c>
      <c r="G1502">
        <f>Calc!N1502</f>
        <v>1518.233689676287</v>
      </c>
      <c r="H1502" t="str">
        <f>IF(Calc!O1502=Games!I1502, Games!B1502, IF(Calc!P1502=Games!I1502, Games!C1502, ""))</f>
        <v>LAD</v>
      </c>
      <c r="I1502" s="21">
        <f>MAX(Calc!O1502:P1502)</f>
        <v>0.63230123695201867</v>
      </c>
      <c r="J1502" s="22">
        <f t="shared" si="92"/>
        <v>-171.96175252553383</v>
      </c>
      <c r="K1502" s="23">
        <f t="shared" si="93"/>
        <v>0.58152466191661689</v>
      </c>
      <c r="L1502" s="25"/>
      <c r="M1502" s="25"/>
      <c r="N1502" t="str">
        <f t="shared" si="94"/>
        <v/>
      </c>
      <c r="O1502" s="24" t="str">
        <f t="shared" si="95"/>
        <v/>
      </c>
    </row>
    <row r="1503" spans="1:15" x14ac:dyDescent="0.45">
      <c r="A1503" s="20" t="str">
        <f>Calc!A1503</f>
        <v>2024-07-21</v>
      </c>
      <c r="B1503" t="str">
        <f>Calc!B1503</f>
        <v>SEA</v>
      </c>
      <c r="C1503" t="str">
        <f>Calc!C1503</f>
        <v>HOU</v>
      </c>
      <c r="D1503" s="25"/>
      <c r="E1503" s="25"/>
      <c r="F1503">
        <f>Calc!M1503</f>
        <v>1518.2292368487947</v>
      </c>
      <c r="G1503">
        <f>Calc!N1503</f>
        <v>1554.1885466658973</v>
      </c>
      <c r="H1503" t="str">
        <f>IF(Calc!O1503=Games!I1503, Games!B1503, IF(Calc!P1503=Games!I1503, Games!C1503, ""))</f>
        <v>HOU</v>
      </c>
      <c r="I1503" s="21">
        <f>MAX(Calc!O1503:P1503)</f>
        <v>0.54032965789896614</v>
      </c>
      <c r="J1503" s="22">
        <f t="shared" si="92"/>
        <v>-117.54720903447011</v>
      </c>
      <c r="K1503" s="23">
        <f t="shared" si="93"/>
        <v>0.85072202752747206</v>
      </c>
      <c r="L1503" s="25"/>
      <c r="M1503" s="25"/>
      <c r="N1503" t="str">
        <f t="shared" si="94"/>
        <v/>
      </c>
      <c r="O1503" s="24" t="str">
        <f t="shared" si="95"/>
        <v/>
      </c>
    </row>
    <row r="1504" spans="1:15" x14ac:dyDescent="0.45">
      <c r="A1504" s="20" t="str">
        <f>Calc!A1504</f>
        <v>2024-07-22</v>
      </c>
      <c r="B1504" t="str">
        <f>Calc!B1504</f>
        <v>NYY</v>
      </c>
      <c r="C1504" t="str">
        <f>Calc!C1504</f>
        <v>TBR</v>
      </c>
      <c r="D1504" s="25"/>
      <c r="E1504" s="25"/>
      <c r="F1504">
        <f>Calc!M1504</f>
        <v>1533.7203518335739</v>
      </c>
      <c r="G1504">
        <f>Calc!N1504</f>
        <v>1532.6622500113572</v>
      </c>
      <c r="H1504" t="str">
        <f>IF(Calc!O1504=Games!I1504, Games!B1504, IF(Calc!P1504=Games!I1504, Games!C1504, ""))</f>
        <v>NYY</v>
      </c>
      <c r="I1504" s="21">
        <f>MAX(Calc!O1504:P1504)</f>
        <v>0.54848405218586549</v>
      </c>
      <c r="J1504" s="22">
        <f t="shared" si="92"/>
        <v>-121.47611946846398</v>
      </c>
      <c r="K1504" s="23">
        <f t="shared" si="93"/>
        <v>0.82320706685037537</v>
      </c>
      <c r="L1504" s="25"/>
      <c r="M1504" s="25"/>
      <c r="N1504" t="str">
        <f t="shared" si="94"/>
        <v/>
      </c>
      <c r="O1504" s="24" t="str">
        <f t="shared" si="95"/>
        <v/>
      </c>
    </row>
    <row r="1505" spans="1:15" x14ac:dyDescent="0.45">
      <c r="A1505" s="20" t="str">
        <f>Calc!A1505</f>
        <v>2024-07-22</v>
      </c>
      <c r="B1505" t="str">
        <f>Calc!B1505</f>
        <v>CLE</v>
      </c>
      <c r="C1505" t="str">
        <f>Calc!C1505</f>
        <v>DET</v>
      </c>
      <c r="D1505" s="25"/>
      <c r="E1505" s="25"/>
      <c r="F1505">
        <f>Calc!M1505</f>
        <v>1503.8938502056101</v>
      </c>
      <c r="G1505">
        <f>Calc!N1505</f>
        <v>1495.7868779460348</v>
      </c>
      <c r="H1505" t="str">
        <f>IF(Calc!O1505=Games!I1505, Games!B1505, IF(Calc!P1505=Games!I1505, Games!C1505, ""))</f>
        <v>CLE</v>
      </c>
      <c r="I1505" s="21">
        <f>MAX(Calc!O1505:P1505)</f>
        <v>0.53547427779678602</v>
      </c>
      <c r="J1505" s="22">
        <f t="shared" si="92"/>
        <v>-115.27333196040638</v>
      </c>
      <c r="K1505" s="23">
        <f t="shared" si="93"/>
        <v>0.86750333576154104</v>
      </c>
      <c r="L1505" s="25"/>
      <c r="M1505" s="25"/>
      <c r="N1505" t="str">
        <f t="shared" si="94"/>
        <v/>
      </c>
      <c r="O1505" s="24" t="str">
        <f t="shared" si="95"/>
        <v/>
      </c>
    </row>
    <row r="1506" spans="1:15" x14ac:dyDescent="0.45">
      <c r="A1506" s="20" t="str">
        <f>Calc!A1506</f>
        <v>2024-07-22</v>
      </c>
      <c r="B1506" t="str">
        <f>Calc!B1506</f>
        <v>PIT</v>
      </c>
      <c r="C1506" t="str">
        <f>Calc!C1506</f>
        <v>STL</v>
      </c>
      <c r="D1506" s="25"/>
      <c r="E1506" s="25"/>
      <c r="F1506">
        <f>Calc!M1506</f>
        <v>1464.4120897083565</v>
      </c>
      <c r="G1506">
        <f>Calc!N1506</f>
        <v>1507.9516916859375</v>
      </c>
      <c r="H1506" t="str">
        <f>IF(Calc!O1506=Games!I1506, Games!B1506, IF(Calc!P1506=Games!I1506, Games!C1506, ""))</f>
        <v>STL</v>
      </c>
      <c r="I1506" s="21">
        <f>MAX(Calc!O1506:P1506)</f>
        <v>0.53334706016059286</v>
      </c>
      <c r="J1506" s="22">
        <f t="shared" si="92"/>
        <v>-114.29201760609023</v>
      </c>
      <c r="K1506" s="23">
        <f t="shared" si="93"/>
        <v>0.87495174286494837</v>
      </c>
      <c r="L1506" s="25"/>
      <c r="M1506" s="25"/>
      <c r="N1506" t="str">
        <f t="shared" si="94"/>
        <v/>
      </c>
      <c r="O1506" s="24" t="str">
        <f t="shared" si="95"/>
        <v/>
      </c>
    </row>
    <row r="1507" spans="1:15" x14ac:dyDescent="0.45">
      <c r="A1507" s="20" t="str">
        <f>Calc!A1507</f>
        <v>2024-07-22</v>
      </c>
      <c r="B1507" t="str">
        <f>Calc!B1507</f>
        <v>MIA</v>
      </c>
      <c r="C1507" t="str">
        <f>Calc!C1507</f>
        <v>NYM</v>
      </c>
      <c r="D1507" s="25"/>
      <c r="E1507" s="25"/>
      <c r="F1507">
        <f>Calc!M1507</f>
        <v>1453.0099819148713</v>
      </c>
      <c r="G1507">
        <f>Calc!N1507</f>
        <v>1510.288270753422</v>
      </c>
      <c r="H1507" t="str">
        <f>IF(Calc!O1507=Games!I1507, Games!B1507, IF(Calc!P1507=Games!I1507, Games!C1507, ""))</f>
        <v>NYM</v>
      </c>
      <c r="I1507" s="21">
        <f>MAX(Calc!O1507:P1507)</f>
        <v>0.5588155115097081</v>
      </c>
      <c r="J1507" s="22">
        <f t="shared" si="92"/>
        <v>-126.66254732163019</v>
      </c>
      <c r="K1507" s="23">
        <f t="shared" si="93"/>
        <v>0.78949935963369799</v>
      </c>
      <c r="L1507" s="25"/>
      <c r="M1507" s="25"/>
      <c r="N1507" t="str">
        <f t="shared" si="94"/>
        <v/>
      </c>
      <c r="O1507" s="24" t="str">
        <f t="shared" si="95"/>
        <v/>
      </c>
    </row>
    <row r="1508" spans="1:15" x14ac:dyDescent="0.45">
      <c r="A1508" s="20" t="str">
        <f>Calc!A1508</f>
        <v>2024-07-22</v>
      </c>
      <c r="B1508" t="str">
        <f>Calc!B1508</f>
        <v>ATL</v>
      </c>
      <c r="C1508" t="str">
        <f>Calc!C1508</f>
        <v>CIN</v>
      </c>
      <c r="D1508" s="25"/>
      <c r="E1508" s="25"/>
      <c r="F1508">
        <f>Calc!M1508</f>
        <v>1593.2508682491175</v>
      </c>
      <c r="G1508">
        <f>Calc!N1508</f>
        <v>1513.6155661274754</v>
      </c>
      <c r="H1508" t="str">
        <f>IF(Calc!O1508=Games!I1508, Games!B1508, IF(Calc!P1508=Games!I1508, Games!C1508, ""))</f>
        <v>ATL</v>
      </c>
      <c r="I1508" s="21">
        <f>MAX(Calc!O1508:P1508)</f>
        <v>0.63458995091480863</v>
      </c>
      <c r="J1508" s="22">
        <f t="shared" si="92"/>
        <v>-173.66516123557975</v>
      </c>
      <c r="K1508" s="23">
        <f t="shared" si="93"/>
        <v>0.57582073047079552</v>
      </c>
      <c r="L1508" s="25"/>
      <c r="M1508" s="25"/>
      <c r="N1508" t="str">
        <f t="shared" si="94"/>
        <v/>
      </c>
      <c r="O1508" s="24" t="str">
        <f t="shared" si="95"/>
        <v/>
      </c>
    </row>
    <row r="1509" spans="1:15" x14ac:dyDescent="0.45">
      <c r="A1509" s="20" t="str">
        <f>Calc!A1509</f>
        <v>2024-07-22</v>
      </c>
      <c r="B1509" t="str">
        <f>Calc!B1509</f>
        <v>MIN</v>
      </c>
      <c r="C1509" t="str">
        <f>Calc!C1509</f>
        <v>PHI</v>
      </c>
      <c r="D1509" s="25"/>
      <c r="E1509" s="25"/>
      <c r="F1509">
        <f>Calc!M1509</f>
        <v>1529.2726034226744</v>
      </c>
      <c r="G1509">
        <f>Calc!N1509</f>
        <v>1539.4111659163295</v>
      </c>
      <c r="H1509" t="str">
        <f>IF(Calc!O1509=Games!I1509, Games!B1509, IF(Calc!P1509=Games!I1509, Games!C1509, ""))</f>
        <v>MIN</v>
      </c>
      <c r="I1509" s="21">
        <f>MAX(Calc!O1509:P1509)</f>
        <v>0.54904993941187596</v>
      </c>
      <c r="J1509" s="22">
        <f t="shared" si="92"/>
        <v>-121.75404493699617</v>
      </c>
      <c r="K1509" s="23">
        <f t="shared" si="93"/>
        <v>0.82132794891329319</v>
      </c>
      <c r="L1509" s="25"/>
      <c r="M1509" s="25"/>
      <c r="N1509" t="str">
        <f t="shared" si="94"/>
        <v/>
      </c>
      <c r="O1509" s="24" t="str">
        <f t="shared" si="95"/>
        <v/>
      </c>
    </row>
    <row r="1510" spans="1:15" x14ac:dyDescent="0.45">
      <c r="A1510" s="20" t="str">
        <f>Calc!A1510</f>
        <v>2024-07-22</v>
      </c>
      <c r="B1510" t="str">
        <f>Calc!B1510</f>
        <v>TEX</v>
      </c>
      <c r="C1510" t="str">
        <f>Calc!C1510</f>
        <v>CHW</v>
      </c>
      <c r="D1510" s="25"/>
      <c r="E1510" s="25"/>
      <c r="F1510">
        <f>Calc!M1510</f>
        <v>1535.7428778604465</v>
      </c>
      <c r="G1510">
        <f>Calc!N1510</f>
        <v>1425.4820043556863</v>
      </c>
      <c r="H1510" t="str">
        <f>IF(Calc!O1510=Games!I1510, Games!B1510, IF(Calc!P1510=Games!I1510, Games!C1510, ""))</f>
        <v>TEX</v>
      </c>
      <c r="I1510" s="21">
        <f>MAX(Calc!O1510:P1510)</f>
        <v>0.68520283231456525</v>
      </c>
      <c r="J1510" s="22">
        <f t="shared" si="92"/>
        <v>-217.66486571418699</v>
      </c>
      <c r="K1510" s="23">
        <f t="shared" si="93"/>
        <v>0.45942187165524795</v>
      </c>
      <c r="L1510" s="25"/>
      <c r="M1510" s="25"/>
      <c r="N1510" t="str">
        <f t="shared" si="94"/>
        <v/>
      </c>
      <c r="O1510" s="24" t="str">
        <f t="shared" si="95"/>
        <v/>
      </c>
    </row>
    <row r="1511" spans="1:15" x14ac:dyDescent="0.45">
      <c r="A1511" s="20" t="str">
        <f>Calc!A1511</f>
        <v>2024-07-22</v>
      </c>
      <c r="B1511" t="str">
        <f>Calc!B1511</f>
        <v>CHC</v>
      </c>
      <c r="C1511" t="str">
        <f>Calc!C1511</f>
        <v>MIL</v>
      </c>
      <c r="D1511" s="25"/>
      <c r="E1511" s="25"/>
      <c r="F1511">
        <f>Calc!M1511</f>
        <v>1529.9566441509314</v>
      </c>
      <c r="G1511">
        <f>Calc!N1511</f>
        <v>1527.5334034496079</v>
      </c>
      <c r="H1511" t="str">
        <f>IF(Calc!O1511=Games!I1511, Games!B1511, IF(Calc!P1511=Games!I1511, Games!C1511, ""))</f>
        <v>CHC</v>
      </c>
      <c r="I1511" s="21">
        <f>MAX(Calc!O1511:P1511)</f>
        <v>0.52578026078115125</v>
      </c>
      <c r="J1511" s="22">
        <f t="shared" si="92"/>
        <v>-110.87270674291938</v>
      </c>
      <c r="K1511" s="23">
        <f t="shared" si="93"/>
        <v>0.90193522768295054</v>
      </c>
      <c r="L1511" s="25"/>
      <c r="M1511" s="25"/>
      <c r="N1511" t="str">
        <f t="shared" si="94"/>
        <v/>
      </c>
      <c r="O1511" s="24" t="str">
        <f t="shared" si="95"/>
        <v/>
      </c>
    </row>
    <row r="1512" spans="1:15" x14ac:dyDescent="0.45">
      <c r="A1512" s="20" t="str">
        <f>Calc!A1512</f>
        <v>2024-07-22</v>
      </c>
      <c r="B1512" t="str">
        <f>Calc!B1512</f>
        <v>KCR</v>
      </c>
      <c r="C1512" t="str">
        <f>Calc!C1512</f>
        <v>ARI</v>
      </c>
      <c r="D1512" s="25"/>
      <c r="E1512" s="25"/>
      <c r="F1512">
        <f>Calc!M1512</f>
        <v>1459.3647323881944</v>
      </c>
      <c r="G1512">
        <f>Calc!N1512</f>
        <v>1515.1384034374826</v>
      </c>
      <c r="H1512" t="str">
        <f>IF(Calc!O1512=Games!I1512, Games!B1512, IF(Calc!P1512=Games!I1512, Games!C1512, ""))</f>
        <v>KCR</v>
      </c>
      <c r="I1512" s="21">
        <f>MAX(Calc!O1512:P1512)</f>
        <v>0.51545899111327964</v>
      </c>
      <c r="J1512" s="22">
        <f t="shared" si="92"/>
        <v>-106.38088039185709</v>
      </c>
      <c r="K1512" s="23">
        <f t="shared" si="93"/>
        <v>0.94001854122326367</v>
      </c>
      <c r="L1512" s="25"/>
      <c r="M1512" s="25"/>
      <c r="N1512" t="str">
        <f t="shared" si="94"/>
        <v/>
      </c>
      <c r="O1512" s="24" t="str">
        <f t="shared" si="95"/>
        <v/>
      </c>
    </row>
    <row r="1513" spans="1:15" x14ac:dyDescent="0.45">
      <c r="A1513" s="20" t="str">
        <f>Calc!A1513</f>
        <v>2024-07-22</v>
      </c>
      <c r="B1513" t="str">
        <f>Calc!B1513</f>
        <v>COL</v>
      </c>
      <c r="C1513" t="str">
        <f>Calc!C1513</f>
        <v>BOS</v>
      </c>
      <c r="D1513" s="25"/>
      <c r="E1513" s="25"/>
      <c r="F1513">
        <f>Calc!M1513</f>
        <v>1423.0710497477428</v>
      </c>
      <c r="G1513">
        <f>Calc!N1513</f>
        <v>1518.233689676287</v>
      </c>
      <c r="H1513" t="str">
        <f>IF(Calc!O1513=Games!I1513, Games!B1513, IF(Calc!P1513=Games!I1513, Games!C1513, ""))</f>
        <v>BOS</v>
      </c>
      <c r="I1513" s="21">
        <f>MAX(Calc!O1513:P1513)</f>
        <v>0.51945183955857666</v>
      </c>
      <c r="J1513" s="22">
        <f t="shared" si="92"/>
        <v>-108.09568786641843</v>
      </c>
      <c r="K1513" s="23">
        <f t="shared" si="93"/>
        <v>0.92510628290350627</v>
      </c>
      <c r="L1513" s="25"/>
      <c r="M1513" s="25"/>
      <c r="N1513" t="str">
        <f t="shared" si="94"/>
        <v/>
      </c>
      <c r="O1513" s="24" t="str">
        <f t="shared" si="95"/>
        <v/>
      </c>
    </row>
    <row r="1514" spans="1:15" x14ac:dyDescent="0.45">
      <c r="A1514" s="20" t="str">
        <f>Calc!A1514</f>
        <v>2024-07-22</v>
      </c>
      <c r="B1514" t="str">
        <f>Calc!B1514</f>
        <v>OAK</v>
      </c>
      <c r="C1514" t="str">
        <f>Calc!C1514</f>
        <v>HOU</v>
      </c>
      <c r="D1514" s="25"/>
      <c r="E1514" s="25"/>
      <c r="F1514">
        <f>Calc!M1514</f>
        <v>1410.609331202211</v>
      </c>
      <c r="G1514">
        <f>Calc!N1514</f>
        <v>1554.1885466658973</v>
      </c>
      <c r="H1514" t="str">
        <f>IF(Calc!O1514=Games!I1514, Games!B1514, IF(Calc!P1514=Games!I1514, Games!C1514, ""))</f>
        <v>HOU</v>
      </c>
      <c r="I1514" s="21">
        <f>MAX(Calc!O1514:P1514)</f>
        <v>0.69251055417633578</v>
      </c>
      <c r="J1514" s="22">
        <f t="shared" si="92"/>
        <v>-225.2144142122749</v>
      </c>
      <c r="K1514" s="23">
        <f t="shared" si="93"/>
        <v>0.4440213134215531</v>
      </c>
      <c r="L1514" s="25"/>
      <c r="M1514" s="25"/>
      <c r="N1514" t="str">
        <f t="shared" si="94"/>
        <v/>
      </c>
      <c r="O1514" s="24" t="str">
        <f t="shared" si="95"/>
        <v/>
      </c>
    </row>
    <row r="1515" spans="1:15" x14ac:dyDescent="0.45">
      <c r="A1515" s="20" t="str">
        <f>Calc!A1515</f>
        <v>2024-07-22</v>
      </c>
      <c r="B1515" t="str">
        <f>Calc!B1515</f>
        <v>SEA</v>
      </c>
      <c r="C1515" t="str">
        <f>Calc!C1515</f>
        <v>LAA</v>
      </c>
      <c r="D1515" s="25"/>
      <c r="E1515" s="25"/>
      <c r="F1515">
        <f>Calc!M1515</f>
        <v>1518.2292368487947</v>
      </c>
      <c r="G1515">
        <f>Calc!N1515</f>
        <v>1486.8682858001625</v>
      </c>
      <c r="H1515" t="str">
        <f>IF(Calc!O1515=Games!I1515, Games!B1515, IF(Calc!P1515=Games!I1515, Games!C1515, ""))</f>
        <v>SEA</v>
      </c>
      <c r="I1515" s="21">
        <f>MAX(Calc!O1515:P1515)</f>
        <v>0.55624581706737541</v>
      </c>
      <c r="J1515" s="22">
        <f t="shared" si="92"/>
        <v>-125.34998845336642</v>
      </c>
      <c r="K1515" s="23">
        <f t="shared" si="93"/>
        <v>0.7977663279737971</v>
      </c>
      <c r="L1515" s="25"/>
      <c r="M1515" s="25"/>
      <c r="N1515" t="str">
        <f t="shared" si="94"/>
        <v/>
      </c>
      <c r="O1515" s="24" t="str">
        <f t="shared" si="95"/>
        <v/>
      </c>
    </row>
    <row r="1516" spans="1:15" x14ac:dyDescent="0.45">
      <c r="A1516" s="20" t="str">
        <f>Calc!A1516</f>
        <v>2024-07-22</v>
      </c>
      <c r="B1516" t="str">
        <f>Calc!B1516</f>
        <v>LAD</v>
      </c>
      <c r="C1516" t="str">
        <f>Calc!C1516</f>
        <v>SFG</v>
      </c>
      <c r="D1516" s="25"/>
      <c r="E1516" s="25"/>
      <c r="F1516">
        <f>Calc!M1516</f>
        <v>1596.6514930600529</v>
      </c>
      <c r="G1516">
        <f>Calc!N1516</f>
        <v>1491.6063482058917</v>
      </c>
      <c r="H1516" t="str">
        <f>IF(Calc!O1516=Games!I1516, Games!B1516, IF(Calc!P1516=Games!I1516, Games!C1516, ""))</f>
        <v>LAD</v>
      </c>
      <c r="I1516" s="21">
        <f>MAX(Calc!O1516:P1516)</f>
        <v>0.66805523258901245</v>
      </c>
      <c r="J1516" s="22">
        <f t="shared" si="92"/>
        <v>-201.25493701844673</v>
      </c>
      <c r="K1516" s="23">
        <f t="shared" si="93"/>
        <v>0.49688222053819303</v>
      </c>
      <c r="L1516" s="25"/>
      <c r="M1516" s="25"/>
      <c r="N1516" t="str">
        <f t="shared" si="94"/>
        <v/>
      </c>
      <c r="O1516" s="24" t="str">
        <f t="shared" si="95"/>
        <v/>
      </c>
    </row>
    <row r="1517" spans="1:15" x14ac:dyDescent="0.45">
      <c r="A1517" s="20" t="str">
        <f>Calc!A1517</f>
        <v>2024-07-23</v>
      </c>
      <c r="B1517" t="str">
        <f>Calc!B1517</f>
        <v>CLE</v>
      </c>
      <c r="C1517" t="str">
        <f>Calc!C1517</f>
        <v>DET</v>
      </c>
      <c r="D1517" s="25"/>
      <c r="E1517" s="25"/>
      <c r="F1517">
        <f>Calc!M1517</f>
        <v>1503.8938502056101</v>
      </c>
      <c r="G1517">
        <f>Calc!N1517</f>
        <v>1495.7868779460348</v>
      </c>
      <c r="H1517" t="str">
        <f>IF(Calc!O1517=Games!I1517, Games!B1517, IF(Calc!P1517=Games!I1517, Games!C1517, ""))</f>
        <v>CLE</v>
      </c>
      <c r="I1517" s="21">
        <f>MAX(Calc!O1517:P1517)</f>
        <v>0.53547427779678602</v>
      </c>
      <c r="J1517" s="22">
        <f t="shared" si="92"/>
        <v>-115.27333196040638</v>
      </c>
      <c r="K1517" s="23">
        <f t="shared" si="93"/>
        <v>0.86750333576154104</v>
      </c>
      <c r="L1517" s="25"/>
      <c r="M1517" s="25"/>
      <c r="N1517" t="str">
        <f t="shared" si="94"/>
        <v/>
      </c>
      <c r="O1517" s="24" t="str">
        <f t="shared" si="95"/>
        <v/>
      </c>
    </row>
    <row r="1518" spans="1:15" x14ac:dyDescent="0.45">
      <c r="A1518" s="20" t="str">
        <f>Calc!A1518</f>
        <v>2024-07-23</v>
      </c>
      <c r="B1518" t="str">
        <f>Calc!B1518</f>
        <v>PIT</v>
      </c>
      <c r="C1518" t="str">
        <f>Calc!C1518</f>
        <v>STL</v>
      </c>
      <c r="D1518" s="25"/>
      <c r="E1518" s="25"/>
      <c r="F1518">
        <f>Calc!M1518</f>
        <v>1464.4120897083565</v>
      </c>
      <c r="G1518">
        <f>Calc!N1518</f>
        <v>1507.9516916859375</v>
      </c>
      <c r="H1518" t="str">
        <f>IF(Calc!O1518=Games!I1518, Games!B1518, IF(Calc!P1518=Games!I1518, Games!C1518, ""))</f>
        <v>STL</v>
      </c>
      <c r="I1518" s="21">
        <f>MAX(Calc!O1518:P1518)</f>
        <v>0.53334706016059286</v>
      </c>
      <c r="J1518" s="22">
        <f t="shared" si="92"/>
        <v>-114.29201760609023</v>
      </c>
      <c r="K1518" s="23">
        <f t="shared" si="93"/>
        <v>0.87495174286494837</v>
      </c>
      <c r="L1518" s="25"/>
      <c r="M1518" s="25"/>
      <c r="N1518" t="str">
        <f t="shared" si="94"/>
        <v/>
      </c>
      <c r="O1518" s="24" t="str">
        <f t="shared" si="95"/>
        <v/>
      </c>
    </row>
    <row r="1519" spans="1:15" x14ac:dyDescent="0.45">
      <c r="A1519" s="20" t="str">
        <f>Calc!A1519</f>
        <v>2024-07-23</v>
      </c>
      <c r="B1519" t="str">
        <f>Calc!B1519</f>
        <v>MIA</v>
      </c>
      <c r="C1519" t="str">
        <f>Calc!C1519</f>
        <v>BAL</v>
      </c>
      <c r="D1519" s="25"/>
      <c r="E1519" s="25"/>
      <c r="F1519">
        <f>Calc!M1519</f>
        <v>1453.0099819148713</v>
      </c>
      <c r="G1519">
        <f>Calc!N1519</f>
        <v>1539.0873746407135</v>
      </c>
      <c r="H1519" t="str">
        <f>IF(Calc!O1519=Games!I1519, Games!B1519, IF(Calc!P1519=Games!I1519, Games!C1519, ""))</f>
        <v>BAL</v>
      </c>
      <c r="I1519" s="21">
        <f>MAX(Calc!O1519:P1519)</f>
        <v>0.59852572283114081</v>
      </c>
      <c r="J1519" s="22">
        <f t="shared" si="92"/>
        <v>-149.08196038158684</v>
      </c>
      <c r="K1519" s="23">
        <f t="shared" si="93"/>
        <v>0.67077196827867203</v>
      </c>
      <c r="L1519" s="25"/>
      <c r="M1519" s="25"/>
      <c r="N1519" t="str">
        <f t="shared" si="94"/>
        <v/>
      </c>
      <c r="O1519" s="24" t="str">
        <f t="shared" si="95"/>
        <v/>
      </c>
    </row>
    <row r="1520" spans="1:15" x14ac:dyDescent="0.45">
      <c r="A1520" s="20" t="str">
        <f>Calc!A1520</f>
        <v>2024-07-23</v>
      </c>
      <c r="B1520" t="str">
        <f>Calc!B1520</f>
        <v>WAS</v>
      </c>
      <c r="C1520" t="str">
        <f>Calc!C1520</f>
        <v>SDP</v>
      </c>
      <c r="D1520" s="25"/>
      <c r="E1520" s="25"/>
      <c r="F1520">
        <f>Calc!M1520</f>
        <v>1419.5380932200808</v>
      </c>
      <c r="G1520">
        <f>Calc!N1520</f>
        <v>1514.2912987524817</v>
      </c>
      <c r="H1520" t="str">
        <f>IF(Calc!O1520=Games!I1520, Games!B1520, IF(Calc!P1520=Games!I1520, Games!C1520, ""))</f>
        <v>SDP</v>
      </c>
      <c r="I1520" s="21">
        <f>MAX(Calc!O1520:P1520)</f>
        <v>0.65688728002903873</v>
      </c>
      <c r="J1520" s="22">
        <f t="shared" si="92"/>
        <v>-191.44941058572041</v>
      </c>
      <c r="K1520" s="23">
        <f t="shared" si="93"/>
        <v>0.52233119806459549</v>
      </c>
      <c r="L1520" s="25"/>
      <c r="M1520" s="25"/>
      <c r="N1520" t="str">
        <f t="shared" si="94"/>
        <v/>
      </c>
      <c r="O1520" s="24" t="str">
        <f t="shared" si="95"/>
        <v/>
      </c>
    </row>
    <row r="1521" spans="1:15" x14ac:dyDescent="0.45">
      <c r="A1521" s="20" t="str">
        <f>Calc!A1521</f>
        <v>2024-07-23</v>
      </c>
      <c r="B1521" t="str">
        <f>Calc!B1521</f>
        <v>NYY</v>
      </c>
      <c r="C1521" t="str">
        <f>Calc!C1521</f>
        <v>NYM</v>
      </c>
      <c r="D1521" s="25"/>
      <c r="E1521" s="25"/>
      <c r="F1521">
        <f>Calc!M1521</f>
        <v>1533.7203518335739</v>
      </c>
      <c r="G1521">
        <f>Calc!N1521</f>
        <v>1510.288270753422</v>
      </c>
      <c r="H1521" t="str">
        <f>IF(Calc!O1521=Games!I1521, Games!B1521, IF(Calc!P1521=Games!I1521, Games!C1521, ""))</f>
        <v>NYY</v>
      </c>
      <c r="I1521" s="21">
        <f>MAX(Calc!O1521:P1521)</f>
        <v>0.5806317662328091</v>
      </c>
      <c r="J1521" s="22">
        <f t="shared" si="92"/>
        <v>-138.45392175200911</v>
      </c>
      <c r="K1521" s="23">
        <f t="shared" si="93"/>
        <v>0.72226195354086387</v>
      </c>
      <c r="L1521" s="25"/>
      <c r="M1521" s="25"/>
      <c r="N1521" t="str">
        <f t="shared" si="94"/>
        <v/>
      </c>
      <c r="O1521" s="24" t="str">
        <f t="shared" si="95"/>
        <v/>
      </c>
    </row>
    <row r="1522" spans="1:15" x14ac:dyDescent="0.45">
      <c r="A1522" s="20" t="str">
        <f>Calc!A1522</f>
        <v>2024-07-23</v>
      </c>
      <c r="B1522" t="str">
        <f>Calc!B1522</f>
        <v>TOR</v>
      </c>
      <c r="C1522" t="str">
        <f>Calc!C1522</f>
        <v>TBR</v>
      </c>
      <c r="D1522" s="25"/>
      <c r="E1522" s="25"/>
      <c r="F1522">
        <f>Calc!M1522</f>
        <v>1536.86484917293</v>
      </c>
      <c r="G1522">
        <f>Calc!N1522</f>
        <v>1532.6622500113572</v>
      </c>
      <c r="H1522" t="str">
        <f>IF(Calc!O1522=Games!I1522, Games!B1522, IF(Calc!P1522=Games!I1522, Games!C1522, ""))</f>
        <v>TOR</v>
      </c>
      <c r="I1522" s="21">
        <f>MAX(Calc!O1522:P1522)</f>
        <v>0.50328530047002695</v>
      </c>
      <c r="J1522" s="22">
        <f t="shared" si="92"/>
        <v>-101.32281185684086</v>
      </c>
      <c r="K1522" s="23">
        <f t="shared" si="93"/>
        <v>0.9869445800743285</v>
      </c>
      <c r="L1522" s="25"/>
      <c r="M1522" s="25"/>
      <c r="N1522" t="str">
        <f t="shared" si="94"/>
        <v/>
      </c>
      <c r="O1522" s="24" t="str">
        <f t="shared" si="95"/>
        <v/>
      </c>
    </row>
    <row r="1523" spans="1:15" x14ac:dyDescent="0.45">
      <c r="A1523" s="20" t="str">
        <f>Calc!A1523</f>
        <v>2024-07-23</v>
      </c>
      <c r="B1523" t="str">
        <f>Calc!B1523</f>
        <v>ATL</v>
      </c>
      <c r="C1523" t="str">
        <f>Calc!C1523</f>
        <v>CIN</v>
      </c>
      <c r="D1523" s="25"/>
      <c r="E1523" s="25"/>
      <c r="F1523">
        <f>Calc!M1523</f>
        <v>1593.2508682491175</v>
      </c>
      <c r="G1523">
        <f>Calc!N1523</f>
        <v>1513.6155661274754</v>
      </c>
      <c r="H1523" t="str">
        <f>IF(Calc!O1523=Games!I1523, Games!B1523, IF(Calc!P1523=Games!I1523, Games!C1523, ""))</f>
        <v>ATL</v>
      </c>
      <c r="I1523" s="21">
        <f>MAX(Calc!O1523:P1523)</f>
        <v>0.63458995091480863</v>
      </c>
      <c r="J1523" s="22">
        <f t="shared" si="92"/>
        <v>-173.66516123557975</v>
      </c>
      <c r="K1523" s="23">
        <f t="shared" si="93"/>
        <v>0.57582073047079552</v>
      </c>
      <c r="L1523" s="25"/>
      <c r="M1523" s="25"/>
      <c r="N1523" t="str">
        <f t="shared" si="94"/>
        <v/>
      </c>
      <c r="O1523" s="24" t="str">
        <f t="shared" si="95"/>
        <v/>
      </c>
    </row>
    <row r="1524" spans="1:15" x14ac:dyDescent="0.45">
      <c r="A1524" s="20" t="str">
        <f>Calc!A1524</f>
        <v>2024-07-23</v>
      </c>
      <c r="B1524" t="str">
        <f>Calc!B1524</f>
        <v>MIN</v>
      </c>
      <c r="C1524" t="str">
        <f>Calc!C1524</f>
        <v>PHI</v>
      </c>
      <c r="D1524" s="25"/>
      <c r="E1524" s="25"/>
      <c r="F1524">
        <f>Calc!M1524</f>
        <v>1529.2726034226744</v>
      </c>
      <c r="G1524">
        <f>Calc!N1524</f>
        <v>1539.4111659163295</v>
      </c>
      <c r="H1524" t="str">
        <f>IF(Calc!O1524=Games!I1524, Games!B1524, IF(Calc!P1524=Games!I1524, Games!C1524, ""))</f>
        <v>MIN</v>
      </c>
      <c r="I1524" s="21">
        <f>MAX(Calc!O1524:P1524)</f>
        <v>0.54904993941187596</v>
      </c>
      <c r="J1524" s="22">
        <f t="shared" si="92"/>
        <v>-121.75404493699617</v>
      </c>
      <c r="K1524" s="23">
        <f t="shared" si="93"/>
        <v>0.82132794891329319</v>
      </c>
      <c r="L1524" s="25"/>
      <c r="M1524" s="25"/>
      <c r="N1524" t="str">
        <f t="shared" si="94"/>
        <v/>
      </c>
      <c r="O1524" s="24" t="str">
        <f t="shared" si="95"/>
        <v/>
      </c>
    </row>
    <row r="1525" spans="1:15" x14ac:dyDescent="0.45">
      <c r="A1525" s="20" t="str">
        <f>Calc!A1525</f>
        <v>2024-07-23</v>
      </c>
      <c r="B1525" t="str">
        <f>Calc!B1525</f>
        <v>TEX</v>
      </c>
      <c r="C1525" t="str">
        <f>Calc!C1525</f>
        <v>CHW</v>
      </c>
      <c r="D1525" s="25"/>
      <c r="E1525" s="25"/>
      <c r="F1525">
        <f>Calc!M1525</f>
        <v>1535.7428778604465</v>
      </c>
      <c r="G1525">
        <f>Calc!N1525</f>
        <v>1425.4820043556863</v>
      </c>
      <c r="H1525" t="str">
        <f>IF(Calc!O1525=Games!I1525, Games!B1525, IF(Calc!P1525=Games!I1525, Games!C1525, ""))</f>
        <v>TEX</v>
      </c>
      <c r="I1525" s="21">
        <f>MAX(Calc!O1525:P1525)</f>
        <v>0.68520283231456525</v>
      </c>
      <c r="J1525" s="22">
        <f t="shared" si="92"/>
        <v>-217.66486571418699</v>
      </c>
      <c r="K1525" s="23">
        <f t="shared" si="93"/>
        <v>0.45942187165524795</v>
      </c>
      <c r="L1525" s="25"/>
      <c r="M1525" s="25"/>
      <c r="N1525" t="str">
        <f t="shared" si="94"/>
        <v/>
      </c>
      <c r="O1525" s="24" t="str">
        <f t="shared" si="95"/>
        <v/>
      </c>
    </row>
    <row r="1526" spans="1:15" x14ac:dyDescent="0.45">
      <c r="A1526" s="20" t="str">
        <f>Calc!A1526</f>
        <v>2024-07-23</v>
      </c>
      <c r="B1526" t="str">
        <f>Calc!B1526</f>
        <v>CHC</v>
      </c>
      <c r="C1526" t="str">
        <f>Calc!C1526</f>
        <v>MIL</v>
      </c>
      <c r="D1526" s="25"/>
      <c r="E1526" s="25"/>
      <c r="F1526">
        <f>Calc!M1526</f>
        <v>1529.9566441509314</v>
      </c>
      <c r="G1526">
        <f>Calc!N1526</f>
        <v>1527.5334034496079</v>
      </c>
      <c r="H1526" t="str">
        <f>IF(Calc!O1526=Games!I1526, Games!B1526, IF(Calc!P1526=Games!I1526, Games!C1526, ""))</f>
        <v>CHC</v>
      </c>
      <c r="I1526" s="21">
        <f>MAX(Calc!O1526:P1526)</f>
        <v>0.52578026078115125</v>
      </c>
      <c r="J1526" s="22">
        <f t="shared" si="92"/>
        <v>-110.87270674291938</v>
      </c>
      <c r="K1526" s="23">
        <f t="shared" si="93"/>
        <v>0.90193522768295054</v>
      </c>
      <c r="L1526" s="25"/>
      <c r="M1526" s="25"/>
      <c r="N1526" t="str">
        <f t="shared" si="94"/>
        <v/>
      </c>
      <c r="O1526" s="24" t="str">
        <f t="shared" si="95"/>
        <v/>
      </c>
    </row>
    <row r="1527" spans="1:15" x14ac:dyDescent="0.45">
      <c r="A1527" s="20" t="str">
        <f>Calc!A1527</f>
        <v>2024-07-23</v>
      </c>
      <c r="B1527" t="str">
        <f>Calc!B1527</f>
        <v>KCR</v>
      </c>
      <c r="C1527" t="str">
        <f>Calc!C1527</f>
        <v>ARI</v>
      </c>
      <c r="D1527" s="25"/>
      <c r="E1527" s="25"/>
      <c r="F1527">
        <f>Calc!M1527</f>
        <v>1459.3647323881944</v>
      </c>
      <c r="G1527">
        <f>Calc!N1527</f>
        <v>1515.1384034374826</v>
      </c>
      <c r="H1527" t="str">
        <f>IF(Calc!O1527=Games!I1527, Games!B1527, IF(Calc!P1527=Games!I1527, Games!C1527, ""))</f>
        <v>KCR</v>
      </c>
      <c r="I1527" s="21">
        <f>MAX(Calc!O1527:P1527)</f>
        <v>0.51545899111327964</v>
      </c>
      <c r="J1527" s="22">
        <f t="shared" si="92"/>
        <v>-106.38088039185709</v>
      </c>
      <c r="K1527" s="23">
        <f t="shared" si="93"/>
        <v>0.94001854122326367</v>
      </c>
      <c r="L1527" s="25"/>
      <c r="M1527" s="25"/>
      <c r="N1527" t="str">
        <f t="shared" si="94"/>
        <v/>
      </c>
      <c r="O1527" s="24" t="str">
        <f t="shared" si="95"/>
        <v/>
      </c>
    </row>
    <row r="1528" spans="1:15" x14ac:dyDescent="0.45">
      <c r="A1528" s="20" t="str">
        <f>Calc!A1528</f>
        <v>2024-07-23</v>
      </c>
      <c r="B1528" t="str">
        <f>Calc!B1528</f>
        <v>COL</v>
      </c>
      <c r="C1528" t="str">
        <f>Calc!C1528</f>
        <v>BOS</v>
      </c>
      <c r="D1528" s="25"/>
      <c r="E1528" s="25"/>
      <c r="F1528">
        <f>Calc!M1528</f>
        <v>1423.0710497477428</v>
      </c>
      <c r="G1528">
        <f>Calc!N1528</f>
        <v>1518.233689676287</v>
      </c>
      <c r="H1528" t="str">
        <f>IF(Calc!O1528=Games!I1528, Games!B1528, IF(Calc!P1528=Games!I1528, Games!C1528, ""))</f>
        <v>BOS</v>
      </c>
      <c r="I1528" s="21">
        <f>MAX(Calc!O1528:P1528)</f>
        <v>0.51945183955857666</v>
      </c>
      <c r="J1528" s="22">
        <f t="shared" si="92"/>
        <v>-108.09568786641843</v>
      </c>
      <c r="K1528" s="23">
        <f t="shared" si="93"/>
        <v>0.92510628290350627</v>
      </c>
      <c r="L1528" s="25"/>
      <c r="M1528" s="25"/>
      <c r="N1528" t="str">
        <f t="shared" si="94"/>
        <v/>
      </c>
      <c r="O1528" s="24" t="str">
        <f t="shared" si="95"/>
        <v/>
      </c>
    </row>
    <row r="1529" spans="1:15" x14ac:dyDescent="0.45">
      <c r="A1529" s="20" t="str">
        <f>Calc!A1529</f>
        <v>2024-07-23</v>
      </c>
      <c r="B1529" t="str">
        <f>Calc!B1529</f>
        <v>OAK</v>
      </c>
      <c r="C1529" t="str">
        <f>Calc!C1529</f>
        <v>HOU</v>
      </c>
      <c r="D1529" s="25"/>
      <c r="E1529" s="25"/>
      <c r="F1529">
        <f>Calc!M1529</f>
        <v>1410.609331202211</v>
      </c>
      <c r="G1529">
        <f>Calc!N1529</f>
        <v>1554.1885466658973</v>
      </c>
      <c r="H1529" t="str">
        <f>IF(Calc!O1529=Games!I1529, Games!B1529, IF(Calc!P1529=Games!I1529, Games!C1529, ""))</f>
        <v>HOU</v>
      </c>
      <c r="I1529" s="21">
        <f>MAX(Calc!O1529:P1529)</f>
        <v>0.69251055417633578</v>
      </c>
      <c r="J1529" s="22">
        <f t="shared" si="92"/>
        <v>-225.2144142122749</v>
      </c>
      <c r="K1529" s="23">
        <f t="shared" si="93"/>
        <v>0.4440213134215531</v>
      </c>
      <c r="L1529" s="25"/>
      <c r="M1529" s="25"/>
      <c r="N1529" t="str">
        <f t="shared" si="94"/>
        <v/>
      </c>
      <c r="O1529" s="24" t="str">
        <f t="shared" si="95"/>
        <v/>
      </c>
    </row>
    <row r="1530" spans="1:15" x14ac:dyDescent="0.45">
      <c r="A1530" s="20" t="str">
        <f>Calc!A1530</f>
        <v>2024-07-23</v>
      </c>
      <c r="B1530" t="str">
        <f>Calc!B1530</f>
        <v>SEA</v>
      </c>
      <c r="C1530" t="str">
        <f>Calc!C1530</f>
        <v>LAA</v>
      </c>
      <c r="D1530" s="25"/>
      <c r="E1530" s="25"/>
      <c r="F1530">
        <f>Calc!M1530</f>
        <v>1518.2292368487947</v>
      </c>
      <c r="G1530">
        <f>Calc!N1530</f>
        <v>1486.8682858001625</v>
      </c>
      <c r="H1530" t="str">
        <f>IF(Calc!O1530=Games!I1530, Games!B1530, IF(Calc!P1530=Games!I1530, Games!C1530, ""))</f>
        <v>SEA</v>
      </c>
      <c r="I1530" s="21">
        <f>MAX(Calc!O1530:P1530)</f>
        <v>0.55624581706737541</v>
      </c>
      <c r="J1530" s="22">
        <f t="shared" si="92"/>
        <v>-125.34998845336642</v>
      </c>
      <c r="K1530" s="23">
        <f t="shared" si="93"/>
        <v>0.7977663279737971</v>
      </c>
      <c r="L1530" s="25"/>
      <c r="M1530" s="25"/>
      <c r="N1530" t="str">
        <f t="shared" si="94"/>
        <v/>
      </c>
      <c r="O1530" s="24" t="str">
        <f t="shared" si="95"/>
        <v/>
      </c>
    </row>
    <row r="1531" spans="1:15" x14ac:dyDescent="0.45">
      <c r="A1531" s="20" t="str">
        <f>Calc!A1531</f>
        <v>2024-07-23</v>
      </c>
      <c r="B1531" t="str">
        <f>Calc!B1531</f>
        <v>LAD</v>
      </c>
      <c r="C1531" t="str">
        <f>Calc!C1531</f>
        <v>SFG</v>
      </c>
      <c r="D1531" s="25"/>
      <c r="E1531" s="25"/>
      <c r="F1531">
        <f>Calc!M1531</f>
        <v>1596.6514930600529</v>
      </c>
      <c r="G1531">
        <f>Calc!N1531</f>
        <v>1491.6063482058917</v>
      </c>
      <c r="H1531" t="str">
        <f>IF(Calc!O1531=Games!I1531, Games!B1531, IF(Calc!P1531=Games!I1531, Games!C1531, ""))</f>
        <v>LAD</v>
      </c>
      <c r="I1531" s="21">
        <f>MAX(Calc!O1531:P1531)</f>
        <v>0.66805523258901245</v>
      </c>
      <c r="J1531" s="22">
        <f t="shared" si="92"/>
        <v>-201.25493701844673</v>
      </c>
      <c r="K1531" s="23">
        <f t="shared" si="93"/>
        <v>0.49688222053819303</v>
      </c>
      <c r="L1531" s="25"/>
      <c r="M1531" s="25"/>
      <c r="N1531" t="str">
        <f t="shared" si="94"/>
        <v/>
      </c>
      <c r="O1531" s="24" t="str">
        <f t="shared" si="95"/>
        <v/>
      </c>
    </row>
    <row r="1532" spans="1:15" x14ac:dyDescent="0.45">
      <c r="A1532" s="20" t="str">
        <f>Calc!A1532</f>
        <v>2024-07-24</v>
      </c>
      <c r="B1532" t="str">
        <f>Calc!B1532</f>
        <v>ATL</v>
      </c>
      <c r="C1532" t="str">
        <f>Calc!C1532</f>
        <v>CIN</v>
      </c>
      <c r="D1532" s="25"/>
      <c r="E1532" s="25"/>
      <c r="F1532">
        <f>Calc!M1532</f>
        <v>1593.2508682491175</v>
      </c>
      <c r="G1532">
        <f>Calc!N1532</f>
        <v>1513.6155661274754</v>
      </c>
      <c r="H1532" t="str">
        <f>IF(Calc!O1532=Games!I1532, Games!B1532, IF(Calc!P1532=Games!I1532, Games!C1532, ""))</f>
        <v>ATL</v>
      </c>
      <c r="I1532" s="21">
        <f>MAX(Calc!O1532:P1532)</f>
        <v>0.63458995091480863</v>
      </c>
      <c r="J1532" s="22">
        <f t="shared" si="92"/>
        <v>-173.66516123557975</v>
      </c>
      <c r="K1532" s="23">
        <f t="shared" si="93"/>
        <v>0.57582073047079552</v>
      </c>
      <c r="L1532" s="25"/>
      <c r="M1532" s="25"/>
      <c r="N1532" t="str">
        <f t="shared" si="94"/>
        <v/>
      </c>
      <c r="O1532" s="24" t="str">
        <f t="shared" si="95"/>
        <v/>
      </c>
    </row>
    <row r="1533" spans="1:15" x14ac:dyDescent="0.45">
      <c r="A1533" s="20" t="str">
        <f>Calc!A1533</f>
        <v>2024-07-24</v>
      </c>
      <c r="B1533" t="str">
        <f>Calc!B1533</f>
        <v>PIT</v>
      </c>
      <c r="C1533" t="str">
        <f>Calc!C1533</f>
        <v>STL</v>
      </c>
      <c r="D1533" s="25"/>
      <c r="E1533" s="25"/>
      <c r="F1533">
        <f>Calc!M1533</f>
        <v>1464.4120897083565</v>
      </c>
      <c r="G1533">
        <f>Calc!N1533</f>
        <v>1507.9516916859375</v>
      </c>
      <c r="H1533" t="str">
        <f>IF(Calc!O1533=Games!I1533, Games!B1533, IF(Calc!P1533=Games!I1533, Games!C1533, ""))</f>
        <v>STL</v>
      </c>
      <c r="I1533" s="21">
        <f>MAX(Calc!O1533:P1533)</f>
        <v>0.53334706016059286</v>
      </c>
      <c r="J1533" s="22">
        <f t="shared" si="92"/>
        <v>-114.29201760609023</v>
      </c>
      <c r="K1533" s="23">
        <f t="shared" si="93"/>
        <v>0.87495174286494837</v>
      </c>
      <c r="L1533" s="25"/>
      <c r="M1533" s="25"/>
      <c r="N1533" t="str">
        <f t="shared" si="94"/>
        <v/>
      </c>
      <c r="O1533" s="24" t="str">
        <f t="shared" si="95"/>
        <v/>
      </c>
    </row>
    <row r="1534" spans="1:15" x14ac:dyDescent="0.45">
      <c r="A1534" s="20" t="str">
        <f>Calc!A1534</f>
        <v>2024-07-24</v>
      </c>
      <c r="B1534" t="str">
        <f>Calc!B1534</f>
        <v>MIN</v>
      </c>
      <c r="C1534" t="str">
        <f>Calc!C1534</f>
        <v>PHI</v>
      </c>
      <c r="D1534" s="25"/>
      <c r="E1534" s="25"/>
      <c r="F1534">
        <f>Calc!M1534</f>
        <v>1529.2726034226744</v>
      </c>
      <c r="G1534">
        <f>Calc!N1534</f>
        <v>1539.4111659163295</v>
      </c>
      <c r="H1534" t="str">
        <f>IF(Calc!O1534=Games!I1534, Games!B1534, IF(Calc!P1534=Games!I1534, Games!C1534, ""))</f>
        <v>MIN</v>
      </c>
      <c r="I1534" s="21">
        <f>MAX(Calc!O1534:P1534)</f>
        <v>0.54904993941187596</v>
      </c>
      <c r="J1534" s="22">
        <f t="shared" si="92"/>
        <v>-121.75404493699617</v>
      </c>
      <c r="K1534" s="23">
        <f t="shared" si="93"/>
        <v>0.82132794891329319</v>
      </c>
      <c r="L1534" s="25"/>
      <c r="M1534" s="25"/>
      <c r="N1534" t="str">
        <f t="shared" si="94"/>
        <v/>
      </c>
      <c r="O1534" s="24" t="str">
        <f t="shared" si="95"/>
        <v/>
      </c>
    </row>
    <row r="1535" spans="1:15" x14ac:dyDescent="0.45">
      <c r="A1535" s="20" t="str">
        <f>Calc!A1535</f>
        <v>2024-07-24</v>
      </c>
      <c r="B1535" t="str">
        <f>Calc!B1535</f>
        <v>CHC</v>
      </c>
      <c r="C1535" t="str">
        <f>Calc!C1535</f>
        <v>MIL</v>
      </c>
      <c r="D1535" s="25"/>
      <c r="E1535" s="25"/>
      <c r="F1535">
        <f>Calc!M1535</f>
        <v>1529.9566441509314</v>
      </c>
      <c r="G1535">
        <f>Calc!N1535</f>
        <v>1527.5334034496079</v>
      </c>
      <c r="H1535" t="str">
        <f>IF(Calc!O1535=Games!I1535, Games!B1535, IF(Calc!P1535=Games!I1535, Games!C1535, ""))</f>
        <v>CHC</v>
      </c>
      <c r="I1535" s="21">
        <f>MAX(Calc!O1535:P1535)</f>
        <v>0.52578026078115125</v>
      </c>
      <c r="J1535" s="22">
        <f t="shared" si="92"/>
        <v>-110.87270674291938</v>
      </c>
      <c r="K1535" s="23">
        <f t="shared" si="93"/>
        <v>0.90193522768295054</v>
      </c>
      <c r="L1535" s="25"/>
      <c r="M1535" s="25"/>
      <c r="N1535" t="str">
        <f t="shared" si="94"/>
        <v/>
      </c>
      <c r="O1535" s="24" t="str">
        <f t="shared" si="95"/>
        <v/>
      </c>
    </row>
    <row r="1536" spans="1:15" x14ac:dyDescent="0.45">
      <c r="A1536" s="20" t="str">
        <f>Calc!A1536</f>
        <v>2024-07-24</v>
      </c>
      <c r="B1536" t="str">
        <f>Calc!B1536</f>
        <v>COL</v>
      </c>
      <c r="C1536" t="str">
        <f>Calc!C1536</f>
        <v>BOS</v>
      </c>
      <c r="D1536" s="25"/>
      <c r="E1536" s="25"/>
      <c r="F1536">
        <f>Calc!M1536</f>
        <v>1423.0710497477428</v>
      </c>
      <c r="G1536">
        <f>Calc!N1536</f>
        <v>1518.233689676287</v>
      </c>
      <c r="H1536" t="str">
        <f>IF(Calc!O1536=Games!I1536, Games!B1536, IF(Calc!P1536=Games!I1536, Games!C1536, ""))</f>
        <v>BOS</v>
      </c>
      <c r="I1536" s="21">
        <f>MAX(Calc!O1536:P1536)</f>
        <v>0.51945183955857666</v>
      </c>
      <c r="J1536" s="22">
        <f t="shared" si="92"/>
        <v>-108.09568786641843</v>
      </c>
      <c r="K1536" s="23">
        <f t="shared" si="93"/>
        <v>0.92510628290350627</v>
      </c>
      <c r="L1536" s="25"/>
      <c r="M1536" s="25"/>
      <c r="N1536" t="str">
        <f t="shared" si="94"/>
        <v/>
      </c>
      <c r="O1536" s="24" t="str">
        <f t="shared" si="95"/>
        <v/>
      </c>
    </row>
    <row r="1537" spans="1:15" x14ac:dyDescent="0.45">
      <c r="A1537" s="20" t="str">
        <f>Calc!A1537</f>
        <v>2024-07-24</v>
      </c>
      <c r="B1537" t="str">
        <f>Calc!B1537</f>
        <v>OAK</v>
      </c>
      <c r="C1537" t="str">
        <f>Calc!C1537</f>
        <v>HOU</v>
      </c>
      <c r="D1537" s="25"/>
      <c r="E1537" s="25"/>
      <c r="F1537">
        <f>Calc!M1537</f>
        <v>1410.609331202211</v>
      </c>
      <c r="G1537">
        <f>Calc!N1537</f>
        <v>1554.1885466658973</v>
      </c>
      <c r="H1537" t="str">
        <f>IF(Calc!O1537=Games!I1537, Games!B1537, IF(Calc!P1537=Games!I1537, Games!C1537, ""))</f>
        <v>HOU</v>
      </c>
      <c r="I1537" s="21">
        <f>MAX(Calc!O1537:P1537)</f>
        <v>0.69251055417633578</v>
      </c>
      <c r="J1537" s="22">
        <f t="shared" si="92"/>
        <v>-225.2144142122749</v>
      </c>
      <c r="K1537" s="23">
        <f t="shared" si="93"/>
        <v>0.4440213134215531</v>
      </c>
      <c r="L1537" s="25"/>
      <c r="M1537" s="25"/>
      <c r="N1537" t="str">
        <f t="shared" si="94"/>
        <v/>
      </c>
      <c r="O1537" s="24" t="str">
        <f t="shared" si="95"/>
        <v/>
      </c>
    </row>
    <row r="1538" spans="1:15" x14ac:dyDescent="0.45">
      <c r="A1538" s="20" t="str">
        <f>Calc!A1538</f>
        <v>2024-07-24</v>
      </c>
      <c r="B1538" t="str">
        <f>Calc!B1538</f>
        <v>SEA</v>
      </c>
      <c r="C1538" t="str">
        <f>Calc!C1538</f>
        <v>LAA</v>
      </c>
      <c r="D1538" s="25"/>
      <c r="E1538" s="25"/>
      <c r="F1538">
        <f>Calc!M1538</f>
        <v>1518.2292368487947</v>
      </c>
      <c r="G1538">
        <f>Calc!N1538</f>
        <v>1486.8682858001625</v>
      </c>
      <c r="H1538" t="str">
        <f>IF(Calc!O1538=Games!I1538, Games!B1538, IF(Calc!P1538=Games!I1538, Games!C1538, ""))</f>
        <v>SEA</v>
      </c>
      <c r="I1538" s="21">
        <f>MAX(Calc!O1538:P1538)</f>
        <v>0.55624581706737541</v>
      </c>
      <c r="J1538" s="22">
        <f t="shared" si="92"/>
        <v>-125.34998845336642</v>
      </c>
      <c r="K1538" s="23">
        <f t="shared" si="93"/>
        <v>0.7977663279737971</v>
      </c>
      <c r="L1538" s="25"/>
      <c r="M1538" s="25"/>
      <c r="N1538" t="str">
        <f t="shared" si="94"/>
        <v/>
      </c>
      <c r="O1538" s="24" t="str">
        <f t="shared" si="95"/>
        <v/>
      </c>
    </row>
    <row r="1539" spans="1:15" x14ac:dyDescent="0.45">
      <c r="A1539" s="20" t="str">
        <f>Calc!A1539</f>
        <v>2024-07-24</v>
      </c>
      <c r="B1539" t="str">
        <f>Calc!B1539</f>
        <v>CLE</v>
      </c>
      <c r="C1539" t="str">
        <f>Calc!C1539</f>
        <v>DET</v>
      </c>
      <c r="D1539" s="25"/>
      <c r="E1539" s="25"/>
      <c r="F1539">
        <f>Calc!M1539</f>
        <v>1503.8938502056101</v>
      </c>
      <c r="G1539">
        <f>Calc!N1539</f>
        <v>1495.7868779460348</v>
      </c>
      <c r="H1539" t="str">
        <f>IF(Calc!O1539=Games!I1539, Games!B1539, IF(Calc!P1539=Games!I1539, Games!C1539, ""))</f>
        <v>CLE</v>
      </c>
      <c r="I1539" s="21">
        <f>MAX(Calc!O1539:P1539)</f>
        <v>0.53547427779678602</v>
      </c>
      <c r="J1539" s="22">
        <f t="shared" ref="J1539:J1602" si="96">IF(I1539&lt;0.5, "",-1*((I1539*100)/(1-((I1539*100)/100))))</f>
        <v>-115.27333196040638</v>
      </c>
      <c r="K1539" s="23">
        <f t="shared" ref="K1539:K1602" si="97">IF(J1539&gt;0, "",1/(J1539/-100))</f>
        <v>0.86750333576154104</v>
      </c>
      <c r="L1539" s="25"/>
      <c r="M1539" s="25"/>
      <c r="N1539" t="str">
        <f t="shared" ref="N1539:N1602" si="98">IF(L1539&gt;M1539, B1539, IF(M1539&gt;L1539, C1539, ""))</f>
        <v/>
      </c>
      <c r="O1539" s="24" t="str">
        <f t="shared" ref="O1539:O1602" si="99">IF(ISBLANK(L1539), "", IF(H1539=N1539, "W", "L"))</f>
        <v/>
      </c>
    </row>
    <row r="1540" spans="1:15" x14ac:dyDescent="0.45">
      <c r="A1540" s="20" t="str">
        <f>Calc!A1540</f>
        <v>2024-07-24</v>
      </c>
      <c r="B1540" t="str">
        <f>Calc!B1540</f>
        <v>MIA</v>
      </c>
      <c r="C1540" t="str">
        <f>Calc!C1540</f>
        <v>BAL</v>
      </c>
      <c r="D1540" s="25"/>
      <c r="E1540" s="25"/>
      <c r="F1540">
        <f>Calc!M1540</f>
        <v>1453.0099819148713</v>
      </c>
      <c r="G1540">
        <f>Calc!N1540</f>
        <v>1539.0873746407135</v>
      </c>
      <c r="H1540" t="str">
        <f>IF(Calc!O1540=Games!I1540, Games!B1540, IF(Calc!P1540=Games!I1540, Games!C1540, ""))</f>
        <v>BAL</v>
      </c>
      <c r="I1540" s="21">
        <f>MAX(Calc!O1540:P1540)</f>
        <v>0.59852572283114081</v>
      </c>
      <c r="J1540" s="22">
        <f t="shared" si="96"/>
        <v>-149.08196038158684</v>
      </c>
      <c r="K1540" s="23">
        <f t="shared" si="97"/>
        <v>0.67077196827867203</v>
      </c>
      <c r="L1540" s="25"/>
      <c r="M1540" s="25"/>
      <c r="N1540" t="str">
        <f t="shared" si="98"/>
        <v/>
      </c>
      <c r="O1540" s="24" t="str">
        <f t="shared" si="99"/>
        <v/>
      </c>
    </row>
    <row r="1541" spans="1:15" x14ac:dyDescent="0.45">
      <c r="A1541" s="20" t="str">
        <f>Calc!A1541</f>
        <v>2024-07-24</v>
      </c>
      <c r="B1541" t="str">
        <f>Calc!B1541</f>
        <v>WAS</v>
      </c>
      <c r="C1541" t="str">
        <f>Calc!C1541</f>
        <v>SDP</v>
      </c>
      <c r="D1541" s="25"/>
      <c r="E1541" s="25"/>
      <c r="F1541">
        <f>Calc!M1541</f>
        <v>1419.5380932200808</v>
      </c>
      <c r="G1541">
        <f>Calc!N1541</f>
        <v>1514.2912987524817</v>
      </c>
      <c r="H1541" t="str">
        <f>IF(Calc!O1541=Games!I1541, Games!B1541, IF(Calc!P1541=Games!I1541, Games!C1541, ""))</f>
        <v>SDP</v>
      </c>
      <c r="I1541" s="21">
        <f>MAX(Calc!O1541:P1541)</f>
        <v>0.65688728002903873</v>
      </c>
      <c r="J1541" s="22">
        <f t="shared" si="96"/>
        <v>-191.44941058572041</v>
      </c>
      <c r="K1541" s="23">
        <f t="shared" si="97"/>
        <v>0.52233119806459549</v>
      </c>
      <c r="L1541" s="25"/>
      <c r="M1541" s="25"/>
      <c r="N1541" t="str">
        <f t="shared" si="98"/>
        <v/>
      </c>
      <c r="O1541" s="24" t="str">
        <f t="shared" si="99"/>
        <v/>
      </c>
    </row>
    <row r="1542" spans="1:15" x14ac:dyDescent="0.45">
      <c r="A1542" s="20" t="str">
        <f>Calc!A1542</f>
        <v>2024-07-24</v>
      </c>
      <c r="B1542" t="str">
        <f>Calc!B1542</f>
        <v>NYY</v>
      </c>
      <c r="C1542" t="str">
        <f>Calc!C1542</f>
        <v>NYM</v>
      </c>
      <c r="D1542" s="25"/>
      <c r="E1542" s="25"/>
      <c r="F1542">
        <f>Calc!M1542</f>
        <v>1533.7203518335739</v>
      </c>
      <c r="G1542">
        <f>Calc!N1542</f>
        <v>1510.288270753422</v>
      </c>
      <c r="H1542" t="str">
        <f>IF(Calc!O1542=Games!I1542, Games!B1542, IF(Calc!P1542=Games!I1542, Games!C1542, ""))</f>
        <v>NYY</v>
      </c>
      <c r="I1542" s="21">
        <f>MAX(Calc!O1542:P1542)</f>
        <v>0.5806317662328091</v>
      </c>
      <c r="J1542" s="22">
        <f t="shared" si="96"/>
        <v>-138.45392175200911</v>
      </c>
      <c r="K1542" s="23">
        <f t="shared" si="97"/>
        <v>0.72226195354086387</v>
      </c>
      <c r="L1542" s="25"/>
      <c r="M1542" s="25"/>
      <c r="N1542" t="str">
        <f t="shared" si="98"/>
        <v/>
      </c>
      <c r="O1542" s="24" t="str">
        <f t="shared" si="99"/>
        <v/>
      </c>
    </row>
    <row r="1543" spans="1:15" x14ac:dyDescent="0.45">
      <c r="A1543" s="20" t="str">
        <f>Calc!A1543</f>
        <v>2024-07-24</v>
      </c>
      <c r="B1543" t="str">
        <f>Calc!B1543</f>
        <v>TOR</v>
      </c>
      <c r="C1543" t="str">
        <f>Calc!C1543</f>
        <v>TBR</v>
      </c>
      <c r="D1543" s="25"/>
      <c r="E1543" s="25"/>
      <c r="F1543">
        <f>Calc!M1543</f>
        <v>1536.86484917293</v>
      </c>
      <c r="G1543">
        <f>Calc!N1543</f>
        <v>1532.6622500113572</v>
      </c>
      <c r="H1543" t="str">
        <f>IF(Calc!O1543=Games!I1543, Games!B1543, IF(Calc!P1543=Games!I1543, Games!C1543, ""))</f>
        <v>TOR</v>
      </c>
      <c r="I1543" s="21">
        <f>MAX(Calc!O1543:P1543)</f>
        <v>0.50328530047002695</v>
      </c>
      <c r="J1543" s="22">
        <f t="shared" si="96"/>
        <v>-101.32281185684086</v>
      </c>
      <c r="K1543" s="23">
        <f t="shared" si="97"/>
        <v>0.9869445800743285</v>
      </c>
      <c r="L1543" s="25"/>
      <c r="M1543" s="25"/>
      <c r="N1543" t="str">
        <f t="shared" si="98"/>
        <v/>
      </c>
      <c r="O1543" s="24" t="str">
        <f t="shared" si="99"/>
        <v/>
      </c>
    </row>
    <row r="1544" spans="1:15" x14ac:dyDescent="0.45">
      <c r="A1544" s="20" t="str">
        <f>Calc!A1544</f>
        <v>2024-07-24</v>
      </c>
      <c r="B1544" t="str">
        <f>Calc!B1544</f>
        <v>TEX</v>
      </c>
      <c r="C1544" t="str">
        <f>Calc!C1544</f>
        <v>CHW</v>
      </c>
      <c r="D1544" s="25"/>
      <c r="E1544" s="25"/>
      <c r="F1544">
        <f>Calc!M1544</f>
        <v>1535.7428778604465</v>
      </c>
      <c r="G1544">
        <f>Calc!N1544</f>
        <v>1425.4820043556863</v>
      </c>
      <c r="H1544" t="str">
        <f>IF(Calc!O1544=Games!I1544, Games!B1544, IF(Calc!P1544=Games!I1544, Games!C1544, ""))</f>
        <v>TEX</v>
      </c>
      <c r="I1544" s="21">
        <f>MAX(Calc!O1544:P1544)</f>
        <v>0.68520283231456525</v>
      </c>
      <c r="J1544" s="22">
        <f t="shared" si="96"/>
        <v>-217.66486571418699</v>
      </c>
      <c r="K1544" s="23">
        <f t="shared" si="97"/>
        <v>0.45942187165524795</v>
      </c>
      <c r="L1544" s="25"/>
      <c r="M1544" s="25"/>
      <c r="N1544" t="str">
        <f t="shared" si="98"/>
        <v/>
      </c>
      <c r="O1544" s="24" t="str">
        <f t="shared" si="99"/>
        <v/>
      </c>
    </row>
    <row r="1545" spans="1:15" x14ac:dyDescent="0.45">
      <c r="A1545" s="20" t="str">
        <f>Calc!A1545</f>
        <v>2024-07-24</v>
      </c>
      <c r="B1545" t="str">
        <f>Calc!B1545</f>
        <v>KCR</v>
      </c>
      <c r="C1545" t="str">
        <f>Calc!C1545</f>
        <v>ARI</v>
      </c>
      <c r="D1545" s="25"/>
      <c r="E1545" s="25"/>
      <c r="F1545">
        <f>Calc!M1545</f>
        <v>1459.3647323881944</v>
      </c>
      <c r="G1545">
        <f>Calc!N1545</f>
        <v>1515.1384034374826</v>
      </c>
      <c r="H1545" t="str">
        <f>IF(Calc!O1545=Games!I1545, Games!B1545, IF(Calc!P1545=Games!I1545, Games!C1545, ""))</f>
        <v>KCR</v>
      </c>
      <c r="I1545" s="21">
        <f>MAX(Calc!O1545:P1545)</f>
        <v>0.51545899111327964</v>
      </c>
      <c r="J1545" s="22">
        <f t="shared" si="96"/>
        <v>-106.38088039185709</v>
      </c>
      <c r="K1545" s="23">
        <f t="shared" si="97"/>
        <v>0.94001854122326367</v>
      </c>
      <c r="L1545" s="25"/>
      <c r="M1545" s="25"/>
      <c r="N1545" t="str">
        <f t="shared" si="98"/>
        <v/>
      </c>
      <c r="O1545" s="24" t="str">
        <f t="shared" si="99"/>
        <v/>
      </c>
    </row>
    <row r="1546" spans="1:15" x14ac:dyDescent="0.45">
      <c r="A1546" s="20" t="str">
        <f>Calc!A1546</f>
        <v>2024-07-24</v>
      </c>
      <c r="B1546" t="str">
        <f>Calc!B1546</f>
        <v>LAD</v>
      </c>
      <c r="C1546" t="str">
        <f>Calc!C1546</f>
        <v>SFG</v>
      </c>
      <c r="D1546" s="25"/>
      <c r="E1546" s="25"/>
      <c r="F1546">
        <f>Calc!M1546</f>
        <v>1596.6514930600529</v>
      </c>
      <c r="G1546">
        <f>Calc!N1546</f>
        <v>1491.6063482058917</v>
      </c>
      <c r="H1546" t="str">
        <f>IF(Calc!O1546=Games!I1546, Games!B1546, IF(Calc!P1546=Games!I1546, Games!C1546, ""))</f>
        <v>LAD</v>
      </c>
      <c r="I1546" s="21">
        <f>MAX(Calc!O1546:P1546)</f>
        <v>0.66805523258901245</v>
      </c>
      <c r="J1546" s="22">
        <f t="shared" si="96"/>
        <v>-201.25493701844673</v>
      </c>
      <c r="K1546" s="23">
        <f t="shared" si="97"/>
        <v>0.49688222053819303</v>
      </c>
      <c r="L1546" s="25"/>
      <c r="M1546" s="25"/>
      <c r="N1546" t="str">
        <f t="shared" si="98"/>
        <v/>
      </c>
      <c r="O1546" s="24" t="str">
        <f t="shared" si="99"/>
        <v/>
      </c>
    </row>
    <row r="1547" spans="1:15" x14ac:dyDescent="0.45">
      <c r="A1547" s="20" t="str">
        <f>Calc!A1547</f>
        <v>2024-07-25</v>
      </c>
      <c r="B1547" t="str">
        <f>Calc!B1547</f>
        <v>WAS</v>
      </c>
      <c r="C1547" t="str">
        <f>Calc!C1547</f>
        <v>SDP</v>
      </c>
      <c r="D1547" s="25"/>
      <c r="E1547" s="25"/>
      <c r="F1547">
        <f>Calc!M1547</f>
        <v>1419.5380932200808</v>
      </c>
      <c r="G1547">
        <f>Calc!N1547</f>
        <v>1514.2912987524817</v>
      </c>
      <c r="H1547" t="str">
        <f>IF(Calc!O1547=Games!I1547, Games!B1547, IF(Calc!P1547=Games!I1547, Games!C1547, ""))</f>
        <v>SDP</v>
      </c>
      <c r="I1547" s="21">
        <f>MAX(Calc!O1547:P1547)</f>
        <v>0.65688728002903873</v>
      </c>
      <c r="J1547" s="22">
        <f t="shared" si="96"/>
        <v>-191.44941058572041</v>
      </c>
      <c r="K1547" s="23">
        <f t="shared" si="97"/>
        <v>0.52233119806459549</v>
      </c>
      <c r="L1547" s="25"/>
      <c r="M1547" s="25"/>
      <c r="N1547" t="str">
        <f t="shared" si="98"/>
        <v/>
      </c>
      <c r="O1547" s="24" t="str">
        <f t="shared" si="99"/>
        <v/>
      </c>
    </row>
    <row r="1548" spans="1:15" x14ac:dyDescent="0.45">
      <c r="A1548" s="20" t="str">
        <f>Calc!A1548</f>
        <v>2024-07-25</v>
      </c>
      <c r="B1548" t="str">
        <f>Calc!B1548</f>
        <v>MIA</v>
      </c>
      <c r="C1548" t="str">
        <f>Calc!C1548</f>
        <v>BAL</v>
      </c>
      <c r="D1548" s="25"/>
      <c r="E1548" s="25"/>
      <c r="F1548">
        <f>Calc!M1548</f>
        <v>1453.0099819148713</v>
      </c>
      <c r="G1548">
        <f>Calc!N1548</f>
        <v>1539.0873746407135</v>
      </c>
      <c r="H1548" t="str">
        <f>IF(Calc!O1548=Games!I1548, Games!B1548, IF(Calc!P1548=Games!I1548, Games!C1548, ""))</f>
        <v>BAL</v>
      </c>
      <c r="I1548" s="21">
        <f>MAX(Calc!O1548:P1548)</f>
        <v>0.59852572283114081</v>
      </c>
      <c r="J1548" s="22">
        <f t="shared" si="96"/>
        <v>-149.08196038158684</v>
      </c>
      <c r="K1548" s="23">
        <f t="shared" si="97"/>
        <v>0.67077196827867203</v>
      </c>
      <c r="L1548" s="25"/>
      <c r="M1548" s="25"/>
      <c r="N1548" t="str">
        <f t="shared" si="98"/>
        <v/>
      </c>
      <c r="O1548" s="24" t="str">
        <f t="shared" si="99"/>
        <v/>
      </c>
    </row>
    <row r="1549" spans="1:15" x14ac:dyDescent="0.45">
      <c r="A1549" s="20" t="str">
        <f>Calc!A1549</f>
        <v>2024-07-25</v>
      </c>
      <c r="B1549" t="str">
        <f>Calc!B1549</f>
        <v>CLE</v>
      </c>
      <c r="C1549" t="str">
        <f>Calc!C1549</f>
        <v>DET</v>
      </c>
      <c r="D1549" s="25"/>
      <c r="E1549" s="25"/>
      <c r="F1549">
        <f>Calc!M1549</f>
        <v>1503.8938502056101</v>
      </c>
      <c r="G1549">
        <f>Calc!N1549</f>
        <v>1495.7868779460348</v>
      </c>
      <c r="H1549" t="str">
        <f>IF(Calc!O1549=Games!I1549, Games!B1549, IF(Calc!P1549=Games!I1549, Games!C1549, ""))</f>
        <v>CLE</v>
      </c>
      <c r="I1549" s="21">
        <f>MAX(Calc!O1549:P1549)</f>
        <v>0.53547427779678602</v>
      </c>
      <c r="J1549" s="22">
        <f t="shared" si="96"/>
        <v>-115.27333196040638</v>
      </c>
      <c r="K1549" s="23">
        <f t="shared" si="97"/>
        <v>0.86750333576154104</v>
      </c>
      <c r="L1549" s="25"/>
      <c r="M1549" s="25"/>
      <c r="N1549" t="str">
        <f t="shared" si="98"/>
        <v/>
      </c>
      <c r="O1549" s="24" t="str">
        <f t="shared" si="99"/>
        <v/>
      </c>
    </row>
    <row r="1550" spans="1:15" x14ac:dyDescent="0.45">
      <c r="A1550" s="20" t="str">
        <f>Calc!A1550</f>
        <v>2024-07-25</v>
      </c>
      <c r="B1550" t="str">
        <f>Calc!B1550</f>
        <v>TEX</v>
      </c>
      <c r="C1550" t="str">
        <f>Calc!C1550</f>
        <v>CHW</v>
      </c>
      <c r="D1550" s="25"/>
      <c r="E1550" s="25"/>
      <c r="F1550">
        <f>Calc!M1550</f>
        <v>1535.7428778604465</v>
      </c>
      <c r="G1550">
        <f>Calc!N1550</f>
        <v>1425.4820043556863</v>
      </c>
      <c r="H1550" t="str">
        <f>IF(Calc!O1550=Games!I1550, Games!B1550, IF(Calc!P1550=Games!I1550, Games!C1550, ""))</f>
        <v>TEX</v>
      </c>
      <c r="I1550" s="21">
        <f>MAX(Calc!O1550:P1550)</f>
        <v>0.68520283231456525</v>
      </c>
      <c r="J1550" s="22">
        <f t="shared" si="96"/>
        <v>-217.66486571418699</v>
      </c>
      <c r="K1550" s="23">
        <f t="shared" si="97"/>
        <v>0.45942187165524795</v>
      </c>
      <c r="L1550" s="25"/>
      <c r="M1550" s="25"/>
      <c r="N1550" t="str">
        <f t="shared" si="98"/>
        <v/>
      </c>
      <c r="O1550" s="24" t="str">
        <f t="shared" si="99"/>
        <v/>
      </c>
    </row>
    <row r="1551" spans="1:15" x14ac:dyDescent="0.45">
      <c r="A1551" s="20" t="str">
        <f>Calc!A1551</f>
        <v>2024-07-25</v>
      </c>
      <c r="B1551" t="str">
        <f>Calc!B1551</f>
        <v>TOR</v>
      </c>
      <c r="C1551" t="str">
        <f>Calc!C1551</f>
        <v>TBR</v>
      </c>
      <c r="D1551" s="25"/>
      <c r="E1551" s="25"/>
      <c r="F1551">
        <f>Calc!M1551</f>
        <v>1536.86484917293</v>
      </c>
      <c r="G1551">
        <f>Calc!N1551</f>
        <v>1532.6622500113572</v>
      </c>
      <c r="H1551" t="str">
        <f>IF(Calc!O1551=Games!I1551, Games!B1551, IF(Calc!P1551=Games!I1551, Games!C1551, ""))</f>
        <v>TOR</v>
      </c>
      <c r="I1551" s="21">
        <f>MAX(Calc!O1551:P1551)</f>
        <v>0.50328530047002695</v>
      </c>
      <c r="J1551" s="22">
        <f t="shared" si="96"/>
        <v>-101.32281185684086</v>
      </c>
      <c r="K1551" s="23">
        <f t="shared" si="97"/>
        <v>0.9869445800743285</v>
      </c>
      <c r="L1551" s="25"/>
      <c r="M1551" s="25"/>
      <c r="N1551" t="str">
        <f t="shared" si="98"/>
        <v/>
      </c>
      <c r="O1551" s="24" t="str">
        <f t="shared" si="99"/>
        <v/>
      </c>
    </row>
    <row r="1552" spans="1:15" x14ac:dyDescent="0.45">
      <c r="A1552" s="20" t="str">
        <f>Calc!A1552</f>
        <v>2024-07-25</v>
      </c>
      <c r="B1552" t="str">
        <f>Calc!B1552</f>
        <v>LAD</v>
      </c>
      <c r="C1552" t="str">
        <f>Calc!C1552</f>
        <v>SFG</v>
      </c>
      <c r="D1552" s="25"/>
      <c r="E1552" s="25"/>
      <c r="F1552">
        <f>Calc!M1552</f>
        <v>1596.6514930600529</v>
      </c>
      <c r="G1552">
        <f>Calc!N1552</f>
        <v>1491.6063482058917</v>
      </c>
      <c r="H1552" t="str">
        <f>IF(Calc!O1552=Games!I1552, Games!B1552, IF(Calc!P1552=Games!I1552, Games!C1552, ""))</f>
        <v>LAD</v>
      </c>
      <c r="I1552" s="21">
        <f>MAX(Calc!O1552:P1552)</f>
        <v>0.66805523258901245</v>
      </c>
      <c r="J1552" s="22">
        <f t="shared" si="96"/>
        <v>-201.25493701844673</v>
      </c>
      <c r="K1552" s="23">
        <f t="shared" si="97"/>
        <v>0.49688222053819303</v>
      </c>
      <c r="L1552" s="25"/>
      <c r="M1552" s="25"/>
      <c r="N1552" t="str">
        <f t="shared" si="98"/>
        <v/>
      </c>
      <c r="O1552" s="24" t="str">
        <f t="shared" si="99"/>
        <v/>
      </c>
    </row>
    <row r="1553" spans="1:15" x14ac:dyDescent="0.45">
      <c r="A1553" s="20" t="str">
        <f>Calc!A1553</f>
        <v>2024-07-25</v>
      </c>
      <c r="B1553" t="str">
        <f>Calc!B1553</f>
        <v>NYM</v>
      </c>
      <c r="C1553" t="str">
        <f>Calc!C1553</f>
        <v>ATL</v>
      </c>
      <c r="D1553" s="25"/>
      <c r="E1553" s="25"/>
      <c r="F1553">
        <f>Calc!M1553</f>
        <v>1483.2891783762693</v>
      </c>
      <c r="G1553">
        <f>Calc!N1553</f>
        <v>1588.8399964445969</v>
      </c>
      <c r="H1553" t="str">
        <f>IF(Calc!O1553=Games!I1553, Games!B1553, IF(Calc!P1553=Games!I1553, Games!C1553, ""))</f>
        <v>ATL</v>
      </c>
      <c r="I1553" s="21">
        <f>MAX(Calc!O1553:P1553)</f>
        <v>0.59625662356457443</v>
      </c>
      <c r="J1553" s="22">
        <f t="shared" si="96"/>
        <v>-147.68208182851495</v>
      </c>
      <c r="K1553" s="23">
        <f t="shared" si="97"/>
        <v>0.67713021621754843</v>
      </c>
      <c r="L1553" s="25"/>
      <c r="M1553" s="25"/>
      <c r="N1553" t="str">
        <f t="shared" si="98"/>
        <v/>
      </c>
      <c r="O1553" s="24" t="str">
        <f t="shared" si="99"/>
        <v/>
      </c>
    </row>
    <row r="1554" spans="1:15" x14ac:dyDescent="0.45">
      <c r="A1554" s="20" t="str">
        <f>Calc!A1554</f>
        <v>2024-07-25</v>
      </c>
      <c r="B1554" t="str">
        <f>Calc!B1554</f>
        <v>LAA</v>
      </c>
      <c r="C1554" t="str">
        <f>Calc!C1554</f>
        <v>OAK</v>
      </c>
      <c r="D1554" s="25"/>
      <c r="E1554" s="25"/>
      <c r="F1554">
        <f>Calc!M1554</f>
        <v>1469.5882041455925</v>
      </c>
      <c r="G1554">
        <f>Calc!N1554</f>
        <v>1422.9458950386379</v>
      </c>
      <c r="H1554" t="str">
        <f>IF(Calc!O1554=Games!I1554, Games!B1554, IF(Calc!P1554=Games!I1554, Games!C1554, ""))</f>
        <v>LAA</v>
      </c>
      <c r="I1554" s="21">
        <f>MAX(Calc!O1554:P1554)</f>
        <v>0.60096989756583552</v>
      </c>
      <c r="J1554" s="22">
        <f t="shared" si="96"/>
        <v>-150.60765939707241</v>
      </c>
      <c r="K1554" s="23">
        <f t="shared" si="97"/>
        <v>0.66397685483148705</v>
      </c>
      <c r="L1554" s="25"/>
      <c r="M1554" s="25"/>
      <c r="N1554" t="str">
        <f t="shared" si="98"/>
        <v/>
      </c>
      <c r="O1554" s="24" t="str">
        <f t="shared" si="99"/>
        <v/>
      </c>
    </row>
    <row r="1555" spans="1:15" x14ac:dyDescent="0.45">
      <c r="A1555" s="20" t="str">
        <f>Calc!A1555</f>
        <v>2024-07-26</v>
      </c>
      <c r="B1555" t="str">
        <f>Calc!B1555</f>
        <v>DET</v>
      </c>
      <c r="C1555" t="str">
        <f>Calc!C1555</f>
        <v>MIN</v>
      </c>
      <c r="D1555" s="25"/>
      <c r="E1555" s="25"/>
      <c r="F1555">
        <f>Calc!M1555</f>
        <v>1481.7589766686021</v>
      </c>
      <c r="G1555">
        <f>Calc!N1555</f>
        <v>1539.5424706464416</v>
      </c>
      <c r="H1555" t="str">
        <f>IF(Calc!O1555=Games!I1555, Games!B1555, IF(Calc!P1555=Games!I1555, Games!C1555, ""))</f>
        <v>MIN</v>
      </c>
      <c r="I1555" s="21">
        <f>MAX(Calc!O1555:P1555)</f>
        <v>0.57856444497995196</v>
      </c>
      <c r="J1555" s="22">
        <f t="shared" si="96"/>
        <v>-137.2842035011567</v>
      </c>
      <c r="K1555" s="23">
        <f t="shared" si="97"/>
        <v>0.728415924408648</v>
      </c>
      <c r="L1555" s="25"/>
      <c r="M1555" s="25"/>
      <c r="N1555" t="str">
        <f t="shared" si="98"/>
        <v/>
      </c>
      <c r="O1555" s="24" t="str">
        <f t="shared" si="99"/>
        <v/>
      </c>
    </row>
    <row r="1556" spans="1:15" x14ac:dyDescent="0.45">
      <c r="A1556" s="20" t="str">
        <f>Calc!A1556</f>
        <v>2024-07-26</v>
      </c>
      <c r="B1556" t="str">
        <f>Calc!B1556</f>
        <v>PHI</v>
      </c>
      <c r="C1556" t="str">
        <f>Calc!C1556</f>
        <v>CLE</v>
      </c>
      <c r="D1556" s="25"/>
      <c r="E1556" s="25"/>
      <c r="F1556">
        <f>Calc!M1556</f>
        <v>1516.0751994709906</v>
      </c>
      <c r="G1556">
        <f>Calc!N1556</f>
        <v>1521.3210808926906</v>
      </c>
      <c r="H1556" t="str">
        <f>IF(Calc!O1556=Games!I1556, Games!B1556, IF(Calc!P1556=Games!I1556, Games!C1556, ""))</f>
        <v>PHI</v>
      </c>
      <c r="I1556" s="21">
        <f>MAX(Calc!O1556:P1556)</f>
        <v>0.53482402477312085</v>
      </c>
      <c r="J1556" s="22">
        <f t="shared" si="96"/>
        <v>-114.97240899259091</v>
      </c>
      <c r="K1556" s="23">
        <f t="shared" si="97"/>
        <v>0.86977389511290693</v>
      </c>
      <c r="L1556" s="25"/>
      <c r="M1556" s="25"/>
      <c r="N1556" t="str">
        <f t="shared" si="98"/>
        <v/>
      </c>
      <c r="O1556" s="24" t="str">
        <f t="shared" si="99"/>
        <v/>
      </c>
    </row>
    <row r="1557" spans="1:15" x14ac:dyDescent="0.45">
      <c r="A1557" s="20" t="str">
        <f>Calc!A1557</f>
        <v>2024-07-26</v>
      </c>
      <c r="B1557" t="str">
        <f>Calc!B1557</f>
        <v>TBR</v>
      </c>
      <c r="C1557" t="str">
        <f>Calc!C1557</f>
        <v>CIN</v>
      </c>
      <c r="D1557" s="25"/>
      <c r="E1557" s="25"/>
      <c r="F1557">
        <f>Calc!M1557</f>
        <v>1528.0229512954211</v>
      </c>
      <c r="G1557">
        <f>Calc!N1557</f>
        <v>1513.6155661274754</v>
      </c>
      <c r="H1557" t="str">
        <f>IF(Calc!O1557=Games!I1557, Games!B1557, IF(Calc!P1557=Games!I1557, Games!C1557, ""))</f>
        <v>TBR</v>
      </c>
      <c r="I1557" s="21">
        <f>MAX(Calc!O1557:P1557)</f>
        <v>0.58288417976692775</v>
      </c>
      <c r="J1557" s="22">
        <f t="shared" si="96"/>
        <v>-139.74156612933763</v>
      </c>
      <c r="K1557" s="23">
        <f t="shared" si="97"/>
        <v>0.71560669291086321</v>
      </c>
      <c r="L1557" s="25"/>
      <c r="M1557" s="25"/>
      <c r="N1557" t="str">
        <f t="shared" si="98"/>
        <v/>
      </c>
      <c r="O1557" s="24" t="str">
        <f t="shared" si="99"/>
        <v/>
      </c>
    </row>
    <row r="1558" spans="1:15" x14ac:dyDescent="0.45">
      <c r="A1558" s="20" t="str">
        <f>Calc!A1558</f>
        <v>2024-07-26</v>
      </c>
      <c r="B1558" t="str">
        <f>Calc!B1558</f>
        <v>BAL</v>
      </c>
      <c r="C1558" t="str">
        <f>Calc!C1558</f>
        <v>SDP</v>
      </c>
      <c r="D1558" s="25"/>
      <c r="E1558" s="25"/>
      <c r="F1558">
        <f>Calc!M1558</f>
        <v>1527.1786991040578</v>
      </c>
      <c r="G1558">
        <f>Calc!N1558</f>
        <v>1514.2912987524817</v>
      </c>
      <c r="H1558" t="str">
        <f>IF(Calc!O1558=Games!I1558, Games!B1558, IF(Calc!P1558=Games!I1558, Games!C1558, ""))</f>
        <v>BAL</v>
      </c>
      <c r="I1558" s="21">
        <f>MAX(Calc!O1558:P1558)</f>
        <v>0.52940752392645596</v>
      </c>
      <c r="J1558" s="22">
        <f t="shared" si="96"/>
        <v>-112.49808504029723</v>
      </c>
      <c r="K1558" s="23">
        <f t="shared" si="97"/>
        <v>0.88890401969224297</v>
      </c>
      <c r="L1558" s="25"/>
      <c r="M1558" s="25"/>
      <c r="N1558" t="str">
        <f t="shared" si="98"/>
        <v/>
      </c>
      <c r="O1558" s="24" t="str">
        <f t="shared" si="99"/>
        <v/>
      </c>
    </row>
    <row r="1559" spans="1:15" x14ac:dyDescent="0.45">
      <c r="A1559" s="20" t="str">
        <f>Calc!A1559</f>
        <v>2024-07-26</v>
      </c>
      <c r="B1559" t="str">
        <f>Calc!B1559</f>
        <v>TOR</v>
      </c>
      <c r="C1559" t="str">
        <f>Calc!C1559</f>
        <v>TEX</v>
      </c>
      <c r="D1559" s="25"/>
      <c r="E1559" s="25"/>
      <c r="F1559">
        <f>Calc!M1559</f>
        <v>1536.86484917293</v>
      </c>
      <c r="G1559">
        <f>Calc!N1559</f>
        <v>1534.4506247578865</v>
      </c>
      <c r="H1559" t="str">
        <f>IF(Calc!O1559=Games!I1559, Games!B1559, IF(Calc!P1559=Games!I1559, Games!C1559, ""))</f>
        <v>TOR</v>
      </c>
      <c r="I1559" s="21">
        <f>MAX(Calc!O1559:P1559)</f>
        <v>0.50071186136119772</v>
      </c>
      <c r="J1559" s="22">
        <f t="shared" si="96"/>
        <v>-100.28515051975336</v>
      </c>
      <c r="K1559" s="23">
        <f t="shared" si="97"/>
        <v>0.99715660276446227</v>
      </c>
      <c r="L1559" s="25"/>
      <c r="M1559" s="25"/>
      <c r="N1559" t="str">
        <f t="shared" si="98"/>
        <v/>
      </c>
      <c r="O1559" s="24" t="str">
        <f t="shared" si="99"/>
        <v/>
      </c>
    </row>
    <row r="1560" spans="1:15" x14ac:dyDescent="0.45">
      <c r="A1560" s="20" t="str">
        <f>Calc!A1560</f>
        <v>2024-07-26</v>
      </c>
      <c r="B1560" t="str">
        <f>Calc!B1560</f>
        <v>NYM</v>
      </c>
      <c r="C1560" t="str">
        <f>Calc!C1560</f>
        <v>ATL</v>
      </c>
      <c r="D1560" s="25"/>
      <c r="E1560" s="25"/>
      <c r="F1560">
        <f>Calc!M1560</f>
        <v>1483.2891783762693</v>
      </c>
      <c r="G1560">
        <f>Calc!N1560</f>
        <v>1588.8399964445969</v>
      </c>
      <c r="H1560" t="str">
        <f>IF(Calc!O1560=Games!I1560, Games!B1560, IF(Calc!P1560=Games!I1560, Games!C1560, ""))</f>
        <v>ATL</v>
      </c>
      <c r="I1560" s="21">
        <f>MAX(Calc!O1560:P1560)</f>
        <v>0.59625662356457443</v>
      </c>
      <c r="J1560" s="22">
        <f t="shared" si="96"/>
        <v>-147.68208182851495</v>
      </c>
      <c r="K1560" s="23">
        <f t="shared" si="97"/>
        <v>0.67713021621754843</v>
      </c>
      <c r="L1560" s="25"/>
      <c r="M1560" s="25"/>
      <c r="N1560" t="str">
        <f t="shared" si="98"/>
        <v/>
      </c>
      <c r="O1560" s="24" t="str">
        <f t="shared" si="99"/>
        <v/>
      </c>
    </row>
    <row r="1561" spans="1:15" x14ac:dyDescent="0.45">
      <c r="A1561" s="20" t="str">
        <f>Calc!A1561</f>
        <v>2024-07-26</v>
      </c>
      <c r="B1561" t="str">
        <f>Calc!B1561</f>
        <v>BOS</v>
      </c>
      <c r="C1561" t="str">
        <f>Calc!C1561</f>
        <v>NYY</v>
      </c>
      <c r="D1561" s="25"/>
      <c r="E1561" s="25"/>
      <c r="F1561">
        <f>Calc!M1561</f>
        <v>1500.26839934439</v>
      </c>
      <c r="G1561">
        <f>Calc!N1561</f>
        <v>1562.9327852564061</v>
      </c>
      <c r="H1561" t="str">
        <f>IF(Calc!O1561=Games!I1561, Games!B1561, IF(Calc!P1561=Games!I1561, Games!C1561, ""))</f>
        <v>NYY</v>
      </c>
      <c r="I1561" s="21">
        <f>MAX(Calc!O1561:P1561)</f>
        <v>0.5635749480671528</v>
      </c>
      <c r="J1561" s="22">
        <f t="shared" si="96"/>
        <v>-129.1344173693013</v>
      </c>
      <c r="K1561" s="23">
        <f t="shared" si="97"/>
        <v>0.77438689109517489</v>
      </c>
      <c r="L1561" s="25"/>
      <c r="M1561" s="25"/>
      <c r="N1561" t="str">
        <f t="shared" si="98"/>
        <v/>
      </c>
      <c r="O1561" s="24" t="str">
        <f t="shared" si="99"/>
        <v/>
      </c>
    </row>
    <row r="1562" spans="1:15" x14ac:dyDescent="0.45">
      <c r="A1562" s="20" t="str">
        <f>Calc!A1562</f>
        <v>2024-07-26</v>
      </c>
      <c r="B1562" t="str">
        <f>Calc!B1562</f>
        <v>KCR</v>
      </c>
      <c r="C1562" t="str">
        <f>Calc!C1562</f>
        <v>CHC</v>
      </c>
      <c r="D1562" s="25"/>
      <c r="E1562" s="25"/>
      <c r="F1562">
        <f>Calc!M1562</f>
        <v>1459.3647323881944</v>
      </c>
      <c r="G1562">
        <f>Calc!N1562</f>
        <v>1510.9500841970262</v>
      </c>
      <c r="H1562" t="str">
        <f>IF(Calc!O1562=Games!I1562, Games!B1562, IF(Calc!P1562=Games!I1562, Games!C1562, ""))</f>
        <v>KCR</v>
      </c>
      <c r="I1562" s="21">
        <f>MAX(Calc!O1562:P1562)</f>
        <v>0.52134477870545626</v>
      </c>
      <c r="J1562" s="22">
        <f t="shared" si="96"/>
        <v>-108.91864446719222</v>
      </c>
      <c r="K1562" s="23">
        <f t="shared" si="97"/>
        <v>0.91811645737219372</v>
      </c>
      <c r="L1562" s="25"/>
      <c r="M1562" s="25"/>
      <c r="N1562" t="str">
        <f t="shared" si="98"/>
        <v/>
      </c>
      <c r="O1562" s="24" t="str">
        <f t="shared" si="99"/>
        <v/>
      </c>
    </row>
    <row r="1563" spans="1:15" x14ac:dyDescent="0.45">
      <c r="A1563" s="20" t="str">
        <f>Calc!A1563</f>
        <v>2024-07-26</v>
      </c>
      <c r="B1563" t="str">
        <f>Calc!B1563</f>
        <v>HOU</v>
      </c>
      <c r="C1563" t="str">
        <f>Calc!C1563</f>
        <v>LAD</v>
      </c>
      <c r="D1563" s="25"/>
      <c r="E1563" s="25"/>
      <c r="F1563">
        <f>Calc!M1563</f>
        <v>1535.1961987191132</v>
      </c>
      <c r="G1563">
        <f>Calc!N1563</f>
        <v>1587.2549754385982</v>
      </c>
      <c r="H1563" t="str">
        <f>IF(Calc!O1563=Games!I1563, Games!B1563, IF(Calc!P1563=Games!I1563, Games!C1563, ""))</f>
        <v>LAD</v>
      </c>
      <c r="I1563" s="21">
        <f>MAX(Calc!O1563:P1563)</f>
        <v>0.5947710844984716</v>
      </c>
      <c r="J1563" s="22">
        <f t="shared" si="96"/>
        <v>-146.77409773741289</v>
      </c>
      <c r="K1563" s="23">
        <f t="shared" si="97"/>
        <v>0.6813191260688628</v>
      </c>
      <c r="L1563" s="25"/>
      <c r="M1563" s="25"/>
      <c r="N1563" t="str">
        <f t="shared" si="98"/>
        <v/>
      </c>
      <c r="O1563" s="24" t="str">
        <f t="shared" si="99"/>
        <v/>
      </c>
    </row>
    <row r="1564" spans="1:15" x14ac:dyDescent="0.45">
      <c r="A1564" s="20" t="str">
        <f>Calc!A1564</f>
        <v>2024-07-26</v>
      </c>
      <c r="B1564" t="str">
        <f>Calc!B1564</f>
        <v>CHW</v>
      </c>
      <c r="C1564" t="str">
        <f>Calc!C1564</f>
        <v>SEA</v>
      </c>
      <c r="D1564" s="25"/>
      <c r="E1564" s="25"/>
      <c r="F1564">
        <f>Calc!M1564</f>
        <v>1426.513159308995</v>
      </c>
      <c r="G1564">
        <f>Calc!N1564</f>
        <v>1521.2700100017432</v>
      </c>
      <c r="H1564" t="str">
        <f>IF(Calc!O1564=Games!I1564, Games!B1564, IF(Calc!P1564=Games!I1564, Games!C1564, ""))</f>
        <v>SEA</v>
      </c>
      <c r="I1564" s="21">
        <f>MAX(Calc!O1564:P1564)</f>
        <v>0.65420939097023123</v>
      </c>
      <c r="J1564" s="22">
        <f t="shared" si="96"/>
        <v>-189.19235337415162</v>
      </c>
      <c r="K1564" s="23">
        <f t="shared" si="97"/>
        <v>0.52856258837394687</v>
      </c>
      <c r="L1564" s="25"/>
      <c r="M1564" s="25"/>
      <c r="N1564" t="str">
        <f t="shared" si="98"/>
        <v/>
      </c>
      <c r="O1564" s="24" t="str">
        <f t="shared" si="99"/>
        <v/>
      </c>
    </row>
    <row r="1565" spans="1:15" x14ac:dyDescent="0.45">
      <c r="A1565" s="20" t="str">
        <f>Calc!A1565</f>
        <v>2024-07-26</v>
      </c>
      <c r="B1565" t="str">
        <f>Calc!B1565</f>
        <v>MIL</v>
      </c>
      <c r="C1565" t="str">
        <f>Calc!C1565</f>
        <v>MIA</v>
      </c>
      <c r="D1565" s="25"/>
      <c r="E1565" s="25"/>
      <c r="F1565">
        <f>Calc!M1565</f>
        <v>1516.6563185214643</v>
      </c>
      <c r="G1565">
        <f>Calc!N1565</f>
        <v>1484.370768699393</v>
      </c>
      <c r="H1565" t="str">
        <f>IF(Calc!O1565=Games!I1565, Games!B1565, IF(Calc!P1565=Games!I1565, Games!C1565, ""))</f>
        <v>MIL</v>
      </c>
      <c r="I1565" s="21">
        <f>MAX(Calc!O1565:P1565)</f>
        <v>0.58003722993662965</v>
      </c>
      <c r="J1565" s="22">
        <f t="shared" si="96"/>
        <v>-138.11634537249691</v>
      </c>
      <c r="K1565" s="23">
        <f t="shared" si="97"/>
        <v>0.7240272665071037</v>
      </c>
      <c r="L1565" s="25"/>
      <c r="M1565" s="25"/>
      <c r="N1565" t="str">
        <f t="shared" si="98"/>
        <v/>
      </c>
      <c r="O1565" s="24" t="str">
        <f t="shared" si="99"/>
        <v/>
      </c>
    </row>
    <row r="1566" spans="1:15" x14ac:dyDescent="0.45">
      <c r="A1566" s="20" t="str">
        <f>Calc!A1566</f>
        <v>2024-07-26</v>
      </c>
      <c r="B1566" t="str">
        <f>Calc!B1566</f>
        <v>STL</v>
      </c>
      <c r="C1566" t="str">
        <f>Calc!C1566</f>
        <v>WAS</v>
      </c>
      <c r="D1566" s="25"/>
      <c r="E1566" s="25"/>
      <c r="F1566">
        <f>Calc!M1566</f>
        <v>1510.540426333587</v>
      </c>
      <c r="G1566">
        <f>Calc!N1566</f>
        <v>1420.7057667976087</v>
      </c>
      <c r="H1566" t="str">
        <f>IF(Calc!O1566=Games!I1566, Games!B1566, IF(Calc!P1566=Games!I1566, Games!C1566, ""))</f>
        <v>STL</v>
      </c>
      <c r="I1566" s="21">
        <f>MAX(Calc!O1566:P1566)</f>
        <v>0.66306175516555677</v>
      </c>
      <c r="J1566" s="22">
        <f t="shared" si="96"/>
        <v>-196.79029179111345</v>
      </c>
      <c r="K1566" s="23">
        <f t="shared" si="97"/>
        <v>0.50815514876184431</v>
      </c>
      <c r="L1566" s="25"/>
      <c r="M1566" s="25"/>
      <c r="N1566" t="str">
        <f t="shared" si="98"/>
        <v/>
      </c>
      <c r="O1566" s="24" t="str">
        <f t="shared" si="99"/>
        <v/>
      </c>
    </row>
    <row r="1567" spans="1:15" x14ac:dyDescent="0.45">
      <c r="A1567" s="20" t="str">
        <f>Calc!A1567</f>
        <v>2024-07-26</v>
      </c>
      <c r="B1567" t="str">
        <f>Calc!B1567</f>
        <v>LAA</v>
      </c>
      <c r="C1567" t="str">
        <f>Calc!C1567</f>
        <v>OAK</v>
      </c>
      <c r="D1567" s="25"/>
      <c r="E1567" s="25"/>
      <c r="F1567">
        <f>Calc!M1567</f>
        <v>1469.5882041455925</v>
      </c>
      <c r="G1567">
        <f>Calc!N1567</f>
        <v>1422.9458950386379</v>
      </c>
      <c r="H1567" t="str">
        <f>IF(Calc!O1567=Games!I1567, Games!B1567, IF(Calc!P1567=Games!I1567, Games!C1567, ""))</f>
        <v>LAA</v>
      </c>
      <c r="I1567" s="21">
        <f>MAX(Calc!O1567:P1567)</f>
        <v>0.60096989756583552</v>
      </c>
      <c r="J1567" s="22">
        <f t="shared" si="96"/>
        <v>-150.60765939707241</v>
      </c>
      <c r="K1567" s="23">
        <f t="shared" si="97"/>
        <v>0.66397685483148705</v>
      </c>
      <c r="L1567" s="25"/>
      <c r="M1567" s="25"/>
      <c r="N1567" t="str">
        <f t="shared" si="98"/>
        <v/>
      </c>
      <c r="O1567" s="24" t="str">
        <f t="shared" si="99"/>
        <v/>
      </c>
    </row>
    <row r="1568" spans="1:15" x14ac:dyDescent="0.45">
      <c r="A1568" s="20" t="str">
        <f>Calc!A1568</f>
        <v>2024-07-26</v>
      </c>
      <c r="B1568" t="str">
        <f>Calc!B1568</f>
        <v>ARI</v>
      </c>
      <c r="C1568" t="str">
        <f>Calc!C1568</f>
        <v>PIT</v>
      </c>
      <c r="D1568" s="25"/>
      <c r="E1568" s="25"/>
      <c r="F1568">
        <f>Calc!M1568</f>
        <v>1516.9891876380354</v>
      </c>
      <c r="G1568">
        <f>Calc!N1568</f>
        <v>1490.342604018655</v>
      </c>
      <c r="H1568" t="str">
        <f>IF(Calc!O1568=Games!I1568, Games!B1568, IF(Calc!P1568=Games!I1568, Games!C1568, ""))</f>
        <v>ARI</v>
      </c>
      <c r="I1568" s="21">
        <f>MAX(Calc!O1568:P1568)</f>
        <v>0.56358896023726468</v>
      </c>
      <c r="J1568" s="22">
        <f t="shared" si="96"/>
        <v>-129.14177435650402</v>
      </c>
      <c r="K1568" s="23">
        <f t="shared" si="97"/>
        <v>0.77434277559129461</v>
      </c>
      <c r="L1568" s="25"/>
      <c r="M1568" s="25"/>
      <c r="N1568" t="str">
        <f t="shared" si="98"/>
        <v/>
      </c>
      <c r="O1568" s="24" t="str">
        <f t="shared" si="99"/>
        <v/>
      </c>
    </row>
    <row r="1569" spans="1:15" x14ac:dyDescent="0.45">
      <c r="A1569" s="20" t="str">
        <f>Calc!A1569</f>
        <v>2024-07-26</v>
      </c>
      <c r="B1569" t="str">
        <f>Calc!B1569</f>
        <v>SFG</v>
      </c>
      <c r="C1569" t="str">
        <f>Calc!C1569</f>
        <v>COL</v>
      </c>
      <c r="D1569" s="25"/>
      <c r="E1569" s="25"/>
      <c r="F1569">
        <f>Calc!M1569</f>
        <v>1506.8907435815931</v>
      </c>
      <c r="G1569">
        <f>Calc!N1569</f>
        <v>1405.4006829938121</v>
      </c>
      <c r="H1569" t="str">
        <f>IF(Calc!O1569=Games!I1569, Games!B1569, IF(Calc!P1569=Games!I1569, Games!C1569, ""))</f>
        <v>SFG</v>
      </c>
      <c r="I1569" s="21">
        <f>MAX(Calc!O1569:P1569)</f>
        <v>0.69828871131726555</v>
      </c>
      <c r="J1569" s="22">
        <f t="shared" si="96"/>
        <v>-231.44268627335106</v>
      </c>
      <c r="K1569" s="23">
        <f t="shared" si="97"/>
        <v>0.4320724133053509</v>
      </c>
      <c r="L1569" s="25"/>
      <c r="M1569" s="25"/>
      <c r="N1569" t="str">
        <f t="shared" si="98"/>
        <v/>
      </c>
      <c r="O1569" s="24" t="str">
        <f t="shared" si="99"/>
        <v/>
      </c>
    </row>
    <row r="1570" spans="1:15" x14ac:dyDescent="0.45">
      <c r="A1570" s="20" t="str">
        <f>Calc!A1570</f>
        <v>2024-07-27</v>
      </c>
      <c r="B1570" t="str">
        <f>Calc!B1570</f>
        <v>TOR</v>
      </c>
      <c r="C1570" t="str">
        <f>Calc!C1570</f>
        <v>TEX</v>
      </c>
      <c r="D1570" s="25"/>
      <c r="E1570" s="25"/>
      <c r="F1570">
        <f>Calc!M1570</f>
        <v>1536.86484917293</v>
      </c>
      <c r="G1570">
        <f>Calc!N1570</f>
        <v>1534.4506247578865</v>
      </c>
      <c r="H1570" t="str">
        <f>IF(Calc!O1570=Games!I1570, Games!B1570, IF(Calc!P1570=Games!I1570, Games!C1570, ""))</f>
        <v>TOR</v>
      </c>
      <c r="I1570" s="21">
        <f>MAX(Calc!O1570:P1570)</f>
        <v>0.50071186136119772</v>
      </c>
      <c r="J1570" s="22">
        <f t="shared" si="96"/>
        <v>-100.28515051975336</v>
      </c>
      <c r="K1570" s="23">
        <f t="shared" si="97"/>
        <v>0.99715660276446227</v>
      </c>
      <c r="L1570" s="25"/>
      <c r="M1570" s="25"/>
      <c r="N1570" t="str">
        <f t="shared" si="98"/>
        <v/>
      </c>
      <c r="O1570" s="24" t="str">
        <f t="shared" si="99"/>
        <v/>
      </c>
    </row>
    <row r="1571" spans="1:15" x14ac:dyDescent="0.45">
      <c r="A1571" s="20" t="str">
        <f>Calc!A1571</f>
        <v>2024-07-27</v>
      </c>
      <c r="B1571" t="str">
        <f>Calc!B1571</f>
        <v>BAL</v>
      </c>
      <c r="C1571" t="str">
        <f>Calc!C1571</f>
        <v>SDP</v>
      </c>
      <c r="D1571" s="25"/>
      <c r="E1571" s="25"/>
      <c r="F1571">
        <f>Calc!M1571</f>
        <v>1527.1786991040578</v>
      </c>
      <c r="G1571">
        <f>Calc!N1571</f>
        <v>1514.2912987524817</v>
      </c>
      <c r="H1571" t="str">
        <f>IF(Calc!O1571=Games!I1571, Games!B1571, IF(Calc!P1571=Games!I1571, Games!C1571, ""))</f>
        <v>BAL</v>
      </c>
      <c r="I1571" s="21">
        <f>MAX(Calc!O1571:P1571)</f>
        <v>0.52940752392645596</v>
      </c>
      <c r="J1571" s="22">
        <f t="shared" si="96"/>
        <v>-112.49808504029723</v>
      </c>
      <c r="K1571" s="23">
        <f t="shared" si="97"/>
        <v>0.88890401969224297</v>
      </c>
      <c r="L1571" s="25"/>
      <c r="M1571" s="25"/>
      <c r="N1571" t="str">
        <f t="shared" si="98"/>
        <v/>
      </c>
      <c r="O1571" s="24" t="str">
        <f t="shared" si="99"/>
        <v/>
      </c>
    </row>
    <row r="1572" spans="1:15" x14ac:dyDescent="0.45">
      <c r="A1572" s="20" t="str">
        <f>Calc!A1572</f>
        <v>2024-07-27</v>
      </c>
      <c r="B1572" t="str">
        <f>Calc!B1572</f>
        <v>TBR</v>
      </c>
      <c r="C1572" t="str">
        <f>Calc!C1572</f>
        <v>CIN</v>
      </c>
      <c r="D1572" s="25"/>
      <c r="E1572" s="25"/>
      <c r="F1572">
        <f>Calc!M1572</f>
        <v>1528.0229512954211</v>
      </c>
      <c r="G1572">
        <f>Calc!N1572</f>
        <v>1513.6155661274754</v>
      </c>
      <c r="H1572" t="str">
        <f>IF(Calc!O1572=Games!I1572, Games!B1572, IF(Calc!P1572=Games!I1572, Games!C1572, ""))</f>
        <v>TBR</v>
      </c>
      <c r="I1572" s="21">
        <f>MAX(Calc!O1572:P1572)</f>
        <v>0.58288417976692775</v>
      </c>
      <c r="J1572" s="22">
        <f t="shared" si="96"/>
        <v>-139.74156612933763</v>
      </c>
      <c r="K1572" s="23">
        <f t="shared" si="97"/>
        <v>0.71560669291086321</v>
      </c>
      <c r="L1572" s="25"/>
      <c r="M1572" s="25"/>
      <c r="N1572" t="str">
        <f t="shared" si="98"/>
        <v/>
      </c>
      <c r="O1572" s="24" t="str">
        <f t="shared" si="99"/>
        <v/>
      </c>
    </row>
    <row r="1573" spans="1:15" x14ac:dyDescent="0.45">
      <c r="A1573" s="20" t="str">
        <f>Calc!A1573</f>
        <v>2024-07-27</v>
      </c>
      <c r="B1573" t="str">
        <f>Calc!B1573</f>
        <v>NYM</v>
      </c>
      <c r="C1573" t="str">
        <f>Calc!C1573</f>
        <v>ATL</v>
      </c>
      <c r="D1573" s="25"/>
      <c r="E1573" s="25"/>
      <c r="F1573">
        <f>Calc!M1573</f>
        <v>1483.2891783762693</v>
      </c>
      <c r="G1573">
        <f>Calc!N1573</f>
        <v>1588.8399964445969</v>
      </c>
      <c r="H1573" t="str">
        <f>IF(Calc!O1573=Games!I1573, Games!B1573, IF(Calc!P1573=Games!I1573, Games!C1573, ""))</f>
        <v>ATL</v>
      </c>
      <c r="I1573" s="21">
        <f>MAX(Calc!O1573:P1573)</f>
        <v>0.59625662356457443</v>
      </c>
      <c r="J1573" s="22">
        <f t="shared" si="96"/>
        <v>-147.68208182851495</v>
      </c>
      <c r="K1573" s="23">
        <f t="shared" si="97"/>
        <v>0.67713021621754843</v>
      </c>
      <c r="L1573" s="25"/>
      <c r="M1573" s="25"/>
      <c r="N1573" t="str">
        <f t="shared" si="98"/>
        <v/>
      </c>
      <c r="O1573" s="24" t="str">
        <f t="shared" si="99"/>
        <v/>
      </c>
    </row>
    <row r="1574" spans="1:15" x14ac:dyDescent="0.45">
      <c r="A1574" s="20" t="str">
        <f>Calc!A1574</f>
        <v>2024-07-27</v>
      </c>
      <c r="B1574" t="str">
        <f>Calc!B1574</f>
        <v>PHI</v>
      </c>
      <c r="C1574" t="str">
        <f>Calc!C1574</f>
        <v>CLE</v>
      </c>
      <c r="D1574" s="25"/>
      <c r="E1574" s="25"/>
      <c r="F1574">
        <f>Calc!M1574</f>
        <v>1516.0751994709906</v>
      </c>
      <c r="G1574">
        <f>Calc!N1574</f>
        <v>1521.3210808926906</v>
      </c>
      <c r="H1574" t="str">
        <f>IF(Calc!O1574=Games!I1574, Games!B1574, IF(Calc!P1574=Games!I1574, Games!C1574, ""))</f>
        <v>PHI</v>
      </c>
      <c r="I1574" s="21">
        <f>MAX(Calc!O1574:P1574)</f>
        <v>0.53482402477312085</v>
      </c>
      <c r="J1574" s="22">
        <f t="shared" si="96"/>
        <v>-114.97240899259091</v>
      </c>
      <c r="K1574" s="23">
        <f t="shared" si="97"/>
        <v>0.86977389511290693</v>
      </c>
      <c r="L1574" s="25"/>
      <c r="M1574" s="25"/>
      <c r="N1574" t="str">
        <f t="shared" si="98"/>
        <v/>
      </c>
      <c r="O1574" s="24" t="str">
        <f t="shared" si="99"/>
        <v/>
      </c>
    </row>
    <row r="1575" spans="1:15" x14ac:dyDescent="0.45">
      <c r="A1575" s="20" t="str">
        <f>Calc!A1575</f>
        <v>2024-07-27</v>
      </c>
      <c r="B1575" t="str">
        <f>Calc!B1575</f>
        <v>DET</v>
      </c>
      <c r="C1575" t="str">
        <f>Calc!C1575</f>
        <v>MIN</v>
      </c>
      <c r="D1575" s="25"/>
      <c r="E1575" s="25"/>
      <c r="F1575">
        <f>Calc!M1575</f>
        <v>1481.7589766686021</v>
      </c>
      <c r="G1575">
        <f>Calc!N1575</f>
        <v>1539.5424706464416</v>
      </c>
      <c r="H1575" t="str">
        <f>IF(Calc!O1575=Games!I1575, Games!B1575, IF(Calc!P1575=Games!I1575, Games!C1575, ""))</f>
        <v>MIN</v>
      </c>
      <c r="I1575" s="21">
        <f>MAX(Calc!O1575:P1575)</f>
        <v>0.57856444497995196</v>
      </c>
      <c r="J1575" s="22">
        <f t="shared" si="96"/>
        <v>-137.2842035011567</v>
      </c>
      <c r="K1575" s="23">
        <f t="shared" si="97"/>
        <v>0.728415924408648</v>
      </c>
      <c r="L1575" s="25"/>
      <c r="M1575" s="25"/>
      <c r="N1575" t="str">
        <f t="shared" si="98"/>
        <v/>
      </c>
      <c r="O1575" s="24" t="str">
        <f t="shared" si="99"/>
        <v/>
      </c>
    </row>
    <row r="1576" spans="1:15" x14ac:dyDescent="0.45">
      <c r="A1576" s="20" t="str">
        <f>Calc!A1576</f>
        <v>2024-07-27</v>
      </c>
      <c r="B1576" t="str">
        <f>Calc!B1576</f>
        <v>SFG</v>
      </c>
      <c r="C1576" t="str">
        <f>Calc!C1576</f>
        <v>COL</v>
      </c>
      <c r="D1576" s="25"/>
      <c r="E1576" s="25"/>
      <c r="F1576">
        <f>Calc!M1576</f>
        <v>1506.8907435815931</v>
      </c>
      <c r="G1576">
        <f>Calc!N1576</f>
        <v>1405.4006829938121</v>
      </c>
      <c r="H1576" t="str">
        <f>IF(Calc!O1576=Games!I1576, Games!B1576, IF(Calc!P1576=Games!I1576, Games!C1576, ""))</f>
        <v>SFG</v>
      </c>
      <c r="I1576" s="21">
        <f>MAX(Calc!O1576:P1576)</f>
        <v>0.69828871131726555</v>
      </c>
      <c r="J1576" s="22">
        <f t="shared" si="96"/>
        <v>-231.44268627335106</v>
      </c>
      <c r="K1576" s="23">
        <f t="shared" si="97"/>
        <v>0.4320724133053509</v>
      </c>
      <c r="L1576" s="25"/>
      <c r="M1576" s="25"/>
      <c r="N1576" t="str">
        <f t="shared" si="98"/>
        <v/>
      </c>
      <c r="O1576" s="24" t="str">
        <f t="shared" si="99"/>
        <v/>
      </c>
    </row>
    <row r="1577" spans="1:15" x14ac:dyDescent="0.45">
      <c r="A1577" s="20" t="str">
        <f>Calc!A1577</f>
        <v>2024-07-27</v>
      </c>
      <c r="B1577" t="str">
        <f>Calc!B1577</f>
        <v>SFG</v>
      </c>
      <c r="C1577" t="str">
        <f>Calc!C1577</f>
        <v>COL</v>
      </c>
      <c r="D1577" s="25"/>
      <c r="E1577" s="25"/>
      <c r="F1577">
        <f>Calc!M1577</f>
        <v>1506.8907435815931</v>
      </c>
      <c r="G1577">
        <f>Calc!N1577</f>
        <v>1405.4006829938121</v>
      </c>
      <c r="H1577" t="str">
        <f>IF(Calc!O1577=Games!I1577, Games!B1577, IF(Calc!P1577=Games!I1577, Games!C1577, ""))</f>
        <v>SFG</v>
      </c>
      <c r="I1577" s="21">
        <f>MAX(Calc!O1577:P1577)</f>
        <v>0.69828871131726555</v>
      </c>
      <c r="J1577" s="22">
        <f t="shared" si="96"/>
        <v>-231.44268627335106</v>
      </c>
      <c r="K1577" s="23">
        <f t="shared" si="97"/>
        <v>0.4320724133053509</v>
      </c>
      <c r="L1577" s="25"/>
      <c r="M1577" s="25"/>
      <c r="N1577" t="str">
        <f t="shared" si="98"/>
        <v/>
      </c>
      <c r="O1577" s="24" t="str">
        <f t="shared" si="99"/>
        <v/>
      </c>
    </row>
    <row r="1578" spans="1:15" x14ac:dyDescent="0.45">
      <c r="A1578" s="20" t="str">
        <f>Calc!A1578</f>
        <v>2024-07-27</v>
      </c>
      <c r="B1578" t="str">
        <f>Calc!B1578</f>
        <v>KCR</v>
      </c>
      <c r="C1578" t="str">
        <f>Calc!C1578</f>
        <v>CHC</v>
      </c>
      <c r="D1578" s="25"/>
      <c r="E1578" s="25"/>
      <c r="F1578">
        <f>Calc!M1578</f>
        <v>1459.3647323881944</v>
      </c>
      <c r="G1578">
        <f>Calc!N1578</f>
        <v>1510.9500841970262</v>
      </c>
      <c r="H1578" t="str">
        <f>IF(Calc!O1578=Games!I1578, Games!B1578, IF(Calc!P1578=Games!I1578, Games!C1578, ""))</f>
        <v>KCR</v>
      </c>
      <c r="I1578" s="21">
        <f>MAX(Calc!O1578:P1578)</f>
        <v>0.52134477870545626</v>
      </c>
      <c r="J1578" s="22">
        <f t="shared" si="96"/>
        <v>-108.91864446719222</v>
      </c>
      <c r="K1578" s="23">
        <f t="shared" si="97"/>
        <v>0.91811645737219372</v>
      </c>
      <c r="L1578" s="25"/>
      <c r="M1578" s="25"/>
      <c r="N1578" t="str">
        <f t="shared" si="98"/>
        <v/>
      </c>
      <c r="O1578" s="24" t="str">
        <f t="shared" si="99"/>
        <v/>
      </c>
    </row>
    <row r="1579" spans="1:15" x14ac:dyDescent="0.45">
      <c r="A1579" s="20" t="str">
        <f>Calc!A1579</f>
        <v>2024-07-27</v>
      </c>
      <c r="B1579" t="str">
        <f>Calc!B1579</f>
        <v>HOU</v>
      </c>
      <c r="C1579" t="str">
        <f>Calc!C1579</f>
        <v>LAD</v>
      </c>
      <c r="D1579" s="25"/>
      <c r="E1579" s="25"/>
      <c r="F1579">
        <f>Calc!M1579</f>
        <v>1535.1961987191132</v>
      </c>
      <c r="G1579">
        <f>Calc!N1579</f>
        <v>1587.2549754385982</v>
      </c>
      <c r="H1579" t="str">
        <f>IF(Calc!O1579=Games!I1579, Games!B1579, IF(Calc!P1579=Games!I1579, Games!C1579, ""))</f>
        <v>LAD</v>
      </c>
      <c r="I1579" s="21">
        <f>MAX(Calc!O1579:P1579)</f>
        <v>0.5947710844984716</v>
      </c>
      <c r="J1579" s="22">
        <f t="shared" si="96"/>
        <v>-146.77409773741289</v>
      </c>
      <c r="K1579" s="23">
        <f t="shared" si="97"/>
        <v>0.6813191260688628</v>
      </c>
      <c r="L1579" s="25"/>
      <c r="M1579" s="25"/>
      <c r="N1579" t="str">
        <f t="shared" si="98"/>
        <v/>
      </c>
      <c r="O1579" s="24" t="str">
        <f t="shared" si="99"/>
        <v/>
      </c>
    </row>
    <row r="1580" spans="1:15" x14ac:dyDescent="0.45">
      <c r="A1580" s="20" t="str">
        <f>Calc!A1580</f>
        <v>2024-07-27</v>
      </c>
      <c r="B1580" t="str">
        <f>Calc!B1580</f>
        <v>MIL</v>
      </c>
      <c r="C1580" t="str">
        <f>Calc!C1580</f>
        <v>MIA</v>
      </c>
      <c r="D1580" s="25"/>
      <c r="E1580" s="25"/>
      <c r="F1580">
        <f>Calc!M1580</f>
        <v>1516.6563185214643</v>
      </c>
      <c r="G1580">
        <f>Calc!N1580</f>
        <v>1484.370768699393</v>
      </c>
      <c r="H1580" t="str">
        <f>IF(Calc!O1580=Games!I1580, Games!B1580, IF(Calc!P1580=Games!I1580, Games!C1580, ""))</f>
        <v>MIL</v>
      </c>
      <c r="I1580" s="21">
        <f>MAX(Calc!O1580:P1580)</f>
        <v>0.58003722993662965</v>
      </c>
      <c r="J1580" s="22">
        <f t="shared" si="96"/>
        <v>-138.11634537249691</v>
      </c>
      <c r="K1580" s="23">
        <f t="shared" si="97"/>
        <v>0.7240272665071037</v>
      </c>
      <c r="L1580" s="25"/>
      <c r="M1580" s="25"/>
      <c r="N1580" t="str">
        <f t="shared" si="98"/>
        <v/>
      </c>
      <c r="O1580" s="24" t="str">
        <f t="shared" si="99"/>
        <v/>
      </c>
    </row>
    <row r="1581" spans="1:15" x14ac:dyDescent="0.45">
      <c r="A1581" s="20" t="str">
        <f>Calc!A1581</f>
        <v>2024-07-27</v>
      </c>
      <c r="B1581" t="str">
        <f>Calc!B1581</f>
        <v>STL</v>
      </c>
      <c r="C1581" t="str">
        <f>Calc!C1581</f>
        <v>WAS</v>
      </c>
      <c r="D1581" s="25"/>
      <c r="E1581" s="25"/>
      <c r="F1581">
        <f>Calc!M1581</f>
        <v>1510.540426333587</v>
      </c>
      <c r="G1581">
        <f>Calc!N1581</f>
        <v>1420.7057667976087</v>
      </c>
      <c r="H1581" t="str">
        <f>IF(Calc!O1581=Games!I1581, Games!B1581, IF(Calc!P1581=Games!I1581, Games!C1581, ""))</f>
        <v>STL</v>
      </c>
      <c r="I1581" s="21">
        <f>MAX(Calc!O1581:P1581)</f>
        <v>0.66306175516555677</v>
      </c>
      <c r="J1581" s="22">
        <f t="shared" si="96"/>
        <v>-196.79029179111345</v>
      </c>
      <c r="K1581" s="23">
        <f t="shared" si="97"/>
        <v>0.50815514876184431</v>
      </c>
      <c r="L1581" s="25"/>
      <c r="M1581" s="25"/>
      <c r="N1581" t="str">
        <f t="shared" si="98"/>
        <v/>
      </c>
      <c r="O1581" s="24" t="str">
        <f t="shared" si="99"/>
        <v/>
      </c>
    </row>
    <row r="1582" spans="1:15" x14ac:dyDescent="0.45">
      <c r="A1582" s="20" t="str">
        <f>Calc!A1582</f>
        <v>2024-07-27</v>
      </c>
      <c r="B1582" t="str">
        <f>Calc!B1582</f>
        <v>CHW</v>
      </c>
      <c r="C1582" t="str">
        <f>Calc!C1582</f>
        <v>SEA</v>
      </c>
      <c r="D1582" s="25"/>
      <c r="E1582" s="25"/>
      <c r="F1582">
        <f>Calc!M1582</f>
        <v>1426.513159308995</v>
      </c>
      <c r="G1582">
        <f>Calc!N1582</f>
        <v>1521.2700100017432</v>
      </c>
      <c r="H1582" t="str">
        <f>IF(Calc!O1582=Games!I1582, Games!B1582, IF(Calc!P1582=Games!I1582, Games!C1582, ""))</f>
        <v>SEA</v>
      </c>
      <c r="I1582" s="21">
        <f>MAX(Calc!O1582:P1582)</f>
        <v>0.65420939097023123</v>
      </c>
      <c r="J1582" s="22">
        <f t="shared" si="96"/>
        <v>-189.19235337415162</v>
      </c>
      <c r="K1582" s="23">
        <f t="shared" si="97"/>
        <v>0.52856258837394687</v>
      </c>
      <c r="L1582" s="25"/>
      <c r="M1582" s="25"/>
      <c r="N1582" t="str">
        <f t="shared" si="98"/>
        <v/>
      </c>
      <c r="O1582" s="24" t="str">
        <f t="shared" si="99"/>
        <v/>
      </c>
    </row>
    <row r="1583" spans="1:15" x14ac:dyDescent="0.45">
      <c r="A1583" s="20" t="str">
        <f>Calc!A1583</f>
        <v>2024-07-27</v>
      </c>
      <c r="B1583" t="str">
        <f>Calc!B1583</f>
        <v>BOS</v>
      </c>
      <c r="C1583" t="str">
        <f>Calc!C1583</f>
        <v>NYY</v>
      </c>
      <c r="D1583" s="25"/>
      <c r="E1583" s="25"/>
      <c r="F1583">
        <f>Calc!M1583</f>
        <v>1500.26839934439</v>
      </c>
      <c r="G1583">
        <f>Calc!N1583</f>
        <v>1562.9327852564061</v>
      </c>
      <c r="H1583" t="str">
        <f>IF(Calc!O1583=Games!I1583, Games!B1583, IF(Calc!P1583=Games!I1583, Games!C1583, ""))</f>
        <v>NYY</v>
      </c>
      <c r="I1583" s="21">
        <f>MAX(Calc!O1583:P1583)</f>
        <v>0.5635749480671528</v>
      </c>
      <c r="J1583" s="22">
        <f t="shared" si="96"/>
        <v>-129.1344173693013</v>
      </c>
      <c r="K1583" s="23">
        <f t="shared" si="97"/>
        <v>0.77438689109517489</v>
      </c>
      <c r="L1583" s="25"/>
      <c r="M1583" s="25"/>
      <c r="N1583" t="str">
        <f t="shared" si="98"/>
        <v/>
      </c>
      <c r="O1583" s="24" t="str">
        <f t="shared" si="99"/>
        <v/>
      </c>
    </row>
    <row r="1584" spans="1:15" x14ac:dyDescent="0.45">
      <c r="A1584" s="20" t="str">
        <f>Calc!A1584</f>
        <v>2024-07-27</v>
      </c>
      <c r="B1584" t="str">
        <f>Calc!B1584</f>
        <v>ARI</v>
      </c>
      <c r="C1584" t="str">
        <f>Calc!C1584</f>
        <v>PIT</v>
      </c>
      <c r="D1584" s="25"/>
      <c r="E1584" s="25"/>
      <c r="F1584">
        <f>Calc!M1584</f>
        <v>1516.9891876380354</v>
      </c>
      <c r="G1584">
        <f>Calc!N1584</f>
        <v>1490.342604018655</v>
      </c>
      <c r="H1584" t="str">
        <f>IF(Calc!O1584=Games!I1584, Games!B1584, IF(Calc!P1584=Games!I1584, Games!C1584, ""))</f>
        <v>ARI</v>
      </c>
      <c r="I1584" s="21">
        <f>MAX(Calc!O1584:P1584)</f>
        <v>0.56358896023726468</v>
      </c>
      <c r="J1584" s="22">
        <f t="shared" si="96"/>
        <v>-129.14177435650402</v>
      </c>
      <c r="K1584" s="23">
        <f t="shared" si="97"/>
        <v>0.77434277559129461</v>
      </c>
      <c r="L1584" s="25"/>
      <c r="M1584" s="25"/>
      <c r="N1584" t="str">
        <f t="shared" si="98"/>
        <v/>
      </c>
      <c r="O1584" s="24" t="str">
        <f t="shared" si="99"/>
        <v/>
      </c>
    </row>
    <row r="1585" spans="1:15" x14ac:dyDescent="0.45">
      <c r="A1585" s="20" t="str">
        <f>Calc!A1585</f>
        <v>2024-07-27</v>
      </c>
      <c r="B1585" t="str">
        <f>Calc!B1585</f>
        <v>LAA</v>
      </c>
      <c r="C1585" t="str">
        <f>Calc!C1585</f>
        <v>OAK</v>
      </c>
      <c r="D1585" s="25"/>
      <c r="E1585" s="25"/>
      <c r="F1585">
        <f>Calc!M1585</f>
        <v>1469.5882041455925</v>
      </c>
      <c r="G1585">
        <f>Calc!N1585</f>
        <v>1422.9458950386379</v>
      </c>
      <c r="H1585" t="str">
        <f>IF(Calc!O1585=Games!I1585, Games!B1585, IF(Calc!P1585=Games!I1585, Games!C1585, ""))</f>
        <v>LAA</v>
      </c>
      <c r="I1585" s="21">
        <f>MAX(Calc!O1585:P1585)</f>
        <v>0.60096989756583552</v>
      </c>
      <c r="J1585" s="22">
        <f t="shared" si="96"/>
        <v>-150.60765939707241</v>
      </c>
      <c r="K1585" s="23">
        <f t="shared" si="97"/>
        <v>0.66397685483148705</v>
      </c>
      <c r="L1585" s="25"/>
      <c r="M1585" s="25"/>
      <c r="N1585" t="str">
        <f t="shared" si="98"/>
        <v/>
      </c>
      <c r="O1585" s="24" t="str">
        <f t="shared" si="99"/>
        <v/>
      </c>
    </row>
    <row r="1586" spans="1:15" x14ac:dyDescent="0.45">
      <c r="A1586" s="20" t="str">
        <f>Calc!A1586</f>
        <v>2024-07-28</v>
      </c>
      <c r="B1586" t="str">
        <f>Calc!B1586</f>
        <v>BAL</v>
      </c>
      <c r="C1586" t="str">
        <f>Calc!C1586</f>
        <v>SDP</v>
      </c>
      <c r="D1586" s="25"/>
      <c r="E1586" s="25"/>
      <c r="F1586">
        <f>Calc!M1586</f>
        <v>1527.1786991040578</v>
      </c>
      <c r="G1586">
        <f>Calc!N1586</f>
        <v>1514.2912987524817</v>
      </c>
      <c r="H1586" t="str">
        <f>IF(Calc!O1586=Games!I1586, Games!B1586, IF(Calc!P1586=Games!I1586, Games!C1586, ""))</f>
        <v>BAL</v>
      </c>
      <c r="I1586" s="21">
        <f>MAX(Calc!O1586:P1586)</f>
        <v>0.52940752392645596</v>
      </c>
      <c r="J1586" s="22">
        <f t="shared" si="96"/>
        <v>-112.49808504029723</v>
      </c>
      <c r="K1586" s="23">
        <f t="shared" si="97"/>
        <v>0.88890401969224297</v>
      </c>
      <c r="L1586" s="25"/>
      <c r="M1586" s="25"/>
      <c r="N1586" t="str">
        <f t="shared" si="98"/>
        <v/>
      </c>
      <c r="O1586" s="24" t="str">
        <f t="shared" si="99"/>
        <v/>
      </c>
    </row>
    <row r="1587" spans="1:15" x14ac:dyDescent="0.45">
      <c r="A1587" s="20" t="str">
        <f>Calc!A1587</f>
        <v>2024-07-28</v>
      </c>
      <c r="B1587" t="str">
        <f>Calc!B1587</f>
        <v>PHI</v>
      </c>
      <c r="C1587" t="str">
        <f>Calc!C1587</f>
        <v>CLE</v>
      </c>
      <c r="D1587" s="25"/>
      <c r="E1587" s="25"/>
      <c r="F1587">
        <f>Calc!M1587</f>
        <v>1516.0751994709906</v>
      </c>
      <c r="G1587">
        <f>Calc!N1587</f>
        <v>1521.3210808926906</v>
      </c>
      <c r="H1587" t="str">
        <f>IF(Calc!O1587=Games!I1587, Games!B1587, IF(Calc!P1587=Games!I1587, Games!C1587, ""))</f>
        <v>PHI</v>
      </c>
      <c r="I1587" s="21">
        <f>MAX(Calc!O1587:P1587)</f>
        <v>0.53482402477312085</v>
      </c>
      <c r="J1587" s="22">
        <f t="shared" si="96"/>
        <v>-114.97240899259091</v>
      </c>
      <c r="K1587" s="23">
        <f t="shared" si="97"/>
        <v>0.86977389511290693</v>
      </c>
      <c r="L1587" s="25"/>
      <c r="M1587" s="25"/>
      <c r="N1587" t="str">
        <f t="shared" si="98"/>
        <v/>
      </c>
      <c r="O1587" s="24" t="str">
        <f t="shared" si="99"/>
        <v/>
      </c>
    </row>
    <row r="1588" spans="1:15" x14ac:dyDescent="0.45">
      <c r="A1588" s="20" t="str">
        <f>Calc!A1588</f>
        <v>2024-07-28</v>
      </c>
      <c r="B1588" t="str">
        <f>Calc!B1588</f>
        <v>BOS</v>
      </c>
      <c r="C1588" t="str">
        <f>Calc!C1588</f>
        <v>NYY</v>
      </c>
      <c r="D1588" s="25"/>
      <c r="E1588" s="25"/>
      <c r="F1588">
        <f>Calc!M1588</f>
        <v>1500.26839934439</v>
      </c>
      <c r="G1588">
        <f>Calc!N1588</f>
        <v>1562.9327852564061</v>
      </c>
      <c r="H1588" t="str">
        <f>IF(Calc!O1588=Games!I1588, Games!B1588, IF(Calc!P1588=Games!I1588, Games!C1588, ""))</f>
        <v>NYY</v>
      </c>
      <c r="I1588" s="21">
        <f>MAX(Calc!O1588:P1588)</f>
        <v>0.5635749480671528</v>
      </c>
      <c r="J1588" s="22">
        <f t="shared" si="96"/>
        <v>-129.1344173693013</v>
      </c>
      <c r="K1588" s="23">
        <f t="shared" si="97"/>
        <v>0.77438689109517489</v>
      </c>
      <c r="L1588" s="25"/>
      <c r="M1588" s="25"/>
      <c r="N1588" t="str">
        <f t="shared" si="98"/>
        <v/>
      </c>
      <c r="O1588" s="24" t="str">
        <f t="shared" si="99"/>
        <v/>
      </c>
    </row>
    <row r="1589" spans="1:15" x14ac:dyDescent="0.45">
      <c r="A1589" s="20" t="str">
        <f>Calc!A1589</f>
        <v>2024-07-28</v>
      </c>
      <c r="B1589" t="str">
        <f>Calc!B1589</f>
        <v>TOR</v>
      </c>
      <c r="C1589" t="str">
        <f>Calc!C1589</f>
        <v>TEX</v>
      </c>
      <c r="D1589" s="25"/>
      <c r="E1589" s="25"/>
      <c r="F1589">
        <f>Calc!M1589</f>
        <v>1536.86484917293</v>
      </c>
      <c r="G1589">
        <f>Calc!N1589</f>
        <v>1534.4506247578865</v>
      </c>
      <c r="H1589" t="str">
        <f>IF(Calc!O1589=Games!I1589, Games!B1589, IF(Calc!P1589=Games!I1589, Games!C1589, ""))</f>
        <v>TOR</v>
      </c>
      <c r="I1589" s="21">
        <f>MAX(Calc!O1589:P1589)</f>
        <v>0.50071186136119772</v>
      </c>
      <c r="J1589" s="22">
        <f t="shared" si="96"/>
        <v>-100.28515051975336</v>
      </c>
      <c r="K1589" s="23">
        <f t="shared" si="97"/>
        <v>0.99715660276446227</v>
      </c>
      <c r="L1589" s="25"/>
      <c r="M1589" s="25"/>
      <c r="N1589" t="str">
        <f t="shared" si="98"/>
        <v/>
      </c>
      <c r="O1589" s="24" t="str">
        <f t="shared" si="99"/>
        <v/>
      </c>
    </row>
    <row r="1590" spans="1:15" x14ac:dyDescent="0.45">
      <c r="A1590" s="20" t="str">
        <f>Calc!A1590</f>
        <v>2024-07-28</v>
      </c>
      <c r="B1590" t="str">
        <f>Calc!B1590</f>
        <v>TBR</v>
      </c>
      <c r="C1590" t="str">
        <f>Calc!C1590</f>
        <v>CIN</v>
      </c>
      <c r="D1590" s="25"/>
      <c r="E1590" s="25"/>
      <c r="F1590">
        <f>Calc!M1590</f>
        <v>1528.0229512954211</v>
      </c>
      <c r="G1590">
        <f>Calc!N1590</f>
        <v>1513.6155661274754</v>
      </c>
      <c r="H1590" t="str">
        <f>IF(Calc!O1590=Games!I1590, Games!B1590, IF(Calc!P1590=Games!I1590, Games!C1590, ""))</f>
        <v>TBR</v>
      </c>
      <c r="I1590" s="21">
        <f>MAX(Calc!O1590:P1590)</f>
        <v>0.58288417976692775</v>
      </c>
      <c r="J1590" s="22">
        <f t="shared" si="96"/>
        <v>-139.74156612933763</v>
      </c>
      <c r="K1590" s="23">
        <f t="shared" si="97"/>
        <v>0.71560669291086321</v>
      </c>
      <c r="L1590" s="25"/>
      <c r="M1590" s="25"/>
      <c r="N1590" t="str">
        <f t="shared" si="98"/>
        <v/>
      </c>
      <c r="O1590" s="24" t="str">
        <f t="shared" si="99"/>
        <v/>
      </c>
    </row>
    <row r="1591" spans="1:15" x14ac:dyDescent="0.45">
      <c r="A1591" s="20" t="str">
        <f>Calc!A1591</f>
        <v>2024-07-28</v>
      </c>
      <c r="B1591" t="str">
        <f>Calc!B1591</f>
        <v>DET</v>
      </c>
      <c r="C1591" t="str">
        <f>Calc!C1591</f>
        <v>MIN</v>
      </c>
      <c r="D1591" s="25"/>
      <c r="E1591" s="25"/>
      <c r="F1591">
        <f>Calc!M1591</f>
        <v>1481.7589766686021</v>
      </c>
      <c r="G1591">
        <f>Calc!N1591</f>
        <v>1539.5424706464416</v>
      </c>
      <c r="H1591" t="str">
        <f>IF(Calc!O1591=Games!I1591, Games!B1591, IF(Calc!P1591=Games!I1591, Games!C1591, ""))</f>
        <v>MIN</v>
      </c>
      <c r="I1591" s="21">
        <f>MAX(Calc!O1591:P1591)</f>
        <v>0.57856444497995196</v>
      </c>
      <c r="J1591" s="22">
        <f t="shared" si="96"/>
        <v>-137.2842035011567</v>
      </c>
      <c r="K1591" s="23">
        <f t="shared" si="97"/>
        <v>0.728415924408648</v>
      </c>
      <c r="L1591" s="25"/>
      <c r="M1591" s="25"/>
      <c r="N1591" t="str">
        <f t="shared" si="98"/>
        <v/>
      </c>
      <c r="O1591" s="24" t="str">
        <f t="shared" si="99"/>
        <v/>
      </c>
    </row>
    <row r="1592" spans="1:15" x14ac:dyDescent="0.45">
      <c r="A1592" s="20" t="str">
        <f>Calc!A1592</f>
        <v>2024-07-28</v>
      </c>
      <c r="B1592" t="str">
        <f>Calc!B1592</f>
        <v>NYM</v>
      </c>
      <c r="C1592" t="str">
        <f>Calc!C1592</f>
        <v>ATL</v>
      </c>
      <c r="D1592" s="25"/>
      <c r="E1592" s="25"/>
      <c r="F1592">
        <f>Calc!M1592</f>
        <v>1483.2891783762693</v>
      </c>
      <c r="G1592">
        <f>Calc!N1592</f>
        <v>1588.8399964445969</v>
      </c>
      <c r="H1592" t="str">
        <f>IF(Calc!O1592=Games!I1592, Games!B1592, IF(Calc!P1592=Games!I1592, Games!C1592, ""))</f>
        <v>ATL</v>
      </c>
      <c r="I1592" s="21">
        <f>MAX(Calc!O1592:P1592)</f>
        <v>0.59625662356457443</v>
      </c>
      <c r="J1592" s="22">
        <f t="shared" si="96"/>
        <v>-147.68208182851495</v>
      </c>
      <c r="K1592" s="23">
        <f t="shared" si="97"/>
        <v>0.67713021621754843</v>
      </c>
      <c r="L1592" s="25"/>
      <c r="M1592" s="25"/>
      <c r="N1592" t="str">
        <f t="shared" si="98"/>
        <v/>
      </c>
      <c r="O1592" s="24" t="str">
        <f t="shared" si="99"/>
        <v/>
      </c>
    </row>
    <row r="1593" spans="1:15" x14ac:dyDescent="0.45">
      <c r="A1593" s="20" t="str">
        <f>Calc!A1593</f>
        <v>2024-07-28</v>
      </c>
      <c r="B1593" t="str">
        <f>Calc!B1593</f>
        <v>KCR</v>
      </c>
      <c r="C1593" t="str">
        <f>Calc!C1593</f>
        <v>CHC</v>
      </c>
      <c r="D1593" s="25"/>
      <c r="E1593" s="25"/>
      <c r="F1593">
        <f>Calc!M1593</f>
        <v>1459.3647323881944</v>
      </c>
      <c r="G1593">
        <f>Calc!N1593</f>
        <v>1510.9500841970262</v>
      </c>
      <c r="H1593" t="str">
        <f>IF(Calc!O1593=Games!I1593, Games!B1593, IF(Calc!P1593=Games!I1593, Games!C1593, ""))</f>
        <v>KCR</v>
      </c>
      <c r="I1593" s="21">
        <f>MAX(Calc!O1593:P1593)</f>
        <v>0.52134477870545626</v>
      </c>
      <c r="J1593" s="22">
        <f t="shared" si="96"/>
        <v>-108.91864446719222</v>
      </c>
      <c r="K1593" s="23">
        <f t="shared" si="97"/>
        <v>0.91811645737219372</v>
      </c>
      <c r="L1593" s="25"/>
      <c r="M1593" s="25"/>
      <c r="N1593" t="str">
        <f t="shared" si="98"/>
        <v/>
      </c>
      <c r="O1593" s="24" t="str">
        <f t="shared" si="99"/>
        <v/>
      </c>
    </row>
    <row r="1594" spans="1:15" x14ac:dyDescent="0.45">
      <c r="A1594" s="20" t="str">
        <f>Calc!A1594</f>
        <v>2024-07-28</v>
      </c>
      <c r="B1594" t="str">
        <f>Calc!B1594</f>
        <v>HOU</v>
      </c>
      <c r="C1594" t="str">
        <f>Calc!C1594</f>
        <v>LAD</v>
      </c>
      <c r="D1594" s="25"/>
      <c r="E1594" s="25"/>
      <c r="F1594">
        <f>Calc!M1594</f>
        <v>1535.1961987191132</v>
      </c>
      <c r="G1594">
        <f>Calc!N1594</f>
        <v>1587.2549754385982</v>
      </c>
      <c r="H1594" t="str">
        <f>IF(Calc!O1594=Games!I1594, Games!B1594, IF(Calc!P1594=Games!I1594, Games!C1594, ""))</f>
        <v>LAD</v>
      </c>
      <c r="I1594" s="21">
        <f>MAX(Calc!O1594:P1594)</f>
        <v>0.5947710844984716</v>
      </c>
      <c r="J1594" s="22">
        <f t="shared" si="96"/>
        <v>-146.77409773741289</v>
      </c>
      <c r="K1594" s="23">
        <f t="shared" si="97"/>
        <v>0.6813191260688628</v>
      </c>
      <c r="L1594" s="25"/>
      <c r="M1594" s="25"/>
      <c r="N1594" t="str">
        <f t="shared" si="98"/>
        <v/>
      </c>
      <c r="O1594" s="24" t="str">
        <f t="shared" si="99"/>
        <v/>
      </c>
    </row>
    <row r="1595" spans="1:15" x14ac:dyDescent="0.45">
      <c r="A1595" s="20" t="str">
        <f>Calc!A1595</f>
        <v>2024-07-28</v>
      </c>
      <c r="B1595" t="str">
        <f>Calc!B1595</f>
        <v>CHW</v>
      </c>
      <c r="C1595" t="str">
        <f>Calc!C1595</f>
        <v>SEA</v>
      </c>
      <c r="D1595" s="25"/>
      <c r="E1595" s="25"/>
      <c r="F1595">
        <f>Calc!M1595</f>
        <v>1426.513159308995</v>
      </c>
      <c r="G1595">
        <f>Calc!N1595</f>
        <v>1521.2700100017432</v>
      </c>
      <c r="H1595" t="str">
        <f>IF(Calc!O1595=Games!I1595, Games!B1595, IF(Calc!P1595=Games!I1595, Games!C1595, ""))</f>
        <v>SEA</v>
      </c>
      <c r="I1595" s="21">
        <f>MAX(Calc!O1595:P1595)</f>
        <v>0.65420939097023123</v>
      </c>
      <c r="J1595" s="22">
        <f t="shared" si="96"/>
        <v>-189.19235337415162</v>
      </c>
      <c r="K1595" s="23">
        <f t="shared" si="97"/>
        <v>0.52856258837394687</v>
      </c>
      <c r="L1595" s="25"/>
      <c r="M1595" s="25"/>
      <c r="N1595" t="str">
        <f t="shared" si="98"/>
        <v/>
      </c>
      <c r="O1595" s="24" t="str">
        <f t="shared" si="99"/>
        <v/>
      </c>
    </row>
    <row r="1596" spans="1:15" x14ac:dyDescent="0.45">
      <c r="A1596" s="20" t="str">
        <f>Calc!A1596</f>
        <v>2024-07-28</v>
      </c>
      <c r="B1596" t="str">
        <f>Calc!B1596</f>
        <v>MIL</v>
      </c>
      <c r="C1596" t="str">
        <f>Calc!C1596</f>
        <v>MIA</v>
      </c>
      <c r="D1596" s="25"/>
      <c r="E1596" s="25"/>
      <c r="F1596">
        <f>Calc!M1596</f>
        <v>1516.6563185214643</v>
      </c>
      <c r="G1596">
        <f>Calc!N1596</f>
        <v>1484.370768699393</v>
      </c>
      <c r="H1596" t="str">
        <f>IF(Calc!O1596=Games!I1596, Games!B1596, IF(Calc!P1596=Games!I1596, Games!C1596, ""))</f>
        <v>MIL</v>
      </c>
      <c r="I1596" s="21">
        <f>MAX(Calc!O1596:P1596)</f>
        <v>0.58003722993662965</v>
      </c>
      <c r="J1596" s="22">
        <f t="shared" si="96"/>
        <v>-138.11634537249691</v>
      </c>
      <c r="K1596" s="23">
        <f t="shared" si="97"/>
        <v>0.7240272665071037</v>
      </c>
      <c r="L1596" s="25"/>
      <c r="M1596" s="25"/>
      <c r="N1596" t="str">
        <f t="shared" si="98"/>
        <v/>
      </c>
      <c r="O1596" s="24" t="str">
        <f t="shared" si="99"/>
        <v/>
      </c>
    </row>
    <row r="1597" spans="1:15" x14ac:dyDescent="0.45">
      <c r="A1597" s="20" t="str">
        <f>Calc!A1597</f>
        <v>2024-07-28</v>
      </c>
      <c r="B1597" t="str">
        <f>Calc!B1597</f>
        <v>STL</v>
      </c>
      <c r="C1597" t="str">
        <f>Calc!C1597</f>
        <v>WAS</v>
      </c>
      <c r="D1597" s="25"/>
      <c r="E1597" s="25"/>
      <c r="F1597">
        <f>Calc!M1597</f>
        <v>1510.540426333587</v>
      </c>
      <c r="G1597">
        <f>Calc!N1597</f>
        <v>1420.7057667976087</v>
      </c>
      <c r="H1597" t="str">
        <f>IF(Calc!O1597=Games!I1597, Games!B1597, IF(Calc!P1597=Games!I1597, Games!C1597, ""))</f>
        <v>STL</v>
      </c>
      <c r="I1597" s="21">
        <f>MAX(Calc!O1597:P1597)</f>
        <v>0.66306175516555677</v>
      </c>
      <c r="J1597" s="22">
        <f t="shared" si="96"/>
        <v>-196.79029179111345</v>
      </c>
      <c r="K1597" s="23">
        <f t="shared" si="97"/>
        <v>0.50815514876184431</v>
      </c>
      <c r="L1597" s="25"/>
      <c r="M1597" s="25"/>
      <c r="N1597" t="str">
        <f t="shared" si="98"/>
        <v/>
      </c>
      <c r="O1597" s="24" t="str">
        <f t="shared" si="99"/>
        <v/>
      </c>
    </row>
    <row r="1598" spans="1:15" x14ac:dyDescent="0.45">
      <c r="A1598" s="20" t="str">
        <f>Calc!A1598</f>
        <v>2024-07-28</v>
      </c>
      <c r="B1598" t="str">
        <f>Calc!B1598</f>
        <v>SFG</v>
      </c>
      <c r="C1598" t="str">
        <f>Calc!C1598</f>
        <v>COL</v>
      </c>
      <c r="D1598" s="25"/>
      <c r="E1598" s="25"/>
      <c r="F1598">
        <f>Calc!M1598</f>
        <v>1506.8907435815931</v>
      </c>
      <c r="G1598">
        <f>Calc!N1598</f>
        <v>1405.4006829938121</v>
      </c>
      <c r="H1598" t="str">
        <f>IF(Calc!O1598=Games!I1598, Games!B1598, IF(Calc!P1598=Games!I1598, Games!C1598, ""))</f>
        <v>SFG</v>
      </c>
      <c r="I1598" s="21">
        <f>MAX(Calc!O1598:P1598)</f>
        <v>0.69828871131726555</v>
      </c>
      <c r="J1598" s="22">
        <f t="shared" si="96"/>
        <v>-231.44268627335106</v>
      </c>
      <c r="K1598" s="23">
        <f t="shared" si="97"/>
        <v>0.4320724133053509</v>
      </c>
      <c r="L1598" s="25"/>
      <c r="M1598" s="25"/>
      <c r="N1598" t="str">
        <f t="shared" si="98"/>
        <v/>
      </c>
      <c r="O1598" s="24" t="str">
        <f t="shared" si="99"/>
        <v/>
      </c>
    </row>
    <row r="1599" spans="1:15" x14ac:dyDescent="0.45">
      <c r="A1599" s="20" t="str">
        <f>Calc!A1599</f>
        <v>2024-07-28</v>
      </c>
      <c r="B1599" t="str">
        <f>Calc!B1599</f>
        <v>LAA</v>
      </c>
      <c r="C1599" t="str">
        <f>Calc!C1599</f>
        <v>OAK</v>
      </c>
      <c r="D1599" s="25"/>
      <c r="E1599" s="25"/>
      <c r="F1599">
        <f>Calc!M1599</f>
        <v>1469.5882041455925</v>
      </c>
      <c r="G1599">
        <f>Calc!N1599</f>
        <v>1422.9458950386379</v>
      </c>
      <c r="H1599" t="str">
        <f>IF(Calc!O1599=Games!I1599, Games!B1599, IF(Calc!P1599=Games!I1599, Games!C1599, ""))</f>
        <v>LAA</v>
      </c>
      <c r="I1599" s="21">
        <f>MAX(Calc!O1599:P1599)</f>
        <v>0.60096989756583552</v>
      </c>
      <c r="J1599" s="22">
        <f t="shared" si="96"/>
        <v>-150.60765939707241</v>
      </c>
      <c r="K1599" s="23">
        <f t="shared" si="97"/>
        <v>0.66397685483148705</v>
      </c>
      <c r="L1599" s="25"/>
      <c r="M1599" s="25"/>
      <c r="N1599" t="str">
        <f t="shared" si="98"/>
        <v/>
      </c>
      <c r="O1599" s="24" t="str">
        <f t="shared" si="99"/>
        <v/>
      </c>
    </row>
    <row r="1600" spans="1:15" x14ac:dyDescent="0.45">
      <c r="A1600" s="20" t="str">
        <f>Calc!A1600</f>
        <v>2024-07-28</v>
      </c>
      <c r="B1600" t="str">
        <f>Calc!B1600</f>
        <v>ARI</v>
      </c>
      <c r="C1600" t="str">
        <f>Calc!C1600</f>
        <v>PIT</v>
      </c>
      <c r="D1600" s="25"/>
      <c r="E1600" s="25"/>
      <c r="F1600">
        <f>Calc!M1600</f>
        <v>1516.9891876380354</v>
      </c>
      <c r="G1600">
        <f>Calc!N1600</f>
        <v>1490.342604018655</v>
      </c>
      <c r="H1600" t="str">
        <f>IF(Calc!O1600=Games!I1600, Games!B1600, IF(Calc!P1600=Games!I1600, Games!C1600, ""))</f>
        <v>ARI</v>
      </c>
      <c r="I1600" s="21">
        <f>MAX(Calc!O1600:P1600)</f>
        <v>0.56358896023726468</v>
      </c>
      <c r="J1600" s="22">
        <f t="shared" si="96"/>
        <v>-129.14177435650402</v>
      </c>
      <c r="K1600" s="23">
        <f t="shared" si="97"/>
        <v>0.77434277559129461</v>
      </c>
      <c r="L1600" s="25"/>
      <c r="M1600" s="25"/>
      <c r="N1600" t="str">
        <f t="shared" si="98"/>
        <v/>
      </c>
      <c r="O1600" s="24" t="str">
        <f t="shared" si="99"/>
        <v/>
      </c>
    </row>
    <row r="1601" spans="1:15" x14ac:dyDescent="0.45">
      <c r="A1601" s="20" t="str">
        <f>Calc!A1601</f>
        <v>2024-07-29</v>
      </c>
      <c r="B1601" t="str">
        <f>Calc!B1601</f>
        <v>BAL</v>
      </c>
      <c r="C1601" t="str">
        <f>Calc!C1601</f>
        <v>TOR</v>
      </c>
      <c r="D1601" s="25"/>
      <c r="E1601" s="25"/>
      <c r="F1601">
        <f>Calc!M1601</f>
        <v>1527.1786991040578</v>
      </c>
      <c r="G1601">
        <f>Calc!N1601</f>
        <v>1549.5770225833428</v>
      </c>
      <c r="H1601" t="str">
        <f>IF(Calc!O1601=Games!I1601, Games!B1601, IF(Calc!P1601=Games!I1601, Games!C1601, ""))</f>
        <v>TOR</v>
      </c>
      <c r="I1601" s="21">
        <f>MAX(Calc!O1601:P1601)</f>
        <v>0.52131963225230549</v>
      </c>
      <c r="J1601" s="22">
        <f t="shared" si="96"/>
        <v>-108.90766937136756</v>
      </c>
      <c r="K1601" s="23">
        <f t="shared" si="97"/>
        <v>0.91820897992965933</v>
      </c>
      <c r="L1601" s="25"/>
      <c r="M1601" s="25"/>
      <c r="N1601" t="str">
        <f t="shared" si="98"/>
        <v/>
      </c>
      <c r="O1601" s="24" t="str">
        <f t="shared" si="99"/>
        <v/>
      </c>
    </row>
    <row r="1602" spans="1:15" x14ac:dyDescent="0.45">
      <c r="A1602" s="20" t="str">
        <f>Calc!A1602</f>
        <v>2024-07-29</v>
      </c>
      <c r="B1602" t="str">
        <f>Calc!B1602</f>
        <v>DET</v>
      </c>
      <c r="C1602" t="str">
        <f>Calc!C1602</f>
        <v>CLE</v>
      </c>
      <c r="D1602" s="25"/>
      <c r="E1602" s="25"/>
      <c r="F1602">
        <f>Calc!M1602</f>
        <v>1481.7589766686021</v>
      </c>
      <c r="G1602">
        <f>Calc!N1602</f>
        <v>1521.3210808926906</v>
      </c>
      <c r="H1602" t="str">
        <f>IF(Calc!O1602=Games!I1602, Games!B1602, IF(Calc!P1602=Games!I1602, Games!C1602, ""))</f>
        <v>CLE</v>
      </c>
      <c r="I1602" s="21">
        <f>MAX(Calc!O1602:P1602)</f>
        <v>0.55285528537821538</v>
      </c>
      <c r="J1602" s="22">
        <f t="shared" si="96"/>
        <v>-123.64124349447931</v>
      </c>
      <c r="K1602" s="23">
        <f t="shared" si="97"/>
        <v>0.8087916068594464</v>
      </c>
      <c r="L1602" s="25"/>
      <c r="M1602" s="25"/>
      <c r="N1602" t="str">
        <f t="shared" si="98"/>
        <v/>
      </c>
      <c r="O1602" s="24" t="str">
        <f t="shared" si="99"/>
        <v/>
      </c>
    </row>
    <row r="1603" spans="1:15" x14ac:dyDescent="0.45">
      <c r="A1603" s="20" t="str">
        <f>Calc!A1603</f>
        <v>2024-07-29</v>
      </c>
      <c r="B1603" t="str">
        <f>Calc!B1603</f>
        <v>PHI</v>
      </c>
      <c r="C1603" t="str">
        <f>Calc!C1603</f>
        <v>NYY</v>
      </c>
      <c r="D1603" s="25"/>
      <c r="E1603" s="25"/>
      <c r="F1603">
        <f>Calc!M1603</f>
        <v>1516.0751994709906</v>
      </c>
      <c r="G1603">
        <f>Calc!N1603</f>
        <v>1562.9327852564061</v>
      </c>
      <c r="H1603" t="str">
        <f>IF(Calc!O1603=Games!I1603, Games!B1603, IF(Calc!P1603=Games!I1603, Games!C1603, ""))</f>
        <v>NYY</v>
      </c>
      <c r="I1603" s="21">
        <f>MAX(Calc!O1603:P1603)</f>
        <v>0.52465470665046421</v>
      </c>
      <c r="J1603" s="22">
        <f t="shared" ref="J1603:J1666" si="100">IF(I1603&lt;0.5, "",-1*((I1603*100)/(1-((I1603*100)/100))))</f>
        <v>-110.37338835385705</v>
      </c>
      <c r="K1603" s="23">
        <f t="shared" ref="K1603:K1666" si="101">IF(J1603&gt;0, "",1/(J1603/-100))</f>
        <v>0.9060154942367088</v>
      </c>
      <c r="L1603" s="25"/>
      <c r="M1603" s="25"/>
      <c r="N1603" t="str">
        <f t="shared" ref="N1603:N1666" si="102">IF(L1603&gt;M1603, B1603, IF(M1603&gt;L1603, C1603, ""))</f>
        <v/>
      </c>
      <c r="O1603" s="24" t="str">
        <f t="shared" ref="O1603:O1666" si="103">IF(ISBLANK(L1603), "", IF(H1603=N1603, "W", "L"))</f>
        <v/>
      </c>
    </row>
    <row r="1604" spans="1:15" x14ac:dyDescent="0.45">
      <c r="A1604" s="20" t="str">
        <f>Calc!A1604</f>
        <v>2024-07-29</v>
      </c>
      <c r="B1604" t="str">
        <f>Calc!B1604</f>
        <v>CIN</v>
      </c>
      <c r="C1604" t="str">
        <f>Calc!C1604</f>
        <v>CHC</v>
      </c>
      <c r="D1604" s="25"/>
      <c r="E1604" s="25"/>
      <c r="F1604">
        <f>Calc!M1604</f>
        <v>1493.1662146218293</v>
      </c>
      <c r="G1604">
        <f>Calc!N1604</f>
        <v>1510.9500841970262</v>
      </c>
      <c r="H1604" t="str">
        <f>IF(Calc!O1604=Games!I1604, Games!B1604, IF(Calc!P1604=Games!I1604, Games!C1604, ""))</f>
        <v>CHC</v>
      </c>
      <c r="I1604" s="21">
        <f>MAX(Calc!O1604:P1604)</f>
        <v>0.53251516206050886</v>
      </c>
      <c r="J1604" s="22">
        <f t="shared" si="100"/>
        <v>-113.91068091270051</v>
      </c>
      <c r="K1604" s="23">
        <f t="shared" si="101"/>
        <v>0.87788080273735303</v>
      </c>
      <c r="L1604" s="25"/>
      <c r="M1604" s="25"/>
      <c r="N1604" t="str">
        <f t="shared" si="102"/>
        <v/>
      </c>
      <c r="O1604" s="24" t="str">
        <f t="shared" si="103"/>
        <v/>
      </c>
    </row>
    <row r="1605" spans="1:15" x14ac:dyDescent="0.45">
      <c r="A1605" s="20" t="str">
        <f>Calc!A1605</f>
        <v>2024-07-29</v>
      </c>
      <c r="B1605" t="str">
        <f>Calc!B1605</f>
        <v>BOS</v>
      </c>
      <c r="C1605" t="str">
        <f>Calc!C1605</f>
        <v>SEA</v>
      </c>
      <c r="D1605" s="25"/>
      <c r="E1605" s="25"/>
      <c r="F1605">
        <f>Calc!M1605</f>
        <v>1500.26839934439</v>
      </c>
      <c r="G1605">
        <f>Calc!N1605</f>
        <v>1521.2700100017432</v>
      </c>
      <c r="H1605" t="str">
        <f>IF(Calc!O1605=Games!I1605, Games!B1605, IF(Calc!P1605=Games!I1605, Games!C1605, ""))</f>
        <v>SEA</v>
      </c>
      <c r="I1605" s="21">
        <f>MAX(Calc!O1605:P1605)</f>
        <v>0.50454596383691308</v>
      </c>
      <c r="J1605" s="22">
        <f t="shared" si="100"/>
        <v>-101.83506985718317</v>
      </c>
      <c r="K1605" s="23">
        <f t="shared" si="101"/>
        <v>0.98197998135851683</v>
      </c>
      <c r="L1605" s="25"/>
      <c r="M1605" s="25"/>
      <c r="N1605" t="str">
        <f t="shared" si="102"/>
        <v/>
      </c>
      <c r="O1605" s="24" t="str">
        <f t="shared" si="103"/>
        <v/>
      </c>
    </row>
    <row r="1606" spans="1:15" x14ac:dyDescent="0.45">
      <c r="A1606" s="20" t="str">
        <f>Calc!A1606</f>
        <v>2024-07-29</v>
      </c>
      <c r="B1606" t="str">
        <f>Calc!B1606</f>
        <v>NYM</v>
      </c>
      <c r="C1606" t="str">
        <f>Calc!C1606</f>
        <v>MIN</v>
      </c>
      <c r="D1606" s="25"/>
      <c r="E1606" s="25"/>
      <c r="F1606">
        <f>Calc!M1606</f>
        <v>1483.2891783762693</v>
      </c>
      <c r="G1606">
        <f>Calc!N1606</f>
        <v>1539.5424706464416</v>
      </c>
      <c r="H1606" t="str">
        <f>IF(Calc!O1606=Games!I1606, Games!B1606, IF(Calc!P1606=Games!I1606, Games!C1606, ""))</f>
        <v>MIN</v>
      </c>
      <c r="I1606" s="21">
        <f>MAX(Calc!O1606:P1606)</f>
        <v>0.52911856389855416</v>
      </c>
      <c r="J1606" s="22">
        <f t="shared" si="100"/>
        <v>-112.36768395018269</v>
      </c>
      <c r="K1606" s="23">
        <f t="shared" si="101"/>
        <v>0.88993558009377682</v>
      </c>
      <c r="L1606" s="25"/>
      <c r="M1606" s="25"/>
      <c r="N1606" t="str">
        <f t="shared" si="102"/>
        <v/>
      </c>
      <c r="O1606" s="24" t="str">
        <f t="shared" si="103"/>
        <v/>
      </c>
    </row>
    <row r="1607" spans="1:15" x14ac:dyDescent="0.45">
      <c r="A1607" s="20" t="str">
        <f>Calc!A1607</f>
        <v>2024-07-29</v>
      </c>
      <c r="B1607" t="str">
        <f>Calc!B1607</f>
        <v>STL</v>
      </c>
      <c r="C1607" t="str">
        <f>Calc!C1607</f>
        <v>TEX</v>
      </c>
      <c r="D1607" s="25"/>
      <c r="E1607" s="25"/>
      <c r="F1607">
        <f>Calc!M1607</f>
        <v>1510.540426333587</v>
      </c>
      <c r="G1607">
        <f>Calc!N1607</f>
        <v>1534.4506247578865</v>
      </c>
      <c r="H1607" t="str">
        <f>IF(Calc!O1607=Games!I1607, Games!B1607, IF(Calc!P1607=Games!I1607, Games!C1607, ""))</f>
        <v>STL</v>
      </c>
      <c r="I1607" s="21">
        <f>MAX(Calc!O1607:P1607)</f>
        <v>0.50223004355815015</v>
      </c>
      <c r="J1607" s="22">
        <f t="shared" si="100"/>
        <v>-100.8960137225199</v>
      </c>
      <c r="K1607" s="23">
        <f t="shared" si="101"/>
        <v>0.99111943386599899</v>
      </c>
      <c r="L1607" s="25"/>
      <c r="M1607" s="25"/>
      <c r="N1607" t="str">
        <f t="shared" si="102"/>
        <v/>
      </c>
      <c r="O1607" s="24" t="str">
        <f t="shared" si="103"/>
        <v/>
      </c>
    </row>
    <row r="1608" spans="1:15" x14ac:dyDescent="0.45">
      <c r="A1608" s="20" t="str">
        <f>Calc!A1608</f>
        <v>2024-07-29</v>
      </c>
      <c r="B1608" t="str">
        <f>Calc!B1608</f>
        <v>HOU</v>
      </c>
      <c r="C1608" t="str">
        <f>Calc!C1608</f>
        <v>PIT</v>
      </c>
      <c r="D1608" s="25"/>
      <c r="E1608" s="25"/>
      <c r="F1608">
        <f>Calc!M1608</f>
        <v>1535.1961987191132</v>
      </c>
      <c r="G1608">
        <f>Calc!N1608</f>
        <v>1490.342604018655</v>
      </c>
      <c r="H1608" t="str">
        <f>IF(Calc!O1608=Games!I1608, Games!B1608, IF(Calc!P1608=Games!I1608, Games!C1608, ""))</f>
        <v>HOU</v>
      </c>
      <c r="I1608" s="21">
        <f>MAX(Calc!O1608:P1608)</f>
        <v>0.54378511692972986</v>
      </c>
      <c r="J1608" s="22">
        <f t="shared" si="100"/>
        <v>-119.19495332333807</v>
      </c>
      <c r="K1608" s="23">
        <f t="shared" si="101"/>
        <v>0.8389616943657987</v>
      </c>
      <c r="L1608" s="25"/>
      <c r="M1608" s="25"/>
      <c r="N1608" t="str">
        <f t="shared" si="102"/>
        <v/>
      </c>
      <c r="O1608" s="24" t="str">
        <f t="shared" si="103"/>
        <v/>
      </c>
    </row>
    <row r="1609" spans="1:15" x14ac:dyDescent="0.45">
      <c r="A1609" s="20" t="str">
        <f>Calc!A1609</f>
        <v>2024-07-29</v>
      </c>
      <c r="B1609" t="str">
        <f>Calc!B1609</f>
        <v>CHW</v>
      </c>
      <c r="C1609" t="str">
        <f>Calc!C1609</f>
        <v>KCR</v>
      </c>
      <c r="D1609" s="25"/>
      <c r="E1609" s="25"/>
      <c r="F1609">
        <f>Calc!M1609</f>
        <v>1426.513159308995</v>
      </c>
      <c r="G1609">
        <f>Calc!N1609</f>
        <v>1465.2610239810729</v>
      </c>
      <c r="H1609" t="str">
        <f>IF(Calc!O1609=Games!I1609, Games!B1609, IF(Calc!P1609=Games!I1609, Games!C1609, ""))</f>
        <v>KCR</v>
      </c>
      <c r="I1609" s="21">
        <f>MAX(Calc!O1609:P1609)</f>
        <v>0.5766593746755907</v>
      </c>
      <c r="J1609" s="22">
        <f t="shared" si="100"/>
        <v>-136.2164035718736</v>
      </c>
      <c r="K1609" s="23">
        <f t="shared" si="101"/>
        <v>0.73412597438924254</v>
      </c>
      <c r="L1609" s="25"/>
      <c r="M1609" s="25"/>
      <c r="N1609" t="str">
        <f t="shared" si="102"/>
        <v/>
      </c>
      <c r="O1609" s="24" t="str">
        <f t="shared" si="103"/>
        <v/>
      </c>
    </row>
    <row r="1610" spans="1:15" x14ac:dyDescent="0.45">
      <c r="A1610" s="20" t="str">
        <f>Calc!A1610</f>
        <v>2024-07-29</v>
      </c>
      <c r="B1610" t="str">
        <f>Calc!B1610</f>
        <v>MIL</v>
      </c>
      <c r="C1610" t="str">
        <f>Calc!C1610</f>
        <v>ATL</v>
      </c>
      <c r="D1610" s="25"/>
      <c r="E1610" s="25"/>
      <c r="F1610">
        <f>Calc!M1610</f>
        <v>1516.6563185214643</v>
      </c>
      <c r="G1610">
        <f>Calc!N1610</f>
        <v>1588.8399964445969</v>
      </c>
      <c r="H1610" t="str">
        <f>IF(Calc!O1610=Games!I1610, Games!B1610, IF(Calc!P1610=Games!I1610, Games!C1610, ""))</f>
        <v>ATL</v>
      </c>
      <c r="I1610" s="21">
        <f>MAX(Calc!O1610:P1610)</f>
        <v>0.56870349976403967</v>
      </c>
      <c r="J1610" s="22">
        <f t="shared" si="100"/>
        <v>-131.85905738926806</v>
      </c>
      <c r="K1610" s="23">
        <f t="shared" si="101"/>
        <v>0.7583855214798384</v>
      </c>
      <c r="L1610" s="25"/>
      <c r="M1610" s="25"/>
      <c r="N1610" t="str">
        <f t="shared" si="102"/>
        <v/>
      </c>
      <c r="O1610" s="24" t="str">
        <f t="shared" si="103"/>
        <v/>
      </c>
    </row>
    <row r="1611" spans="1:15" x14ac:dyDescent="0.45">
      <c r="A1611" s="20" t="str">
        <f>Calc!A1611</f>
        <v>2024-07-29</v>
      </c>
      <c r="B1611" t="str">
        <f>Calc!B1611</f>
        <v>ARI</v>
      </c>
      <c r="C1611" t="str">
        <f>Calc!C1611</f>
        <v>WAS</v>
      </c>
      <c r="D1611" s="25"/>
      <c r="E1611" s="25"/>
      <c r="F1611">
        <f>Calc!M1611</f>
        <v>1516.9891876380354</v>
      </c>
      <c r="G1611">
        <f>Calc!N1611</f>
        <v>1420.7057667976087</v>
      </c>
      <c r="H1611" t="str">
        <f>IF(Calc!O1611=Games!I1611, Games!B1611, IF(Calc!P1611=Games!I1611, Games!C1611, ""))</f>
        <v>ARI</v>
      </c>
      <c r="I1611" s="21">
        <f>MAX(Calc!O1611:P1611)</f>
        <v>0.66043796174607128</v>
      </c>
      <c r="J1611" s="22">
        <f t="shared" si="100"/>
        <v>-194.49699534792742</v>
      </c>
      <c r="K1611" s="23">
        <f t="shared" si="101"/>
        <v>0.51414676006235593</v>
      </c>
      <c r="L1611" s="25"/>
      <c r="M1611" s="25"/>
      <c r="N1611" t="str">
        <f t="shared" si="102"/>
        <v/>
      </c>
      <c r="O1611" s="24" t="str">
        <f t="shared" si="103"/>
        <v/>
      </c>
    </row>
    <row r="1612" spans="1:15" x14ac:dyDescent="0.45">
      <c r="A1612" s="20" t="str">
        <f>Calc!A1612</f>
        <v>2024-07-30</v>
      </c>
      <c r="B1612" t="str">
        <f>Calc!B1612</f>
        <v>DET</v>
      </c>
      <c r="C1612" t="str">
        <f>Calc!C1612</f>
        <v>CLE</v>
      </c>
      <c r="D1612" s="25"/>
      <c r="E1612" s="25"/>
      <c r="F1612">
        <f>Calc!M1612</f>
        <v>1481.7589766686021</v>
      </c>
      <c r="G1612">
        <f>Calc!N1612</f>
        <v>1521.3210808926906</v>
      </c>
      <c r="H1612" t="str">
        <f>IF(Calc!O1612=Games!I1612, Games!B1612, IF(Calc!P1612=Games!I1612, Games!C1612, ""))</f>
        <v>CLE</v>
      </c>
      <c r="I1612" s="21">
        <f>MAX(Calc!O1612:P1612)</f>
        <v>0.55285528537821538</v>
      </c>
      <c r="J1612" s="22">
        <f t="shared" si="100"/>
        <v>-123.64124349447931</v>
      </c>
      <c r="K1612" s="23">
        <f t="shared" si="101"/>
        <v>0.8087916068594464</v>
      </c>
      <c r="L1612" s="25"/>
      <c r="M1612" s="25"/>
      <c r="N1612" t="str">
        <f t="shared" si="102"/>
        <v/>
      </c>
      <c r="O1612" s="24" t="str">
        <f t="shared" si="103"/>
        <v/>
      </c>
    </row>
    <row r="1613" spans="1:15" x14ac:dyDescent="0.45">
      <c r="A1613" s="20" t="str">
        <f>Calc!A1613</f>
        <v>2024-07-30</v>
      </c>
      <c r="B1613" t="str">
        <f>Calc!B1613</f>
        <v>BAL</v>
      </c>
      <c r="C1613" t="str">
        <f>Calc!C1613</f>
        <v>TOR</v>
      </c>
      <c r="D1613" s="25"/>
      <c r="E1613" s="25"/>
      <c r="F1613">
        <f>Calc!M1613</f>
        <v>1527.1786991040578</v>
      </c>
      <c r="G1613">
        <f>Calc!N1613</f>
        <v>1549.5770225833428</v>
      </c>
      <c r="H1613" t="str">
        <f>IF(Calc!O1613=Games!I1613, Games!B1613, IF(Calc!P1613=Games!I1613, Games!C1613, ""))</f>
        <v>TOR</v>
      </c>
      <c r="I1613" s="21">
        <f>MAX(Calc!O1613:P1613)</f>
        <v>0.52131963225230549</v>
      </c>
      <c r="J1613" s="22">
        <f t="shared" si="100"/>
        <v>-108.90766937136756</v>
      </c>
      <c r="K1613" s="23">
        <f t="shared" si="101"/>
        <v>0.91820897992965933</v>
      </c>
      <c r="L1613" s="25"/>
      <c r="M1613" s="25"/>
      <c r="N1613" t="str">
        <f t="shared" si="102"/>
        <v/>
      </c>
      <c r="O1613" s="24" t="str">
        <f t="shared" si="103"/>
        <v/>
      </c>
    </row>
    <row r="1614" spans="1:15" x14ac:dyDescent="0.45">
      <c r="A1614" s="20" t="str">
        <f>Calc!A1614</f>
        <v>2024-07-30</v>
      </c>
      <c r="B1614" t="str">
        <f>Calc!B1614</f>
        <v>PHI</v>
      </c>
      <c r="C1614" t="str">
        <f>Calc!C1614</f>
        <v>NYY</v>
      </c>
      <c r="D1614" s="25"/>
      <c r="E1614" s="25"/>
      <c r="F1614">
        <f>Calc!M1614</f>
        <v>1516.0751994709906</v>
      </c>
      <c r="G1614">
        <f>Calc!N1614</f>
        <v>1562.9327852564061</v>
      </c>
      <c r="H1614" t="str">
        <f>IF(Calc!O1614=Games!I1614, Games!B1614, IF(Calc!P1614=Games!I1614, Games!C1614, ""))</f>
        <v>NYY</v>
      </c>
      <c r="I1614" s="21">
        <f>MAX(Calc!O1614:P1614)</f>
        <v>0.52465470665046421</v>
      </c>
      <c r="J1614" s="22">
        <f t="shared" si="100"/>
        <v>-110.37338835385705</v>
      </c>
      <c r="K1614" s="23">
        <f t="shared" si="101"/>
        <v>0.9060154942367088</v>
      </c>
      <c r="L1614" s="25"/>
      <c r="M1614" s="25"/>
      <c r="N1614" t="str">
        <f t="shared" si="102"/>
        <v/>
      </c>
      <c r="O1614" s="24" t="str">
        <f t="shared" si="103"/>
        <v/>
      </c>
    </row>
    <row r="1615" spans="1:15" x14ac:dyDescent="0.45">
      <c r="A1615" s="20" t="str">
        <f>Calc!A1615</f>
        <v>2024-07-30</v>
      </c>
      <c r="B1615" t="str">
        <f>Calc!B1615</f>
        <v>TBR</v>
      </c>
      <c r="C1615" t="str">
        <f>Calc!C1615</f>
        <v>MIA</v>
      </c>
      <c r="D1615" s="25"/>
      <c r="E1615" s="25"/>
      <c r="F1615">
        <f>Calc!M1615</f>
        <v>1528.0229512954211</v>
      </c>
      <c r="G1615">
        <f>Calc!N1615</f>
        <v>1484.370768699393</v>
      </c>
      <c r="H1615" t="str">
        <f>IF(Calc!O1615=Games!I1615, Games!B1615, IF(Calc!P1615=Games!I1615, Games!C1615, ""))</f>
        <v>TBR</v>
      </c>
      <c r="I1615" s="21">
        <f>MAX(Calc!O1615:P1615)</f>
        <v>0.6246542216913068</v>
      </c>
      <c r="J1615" s="22">
        <f t="shared" si="100"/>
        <v>-166.42100638669672</v>
      </c>
      <c r="K1615" s="23">
        <f t="shared" si="101"/>
        <v>0.60088568246991292</v>
      </c>
      <c r="L1615" s="25"/>
      <c r="M1615" s="25"/>
      <c r="N1615" t="str">
        <f t="shared" si="102"/>
        <v/>
      </c>
      <c r="O1615" s="24" t="str">
        <f t="shared" si="103"/>
        <v/>
      </c>
    </row>
    <row r="1616" spans="1:15" x14ac:dyDescent="0.45">
      <c r="A1616" s="20" t="str">
        <f>Calc!A1616</f>
        <v>2024-07-30</v>
      </c>
      <c r="B1616" t="str">
        <f>Calc!B1616</f>
        <v>CIN</v>
      </c>
      <c r="C1616" t="str">
        <f>Calc!C1616</f>
        <v>CHC</v>
      </c>
      <c r="D1616" s="25"/>
      <c r="E1616" s="25"/>
      <c r="F1616">
        <f>Calc!M1616</f>
        <v>1493.1662146218293</v>
      </c>
      <c r="G1616">
        <f>Calc!N1616</f>
        <v>1510.9500841970262</v>
      </c>
      <c r="H1616" t="str">
        <f>IF(Calc!O1616=Games!I1616, Games!B1616, IF(Calc!P1616=Games!I1616, Games!C1616, ""))</f>
        <v>CHC</v>
      </c>
      <c r="I1616" s="21">
        <f>MAX(Calc!O1616:P1616)</f>
        <v>0.53251516206050886</v>
      </c>
      <c r="J1616" s="22">
        <f t="shared" si="100"/>
        <v>-113.91068091270051</v>
      </c>
      <c r="K1616" s="23">
        <f t="shared" si="101"/>
        <v>0.87788080273735303</v>
      </c>
      <c r="L1616" s="25"/>
      <c r="M1616" s="25"/>
      <c r="N1616" t="str">
        <f t="shared" si="102"/>
        <v/>
      </c>
      <c r="O1616" s="24" t="str">
        <f t="shared" si="103"/>
        <v/>
      </c>
    </row>
    <row r="1617" spans="1:15" x14ac:dyDescent="0.45">
      <c r="A1617" s="20" t="str">
        <f>Calc!A1617</f>
        <v>2024-07-30</v>
      </c>
      <c r="B1617" t="str">
        <f>Calc!B1617</f>
        <v>BOS</v>
      </c>
      <c r="C1617" t="str">
        <f>Calc!C1617</f>
        <v>SEA</v>
      </c>
      <c r="D1617" s="25"/>
      <c r="E1617" s="25"/>
      <c r="F1617">
        <f>Calc!M1617</f>
        <v>1500.26839934439</v>
      </c>
      <c r="G1617">
        <f>Calc!N1617</f>
        <v>1521.2700100017432</v>
      </c>
      <c r="H1617" t="str">
        <f>IF(Calc!O1617=Games!I1617, Games!B1617, IF(Calc!P1617=Games!I1617, Games!C1617, ""))</f>
        <v>SEA</v>
      </c>
      <c r="I1617" s="21">
        <f>MAX(Calc!O1617:P1617)</f>
        <v>0.50454596383691308</v>
      </c>
      <c r="J1617" s="22">
        <f t="shared" si="100"/>
        <v>-101.83506985718317</v>
      </c>
      <c r="K1617" s="23">
        <f t="shared" si="101"/>
        <v>0.98197998135851683</v>
      </c>
      <c r="L1617" s="25"/>
      <c r="M1617" s="25"/>
      <c r="N1617" t="str">
        <f t="shared" si="102"/>
        <v/>
      </c>
      <c r="O1617" s="24" t="str">
        <f t="shared" si="103"/>
        <v/>
      </c>
    </row>
    <row r="1618" spans="1:15" x14ac:dyDescent="0.45">
      <c r="A1618" s="20" t="str">
        <f>Calc!A1618</f>
        <v>2024-07-30</v>
      </c>
      <c r="B1618" t="str">
        <f>Calc!B1618</f>
        <v>NYM</v>
      </c>
      <c r="C1618" t="str">
        <f>Calc!C1618</f>
        <v>MIN</v>
      </c>
      <c r="D1618" s="25"/>
      <c r="E1618" s="25"/>
      <c r="F1618">
        <f>Calc!M1618</f>
        <v>1483.2891783762693</v>
      </c>
      <c r="G1618">
        <f>Calc!N1618</f>
        <v>1539.5424706464416</v>
      </c>
      <c r="H1618" t="str">
        <f>IF(Calc!O1618=Games!I1618, Games!B1618, IF(Calc!P1618=Games!I1618, Games!C1618, ""))</f>
        <v>MIN</v>
      </c>
      <c r="I1618" s="21">
        <f>MAX(Calc!O1618:P1618)</f>
        <v>0.52911856389855416</v>
      </c>
      <c r="J1618" s="22">
        <f t="shared" si="100"/>
        <v>-112.36768395018269</v>
      </c>
      <c r="K1618" s="23">
        <f t="shared" si="101"/>
        <v>0.88993558009377682</v>
      </c>
      <c r="L1618" s="25"/>
      <c r="M1618" s="25"/>
      <c r="N1618" t="str">
        <f t="shared" si="102"/>
        <v/>
      </c>
      <c r="O1618" s="24" t="str">
        <f t="shared" si="103"/>
        <v/>
      </c>
    </row>
    <row r="1619" spans="1:15" x14ac:dyDescent="0.45">
      <c r="A1619" s="20" t="str">
        <f>Calc!A1619</f>
        <v>2024-07-30</v>
      </c>
      <c r="B1619" t="str">
        <f>Calc!B1619</f>
        <v>STL</v>
      </c>
      <c r="C1619" t="str">
        <f>Calc!C1619</f>
        <v>TEX</v>
      </c>
      <c r="D1619" s="25"/>
      <c r="E1619" s="25"/>
      <c r="F1619">
        <f>Calc!M1619</f>
        <v>1510.540426333587</v>
      </c>
      <c r="G1619">
        <f>Calc!N1619</f>
        <v>1534.4506247578865</v>
      </c>
      <c r="H1619" t="str">
        <f>IF(Calc!O1619=Games!I1619, Games!B1619, IF(Calc!P1619=Games!I1619, Games!C1619, ""))</f>
        <v>STL</v>
      </c>
      <c r="I1619" s="21">
        <f>MAX(Calc!O1619:P1619)</f>
        <v>0.50223004355815015</v>
      </c>
      <c r="J1619" s="22">
        <f t="shared" si="100"/>
        <v>-100.8960137225199</v>
      </c>
      <c r="K1619" s="23">
        <f t="shared" si="101"/>
        <v>0.99111943386599899</v>
      </c>
      <c r="L1619" s="25"/>
      <c r="M1619" s="25"/>
      <c r="N1619" t="str">
        <f t="shared" si="102"/>
        <v/>
      </c>
      <c r="O1619" s="24" t="str">
        <f t="shared" si="103"/>
        <v/>
      </c>
    </row>
    <row r="1620" spans="1:15" x14ac:dyDescent="0.45">
      <c r="A1620" s="20" t="str">
        <f>Calc!A1620</f>
        <v>2024-07-30</v>
      </c>
      <c r="B1620" t="str">
        <f>Calc!B1620</f>
        <v>HOU</v>
      </c>
      <c r="C1620" t="str">
        <f>Calc!C1620</f>
        <v>PIT</v>
      </c>
      <c r="D1620" s="25"/>
      <c r="E1620" s="25"/>
      <c r="F1620">
        <f>Calc!M1620</f>
        <v>1535.1961987191132</v>
      </c>
      <c r="G1620">
        <f>Calc!N1620</f>
        <v>1490.342604018655</v>
      </c>
      <c r="H1620" t="str">
        <f>IF(Calc!O1620=Games!I1620, Games!B1620, IF(Calc!P1620=Games!I1620, Games!C1620, ""))</f>
        <v>HOU</v>
      </c>
      <c r="I1620" s="21">
        <f>MAX(Calc!O1620:P1620)</f>
        <v>0.54378511692972986</v>
      </c>
      <c r="J1620" s="22">
        <f t="shared" si="100"/>
        <v>-119.19495332333807</v>
      </c>
      <c r="K1620" s="23">
        <f t="shared" si="101"/>
        <v>0.8389616943657987</v>
      </c>
      <c r="L1620" s="25"/>
      <c r="M1620" s="25"/>
      <c r="N1620" t="str">
        <f t="shared" si="102"/>
        <v/>
      </c>
      <c r="O1620" s="24" t="str">
        <f t="shared" si="103"/>
        <v/>
      </c>
    </row>
    <row r="1621" spans="1:15" x14ac:dyDescent="0.45">
      <c r="A1621" s="20" t="str">
        <f>Calc!A1621</f>
        <v>2024-07-30</v>
      </c>
      <c r="B1621" t="str">
        <f>Calc!B1621</f>
        <v>CHW</v>
      </c>
      <c r="C1621" t="str">
        <f>Calc!C1621</f>
        <v>KCR</v>
      </c>
      <c r="D1621" s="25"/>
      <c r="E1621" s="25"/>
      <c r="F1621">
        <f>Calc!M1621</f>
        <v>1426.513159308995</v>
      </c>
      <c r="G1621">
        <f>Calc!N1621</f>
        <v>1465.2610239810729</v>
      </c>
      <c r="H1621" t="str">
        <f>IF(Calc!O1621=Games!I1621, Games!B1621, IF(Calc!P1621=Games!I1621, Games!C1621, ""))</f>
        <v>KCR</v>
      </c>
      <c r="I1621" s="21">
        <f>MAX(Calc!O1621:P1621)</f>
        <v>0.5766593746755907</v>
      </c>
      <c r="J1621" s="22">
        <f t="shared" si="100"/>
        <v>-136.2164035718736</v>
      </c>
      <c r="K1621" s="23">
        <f t="shared" si="101"/>
        <v>0.73412597438924254</v>
      </c>
      <c r="L1621" s="25"/>
      <c r="M1621" s="25"/>
      <c r="N1621" t="str">
        <f t="shared" si="102"/>
        <v/>
      </c>
      <c r="O1621" s="24" t="str">
        <f t="shared" si="103"/>
        <v/>
      </c>
    </row>
    <row r="1622" spans="1:15" x14ac:dyDescent="0.45">
      <c r="A1622" s="20" t="str">
        <f>Calc!A1622</f>
        <v>2024-07-30</v>
      </c>
      <c r="B1622" t="str">
        <f>Calc!B1622</f>
        <v>MIL</v>
      </c>
      <c r="C1622" t="str">
        <f>Calc!C1622</f>
        <v>ATL</v>
      </c>
      <c r="D1622" s="25"/>
      <c r="E1622" s="25"/>
      <c r="F1622">
        <f>Calc!M1622</f>
        <v>1516.6563185214643</v>
      </c>
      <c r="G1622">
        <f>Calc!N1622</f>
        <v>1588.8399964445969</v>
      </c>
      <c r="H1622" t="str">
        <f>IF(Calc!O1622=Games!I1622, Games!B1622, IF(Calc!P1622=Games!I1622, Games!C1622, ""))</f>
        <v>ATL</v>
      </c>
      <c r="I1622" s="21">
        <f>MAX(Calc!O1622:P1622)</f>
        <v>0.56870349976403967</v>
      </c>
      <c r="J1622" s="22">
        <f t="shared" si="100"/>
        <v>-131.85905738926806</v>
      </c>
      <c r="K1622" s="23">
        <f t="shared" si="101"/>
        <v>0.7583855214798384</v>
      </c>
      <c r="L1622" s="25"/>
      <c r="M1622" s="25"/>
      <c r="N1622" t="str">
        <f t="shared" si="102"/>
        <v/>
      </c>
      <c r="O1622" s="24" t="str">
        <f t="shared" si="103"/>
        <v/>
      </c>
    </row>
    <row r="1623" spans="1:15" x14ac:dyDescent="0.45">
      <c r="A1623" s="20" t="str">
        <f>Calc!A1623</f>
        <v>2024-07-30</v>
      </c>
      <c r="B1623" t="str">
        <f>Calc!B1623</f>
        <v>LAA</v>
      </c>
      <c r="C1623" t="str">
        <f>Calc!C1623</f>
        <v>COL</v>
      </c>
      <c r="D1623" s="25"/>
      <c r="E1623" s="25"/>
      <c r="F1623">
        <f>Calc!M1623</f>
        <v>1469.5882041455925</v>
      </c>
      <c r="G1623">
        <f>Calc!N1623</f>
        <v>1405.4006829938121</v>
      </c>
      <c r="H1623" t="str">
        <f>IF(Calc!O1623=Games!I1623, Games!B1623, IF(Calc!P1623=Games!I1623, Games!C1623, ""))</f>
        <v>LAA</v>
      </c>
      <c r="I1623" s="21">
        <f>MAX(Calc!O1623:P1623)</f>
        <v>0.6255830567603492</v>
      </c>
      <c r="J1623" s="22">
        <f t="shared" si="100"/>
        <v>-167.08193046700239</v>
      </c>
      <c r="K1623" s="23">
        <f t="shared" si="101"/>
        <v>0.59850876585214796</v>
      </c>
      <c r="L1623" s="25"/>
      <c r="M1623" s="25"/>
      <c r="N1623" t="str">
        <f t="shared" si="102"/>
        <v/>
      </c>
      <c r="O1623" s="24" t="str">
        <f t="shared" si="103"/>
        <v/>
      </c>
    </row>
    <row r="1624" spans="1:15" x14ac:dyDescent="0.45">
      <c r="A1624" s="20" t="str">
        <f>Calc!A1624</f>
        <v>2024-07-30</v>
      </c>
      <c r="B1624" t="str">
        <f>Calc!B1624</f>
        <v>ARI</v>
      </c>
      <c r="C1624" t="str">
        <f>Calc!C1624</f>
        <v>WAS</v>
      </c>
      <c r="D1624" s="25"/>
      <c r="E1624" s="25"/>
      <c r="F1624">
        <f>Calc!M1624</f>
        <v>1516.9891876380354</v>
      </c>
      <c r="G1624">
        <f>Calc!N1624</f>
        <v>1420.7057667976087</v>
      </c>
      <c r="H1624" t="str">
        <f>IF(Calc!O1624=Games!I1624, Games!B1624, IF(Calc!P1624=Games!I1624, Games!C1624, ""))</f>
        <v>ARI</v>
      </c>
      <c r="I1624" s="21">
        <f>MAX(Calc!O1624:P1624)</f>
        <v>0.66043796174607128</v>
      </c>
      <c r="J1624" s="22">
        <f t="shared" si="100"/>
        <v>-194.49699534792742</v>
      </c>
      <c r="K1624" s="23">
        <f t="shared" si="101"/>
        <v>0.51414676006235593</v>
      </c>
      <c r="L1624" s="25"/>
      <c r="M1624" s="25"/>
      <c r="N1624" t="str">
        <f t="shared" si="102"/>
        <v/>
      </c>
      <c r="O1624" s="24" t="str">
        <f t="shared" si="103"/>
        <v/>
      </c>
    </row>
    <row r="1625" spans="1:15" x14ac:dyDescent="0.45">
      <c r="A1625" s="20" t="str">
        <f>Calc!A1625</f>
        <v>2024-07-30</v>
      </c>
      <c r="B1625" t="str">
        <f>Calc!B1625</f>
        <v>SDP</v>
      </c>
      <c r="C1625" t="str">
        <f>Calc!C1625</f>
        <v>LAD</v>
      </c>
      <c r="D1625" s="25"/>
      <c r="E1625" s="25"/>
      <c r="F1625">
        <f>Calc!M1625</f>
        <v>1502.9671207118124</v>
      </c>
      <c r="G1625">
        <f>Calc!N1625</f>
        <v>1587.2549754385982</v>
      </c>
      <c r="H1625" t="str">
        <f>IF(Calc!O1625=Games!I1625, Games!B1625, IF(Calc!P1625=Games!I1625, Games!C1625, ""))</f>
        <v>LAD</v>
      </c>
      <c r="I1625" s="21">
        <f>MAX(Calc!O1625:P1625)</f>
        <v>0.60435511699701594</v>
      </c>
      <c r="J1625" s="22">
        <f t="shared" si="100"/>
        <v>-152.75191035200567</v>
      </c>
      <c r="K1625" s="23">
        <f t="shared" si="101"/>
        <v>0.65465629706075212</v>
      </c>
      <c r="L1625" s="25"/>
      <c r="M1625" s="25"/>
      <c r="N1625" t="str">
        <f t="shared" si="102"/>
        <v/>
      </c>
      <c r="O1625" s="24" t="str">
        <f t="shared" si="103"/>
        <v/>
      </c>
    </row>
    <row r="1626" spans="1:15" x14ac:dyDescent="0.45">
      <c r="A1626" s="20" t="str">
        <f>Calc!A1626</f>
        <v>2024-07-30</v>
      </c>
      <c r="B1626" t="str">
        <f>Calc!B1626</f>
        <v>SFG</v>
      </c>
      <c r="C1626" t="str">
        <f>Calc!C1626</f>
        <v>OAK</v>
      </c>
      <c r="D1626" s="25"/>
      <c r="E1626" s="25"/>
      <c r="F1626">
        <f>Calc!M1626</f>
        <v>1506.8907435815931</v>
      </c>
      <c r="G1626">
        <f>Calc!N1626</f>
        <v>1422.9458950386379</v>
      </c>
      <c r="H1626" t="str">
        <f>IF(Calc!O1626=Games!I1626, Games!B1626, IF(Calc!P1626=Games!I1626, Games!C1626, ""))</f>
        <v>SFG</v>
      </c>
      <c r="I1626" s="21">
        <f>MAX(Calc!O1626:P1626)</f>
        <v>0.67475921437025843</v>
      </c>
      <c r="J1626" s="22">
        <f t="shared" si="100"/>
        <v>-207.46451373365372</v>
      </c>
      <c r="K1626" s="23">
        <f t="shared" si="101"/>
        <v>0.48201014332688052</v>
      </c>
      <c r="L1626" s="25"/>
      <c r="M1626" s="25"/>
      <c r="N1626" t="str">
        <f t="shared" si="102"/>
        <v/>
      </c>
      <c r="O1626" s="24" t="str">
        <f t="shared" si="103"/>
        <v/>
      </c>
    </row>
    <row r="1627" spans="1:15" x14ac:dyDescent="0.45">
      <c r="A1627" s="20" t="str">
        <f>Calc!A1627</f>
        <v>2024-07-31</v>
      </c>
      <c r="B1627" t="str">
        <f>Calc!B1627</f>
        <v>TBR</v>
      </c>
      <c r="C1627" t="str">
        <f>Calc!C1627</f>
        <v>MIA</v>
      </c>
      <c r="D1627" s="25"/>
      <c r="E1627" s="25"/>
      <c r="F1627">
        <f>Calc!M1627</f>
        <v>1528.0229512954211</v>
      </c>
      <c r="G1627">
        <f>Calc!N1627</f>
        <v>1484.370768699393</v>
      </c>
      <c r="H1627" t="str">
        <f>IF(Calc!O1627=Games!I1627, Games!B1627, IF(Calc!P1627=Games!I1627, Games!C1627, ""))</f>
        <v>TBR</v>
      </c>
      <c r="I1627" s="21">
        <f>MAX(Calc!O1627:P1627)</f>
        <v>0.6246542216913068</v>
      </c>
      <c r="J1627" s="22">
        <f t="shared" si="100"/>
        <v>-166.42100638669672</v>
      </c>
      <c r="K1627" s="23">
        <f t="shared" si="101"/>
        <v>0.60088568246991292</v>
      </c>
      <c r="L1627" s="25"/>
      <c r="M1627" s="25"/>
      <c r="N1627" t="str">
        <f t="shared" si="102"/>
        <v/>
      </c>
      <c r="O1627" s="24" t="str">
        <f t="shared" si="103"/>
        <v/>
      </c>
    </row>
    <row r="1628" spans="1:15" x14ac:dyDescent="0.45">
      <c r="A1628" s="20" t="str">
        <f>Calc!A1628</f>
        <v>2024-07-31</v>
      </c>
      <c r="B1628" t="str">
        <f>Calc!B1628</f>
        <v>BAL</v>
      </c>
      <c r="C1628" t="str">
        <f>Calc!C1628</f>
        <v>TOR</v>
      </c>
      <c r="D1628" s="25"/>
      <c r="E1628" s="25"/>
      <c r="F1628">
        <f>Calc!M1628</f>
        <v>1527.1786991040578</v>
      </c>
      <c r="G1628">
        <f>Calc!N1628</f>
        <v>1549.5770225833428</v>
      </c>
      <c r="H1628" t="str">
        <f>IF(Calc!O1628=Games!I1628, Games!B1628, IF(Calc!P1628=Games!I1628, Games!C1628, ""))</f>
        <v>TOR</v>
      </c>
      <c r="I1628" s="21">
        <f>MAX(Calc!O1628:P1628)</f>
        <v>0.52131963225230549</v>
      </c>
      <c r="J1628" s="22">
        <f t="shared" si="100"/>
        <v>-108.90766937136756</v>
      </c>
      <c r="K1628" s="23">
        <f t="shared" si="101"/>
        <v>0.91820897992965933</v>
      </c>
      <c r="L1628" s="25"/>
      <c r="M1628" s="25"/>
      <c r="N1628" t="str">
        <f t="shared" si="102"/>
        <v/>
      </c>
      <c r="O1628" s="24" t="str">
        <f t="shared" si="103"/>
        <v/>
      </c>
    </row>
    <row r="1629" spans="1:15" x14ac:dyDescent="0.45">
      <c r="A1629" s="20" t="str">
        <f>Calc!A1629</f>
        <v>2024-07-31</v>
      </c>
      <c r="B1629" t="str">
        <f>Calc!B1629</f>
        <v>PHI</v>
      </c>
      <c r="C1629" t="str">
        <f>Calc!C1629</f>
        <v>NYY</v>
      </c>
      <c r="D1629" s="25"/>
      <c r="E1629" s="25"/>
      <c r="F1629">
        <f>Calc!M1629</f>
        <v>1516.0751994709906</v>
      </c>
      <c r="G1629">
        <f>Calc!N1629</f>
        <v>1562.9327852564061</v>
      </c>
      <c r="H1629" t="str">
        <f>IF(Calc!O1629=Games!I1629, Games!B1629, IF(Calc!P1629=Games!I1629, Games!C1629, ""))</f>
        <v>NYY</v>
      </c>
      <c r="I1629" s="21">
        <f>MAX(Calc!O1629:P1629)</f>
        <v>0.52465470665046421</v>
      </c>
      <c r="J1629" s="22">
        <f t="shared" si="100"/>
        <v>-110.37338835385705</v>
      </c>
      <c r="K1629" s="23">
        <f t="shared" si="101"/>
        <v>0.9060154942367088</v>
      </c>
      <c r="L1629" s="25"/>
      <c r="M1629" s="25"/>
      <c r="N1629" t="str">
        <f t="shared" si="102"/>
        <v/>
      </c>
      <c r="O1629" s="24" t="str">
        <f t="shared" si="103"/>
        <v/>
      </c>
    </row>
    <row r="1630" spans="1:15" x14ac:dyDescent="0.45">
      <c r="A1630" s="20" t="str">
        <f>Calc!A1630</f>
        <v>2024-07-31</v>
      </c>
      <c r="B1630" t="str">
        <f>Calc!B1630</f>
        <v>NYM</v>
      </c>
      <c r="C1630" t="str">
        <f>Calc!C1630</f>
        <v>MIN</v>
      </c>
      <c r="D1630" s="25"/>
      <c r="E1630" s="25"/>
      <c r="F1630">
        <f>Calc!M1630</f>
        <v>1483.2891783762693</v>
      </c>
      <c r="G1630">
        <f>Calc!N1630</f>
        <v>1539.5424706464416</v>
      </c>
      <c r="H1630" t="str">
        <f>IF(Calc!O1630=Games!I1630, Games!B1630, IF(Calc!P1630=Games!I1630, Games!C1630, ""))</f>
        <v>MIN</v>
      </c>
      <c r="I1630" s="21">
        <f>MAX(Calc!O1630:P1630)</f>
        <v>0.52911856389855416</v>
      </c>
      <c r="J1630" s="22">
        <f t="shared" si="100"/>
        <v>-112.36768395018269</v>
      </c>
      <c r="K1630" s="23">
        <f t="shared" si="101"/>
        <v>0.88993558009377682</v>
      </c>
      <c r="L1630" s="25"/>
      <c r="M1630" s="25"/>
      <c r="N1630" t="str">
        <f t="shared" si="102"/>
        <v/>
      </c>
      <c r="O1630" s="24" t="str">
        <f t="shared" si="103"/>
        <v/>
      </c>
    </row>
    <row r="1631" spans="1:15" x14ac:dyDescent="0.45">
      <c r="A1631" s="20" t="str">
        <f>Calc!A1631</f>
        <v>2024-07-31</v>
      </c>
      <c r="B1631" t="str">
        <f>Calc!B1631</f>
        <v>CHW</v>
      </c>
      <c r="C1631" t="str">
        <f>Calc!C1631</f>
        <v>KCR</v>
      </c>
      <c r="D1631" s="25"/>
      <c r="E1631" s="25"/>
      <c r="F1631">
        <f>Calc!M1631</f>
        <v>1426.513159308995</v>
      </c>
      <c r="G1631">
        <f>Calc!N1631</f>
        <v>1465.2610239810729</v>
      </c>
      <c r="H1631" t="str">
        <f>IF(Calc!O1631=Games!I1631, Games!B1631, IF(Calc!P1631=Games!I1631, Games!C1631, ""))</f>
        <v>KCR</v>
      </c>
      <c r="I1631" s="21">
        <f>MAX(Calc!O1631:P1631)</f>
        <v>0.5766593746755907</v>
      </c>
      <c r="J1631" s="22">
        <f t="shared" si="100"/>
        <v>-136.2164035718736</v>
      </c>
      <c r="K1631" s="23">
        <f t="shared" si="101"/>
        <v>0.73412597438924254</v>
      </c>
      <c r="L1631" s="25"/>
      <c r="M1631" s="25"/>
      <c r="N1631" t="str">
        <f t="shared" si="102"/>
        <v/>
      </c>
      <c r="O1631" s="24" t="str">
        <f t="shared" si="103"/>
        <v/>
      </c>
    </row>
    <row r="1632" spans="1:15" x14ac:dyDescent="0.45">
      <c r="A1632" s="20" t="str">
        <f>Calc!A1632</f>
        <v>2024-07-31</v>
      </c>
      <c r="B1632" t="str">
        <f>Calc!B1632</f>
        <v>MIL</v>
      </c>
      <c r="C1632" t="str">
        <f>Calc!C1632</f>
        <v>ATL</v>
      </c>
      <c r="D1632" s="25"/>
      <c r="E1632" s="25"/>
      <c r="F1632">
        <f>Calc!M1632</f>
        <v>1516.6563185214643</v>
      </c>
      <c r="G1632">
        <f>Calc!N1632</f>
        <v>1588.8399964445969</v>
      </c>
      <c r="H1632" t="str">
        <f>IF(Calc!O1632=Games!I1632, Games!B1632, IF(Calc!P1632=Games!I1632, Games!C1632, ""))</f>
        <v>ATL</v>
      </c>
      <c r="I1632" s="21">
        <f>MAX(Calc!O1632:P1632)</f>
        <v>0.56870349976403967</v>
      </c>
      <c r="J1632" s="22">
        <f t="shared" si="100"/>
        <v>-131.85905738926806</v>
      </c>
      <c r="K1632" s="23">
        <f t="shared" si="101"/>
        <v>0.7583855214798384</v>
      </c>
      <c r="L1632" s="25"/>
      <c r="M1632" s="25"/>
      <c r="N1632" t="str">
        <f t="shared" si="102"/>
        <v/>
      </c>
      <c r="O1632" s="24" t="str">
        <f t="shared" si="103"/>
        <v/>
      </c>
    </row>
    <row r="1633" spans="1:15" x14ac:dyDescent="0.45">
      <c r="A1633" s="20" t="str">
        <f>Calc!A1633</f>
        <v>2024-07-31</v>
      </c>
      <c r="B1633" t="str">
        <f>Calc!B1633</f>
        <v>STL</v>
      </c>
      <c r="C1633" t="str">
        <f>Calc!C1633</f>
        <v>TEX</v>
      </c>
      <c r="D1633" s="25"/>
      <c r="E1633" s="25"/>
      <c r="F1633">
        <f>Calc!M1633</f>
        <v>1510.540426333587</v>
      </c>
      <c r="G1633">
        <f>Calc!N1633</f>
        <v>1534.4506247578865</v>
      </c>
      <c r="H1633" t="str">
        <f>IF(Calc!O1633=Games!I1633, Games!B1633, IF(Calc!P1633=Games!I1633, Games!C1633, ""))</f>
        <v>STL</v>
      </c>
      <c r="I1633" s="21">
        <f>MAX(Calc!O1633:P1633)</f>
        <v>0.50223004355815015</v>
      </c>
      <c r="J1633" s="22">
        <f t="shared" si="100"/>
        <v>-100.8960137225199</v>
      </c>
      <c r="K1633" s="23">
        <f t="shared" si="101"/>
        <v>0.99111943386599899</v>
      </c>
      <c r="L1633" s="25"/>
      <c r="M1633" s="25"/>
      <c r="N1633" t="str">
        <f t="shared" si="102"/>
        <v/>
      </c>
      <c r="O1633" s="24" t="str">
        <f t="shared" si="103"/>
        <v/>
      </c>
    </row>
    <row r="1634" spans="1:15" x14ac:dyDescent="0.45">
      <c r="A1634" s="20" t="str">
        <f>Calc!A1634</f>
        <v>2024-07-31</v>
      </c>
      <c r="B1634" t="str">
        <f>Calc!B1634</f>
        <v>ARI</v>
      </c>
      <c r="C1634" t="str">
        <f>Calc!C1634</f>
        <v>WAS</v>
      </c>
      <c r="D1634" s="25"/>
      <c r="E1634" s="25"/>
      <c r="F1634">
        <f>Calc!M1634</f>
        <v>1516.9891876380354</v>
      </c>
      <c r="G1634">
        <f>Calc!N1634</f>
        <v>1420.7057667976087</v>
      </c>
      <c r="H1634" t="str">
        <f>IF(Calc!O1634=Games!I1634, Games!B1634, IF(Calc!P1634=Games!I1634, Games!C1634, ""))</f>
        <v>ARI</v>
      </c>
      <c r="I1634" s="21">
        <f>MAX(Calc!O1634:P1634)</f>
        <v>0.66043796174607128</v>
      </c>
      <c r="J1634" s="22">
        <f t="shared" si="100"/>
        <v>-194.49699534792742</v>
      </c>
      <c r="K1634" s="23">
        <f t="shared" si="101"/>
        <v>0.51414676006235593</v>
      </c>
      <c r="L1634" s="25"/>
      <c r="M1634" s="25"/>
      <c r="N1634" t="str">
        <f t="shared" si="102"/>
        <v/>
      </c>
      <c r="O1634" s="24" t="str">
        <f t="shared" si="103"/>
        <v/>
      </c>
    </row>
    <row r="1635" spans="1:15" x14ac:dyDescent="0.45">
      <c r="A1635" s="20" t="str">
        <f>Calc!A1635</f>
        <v>2024-07-31</v>
      </c>
      <c r="B1635" t="str">
        <f>Calc!B1635</f>
        <v>BOS</v>
      </c>
      <c r="C1635" t="str">
        <f>Calc!C1635</f>
        <v>SEA</v>
      </c>
      <c r="D1635" s="25"/>
      <c r="E1635" s="25"/>
      <c r="F1635">
        <f>Calc!M1635</f>
        <v>1500.26839934439</v>
      </c>
      <c r="G1635">
        <f>Calc!N1635</f>
        <v>1521.2700100017432</v>
      </c>
      <c r="H1635" t="str">
        <f>IF(Calc!O1635=Games!I1635, Games!B1635, IF(Calc!P1635=Games!I1635, Games!C1635, ""))</f>
        <v>SEA</v>
      </c>
      <c r="I1635" s="21">
        <f>MAX(Calc!O1635:P1635)</f>
        <v>0.50454596383691308</v>
      </c>
      <c r="J1635" s="22">
        <f t="shared" si="100"/>
        <v>-101.83506985718317</v>
      </c>
      <c r="K1635" s="23">
        <f t="shared" si="101"/>
        <v>0.98197998135851683</v>
      </c>
      <c r="L1635" s="25"/>
      <c r="M1635" s="25"/>
      <c r="N1635" t="str">
        <f t="shared" si="102"/>
        <v/>
      </c>
      <c r="O1635" s="24" t="str">
        <f t="shared" si="103"/>
        <v/>
      </c>
    </row>
    <row r="1636" spans="1:15" x14ac:dyDescent="0.45">
      <c r="A1636" s="20" t="str">
        <f>Calc!A1636</f>
        <v>2024-07-31</v>
      </c>
      <c r="B1636" t="str">
        <f>Calc!B1636</f>
        <v>CIN</v>
      </c>
      <c r="C1636" t="str">
        <f>Calc!C1636</f>
        <v>CHC</v>
      </c>
      <c r="D1636" s="25"/>
      <c r="E1636" s="25"/>
      <c r="F1636">
        <f>Calc!M1636</f>
        <v>1493.1662146218293</v>
      </c>
      <c r="G1636">
        <f>Calc!N1636</f>
        <v>1510.9500841970262</v>
      </c>
      <c r="H1636" t="str">
        <f>IF(Calc!O1636=Games!I1636, Games!B1636, IF(Calc!P1636=Games!I1636, Games!C1636, ""))</f>
        <v>CHC</v>
      </c>
      <c r="I1636" s="21">
        <f>MAX(Calc!O1636:P1636)</f>
        <v>0.53251516206050886</v>
      </c>
      <c r="J1636" s="22">
        <f t="shared" si="100"/>
        <v>-113.91068091270051</v>
      </c>
      <c r="K1636" s="23">
        <f t="shared" si="101"/>
        <v>0.87788080273735303</v>
      </c>
      <c r="L1636" s="25"/>
      <c r="M1636" s="25"/>
      <c r="N1636" t="str">
        <f t="shared" si="102"/>
        <v/>
      </c>
      <c r="O1636" s="24" t="str">
        <f t="shared" si="103"/>
        <v/>
      </c>
    </row>
    <row r="1637" spans="1:15" x14ac:dyDescent="0.45">
      <c r="A1637" s="20" t="str">
        <f>Calc!A1637</f>
        <v>2024-07-31</v>
      </c>
      <c r="B1637" t="str">
        <f>Calc!B1637</f>
        <v>HOU</v>
      </c>
      <c r="C1637" t="str">
        <f>Calc!C1637</f>
        <v>PIT</v>
      </c>
      <c r="D1637" s="25"/>
      <c r="E1637" s="25"/>
      <c r="F1637">
        <f>Calc!M1637</f>
        <v>1535.1961987191132</v>
      </c>
      <c r="G1637">
        <f>Calc!N1637</f>
        <v>1490.342604018655</v>
      </c>
      <c r="H1637" t="str">
        <f>IF(Calc!O1637=Games!I1637, Games!B1637, IF(Calc!P1637=Games!I1637, Games!C1637, ""))</f>
        <v>HOU</v>
      </c>
      <c r="I1637" s="21">
        <f>MAX(Calc!O1637:P1637)</f>
        <v>0.54378511692972986</v>
      </c>
      <c r="J1637" s="22">
        <f t="shared" si="100"/>
        <v>-119.19495332333807</v>
      </c>
      <c r="K1637" s="23">
        <f t="shared" si="101"/>
        <v>0.8389616943657987</v>
      </c>
      <c r="L1637" s="25"/>
      <c r="M1637" s="25"/>
      <c r="N1637" t="str">
        <f t="shared" si="102"/>
        <v/>
      </c>
      <c r="O1637" s="24" t="str">
        <f t="shared" si="103"/>
        <v/>
      </c>
    </row>
    <row r="1638" spans="1:15" x14ac:dyDescent="0.45">
      <c r="A1638" s="20" t="str">
        <f>Calc!A1638</f>
        <v>2024-07-31</v>
      </c>
      <c r="B1638" t="str">
        <f>Calc!B1638</f>
        <v>SDP</v>
      </c>
      <c r="C1638" t="str">
        <f>Calc!C1638</f>
        <v>LAD</v>
      </c>
      <c r="D1638" s="25"/>
      <c r="E1638" s="25"/>
      <c r="F1638">
        <f>Calc!M1638</f>
        <v>1502.9671207118124</v>
      </c>
      <c r="G1638">
        <f>Calc!N1638</f>
        <v>1587.2549754385982</v>
      </c>
      <c r="H1638" t="str">
        <f>IF(Calc!O1638=Games!I1638, Games!B1638, IF(Calc!P1638=Games!I1638, Games!C1638, ""))</f>
        <v>LAD</v>
      </c>
      <c r="I1638" s="21">
        <f>MAX(Calc!O1638:P1638)</f>
        <v>0.60435511699701594</v>
      </c>
      <c r="J1638" s="22">
        <f t="shared" si="100"/>
        <v>-152.75191035200567</v>
      </c>
      <c r="K1638" s="23">
        <f t="shared" si="101"/>
        <v>0.65465629706075212</v>
      </c>
      <c r="L1638" s="25"/>
      <c r="M1638" s="25"/>
      <c r="N1638" t="str">
        <f t="shared" si="102"/>
        <v/>
      </c>
      <c r="O1638" s="24" t="str">
        <f t="shared" si="103"/>
        <v/>
      </c>
    </row>
    <row r="1639" spans="1:15" x14ac:dyDescent="0.45">
      <c r="A1639" s="20" t="str">
        <f>Calc!A1639</f>
        <v>2024-07-31</v>
      </c>
      <c r="B1639" t="str">
        <f>Calc!B1639</f>
        <v>LAA</v>
      </c>
      <c r="C1639" t="str">
        <f>Calc!C1639</f>
        <v>COL</v>
      </c>
      <c r="D1639" s="25"/>
      <c r="E1639" s="25"/>
      <c r="F1639">
        <f>Calc!M1639</f>
        <v>1469.5882041455925</v>
      </c>
      <c r="G1639">
        <f>Calc!N1639</f>
        <v>1405.4006829938121</v>
      </c>
      <c r="H1639" t="str">
        <f>IF(Calc!O1639=Games!I1639, Games!B1639, IF(Calc!P1639=Games!I1639, Games!C1639, ""))</f>
        <v>LAA</v>
      </c>
      <c r="I1639" s="21">
        <f>MAX(Calc!O1639:P1639)</f>
        <v>0.6255830567603492</v>
      </c>
      <c r="J1639" s="22">
        <f t="shared" si="100"/>
        <v>-167.08193046700239</v>
      </c>
      <c r="K1639" s="23">
        <f t="shared" si="101"/>
        <v>0.59850876585214796</v>
      </c>
      <c r="L1639" s="25"/>
      <c r="M1639" s="25"/>
      <c r="N1639" t="str">
        <f t="shared" si="102"/>
        <v/>
      </c>
      <c r="O1639" s="24" t="str">
        <f t="shared" si="103"/>
        <v/>
      </c>
    </row>
    <row r="1640" spans="1:15" x14ac:dyDescent="0.45">
      <c r="A1640" s="20" t="str">
        <f>Calc!A1640</f>
        <v>2024-07-31</v>
      </c>
      <c r="B1640" t="str">
        <f>Calc!B1640</f>
        <v>SFG</v>
      </c>
      <c r="C1640" t="str">
        <f>Calc!C1640</f>
        <v>OAK</v>
      </c>
      <c r="D1640" s="25"/>
      <c r="E1640" s="25"/>
      <c r="F1640">
        <f>Calc!M1640</f>
        <v>1506.8907435815931</v>
      </c>
      <c r="G1640">
        <f>Calc!N1640</f>
        <v>1422.9458950386379</v>
      </c>
      <c r="H1640" t="str">
        <f>IF(Calc!O1640=Games!I1640, Games!B1640, IF(Calc!P1640=Games!I1640, Games!C1640, ""))</f>
        <v>SFG</v>
      </c>
      <c r="I1640" s="21">
        <f>MAX(Calc!O1640:P1640)</f>
        <v>0.67475921437025843</v>
      </c>
      <c r="J1640" s="22">
        <f t="shared" si="100"/>
        <v>-207.46451373365372</v>
      </c>
      <c r="K1640" s="23">
        <f t="shared" si="101"/>
        <v>0.48201014332688052</v>
      </c>
      <c r="L1640" s="25"/>
      <c r="M1640" s="25"/>
      <c r="N1640" t="str">
        <f t="shared" si="102"/>
        <v/>
      </c>
      <c r="O1640" s="24" t="str">
        <f t="shared" si="103"/>
        <v/>
      </c>
    </row>
    <row r="1641" spans="1:15" x14ac:dyDescent="0.45">
      <c r="A1641" s="20" t="str">
        <f>Calc!A1641</f>
        <v>2024-08-01</v>
      </c>
      <c r="B1641" t="str">
        <f>Calc!B1641</f>
        <v>CLE</v>
      </c>
      <c r="C1641" t="str">
        <f>Calc!C1641</f>
        <v>BAL</v>
      </c>
      <c r="D1641" s="25"/>
      <c r="E1641" s="25"/>
      <c r="F1641">
        <f>Calc!M1641</f>
        <v>1503.8938502056101</v>
      </c>
      <c r="G1641">
        <f>Calc!N1641</f>
        <v>1539.0873746407135</v>
      </c>
      <c r="H1641" t="str">
        <f>IF(Calc!O1641=Games!I1641, Games!B1641, IF(Calc!P1641=Games!I1641, Games!C1641, ""))</f>
        <v>BAL</v>
      </c>
      <c r="I1641" s="21">
        <f>MAX(Calc!O1641:P1641)</f>
        <v>0.52666551075518597</v>
      </c>
      <c r="J1641" s="22">
        <f t="shared" si="100"/>
        <v>-111.2670897055187</v>
      </c>
      <c r="K1641" s="23">
        <f t="shared" si="101"/>
        <v>0.89873834450655288</v>
      </c>
      <c r="L1641" s="25"/>
      <c r="M1641" s="25"/>
      <c r="N1641" t="str">
        <f t="shared" si="102"/>
        <v/>
      </c>
      <c r="O1641" s="24" t="str">
        <f t="shared" si="103"/>
        <v/>
      </c>
    </row>
    <row r="1642" spans="1:15" x14ac:dyDescent="0.45">
      <c r="A1642" s="20" t="str">
        <f>Calc!A1642</f>
        <v>2024-08-01</v>
      </c>
      <c r="B1642" t="str">
        <f>Calc!B1642</f>
        <v>DET</v>
      </c>
      <c r="C1642" t="str">
        <f>Calc!C1642</f>
        <v>KCR</v>
      </c>
      <c r="D1642" s="25"/>
      <c r="E1642" s="25"/>
      <c r="F1642">
        <f>Calc!M1642</f>
        <v>1481.7589766686021</v>
      </c>
      <c r="G1642">
        <f>Calc!N1642</f>
        <v>1465.2610239810729</v>
      </c>
      <c r="H1642" t="str">
        <f>IF(Calc!O1642=Games!I1642, Games!B1642, IF(Calc!P1642=Games!I1642, Games!C1642, ""))</f>
        <v>DET</v>
      </c>
      <c r="I1642" s="21">
        <f>MAX(Calc!O1642:P1642)</f>
        <v>0.52755898938246215</v>
      </c>
      <c r="J1642" s="22">
        <f t="shared" si="100"/>
        <v>-111.66663721527443</v>
      </c>
      <c r="K1642" s="23">
        <f t="shared" si="101"/>
        <v>0.89552262424825124</v>
      </c>
      <c r="L1642" s="25"/>
      <c r="M1642" s="25"/>
      <c r="N1642" t="str">
        <f t="shared" si="102"/>
        <v/>
      </c>
      <c r="O1642" s="24" t="str">
        <f t="shared" si="103"/>
        <v/>
      </c>
    </row>
    <row r="1643" spans="1:15" x14ac:dyDescent="0.45">
      <c r="A1643" s="20" t="str">
        <f>Calc!A1643</f>
        <v>2024-08-01</v>
      </c>
      <c r="B1643" t="str">
        <f>Calc!B1643</f>
        <v>ATL</v>
      </c>
      <c r="C1643" t="str">
        <f>Calc!C1643</f>
        <v>MIA</v>
      </c>
      <c r="D1643" s="25"/>
      <c r="E1643" s="25"/>
      <c r="F1643">
        <f>Calc!M1643</f>
        <v>1593.2508682491175</v>
      </c>
      <c r="G1643">
        <f>Calc!N1643</f>
        <v>1484.370768699393</v>
      </c>
      <c r="H1643" t="str">
        <f>IF(Calc!O1643=Games!I1643, Games!B1643, IF(Calc!P1643=Games!I1643, Games!C1643, ""))</f>
        <v>ATL</v>
      </c>
      <c r="I1643" s="21">
        <f>MAX(Calc!O1643:P1643)</f>
        <v>0.67370662033841844</v>
      </c>
      <c r="J1643" s="22">
        <f t="shared" si="100"/>
        <v>-206.47265998383415</v>
      </c>
      <c r="K1643" s="23">
        <f t="shared" si="101"/>
        <v>0.48432562455401862</v>
      </c>
      <c r="L1643" s="25"/>
      <c r="M1643" s="25"/>
      <c r="N1643" t="str">
        <f t="shared" si="102"/>
        <v/>
      </c>
      <c r="O1643" s="24" t="str">
        <f t="shared" si="103"/>
        <v/>
      </c>
    </row>
    <row r="1644" spans="1:15" x14ac:dyDescent="0.45">
      <c r="A1644" s="20" t="str">
        <f>Calc!A1644</f>
        <v>2024-08-01</v>
      </c>
      <c r="B1644" t="str">
        <f>Calc!B1644</f>
        <v>CHC</v>
      </c>
      <c r="C1644" t="str">
        <f>Calc!C1644</f>
        <v>STL</v>
      </c>
      <c r="D1644" s="25"/>
      <c r="E1644" s="25"/>
      <c r="F1644">
        <f>Calc!M1644</f>
        <v>1529.9566441509314</v>
      </c>
      <c r="G1644">
        <f>Calc!N1644</f>
        <v>1507.9516916859375</v>
      </c>
      <c r="H1644" t="str">
        <f>IF(Calc!O1644=Games!I1644, Games!B1644, IF(Calc!P1644=Games!I1644, Games!C1644, ""))</f>
        <v>CHC</v>
      </c>
      <c r="I1644" s="21">
        <f>MAX(Calc!O1644:P1644)</f>
        <v>0.55391839012171906</v>
      </c>
      <c r="J1644" s="22">
        <f t="shared" si="100"/>
        <v>-124.17422683550276</v>
      </c>
      <c r="K1644" s="23">
        <f t="shared" si="101"/>
        <v>0.80532009377817937</v>
      </c>
      <c r="L1644" s="25"/>
      <c r="M1644" s="25"/>
      <c r="N1644" t="str">
        <f t="shared" si="102"/>
        <v/>
      </c>
      <c r="O1644" s="24" t="str">
        <f t="shared" si="103"/>
        <v/>
      </c>
    </row>
    <row r="1645" spans="1:15" x14ac:dyDescent="0.45">
      <c r="A1645" s="20" t="str">
        <f>Calc!A1645</f>
        <v>2024-08-01</v>
      </c>
      <c r="B1645" t="str">
        <f>Calc!B1645</f>
        <v>LAA</v>
      </c>
      <c r="C1645" t="str">
        <f>Calc!C1645</f>
        <v>COL</v>
      </c>
      <c r="D1645" s="25"/>
      <c r="E1645" s="25"/>
      <c r="F1645">
        <f>Calc!M1645</f>
        <v>1469.5882041455925</v>
      </c>
      <c r="G1645">
        <f>Calc!N1645</f>
        <v>1405.4006829938121</v>
      </c>
      <c r="H1645" t="str">
        <f>IF(Calc!O1645=Games!I1645, Games!B1645, IF(Calc!P1645=Games!I1645, Games!C1645, ""))</f>
        <v>LAA</v>
      </c>
      <c r="I1645" s="21">
        <f>MAX(Calc!O1645:P1645)</f>
        <v>0.6255830567603492</v>
      </c>
      <c r="J1645" s="22">
        <f t="shared" si="100"/>
        <v>-167.08193046700239</v>
      </c>
      <c r="K1645" s="23">
        <f t="shared" si="101"/>
        <v>0.59850876585214796</v>
      </c>
      <c r="L1645" s="25"/>
      <c r="M1645" s="25"/>
      <c r="N1645" t="str">
        <f t="shared" si="102"/>
        <v/>
      </c>
      <c r="O1645" s="24" t="str">
        <f t="shared" si="103"/>
        <v/>
      </c>
    </row>
    <row r="1646" spans="1:15" x14ac:dyDescent="0.45">
      <c r="A1646" s="20" t="str">
        <f>Calc!A1646</f>
        <v>2024-08-02</v>
      </c>
      <c r="B1646" t="str">
        <f>Calc!B1646</f>
        <v>CHC</v>
      </c>
      <c r="C1646" t="str">
        <f>Calc!C1646</f>
        <v>STL</v>
      </c>
      <c r="D1646" s="25"/>
      <c r="E1646" s="25"/>
      <c r="F1646">
        <f>Calc!M1646</f>
        <v>1529.9566441509314</v>
      </c>
      <c r="G1646">
        <f>Calc!N1646</f>
        <v>1507.9516916859375</v>
      </c>
      <c r="H1646" t="str">
        <f>IF(Calc!O1646=Games!I1646, Games!B1646, IF(Calc!P1646=Games!I1646, Games!C1646, ""))</f>
        <v>CHC</v>
      </c>
      <c r="I1646" s="21">
        <f>MAX(Calc!O1646:P1646)</f>
        <v>0.55391839012171906</v>
      </c>
      <c r="J1646" s="22">
        <f t="shared" si="100"/>
        <v>-124.17422683550276</v>
      </c>
      <c r="K1646" s="23">
        <f t="shared" si="101"/>
        <v>0.80532009377817937</v>
      </c>
      <c r="L1646" s="25"/>
      <c r="M1646" s="25"/>
      <c r="N1646" t="str">
        <f t="shared" si="102"/>
        <v/>
      </c>
      <c r="O1646" s="24" t="str">
        <f t="shared" si="103"/>
        <v/>
      </c>
    </row>
    <row r="1647" spans="1:15" x14ac:dyDescent="0.45">
      <c r="A1647" s="20" t="str">
        <f>Calc!A1647</f>
        <v>2024-08-02</v>
      </c>
      <c r="B1647" t="str">
        <f>Calc!B1647</f>
        <v>DET</v>
      </c>
      <c r="C1647" t="str">
        <f>Calc!C1647</f>
        <v>KCR</v>
      </c>
      <c r="D1647" s="25"/>
      <c r="E1647" s="25"/>
      <c r="F1647">
        <f>Calc!M1647</f>
        <v>1481.7589766686021</v>
      </c>
      <c r="G1647">
        <f>Calc!N1647</f>
        <v>1465.2610239810729</v>
      </c>
      <c r="H1647" t="str">
        <f>IF(Calc!O1647=Games!I1647, Games!B1647, IF(Calc!P1647=Games!I1647, Games!C1647, ""))</f>
        <v>DET</v>
      </c>
      <c r="I1647" s="21">
        <f>MAX(Calc!O1647:P1647)</f>
        <v>0.52755898938246215</v>
      </c>
      <c r="J1647" s="22">
        <f t="shared" si="100"/>
        <v>-111.66663721527443</v>
      </c>
      <c r="K1647" s="23">
        <f t="shared" si="101"/>
        <v>0.89552262424825124</v>
      </c>
      <c r="L1647" s="25"/>
      <c r="M1647" s="25"/>
      <c r="N1647" t="str">
        <f t="shared" si="102"/>
        <v/>
      </c>
      <c r="O1647" s="24" t="str">
        <f t="shared" si="103"/>
        <v/>
      </c>
    </row>
    <row r="1648" spans="1:15" x14ac:dyDescent="0.45">
      <c r="A1648" s="20" t="str">
        <f>Calc!A1648</f>
        <v>2024-08-02</v>
      </c>
      <c r="B1648" t="str">
        <f>Calc!B1648</f>
        <v>PIT</v>
      </c>
      <c r="C1648" t="str">
        <f>Calc!C1648</f>
        <v>ARI</v>
      </c>
      <c r="D1648" s="25"/>
      <c r="E1648" s="25"/>
      <c r="F1648">
        <f>Calc!M1648</f>
        <v>1464.4120897083565</v>
      </c>
      <c r="G1648">
        <f>Calc!N1648</f>
        <v>1515.1384034374826</v>
      </c>
      <c r="H1648" t="str">
        <f>IF(Calc!O1648=Games!I1648, Games!B1648, IF(Calc!P1648=Games!I1648, Games!C1648, ""))</f>
        <v>ARI</v>
      </c>
      <c r="I1648" s="21">
        <f>MAX(Calc!O1648:P1648)</f>
        <v>0.54350120005305425</v>
      </c>
      <c r="J1648" s="22">
        <f t="shared" si="100"/>
        <v>-119.05862624747752</v>
      </c>
      <c r="K1648" s="23">
        <f t="shared" si="101"/>
        <v>0.83992234037824443</v>
      </c>
      <c r="L1648" s="25"/>
      <c r="M1648" s="25"/>
      <c r="N1648" t="str">
        <f t="shared" si="102"/>
        <v/>
      </c>
      <c r="O1648" s="24" t="str">
        <f t="shared" si="103"/>
        <v/>
      </c>
    </row>
    <row r="1649" spans="1:15" x14ac:dyDescent="0.45">
      <c r="A1649" s="20" t="str">
        <f>Calc!A1649</f>
        <v>2024-08-02</v>
      </c>
      <c r="B1649" t="str">
        <f>Calc!B1649</f>
        <v>WAS</v>
      </c>
      <c r="C1649" t="str">
        <f>Calc!C1649</f>
        <v>MIL</v>
      </c>
      <c r="D1649" s="25"/>
      <c r="E1649" s="25"/>
      <c r="F1649">
        <f>Calc!M1649</f>
        <v>1419.5380932200808</v>
      </c>
      <c r="G1649">
        <f>Calc!N1649</f>
        <v>1527.5334034496079</v>
      </c>
      <c r="H1649" t="str">
        <f>IF(Calc!O1649=Games!I1649, Games!B1649, IF(Calc!P1649=Games!I1649, Games!C1649, ""))</f>
        <v>MIL</v>
      </c>
      <c r="I1649" s="21">
        <f>MAX(Calc!O1649:P1649)</f>
        <v>0.6744080149239281</v>
      </c>
      <c r="J1649" s="22">
        <f t="shared" si="100"/>
        <v>-207.13286746489112</v>
      </c>
      <c r="K1649" s="23">
        <f t="shared" si="101"/>
        <v>0.48278190334496252</v>
      </c>
      <c r="L1649" s="25"/>
      <c r="M1649" s="25"/>
      <c r="N1649" t="str">
        <f t="shared" si="102"/>
        <v/>
      </c>
      <c r="O1649" s="24" t="str">
        <f t="shared" si="103"/>
        <v/>
      </c>
    </row>
    <row r="1650" spans="1:15" x14ac:dyDescent="0.45">
      <c r="A1650" s="20" t="str">
        <f>Calc!A1650</f>
        <v>2024-08-02</v>
      </c>
      <c r="B1650" t="str">
        <f>Calc!B1650</f>
        <v>NYY</v>
      </c>
      <c r="C1650" t="str">
        <f>Calc!C1650</f>
        <v>TOR</v>
      </c>
      <c r="D1650" s="25"/>
      <c r="E1650" s="25"/>
      <c r="F1650">
        <f>Calc!M1650</f>
        <v>1533.7203518335739</v>
      </c>
      <c r="G1650">
        <f>Calc!N1650</f>
        <v>1549.5770225833428</v>
      </c>
      <c r="H1650" t="str">
        <f>IF(Calc!O1650=Games!I1650, Games!B1650, IF(Calc!P1650=Games!I1650, Games!C1650, ""))</f>
        <v>NYY</v>
      </c>
      <c r="I1650" s="21">
        <f>MAX(Calc!O1650:P1650)</f>
        <v>0.52415757311143185</v>
      </c>
      <c r="J1650" s="22">
        <f t="shared" si="100"/>
        <v>-110.15360201039367</v>
      </c>
      <c r="K1650" s="23">
        <f t="shared" si="101"/>
        <v>0.90782324113708412</v>
      </c>
      <c r="L1650" s="25"/>
      <c r="M1650" s="25"/>
      <c r="N1650" t="str">
        <f t="shared" si="102"/>
        <v/>
      </c>
      <c r="O1650" s="24" t="str">
        <f t="shared" si="103"/>
        <v/>
      </c>
    </row>
    <row r="1651" spans="1:15" x14ac:dyDescent="0.45">
      <c r="A1651" s="20" t="str">
        <f>Calc!A1651</f>
        <v>2024-08-02</v>
      </c>
      <c r="B1651" t="str">
        <f>Calc!B1651</f>
        <v>CLE</v>
      </c>
      <c r="C1651" t="str">
        <f>Calc!C1651</f>
        <v>BAL</v>
      </c>
      <c r="D1651" s="25"/>
      <c r="E1651" s="25"/>
      <c r="F1651">
        <f>Calc!M1651</f>
        <v>1503.8938502056101</v>
      </c>
      <c r="G1651">
        <f>Calc!N1651</f>
        <v>1539.0873746407135</v>
      </c>
      <c r="H1651" t="str">
        <f>IF(Calc!O1651=Games!I1651, Games!B1651, IF(Calc!P1651=Games!I1651, Games!C1651, ""))</f>
        <v>BAL</v>
      </c>
      <c r="I1651" s="21">
        <f>MAX(Calc!O1651:P1651)</f>
        <v>0.52666551075518597</v>
      </c>
      <c r="J1651" s="22">
        <f t="shared" si="100"/>
        <v>-111.2670897055187</v>
      </c>
      <c r="K1651" s="23">
        <f t="shared" si="101"/>
        <v>0.89873834450655288</v>
      </c>
      <c r="L1651" s="25"/>
      <c r="M1651" s="25"/>
      <c r="N1651" t="str">
        <f t="shared" si="102"/>
        <v/>
      </c>
      <c r="O1651" s="24" t="str">
        <f t="shared" si="103"/>
        <v/>
      </c>
    </row>
    <row r="1652" spans="1:15" x14ac:dyDescent="0.45">
      <c r="A1652" s="20" t="str">
        <f>Calc!A1652</f>
        <v>2024-08-02</v>
      </c>
      <c r="B1652" t="str">
        <f>Calc!B1652</f>
        <v>CIN</v>
      </c>
      <c r="C1652" t="str">
        <f>Calc!C1652</f>
        <v>SFG</v>
      </c>
      <c r="D1652" s="25"/>
      <c r="E1652" s="25"/>
      <c r="F1652">
        <f>Calc!M1652</f>
        <v>1493.1662146218293</v>
      </c>
      <c r="G1652">
        <f>Calc!N1652</f>
        <v>1491.6063482058917</v>
      </c>
      <c r="H1652" t="str">
        <f>IF(Calc!O1652=Games!I1652, Games!B1652, IF(Calc!P1652=Games!I1652, Games!C1652, ""))</f>
        <v>SFG</v>
      </c>
      <c r="I1652" s="21">
        <f>MAX(Calc!O1652:P1652)</f>
        <v>0.50469963130458473</v>
      </c>
      <c r="J1652" s="22">
        <f t="shared" si="100"/>
        <v>-101.89768940288222</v>
      </c>
      <c r="K1652" s="23">
        <f t="shared" si="101"/>
        <v>0.98137652174448087</v>
      </c>
      <c r="L1652" s="25"/>
      <c r="M1652" s="25"/>
      <c r="N1652" t="str">
        <f t="shared" si="102"/>
        <v/>
      </c>
      <c r="O1652" s="24" t="str">
        <f t="shared" si="103"/>
        <v/>
      </c>
    </row>
    <row r="1653" spans="1:15" x14ac:dyDescent="0.45">
      <c r="A1653" s="20" t="str">
        <f>Calc!A1653</f>
        <v>2024-08-02</v>
      </c>
      <c r="B1653" t="str">
        <f>Calc!B1653</f>
        <v>ATL</v>
      </c>
      <c r="C1653" t="str">
        <f>Calc!C1653</f>
        <v>MIA</v>
      </c>
      <c r="D1653" s="25"/>
      <c r="E1653" s="25"/>
      <c r="F1653">
        <f>Calc!M1653</f>
        <v>1593.2508682491175</v>
      </c>
      <c r="G1653">
        <f>Calc!N1653</f>
        <v>1484.370768699393</v>
      </c>
      <c r="H1653" t="str">
        <f>IF(Calc!O1653=Games!I1653, Games!B1653, IF(Calc!P1653=Games!I1653, Games!C1653, ""))</f>
        <v>ATL</v>
      </c>
      <c r="I1653" s="21">
        <f>MAX(Calc!O1653:P1653)</f>
        <v>0.67370662033841844</v>
      </c>
      <c r="J1653" s="22">
        <f t="shared" si="100"/>
        <v>-206.47265998383415</v>
      </c>
      <c r="K1653" s="23">
        <f t="shared" si="101"/>
        <v>0.48432562455401862</v>
      </c>
      <c r="L1653" s="25"/>
      <c r="M1653" s="25"/>
      <c r="N1653" t="str">
        <f t="shared" si="102"/>
        <v/>
      </c>
      <c r="O1653" s="24" t="str">
        <f t="shared" si="103"/>
        <v/>
      </c>
    </row>
    <row r="1654" spans="1:15" x14ac:dyDescent="0.45">
      <c r="A1654" s="20" t="str">
        <f>Calc!A1654</f>
        <v>2024-08-02</v>
      </c>
      <c r="B1654" t="str">
        <f>Calc!B1654</f>
        <v>TEX</v>
      </c>
      <c r="C1654" t="str">
        <f>Calc!C1654</f>
        <v>BOS</v>
      </c>
      <c r="D1654" s="25"/>
      <c r="E1654" s="25"/>
      <c r="F1654">
        <f>Calc!M1654</f>
        <v>1535.7428778604465</v>
      </c>
      <c r="G1654">
        <f>Calc!N1654</f>
        <v>1518.233689676287</v>
      </c>
      <c r="H1654" t="str">
        <f>IF(Calc!O1654=Games!I1654, Games!B1654, IF(Calc!P1654=Games!I1654, Games!C1654, ""))</f>
        <v>TEX</v>
      </c>
      <c r="I1654" s="21">
        <f>MAX(Calc!O1654:P1654)</f>
        <v>0.55682200696063366</v>
      </c>
      <c r="J1654" s="22">
        <f t="shared" si="100"/>
        <v>-125.64297318598413</v>
      </c>
      <c r="K1654" s="23">
        <f t="shared" si="101"/>
        <v>0.79590603011259609</v>
      </c>
      <c r="L1654" s="25"/>
      <c r="M1654" s="25"/>
      <c r="N1654" t="str">
        <f t="shared" si="102"/>
        <v/>
      </c>
      <c r="O1654" s="24" t="str">
        <f t="shared" si="103"/>
        <v/>
      </c>
    </row>
    <row r="1655" spans="1:15" x14ac:dyDescent="0.45">
      <c r="A1655" s="20" t="str">
        <f>Calc!A1655</f>
        <v>2024-08-02</v>
      </c>
      <c r="B1655" t="str">
        <f>Calc!B1655</f>
        <v>HOU</v>
      </c>
      <c r="C1655" t="str">
        <f>Calc!C1655</f>
        <v>TBR</v>
      </c>
      <c r="D1655" s="25"/>
      <c r="E1655" s="25"/>
      <c r="F1655">
        <f>Calc!M1655</f>
        <v>1535.1961987191132</v>
      </c>
      <c r="G1655">
        <f>Calc!N1655</f>
        <v>1532.6622500113572</v>
      </c>
      <c r="H1655" t="str">
        <f>IF(Calc!O1655=Games!I1655, Games!B1655, IF(Calc!P1655=Games!I1655, Games!C1655, ""))</f>
        <v>TBR</v>
      </c>
      <c r="I1655" s="21">
        <f>MAX(Calc!O1655:P1655)</f>
        <v>0.51676158259593408</v>
      </c>
      <c r="J1655" s="22">
        <f t="shared" si="100"/>
        <v>-106.93718959100003</v>
      </c>
      <c r="K1655" s="23">
        <f t="shared" si="101"/>
        <v>0.93512837192063381</v>
      </c>
      <c r="L1655" s="25"/>
      <c r="M1655" s="25"/>
      <c r="N1655" t="str">
        <f t="shared" si="102"/>
        <v/>
      </c>
      <c r="O1655" s="24" t="str">
        <f t="shared" si="103"/>
        <v/>
      </c>
    </row>
    <row r="1656" spans="1:15" x14ac:dyDescent="0.45">
      <c r="A1656" s="20" t="str">
        <f>Calc!A1656</f>
        <v>2024-08-02</v>
      </c>
      <c r="B1656" t="str">
        <f>Calc!B1656</f>
        <v>MIN</v>
      </c>
      <c r="C1656" t="str">
        <f>Calc!C1656</f>
        <v>CHW</v>
      </c>
      <c r="D1656" s="25"/>
      <c r="E1656" s="25"/>
      <c r="F1656">
        <f>Calc!M1656</f>
        <v>1529.2726034226744</v>
      </c>
      <c r="G1656">
        <f>Calc!N1656</f>
        <v>1425.4820043556863</v>
      </c>
      <c r="H1656" t="str">
        <f>IF(Calc!O1656=Games!I1656, Games!B1656, IF(Calc!P1656=Games!I1656, Games!C1656, ""))</f>
        <v>MIN</v>
      </c>
      <c r="I1656" s="21">
        <f>MAX(Calc!O1656:P1656)</f>
        <v>0.70871288066889249</v>
      </c>
      <c r="J1656" s="22">
        <f t="shared" si="100"/>
        <v>-243.30388597214113</v>
      </c>
      <c r="K1656" s="23">
        <f t="shared" si="101"/>
        <v>0.41100864295874928</v>
      </c>
      <c r="L1656" s="25"/>
      <c r="M1656" s="25"/>
      <c r="N1656" t="str">
        <f t="shared" si="102"/>
        <v/>
      </c>
      <c r="O1656" s="24" t="str">
        <f t="shared" si="103"/>
        <v/>
      </c>
    </row>
    <row r="1657" spans="1:15" x14ac:dyDescent="0.45">
      <c r="A1657" s="20" t="str">
        <f>Calc!A1657</f>
        <v>2024-08-02</v>
      </c>
      <c r="B1657" t="str">
        <f>Calc!B1657</f>
        <v>LAA</v>
      </c>
      <c r="C1657" t="str">
        <f>Calc!C1657</f>
        <v>NYM</v>
      </c>
      <c r="D1657" s="25"/>
      <c r="E1657" s="25"/>
      <c r="F1657">
        <f>Calc!M1657</f>
        <v>1469.5882041455925</v>
      </c>
      <c r="G1657">
        <f>Calc!N1657</f>
        <v>1510.288270753422</v>
      </c>
      <c r="H1657" t="str">
        <f>IF(Calc!O1657=Games!I1657, Games!B1657, IF(Calc!P1657=Games!I1657, Games!C1657, ""))</f>
        <v>NYM</v>
      </c>
      <c r="I1657" s="21">
        <f>MAX(Calc!O1657:P1657)</f>
        <v>0.52405906760441479</v>
      </c>
      <c r="J1657" s="22">
        <f t="shared" si="100"/>
        <v>-110.11010651398135</v>
      </c>
      <c r="K1657" s="23">
        <f t="shared" si="101"/>
        <v>0.90818184784248113</v>
      </c>
      <c r="L1657" s="25"/>
      <c r="M1657" s="25"/>
      <c r="N1657" t="str">
        <f t="shared" si="102"/>
        <v/>
      </c>
      <c r="O1657" s="24" t="str">
        <f t="shared" si="103"/>
        <v/>
      </c>
    </row>
    <row r="1658" spans="1:15" x14ac:dyDescent="0.45">
      <c r="A1658" s="20" t="str">
        <f>Calc!A1658</f>
        <v>2024-08-02</v>
      </c>
      <c r="B1658" t="str">
        <f>Calc!B1658</f>
        <v>OAK</v>
      </c>
      <c r="C1658" t="str">
        <f>Calc!C1658</f>
        <v>LAD</v>
      </c>
      <c r="D1658" s="25"/>
      <c r="E1658" s="25"/>
      <c r="F1658">
        <f>Calc!M1658</f>
        <v>1410.609331202211</v>
      </c>
      <c r="G1658">
        <f>Calc!N1658</f>
        <v>1587.2549754385982</v>
      </c>
      <c r="H1658" t="str">
        <f>IF(Calc!O1658=Games!I1658, Games!B1658, IF(Calc!P1658=Games!I1658, Games!C1658, ""))</f>
        <v>LAD</v>
      </c>
      <c r="I1658" s="21">
        <f>MAX(Calc!O1658:P1658)</f>
        <v>0.73125376716068269</v>
      </c>
      <c r="J1658" s="22">
        <f t="shared" si="100"/>
        <v>-272.09823908411676</v>
      </c>
      <c r="K1658" s="23">
        <f t="shared" si="101"/>
        <v>0.36751432253512628</v>
      </c>
      <c r="L1658" s="25"/>
      <c r="M1658" s="25"/>
      <c r="N1658" t="str">
        <f t="shared" si="102"/>
        <v/>
      </c>
      <c r="O1658" s="24" t="str">
        <f t="shared" si="103"/>
        <v/>
      </c>
    </row>
    <row r="1659" spans="1:15" x14ac:dyDescent="0.45">
      <c r="A1659" s="20" t="str">
        <f>Calc!A1659</f>
        <v>2024-08-02</v>
      </c>
      <c r="B1659" t="str">
        <f>Calc!B1659</f>
        <v>SDP</v>
      </c>
      <c r="C1659" t="str">
        <f>Calc!C1659</f>
        <v>COL</v>
      </c>
      <c r="D1659" s="25"/>
      <c r="E1659" s="25"/>
      <c r="F1659">
        <f>Calc!M1659</f>
        <v>1502.9671207118124</v>
      </c>
      <c r="G1659">
        <f>Calc!N1659</f>
        <v>1405.4006829938121</v>
      </c>
      <c r="H1659" t="str">
        <f>IF(Calc!O1659=Games!I1659, Games!B1659, IF(Calc!P1659=Games!I1659, Games!C1659, ""))</f>
        <v>SDP</v>
      </c>
      <c r="I1659" s="21">
        <f>MAX(Calc!O1659:P1659)</f>
        <v>0.65145123899432611</v>
      </c>
      <c r="J1659" s="22">
        <f t="shared" si="100"/>
        <v>-186.9039032342798</v>
      </c>
      <c r="K1659" s="23">
        <f t="shared" si="101"/>
        <v>0.53503430516725103</v>
      </c>
      <c r="L1659" s="25"/>
      <c r="M1659" s="25"/>
      <c r="N1659" t="str">
        <f t="shared" si="102"/>
        <v/>
      </c>
      <c r="O1659" s="24" t="str">
        <f t="shared" si="103"/>
        <v/>
      </c>
    </row>
    <row r="1660" spans="1:15" x14ac:dyDescent="0.45">
      <c r="A1660" s="20" t="str">
        <f>Calc!A1660</f>
        <v>2024-08-02</v>
      </c>
      <c r="B1660" t="str">
        <f>Calc!B1660</f>
        <v>SEA</v>
      </c>
      <c r="C1660" t="str">
        <f>Calc!C1660</f>
        <v>PHI</v>
      </c>
      <c r="D1660" s="25"/>
      <c r="E1660" s="25"/>
      <c r="F1660">
        <f>Calc!M1660</f>
        <v>1518.2292368487947</v>
      </c>
      <c r="G1660">
        <f>Calc!N1660</f>
        <v>1539.4111659163295</v>
      </c>
      <c r="H1660" t="str">
        <f>IF(Calc!O1660=Games!I1660, Games!B1660, IF(Calc!P1660=Games!I1660, Games!C1660, ""))</f>
        <v>PHI</v>
      </c>
      <c r="I1660" s="21">
        <f>MAX(Calc!O1660:P1660)</f>
        <v>0.51920957947080426</v>
      </c>
      <c r="J1660" s="22">
        <f t="shared" si="100"/>
        <v>-107.99083286628742</v>
      </c>
      <c r="K1660" s="23">
        <f t="shared" si="101"/>
        <v>0.92600452599359484</v>
      </c>
      <c r="L1660" s="25"/>
      <c r="M1660" s="25"/>
      <c r="N1660" t="str">
        <f t="shared" si="102"/>
        <v/>
      </c>
      <c r="O1660" s="24" t="str">
        <f t="shared" si="103"/>
        <v/>
      </c>
    </row>
    <row r="1661" spans="1:15" x14ac:dyDescent="0.45">
      <c r="A1661" s="20" t="str">
        <f>Calc!A1661</f>
        <v>2024-08-03</v>
      </c>
      <c r="B1661" t="str">
        <f>Calc!B1661</f>
        <v>NYY</v>
      </c>
      <c r="C1661" t="str">
        <f>Calc!C1661</f>
        <v>TOR</v>
      </c>
      <c r="D1661" s="25"/>
      <c r="E1661" s="25"/>
      <c r="F1661">
        <f>Calc!M1661</f>
        <v>1533.7203518335739</v>
      </c>
      <c r="G1661">
        <f>Calc!N1661</f>
        <v>1549.5770225833428</v>
      </c>
      <c r="H1661" t="str">
        <f>IF(Calc!O1661=Games!I1661, Games!B1661, IF(Calc!P1661=Games!I1661, Games!C1661, ""))</f>
        <v>NYY</v>
      </c>
      <c r="I1661" s="21">
        <f>MAX(Calc!O1661:P1661)</f>
        <v>0.52415757311143185</v>
      </c>
      <c r="J1661" s="22">
        <f t="shared" si="100"/>
        <v>-110.15360201039367</v>
      </c>
      <c r="K1661" s="23">
        <f t="shared" si="101"/>
        <v>0.90782324113708412</v>
      </c>
      <c r="L1661" s="25"/>
      <c r="M1661" s="25"/>
      <c r="N1661" t="str">
        <f t="shared" si="102"/>
        <v/>
      </c>
      <c r="O1661" s="24" t="str">
        <f t="shared" si="103"/>
        <v/>
      </c>
    </row>
    <row r="1662" spans="1:15" x14ac:dyDescent="0.45">
      <c r="A1662" s="20" t="str">
        <f>Calc!A1662</f>
        <v>2024-08-03</v>
      </c>
      <c r="B1662" t="str">
        <f>Calc!B1662</f>
        <v>CHC</v>
      </c>
      <c r="C1662" t="str">
        <f>Calc!C1662</f>
        <v>STL</v>
      </c>
      <c r="D1662" s="25"/>
      <c r="E1662" s="25"/>
      <c r="F1662">
        <f>Calc!M1662</f>
        <v>1529.9566441509314</v>
      </c>
      <c r="G1662">
        <f>Calc!N1662</f>
        <v>1507.9516916859375</v>
      </c>
      <c r="H1662" t="str">
        <f>IF(Calc!O1662=Games!I1662, Games!B1662, IF(Calc!P1662=Games!I1662, Games!C1662, ""))</f>
        <v>CHC</v>
      </c>
      <c r="I1662" s="21">
        <f>MAX(Calc!O1662:P1662)</f>
        <v>0.55391839012171906</v>
      </c>
      <c r="J1662" s="22">
        <f t="shared" si="100"/>
        <v>-124.17422683550276</v>
      </c>
      <c r="K1662" s="23">
        <f t="shared" si="101"/>
        <v>0.80532009377817937</v>
      </c>
      <c r="L1662" s="25"/>
      <c r="M1662" s="25"/>
      <c r="N1662" t="str">
        <f t="shared" si="102"/>
        <v/>
      </c>
      <c r="O1662" s="24" t="str">
        <f t="shared" si="103"/>
        <v/>
      </c>
    </row>
    <row r="1663" spans="1:15" x14ac:dyDescent="0.45">
      <c r="A1663" s="20" t="str">
        <f>Calc!A1663</f>
        <v>2024-08-03</v>
      </c>
      <c r="B1663" t="str">
        <f>Calc!B1663</f>
        <v>WAS</v>
      </c>
      <c r="C1663" t="str">
        <f>Calc!C1663</f>
        <v>MIL</v>
      </c>
      <c r="D1663" s="25"/>
      <c r="E1663" s="25"/>
      <c r="F1663">
        <f>Calc!M1663</f>
        <v>1419.5380932200808</v>
      </c>
      <c r="G1663">
        <f>Calc!N1663</f>
        <v>1527.5334034496079</v>
      </c>
      <c r="H1663" t="str">
        <f>IF(Calc!O1663=Games!I1663, Games!B1663, IF(Calc!P1663=Games!I1663, Games!C1663, ""))</f>
        <v>MIL</v>
      </c>
      <c r="I1663" s="21">
        <f>MAX(Calc!O1663:P1663)</f>
        <v>0.6744080149239281</v>
      </c>
      <c r="J1663" s="22">
        <f t="shared" si="100"/>
        <v>-207.13286746489112</v>
      </c>
      <c r="K1663" s="23">
        <f t="shared" si="101"/>
        <v>0.48278190334496252</v>
      </c>
      <c r="L1663" s="25"/>
      <c r="M1663" s="25"/>
      <c r="N1663" t="str">
        <f t="shared" si="102"/>
        <v/>
      </c>
      <c r="O1663" s="24" t="str">
        <f t="shared" si="103"/>
        <v/>
      </c>
    </row>
    <row r="1664" spans="1:15" x14ac:dyDescent="0.45">
      <c r="A1664" s="20" t="str">
        <f>Calc!A1664</f>
        <v>2024-08-03</v>
      </c>
      <c r="B1664" t="str">
        <f>Calc!B1664</f>
        <v>DET</v>
      </c>
      <c r="C1664" t="str">
        <f>Calc!C1664</f>
        <v>KCR</v>
      </c>
      <c r="D1664" s="25"/>
      <c r="E1664" s="25"/>
      <c r="F1664">
        <f>Calc!M1664</f>
        <v>1481.7589766686021</v>
      </c>
      <c r="G1664">
        <f>Calc!N1664</f>
        <v>1465.2610239810729</v>
      </c>
      <c r="H1664" t="str">
        <f>IF(Calc!O1664=Games!I1664, Games!B1664, IF(Calc!P1664=Games!I1664, Games!C1664, ""))</f>
        <v>DET</v>
      </c>
      <c r="I1664" s="21">
        <f>MAX(Calc!O1664:P1664)</f>
        <v>0.52755898938246215</v>
      </c>
      <c r="J1664" s="22">
        <f t="shared" si="100"/>
        <v>-111.66663721527443</v>
      </c>
      <c r="K1664" s="23">
        <f t="shared" si="101"/>
        <v>0.89552262424825124</v>
      </c>
      <c r="L1664" s="25"/>
      <c r="M1664" s="25"/>
      <c r="N1664" t="str">
        <f t="shared" si="102"/>
        <v/>
      </c>
      <c r="O1664" s="24" t="str">
        <f t="shared" si="103"/>
        <v/>
      </c>
    </row>
    <row r="1665" spans="1:15" x14ac:dyDescent="0.45">
      <c r="A1665" s="20" t="str">
        <f>Calc!A1665</f>
        <v>2024-08-03</v>
      </c>
      <c r="B1665" t="str">
        <f>Calc!B1665</f>
        <v>PIT</v>
      </c>
      <c r="C1665" t="str">
        <f>Calc!C1665</f>
        <v>ARI</v>
      </c>
      <c r="D1665" s="25"/>
      <c r="E1665" s="25"/>
      <c r="F1665">
        <f>Calc!M1665</f>
        <v>1464.4120897083565</v>
      </c>
      <c r="G1665">
        <f>Calc!N1665</f>
        <v>1515.1384034374826</v>
      </c>
      <c r="H1665" t="str">
        <f>IF(Calc!O1665=Games!I1665, Games!B1665, IF(Calc!P1665=Games!I1665, Games!C1665, ""))</f>
        <v>ARI</v>
      </c>
      <c r="I1665" s="21">
        <f>MAX(Calc!O1665:P1665)</f>
        <v>0.54350120005305425</v>
      </c>
      <c r="J1665" s="22">
        <f t="shared" si="100"/>
        <v>-119.05862624747752</v>
      </c>
      <c r="K1665" s="23">
        <f t="shared" si="101"/>
        <v>0.83992234037824443</v>
      </c>
      <c r="L1665" s="25"/>
      <c r="M1665" s="25"/>
      <c r="N1665" t="str">
        <f t="shared" si="102"/>
        <v/>
      </c>
      <c r="O1665" s="24" t="str">
        <f t="shared" si="103"/>
        <v/>
      </c>
    </row>
    <row r="1666" spans="1:15" x14ac:dyDescent="0.45">
      <c r="A1666" s="20" t="str">
        <f>Calc!A1666</f>
        <v>2024-08-03</v>
      </c>
      <c r="B1666" t="str">
        <f>Calc!B1666</f>
        <v>TEX</v>
      </c>
      <c r="C1666" t="str">
        <f>Calc!C1666</f>
        <v>BOS</v>
      </c>
      <c r="D1666" s="25"/>
      <c r="E1666" s="25"/>
      <c r="F1666">
        <f>Calc!M1666</f>
        <v>1535.7428778604465</v>
      </c>
      <c r="G1666">
        <f>Calc!N1666</f>
        <v>1518.233689676287</v>
      </c>
      <c r="H1666" t="str">
        <f>IF(Calc!O1666=Games!I1666, Games!B1666, IF(Calc!P1666=Games!I1666, Games!C1666, ""))</f>
        <v>TEX</v>
      </c>
      <c r="I1666" s="21">
        <f>MAX(Calc!O1666:P1666)</f>
        <v>0.55682200696063366</v>
      </c>
      <c r="J1666" s="22">
        <f t="shared" si="100"/>
        <v>-125.64297318598413</v>
      </c>
      <c r="K1666" s="23">
        <f t="shared" si="101"/>
        <v>0.79590603011259609</v>
      </c>
      <c r="L1666" s="25"/>
      <c r="M1666" s="25"/>
      <c r="N1666" t="str">
        <f t="shared" si="102"/>
        <v/>
      </c>
      <c r="O1666" s="24" t="str">
        <f t="shared" si="103"/>
        <v/>
      </c>
    </row>
    <row r="1667" spans="1:15" x14ac:dyDescent="0.45">
      <c r="A1667" s="20" t="str">
        <f>Calc!A1667</f>
        <v>2024-08-03</v>
      </c>
      <c r="B1667" t="str">
        <f>Calc!B1667</f>
        <v>MIN</v>
      </c>
      <c r="C1667" t="str">
        <f>Calc!C1667</f>
        <v>CHW</v>
      </c>
      <c r="D1667" s="25"/>
      <c r="E1667" s="25"/>
      <c r="F1667">
        <f>Calc!M1667</f>
        <v>1529.2726034226744</v>
      </c>
      <c r="G1667">
        <f>Calc!N1667</f>
        <v>1425.4820043556863</v>
      </c>
      <c r="H1667" t="str">
        <f>IF(Calc!O1667=Games!I1667, Games!B1667, IF(Calc!P1667=Games!I1667, Games!C1667, ""))</f>
        <v>MIN</v>
      </c>
      <c r="I1667" s="21">
        <f>MAX(Calc!O1667:P1667)</f>
        <v>0.70871288066889249</v>
      </c>
      <c r="J1667" s="22">
        <f t="shared" ref="J1667:J1730" si="104">IF(I1667&lt;0.5, "",-1*((I1667*100)/(1-((I1667*100)/100))))</f>
        <v>-243.30388597214113</v>
      </c>
      <c r="K1667" s="23">
        <f t="shared" ref="K1667:K1730" si="105">IF(J1667&gt;0, "",1/(J1667/-100))</f>
        <v>0.41100864295874928</v>
      </c>
      <c r="L1667" s="25"/>
      <c r="M1667" s="25"/>
      <c r="N1667" t="str">
        <f t="shared" ref="N1667:N1730" si="106">IF(L1667&gt;M1667, B1667, IF(M1667&gt;L1667, C1667, ""))</f>
        <v/>
      </c>
      <c r="O1667" s="24" t="str">
        <f t="shared" ref="O1667:O1730" si="107">IF(ISBLANK(L1667), "", IF(H1667=N1667, "W", "L"))</f>
        <v/>
      </c>
    </row>
    <row r="1668" spans="1:15" x14ac:dyDescent="0.45">
      <c r="A1668" s="20" t="str">
        <f>Calc!A1668</f>
        <v>2024-08-03</v>
      </c>
      <c r="B1668" t="str">
        <f>Calc!B1668</f>
        <v>CLE</v>
      </c>
      <c r="C1668" t="str">
        <f>Calc!C1668</f>
        <v>BAL</v>
      </c>
      <c r="D1668" s="25"/>
      <c r="E1668" s="25"/>
      <c r="F1668">
        <f>Calc!M1668</f>
        <v>1503.8938502056101</v>
      </c>
      <c r="G1668">
        <f>Calc!N1668</f>
        <v>1539.0873746407135</v>
      </c>
      <c r="H1668" t="str">
        <f>IF(Calc!O1668=Games!I1668, Games!B1668, IF(Calc!P1668=Games!I1668, Games!C1668, ""))</f>
        <v>BAL</v>
      </c>
      <c r="I1668" s="21">
        <f>MAX(Calc!O1668:P1668)</f>
        <v>0.52666551075518597</v>
      </c>
      <c r="J1668" s="22">
        <f t="shared" si="104"/>
        <v>-111.2670897055187</v>
      </c>
      <c r="K1668" s="23">
        <f t="shared" si="105"/>
        <v>0.89873834450655288</v>
      </c>
      <c r="L1668" s="25"/>
      <c r="M1668" s="25"/>
      <c r="N1668" t="str">
        <f t="shared" si="106"/>
        <v/>
      </c>
      <c r="O1668" s="24" t="str">
        <f t="shared" si="107"/>
        <v/>
      </c>
    </row>
    <row r="1669" spans="1:15" x14ac:dyDescent="0.45">
      <c r="A1669" s="20" t="str">
        <f>Calc!A1669</f>
        <v>2024-08-03</v>
      </c>
      <c r="B1669" t="str">
        <f>Calc!B1669</f>
        <v>CIN</v>
      </c>
      <c r="C1669" t="str">
        <f>Calc!C1669</f>
        <v>SFG</v>
      </c>
      <c r="D1669" s="25"/>
      <c r="E1669" s="25"/>
      <c r="F1669">
        <f>Calc!M1669</f>
        <v>1493.1662146218293</v>
      </c>
      <c r="G1669">
        <f>Calc!N1669</f>
        <v>1491.6063482058917</v>
      </c>
      <c r="H1669" t="str">
        <f>IF(Calc!O1669=Games!I1669, Games!B1669, IF(Calc!P1669=Games!I1669, Games!C1669, ""))</f>
        <v>SFG</v>
      </c>
      <c r="I1669" s="21">
        <f>MAX(Calc!O1669:P1669)</f>
        <v>0.50469963130458473</v>
      </c>
      <c r="J1669" s="22">
        <f t="shared" si="104"/>
        <v>-101.89768940288222</v>
      </c>
      <c r="K1669" s="23">
        <f t="shared" si="105"/>
        <v>0.98137652174448087</v>
      </c>
      <c r="L1669" s="25"/>
      <c r="M1669" s="25"/>
      <c r="N1669" t="str">
        <f t="shared" si="106"/>
        <v/>
      </c>
      <c r="O1669" s="24" t="str">
        <f t="shared" si="107"/>
        <v/>
      </c>
    </row>
    <row r="1670" spans="1:15" x14ac:dyDescent="0.45">
      <c r="A1670" s="20" t="str">
        <f>Calc!A1670</f>
        <v>2024-08-03</v>
      </c>
      <c r="B1670" t="str">
        <f>Calc!B1670</f>
        <v>HOU</v>
      </c>
      <c r="C1670" t="str">
        <f>Calc!C1670</f>
        <v>TBR</v>
      </c>
      <c r="D1670" s="25"/>
      <c r="E1670" s="25"/>
      <c r="F1670">
        <f>Calc!M1670</f>
        <v>1535.1961987191132</v>
      </c>
      <c r="G1670">
        <f>Calc!N1670</f>
        <v>1532.6622500113572</v>
      </c>
      <c r="H1670" t="str">
        <f>IF(Calc!O1670=Games!I1670, Games!B1670, IF(Calc!P1670=Games!I1670, Games!C1670, ""))</f>
        <v>TBR</v>
      </c>
      <c r="I1670" s="21">
        <f>MAX(Calc!O1670:P1670)</f>
        <v>0.51676158259593408</v>
      </c>
      <c r="J1670" s="22">
        <f t="shared" si="104"/>
        <v>-106.93718959100003</v>
      </c>
      <c r="K1670" s="23">
        <f t="shared" si="105"/>
        <v>0.93512837192063381</v>
      </c>
      <c r="L1670" s="25"/>
      <c r="M1670" s="25"/>
      <c r="N1670" t="str">
        <f t="shared" si="106"/>
        <v/>
      </c>
      <c r="O1670" s="24" t="str">
        <f t="shared" si="107"/>
        <v/>
      </c>
    </row>
    <row r="1671" spans="1:15" x14ac:dyDescent="0.45">
      <c r="A1671" s="20" t="str">
        <f>Calc!A1671</f>
        <v>2024-08-03</v>
      </c>
      <c r="B1671" t="str">
        <f>Calc!B1671</f>
        <v>ATL</v>
      </c>
      <c r="C1671" t="str">
        <f>Calc!C1671</f>
        <v>MIA</v>
      </c>
      <c r="D1671" s="25"/>
      <c r="E1671" s="25"/>
      <c r="F1671">
        <f>Calc!M1671</f>
        <v>1593.2508682491175</v>
      </c>
      <c r="G1671">
        <f>Calc!N1671</f>
        <v>1484.370768699393</v>
      </c>
      <c r="H1671" t="str">
        <f>IF(Calc!O1671=Games!I1671, Games!B1671, IF(Calc!P1671=Games!I1671, Games!C1671, ""))</f>
        <v>ATL</v>
      </c>
      <c r="I1671" s="21">
        <f>MAX(Calc!O1671:P1671)</f>
        <v>0.67370662033841844</v>
      </c>
      <c r="J1671" s="22">
        <f t="shared" si="104"/>
        <v>-206.47265998383415</v>
      </c>
      <c r="K1671" s="23">
        <f t="shared" si="105"/>
        <v>0.48432562455401862</v>
      </c>
      <c r="L1671" s="25"/>
      <c r="M1671" s="25"/>
      <c r="N1671" t="str">
        <f t="shared" si="106"/>
        <v/>
      </c>
      <c r="O1671" s="24" t="str">
        <f t="shared" si="107"/>
        <v/>
      </c>
    </row>
    <row r="1672" spans="1:15" x14ac:dyDescent="0.45">
      <c r="A1672" s="20" t="str">
        <f>Calc!A1672</f>
        <v>2024-08-03</v>
      </c>
      <c r="B1672" t="str">
        <f>Calc!B1672</f>
        <v>SDP</v>
      </c>
      <c r="C1672" t="str">
        <f>Calc!C1672</f>
        <v>COL</v>
      </c>
      <c r="D1672" s="25"/>
      <c r="E1672" s="25"/>
      <c r="F1672">
        <f>Calc!M1672</f>
        <v>1502.9671207118124</v>
      </c>
      <c r="G1672">
        <f>Calc!N1672</f>
        <v>1405.4006829938121</v>
      </c>
      <c r="H1672" t="str">
        <f>IF(Calc!O1672=Games!I1672, Games!B1672, IF(Calc!P1672=Games!I1672, Games!C1672, ""))</f>
        <v>SDP</v>
      </c>
      <c r="I1672" s="21">
        <f>MAX(Calc!O1672:P1672)</f>
        <v>0.65145123899432611</v>
      </c>
      <c r="J1672" s="22">
        <f t="shared" si="104"/>
        <v>-186.9039032342798</v>
      </c>
      <c r="K1672" s="23">
        <f t="shared" si="105"/>
        <v>0.53503430516725103</v>
      </c>
      <c r="L1672" s="25"/>
      <c r="M1672" s="25"/>
      <c r="N1672" t="str">
        <f t="shared" si="106"/>
        <v/>
      </c>
      <c r="O1672" s="24" t="str">
        <f t="shared" si="107"/>
        <v/>
      </c>
    </row>
    <row r="1673" spans="1:15" x14ac:dyDescent="0.45">
      <c r="A1673" s="20" t="str">
        <f>Calc!A1673</f>
        <v>2024-08-03</v>
      </c>
      <c r="B1673" t="str">
        <f>Calc!B1673</f>
        <v>OAK</v>
      </c>
      <c r="C1673" t="str">
        <f>Calc!C1673</f>
        <v>LAD</v>
      </c>
      <c r="D1673" s="25"/>
      <c r="E1673" s="25"/>
      <c r="F1673">
        <f>Calc!M1673</f>
        <v>1410.609331202211</v>
      </c>
      <c r="G1673">
        <f>Calc!N1673</f>
        <v>1587.2549754385982</v>
      </c>
      <c r="H1673" t="str">
        <f>IF(Calc!O1673=Games!I1673, Games!B1673, IF(Calc!P1673=Games!I1673, Games!C1673, ""))</f>
        <v>LAD</v>
      </c>
      <c r="I1673" s="21">
        <f>MAX(Calc!O1673:P1673)</f>
        <v>0.73125376716068269</v>
      </c>
      <c r="J1673" s="22">
        <f t="shared" si="104"/>
        <v>-272.09823908411676</v>
      </c>
      <c r="K1673" s="23">
        <f t="shared" si="105"/>
        <v>0.36751432253512628</v>
      </c>
      <c r="L1673" s="25"/>
      <c r="M1673" s="25"/>
      <c r="N1673" t="str">
        <f t="shared" si="106"/>
        <v/>
      </c>
      <c r="O1673" s="24" t="str">
        <f t="shared" si="107"/>
        <v/>
      </c>
    </row>
    <row r="1674" spans="1:15" x14ac:dyDescent="0.45">
      <c r="A1674" s="20" t="str">
        <f>Calc!A1674</f>
        <v>2024-08-03</v>
      </c>
      <c r="B1674" t="str">
        <f>Calc!B1674</f>
        <v>LAA</v>
      </c>
      <c r="C1674" t="str">
        <f>Calc!C1674</f>
        <v>NYM</v>
      </c>
      <c r="D1674" s="25"/>
      <c r="E1674" s="25"/>
      <c r="F1674">
        <f>Calc!M1674</f>
        <v>1469.5882041455925</v>
      </c>
      <c r="G1674">
        <f>Calc!N1674</f>
        <v>1510.288270753422</v>
      </c>
      <c r="H1674" t="str">
        <f>IF(Calc!O1674=Games!I1674, Games!B1674, IF(Calc!P1674=Games!I1674, Games!C1674, ""))</f>
        <v>NYM</v>
      </c>
      <c r="I1674" s="21">
        <f>MAX(Calc!O1674:P1674)</f>
        <v>0.52405906760441479</v>
      </c>
      <c r="J1674" s="22">
        <f t="shared" si="104"/>
        <v>-110.11010651398135</v>
      </c>
      <c r="K1674" s="23">
        <f t="shared" si="105"/>
        <v>0.90818184784248113</v>
      </c>
      <c r="L1674" s="25"/>
      <c r="M1674" s="25"/>
      <c r="N1674" t="str">
        <f t="shared" si="106"/>
        <v/>
      </c>
      <c r="O1674" s="24" t="str">
        <f t="shared" si="107"/>
        <v/>
      </c>
    </row>
    <row r="1675" spans="1:15" x14ac:dyDescent="0.45">
      <c r="A1675" s="20" t="str">
        <f>Calc!A1675</f>
        <v>2024-08-03</v>
      </c>
      <c r="B1675" t="str">
        <f>Calc!B1675</f>
        <v>SEA</v>
      </c>
      <c r="C1675" t="str">
        <f>Calc!C1675</f>
        <v>PHI</v>
      </c>
      <c r="D1675" s="25"/>
      <c r="E1675" s="25"/>
      <c r="F1675">
        <f>Calc!M1675</f>
        <v>1518.2292368487947</v>
      </c>
      <c r="G1675">
        <f>Calc!N1675</f>
        <v>1539.4111659163295</v>
      </c>
      <c r="H1675" t="str">
        <f>IF(Calc!O1675=Games!I1675, Games!B1675, IF(Calc!P1675=Games!I1675, Games!C1675, ""))</f>
        <v>PHI</v>
      </c>
      <c r="I1675" s="21">
        <f>MAX(Calc!O1675:P1675)</f>
        <v>0.51920957947080426</v>
      </c>
      <c r="J1675" s="22">
        <f t="shared" si="104"/>
        <v>-107.99083286628742</v>
      </c>
      <c r="K1675" s="23">
        <f t="shared" si="105"/>
        <v>0.92600452599359484</v>
      </c>
      <c r="L1675" s="25"/>
      <c r="M1675" s="25"/>
      <c r="N1675" t="str">
        <f t="shared" si="106"/>
        <v/>
      </c>
      <c r="O1675" s="24" t="str">
        <f t="shared" si="107"/>
        <v/>
      </c>
    </row>
    <row r="1676" spans="1:15" x14ac:dyDescent="0.45">
      <c r="A1676" s="20" t="str">
        <f>Calc!A1676</f>
        <v>2024-08-04</v>
      </c>
      <c r="B1676" t="str">
        <f>Calc!B1676</f>
        <v>PIT</v>
      </c>
      <c r="C1676" t="str">
        <f>Calc!C1676</f>
        <v>ARI</v>
      </c>
      <c r="D1676" s="25"/>
      <c r="E1676" s="25"/>
      <c r="F1676">
        <f>Calc!M1676</f>
        <v>1464.4120897083565</v>
      </c>
      <c r="G1676">
        <f>Calc!N1676</f>
        <v>1515.1384034374826</v>
      </c>
      <c r="H1676" t="str">
        <f>IF(Calc!O1676=Games!I1676, Games!B1676, IF(Calc!P1676=Games!I1676, Games!C1676, ""))</f>
        <v>ARI</v>
      </c>
      <c r="I1676" s="21">
        <f>MAX(Calc!O1676:P1676)</f>
        <v>0.54350120005305425</v>
      </c>
      <c r="J1676" s="22">
        <f t="shared" si="104"/>
        <v>-119.05862624747752</v>
      </c>
      <c r="K1676" s="23">
        <f t="shared" si="105"/>
        <v>0.83992234037824443</v>
      </c>
      <c r="L1676" s="25"/>
      <c r="M1676" s="25"/>
      <c r="N1676" t="str">
        <f t="shared" si="106"/>
        <v/>
      </c>
      <c r="O1676" s="24" t="str">
        <f t="shared" si="107"/>
        <v/>
      </c>
    </row>
    <row r="1677" spans="1:15" x14ac:dyDescent="0.45">
      <c r="A1677" s="20" t="str">
        <f>Calc!A1677</f>
        <v>2024-08-04</v>
      </c>
      <c r="B1677" t="str">
        <f>Calc!B1677</f>
        <v>ATL</v>
      </c>
      <c r="C1677" t="str">
        <f>Calc!C1677</f>
        <v>MIA</v>
      </c>
      <c r="D1677" s="25"/>
      <c r="E1677" s="25"/>
      <c r="F1677">
        <f>Calc!M1677</f>
        <v>1593.2508682491175</v>
      </c>
      <c r="G1677">
        <f>Calc!N1677</f>
        <v>1484.370768699393</v>
      </c>
      <c r="H1677" t="str">
        <f>IF(Calc!O1677=Games!I1677, Games!B1677, IF(Calc!P1677=Games!I1677, Games!C1677, ""))</f>
        <v>ATL</v>
      </c>
      <c r="I1677" s="21">
        <f>MAX(Calc!O1677:P1677)</f>
        <v>0.67370662033841844</v>
      </c>
      <c r="J1677" s="22">
        <f t="shared" si="104"/>
        <v>-206.47265998383415</v>
      </c>
      <c r="K1677" s="23">
        <f t="shared" si="105"/>
        <v>0.48432562455401862</v>
      </c>
      <c r="L1677" s="25"/>
      <c r="M1677" s="25"/>
      <c r="N1677" t="str">
        <f t="shared" si="106"/>
        <v/>
      </c>
      <c r="O1677" s="24" t="str">
        <f t="shared" si="107"/>
        <v/>
      </c>
    </row>
    <row r="1678" spans="1:15" x14ac:dyDescent="0.45">
      <c r="A1678" s="20" t="str">
        <f>Calc!A1678</f>
        <v>2024-08-04</v>
      </c>
      <c r="B1678" t="str">
        <f>Calc!B1678</f>
        <v>NYY</v>
      </c>
      <c r="C1678" t="str">
        <f>Calc!C1678</f>
        <v>TOR</v>
      </c>
      <c r="D1678" s="25"/>
      <c r="E1678" s="25"/>
      <c r="F1678">
        <f>Calc!M1678</f>
        <v>1533.7203518335739</v>
      </c>
      <c r="G1678">
        <f>Calc!N1678</f>
        <v>1549.5770225833428</v>
      </c>
      <c r="H1678" t="str">
        <f>IF(Calc!O1678=Games!I1678, Games!B1678, IF(Calc!P1678=Games!I1678, Games!C1678, ""))</f>
        <v>NYY</v>
      </c>
      <c r="I1678" s="21">
        <f>MAX(Calc!O1678:P1678)</f>
        <v>0.52415757311143185</v>
      </c>
      <c r="J1678" s="22">
        <f t="shared" si="104"/>
        <v>-110.15360201039367</v>
      </c>
      <c r="K1678" s="23">
        <f t="shared" si="105"/>
        <v>0.90782324113708412</v>
      </c>
      <c r="L1678" s="25"/>
      <c r="M1678" s="25"/>
      <c r="N1678" t="str">
        <f t="shared" si="106"/>
        <v/>
      </c>
      <c r="O1678" s="24" t="str">
        <f t="shared" si="107"/>
        <v/>
      </c>
    </row>
    <row r="1679" spans="1:15" x14ac:dyDescent="0.45">
      <c r="A1679" s="20" t="str">
        <f>Calc!A1679</f>
        <v>2024-08-04</v>
      </c>
      <c r="B1679" t="str">
        <f>Calc!B1679</f>
        <v>WAS</v>
      </c>
      <c r="C1679" t="str">
        <f>Calc!C1679</f>
        <v>MIL</v>
      </c>
      <c r="D1679" s="25"/>
      <c r="E1679" s="25"/>
      <c r="F1679">
        <f>Calc!M1679</f>
        <v>1419.5380932200808</v>
      </c>
      <c r="G1679">
        <f>Calc!N1679</f>
        <v>1527.5334034496079</v>
      </c>
      <c r="H1679" t="str">
        <f>IF(Calc!O1679=Games!I1679, Games!B1679, IF(Calc!P1679=Games!I1679, Games!C1679, ""))</f>
        <v>MIL</v>
      </c>
      <c r="I1679" s="21">
        <f>MAX(Calc!O1679:P1679)</f>
        <v>0.6744080149239281</v>
      </c>
      <c r="J1679" s="22">
        <f t="shared" si="104"/>
        <v>-207.13286746489112</v>
      </c>
      <c r="K1679" s="23">
        <f t="shared" si="105"/>
        <v>0.48278190334496252</v>
      </c>
      <c r="L1679" s="25"/>
      <c r="M1679" s="25"/>
      <c r="N1679" t="str">
        <f t="shared" si="106"/>
        <v/>
      </c>
      <c r="O1679" s="24" t="str">
        <f t="shared" si="107"/>
        <v/>
      </c>
    </row>
    <row r="1680" spans="1:15" x14ac:dyDescent="0.45">
      <c r="A1680" s="20" t="str">
        <f>Calc!A1680</f>
        <v>2024-08-04</v>
      </c>
      <c r="B1680" t="str">
        <f>Calc!B1680</f>
        <v>CLE</v>
      </c>
      <c r="C1680" t="str">
        <f>Calc!C1680</f>
        <v>BAL</v>
      </c>
      <c r="D1680" s="25"/>
      <c r="E1680" s="25"/>
      <c r="F1680">
        <f>Calc!M1680</f>
        <v>1503.8938502056101</v>
      </c>
      <c r="G1680">
        <f>Calc!N1680</f>
        <v>1539.0873746407135</v>
      </c>
      <c r="H1680" t="str">
        <f>IF(Calc!O1680=Games!I1680, Games!B1680, IF(Calc!P1680=Games!I1680, Games!C1680, ""))</f>
        <v>BAL</v>
      </c>
      <c r="I1680" s="21">
        <f>MAX(Calc!O1680:P1680)</f>
        <v>0.52666551075518597</v>
      </c>
      <c r="J1680" s="22">
        <f t="shared" si="104"/>
        <v>-111.2670897055187</v>
      </c>
      <c r="K1680" s="23">
        <f t="shared" si="105"/>
        <v>0.89873834450655288</v>
      </c>
      <c r="L1680" s="25"/>
      <c r="M1680" s="25"/>
      <c r="N1680" t="str">
        <f t="shared" si="106"/>
        <v/>
      </c>
      <c r="O1680" s="24" t="str">
        <f t="shared" si="107"/>
        <v/>
      </c>
    </row>
    <row r="1681" spans="1:15" x14ac:dyDescent="0.45">
      <c r="A1681" s="20" t="str">
        <f>Calc!A1681</f>
        <v>2024-08-04</v>
      </c>
      <c r="B1681" t="str">
        <f>Calc!B1681</f>
        <v>DET</v>
      </c>
      <c r="C1681" t="str">
        <f>Calc!C1681</f>
        <v>KCR</v>
      </c>
      <c r="D1681" s="25"/>
      <c r="E1681" s="25"/>
      <c r="F1681">
        <f>Calc!M1681</f>
        <v>1481.7589766686021</v>
      </c>
      <c r="G1681">
        <f>Calc!N1681</f>
        <v>1465.2610239810729</v>
      </c>
      <c r="H1681" t="str">
        <f>IF(Calc!O1681=Games!I1681, Games!B1681, IF(Calc!P1681=Games!I1681, Games!C1681, ""))</f>
        <v>DET</v>
      </c>
      <c r="I1681" s="21">
        <f>MAX(Calc!O1681:P1681)</f>
        <v>0.52755898938246215</v>
      </c>
      <c r="J1681" s="22">
        <f t="shared" si="104"/>
        <v>-111.66663721527443</v>
      </c>
      <c r="K1681" s="23">
        <f t="shared" si="105"/>
        <v>0.89552262424825124</v>
      </c>
      <c r="L1681" s="25"/>
      <c r="M1681" s="25"/>
      <c r="N1681" t="str">
        <f t="shared" si="106"/>
        <v/>
      </c>
      <c r="O1681" s="24" t="str">
        <f t="shared" si="107"/>
        <v/>
      </c>
    </row>
    <row r="1682" spans="1:15" x14ac:dyDescent="0.45">
      <c r="A1682" s="20" t="str">
        <f>Calc!A1682</f>
        <v>2024-08-04</v>
      </c>
      <c r="B1682" t="str">
        <f>Calc!B1682</f>
        <v>CIN</v>
      </c>
      <c r="C1682" t="str">
        <f>Calc!C1682</f>
        <v>SFG</v>
      </c>
      <c r="D1682" s="25"/>
      <c r="E1682" s="25"/>
      <c r="F1682">
        <f>Calc!M1682</f>
        <v>1493.1662146218293</v>
      </c>
      <c r="G1682">
        <f>Calc!N1682</f>
        <v>1491.6063482058917</v>
      </c>
      <c r="H1682" t="str">
        <f>IF(Calc!O1682=Games!I1682, Games!B1682, IF(Calc!P1682=Games!I1682, Games!C1682, ""))</f>
        <v>SFG</v>
      </c>
      <c r="I1682" s="21">
        <f>MAX(Calc!O1682:P1682)</f>
        <v>0.50469963130458473</v>
      </c>
      <c r="J1682" s="22">
        <f t="shared" si="104"/>
        <v>-101.89768940288222</v>
      </c>
      <c r="K1682" s="23">
        <f t="shared" si="105"/>
        <v>0.98137652174448087</v>
      </c>
      <c r="L1682" s="25"/>
      <c r="M1682" s="25"/>
      <c r="N1682" t="str">
        <f t="shared" si="106"/>
        <v/>
      </c>
      <c r="O1682" s="24" t="str">
        <f t="shared" si="107"/>
        <v/>
      </c>
    </row>
    <row r="1683" spans="1:15" x14ac:dyDescent="0.45">
      <c r="A1683" s="20" t="str">
        <f>Calc!A1683</f>
        <v>2024-08-04</v>
      </c>
      <c r="B1683" t="str">
        <f>Calc!B1683</f>
        <v>HOU</v>
      </c>
      <c r="C1683" t="str">
        <f>Calc!C1683</f>
        <v>TBR</v>
      </c>
      <c r="D1683" s="25"/>
      <c r="E1683" s="25"/>
      <c r="F1683">
        <f>Calc!M1683</f>
        <v>1535.1961987191132</v>
      </c>
      <c r="G1683">
        <f>Calc!N1683</f>
        <v>1532.6622500113572</v>
      </c>
      <c r="H1683" t="str">
        <f>IF(Calc!O1683=Games!I1683, Games!B1683, IF(Calc!P1683=Games!I1683, Games!C1683, ""))</f>
        <v>TBR</v>
      </c>
      <c r="I1683" s="21">
        <f>MAX(Calc!O1683:P1683)</f>
        <v>0.51676158259593408</v>
      </c>
      <c r="J1683" s="22">
        <f t="shared" si="104"/>
        <v>-106.93718959100003</v>
      </c>
      <c r="K1683" s="23">
        <f t="shared" si="105"/>
        <v>0.93512837192063381</v>
      </c>
      <c r="L1683" s="25"/>
      <c r="M1683" s="25"/>
      <c r="N1683" t="str">
        <f t="shared" si="106"/>
        <v/>
      </c>
      <c r="O1683" s="24" t="str">
        <f t="shared" si="107"/>
        <v/>
      </c>
    </row>
    <row r="1684" spans="1:15" x14ac:dyDescent="0.45">
      <c r="A1684" s="20" t="str">
        <f>Calc!A1684</f>
        <v>2024-08-04</v>
      </c>
      <c r="B1684" t="str">
        <f>Calc!B1684</f>
        <v>MIN</v>
      </c>
      <c r="C1684" t="str">
        <f>Calc!C1684</f>
        <v>CHW</v>
      </c>
      <c r="D1684" s="25"/>
      <c r="E1684" s="25"/>
      <c r="F1684">
        <f>Calc!M1684</f>
        <v>1529.2726034226744</v>
      </c>
      <c r="G1684">
        <f>Calc!N1684</f>
        <v>1425.4820043556863</v>
      </c>
      <c r="H1684" t="str">
        <f>IF(Calc!O1684=Games!I1684, Games!B1684, IF(Calc!P1684=Games!I1684, Games!C1684, ""))</f>
        <v>MIN</v>
      </c>
      <c r="I1684" s="21">
        <f>MAX(Calc!O1684:P1684)</f>
        <v>0.70871288066889249</v>
      </c>
      <c r="J1684" s="22">
        <f t="shared" si="104"/>
        <v>-243.30388597214113</v>
      </c>
      <c r="K1684" s="23">
        <f t="shared" si="105"/>
        <v>0.41100864295874928</v>
      </c>
      <c r="L1684" s="25"/>
      <c r="M1684" s="25"/>
      <c r="N1684" t="str">
        <f t="shared" si="106"/>
        <v/>
      </c>
      <c r="O1684" s="24" t="str">
        <f t="shared" si="107"/>
        <v/>
      </c>
    </row>
    <row r="1685" spans="1:15" x14ac:dyDescent="0.45">
      <c r="A1685" s="20" t="str">
        <f>Calc!A1685</f>
        <v>2024-08-04</v>
      </c>
      <c r="B1685" t="str">
        <f>Calc!B1685</f>
        <v>CHC</v>
      </c>
      <c r="C1685" t="str">
        <f>Calc!C1685</f>
        <v>STL</v>
      </c>
      <c r="D1685" s="25"/>
      <c r="E1685" s="25"/>
      <c r="F1685">
        <f>Calc!M1685</f>
        <v>1529.9566441509314</v>
      </c>
      <c r="G1685">
        <f>Calc!N1685</f>
        <v>1507.9516916859375</v>
      </c>
      <c r="H1685" t="str">
        <f>IF(Calc!O1685=Games!I1685, Games!B1685, IF(Calc!P1685=Games!I1685, Games!C1685, ""))</f>
        <v>CHC</v>
      </c>
      <c r="I1685" s="21">
        <f>MAX(Calc!O1685:P1685)</f>
        <v>0.55391839012171906</v>
      </c>
      <c r="J1685" s="22">
        <f t="shared" si="104"/>
        <v>-124.17422683550276</v>
      </c>
      <c r="K1685" s="23">
        <f t="shared" si="105"/>
        <v>0.80532009377817937</v>
      </c>
      <c r="L1685" s="25"/>
      <c r="M1685" s="25"/>
      <c r="N1685" t="str">
        <f t="shared" si="106"/>
        <v/>
      </c>
      <c r="O1685" s="24" t="str">
        <f t="shared" si="107"/>
        <v/>
      </c>
    </row>
    <row r="1686" spans="1:15" x14ac:dyDescent="0.45">
      <c r="A1686" s="20" t="str">
        <f>Calc!A1686</f>
        <v>2024-08-04</v>
      </c>
      <c r="B1686" t="str">
        <f>Calc!B1686</f>
        <v>TEX</v>
      </c>
      <c r="C1686" t="str">
        <f>Calc!C1686</f>
        <v>BOS</v>
      </c>
      <c r="D1686" s="25"/>
      <c r="E1686" s="25"/>
      <c r="F1686">
        <f>Calc!M1686</f>
        <v>1535.7428778604465</v>
      </c>
      <c r="G1686">
        <f>Calc!N1686</f>
        <v>1518.233689676287</v>
      </c>
      <c r="H1686" t="str">
        <f>IF(Calc!O1686=Games!I1686, Games!B1686, IF(Calc!P1686=Games!I1686, Games!C1686, ""))</f>
        <v>TEX</v>
      </c>
      <c r="I1686" s="21">
        <f>MAX(Calc!O1686:P1686)</f>
        <v>0.55682200696063366</v>
      </c>
      <c r="J1686" s="22">
        <f t="shared" si="104"/>
        <v>-125.64297318598413</v>
      </c>
      <c r="K1686" s="23">
        <f t="shared" si="105"/>
        <v>0.79590603011259609</v>
      </c>
      <c r="L1686" s="25"/>
      <c r="M1686" s="25"/>
      <c r="N1686" t="str">
        <f t="shared" si="106"/>
        <v/>
      </c>
      <c r="O1686" s="24" t="str">
        <f t="shared" si="107"/>
        <v/>
      </c>
    </row>
    <row r="1687" spans="1:15" x14ac:dyDescent="0.45">
      <c r="A1687" s="20" t="str">
        <f>Calc!A1687</f>
        <v>2024-08-04</v>
      </c>
      <c r="B1687" t="str">
        <f>Calc!B1687</f>
        <v>LAA</v>
      </c>
      <c r="C1687" t="str">
        <f>Calc!C1687</f>
        <v>NYM</v>
      </c>
      <c r="D1687" s="25"/>
      <c r="E1687" s="25"/>
      <c r="F1687">
        <f>Calc!M1687</f>
        <v>1469.5882041455925</v>
      </c>
      <c r="G1687">
        <f>Calc!N1687</f>
        <v>1510.288270753422</v>
      </c>
      <c r="H1687" t="str">
        <f>IF(Calc!O1687=Games!I1687, Games!B1687, IF(Calc!P1687=Games!I1687, Games!C1687, ""))</f>
        <v>NYM</v>
      </c>
      <c r="I1687" s="21">
        <f>MAX(Calc!O1687:P1687)</f>
        <v>0.52405906760441479</v>
      </c>
      <c r="J1687" s="22">
        <f t="shared" si="104"/>
        <v>-110.11010651398135</v>
      </c>
      <c r="K1687" s="23">
        <f t="shared" si="105"/>
        <v>0.90818184784248113</v>
      </c>
      <c r="L1687" s="25"/>
      <c r="M1687" s="25"/>
      <c r="N1687" t="str">
        <f t="shared" si="106"/>
        <v/>
      </c>
      <c r="O1687" s="24" t="str">
        <f t="shared" si="107"/>
        <v/>
      </c>
    </row>
    <row r="1688" spans="1:15" x14ac:dyDescent="0.45">
      <c r="A1688" s="20" t="str">
        <f>Calc!A1688</f>
        <v>2024-08-04</v>
      </c>
      <c r="B1688" t="str">
        <f>Calc!B1688</f>
        <v>OAK</v>
      </c>
      <c r="C1688" t="str">
        <f>Calc!C1688</f>
        <v>LAD</v>
      </c>
      <c r="D1688" s="25"/>
      <c r="E1688" s="25"/>
      <c r="F1688">
        <f>Calc!M1688</f>
        <v>1410.609331202211</v>
      </c>
      <c r="G1688">
        <f>Calc!N1688</f>
        <v>1587.2549754385982</v>
      </c>
      <c r="H1688" t="str">
        <f>IF(Calc!O1688=Games!I1688, Games!B1688, IF(Calc!P1688=Games!I1688, Games!C1688, ""))</f>
        <v>LAD</v>
      </c>
      <c r="I1688" s="21">
        <f>MAX(Calc!O1688:P1688)</f>
        <v>0.73125376716068269</v>
      </c>
      <c r="J1688" s="22">
        <f t="shared" si="104"/>
        <v>-272.09823908411676</v>
      </c>
      <c r="K1688" s="23">
        <f t="shared" si="105"/>
        <v>0.36751432253512628</v>
      </c>
      <c r="L1688" s="25"/>
      <c r="M1688" s="25"/>
      <c r="N1688" t="str">
        <f t="shared" si="106"/>
        <v/>
      </c>
      <c r="O1688" s="24" t="str">
        <f t="shared" si="107"/>
        <v/>
      </c>
    </row>
    <row r="1689" spans="1:15" x14ac:dyDescent="0.45">
      <c r="A1689" s="20" t="str">
        <f>Calc!A1689</f>
        <v>2024-08-04</v>
      </c>
      <c r="B1689" t="str">
        <f>Calc!B1689</f>
        <v>SDP</v>
      </c>
      <c r="C1689" t="str">
        <f>Calc!C1689</f>
        <v>COL</v>
      </c>
      <c r="D1689" s="25"/>
      <c r="E1689" s="25"/>
      <c r="F1689">
        <f>Calc!M1689</f>
        <v>1502.9671207118124</v>
      </c>
      <c r="G1689">
        <f>Calc!N1689</f>
        <v>1405.4006829938121</v>
      </c>
      <c r="H1689" t="str">
        <f>IF(Calc!O1689=Games!I1689, Games!B1689, IF(Calc!P1689=Games!I1689, Games!C1689, ""))</f>
        <v>SDP</v>
      </c>
      <c r="I1689" s="21">
        <f>MAX(Calc!O1689:P1689)</f>
        <v>0.65145123899432611</v>
      </c>
      <c r="J1689" s="22">
        <f t="shared" si="104"/>
        <v>-186.9039032342798</v>
      </c>
      <c r="K1689" s="23">
        <f t="shared" si="105"/>
        <v>0.53503430516725103</v>
      </c>
      <c r="L1689" s="25"/>
      <c r="M1689" s="25"/>
      <c r="N1689" t="str">
        <f t="shared" si="106"/>
        <v/>
      </c>
      <c r="O1689" s="24" t="str">
        <f t="shared" si="107"/>
        <v/>
      </c>
    </row>
    <row r="1690" spans="1:15" x14ac:dyDescent="0.45">
      <c r="A1690" s="20" t="str">
        <f>Calc!A1690</f>
        <v>2024-08-04</v>
      </c>
      <c r="B1690" t="str">
        <f>Calc!B1690</f>
        <v>SEA</v>
      </c>
      <c r="C1690" t="str">
        <f>Calc!C1690</f>
        <v>PHI</v>
      </c>
      <c r="D1690" s="25"/>
      <c r="E1690" s="25"/>
      <c r="F1690">
        <f>Calc!M1690</f>
        <v>1518.2292368487947</v>
      </c>
      <c r="G1690">
        <f>Calc!N1690</f>
        <v>1539.4111659163295</v>
      </c>
      <c r="H1690" t="str">
        <f>IF(Calc!O1690=Games!I1690, Games!B1690, IF(Calc!P1690=Games!I1690, Games!C1690, ""))</f>
        <v>PHI</v>
      </c>
      <c r="I1690" s="21">
        <f>MAX(Calc!O1690:P1690)</f>
        <v>0.51920957947080426</v>
      </c>
      <c r="J1690" s="22">
        <f t="shared" si="104"/>
        <v>-107.99083286628742</v>
      </c>
      <c r="K1690" s="23">
        <f t="shared" si="105"/>
        <v>0.92600452599359484</v>
      </c>
      <c r="L1690" s="25"/>
      <c r="M1690" s="25"/>
      <c r="N1690" t="str">
        <f t="shared" si="106"/>
        <v/>
      </c>
      <c r="O1690" s="24" t="str">
        <f t="shared" si="107"/>
        <v/>
      </c>
    </row>
    <row r="1691" spans="1:15" x14ac:dyDescent="0.45">
      <c r="A1691" s="20" t="str">
        <f>Calc!A1691</f>
        <v>2024-08-05</v>
      </c>
      <c r="B1691" t="str">
        <f>Calc!B1691</f>
        <v>CLE</v>
      </c>
      <c r="C1691" t="str">
        <f>Calc!C1691</f>
        <v>ARI</v>
      </c>
      <c r="D1691" s="25"/>
      <c r="E1691" s="25"/>
      <c r="F1691">
        <f>Calc!M1691</f>
        <v>1503.8938502056101</v>
      </c>
      <c r="G1691">
        <f>Calc!N1691</f>
        <v>1515.1384034374826</v>
      </c>
      <c r="H1691" t="str">
        <f>IF(Calc!O1691=Games!I1691, Games!B1691, IF(Calc!P1691=Games!I1691, Games!C1691, ""))</f>
        <v>CLE</v>
      </c>
      <c r="I1691" s="21">
        <f>MAX(Calc!O1691:P1691)</f>
        <v>0.50763295858988855</v>
      </c>
      <c r="J1691" s="22">
        <f t="shared" si="104"/>
        <v>-103.10051565109971</v>
      </c>
      <c r="K1691" s="23">
        <f t="shared" si="105"/>
        <v>0.96992725369490773</v>
      </c>
      <c r="L1691" s="25"/>
      <c r="M1691" s="25"/>
      <c r="N1691" t="str">
        <f t="shared" si="106"/>
        <v/>
      </c>
      <c r="O1691" s="24" t="str">
        <f t="shared" si="107"/>
        <v/>
      </c>
    </row>
    <row r="1692" spans="1:15" x14ac:dyDescent="0.45">
      <c r="A1692" s="20" t="str">
        <f>Calc!A1692</f>
        <v>2024-08-05</v>
      </c>
      <c r="B1692" t="str">
        <f>Calc!B1692</f>
        <v>MIA</v>
      </c>
      <c r="C1692" t="str">
        <f>Calc!C1692</f>
        <v>CIN</v>
      </c>
      <c r="D1692" s="25"/>
      <c r="E1692" s="25"/>
      <c r="F1692">
        <f>Calc!M1692</f>
        <v>1453.0099819148713</v>
      </c>
      <c r="G1692">
        <f>Calc!N1692</f>
        <v>1513.6155661274754</v>
      </c>
      <c r="H1692" t="str">
        <f>IF(Calc!O1692=Games!I1692, Games!B1692, IF(Calc!P1692=Games!I1692, Games!C1692, ""))</f>
        <v>CIN</v>
      </c>
      <c r="I1692" s="21">
        <f>MAX(Calc!O1692:P1692)</f>
        <v>0.56346863156600191</v>
      </c>
      <c r="J1692" s="22">
        <f t="shared" si="104"/>
        <v>-129.07861205653455</v>
      </c>
      <c r="K1692" s="23">
        <f t="shared" si="105"/>
        <v>0.77472168631780347</v>
      </c>
      <c r="L1692" s="25"/>
      <c r="M1692" s="25"/>
      <c r="N1692" t="str">
        <f t="shared" si="106"/>
        <v/>
      </c>
      <c r="O1692" s="24" t="str">
        <f t="shared" si="107"/>
        <v/>
      </c>
    </row>
    <row r="1693" spans="1:15" x14ac:dyDescent="0.45">
      <c r="A1693" s="20" t="str">
        <f>Calc!A1693</f>
        <v>2024-08-05</v>
      </c>
      <c r="B1693" t="str">
        <f>Calc!B1693</f>
        <v>WAS</v>
      </c>
      <c r="C1693" t="str">
        <f>Calc!C1693</f>
        <v>SFG</v>
      </c>
      <c r="D1693" s="25"/>
      <c r="E1693" s="25"/>
      <c r="F1693">
        <f>Calc!M1693</f>
        <v>1419.5380932200808</v>
      </c>
      <c r="G1693">
        <f>Calc!N1693</f>
        <v>1491.6063482058917</v>
      </c>
      <c r="H1693" t="str">
        <f>IF(Calc!O1693=Games!I1693, Games!B1693, IF(Calc!P1693=Games!I1693, Games!C1693, ""))</f>
        <v>SFG</v>
      </c>
      <c r="I1693" s="21">
        <f>MAX(Calc!O1693:P1693)</f>
        <v>0.62606173953676947</v>
      </c>
      <c r="J1693" s="22">
        <f t="shared" si="104"/>
        <v>-167.42382519542429</v>
      </c>
      <c r="K1693" s="23">
        <f t="shared" si="105"/>
        <v>0.597286556338536</v>
      </c>
      <c r="L1693" s="25"/>
      <c r="M1693" s="25"/>
      <c r="N1693" t="str">
        <f t="shared" si="106"/>
        <v/>
      </c>
      <c r="O1693" s="24" t="str">
        <f t="shared" si="107"/>
        <v/>
      </c>
    </row>
    <row r="1694" spans="1:15" x14ac:dyDescent="0.45">
      <c r="A1694" s="20" t="str">
        <f>Calc!A1694</f>
        <v>2024-08-05</v>
      </c>
      <c r="B1694" t="str">
        <f>Calc!B1694</f>
        <v>TEX</v>
      </c>
      <c r="C1694" t="str">
        <f>Calc!C1694</f>
        <v>HOU</v>
      </c>
      <c r="D1694" s="25"/>
      <c r="E1694" s="25"/>
      <c r="F1694">
        <f>Calc!M1694</f>
        <v>1535.7428778604465</v>
      </c>
      <c r="G1694">
        <f>Calc!N1694</f>
        <v>1554.1885466658973</v>
      </c>
      <c r="H1694" t="str">
        <f>IF(Calc!O1694=Games!I1694, Games!B1694, IF(Calc!P1694=Games!I1694, Games!C1694, ""))</f>
        <v>TEX</v>
      </c>
      <c r="I1694" s="21">
        <f>MAX(Calc!O1694:P1694)</f>
        <v>0.50512503099413764</v>
      </c>
      <c r="J1694" s="22">
        <f t="shared" si="104"/>
        <v>-102.07124276438275</v>
      </c>
      <c r="K1694" s="23">
        <f t="shared" si="105"/>
        <v>0.97970787159744954</v>
      </c>
      <c r="L1694" s="25"/>
      <c r="M1694" s="25"/>
      <c r="N1694" t="str">
        <f t="shared" si="106"/>
        <v/>
      </c>
      <c r="O1694" s="24" t="str">
        <f t="shared" si="107"/>
        <v/>
      </c>
    </row>
    <row r="1695" spans="1:15" x14ac:dyDescent="0.45">
      <c r="A1695" s="20" t="str">
        <f>Calc!A1695</f>
        <v>2024-08-05</v>
      </c>
      <c r="B1695" t="str">
        <f>Calc!B1695</f>
        <v>CHC</v>
      </c>
      <c r="C1695" t="str">
        <f>Calc!C1695</f>
        <v>MIN</v>
      </c>
      <c r="D1695" s="25"/>
      <c r="E1695" s="25"/>
      <c r="F1695">
        <f>Calc!M1695</f>
        <v>1529.9566441509314</v>
      </c>
      <c r="G1695">
        <f>Calc!N1695</f>
        <v>1539.5424706464416</v>
      </c>
      <c r="H1695" t="str">
        <f>IF(Calc!O1695=Games!I1695, Games!B1695, IF(Calc!P1695=Games!I1695, Games!C1695, ""))</f>
        <v>CHC</v>
      </c>
      <c r="I1695" s="21">
        <f>MAX(Calc!O1695:P1695)</f>
        <v>0.50850137969449416</v>
      </c>
      <c r="J1695" s="22">
        <f t="shared" si="104"/>
        <v>-103.45937072588723</v>
      </c>
      <c r="K1695" s="23">
        <f t="shared" si="105"/>
        <v>0.96656300244612225</v>
      </c>
      <c r="L1695" s="25"/>
      <c r="M1695" s="25"/>
      <c r="N1695" t="str">
        <f t="shared" si="106"/>
        <v/>
      </c>
      <c r="O1695" s="24" t="str">
        <f t="shared" si="107"/>
        <v/>
      </c>
    </row>
    <row r="1696" spans="1:15" x14ac:dyDescent="0.45">
      <c r="A1696" s="20" t="str">
        <f>Calc!A1696</f>
        <v>2024-08-05</v>
      </c>
      <c r="B1696" t="str">
        <f>Calc!B1696</f>
        <v>KCR</v>
      </c>
      <c r="C1696" t="str">
        <f>Calc!C1696</f>
        <v>BOS</v>
      </c>
      <c r="D1696" s="25"/>
      <c r="E1696" s="25"/>
      <c r="F1696">
        <f>Calc!M1696</f>
        <v>1459.3647323881944</v>
      </c>
      <c r="G1696">
        <f>Calc!N1696</f>
        <v>1518.233689676287</v>
      </c>
      <c r="H1696" t="str">
        <f>IF(Calc!O1696=Games!I1696, Games!B1696, IF(Calc!P1696=Games!I1696, Games!C1696, ""))</f>
        <v>KCR</v>
      </c>
      <c r="I1696" s="21">
        <f>MAX(Calc!O1696:P1696)</f>
        <v>0.51112362529710009</v>
      </c>
      <c r="J1696" s="22">
        <f t="shared" si="104"/>
        <v>-104.55069047010511</v>
      </c>
      <c r="K1696" s="23">
        <f t="shared" si="105"/>
        <v>0.95647383628321125</v>
      </c>
      <c r="L1696" s="25"/>
      <c r="M1696" s="25"/>
      <c r="N1696" t="str">
        <f t="shared" si="106"/>
        <v/>
      </c>
      <c r="O1696" s="24" t="str">
        <f t="shared" si="107"/>
        <v/>
      </c>
    </row>
    <row r="1697" spans="1:15" x14ac:dyDescent="0.45">
      <c r="A1697" s="20" t="str">
        <f>Calc!A1697</f>
        <v>2024-08-05</v>
      </c>
      <c r="B1697" t="str">
        <f>Calc!B1697</f>
        <v>OAK</v>
      </c>
      <c r="C1697" t="str">
        <f>Calc!C1697</f>
        <v>CHW</v>
      </c>
      <c r="D1697" s="25"/>
      <c r="E1697" s="25"/>
      <c r="F1697">
        <f>Calc!M1697</f>
        <v>1410.609331202211</v>
      </c>
      <c r="G1697">
        <f>Calc!N1697</f>
        <v>1425.4820043556863</v>
      </c>
      <c r="H1697" t="str">
        <f>IF(Calc!O1697=Games!I1697, Games!B1697, IF(Calc!P1697=Games!I1697, Games!C1697, ""))</f>
        <v>CHW</v>
      </c>
      <c r="I1697" s="21">
        <f>MAX(Calc!O1697:P1697)</f>
        <v>0.51828484316580448</v>
      </c>
      <c r="J1697" s="22">
        <f t="shared" si="104"/>
        <v>-107.59155816726691</v>
      </c>
      <c r="K1697" s="23">
        <f t="shared" si="105"/>
        <v>0.92944094967502267</v>
      </c>
      <c r="L1697" s="25"/>
      <c r="M1697" s="25"/>
      <c r="N1697" t="str">
        <f t="shared" si="106"/>
        <v/>
      </c>
      <c r="O1697" s="24" t="str">
        <f t="shared" si="107"/>
        <v/>
      </c>
    </row>
    <row r="1698" spans="1:15" x14ac:dyDescent="0.45">
      <c r="A1698" s="20" t="str">
        <f>Calc!A1698</f>
        <v>2024-08-05</v>
      </c>
      <c r="B1698" t="str">
        <f>Calc!B1698</f>
        <v>LAD</v>
      </c>
      <c r="C1698" t="str">
        <f>Calc!C1698</f>
        <v>PHI</v>
      </c>
      <c r="D1698" s="25"/>
      <c r="E1698" s="25"/>
      <c r="F1698">
        <f>Calc!M1698</f>
        <v>1596.6514930600529</v>
      </c>
      <c r="G1698">
        <f>Calc!N1698</f>
        <v>1539.4111659163295</v>
      </c>
      <c r="H1698" t="str">
        <f>IF(Calc!O1698=Games!I1698, Games!B1698, IF(Calc!P1698=Games!I1698, Games!C1698, ""))</f>
        <v>LAD</v>
      </c>
      <c r="I1698" s="21">
        <f>MAX(Calc!O1698:P1698)</f>
        <v>0.60296516882303486</v>
      </c>
      <c r="J1698" s="22">
        <f t="shared" si="104"/>
        <v>-151.8670709659433</v>
      </c>
      <c r="K1698" s="23">
        <f t="shared" si="105"/>
        <v>0.6584705911818457</v>
      </c>
      <c r="L1698" s="25"/>
      <c r="M1698" s="25"/>
      <c r="N1698" t="str">
        <f t="shared" si="106"/>
        <v/>
      </c>
      <c r="O1698" s="24" t="str">
        <f t="shared" si="107"/>
        <v/>
      </c>
    </row>
    <row r="1699" spans="1:15" x14ac:dyDescent="0.45">
      <c r="A1699" s="20" t="str">
        <f>Calc!A1699</f>
        <v>2024-08-06</v>
      </c>
      <c r="B1699" t="str">
        <f>Calc!B1699</f>
        <v>CLE</v>
      </c>
      <c r="C1699" t="str">
        <f>Calc!C1699</f>
        <v>ARI</v>
      </c>
      <c r="D1699" s="25"/>
      <c r="E1699" s="25"/>
      <c r="F1699">
        <f>Calc!M1699</f>
        <v>1503.8938502056101</v>
      </c>
      <c r="G1699">
        <f>Calc!N1699</f>
        <v>1515.1384034374826</v>
      </c>
      <c r="H1699" t="str">
        <f>IF(Calc!O1699=Games!I1699, Games!B1699, IF(Calc!P1699=Games!I1699, Games!C1699, ""))</f>
        <v>CLE</v>
      </c>
      <c r="I1699" s="21">
        <f>MAX(Calc!O1699:P1699)</f>
        <v>0.50763295858988855</v>
      </c>
      <c r="J1699" s="22">
        <f t="shared" si="104"/>
        <v>-103.10051565109971</v>
      </c>
      <c r="K1699" s="23">
        <f t="shared" si="105"/>
        <v>0.96992725369490773</v>
      </c>
      <c r="L1699" s="25"/>
      <c r="M1699" s="25"/>
      <c r="N1699" t="str">
        <f t="shared" si="106"/>
        <v/>
      </c>
      <c r="O1699" s="24" t="str">
        <f t="shared" si="107"/>
        <v/>
      </c>
    </row>
    <row r="1700" spans="1:15" x14ac:dyDescent="0.45">
      <c r="A1700" s="20" t="str">
        <f>Calc!A1700</f>
        <v>2024-08-06</v>
      </c>
      <c r="B1700" t="str">
        <f>Calc!B1700</f>
        <v>PIT</v>
      </c>
      <c r="C1700" t="str">
        <f>Calc!C1700</f>
        <v>SDP</v>
      </c>
      <c r="D1700" s="25"/>
      <c r="E1700" s="25"/>
      <c r="F1700">
        <f>Calc!M1700</f>
        <v>1464.4120897083565</v>
      </c>
      <c r="G1700">
        <f>Calc!N1700</f>
        <v>1514.2912987524817</v>
      </c>
      <c r="H1700" t="str">
        <f>IF(Calc!O1700=Games!I1700, Games!B1700, IF(Calc!P1700=Games!I1700, Games!C1700, ""))</f>
        <v>SDP</v>
      </c>
      <c r="I1700" s="21">
        <f>MAX(Calc!O1700:P1700)</f>
        <v>0.54230732057559272</v>
      </c>
      <c r="J1700" s="22">
        <f t="shared" si="104"/>
        <v>-118.48721750533491</v>
      </c>
      <c r="K1700" s="23">
        <f t="shared" si="105"/>
        <v>0.84397289518168894</v>
      </c>
      <c r="L1700" s="25"/>
      <c r="M1700" s="25"/>
      <c r="N1700" t="str">
        <f t="shared" si="106"/>
        <v/>
      </c>
      <c r="O1700" s="24" t="str">
        <f t="shared" si="107"/>
        <v/>
      </c>
    </row>
    <row r="1701" spans="1:15" x14ac:dyDescent="0.45">
      <c r="A1701" s="20" t="str">
        <f>Calc!A1701</f>
        <v>2024-08-06</v>
      </c>
      <c r="B1701" t="str">
        <f>Calc!B1701</f>
        <v>MIA</v>
      </c>
      <c r="C1701" t="str">
        <f>Calc!C1701</f>
        <v>CIN</v>
      </c>
      <c r="D1701" s="25"/>
      <c r="E1701" s="25"/>
      <c r="F1701">
        <f>Calc!M1701</f>
        <v>1453.0099819148713</v>
      </c>
      <c r="G1701">
        <f>Calc!N1701</f>
        <v>1513.6155661274754</v>
      </c>
      <c r="H1701" t="str">
        <f>IF(Calc!O1701=Games!I1701, Games!B1701, IF(Calc!P1701=Games!I1701, Games!C1701, ""))</f>
        <v>CIN</v>
      </c>
      <c r="I1701" s="21">
        <f>MAX(Calc!O1701:P1701)</f>
        <v>0.56346863156600191</v>
      </c>
      <c r="J1701" s="22">
        <f t="shared" si="104"/>
        <v>-129.07861205653455</v>
      </c>
      <c r="K1701" s="23">
        <f t="shared" si="105"/>
        <v>0.77472168631780347</v>
      </c>
      <c r="L1701" s="25"/>
      <c r="M1701" s="25"/>
      <c r="N1701" t="str">
        <f t="shared" si="106"/>
        <v/>
      </c>
      <c r="O1701" s="24" t="str">
        <f t="shared" si="107"/>
        <v/>
      </c>
    </row>
    <row r="1702" spans="1:15" x14ac:dyDescent="0.45">
      <c r="A1702" s="20" t="str">
        <f>Calc!A1702</f>
        <v>2024-08-06</v>
      </c>
      <c r="B1702" t="str">
        <f>Calc!B1702</f>
        <v>WAS</v>
      </c>
      <c r="C1702" t="str">
        <f>Calc!C1702</f>
        <v>SFG</v>
      </c>
      <c r="D1702" s="25"/>
      <c r="E1702" s="25"/>
      <c r="F1702">
        <f>Calc!M1702</f>
        <v>1419.5380932200808</v>
      </c>
      <c r="G1702">
        <f>Calc!N1702</f>
        <v>1491.6063482058917</v>
      </c>
      <c r="H1702" t="str">
        <f>IF(Calc!O1702=Games!I1702, Games!B1702, IF(Calc!P1702=Games!I1702, Games!C1702, ""))</f>
        <v>SFG</v>
      </c>
      <c r="I1702" s="21">
        <f>MAX(Calc!O1702:P1702)</f>
        <v>0.62606173953676947</v>
      </c>
      <c r="J1702" s="22">
        <f t="shared" si="104"/>
        <v>-167.42382519542429</v>
      </c>
      <c r="K1702" s="23">
        <f t="shared" si="105"/>
        <v>0.597286556338536</v>
      </c>
      <c r="L1702" s="25"/>
      <c r="M1702" s="25"/>
      <c r="N1702" t="str">
        <f t="shared" si="106"/>
        <v/>
      </c>
      <c r="O1702" s="24" t="str">
        <f t="shared" si="107"/>
        <v/>
      </c>
    </row>
    <row r="1703" spans="1:15" x14ac:dyDescent="0.45">
      <c r="A1703" s="20" t="str">
        <f>Calc!A1703</f>
        <v>2024-08-06</v>
      </c>
      <c r="B1703" t="str">
        <f>Calc!B1703</f>
        <v>NYY</v>
      </c>
      <c r="C1703" t="str">
        <f>Calc!C1703</f>
        <v>LAA</v>
      </c>
      <c r="D1703" s="25"/>
      <c r="E1703" s="25"/>
      <c r="F1703">
        <f>Calc!M1703</f>
        <v>1533.7203518335739</v>
      </c>
      <c r="G1703">
        <f>Calc!N1703</f>
        <v>1486.8682858001625</v>
      </c>
      <c r="H1703" t="str">
        <f>IF(Calc!O1703=Games!I1703, Games!B1703, IF(Calc!P1703=Games!I1703, Games!C1703, ""))</f>
        <v>NYY</v>
      </c>
      <c r="I1703" s="21">
        <f>MAX(Calc!O1703:P1703)</f>
        <v>0.61398111314703852</v>
      </c>
      <c r="J1703" s="22">
        <f t="shared" si="104"/>
        <v>-159.0546820526194</v>
      </c>
      <c r="K1703" s="23">
        <f t="shared" si="105"/>
        <v>0.62871459493985482</v>
      </c>
      <c r="L1703" s="25"/>
      <c r="M1703" s="25"/>
      <c r="N1703" t="str">
        <f t="shared" si="106"/>
        <v/>
      </c>
      <c r="O1703" s="24" t="str">
        <f t="shared" si="107"/>
        <v/>
      </c>
    </row>
    <row r="1704" spans="1:15" x14ac:dyDescent="0.45">
      <c r="A1704" s="20" t="str">
        <f>Calc!A1704</f>
        <v>2024-08-06</v>
      </c>
      <c r="B1704" t="str">
        <f>Calc!B1704</f>
        <v>TOR</v>
      </c>
      <c r="C1704" t="str">
        <f>Calc!C1704</f>
        <v>BAL</v>
      </c>
      <c r="D1704" s="25"/>
      <c r="E1704" s="25"/>
      <c r="F1704">
        <f>Calc!M1704</f>
        <v>1536.86484917293</v>
      </c>
      <c r="G1704">
        <f>Calc!N1704</f>
        <v>1539.0873746407135</v>
      </c>
      <c r="H1704" t="str">
        <f>IF(Calc!O1704=Games!I1704, Games!B1704, IF(Calc!P1704=Games!I1704, Games!C1704, ""))</f>
        <v>BAL</v>
      </c>
      <c r="I1704" s="21">
        <f>MAX(Calc!O1704:P1704)</f>
        <v>0.50596085856868511</v>
      </c>
      <c r="J1704" s="22">
        <f t="shared" si="104"/>
        <v>-102.41311186454398</v>
      </c>
      <c r="K1704" s="23">
        <f t="shared" si="105"/>
        <v>0.97643747152478222</v>
      </c>
      <c r="L1704" s="25"/>
      <c r="M1704" s="25"/>
      <c r="N1704" t="str">
        <f t="shared" si="106"/>
        <v/>
      </c>
      <c r="O1704" s="24" t="str">
        <f t="shared" si="107"/>
        <v/>
      </c>
    </row>
    <row r="1705" spans="1:15" x14ac:dyDescent="0.45">
      <c r="A1705" s="20" t="str">
        <f>Calc!A1705</f>
        <v>2024-08-06</v>
      </c>
      <c r="B1705" t="str">
        <f>Calc!B1705</f>
        <v>ATL</v>
      </c>
      <c r="C1705" t="str">
        <f>Calc!C1705</f>
        <v>MIL</v>
      </c>
      <c r="D1705" s="25"/>
      <c r="E1705" s="25"/>
      <c r="F1705">
        <f>Calc!M1705</f>
        <v>1593.2508682491175</v>
      </c>
      <c r="G1705">
        <f>Calc!N1705</f>
        <v>1527.5334034496079</v>
      </c>
      <c r="H1705" t="str">
        <f>IF(Calc!O1705=Games!I1705, Games!B1705, IF(Calc!P1705=Games!I1705, Games!C1705, ""))</f>
        <v>ATL</v>
      </c>
      <c r="I1705" s="21">
        <f>MAX(Calc!O1705:P1705)</f>
        <v>0.61541427082438238</v>
      </c>
      <c r="J1705" s="22">
        <f t="shared" si="104"/>
        <v>-160.02004862311441</v>
      </c>
      <c r="K1705" s="23">
        <f t="shared" si="105"/>
        <v>0.62492169487789606</v>
      </c>
      <c r="L1705" s="25"/>
      <c r="M1705" s="25"/>
      <c r="N1705" t="str">
        <f t="shared" si="106"/>
        <v/>
      </c>
      <c r="O1705" s="24" t="str">
        <f t="shared" si="107"/>
        <v/>
      </c>
    </row>
    <row r="1706" spans="1:15" x14ac:dyDescent="0.45">
      <c r="A1706" s="20" t="str">
        <f>Calc!A1706</f>
        <v>2024-08-06</v>
      </c>
      <c r="B1706" t="str">
        <f>Calc!B1706</f>
        <v>STL</v>
      </c>
      <c r="C1706" t="str">
        <f>Calc!C1706</f>
        <v>TBR</v>
      </c>
      <c r="D1706" s="25"/>
      <c r="E1706" s="25"/>
      <c r="F1706">
        <f>Calc!M1706</f>
        <v>1510.540426333587</v>
      </c>
      <c r="G1706">
        <f>Calc!N1706</f>
        <v>1532.6622500113572</v>
      </c>
      <c r="H1706" t="str">
        <f>IF(Calc!O1706=Games!I1706, Games!B1706, IF(Calc!P1706=Games!I1706, Games!C1706, ""))</f>
        <v>STL</v>
      </c>
      <c r="I1706" s="21">
        <f>MAX(Calc!O1706:P1706)</f>
        <v>0.50479245461399913</v>
      </c>
      <c r="J1706" s="22">
        <f t="shared" si="104"/>
        <v>-101.93553376100662</v>
      </c>
      <c r="K1706" s="23">
        <f t="shared" si="105"/>
        <v>0.98101217809341557</v>
      </c>
      <c r="L1706" s="25"/>
      <c r="M1706" s="25"/>
      <c r="N1706" t="str">
        <f t="shared" si="106"/>
        <v/>
      </c>
      <c r="O1706" s="24" t="str">
        <f t="shared" si="107"/>
        <v/>
      </c>
    </row>
    <row r="1707" spans="1:15" x14ac:dyDescent="0.45">
      <c r="A1707" s="20" t="str">
        <f>Calc!A1707</f>
        <v>2024-08-06</v>
      </c>
      <c r="B1707" t="str">
        <f>Calc!B1707</f>
        <v>TEX</v>
      </c>
      <c r="C1707" t="str">
        <f>Calc!C1707</f>
        <v>HOU</v>
      </c>
      <c r="D1707" s="25"/>
      <c r="E1707" s="25"/>
      <c r="F1707">
        <f>Calc!M1707</f>
        <v>1535.7428778604465</v>
      </c>
      <c r="G1707">
        <f>Calc!N1707</f>
        <v>1554.1885466658973</v>
      </c>
      <c r="H1707" t="str">
        <f>IF(Calc!O1707=Games!I1707, Games!B1707, IF(Calc!P1707=Games!I1707, Games!C1707, ""))</f>
        <v>TEX</v>
      </c>
      <c r="I1707" s="21">
        <f>MAX(Calc!O1707:P1707)</f>
        <v>0.50512503099413764</v>
      </c>
      <c r="J1707" s="22">
        <f t="shared" si="104"/>
        <v>-102.07124276438275</v>
      </c>
      <c r="K1707" s="23">
        <f t="shared" si="105"/>
        <v>0.97970787159744954</v>
      </c>
      <c r="L1707" s="25"/>
      <c r="M1707" s="25"/>
      <c r="N1707" t="str">
        <f t="shared" si="106"/>
        <v/>
      </c>
      <c r="O1707" s="24" t="str">
        <f t="shared" si="107"/>
        <v/>
      </c>
    </row>
    <row r="1708" spans="1:15" x14ac:dyDescent="0.45">
      <c r="A1708" s="20" t="str">
        <f>Calc!A1708</f>
        <v>2024-08-06</v>
      </c>
      <c r="B1708" t="str">
        <f>Calc!B1708</f>
        <v>CHC</v>
      </c>
      <c r="C1708" t="str">
        <f>Calc!C1708</f>
        <v>MIN</v>
      </c>
      <c r="D1708" s="25"/>
      <c r="E1708" s="25"/>
      <c r="F1708">
        <f>Calc!M1708</f>
        <v>1529.9566441509314</v>
      </c>
      <c r="G1708">
        <f>Calc!N1708</f>
        <v>1539.5424706464416</v>
      </c>
      <c r="H1708" t="str">
        <f>IF(Calc!O1708=Games!I1708, Games!B1708, IF(Calc!P1708=Games!I1708, Games!C1708, ""))</f>
        <v>CHC</v>
      </c>
      <c r="I1708" s="21">
        <f>MAX(Calc!O1708:P1708)</f>
        <v>0.50850137969449416</v>
      </c>
      <c r="J1708" s="22">
        <f t="shared" si="104"/>
        <v>-103.45937072588723</v>
      </c>
      <c r="K1708" s="23">
        <f t="shared" si="105"/>
        <v>0.96656300244612225</v>
      </c>
      <c r="L1708" s="25"/>
      <c r="M1708" s="25"/>
      <c r="N1708" t="str">
        <f t="shared" si="106"/>
        <v/>
      </c>
      <c r="O1708" s="24" t="str">
        <f t="shared" si="107"/>
        <v/>
      </c>
    </row>
    <row r="1709" spans="1:15" x14ac:dyDescent="0.45">
      <c r="A1709" s="20" t="str">
        <f>Calc!A1709</f>
        <v>2024-08-06</v>
      </c>
      <c r="B1709" t="str">
        <f>Calc!B1709</f>
        <v>KCR</v>
      </c>
      <c r="C1709" t="str">
        <f>Calc!C1709</f>
        <v>BOS</v>
      </c>
      <c r="D1709" s="25"/>
      <c r="E1709" s="25"/>
      <c r="F1709">
        <f>Calc!M1709</f>
        <v>1459.3647323881944</v>
      </c>
      <c r="G1709">
        <f>Calc!N1709</f>
        <v>1518.233689676287</v>
      </c>
      <c r="H1709" t="str">
        <f>IF(Calc!O1709=Games!I1709, Games!B1709, IF(Calc!P1709=Games!I1709, Games!C1709, ""))</f>
        <v>KCR</v>
      </c>
      <c r="I1709" s="21">
        <f>MAX(Calc!O1709:P1709)</f>
        <v>0.51112362529710009</v>
      </c>
      <c r="J1709" s="22">
        <f t="shared" si="104"/>
        <v>-104.55069047010511</v>
      </c>
      <c r="K1709" s="23">
        <f t="shared" si="105"/>
        <v>0.95647383628321125</v>
      </c>
      <c r="L1709" s="25"/>
      <c r="M1709" s="25"/>
      <c r="N1709" t="str">
        <f t="shared" si="106"/>
        <v/>
      </c>
      <c r="O1709" s="24" t="str">
        <f t="shared" si="107"/>
        <v/>
      </c>
    </row>
    <row r="1710" spans="1:15" x14ac:dyDescent="0.45">
      <c r="A1710" s="20" t="str">
        <f>Calc!A1710</f>
        <v>2024-08-06</v>
      </c>
      <c r="B1710" t="str">
        <f>Calc!B1710</f>
        <v>COL</v>
      </c>
      <c r="C1710" t="str">
        <f>Calc!C1710</f>
        <v>NYM</v>
      </c>
      <c r="D1710" s="25"/>
      <c r="E1710" s="25"/>
      <c r="F1710">
        <f>Calc!M1710</f>
        <v>1423.0710497477428</v>
      </c>
      <c r="G1710">
        <f>Calc!N1710</f>
        <v>1510.288270753422</v>
      </c>
      <c r="H1710" t="str">
        <f>IF(Calc!O1710=Games!I1710, Games!B1710, IF(Calc!P1710=Games!I1710, Games!C1710, ""))</f>
        <v>NYM</v>
      </c>
      <c r="I1710" s="21">
        <f>MAX(Calc!O1710:P1710)</f>
        <v>0.50877071828165532</v>
      </c>
      <c r="J1710" s="22">
        <f t="shared" si="104"/>
        <v>-103.57092649321511</v>
      </c>
      <c r="K1710" s="23">
        <f t="shared" si="105"/>
        <v>0.96552192189331199</v>
      </c>
      <c r="L1710" s="25"/>
      <c r="M1710" s="25"/>
      <c r="N1710" t="str">
        <f t="shared" si="106"/>
        <v/>
      </c>
      <c r="O1710" s="24" t="str">
        <f t="shared" si="107"/>
        <v/>
      </c>
    </row>
    <row r="1711" spans="1:15" x14ac:dyDescent="0.45">
      <c r="A1711" s="20" t="str">
        <f>Calc!A1711</f>
        <v>2024-08-06</v>
      </c>
      <c r="B1711" t="str">
        <f>Calc!B1711</f>
        <v>SEA</v>
      </c>
      <c r="C1711" t="str">
        <f>Calc!C1711</f>
        <v>DET</v>
      </c>
      <c r="D1711" s="25"/>
      <c r="E1711" s="25"/>
      <c r="F1711">
        <f>Calc!M1711</f>
        <v>1518.2292368487947</v>
      </c>
      <c r="G1711">
        <f>Calc!N1711</f>
        <v>1495.7868779460348</v>
      </c>
      <c r="H1711" t="str">
        <f>IF(Calc!O1711=Games!I1711, Games!B1711, IF(Calc!P1711=Games!I1711, Games!C1711, ""))</f>
        <v>SEA</v>
      </c>
      <c r="I1711" s="21">
        <f>MAX(Calc!O1711:P1711)</f>
        <v>0.54348826142866768</v>
      </c>
      <c r="J1711" s="22">
        <f t="shared" si="104"/>
        <v>-119.05241760694503</v>
      </c>
      <c r="K1711" s="23">
        <f t="shared" si="105"/>
        <v>0.83996614273011128</v>
      </c>
      <c r="L1711" s="25"/>
      <c r="M1711" s="25"/>
      <c r="N1711" t="str">
        <f t="shared" si="106"/>
        <v/>
      </c>
      <c r="O1711" s="24" t="str">
        <f t="shared" si="107"/>
        <v/>
      </c>
    </row>
    <row r="1712" spans="1:15" x14ac:dyDescent="0.45">
      <c r="A1712" s="20" t="str">
        <f>Calc!A1712</f>
        <v>2024-08-06</v>
      </c>
      <c r="B1712" t="str">
        <f>Calc!B1712</f>
        <v>OAK</v>
      </c>
      <c r="C1712" t="str">
        <f>Calc!C1712</f>
        <v>CHW</v>
      </c>
      <c r="D1712" s="25"/>
      <c r="E1712" s="25"/>
      <c r="F1712">
        <f>Calc!M1712</f>
        <v>1410.609331202211</v>
      </c>
      <c r="G1712">
        <f>Calc!N1712</f>
        <v>1425.4820043556863</v>
      </c>
      <c r="H1712" t="str">
        <f>IF(Calc!O1712=Games!I1712, Games!B1712, IF(Calc!P1712=Games!I1712, Games!C1712, ""))</f>
        <v>CHW</v>
      </c>
      <c r="I1712" s="21">
        <f>MAX(Calc!O1712:P1712)</f>
        <v>0.51828484316580448</v>
      </c>
      <c r="J1712" s="22">
        <f t="shared" si="104"/>
        <v>-107.59155816726691</v>
      </c>
      <c r="K1712" s="23">
        <f t="shared" si="105"/>
        <v>0.92944094967502267</v>
      </c>
      <c r="L1712" s="25"/>
      <c r="M1712" s="25"/>
      <c r="N1712" t="str">
        <f t="shared" si="106"/>
        <v/>
      </c>
      <c r="O1712" s="24" t="str">
        <f t="shared" si="107"/>
        <v/>
      </c>
    </row>
    <row r="1713" spans="1:15" x14ac:dyDescent="0.45">
      <c r="A1713" s="20" t="str">
        <f>Calc!A1713</f>
        <v>2024-08-06</v>
      </c>
      <c r="B1713" t="str">
        <f>Calc!B1713</f>
        <v>LAD</v>
      </c>
      <c r="C1713" t="str">
        <f>Calc!C1713</f>
        <v>PHI</v>
      </c>
      <c r="D1713" s="25"/>
      <c r="E1713" s="25"/>
      <c r="F1713">
        <f>Calc!M1713</f>
        <v>1596.6514930600529</v>
      </c>
      <c r="G1713">
        <f>Calc!N1713</f>
        <v>1539.4111659163295</v>
      </c>
      <c r="H1713" t="str">
        <f>IF(Calc!O1713=Games!I1713, Games!B1713, IF(Calc!P1713=Games!I1713, Games!C1713, ""))</f>
        <v>LAD</v>
      </c>
      <c r="I1713" s="21">
        <f>MAX(Calc!O1713:P1713)</f>
        <v>0.60296516882303486</v>
      </c>
      <c r="J1713" s="22">
        <f t="shared" si="104"/>
        <v>-151.8670709659433</v>
      </c>
      <c r="K1713" s="23">
        <f t="shared" si="105"/>
        <v>0.6584705911818457</v>
      </c>
      <c r="L1713" s="25"/>
      <c r="M1713" s="25"/>
      <c r="N1713" t="str">
        <f t="shared" si="106"/>
        <v/>
      </c>
      <c r="O1713" s="24" t="str">
        <f t="shared" si="107"/>
        <v/>
      </c>
    </row>
    <row r="1714" spans="1:15" x14ac:dyDescent="0.45">
      <c r="A1714" s="20" t="str">
        <f>Calc!A1714</f>
        <v>2024-08-07</v>
      </c>
      <c r="B1714" t="str">
        <f>Calc!B1714</f>
        <v>CLE</v>
      </c>
      <c r="C1714" t="str">
        <f>Calc!C1714</f>
        <v>ARI</v>
      </c>
      <c r="D1714" s="25"/>
      <c r="E1714" s="25"/>
      <c r="F1714">
        <f>Calc!M1714</f>
        <v>1503.8938502056101</v>
      </c>
      <c r="G1714">
        <f>Calc!N1714</f>
        <v>1515.1384034374826</v>
      </c>
      <c r="H1714" t="str">
        <f>IF(Calc!O1714=Games!I1714, Games!B1714, IF(Calc!P1714=Games!I1714, Games!C1714, ""))</f>
        <v>CLE</v>
      </c>
      <c r="I1714" s="21">
        <f>MAX(Calc!O1714:P1714)</f>
        <v>0.50763295858988855</v>
      </c>
      <c r="J1714" s="22">
        <f t="shared" si="104"/>
        <v>-103.10051565109971</v>
      </c>
      <c r="K1714" s="23">
        <f t="shared" si="105"/>
        <v>0.96992725369490773</v>
      </c>
      <c r="L1714" s="25"/>
      <c r="M1714" s="25"/>
      <c r="N1714" t="str">
        <f t="shared" si="106"/>
        <v/>
      </c>
      <c r="O1714" s="24" t="str">
        <f t="shared" si="107"/>
        <v/>
      </c>
    </row>
    <row r="1715" spans="1:15" x14ac:dyDescent="0.45">
      <c r="A1715" s="20" t="str">
        <f>Calc!A1715</f>
        <v>2024-08-07</v>
      </c>
      <c r="B1715" t="str">
        <f>Calc!B1715</f>
        <v>CHC</v>
      </c>
      <c r="C1715" t="str">
        <f>Calc!C1715</f>
        <v>MIN</v>
      </c>
      <c r="D1715" s="25"/>
      <c r="E1715" s="25"/>
      <c r="F1715">
        <f>Calc!M1715</f>
        <v>1529.9566441509314</v>
      </c>
      <c r="G1715">
        <f>Calc!N1715</f>
        <v>1539.5424706464416</v>
      </c>
      <c r="H1715" t="str">
        <f>IF(Calc!O1715=Games!I1715, Games!B1715, IF(Calc!P1715=Games!I1715, Games!C1715, ""))</f>
        <v>CHC</v>
      </c>
      <c r="I1715" s="21">
        <f>MAX(Calc!O1715:P1715)</f>
        <v>0.50850137969449416</v>
      </c>
      <c r="J1715" s="22">
        <f t="shared" si="104"/>
        <v>-103.45937072588723</v>
      </c>
      <c r="K1715" s="23">
        <f t="shared" si="105"/>
        <v>0.96656300244612225</v>
      </c>
      <c r="L1715" s="25"/>
      <c r="M1715" s="25"/>
      <c r="N1715" t="str">
        <f t="shared" si="106"/>
        <v/>
      </c>
      <c r="O1715" s="24" t="str">
        <f t="shared" si="107"/>
        <v/>
      </c>
    </row>
    <row r="1716" spans="1:15" x14ac:dyDescent="0.45">
      <c r="A1716" s="20" t="str">
        <f>Calc!A1716</f>
        <v>2024-08-07</v>
      </c>
      <c r="B1716" t="str">
        <f>Calc!B1716</f>
        <v>TEX</v>
      </c>
      <c r="C1716" t="str">
        <f>Calc!C1716</f>
        <v>HOU</v>
      </c>
      <c r="D1716" s="25"/>
      <c r="E1716" s="25"/>
      <c r="F1716">
        <f>Calc!M1716</f>
        <v>1535.7428778604465</v>
      </c>
      <c r="G1716">
        <f>Calc!N1716</f>
        <v>1554.1885466658973</v>
      </c>
      <c r="H1716" t="str">
        <f>IF(Calc!O1716=Games!I1716, Games!B1716, IF(Calc!P1716=Games!I1716, Games!C1716, ""))</f>
        <v>TEX</v>
      </c>
      <c r="I1716" s="21">
        <f>MAX(Calc!O1716:P1716)</f>
        <v>0.50512503099413764</v>
      </c>
      <c r="J1716" s="22">
        <f t="shared" si="104"/>
        <v>-102.07124276438275</v>
      </c>
      <c r="K1716" s="23">
        <f t="shared" si="105"/>
        <v>0.97970787159744954</v>
      </c>
      <c r="L1716" s="25"/>
      <c r="M1716" s="25"/>
      <c r="N1716" t="str">
        <f t="shared" si="106"/>
        <v/>
      </c>
      <c r="O1716" s="24" t="str">
        <f t="shared" si="107"/>
        <v/>
      </c>
    </row>
    <row r="1717" spans="1:15" x14ac:dyDescent="0.45">
      <c r="A1717" s="20" t="str">
        <f>Calc!A1717</f>
        <v>2024-08-07</v>
      </c>
      <c r="B1717" t="str">
        <f>Calc!B1717</f>
        <v>OAK</v>
      </c>
      <c r="C1717" t="str">
        <f>Calc!C1717</f>
        <v>CHW</v>
      </c>
      <c r="D1717" s="25"/>
      <c r="E1717" s="25"/>
      <c r="F1717">
        <f>Calc!M1717</f>
        <v>1410.609331202211</v>
      </c>
      <c r="G1717">
        <f>Calc!N1717</f>
        <v>1425.4820043556863</v>
      </c>
      <c r="H1717" t="str">
        <f>IF(Calc!O1717=Games!I1717, Games!B1717, IF(Calc!P1717=Games!I1717, Games!C1717, ""))</f>
        <v>CHW</v>
      </c>
      <c r="I1717" s="21">
        <f>MAX(Calc!O1717:P1717)</f>
        <v>0.51828484316580448</v>
      </c>
      <c r="J1717" s="22">
        <f t="shared" si="104"/>
        <v>-107.59155816726691</v>
      </c>
      <c r="K1717" s="23">
        <f t="shared" si="105"/>
        <v>0.92944094967502267</v>
      </c>
      <c r="L1717" s="25"/>
      <c r="M1717" s="25"/>
      <c r="N1717" t="str">
        <f t="shared" si="106"/>
        <v/>
      </c>
      <c r="O1717" s="24" t="str">
        <f t="shared" si="107"/>
        <v/>
      </c>
    </row>
    <row r="1718" spans="1:15" x14ac:dyDescent="0.45">
      <c r="A1718" s="20" t="str">
        <f>Calc!A1718</f>
        <v>2024-08-07</v>
      </c>
      <c r="B1718" t="str">
        <f>Calc!B1718</f>
        <v>PIT</v>
      </c>
      <c r="C1718" t="str">
        <f>Calc!C1718</f>
        <v>SDP</v>
      </c>
      <c r="D1718" s="25"/>
      <c r="E1718" s="25"/>
      <c r="F1718">
        <f>Calc!M1718</f>
        <v>1464.4120897083565</v>
      </c>
      <c r="G1718">
        <f>Calc!N1718</f>
        <v>1514.2912987524817</v>
      </c>
      <c r="H1718" t="str">
        <f>IF(Calc!O1718=Games!I1718, Games!B1718, IF(Calc!P1718=Games!I1718, Games!C1718, ""))</f>
        <v>SDP</v>
      </c>
      <c r="I1718" s="21">
        <f>MAX(Calc!O1718:P1718)</f>
        <v>0.54230732057559272</v>
      </c>
      <c r="J1718" s="22">
        <f t="shared" si="104"/>
        <v>-118.48721750533491</v>
      </c>
      <c r="K1718" s="23">
        <f t="shared" si="105"/>
        <v>0.84397289518168894</v>
      </c>
      <c r="L1718" s="25"/>
      <c r="M1718" s="25"/>
      <c r="N1718" t="str">
        <f t="shared" si="106"/>
        <v/>
      </c>
      <c r="O1718" s="24" t="str">
        <f t="shared" si="107"/>
        <v/>
      </c>
    </row>
    <row r="1719" spans="1:15" x14ac:dyDescent="0.45">
      <c r="A1719" s="20" t="str">
        <f>Calc!A1719</f>
        <v>2024-08-07</v>
      </c>
      <c r="B1719" t="str">
        <f>Calc!B1719</f>
        <v>MIA</v>
      </c>
      <c r="C1719" t="str">
        <f>Calc!C1719</f>
        <v>CIN</v>
      </c>
      <c r="D1719" s="25"/>
      <c r="E1719" s="25"/>
      <c r="F1719">
        <f>Calc!M1719</f>
        <v>1453.0099819148713</v>
      </c>
      <c r="G1719">
        <f>Calc!N1719</f>
        <v>1513.6155661274754</v>
      </c>
      <c r="H1719" t="str">
        <f>IF(Calc!O1719=Games!I1719, Games!B1719, IF(Calc!P1719=Games!I1719, Games!C1719, ""))</f>
        <v>CIN</v>
      </c>
      <c r="I1719" s="21">
        <f>MAX(Calc!O1719:P1719)</f>
        <v>0.56346863156600191</v>
      </c>
      <c r="J1719" s="22">
        <f t="shared" si="104"/>
        <v>-129.07861205653455</v>
      </c>
      <c r="K1719" s="23">
        <f t="shared" si="105"/>
        <v>0.77472168631780347</v>
      </c>
      <c r="L1719" s="25"/>
      <c r="M1719" s="25"/>
      <c r="N1719" t="str">
        <f t="shared" si="106"/>
        <v/>
      </c>
      <c r="O1719" s="24" t="str">
        <f t="shared" si="107"/>
        <v/>
      </c>
    </row>
    <row r="1720" spans="1:15" x14ac:dyDescent="0.45">
      <c r="A1720" s="20" t="str">
        <f>Calc!A1720</f>
        <v>2024-08-07</v>
      </c>
      <c r="B1720" t="str">
        <f>Calc!B1720</f>
        <v>WAS</v>
      </c>
      <c r="C1720" t="str">
        <f>Calc!C1720</f>
        <v>SFG</v>
      </c>
      <c r="D1720" s="25"/>
      <c r="E1720" s="25"/>
      <c r="F1720">
        <f>Calc!M1720</f>
        <v>1419.5380932200808</v>
      </c>
      <c r="G1720">
        <f>Calc!N1720</f>
        <v>1491.6063482058917</v>
      </c>
      <c r="H1720" t="str">
        <f>IF(Calc!O1720=Games!I1720, Games!B1720, IF(Calc!P1720=Games!I1720, Games!C1720, ""))</f>
        <v>SFG</v>
      </c>
      <c r="I1720" s="21">
        <f>MAX(Calc!O1720:P1720)</f>
        <v>0.62606173953676947</v>
      </c>
      <c r="J1720" s="22">
        <f t="shared" si="104"/>
        <v>-167.42382519542429</v>
      </c>
      <c r="K1720" s="23">
        <f t="shared" si="105"/>
        <v>0.597286556338536</v>
      </c>
      <c r="L1720" s="25"/>
      <c r="M1720" s="25"/>
      <c r="N1720" t="str">
        <f t="shared" si="106"/>
        <v/>
      </c>
      <c r="O1720" s="24" t="str">
        <f t="shared" si="107"/>
        <v/>
      </c>
    </row>
    <row r="1721" spans="1:15" x14ac:dyDescent="0.45">
      <c r="A1721" s="20" t="str">
        <f>Calc!A1721</f>
        <v>2024-08-07</v>
      </c>
      <c r="B1721" t="str">
        <f>Calc!B1721</f>
        <v>NYY</v>
      </c>
      <c r="C1721" t="str">
        <f>Calc!C1721</f>
        <v>LAA</v>
      </c>
      <c r="D1721" s="25"/>
      <c r="E1721" s="25"/>
      <c r="F1721">
        <f>Calc!M1721</f>
        <v>1533.7203518335739</v>
      </c>
      <c r="G1721">
        <f>Calc!N1721</f>
        <v>1486.8682858001625</v>
      </c>
      <c r="H1721" t="str">
        <f>IF(Calc!O1721=Games!I1721, Games!B1721, IF(Calc!P1721=Games!I1721, Games!C1721, ""))</f>
        <v>NYY</v>
      </c>
      <c r="I1721" s="21">
        <f>MAX(Calc!O1721:P1721)</f>
        <v>0.61398111314703852</v>
      </c>
      <c r="J1721" s="22">
        <f t="shared" si="104"/>
        <v>-159.0546820526194</v>
      </c>
      <c r="K1721" s="23">
        <f t="shared" si="105"/>
        <v>0.62871459493985482</v>
      </c>
      <c r="L1721" s="25"/>
      <c r="M1721" s="25"/>
      <c r="N1721" t="str">
        <f t="shared" si="106"/>
        <v/>
      </c>
      <c r="O1721" s="24" t="str">
        <f t="shared" si="107"/>
        <v/>
      </c>
    </row>
    <row r="1722" spans="1:15" x14ac:dyDescent="0.45">
      <c r="A1722" s="20" t="str">
        <f>Calc!A1722</f>
        <v>2024-08-07</v>
      </c>
      <c r="B1722" t="str">
        <f>Calc!B1722</f>
        <v>TOR</v>
      </c>
      <c r="C1722" t="str">
        <f>Calc!C1722</f>
        <v>BAL</v>
      </c>
      <c r="D1722" s="25"/>
      <c r="E1722" s="25"/>
      <c r="F1722">
        <f>Calc!M1722</f>
        <v>1536.86484917293</v>
      </c>
      <c r="G1722">
        <f>Calc!N1722</f>
        <v>1539.0873746407135</v>
      </c>
      <c r="H1722" t="str">
        <f>IF(Calc!O1722=Games!I1722, Games!B1722, IF(Calc!P1722=Games!I1722, Games!C1722, ""))</f>
        <v>BAL</v>
      </c>
      <c r="I1722" s="21">
        <f>MAX(Calc!O1722:P1722)</f>
        <v>0.50596085856868511</v>
      </c>
      <c r="J1722" s="22">
        <f t="shared" si="104"/>
        <v>-102.41311186454398</v>
      </c>
      <c r="K1722" s="23">
        <f t="shared" si="105"/>
        <v>0.97643747152478222</v>
      </c>
      <c r="L1722" s="25"/>
      <c r="M1722" s="25"/>
      <c r="N1722" t="str">
        <f t="shared" si="106"/>
        <v/>
      </c>
      <c r="O1722" s="24" t="str">
        <f t="shared" si="107"/>
        <v/>
      </c>
    </row>
    <row r="1723" spans="1:15" x14ac:dyDescent="0.45">
      <c r="A1723" s="20" t="str">
        <f>Calc!A1723</f>
        <v>2024-08-07</v>
      </c>
      <c r="B1723" t="str">
        <f>Calc!B1723</f>
        <v>ATL</v>
      </c>
      <c r="C1723" t="str">
        <f>Calc!C1723</f>
        <v>MIL</v>
      </c>
      <c r="D1723" s="25"/>
      <c r="E1723" s="25"/>
      <c r="F1723">
        <f>Calc!M1723</f>
        <v>1593.2508682491175</v>
      </c>
      <c r="G1723">
        <f>Calc!N1723</f>
        <v>1527.5334034496079</v>
      </c>
      <c r="H1723" t="str">
        <f>IF(Calc!O1723=Games!I1723, Games!B1723, IF(Calc!P1723=Games!I1723, Games!C1723, ""))</f>
        <v>ATL</v>
      </c>
      <c r="I1723" s="21">
        <f>MAX(Calc!O1723:P1723)</f>
        <v>0.61541427082438238</v>
      </c>
      <c r="J1723" s="22">
        <f t="shared" si="104"/>
        <v>-160.02004862311441</v>
      </c>
      <c r="K1723" s="23">
        <f t="shared" si="105"/>
        <v>0.62492169487789606</v>
      </c>
      <c r="L1723" s="25"/>
      <c r="M1723" s="25"/>
      <c r="N1723" t="str">
        <f t="shared" si="106"/>
        <v/>
      </c>
      <c r="O1723" s="24" t="str">
        <f t="shared" si="107"/>
        <v/>
      </c>
    </row>
    <row r="1724" spans="1:15" x14ac:dyDescent="0.45">
      <c r="A1724" s="20" t="str">
        <f>Calc!A1724</f>
        <v>2024-08-07</v>
      </c>
      <c r="B1724" t="str">
        <f>Calc!B1724</f>
        <v>STL</v>
      </c>
      <c r="C1724" t="str">
        <f>Calc!C1724</f>
        <v>TBR</v>
      </c>
      <c r="D1724" s="25"/>
      <c r="E1724" s="25"/>
      <c r="F1724">
        <f>Calc!M1724</f>
        <v>1510.540426333587</v>
      </c>
      <c r="G1724">
        <f>Calc!N1724</f>
        <v>1532.6622500113572</v>
      </c>
      <c r="H1724" t="str">
        <f>IF(Calc!O1724=Games!I1724, Games!B1724, IF(Calc!P1724=Games!I1724, Games!C1724, ""))</f>
        <v>STL</v>
      </c>
      <c r="I1724" s="21">
        <f>MAX(Calc!O1724:P1724)</f>
        <v>0.50479245461399913</v>
      </c>
      <c r="J1724" s="22">
        <f t="shared" si="104"/>
        <v>-101.93553376100662</v>
      </c>
      <c r="K1724" s="23">
        <f t="shared" si="105"/>
        <v>0.98101217809341557</v>
      </c>
      <c r="L1724" s="25"/>
      <c r="M1724" s="25"/>
      <c r="N1724" t="str">
        <f t="shared" si="106"/>
        <v/>
      </c>
      <c r="O1724" s="24" t="str">
        <f t="shared" si="107"/>
        <v/>
      </c>
    </row>
    <row r="1725" spans="1:15" x14ac:dyDescent="0.45">
      <c r="A1725" s="20" t="str">
        <f>Calc!A1725</f>
        <v>2024-08-07</v>
      </c>
      <c r="B1725" t="str">
        <f>Calc!B1725</f>
        <v>KCR</v>
      </c>
      <c r="C1725" t="str">
        <f>Calc!C1725</f>
        <v>BOS</v>
      </c>
      <c r="D1725" s="25"/>
      <c r="E1725" s="25"/>
      <c r="F1725">
        <f>Calc!M1725</f>
        <v>1459.3647323881944</v>
      </c>
      <c r="G1725">
        <f>Calc!N1725</f>
        <v>1518.233689676287</v>
      </c>
      <c r="H1725" t="str">
        <f>IF(Calc!O1725=Games!I1725, Games!B1725, IF(Calc!P1725=Games!I1725, Games!C1725, ""))</f>
        <v>KCR</v>
      </c>
      <c r="I1725" s="21">
        <f>MAX(Calc!O1725:P1725)</f>
        <v>0.51112362529710009</v>
      </c>
      <c r="J1725" s="22">
        <f t="shared" si="104"/>
        <v>-104.55069047010511</v>
      </c>
      <c r="K1725" s="23">
        <f t="shared" si="105"/>
        <v>0.95647383628321125</v>
      </c>
      <c r="L1725" s="25"/>
      <c r="M1725" s="25"/>
      <c r="N1725" t="str">
        <f t="shared" si="106"/>
        <v/>
      </c>
      <c r="O1725" s="24" t="str">
        <f t="shared" si="107"/>
        <v/>
      </c>
    </row>
    <row r="1726" spans="1:15" x14ac:dyDescent="0.45">
      <c r="A1726" s="20" t="str">
        <f>Calc!A1726</f>
        <v>2024-08-07</v>
      </c>
      <c r="B1726" t="str">
        <f>Calc!B1726</f>
        <v>COL</v>
      </c>
      <c r="C1726" t="str">
        <f>Calc!C1726</f>
        <v>NYM</v>
      </c>
      <c r="D1726" s="25"/>
      <c r="E1726" s="25"/>
      <c r="F1726">
        <f>Calc!M1726</f>
        <v>1423.0710497477428</v>
      </c>
      <c r="G1726">
        <f>Calc!N1726</f>
        <v>1510.288270753422</v>
      </c>
      <c r="H1726" t="str">
        <f>IF(Calc!O1726=Games!I1726, Games!B1726, IF(Calc!P1726=Games!I1726, Games!C1726, ""))</f>
        <v>NYM</v>
      </c>
      <c r="I1726" s="21">
        <f>MAX(Calc!O1726:P1726)</f>
        <v>0.50877071828165532</v>
      </c>
      <c r="J1726" s="22">
        <f t="shared" si="104"/>
        <v>-103.57092649321511</v>
      </c>
      <c r="K1726" s="23">
        <f t="shared" si="105"/>
        <v>0.96552192189331199</v>
      </c>
      <c r="L1726" s="25"/>
      <c r="M1726" s="25"/>
      <c r="N1726" t="str">
        <f t="shared" si="106"/>
        <v/>
      </c>
      <c r="O1726" s="24" t="str">
        <f t="shared" si="107"/>
        <v/>
      </c>
    </row>
    <row r="1727" spans="1:15" x14ac:dyDescent="0.45">
      <c r="A1727" s="20" t="str">
        <f>Calc!A1727</f>
        <v>2024-08-07</v>
      </c>
      <c r="B1727" t="str">
        <f>Calc!B1727</f>
        <v>SEA</v>
      </c>
      <c r="C1727" t="str">
        <f>Calc!C1727</f>
        <v>DET</v>
      </c>
      <c r="D1727" s="25"/>
      <c r="E1727" s="25"/>
      <c r="F1727">
        <f>Calc!M1727</f>
        <v>1518.2292368487947</v>
      </c>
      <c r="G1727">
        <f>Calc!N1727</f>
        <v>1495.7868779460348</v>
      </c>
      <c r="H1727" t="str">
        <f>IF(Calc!O1727=Games!I1727, Games!B1727, IF(Calc!P1727=Games!I1727, Games!C1727, ""))</f>
        <v>SEA</v>
      </c>
      <c r="I1727" s="21">
        <f>MAX(Calc!O1727:P1727)</f>
        <v>0.54348826142866768</v>
      </c>
      <c r="J1727" s="22">
        <f t="shared" si="104"/>
        <v>-119.05241760694503</v>
      </c>
      <c r="K1727" s="23">
        <f t="shared" si="105"/>
        <v>0.83996614273011128</v>
      </c>
      <c r="L1727" s="25"/>
      <c r="M1727" s="25"/>
      <c r="N1727" t="str">
        <f t="shared" si="106"/>
        <v/>
      </c>
      <c r="O1727" s="24" t="str">
        <f t="shared" si="107"/>
        <v/>
      </c>
    </row>
    <row r="1728" spans="1:15" x14ac:dyDescent="0.45">
      <c r="A1728" s="20" t="str">
        <f>Calc!A1728</f>
        <v>2024-08-07</v>
      </c>
      <c r="B1728" t="str">
        <f>Calc!B1728</f>
        <v>LAD</v>
      </c>
      <c r="C1728" t="str">
        <f>Calc!C1728</f>
        <v>PHI</v>
      </c>
      <c r="D1728" s="25"/>
      <c r="E1728" s="25"/>
      <c r="F1728">
        <f>Calc!M1728</f>
        <v>1596.6514930600529</v>
      </c>
      <c r="G1728">
        <f>Calc!N1728</f>
        <v>1539.4111659163295</v>
      </c>
      <c r="H1728" t="str">
        <f>IF(Calc!O1728=Games!I1728, Games!B1728, IF(Calc!P1728=Games!I1728, Games!C1728, ""))</f>
        <v>LAD</v>
      </c>
      <c r="I1728" s="21">
        <f>MAX(Calc!O1728:P1728)</f>
        <v>0.60296516882303486</v>
      </c>
      <c r="J1728" s="22">
        <f t="shared" si="104"/>
        <v>-151.8670709659433</v>
      </c>
      <c r="K1728" s="23">
        <f t="shared" si="105"/>
        <v>0.6584705911818457</v>
      </c>
      <c r="L1728" s="25"/>
      <c r="M1728" s="25"/>
      <c r="N1728" t="str">
        <f t="shared" si="106"/>
        <v/>
      </c>
      <c r="O1728" s="24" t="str">
        <f t="shared" si="107"/>
        <v/>
      </c>
    </row>
    <row r="1729" spans="1:15" x14ac:dyDescent="0.45">
      <c r="A1729" s="20" t="str">
        <f>Calc!A1729</f>
        <v>2024-08-08</v>
      </c>
      <c r="B1729" t="str">
        <f>Calc!B1729</f>
        <v>ATL</v>
      </c>
      <c r="C1729" t="str">
        <f>Calc!C1729</f>
        <v>MIL</v>
      </c>
      <c r="D1729" s="25"/>
      <c r="E1729" s="25"/>
      <c r="F1729">
        <f>Calc!M1729</f>
        <v>1593.2508682491175</v>
      </c>
      <c r="G1729">
        <f>Calc!N1729</f>
        <v>1527.5334034496079</v>
      </c>
      <c r="H1729" t="str">
        <f>IF(Calc!O1729=Games!I1729, Games!B1729, IF(Calc!P1729=Games!I1729, Games!C1729, ""))</f>
        <v>ATL</v>
      </c>
      <c r="I1729" s="21">
        <f>MAX(Calc!O1729:P1729)</f>
        <v>0.61541427082438238</v>
      </c>
      <c r="J1729" s="22">
        <f t="shared" si="104"/>
        <v>-160.02004862311441</v>
      </c>
      <c r="K1729" s="23">
        <f t="shared" si="105"/>
        <v>0.62492169487789606</v>
      </c>
      <c r="L1729" s="25"/>
      <c r="M1729" s="25"/>
      <c r="N1729" t="str">
        <f t="shared" si="106"/>
        <v/>
      </c>
      <c r="O1729" s="24" t="str">
        <f t="shared" si="107"/>
        <v/>
      </c>
    </row>
    <row r="1730" spans="1:15" x14ac:dyDescent="0.45">
      <c r="A1730" s="20" t="str">
        <f>Calc!A1730</f>
        <v>2024-08-08</v>
      </c>
      <c r="B1730" t="str">
        <f>Calc!B1730</f>
        <v>PIT</v>
      </c>
      <c r="C1730" t="str">
        <f>Calc!C1730</f>
        <v>SDP</v>
      </c>
      <c r="D1730" s="25"/>
      <c r="E1730" s="25"/>
      <c r="F1730">
        <f>Calc!M1730</f>
        <v>1464.4120897083565</v>
      </c>
      <c r="G1730">
        <f>Calc!N1730</f>
        <v>1514.2912987524817</v>
      </c>
      <c r="H1730" t="str">
        <f>IF(Calc!O1730=Games!I1730, Games!B1730, IF(Calc!P1730=Games!I1730, Games!C1730, ""))</f>
        <v>SDP</v>
      </c>
      <c r="I1730" s="21">
        <f>MAX(Calc!O1730:P1730)</f>
        <v>0.54230732057559272</v>
      </c>
      <c r="J1730" s="22">
        <f t="shared" si="104"/>
        <v>-118.48721750533491</v>
      </c>
      <c r="K1730" s="23">
        <f t="shared" si="105"/>
        <v>0.84397289518168894</v>
      </c>
      <c r="L1730" s="25"/>
      <c r="M1730" s="25"/>
      <c r="N1730" t="str">
        <f t="shared" si="106"/>
        <v/>
      </c>
      <c r="O1730" s="24" t="str">
        <f t="shared" si="107"/>
        <v/>
      </c>
    </row>
    <row r="1731" spans="1:15" x14ac:dyDescent="0.45">
      <c r="A1731" s="20" t="str">
        <f>Calc!A1731</f>
        <v>2024-08-08</v>
      </c>
      <c r="B1731" t="str">
        <f>Calc!B1731</f>
        <v>COL</v>
      </c>
      <c r="C1731" t="str">
        <f>Calc!C1731</f>
        <v>NYM</v>
      </c>
      <c r="D1731" s="25"/>
      <c r="E1731" s="25"/>
      <c r="F1731">
        <f>Calc!M1731</f>
        <v>1423.0710497477428</v>
      </c>
      <c r="G1731">
        <f>Calc!N1731</f>
        <v>1510.288270753422</v>
      </c>
      <c r="H1731" t="str">
        <f>IF(Calc!O1731=Games!I1731, Games!B1731, IF(Calc!P1731=Games!I1731, Games!C1731, ""))</f>
        <v>NYM</v>
      </c>
      <c r="I1731" s="21">
        <f>MAX(Calc!O1731:P1731)</f>
        <v>0.50877071828165532</v>
      </c>
      <c r="J1731" s="22">
        <f t="shared" ref="J1731:J1794" si="108">IF(I1731&lt;0.5, "",-1*((I1731*100)/(1-((I1731*100)/100))))</f>
        <v>-103.57092649321511</v>
      </c>
      <c r="K1731" s="23">
        <f t="shared" ref="K1731:K1794" si="109">IF(J1731&gt;0, "",1/(J1731/-100))</f>
        <v>0.96552192189331199</v>
      </c>
      <c r="L1731" s="25"/>
      <c r="M1731" s="25"/>
      <c r="N1731" t="str">
        <f t="shared" ref="N1731:N1794" si="110">IF(L1731&gt;M1731, B1731, IF(M1731&gt;L1731, C1731, ""))</f>
        <v/>
      </c>
      <c r="O1731" s="24" t="str">
        <f t="shared" ref="O1731:O1794" si="111">IF(ISBLANK(L1731), "", IF(H1731=N1731, "W", "L"))</f>
        <v/>
      </c>
    </row>
    <row r="1732" spans="1:15" x14ac:dyDescent="0.45">
      <c r="A1732" s="20" t="str">
        <f>Calc!A1732</f>
        <v>2024-08-08</v>
      </c>
      <c r="B1732" t="str">
        <f>Calc!B1732</f>
        <v>WAS</v>
      </c>
      <c r="C1732" t="str">
        <f>Calc!C1732</f>
        <v>SFG</v>
      </c>
      <c r="D1732" s="25"/>
      <c r="E1732" s="25"/>
      <c r="F1732">
        <f>Calc!M1732</f>
        <v>1419.5380932200808</v>
      </c>
      <c r="G1732">
        <f>Calc!N1732</f>
        <v>1491.6063482058917</v>
      </c>
      <c r="H1732" t="str">
        <f>IF(Calc!O1732=Games!I1732, Games!B1732, IF(Calc!P1732=Games!I1732, Games!C1732, ""))</f>
        <v>SFG</v>
      </c>
      <c r="I1732" s="21">
        <f>MAX(Calc!O1732:P1732)</f>
        <v>0.62606173953676947</v>
      </c>
      <c r="J1732" s="22">
        <f t="shared" si="108"/>
        <v>-167.42382519542429</v>
      </c>
      <c r="K1732" s="23">
        <f t="shared" si="109"/>
        <v>0.597286556338536</v>
      </c>
      <c r="L1732" s="25"/>
      <c r="M1732" s="25"/>
      <c r="N1732" t="str">
        <f t="shared" si="110"/>
        <v/>
      </c>
      <c r="O1732" s="24" t="str">
        <f t="shared" si="111"/>
        <v/>
      </c>
    </row>
    <row r="1733" spans="1:15" x14ac:dyDescent="0.45">
      <c r="A1733" s="20" t="str">
        <f>Calc!A1733</f>
        <v>2024-08-08</v>
      </c>
      <c r="B1733" t="str">
        <f>Calc!B1733</f>
        <v>MIA</v>
      </c>
      <c r="C1733" t="str">
        <f>Calc!C1733</f>
        <v>CIN</v>
      </c>
      <c r="D1733" s="25"/>
      <c r="E1733" s="25"/>
      <c r="F1733">
        <f>Calc!M1733</f>
        <v>1453.0099819148713</v>
      </c>
      <c r="G1733">
        <f>Calc!N1733</f>
        <v>1513.6155661274754</v>
      </c>
      <c r="H1733" t="str">
        <f>IF(Calc!O1733=Games!I1733, Games!B1733, IF(Calc!P1733=Games!I1733, Games!C1733, ""))</f>
        <v>CIN</v>
      </c>
      <c r="I1733" s="21">
        <f>MAX(Calc!O1733:P1733)</f>
        <v>0.56346863156600191</v>
      </c>
      <c r="J1733" s="22">
        <f t="shared" si="108"/>
        <v>-129.07861205653455</v>
      </c>
      <c r="K1733" s="23">
        <f t="shared" si="109"/>
        <v>0.77472168631780347</v>
      </c>
      <c r="L1733" s="25"/>
      <c r="M1733" s="25"/>
      <c r="N1733" t="str">
        <f t="shared" si="110"/>
        <v/>
      </c>
      <c r="O1733" s="24" t="str">
        <f t="shared" si="111"/>
        <v/>
      </c>
    </row>
    <row r="1734" spans="1:15" x14ac:dyDescent="0.45">
      <c r="A1734" s="20" t="str">
        <f>Calc!A1734</f>
        <v>2024-08-08</v>
      </c>
      <c r="B1734" t="str">
        <f>Calc!B1734</f>
        <v>NYY</v>
      </c>
      <c r="C1734" t="str">
        <f>Calc!C1734</f>
        <v>LAA</v>
      </c>
      <c r="D1734" s="25"/>
      <c r="E1734" s="25"/>
      <c r="F1734">
        <f>Calc!M1734</f>
        <v>1533.7203518335739</v>
      </c>
      <c r="G1734">
        <f>Calc!N1734</f>
        <v>1486.8682858001625</v>
      </c>
      <c r="H1734" t="str">
        <f>IF(Calc!O1734=Games!I1734, Games!B1734, IF(Calc!P1734=Games!I1734, Games!C1734, ""))</f>
        <v>NYY</v>
      </c>
      <c r="I1734" s="21">
        <f>MAX(Calc!O1734:P1734)</f>
        <v>0.61398111314703852</v>
      </c>
      <c r="J1734" s="22">
        <f t="shared" si="108"/>
        <v>-159.0546820526194</v>
      </c>
      <c r="K1734" s="23">
        <f t="shared" si="109"/>
        <v>0.62871459493985482</v>
      </c>
      <c r="L1734" s="25"/>
      <c r="M1734" s="25"/>
      <c r="N1734" t="str">
        <f t="shared" si="110"/>
        <v/>
      </c>
      <c r="O1734" s="24" t="str">
        <f t="shared" si="111"/>
        <v/>
      </c>
    </row>
    <row r="1735" spans="1:15" x14ac:dyDescent="0.45">
      <c r="A1735" s="20" t="str">
        <f>Calc!A1735</f>
        <v>2024-08-08</v>
      </c>
      <c r="B1735" t="str">
        <f>Calc!B1735</f>
        <v>TOR</v>
      </c>
      <c r="C1735" t="str">
        <f>Calc!C1735</f>
        <v>BAL</v>
      </c>
      <c r="D1735" s="25"/>
      <c r="E1735" s="25"/>
      <c r="F1735">
        <f>Calc!M1735</f>
        <v>1536.86484917293</v>
      </c>
      <c r="G1735">
        <f>Calc!N1735</f>
        <v>1539.0873746407135</v>
      </c>
      <c r="H1735" t="str">
        <f>IF(Calc!O1735=Games!I1735, Games!B1735, IF(Calc!P1735=Games!I1735, Games!C1735, ""))</f>
        <v>BAL</v>
      </c>
      <c r="I1735" s="21">
        <f>MAX(Calc!O1735:P1735)</f>
        <v>0.50596085856868511</v>
      </c>
      <c r="J1735" s="22">
        <f t="shared" si="108"/>
        <v>-102.41311186454398</v>
      </c>
      <c r="K1735" s="23">
        <f t="shared" si="109"/>
        <v>0.97643747152478222</v>
      </c>
      <c r="L1735" s="25"/>
      <c r="M1735" s="25"/>
      <c r="N1735" t="str">
        <f t="shared" si="110"/>
        <v/>
      </c>
      <c r="O1735" s="24" t="str">
        <f t="shared" si="111"/>
        <v/>
      </c>
    </row>
    <row r="1736" spans="1:15" x14ac:dyDescent="0.45">
      <c r="A1736" s="20" t="str">
        <f>Calc!A1736</f>
        <v>2024-08-08</v>
      </c>
      <c r="B1736" t="str">
        <f>Calc!B1736</f>
        <v>STL</v>
      </c>
      <c r="C1736" t="str">
        <f>Calc!C1736</f>
        <v>TBR</v>
      </c>
      <c r="D1736" s="25"/>
      <c r="E1736" s="25"/>
      <c r="F1736">
        <f>Calc!M1736</f>
        <v>1510.540426333587</v>
      </c>
      <c r="G1736">
        <f>Calc!N1736</f>
        <v>1532.6622500113572</v>
      </c>
      <c r="H1736" t="str">
        <f>IF(Calc!O1736=Games!I1736, Games!B1736, IF(Calc!P1736=Games!I1736, Games!C1736, ""))</f>
        <v>STL</v>
      </c>
      <c r="I1736" s="21">
        <f>MAX(Calc!O1736:P1736)</f>
        <v>0.50479245461399913</v>
      </c>
      <c r="J1736" s="22">
        <f t="shared" si="108"/>
        <v>-101.93553376100662</v>
      </c>
      <c r="K1736" s="23">
        <f t="shared" si="109"/>
        <v>0.98101217809341557</v>
      </c>
      <c r="L1736" s="25"/>
      <c r="M1736" s="25"/>
      <c r="N1736" t="str">
        <f t="shared" si="110"/>
        <v/>
      </c>
      <c r="O1736" s="24" t="str">
        <f t="shared" si="111"/>
        <v/>
      </c>
    </row>
    <row r="1737" spans="1:15" x14ac:dyDescent="0.45">
      <c r="A1737" s="20" t="str">
        <f>Calc!A1737</f>
        <v>2024-08-08</v>
      </c>
      <c r="B1737" t="str">
        <f>Calc!B1737</f>
        <v>SEA</v>
      </c>
      <c r="C1737" t="str">
        <f>Calc!C1737</f>
        <v>DET</v>
      </c>
      <c r="D1737" s="25"/>
      <c r="E1737" s="25"/>
      <c r="F1737">
        <f>Calc!M1737</f>
        <v>1518.2292368487947</v>
      </c>
      <c r="G1737">
        <f>Calc!N1737</f>
        <v>1495.7868779460348</v>
      </c>
      <c r="H1737" t="str">
        <f>IF(Calc!O1737=Games!I1737, Games!B1737, IF(Calc!P1737=Games!I1737, Games!C1737, ""))</f>
        <v>SEA</v>
      </c>
      <c r="I1737" s="21">
        <f>MAX(Calc!O1737:P1737)</f>
        <v>0.54348826142866768</v>
      </c>
      <c r="J1737" s="22">
        <f t="shared" si="108"/>
        <v>-119.05241760694503</v>
      </c>
      <c r="K1737" s="23">
        <f t="shared" si="109"/>
        <v>0.83996614273011128</v>
      </c>
      <c r="L1737" s="25"/>
      <c r="M1737" s="25"/>
      <c r="N1737" t="str">
        <f t="shared" si="110"/>
        <v/>
      </c>
      <c r="O1737" s="24" t="str">
        <f t="shared" si="111"/>
        <v/>
      </c>
    </row>
    <row r="1738" spans="1:15" x14ac:dyDescent="0.45">
      <c r="A1738" s="20" t="str">
        <f>Calc!A1738</f>
        <v>2024-08-08</v>
      </c>
      <c r="B1738" t="str">
        <f>Calc!B1738</f>
        <v>ARI</v>
      </c>
      <c r="C1738" t="str">
        <f>Calc!C1738</f>
        <v>PHI</v>
      </c>
      <c r="D1738" s="25"/>
      <c r="E1738" s="25"/>
      <c r="F1738">
        <f>Calc!M1738</f>
        <v>1516.9891876380354</v>
      </c>
      <c r="G1738">
        <f>Calc!N1738</f>
        <v>1539.4111659163295</v>
      </c>
      <c r="H1738" t="str">
        <f>IF(Calc!O1738=Games!I1738, Games!B1738, IF(Calc!P1738=Games!I1738, Games!C1738, ""))</f>
        <v>PHI</v>
      </c>
      <c r="I1738" s="21">
        <f>MAX(Calc!O1738:P1738)</f>
        <v>0.50690664252740236</v>
      </c>
      <c r="J1738" s="22">
        <f t="shared" si="108"/>
        <v>-102.80135289706723</v>
      </c>
      <c r="K1738" s="23">
        <f t="shared" si="109"/>
        <v>0.97274984406214815</v>
      </c>
      <c r="L1738" s="25"/>
      <c r="M1738" s="25"/>
      <c r="N1738" t="str">
        <f t="shared" si="110"/>
        <v/>
      </c>
      <c r="O1738" s="24" t="str">
        <f t="shared" si="111"/>
        <v/>
      </c>
    </row>
    <row r="1739" spans="1:15" x14ac:dyDescent="0.45">
      <c r="A1739" s="20" t="str">
        <f>Calc!A1739</f>
        <v>2024-08-09</v>
      </c>
      <c r="B1739" t="str">
        <f>Calc!B1739</f>
        <v>WAS</v>
      </c>
      <c r="C1739" t="str">
        <f>Calc!C1739</f>
        <v>LAA</v>
      </c>
      <c r="D1739" s="25"/>
      <c r="E1739" s="25"/>
      <c r="F1739">
        <f>Calc!M1739</f>
        <v>1419.5380932200808</v>
      </c>
      <c r="G1739">
        <f>Calc!N1739</f>
        <v>1486.8682858001625</v>
      </c>
      <c r="H1739" t="str">
        <f>IF(Calc!O1739=Games!I1739, Games!B1739, IF(Calc!P1739=Games!I1739, Games!C1739, ""))</f>
        <v>LAA</v>
      </c>
      <c r="I1739" s="21">
        <f>MAX(Calc!O1739:P1739)</f>
        <v>0.61951042368228382</v>
      </c>
      <c r="J1739" s="22">
        <f t="shared" si="108"/>
        <v>-162.81928921095607</v>
      </c>
      <c r="K1739" s="23">
        <f t="shared" si="109"/>
        <v>0.61417784394351127</v>
      </c>
      <c r="L1739" s="25"/>
      <c r="M1739" s="25"/>
      <c r="N1739" t="str">
        <f t="shared" si="110"/>
        <v/>
      </c>
      <c r="O1739" s="24" t="str">
        <f t="shared" si="111"/>
        <v/>
      </c>
    </row>
    <row r="1740" spans="1:15" x14ac:dyDescent="0.45">
      <c r="A1740" s="20" t="str">
        <f>Calc!A1740</f>
        <v>2024-08-09</v>
      </c>
      <c r="B1740" t="str">
        <f>Calc!B1740</f>
        <v>TBR</v>
      </c>
      <c r="C1740" t="str">
        <f>Calc!C1740</f>
        <v>BAL</v>
      </c>
      <c r="D1740" s="25"/>
      <c r="E1740" s="25"/>
      <c r="F1740">
        <f>Calc!M1740</f>
        <v>1528.0229512954211</v>
      </c>
      <c r="G1740">
        <f>Calc!N1740</f>
        <v>1539.0873746407135</v>
      </c>
      <c r="H1740" t="str">
        <f>IF(Calc!O1740=Games!I1740, Games!B1740, IF(Calc!P1740=Games!I1740, Games!C1740, ""))</f>
        <v>TBR</v>
      </c>
      <c r="I1740" s="21">
        <f>MAX(Calc!O1740:P1740)</f>
        <v>0.54624455766764513</v>
      </c>
      <c r="J1740" s="22">
        <f t="shared" si="108"/>
        <v>-120.3830316304055</v>
      </c>
      <c r="K1740" s="23">
        <f t="shared" si="109"/>
        <v>0.83068185479009582</v>
      </c>
      <c r="L1740" s="25"/>
      <c r="M1740" s="25"/>
      <c r="N1740" t="str">
        <f t="shared" si="110"/>
        <v/>
      </c>
      <c r="O1740" s="24" t="str">
        <f t="shared" si="111"/>
        <v/>
      </c>
    </row>
    <row r="1741" spans="1:15" x14ac:dyDescent="0.45">
      <c r="A1741" s="20" t="str">
        <f>Calc!A1741</f>
        <v>2024-08-09</v>
      </c>
      <c r="B1741" t="str">
        <f>Calc!B1741</f>
        <v>NYY</v>
      </c>
      <c r="C1741" t="str">
        <f>Calc!C1741</f>
        <v>TEX</v>
      </c>
      <c r="D1741" s="25"/>
      <c r="E1741" s="25"/>
      <c r="F1741">
        <f>Calc!M1741</f>
        <v>1533.7203518335739</v>
      </c>
      <c r="G1741">
        <f>Calc!N1741</f>
        <v>1534.4506247578865</v>
      </c>
      <c r="H1741" t="str">
        <f>IF(Calc!O1741=Games!I1741, Games!B1741, IF(Calc!P1741=Games!I1741, Games!C1741, ""))</f>
        <v>NYY</v>
      </c>
      <c r="I1741" s="21">
        <f>MAX(Calc!O1741:P1741)</f>
        <v>0.54591038029619199</v>
      </c>
      <c r="J1741" s="22">
        <f t="shared" si="108"/>
        <v>-120.22084553535413</v>
      </c>
      <c r="K1741" s="23">
        <f t="shared" si="109"/>
        <v>0.83180250109447407</v>
      </c>
      <c r="L1741" s="25"/>
      <c r="M1741" s="25"/>
      <c r="N1741" t="str">
        <f t="shared" si="110"/>
        <v/>
      </c>
      <c r="O1741" s="24" t="str">
        <f t="shared" si="111"/>
        <v/>
      </c>
    </row>
    <row r="1742" spans="1:15" x14ac:dyDescent="0.45">
      <c r="A1742" s="20" t="str">
        <f>Calc!A1742</f>
        <v>2024-08-09</v>
      </c>
      <c r="B1742" t="str">
        <f>Calc!B1742</f>
        <v>TOR</v>
      </c>
      <c r="C1742" t="str">
        <f>Calc!C1742</f>
        <v>OAK</v>
      </c>
      <c r="D1742" s="25"/>
      <c r="E1742" s="25"/>
      <c r="F1742">
        <f>Calc!M1742</f>
        <v>1536.86484917293</v>
      </c>
      <c r="G1742">
        <f>Calc!N1742</f>
        <v>1422.9458950386379</v>
      </c>
      <c r="H1742" t="str">
        <f>IF(Calc!O1742=Games!I1742, Games!B1742, IF(Calc!P1742=Games!I1742, Games!C1742, ""))</f>
        <v>TOR</v>
      </c>
      <c r="I1742" s="21">
        <f>MAX(Calc!O1742:P1742)</f>
        <v>0.65554715568144195</v>
      </c>
      <c r="J1742" s="22">
        <f t="shared" si="108"/>
        <v>-190.3155007990517</v>
      </c>
      <c r="K1742" s="23">
        <f t="shared" si="109"/>
        <v>0.5254432748785236</v>
      </c>
      <c r="L1742" s="25"/>
      <c r="M1742" s="25"/>
      <c r="N1742" t="str">
        <f t="shared" si="110"/>
        <v/>
      </c>
      <c r="O1742" s="24" t="str">
        <f t="shared" si="111"/>
        <v/>
      </c>
    </row>
    <row r="1743" spans="1:15" x14ac:dyDescent="0.45">
      <c r="A1743" s="20" t="str">
        <f>Calc!A1743</f>
        <v>2024-08-09</v>
      </c>
      <c r="B1743" t="str">
        <f>Calc!B1743</f>
        <v>BOS</v>
      </c>
      <c r="C1743" t="str">
        <f>Calc!C1743</f>
        <v>HOU</v>
      </c>
      <c r="D1743" s="25"/>
      <c r="E1743" s="25"/>
      <c r="F1743">
        <f>Calc!M1743</f>
        <v>1500.26839934439</v>
      </c>
      <c r="G1743">
        <f>Calc!N1743</f>
        <v>1554.1885466658973</v>
      </c>
      <c r="H1743" t="str">
        <f>IF(Calc!O1743=Games!I1743, Games!B1743, IF(Calc!P1743=Games!I1743, Games!C1743, ""))</f>
        <v>HOU</v>
      </c>
      <c r="I1743" s="21">
        <f>MAX(Calc!O1743:P1743)</f>
        <v>0.55133926089618124</v>
      </c>
      <c r="J1743" s="22">
        <f t="shared" si="108"/>
        <v>-122.88555981017161</v>
      </c>
      <c r="K1743" s="23">
        <f t="shared" si="109"/>
        <v>0.8137652638314522</v>
      </c>
      <c r="L1743" s="25"/>
      <c r="M1743" s="25"/>
      <c r="N1743" t="str">
        <f t="shared" si="110"/>
        <v/>
      </c>
      <c r="O1743" s="24" t="str">
        <f t="shared" si="111"/>
        <v/>
      </c>
    </row>
    <row r="1744" spans="1:15" x14ac:dyDescent="0.45">
      <c r="A1744" s="20" t="str">
        <f>Calc!A1744</f>
        <v>2024-08-09</v>
      </c>
      <c r="B1744" t="str">
        <f>Calc!B1744</f>
        <v>MIA</v>
      </c>
      <c r="C1744" t="str">
        <f>Calc!C1744</f>
        <v>SDP</v>
      </c>
      <c r="D1744" s="25"/>
      <c r="E1744" s="25"/>
      <c r="F1744">
        <f>Calc!M1744</f>
        <v>1453.0099819148713</v>
      </c>
      <c r="G1744">
        <f>Calc!N1744</f>
        <v>1514.2912987524817</v>
      </c>
      <c r="H1744" t="str">
        <f>IF(Calc!O1744=Games!I1744, Games!B1744, IF(Calc!P1744=Games!I1744, Games!C1744, ""))</f>
        <v>SDP</v>
      </c>
      <c r="I1744" s="21">
        <f>MAX(Calc!O1744:P1744)</f>
        <v>0.56441177093203254</v>
      </c>
      <c r="J1744" s="22">
        <f t="shared" si="108"/>
        <v>-129.57461503027989</v>
      </c>
      <c r="K1744" s="23">
        <f t="shared" si="109"/>
        <v>0.77175610343608825</v>
      </c>
      <c r="L1744" s="25"/>
      <c r="M1744" s="25"/>
      <c r="N1744" t="str">
        <f t="shared" si="110"/>
        <v/>
      </c>
      <c r="O1744" s="24" t="str">
        <f t="shared" si="111"/>
        <v/>
      </c>
    </row>
    <row r="1745" spans="1:15" x14ac:dyDescent="0.45">
      <c r="A1745" s="20" t="str">
        <f>Calc!A1745</f>
        <v>2024-08-09</v>
      </c>
      <c r="B1745" t="str">
        <f>Calc!B1745</f>
        <v>KCR</v>
      </c>
      <c r="C1745" t="str">
        <f>Calc!C1745</f>
        <v>STL</v>
      </c>
      <c r="D1745" s="25"/>
      <c r="E1745" s="25"/>
      <c r="F1745">
        <f>Calc!M1745</f>
        <v>1459.3647323881944</v>
      </c>
      <c r="G1745">
        <f>Calc!N1745</f>
        <v>1507.9516916859375</v>
      </c>
      <c r="H1745" t="str">
        <f>IF(Calc!O1745=Games!I1745, Games!B1745, IF(Calc!P1745=Games!I1745, Games!C1745, ""))</f>
        <v>KCR</v>
      </c>
      <c r="I1745" s="21">
        <f>MAX(Calc!O1745:P1745)</f>
        <v>0.52557134079501477</v>
      </c>
      <c r="J1745" s="22">
        <f t="shared" si="108"/>
        <v>-110.77984657919505</v>
      </c>
      <c r="K1745" s="23">
        <f t="shared" si="109"/>
        <v>0.90269126639845365</v>
      </c>
      <c r="L1745" s="25"/>
      <c r="M1745" s="25"/>
      <c r="N1745" t="str">
        <f t="shared" si="110"/>
        <v/>
      </c>
      <c r="O1745" s="24" t="str">
        <f t="shared" si="111"/>
        <v/>
      </c>
    </row>
    <row r="1746" spans="1:15" x14ac:dyDescent="0.45">
      <c r="A1746" s="20" t="str">
        <f>Calc!A1746</f>
        <v>2024-08-09</v>
      </c>
      <c r="B1746" t="str">
        <f>Calc!B1746</f>
        <v>MIN</v>
      </c>
      <c r="C1746" t="str">
        <f>Calc!C1746</f>
        <v>CLE</v>
      </c>
      <c r="D1746" s="25"/>
      <c r="E1746" s="25"/>
      <c r="F1746">
        <f>Calc!M1746</f>
        <v>1529.2726034226744</v>
      </c>
      <c r="G1746">
        <f>Calc!N1746</f>
        <v>1521.3210808926906</v>
      </c>
      <c r="H1746" t="str">
        <f>IF(Calc!O1746=Games!I1746, Games!B1746, IF(Calc!P1746=Games!I1746, Games!C1746, ""))</f>
        <v>MIN</v>
      </c>
      <c r="I1746" s="21">
        <f>MAX(Calc!O1746:P1746)</f>
        <v>0.57507752691870462</v>
      </c>
      <c r="J1746" s="22">
        <f t="shared" si="108"/>
        <v>-135.33704695554709</v>
      </c>
      <c r="K1746" s="23">
        <f t="shared" si="109"/>
        <v>0.73889598043945848</v>
      </c>
      <c r="L1746" s="25"/>
      <c r="M1746" s="25"/>
      <c r="N1746" t="str">
        <f t="shared" si="110"/>
        <v/>
      </c>
      <c r="O1746" s="24" t="str">
        <f t="shared" si="111"/>
        <v/>
      </c>
    </row>
    <row r="1747" spans="1:15" x14ac:dyDescent="0.45">
      <c r="A1747" s="20" t="str">
        <f>Calc!A1747</f>
        <v>2024-08-09</v>
      </c>
      <c r="B1747" t="str">
        <f>Calc!B1747</f>
        <v>CHW</v>
      </c>
      <c r="C1747" t="str">
        <f>Calc!C1747</f>
        <v>CHC</v>
      </c>
      <c r="D1747" s="25"/>
      <c r="E1747" s="25"/>
      <c r="F1747">
        <f>Calc!M1747</f>
        <v>1426.513159308995</v>
      </c>
      <c r="G1747">
        <f>Calc!N1747</f>
        <v>1510.9500841970262</v>
      </c>
      <c r="H1747" t="str">
        <f>IF(Calc!O1747=Games!I1747, Games!B1747, IF(Calc!P1747=Games!I1747, Games!C1747, ""))</f>
        <v>CHC</v>
      </c>
      <c r="I1747" s="21">
        <f>MAX(Calc!O1747:P1747)</f>
        <v>0.64030412244867985</v>
      </c>
      <c r="J1747" s="22">
        <f t="shared" si="108"/>
        <v>-178.01263856779218</v>
      </c>
      <c r="K1747" s="23">
        <f t="shared" si="109"/>
        <v>0.56175786620856816</v>
      </c>
      <c r="L1747" s="25"/>
      <c r="M1747" s="25"/>
      <c r="N1747" t="str">
        <f t="shared" si="110"/>
        <v/>
      </c>
      <c r="O1747" s="24" t="str">
        <f t="shared" si="111"/>
        <v/>
      </c>
    </row>
    <row r="1748" spans="1:15" x14ac:dyDescent="0.45">
      <c r="A1748" s="20" t="str">
        <f>Calc!A1748</f>
        <v>2024-08-09</v>
      </c>
      <c r="B1748" t="str">
        <f>Calc!B1748</f>
        <v>MIL</v>
      </c>
      <c r="C1748" t="str">
        <f>Calc!C1748</f>
        <v>CIN</v>
      </c>
      <c r="D1748" s="25"/>
      <c r="E1748" s="25"/>
      <c r="F1748">
        <f>Calc!M1748</f>
        <v>1516.6563185214643</v>
      </c>
      <c r="G1748">
        <f>Calc!N1748</f>
        <v>1513.6155661274754</v>
      </c>
      <c r="H1748" t="str">
        <f>IF(Calc!O1748=Games!I1748, Games!B1748, IF(Calc!P1748=Games!I1748, Games!C1748, ""))</f>
        <v>MIL</v>
      </c>
      <c r="I1748" s="21">
        <f>MAX(Calc!O1748:P1748)</f>
        <v>0.53808374790083913</v>
      </c>
      <c r="J1748" s="22">
        <f t="shared" si="108"/>
        <v>-116.48946003859746</v>
      </c>
      <c r="K1748" s="23">
        <f t="shared" si="109"/>
        <v>0.85844676391208385</v>
      </c>
      <c r="L1748" s="25"/>
      <c r="M1748" s="25"/>
      <c r="N1748" t="str">
        <f t="shared" si="110"/>
        <v/>
      </c>
      <c r="O1748" s="24" t="str">
        <f t="shared" si="111"/>
        <v/>
      </c>
    </row>
    <row r="1749" spans="1:15" x14ac:dyDescent="0.45">
      <c r="A1749" s="20" t="str">
        <f>Calc!A1749</f>
        <v>2024-08-09</v>
      </c>
      <c r="B1749" t="str">
        <f>Calc!B1749</f>
        <v>COL</v>
      </c>
      <c r="C1749" t="str">
        <f>Calc!C1749</f>
        <v>ATL</v>
      </c>
      <c r="D1749" s="25"/>
      <c r="E1749" s="25"/>
      <c r="F1749">
        <f>Calc!M1749</f>
        <v>1423.0710497477428</v>
      </c>
      <c r="G1749">
        <f>Calc!N1749</f>
        <v>1588.8399964445969</v>
      </c>
      <c r="H1749" t="str">
        <f>IF(Calc!O1749=Games!I1749, Games!B1749, IF(Calc!P1749=Games!I1749, Games!C1749, ""))</f>
        <v>ATL</v>
      </c>
      <c r="I1749" s="21">
        <f>MAX(Calc!O1749:P1749)</f>
        <v>0.60779440276400098</v>
      </c>
      <c r="J1749" s="22">
        <f t="shared" si="108"/>
        <v>-154.96831433496274</v>
      </c>
      <c r="K1749" s="23">
        <f t="shared" si="109"/>
        <v>0.64529320351159536</v>
      </c>
      <c r="L1749" s="25"/>
      <c r="M1749" s="25"/>
      <c r="N1749" t="str">
        <f t="shared" si="110"/>
        <v/>
      </c>
      <c r="O1749" s="24" t="str">
        <f t="shared" si="111"/>
        <v/>
      </c>
    </row>
    <row r="1750" spans="1:15" x14ac:dyDescent="0.45">
      <c r="A1750" s="20" t="str">
        <f>Calc!A1750</f>
        <v>2024-08-09</v>
      </c>
      <c r="B1750" t="str">
        <f>Calc!B1750</f>
        <v>ARI</v>
      </c>
      <c r="C1750" t="str">
        <f>Calc!C1750</f>
        <v>PHI</v>
      </c>
      <c r="D1750" s="25"/>
      <c r="E1750" s="25"/>
      <c r="F1750">
        <f>Calc!M1750</f>
        <v>1516.9891876380354</v>
      </c>
      <c r="G1750">
        <f>Calc!N1750</f>
        <v>1539.4111659163295</v>
      </c>
      <c r="H1750" t="str">
        <f>IF(Calc!O1750=Games!I1750, Games!B1750, IF(Calc!P1750=Games!I1750, Games!C1750, ""))</f>
        <v>PHI</v>
      </c>
      <c r="I1750" s="21">
        <f>MAX(Calc!O1750:P1750)</f>
        <v>0.50690664252740236</v>
      </c>
      <c r="J1750" s="22">
        <f t="shared" si="108"/>
        <v>-102.80135289706723</v>
      </c>
      <c r="K1750" s="23">
        <f t="shared" si="109"/>
        <v>0.97274984406214815</v>
      </c>
      <c r="L1750" s="25"/>
      <c r="M1750" s="25"/>
      <c r="N1750" t="str">
        <f t="shared" si="110"/>
        <v/>
      </c>
      <c r="O1750" s="24" t="str">
        <f t="shared" si="111"/>
        <v/>
      </c>
    </row>
    <row r="1751" spans="1:15" x14ac:dyDescent="0.45">
      <c r="A1751" s="20" t="str">
        <f>Calc!A1751</f>
        <v>2024-08-09</v>
      </c>
      <c r="B1751" t="str">
        <f>Calc!B1751</f>
        <v>LAD</v>
      </c>
      <c r="C1751" t="str">
        <f>Calc!C1751</f>
        <v>PIT</v>
      </c>
      <c r="D1751" s="25"/>
      <c r="E1751" s="25"/>
      <c r="F1751">
        <f>Calc!M1751</f>
        <v>1596.6514930600529</v>
      </c>
      <c r="G1751">
        <f>Calc!N1751</f>
        <v>1490.342604018655</v>
      </c>
      <c r="H1751" t="str">
        <f>IF(Calc!O1751=Games!I1751, Games!B1751, IF(Calc!P1751=Games!I1751, Games!C1751, ""))</f>
        <v>LAD</v>
      </c>
      <c r="I1751" s="21">
        <f>MAX(Calc!O1751:P1751)</f>
        <v>0.66971550898775378</v>
      </c>
      <c r="J1751" s="22">
        <f t="shared" si="108"/>
        <v>-202.76928745132093</v>
      </c>
      <c r="K1751" s="23">
        <f t="shared" si="109"/>
        <v>0.49317133406609776</v>
      </c>
      <c r="L1751" s="25"/>
      <c r="M1751" s="25"/>
      <c r="N1751" t="str">
        <f t="shared" si="110"/>
        <v/>
      </c>
      <c r="O1751" s="24" t="str">
        <f t="shared" si="111"/>
        <v/>
      </c>
    </row>
    <row r="1752" spans="1:15" x14ac:dyDescent="0.45">
      <c r="A1752" s="20" t="str">
        <f>Calc!A1752</f>
        <v>2024-08-09</v>
      </c>
      <c r="B1752" t="str">
        <f>Calc!B1752</f>
        <v>SEA</v>
      </c>
      <c r="C1752" t="str">
        <f>Calc!C1752</f>
        <v>NYM</v>
      </c>
      <c r="D1752" s="25"/>
      <c r="E1752" s="25"/>
      <c r="F1752">
        <f>Calc!M1752</f>
        <v>1518.2292368487947</v>
      </c>
      <c r="G1752">
        <f>Calc!N1752</f>
        <v>1510.288270753422</v>
      </c>
      <c r="H1752" t="str">
        <f>IF(Calc!O1752=Games!I1752, Games!B1752, IF(Calc!P1752=Games!I1752, Games!C1752, ""))</f>
        <v>SEA</v>
      </c>
      <c r="I1752" s="21">
        <f>MAX(Calc!O1752:P1752)</f>
        <v>0.52266193435187025</v>
      </c>
      <c r="J1752" s="22">
        <f t="shared" si="108"/>
        <v>-109.49512975509292</v>
      </c>
      <c r="K1752" s="23">
        <f t="shared" si="109"/>
        <v>0.91328262931574566</v>
      </c>
      <c r="L1752" s="25"/>
      <c r="M1752" s="25"/>
      <c r="N1752" t="str">
        <f t="shared" si="110"/>
        <v/>
      </c>
      <c r="O1752" s="24" t="str">
        <f t="shared" si="111"/>
        <v/>
      </c>
    </row>
    <row r="1753" spans="1:15" x14ac:dyDescent="0.45">
      <c r="A1753" s="20" t="str">
        <f>Calc!A1753</f>
        <v>2024-08-09</v>
      </c>
      <c r="B1753" t="str">
        <f>Calc!B1753</f>
        <v>SFG</v>
      </c>
      <c r="C1753" t="str">
        <f>Calc!C1753</f>
        <v>DET</v>
      </c>
      <c r="D1753" s="25"/>
      <c r="E1753" s="25"/>
      <c r="F1753">
        <f>Calc!M1753</f>
        <v>1506.8907435815931</v>
      </c>
      <c r="G1753">
        <f>Calc!N1753</f>
        <v>1495.7868779460348</v>
      </c>
      <c r="H1753" t="str">
        <f>IF(Calc!O1753=Games!I1753, Games!B1753, IF(Calc!P1753=Games!I1753, Games!C1753, ""))</f>
        <v>SFG</v>
      </c>
      <c r="I1753" s="21">
        <f>MAX(Calc!O1753:P1753)</f>
        <v>0.57222430878063979</v>
      </c>
      <c r="J1753" s="22">
        <f t="shared" si="108"/>
        <v>-133.76737400611373</v>
      </c>
      <c r="K1753" s="23">
        <f t="shared" si="109"/>
        <v>0.74756644318538823</v>
      </c>
      <c r="L1753" s="25"/>
      <c r="M1753" s="25"/>
      <c r="N1753" t="str">
        <f t="shared" si="110"/>
        <v/>
      </c>
      <c r="O1753" s="24" t="str">
        <f t="shared" si="111"/>
        <v/>
      </c>
    </row>
    <row r="1754" spans="1:15" x14ac:dyDescent="0.45">
      <c r="A1754" s="20" t="str">
        <f>Calc!A1754</f>
        <v>2024-08-10</v>
      </c>
      <c r="B1754" t="str">
        <f>Calc!B1754</f>
        <v>NYY</v>
      </c>
      <c r="C1754" t="str">
        <f>Calc!C1754</f>
        <v>TEX</v>
      </c>
      <c r="D1754" s="25"/>
      <c r="E1754" s="25"/>
      <c r="F1754">
        <f>Calc!M1754</f>
        <v>1533.7203518335739</v>
      </c>
      <c r="G1754">
        <f>Calc!N1754</f>
        <v>1534.4506247578865</v>
      </c>
      <c r="H1754" t="str">
        <f>IF(Calc!O1754=Games!I1754, Games!B1754, IF(Calc!P1754=Games!I1754, Games!C1754, ""))</f>
        <v>NYY</v>
      </c>
      <c r="I1754" s="21">
        <f>MAX(Calc!O1754:P1754)</f>
        <v>0.54591038029619199</v>
      </c>
      <c r="J1754" s="22">
        <f t="shared" si="108"/>
        <v>-120.22084553535413</v>
      </c>
      <c r="K1754" s="23">
        <f t="shared" si="109"/>
        <v>0.83180250109447407</v>
      </c>
      <c r="L1754" s="25"/>
      <c r="M1754" s="25"/>
      <c r="N1754" t="str">
        <f t="shared" si="110"/>
        <v/>
      </c>
      <c r="O1754" s="24" t="str">
        <f t="shared" si="111"/>
        <v/>
      </c>
    </row>
    <row r="1755" spans="1:15" x14ac:dyDescent="0.45">
      <c r="A1755" s="20" t="str">
        <f>Calc!A1755</f>
        <v>2024-08-10</v>
      </c>
      <c r="B1755" t="str">
        <f>Calc!B1755</f>
        <v>TOR</v>
      </c>
      <c r="C1755" t="str">
        <f>Calc!C1755</f>
        <v>OAK</v>
      </c>
      <c r="D1755" s="25"/>
      <c r="E1755" s="25"/>
      <c r="F1755">
        <f>Calc!M1755</f>
        <v>1536.86484917293</v>
      </c>
      <c r="G1755">
        <f>Calc!N1755</f>
        <v>1422.9458950386379</v>
      </c>
      <c r="H1755" t="str">
        <f>IF(Calc!O1755=Games!I1755, Games!B1755, IF(Calc!P1755=Games!I1755, Games!C1755, ""))</f>
        <v>TOR</v>
      </c>
      <c r="I1755" s="21">
        <f>MAX(Calc!O1755:P1755)</f>
        <v>0.65554715568144195</v>
      </c>
      <c r="J1755" s="22">
        <f t="shared" si="108"/>
        <v>-190.3155007990517</v>
      </c>
      <c r="K1755" s="23">
        <f t="shared" si="109"/>
        <v>0.5254432748785236</v>
      </c>
      <c r="L1755" s="25"/>
      <c r="M1755" s="25"/>
      <c r="N1755" t="str">
        <f t="shared" si="110"/>
        <v/>
      </c>
      <c r="O1755" s="24" t="str">
        <f t="shared" si="111"/>
        <v/>
      </c>
    </row>
    <row r="1756" spans="1:15" x14ac:dyDescent="0.45">
      <c r="A1756" s="20" t="str">
        <f>Calc!A1756</f>
        <v>2024-08-10</v>
      </c>
      <c r="B1756" t="str">
        <f>Calc!B1756</f>
        <v>SFG</v>
      </c>
      <c r="C1756" t="str">
        <f>Calc!C1756</f>
        <v>DET</v>
      </c>
      <c r="D1756" s="25"/>
      <c r="E1756" s="25"/>
      <c r="F1756">
        <f>Calc!M1756</f>
        <v>1506.8907435815931</v>
      </c>
      <c r="G1756">
        <f>Calc!N1756</f>
        <v>1495.7868779460348</v>
      </c>
      <c r="H1756" t="str">
        <f>IF(Calc!O1756=Games!I1756, Games!B1756, IF(Calc!P1756=Games!I1756, Games!C1756, ""))</f>
        <v>SFG</v>
      </c>
      <c r="I1756" s="21">
        <f>MAX(Calc!O1756:P1756)</f>
        <v>0.57222430878063979</v>
      </c>
      <c r="J1756" s="22">
        <f t="shared" si="108"/>
        <v>-133.76737400611373</v>
      </c>
      <c r="K1756" s="23">
        <f t="shared" si="109"/>
        <v>0.74756644318538823</v>
      </c>
      <c r="L1756" s="25"/>
      <c r="M1756" s="25"/>
      <c r="N1756" t="str">
        <f t="shared" si="110"/>
        <v/>
      </c>
      <c r="O1756" s="24" t="str">
        <f t="shared" si="111"/>
        <v/>
      </c>
    </row>
    <row r="1757" spans="1:15" x14ac:dyDescent="0.45">
      <c r="A1757" s="20" t="str">
        <f>Calc!A1757</f>
        <v>2024-08-10</v>
      </c>
      <c r="B1757" t="str">
        <f>Calc!B1757</f>
        <v>BOS</v>
      </c>
      <c r="C1757" t="str">
        <f>Calc!C1757</f>
        <v>HOU</v>
      </c>
      <c r="D1757" s="25"/>
      <c r="E1757" s="25"/>
      <c r="F1757">
        <f>Calc!M1757</f>
        <v>1500.26839934439</v>
      </c>
      <c r="G1757">
        <f>Calc!N1757</f>
        <v>1554.1885466658973</v>
      </c>
      <c r="H1757" t="str">
        <f>IF(Calc!O1757=Games!I1757, Games!B1757, IF(Calc!P1757=Games!I1757, Games!C1757, ""))</f>
        <v>HOU</v>
      </c>
      <c r="I1757" s="21">
        <f>MAX(Calc!O1757:P1757)</f>
        <v>0.55133926089618124</v>
      </c>
      <c r="J1757" s="22">
        <f t="shared" si="108"/>
        <v>-122.88555981017161</v>
      </c>
      <c r="K1757" s="23">
        <f t="shared" si="109"/>
        <v>0.8137652638314522</v>
      </c>
      <c r="L1757" s="25"/>
      <c r="M1757" s="25"/>
      <c r="N1757" t="str">
        <f t="shared" si="110"/>
        <v/>
      </c>
      <c r="O1757" s="24" t="str">
        <f t="shared" si="111"/>
        <v/>
      </c>
    </row>
    <row r="1758" spans="1:15" x14ac:dyDescent="0.45">
      <c r="A1758" s="20" t="str">
        <f>Calc!A1758</f>
        <v>2024-08-10</v>
      </c>
      <c r="B1758" t="str">
        <f>Calc!B1758</f>
        <v>MIA</v>
      </c>
      <c r="C1758" t="str">
        <f>Calc!C1758</f>
        <v>SDP</v>
      </c>
      <c r="D1758" s="25"/>
      <c r="E1758" s="25"/>
      <c r="F1758">
        <f>Calc!M1758</f>
        <v>1453.0099819148713</v>
      </c>
      <c r="G1758">
        <f>Calc!N1758</f>
        <v>1514.2912987524817</v>
      </c>
      <c r="H1758" t="str">
        <f>IF(Calc!O1758=Games!I1758, Games!B1758, IF(Calc!P1758=Games!I1758, Games!C1758, ""))</f>
        <v>SDP</v>
      </c>
      <c r="I1758" s="21">
        <f>MAX(Calc!O1758:P1758)</f>
        <v>0.56441177093203254</v>
      </c>
      <c r="J1758" s="22">
        <f t="shared" si="108"/>
        <v>-129.57461503027989</v>
      </c>
      <c r="K1758" s="23">
        <f t="shared" si="109"/>
        <v>0.77175610343608825</v>
      </c>
      <c r="L1758" s="25"/>
      <c r="M1758" s="25"/>
      <c r="N1758" t="str">
        <f t="shared" si="110"/>
        <v/>
      </c>
      <c r="O1758" s="24" t="str">
        <f t="shared" si="111"/>
        <v/>
      </c>
    </row>
    <row r="1759" spans="1:15" x14ac:dyDescent="0.45">
      <c r="A1759" s="20" t="str">
        <f>Calc!A1759</f>
        <v>2024-08-10</v>
      </c>
      <c r="B1759" t="str">
        <f>Calc!B1759</f>
        <v>WAS</v>
      </c>
      <c r="C1759" t="str">
        <f>Calc!C1759</f>
        <v>LAA</v>
      </c>
      <c r="D1759" s="25"/>
      <c r="E1759" s="25"/>
      <c r="F1759">
        <f>Calc!M1759</f>
        <v>1419.5380932200808</v>
      </c>
      <c r="G1759">
        <f>Calc!N1759</f>
        <v>1486.8682858001625</v>
      </c>
      <c r="H1759" t="str">
        <f>IF(Calc!O1759=Games!I1759, Games!B1759, IF(Calc!P1759=Games!I1759, Games!C1759, ""))</f>
        <v>LAA</v>
      </c>
      <c r="I1759" s="21">
        <f>MAX(Calc!O1759:P1759)</f>
        <v>0.61951042368228382</v>
      </c>
      <c r="J1759" s="22">
        <f t="shared" si="108"/>
        <v>-162.81928921095607</v>
      </c>
      <c r="K1759" s="23">
        <f t="shared" si="109"/>
        <v>0.61417784394351127</v>
      </c>
      <c r="L1759" s="25"/>
      <c r="M1759" s="25"/>
      <c r="N1759" t="str">
        <f t="shared" si="110"/>
        <v/>
      </c>
      <c r="O1759" s="24" t="str">
        <f t="shared" si="111"/>
        <v/>
      </c>
    </row>
    <row r="1760" spans="1:15" x14ac:dyDescent="0.45">
      <c r="A1760" s="20" t="str">
        <f>Calc!A1760</f>
        <v>2024-08-10</v>
      </c>
      <c r="B1760" t="str">
        <f>Calc!B1760</f>
        <v>KCR</v>
      </c>
      <c r="C1760" t="str">
        <f>Calc!C1760</f>
        <v>STL</v>
      </c>
      <c r="D1760" s="25"/>
      <c r="E1760" s="25"/>
      <c r="F1760">
        <f>Calc!M1760</f>
        <v>1459.3647323881944</v>
      </c>
      <c r="G1760">
        <f>Calc!N1760</f>
        <v>1507.9516916859375</v>
      </c>
      <c r="H1760" t="str">
        <f>IF(Calc!O1760=Games!I1760, Games!B1760, IF(Calc!P1760=Games!I1760, Games!C1760, ""))</f>
        <v>KCR</v>
      </c>
      <c r="I1760" s="21">
        <f>MAX(Calc!O1760:P1760)</f>
        <v>0.52557134079501477</v>
      </c>
      <c r="J1760" s="22">
        <f t="shared" si="108"/>
        <v>-110.77984657919505</v>
      </c>
      <c r="K1760" s="23">
        <f t="shared" si="109"/>
        <v>0.90269126639845365</v>
      </c>
      <c r="L1760" s="25"/>
      <c r="M1760" s="25"/>
      <c r="N1760" t="str">
        <f t="shared" si="110"/>
        <v/>
      </c>
      <c r="O1760" s="24" t="str">
        <f t="shared" si="111"/>
        <v/>
      </c>
    </row>
    <row r="1761" spans="1:15" x14ac:dyDescent="0.45">
      <c r="A1761" s="20" t="str">
        <f>Calc!A1761</f>
        <v>2024-08-10</v>
      </c>
      <c r="B1761" t="str">
        <f>Calc!B1761</f>
        <v>MIN</v>
      </c>
      <c r="C1761" t="str">
        <f>Calc!C1761</f>
        <v>CLE</v>
      </c>
      <c r="D1761" s="25"/>
      <c r="E1761" s="25"/>
      <c r="F1761">
        <f>Calc!M1761</f>
        <v>1529.2726034226744</v>
      </c>
      <c r="G1761">
        <f>Calc!N1761</f>
        <v>1521.3210808926906</v>
      </c>
      <c r="H1761" t="str">
        <f>IF(Calc!O1761=Games!I1761, Games!B1761, IF(Calc!P1761=Games!I1761, Games!C1761, ""))</f>
        <v>MIN</v>
      </c>
      <c r="I1761" s="21">
        <f>MAX(Calc!O1761:P1761)</f>
        <v>0.57507752691870462</v>
      </c>
      <c r="J1761" s="22">
        <f t="shared" si="108"/>
        <v>-135.33704695554709</v>
      </c>
      <c r="K1761" s="23">
        <f t="shared" si="109"/>
        <v>0.73889598043945848</v>
      </c>
      <c r="L1761" s="25"/>
      <c r="M1761" s="25"/>
      <c r="N1761" t="str">
        <f t="shared" si="110"/>
        <v/>
      </c>
      <c r="O1761" s="24" t="str">
        <f t="shared" si="111"/>
        <v/>
      </c>
    </row>
    <row r="1762" spans="1:15" x14ac:dyDescent="0.45">
      <c r="A1762" s="20" t="str">
        <f>Calc!A1762</f>
        <v>2024-08-10</v>
      </c>
      <c r="B1762" t="str">
        <f>Calc!B1762</f>
        <v>MIL</v>
      </c>
      <c r="C1762" t="str">
        <f>Calc!C1762</f>
        <v>CIN</v>
      </c>
      <c r="D1762" s="25"/>
      <c r="E1762" s="25"/>
      <c r="F1762">
        <f>Calc!M1762</f>
        <v>1516.6563185214643</v>
      </c>
      <c r="G1762">
        <f>Calc!N1762</f>
        <v>1513.6155661274754</v>
      </c>
      <c r="H1762" t="str">
        <f>IF(Calc!O1762=Games!I1762, Games!B1762, IF(Calc!P1762=Games!I1762, Games!C1762, ""))</f>
        <v>MIL</v>
      </c>
      <c r="I1762" s="21">
        <f>MAX(Calc!O1762:P1762)</f>
        <v>0.53808374790083913</v>
      </c>
      <c r="J1762" s="22">
        <f t="shared" si="108"/>
        <v>-116.48946003859746</v>
      </c>
      <c r="K1762" s="23">
        <f t="shared" si="109"/>
        <v>0.85844676391208385</v>
      </c>
      <c r="L1762" s="25"/>
      <c r="M1762" s="25"/>
      <c r="N1762" t="str">
        <f t="shared" si="110"/>
        <v/>
      </c>
      <c r="O1762" s="24" t="str">
        <f t="shared" si="111"/>
        <v/>
      </c>
    </row>
    <row r="1763" spans="1:15" x14ac:dyDescent="0.45">
      <c r="A1763" s="20" t="str">
        <f>Calc!A1763</f>
        <v>2024-08-10</v>
      </c>
      <c r="B1763" t="str">
        <f>Calc!B1763</f>
        <v>TBR</v>
      </c>
      <c r="C1763" t="str">
        <f>Calc!C1763</f>
        <v>BAL</v>
      </c>
      <c r="D1763" s="25"/>
      <c r="E1763" s="25"/>
      <c r="F1763">
        <f>Calc!M1763</f>
        <v>1528.0229512954211</v>
      </c>
      <c r="G1763">
        <f>Calc!N1763</f>
        <v>1539.0873746407135</v>
      </c>
      <c r="H1763" t="str">
        <f>IF(Calc!O1763=Games!I1763, Games!B1763, IF(Calc!P1763=Games!I1763, Games!C1763, ""))</f>
        <v>TBR</v>
      </c>
      <c r="I1763" s="21">
        <f>MAX(Calc!O1763:P1763)</f>
        <v>0.54624455766764513</v>
      </c>
      <c r="J1763" s="22">
        <f t="shared" si="108"/>
        <v>-120.3830316304055</v>
      </c>
      <c r="K1763" s="23">
        <f t="shared" si="109"/>
        <v>0.83068185479009582</v>
      </c>
      <c r="L1763" s="25"/>
      <c r="M1763" s="25"/>
      <c r="N1763" t="str">
        <f t="shared" si="110"/>
        <v/>
      </c>
      <c r="O1763" s="24" t="str">
        <f t="shared" si="111"/>
        <v/>
      </c>
    </row>
    <row r="1764" spans="1:15" x14ac:dyDescent="0.45">
      <c r="A1764" s="20" t="str">
        <f>Calc!A1764</f>
        <v>2024-08-10</v>
      </c>
      <c r="B1764" t="str">
        <f>Calc!B1764</f>
        <v>CHW</v>
      </c>
      <c r="C1764" t="str">
        <f>Calc!C1764</f>
        <v>CHC</v>
      </c>
      <c r="D1764" s="25"/>
      <c r="E1764" s="25"/>
      <c r="F1764">
        <f>Calc!M1764</f>
        <v>1426.513159308995</v>
      </c>
      <c r="G1764">
        <f>Calc!N1764</f>
        <v>1510.9500841970262</v>
      </c>
      <c r="H1764" t="str">
        <f>IF(Calc!O1764=Games!I1764, Games!B1764, IF(Calc!P1764=Games!I1764, Games!C1764, ""))</f>
        <v>CHC</v>
      </c>
      <c r="I1764" s="21">
        <f>MAX(Calc!O1764:P1764)</f>
        <v>0.64030412244867985</v>
      </c>
      <c r="J1764" s="22">
        <f t="shared" si="108"/>
        <v>-178.01263856779218</v>
      </c>
      <c r="K1764" s="23">
        <f t="shared" si="109"/>
        <v>0.56175786620856816</v>
      </c>
      <c r="L1764" s="25"/>
      <c r="M1764" s="25"/>
      <c r="N1764" t="str">
        <f t="shared" si="110"/>
        <v/>
      </c>
      <c r="O1764" s="24" t="str">
        <f t="shared" si="111"/>
        <v/>
      </c>
    </row>
    <row r="1765" spans="1:15" x14ac:dyDescent="0.45">
      <c r="A1765" s="20" t="str">
        <f>Calc!A1765</f>
        <v>2024-08-10</v>
      </c>
      <c r="B1765" t="str">
        <f>Calc!B1765</f>
        <v>ARI</v>
      </c>
      <c r="C1765" t="str">
        <f>Calc!C1765</f>
        <v>PHI</v>
      </c>
      <c r="D1765" s="25"/>
      <c r="E1765" s="25"/>
      <c r="F1765">
        <f>Calc!M1765</f>
        <v>1516.9891876380354</v>
      </c>
      <c r="G1765">
        <f>Calc!N1765</f>
        <v>1539.4111659163295</v>
      </c>
      <c r="H1765" t="str">
        <f>IF(Calc!O1765=Games!I1765, Games!B1765, IF(Calc!P1765=Games!I1765, Games!C1765, ""))</f>
        <v>PHI</v>
      </c>
      <c r="I1765" s="21">
        <f>MAX(Calc!O1765:P1765)</f>
        <v>0.50690664252740236</v>
      </c>
      <c r="J1765" s="22">
        <f t="shared" si="108"/>
        <v>-102.80135289706723</v>
      </c>
      <c r="K1765" s="23">
        <f t="shared" si="109"/>
        <v>0.97274984406214815</v>
      </c>
      <c r="L1765" s="25"/>
      <c r="M1765" s="25"/>
      <c r="N1765" t="str">
        <f t="shared" si="110"/>
        <v/>
      </c>
      <c r="O1765" s="24" t="str">
        <f t="shared" si="111"/>
        <v/>
      </c>
    </row>
    <row r="1766" spans="1:15" x14ac:dyDescent="0.45">
      <c r="A1766" s="20" t="str">
        <f>Calc!A1766</f>
        <v>2024-08-10</v>
      </c>
      <c r="B1766" t="str">
        <f>Calc!B1766</f>
        <v>COL</v>
      </c>
      <c r="C1766" t="str">
        <f>Calc!C1766</f>
        <v>ATL</v>
      </c>
      <c r="D1766" s="25"/>
      <c r="E1766" s="25"/>
      <c r="F1766">
        <f>Calc!M1766</f>
        <v>1423.0710497477428</v>
      </c>
      <c r="G1766">
        <f>Calc!N1766</f>
        <v>1588.8399964445969</v>
      </c>
      <c r="H1766" t="str">
        <f>IF(Calc!O1766=Games!I1766, Games!B1766, IF(Calc!P1766=Games!I1766, Games!C1766, ""))</f>
        <v>ATL</v>
      </c>
      <c r="I1766" s="21">
        <f>MAX(Calc!O1766:P1766)</f>
        <v>0.60779440276400098</v>
      </c>
      <c r="J1766" s="22">
        <f t="shared" si="108"/>
        <v>-154.96831433496274</v>
      </c>
      <c r="K1766" s="23">
        <f t="shared" si="109"/>
        <v>0.64529320351159536</v>
      </c>
      <c r="L1766" s="25"/>
      <c r="M1766" s="25"/>
      <c r="N1766" t="str">
        <f t="shared" si="110"/>
        <v/>
      </c>
      <c r="O1766" s="24" t="str">
        <f t="shared" si="111"/>
        <v/>
      </c>
    </row>
    <row r="1767" spans="1:15" x14ac:dyDescent="0.45">
      <c r="A1767" s="20" t="str">
        <f>Calc!A1767</f>
        <v>2024-08-10</v>
      </c>
      <c r="B1767" t="str">
        <f>Calc!B1767</f>
        <v>LAD</v>
      </c>
      <c r="C1767" t="str">
        <f>Calc!C1767</f>
        <v>PIT</v>
      </c>
      <c r="D1767" s="25"/>
      <c r="E1767" s="25"/>
      <c r="F1767">
        <f>Calc!M1767</f>
        <v>1596.6514930600529</v>
      </c>
      <c r="G1767">
        <f>Calc!N1767</f>
        <v>1490.342604018655</v>
      </c>
      <c r="H1767" t="str">
        <f>IF(Calc!O1767=Games!I1767, Games!B1767, IF(Calc!P1767=Games!I1767, Games!C1767, ""))</f>
        <v>LAD</v>
      </c>
      <c r="I1767" s="21">
        <f>MAX(Calc!O1767:P1767)</f>
        <v>0.66971550898775378</v>
      </c>
      <c r="J1767" s="22">
        <f t="shared" si="108"/>
        <v>-202.76928745132093</v>
      </c>
      <c r="K1767" s="23">
        <f t="shared" si="109"/>
        <v>0.49317133406609776</v>
      </c>
      <c r="L1767" s="25"/>
      <c r="M1767" s="25"/>
      <c r="N1767" t="str">
        <f t="shared" si="110"/>
        <v/>
      </c>
      <c r="O1767" s="24" t="str">
        <f t="shared" si="111"/>
        <v/>
      </c>
    </row>
    <row r="1768" spans="1:15" x14ac:dyDescent="0.45">
      <c r="A1768" s="20" t="str">
        <f>Calc!A1768</f>
        <v>2024-08-10</v>
      </c>
      <c r="B1768" t="str">
        <f>Calc!B1768</f>
        <v>SEA</v>
      </c>
      <c r="C1768" t="str">
        <f>Calc!C1768</f>
        <v>NYM</v>
      </c>
      <c r="D1768" s="25"/>
      <c r="E1768" s="25"/>
      <c r="F1768">
        <f>Calc!M1768</f>
        <v>1518.2292368487947</v>
      </c>
      <c r="G1768">
        <f>Calc!N1768</f>
        <v>1510.288270753422</v>
      </c>
      <c r="H1768" t="str">
        <f>IF(Calc!O1768=Games!I1768, Games!B1768, IF(Calc!P1768=Games!I1768, Games!C1768, ""))</f>
        <v>SEA</v>
      </c>
      <c r="I1768" s="21">
        <f>MAX(Calc!O1768:P1768)</f>
        <v>0.52266193435187025</v>
      </c>
      <c r="J1768" s="22">
        <f t="shared" si="108"/>
        <v>-109.49512975509292</v>
      </c>
      <c r="K1768" s="23">
        <f t="shared" si="109"/>
        <v>0.91328262931574566</v>
      </c>
      <c r="L1768" s="25"/>
      <c r="M1768" s="25"/>
      <c r="N1768" t="str">
        <f t="shared" si="110"/>
        <v/>
      </c>
      <c r="O1768" s="24" t="str">
        <f t="shared" si="111"/>
        <v/>
      </c>
    </row>
    <row r="1769" spans="1:15" x14ac:dyDescent="0.45">
      <c r="A1769" s="20" t="str">
        <f>Calc!A1769</f>
        <v>2024-08-11</v>
      </c>
      <c r="B1769" t="str">
        <f>Calc!B1769</f>
        <v>BOS</v>
      </c>
      <c r="C1769" t="str">
        <f>Calc!C1769</f>
        <v>HOU</v>
      </c>
      <c r="D1769" s="25"/>
      <c r="E1769" s="25"/>
      <c r="F1769">
        <f>Calc!M1769</f>
        <v>1500.26839934439</v>
      </c>
      <c r="G1769">
        <f>Calc!N1769</f>
        <v>1554.1885466658973</v>
      </c>
      <c r="H1769" t="str">
        <f>IF(Calc!O1769=Games!I1769, Games!B1769, IF(Calc!P1769=Games!I1769, Games!C1769, ""))</f>
        <v>HOU</v>
      </c>
      <c r="I1769" s="21">
        <f>MAX(Calc!O1769:P1769)</f>
        <v>0.55133926089618124</v>
      </c>
      <c r="J1769" s="22">
        <f t="shared" si="108"/>
        <v>-122.88555981017161</v>
      </c>
      <c r="K1769" s="23">
        <f t="shared" si="109"/>
        <v>0.8137652638314522</v>
      </c>
      <c r="L1769" s="25"/>
      <c r="M1769" s="25"/>
      <c r="N1769" t="str">
        <f t="shared" si="110"/>
        <v/>
      </c>
      <c r="O1769" s="24" t="str">
        <f t="shared" si="111"/>
        <v/>
      </c>
    </row>
    <row r="1770" spans="1:15" x14ac:dyDescent="0.45">
      <c r="A1770" s="20" t="str">
        <f>Calc!A1770</f>
        <v>2024-08-11</v>
      </c>
      <c r="B1770" t="str">
        <f>Calc!B1770</f>
        <v>WAS</v>
      </c>
      <c r="C1770" t="str">
        <f>Calc!C1770</f>
        <v>LAA</v>
      </c>
      <c r="D1770" s="25"/>
      <c r="E1770" s="25"/>
      <c r="F1770">
        <f>Calc!M1770</f>
        <v>1419.5380932200808</v>
      </c>
      <c r="G1770">
        <f>Calc!N1770</f>
        <v>1486.8682858001625</v>
      </c>
      <c r="H1770" t="str">
        <f>IF(Calc!O1770=Games!I1770, Games!B1770, IF(Calc!P1770=Games!I1770, Games!C1770, ""))</f>
        <v>LAA</v>
      </c>
      <c r="I1770" s="21">
        <f>MAX(Calc!O1770:P1770)</f>
        <v>0.61951042368228382</v>
      </c>
      <c r="J1770" s="22">
        <f t="shared" si="108"/>
        <v>-162.81928921095607</v>
      </c>
      <c r="K1770" s="23">
        <f t="shared" si="109"/>
        <v>0.61417784394351127</v>
      </c>
      <c r="L1770" s="25"/>
      <c r="M1770" s="25"/>
      <c r="N1770" t="str">
        <f t="shared" si="110"/>
        <v/>
      </c>
      <c r="O1770" s="24" t="str">
        <f t="shared" si="111"/>
        <v/>
      </c>
    </row>
    <row r="1771" spans="1:15" x14ac:dyDescent="0.45">
      <c r="A1771" s="20" t="str">
        <f>Calc!A1771</f>
        <v>2024-08-11</v>
      </c>
      <c r="B1771" t="str">
        <f>Calc!B1771</f>
        <v>NYY</v>
      </c>
      <c r="C1771" t="str">
        <f>Calc!C1771</f>
        <v>TEX</v>
      </c>
      <c r="D1771" s="25"/>
      <c r="E1771" s="25"/>
      <c r="F1771">
        <f>Calc!M1771</f>
        <v>1533.7203518335739</v>
      </c>
      <c r="G1771">
        <f>Calc!N1771</f>
        <v>1534.4506247578865</v>
      </c>
      <c r="H1771" t="str">
        <f>IF(Calc!O1771=Games!I1771, Games!B1771, IF(Calc!P1771=Games!I1771, Games!C1771, ""))</f>
        <v>NYY</v>
      </c>
      <c r="I1771" s="21">
        <f>MAX(Calc!O1771:P1771)</f>
        <v>0.54591038029619199</v>
      </c>
      <c r="J1771" s="22">
        <f t="shared" si="108"/>
        <v>-120.22084553535413</v>
      </c>
      <c r="K1771" s="23">
        <f t="shared" si="109"/>
        <v>0.83180250109447407</v>
      </c>
      <c r="L1771" s="25"/>
      <c r="M1771" s="25"/>
      <c r="N1771" t="str">
        <f t="shared" si="110"/>
        <v/>
      </c>
      <c r="O1771" s="24" t="str">
        <f t="shared" si="111"/>
        <v/>
      </c>
    </row>
    <row r="1772" spans="1:15" x14ac:dyDescent="0.45">
      <c r="A1772" s="20" t="str">
        <f>Calc!A1772</f>
        <v>2024-08-11</v>
      </c>
      <c r="B1772" t="str">
        <f>Calc!B1772</f>
        <v>TOR</v>
      </c>
      <c r="C1772" t="str">
        <f>Calc!C1772</f>
        <v>OAK</v>
      </c>
      <c r="D1772" s="25"/>
      <c r="E1772" s="25"/>
      <c r="F1772">
        <f>Calc!M1772</f>
        <v>1536.86484917293</v>
      </c>
      <c r="G1772">
        <f>Calc!N1772</f>
        <v>1422.9458950386379</v>
      </c>
      <c r="H1772" t="str">
        <f>IF(Calc!O1772=Games!I1772, Games!B1772, IF(Calc!P1772=Games!I1772, Games!C1772, ""))</f>
        <v>TOR</v>
      </c>
      <c r="I1772" s="21">
        <f>MAX(Calc!O1772:P1772)</f>
        <v>0.65554715568144195</v>
      </c>
      <c r="J1772" s="22">
        <f t="shared" si="108"/>
        <v>-190.3155007990517</v>
      </c>
      <c r="K1772" s="23">
        <f t="shared" si="109"/>
        <v>0.5254432748785236</v>
      </c>
      <c r="L1772" s="25"/>
      <c r="M1772" s="25"/>
      <c r="N1772" t="str">
        <f t="shared" si="110"/>
        <v/>
      </c>
      <c r="O1772" s="24" t="str">
        <f t="shared" si="111"/>
        <v/>
      </c>
    </row>
    <row r="1773" spans="1:15" x14ac:dyDescent="0.45">
      <c r="A1773" s="20" t="str">
        <f>Calc!A1773</f>
        <v>2024-08-11</v>
      </c>
      <c r="B1773" t="str">
        <f>Calc!B1773</f>
        <v>TBR</v>
      </c>
      <c r="C1773" t="str">
        <f>Calc!C1773</f>
        <v>BAL</v>
      </c>
      <c r="D1773" s="25"/>
      <c r="E1773" s="25"/>
      <c r="F1773">
        <f>Calc!M1773</f>
        <v>1528.0229512954211</v>
      </c>
      <c r="G1773">
        <f>Calc!N1773</f>
        <v>1539.0873746407135</v>
      </c>
      <c r="H1773" t="str">
        <f>IF(Calc!O1773=Games!I1773, Games!B1773, IF(Calc!P1773=Games!I1773, Games!C1773, ""))</f>
        <v>TBR</v>
      </c>
      <c r="I1773" s="21">
        <f>MAX(Calc!O1773:P1773)</f>
        <v>0.54624455766764513</v>
      </c>
      <c r="J1773" s="22">
        <f t="shared" si="108"/>
        <v>-120.3830316304055</v>
      </c>
      <c r="K1773" s="23">
        <f t="shared" si="109"/>
        <v>0.83068185479009582</v>
      </c>
      <c r="L1773" s="25"/>
      <c r="M1773" s="25"/>
      <c r="N1773" t="str">
        <f t="shared" si="110"/>
        <v/>
      </c>
      <c r="O1773" s="24" t="str">
        <f t="shared" si="111"/>
        <v/>
      </c>
    </row>
    <row r="1774" spans="1:15" x14ac:dyDescent="0.45">
      <c r="A1774" s="20" t="str">
        <f>Calc!A1774</f>
        <v>2024-08-11</v>
      </c>
      <c r="B1774" t="str">
        <f>Calc!B1774</f>
        <v>MIA</v>
      </c>
      <c r="C1774" t="str">
        <f>Calc!C1774</f>
        <v>SDP</v>
      </c>
      <c r="D1774" s="25"/>
      <c r="E1774" s="25"/>
      <c r="F1774">
        <f>Calc!M1774</f>
        <v>1453.0099819148713</v>
      </c>
      <c r="G1774">
        <f>Calc!N1774</f>
        <v>1514.2912987524817</v>
      </c>
      <c r="H1774" t="str">
        <f>IF(Calc!O1774=Games!I1774, Games!B1774, IF(Calc!P1774=Games!I1774, Games!C1774, ""))</f>
        <v>SDP</v>
      </c>
      <c r="I1774" s="21">
        <f>MAX(Calc!O1774:P1774)</f>
        <v>0.56441177093203254</v>
      </c>
      <c r="J1774" s="22">
        <f t="shared" si="108"/>
        <v>-129.57461503027989</v>
      </c>
      <c r="K1774" s="23">
        <f t="shared" si="109"/>
        <v>0.77175610343608825</v>
      </c>
      <c r="L1774" s="25"/>
      <c r="M1774" s="25"/>
      <c r="N1774" t="str">
        <f t="shared" si="110"/>
        <v/>
      </c>
      <c r="O1774" s="24" t="str">
        <f t="shared" si="111"/>
        <v/>
      </c>
    </row>
    <row r="1775" spans="1:15" x14ac:dyDescent="0.45">
      <c r="A1775" s="20" t="str">
        <f>Calc!A1775</f>
        <v>2024-08-11</v>
      </c>
      <c r="B1775" t="str">
        <f>Calc!B1775</f>
        <v>MIN</v>
      </c>
      <c r="C1775" t="str">
        <f>Calc!C1775</f>
        <v>CLE</v>
      </c>
      <c r="D1775" s="25"/>
      <c r="E1775" s="25"/>
      <c r="F1775">
        <f>Calc!M1775</f>
        <v>1529.2726034226744</v>
      </c>
      <c r="G1775">
        <f>Calc!N1775</f>
        <v>1521.3210808926906</v>
      </c>
      <c r="H1775" t="str">
        <f>IF(Calc!O1775=Games!I1775, Games!B1775, IF(Calc!P1775=Games!I1775, Games!C1775, ""))</f>
        <v>MIN</v>
      </c>
      <c r="I1775" s="21">
        <f>MAX(Calc!O1775:P1775)</f>
        <v>0.57507752691870462</v>
      </c>
      <c r="J1775" s="22">
        <f t="shared" si="108"/>
        <v>-135.33704695554709</v>
      </c>
      <c r="K1775" s="23">
        <f t="shared" si="109"/>
        <v>0.73889598043945848</v>
      </c>
      <c r="L1775" s="25"/>
      <c r="M1775" s="25"/>
      <c r="N1775" t="str">
        <f t="shared" si="110"/>
        <v/>
      </c>
      <c r="O1775" s="24" t="str">
        <f t="shared" si="111"/>
        <v/>
      </c>
    </row>
    <row r="1776" spans="1:15" x14ac:dyDescent="0.45">
      <c r="A1776" s="20" t="str">
        <f>Calc!A1776</f>
        <v>2024-08-11</v>
      </c>
      <c r="B1776" t="str">
        <f>Calc!B1776</f>
        <v>MIL</v>
      </c>
      <c r="C1776" t="str">
        <f>Calc!C1776</f>
        <v>CIN</v>
      </c>
      <c r="D1776" s="25"/>
      <c r="E1776" s="25"/>
      <c r="F1776">
        <f>Calc!M1776</f>
        <v>1516.6563185214643</v>
      </c>
      <c r="G1776">
        <f>Calc!N1776</f>
        <v>1513.6155661274754</v>
      </c>
      <c r="H1776" t="str">
        <f>IF(Calc!O1776=Games!I1776, Games!B1776, IF(Calc!P1776=Games!I1776, Games!C1776, ""))</f>
        <v>MIL</v>
      </c>
      <c r="I1776" s="21">
        <f>MAX(Calc!O1776:P1776)</f>
        <v>0.53808374790083913</v>
      </c>
      <c r="J1776" s="22">
        <f t="shared" si="108"/>
        <v>-116.48946003859746</v>
      </c>
      <c r="K1776" s="23">
        <f t="shared" si="109"/>
        <v>0.85844676391208385</v>
      </c>
      <c r="L1776" s="25"/>
      <c r="M1776" s="25"/>
      <c r="N1776" t="str">
        <f t="shared" si="110"/>
        <v/>
      </c>
      <c r="O1776" s="24" t="str">
        <f t="shared" si="111"/>
        <v/>
      </c>
    </row>
    <row r="1777" spans="1:15" x14ac:dyDescent="0.45">
      <c r="A1777" s="20" t="str">
        <f>Calc!A1777</f>
        <v>2024-08-11</v>
      </c>
      <c r="B1777" t="str">
        <f>Calc!B1777</f>
        <v>COL</v>
      </c>
      <c r="C1777" t="str">
        <f>Calc!C1777</f>
        <v>ATL</v>
      </c>
      <c r="D1777" s="25"/>
      <c r="E1777" s="25"/>
      <c r="F1777">
        <f>Calc!M1777</f>
        <v>1423.0710497477428</v>
      </c>
      <c r="G1777">
        <f>Calc!N1777</f>
        <v>1588.8399964445969</v>
      </c>
      <c r="H1777" t="str">
        <f>IF(Calc!O1777=Games!I1777, Games!B1777, IF(Calc!P1777=Games!I1777, Games!C1777, ""))</f>
        <v>ATL</v>
      </c>
      <c r="I1777" s="21">
        <f>MAX(Calc!O1777:P1777)</f>
        <v>0.60779440276400098</v>
      </c>
      <c r="J1777" s="22">
        <f t="shared" si="108"/>
        <v>-154.96831433496274</v>
      </c>
      <c r="K1777" s="23">
        <f t="shared" si="109"/>
        <v>0.64529320351159536</v>
      </c>
      <c r="L1777" s="25"/>
      <c r="M1777" s="25"/>
      <c r="N1777" t="str">
        <f t="shared" si="110"/>
        <v/>
      </c>
      <c r="O1777" s="24" t="str">
        <f t="shared" si="111"/>
        <v/>
      </c>
    </row>
    <row r="1778" spans="1:15" x14ac:dyDescent="0.45">
      <c r="A1778" s="20" t="str">
        <f>Calc!A1778</f>
        <v>2024-08-11</v>
      </c>
      <c r="B1778" t="str">
        <f>Calc!B1778</f>
        <v>SFG</v>
      </c>
      <c r="C1778" t="str">
        <f>Calc!C1778</f>
        <v>DET</v>
      </c>
      <c r="D1778" s="25"/>
      <c r="E1778" s="25"/>
      <c r="F1778">
        <f>Calc!M1778</f>
        <v>1506.8907435815931</v>
      </c>
      <c r="G1778">
        <f>Calc!N1778</f>
        <v>1495.7868779460348</v>
      </c>
      <c r="H1778" t="str">
        <f>IF(Calc!O1778=Games!I1778, Games!B1778, IF(Calc!P1778=Games!I1778, Games!C1778, ""))</f>
        <v>SFG</v>
      </c>
      <c r="I1778" s="21">
        <f>MAX(Calc!O1778:P1778)</f>
        <v>0.57222430878063979</v>
      </c>
      <c r="J1778" s="22">
        <f t="shared" si="108"/>
        <v>-133.76737400611373</v>
      </c>
      <c r="K1778" s="23">
        <f t="shared" si="109"/>
        <v>0.74756644318538823</v>
      </c>
      <c r="L1778" s="25"/>
      <c r="M1778" s="25"/>
      <c r="N1778" t="str">
        <f t="shared" si="110"/>
        <v/>
      </c>
      <c r="O1778" s="24" t="str">
        <f t="shared" si="111"/>
        <v/>
      </c>
    </row>
    <row r="1779" spans="1:15" x14ac:dyDescent="0.45">
      <c r="A1779" s="20" t="str">
        <f>Calc!A1779</f>
        <v>2024-08-11</v>
      </c>
      <c r="B1779" t="str">
        <f>Calc!B1779</f>
        <v>LAD</v>
      </c>
      <c r="C1779" t="str">
        <f>Calc!C1779</f>
        <v>PIT</v>
      </c>
      <c r="D1779" s="25"/>
      <c r="E1779" s="25"/>
      <c r="F1779">
        <f>Calc!M1779</f>
        <v>1596.6514930600529</v>
      </c>
      <c r="G1779">
        <f>Calc!N1779</f>
        <v>1490.342604018655</v>
      </c>
      <c r="H1779" t="str">
        <f>IF(Calc!O1779=Games!I1779, Games!B1779, IF(Calc!P1779=Games!I1779, Games!C1779, ""))</f>
        <v>LAD</v>
      </c>
      <c r="I1779" s="21">
        <f>MAX(Calc!O1779:P1779)</f>
        <v>0.66971550898775378</v>
      </c>
      <c r="J1779" s="22">
        <f t="shared" si="108"/>
        <v>-202.76928745132093</v>
      </c>
      <c r="K1779" s="23">
        <f t="shared" si="109"/>
        <v>0.49317133406609776</v>
      </c>
      <c r="L1779" s="25"/>
      <c r="M1779" s="25"/>
      <c r="N1779" t="str">
        <f t="shared" si="110"/>
        <v/>
      </c>
      <c r="O1779" s="24" t="str">
        <f t="shared" si="111"/>
        <v/>
      </c>
    </row>
    <row r="1780" spans="1:15" x14ac:dyDescent="0.45">
      <c r="A1780" s="20" t="str">
        <f>Calc!A1780</f>
        <v>2024-08-11</v>
      </c>
      <c r="B1780" t="str">
        <f>Calc!B1780</f>
        <v>SEA</v>
      </c>
      <c r="C1780" t="str">
        <f>Calc!C1780</f>
        <v>NYM</v>
      </c>
      <c r="D1780" s="25"/>
      <c r="E1780" s="25"/>
      <c r="F1780">
        <f>Calc!M1780</f>
        <v>1518.2292368487947</v>
      </c>
      <c r="G1780">
        <f>Calc!N1780</f>
        <v>1510.288270753422</v>
      </c>
      <c r="H1780" t="str">
        <f>IF(Calc!O1780=Games!I1780, Games!B1780, IF(Calc!P1780=Games!I1780, Games!C1780, ""))</f>
        <v>SEA</v>
      </c>
      <c r="I1780" s="21">
        <f>MAX(Calc!O1780:P1780)</f>
        <v>0.52266193435187025</v>
      </c>
      <c r="J1780" s="22">
        <f t="shared" si="108"/>
        <v>-109.49512975509292</v>
      </c>
      <c r="K1780" s="23">
        <f t="shared" si="109"/>
        <v>0.91328262931574566</v>
      </c>
      <c r="L1780" s="25"/>
      <c r="M1780" s="25"/>
      <c r="N1780" t="str">
        <f t="shared" si="110"/>
        <v/>
      </c>
      <c r="O1780" s="24" t="str">
        <f t="shared" si="111"/>
        <v/>
      </c>
    </row>
    <row r="1781" spans="1:15" x14ac:dyDescent="0.45">
      <c r="A1781" s="20" t="str">
        <f>Calc!A1781</f>
        <v>2024-08-11</v>
      </c>
      <c r="B1781" t="str">
        <f>Calc!B1781</f>
        <v>ARI</v>
      </c>
      <c r="C1781" t="str">
        <f>Calc!C1781</f>
        <v>PHI</v>
      </c>
      <c r="D1781" s="25"/>
      <c r="E1781" s="25"/>
      <c r="F1781">
        <f>Calc!M1781</f>
        <v>1516.9891876380354</v>
      </c>
      <c r="G1781">
        <f>Calc!N1781</f>
        <v>1539.4111659163295</v>
      </c>
      <c r="H1781" t="str">
        <f>IF(Calc!O1781=Games!I1781, Games!B1781, IF(Calc!P1781=Games!I1781, Games!C1781, ""))</f>
        <v>PHI</v>
      </c>
      <c r="I1781" s="21">
        <f>MAX(Calc!O1781:P1781)</f>
        <v>0.50690664252740236</v>
      </c>
      <c r="J1781" s="22">
        <f t="shared" si="108"/>
        <v>-102.80135289706723</v>
      </c>
      <c r="K1781" s="23">
        <f t="shared" si="109"/>
        <v>0.97274984406214815</v>
      </c>
      <c r="L1781" s="25"/>
      <c r="M1781" s="25"/>
      <c r="N1781" t="str">
        <f t="shared" si="110"/>
        <v/>
      </c>
      <c r="O1781" s="24" t="str">
        <f t="shared" si="111"/>
        <v/>
      </c>
    </row>
    <row r="1782" spans="1:15" x14ac:dyDescent="0.45">
      <c r="A1782" s="20" t="str">
        <f>Calc!A1782</f>
        <v>2024-08-12</v>
      </c>
      <c r="B1782" t="str">
        <f>Calc!B1782</f>
        <v>CLE</v>
      </c>
      <c r="C1782" t="str">
        <f>Calc!C1782</f>
        <v>CHC</v>
      </c>
      <c r="D1782" s="25"/>
      <c r="E1782" s="25"/>
      <c r="F1782">
        <f>Calc!M1782</f>
        <v>1503.8938502056101</v>
      </c>
      <c r="G1782">
        <f>Calc!N1782</f>
        <v>1510.9500841970262</v>
      </c>
      <c r="H1782" t="str">
        <f>IF(Calc!O1782=Games!I1782, Games!B1782, IF(Calc!P1782=Games!I1782, Games!C1782, ""))</f>
        <v>CLE</v>
      </c>
      <c r="I1782" s="21">
        <f>MAX(Calc!O1782:P1782)</f>
        <v>0.51365618276919967</v>
      </c>
      <c r="J1782" s="22">
        <f t="shared" si="108"/>
        <v>-105.61585540326463</v>
      </c>
      <c r="K1782" s="23">
        <f t="shared" si="109"/>
        <v>0.94682753473120052</v>
      </c>
      <c r="L1782" s="25"/>
      <c r="M1782" s="25"/>
      <c r="N1782" t="str">
        <f t="shared" si="110"/>
        <v/>
      </c>
      <c r="O1782" s="24" t="str">
        <f t="shared" si="111"/>
        <v/>
      </c>
    </row>
    <row r="1783" spans="1:15" x14ac:dyDescent="0.45">
      <c r="A1783" s="20" t="str">
        <f>Calc!A1783</f>
        <v>2024-08-12</v>
      </c>
      <c r="B1783" t="str">
        <f>Calc!B1783</f>
        <v>CIN</v>
      </c>
      <c r="C1783" t="str">
        <f>Calc!C1783</f>
        <v>STL</v>
      </c>
      <c r="D1783" s="25"/>
      <c r="E1783" s="25"/>
      <c r="F1783">
        <f>Calc!M1783</f>
        <v>1493.1662146218293</v>
      </c>
      <c r="G1783">
        <f>Calc!N1783</f>
        <v>1507.9516916859375</v>
      </c>
      <c r="H1783" t="str">
        <f>IF(Calc!O1783=Games!I1783, Games!B1783, IF(Calc!P1783=Games!I1783, Games!C1783, ""))</f>
        <v>STL</v>
      </c>
      <c r="I1783" s="21">
        <f>MAX(Calc!O1783:P1783)</f>
        <v>0.52820962073386513</v>
      </c>
      <c r="J1783" s="22">
        <f t="shared" si="108"/>
        <v>-111.95854005236177</v>
      </c>
      <c r="K1783" s="23">
        <f t="shared" si="109"/>
        <v>0.89318778141650568</v>
      </c>
      <c r="L1783" s="25"/>
      <c r="M1783" s="25"/>
      <c r="N1783" t="str">
        <f t="shared" si="110"/>
        <v/>
      </c>
      <c r="O1783" s="24" t="str">
        <f t="shared" si="111"/>
        <v/>
      </c>
    </row>
    <row r="1784" spans="1:15" x14ac:dyDescent="0.45">
      <c r="A1784" s="20" t="str">
        <f>Calc!A1784</f>
        <v>2024-08-12</v>
      </c>
      <c r="B1784" t="str">
        <f>Calc!B1784</f>
        <v>TBR</v>
      </c>
      <c r="C1784" t="str">
        <f>Calc!C1784</f>
        <v>HOU</v>
      </c>
      <c r="D1784" s="25"/>
      <c r="E1784" s="25"/>
      <c r="F1784">
        <f>Calc!M1784</f>
        <v>1528.0229512954211</v>
      </c>
      <c r="G1784">
        <f>Calc!N1784</f>
        <v>1554.1885466658973</v>
      </c>
      <c r="H1784" t="str">
        <f>IF(Calc!O1784=Games!I1784, Games!B1784, IF(Calc!P1784=Games!I1784, Games!C1784, ""))</f>
        <v>TBR</v>
      </c>
      <c r="I1784" s="21">
        <f>MAX(Calc!O1784:P1784)</f>
        <v>0.52457787216061014</v>
      </c>
      <c r="J1784" s="22">
        <f t="shared" si="108"/>
        <v>-110.33938923806811</v>
      </c>
      <c r="K1784" s="23">
        <f t="shared" si="109"/>
        <v>0.90629466675984727</v>
      </c>
      <c r="L1784" s="25"/>
      <c r="M1784" s="25"/>
      <c r="N1784" t="str">
        <f t="shared" si="110"/>
        <v/>
      </c>
      <c r="O1784" s="24" t="str">
        <f t="shared" si="111"/>
        <v/>
      </c>
    </row>
    <row r="1785" spans="1:15" x14ac:dyDescent="0.45">
      <c r="A1785" s="20" t="str">
        <f>Calc!A1785</f>
        <v>2024-08-12</v>
      </c>
      <c r="B1785" t="str">
        <f>Calc!B1785</f>
        <v>BOS</v>
      </c>
      <c r="C1785" t="str">
        <f>Calc!C1785</f>
        <v>TEX</v>
      </c>
      <c r="D1785" s="25"/>
      <c r="E1785" s="25"/>
      <c r="F1785">
        <f>Calc!M1785</f>
        <v>1500.26839934439</v>
      </c>
      <c r="G1785">
        <f>Calc!N1785</f>
        <v>1534.4506247578865</v>
      </c>
      <c r="H1785" t="str">
        <f>IF(Calc!O1785=Games!I1785, Games!B1785, IF(Calc!P1785=Games!I1785, Games!C1785, ""))</f>
        <v>TEX</v>
      </c>
      <c r="I1785" s="21">
        <f>MAX(Calc!O1785:P1785)</f>
        <v>0.52339304491514882</v>
      </c>
      <c r="J1785" s="22">
        <f t="shared" si="108"/>
        <v>-109.81649330357931</v>
      </c>
      <c r="K1785" s="23">
        <f t="shared" si="109"/>
        <v>0.91061002761723275</v>
      </c>
      <c r="L1785" s="25"/>
      <c r="M1785" s="25"/>
      <c r="N1785" t="str">
        <f t="shared" si="110"/>
        <v/>
      </c>
      <c r="O1785" s="24" t="str">
        <f t="shared" si="111"/>
        <v/>
      </c>
    </row>
    <row r="1786" spans="1:15" x14ac:dyDescent="0.45">
      <c r="A1786" s="20" t="str">
        <f>Calc!A1786</f>
        <v>2024-08-12</v>
      </c>
      <c r="B1786" t="str">
        <f>Calc!B1786</f>
        <v>MIN</v>
      </c>
      <c r="C1786" t="str">
        <f>Calc!C1786</f>
        <v>KCR</v>
      </c>
      <c r="D1786" s="25"/>
      <c r="E1786" s="25"/>
      <c r="F1786">
        <f>Calc!M1786</f>
        <v>1529.2726034226744</v>
      </c>
      <c r="G1786">
        <f>Calc!N1786</f>
        <v>1465.2610239810729</v>
      </c>
      <c r="H1786" t="str">
        <f>IF(Calc!O1786=Games!I1786, Games!B1786, IF(Calc!P1786=Games!I1786, Games!C1786, ""))</f>
        <v>MIN</v>
      </c>
      <c r="I1786" s="21">
        <f>MAX(Calc!O1786:P1786)</f>
        <v>0.65472807110852227</v>
      </c>
      <c r="J1786" s="22">
        <f t="shared" si="108"/>
        <v>-189.62678872000325</v>
      </c>
      <c r="K1786" s="23">
        <f t="shared" si="109"/>
        <v>0.52735165044458332</v>
      </c>
      <c r="L1786" s="25"/>
      <c r="M1786" s="25"/>
      <c r="N1786" t="str">
        <f t="shared" si="110"/>
        <v/>
      </c>
      <c r="O1786" s="24" t="str">
        <f t="shared" si="111"/>
        <v/>
      </c>
    </row>
    <row r="1787" spans="1:15" x14ac:dyDescent="0.45">
      <c r="A1787" s="20" t="str">
        <f>Calc!A1787</f>
        <v>2024-08-12</v>
      </c>
      <c r="B1787" t="str">
        <f>Calc!B1787</f>
        <v>CHW</v>
      </c>
      <c r="C1787" t="str">
        <f>Calc!C1787</f>
        <v>NYY</v>
      </c>
      <c r="D1787" s="25"/>
      <c r="E1787" s="25"/>
      <c r="F1787">
        <f>Calc!M1787</f>
        <v>1426.513159308995</v>
      </c>
      <c r="G1787">
        <f>Calc!N1787</f>
        <v>1562.9327852564061</v>
      </c>
      <c r="H1787" t="str">
        <f>IF(Calc!O1787=Games!I1787, Games!B1787, IF(Calc!P1787=Games!I1787, Games!C1787, ""))</f>
        <v>NYY</v>
      </c>
      <c r="I1787" s="21">
        <f>MAX(Calc!O1787:P1787)</f>
        <v>0.70794683556915672</v>
      </c>
      <c r="J1787" s="22">
        <f t="shared" si="108"/>
        <v>-242.4034120461636</v>
      </c>
      <c r="K1787" s="23">
        <f t="shared" si="109"/>
        <v>0.41253544723601449</v>
      </c>
      <c r="L1787" s="25"/>
      <c r="M1787" s="25"/>
      <c r="N1787" t="str">
        <f t="shared" si="110"/>
        <v/>
      </c>
      <c r="O1787" s="24" t="str">
        <f t="shared" si="111"/>
        <v/>
      </c>
    </row>
    <row r="1788" spans="1:15" x14ac:dyDescent="0.45">
      <c r="A1788" s="20" t="str">
        <f>Calc!A1788</f>
        <v>2024-08-12</v>
      </c>
      <c r="B1788" t="str">
        <f>Calc!B1788</f>
        <v>MIL</v>
      </c>
      <c r="C1788" t="str">
        <f>Calc!C1788</f>
        <v>LAD</v>
      </c>
      <c r="D1788" s="25"/>
      <c r="E1788" s="25"/>
      <c r="F1788">
        <f>Calc!M1788</f>
        <v>1516.6563185214643</v>
      </c>
      <c r="G1788">
        <f>Calc!N1788</f>
        <v>1587.2549754385982</v>
      </c>
      <c r="H1788" t="str">
        <f>IF(Calc!O1788=Games!I1788, Games!B1788, IF(Calc!P1788=Games!I1788, Games!C1788, ""))</f>
        <v>LAD</v>
      </c>
      <c r="I1788" s="21">
        <f>MAX(Calc!O1788:P1788)</f>
        <v>0.56651613696189562</v>
      </c>
      <c r="J1788" s="22">
        <f t="shared" si="108"/>
        <v>-130.68909485843938</v>
      </c>
      <c r="K1788" s="23">
        <f t="shared" si="109"/>
        <v>0.76517478453974008</v>
      </c>
      <c r="L1788" s="25"/>
      <c r="M1788" s="25"/>
      <c r="N1788" t="str">
        <f t="shared" si="110"/>
        <v/>
      </c>
      <c r="O1788" s="24" t="str">
        <f t="shared" si="111"/>
        <v/>
      </c>
    </row>
    <row r="1789" spans="1:15" x14ac:dyDescent="0.45">
      <c r="A1789" s="20" t="str">
        <f>Calc!A1789</f>
        <v>2024-08-12</v>
      </c>
      <c r="B1789" t="str">
        <f>Calc!B1789</f>
        <v>LAA</v>
      </c>
      <c r="C1789" t="str">
        <f>Calc!C1789</f>
        <v>TOR</v>
      </c>
      <c r="D1789" s="25"/>
      <c r="E1789" s="25"/>
      <c r="F1789">
        <f>Calc!M1789</f>
        <v>1469.5882041455925</v>
      </c>
      <c r="G1789">
        <f>Calc!N1789</f>
        <v>1549.5770225833428</v>
      </c>
      <c r="H1789" t="str">
        <f>IF(Calc!O1789=Games!I1789, Games!B1789, IF(Calc!P1789=Games!I1789, Games!C1789, ""))</f>
        <v>TOR</v>
      </c>
      <c r="I1789" s="21">
        <f>MAX(Calc!O1789:P1789)</f>
        <v>0.57887497702200086</v>
      </c>
      <c r="J1789" s="22">
        <f t="shared" si="108"/>
        <v>-137.4591737457128</v>
      </c>
      <c r="K1789" s="23">
        <f t="shared" si="109"/>
        <v>0.72748873192698715</v>
      </c>
      <c r="L1789" s="25"/>
      <c r="M1789" s="25"/>
      <c r="N1789" t="str">
        <f t="shared" si="110"/>
        <v/>
      </c>
      <c r="O1789" s="24" t="str">
        <f t="shared" si="111"/>
        <v/>
      </c>
    </row>
    <row r="1790" spans="1:15" x14ac:dyDescent="0.45">
      <c r="A1790" s="20" t="str">
        <f>Calc!A1790</f>
        <v>2024-08-12</v>
      </c>
      <c r="B1790" t="str">
        <f>Calc!B1790</f>
        <v>ARI</v>
      </c>
      <c r="C1790" t="str">
        <f>Calc!C1790</f>
        <v>COL</v>
      </c>
      <c r="D1790" s="25"/>
      <c r="E1790" s="25"/>
      <c r="F1790">
        <f>Calc!M1790</f>
        <v>1516.9891876380354</v>
      </c>
      <c r="G1790">
        <f>Calc!N1790</f>
        <v>1405.4006829938121</v>
      </c>
      <c r="H1790" t="str">
        <f>IF(Calc!O1790=Games!I1790, Games!B1790, IF(Calc!P1790=Games!I1790, Games!C1790, ""))</f>
        <v>ARI</v>
      </c>
      <c r="I1790" s="21">
        <f>MAX(Calc!O1790:P1790)</f>
        <v>0.68060208852414972</v>
      </c>
      <c r="J1790" s="22">
        <f t="shared" si="108"/>
        <v>-213.08908545433934</v>
      </c>
      <c r="K1790" s="23">
        <f t="shared" si="109"/>
        <v>0.46928729262122609</v>
      </c>
      <c r="L1790" s="25"/>
      <c r="M1790" s="25"/>
      <c r="N1790" t="str">
        <f t="shared" si="110"/>
        <v/>
      </c>
      <c r="O1790" s="24" t="str">
        <f t="shared" si="111"/>
        <v/>
      </c>
    </row>
    <row r="1791" spans="1:15" x14ac:dyDescent="0.45">
      <c r="A1791" s="20" t="str">
        <f>Calc!A1791</f>
        <v>2024-08-12</v>
      </c>
      <c r="B1791" t="str">
        <f>Calc!B1791</f>
        <v>SDP</v>
      </c>
      <c r="C1791" t="str">
        <f>Calc!C1791</f>
        <v>PIT</v>
      </c>
      <c r="D1791" s="25"/>
      <c r="E1791" s="25"/>
      <c r="F1791">
        <f>Calc!M1791</f>
        <v>1502.9671207118124</v>
      </c>
      <c r="G1791">
        <f>Calc!N1791</f>
        <v>1490.342604018655</v>
      </c>
      <c r="H1791" t="str">
        <f>IF(Calc!O1791=Games!I1791, Games!B1791, IF(Calc!P1791=Games!I1791, Games!C1791, ""))</f>
        <v>SDP</v>
      </c>
      <c r="I1791" s="21">
        <f>MAX(Calc!O1791:P1791)</f>
        <v>0.53278003127528373</v>
      </c>
      <c r="J1791" s="22">
        <f t="shared" si="108"/>
        <v>-114.03194789159261</v>
      </c>
      <c r="K1791" s="23">
        <f t="shared" si="109"/>
        <v>0.87694722267717073</v>
      </c>
      <c r="L1791" s="25"/>
      <c r="M1791" s="25"/>
      <c r="N1791" t="str">
        <f t="shared" si="110"/>
        <v/>
      </c>
      <c r="O1791" s="24" t="str">
        <f t="shared" si="111"/>
        <v/>
      </c>
    </row>
    <row r="1792" spans="1:15" x14ac:dyDescent="0.45">
      <c r="A1792" s="20" t="str">
        <f>Calc!A1792</f>
        <v>2024-08-12</v>
      </c>
      <c r="B1792" t="str">
        <f>Calc!B1792</f>
        <v>SFG</v>
      </c>
      <c r="C1792" t="str">
        <f>Calc!C1792</f>
        <v>ATL</v>
      </c>
      <c r="D1792" s="25"/>
      <c r="E1792" s="25"/>
      <c r="F1792">
        <f>Calc!M1792</f>
        <v>1506.8907435815931</v>
      </c>
      <c r="G1792">
        <f>Calc!N1792</f>
        <v>1588.8399964445969</v>
      </c>
      <c r="H1792" t="str">
        <f>IF(Calc!O1792=Games!I1792, Games!B1792, IF(Calc!P1792=Games!I1792, Games!C1792, ""))</f>
        <v>ATL</v>
      </c>
      <c r="I1792" s="21">
        <f>MAX(Calc!O1792:P1792)</f>
        <v>0.55954499253026668</v>
      </c>
      <c r="J1792" s="22">
        <f t="shared" si="108"/>
        <v>-127.03794554287519</v>
      </c>
      <c r="K1792" s="23">
        <f t="shared" si="109"/>
        <v>0.78716638223852642</v>
      </c>
      <c r="L1792" s="25"/>
      <c r="M1792" s="25"/>
      <c r="N1792" t="str">
        <f t="shared" si="110"/>
        <v/>
      </c>
      <c r="O1792" s="24" t="str">
        <f t="shared" si="111"/>
        <v/>
      </c>
    </row>
    <row r="1793" spans="1:15" x14ac:dyDescent="0.45">
      <c r="A1793" s="20" t="str">
        <f>Calc!A1793</f>
        <v>2024-08-13</v>
      </c>
      <c r="B1793" t="str">
        <f>Calc!B1793</f>
        <v>BAL</v>
      </c>
      <c r="C1793" t="str">
        <f>Calc!C1793</f>
        <v>WAS</v>
      </c>
      <c r="D1793" s="25"/>
      <c r="E1793" s="25"/>
      <c r="F1793">
        <f>Calc!M1793</f>
        <v>1527.1786991040578</v>
      </c>
      <c r="G1793">
        <f>Calc!N1793</f>
        <v>1420.7057667976087</v>
      </c>
      <c r="H1793" t="str">
        <f>IF(Calc!O1793=Games!I1793, Games!B1793, IF(Calc!P1793=Games!I1793, Games!C1793, ""))</f>
        <v>BAL</v>
      </c>
      <c r="I1793" s="21">
        <f>MAX(Calc!O1793:P1793)</f>
        <v>0.6594733141683109</v>
      </c>
      <c r="J1793" s="22">
        <f t="shared" si="108"/>
        <v>-193.66274116157416</v>
      </c>
      <c r="K1793" s="23">
        <f t="shared" si="109"/>
        <v>0.51636158509482888</v>
      </c>
      <c r="L1793" s="25"/>
      <c r="M1793" s="25"/>
      <c r="N1793" t="str">
        <f t="shared" si="110"/>
        <v/>
      </c>
      <c r="O1793" s="24" t="str">
        <f t="shared" si="111"/>
        <v/>
      </c>
    </row>
    <row r="1794" spans="1:15" x14ac:dyDescent="0.45">
      <c r="A1794" s="20" t="str">
        <f>Calc!A1794</f>
        <v>2024-08-13</v>
      </c>
      <c r="B1794" t="str">
        <f>Calc!B1794</f>
        <v>CLE</v>
      </c>
      <c r="C1794" t="str">
        <f>Calc!C1794</f>
        <v>CHC</v>
      </c>
      <c r="D1794" s="25"/>
      <c r="E1794" s="25"/>
      <c r="F1794">
        <f>Calc!M1794</f>
        <v>1503.8938502056101</v>
      </c>
      <c r="G1794">
        <f>Calc!N1794</f>
        <v>1510.9500841970262</v>
      </c>
      <c r="H1794" t="str">
        <f>IF(Calc!O1794=Games!I1794, Games!B1794, IF(Calc!P1794=Games!I1794, Games!C1794, ""))</f>
        <v>CLE</v>
      </c>
      <c r="I1794" s="21">
        <f>MAX(Calc!O1794:P1794)</f>
        <v>0.51365618276919967</v>
      </c>
      <c r="J1794" s="22">
        <f t="shared" si="108"/>
        <v>-105.61585540326463</v>
      </c>
      <c r="K1794" s="23">
        <f t="shared" si="109"/>
        <v>0.94682753473120052</v>
      </c>
      <c r="L1794" s="25"/>
      <c r="M1794" s="25"/>
      <c r="N1794" t="str">
        <f t="shared" si="110"/>
        <v/>
      </c>
      <c r="O1794" s="24" t="str">
        <f t="shared" si="111"/>
        <v/>
      </c>
    </row>
    <row r="1795" spans="1:15" x14ac:dyDescent="0.45">
      <c r="A1795" s="20" t="str">
        <f>Calc!A1795</f>
        <v>2024-08-13</v>
      </c>
      <c r="B1795" t="str">
        <f>Calc!B1795</f>
        <v>DET</v>
      </c>
      <c r="C1795" t="str">
        <f>Calc!C1795</f>
        <v>SEA</v>
      </c>
      <c r="D1795" s="25"/>
      <c r="E1795" s="25"/>
      <c r="F1795">
        <f>Calc!M1795</f>
        <v>1481.7589766686021</v>
      </c>
      <c r="G1795">
        <f>Calc!N1795</f>
        <v>1521.2700100017432</v>
      </c>
      <c r="H1795" t="str">
        <f>IF(Calc!O1795=Games!I1795, Games!B1795, IF(Calc!P1795=Games!I1795, Games!C1795, ""))</f>
        <v>SEA</v>
      </c>
      <c r="I1795" s="21">
        <f>MAX(Calc!O1795:P1795)</f>
        <v>0.55278273204218864</v>
      </c>
      <c r="J1795" s="22">
        <f t="shared" ref="J1795:J1858" si="112">IF(I1795&lt;0.5, "",-1*((I1795*100)/(1-((I1795*100)/100))))</f>
        <v>-123.604961536131</v>
      </c>
      <c r="K1795" s="23">
        <f t="shared" ref="K1795:K1858" si="113">IF(J1795&gt;0, "",1/(J1795/-100))</f>
        <v>0.80902901272914496</v>
      </c>
      <c r="L1795" s="25"/>
      <c r="M1795" s="25"/>
      <c r="N1795" t="str">
        <f t="shared" ref="N1795:N1858" si="114">IF(L1795&gt;M1795, B1795, IF(M1795&gt;L1795, C1795, ""))</f>
        <v/>
      </c>
      <c r="O1795" s="24" t="str">
        <f t="shared" ref="O1795:O1858" si="115">IF(ISBLANK(L1795), "", IF(H1795=N1795, "W", "L"))</f>
        <v/>
      </c>
    </row>
    <row r="1796" spans="1:15" x14ac:dyDescent="0.45">
      <c r="A1796" s="20" t="str">
        <f>Calc!A1796</f>
        <v>2024-08-13</v>
      </c>
      <c r="B1796" t="str">
        <f>Calc!B1796</f>
        <v>CIN</v>
      </c>
      <c r="C1796" t="str">
        <f>Calc!C1796</f>
        <v>STL</v>
      </c>
      <c r="D1796" s="25"/>
      <c r="E1796" s="25"/>
      <c r="F1796">
        <f>Calc!M1796</f>
        <v>1493.1662146218293</v>
      </c>
      <c r="G1796">
        <f>Calc!N1796</f>
        <v>1507.9516916859375</v>
      </c>
      <c r="H1796" t="str">
        <f>IF(Calc!O1796=Games!I1796, Games!B1796, IF(Calc!P1796=Games!I1796, Games!C1796, ""))</f>
        <v>STL</v>
      </c>
      <c r="I1796" s="21">
        <f>MAX(Calc!O1796:P1796)</f>
        <v>0.52820962073386513</v>
      </c>
      <c r="J1796" s="22">
        <f t="shared" si="112"/>
        <v>-111.95854005236177</v>
      </c>
      <c r="K1796" s="23">
        <f t="shared" si="113"/>
        <v>0.89318778141650568</v>
      </c>
      <c r="L1796" s="25"/>
      <c r="M1796" s="25"/>
      <c r="N1796" t="str">
        <f t="shared" si="114"/>
        <v/>
      </c>
      <c r="O1796" s="24" t="str">
        <f t="shared" si="115"/>
        <v/>
      </c>
    </row>
    <row r="1797" spans="1:15" x14ac:dyDescent="0.45">
      <c r="A1797" s="20" t="str">
        <f>Calc!A1797</f>
        <v>2024-08-13</v>
      </c>
      <c r="B1797" t="str">
        <f>Calc!B1797</f>
        <v>PHI</v>
      </c>
      <c r="C1797" t="str">
        <f>Calc!C1797</f>
        <v>MIA</v>
      </c>
      <c r="D1797" s="25"/>
      <c r="E1797" s="25"/>
      <c r="F1797">
        <f>Calc!M1797</f>
        <v>1516.0751994709906</v>
      </c>
      <c r="G1797">
        <f>Calc!N1797</f>
        <v>1484.370768699393</v>
      </c>
      <c r="H1797" t="str">
        <f>IF(Calc!O1797=Games!I1797, Games!B1797, IF(Calc!P1797=Games!I1797, Games!C1797, ""))</f>
        <v>PHI</v>
      </c>
      <c r="I1797" s="21">
        <f>MAX(Calc!O1797:P1797)</f>
        <v>0.58787300099090078</v>
      </c>
      <c r="J1797" s="22">
        <f t="shared" si="112"/>
        <v>-142.6436516909491</v>
      </c>
      <c r="K1797" s="23">
        <f t="shared" si="113"/>
        <v>0.70104767239596066</v>
      </c>
      <c r="L1797" s="25"/>
      <c r="M1797" s="25"/>
      <c r="N1797" t="str">
        <f t="shared" si="114"/>
        <v/>
      </c>
      <c r="O1797" s="24" t="str">
        <f t="shared" si="115"/>
        <v/>
      </c>
    </row>
    <row r="1798" spans="1:15" x14ac:dyDescent="0.45">
      <c r="A1798" s="20" t="str">
        <f>Calc!A1798</f>
        <v>2024-08-13</v>
      </c>
      <c r="B1798" t="str">
        <f>Calc!B1798</f>
        <v>TBR</v>
      </c>
      <c r="C1798" t="str">
        <f>Calc!C1798</f>
        <v>HOU</v>
      </c>
      <c r="D1798" s="25"/>
      <c r="E1798" s="25"/>
      <c r="F1798">
        <f>Calc!M1798</f>
        <v>1528.0229512954211</v>
      </c>
      <c r="G1798">
        <f>Calc!N1798</f>
        <v>1554.1885466658973</v>
      </c>
      <c r="H1798" t="str">
        <f>IF(Calc!O1798=Games!I1798, Games!B1798, IF(Calc!P1798=Games!I1798, Games!C1798, ""))</f>
        <v>TBR</v>
      </c>
      <c r="I1798" s="21">
        <f>MAX(Calc!O1798:P1798)</f>
        <v>0.52457787216061014</v>
      </c>
      <c r="J1798" s="22">
        <f t="shared" si="112"/>
        <v>-110.33938923806811</v>
      </c>
      <c r="K1798" s="23">
        <f t="shared" si="113"/>
        <v>0.90629466675984727</v>
      </c>
      <c r="L1798" s="25"/>
      <c r="M1798" s="25"/>
      <c r="N1798" t="str">
        <f t="shared" si="114"/>
        <v/>
      </c>
      <c r="O1798" s="24" t="str">
        <f t="shared" si="115"/>
        <v/>
      </c>
    </row>
    <row r="1799" spans="1:15" x14ac:dyDescent="0.45">
      <c r="A1799" s="20" t="str">
        <f>Calc!A1799</f>
        <v>2024-08-13</v>
      </c>
      <c r="B1799" t="str">
        <f>Calc!B1799</f>
        <v>NYM</v>
      </c>
      <c r="C1799" t="str">
        <f>Calc!C1799</f>
        <v>OAK</v>
      </c>
      <c r="D1799" s="25"/>
      <c r="E1799" s="25"/>
      <c r="F1799">
        <f>Calc!M1799</f>
        <v>1483.2891783762693</v>
      </c>
      <c r="G1799">
        <f>Calc!N1799</f>
        <v>1422.9458950386379</v>
      </c>
      <c r="H1799" t="str">
        <f>IF(Calc!O1799=Games!I1799, Games!B1799, IF(Calc!P1799=Games!I1799, Games!C1799, ""))</f>
        <v>NYM</v>
      </c>
      <c r="I1799" s="21">
        <f>MAX(Calc!O1799:P1799)</f>
        <v>0.63711454025209191</v>
      </c>
      <c r="J1799" s="22">
        <f t="shared" si="112"/>
        <v>-175.56904613777783</v>
      </c>
      <c r="K1799" s="23">
        <f t="shared" si="113"/>
        <v>0.56957648400917427</v>
      </c>
      <c r="L1799" s="25"/>
      <c r="M1799" s="25"/>
      <c r="N1799" t="str">
        <f t="shared" si="114"/>
        <v/>
      </c>
      <c r="O1799" s="24" t="str">
        <f t="shared" si="115"/>
        <v/>
      </c>
    </row>
    <row r="1800" spans="1:15" x14ac:dyDescent="0.45">
      <c r="A1800" s="20" t="str">
        <f>Calc!A1800</f>
        <v>2024-08-13</v>
      </c>
      <c r="B1800" t="str">
        <f>Calc!B1800</f>
        <v>BOS</v>
      </c>
      <c r="C1800" t="str">
        <f>Calc!C1800</f>
        <v>TEX</v>
      </c>
      <c r="D1800" s="25"/>
      <c r="E1800" s="25"/>
      <c r="F1800">
        <f>Calc!M1800</f>
        <v>1500.26839934439</v>
      </c>
      <c r="G1800">
        <f>Calc!N1800</f>
        <v>1534.4506247578865</v>
      </c>
      <c r="H1800" t="str">
        <f>IF(Calc!O1800=Games!I1800, Games!B1800, IF(Calc!P1800=Games!I1800, Games!C1800, ""))</f>
        <v>TEX</v>
      </c>
      <c r="I1800" s="21">
        <f>MAX(Calc!O1800:P1800)</f>
        <v>0.52339304491514882</v>
      </c>
      <c r="J1800" s="22">
        <f t="shared" si="112"/>
        <v>-109.81649330357931</v>
      </c>
      <c r="K1800" s="23">
        <f t="shared" si="113"/>
        <v>0.91061002761723275</v>
      </c>
      <c r="L1800" s="25"/>
      <c r="M1800" s="25"/>
      <c r="N1800" t="str">
        <f t="shared" si="114"/>
        <v/>
      </c>
      <c r="O1800" s="24" t="str">
        <f t="shared" si="115"/>
        <v/>
      </c>
    </row>
    <row r="1801" spans="1:15" x14ac:dyDescent="0.45">
      <c r="A1801" s="20" t="str">
        <f>Calc!A1801</f>
        <v>2024-08-13</v>
      </c>
      <c r="B1801" t="str">
        <f>Calc!B1801</f>
        <v>MIN</v>
      </c>
      <c r="C1801" t="str">
        <f>Calc!C1801</f>
        <v>KCR</v>
      </c>
      <c r="D1801" s="25"/>
      <c r="E1801" s="25"/>
      <c r="F1801">
        <f>Calc!M1801</f>
        <v>1529.2726034226744</v>
      </c>
      <c r="G1801">
        <f>Calc!N1801</f>
        <v>1465.2610239810729</v>
      </c>
      <c r="H1801" t="str">
        <f>IF(Calc!O1801=Games!I1801, Games!B1801, IF(Calc!P1801=Games!I1801, Games!C1801, ""))</f>
        <v>MIN</v>
      </c>
      <c r="I1801" s="21">
        <f>MAX(Calc!O1801:P1801)</f>
        <v>0.65472807110852227</v>
      </c>
      <c r="J1801" s="22">
        <f t="shared" si="112"/>
        <v>-189.62678872000325</v>
      </c>
      <c r="K1801" s="23">
        <f t="shared" si="113"/>
        <v>0.52735165044458332</v>
      </c>
      <c r="L1801" s="25"/>
      <c r="M1801" s="25"/>
      <c r="N1801" t="str">
        <f t="shared" si="114"/>
        <v/>
      </c>
      <c r="O1801" s="24" t="str">
        <f t="shared" si="115"/>
        <v/>
      </c>
    </row>
    <row r="1802" spans="1:15" x14ac:dyDescent="0.45">
      <c r="A1802" s="20" t="str">
        <f>Calc!A1802</f>
        <v>2024-08-13</v>
      </c>
      <c r="B1802" t="str">
        <f>Calc!B1802</f>
        <v>CHW</v>
      </c>
      <c r="C1802" t="str">
        <f>Calc!C1802</f>
        <v>NYY</v>
      </c>
      <c r="D1802" s="25"/>
      <c r="E1802" s="25"/>
      <c r="F1802">
        <f>Calc!M1802</f>
        <v>1426.513159308995</v>
      </c>
      <c r="G1802">
        <f>Calc!N1802</f>
        <v>1562.9327852564061</v>
      </c>
      <c r="H1802" t="str">
        <f>IF(Calc!O1802=Games!I1802, Games!B1802, IF(Calc!P1802=Games!I1802, Games!C1802, ""))</f>
        <v>NYY</v>
      </c>
      <c r="I1802" s="21">
        <f>MAX(Calc!O1802:P1802)</f>
        <v>0.70794683556915672</v>
      </c>
      <c r="J1802" s="22">
        <f t="shared" si="112"/>
        <v>-242.4034120461636</v>
      </c>
      <c r="K1802" s="23">
        <f t="shared" si="113"/>
        <v>0.41253544723601449</v>
      </c>
      <c r="L1802" s="25"/>
      <c r="M1802" s="25"/>
      <c r="N1802" t="str">
        <f t="shared" si="114"/>
        <v/>
      </c>
      <c r="O1802" s="24" t="str">
        <f t="shared" si="115"/>
        <v/>
      </c>
    </row>
    <row r="1803" spans="1:15" x14ac:dyDescent="0.45">
      <c r="A1803" s="20" t="str">
        <f>Calc!A1803</f>
        <v>2024-08-13</v>
      </c>
      <c r="B1803" t="str">
        <f>Calc!B1803</f>
        <v>MIL</v>
      </c>
      <c r="C1803" t="str">
        <f>Calc!C1803</f>
        <v>LAD</v>
      </c>
      <c r="D1803" s="25"/>
      <c r="E1803" s="25"/>
      <c r="F1803">
        <f>Calc!M1803</f>
        <v>1516.6563185214643</v>
      </c>
      <c r="G1803">
        <f>Calc!N1803</f>
        <v>1587.2549754385982</v>
      </c>
      <c r="H1803" t="str">
        <f>IF(Calc!O1803=Games!I1803, Games!B1803, IF(Calc!P1803=Games!I1803, Games!C1803, ""))</f>
        <v>LAD</v>
      </c>
      <c r="I1803" s="21">
        <f>MAX(Calc!O1803:P1803)</f>
        <v>0.56651613696189562</v>
      </c>
      <c r="J1803" s="22">
        <f t="shared" si="112"/>
        <v>-130.68909485843938</v>
      </c>
      <c r="K1803" s="23">
        <f t="shared" si="113"/>
        <v>0.76517478453974008</v>
      </c>
      <c r="L1803" s="25"/>
      <c r="M1803" s="25"/>
      <c r="N1803" t="str">
        <f t="shared" si="114"/>
        <v/>
      </c>
      <c r="O1803" s="24" t="str">
        <f t="shared" si="115"/>
        <v/>
      </c>
    </row>
    <row r="1804" spans="1:15" x14ac:dyDescent="0.45">
      <c r="A1804" s="20" t="str">
        <f>Calc!A1804</f>
        <v>2024-08-13</v>
      </c>
      <c r="B1804" t="str">
        <f>Calc!B1804</f>
        <v>LAA</v>
      </c>
      <c r="C1804" t="str">
        <f>Calc!C1804</f>
        <v>TOR</v>
      </c>
      <c r="D1804" s="25"/>
      <c r="E1804" s="25"/>
      <c r="F1804">
        <f>Calc!M1804</f>
        <v>1469.5882041455925</v>
      </c>
      <c r="G1804">
        <f>Calc!N1804</f>
        <v>1549.5770225833428</v>
      </c>
      <c r="H1804" t="str">
        <f>IF(Calc!O1804=Games!I1804, Games!B1804, IF(Calc!P1804=Games!I1804, Games!C1804, ""))</f>
        <v>TOR</v>
      </c>
      <c r="I1804" s="21">
        <f>MAX(Calc!O1804:P1804)</f>
        <v>0.57887497702200086</v>
      </c>
      <c r="J1804" s="22">
        <f t="shared" si="112"/>
        <v>-137.4591737457128</v>
      </c>
      <c r="K1804" s="23">
        <f t="shared" si="113"/>
        <v>0.72748873192698715</v>
      </c>
      <c r="L1804" s="25"/>
      <c r="M1804" s="25"/>
      <c r="N1804" t="str">
        <f t="shared" si="114"/>
        <v/>
      </c>
      <c r="O1804" s="24" t="str">
        <f t="shared" si="115"/>
        <v/>
      </c>
    </row>
    <row r="1805" spans="1:15" x14ac:dyDescent="0.45">
      <c r="A1805" s="20" t="str">
        <f>Calc!A1805</f>
        <v>2024-08-13</v>
      </c>
      <c r="B1805" t="str">
        <f>Calc!B1805</f>
        <v>ARI</v>
      </c>
      <c r="C1805" t="str">
        <f>Calc!C1805</f>
        <v>COL</v>
      </c>
      <c r="D1805" s="25"/>
      <c r="E1805" s="25"/>
      <c r="F1805">
        <f>Calc!M1805</f>
        <v>1516.9891876380354</v>
      </c>
      <c r="G1805">
        <f>Calc!N1805</f>
        <v>1405.4006829938121</v>
      </c>
      <c r="H1805" t="str">
        <f>IF(Calc!O1805=Games!I1805, Games!B1805, IF(Calc!P1805=Games!I1805, Games!C1805, ""))</f>
        <v>ARI</v>
      </c>
      <c r="I1805" s="21">
        <f>MAX(Calc!O1805:P1805)</f>
        <v>0.68060208852414972</v>
      </c>
      <c r="J1805" s="22">
        <f t="shared" si="112"/>
        <v>-213.08908545433934</v>
      </c>
      <c r="K1805" s="23">
        <f t="shared" si="113"/>
        <v>0.46928729262122609</v>
      </c>
      <c r="L1805" s="25"/>
      <c r="M1805" s="25"/>
      <c r="N1805" t="str">
        <f t="shared" si="114"/>
        <v/>
      </c>
      <c r="O1805" s="24" t="str">
        <f t="shared" si="115"/>
        <v/>
      </c>
    </row>
    <row r="1806" spans="1:15" x14ac:dyDescent="0.45">
      <c r="A1806" s="20" t="str">
        <f>Calc!A1806</f>
        <v>2024-08-13</v>
      </c>
      <c r="B1806" t="str">
        <f>Calc!B1806</f>
        <v>SDP</v>
      </c>
      <c r="C1806" t="str">
        <f>Calc!C1806</f>
        <v>PIT</v>
      </c>
      <c r="D1806" s="25"/>
      <c r="E1806" s="25"/>
      <c r="F1806">
        <f>Calc!M1806</f>
        <v>1502.9671207118124</v>
      </c>
      <c r="G1806">
        <f>Calc!N1806</f>
        <v>1490.342604018655</v>
      </c>
      <c r="H1806" t="str">
        <f>IF(Calc!O1806=Games!I1806, Games!B1806, IF(Calc!P1806=Games!I1806, Games!C1806, ""))</f>
        <v>SDP</v>
      </c>
      <c r="I1806" s="21">
        <f>MAX(Calc!O1806:P1806)</f>
        <v>0.53278003127528373</v>
      </c>
      <c r="J1806" s="22">
        <f t="shared" si="112"/>
        <v>-114.03194789159261</v>
      </c>
      <c r="K1806" s="23">
        <f t="shared" si="113"/>
        <v>0.87694722267717073</v>
      </c>
      <c r="L1806" s="25"/>
      <c r="M1806" s="25"/>
      <c r="N1806" t="str">
        <f t="shared" si="114"/>
        <v/>
      </c>
      <c r="O1806" s="24" t="str">
        <f t="shared" si="115"/>
        <v/>
      </c>
    </row>
    <row r="1807" spans="1:15" x14ac:dyDescent="0.45">
      <c r="A1807" s="20" t="str">
        <f>Calc!A1807</f>
        <v>2024-08-13</v>
      </c>
      <c r="B1807" t="str">
        <f>Calc!B1807</f>
        <v>SFG</v>
      </c>
      <c r="C1807" t="str">
        <f>Calc!C1807</f>
        <v>ATL</v>
      </c>
      <c r="D1807" s="25"/>
      <c r="E1807" s="25"/>
      <c r="F1807">
        <f>Calc!M1807</f>
        <v>1506.8907435815931</v>
      </c>
      <c r="G1807">
        <f>Calc!N1807</f>
        <v>1588.8399964445969</v>
      </c>
      <c r="H1807" t="str">
        <f>IF(Calc!O1807=Games!I1807, Games!B1807, IF(Calc!P1807=Games!I1807, Games!C1807, ""))</f>
        <v>ATL</v>
      </c>
      <c r="I1807" s="21">
        <f>MAX(Calc!O1807:P1807)</f>
        <v>0.55954499253026668</v>
      </c>
      <c r="J1807" s="22">
        <f t="shared" si="112"/>
        <v>-127.03794554287519</v>
      </c>
      <c r="K1807" s="23">
        <f t="shared" si="113"/>
        <v>0.78716638223852642</v>
      </c>
      <c r="L1807" s="25"/>
      <c r="M1807" s="25"/>
      <c r="N1807" t="str">
        <f t="shared" si="114"/>
        <v/>
      </c>
      <c r="O1807" s="24" t="str">
        <f t="shared" si="115"/>
        <v/>
      </c>
    </row>
    <row r="1808" spans="1:15" x14ac:dyDescent="0.45">
      <c r="A1808" s="20" t="str">
        <f>Calc!A1808</f>
        <v>2024-08-14</v>
      </c>
      <c r="B1808" t="str">
        <f>Calc!B1808</f>
        <v>MIN</v>
      </c>
      <c r="C1808" t="str">
        <f>Calc!C1808</f>
        <v>KCR</v>
      </c>
      <c r="D1808" s="25"/>
      <c r="E1808" s="25"/>
      <c r="F1808">
        <f>Calc!M1808</f>
        <v>1529.2726034226744</v>
      </c>
      <c r="G1808">
        <f>Calc!N1808</f>
        <v>1465.2610239810729</v>
      </c>
      <c r="H1808" t="str">
        <f>IF(Calc!O1808=Games!I1808, Games!B1808, IF(Calc!P1808=Games!I1808, Games!C1808, ""))</f>
        <v>MIN</v>
      </c>
      <c r="I1808" s="21">
        <f>MAX(Calc!O1808:P1808)</f>
        <v>0.65472807110852227</v>
      </c>
      <c r="J1808" s="22">
        <f t="shared" si="112"/>
        <v>-189.62678872000325</v>
      </c>
      <c r="K1808" s="23">
        <f t="shared" si="113"/>
        <v>0.52735165044458332</v>
      </c>
      <c r="L1808" s="25"/>
      <c r="M1808" s="25"/>
      <c r="N1808" t="str">
        <f t="shared" si="114"/>
        <v/>
      </c>
      <c r="O1808" s="24" t="str">
        <f t="shared" si="115"/>
        <v/>
      </c>
    </row>
    <row r="1809" spans="1:15" x14ac:dyDescent="0.45">
      <c r="A1809" s="20" t="str">
        <f>Calc!A1809</f>
        <v>2024-08-14</v>
      </c>
      <c r="B1809" t="str">
        <f>Calc!B1809</f>
        <v>ARI</v>
      </c>
      <c r="C1809" t="str">
        <f>Calc!C1809</f>
        <v>COL</v>
      </c>
      <c r="D1809" s="25"/>
      <c r="E1809" s="25"/>
      <c r="F1809">
        <f>Calc!M1809</f>
        <v>1516.9891876380354</v>
      </c>
      <c r="G1809">
        <f>Calc!N1809</f>
        <v>1405.4006829938121</v>
      </c>
      <c r="H1809" t="str">
        <f>IF(Calc!O1809=Games!I1809, Games!B1809, IF(Calc!P1809=Games!I1809, Games!C1809, ""))</f>
        <v>ARI</v>
      </c>
      <c r="I1809" s="21">
        <f>MAX(Calc!O1809:P1809)</f>
        <v>0.68060208852414972</v>
      </c>
      <c r="J1809" s="22">
        <f t="shared" si="112"/>
        <v>-213.08908545433934</v>
      </c>
      <c r="K1809" s="23">
        <f t="shared" si="113"/>
        <v>0.46928729262122609</v>
      </c>
      <c r="L1809" s="25"/>
      <c r="M1809" s="25"/>
      <c r="N1809" t="str">
        <f t="shared" si="114"/>
        <v/>
      </c>
      <c r="O1809" s="24" t="str">
        <f t="shared" si="115"/>
        <v/>
      </c>
    </row>
    <row r="1810" spans="1:15" x14ac:dyDescent="0.45">
      <c r="A1810" s="20" t="str">
        <f>Calc!A1810</f>
        <v>2024-08-14</v>
      </c>
      <c r="B1810" t="str">
        <f>Calc!B1810</f>
        <v>SDP</v>
      </c>
      <c r="C1810" t="str">
        <f>Calc!C1810</f>
        <v>PIT</v>
      </c>
      <c r="D1810" s="25"/>
      <c r="E1810" s="25"/>
      <c r="F1810">
        <f>Calc!M1810</f>
        <v>1502.9671207118124</v>
      </c>
      <c r="G1810">
        <f>Calc!N1810</f>
        <v>1490.342604018655</v>
      </c>
      <c r="H1810" t="str">
        <f>IF(Calc!O1810=Games!I1810, Games!B1810, IF(Calc!P1810=Games!I1810, Games!C1810, ""))</f>
        <v>SDP</v>
      </c>
      <c r="I1810" s="21">
        <f>MAX(Calc!O1810:P1810)</f>
        <v>0.53278003127528373</v>
      </c>
      <c r="J1810" s="22">
        <f t="shared" si="112"/>
        <v>-114.03194789159261</v>
      </c>
      <c r="K1810" s="23">
        <f t="shared" si="113"/>
        <v>0.87694722267717073</v>
      </c>
      <c r="L1810" s="25"/>
      <c r="M1810" s="25"/>
      <c r="N1810" t="str">
        <f t="shared" si="114"/>
        <v/>
      </c>
      <c r="O1810" s="24" t="str">
        <f t="shared" si="115"/>
        <v/>
      </c>
    </row>
    <row r="1811" spans="1:15" x14ac:dyDescent="0.45">
      <c r="A1811" s="20" t="str">
        <f>Calc!A1811</f>
        <v>2024-08-14</v>
      </c>
      <c r="B1811" t="str">
        <f>Calc!B1811</f>
        <v>BOS</v>
      </c>
      <c r="C1811" t="str">
        <f>Calc!C1811</f>
        <v>TEX</v>
      </c>
      <c r="D1811" s="25"/>
      <c r="E1811" s="25"/>
      <c r="F1811">
        <f>Calc!M1811</f>
        <v>1500.26839934439</v>
      </c>
      <c r="G1811">
        <f>Calc!N1811</f>
        <v>1534.4506247578865</v>
      </c>
      <c r="H1811" t="str">
        <f>IF(Calc!O1811=Games!I1811, Games!B1811, IF(Calc!P1811=Games!I1811, Games!C1811, ""))</f>
        <v>TEX</v>
      </c>
      <c r="I1811" s="21">
        <f>MAX(Calc!O1811:P1811)</f>
        <v>0.52339304491514882</v>
      </c>
      <c r="J1811" s="22">
        <f t="shared" si="112"/>
        <v>-109.81649330357931</v>
      </c>
      <c r="K1811" s="23">
        <f t="shared" si="113"/>
        <v>0.91061002761723275</v>
      </c>
      <c r="L1811" s="25"/>
      <c r="M1811" s="25"/>
      <c r="N1811" t="str">
        <f t="shared" si="114"/>
        <v/>
      </c>
      <c r="O1811" s="24" t="str">
        <f t="shared" si="115"/>
        <v/>
      </c>
    </row>
    <row r="1812" spans="1:15" x14ac:dyDescent="0.45">
      <c r="A1812" s="20" t="str">
        <f>Calc!A1812</f>
        <v>2024-08-14</v>
      </c>
      <c r="B1812" t="str">
        <f>Calc!B1812</f>
        <v>BAL</v>
      </c>
      <c r="C1812" t="str">
        <f>Calc!C1812</f>
        <v>WAS</v>
      </c>
      <c r="D1812" s="25"/>
      <c r="E1812" s="25"/>
      <c r="F1812">
        <f>Calc!M1812</f>
        <v>1527.1786991040578</v>
      </c>
      <c r="G1812">
        <f>Calc!N1812</f>
        <v>1420.7057667976087</v>
      </c>
      <c r="H1812" t="str">
        <f>IF(Calc!O1812=Games!I1812, Games!B1812, IF(Calc!P1812=Games!I1812, Games!C1812, ""))</f>
        <v>BAL</v>
      </c>
      <c r="I1812" s="21">
        <f>MAX(Calc!O1812:P1812)</f>
        <v>0.6594733141683109</v>
      </c>
      <c r="J1812" s="22">
        <f t="shared" si="112"/>
        <v>-193.66274116157416</v>
      </c>
      <c r="K1812" s="23">
        <f t="shared" si="113"/>
        <v>0.51636158509482888</v>
      </c>
      <c r="L1812" s="25"/>
      <c r="M1812" s="25"/>
      <c r="N1812" t="str">
        <f t="shared" si="114"/>
        <v/>
      </c>
      <c r="O1812" s="24" t="str">
        <f t="shared" si="115"/>
        <v/>
      </c>
    </row>
    <row r="1813" spans="1:15" x14ac:dyDescent="0.45">
      <c r="A1813" s="20" t="str">
        <f>Calc!A1813</f>
        <v>2024-08-14</v>
      </c>
      <c r="B1813" t="str">
        <f>Calc!B1813</f>
        <v>CLE</v>
      </c>
      <c r="C1813" t="str">
        <f>Calc!C1813</f>
        <v>CHC</v>
      </c>
      <c r="D1813" s="25"/>
      <c r="E1813" s="25"/>
      <c r="F1813">
        <f>Calc!M1813</f>
        <v>1503.8938502056101</v>
      </c>
      <c r="G1813">
        <f>Calc!N1813</f>
        <v>1510.9500841970262</v>
      </c>
      <c r="H1813" t="str">
        <f>IF(Calc!O1813=Games!I1813, Games!B1813, IF(Calc!P1813=Games!I1813, Games!C1813, ""))</f>
        <v>CLE</v>
      </c>
      <c r="I1813" s="21">
        <f>MAX(Calc!O1813:P1813)</f>
        <v>0.51365618276919967</v>
      </c>
      <c r="J1813" s="22">
        <f t="shared" si="112"/>
        <v>-105.61585540326463</v>
      </c>
      <c r="K1813" s="23">
        <f t="shared" si="113"/>
        <v>0.94682753473120052</v>
      </c>
      <c r="L1813" s="25"/>
      <c r="M1813" s="25"/>
      <c r="N1813" t="str">
        <f t="shared" si="114"/>
        <v/>
      </c>
      <c r="O1813" s="24" t="str">
        <f t="shared" si="115"/>
        <v/>
      </c>
    </row>
    <row r="1814" spans="1:15" x14ac:dyDescent="0.45">
      <c r="A1814" s="20" t="str">
        <f>Calc!A1814</f>
        <v>2024-08-14</v>
      </c>
      <c r="B1814" t="str">
        <f>Calc!B1814</f>
        <v>DET</v>
      </c>
      <c r="C1814" t="str">
        <f>Calc!C1814</f>
        <v>SEA</v>
      </c>
      <c r="D1814" s="25"/>
      <c r="E1814" s="25"/>
      <c r="F1814">
        <f>Calc!M1814</f>
        <v>1481.7589766686021</v>
      </c>
      <c r="G1814">
        <f>Calc!N1814</f>
        <v>1521.2700100017432</v>
      </c>
      <c r="H1814" t="str">
        <f>IF(Calc!O1814=Games!I1814, Games!B1814, IF(Calc!P1814=Games!I1814, Games!C1814, ""))</f>
        <v>SEA</v>
      </c>
      <c r="I1814" s="21">
        <f>MAX(Calc!O1814:P1814)</f>
        <v>0.55278273204218864</v>
      </c>
      <c r="J1814" s="22">
        <f t="shared" si="112"/>
        <v>-123.604961536131</v>
      </c>
      <c r="K1814" s="23">
        <f t="shared" si="113"/>
        <v>0.80902901272914496</v>
      </c>
      <c r="L1814" s="25"/>
      <c r="M1814" s="25"/>
      <c r="N1814" t="str">
        <f t="shared" si="114"/>
        <v/>
      </c>
      <c r="O1814" s="24" t="str">
        <f t="shared" si="115"/>
        <v/>
      </c>
    </row>
    <row r="1815" spans="1:15" x14ac:dyDescent="0.45">
      <c r="A1815" s="20" t="str">
        <f>Calc!A1815</f>
        <v>2024-08-14</v>
      </c>
      <c r="B1815" t="str">
        <f>Calc!B1815</f>
        <v>CIN</v>
      </c>
      <c r="C1815" t="str">
        <f>Calc!C1815</f>
        <v>STL</v>
      </c>
      <c r="D1815" s="25"/>
      <c r="E1815" s="25"/>
      <c r="F1815">
        <f>Calc!M1815</f>
        <v>1493.1662146218293</v>
      </c>
      <c r="G1815">
        <f>Calc!N1815</f>
        <v>1507.9516916859375</v>
      </c>
      <c r="H1815" t="str">
        <f>IF(Calc!O1815=Games!I1815, Games!B1815, IF(Calc!P1815=Games!I1815, Games!C1815, ""))</f>
        <v>STL</v>
      </c>
      <c r="I1815" s="21">
        <f>MAX(Calc!O1815:P1815)</f>
        <v>0.52820962073386513</v>
      </c>
      <c r="J1815" s="22">
        <f t="shared" si="112"/>
        <v>-111.95854005236177</v>
      </c>
      <c r="K1815" s="23">
        <f t="shared" si="113"/>
        <v>0.89318778141650568</v>
      </c>
      <c r="L1815" s="25"/>
      <c r="M1815" s="25"/>
      <c r="N1815" t="str">
        <f t="shared" si="114"/>
        <v/>
      </c>
      <c r="O1815" s="24" t="str">
        <f t="shared" si="115"/>
        <v/>
      </c>
    </row>
    <row r="1816" spans="1:15" x14ac:dyDescent="0.45">
      <c r="A1816" s="20" t="str">
        <f>Calc!A1816</f>
        <v>2024-08-14</v>
      </c>
      <c r="B1816" t="str">
        <f>Calc!B1816</f>
        <v>PHI</v>
      </c>
      <c r="C1816" t="str">
        <f>Calc!C1816</f>
        <v>MIA</v>
      </c>
      <c r="D1816" s="25"/>
      <c r="E1816" s="25"/>
      <c r="F1816">
        <f>Calc!M1816</f>
        <v>1516.0751994709906</v>
      </c>
      <c r="G1816">
        <f>Calc!N1816</f>
        <v>1484.370768699393</v>
      </c>
      <c r="H1816" t="str">
        <f>IF(Calc!O1816=Games!I1816, Games!B1816, IF(Calc!P1816=Games!I1816, Games!C1816, ""))</f>
        <v>PHI</v>
      </c>
      <c r="I1816" s="21">
        <f>MAX(Calc!O1816:P1816)</f>
        <v>0.58787300099090078</v>
      </c>
      <c r="J1816" s="22">
        <f t="shared" si="112"/>
        <v>-142.6436516909491</v>
      </c>
      <c r="K1816" s="23">
        <f t="shared" si="113"/>
        <v>0.70104767239596066</v>
      </c>
      <c r="L1816" s="25"/>
      <c r="M1816" s="25"/>
      <c r="N1816" t="str">
        <f t="shared" si="114"/>
        <v/>
      </c>
      <c r="O1816" s="24" t="str">
        <f t="shared" si="115"/>
        <v/>
      </c>
    </row>
    <row r="1817" spans="1:15" x14ac:dyDescent="0.45">
      <c r="A1817" s="20" t="str">
        <f>Calc!A1817</f>
        <v>2024-08-14</v>
      </c>
      <c r="B1817" t="str">
        <f>Calc!B1817</f>
        <v>TBR</v>
      </c>
      <c r="C1817" t="str">
        <f>Calc!C1817</f>
        <v>HOU</v>
      </c>
      <c r="D1817" s="25"/>
      <c r="E1817" s="25"/>
      <c r="F1817">
        <f>Calc!M1817</f>
        <v>1528.0229512954211</v>
      </c>
      <c r="G1817">
        <f>Calc!N1817</f>
        <v>1554.1885466658973</v>
      </c>
      <c r="H1817" t="str">
        <f>IF(Calc!O1817=Games!I1817, Games!B1817, IF(Calc!P1817=Games!I1817, Games!C1817, ""))</f>
        <v>TBR</v>
      </c>
      <c r="I1817" s="21">
        <f>MAX(Calc!O1817:P1817)</f>
        <v>0.52457787216061014</v>
      </c>
      <c r="J1817" s="22">
        <f t="shared" si="112"/>
        <v>-110.33938923806811</v>
      </c>
      <c r="K1817" s="23">
        <f t="shared" si="113"/>
        <v>0.90629466675984727</v>
      </c>
      <c r="L1817" s="25"/>
      <c r="M1817" s="25"/>
      <c r="N1817" t="str">
        <f t="shared" si="114"/>
        <v/>
      </c>
      <c r="O1817" s="24" t="str">
        <f t="shared" si="115"/>
        <v/>
      </c>
    </row>
    <row r="1818" spans="1:15" x14ac:dyDescent="0.45">
      <c r="A1818" s="20" t="str">
        <f>Calc!A1818</f>
        <v>2024-08-14</v>
      </c>
      <c r="B1818" t="str">
        <f>Calc!B1818</f>
        <v>NYM</v>
      </c>
      <c r="C1818" t="str">
        <f>Calc!C1818</f>
        <v>OAK</v>
      </c>
      <c r="D1818" s="25"/>
      <c r="E1818" s="25"/>
      <c r="F1818">
        <f>Calc!M1818</f>
        <v>1483.2891783762693</v>
      </c>
      <c r="G1818">
        <f>Calc!N1818</f>
        <v>1422.9458950386379</v>
      </c>
      <c r="H1818" t="str">
        <f>IF(Calc!O1818=Games!I1818, Games!B1818, IF(Calc!P1818=Games!I1818, Games!C1818, ""))</f>
        <v>NYM</v>
      </c>
      <c r="I1818" s="21">
        <f>MAX(Calc!O1818:P1818)</f>
        <v>0.63711454025209191</v>
      </c>
      <c r="J1818" s="22">
        <f t="shared" si="112"/>
        <v>-175.56904613777783</v>
      </c>
      <c r="K1818" s="23">
        <f t="shared" si="113"/>
        <v>0.56957648400917427</v>
      </c>
      <c r="L1818" s="25"/>
      <c r="M1818" s="25"/>
      <c r="N1818" t="str">
        <f t="shared" si="114"/>
        <v/>
      </c>
      <c r="O1818" s="24" t="str">
        <f t="shared" si="115"/>
        <v/>
      </c>
    </row>
    <row r="1819" spans="1:15" x14ac:dyDescent="0.45">
      <c r="A1819" s="20" t="str">
        <f>Calc!A1819</f>
        <v>2024-08-14</v>
      </c>
      <c r="B1819" t="str">
        <f>Calc!B1819</f>
        <v>CHW</v>
      </c>
      <c r="C1819" t="str">
        <f>Calc!C1819</f>
        <v>NYY</v>
      </c>
      <c r="D1819" s="25"/>
      <c r="E1819" s="25"/>
      <c r="F1819">
        <f>Calc!M1819</f>
        <v>1426.513159308995</v>
      </c>
      <c r="G1819">
        <f>Calc!N1819</f>
        <v>1562.9327852564061</v>
      </c>
      <c r="H1819" t="str">
        <f>IF(Calc!O1819=Games!I1819, Games!B1819, IF(Calc!P1819=Games!I1819, Games!C1819, ""))</f>
        <v>NYY</v>
      </c>
      <c r="I1819" s="21">
        <f>MAX(Calc!O1819:P1819)</f>
        <v>0.70794683556915672</v>
      </c>
      <c r="J1819" s="22">
        <f t="shared" si="112"/>
        <v>-242.4034120461636</v>
      </c>
      <c r="K1819" s="23">
        <f t="shared" si="113"/>
        <v>0.41253544723601449</v>
      </c>
      <c r="L1819" s="25"/>
      <c r="M1819" s="25"/>
      <c r="N1819" t="str">
        <f t="shared" si="114"/>
        <v/>
      </c>
      <c r="O1819" s="24" t="str">
        <f t="shared" si="115"/>
        <v/>
      </c>
    </row>
    <row r="1820" spans="1:15" x14ac:dyDescent="0.45">
      <c r="A1820" s="20" t="str">
        <f>Calc!A1820</f>
        <v>2024-08-14</v>
      </c>
      <c r="B1820" t="str">
        <f>Calc!B1820</f>
        <v>MIL</v>
      </c>
      <c r="C1820" t="str">
        <f>Calc!C1820</f>
        <v>LAD</v>
      </c>
      <c r="D1820" s="25"/>
      <c r="E1820" s="25"/>
      <c r="F1820">
        <f>Calc!M1820</f>
        <v>1516.6563185214643</v>
      </c>
      <c r="G1820">
        <f>Calc!N1820</f>
        <v>1587.2549754385982</v>
      </c>
      <c r="H1820" t="str">
        <f>IF(Calc!O1820=Games!I1820, Games!B1820, IF(Calc!P1820=Games!I1820, Games!C1820, ""))</f>
        <v>LAD</v>
      </c>
      <c r="I1820" s="21">
        <f>MAX(Calc!O1820:P1820)</f>
        <v>0.56651613696189562</v>
      </c>
      <c r="J1820" s="22">
        <f t="shared" si="112"/>
        <v>-130.68909485843938</v>
      </c>
      <c r="K1820" s="23">
        <f t="shared" si="113"/>
        <v>0.76517478453974008</v>
      </c>
      <c r="L1820" s="25"/>
      <c r="M1820" s="25"/>
      <c r="N1820" t="str">
        <f t="shared" si="114"/>
        <v/>
      </c>
      <c r="O1820" s="24" t="str">
        <f t="shared" si="115"/>
        <v/>
      </c>
    </row>
    <row r="1821" spans="1:15" x14ac:dyDescent="0.45">
      <c r="A1821" s="20" t="str">
        <f>Calc!A1821</f>
        <v>2024-08-14</v>
      </c>
      <c r="B1821" t="str">
        <f>Calc!B1821</f>
        <v>LAA</v>
      </c>
      <c r="C1821" t="str">
        <f>Calc!C1821</f>
        <v>TOR</v>
      </c>
      <c r="D1821" s="25"/>
      <c r="E1821" s="25"/>
      <c r="F1821">
        <f>Calc!M1821</f>
        <v>1469.5882041455925</v>
      </c>
      <c r="G1821">
        <f>Calc!N1821</f>
        <v>1549.5770225833428</v>
      </c>
      <c r="H1821" t="str">
        <f>IF(Calc!O1821=Games!I1821, Games!B1821, IF(Calc!P1821=Games!I1821, Games!C1821, ""))</f>
        <v>TOR</v>
      </c>
      <c r="I1821" s="21">
        <f>MAX(Calc!O1821:P1821)</f>
        <v>0.57887497702200086</v>
      </c>
      <c r="J1821" s="22">
        <f t="shared" si="112"/>
        <v>-137.4591737457128</v>
      </c>
      <c r="K1821" s="23">
        <f t="shared" si="113"/>
        <v>0.72748873192698715</v>
      </c>
      <c r="L1821" s="25"/>
      <c r="M1821" s="25"/>
      <c r="N1821" t="str">
        <f t="shared" si="114"/>
        <v/>
      </c>
      <c r="O1821" s="24" t="str">
        <f t="shared" si="115"/>
        <v/>
      </c>
    </row>
    <row r="1822" spans="1:15" x14ac:dyDescent="0.45">
      <c r="A1822" s="20" t="str">
        <f>Calc!A1822</f>
        <v>2024-08-14</v>
      </c>
      <c r="B1822" t="str">
        <f>Calc!B1822</f>
        <v>SFG</v>
      </c>
      <c r="C1822" t="str">
        <f>Calc!C1822</f>
        <v>ATL</v>
      </c>
      <c r="D1822" s="25"/>
      <c r="E1822" s="25"/>
      <c r="F1822">
        <f>Calc!M1822</f>
        <v>1506.8907435815931</v>
      </c>
      <c r="G1822">
        <f>Calc!N1822</f>
        <v>1588.8399964445969</v>
      </c>
      <c r="H1822" t="str">
        <f>IF(Calc!O1822=Games!I1822, Games!B1822, IF(Calc!P1822=Games!I1822, Games!C1822, ""))</f>
        <v>ATL</v>
      </c>
      <c r="I1822" s="21">
        <f>MAX(Calc!O1822:P1822)</f>
        <v>0.55954499253026668</v>
      </c>
      <c r="J1822" s="22">
        <f t="shared" si="112"/>
        <v>-127.03794554287519</v>
      </c>
      <c r="K1822" s="23">
        <f t="shared" si="113"/>
        <v>0.78716638223852642</v>
      </c>
      <c r="L1822" s="25"/>
      <c r="M1822" s="25"/>
      <c r="N1822" t="str">
        <f t="shared" si="114"/>
        <v/>
      </c>
      <c r="O1822" s="24" t="str">
        <f t="shared" si="115"/>
        <v/>
      </c>
    </row>
    <row r="1823" spans="1:15" x14ac:dyDescent="0.45">
      <c r="A1823" s="20" t="str">
        <f>Calc!A1823</f>
        <v>2024-08-15</v>
      </c>
      <c r="B1823" t="str">
        <f>Calc!B1823</f>
        <v>NYM</v>
      </c>
      <c r="C1823" t="str">
        <f>Calc!C1823</f>
        <v>OAK</v>
      </c>
      <c r="D1823" s="25"/>
      <c r="E1823" s="25"/>
      <c r="F1823">
        <f>Calc!M1823</f>
        <v>1483.2891783762693</v>
      </c>
      <c r="G1823">
        <f>Calc!N1823</f>
        <v>1422.9458950386379</v>
      </c>
      <c r="H1823" t="str">
        <f>IF(Calc!O1823=Games!I1823, Games!B1823, IF(Calc!P1823=Games!I1823, Games!C1823, ""))</f>
        <v>NYM</v>
      </c>
      <c r="I1823" s="21">
        <f>MAX(Calc!O1823:P1823)</f>
        <v>0.63711454025209191</v>
      </c>
      <c r="J1823" s="22">
        <f t="shared" si="112"/>
        <v>-175.56904613777783</v>
      </c>
      <c r="K1823" s="23">
        <f t="shared" si="113"/>
        <v>0.56957648400917427</v>
      </c>
      <c r="L1823" s="25"/>
      <c r="M1823" s="25"/>
      <c r="N1823" t="str">
        <f t="shared" si="114"/>
        <v/>
      </c>
      <c r="O1823" s="24" t="str">
        <f t="shared" si="115"/>
        <v/>
      </c>
    </row>
    <row r="1824" spans="1:15" x14ac:dyDescent="0.45">
      <c r="A1824" s="20" t="str">
        <f>Calc!A1824</f>
        <v>2024-08-15</v>
      </c>
      <c r="B1824" t="str">
        <f>Calc!B1824</f>
        <v>DET</v>
      </c>
      <c r="C1824" t="str">
        <f>Calc!C1824</f>
        <v>SEA</v>
      </c>
      <c r="D1824" s="25"/>
      <c r="E1824" s="25"/>
      <c r="F1824">
        <f>Calc!M1824</f>
        <v>1481.7589766686021</v>
      </c>
      <c r="G1824">
        <f>Calc!N1824</f>
        <v>1521.2700100017432</v>
      </c>
      <c r="H1824" t="str">
        <f>IF(Calc!O1824=Games!I1824, Games!B1824, IF(Calc!P1824=Games!I1824, Games!C1824, ""))</f>
        <v>SEA</v>
      </c>
      <c r="I1824" s="21">
        <f>MAX(Calc!O1824:P1824)</f>
        <v>0.55278273204218864</v>
      </c>
      <c r="J1824" s="22">
        <f t="shared" si="112"/>
        <v>-123.604961536131</v>
      </c>
      <c r="K1824" s="23">
        <f t="shared" si="113"/>
        <v>0.80902901272914496</v>
      </c>
      <c r="L1824" s="25"/>
      <c r="M1824" s="25"/>
      <c r="N1824" t="str">
        <f t="shared" si="114"/>
        <v/>
      </c>
      <c r="O1824" s="24" t="str">
        <f t="shared" si="115"/>
        <v/>
      </c>
    </row>
    <row r="1825" spans="1:15" x14ac:dyDescent="0.45">
      <c r="A1825" s="20" t="str">
        <f>Calc!A1825</f>
        <v>2024-08-15</v>
      </c>
      <c r="B1825" t="str">
        <f>Calc!B1825</f>
        <v>MIL</v>
      </c>
      <c r="C1825" t="str">
        <f>Calc!C1825</f>
        <v>LAD</v>
      </c>
      <c r="D1825" s="25"/>
      <c r="E1825" s="25"/>
      <c r="F1825">
        <f>Calc!M1825</f>
        <v>1516.6563185214643</v>
      </c>
      <c r="G1825">
        <f>Calc!N1825</f>
        <v>1587.2549754385982</v>
      </c>
      <c r="H1825" t="str">
        <f>IF(Calc!O1825=Games!I1825, Games!B1825, IF(Calc!P1825=Games!I1825, Games!C1825, ""))</f>
        <v>LAD</v>
      </c>
      <c r="I1825" s="21">
        <f>MAX(Calc!O1825:P1825)</f>
        <v>0.56651613696189562</v>
      </c>
      <c r="J1825" s="22">
        <f t="shared" si="112"/>
        <v>-130.68909485843938</v>
      </c>
      <c r="K1825" s="23">
        <f t="shared" si="113"/>
        <v>0.76517478453974008</v>
      </c>
      <c r="L1825" s="25"/>
      <c r="M1825" s="25"/>
      <c r="N1825" t="str">
        <f t="shared" si="114"/>
        <v/>
      </c>
      <c r="O1825" s="24" t="str">
        <f t="shared" si="115"/>
        <v/>
      </c>
    </row>
    <row r="1826" spans="1:15" x14ac:dyDescent="0.45">
      <c r="A1826" s="20" t="str">
        <f>Calc!A1826</f>
        <v>2024-08-15</v>
      </c>
      <c r="B1826" t="str">
        <f>Calc!B1826</f>
        <v>SFG</v>
      </c>
      <c r="C1826" t="str">
        <f>Calc!C1826</f>
        <v>ATL</v>
      </c>
      <c r="D1826" s="25"/>
      <c r="E1826" s="25"/>
      <c r="F1826">
        <f>Calc!M1826</f>
        <v>1506.8907435815931</v>
      </c>
      <c r="G1826">
        <f>Calc!N1826</f>
        <v>1588.8399964445969</v>
      </c>
      <c r="H1826" t="str">
        <f>IF(Calc!O1826=Games!I1826, Games!B1826, IF(Calc!P1826=Games!I1826, Games!C1826, ""))</f>
        <v>ATL</v>
      </c>
      <c r="I1826" s="21">
        <f>MAX(Calc!O1826:P1826)</f>
        <v>0.55954499253026668</v>
      </c>
      <c r="J1826" s="22">
        <f t="shared" si="112"/>
        <v>-127.03794554287519</v>
      </c>
      <c r="K1826" s="23">
        <f t="shared" si="113"/>
        <v>0.78716638223852642</v>
      </c>
      <c r="L1826" s="25"/>
      <c r="M1826" s="25"/>
      <c r="N1826" t="str">
        <f t="shared" si="114"/>
        <v/>
      </c>
      <c r="O1826" s="24" t="str">
        <f t="shared" si="115"/>
        <v/>
      </c>
    </row>
    <row r="1827" spans="1:15" x14ac:dyDescent="0.45">
      <c r="A1827" s="20" t="str">
        <f>Calc!A1827</f>
        <v>2024-08-15</v>
      </c>
      <c r="B1827" t="str">
        <f>Calc!B1827</f>
        <v>BAL</v>
      </c>
      <c r="C1827" t="str">
        <f>Calc!C1827</f>
        <v>BOS</v>
      </c>
      <c r="D1827" s="25"/>
      <c r="E1827" s="25"/>
      <c r="F1827">
        <f>Calc!M1827</f>
        <v>1527.1786991040578</v>
      </c>
      <c r="G1827">
        <f>Calc!N1827</f>
        <v>1518.233689676287</v>
      </c>
      <c r="H1827" t="str">
        <f>IF(Calc!O1827=Games!I1827, Games!B1827, IF(Calc!P1827=Games!I1827, Games!C1827, ""))</f>
        <v>BAL</v>
      </c>
      <c r="I1827" s="21">
        <f>MAX(Calc!O1827:P1827)</f>
        <v>0.5237396250712355</v>
      </c>
      <c r="J1827" s="22">
        <f t="shared" si="112"/>
        <v>-109.96917918052128</v>
      </c>
      <c r="K1827" s="23">
        <f t="shared" si="113"/>
        <v>0.9093456979963791</v>
      </c>
      <c r="L1827" s="25"/>
      <c r="M1827" s="25"/>
      <c r="N1827" t="str">
        <f t="shared" si="114"/>
        <v/>
      </c>
      <c r="O1827" s="24" t="str">
        <f t="shared" si="115"/>
        <v/>
      </c>
    </row>
    <row r="1828" spans="1:15" x14ac:dyDescent="0.45">
      <c r="A1828" s="20" t="str">
        <f>Calc!A1828</f>
        <v>2024-08-15</v>
      </c>
      <c r="B1828" t="str">
        <f>Calc!B1828</f>
        <v>PHI</v>
      </c>
      <c r="C1828" t="str">
        <f>Calc!C1828</f>
        <v>WAS</v>
      </c>
      <c r="D1828" s="25"/>
      <c r="E1828" s="25"/>
      <c r="F1828">
        <f>Calc!M1828</f>
        <v>1516.0751994709906</v>
      </c>
      <c r="G1828">
        <f>Calc!N1828</f>
        <v>1420.7057667976087</v>
      </c>
      <c r="H1828" t="str">
        <f>IF(Calc!O1828=Games!I1828, Games!B1828, IF(Calc!P1828=Games!I1828, Games!C1828, ""))</f>
        <v>PHI</v>
      </c>
      <c r="I1828" s="21">
        <f>MAX(Calc!O1828:P1828)</f>
        <v>0.67627424867850139</v>
      </c>
      <c r="J1828" s="22">
        <f t="shared" si="112"/>
        <v>-208.90344556089383</v>
      </c>
      <c r="K1828" s="23">
        <f t="shared" si="113"/>
        <v>0.47869004616704958</v>
      </c>
      <c r="L1828" s="25"/>
      <c r="M1828" s="25"/>
      <c r="N1828" t="str">
        <f t="shared" si="114"/>
        <v/>
      </c>
      <c r="O1828" s="24" t="str">
        <f t="shared" si="115"/>
        <v/>
      </c>
    </row>
    <row r="1829" spans="1:15" x14ac:dyDescent="0.45">
      <c r="A1829" s="20" t="str">
        <f>Calc!A1829</f>
        <v>2024-08-15</v>
      </c>
      <c r="B1829" t="str">
        <f>Calc!B1829</f>
        <v>TEX</v>
      </c>
      <c r="C1829" t="str">
        <f>Calc!C1829</f>
        <v>MIN</v>
      </c>
      <c r="D1829" s="25"/>
      <c r="E1829" s="25"/>
      <c r="F1829">
        <f>Calc!M1829</f>
        <v>1535.7428778604465</v>
      </c>
      <c r="G1829">
        <f>Calc!N1829</f>
        <v>1539.5424706464416</v>
      </c>
      <c r="H1829" t="str">
        <f>IF(Calc!O1829=Games!I1829, Games!B1829, IF(Calc!P1829=Games!I1829, Games!C1829, ""))</f>
        <v>TEX</v>
      </c>
      <c r="I1829" s="21">
        <f>MAX(Calc!O1829:P1829)</f>
        <v>0.52617773403224932</v>
      </c>
      <c r="J1829" s="22">
        <f t="shared" si="112"/>
        <v>-111.04960062557763</v>
      </c>
      <c r="K1829" s="23">
        <f t="shared" si="113"/>
        <v>0.90049851090565192</v>
      </c>
      <c r="L1829" s="25"/>
      <c r="M1829" s="25"/>
      <c r="N1829" t="str">
        <f t="shared" si="114"/>
        <v/>
      </c>
      <c r="O1829" s="24" t="str">
        <f t="shared" si="115"/>
        <v/>
      </c>
    </row>
    <row r="1830" spans="1:15" x14ac:dyDescent="0.45">
      <c r="A1830" s="20" t="str">
        <f>Calc!A1830</f>
        <v>2024-08-16</v>
      </c>
      <c r="B1830" t="str">
        <f>Calc!B1830</f>
        <v>CHC</v>
      </c>
      <c r="C1830" t="str">
        <f>Calc!C1830</f>
        <v>TOR</v>
      </c>
      <c r="D1830" s="25"/>
      <c r="E1830" s="25"/>
      <c r="F1830">
        <f>Calc!M1830</f>
        <v>1529.9566441509314</v>
      </c>
      <c r="G1830">
        <f>Calc!N1830</f>
        <v>1549.5770225833428</v>
      </c>
      <c r="H1830" t="str">
        <f>IF(Calc!O1830=Games!I1830, Games!B1830, IF(Calc!P1830=Games!I1830, Games!C1830, ""))</f>
        <v>TOR</v>
      </c>
      <c r="I1830" s="21">
        <f>MAX(Calc!O1830:P1830)</f>
        <v>0.50591302325326715</v>
      </c>
      <c r="J1830" s="22">
        <f t="shared" si="112"/>
        <v>-102.39351512245915</v>
      </c>
      <c r="K1830" s="23">
        <f t="shared" si="113"/>
        <v>0.97662434852835556</v>
      </c>
      <c r="L1830" s="25"/>
      <c r="M1830" s="25"/>
      <c r="N1830" t="str">
        <f t="shared" si="114"/>
        <v/>
      </c>
      <c r="O1830" s="24" t="str">
        <f t="shared" si="115"/>
        <v/>
      </c>
    </row>
    <row r="1831" spans="1:15" x14ac:dyDescent="0.45">
      <c r="A1831" s="20" t="str">
        <f>Calc!A1831</f>
        <v>2024-08-16</v>
      </c>
      <c r="B1831" t="str">
        <f>Calc!B1831</f>
        <v>CIN</v>
      </c>
      <c r="C1831" t="str">
        <f>Calc!C1831</f>
        <v>KCR</v>
      </c>
      <c r="D1831" s="25"/>
      <c r="E1831" s="25"/>
      <c r="F1831">
        <f>Calc!M1831</f>
        <v>1493.1662146218293</v>
      </c>
      <c r="G1831">
        <f>Calc!N1831</f>
        <v>1465.2610239810729</v>
      </c>
      <c r="H1831" t="str">
        <f>IF(Calc!O1831=Games!I1831, Games!B1831, IF(Calc!P1831=Games!I1831, Games!C1831, ""))</f>
        <v>CIN</v>
      </c>
      <c r="I1831" s="21">
        <f>MAX(Calc!O1831:P1831)</f>
        <v>0.53312822161370954</v>
      </c>
      <c r="J1831" s="22">
        <f t="shared" si="112"/>
        <v>-114.1915717108517</v>
      </c>
      <c r="K1831" s="23">
        <f t="shared" si="113"/>
        <v>0.87572137331828082</v>
      </c>
      <c r="L1831" s="25"/>
      <c r="M1831" s="25"/>
      <c r="N1831" t="str">
        <f t="shared" si="114"/>
        <v/>
      </c>
      <c r="O1831" s="24" t="str">
        <f t="shared" si="115"/>
        <v/>
      </c>
    </row>
    <row r="1832" spans="1:15" x14ac:dyDescent="0.45">
      <c r="A1832" s="20" t="str">
        <f>Calc!A1832</f>
        <v>2024-08-16</v>
      </c>
      <c r="B1832" t="str">
        <f>Calc!B1832</f>
        <v>PIT</v>
      </c>
      <c r="C1832" t="str">
        <f>Calc!C1832</f>
        <v>SEA</v>
      </c>
      <c r="D1832" s="25"/>
      <c r="E1832" s="25"/>
      <c r="F1832">
        <f>Calc!M1832</f>
        <v>1464.4120897083565</v>
      </c>
      <c r="G1832">
        <f>Calc!N1832</f>
        <v>1521.2700100017432</v>
      </c>
      <c r="H1832" t="str">
        <f>IF(Calc!O1832=Games!I1832, Games!B1832, IF(Calc!P1832=Games!I1832, Games!C1832, ""))</f>
        <v>SEA</v>
      </c>
      <c r="I1832" s="21">
        <f>MAX(Calc!O1832:P1832)</f>
        <v>0.55211689486907234</v>
      </c>
      <c r="J1832" s="22">
        <f t="shared" si="112"/>
        <v>-123.27254333643026</v>
      </c>
      <c r="K1832" s="23">
        <f t="shared" si="113"/>
        <v>0.81121064994241421</v>
      </c>
      <c r="L1832" s="25"/>
      <c r="M1832" s="25"/>
      <c r="N1832" t="str">
        <f t="shared" si="114"/>
        <v/>
      </c>
      <c r="O1832" s="24" t="str">
        <f t="shared" si="115"/>
        <v/>
      </c>
    </row>
    <row r="1833" spans="1:15" x14ac:dyDescent="0.45">
      <c r="A1833" s="20" t="str">
        <f>Calc!A1833</f>
        <v>2024-08-16</v>
      </c>
      <c r="B1833" t="str">
        <f>Calc!B1833</f>
        <v>PHI</v>
      </c>
      <c r="C1833" t="str">
        <f>Calc!C1833</f>
        <v>WAS</v>
      </c>
      <c r="D1833" s="25"/>
      <c r="E1833" s="25"/>
      <c r="F1833">
        <f>Calc!M1833</f>
        <v>1516.0751994709906</v>
      </c>
      <c r="G1833">
        <f>Calc!N1833</f>
        <v>1420.7057667976087</v>
      </c>
      <c r="H1833" t="str">
        <f>IF(Calc!O1833=Games!I1833, Games!B1833, IF(Calc!P1833=Games!I1833, Games!C1833, ""))</f>
        <v>PHI</v>
      </c>
      <c r="I1833" s="21">
        <f>MAX(Calc!O1833:P1833)</f>
        <v>0.67627424867850139</v>
      </c>
      <c r="J1833" s="22">
        <f t="shared" si="112"/>
        <v>-208.90344556089383</v>
      </c>
      <c r="K1833" s="23">
        <f t="shared" si="113"/>
        <v>0.47869004616704958</v>
      </c>
      <c r="L1833" s="25"/>
      <c r="M1833" s="25"/>
      <c r="N1833" t="str">
        <f t="shared" si="114"/>
        <v/>
      </c>
      <c r="O1833" s="24" t="str">
        <f t="shared" si="115"/>
        <v/>
      </c>
    </row>
    <row r="1834" spans="1:15" x14ac:dyDescent="0.45">
      <c r="A1834" s="20" t="str">
        <f>Calc!A1834</f>
        <v>2024-08-16</v>
      </c>
      <c r="B1834" t="str">
        <f>Calc!B1834</f>
        <v>DET</v>
      </c>
      <c r="C1834" t="str">
        <f>Calc!C1834</f>
        <v>NYY</v>
      </c>
      <c r="D1834" s="25"/>
      <c r="E1834" s="25"/>
      <c r="F1834">
        <f>Calc!M1834</f>
        <v>1481.7589766686021</v>
      </c>
      <c r="G1834">
        <f>Calc!N1834</f>
        <v>1562.9327852564061</v>
      </c>
      <c r="H1834" t="str">
        <f>IF(Calc!O1834=Games!I1834, Games!B1834, IF(Calc!P1834=Games!I1834, Games!C1834, ""))</f>
        <v>NYY</v>
      </c>
      <c r="I1834" s="21">
        <f>MAX(Calc!O1834:P1834)</f>
        <v>0.61090399126170947</v>
      </c>
      <c r="J1834" s="22">
        <f t="shared" si="112"/>
        <v>-157.00597732746442</v>
      </c>
      <c r="K1834" s="23">
        <f t="shared" si="113"/>
        <v>0.63691842630571882</v>
      </c>
      <c r="L1834" s="25"/>
      <c r="M1834" s="25"/>
      <c r="N1834" t="str">
        <f t="shared" si="114"/>
        <v/>
      </c>
      <c r="O1834" s="24" t="str">
        <f t="shared" si="115"/>
        <v/>
      </c>
    </row>
    <row r="1835" spans="1:15" x14ac:dyDescent="0.45">
      <c r="A1835" s="20" t="str">
        <f>Calc!A1835</f>
        <v>2024-08-16</v>
      </c>
      <c r="B1835" t="str">
        <f>Calc!B1835</f>
        <v>TBR</v>
      </c>
      <c r="C1835" t="str">
        <f>Calc!C1835</f>
        <v>ARI</v>
      </c>
      <c r="D1835" s="25"/>
      <c r="E1835" s="25"/>
      <c r="F1835">
        <f>Calc!M1835</f>
        <v>1528.0229512954211</v>
      </c>
      <c r="G1835">
        <f>Calc!N1835</f>
        <v>1515.1384034374826</v>
      </c>
      <c r="H1835" t="str">
        <f>IF(Calc!O1835=Games!I1835, Games!B1835, IF(Calc!P1835=Games!I1835, Games!C1835, ""))</f>
        <v>TBR</v>
      </c>
      <c r="I1835" s="21">
        <f>MAX(Calc!O1835:P1835)</f>
        <v>0.58069602144457289</v>
      </c>
      <c r="J1835" s="22">
        <f t="shared" si="112"/>
        <v>-138.4904630395277</v>
      </c>
      <c r="K1835" s="23">
        <f t="shared" si="113"/>
        <v>0.72207138170559937</v>
      </c>
      <c r="L1835" s="25"/>
      <c r="M1835" s="25"/>
      <c r="N1835" t="str">
        <f t="shared" si="114"/>
        <v/>
      </c>
      <c r="O1835" s="24" t="str">
        <f t="shared" si="115"/>
        <v/>
      </c>
    </row>
    <row r="1836" spans="1:15" x14ac:dyDescent="0.45">
      <c r="A1836" s="20" t="str">
        <f>Calc!A1836</f>
        <v>2024-08-16</v>
      </c>
      <c r="B1836" t="str">
        <f>Calc!B1836</f>
        <v>BAL</v>
      </c>
      <c r="C1836" t="str">
        <f>Calc!C1836</f>
        <v>BOS</v>
      </c>
      <c r="D1836" s="25"/>
      <c r="E1836" s="25"/>
      <c r="F1836">
        <f>Calc!M1836</f>
        <v>1527.1786991040578</v>
      </c>
      <c r="G1836">
        <f>Calc!N1836</f>
        <v>1518.233689676287</v>
      </c>
      <c r="H1836" t="str">
        <f>IF(Calc!O1836=Games!I1836, Games!B1836, IF(Calc!P1836=Games!I1836, Games!C1836, ""))</f>
        <v>BAL</v>
      </c>
      <c r="I1836" s="21">
        <f>MAX(Calc!O1836:P1836)</f>
        <v>0.5237396250712355</v>
      </c>
      <c r="J1836" s="22">
        <f t="shared" si="112"/>
        <v>-109.96917918052128</v>
      </c>
      <c r="K1836" s="23">
        <f t="shared" si="113"/>
        <v>0.9093456979963791</v>
      </c>
      <c r="L1836" s="25"/>
      <c r="M1836" s="25"/>
      <c r="N1836" t="str">
        <f t="shared" si="114"/>
        <v/>
      </c>
      <c r="O1836" s="24" t="str">
        <f t="shared" si="115"/>
        <v/>
      </c>
    </row>
    <row r="1837" spans="1:15" x14ac:dyDescent="0.45">
      <c r="A1837" s="20" t="str">
        <f>Calc!A1837</f>
        <v>2024-08-16</v>
      </c>
      <c r="B1837" t="str">
        <f>Calc!B1837</f>
        <v>NYM</v>
      </c>
      <c r="C1837" t="str">
        <f>Calc!C1837</f>
        <v>MIA</v>
      </c>
      <c r="D1837" s="25"/>
      <c r="E1837" s="25"/>
      <c r="F1837">
        <f>Calc!M1837</f>
        <v>1483.2891783762693</v>
      </c>
      <c r="G1837">
        <f>Calc!N1837</f>
        <v>1484.370768699393</v>
      </c>
      <c r="H1837" t="str">
        <f>IF(Calc!O1837=Games!I1837, Games!B1837, IF(Calc!P1837=Games!I1837, Games!C1837, ""))</f>
        <v>NYM</v>
      </c>
      <c r="I1837" s="21">
        <f>MAX(Calc!O1837:P1837)</f>
        <v>0.54957983506784402</v>
      </c>
      <c r="J1837" s="22">
        <f t="shared" si="112"/>
        <v>-122.01492691843045</v>
      </c>
      <c r="K1837" s="23">
        <f t="shared" si="113"/>
        <v>0.81957185506370134</v>
      </c>
      <c r="L1837" s="25"/>
      <c r="M1837" s="25"/>
      <c r="N1837" t="str">
        <f t="shared" si="114"/>
        <v/>
      </c>
      <c r="O1837" s="24" t="str">
        <f t="shared" si="115"/>
        <v/>
      </c>
    </row>
    <row r="1838" spans="1:15" x14ac:dyDescent="0.45">
      <c r="A1838" s="20" t="str">
        <f>Calc!A1838</f>
        <v>2024-08-16</v>
      </c>
      <c r="B1838" t="str">
        <f>Calc!B1838</f>
        <v>TEX</v>
      </c>
      <c r="C1838" t="str">
        <f>Calc!C1838</f>
        <v>MIN</v>
      </c>
      <c r="D1838" s="25"/>
      <c r="E1838" s="25"/>
      <c r="F1838">
        <f>Calc!M1838</f>
        <v>1535.7428778604465</v>
      </c>
      <c r="G1838">
        <f>Calc!N1838</f>
        <v>1539.5424706464416</v>
      </c>
      <c r="H1838" t="str">
        <f>IF(Calc!O1838=Games!I1838, Games!B1838, IF(Calc!P1838=Games!I1838, Games!C1838, ""))</f>
        <v>TEX</v>
      </c>
      <c r="I1838" s="21">
        <f>MAX(Calc!O1838:P1838)</f>
        <v>0.52617773403224932</v>
      </c>
      <c r="J1838" s="22">
        <f t="shared" si="112"/>
        <v>-111.04960062557763</v>
      </c>
      <c r="K1838" s="23">
        <f t="shared" si="113"/>
        <v>0.90049851090565192</v>
      </c>
      <c r="L1838" s="25"/>
      <c r="M1838" s="25"/>
      <c r="N1838" t="str">
        <f t="shared" si="114"/>
        <v/>
      </c>
      <c r="O1838" s="24" t="str">
        <f t="shared" si="115"/>
        <v/>
      </c>
    </row>
    <row r="1839" spans="1:15" x14ac:dyDescent="0.45">
      <c r="A1839" s="20" t="str">
        <f>Calc!A1839</f>
        <v>2024-08-16</v>
      </c>
      <c r="B1839" t="str">
        <f>Calc!B1839</f>
        <v>HOU</v>
      </c>
      <c r="C1839" t="str">
        <f>Calc!C1839</f>
        <v>CHW</v>
      </c>
      <c r="D1839" s="25"/>
      <c r="E1839" s="25"/>
      <c r="F1839">
        <f>Calc!M1839</f>
        <v>1535.1961987191132</v>
      </c>
      <c r="G1839">
        <f>Calc!N1839</f>
        <v>1425.4820043556863</v>
      </c>
      <c r="H1839" t="str">
        <f>IF(Calc!O1839=Games!I1839, Games!B1839, IF(Calc!P1839=Games!I1839, Games!C1839, ""))</f>
        <v>HOU</v>
      </c>
      <c r="I1839" s="21">
        <f>MAX(Calc!O1839:P1839)</f>
        <v>0.63243622528022225</v>
      </c>
      <c r="J1839" s="22">
        <f t="shared" si="112"/>
        <v>-172.06163087273148</v>
      </c>
      <c r="K1839" s="23">
        <f t="shared" si="113"/>
        <v>0.58118709844129524</v>
      </c>
      <c r="L1839" s="25"/>
      <c r="M1839" s="25"/>
      <c r="N1839" t="str">
        <f t="shared" si="114"/>
        <v/>
      </c>
      <c r="O1839" s="24" t="str">
        <f t="shared" si="115"/>
        <v/>
      </c>
    </row>
    <row r="1840" spans="1:15" x14ac:dyDescent="0.45">
      <c r="A1840" s="20" t="str">
        <f>Calc!A1840</f>
        <v>2024-08-16</v>
      </c>
      <c r="B1840" t="str">
        <f>Calc!B1840</f>
        <v>MIL</v>
      </c>
      <c r="C1840" t="str">
        <f>Calc!C1840</f>
        <v>CLE</v>
      </c>
      <c r="D1840" s="25"/>
      <c r="E1840" s="25"/>
      <c r="F1840">
        <f>Calc!M1840</f>
        <v>1516.6563185214643</v>
      </c>
      <c r="G1840">
        <f>Calc!N1840</f>
        <v>1521.3210808926906</v>
      </c>
      <c r="H1840" t="str">
        <f>IF(Calc!O1840=Games!I1840, Games!B1840, IF(Calc!P1840=Games!I1840, Games!C1840, ""))</f>
        <v>MIL</v>
      </c>
      <c r="I1840" s="21">
        <f>MAX(Calc!O1840:P1840)</f>
        <v>0.52699513583305335</v>
      </c>
      <c r="J1840" s="22">
        <f t="shared" si="112"/>
        <v>-111.41431637520135</v>
      </c>
      <c r="K1840" s="23">
        <f t="shared" si="113"/>
        <v>0.89755072106925426</v>
      </c>
      <c r="L1840" s="25"/>
      <c r="M1840" s="25"/>
      <c r="N1840" t="str">
        <f t="shared" si="114"/>
        <v/>
      </c>
      <c r="O1840" s="24" t="str">
        <f t="shared" si="115"/>
        <v/>
      </c>
    </row>
    <row r="1841" spans="1:15" x14ac:dyDescent="0.45">
      <c r="A1841" s="20" t="str">
        <f>Calc!A1841</f>
        <v>2024-08-16</v>
      </c>
      <c r="B1841" t="str">
        <f>Calc!B1841</f>
        <v>STL</v>
      </c>
      <c r="C1841" t="str">
        <f>Calc!C1841</f>
        <v>LAD</v>
      </c>
      <c r="D1841" s="25"/>
      <c r="E1841" s="25"/>
      <c r="F1841">
        <f>Calc!M1841</f>
        <v>1510.540426333587</v>
      </c>
      <c r="G1841">
        <f>Calc!N1841</f>
        <v>1587.2549754385982</v>
      </c>
      <c r="H1841" t="str">
        <f>IF(Calc!O1841=Games!I1841, Games!B1841, IF(Calc!P1841=Games!I1841, Games!C1841, ""))</f>
        <v>LAD</v>
      </c>
      <c r="I1841" s="21">
        <f>MAX(Calc!O1841:P1841)</f>
        <v>0.57205590505810411</v>
      </c>
      <c r="J1841" s="22">
        <f t="shared" si="112"/>
        <v>-133.67538232669736</v>
      </c>
      <c r="K1841" s="23">
        <f t="shared" si="113"/>
        <v>0.7480808976151192</v>
      </c>
      <c r="L1841" s="25"/>
      <c r="M1841" s="25"/>
      <c r="N1841" t="str">
        <f t="shared" si="114"/>
        <v/>
      </c>
      <c r="O1841" s="24" t="str">
        <f t="shared" si="115"/>
        <v/>
      </c>
    </row>
    <row r="1842" spans="1:15" x14ac:dyDescent="0.45">
      <c r="A1842" s="20" t="str">
        <f>Calc!A1842</f>
        <v>2024-08-16</v>
      </c>
      <c r="B1842" t="str">
        <f>Calc!B1842</f>
        <v>COL</v>
      </c>
      <c r="C1842" t="str">
        <f>Calc!C1842</f>
        <v>SDP</v>
      </c>
      <c r="D1842" s="25"/>
      <c r="E1842" s="25"/>
      <c r="F1842">
        <f>Calc!M1842</f>
        <v>1423.0710497477428</v>
      </c>
      <c r="G1842">
        <f>Calc!N1842</f>
        <v>1514.2912987524817</v>
      </c>
      <c r="H1842" t="str">
        <f>IF(Calc!O1842=Games!I1842, Games!B1842, IF(Calc!P1842=Games!I1842, Games!C1842, ""))</f>
        <v>SDP</v>
      </c>
      <c r="I1842" s="21">
        <f>MAX(Calc!O1842:P1842)</f>
        <v>0.51416770587399796</v>
      </c>
      <c r="J1842" s="22">
        <f t="shared" si="112"/>
        <v>-105.832344224661</v>
      </c>
      <c r="K1842" s="23">
        <f t="shared" si="113"/>
        <v>0.94489072062620016</v>
      </c>
      <c r="L1842" s="25"/>
      <c r="M1842" s="25"/>
      <c r="N1842" t="str">
        <f t="shared" si="114"/>
        <v/>
      </c>
      <c r="O1842" s="24" t="str">
        <f t="shared" si="115"/>
        <v/>
      </c>
    </row>
    <row r="1843" spans="1:15" x14ac:dyDescent="0.45">
      <c r="A1843" s="20" t="str">
        <f>Calc!A1843</f>
        <v>2024-08-16</v>
      </c>
      <c r="B1843" t="str">
        <f>Calc!B1843</f>
        <v>LAA</v>
      </c>
      <c r="C1843" t="str">
        <f>Calc!C1843</f>
        <v>ATL</v>
      </c>
      <c r="D1843" s="25"/>
      <c r="E1843" s="25"/>
      <c r="F1843">
        <f>Calc!M1843</f>
        <v>1469.5882041455925</v>
      </c>
      <c r="G1843">
        <f>Calc!N1843</f>
        <v>1588.8399964445969</v>
      </c>
      <c r="H1843" t="str">
        <f>IF(Calc!O1843=Games!I1843, Games!B1843, IF(Calc!P1843=Games!I1843, Games!C1843, ""))</f>
        <v>ATL</v>
      </c>
      <c r="I1843" s="21">
        <f>MAX(Calc!O1843:P1843)</f>
        <v>0.63093429133626922</v>
      </c>
      <c r="J1843" s="22">
        <f t="shared" si="112"/>
        <v>-170.95446055410594</v>
      </c>
      <c r="K1843" s="23">
        <f t="shared" si="113"/>
        <v>0.58495110145634766</v>
      </c>
      <c r="L1843" s="25"/>
      <c r="M1843" s="25"/>
      <c r="N1843" t="str">
        <f t="shared" si="114"/>
        <v/>
      </c>
      <c r="O1843" s="24" t="str">
        <f t="shared" si="115"/>
        <v/>
      </c>
    </row>
    <row r="1844" spans="1:15" x14ac:dyDescent="0.45">
      <c r="A1844" s="20" t="str">
        <f>Calc!A1844</f>
        <v>2024-08-17</v>
      </c>
      <c r="B1844" t="str">
        <f>Calc!B1844</f>
        <v>PIT</v>
      </c>
      <c r="C1844" t="str">
        <f>Calc!C1844</f>
        <v>SEA</v>
      </c>
      <c r="D1844" s="25"/>
      <c r="E1844" s="25"/>
      <c r="F1844">
        <f>Calc!M1844</f>
        <v>1464.4120897083565</v>
      </c>
      <c r="G1844">
        <f>Calc!N1844</f>
        <v>1521.2700100017432</v>
      </c>
      <c r="H1844" t="str">
        <f>IF(Calc!O1844=Games!I1844, Games!B1844, IF(Calc!P1844=Games!I1844, Games!C1844, ""))</f>
        <v>SEA</v>
      </c>
      <c r="I1844" s="21">
        <f>MAX(Calc!O1844:P1844)</f>
        <v>0.55211689486907234</v>
      </c>
      <c r="J1844" s="22">
        <f t="shared" si="112"/>
        <v>-123.27254333643026</v>
      </c>
      <c r="K1844" s="23">
        <f t="shared" si="113"/>
        <v>0.81121064994241421</v>
      </c>
      <c r="L1844" s="25"/>
      <c r="M1844" s="25"/>
      <c r="N1844" t="str">
        <f t="shared" si="114"/>
        <v/>
      </c>
      <c r="O1844" s="24" t="str">
        <f t="shared" si="115"/>
        <v/>
      </c>
    </row>
    <row r="1845" spans="1:15" x14ac:dyDescent="0.45">
      <c r="A1845" s="20" t="str">
        <f>Calc!A1845</f>
        <v>2024-08-17</v>
      </c>
      <c r="B1845" t="str">
        <f>Calc!B1845</f>
        <v>DET</v>
      </c>
      <c r="C1845" t="str">
        <f>Calc!C1845</f>
        <v>NYY</v>
      </c>
      <c r="D1845" s="25"/>
      <c r="E1845" s="25"/>
      <c r="F1845">
        <f>Calc!M1845</f>
        <v>1481.7589766686021</v>
      </c>
      <c r="G1845">
        <f>Calc!N1845</f>
        <v>1562.9327852564061</v>
      </c>
      <c r="H1845" t="str">
        <f>IF(Calc!O1845=Games!I1845, Games!B1845, IF(Calc!P1845=Games!I1845, Games!C1845, ""))</f>
        <v>NYY</v>
      </c>
      <c r="I1845" s="21">
        <f>MAX(Calc!O1845:P1845)</f>
        <v>0.61090399126170947</v>
      </c>
      <c r="J1845" s="22">
        <f t="shared" si="112"/>
        <v>-157.00597732746442</v>
      </c>
      <c r="K1845" s="23">
        <f t="shared" si="113"/>
        <v>0.63691842630571882</v>
      </c>
      <c r="L1845" s="25"/>
      <c r="M1845" s="25"/>
      <c r="N1845" t="str">
        <f t="shared" si="114"/>
        <v/>
      </c>
      <c r="O1845" s="24" t="str">
        <f t="shared" si="115"/>
        <v/>
      </c>
    </row>
    <row r="1846" spans="1:15" x14ac:dyDescent="0.45">
      <c r="A1846" s="20" t="str">
        <f>Calc!A1846</f>
        <v>2024-08-17</v>
      </c>
      <c r="B1846" t="str">
        <f>Calc!B1846</f>
        <v>CHC</v>
      </c>
      <c r="C1846" t="str">
        <f>Calc!C1846</f>
        <v>TOR</v>
      </c>
      <c r="D1846" s="25"/>
      <c r="E1846" s="25"/>
      <c r="F1846">
        <f>Calc!M1846</f>
        <v>1529.9566441509314</v>
      </c>
      <c r="G1846">
        <f>Calc!N1846</f>
        <v>1549.5770225833428</v>
      </c>
      <c r="H1846" t="str">
        <f>IF(Calc!O1846=Games!I1846, Games!B1846, IF(Calc!P1846=Games!I1846, Games!C1846, ""))</f>
        <v>TOR</v>
      </c>
      <c r="I1846" s="21">
        <f>MAX(Calc!O1846:P1846)</f>
        <v>0.50591302325326715</v>
      </c>
      <c r="J1846" s="22">
        <f t="shared" si="112"/>
        <v>-102.39351512245915</v>
      </c>
      <c r="K1846" s="23">
        <f t="shared" si="113"/>
        <v>0.97662434852835556</v>
      </c>
      <c r="L1846" s="25"/>
      <c r="M1846" s="25"/>
      <c r="N1846" t="str">
        <f t="shared" si="114"/>
        <v/>
      </c>
      <c r="O1846" s="24" t="str">
        <f t="shared" si="115"/>
        <v/>
      </c>
    </row>
    <row r="1847" spans="1:15" x14ac:dyDescent="0.45">
      <c r="A1847" s="20" t="str">
        <f>Calc!A1847</f>
        <v>2024-08-17</v>
      </c>
      <c r="B1847" t="str">
        <f>Calc!B1847</f>
        <v>BAL</v>
      </c>
      <c r="C1847" t="str">
        <f>Calc!C1847</f>
        <v>BOS</v>
      </c>
      <c r="D1847" s="25"/>
      <c r="E1847" s="25"/>
      <c r="F1847">
        <f>Calc!M1847</f>
        <v>1527.1786991040578</v>
      </c>
      <c r="G1847">
        <f>Calc!N1847</f>
        <v>1518.233689676287</v>
      </c>
      <c r="H1847" t="str">
        <f>IF(Calc!O1847=Games!I1847, Games!B1847, IF(Calc!P1847=Games!I1847, Games!C1847, ""))</f>
        <v>BAL</v>
      </c>
      <c r="I1847" s="21">
        <f>MAX(Calc!O1847:P1847)</f>
        <v>0.5237396250712355</v>
      </c>
      <c r="J1847" s="22">
        <f t="shared" si="112"/>
        <v>-109.96917918052128</v>
      </c>
      <c r="K1847" s="23">
        <f t="shared" si="113"/>
        <v>0.9093456979963791</v>
      </c>
      <c r="L1847" s="25"/>
      <c r="M1847" s="25"/>
      <c r="N1847" t="str">
        <f t="shared" si="114"/>
        <v/>
      </c>
      <c r="O1847" s="24" t="str">
        <f t="shared" si="115"/>
        <v/>
      </c>
    </row>
    <row r="1848" spans="1:15" x14ac:dyDescent="0.45">
      <c r="A1848" s="20" t="str">
        <f>Calc!A1848</f>
        <v>2024-08-17</v>
      </c>
      <c r="B1848" t="str">
        <f>Calc!B1848</f>
        <v>TBR</v>
      </c>
      <c r="C1848" t="str">
        <f>Calc!C1848</f>
        <v>ARI</v>
      </c>
      <c r="D1848" s="25"/>
      <c r="E1848" s="25"/>
      <c r="F1848">
        <f>Calc!M1848</f>
        <v>1528.0229512954211</v>
      </c>
      <c r="G1848">
        <f>Calc!N1848</f>
        <v>1515.1384034374826</v>
      </c>
      <c r="H1848" t="str">
        <f>IF(Calc!O1848=Games!I1848, Games!B1848, IF(Calc!P1848=Games!I1848, Games!C1848, ""))</f>
        <v>TBR</v>
      </c>
      <c r="I1848" s="21">
        <f>MAX(Calc!O1848:P1848)</f>
        <v>0.58069602144457289</v>
      </c>
      <c r="J1848" s="22">
        <f t="shared" si="112"/>
        <v>-138.4904630395277</v>
      </c>
      <c r="K1848" s="23">
        <f t="shared" si="113"/>
        <v>0.72207138170559937</v>
      </c>
      <c r="L1848" s="25"/>
      <c r="M1848" s="25"/>
      <c r="N1848" t="str">
        <f t="shared" si="114"/>
        <v/>
      </c>
      <c r="O1848" s="24" t="str">
        <f t="shared" si="115"/>
        <v/>
      </c>
    </row>
    <row r="1849" spans="1:15" x14ac:dyDescent="0.45">
      <c r="A1849" s="20" t="str">
        <f>Calc!A1849</f>
        <v>2024-08-17</v>
      </c>
      <c r="B1849" t="str">
        <f>Calc!B1849</f>
        <v>NYM</v>
      </c>
      <c r="C1849" t="str">
        <f>Calc!C1849</f>
        <v>MIA</v>
      </c>
      <c r="D1849" s="25"/>
      <c r="E1849" s="25"/>
      <c r="F1849">
        <f>Calc!M1849</f>
        <v>1483.2891783762693</v>
      </c>
      <c r="G1849">
        <f>Calc!N1849</f>
        <v>1484.370768699393</v>
      </c>
      <c r="H1849" t="str">
        <f>IF(Calc!O1849=Games!I1849, Games!B1849, IF(Calc!P1849=Games!I1849, Games!C1849, ""))</f>
        <v>NYM</v>
      </c>
      <c r="I1849" s="21">
        <f>MAX(Calc!O1849:P1849)</f>
        <v>0.54957983506784402</v>
      </c>
      <c r="J1849" s="22">
        <f t="shared" si="112"/>
        <v>-122.01492691843045</v>
      </c>
      <c r="K1849" s="23">
        <f t="shared" si="113"/>
        <v>0.81957185506370134</v>
      </c>
      <c r="L1849" s="25"/>
      <c r="M1849" s="25"/>
      <c r="N1849" t="str">
        <f t="shared" si="114"/>
        <v/>
      </c>
      <c r="O1849" s="24" t="str">
        <f t="shared" si="115"/>
        <v/>
      </c>
    </row>
    <row r="1850" spans="1:15" x14ac:dyDescent="0.45">
      <c r="A1850" s="20" t="str">
        <f>Calc!A1850</f>
        <v>2024-08-17</v>
      </c>
      <c r="B1850" t="str">
        <f>Calc!B1850</f>
        <v>PHI</v>
      </c>
      <c r="C1850" t="str">
        <f>Calc!C1850</f>
        <v>WAS</v>
      </c>
      <c r="D1850" s="25"/>
      <c r="E1850" s="25"/>
      <c r="F1850">
        <f>Calc!M1850</f>
        <v>1516.0751994709906</v>
      </c>
      <c r="G1850">
        <f>Calc!N1850</f>
        <v>1420.7057667976087</v>
      </c>
      <c r="H1850" t="str">
        <f>IF(Calc!O1850=Games!I1850, Games!B1850, IF(Calc!P1850=Games!I1850, Games!C1850, ""))</f>
        <v>PHI</v>
      </c>
      <c r="I1850" s="21">
        <f>MAX(Calc!O1850:P1850)</f>
        <v>0.67627424867850139</v>
      </c>
      <c r="J1850" s="22">
        <f t="shared" si="112"/>
        <v>-208.90344556089383</v>
      </c>
      <c r="K1850" s="23">
        <f t="shared" si="113"/>
        <v>0.47869004616704958</v>
      </c>
      <c r="L1850" s="25"/>
      <c r="M1850" s="25"/>
      <c r="N1850" t="str">
        <f t="shared" si="114"/>
        <v/>
      </c>
      <c r="O1850" s="24" t="str">
        <f t="shared" si="115"/>
        <v/>
      </c>
    </row>
    <row r="1851" spans="1:15" x14ac:dyDescent="0.45">
      <c r="A1851" s="20" t="str">
        <f>Calc!A1851</f>
        <v>2024-08-17</v>
      </c>
      <c r="B1851" t="str">
        <f>Calc!B1851</f>
        <v>CIN</v>
      </c>
      <c r="C1851" t="str">
        <f>Calc!C1851</f>
        <v>KCR</v>
      </c>
      <c r="D1851" s="25"/>
      <c r="E1851" s="25"/>
      <c r="F1851">
        <f>Calc!M1851</f>
        <v>1493.1662146218293</v>
      </c>
      <c r="G1851">
        <f>Calc!N1851</f>
        <v>1465.2610239810729</v>
      </c>
      <c r="H1851" t="str">
        <f>IF(Calc!O1851=Games!I1851, Games!B1851, IF(Calc!P1851=Games!I1851, Games!C1851, ""))</f>
        <v>CIN</v>
      </c>
      <c r="I1851" s="21">
        <f>MAX(Calc!O1851:P1851)</f>
        <v>0.53312822161370954</v>
      </c>
      <c r="J1851" s="22">
        <f t="shared" si="112"/>
        <v>-114.1915717108517</v>
      </c>
      <c r="K1851" s="23">
        <f t="shared" si="113"/>
        <v>0.87572137331828082</v>
      </c>
      <c r="L1851" s="25"/>
      <c r="M1851" s="25"/>
      <c r="N1851" t="str">
        <f t="shared" si="114"/>
        <v/>
      </c>
      <c r="O1851" s="24" t="str">
        <f t="shared" si="115"/>
        <v/>
      </c>
    </row>
    <row r="1852" spans="1:15" x14ac:dyDescent="0.45">
      <c r="A1852" s="20" t="str">
        <f>Calc!A1852</f>
        <v>2024-08-17</v>
      </c>
      <c r="B1852" t="str">
        <f>Calc!B1852</f>
        <v>TEX</v>
      </c>
      <c r="C1852" t="str">
        <f>Calc!C1852</f>
        <v>MIN</v>
      </c>
      <c r="D1852" s="25"/>
      <c r="E1852" s="25"/>
      <c r="F1852">
        <f>Calc!M1852</f>
        <v>1535.7428778604465</v>
      </c>
      <c r="G1852">
        <f>Calc!N1852</f>
        <v>1539.5424706464416</v>
      </c>
      <c r="H1852" t="str">
        <f>IF(Calc!O1852=Games!I1852, Games!B1852, IF(Calc!P1852=Games!I1852, Games!C1852, ""))</f>
        <v>TEX</v>
      </c>
      <c r="I1852" s="21">
        <f>MAX(Calc!O1852:P1852)</f>
        <v>0.52617773403224932</v>
      </c>
      <c r="J1852" s="22">
        <f t="shared" si="112"/>
        <v>-111.04960062557763</v>
      </c>
      <c r="K1852" s="23">
        <f t="shared" si="113"/>
        <v>0.90049851090565192</v>
      </c>
      <c r="L1852" s="25"/>
      <c r="M1852" s="25"/>
      <c r="N1852" t="str">
        <f t="shared" si="114"/>
        <v/>
      </c>
      <c r="O1852" s="24" t="str">
        <f t="shared" si="115"/>
        <v/>
      </c>
    </row>
    <row r="1853" spans="1:15" x14ac:dyDescent="0.45">
      <c r="A1853" s="20" t="str">
        <f>Calc!A1853</f>
        <v>2024-08-17</v>
      </c>
      <c r="B1853" t="str">
        <f>Calc!B1853</f>
        <v>OAK</v>
      </c>
      <c r="C1853" t="str">
        <f>Calc!C1853</f>
        <v>SFG</v>
      </c>
      <c r="D1853" s="25"/>
      <c r="E1853" s="25"/>
      <c r="F1853">
        <f>Calc!M1853</f>
        <v>1410.609331202211</v>
      </c>
      <c r="G1853">
        <f>Calc!N1853</f>
        <v>1491.6063482058917</v>
      </c>
      <c r="H1853" t="str">
        <f>IF(Calc!O1853=Games!I1853, Games!B1853, IF(Calc!P1853=Games!I1853, Games!C1853, ""))</f>
        <v>SFG</v>
      </c>
      <c r="I1853" s="21">
        <f>MAX(Calc!O1853:P1853)</f>
        <v>0.61139170318976577</v>
      </c>
      <c r="J1853" s="22">
        <f t="shared" si="112"/>
        <v>-157.32852546077302</v>
      </c>
      <c r="K1853" s="23">
        <f t="shared" si="113"/>
        <v>0.63561264371560622</v>
      </c>
      <c r="L1853" s="25"/>
      <c r="M1853" s="25"/>
      <c r="N1853" t="str">
        <f t="shared" si="114"/>
        <v/>
      </c>
      <c r="O1853" s="24" t="str">
        <f t="shared" si="115"/>
        <v/>
      </c>
    </row>
    <row r="1854" spans="1:15" x14ac:dyDescent="0.45">
      <c r="A1854" s="20" t="str">
        <f>Calc!A1854</f>
        <v>2024-08-17</v>
      </c>
      <c r="B1854" t="str">
        <f>Calc!B1854</f>
        <v>HOU</v>
      </c>
      <c r="C1854" t="str">
        <f>Calc!C1854</f>
        <v>CHW</v>
      </c>
      <c r="D1854" s="25"/>
      <c r="E1854" s="25"/>
      <c r="F1854">
        <f>Calc!M1854</f>
        <v>1535.1961987191132</v>
      </c>
      <c r="G1854">
        <f>Calc!N1854</f>
        <v>1425.4820043556863</v>
      </c>
      <c r="H1854" t="str">
        <f>IF(Calc!O1854=Games!I1854, Games!B1854, IF(Calc!P1854=Games!I1854, Games!C1854, ""))</f>
        <v>HOU</v>
      </c>
      <c r="I1854" s="21">
        <f>MAX(Calc!O1854:P1854)</f>
        <v>0.63243622528022225</v>
      </c>
      <c r="J1854" s="22">
        <f t="shared" si="112"/>
        <v>-172.06163087273148</v>
      </c>
      <c r="K1854" s="23">
        <f t="shared" si="113"/>
        <v>0.58118709844129524</v>
      </c>
      <c r="L1854" s="25"/>
      <c r="M1854" s="25"/>
      <c r="N1854" t="str">
        <f t="shared" si="114"/>
        <v/>
      </c>
      <c r="O1854" s="24" t="str">
        <f t="shared" si="115"/>
        <v/>
      </c>
    </row>
    <row r="1855" spans="1:15" x14ac:dyDescent="0.45">
      <c r="A1855" s="20" t="str">
        <f>Calc!A1855</f>
        <v>2024-08-17</v>
      </c>
      <c r="B1855" t="str">
        <f>Calc!B1855</f>
        <v>STL</v>
      </c>
      <c r="C1855" t="str">
        <f>Calc!C1855</f>
        <v>LAD</v>
      </c>
      <c r="D1855" s="25"/>
      <c r="E1855" s="25"/>
      <c r="F1855">
        <f>Calc!M1855</f>
        <v>1510.540426333587</v>
      </c>
      <c r="G1855">
        <f>Calc!N1855</f>
        <v>1587.2549754385982</v>
      </c>
      <c r="H1855" t="str">
        <f>IF(Calc!O1855=Games!I1855, Games!B1855, IF(Calc!P1855=Games!I1855, Games!C1855, ""))</f>
        <v>LAD</v>
      </c>
      <c r="I1855" s="21">
        <f>MAX(Calc!O1855:P1855)</f>
        <v>0.57205590505810411</v>
      </c>
      <c r="J1855" s="22">
        <f t="shared" si="112"/>
        <v>-133.67538232669736</v>
      </c>
      <c r="K1855" s="23">
        <f t="shared" si="113"/>
        <v>0.7480808976151192</v>
      </c>
      <c r="L1855" s="25"/>
      <c r="M1855" s="25"/>
      <c r="N1855" t="str">
        <f t="shared" si="114"/>
        <v/>
      </c>
      <c r="O1855" s="24" t="str">
        <f t="shared" si="115"/>
        <v/>
      </c>
    </row>
    <row r="1856" spans="1:15" x14ac:dyDescent="0.45">
      <c r="A1856" s="20" t="str">
        <f>Calc!A1856</f>
        <v>2024-08-17</v>
      </c>
      <c r="B1856" t="str">
        <f>Calc!B1856</f>
        <v>MIL</v>
      </c>
      <c r="C1856" t="str">
        <f>Calc!C1856</f>
        <v>CLE</v>
      </c>
      <c r="D1856" s="25"/>
      <c r="E1856" s="25"/>
      <c r="F1856">
        <f>Calc!M1856</f>
        <v>1516.6563185214643</v>
      </c>
      <c r="G1856">
        <f>Calc!N1856</f>
        <v>1521.3210808926906</v>
      </c>
      <c r="H1856" t="str">
        <f>IF(Calc!O1856=Games!I1856, Games!B1856, IF(Calc!P1856=Games!I1856, Games!C1856, ""))</f>
        <v>MIL</v>
      </c>
      <c r="I1856" s="21">
        <f>MAX(Calc!O1856:P1856)</f>
        <v>0.52699513583305335</v>
      </c>
      <c r="J1856" s="22">
        <f t="shared" si="112"/>
        <v>-111.41431637520135</v>
      </c>
      <c r="K1856" s="23">
        <f t="shared" si="113"/>
        <v>0.89755072106925426</v>
      </c>
      <c r="L1856" s="25"/>
      <c r="M1856" s="25"/>
      <c r="N1856" t="str">
        <f t="shared" si="114"/>
        <v/>
      </c>
      <c r="O1856" s="24" t="str">
        <f t="shared" si="115"/>
        <v/>
      </c>
    </row>
    <row r="1857" spans="1:15" x14ac:dyDescent="0.45">
      <c r="A1857" s="20" t="str">
        <f>Calc!A1857</f>
        <v>2024-08-17</v>
      </c>
      <c r="B1857" t="str">
        <f>Calc!B1857</f>
        <v>COL</v>
      </c>
      <c r="C1857" t="str">
        <f>Calc!C1857</f>
        <v>SDP</v>
      </c>
      <c r="D1857" s="25"/>
      <c r="E1857" s="25"/>
      <c r="F1857">
        <f>Calc!M1857</f>
        <v>1423.0710497477428</v>
      </c>
      <c r="G1857">
        <f>Calc!N1857</f>
        <v>1514.2912987524817</v>
      </c>
      <c r="H1857" t="str">
        <f>IF(Calc!O1857=Games!I1857, Games!B1857, IF(Calc!P1857=Games!I1857, Games!C1857, ""))</f>
        <v>SDP</v>
      </c>
      <c r="I1857" s="21">
        <f>MAX(Calc!O1857:P1857)</f>
        <v>0.51416770587399796</v>
      </c>
      <c r="J1857" s="22">
        <f t="shared" si="112"/>
        <v>-105.832344224661</v>
      </c>
      <c r="K1857" s="23">
        <f t="shared" si="113"/>
        <v>0.94489072062620016</v>
      </c>
      <c r="L1857" s="25"/>
      <c r="M1857" s="25"/>
      <c r="N1857" t="str">
        <f t="shared" si="114"/>
        <v/>
      </c>
      <c r="O1857" s="24" t="str">
        <f t="shared" si="115"/>
        <v/>
      </c>
    </row>
    <row r="1858" spans="1:15" x14ac:dyDescent="0.45">
      <c r="A1858" s="20" t="str">
        <f>Calc!A1858</f>
        <v>2024-08-17</v>
      </c>
      <c r="B1858" t="str">
        <f>Calc!B1858</f>
        <v>LAA</v>
      </c>
      <c r="C1858" t="str">
        <f>Calc!C1858</f>
        <v>ATL</v>
      </c>
      <c r="D1858" s="25"/>
      <c r="E1858" s="25"/>
      <c r="F1858">
        <f>Calc!M1858</f>
        <v>1469.5882041455925</v>
      </c>
      <c r="G1858">
        <f>Calc!N1858</f>
        <v>1588.8399964445969</v>
      </c>
      <c r="H1858" t="str">
        <f>IF(Calc!O1858=Games!I1858, Games!B1858, IF(Calc!P1858=Games!I1858, Games!C1858, ""))</f>
        <v>ATL</v>
      </c>
      <c r="I1858" s="21">
        <f>MAX(Calc!O1858:P1858)</f>
        <v>0.63093429133626922</v>
      </c>
      <c r="J1858" s="22">
        <f t="shared" si="112"/>
        <v>-170.95446055410594</v>
      </c>
      <c r="K1858" s="23">
        <f t="shared" si="113"/>
        <v>0.58495110145634766</v>
      </c>
      <c r="L1858" s="25"/>
      <c r="M1858" s="25"/>
      <c r="N1858" t="str">
        <f t="shared" si="114"/>
        <v/>
      </c>
      <c r="O1858" s="24" t="str">
        <f t="shared" si="115"/>
        <v/>
      </c>
    </row>
    <row r="1859" spans="1:15" x14ac:dyDescent="0.45">
      <c r="A1859" s="20" t="str">
        <f>Calc!A1859</f>
        <v>2024-08-18</v>
      </c>
      <c r="B1859" t="str">
        <f>Calc!B1859</f>
        <v>BAL</v>
      </c>
      <c r="C1859" t="str">
        <f>Calc!C1859</f>
        <v>BOS</v>
      </c>
      <c r="D1859" s="25"/>
      <c r="E1859" s="25"/>
      <c r="F1859">
        <f>Calc!M1859</f>
        <v>1527.1786991040578</v>
      </c>
      <c r="G1859">
        <f>Calc!N1859</f>
        <v>1518.233689676287</v>
      </c>
      <c r="H1859" t="str">
        <f>IF(Calc!O1859=Games!I1859, Games!B1859, IF(Calc!P1859=Games!I1859, Games!C1859, ""))</f>
        <v>BAL</v>
      </c>
      <c r="I1859" s="21">
        <f>MAX(Calc!O1859:P1859)</f>
        <v>0.5237396250712355</v>
      </c>
      <c r="J1859" s="22">
        <f t="shared" ref="J1859:J1922" si="116">IF(I1859&lt;0.5, "",-1*((I1859*100)/(1-((I1859*100)/100))))</f>
        <v>-109.96917918052128</v>
      </c>
      <c r="K1859" s="23">
        <f t="shared" ref="K1859:K1922" si="117">IF(J1859&gt;0, "",1/(J1859/-100))</f>
        <v>0.9093456979963791</v>
      </c>
      <c r="L1859" s="25"/>
      <c r="M1859" s="25"/>
      <c r="N1859" t="str">
        <f t="shared" ref="N1859:N1922" si="118">IF(L1859&gt;M1859, B1859, IF(M1859&gt;L1859, C1859, ""))</f>
        <v/>
      </c>
      <c r="O1859" s="24" t="str">
        <f t="shared" ref="O1859:O1922" si="119">IF(ISBLANK(L1859), "", IF(H1859=N1859, "W", "L"))</f>
        <v/>
      </c>
    </row>
    <row r="1860" spans="1:15" x14ac:dyDescent="0.45">
      <c r="A1860" s="20" t="str">
        <f>Calc!A1860</f>
        <v>2024-08-18</v>
      </c>
      <c r="B1860" t="str">
        <f>Calc!B1860</f>
        <v>PIT</v>
      </c>
      <c r="C1860" t="str">
        <f>Calc!C1860</f>
        <v>SEA</v>
      </c>
      <c r="D1860" s="25"/>
      <c r="E1860" s="25"/>
      <c r="F1860">
        <f>Calc!M1860</f>
        <v>1464.4120897083565</v>
      </c>
      <c r="G1860">
        <f>Calc!N1860</f>
        <v>1521.2700100017432</v>
      </c>
      <c r="H1860" t="str">
        <f>IF(Calc!O1860=Games!I1860, Games!B1860, IF(Calc!P1860=Games!I1860, Games!C1860, ""))</f>
        <v>SEA</v>
      </c>
      <c r="I1860" s="21">
        <f>MAX(Calc!O1860:P1860)</f>
        <v>0.55211689486907234</v>
      </c>
      <c r="J1860" s="22">
        <f t="shared" si="116"/>
        <v>-123.27254333643026</v>
      </c>
      <c r="K1860" s="23">
        <f t="shared" si="117"/>
        <v>0.81121064994241421</v>
      </c>
      <c r="L1860" s="25"/>
      <c r="M1860" s="25"/>
      <c r="N1860" t="str">
        <f t="shared" si="118"/>
        <v/>
      </c>
      <c r="O1860" s="24" t="str">
        <f t="shared" si="119"/>
        <v/>
      </c>
    </row>
    <row r="1861" spans="1:15" x14ac:dyDescent="0.45">
      <c r="A1861" s="20" t="str">
        <f>Calc!A1861</f>
        <v>2024-08-18</v>
      </c>
      <c r="B1861" t="str">
        <f>Calc!B1861</f>
        <v>PHI</v>
      </c>
      <c r="C1861" t="str">
        <f>Calc!C1861</f>
        <v>WAS</v>
      </c>
      <c r="D1861" s="25"/>
      <c r="E1861" s="25"/>
      <c r="F1861">
        <f>Calc!M1861</f>
        <v>1516.0751994709906</v>
      </c>
      <c r="G1861">
        <f>Calc!N1861</f>
        <v>1420.7057667976087</v>
      </c>
      <c r="H1861" t="str">
        <f>IF(Calc!O1861=Games!I1861, Games!B1861, IF(Calc!P1861=Games!I1861, Games!C1861, ""))</f>
        <v>PHI</v>
      </c>
      <c r="I1861" s="21">
        <f>MAX(Calc!O1861:P1861)</f>
        <v>0.67627424867850139</v>
      </c>
      <c r="J1861" s="22">
        <f t="shared" si="116"/>
        <v>-208.90344556089383</v>
      </c>
      <c r="K1861" s="23">
        <f t="shared" si="117"/>
        <v>0.47869004616704958</v>
      </c>
      <c r="L1861" s="25"/>
      <c r="M1861" s="25"/>
      <c r="N1861" t="str">
        <f t="shared" si="118"/>
        <v/>
      </c>
      <c r="O1861" s="24" t="str">
        <f t="shared" si="119"/>
        <v/>
      </c>
    </row>
    <row r="1862" spans="1:15" x14ac:dyDescent="0.45">
      <c r="A1862" s="20" t="str">
        <f>Calc!A1862</f>
        <v>2024-08-18</v>
      </c>
      <c r="B1862" t="str">
        <f>Calc!B1862</f>
        <v>CIN</v>
      </c>
      <c r="C1862" t="str">
        <f>Calc!C1862</f>
        <v>KCR</v>
      </c>
      <c r="D1862" s="25"/>
      <c r="E1862" s="25"/>
      <c r="F1862">
        <f>Calc!M1862</f>
        <v>1493.1662146218293</v>
      </c>
      <c r="G1862">
        <f>Calc!N1862</f>
        <v>1465.2610239810729</v>
      </c>
      <c r="H1862" t="str">
        <f>IF(Calc!O1862=Games!I1862, Games!B1862, IF(Calc!P1862=Games!I1862, Games!C1862, ""))</f>
        <v>CIN</v>
      </c>
      <c r="I1862" s="21">
        <f>MAX(Calc!O1862:P1862)</f>
        <v>0.53312822161370954</v>
      </c>
      <c r="J1862" s="22">
        <f t="shared" si="116"/>
        <v>-114.1915717108517</v>
      </c>
      <c r="K1862" s="23">
        <f t="shared" si="117"/>
        <v>0.87572137331828082</v>
      </c>
      <c r="L1862" s="25"/>
      <c r="M1862" s="25"/>
      <c r="N1862" t="str">
        <f t="shared" si="118"/>
        <v/>
      </c>
      <c r="O1862" s="24" t="str">
        <f t="shared" si="119"/>
        <v/>
      </c>
    </row>
    <row r="1863" spans="1:15" x14ac:dyDescent="0.45">
      <c r="A1863" s="20" t="str">
        <f>Calc!A1863</f>
        <v>2024-08-18</v>
      </c>
      <c r="B1863" t="str">
        <f>Calc!B1863</f>
        <v>TBR</v>
      </c>
      <c r="C1863" t="str">
        <f>Calc!C1863</f>
        <v>ARI</v>
      </c>
      <c r="D1863" s="25"/>
      <c r="E1863" s="25"/>
      <c r="F1863">
        <f>Calc!M1863</f>
        <v>1528.0229512954211</v>
      </c>
      <c r="G1863">
        <f>Calc!N1863</f>
        <v>1515.1384034374826</v>
      </c>
      <c r="H1863" t="str">
        <f>IF(Calc!O1863=Games!I1863, Games!B1863, IF(Calc!P1863=Games!I1863, Games!C1863, ""))</f>
        <v>TBR</v>
      </c>
      <c r="I1863" s="21">
        <f>MAX(Calc!O1863:P1863)</f>
        <v>0.58069602144457289</v>
      </c>
      <c r="J1863" s="22">
        <f t="shared" si="116"/>
        <v>-138.4904630395277</v>
      </c>
      <c r="K1863" s="23">
        <f t="shared" si="117"/>
        <v>0.72207138170559937</v>
      </c>
      <c r="L1863" s="25"/>
      <c r="M1863" s="25"/>
      <c r="N1863" t="str">
        <f t="shared" si="118"/>
        <v/>
      </c>
      <c r="O1863" s="24" t="str">
        <f t="shared" si="119"/>
        <v/>
      </c>
    </row>
    <row r="1864" spans="1:15" x14ac:dyDescent="0.45">
      <c r="A1864" s="20" t="str">
        <f>Calc!A1864</f>
        <v>2024-08-18</v>
      </c>
      <c r="B1864" t="str">
        <f>Calc!B1864</f>
        <v>NYM</v>
      </c>
      <c r="C1864" t="str">
        <f>Calc!C1864</f>
        <v>MIA</v>
      </c>
      <c r="D1864" s="25"/>
      <c r="E1864" s="25"/>
      <c r="F1864">
        <f>Calc!M1864</f>
        <v>1483.2891783762693</v>
      </c>
      <c r="G1864">
        <f>Calc!N1864</f>
        <v>1484.370768699393</v>
      </c>
      <c r="H1864" t="str">
        <f>IF(Calc!O1864=Games!I1864, Games!B1864, IF(Calc!P1864=Games!I1864, Games!C1864, ""))</f>
        <v>NYM</v>
      </c>
      <c r="I1864" s="21">
        <f>MAX(Calc!O1864:P1864)</f>
        <v>0.54957983506784402</v>
      </c>
      <c r="J1864" s="22">
        <f t="shared" si="116"/>
        <v>-122.01492691843045</v>
      </c>
      <c r="K1864" s="23">
        <f t="shared" si="117"/>
        <v>0.81957185506370134</v>
      </c>
      <c r="L1864" s="25"/>
      <c r="M1864" s="25"/>
      <c r="N1864" t="str">
        <f t="shared" si="118"/>
        <v/>
      </c>
      <c r="O1864" s="24" t="str">
        <f t="shared" si="119"/>
        <v/>
      </c>
    </row>
    <row r="1865" spans="1:15" x14ac:dyDescent="0.45">
      <c r="A1865" s="20" t="str">
        <f>Calc!A1865</f>
        <v>2024-08-18</v>
      </c>
      <c r="B1865" t="str">
        <f>Calc!B1865</f>
        <v>HOU</v>
      </c>
      <c r="C1865" t="str">
        <f>Calc!C1865</f>
        <v>CHW</v>
      </c>
      <c r="D1865" s="25"/>
      <c r="E1865" s="25"/>
      <c r="F1865">
        <f>Calc!M1865</f>
        <v>1535.1961987191132</v>
      </c>
      <c r="G1865">
        <f>Calc!N1865</f>
        <v>1425.4820043556863</v>
      </c>
      <c r="H1865" t="str">
        <f>IF(Calc!O1865=Games!I1865, Games!B1865, IF(Calc!P1865=Games!I1865, Games!C1865, ""))</f>
        <v>HOU</v>
      </c>
      <c r="I1865" s="21">
        <f>MAX(Calc!O1865:P1865)</f>
        <v>0.63243622528022225</v>
      </c>
      <c r="J1865" s="22">
        <f t="shared" si="116"/>
        <v>-172.06163087273148</v>
      </c>
      <c r="K1865" s="23">
        <f t="shared" si="117"/>
        <v>0.58118709844129524</v>
      </c>
      <c r="L1865" s="25"/>
      <c r="M1865" s="25"/>
      <c r="N1865" t="str">
        <f t="shared" si="118"/>
        <v/>
      </c>
      <c r="O1865" s="24" t="str">
        <f t="shared" si="119"/>
        <v/>
      </c>
    </row>
    <row r="1866" spans="1:15" x14ac:dyDescent="0.45">
      <c r="A1866" s="20" t="str">
        <f>Calc!A1866</f>
        <v>2024-08-18</v>
      </c>
      <c r="B1866" t="str">
        <f>Calc!B1866</f>
        <v>MIL</v>
      </c>
      <c r="C1866" t="str">
        <f>Calc!C1866</f>
        <v>CLE</v>
      </c>
      <c r="D1866" s="25"/>
      <c r="E1866" s="25"/>
      <c r="F1866">
        <f>Calc!M1866</f>
        <v>1516.6563185214643</v>
      </c>
      <c r="G1866">
        <f>Calc!N1866</f>
        <v>1521.3210808926906</v>
      </c>
      <c r="H1866" t="str">
        <f>IF(Calc!O1866=Games!I1866, Games!B1866, IF(Calc!P1866=Games!I1866, Games!C1866, ""))</f>
        <v>MIL</v>
      </c>
      <c r="I1866" s="21">
        <f>MAX(Calc!O1866:P1866)</f>
        <v>0.52699513583305335</v>
      </c>
      <c r="J1866" s="22">
        <f t="shared" si="116"/>
        <v>-111.41431637520135</v>
      </c>
      <c r="K1866" s="23">
        <f t="shared" si="117"/>
        <v>0.89755072106925426</v>
      </c>
      <c r="L1866" s="25"/>
      <c r="M1866" s="25"/>
      <c r="N1866" t="str">
        <f t="shared" si="118"/>
        <v/>
      </c>
      <c r="O1866" s="24" t="str">
        <f t="shared" si="119"/>
        <v/>
      </c>
    </row>
    <row r="1867" spans="1:15" x14ac:dyDescent="0.45">
      <c r="A1867" s="20" t="str">
        <f>Calc!A1867</f>
        <v>2024-08-18</v>
      </c>
      <c r="B1867" t="str">
        <f>Calc!B1867</f>
        <v>STL</v>
      </c>
      <c r="C1867" t="str">
        <f>Calc!C1867</f>
        <v>LAD</v>
      </c>
      <c r="D1867" s="25"/>
      <c r="E1867" s="25"/>
      <c r="F1867">
        <f>Calc!M1867</f>
        <v>1510.540426333587</v>
      </c>
      <c r="G1867">
        <f>Calc!N1867</f>
        <v>1587.2549754385982</v>
      </c>
      <c r="H1867" t="str">
        <f>IF(Calc!O1867=Games!I1867, Games!B1867, IF(Calc!P1867=Games!I1867, Games!C1867, ""))</f>
        <v>LAD</v>
      </c>
      <c r="I1867" s="21">
        <f>MAX(Calc!O1867:P1867)</f>
        <v>0.57205590505810411</v>
      </c>
      <c r="J1867" s="22">
        <f t="shared" si="116"/>
        <v>-133.67538232669736</v>
      </c>
      <c r="K1867" s="23">
        <f t="shared" si="117"/>
        <v>0.7480808976151192</v>
      </c>
      <c r="L1867" s="25"/>
      <c r="M1867" s="25"/>
      <c r="N1867" t="str">
        <f t="shared" si="118"/>
        <v/>
      </c>
      <c r="O1867" s="24" t="str">
        <f t="shared" si="119"/>
        <v/>
      </c>
    </row>
    <row r="1868" spans="1:15" x14ac:dyDescent="0.45">
      <c r="A1868" s="20" t="str">
        <f>Calc!A1868</f>
        <v>2024-08-18</v>
      </c>
      <c r="B1868" t="str">
        <f>Calc!B1868</f>
        <v>CHC</v>
      </c>
      <c r="C1868" t="str">
        <f>Calc!C1868</f>
        <v>TOR</v>
      </c>
      <c r="D1868" s="25"/>
      <c r="E1868" s="25"/>
      <c r="F1868">
        <f>Calc!M1868</f>
        <v>1529.9566441509314</v>
      </c>
      <c r="G1868">
        <f>Calc!N1868</f>
        <v>1549.5770225833428</v>
      </c>
      <c r="H1868" t="str">
        <f>IF(Calc!O1868=Games!I1868, Games!B1868, IF(Calc!P1868=Games!I1868, Games!C1868, ""))</f>
        <v>TOR</v>
      </c>
      <c r="I1868" s="21">
        <f>MAX(Calc!O1868:P1868)</f>
        <v>0.50591302325326715</v>
      </c>
      <c r="J1868" s="22">
        <f t="shared" si="116"/>
        <v>-102.39351512245915</v>
      </c>
      <c r="K1868" s="23">
        <f t="shared" si="117"/>
        <v>0.97662434852835556</v>
      </c>
      <c r="L1868" s="25"/>
      <c r="M1868" s="25"/>
      <c r="N1868" t="str">
        <f t="shared" si="118"/>
        <v/>
      </c>
      <c r="O1868" s="24" t="str">
        <f t="shared" si="119"/>
        <v/>
      </c>
    </row>
    <row r="1869" spans="1:15" x14ac:dyDescent="0.45">
      <c r="A1869" s="20" t="str">
        <f>Calc!A1869</f>
        <v>2024-08-18</v>
      </c>
      <c r="B1869" t="str">
        <f>Calc!B1869</f>
        <v>TEX</v>
      </c>
      <c r="C1869" t="str">
        <f>Calc!C1869</f>
        <v>MIN</v>
      </c>
      <c r="D1869" s="25"/>
      <c r="E1869" s="25"/>
      <c r="F1869">
        <f>Calc!M1869</f>
        <v>1535.7428778604465</v>
      </c>
      <c r="G1869">
        <f>Calc!N1869</f>
        <v>1539.5424706464416</v>
      </c>
      <c r="H1869" t="str">
        <f>IF(Calc!O1869=Games!I1869, Games!B1869, IF(Calc!P1869=Games!I1869, Games!C1869, ""))</f>
        <v>TEX</v>
      </c>
      <c r="I1869" s="21">
        <f>MAX(Calc!O1869:P1869)</f>
        <v>0.52617773403224932</v>
      </c>
      <c r="J1869" s="22">
        <f t="shared" si="116"/>
        <v>-111.04960062557763</v>
      </c>
      <c r="K1869" s="23">
        <f t="shared" si="117"/>
        <v>0.90049851090565192</v>
      </c>
      <c r="L1869" s="25"/>
      <c r="M1869" s="25"/>
      <c r="N1869" t="str">
        <f t="shared" si="118"/>
        <v/>
      </c>
      <c r="O1869" s="24" t="str">
        <f t="shared" si="119"/>
        <v/>
      </c>
    </row>
    <row r="1870" spans="1:15" x14ac:dyDescent="0.45">
      <c r="A1870" s="20" t="str">
        <f>Calc!A1870</f>
        <v>2024-08-18</v>
      </c>
      <c r="B1870" t="str">
        <f>Calc!B1870</f>
        <v>COL</v>
      </c>
      <c r="C1870" t="str">
        <f>Calc!C1870</f>
        <v>SDP</v>
      </c>
      <c r="D1870" s="25"/>
      <c r="E1870" s="25"/>
      <c r="F1870">
        <f>Calc!M1870</f>
        <v>1423.0710497477428</v>
      </c>
      <c r="G1870">
        <f>Calc!N1870</f>
        <v>1514.2912987524817</v>
      </c>
      <c r="H1870" t="str">
        <f>IF(Calc!O1870=Games!I1870, Games!B1870, IF(Calc!P1870=Games!I1870, Games!C1870, ""))</f>
        <v>SDP</v>
      </c>
      <c r="I1870" s="21">
        <f>MAX(Calc!O1870:P1870)</f>
        <v>0.51416770587399796</v>
      </c>
      <c r="J1870" s="22">
        <f t="shared" si="116"/>
        <v>-105.832344224661</v>
      </c>
      <c r="K1870" s="23">
        <f t="shared" si="117"/>
        <v>0.94489072062620016</v>
      </c>
      <c r="L1870" s="25"/>
      <c r="M1870" s="25"/>
      <c r="N1870" t="str">
        <f t="shared" si="118"/>
        <v/>
      </c>
      <c r="O1870" s="24" t="str">
        <f t="shared" si="119"/>
        <v/>
      </c>
    </row>
    <row r="1871" spans="1:15" x14ac:dyDescent="0.45">
      <c r="A1871" s="20" t="str">
        <f>Calc!A1871</f>
        <v>2024-08-18</v>
      </c>
      <c r="B1871" t="str">
        <f>Calc!B1871</f>
        <v>OAK</v>
      </c>
      <c r="C1871" t="str">
        <f>Calc!C1871</f>
        <v>SFG</v>
      </c>
      <c r="D1871" s="25"/>
      <c r="E1871" s="25"/>
      <c r="F1871">
        <f>Calc!M1871</f>
        <v>1410.609331202211</v>
      </c>
      <c r="G1871">
        <f>Calc!N1871</f>
        <v>1491.6063482058917</v>
      </c>
      <c r="H1871" t="str">
        <f>IF(Calc!O1871=Games!I1871, Games!B1871, IF(Calc!P1871=Games!I1871, Games!C1871, ""))</f>
        <v>SFG</v>
      </c>
      <c r="I1871" s="21">
        <f>MAX(Calc!O1871:P1871)</f>
        <v>0.61139170318976577</v>
      </c>
      <c r="J1871" s="22">
        <f t="shared" si="116"/>
        <v>-157.32852546077302</v>
      </c>
      <c r="K1871" s="23">
        <f t="shared" si="117"/>
        <v>0.63561264371560622</v>
      </c>
      <c r="L1871" s="25"/>
      <c r="M1871" s="25"/>
      <c r="N1871" t="str">
        <f t="shared" si="118"/>
        <v/>
      </c>
      <c r="O1871" s="24" t="str">
        <f t="shared" si="119"/>
        <v/>
      </c>
    </row>
    <row r="1872" spans="1:15" x14ac:dyDescent="0.45">
      <c r="A1872" s="20" t="str">
        <f>Calc!A1872</f>
        <v>2024-08-18</v>
      </c>
      <c r="B1872" t="str">
        <f>Calc!B1872</f>
        <v>LAA</v>
      </c>
      <c r="C1872" t="str">
        <f>Calc!C1872</f>
        <v>ATL</v>
      </c>
      <c r="D1872" s="25"/>
      <c r="E1872" s="25"/>
      <c r="F1872">
        <f>Calc!M1872</f>
        <v>1469.5882041455925</v>
      </c>
      <c r="G1872">
        <f>Calc!N1872</f>
        <v>1588.8399964445969</v>
      </c>
      <c r="H1872" t="str">
        <f>IF(Calc!O1872=Games!I1872, Games!B1872, IF(Calc!P1872=Games!I1872, Games!C1872, ""))</f>
        <v>ATL</v>
      </c>
      <c r="I1872" s="21">
        <f>MAX(Calc!O1872:P1872)</f>
        <v>0.63093429133626922</v>
      </c>
      <c r="J1872" s="22">
        <f t="shared" si="116"/>
        <v>-170.95446055410594</v>
      </c>
      <c r="K1872" s="23">
        <f t="shared" si="117"/>
        <v>0.58495110145634766</v>
      </c>
      <c r="L1872" s="25"/>
      <c r="M1872" s="25"/>
      <c r="N1872" t="str">
        <f t="shared" si="118"/>
        <v/>
      </c>
      <c r="O1872" s="24" t="str">
        <f t="shared" si="119"/>
        <v/>
      </c>
    </row>
    <row r="1873" spans="1:15" x14ac:dyDescent="0.45">
      <c r="A1873" s="20" t="str">
        <f>Calc!A1873</f>
        <v>2024-08-18</v>
      </c>
      <c r="B1873" t="str">
        <f>Calc!B1873</f>
        <v>DET</v>
      </c>
      <c r="C1873" t="str">
        <f>Calc!C1873</f>
        <v>NYY</v>
      </c>
      <c r="D1873" s="25"/>
      <c r="E1873" s="25"/>
      <c r="F1873">
        <f>Calc!M1873</f>
        <v>1481.7589766686021</v>
      </c>
      <c r="G1873">
        <f>Calc!N1873</f>
        <v>1562.9327852564061</v>
      </c>
      <c r="H1873" t="str">
        <f>IF(Calc!O1873=Games!I1873, Games!B1873, IF(Calc!P1873=Games!I1873, Games!C1873, ""))</f>
        <v>NYY</v>
      </c>
      <c r="I1873" s="21">
        <f>MAX(Calc!O1873:P1873)</f>
        <v>0.61090399126170947</v>
      </c>
      <c r="J1873" s="22">
        <f t="shared" si="116"/>
        <v>-157.00597732746442</v>
      </c>
      <c r="K1873" s="23">
        <f t="shared" si="117"/>
        <v>0.63691842630571882</v>
      </c>
      <c r="L1873" s="25"/>
      <c r="M1873" s="25"/>
      <c r="N1873" t="str">
        <f t="shared" si="118"/>
        <v/>
      </c>
      <c r="O1873" s="24" t="str">
        <f t="shared" si="119"/>
        <v/>
      </c>
    </row>
    <row r="1874" spans="1:15" x14ac:dyDescent="0.45">
      <c r="A1874" s="20" t="str">
        <f>Calc!A1874</f>
        <v>2024-08-19</v>
      </c>
      <c r="B1874" t="str">
        <f>Calc!B1874</f>
        <v>MIA</v>
      </c>
      <c r="C1874" t="str">
        <f>Calc!C1874</f>
        <v>ARI</v>
      </c>
      <c r="D1874" s="25"/>
      <c r="E1874" s="25"/>
      <c r="F1874">
        <f>Calc!M1874</f>
        <v>1453.0099819148713</v>
      </c>
      <c r="G1874">
        <f>Calc!N1874</f>
        <v>1515.1384034374826</v>
      </c>
      <c r="H1874" t="str">
        <f>IF(Calc!O1874=Games!I1874, Games!B1874, IF(Calc!P1874=Games!I1874, Games!C1874, ""))</f>
        <v>ARI</v>
      </c>
      <c r="I1874" s="21">
        <f>MAX(Calc!O1874:P1874)</f>
        <v>0.56559319403240393</v>
      </c>
      <c r="J1874" s="22">
        <f t="shared" si="116"/>
        <v>-130.19897162352322</v>
      </c>
      <c r="K1874" s="23">
        <f t="shared" si="117"/>
        <v>0.76805522158158779</v>
      </c>
      <c r="L1874" s="25"/>
      <c r="M1874" s="25"/>
      <c r="N1874" t="str">
        <f t="shared" si="118"/>
        <v/>
      </c>
      <c r="O1874" s="24" t="str">
        <f t="shared" si="119"/>
        <v/>
      </c>
    </row>
    <row r="1875" spans="1:15" x14ac:dyDescent="0.45">
      <c r="A1875" s="20" t="str">
        <f>Calc!A1875</f>
        <v>2024-08-19</v>
      </c>
      <c r="B1875" t="str">
        <f>Calc!B1875</f>
        <v>TOR</v>
      </c>
      <c r="C1875" t="str">
        <f>Calc!C1875</f>
        <v>CIN</v>
      </c>
      <c r="D1875" s="25"/>
      <c r="E1875" s="25"/>
      <c r="F1875">
        <f>Calc!M1875</f>
        <v>1536.86484917293</v>
      </c>
      <c r="G1875">
        <f>Calc!N1875</f>
        <v>1513.6155661274754</v>
      </c>
      <c r="H1875" t="str">
        <f>IF(Calc!O1875=Games!I1875, Games!B1875, IF(Calc!P1875=Games!I1875, Games!C1875, ""))</f>
        <v>TOR</v>
      </c>
      <c r="I1875" s="21">
        <f>MAX(Calc!O1875:P1875)</f>
        <v>0.53064612551072743</v>
      </c>
      <c r="J1875" s="22">
        <f t="shared" si="116"/>
        <v>-113.05885694203548</v>
      </c>
      <c r="K1875" s="23">
        <f t="shared" si="117"/>
        <v>0.88449505598017264</v>
      </c>
      <c r="L1875" s="25"/>
      <c r="M1875" s="25"/>
      <c r="N1875" t="str">
        <f t="shared" si="118"/>
        <v/>
      </c>
      <c r="O1875" s="24" t="str">
        <f t="shared" si="119"/>
        <v/>
      </c>
    </row>
    <row r="1876" spans="1:15" x14ac:dyDescent="0.45">
      <c r="A1876" s="20" t="str">
        <f>Calc!A1876</f>
        <v>2024-08-19</v>
      </c>
      <c r="B1876" t="str">
        <f>Calc!B1876</f>
        <v>NYM</v>
      </c>
      <c r="C1876" t="str">
        <f>Calc!C1876</f>
        <v>BAL</v>
      </c>
      <c r="D1876" s="25"/>
      <c r="E1876" s="25"/>
      <c r="F1876">
        <f>Calc!M1876</f>
        <v>1483.2891783762693</v>
      </c>
      <c r="G1876">
        <f>Calc!N1876</f>
        <v>1539.0873746407135</v>
      </c>
      <c r="H1876" t="str">
        <f>IF(Calc!O1876=Games!I1876, Games!B1876, IF(Calc!P1876=Games!I1876, Games!C1876, ""))</f>
        <v>BAL</v>
      </c>
      <c r="I1876" s="21">
        <f>MAX(Calc!O1876:P1876)</f>
        <v>0.52848036766720685</v>
      </c>
      <c r="J1876" s="22">
        <f t="shared" si="116"/>
        <v>-112.08024680809291</v>
      </c>
      <c r="K1876" s="23">
        <f t="shared" si="117"/>
        <v>0.89221787824238952</v>
      </c>
      <c r="L1876" s="25"/>
      <c r="M1876" s="25"/>
      <c r="N1876" t="str">
        <f t="shared" si="118"/>
        <v/>
      </c>
      <c r="O1876" s="24" t="str">
        <f t="shared" si="119"/>
        <v/>
      </c>
    </row>
    <row r="1877" spans="1:15" x14ac:dyDescent="0.45">
      <c r="A1877" s="20" t="str">
        <f>Calc!A1877</f>
        <v>2024-08-19</v>
      </c>
      <c r="B1877" t="str">
        <f>Calc!B1877</f>
        <v>TEX</v>
      </c>
      <c r="C1877" t="str">
        <f>Calc!C1877</f>
        <v>PIT</v>
      </c>
      <c r="D1877" s="25"/>
      <c r="E1877" s="25"/>
      <c r="F1877">
        <f>Calc!M1877</f>
        <v>1535.7428778604465</v>
      </c>
      <c r="G1877">
        <f>Calc!N1877</f>
        <v>1490.342604018655</v>
      </c>
      <c r="H1877" t="str">
        <f>IF(Calc!O1877=Games!I1877, Games!B1877, IF(Calc!P1877=Games!I1877, Games!C1877, ""))</f>
        <v>TEX</v>
      </c>
      <c r="I1877" s="21">
        <f>MAX(Calc!O1877:P1877)</f>
        <v>0.59661245959324938</v>
      </c>
      <c r="J1877" s="22">
        <f t="shared" si="116"/>
        <v>-147.9005670308168</v>
      </c>
      <c r="K1877" s="23">
        <f t="shared" si="117"/>
        <v>0.67612992977345276</v>
      </c>
      <c r="L1877" s="25"/>
      <c r="M1877" s="25"/>
      <c r="N1877" t="str">
        <f t="shared" si="118"/>
        <v/>
      </c>
      <c r="O1877" s="24" t="str">
        <f t="shared" si="119"/>
        <v/>
      </c>
    </row>
    <row r="1878" spans="1:15" x14ac:dyDescent="0.45">
      <c r="A1878" s="20" t="str">
        <f>Calc!A1878</f>
        <v>2024-08-19</v>
      </c>
      <c r="B1878" t="str">
        <f>Calc!B1878</f>
        <v>HOU</v>
      </c>
      <c r="C1878" t="str">
        <f>Calc!C1878</f>
        <v>BOS</v>
      </c>
      <c r="D1878" s="25"/>
      <c r="E1878" s="25"/>
      <c r="F1878">
        <f>Calc!M1878</f>
        <v>1535.1961987191132</v>
      </c>
      <c r="G1878">
        <f>Calc!N1878</f>
        <v>1518.233689676287</v>
      </c>
      <c r="H1878" t="str">
        <f>IF(Calc!O1878=Games!I1878, Games!B1878, IF(Calc!P1878=Games!I1878, Games!C1878, ""))</f>
        <v>HOU</v>
      </c>
      <c r="I1878" s="21">
        <f>MAX(Calc!O1878:P1878)</f>
        <v>0.5039834727141832</v>
      </c>
      <c r="J1878" s="22">
        <f t="shared" si="116"/>
        <v>-101.60618547772212</v>
      </c>
      <c r="K1878" s="23">
        <f t="shared" si="117"/>
        <v>0.98419205021652667</v>
      </c>
      <c r="L1878" s="25"/>
      <c r="M1878" s="25"/>
      <c r="N1878" t="str">
        <f t="shared" si="118"/>
        <v/>
      </c>
      <c r="O1878" s="24" t="str">
        <f t="shared" si="119"/>
        <v/>
      </c>
    </row>
    <row r="1879" spans="1:15" x14ac:dyDescent="0.45">
      <c r="A1879" s="20" t="str">
        <f>Calc!A1879</f>
        <v>2024-08-19</v>
      </c>
      <c r="B1879" t="str">
        <f>Calc!B1879</f>
        <v>KCR</v>
      </c>
      <c r="C1879" t="str">
        <f>Calc!C1879</f>
        <v>LAA</v>
      </c>
      <c r="D1879" s="25"/>
      <c r="E1879" s="25"/>
      <c r="F1879">
        <f>Calc!M1879</f>
        <v>1459.3647323881944</v>
      </c>
      <c r="G1879">
        <f>Calc!N1879</f>
        <v>1486.8682858001625</v>
      </c>
      <c r="H1879" t="str">
        <f>IF(Calc!O1879=Games!I1879, Games!B1879, IF(Calc!P1879=Games!I1879, Games!C1879, ""))</f>
        <v>KCR</v>
      </c>
      <c r="I1879" s="21">
        <f>MAX(Calc!O1879:P1879)</f>
        <v>0.55554299897869874</v>
      </c>
      <c r="J1879" s="22">
        <f t="shared" si="116"/>
        <v>-124.99364341255445</v>
      </c>
      <c r="K1879" s="23">
        <f t="shared" si="117"/>
        <v>0.80004068422855434</v>
      </c>
      <c r="L1879" s="25"/>
      <c r="M1879" s="25"/>
      <c r="N1879" t="str">
        <f t="shared" si="118"/>
        <v/>
      </c>
      <c r="O1879" s="24" t="str">
        <f t="shared" si="119"/>
        <v/>
      </c>
    </row>
    <row r="1880" spans="1:15" x14ac:dyDescent="0.45">
      <c r="A1880" s="20" t="str">
        <f>Calc!A1880</f>
        <v>2024-08-19</v>
      </c>
      <c r="B1880" t="str">
        <f>Calc!B1880</f>
        <v>OAK</v>
      </c>
      <c r="C1880" t="str">
        <f>Calc!C1880</f>
        <v>TBR</v>
      </c>
      <c r="D1880" s="25"/>
      <c r="E1880" s="25"/>
      <c r="F1880">
        <f>Calc!M1880</f>
        <v>1410.609331202211</v>
      </c>
      <c r="G1880">
        <f>Calc!N1880</f>
        <v>1532.6622500113572</v>
      </c>
      <c r="H1880" t="str">
        <f>IF(Calc!O1880=Games!I1880, Games!B1880, IF(Calc!P1880=Games!I1880, Games!C1880, ""))</f>
        <v>TBR</v>
      </c>
      <c r="I1880" s="21">
        <f>MAX(Calc!O1880:P1880)</f>
        <v>0.66565685004593944</v>
      </c>
      <c r="J1880" s="22">
        <f t="shared" si="116"/>
        <v>-199.09390999558451</v>
      </c>
      <c r="K1880" s="23">
        <f t="shared" si="117"/>
        <v>0.50227553420502813</v>
      </c>
      <c r="L1880" s="25"/>
      <c r="M1880" s="25"/>
      <c r="N1880" t="str">
        <f t="shared" si="118"/>
        <v/>
      </c>
      <c r="O1880" s="24" t="str">
        <f t="shared" si="119"/>
        <v/>
      </c>
    </row>
    <row r="1881" spans="1:15" x14ac:dyDescent="0.45">
      <c r="A1881" s="20" t="str">
        <f>Calc!A1881</f>
        <v>2024-08-19</v>
      </c>
      <c r="B1881" t="str">
        <f>Calc!B1881</f>
        <v>SDP</v>
      </c>
      <c r="C1881" t="str">
        <f>Calc!C1881</f>
        <v>MIN</v>
      </c>
      <c r="D1881" s="25"/>
      <c r="E1881" s="25"/>
      <c r="F1881">
        <f>Calc!M1881</f>
        <v>1502.9671207118124</v>
      </c>
      <c r="G1881">
        <f>Calc!N1881</f>
        <v>1539.5424706464416</v>
      </c>
      <c r="H1881" t="str">
        <f>IF(Calc!O1881=Games!I1881, Games!B1881, IF(Calc!P1881=Games!I1881, Games!C1881, ""))</f>
        <v>MIN</v>
      </c>
      <c r="I1881" s="21">
        <f>MAX(Calc!O1881:P1881)</f>
        <v>0.53782269220438372</v>
      </c>
      <c r="J1881" s="22">
        <f t="shared" si="116"/>
        <v>-116.36717838215876</v>
      </c>
      <c r="K1881" s="23">
        <f t="shared" si="117"/>
        <v>0.85934884209009788</v>
      </c>
      <c r="L1881" s="25"/>
      <c r="M1881" s="25"/>
      <c r="N1881" t="str">
        <f t="shared" si="118"/>
        <v/>
      </c>
      <c r="O1881" s="24" t="str">
        <f t="shared" si="119"/>
        <v/>
      </c>
    </row>
    <row r="1882" spans="1:15" x14ac:dyDescent="0.45">
      <c r="A1882" s="20" t="str">
        <f>Calc!A1882</f>
        <v>2024-08-19</v>
      </c>
      <c r="B1882" t="str">
        <f>Calc!B1882</f>
        <v>SFG</v>
      </c>
      <c r="C1882" t="str">
        <f>Calc!C1882</f>
        <v>CHW</v>
      </c>
      <c r="D1882" s="25"/>
      <c r="E1882" s="25"/>
      <c r="F1882">
        <f>Calc!M1882</f>
        <v>1506.8907435815931</v>
      </c>
      <c r="G1882">
        <f>Calc!N1882</f>
        <v>1425.4820043556863</v>
      </c>
      <c r="H1882" t="str">
        <f>IF(Calc!O1882=Games!I1882, Games!B1882, IF(Calc!P1882=Games!I1882, Games!C1882, ""))</f>
        <v>SFG</v>
      </c>
      <c r="I1882" s="21">
        <f>MAX(Calc!O1882:P1882)</f>
        <v>0.67130858592292908</v>
      </c>
      <c r="J1882" s="22">
        <f t="shared" si="116"/>
        <v>-204.2367269640703</v>
      </c>
      <c r="K1882" s="23">
        <f t="shared" si="117"/>
        <v>0.48962790134015505</v>
      </c>
      <c r="L1882" s="25"/>
      <c r="M1882" s="25"/>
      <c r="N1882" t="str">
        <f t="shared" si="118"/>
        <v/>
      </c>
      <c r="O1882" s="24" t="str">
        <f t="shared" si="119"/>
        <v/>
      </c>
    </row>
    <row r="1883" spans="1:15" x14ac:dyDescent="0.45">
      <c r="A1883" s="20" t="str">
        <f>Calc!A1883</f>
        <v>2024-08-19</v>
      </c>
      <c r="B1883" t="str">
        <f>Calc!B1883</f>
        <v>LAD</v>
      </c>
      <c r="C1883" t="str">
        <f>Calc!C1883</f>
        <v>SEA</v>
      </c>
      <c r="D1883" s="25"/>
      <c r="E1883" s="25"/>
      <c r="F1883">
        <f>Calc!M1883</f>
        <v>1596.6514930600529</v>
      </c>
      <c r="G1883">
        <f>Calc!N1883</f>
        <v>1521.2700100017432</v>
      </c>
      <c r="H1883" t="str">
        <f>IF(Calc!O1883=Games!I1883, Games!B1883, IF(Calc!P1883=Games!I1883, Games!C1883, ""))</f>
        <v>LAD</v>
      </c>
      <c r="I1883" s="21">
        <f>MAX(Calc!O1883:P1883)</f>
        <v>0.62813890536785921</v>
      </c>
      <c r="J1883" s="22">
        <f t="shared" si="116"/>
        <v>-168.91761855034559</v>
      </c>
      <c r="K1883" s="23">
        <f t="shared" si="117"/>
        <v>0.5920045573588002</v>
      </c>
      <c r="L1883" s="25"/>
      <c r="M1883" s="25"/>
      <c r="N1883" t="str">
        <f t="shared" si="118"/>
        <v/>
      </c>
      <c r="O1883" s="24" t="str">
        <f t="shared" si="119"/>
        <v/>
      </c>
    </row>
    <row r="1884" spans="1:15" x14ac:dyDescent="0.45">
      <c r="A1884" s="20" t="str">
        <f>Calc!A1884</f>
        <v>2024-08-20</v>
      </c>
      <c r="B1884" t="str">
        <f>Calc!B1884</f>
        <v>MIA</v>
      </c>
      <c r="C1884" t="str">
        <f>Calc!C1884</f>
        <v>ARI</v>
      </c>
      <c r="D1884" s="25"/>
      <c r="E1884" s="25"/>
      <c r="F1884">
        <f>Calc!M1884</f>
        <v>1453.0099819148713</v>
      </c>
      <c r="G1884">
        <f>Calc!N1884</f>
        <v>1515.1384034374826</v>
      </c>
      <c r="H1884" t="str">
        <f>IF(Calc!O1884=Games!I1884, Games!B1884, IF(Calc!P1884=Games!I1884, Games!C1884, ""))</f>
        <v>ARI</v>
      </c>
      <c r="I1884" s="21">
        <f>MAX(Calc!O1884:P1884)</f>
        <v>0.56559319403240393</v>
      </c>
      <c r="J1884" s="22">
        <f t="shared" si="116"/>
        <v>-130.19897162352322</v>
      </c>
      <c r="K1884" s="23">
        <f t="shared" si="117"/>
        <v>0.76805522158158779</v>
      </c>
      <c r="L1884" s="25"/>
      <c r="M1884" s="25"/>
      <c r="N1884" t="str">
        <f t="shared" si="118"/>
        <v/>
      </c>
      <c r="O1884" s="24" t="str">
        <f t="shared" si="119"/>
        <v/>
      </c>
    </row>
    <row r="1885" spans="1:15" x14ac:dyDescent="0.45">
      <c r="A1885" s="20" t="str">
        <f>Calc!A1885</f>
        <v>2024-08-20</v>
      </c>
      <c r="B1885" t="str">
        <f>Calc!B1885</f>
        <v>WAS</v>
      </c>
      <c r="C1885" t="str">
        <f>Calc!C1885</f>
        <v>COL</v>
      </c>
      <c r="D1885" s="25"/>
      <c r="E1885" s="25"/>
      <c r="F1885">
        <f>Calc!M1885</f>
        <v>1419.5380932200808</v>
      </c>
      <c r="G1885">
        <f>Calc!N1885</f>
        <v>1405.4006829938121</v>
      </c>
      <c r="H1885" t="str">
        <f>IF(Calc!O1885=Games!I1885, Games!B1885, IF(Calc!P1885=Games!I1885, Games!C1885, ""))</f>
        <v>COL</v>
      </c>
      <c r="I1885" s="21">
        <f>MAX(Calc!O1885:P1885)</f>
        <v>0.50347537645635621</v>
      </c>
      <c r="J1885" s="22">
        <f t="shared" si="116"/>
        <v>-101.39988080814716</v>
      </c>
      <c r="K1885" s="23">
        <f t="shared" si="117"/>
        <v>0.9861944531197645</v>
      </c>
      <c r="L1885" s="25"/>
      <c r="M1885" s="25"/>
      <c r="N1885" t="str">
        <f t="shared" si="118"/>
        <v/>
      </c>
      <c r="O1885" s="24" t="str">
        <f t="shared" si="119"/>
        <v/>
      </c>
    </row>
    <row r="1886" spans="1:15" x14ac:dyDescent="0.45">
      <c r="A1886" s="20" t="str">
        <f>Calc!A1886</f>
        <v>2024-08-20</v>
      </c>
      <c r="B1886" t="str">
        <f>Calc!B1886</f>
        <v>NYY</v>
      </c>
      <c r="C1886" t="str">
        <f>Calc!C1886</f>
        <v>CLE</v>
      </c>
      <c r="D1886" s="25"/>
      <c r="E1886" s="25"/>
      <c r="F1886">
        <f>Calc!M1886</f>
        <v>1533.7203518335739</v>
      </c>
      <c r="G1886">
        <f>Calc!N1886</f>
        <v>1521.3210808926906</v>
      </c>
      <c r="H1886" t="str">
        <f>IF(Calc!O1886=Games!I1886, Games!B1886, IF(Calc!P1886=Games!I1886, Games!C1886, ""))</f>
        <v>NYY</v>
      </c>
      <c r="I1886" s="21">
        <f>MAX(Calc!O1886:P1886)</f>
        <v>0.56479773954217161</v>
      </c>
      <c r="J1886" s="22">
        <f t="shared" si="116"/>
        <v>-129.77821828131363</v>
      </c>
      <c r="K1886" s="23">
        <f t="shared" si="117"/>
        <v>0.77054532975044476</v>
      </c>
      <c r="L1886" s="25"/>
      <c r="M1886" s="25"/>
      <c r="N1886" t="str">
        <f t="shared" si="118"/>
        <v/>
      </c>
      <c r="O1886" s="24" t="str">
        <f t="shared" si="119"/>
        <v/>
      </c>
    </row>
    <row r="1887" spans="1:15" x14ac:dyDescent="0.45">
      <c r="A1887" s="20" t="str">
        <f>Calc!A1887</f>
        <v>2024-08-20</v>
      </c>
      <c r="B1887" t="str">
        <f>Calc!B1887</f>
        <v>TOR</v>
      </c>
      <c r="C1887" t="str">
        <f>Calc!C1887</f>
        <v>CIN</v>
      </c>
      <c r="D1887" s="25"/>
      <c r="E1887" s="25"/>
      <c r="F1887">
        <f>Calc!M1887</f>
        <v>1536.86484917293</v>
      </c>
      <c r="G1887">
        <f>Calc!N1887</f>
        <v>1513.6155661274754</v>
      </c>
      <c r="H1887" t="str">
        <f>IF(Calc!O1887=Games!I1887, Games!B1887, IF(Calc!P1887=Games!I1887, Games!C1887, ""))</f>
        <v>TOR</v>
      </c>
      <c r="I1887" s="21">
        <f>MAX(Calc!O1887:P1887)</f>
        <v>0.53064612551072743</v>
      </c>
      <c r="J1887" s="22">
        <f t="shared" si="116"/>
        <v>-113.05885694203548</v>
      </c>
      <c r="K1887" s="23">
        <f t="shared" si="117"/>
        <v>0.88449505598017264</v>
      </c>
      <c r="L1887" s="25"/>
      <c r="M1887" s="25"/>
      <c r="N1887" t="str">
        <f t="shared" si="118"/>
        <v/>
      </c>
      <c r="O1887" s="24" t="str">
        <f t="shared" si="119"/>
        <v/>
      </c>
    </row>
    <row r="1888" spans="1:15" x14ac:dyDescent="0.45">
      <c r="A1888" s="20" t="str">
        <f>Calc!A1888</f>
        <v>2024-08-20</v>
      </c>
      <c r="B1888" t="str">
        <f>Calc!B1888</f>
        <v>NYM</v>
      </c>
      <c r="C1888" t="str">
        <f>Calc!C1888</f>
        <v>BAL</v>
      </c>
      <c r="D1888" s="25"/>
      <c r="E1888" s="25"/>
      <c r="F1888">
        <f>Calc!M1888</f>
        <v>1483.2891783762693</v>
      </c>
      <c r="G1888">
        <f>Calc!N1888</f>
        <v>1539.0873746407135</v>
      </c>
      <c r="H1888" t="str">
        <f>IF(Calc!O1888=Games!I1888, Games!B1888, IF(Calc!P1888=Games!I1888, Games!C1888, ""))</f>
        <v>BAL</v>
      </c>
      <c r="I1888" s="21">
        <f>MAX(Calc!O1888:P1888)</f>
        <v>0.52848036766720685</v>
      </c>
      <c r="J1888" s="22">
        <f t="shared" si="116"/>
        <v>-112.08024680809291</v>
      </c>
      <c r="K1888" s="23">
        <f t="shared" si="117"/>
        <v>0.89221787824238952</v>
      </c>
      <c r="L1888" s="25"/>
      <c r="M1888" s="25"/>
      <c r="N1888" t="str">
        <f t="shared" si="118"/>
        <v/>
      </c>
      <c r="O1888" s="24" t="str">
        <f t="shared" si="119"/>
        <v/>
      </c>
    </row>
    <row r="1889" spans="1:15" x14ac:dyDescent="0.45">
      <c r="A1889" s="20" t="str">
        <f>Calc!A1889</f>
        <v>2024-08-20</v>
      </c>
      <c r="B1889" t="str">
        <f>Calc!B1889</f>
        <v>ATL</v>
      </c>
      <c r="C1889" t="str">
        <f>Calc!C1889</f>
        <v>PHI</v>
      </c>
      <c r="D1889" s="25"/>
      <c r="E1889" s="25"/>
      <c r="F1889">
        <f>Calc!M1889</f>
        <v>1593.2508682491175</v>
      </c>
      <c r="G1889">
        <f>Calc!N1889</f>
        <v>1539.4111659163295</v>
      </c>
      <c r="H1889" t="str">
        <f>IF(Calc!O1889=Games!I1889, Games!B1889, IF(Calc!P1889=Games!I1889, Games!C1889, ""))</f>
        <v>ATL</v>
      </c>
      <c r="I1889" s="21">
        <f>MAX(Calc!O1889:P1889)</f>
        <v>0.5988184765644915</v>
      </c>
      <c r="J1889" s="22">
        <f t="shared" si="116"/>
        <v>-149.26372267509322</v>
      </c>
      <c r="K1889" s="23">
        <f t="shared" si="117"/>
        <v>0.66995515191372368</v>
      </c>
      <c r="L1889" s="25"/>
      <c r="M1889" s="25"/>
      <c r="N1889" t="str">
        <f t="shared" si="118"/>
        <v/>
      </c>
      <c r="O1889" s="24" t="str">
        <f t="shared" si="119"/>
        <v/>
      </c>
    </row>
    <row r="1890" spans="1:15" x14ac:dyDescent="0.45">
      <c r="A1890" s="20" t="str">
        <f>Calc!A1890</f>
        <v>2024-08-20</v>
      </c>
      <c r="B1890" t="str">
        <f>Calc!B1890</f>
        <v>STL</v>
      </c>
      <c r="C1890" t="str">
        <f>Calc!C1890</f>
        <v>MIL</v>
      </c>
      <c r="D1890" s="25"/>
      <c r="E1890" s="25"/>
      <c r="F1890">
        <f>Calc!M1890</f>
        <v>1510.540426333587</v>
      </c>
      <c r="G1890">
        <f>Calc!N1890</f>
        <v>1527.5334034496079</v>
      </c>
      <c r="H1890" t="str">
        <f>IF(Calc!O1890=Games!I1890, Games!B1890, IF(Calc!P1890=Games!I1890, Games!C1890, ""))</f>
        <v>STL</v>
      </c>
      <c r="I1890" s="21">
        <f>MAX(Calc!O1890:P1890)</f>
        <v>0.51214998732706307</v>
      </c>
      <c r="J1890" s="22">
        <f t="shared" si="116"/>
        <v>-104.98103392905254</v>
      </c>
      <c r="K1890" s="23">
        <f t="shared" si="117"/>
        <v>0.95255301131422676</v>
      </c>
      <c r="L1890" s="25"/>
      <c r="M1890" s="25"/>
      <c r="N1890" t="str">
        <f t="shared" si="118"/>
        <v/>
      </c>
      <c r="O1890" s="24" t="str">
        <f t="shared" si="119"/>
        <v/>
      </c>
    </row>
    <row r="1891" spans="1:15" x14ac:dyDescent="0.45">
      <c r="A1891" s="20" t="str">
        <f>Calc!A1891</f>
        <v>2024-08-20</v>
      </c>
      <c r="B1891" t="str">
        <f>Calc!B1891</f>
        <v>CHC</v>
      </c>
      <c r="C1891" t="str">
        <f>Calc!C1891</f>
        <v>DET</v>
      </c>
      <c r="D1891" s="25"/>
      <c r="E1891" s="25"/>
      <c r="F1891">
        <f>Calc!M1891</f>
        <v>1529.9566441509314</v>
      </c>
      <c r="G1891">
        <f>Calc!N1891</f>
        <v>1495.7868779460348</v>
      </c>
      <c r="H1891" t="str">
        <f>IF(Calc!O1891=Games!I1891, Games!B1891, IF(Calc!P1891=Games!I1891, Games!C1891, ""))</f>
        <v>CHC</v>
      </c>
      <c r="I1891" s="21">
        <f>MAX(Calc!O1891:P1891)</f>
        <v>0.57130930632341204</v>
      </c>
      <c r="J1891" s="22">
        <f t="shared" si="116"/>
        <v>-133.26841817434416</v>
      </c>
      <c r="K1891" s="23">
        <f t="shared" si="117"/>
        <v>0.75036532563310077</v>
      </c>
      <c r="L1891" s="25"/>
      <c r="M1891" s="25"/>
      <c r="N1891" t="str">
        <f t="shared" si="118"/>
        <v/>
      </c>
      <c r="O1891" s="24" t="str">
        <f t="shared" si="119"/>
        <v/>
      </c>
    </row>
    <row r="1892" spans="1:15" x14ac:dyDescent="0.45">
      <c r="A1892" s="20" t="str">
        <f>Calc!A1892</f>
        <v>2024-08-20</v>
      </c>
      <c r="B1892" t="str">
        <f>Calc!B1892</f>
        <v>TEX</v>
      </c>
      <c r="C1892" t="str">
        <f>Calc!C1892</f>
        <v>PIT</v>
      </c>
      <c r="D1892" s="25"/>
      <c r="E1892" s="25"/>
      <c r="F1892">
        <f>Calc!M1892</f>
        <v>1535.7428778604465</v>
      </c>
      <c r="G1892">
        <f>Calc!N1892</f>
        <v>1490.342604018655</v>
      </c>
      <c r="H1892" t="str">
        <f>IF(Calc!O1892=Games!I1892, Games!B1892, IF(Calc!P1892=Games!I1892, Games!C1892, ""))</f>
        <v>TEX</v>
      </c>
      <c r="I1892" s="21">
        <f>MAX(Calc!O1892:P1892)</f>
        <v>0.59661245959324938</v>
      </c>
      <c r="J1892" s="22">
        <f t="shared" si="116"/>
        <v>-147.9005670308168</v>
      </c>
      <c r="K1892" s="23">
        <f t="shared" si="117"/>
        <v>0.67612992977345276</v>
      </c>
      <c r="L1892" s="25"/>
      <c r="M1892" s="25"/>
      <c r="N1892" t="str">
        <f t="shared" si="118"/>
        <v/>
      </c>
      <c r="O1892" s="24" t="str">
        <f t="shared" si="119"/>
        <v/>
      </c>
    </row>
    <row r="1893" spans="1:15" x14ac:dyDescent="0.45">
      <c r="A1893" s="20" t="str">
        <f>Calc!A1893</f>
        <v>2024-08-20</v>
      </c>
      <c r="B1893" t="str">
        <f>Calc!B1893</f>
        <v>HOU</v>
      </c>
      <c r="C1893" t="str">
        <f>Calc!C1893</f>
        <v>BOS</v>
      </c>
      <c r="D1893" s="25"/>
      <c r="E1893" s="25"/>
      <c r="F1893">
        <f>Calc!M1893</f>
        <v>1535.1961987191132</v>
      </c>
      <c r="G1893">
        <f>Calc!N1893</f>
        <v>1518.233689676287</v>
      </c>
      <c r="H1893" t="str">
        <f>IF(Calc!O1893=Games!I1893, Games!B1893, IF(Calc!P1893=Games!I1893, Games!C1893, ""))</f>
        <v>HOU</v>
      </c>
      <c r="I1893" s="21">
        <f>MAX(Calc!O1893:P1893)</f>
        <v>0.5039834727141832</v>
      </c>
      <c r="J1893" s="22">
        <f t="shared" si="116"/>
        <v>-101.60618547772212</v>
      </c>
      <c r="K1893" s="23">
        <f t="shared" si="117"/>
        <v>0.98419205021652667</v>
      </c>
      <c r="L1893" s="25"/>
      <c r="M1893" s="25"/>
      <c r="N1893" t="str">
        <f t="shared" si="118"/>
        <v/>
      </c>
      <c r="O1893" s="24" t="str">
        <f t="shared" si="119"/>
        <v/>
      </c>
    </row>
    <row r="1894" spans="1:15" x14ac:dyDescent="0.45">
      <c r="A1894" s="20" t="str">
        <f>Calc!A1894</f>
        <v>2024-08-20</v>
      </c>
      <c r="B1894" t="str">
        <f>Calc!B1894</f>
        <v>KCR</v>
      </c>
      <c r="C1894" t="str">
        <f>Calc!C1894</f>
        <v>LAA</v>
      </c>
      <c r="D1894" s="25"/>
      <c r="E1894" s="25"/>
      <c r="F1894">
        <f>Calc!M1894</f>
        <v>1459.3647323881944</v>
      </c>
      <c r="G1894">
        <f>Calc!N1894</f>
        <v>1486.8682858001625</v>
      </c>
      <c r="H1894" t="str">
        <f>IF(Calc!O1894=Games!I1894, Games!B1894, IF(Calc!P1894=Games!I1894, Games!C1894, ""))</f>
        <v>KCR</v>
      </c>
      <c r="I1894" s="21">
        <f>MAX(Calc!O1894:P1894)</f>
        <v>0.55554299897869874</v>
      </c>
      <c r="J1894" s="22">
        <f t="shared" si="116"/>
        <v>-124.99364341255445</v>
      </c>
      <c r="K1894" s="23">
        <f t="shared" si="117"/>
        <v>0.80004068422855434</v>
      </c>
      <c r="L1894" s="25"/>
      <c r="M1894" s="25"/>
      <c r="N1894" t="str">
        <f t="shared" si="118"/>
        <v/>
      </c>
      <c r="O1894" s="24" t="str">
        <f t="shared" si="119"/>
        <v/>
      </c>
    </row>
    <row r="1895" spans="1:15" x14ac:dyDescent="0.45">
      <c r="A1895" s="20" t="str">
        <f>Calc!A1895</f>
        <v>2024-08-20</v>
      </c>
      <c r="B1895" t="str">
        <f>Calc!B1895</f>
        <v>OAK</v>
      </c>
      <c r="C1895" t="str">
        <f>Calc!C1895</f>
        <v>TBR</v>
      </c>
      <c r="D1895" s="25"/>
      <c r="E1895" s="25"/>
      <c r="F1895">
        <f>Calc!M1895</f>
        <v>1410.609331202211</v>
      </c>
      <c r="G1895">
        <f>Calc!N1895</f>
        <v>1532.6622500113572</v>
      </c>
      <c r="H1895" t="str">
        <f>IF(Calc!O1895=Games!I1895, Games!B1895, IF(Calc!P1895=Games!I1895, Games!C1895, ""))</f>
        <v>TBR</v>
      </c>
      <c r="I1895" s="21">
        <f>MAX(Calc!O1895:P1895)</f>
        <v>0.66565685004593944</v>
      </c>
      <c r="J1895" s="22">
        <f t="shared" si="116"/>
        <v>-199.09390999558451</v>
      </c>
      <c r="K1895" s="23">
        <f t="shared" si="117"/>
        <v>0.50227553420502813</v>
      </c>
      <c r="L1895" s="25"/>
      <c r="M1895" s="25"/>
      <c r="N1895" t="str">
        <f t="shared" si="118"/>
        <v/>
      </c>
      <c r="O1895" s="24" t="str">
        <f t="shared" si="119"/>
        <v/>
      </c>
    </row>
    <row r="1896" spans="1:15" x14ac:dyDescent="0.45">
      <c r="A1896" s="20" t="str">
        <f>Calc!A1896</f>
        <v>2024-08-20</v>
      </c>
      <c r="B1896" t="str">
        <f>Calc!B1896</f>
        <v>SDP</v>
      </c>
      <c r="C1896" t="str">
        <f>Calc!C1896</f>
        <v>MIN</v>
      </c>
      <c r="D1896" s="25"/>
      <c r="E1896" s="25"/>
      <c r="F1896">
        <f>Calc!M1896</f>
        <v>1502.9671207118124</v>
      </c>
      <c r="G1896">
        <f>Calc!N1896</f>
        <v>1539.5424706464416</v>
      </c>
      <c r="H1896" t="str">
        <f>IF(Calc!O1896=Games!I1896, Games!B1896, IF(Calc!P1896=Games!I1896, Games!C1896, ""))</f>
        <v>MIN</v>
      </c>
      <c r="I1896" s="21">
        <f>MAX(Calc!O1896:P1896)</f>
        <v>0.53782269220438372</v>
      </c>
      <c r="J1896" s="22">
        <f t="shared" si="116"/>
        <v>-116.36717838215876</v>
      </c>
      <c r="K1896" s="23">
        <f t="shared" si="117"/>
        <v>0.85934884209009788</v>
      </c>
      <c r="L1896" s="25"/>
      <c r="M1896" s="25"/>
      <c r="N1896" t="str">
        <f t="shared" si="118"/>
        <v/>
      </c>
      <c r="O1896" s="24" t="str">
        <f t="shared" si="119"/>
        <v/>
      </c>
    </row>
    <row r="1897" spans="1:15" x14ac:dyDescent="0.45">
      <c r="A1897" s="20" t="str">
        <f>Calc!A1897</f>
        <v>2024-08-20</v>
      </c>
      <c r="B1897" t="str">
        <f>Calc!B1897</f>
        <v>SFG</v>
      </c>
      <c r="C1897" t="str">
        <f>Calc!C1897</f>
        <v>CHW</v>
      </c>
      <c r="D1897" s="25"/>
      <c r="E1897" s="25"/>
      <c r="F1897">
        <f>Calc!M1897</f>
        <v>1506.8907435815931</v>
      </c>
      <c r="G1897">
        <f>Calc!N1897</f>
        <v>1425.4820043556863</v>
      </c>
      <c r="H1897" t="str">
        <f>IF(Calc!O1897=Games!I1897, Games!B1897, IF(Calc!P1897=Games!I1897, Games!C1897, ""))</f>
        <v>SFG</v>
      </c>
      <c r="I1897" s="21">
        <f>MAX(Calc!O1897:P1897)</f>
        <v>0.67130858592292908</v>
      </c>
      <c r="J1897" s="22">
        <f t="shared" si="116"/>
        <v>-204.2367269640703</v>
      </c>
      <c r="K1897" s="23">
        <f t="shared" si="117"/>
        <v>0.48962790134015505</v>
      </c>
      <c r="L1897" s="25"/>
      <c r="M1897" s="25"/>
      <c r="N1897" t="str">
        <f t="shared" si="118"/>
        <v/>
      </c>
      <c r="O1897" s="24" t="str">
        <f t="shared" si="119"/>
        <v/>
      </c>
    </row>
    <row r="1898" spans="1:15" x14ac:dyDescent="0.45">
      <c r="A1898" s="20" t="str">
        <f>Calc!A1898</f>
        <v>2024-08-20</v>
      </c>
      <c r="B1898" t="str">
        <f>Calc!B1898</f>
        <v>LAD</v>
      </c>
      <c r="C1898" t="str">
        <f>Calc!C1898</f>
        <v>SEA</v>
      </c>
      <c r="D1898" s="25"/>
      <c r="E1898" s="25"/>
      <c r="F1898">
        <f>Calc!M1898</f>
        <v>1596.6514930600529</v>
      </c>
      <c r="G1898">
        <f>Calc!N1898</f>
        <v>1521.2700100017432</v>
      </c>
      <c r="H1898" t="str">
        <f>IF(Calc!O1898=Games!I1898, Games!B1898, IF(Calc!P1898=Games!I1898, Games!C1898, ""))</f>
        <v>LAD</v>
      </c>
      <c r="I1898" s="21">
        <f>MAX(Calc!O1898:P1898)</f>
        <v>0.62813890536785921</v>
      </c>
      <c r="J1898" s="22">
        <f t="shared" si="116"/>
        <v>-168.91761855034559</v>
      </c>
      <c r="K1898" s="23">
        <f t="shared" si="117"/>
        <v>0.5920045573588002</v>
      </c>
      <c r="L1898" s="25"/>
      <c r="M1898" s="25"/>
      <c r="N1898" t="str">
        <f t="shared" si="118"/>
        <v/>
      </c>
      <c r="O1898" s="24" t="str">
        <f t="shared" si="119"/>
        <v/>
      </c>
    </row>
    <row r="1899" spans="1:15" x14ac:dyDescent="0.45">
      <c r="A1899" s="20" t="str">
        <f>Calc!A1899</f>
        <v>2024-08-21</v>
      </c>
      <c r="B1899" t="str">
        <f>Calc!B1899</f>
        <v>NYM</v>
      </c>
      <c r="C1899" t="str">
        <f>Calc!C1899</f>
        <v>BAL</v>
      </c>
      <c r="D1899" s="25"/>
      <c r="E1899" s="25"/>
      <c r="F1899">
        <f>Calc!M1899</f>
        <v>1483.2891783762693</v>
      </c>
      <c r="G1899">
        <f>Calc!N1899</f>
        <v>1539.0873746407135</v>
      </c>
      <c r="H1899" t="str">
        <f>IF(Calc!O1899=Games!I1899, Games!B1899, IF(Calc!P1899=Games!I1899, Games!C1899, ""))</f>
        <v>BAL</v>
      </c>
      <c r="I1899" s="21">
        <f>MAX(Calc!O1899:P1899)</f>
        <v>0.52848036766720685</v>
      </c>
      <c r="J1899" s="22">
        <f t="shared" si="116"/>
        <v>-112.08024680809291</v>
      </c>
      <c r="K1899" s="23">
        <f t="shared" si="117"/>
        <v>0.89221787824238952</v>
      </c>
      <c r="L1899" s="25"/>
      <c r="M1899" s="25"/>
      <c r="N1899" t="str">
        <f t="shared" si="118"/>
        <v/>
      </c>
      <c r="O1899" s="24" t="str">
        <f t="shared" si="119"/>
        <v/>
      </c>
    </row>
    <row r="1900" spans="1:15" x14ac:dyDescent="0.45">
      <c r="A1900" s="20" t="str">
        <f>Calc!A1900</f>
        <v>2024-08-21</v>
      </c>
      <c r="B1900" t="str">
        <f>Calc!B1900</f>
        <v>HOU</v>
      </c>
      <c r="C1900" t="str">
        <f>Calc!C1900</f>
        <v>BOS</v>
      </c>
      <c r="D1900" s="25"/>
      <c r="E1900" s="25"/>
      <c r="F1900">
        <f>Calc!M1900</f>
        <v>1535.1961987191132</v>
      </c>
      <c r="G1900">
        <f>Calc!N1900</f>
        <v>1518.233689676287</v>
      </c>
      <c r="H1900" t="str">
        <f>IF(Calc!O1900=Games!I1900, Games!B1900, IF(Calc!P1900=Games!I1900, Games!C1900, ""))</f>
        <v>HOU</v>
      </c>
      <c r="I1900" s="21">
        <f>MAX(Calc!O1900:P1900)</f>
        <v>0.5039834727141832</v>
      </c>
      <c r="J1900" s="22">
        <f t="shared" si="116"/>
        <v>-101.60618547772212</v>
      </c>
      <c r="K1900" s="23">
        <f t="shared" si="117"/>
        <v>0.98419205021652667</v>
      </c>
      <c r="L1900" s="25"/>
      <c r="M1900" s="25"/>
      <c r="N1900" t="str">
        <f t="shared" si="118"/>
        <v/>
      </c>
      <c r="O1900" s="24" t="str">
        <f t="shared" si="119"/>
        <v/>
      </c>
    </row>
    <row r="1901" spans="1:15" x14ac:dyDescent="0.45">
      <c r="A1901" s="20" t="str">
        <f>Calc!A1901</f>
        <v>2024-08-21</v>
      </c>
      <c r="B1901" t="str">
        <f>Calc!B1901</f>
        <v>TEX</v>
      </c>
      <c r="C1901" t="str">
        <f>Calc!C1901</f>
        <v>PIT</v>
      </c>
      <c r="D1901" s="25"/>
      <c r="E1901" s="25"/>
      <c r="F1901">
        <f>Calc!M1901</f>
        <v>1535.7428778604465</v>
      </c>
      <c r="G1901">
        <f>Calc!N1901</f>
        <v>1490.342604018655</v>
      </c>
      <c r="H1901" t="str">
        <f>IF(Calc!O1901=Games!I1901, Games!B1901, IF(Calc!P1901=Games!I1901, Games!C1901, ""))</f>
        <v>TEX</v>
      </c>
      <c r="I1901" s="21">
        <f>MAX(Calc!O1901:P1901)</f>
        <v>0.59661245959324938</v>
      </c>
      <c r="J1901" s="22">
        <f t="shared" si="116"/>
        <v>-147.9005670308168</v>
      </c>
      <c r="K1901" s="23">
        <f t="shared" si="117"/>
        <v>0.67612992977345276</v>
      </c>
      <c r="L1901" s="25"/>
      <c r="M1901" s="25"/>
      <c r="N1901" t="str">
        <f t="shared" si="118"/>
        <v/>
      </c>
      <c r="O1901" s="24" t="str">
        <f t="shared" si="119"/>
        <v/>
      </c>
    </row>
    <row r="1902" spans="1:15" x14ac:dyDescent="0.45">
      <c r="A1902" s="20" t="str">
        <f>Calc!A1902</f>
        <v>2024-08-21</v>
      </c>
      <c r="B1902" t="str">
        <f>Calc!B1902</f>
        <v>SFG</v>
      </c>
      <c r="C1902" t="str">
        <f>Calc!C1902</f>
        <v>CHW</v>
      </c>
      <c r="D1902" s="25"/>
      <c r="E1902" s="25"/>
      <c r="F1902">
        <f>Calc!M1902</f>
        <v>1506.8907435815931</v>
      </c>
      <c r="G1902">
        <f>Calc!N1902</f>
        <v>1425.4820043556863</v>
      </c>
      <c r="H1902" t="str">
        <f>IF(Calc!O1902=Games!I1902, Games!B1902, IF(Calc!P1902=Games!I1902, Games!C1902, ""))</f>
        <v>SFG</v>
      </c>
      <c r="I1902" s="21">
        <f>MAX(Calc!O1902:P1902)</f>
        <v>0.67130858592292908</v>
      </c>
      <c r="J1902" s="22">
        <f t="shared" si="116"/>
        <v>-204.2367269640703</v>
      </c>
      <c r="K1902" s="23">
        <f t="shared" si="117"/>
        <v>0.48962790134015505</v>
      </c>
      <c r="L1902" s="25"/>
      <c r="M1902" s="25"/>
      <c r="N1902" t="str">
        <f t="shared" si="118"/>
        <v/>
      </c>
      <c r="O1902" s="24" t="str">
        <f t="shared" si="119"/>
        <v/>
      </c>
    </row>
    <row r="1903" spans="1:15" x14ac:dyDescent="0.45">
      <c r="A1903" s="20" t="str">
        <f>Calc!A1903</f>
        <v>2024-08-21</v>
      </c>
      <c r="B1903" t="str">
        <f>Calc!B1903</f>
        <v>SDP</v>
      </c>
      <c r="C1903" t="str">
        <f>Calc!C1903</f>
        <v>MIN</v>
      </c>
      <c r="D1903" s="25"/>
      <c r="E1903" s="25"/>
      <c r="F1903">
        <f>Calc!M1903</f>
        <v>1502.9671207118124</v>
      </c>
      <c r="G1903">
        <f>Calc!N1903</f>
        <v>1539.5424706464416</v>
      </c>
      <c r="H1903" t="str">
        <f>IF(Calc!O1903=Games!I1903, Games!B1903, IF(Calc!P1903=Games!I1903, Games!C1903, ""))</f>
        <v>MIN</v>
      </c>
      <c r="I1903" s="21">
        <f>MAX(Calc!O1903:P1903)</f>
        <v>0.53782269220438372</v>
      </c>
      <c r="J1903" s="22">
        <f t="shared" si="116"/>
        <v>-116.36717838215876</v>
      </c>
      <c r="K1903" s="23">
        <f t="shared" si="117"/>
        <v>0.85934884209009788</v>
      </c>
      <c r="L1903" s="25"/>
      <c r="M1903" s="25"/>
      <c r="N1903" t="str">
        <f t="shared" si="118"/>
        <v/>
      </c>
      <c r="O1903" s="24" t="str">
        <f t="shared" si="119"/>
        <v/>
      </c>
    </row>
    <row r="1904" spans="1:15" x14ac:dyDescent="0.45">
      <c r="A1904" s="20" t="str">
        <f>Calc!A1904</f>
        <v>2024-08-21</v>
      </c>
      <c r="B1904" t="str">
        <f>Calc!B1904</f>
        <v>MIA</v>
      </c>
      <c r="C1904" t="str">
        <f>Calc!C1904</f>
        <v>ARI</v>
      </c>
      <c r="D1904" s="25"/>
      <c r="E1904" s="25"/>
      <c r="F1904">
        <f>Calc!M1904</f>
        <v>1453.0099819148713</v>
      </c>
      <c r="G1904">
        <f>Calc!N1904</f>
        <v>1515.1384034374826</v>
      </c>
      <c r="H1904" t="str">
        <f>IF(Calc!O1904=Games!I1904, Games!B1904, IF(Calc!P1904=Games!I1904, Games!C1904, ""))</f>
        <v>ARI</v>
      </c>
      <c r="I1904" s="21">
        <f>MAX(Calc!O1904:P1904)</f>
        <v>0.56559319403240393</v>
      </c>
      <c r="J1904" s="22">
        <f t="shared" si="116"/>
        <v>-130.19897162352322</v>
      </c>
      <c r="K1904" s="23">
        <f t="shared" si="117"/>
        <v>0.76805522158158779</v>
      </c>
      <c r="L1904" s="25"/>
      <c r="M1904" s="25"/>
      <c r="N1904" t="str">
        <f t="shared" si="118"/>
        <v/>
      </c>
      <c r="O1904" s="24" t="str">
        <f t="shared" si="119"/>
        <v/>
      </c>
    </row>
    <row r="1905" spans="1:15" x14ac:dyDescent="0.45">
      <c r="A1905" s="20" t="str">
        <f>Calc!A1905</f>
        <v>2024-08-21</v>
      </c>
      <c r="B1905" t="str">
        <f>Calc!B1905</f>
        <v>WAS</v>
      </c>
      <c r="C1905" t="str">
        <f>Calc!C1905</f>
        <v>COL</v>
      </c>
      <c r="D1905" s="25"/>
      <c r="E1905" s="25"/>
      <c r="F1905">
        <f>Calc!M1905</f>
        <v>1419.5380932200808</v>
      </c>
      <c r="G1905">
        <f>Calc!N1905</f>
        <v>1405.4006829938121</v>
      </c>
      <c r="H1905" t="str">
        <f>IF(Calc!O1905=Games!I1905, Games!B1905, IF(Calc!P1905=Games!I1905, Games!C1905, ""))</f>
        <v>COL</v>
      </c>
      <c r="I1905" s="21">
        <f>MAX(Calc!O1905:P1905)</f>
        <v>0.50347537645635621</v>
      </c>
      <c r="J1905" s="22">
        <f t="shared" si="116"/>
        <v>-101.39988080814716</v>
      </c>
      <c r="K1905" s="23">
        <f t="shared" si="117"/>
        <v>0.9861944531197645</v>
      </c>
      <c r="L1905" s="25"/>
      <c r="M1905" s="25"/>
      <c r="N1905" t="str">
        <f t="shared" si="118"/>
        <v/>
      </c>
      <c r="O1905" s="24" t="str">
        <f t="shared" si="119"/>
        <v/>
      </c>
    </row>
    <row r="1906" spans="1:15" x14ac:dyDescent="0.45">
      <c r="A1906" s="20" t="str">
        <f>Calc!A1906</f>
        <v>2024-08-21</v>
      </c>
      <c r="B1906" t="str">
        <f>Calc!B1906</f>
        <v>NYY</v>
      </c>
      <c r="C1906" t="str">
        <f>Calc!C1906</f>
        <v>CLE</v>
      </c>
      <c r="D1906" s="25"/>
      <c r="E1906" s="25"/>
      <c r="F1906">
        <f>Calc!M1906</f>
        <v>1533.7203518335739</v>
      </c>
      <c r="G1906">
        <f>Calc!N1906</f>
        <v>1521.3210808926906</v>
      </c>
      <c r="H1906" t="str">
        <f>IF(Calc!O1906=Games!I1906, Games!B1906, IF(Calc!P1906=Games!I1906, Games!C1906, ""))</f>
        <v>NYY</v>
      </c>
      <c r="I1906" s="21">
        <f>MAX(Calc!O1906:P1906)</f>
        <v>0.56479773954217161</v>
      </c>
      <c r="J1906" s="22">
        <f t="shared" si="116"/>
        <v>-129.77821828131363</v>
      </c>
      <c r="K1906" s="23">
        <f t="shared" si="117"/>
        <v>0.77054532975044476</v>
      </c>
      <c r="L1906" s="25"/>
      <c r="M1906" s="25"/>
      <c r="N1906" t="str">
        <f t="shared" si="118"/>
        <v/>
      </c>
      <c r="O1906" s="24" t="str">
        <f t="shared" si="119"/>
        <v/>
      </c>
    </row>
    <row r="1907" spans="1:15" x14ac:dyDescent="0.45">
      <c r="A1907" s="20" t="str">
        <f>Calc!A1907</f>
        <v>2024-08-21</v>
      </c>
      <c r="B1907" t="str">
        <f>Calc!B1907</f>
        <v>TOR</v>
      </c>
      <c r="C1907" t="str">
        <f>Calc!C1907</f>
        <v>CIN</v>
      </c>
      <c r="D1907" s="25"/>
      <c r="E1907" s="25"/>
      <c r="F1907">
        <f>Calc!M1907</f>
        <v>1536.86484917293</v>
      </c>
      <c r="G1907">
        <f>Calc!N1907</f>
        <v>1513.6155661274754</v>
      </c>
      <c r="H1907" t="str">
        <f>IF(Calc!O1907=Games!I1907, Games!B1907, IF(Calc!P1907=Games!I1907, Games!C1907, ""))</f>
        <v>TOR</v>
      </c>
      <c r="I1907" s="21">
        <f>MAX(Calc!O1907:P1907)</f>
        <v>0.53064612551072743</v>
      </c>
      <c r="J1907" s="22">
        <f t="shared" si="116"/>
        <v>-113.05885694203548</v>
      </c>
      <c r="K1907" s="23">
        <f t="shared" si="117"/>
        <v>0.88449505598017264</v>
      </c>
      <c r="L1907" s="25"/>
      <c r="M1907" s="25"/>
      <c r="N1907" t="str">
        <f t="shared" si="118"/>
        <v/>
      </c>
      <c r="O1907" s="24" t="str">
        <f t="shared" si="119"/>
        <v/>
      </c>
    </row>
    <row r="1908" spans="1:15" x14ac:dyDescent="0.45">
      <c r="A1908" s="20" t="str">
        <f>Calc!A1908</f>
        <v>2024-08-21</v>
      </c>
      <c r="B1908" t="str">
        <f>Calc!B1908</f>
        <v>ATL</v>
      </c>
      <c r="C1908" t="str">
        <f>Calc!C1908</f>
        <v>PHI</v>
      </c>
      <c r="D1908" s="25"/>
      <c r="E1908" s="25"/>
      <c r="F1908">
        <f>Calc!M1908</f>
        <v>1593.2508682491175</v>
      </c>
      <c r="G1908">
        <f>Calc!N1908</f>
        <v>1539.4111659163295</v>
      </c>
      <c r="H1908" t="str">
        <f>IF(Calc!O1908=Games!I1908, Games!B1908, IF(Calc!P1908=Games!I1908, Games!C1908, ""))</f>
        <v>ATL</v>
      </c>
      <c r="I1908" s="21">
        <f>MAX(Calc!O1908:P1908)</f>
        <v>0.5988184765644915</v>
      </c>
      <c r="J1908" s="22">
        <f t="shared" si="116"/>
        <v>-149.26372267509322</v>
      </c>
      <c r="K1908" s="23">
        <f t="shared" si="117"/>
        <v>0.66995515191372368</v>
      </c>
      <c r="L1908" s="25"/>
      <c r="M1908" s="25"/>
      <c r="N1908" t="str">
        <f t="shared" si="118"/>
        <v/>
      </c>
      <c r="O1908" s="24" t="str">
        <f t="shared" si="119"/>
        <v/>
      </c>
    </row>
    <row r="1909" spans="1:15" x14ac:dyDescent="0.45">
      <c r="A1909" s="20" t="str">
        <f>Calc!A1909</f>
        <v>2024-08-21</v>
      </c>
      <c r="B1909" t="str">
        <f>Calc!B1909</f>
        <v>STL</v>
      </c>
      <c r="C1909" t="str">
        <f>Calc!C1909</f>
        <v>MIL</v>
      </c>
      <c r="D1909" s="25"/>
      <c r="E1909" s="25"/>
      <c r="F1909">
        <f>Calc!M1909</f>
        <v>1510.540426333587</v>
      </c>
      <c r="G1909">
        <f>Calc!N1909</f>
        <v>1527.5334034496079</v>
      </c>
      <c r="H1909" t="str">
        <f>IF(Calc!O1909=Games!I1909, Games!B1909, IF(Calc!P1909=Games!I1909, Games!C1909, ""))</f>
        <v>STL</v>
      </c>
      <c r="I1909" s="21">
        <f>MAX(Calc!O1909:P1909)</f>
        <v>0.51214998732706307</v>
      </c>
      <c r="J1909" s="22">
        <f t="shared" si="116"/>
        <v>-104.98103392905254</v>
      </c>
      <c r="K1909" s="23">
        <f t="shared" si="117"/>
        <v>0.95255301131422676</v>
      </c>
      <c r="L1909" s="25"/>
      <c r="M1909" s="25"/>
      <c r="N1909" t="str">
        <f t="shared" si="118"/>
        <v/>
      </c>
      <c r="O1909" s="24" t="str">
        <f t="shared" si="119"/>
        <v/>
      </c>
    </row>
    <row r="1910" spans="1:15" x14ac:dyDescent="0.45">
      <c r="A1910" s="20" t="str">
        <f>Calc!A1910</f>
        <v>2024-08-21</v>
      </c>
      <c r="B1910" t="str">
        <f>Calc!B1910</f>
        <v>CHC</v>
      </c>
      <c r="C1910" t="str">
        <f>Calc!C1910</f>
        <v>DET</v>
      </c>
      <c r="D1910" s="25"/>
      <c r="E1910" s="25"/>
      <c r="F1910">
        <f>Calc!M1910</f>
        <v>1529.9566441509314</v>
      </c>
      <c r="G1910">
        <f>Calc!N1910</f>
        <v>1495.7868779460348</v>
      </c>
      <c r="H1910" t="str">
        <f>IF(Calc!O1910=Games!I1910, Games!B1910, IF(Calc!P1910=Games!I1910, Games!C1910, ""))</f>
        <v>CHC</v>
      </c>
      <c r="I1910" s="21">
        <f>MAX(Calc!O1910:P1910)</f>
        <v>0.57130930632341204</v>
      </c>
      <c r="J1910" s="22">
        <f t="shared" si="116"/>
        <v>-133.26841817434416</v>
      </c>
      <c r="K1910" s="23">
        <f t="shared" si="117"/>
        <v>0.75036532563310077</v>
      </c>
      <c r="L1910" s="25"/>
      <c r="M1910" s="25"/>
      <c r="N1910" t="str">
        <f t="shared" si="118"/>
        <v/>
      </c>
      <c r="O1910" s="24" t="str">
        <f t="shared" si="119"/>
        <v/>
      </c>
    </row>
    <row r="1911" spans="1:15" x14ac:dyDescent="0.45">
      <c r="A1911" s="20" t="str">
        <f>Calc!A1911</f>
        <v>2024-08-21</v>
      </c>
      <c r="B1911" t="str">
        <f>Calc!B1911</f>
        <v>KCR</v>
      </c>
      <c r="C1911" t="str">
        <f>Calc!C1911</f>
        <v>LAA</v>
      </c>
      <c r="D1911" s="25"/>
      <c r="E1911" s="25"/>
      <c r="F1911">
        <f>Calc!M1911</f>
        <v>1459.3647323881944</v>
      </c>
      <c r="G1911">
        <f>Calc!N1911</f>
        <v>1486.8682858001625</v>
      </c>
      <c r="H1911" t="str">
        <f>IF(Calc!O1911=Games!I1911, Games!B1911, IF(Calc!P1911=Games!I1911, Games!C1911, ""))</f>
        <v>KCR</v>
      </c>
      <c r="I1911" s="21">
        <f>MAX(Calc!O1911:P1911)</f>
        <v>0.55554299897869874</v>
      </c>
      <c r="J1911" s="22">
        <f t="shared" si="116"/>
        <v>-124.99364341255445</v>
      </c>
      <c r="K1911" s="23">
        <f t="shared" si="117"/>
        <v>0.80004068422855434</v>
      </c>
      <c r="L1911" s="25"/>
      <c r="M1911" s="25"/>
      <c r="N1911" t="str">
        <f t="shared" si="118"/>
        <v/>
      </c>
      <c r="O1911" s="24" t="str">
        <f t="shared" si="119"/>
        <v/>
      </c>
    </row>
    <row r="1912" spans="1:15" x14ac:dyDescent="0.45">
      <c r="A1912" s="20" t="str">
        <f>Calc!A1912</f>
        <v>2024-08-21</v>
      </c>
      <c r="B1912" t="str">
        <f>Calc!B1912</f>
        <v>OAK</v>
      </c>
      <c r="C1912" t="str">
        <f>Calc!C1912</f>
        <v>TBR</v>
      </c>
      <c r="D1912" s="25"/>
      <c r="E1912" s="25"/>
      <c r="F1912">
        <f>Calc!M1912</f>
        <v>1410.609331202211</v>
      </c>
      <c r="G1912">
        <f>Calc!N1912</f>
        <v>1532.6622500113572</v>
      </c>
      <c r="H1912" t="str">
        <f>IF(Calc!O1912=Games!I1912, Games!B1912, IF(Calc!P1912=Games!I1912, Games!C1912, ""))</f>
        <v>TBR</v>
      </c>
      <c r="I1912" s="21">
        <f>MAX(Calc!O1912:P1912)</f>
        <v>0.66565685004593944</v>
      </c>
      <c r="J1912" s="22">
        <f t="shared" si="116"/>
        <v>-199.09390999558451</v>
      </c>
      <c r="K1912" s="23">
        <f t="shared" si="117"/>
        <v>0.50227553420502813</v>
      </c>
      <c r="L1912" s="25"/>
      <c r="M1912" s="25"/>
      <c r="N1912" t="str">
        <f t="shared" si="118"/>
        <v/>
      </c>
      <c r="O1912" s="24" t="str">
        <f t="shared" si="119"/>
        <v/>
      </c>
    </row>
    <row r="1913" spans="1:15" x14ac:dyDescent="0.45">
      <c r="A1913" s="20" t="str">
        <f>Calc!A1913</f>
        <v>2024-08-21</v>
      </c>
      <c r="B1913" t="str">
        <f>Calc!B1913</f>
        <v>LAD</v>
      </c>
      <c r="C1913" t="str">
        <f>Calc!C1913</f>
        <v>SEA</v>
      </c>
      <c r="D1913" s="25"/>
      <c r="E1913" s="25"/>
      <c r="F1913">
        <f>Calc!M1913</f>
        <v>1596.6514930600529</v>
      </c>
      <c r="G1913">
        <f>Calc!N1913</f>
        <v>1521.2700100017432</v>
      </c>
      <c r="H1913" t="str">
        <f>IF(Calc!O1913=Games!I1913, Games!B1913, IF(Calc!P1913=Games!I1913, Games!C1913, ""))</f>
        <v>LAD</v>
      </c>
      <c r="I1913" s="21">
        <f>MAX(Calc!O1913:P1913)</f>
        <v>0.62813890536785921</v>
      </c>
      <c r="J1913" s="22">
        <f t="shared" si="116"/>
        <v>-168.91761855034559</v>
      </c>
      <c r="K1913" s="23">
        <f t="shared" si="117"/>
        <v>0.5920045573588002</v>
      </c>
      <c r="L1913" s="25"/>
      <c r="M1913" s="25"/>
      <c r="N1913" t="str">
        <f t="shared" si="118"/>
        <v/>
      </c>
      <c r="O1913" s="24" t="str">
        <f t="shared" si="119"/>
        <v/>
      </c>
    </row>
    <row r="1914" spans="1:15" x14ac:dyDescent="0.45">
      <c r="A1914" s="20" t="str">
        <f>Calc!A1914</f>
        <v>2024-08-22</v>
      </c>
      <c r="B1914" t="str">
        <f>Calc!B1914</f>
        <v>WAS</v>
      </c>
      <c r="C1914" t="str">
        <f>Calc!C1914</f>
        <v>COL</v>
      </c>
      <c r="D1914" s="25"/>
      <c r="E1914" s="25"/>
      <c r="F1914">
        <f>Calc!M1914</f>
        <v>1419.5380932200808</v>
      </c>
      <c r="G1914">
        <f>Calc!N1914</f>
        <v>1405.4006829938121</v>
      </c>
      <c r="H1914" t="str">
        <f>IF(Calc!O1914=Games!I1914, Games!B1914, IF(Calc!P1914=Games!I1914, Games!C1914, ""))</f>
        <v>COL</v>
      </c>
      <c r="I1914" s="21">
        <f>MAX(Calc!O1914:P1914)</f>
        <v>0.50347537645635621</v>
      </c>
      <c r="J1914" s="22">
        <f t="shared" si="116"/>
        <v>-101.39988080814716</v>
      </c>
      <c r="K1914" s="23">
        <f t="shared" si="117"/>
        <v>0.9861944531197645</v>
      </c>
      <c r="L1914" s="25"/>
      <c r="M1914" s="25"/>
      <c r="N1914" t="str">
        <f t="shared" si="118"/>
        <v/>
      </c>
      <c r="O1914" s="24" t="str">
        <f t="shared" si="119"/>
        <v/>
      </c>
    </row>
    <row r="1915" spans="1:15" x14ac:dyDescent="0.45">
      <c r="A1915" s="20" t="str">
        <f>Calc!A1915</f>
        <v>2024-08-22</v>
      </c>
      <c r="B1915" t="str">
        <f>Calc!B1915</f>
        <v>NYY</v>
      </c>
      <c r="C1915" t="str">
        <f>Calc!C1915</f>
        <v>CLE</v>
      </c>
      <c r="D1915" s="25"/>
      <c r="E1915" s="25"/>
      <c r="F1915">
        <f>Calc!M1915</f>
        <v>1533.7203518335739</v>
      </c>
      <c r="G1915">
        <f>Calc!N1915</f>
        <v>1521.3210808926906</v>
      </c>
      <c r="H1915" t="str">
        <f>IF(Calc!O1915=Games!I1915, Games!B1915, IF(Calc!P1915=Games!I1915, Games!C1915, ""))</f>
        <v>NYY</v>
      </c>
      <c r="I1915" s="21">
        <f>MAX(Calc!O1915:P1915)</f>
        <v>0.56479773954217161</v>
      </c>
      <c r="J1915" s="22">
        <f t="shared" si="116"/>
        <v>-129.77821828131363</v>
      </c>
      <c r="K1915" s="23">
        <f t="shared" si="117"/>
        <v>0.77054532975044476</v>
      </c>
      <c r="L1915" s="25"/>
      <c r="M1915" s="25"/>
      <c r="N1915" t="str">
        <f t="shared" si="118"/>
        <v/>
      </c>
      <c r="O1915" s="24" t="str">
        <f t="shared" si="119"/>
        <v/>
      </c>
    </row>
    <row r="1916" spans="1:15" x14ac:dyDescent="0.45">
      <c r="A1916" s="20" t="str">
        <f>Calc!A1916</f>
        <v>2024-08-22</v>
      </c>
      <c r="B1916" t="str">
        <f>Calc!B1916</f>
        <v>STL</v>
      </c>
      <c r="C1916" t="str">
        <f>Calc!C1916</f>
        <v>MIL</v>
      </c>
      <c r="D1916" s="25"/>
      <c r="E1916" s="25"/>
      <c r="F1916">
        <f>Calc!M1916</f>
        <v>1510.540426333587</v>
      </c>
      <c r="G1916">
        <f>Calc!N1916</f>
        <v>1527.5334034496079</v>
      </c>
      <c r="H1916" t="str">
        <f>IF(Calc!O1916=Games!I1916, Games!B1916, IF(Calc!P1916=Games!I1916, Games!C1916, ""))</f>
        <v>STL</v>
      </c>
      <c r="I1916" s="21">
        <f>MAX(Calc!O1916:P1916)</f>
        <v>0.51214998732706307</v>
      </c>
      <c r="J1916" s="22">
        <f t="shared" si="116"/>
        <v>-104.98103392905254</v>
      </c>
      <c r="K1916" s="23">
        <f t="shared" si="117"/>
        <v>0.95255301131422676</v>
      </c>
      <c r="L1916" s="25"/>
      <c r="M1916" s="25"/>
      <c r="N1916" t="str">
        <f t="shared" si="118"/>
        <v/>
      </c>
      <c r="O1916" s="24" t="str">
        <f t="shared" si="119"/>
        <v/>
      </c>
    </row>
    <row r="1917" spans="1:15" x14ac:dyDescent="0.45">
      <c r="A1917" s="20" t="str">
        <f>Calc!A1917</f>
        <v>2024-08-22</v>
      </c>
      <c r="B1917" t="str">
        <f>Calc!B1917</f>
        <v>CHC</v>
      </c>
      <c r="C1917" t="str">
        <f>Calc!C1917</f>
        <v>DET</v>
      </c>
      <c r="D1917" s="25"/>
      <c r="E1917" s="25"/>
      <c r="F1917">
        <f>Calc!M1917</f>
        <v>1529.9566441509314</v>
      </c>
      <c r="G1917">
        <f>Calc!N1917</f>
        <v>1495.7868779460348</v>
      </c>
      <c r="H1917" t="str">
        <f>IF(Calc!O1917=Games!I1917, Games!B1917, IF(Calc!P1917=Games!I1917, Games!C1917, ""))</f>
        <v>CHC</v>
      </c>
      <c r="I1917" s="21">
        <f>MAX(Calc!O1917:P1917)</f>
        <v>0.57130930632341204</v>
      </c>
      <c r="J1917" s="22">
        <f t="shared" si="116"/>
        <v>-133.26841817434416</v>
      </c>
      <c r="K1917" s="23">
        <f t="shared" si="117"/>
        <v>0.75036532563310077</v>
      </c>
      <c r="L1917" s="25"/>
      <c r="M1917" s="25"/>
      <c r="N1917" t="str">
        <f t="shared" si="118"/>
        <v/>
      </c>
      <c r="O1917" s="24" t="str">
        <f t="shared" si="119"/>
        <v/>
      </c>
    </row>
    <row r="1918" spans="1:15" x14ac:dyDescent="0.45">
      <c r="A1918" s="20" t="str">
        <f>Calc!A1918</f>
        <v>2024-08-22</v>
      </c>
      <c r="B1918" t="str">
        <f>Calc!B1918</f>
        <v>OAK</v>
      </c>
      <c r="C1918" t="str">
        <f>Calc!C1918</f>
        <v>TBR</v>
      </c>
      <c r="D1918" s="25"/>
      <c r="E1918" s="25"/>
      <c r="F1918">
        <f>Calc!M1918</f>
        <v>1410.609331202211</v>
      </c>
      <c r="G1918">
        <f>Calc!N1918</f>
        <v>1532.6622500113572</v>
      </c>
      <c r="H1918" t="str">
        <f>IF(Calc!O1918=Games!I1918, Games!B1918, IF(Calc!P1918=Games!I1918, Games!C1918, ""))</f>
        <v>TBR</v>
      </c>
      <c r="I1918" s="21">
        <f>MAX(Calc!O1918:P1918)</f>
        <v>0.66565685004593944</v>
      </c>
      <c r="J1918" s="22">
        <f t="shared" si="116"/>
        <v>-199.09390999558451</v>
      </c>
      <c r="K1918" s="23">
        <f t="shared" si="117"/>
        <v>0.50227553420502813</v>
      </c>
      <c r="L1918" s="25"/>
      <c r="M1918" s="25"/>
      <c r="N1918" t="str">
        <f t="shared" si="118"/>
        <v/>
      </c>
      <c r="O1918" s="24" t="str">
        <f t="shared" si="119"/>
        <v/>
      </c>
    </row>
    <row r="1919" spans="1:15" x14ac:dyDescent="0.45">
      <c r="A1919" s="20" t="str">
        <f>Calc!A1919</f>
        <v>2024-08-22</v>
      </c>
      <c r="B1919" t="str">
        <f>Calc!B1919</f>
        <v>PIT</v>
      </c>
      <c r="C1919" t="str">
        <f>Calc!C1919</f>
        <v>CIN</v>
      </c>
      <c r="D1919" s="25"/>
      <c r="E1919" s="25"/>
      <c r="F1919">
        <f>Calc!M1919</f>
        <v>1464.4120897083565</v>
      </c>
      <c r="G1919">
        <f>Calc!N1919</f>
        <v>1513.6155661274754</v>
      </c>
      <c r="H1919" t="str">
        <f>IF(Calc!O1919=Games!I1919, Games!B1919, IF(Calc!P1919=Games!I1919, Games!C1919, ""))</f>
        <v>CIN</v>
      </c>
      <c r="I1919" s="21">
        <f>MAX(Calc!O1919:P1919)</f>
        <v>0.54135437079986626</v>
      </c>
      <c r="J1919" s="22">
        <f t="shared" si="116"/>
        <v>-118.03325625144939</v>
      </c>
      <c r="K1919" s="23">
        <f t="shared" si="117"/>
        <v>0.84721885319309786</v>
      </c>
      <c r="L1919" s="25"/>
      <c r="M1919" s="25"/>
      <c r="N1919" t="str">
        <f t="shared" si="118"/>
        <v/>
      </c>
      <c r="O1919" s="24" t="str">
        <f t="shared" si="119"/>
        <v/>
      </c>
    </row>
    <row r="1920" spans="1:15" x14ac:dyDescent="0.45">
      <c r="A1920" s="20" t="str">
        <f>Calc!A1920</f>
        <v>2024-08-22</v>
      </c>
      <c r="B1920" t="str">
        <f>Calc!B1920</f>
        <v>TOR</v>
      </c>
      <c r="C1920" t="str">
        <f>Calc!C1920</f>
        <v>LAA</v>
      </c>
      <c r="D1920" s="25"/>
      <c r="E1920" s="25"/>
      <c r="F1920">
        <f>Calc!M1920</f>
        <v>1536.86484917293</v>
      </c>
      <c r="G1920">
        <f>Calc!N1920</f>
        <v>1486.8682858001625</v>
      </c>
      <c r="H1920" t="str">
        <f>IF(Calc!O1920=Games!I1920, Games!B1920, IF(Calc!P1920=Games!I1920, Games!C1920, ""))</f>
        <v>TOR</v>
      </c>
      <c r="I1920" s="21">
        <f>MAX(Calc!O1920:P1920)</f>
        <v>0.56869584178855082</v>
      </c>
      <c r="J1920" s="22">
        <f t="shared" si="116"/>
        <v>-131.85494064023018</v>
      </c>
      <c r="K1920" s="23">
        <f t="shared" si="117"/>
        <v>0.75840919964351383</v>
      </c>
      <c r="L1920" s="25"/>
      <c r="M1920" s="25"/>
      <c r="N1920" t="str">
        <f t="shared" si="118"/>
        <v/>
      </c>
      <c r="O1920" s="24" t="str">
        <f t="shared" si="119"/>
        <v/>
      </c>
    </row>
    <row r="1921" spans="1:15" x14ac:dyDescent="0.45">
      <c r="A1921" s="20" t="str">
        <f>Calc!A1921</f>
        <v>2024-08-22</v>
      </c>
      <c r="B1921" t="str">
        <f>Calc!B1921</f>
        <v>BAL</v>
      </c>
      <c r="C1921" t="str">
        <f>Calc!C1921</f>
        <v>HOU</v>
      </c>
      <c r="D1921" s="25"/>
      <c r="E1921" s="25"/>
      <c r="F1921">
        <f>Calc!M1921</f>
        <v>1527.1786991040578</v>
      </c>
      <c r="G1921">
        <f>Calc!N1921</f>
        <v>1554.1885466658973</v>
      </c>
      <c r="H1921" t="str">
        <f>IF(Calc!O1921=Games!I1921, Games!B1921, IF(Calc!P1921=Games!I1921, Games!C1921, ""))</f>
        <v>HOU</v>
      </c>
      <c r="I1921" s="21">
        <f>MAX(Calc!O1921:P1921)</f>
        <v>0.52792261334677693</v>
      </c>
      <c r="J1921" s="22">
        <f t="shared" si="116"/>
        <v>-111.82967629300499</v>
      </c>
      <c r="K1921" s="23">
        <f t="shared" si="117"/>
        <v>0.89421702105253298</v>
      </c>
      <c r="L1921" s="25"/>
      <c r="M1921" s="25"/>
      <c r="N1921" t="str">
        <f t="shared" si="118"/>
        <v/>
      </c>
      <c r="O1921" s="24" t="str">
        <f t="shared" si="119"/>
        <v/>
      </c>
    </row>
    <row r="1922" spans="1:15" x14ac:dyDescent="0.45">
      <c r="A1922" s="20" t="str">
        <f>Calc!A1922</f>
        <v>2024-08-22</v>
      </c>
      <c r="B1922" t="str">
        <f>Calc!B1922</f>
        <v>ATL</v>
      </c>
      <c r="C1922" t="str">
        <f>Calc!C1922</f>
        <v>PHI</v>
      </c>
      <c r="D1922" s="25"/>
      <c r="E1922" s="25"/>
      <c r="F1922">
        <f>Calc!M1922</f>
        <v>1593.2508682491175</v>
      </c>
      <c r="G1922">
        <f>Calc!N1922</f>
        <v>1539.4111659163295</v>
      </c>
      <c r="H1922" t="str">
        <f>IF(Calc!O1922=Games!I1922, Games!B1922, IF(Calc!P1922=Games!I1922, Games!C1922, ""))</f>
        <v>ATL</v>
      </c>
      <c r="I1922" s="21">
        <f>MAX(Calc!O1922:P1922)</f>
        <v>0.5988184765644915</v>
      </c>
      <c r="J1922" s="22">
        <f t="shared" si="116"/>
        <v>-149.26372267509322</v>
      </c>
      <c r="K1922" s="23">
        <f t="shared" si="117"/>
        <v>0.66995515191372368</v>
      </c>
      <c r="L1922" s="25"/>
      <c r="M1922" s="25"/>
      <c r="N1922" t="str">
        <f t="shared" si="118"/>
        <v/>
      </c>
      <c r="O1922" s="24" t="str">
        <f t="shared" si="119"/>
        <v/>
      </c>
    </row>
    <row r="1923" spans="1:15" x14ac:dyDescent="0.45">
      <c r="A1923" s="20" t="str">
        <f>Calc!A1923</f>
        <v>2024-08-22</v>
      </c>
      <c r="B1923" t="str">
        <f>Calc!B1923</f>
        <v>SDP</v>
      </c>
      <c r="C1923" t="str">
        <f>Calc!C1923</f>
        <v>NYM</v>
      </c>
      <c r="D1923" s="25"/>
      <c r="E1923" s="25"/>
      <c r="F1923">
        <f>Calc!M1923</f>
        <v>1502.9671207118124</v>
      </c>
      <c r="G1923">
        <f>Calc!N1923</f>
        <v>1510.288270753422</v>
      </c>
      <c r="H1923" t="str">
        <f>IF(Calc!O1923=Games!I1923, Games!B1923, IF(Calc!P1923=Games!I1923, Games!C1923, ""))</f>
        <v>SDP</v>
      </c>
      <c r="I1923" s="21">
        <f>MAX(Calc!O1923:P1923)</f>
        <v>0.50408546034308255</v>
      </c>
      <c r="J1923" s="22">
        <f t="shared" ref="J1923:J1986" si="120">IF(I1923&lt;0.5, "",-1*((I1923*100)/(1-((I1923*100)/100))))</f>
        <v>-101.64764692961369</v>
      </c>
      <c r="K1923" s="23">
        <f t="shared" ref="K1923:K1986" si="121">IF(J1923&gt;0, "",1/(J1923/-100))</f>
        <v>0.98379060431418941</v>
      </c>
      <c r="L1923" s="25"/>
      <c r="M1923" s="25"/>
      <c r="N1923" t="str">
        <f t="shared" ref="N1923:N1986" si="122">IF(L1923&gt;M1923, B1923, IF(M1923&gt;L1923, C1923, ""))</f>
        <v/>
      </c>
      <c r="O1923" s="24" t="str">
        <f t="shared" ref="O1923:O1986" si="123">IF(ISBLANK(L1923), "", IF(H1923=N1923, "W", "L"))</f>
        <v/>
      </c>
    </row>
    <row r="1924" spans="1:15" x14ac:dyDescent="0.45">
      <c r="A1924" s="20" t="str">
        <f>Calc!A1924</f>
        <v>2024-08-23</v>
      </c>
      <c r="B1924" t="str">
        <f>Calc!B1924</f>
        <v>PIT</v>
      </c>
      <c r="C1924" t="str">
        <f>Calc!C1924</f>
        <v>CIN</v>
      </c>
      <c r="D1924" s="25"/>
      <c r="E1924" s="25"/>
      <c r="F1924">
        <f>Calc!M1924</f>
        <v>1464.4120897083565</v>
      </c>
      <c r="G1924">
        <f>Calc!N1924</f>
        <v>1513.6155661274754</v>
      </c>
      <c r="H1924" t="str">
        <f>IF(Calc!O1924=Games!I1924, Games!B1924, IF(Calc!P1924=Games!I1924, Games!C1924, ""))</f>
        <v>CIN</v>
      </c>
      <c r="I1924" s="21">
        <f>MAX(Calc!O1924:P1924)</f>
        <v>0.54135437079986626</v>
      </c>
      <c r="J1924" s="22">
        <f t="shared" si="120"/>
        <v>-118.03325625144939</v>
      </c>
      <c r="K1924" s="23">
        <f t="shared" si="121"/>
        <v>0.84721885319309786</v>
      </c>
      <c r="L1924" s="25"/>
      <c r="M1924" s="25"/>
      <c r="N1924" t="str">
        <f t="shared" si="122"/>
        <v/>
      </c>
      <c r="O1924" s="24" t="str">
        <f t="shared" si="123"/>
        <v/>
      </c>
    </row>
    <row r="1925" spans="1:15" x14ac:dyDescent="0.45">
      <c r="A1925" s="20" t="str">
        <f>Calc!A1925</f>
        <v>2024-08-23</v>
      </c>
      <c r="B1925" t="str">
        <f>Calc!B1925</f>
        <v>BAL</v>
      </c>
      <c r="C1925" t="str">
        <f>Calc!C1925</f>
        <v>HOU</v>
      </c>
      <c r="D1925" s="25"/>
      <c r="E1925" s="25"/>
      <c r="F1925">
        <f>Calc!M1925</f>
        <v>1527.1786991040578</v>
      </c>
      <c r="G1925">
        <f>Calc!N1925</f>
        <v>1554.1885466658973</v>
      </c>
      <c r="H1925" t="str">
        <f>IF(Calc!O1925=Games!I1925, Games!B1925, IF(Calc!P1925=Games!I1925, Games!C1925, ""))</f>
        <v>HOU</v>
      </c>
      <c r="I1925" s="21">
        <f>MAX(Calc!O1925:P1925)</f>
        <v>0.52792261334677693</v>
      </c>
      <c r="J1925" s="22">
        <f t="shared" si="120"/>
        <v>-111.82967629300499</v>
      </c>
      <c r="K1925" s="23">
        <f t="shared" si="121"/>
        <v>0.89421702105253298</v>
      </c>
      <c r="L1925" s="25"/>
      <c r="M1925" s="25"/>
      <c r="N1925" t="str">
        <f t="shared" si="122"/>
        <v/>
      </c>
      <c r="O1925" s="24" t="str">
        <f t="shared" si="123"/>
        <v/>
      </c>
    </row>
    <row r="1926" spans="1:15" x14ac:dyDescent="0.45">
      <c r="A1926" s="20" t="str">
        <f>Calc!A1926</f>
        <v>2024-08-23</v>
      </c>
      <c r="B1926" t="str">
        <f>Calc!B1926</f>
        <v>NYY</v>
      </c>
      <c r="C1926" t="str">
        <f>Calc!C1926</f>
        <v>COL</v>
      </c>
      <c r="D1926" s="25"/>
      <c r="E1926" s="25"/>
      <c r="F1926">
        <f>Calc!M1926</f>
        <v>1533.7203518335739</v>
      </c>
      <c r="G1926">
        <f>Calc!N1926</f>
        <v>1405.4006829938121</v>
      </c>
      <c r="H1926" t="str">
        <f>IF(Calc!O1926=Games!I1926, Games!B1926, IF(Calc!P1926=Games!I1926, Games!C1926, ""))</f>
        <v>NYY</v>
      </c>
      <c r="I1926" s="21">
        <f>MAX(Calc!O1926:P1926)</f>
        <v>0.72366570871627189</v>
      </c>
      <c r="J1926" s="22">
        <f t="shared" si="120"/>
        <v>-261.88053077105917</v>
      </c>
      <c r="K1926" s="23">
        <f t="shared" si="121"/>
        <v>0.3818535104750565</v>
      </c>
      <c r="L1926" s="25"/>
      <c r="M1926" s="25"/>
      <c r="N1926" t="str">
        <f t="shared" si="122"/>
        <v/>
      </c>
      <c r="O1926" s="24" t="str">
        <f t="shared" si="123"/>
        <v/>
      </c>
    </row>
    <row r="1927" spans="1:15" x14ac:dyDescent="0.45">
      <c r="A1927" s="20" t="str">
        <f>Calc!A1927</f>
        <v>2024-08-23</v>
      </c>
      <c r="B1927" t="str">
        <f>Calc!B1927</f>
        <v>TOR</v>
      </c>
      <c r="C1927" t="str">
        <f>Calc!C1927</f>
        <v>LAA</v>
      </c>
      <c r="D1927" s="25"/>
      <c r="E1927" s="25"/>
      <c r="F1927">
        <f>Calc!M1927</f>
        <v>1536.86484917293</v>
      </c>
      <c r="G1927">
        <f>Calc!N1927</f>
        <v>1486.8682858001625</v>
      </c>
      <c r="H1927" t="str">
        <f>IF(Calc!O1927=Games!I1927, Games!B1927, IF(Calc!P1927=Games!I1927, Games!C1927, ""))</f>
        <v>TOR</v>
      </c>
      <c r="I1927" s="21">
        <f>MAX(Calc!O1927:P1927)</f>
        <v>0.56869584178855082</v>
      </c>
      <c r="J1927" s="22">
        <f t="shared" si="120"/>
        <v>-131.85494064023018</v>
      </c>
      <c r="K1927" s="23">
        <f t="shared" si="121"/>
        <v>0.75840919964351383</v>
      </c>
      <c r="L1927" s="25"/>
      <c r="M1927" s="25"/>
      <c r="N1927" t="str">
        <f t="shared" si="122"/>
        <v/>
      </c>
      <c r="O1927" s="24" t="str">
        <f t="shared" si="123"/>
        <v/>
      </c>
    </row>
    <row r="1928" spans="1:15" x14ac:dyDescent="0.45">
      <c r="A1928" s="20" t="str">
        <f>Calc!A1928</f>
        <v>2024-08-23</v>
      </c>
      <c r="B1928" t="str">
        <f>Calc!B1928</f>
        <v>BOS</v>
      </c>
      <c r="C1928" t="str">
        <f>Calc!C1928</f>
        <v>ARI</v>
      </c>
      <c r="D1928" s="25"/>
      <c r="E1928" s="25"/>
      <c r="F1928">
        <f>Calc!M1928</f>
        <v>1500.26839934439</v>
      </c>
      <c r="G1928">
        <f>Calc!N1928</f>
        <v>1515.1384034374826</v>
      </c>
      <c r="H1928" t="str">
        <f>IF(Calc!O1928=Games!I1928, Games!B1928, IF(Calc!P1928=Games!I1928, Games!C1928, ""))</f>
        <v>BOS</v>
      </c>
      <c r="I1928" s="21">
        <f>MAX(Calc!O1928:P1928)</f>
        <v>0.50425442647105878</v>
      </c>
      <c r="J1928" s="22">
        <f t="shared" si="120"/>
        <v>-101.71637497064224</v>
      </c>
      <c r="K1928" s="23">
        <f t="shared" si="121"/>
        <v>0.9831258735760332</v>
      </c>
      <c r="L1928" s="25"/>
      <c r="M1928" s="25"/>
      <c r="N1928" t="str">
        <f t="shared" si="122"/>
        <v/>
      </c>
      <c r="O1928" s="24" t="str">
        <f t="shared" si="123"/>
        <v/>
      </c>
    </row>
    <row r="1929" spans="1:15" x14ac:dyDescent="0.45">
      <c r="A1929" s="20" t="str">
        <f>Calc!A1929</f>
        <v>2024-08-23</v>
      </c>
      <c r="B1929" t="str">
        <f>Calc!B1929</f>
        <v>CLE</v>
      </c>
      <c r="C1929" t="str">
        <f>Calc!C1929</f>
        <v>TEX</v>
      </c>
      <c r="D1929" s="25"/>
      <c r="E1929" s="25"/>
      <c r="F1929">
        <f>Calc!M1929</f>
        <v>1503.8938502056101</v>
      </c>
      <c r="G1929">
        <f>Calc!N1929</f>
        <v>1534.4506247578865</v>
      </c>
      <c r="H1929" t="str">
        <f>IF(Calc!O1929=Games!I1929, Games!B1929, IF(Calc!P1929=Games!I1929, Games!C1929, ""))</f>
        <v>TEX</v>
      </c>
      <c r="I1929" s="21">
        <f>MAX(Calc!O1929:P1929)</f>
        <v>0.52005217627652855</v>
      </c>
      <c r="J1929" s="22">
        <f t="shared" si="120"/>
        <v>-108.35598174858352</v>
      </c>
      <c r="K1929" s="23">
        <f t="shared" si="121"/>
        <v>0.92288398283380646</v>
      </c>
      <c r="L1929" s="25"/>
      <c r="M1929" s="25"/>
      <c r="N1929" t="str">
        <f t="shared" si="122"/>
        <v/>
      </c>
      <c r="O1929" s="24" t="str">
        <f t="shared" si="123"/>
        <v/>
      </c>
    </row>
    <row r="1930" spans="1:15" x14ac:dyDescent="0.45">
      <c r="A1930" s="20" t="str">
        <f>Calc!A1930</f>
        <v>2024-08-23</v>
      </c>
      <c r="B1930" t="str">
        <f>Calc!B1930</f>
        <v>MIA</v>
      </c>
      <c r="C1930" t="str">
        <f>Calc!C1930</f>
        <v>CHC</v>
      </c>
      <c r="D1930" s="25"/>
      <c r="E1930" s="25"/>
      <c r="F1930">
        <f>Calc!M1930</f>
        <v>1453.0099819148713</v>
      </c>
      <c r="G1930">
        <f>Calc!N1930</f>
        <v>1510.9500841970262</v>
      </c>
      <c r="H1930" t="str">
        <f>IF(Calc!O1930=Games!I1930, Games!B1930, IF(Calc!P1930=Games!I1930, Games!C1930, ""))</f>
        <v>CHC</v>
      </c>
      <c r="I1930" s="21">
        <f>MAX(Calc!O1930:P1930)</f>
        <v>0.55974222412333097</v>
      </c>
      <c r="J1930" s="22">
        <f t="shared" si="120"/>
        <v>-127.13965653615929</v>
      </c>
      <c r="K1930" s="23">
        <f t="shared" si="121"/>
        <v>0.78653665366446379</v>
      </c>
      <c r="L1930" s="25"/>
      <c r="M1930" s="25"/>
      <c r="N1930" t="str">
        <f t="shared" si="122"/>
        <v/>
      </c>
      <c r="O1930" s="24" t="str">
        <f t="shared" si="123"/>
        <v/>
      </c>
    </row>
    <row r="1931" spans="1:15" x14ac:dyDescent="0.45">
      <c r="A1931" s="20" t="str">
        <f>Calc!A1931</f>
        <v>2024-08-23</v>
      </c>
      <c r="B1931" t="str">
        <f>Calc!B1931</f>
        <v>ATL</v>
      </c>
      <c r="C1931" t="str">
        <f>Calc!C1931</f>
        <v>WAS</v>
      </c>
      <c r="D1931" s="25"/>
      <c r="E1931" s="25"/>
      <c r="F1931">
        <f>Calc!M1931</f>
        <v>1593.2508682491175</v>
      </c>
      <c r="G1931">
        <f>Calc!N1931</f>
        <v>1420.7057667976087</v>
      </c>
      <c r="H1931" t="str">
        <f>IF(Calc!O1931=Games!I1931, Games!B1931, IF(Calc!P1931=Games!I1931, Games!C1931, ""))</f>
        <v>ATL</v>
      </c>
      <c r="I1931" s="21">
        <f>MAX(Calc!O1931:P1931)</f>
        <v>0.75168049033401807</v>
      </c>
      <c r="J1931" s="22">
        <f t="shared" si="120"/>
        <v>-302.70698075439731</v>
      </c>
      <c r="K1931" s="23">
        <f t="shared" si="121"/>
        <v>0.33035247403539547</v>
      </c>
      <c r="L1931" s="25"/>
      <c r="M1931" s="25"/>
      <c r="N1931" t="str">
        <f t="shared" si="122"/>
        <v/>
      </c>
      <c r="O1931" s="24" t="str">
        <f t="shared" si="123"/>
        <v/>
      </c>
    </row>
    <row r="1932" spans="1:15" x14ac:dyDescent="0.45">
      <c r="A1932" s="20" t="str">
        <f>Calc!A1932</f>
        <v>2024-08-23</v>
      </c>
      <c r="B1932" t="str">
        <f>Calc!B1932</f>
        <v>MIN</v>
      </c>
      <c r="C1932" t="str">
        <f>Calc!C1932</f>
        <v>STL</v>
      </c>
      <c r="D1932" s="25"/>
      <c r="E1932" s="25"/>
      <c r="F1932">
        <f>Calc!M1932</f>
        <v>1529.2726034226744</v>
      </c>
      <c r="G1932">
        <f>Calc!N1932</f>
        <v>1507.9516916859375</v>
      </c>
      <c r="H1932" t="str">
        <f>IF(Calc!O1932=Games!I1932, Games!B1932, IF(Calc!P1932=Games!I1932, Games!C1932, ""))</f>
        <v>MIN</v>
      </c>
      <c r="I1932" s="21">
        <f>MAX(Calc!O1932:P1932)</f>
        <v>0.59428116384848884</v>
      </c>
      <c r="J1932" s="22">
        <f t="shared" si="120"/>
        <v>-146.47610879632938</v>
      </c>
      <c r="K1932" s="23">
        <f t="shared" si="121"/>
        <v>0.68270519214192804</v>
      </c>
      <c r="L1932" s="25"/>
      <c r="M1932" s="25"/>
      <c r="N1932" t="str">
        <f t="shared" si="122"/>
        <v/>
      </c>
      <c r="O1932" s="24" t="str">
        <f t="shared" si="123"/>
        <v/>
      </c>
    </row>
    <row r="1933" spans="1:15" x14ac:dyDescent="0.45">
      <c r="A1933" s="20" t="str">
        <f>Calc!A1933</f>
        <v>2024-08-23</v>
      </c>
      <c r="B1933" t="str">
        <f>Calc!B1933</f>
        <v>KCR</v>
      </c>
      <c r="C1933" t="str">
        <f>Calc!C1933</f>
        <v>PHI</v>
      </c>
      <c r="D1933" s="25"/>
      <c r="E1933" s="25"/>
      <c r="F1933">
        <f>Calc!M1933</f>
        <v>1459.3647323881944</v>
      </c>
      <c r="G1933">
        <f>Calc!N1933</f>
        <v>1539.4111659163295</v>
      </c>
      <c r="H1933" t="str">
        <f>IF(Calc!O1933=Games!I1933, Games!B1933, IF(Calc!P1933=Games!I1933, Games!C1933, ""))</f>
        <v>PHI</v>
      </c>
      <c r="I1933" s="21">
        <f>MAX(Calc!O1933:P1933)</f>
        <v>0.51815889780724811</v>
      </c>
      <c r="J1933" s="22">
        <f t="shared" si="120"/>
        <v>-107.5372971399123</v>
      </c>
      <c r="K1933" s="23">
        <f t="shared" si="121"/>
        <v>0.92990992576179565</v>
      </c>
      <c r="L1933" s="25"/>
      <c r="M1933" s="25"/>
      <c r="N1933" t="str">
        <f t="shared" si="122"/>
        <v/>
      </c>
      <c r="O1933" s="24" t="str">
        <f t="shared" si="123"/>
        <v/>
      </c>
    </row>
    <row r="1934" spans="1:15" x14ac:dyDescent="0.45">
      <c r="A1934" s="20" t="str">
        <f>Calc!A1934</f>
        <v>2024-08-23</v>
      </c>
      <c r="B1934" t="str">
        <f>Calc!B1934</f>
        <v>CHW</v>
      </c>
      <c r="C1934" t="str">
        <f>Calc!C1934</f>
        <v>DET</v>
      </c>
      <c r="D1934" s="25"/>
      <c r="E1934" s="25"/>
      <c r="F1934">
        <f>Calc!M1934</f>
        <v>1426.513159308995</v>
      </c>
      <c r="G1934">
        <f>Calc!N1934</f>
        <v>1495.7868779460348</v>
      </c>
      <c r="H1934" t="str">
        <f>IF(Calc!O1934=Games!I1934, Games!B1934, IF(Calc!P1934=Games!I1934, Games!C1934, ""))</f>
        <v>DET</v>
      </c>
      <c r="I1934" s="21">
        <f>MAX(Calc!O1934:P1934)</f>
        <v>0.61951924374525169</v>
      </c>
      <c r="J1934" s="22">
        <f t="shared" si="120"/>
        <v>-162.82538172060845</v>
      </c>
      <c r="K1934" s="23">
        <f t="shared" si="121"/>
        <v>0.61415486297824051</v>
      </c>
      <c r="L1934" s="25"/>
      <c r="M1934" s="25"/>
      <c r="N1934" t="str">
        <f t="shared" si="122"/>
        <v/>
      </c>
      <c r="O1934" s="24" t="str">
        <f t="shared" si="123"/>
        <v/>
      </c>
    </row>
    <row r="1935" spans="1:15" x14ac:dyDescent="0.45">
      <c r="A1935" s="20" t="str">
        <f>Calc!A1935</f>
        <v>2024-08-23</v>
      </c>
      <c r="B1935" t="str">
        <f>Calc!B1935</f>
        <v>SDP</v>
      </c>
      <c r="C1935" t="str">
        <f>Calc!C1935</f>
        <v>NYM</v>
      </c>
      <c r="D1935" s="25"/>
      <c r="E1935" s="25"/>
      <c r="F1935">
        <f>Calc!M1935</f>
        <v>1502.9671207118124</v>
      </c>
      <c r="G1935">
        <f>Calc!N1935</f>
        <v>1510.288270753422</v>
      </c>
      <c r="H1935" t="str">
        <f>IF(Calc!O1935=Games!I1935, Games!B1935, IF(Calc!P1935=Games!I1935, Games!C1935, ""))</f>
        <v>SDP</v>
      </c>
      <c r="I1935" s="21">
        <f>MAX(Calc!O1935:P1935)</f>
        <v>0.50408546034308255</v>
      </c>
      <c r="J1935" s="22">
        <f t="shared" si="120"/>
        <v>-101.64764692961369</v>
      </c>
      <c r="K1935" s="23">
        <f t="shared" si="121"/>
        <v>0.98379060431418941</v>
      </c>
      <c r="L1935" s="25"/>
      <c r="M1935" s="25"/>
      <c r="N1935" t="str">
        <f t="shared" si="122"/>
        <v/>
      </c>
      <c r="O1935" s="24" t="str">
        <f t="shared" si="123"/>
        <v/>
      </c>
    </row>
    <row r="1936" spans="1:15" x14ac:dyDescent="0.45">
      <c r="A1936" s="20" t="str">
        <f>Calc!A1936</f>
        <v>2024-08-23</v>
      </c>
      <c r="B1936" t="str">
        <f>Calc!B1936</f>
        <v>OAK</v>
      </c>
      <c r="C1936" t="str">
        <f>Calc!C1936</f>
        <v>MIL</v>
      </c>
      <c r="D1936" s="25"/>
      <c r="E1936" s="25"/>
      <c r="F1936">
        <f>Calc!M1936</f>
        <v>1410.609331202211</v>
      </c>
      <c r="G1936">
        <f>Calc!N1936</f>
        <v>1527.5334034496079</v>
      </c>
      <c r="H1936" t="str">
        <f>IF(Calc!O1936=Games!I1936, Games!B1936, IF(Calc!P1936=Games!I1936, Games!C1936, ""))</f>
        <v>MIL</v>
      </c>
      <c r="I1936" s="21">
        <f>MAX(Calc!O1936:P1936)</f>
        <v>0.65908444301164382</v>
      </c>
      <c r="J1936" s="22">
        <f t="shared" si="120"/>
        <v>-193.32776973687785</v>
      </c>
      <c r="K1936" s="23">
        <f t="shared" si="121"/>
        <v>0.51725626450924034</v>
      </c>
      <c r="L1936" s="25"/>
      <c r="M1936" s="25"/>
      <c r="N1936" t="str">
        <f t="shared" si="122"/>
        <v/>
      </c>
      <c r="O1936" s="24" t="str">
        <f t="shared" si="123"/>
        <v/>
      </c>
    </row>
    <row r="1937" spans="1:15" x14ac:dyDescent="0.45">
      <c r="A1937" s="20" t="str">
        <f>Calc!A1937</f>
        <v>2024-08-23</v>
      </c>
      <c r="B1937" t="str">
        <f>Calc!B1937</f>
        <v>SEA</v>
      </c>
      <c r="C1937" t="str">
        <f>Calc!C1937</f>
        <v>SFG</v>
      </c>
      <c r="D1937" s="25"/>
      <c r="E1937" s="25"/>
      <c r="F1937">
        <f>Calc!M1937</f>
        <v>1518.2292368487947</v>
      </c>
      <c r="G1937">
        <f>Calc!N1937</f>
        <v>1491.6063482058917</v>
      </c>
      <c r="H1937" t="str">
        <f>IF(Calc!O1937=Games!I1937, Games!B1937, IF(Calc!P1937=Games!I1937, Games!C1937, ""))</f>
        <v>SEA</v>
      </c>
      <c r="I1937" s="21">
        <f>MAX(Calc!O1937:P1937)</f>
        <v>0.54947455940358403</v>
      </c>
      <c r="J1937" s="22">
        <f t="shared" si="120"/>
        <v>-121.96304800816063</v>
      </c>
      <c r="K1937" s="23">
        <f t="shared" si="121"/>
        <v>0.81992047290675241</v>
      </c>
      <c r="L1937" s="25"/>
      <c r="M1937" s="25"/>
      <c r="N1937" t="str">
        <f t="shared" si="122"/>
        <v/>
      </c>
      <c r="O1937" s="24" t="str">
        <f t="shared" si="123"/>
        <v/>
      </c>
    </row>
    <row r="1938" spans="1:15" x14ac:dyDescent="0.45">
      <c r="A1938" s="20" t="str">
        <f>Calc!A1938</f>
        <v>2024-08-23</v>
      </c>
      <c r="B1938" t="str">
        <f>Calc!B1938</f>
        <v>LAD</v>
      </c>
      <c r="C1938" t="str">
        <f>Calc!C1938</f>
        <v>TBR</v>
      </c>
      <c r="D1938" s="25"/>
      <c r="E1938" s="25"/>
      <c r="F1938">
        <f>Calc!M1938</f>
        <v>1596.6514930600529</v>
      </c>
      <c r="G1938">
        <f>Calc!N1938</f>
        <v>1532.6622500113572</v>
      </c>
      <c r="H1938" t="str">
        <f>IF(Calc!O1938=Games!I1938, Games!B1938, IF(Calc!P1938=Games!I1938, Games!C1938, ""))</f>
        <v>LAD</v>
      </c>
      <c r="I1938" s="21">
        <f>MAX(Calc!O1938:P1938)</f>
        <v>0.61238764357952846</v>
      </c>
      <c r="J1938" s="22">
        <f t="shared" si="120"/>
        <v>-157.98971148257891</v>
      </c>
      <c r="K1938" s="23">
        <f t="shared" si="121"/>
        <v>0.63295260850594515</v>
      </c>
      <c r="L1938" s="25"/>
      <c r="M1938" s="25"/>
      <c r="N1938" t="str">
        <f t="shared" si="122"/>
        <v/>
      </c>
      <c r="O1938" s="24" t="str">
        <f t="shared" si="123"/>
        <v/>
      </c>
    </row>
    <row r="1939" spans="1:15" x14ac:dyDescent="0.45">
      <c r="A1939" s="20" t="str">
        <f>Calc!A1939</f>
        <v>2024-08-24</v>
      </c>
      <c r="B1939" t="str">
        <f>Calc!B1939</f>
        <v>NYY</v>
      </c>
      <c r="C1939" t="str">
        <f>Calc!C1939</f>
        <v>COL</v>
      </c>
      <c r="D1939" s="25"/>
      <c r="E1939" s="25"/>
      <c r="F1939">
        <f>Calc!M1939</f>
        <v>1533.7203518335739</v>
      </c>
      <c r="G1939">
        <f>Calc!N1939</f>
        <v>1405.4006829938121</v>
      </c>
      <c r="H1939" t="str">
        <f>IF(Calc!O1939=Games!I1939, Games!B1939, IF(Calc!P1939=Games!I1939, Games!C1939, ""))</f>
        <v>NYY</v>
      </c>
      <c r="I1939" s="21">
        <f>MAX(Calc!O1939:P1939)</f>
        <v>0.72366570871627189</v>
      </c>
      <c r="J1939" s="22">
        <f t="shared" si="120"/>
        <v>-261.88053077105917</v>
      </c>
      <c r="K1939" s="23">
        <f t="shared" si="121"/>
        <v>0.3818535104750565</v>
      </c>
      <c r="L1939" s="25"/>
      <c r="M1939" s="25"/>
      <c r="N1939" t="str">
        <f t="shared" si="122"/>
        <v/>
      </c>
      <c r="O1939" s="24" t="str">
        <f t="shared" si="123"/>
        <v/>
      </c>
    </row>
    <row r="1940" spans="1:15" x14ac:dyDescent="0.45">
      <c r="A1940" s="20" t="str">
        <f>Calc!A1940</f>
        <v>2024-08-24</v>
      </c>
      <c r="B1940" t="str">
        <f>Calc!B1940</f>
        <v>TOR</v>
      </c>
      <c r="C1940" t="str">
        <f>Calc!C1940</f>
        <v>LAA</v>
      </c>
      <c r="D1940" s="25"/>
      <c r="E1940" s="25"/>
      <c r="F1940">
        <f>Calc!M1940</f>
        <v>1536.86484917293</v>
      </c>
      <c r="G1940">
        <f>Calc!N1940</f>
        <v>1486.8682858001625</v>
      </c>
      <c r="H1940" t="str">
        <f>IF(Calc!O1940=Games!I1940, Games!B1940, IF(Calc!P1940=Games!I1940, Games!C1940, ""))</f>
        <v>TOR</v>
      </c>
      <c r="I1940" s="21">
        <f>MAX(Calc!O1940:P1940)</f>
        <v>0.56869584178855082</v>
      </c>
      <c r="J1940" s="22">
        <f t="shared" si="120"/>
        <v>-131.85494064023018</v>
      </c>
      <c r="K1940" s="23">
        <f t="shared" si="121"/>
        <v>0.75840919964351383</v>
      </c>
      <c r="L1940" s="25"/>
      <c r="M1940" s="25"/>
      <c r="N1940" t="str">
        <f t="shared" si="122"/>
        <v/>
      </c>
      <c r="O1940" s="24" t="str">
        <f t="shared" si="123"/>
        <v/>
      </c>
    </row>
    <row r="1941" spans="1:15" x14ac:dyDescent="0.45">
      <c r="A1941" s="20" t="str">
        <f>Calc!A1941</f>
        <v>2024-08-24</v>
      </c>
      <c r="B1941" t="str">
        <f>Calc!B1941</f>
        <v>BAL</v>
      </c>
      <c r="C1941" t="str">
        <f>Calc!C1941</f>
        <v>HOU</v>
      </c>
      <c r="D1941" s="25"/>
      <c r="E1941" s="25"/>
      <c r="F1941">
        <f>Calc!M1941</f>
        <v>1527.1786991040578</v>
      </c>
      <c r="G1941">
        <f>Calc!N1941</f>
        <v>1554.1885466658973</v>
      </c>
      <c r="H1941" t="str">
        <f>IF(Calc!O1941=Games!I1941, Games!B1941, IF(Calc!P1941=Games!I1941, Games!C1941, ""))</f>
        <v>HOU</v>
      </c>
      <c r="I1941" s="21">
        <f>MAX(Calc!O1941:P1941)</f>
        <v>0.52792261334677693</v>
      </c>
      <c r="J1941" s="22">
        <f t="shared" si="120"/>
        <v>-111.82967629300499</v>
      </c>
      <c r="K1941" s="23">
        <f t="shared" si="121"/>
        <v>0.89421702105253298</v>
      </c>
      <c r="L1941" s="25"/>
      <c r="M1941" s="25"/>
      <c r="N1941" t="str">
        <f t="shared" si="122"/>
        <v/>
      </c>
      <c r="O1941" s="24" t="str">
        <f t="shared" si="123"/>
        <v/>
      </c>
    </row>
    <row r="1942" spans="1:15" x14ac:dyDescent="0.45">
      <c r="A1942" s="20" t="str">
        <f>Calc!A1942</f>
        <v>2024-08-24</v>
      </c>
      <c r="B1942" t="str">
        <f>Calc!B1942</f>
        <v>OAK</v>
      </c>
      <c r="C1942" t="str">
        <f>Calc!C1942</f>
        <v>MIL</v>
      </c>
      <c r="D1942" s="25"/>
      <c r="E1942" s="25"/>
      <c r="F1942">
        <f>Calc!M1942</f>
        <v>1410.609331202211</v>
      </c>
      <c r="G1942">
        <f>Calc!N1942</f>
        <v>1527.5334034496079</v>
      </c>
      <c r="H1942" t="str">
        <f>IF(Calc!O1942=Games!I1942, Games!B1942, IF(Calc!P1942=Games!I1942, Games!C1942, ""))</f>
        <v>MIL</v>
      </c>
      <c r="I1942" s="21">
        <f>MAX(Calc!O1942:P1942)</f>
        <v>0.65908444301164382</v>
      </c>
      <c r="J1942" s="22">
        <f t="shared" si="120"/>
        <v>-193.32776973687785</v>
      </c>
      <c r="K1942" s="23">
        <f t="shared" si="121"/>
        <v>0.51725626450924034</v>
      </c>
      <c r="L1942" s="25"/>
      <c r="M1942" s="25"/>
      <c r="N1942" t="str">
        <f t="shared" si="122"/>
        <v/>
      </c>
      <c r="O1942" s="24" t="str">
        <f t="shared" si="123"/>
        <v/>
      </c>
    </row>
    <row r="1943" spans="1:15" x14ac:dyDescent="0.45">
      <c r="A1943" s="20" t="str">
        <f>Calc!A1943</f>
        <v>2024-08-24</v>
      </c>
      <c r="B1943" t="str">
        <f>Calc!B1943</f>
        <v>BOS</v>
      </c>
      <c r="C1943" t="str">
        <f>Calc!C1943</f>
        <v>ARI</v>
      </c>
      <c r="D1943" s="25"/>
      <c r="E1943" s="25"/>
      <c r="F1943">
        <f>Calc!M1943</f>
        <v>1500.26839934439</v>
      </c>
      <c r="G1943">
        <f>Calc!N1943</f>
        <v>1515.1384034374826</v>
      </c>
      <c r="H1943" t="str">
        <f>IF(Calc!O1943=Games!I1943, Games!B1943, IF(Calc!P1943=Games!I1943, Games!C1943, ""))</f>
        <v>BOS</v>
      </c>
      <c r="I1943" s="21">
        <f>MAX(Calc!O1943:P1943)</f>
        <v>0.50425442647105878</v>
      </c>
      <c r="J1943" s="22">
        <f t="shared" si="120"/>
        <v>-101.71637497064224</v>
      </c>
      <c r="K1943" s="23">
        <f t="shared" si="121"/>
        <v>0.9831258735760332</v>
      </c>
      <c r="L1943" s="25"/>
      <c r="M1943" s="25"/>
      <c r="N1943" t="str">
        <f t="shared" si="122"/>
        <v/>
      </c>
      <c r="O1943" s="24" t="str">
        <f t="shared" si="123"/>
        <v/>
      </c>
    </row>
    <row r="1944" spans="1:15" x14ac:dyDescent="0.45">
      <c r="A1944" s="20" t="str">
        <f>Calc!A1944</f>
        <v>2024-08-24</v>
      </c>
      <c r="B1944" t="str">
        <f>Calc!B1944</f>
        <v>SEA</v>
      </c>
      <c r="C1944" t="str">
        <f>Calc!C1944</f>
        <v>SFG</v>
      </c>
      <c r="D1944" s="25"/>
      <c r="E1944" s="25"/>
      <c r="F1944">
        <f>Calc!M1944</f>
        <v>1518.2292368487947</v>
      </c>
      <c r="G1944">
        <f>Calc!N1944</f>
        <v>1491.6063482058917</v>
      </c>
      <c r="H1944" t="str">
        <f>IF(Calc!O1944=Games!I1944, Games!B1944, IF(Calc!P1944=Games!I1944, Games!C1944, ""))</f>
        <v>SEA</v>
      </c>
      <c r="I1944" s="21">
        <f>MAX(Calc!O1944:P1944)</f>
        <v>0.54947455940358403</v>
      </c>
      <c r="J1944" s="22">
        <f t="shared" si="120"/>
        <v>-121.96304800816063</v>
      </c>
      <c r="K1944" s="23">
        <f t="shared" si="121"/>
        <v>0.81992047290675241</v>
      </c>
      <c r="L1944" s="25"/>
      <c r="M1944" s="25"/>
      <c r="N1944" t="str">
        <f t="shared" si="122"/>
        <v/>
      </c>
      <c r="O1944" s="24" t="str">
        <f t="shared" si="123"/>
        <v/>
      </c>
    </row>
    <row r="1945" spans="1:15" x14ac:dyDescent="0.45">
      <c r="A1945" s="20" t="str">
        <f>Calc!A1945</f>
        <v>2024-08-24</v>
      </c>
      <c r="B1945" t="str">
        <f>Calc!B1945</f>
        <v>MIA</v>
      </c>
      <c r="C1945" t="str">
        <f>Calc!C1945</f>
        <v>CHC</v>
      </c>
      <c r="D1945" s="25"/>
      <c r="E1945" s="25"/>
      <c r="F1945">
        <f>Calc!M1945</f>
        <v>1453.0099819148713</v>
      </c>
      <c r="G1945">
        <f>Calc!N1945</f>
        <v>1510.9500841970262</v>
      </c>
      <c r="H1945" t="str">
        <f>IF(Calc!O1945=Games!I1945, Games!B1945, IF(Calc!P1945=Games!I1945, Games!C1945, ""))</f>
        <v>CHC</v>
      </c>
      <c r="I1945" s="21">
        <f>MAX(Calc!O1945:P1945)</f>
        <v>0.55974222412333097</v>
      </c>
      <c r="J1945" s="22">
        <f t="shared" si="120"/>
        <v>-127.13965653615929</v>
      </c>
      <c r="K1945" s="23">
        <f t="shared" si="121"/>
        <v>0.78653665366446379</v>
      </c>
      <c r="L1945" s="25"/>
      <c r="M1945" s="25"/>
      <c r="N1945" t="str">
        <f t="shared" si="122"/>
        <v/>
      </c>
      <c r="O1945" s="24" t="str">
        <f t="shared" si="123"/>
        <v/>
      </c>
    </row>
    <row r="1946" spans="1:15" x14ac:dyDescent="0.45">
      <c r="A1946" s="20" t="str">
        <f>Calc!A1946</f>
        <v>2024-08-24</v>
      </c>
      <c r="B1946" t="str">
        <f>Calc!B1946</f>
        <v>PIT</v>
      </c>
      <c r="C1946" t="str">
        <f>Calc!C1946</f>
        <v>CIN</v>
      </c>
      <c r="D1946" s="25"/>
      <c r="E1946" s="25"/>
      <c r="F1946">
        <f>Calc!M1946</f>
        <v>1464.4120897083565</v>
      </c>
      <c r="G1946">
        <f>Calc!N1946</f>
        <v>1513.6155661274754</v>
      </c>
      <c r="H1946" t="str">
        <f>IF(Calc!O1946=Games!I1946, Games!B1946, IF(Calc!P1946=Games!I1946, Games!C1946, ""))</f>
        <v>CIN</v>
      </c>
      <c r="I1946" s="21">
        <f>MAX(Calc!O1946:P1946)</f>
        <v>0.54135437079986626</v>
      </c>
      <c r="J1946" s="22">
        <f t="shared" si="120"/>
        <v>-118.03325625144939</v>
      </c>
      <c r="K1946" s="23">
        <f t="shared" si="121"/>
        <v>0.84721885319309786</v>
      </c>
      <c r="L1946" s="25"/>
      <c r="M1946" s="25"/>
      <c r="N1946" t="str">
        <f t="shared" si="122"/>
        <v/>
      </c>
      <c r="O1946" s="24" t="str">
        <f t="shared" si="123"/>
        <v/>
      </c>
    </row>
    <row r="1947" spans="1:15" x14ac:dyDescent="0.45">
      <c r="A1947" s="20" t="str">
        <f>Calc!A1947</f>
        <v>2024-08-24</v>
      </c>
      <c r="B1947" t="str">
        <f>Calc!B1947</f>
        <v>CLE</v>
      </c>
      <c r="C1947" t="str">
        <f>Calc!C1947</f>
        <v>TEX</v>
      </c>
      <c r="D1947" s="25"/>
      <c r="E1947" s="25"/>
      <c r="F1947">
        <f>Calc!M1947</f>
        <v>1503.8938502056101</v>
      </c>
      <c r="G1947">
        <f>Calc!N1947</f>
        <v>1534.4506247578865</v>
      </c>
      <c r="H1947" t="str">
        <f>IF(Calc!O1947=Games!I1947, Games!B1947, IF(Calc!P1947=Games!I1947, Games!C1947, ""))</f>
        <v>TEX</v>
      </c>
      <c r="I1947" s="21">
        <f>MAX(Calc!O1947:P1947)</f>
        <v>0.52005217627652855</v>
      </c>
      <c r="J1947" s="22">
        <f t="shared" si="120"/>
        <v>-108.35598174858352</v>
      </c>
      <c r="K1947" s="23">
        <f t="shared" si="121"/>
        <v>0.92288398283380646</v>
      </c>
      <c r="L1947" s="25"/>
      <c r="M1947" s="25"/>
      <c r="N1947" t="str">
        <f t="shared" si="122"/>
        <v/>
      </c>
      <c r="O1947" s="24" t="str">
        <f t="shared" si="123"/>
        <v/>
      </c>
    </row>
    <row r="1948" spans="1:15" x14ac:dyDescent="0.45">
      <c r="A1948" s="20" t="str">
        <f>Calc!A1948</f>
        <v>2024-08-24</v>
      </c>
      <c r="B1948" t="str">
        <f>Calc!B1948</f>
        <v>MIN</v>
      </c>
      <c r="C1948" t="str">
        <f>Calc!C1948</f>
        <v>STL</v>
      </c>
      <c r="D1948" s="25"/>
      <c r="E1948" s="25"/>
      <c r="F1948">
        <f>Calc!M1948</f>
        <v>1529.2726034226744</v>
      </c>
      <c r="G1948">
        <f>Calc!N1948</f>
        <v>1507.9516916859375</v>
      </c>
      <c r="H1948" t="str">
        <f>IF(Calc!O1948=Games!I1948, Games!B1948, IF(Calc!P1948=Games!I1948, Games!C1948, ""))</f>
        <v>MIN</v>
      </c>
      <c r="I1948" s="21">
        <f>MAX(Calc!O1948:P1948)</f>
        <v>0.59428116384848884</v>
      </c>
      <c r="J1948" s="22">
        <f t="shared" si="120"/>
        <v>-146.47610879632938</v>
      </c>
      <c r="K1948" s="23">
        <f t="shared" si="121"/>
        <v>0.68270519214192804</v>
      </c>
      <c r="L1948" s="25"/>
      <c r="M1948" s="25"/>
      <c r="N1948" t="str">
        <f t="shared" si="122"/>
        <v/>
      </c>
      <c r="O1948" s="24" t="str">
        <f t="shared" si="123"/>
        <v/>
      </c>
    </row>
    <row r="1949" spans="1:15" x14ac:dyDescent="0.45">
      <c r="A1949" s="20" t="str">
        <f>Calc!A1949</f>
        <v>2024-08-24</v>
      </c>
      <c r="B1949" t="str">
        <f>Calc!B1949</f>
        <v>KCR</v>
      </c>
      <c r="C1949" t="str">
        <f>Calc!C1949</f>
        <v>PHI</v>
      </c>
      <c r="D1949" s="25"/>
      <c r="E1949" s="25"/>
      <c r="F1949">
        <f>Calc!M1949</f>
        <v>1459.3647323881944</v>
      </c>
      <c r="G1949">
        <f>Calc!N1949</f>
        <v>1539.4111659163295</v>
      </c>
      <c r="H1949" t="str">
        <f>IF(Calc!O1949=Games!I1949, Games!B1949, IF(Calc!P1949=Games!I1949, Games!C1949, ""))</f>
        <v>PHI</v>
      </c>
      <c r="I1949" s="21">
        <f>MAX(Calc!O1949:P1949)</f>
        <v>0.51815889780724811</v>
      </c>
      <c r="J1949" s="22">
        <f t="shared" si="120"/>
        <v>-107.5372971399123</v>
      </c>
      <c r="K1949" s="23">
        <f t="shared" si="121"/>
        <v>0.92990992576179565</v>
      </c>
      <c r="L1949" s="25"/>
      <c r="M1949" s="25"/>
      <c r="N1949" t="str">
        <f t="shared" si="122"/>
        <v/>
      </c>
      <c r="O1949" s="24" t="str">
        <f t="shared" si="123"/>
        <v/>
      </c>
    </row>
    <row r="1950" spans="1:15" x14ac:dyDescent="0.45">
      <c r="A1950" s="20" t="str">
        <f>Calc!A1950</f>
        <v>2024-08-24</v>
      </c>
      <c r="B1950" t="str">
        <f>Calc!B1950</f>
        <v>CHW</v>
      </c>
      <c r="C1950" t="str">
        <f>Calc!C1950</f>
        <v>DET</v>
      </c>
      <c r="D1950" s="25"/>
      <c r="E1950" s="25"/>
      <c r="F1950">
        <f>Calc!M1950</f>
        <v>1426.513159308995</v>
      </c>
      <c r="G1950">
        <f>Calc!N1950</f>
        <v>1495.7868779460348</v>
      </c>
      <c r="H1950" t="str">
        <f>IF(Calc!O1950=Games!I1950, Games!B1950, IF(Calc!P1950=Games!I1950, Games!C1950, ""))</f>
        <v>DET</v>
      </c>
      <c r="I1950" s="21">
        <f>MAX(Calc!O1950:P1950)</f>
        <v>0.61951924374525169</v>
      </c>
      <c r="J1950" s="22">
        <f t="shared" si="120"/>
        <v>-162.82538172060845</v>
      </c>
      <c r="K1950" s="23">
        <f t="shared" si="121"/>
        <v>0.61415486297824051</v>
      </c>
      <c r="L1950" s="25"/>
      <c r="M1950" s="25"/>
      <c r="N1950" t="str">
        <f t="shared" si="122"/>
        <v/>
      </c>
      <c r="O1950" s="24" t="str">
        <f t="shared" si="123"/>
        <v/>
      </c>
    </row>
    <row r="1951" spans="1:15" x14ac:dyDescent="0.45">
      <c r="A1951" s="20" t="str">
        <f>Calc!A1951</f>
        <v>2024-08-24</v>
      </c>
      <c r="B1951" t="str">
        <f>Calc!B1951</f>
        <v>ATL</v>
      </c>
      <c r="C1951" t="str">
        <f>Calc!C1951</f>
        <v>WAS</v>
      </c>
      <c r="D1951" s="25"/>
      <c r="E1951" s="25"/>
      <c r="F1951">
        <f>Calc!M1951</f>
        <v>1593.2508682491175</v>
      </c>
      <c r="G1951">
        <f>Calc!N1951</f>
        <v>1420.7057667976087</v>
      </c>
      <c r="H1951" t="str">
        <f>IF(Calc!O1951=Games!I1951, Games!B1951, IF(Calc!P1951=Games!I1951, Games!C1951, ""))</f>
        <v>ATL</v>
      </c>
      <c r="I1951" s="21">
        <f>MAX(Calc!O1951:P1951)</f>
        <v>0.75168049033401807</v>
      </c>
      <c r="J1951" s="22">
        <f t="shared" si="120"/>
        <v>-302.70698075439731</v>
      </c>
      <c r="K1951" s="23">
        <f t="shared" si="121"/>
        <v>0.33035247403539547</v>
      </c>
      <c r="L1951" s="25"/>
      <c r="M1951" s="25"/>
      <c r="N1951" t="str">
        <f t="shared" si="122"/>
        <v/>
      </c>
      <c r="O1951" s="24" t="str">
        <f t="shared" si="123"/>
        <v/>
      </c>
    </row>
    <row r="1952" spans="1:15" x14ac:dyDescent="0.45">
      <c r="A1952" s="20" t="str">
        <f>Calc!A1952</f>
        <v>2024-08-24</v>
      </c>
      <c r="B1952" t="str">
        <f>Calc!B1952</f>
        <v>SDP</v>
      </c>
      <c r="C1952" t="str">
        <f>Calc!C1952</f>
        <v>NYM</v>
      </c>
      <c r="D1952" s="25"/>
      <c r="E1952" s="25"/>
      <c r="F1952">
        <f>Calc!M1952</f>
        <v>1502.9671207118124</v>
      </c>
      <c r="G1952">
        <f>Calc!N1952</f>
        <v>1510.288270753422</v>
      </c>
      <c r="H1952" t="str">
        <f>IF(Calc!O1952=Games!I1952, Games!B1952, IF(Calc!P1952=Games!I1952, Games!C1952, ""))</f>
        <v>SDP</v>
      </c>
      <c r="I1952" s="21">
        <f>MAX(Calc!O1952:P1952)</f>
        <v>0.50408546034308255</v>
      </c>
      <c r="J1952" s="22">
        <f t="shared" si="120"/>
        <v>-101.64764692961369</v>
      </c>
      <c r="K1952" s="23">
        <f t="shared" si="121"/>
        <v>0.98379060431418941</v>
      </c>
      <c r="L1952" s="25"/>
      <c r="M1952" s="25"/>
      <c r="N1952" t="str">
        <f t="shared" si="122"/>
        <v/>
      </c>
      <c r="O1952" s="24" t="str">
        <f t="shared" si="123"/>
        <v/>
      </c>
    </row>
    <row r="1953" spans="1:15" x14ac:dyDescent="0.45">
      <c r="A1953" s="20" t="str">
        <f>Calc!A1953</f>
        <v>2024-08-24</v>
      </c>
      <c r="B1953" t="str">
        <f>Calc!B1953</f>
        <v>LAD</v>
      </c>
      <c r="C1953" t="str">
        <f>Calc!C1953</f>
        <v>TBR</v>
      </c>
      <c r="D1953" s="25"/>
      <c r="E1953" s="25"/>
      <c r="F1953">
        <f>Calc!M1953</f>
        <v>1596.6514930600529</v>
      </c>
      <c r="G1953">
        <f>Calc!N1953</f>
        <v>1532.6622500113572</v>
      </c>
      <c r="H1953" t="str">
        <f>IF(Calc!O1953=Games!I1953, Games!B1953, IF(Calc!P1953=Games!I1953, Games!C1953, ""))</f>
        <v>LAD</v>
      </c>
      <c r="I1953" s="21">
        <f>MAX(Calc!O1953:P1953)</f>
        <v>0.61238764357952846</v>
      </c>
      <c r="J1953" s="22">
        <f t="shared" si="120"/>
        <v>-157.98971148257891</v>
      </c>
      <c r="K1953" s="23">
        <f t="shared" si="121"/>
        <v>0.63295260850594515</v>
      </c>
      <c r="L1953" s="25"/>
      <c r="M1953" s="25"/>
      <c r="N1953" t="str">
        <f t="shared" si="122"/>
        <v/>
      </c>
      <c r="O1953" s="24" t="str">
        <f t="shared" si="123"/>
        <v/>
      </c>
    </row>
    <row r="1954" spans="1:15" x14ac:dyDescent="0.45">
      <c r="A1954" s="20" t="str">
        <f>Calc!A1954</f>
        <v>2024-08-25</v>
      </c>
      <c r="B1954" t="str">
        <f>Calc!B1954</f>
        <v>BOS</v>
      </c>
      <c r="C1954" t="str">
        <f>Calc!C1954</f>
        <v>ARI</v>
      </c>
      <c r="D1954" s="25"/>
      <c r="E1954" s="25"/>
      <c r="F1954">
        <f>Calc!M1954</f>
        <v>1500.26839934439</v>
      </c>
      <c r="G1954">
        <f>Calc!N1954</f>
        <v>1515.1384034374826</v>
      </c>
      <c r="H1954" t="str">
        <f>IF(Calc!O1954=Games!I1954, Games!B1954, IF(Calc!P1954=Games!I1954, Games!C1954, ""))</f>
        <v>BOS</v>
      </c>
      <c r="I1954" s="21">
        <f>MAX(Calc!O1954:P1954)</f>
        <v>0.50425442647105878</v>
      </c>
      <c r="J1954" s="22">
        <f t="shared" si="120"/>
        <v>-101.71637497064224</v>
      </c>
      <c r="K1954" s="23">
        <f t="shared" si="121"/>
        <v>0.9831258735760332</v>
      </c>
      <c r="L1954" s="25"/>
      <c r="M1954" s="25"/>
      <c r="N1954" t="str">
        <f t="shared" si="122"/>
        <v/>
      </c>
      <c r="O1954" s="24" t="str">
        <f t="shared" si="123"/>
        <v/>
      </c>
    </row>
    <row r="1955" spans="1:15" x14ac:dyDescent="0.45">
      <c r="A1955" s="20" t="str">
        <f>Calc!A1955</f>
        <v>2024-08-25</v>
      </c>
      <c r="B1955" t="str">
        <f>Calc!B1955</f>
        <v>BAL</v>
      </c>
      <c r="C1955" t="str">
        <f>Calc!C1955</f>
        <v>HOU</v>
      </c>
      <c r="D1955" s="25"/>
      <c r="E1955" s="25"/>
      <c r="F1955">
        <f>Calc!M1955</f>
        <v>1527.1786991040578</v>
      </c>
      <c r="G1955">
        <f>Calc!N1955</f>
        <v>1554.1885466658973</v>
      </c>
      <c r="H1955" t="str">
        <f>IF(Calc!O1955=Games!I1955, Games!B1955, IF(Calc!P1955=Games!I1955, Games!C1955, ""))</f>
        <v>HOU</v>
      </c>
      <c r="I1955" s="21">
        <f>MAX(Calc!O1955:P1955)</f>
        <v>0.52792261334677693</v>
      </c>
      <c r="J1955" s="22">
        <f t="shared" si="120"/>
        <v>-111.82967629300499</v>
      </c>
      <c r="K1955" s="23">
        <f t="shared" si="121"/>
        <v>0.89421702105253298</v>
      </c>
      <c r="L1955" s="25"/>
      <c r="M1955" s="25"/>
      <c r="N1955" t="str">
        <f t="shared" si="122"/>
        <v/>
      </c>
      <c r="O1955" s="24" t="str">
        <f t="shared" si="123"/>
        <v/>
      </c>
    </row>
    <row r="1956" spans="1:15" x14ac:dyDescent="0.45">
      <c r="A1956" s="20" t="str">
        <f>Calc!A1956</f>
        <v>2024-08-25</v>
      </c>
      <c r="B1956" t="str">
        <f>Calc!B1956</f>
        <v>PIT</v>
      </c>
      <c r="C1956" t="str">
        <f>Calc!C1956</f>
        <v>CIN</v>
      </c>
      <c r="D1956" s="25"/>
      <c r="E1956" s="25"/>
      <c r="F1956">
        <f>Calc!M1956</f>
        <v>1464.4120897083565</v>
      </c>
      <c r="G1956">
        <f>Calc!N1956</f>
        <v>1513.6155661274754</v>
      </c>
      <c r="H1956" t="str">
        <f>IF(Calc!O1956=Games!I1956, Games!B1956, IF(Calc!P1956=Games!I1956, Games!C1956, ""))</f>
        <v>CIN</v>
      </c>
      <c r="I1956" s="21">
        <f>MAX(Calc!O1956:P1956)</f>
        <v>0.54135437079986626</v>
      </c>
      <c r="J1956" s="22">
        <f t="shared" si="120"/>
        <v>-118.03325625144939</v>
      </c>
      <c r="K1956" s="23">
        <f t="shared" si="121"/>
        <v>0.84721885319309786</v>
      </c>
      <c r="L1956" s="25"/>
      <c r="M1956" s="25"/>
      <c r="N1956" t="str">
        <f t="shared" si="122"/>
        <v/>
      </c>
      <c r="O1956" s="24" t="str">
        <f t="shared" si="123"/>
        <v/>
      </c>
    </row>
    <row r="1957" spans="1:15" x14ac:dyDescent="0.45">
      <c r="A1957" s="20" t="str">
        <f>Calc!A1957</f>
        <v>2024-08-25</v>
      </c>
      <c r="B1957" t="str">
        <f>Calc!B1957</f>
        <v>ATL</v>
      </c>
      <c r="C1957" t="str">
        <f>Calc!C1957</f>
        <v>WAS</v>
      </c>
      <c r="D1957" s="25"/>
      <c r="E1957" s="25"/>
      <c r="F1957">
        <f>Calc!M1957</f>
        <v>1593.2508682491175</v>
      </c>
      <c r="G1957">
        <f>Calc!N1957</f>
        <v>1420.7057667976087</v>
      </c>
      <c r="H1957" t="str">
        <f>IF(Calc!O1957=Games!I1957, Games!B1957, IF(Calc!P1957=Games!I1957, Games!C1957, ""))</f>
        <v>ATL</v>
      </c>
      <c r="I1957" s="21">
        <f>MAX(Calc!O1957:P1957)</f>
        <v>0.75168049033401807</v>
      </c>
      <c r="J1957" s="22">
        <f t="shared" si="120"/>
        <v>-302.70698075439731</v>
      </c>
      <c r="K1957" s="23">
        <f t="shared" si="121"/>
        <v>0.33035247403539547</v>
      </c>
      <c r="L1957" s="25"/>
      <c r="M1957" s="25"/>
      <c r="N1957" t="str">
        <f t="shared" si="122"/>
        <v/>
      </c>
      <c r="O1957" s="24" t="str">
        <f t="shared" si="123"/>
        <v/>
      </c>
    </row>
    <row r="1958" spans="1:15" x14ac:dyDescent="0.45">
      <c r="A1958" s="20" t="str">
        <f>Calc!A1958</f>
        <v>2024-08-25</v>
      </c>
      <c r="B1958" t="str">
        <f>Calc!B1958</f>
        <v>NYY</v>
      </c>
      <c r="C1958" t="str">
        <f>Calc!C1958</f>
        <v>COL</v>
      </c>
      <c r="D1958" s="25"/>
      <c r="E1958" s="25"/>
      <c r="F1958">
        <f>Calc!M1958</f>
        <v>1533.7203518335739</v>
      </c>
      <c r="G1958">
        <f>Calc!N1958</f>
        <v>1405.4006829938121</v>
      </c>
      <c r="H1958" t="str">
        <f>IF(Calc!O1958=Games!I1958, Games!B1958, IF(Calc!P1958=Games!I1958, Games!C1958, ""))</f>
        <v>NYY</v>
      </c>
      <c r="I1958" s="21">
        <f>MAX(Calc!O1958:P1958)</f>
        <v>0.72366570871627189</v>
      </c>
      <c r="J1958" s="22">
        <f t="shared" si="120"/>
        <v>-261.88053077105917</v>
      </c>
      <c r="K1958" s="23">
        <f t="shared" si="121"/>
        <v>0.3818535104750565</v>
      </c>
      <c r="L1958" s="25"/>
      <c r="M1958" s="25"/>
      <c r="N1958" t="str">
        <f t="shared" si="122"/>
        <v/>
      </c>
      <c r="O1958" s="24" t="str">
        <f t="shared" si="123"/>
        <v/>
      </c>
    </row>
    <row r="1959" spans="1:15" x14ac:dyDescent="0.45">
      <c r="A1959" s="20" t="str">
        <f>Calc!A1959</f>
        <v>2024-08-25</v>
      </c>
      <c r="B1959" t="str">
        <f>Calc!B1959</f>
        <v>TOR</v>
      </c>
      <c r="C1959" t="str">
        <f>Calc!C1959</f>
        <v>LAA</v>
      </c>
      <c r="D1959" s="25"/>
      <c r="E1959" s="25"/>
      <c r="F1959">
        <f>Calc!M1959</f>
        <v>1536.86484917293</v>
      </c>
      <c r="G1959">
        <f>Calc!N1959</f>
        <v>1486.8682858001625</v>
      </c>
      <c r="H1959" t="str">
        <f>IF(Calc!O1959=Games!I1959, Games!B1959, IF(Calc!P1959=Games!I1959, Games!C1959, ""))</f>
        <v>TOR</v>
      </c>
      <c r="I1959" s="21">
        <f>MAX(Calc!O1959:P1959)</f>
        <v>0.56869584178855082</v>
      </c>
      <c r="J1959" s="22">
        <f t="shared" si="120"/>
        <v>-131.85494064023018</v>
      </c>
      <c r="K1959" s="23">
        <f t="shared" si="121"/>
        <v>0.75840919964351383</v>
      </c>
      <c r="L1959" s="25"/>
      <c r="M1959" s="25"/>
      <c r="N1959" t="str">
        <f t="shared" si="122"/>
        <v/>
      </c>
      <c r="O1959" s="24" t="str">
        <f t="shared" si="123"/>
        <v/>
      </c>
    </row>
    <row r="1960" spans="1:15" x14ac:dyDescent="0.45">
      <c r="A1960" s="20" t="str">
        <f>Calc!A1960</f>
        <v>2024-08-25</v>
      </c>
      <c r="B1960" t="str">
        <f>Calc!B1960</f>
        <v>CLE</v>
      </c>
      <c r="C1960" t="str">
        <f>Calc!C1960</f>
        <v>TEX</v>
      </c>
      <c r="D1960" s="25"/>
      <c r="E1960" s="25"/>
      <c r="F1960">
        <f>Calc!M1960</f>
        <v>1503.8938502056101</v>
      </c>
      <c r="G1960">
        <f>Calc!N1960</f>
        <v>1534.4506247578865</v>
      </c>
      <c r="H1960" t="str">
        <f>IF(Calc!O1960=Games!I1960, Games!B1960, IF(Calc!P1960=Games!I1960, Games!C1960, ""))</f>
        <v>TEX</v>
      </c>
      <c r="I1960" s="21">
        <f>MAX(Calc!O1960:P1960)</f>
        <v>0.52005217627652855</v>
      </c>
      <c r="J1960" s="22">
        <f t="shared" si="120"/>
        <v>-108.35598174858352</v>
      </c>
      <c r="K1960" s="23">
        <f t="shared" si="121"/>
        <v>0.92288398283380646</v>
      </c>
      <c r="L1960" s="25"/>
      <c r="M1960" s="25"/>
      <c r="N1960" t="str">
        <f t="shared" si="122"/>
        <v/>
      </c>
      <c r="O1960" s="24" t="str">
        <f t="shared" si="123"/>
        <v/>
      </c>
    </row>
    <row r="1961" spans="1:15" x14ac:dyDescent="0.45">
      <c r="A1961" s="20" t="str">
        <f>Calc!A1961</f>
        <v>2024-08-25</v>
      </c>
      <c r="B1961" t="str">
        <f>Calc!B1961</f>
        <v>MIA</v>
      </c>
      <c r="C1961" t="str">
        <f>Calc!C1961</f>
        <v>CHC</v>
      </c>
      <c r="D1961" s="25"/>
      <c r="E1961" s="25"/>
      <c r="F1961">
        <f>Calc!M1961</f>
        <v>1453.0099819148713</v>
      </c>
      <c r="G1961">
        <f>Calc!N1961</f>
        <v>1510.9500841970262</v>
      </c>
      <c r="H1961" t="str">
        <f>IF(Calc!O1961=Games!I1961, Games!B1961, IF(Calc!P1961=Games!I1961, Games!C1961, ""))</f>
        <v>CHC</v>
      </c>
      <c r="I1961" s="21">
        <f>MAX(Calc!O1961:P1961)</f>
        <v>0.55974222412333097</v>
      </c>
      <c r="J1961" s="22">
        <f t="shared" si="120"/>
        <v>-127.13965653615929</v>
      </c>
      <c r="K1961" s="23">
        <f t="shared" si="121"/>
        <v>0.78653665366446379</v>
      </c>
      <c r="L1961" s="25"/>
      <c r="M1961" s="25"/>
      <c r="N1961" t="str">
        <f t="shared" si="122"/>
        <v/>
      </c>
      <c r="O1961" s="24" t="str">
        <f t="shared" si="123"/>
        <v/>
      </c>
    </row>
    <row r="1962" spans="1:15" x14ac:dyDescent="0.45">
      <c r="A1962" s="20" t="str">
        <f>Calc!A1962</f>
        <v>2024-08-25</v>
      </c>
      <c r="B1962" t="str">
        <f>Calc!B1962</f>
        <v>MIN</v>
      </c>
      <c r="C1962" t="str">
        <f>Calc!C1962</f>
        <v>STL</v>
      </c>
      <c r="D1962" s="25"/>
      <c r="E1962" s="25"/>
      <c r="F1962">
        <f>Calc!M1962</f>
        <v>1529.2726034226744</v>
      </c>
      <c r="G1962">
        <f>Calc!N1962</f>
        <v>1507.9516916859375</v>
      </c>
      <c r="H1962" t="str">
        <f>IF(Calc!O1962=Games!I1962, Games!B1962, IF(Calc!P1962=Games!I1962, Games!C1962, ""))</f>
        <v>MIN</v>
      </c>
      <c r="I1962" s="21">
        <f>MAX(Calc!O1962:P1962)</f>
        <v>0.59428116384848884</v>
      </c>
      <c r="J1962" s="22">
        <f t="shared" si="120"/>
        <v>-146.47610879632938</v>
      </c>
      <c r="K1962" s="23">
        <f t="shared" si="121"/>
        <v>0.68270519214192804</v>
      </c>
      <c r="L1962" s="25"/>
      <c r="M1962" s="25"/>
      <c r="N1962" t="str">
        <f t="shared" si="122"/>
        <v/>
      </c>
      <c r="O1962" s="24" t="str">
        <f t="shared" si="123"/>
        <v/>
      </c>
    </row>
    <row r="1963" spans="1:15" x14ac:dyDescent="0.45">
      <c r="A1963" s="20" t="str">
        <f>Calc!A1963</f>
        <v>2024-08-25</v>
      </c>
      <c r="B1963" t="str">
        <f>Calc!B1963</f>
        <v>KCR</v>
      </c>
      <c r="C1963" t="str">
        <f>Calc!C1963</f>
        <v>PHI</v>
      </c>
      <c r="D1963" s="25"/>
      <c r="E1963" s="25"/>
      <c r="F1963">
        <f>Calc!M1963</f>
        <v>1459.3647323881944</v>
      </c>
      <c r="G1963">
        <f>Calc!N1963</f>
        <v>1539.4111659163295</v>
      </c>
      <c r="H1963" t="str">
        <f>IF(Calc!O1963=Games!I1963, Games!B1963, IF(Calc!P1963=Games!I1963, Games!C1963, ""))</f>
        <v>PHI</v>
      </c>
      <c r="I1963" s="21">
        <f>MAX(Calc!O1963:P1963)</f>
        <v>0.51815889780724811</v>
      </c>
      <c r="J1963" s="22">
        <f t="shared" si="120"/>
        <v>-107.5372971399123</v>
      </c>
      <c r="K1963" s="23">
        <f t="shared" si="121"/>
        <v>0.92990992576179565</v>
      </c>
      <c r="L1963" s="25"/>
      <c r="M1963" s="25"/>
      <c r="N1963" t="str">
        <f t="shared" si="122"/>
        <v/>
      </c>
      <c r="O1963" s="24" t="str">
        <f t="shared" si="123"/>
        <v/>
      </c>
    </row>
    <row r="1964" spans="1:15" x14ac:dyDescent="0.45">
      <c r="A1964" s="20" t="str">
        <f>Calc!A1964</f>
        <v>2024-08-25</v>
      </c>
      <c r="B1964" t="str">
        <f>Calc!B1964</f>
        <v>CHW</v>
      </c>
      <c r="C1964" t="str">
        <f>Calc!C1964</f>
        <v>DET</v>
      </c>
      <c r="D1964" s="25"/>
      <c r="E1964" s="25"/>
      <c r="F1964">
        <f>Calc!M1964</f>
        <v>1426.513159308995</v>
      </c>
      <c r="G1964">
        <f>Calc!N1964</f>
        <v>1495.7868779460348</v>
      </c>
      <c r="H1964" t="str">
        <f>IF(Calc!O1964=Games!I1964, Games!B1964, IF(Calc!P1964=Games!I1964, Games!C1964, ""))</f>
        <v>DET</v>
      </c>
      <c r="I1964" s="21">
        <f>MAX(Calc!O1964:P1964)</f>
        <v>0.61951924374525169</v>
      </c>
      <c r="J1964" s="22">
        <f t="shared" si="120"/>
        <v>-162.82538172060845</v>
      </c>
      <c r="K1964" s="23">
        <f t="shared" si="121"/>
        <v>0.61415486297824051</v>
      </c>
      <c r="L1964" s="25"/>
      <c r="M1964" s="25"/>
      <c r="N1964" t="str">
        <f t="shared" si="122"/>
        <v/>
      </c>
      <c r="O1964" s="24" t="str">
        <f t="shared" si="123"/>
        <v/>
      </c>
    </row>
    <row r="1965" spans="1:15" x14ac:dyDescent="0.45">
      <c r="A1965" s="20" t="str">
        <f>Calc!A1965</f>
        <v>2024-08-25</v>
      </c>
      <c r="B1965" t="str">
        <f>Calc!B1965</f>
        <v>OAK</v>
      </c>
      <c r="C1965" t="str">
        <f>Calc!C1965</f>
        <v>MIL</v>
      </c>
      <c r="D1965" s="25"/>
      <c r="E1965" s="25"/>
      <c r="F1965">
        <f>Calc!M1965</f>
        <v>1410.609331202211</v>
      </c>
      <c r="G1965">
        <f>Calc!N1965</f>
        <v>1527.5334034496079</v>
      </c>
      <c r="H1965" t="str">
        <f>IF(Calc!O1965=Games!I1965, Games!B1965, IF(Calc!P1965=Games!I1965, Games!C1965, ""))</f>
        <v>MIL</v>
      </c>
      <c r="I1965" s="21">
        <f>MAX(Calc!O1965:P1965)</f>
        <v>0.65908444301164382</v>
      </c>
      <c r="J1965" s="22">
        <f t="shared" si="120"/>
        <v>-193.32776973687785</v>
      </c>
      <c r="K1965" s="23">
        <f t="shared" si="121"/>
        <v>0.51725626450924034</v>
      </c>
      <c r="L1965" s="25"/>
      <c r="M1965" s="25"/>
      <c r="N1965" t="str">
        <f t="shared" si="122"/>
        <v/>
      </c>
      <c r="O1965" s="24" t="str">
        <f t="shared" si="123"/>
        <v/>
      </c>
    </row>
    <row r="1966" spans="1:15" x14ac:dyDescent="0.45">
      <c r="A1966" s="20" t="str">
        <f>Calc!A1966</f>
        <v>2024-08-25</v>
      </c>
      <c r="B1966" t="str">
        <f>Calc!B1966</f>
        <v>SDP</v>
      </c>
      <c r="C1966" t="str">
        <f>Calc!C1966</f>
        <v>NYM</v>
      </c>
      <c r="D1966" s="25"/>
      <c r="E1966" s="25"/>
      <c r="F1966">
        <f>Calc!M1966</f>
        <v>1502.9671207118124</v>
      </c>
      <c r="G1966">
        <f>Calc!N1966</f>
        <v>1510.288270753422</v>
      </c>
      <c r="H1966" t="str">
        <f>IF(Calc!O1966=Games!I1966, Games!B1966, IF(Calc!P1966=Games!I1966, Games!C1966, ""))</f>
        <v>SDP</v>
      </c>
      <c r="I1966" s="21">
        <f>MAX(Calc!O1966:P1966)</f>
        <v>0.50408546034308255</v>
      </c>
      <c r="J1966" s="22">
        <f t="shared" si="120"/>
        <v>-101.64764692961369</v>
      </c>
      <c r="K1966" s="23">
        <f t="shared" si="121"/>
        <v>0.98379060431418941</v>
      </c>
      <c r="L1966" s="25"/>
      <c r="M1966" s="25"/>
      <c r="N1966" t="str">
        <f t="shared" si="122"/>
        <v/>
      </c>
      <c r="O1966" s="24" t="str">
        <f t="shared" si="123"/>
        <v/>
      </c>
    </row>
    <row r="1967" spans="1:15" x14ac:dyDescent="0.45">
      <c r="A1967" s="20" t="str">
        <f>Calc!A1967</f>
        <v>2024-08-25</v>
      </c>
      <c r="B1967" t="str">
        <f>Calc!B1967</f>
        <v>SEA</v>
      </c>
      <c r="C1967" t="str">
        <f>Calc!C1967</f>
        <v>SFG</v>
      </c>
      <c r="D1967" s="25"/>
      <c r="E1967" s="25"/>
      <c r="F1967">
        <f>Calc!M1967</f>
        <v>1518.2292368487947</v>
      </c>
      <c r="G1967">
        <f>Calc!N1967</f>
        <v>1491.6063482058917</v>
      </c>
      <c r="H1967" t="str">
        <f>IF(Calc!O1967=Games!I1967, Games!B1967, IF(Calc!P1967=Games!I1967, Games!C1967, ""))</f>
        <v>SEA</v>
      </c>
      <c r="I1967" s="21">
        <f>MAX(Calc!O1967:P1967)</f>
        <v>0.54947455940358403</v>
      </c>
      <c r="J1967" s="22">
        <f t="shared" si="120"/>
        <v>-121.96304800816063</v>
      </c>
      <c r="K1967" s="23">
        <f t="shared" si="121"/>
        <v>0.81992047290675241</v>
      </c>
      <c r="L1967" s="25"/>
      <c r="M1967" s="25"/>
      <c r="N1967" t="str">
        <f t="shared" si="122"/>
        <v/>
      </c>
      <c r="O1967" s="24" t="str">
        <f t="shared" si="123"/>
        <v/>
      </c>
    </row>
    <row r="1968" spans="1:15" x14ac:dyDescent="0.45">
      <c r="A1968" s="20" t="str">
        <f>Calc!A1968</f>
        <v>2024-08-25</v>
      </c>
      <c r="B1968" t="str">
        <f>Calc!B1968</f>
        <v>LAD</v>
      </c>
      <c r="C1968" t="str">
        <f>Calc!C1968</f>
        <v>TBR</v>
      </c>
      <c r="D1968" s="25"/>
      <c r="E1968" s="25"/>
      <c r="F1968">
        <f>Calc!M1968</f>
        <v>1596.6514930600529</v>
      </c>
      <c r="G1968">
        <f>Calc!N1968</f>
        <v>1532.6622500113572</v>
      </c>
      <c r="H1968" t="str">
        <f>IF(Calc!O1968=Games!I1968, Games!B1968, IF(Calc!P1968=Games!I1968, Games!C1968, ""))</f>
        <v>LAD</v>
      </c>
      <c r="I1968" s="21">
        <f>MAX(Calc!O1968:P1968)</f>
        <v>0.61238764357952846</v>
      </c>
      <c r="J1968" s="22">
        <f t="shared" si="120"/>
        <v>-157.98971148257891</v>
      </c>
      <c r="K1968" s="23">
        <f t="shared" si="121"/>
        <v>0.63295260850594515</v>
      </c>
      <c r="L1968" s="25"/>
      <c r="M1968" s="25"/>
      <c r="N1968" t="str">
        <f t="shared" si="122"/>
        <v/>
      </c>
      <c r="O1968" s="24" t="str">
        <f t="shared" si="123"/>
        <v/>
      </c>
    </row>
    <row r="1969" spans="1:15" x14ac:dyDescent="0.45">
      <c r="A1969" s="20" t="str">
        <f>Calc!A1969</f>
        <v>2024-08-26</v>
      </c>
      <c r="B1969" t="str">
        <f>Calc!B1969</f>
        <v>CLE</v>
      </c>
      <c r="C1969" t="str">
        <f>Calc!C1969</f>
        <v>KCR</v>
      </c>
      <c r="D1969" s="25"/>
      <c r="E1969" s="25"/>
      <c r="F1969">
        <f>Calc!M1969</f>
        <v>1503.8938502056101</v>
      </c>
      <c r="G1969">
        <f>Calc!N1969</f>
        <v>1465.2610239810729</v>
      </c>
      <c r="H1969" t="str">
        <f>IF(Calc!O1969=Games!I1969, Games!B1969, IF(Calc!P1969=Games!I1969, Games!C1969, ""))</f>
        <v>CLE</v>
      </c>
      <c r="I1969" s="21">
        <f>MAX(Calc!O1969:P1969)</f>
        <v>0.57917862046477475</v>
      </c>
      <c r="J1969" s="22">
        <f t="shared" si="120"/>
        <v>-137.63051228634026</v>
      </c>
      <c r="K1969" s="23">
        <f t="shared" si="121"/>
        <v>0.72658306896329794</v>
      </c>
      <c r="L1969" s="25"/>
      <c r="M1969" s="25"/>
      <c r="N1969" t="str">
        <f t="shared" si="122"/>
        <v/>
      </c>
      <c r="O1969" s="24" t="str">
        <f t="shared" si="123"/>
        <v/>
      </c>
    </row>
    <row r="1970" spans="1:15" x14ac:dyDescent="0.45">
      <c r="A1970" s="20" t="str">
        <f>Calc!A1970</f>
        <v>2024-08-26</v>
      </c>
      <c r="B1970" t="str">
        <f>Calc!B1970</f>
        <v>PIT</v>
      </c>
      <c r="C1970" t="str">
        <f>Calc!C1970</f>
        <v>CHC</v>
      </c>
      <c r="D1970" s="25"/>
      <c r="E1970" s="25"/>
      <c r="F1970">
        <f>Calc!M1970</f>
        <v>1464.4120897083565</v>
      </c>
      <c r="G1970">
        <f>Calc!N1970</f>
        <v>1510.9500841970262</v>
      </c>
      <c r="H1970" t="str">
        <f>IF(Calc!O1970=Games!I1970, Games!B1970, IF(Calc!P1970=Games!I1970, Games!C1970, ""))</f>
        <v>CHC</v>
      </c>
      <c r="I1970" s="21">
        <f>MAX(Calc!O1970:P1970)</f>
        <v>0.53759036162267093</v>
      </c>
      <c r="J1970" s="22">
        <f t="shared" si="120"/>
        <v>-116.25846803478477</v>
      </c>
      <c r="K1970" s="23">
        <f t="shared" si="121"/>
        <v>0.86015239741572891</v>
      </c>
      <c r="L1970" s="25"/>
      <c r="M1970" s="25"/>
      <c r="N1970" t="str">
        <f t="shared" si="122"/>
        <v/>
      </c>
      <c r="O1970" s="24" t="str">
        <f t="shared" si="123"/>
        <v/>
      </c>
    </row>
    <row r="1971" spans="1:15" x14ac:dyDescent="0.45">
      <c r="A1971" s="20" t="str">
        <f>Calc!A1971</f>
        <v>2024-08-26</v>
      </c>
      <c r="B1971" t="str">
        <f>Calc!B1971</f>
        <v>PHI</v>
      </c>
      <c r="C1971" t="str">
        <f>Calc!C1971</f>
        <v>HOU</v>
      </c>
      <c r="D1971" s="25"/>
      <c r="E1971" s="25"/>
      <c r="F1971">
        <f>Calc!M1971</f>
        <v>1516.0751994709906</v>
      </c>
      <c r="G1971">
        <f>Calc!N1971</f>
        <v>1554.1885466658973</v>
      </c>
      <c r="H1971" t="str">
        <f>IF(Calc!O1971=Games!I1971, Games!B1971, IF(Calc!P1971=Games!I1971, Games!C1971, ""))</f>
        <v>HOU</v>
      </c>
      <c r="I1971" s="21">
        <f>MAX(Calc!O1971:P1971)</f>
        <v>0.51225767080961482</v>
      </c>
      <c r="J1971" s="22">
        <f t="shared" si="120"/>
        <v>-105.02628952871964</v>
      </c>
      <c r="K1971" s="23">
        <f t="shared" si="121"/>
        <v>0.95214255829398609</v>
      </c>
      <c r="L1971" s="25"/>
      <c r="M1971" s="25"/>
      <c r="N1971" t="str">
        <f t="shared" si="122"/>
        <v/>
      </c>
      <c r="O1971" s="24" t="str">
        <f t="shared" si="123"/>
        <v/>
      </c>
    </row>
    <row r="1972" spans="1:15" x14ac:dyDescent="0.45">
      <c r="A1972" s="20" t="str">
        <f>Calc!A1972</f>
        <v>2024-08-26</v>
      </c>
      <c r="B1972" t="str">
        <f>Calc!B1972</f>
        <v>WAS</v>
      </c>
      <c r="C1972" t="str">
        <f>Calc!C1972</f>
        <v>NYY</v>
      </c>
      <c r="D1972" s="25"/>
      <c r="E1972" s="25"/>
      <c r="F1972">
        <f>Calc!M1972</f>
        <v>1419.5380932200808</v>
      </c>
      <c r="G1972">
        <f>Calc!N1972</f>
        <v>1562.9327852564061</v>
      </c>
      <c r="H1972" t="str">
        <f>IF(Calc!O1972=Games!I1972, Games!B1972, IF(Calc!P1972=Games!I1972, Games!C1972, ""))</f>
        <v>NYY</v>
      </c>
      <c r="I1972" s="21">
        <f>MAX(Calc!O1972:P1972)</f>
        <v>0.71920071665599405</v>
      </c>
      <c r="J1972" s="22">
        <f t="shared" si="120"/>
        <v>-256.12626502857006</v>
      </c>
      <c r="K1972" s="23">
        <f t="shared" si="121"/>
        <v>0.39043242983629706</v>
      </c>
      <c r="L1972" s="25"/>
      <c r="M1972" s="25"/>
      <c r="N1972" t="str">
        <f t="shared" si="122"/>
        <v/>
      </c>
      <c r="O1972" s="24" t="str">
        <f t="shared" si="123"/>
        <v/>
      </c>
    </row>
    <row r="1973" spans="1:15" x14ac:dyDescent="0.45">
      <c r="A1973" s="20" t="str">
        <f>Calc!A1973</f>
        <v>2024-08-26</v>
      </c>
      <c r="B1973" t="str">
        <f>Calc!B1973</f>
        <v>BOS</v>
      </c>
      <c r="C1973" t="str">
        <f>Calc!C1973</f>
        <v>TOR</v>
      </c>
      <c r="D1973" s="25"/>
      <c r="E1973" s="25"/>
      <c r="F1973">
        <f>Calc!M1973</f>
        <v>1500.26839934439</v>
      </c>
      <c r="G1973">
        <f>Calc!N1973</f>
        <v>1549.5770225833428</v>
      </c>
      <c r="H1973" t="str">
        <f>IF(Calc!O1973=Games!I1973, Games!B1973, IF(Calc!P1973=Games!I1973, Games!C1973, ""))</f>
        <v>TOR</v>
      </c>
      <c r="I1973" s="21">
        <f>MAX(Calc!O1973:P1973)</f>
        <v>0.54484716981155679</v>
      </c>
      <c r="J1973" s="22">
        <f t="shared" si="120"/>
        <v>-119.70642247483732</v>
      </c>
      <c r="K1973" s="23">
        <f t="shared" si="121"/>
        <v>0.83537706609702023</v>
      </c>
      <c r="L1973" s="25"/>
      <c r="M1973" s="25"/>
      <c r="N1973" t="str">
        <f t="shared" si="122"/>
        <v/>
      </c>
      <c r="O1973" s="24" t="str">
        <f t="shared" si="123"/>
        <v/>
      </c>
    </row>
    <row r="1974" spans="1:15" x14ac:dyDescent="0.45">
      <c r="A1974" s="20" t="str">
        <f>Calc!A1974</f>
        <v>2024-08-26</v>
      </c>
      <c r="B1974" t="str">
        <f>Calc!B1974</f>
        <v>MIN</v>
      </c>
      <c r="C1974" t="str">
        <f>Calc!C1974</f>
        <v>ATL</v>
      </c>
      <c r="D1974" s="25"/>
      <c r="E1974" s="25"/>
      <c r="F1974">
        <f>Calc!M1974</f>
        <v>1529.2726034226744</v>
      </c>
      <c r="G1974">
        <f>Calc!N1974</f>
        <v>1588.8399964445969</v>
      </c>
      <c r="H1974" t="str">
        <f>IF(Calc!O1974=Games!I1974, Games!B1974, IF(Calc!P1974=Games!I1974, Games!C1974, ""))</f>
        <v>ATL</v>
      </c>
      <c r="I1974" s="21">
        <f>MAX(Calc!O1974:P1974)</f>
        <v>0.52125781920431302</v>
      </c>
      <c r="J1974" s="22">
        <f t="shared" si="120"/>
        <v>-108.88069614796915</v>
      </c>
      <c r="K1974" s="23">
        <f t="shared" si="121"/>
        <v>0.9184364495989239</v>
      </c>
      <c r="L1974" s="25"/>
      <c r="M1974" s="25"/>
      <c r="N1974" t="str">
        <f t="shared" si="122"/>
        <v/>
      </c>
      <c r="O1974" s="24" t="str">
        <f t="shared" si="123"/>
        <v/>
      </c>
    </row>
    <row r="1975" spans="1:15" x14ac:dyDescent="0.45">
      <c r="A1975" s="20" t="str">
        <f>Calc!A1975</f>
        <v>2024-08-26</v>
      </c>
      <c r="B1975" t="str">
        <f>Calc!B1975</f>
        <v>STL</v>
      </c>
      <c r="C1975" t="str">
        <f>Calc!C1975</f>
        <v>SDP</v>
      </c>
      <c r="D1975" s="25"/>
      <c r="E1975" s="25"/>
      <c r="F1975">
        <f>Calc!M1975</f>
        <v>1510.540426333587</v>
      </c>
      <c r="G1975">
        <f>Calc!N1975</f>
        <v>1514.2912987524817</v>
      </c>
      <c r="H1975" t="str">
        <f>IF(Calc!O1975=Games!I1975, Games!B1975, IF(Calc!P1975=Games!I1975, Games!C1975, ""))</f>
        <v>STL</v>
      </c>
      <c r="I1975" s="21">
        <f>MAX(Calc!O1975:P1975)</f>
        <v>0.53118763623219811</v>
      </c>
      <c r="J1975" s="22">
        <f t="shared" si="120"/>
        <v>-113.3049546652507</v>
      </c>
      <c r="K1975" s="23">
        <f t="shared" si="121"/>
        <v>0.88257393770149772</v>
      </c>
      <c r="L1975" s="25"/>
      <c r="M1975" s="25"/>
      <c r="N1975" t="str">
        <f t="shared" si="122"/>
        <v/>
      </c>
      <c r="O1975" s="24" t="str">
        <f t="shared" si="123"/>
        <v/>
      </c>
    </row>
    <row r="1976" spans="1:15" x14ac:dyDescent="0.45">
      <c r="A1976" s="20" t="str">
        <f>Calc!A1976</f>
        <v>2024-08-26</v>
      </c>
      <c r="B1976" t="str">
        <f>Calc!B1976</f>
        <v>CHW</v>
      </c>
      <c r="C1976" t="str">
        <f>Calc!C1976</f>
        <v>DET</v>
      </c>
      <c r="D1976" s="25"/>
      <c r="E1976" s="25"/>
      <c r="F1976">
        <f>Calc!M1976</f>
        <v>1426.513159308995</v>
      </c>
      <c r="G1976">
        <f>Calc!N1976</f>
        <v>1495.7868779460348</v>
      </c>
      <c r="H1976" t="str">
        <f>IF(Calc!O1976=Games!I1976, Games!B1976, IF(Calc!P1976=Games!I1976, Games!C1976, ""))</f>
        <v>DET</v>
      </c>
      <c r="I1976" s="21">
        <f>MAX(Calc!O1976:P1976)</f>
        <v>0.61951924374525169</v>
      </c>
      <c r="J1976" s="22">
        <f t="shared" si="120"/>
        <v>-162.82538172060845</v>
      </c>
      <c r="K1976" s="23">
        <f t="shared" si="121"/>
        <v>0.61415486297824051</v>
      </c>
      <c r="L1976" s="25"/>
      <c r="M1976" s="25"/>
      <c r="N1976" t="str">
        <f t="shared" si="122"/>
        <v/>
      </c>
      <c r="O1976" s="24" t="str">
        <f t="shared" si="123"/>
        <v/>
      </c>
    </row>
    <row r="1977" spans="1:15" x14ac:dyDescent="0.45">
      <c r="A1977" s="20" t="str">
        <f>Calc!A1977</f>
        <v>2024-08-26</v>
      </c>
      <c r="B1977" t="str">
        <f>Calc!B1977</f>
        <v>COL</v>
      </c>
      <c r="C1977" t="str">
        <f>Calc!C1977</f>
        <v>MIA</v>
      </c>
      <c r="D1977" s="25"/>
      <c r="E1977" s="25"/>
      <c r="F1977">
        <f>Calc!M1977</f>
        <v>1423.0710497477428</v>
      </c>
      <c r="G1977">
        <f>Calc!N1977</f>
        <v>1484.370768699393</v>
      </c>
      <c r="H1977" t="str">
        <f>IF(Calc!O1977=Games!I1977, Games!B1977, IF(Calc!P1977=Games!I1977, Games!C1977, ""))</f>
        <v>COL</v>
      </c>
      <c r="I1977" s="21">
        <f>MAX(Calc!O1977:P1977)</f>
        <v>0.52685996498943022</v>
      </c>
      <c r="J1977" s="22">
        <f t="shared" si="120"/>
        <v>-111.35391765730844</v>
      </c>
      <c r="K1977" s="23">
        <f t="shared" si="121"/>
        <v>0.89803755542530517</v>
      </c>
      <c r="L1977" s="25"/>
      <c r="M1977" s="25"/>
      <c r="N1977" t="str">
        <f t="shared" si="122"/>
        <v/>
      </c>
      <c r="O1977" s="24" t="str">
        <f t="shared" si="123"/>
        <v/>
      </c>
    </row>
    <row r="1978" spans="1:15" x14ac:dyDescent="0.45">
      <c r="A1978" s="20" t="str">
        <f>Calc!A1978</f>
        <v>2024-08-26</v>
      </c>
      <c r="B1978" t="str">
        <f>Calc!B1978</f>
        <v>SEA</v>
      </c>
      <c r="C1978" t="str">
        <f>Calc!C1978</f>
        <v>TBR</v>
      </c>
      <c r="D1978" s="25"/>
      <c r="E1978" s="25"/>
      <c r="F1978">
        <f>Calc!M1978</f>
        <v>1518.2292368487947</v>
      </c>
      <c r="G1978">
        <f>Calc!N1978</f>
        <v>1532.6622500113572</v>
      </c>
      <c r="H1978" t="str">
        <f>IF(Calc!O1978=Games!I1978, Games!B1978, IF(Calc!P1978=Games!I1978, Games!C1978, ""))</f>
        <v>TBR</v>
      </c>
      <c r="I1978" s="21">
        <f>MAX(Calc!O1978:P1978)</f>
        <v>0.5095228807367268</v>
      </c>
      <c r="J1978" s="22">
        <f t="shared" si="120"/>
        <v>-103.88310906369324</v>
      </c>
      <c r="K1978" s="23">
        <f t="shared" si="121"/>
        <v>0.96262039999869065</v>
      </c>
      <c r="L1978" s="25"/>
      <c r="M1978" s="25"/>
      <c r="N1978" t="str">
        <f t="shared" si="122"/>
        <v/>
      </c>
      <c r="O1978" s="24" t="str">
        <f t="shared" si="123"/>
        <v/>
      </c>
    </row>
    <row r="1979" spans="1:15" x14ac:dyDescent="0.45">
      <c r="A1979" s="20" t="str">
        <f>Calc!A1979</f>
        <v>2024-08-27</v>
      </c>
      <c r="B1979" t="str">
        <f>Calc!B1979</f>
        <v>DET</v>
      </c>
      <c r="C1979" t="str">
        <f>Calc!C1979</f>
        <v>LAA</v>
      </c>
      <c r="D1979" s="25"/>
      <c r="E1979" s="25"/>
      <c r="F1979">
        <f>Calc!M1979</f>
        <v>1481.7589766686021</v>
      </c>
      <c r="G1979">
        <f>Calc!N1979</f>
        <v>1486.8682858001625</v>
      </c>
      <c r="H1979" t="str">
        <f>IF(Calc!O1979=Games!I1979, Games!B1979, IF(Calc!P1979=Games!I1979, Games!C1979, ""))</f>
        <v>LAA</v>
      </c>
      <c r="I1979" s="21">
        <f>MAX(Calc!O1979:P1979)</f>
        <v>0.50351800107419376</v>
      </c>
      <c r="J1979" s="22">
        <f t="shared" si="120"/>
        <v>-101.41717165246891</v>
      </c>
      <c r="K1979" s="23">
        <f t="shared" si="121"/>
        <v>0.98602631458383405</v>
      </c>
      <c r="L1979" s="25"/>
      <c r="M1979" s="25"/>
      <c r="N1979" t="str">
        <f t="shared" si="122"/>
        <v/>
      </c>
      <c r="O1979" s="24" t="str">
        <f t="shared" si="123"/>
        <v/>
      </c>
    </row>
    <row r="1980" spans="1:15" x14ac:dyDescent="0.45">
      <c r="A1980" s="20" t="str">
        <f>Calc!A1980</f>
        <v>2024-08-27</v>
      </c>
      <c r="B1980" t="str">
        <f>Calc!B1980</f>
        <v>CLE</v>
      </c>
      <c r="C1980" t="str">
        <f>Calc!C1980</f>
        <v>KCR</v>
      </c>
      <c r="D1980" s="25"/>
      <c r="E1980" s="25"/>
      <c r="F1980">
        <f>Calc!M1980</f>
        <v>1503.8938502056101</v>
      </c>
      <c r="G1980">
        <f>Calc!N1980</f>
        <v>1465.2610239810729</v>
      </c>
      <c r="H1980" t="str">
        <f>IF(Calc!O1980=Games!I1980, Games!B1980, IF(Calc!P1980=Games!I1980, Games!C1980, ""))</f>
        <v>CLE</v>
      </c>
      <c r="I1980" s="21">
        <f>MAX(Calc!O1980:P1980)</f>
        <v>0.57917862046477475</v>
      </c>
      <c r="J1980" s="22">
        <f t="shared" si="120"/>
        <v>-137.63051228634026</v>
      </c>
      <c r="K1980" s="23">
        <f t="shared" si="121"/>
        <v>0.72658306896329794</v>
      </c>
      <c r="L1980" s="25"/>
      <c r="M1980" s="25"/>
      <c r="N1980" t="str">
        <f t="shared" si="122"/>
        <v/>
      </c>
      <c r="O1980" s="24" t="str">
        <f t="shared" si="123"/>
        <v/>
      </c>
    </row>
    <row r="1981" spans="1:15" x14ac:dyDescent="0.45">
      <c r="A1981" s="20" t="str">
        <f>Calc!A1981</f>
        <v>2024-08-27</v>
      </c>
      <c r="B1981" t="str">
        <f>Calc!B1981</f>
        <v>CIN</v>
      </c>
      <c r="C1981" t="str">
        <f>Calc!C1981</f>
        <v>OAK</v>
      </c>
      <c r="D1981" s="25"/>
      <c r="E1981" s="25"/>
      <c r="F1981">
        <f>Calc!M1981</f>
        <v>1493.1662146218293</v>
      </c>
      <c r="G1981">
        <f>Calc!N1981</f>
        <v>1422.9458950386379</v>
      </c>
      <c r="H1981" t="str">
        <f>IF(Calc!O1981=Games!I1981, Games!B1981, IF(Calc!P1981=Games!I1981, Games!C1981, ""))</f>
        <v>CIN</v>
      </c>
      <c r="I1981" s="21">
        <f>MAX(Calc!O1981:P1981)</f>
        <v>0.59275684913398574</v>
      </c>
      <c r="J1981" s="22">
        <f t="shared" si="120"/>
        <v>-145.55354654178254</v>
      </c>
      <c r="K1981" s="23">
        <f t="shared" si="121"/>
        <v>0.68703238344861661</v>
      </c>
      <c r="L1981" s="25"/>
      <c r="M1981" s="25"/>
      <c r="N1981" t="str">
        <f t="shared" si="122"/>
        <v/>
      </c>
      <c r="O1981" s="24" t="str">
        <f t="shared" si="123"/>
        <v/>
      </c>
    </row>
    <row r="1982" spans="1:15" x14ac:dyDescent="0.45">
      <c r="A1982" s="20" t="str">
        <f>Calc!A1982</f>
        <v>2024-08-27</v>
      </c>
      <c r="B1982" t="str">
        <f>Calc!B1982</f>
        <v>PIT</v>
      </c>
      <c r="C1982" t="str">
        <f>Calc!C1982</f>
        <v>CHC</v>
      </c>
      <c r="D1982" s="25"/>
      <c r="E1982" s="25"/>
      <c r="F1982">
        <f>Calc!M1982</f>
        <v>1464.4120897083565</v>
      </c>
      <c r="G1982">
        <f>Calc!N1982</f>
        <v>1510.9500841970262</v>
      </c>
      <c r="H1982" t="str">
        <f>IF(Calc!O1982=Games!I1982, Games!B1982, IF(Calc!P1982=Games!I1982, Games!C1982, ""))</f>
        <v>CHC</v>
      </c>
      <c r="I1982" s="21">
        <f>MAX(Calc!O1982:P1982)</f>
        <v>0.53759036162267093</v>
      </c>
      <c r="J1982" s="22">
        <f t="shared" si="120"/>
        <v>-116.25846803478477</v>
      </c>
      <c r="K1982" s="23">
        <f t="shared" si="121"/>
        <v>0.86015239741572891</v>
      </c>
      <c r="L1982" s="25"/>
      <c r="M1982" s="25"/>
      <c r="N1982" t="str">
        <f t="shared" si="122"/>
        <v/>
      </c>
      <c r="O1982" s="24" t="str">
        <f t="shared" si="123"/>
        <v/>
      </c>
    </row>
    <row r="1983" spans="1:15" x14ac:dyDescent="0.45">
      <c r="A1983" s="20" t="str">
        <f>Calc!A1983</f>
        <v>2024-08-27</v>
      </c>
      <c r="B1983" t="str">
        <f>Calc!B1983</f>
        <v>PHI</v>
      </c>
      <c r="C1983" t="str">
        <f>Calc!C1983</f>
        <v>HOU</v>
      </c>
      <c r="D1983" s="25"/>
      <c r="E1983" s="25"/>
      <c r="F1983">
        <f>Calc!M1983</f>
        <v>1516.0751994709906</v>
      </c>
      <c r="G1983">
        <f>Calc!N1983</f>
        <v>1554.1885466658973</v>
      </c>
      <c r="H1983" t="str">
        <f>IF(Calc!O1983=Games!I1983, Games!B1983, IF(Calc!P1983=Games!I1983, Games!C1983, ""))</f>
        <v>HOU</v>
      </c>
      <c r="I1983" s="21">
        <f>MAX(Calc!O1983:P1983)</f>
        <v>0.51225767080961482</v>
      </c>
      <c r="J1983" s="22">
        <f t="shared" si="120"/>
        <v>-105.02628952871964</v>
      </c>
      <c r="K1983" s="23">
        <f t="shared" si="121"/>
        <v>0.95214255829398609</v>
      </c>
      <c r="L1983" s="25"/>
      <c r="M1983" s="25"/>
      <c r="N1983" t="str">
        <f t="shared" si="122"/>
        <v/>
      </c>
      <c r="O1983" s="24" t="str">
        <f t="shared" si="123"/>
        <v/>
      </c>
    </row>
    <row r="1984" spans="1:15" x14ac:dyDescent="0.45">
      <c r="A1984" s="20" t="str">
        <f>Calc!A1984</f>
        <v>2024-08-27</v>
      </c>
      <c r="B1984" t="str">
        <f>Calc!B1984</f>
        <v>WAS</v>
      </c>
      <c r="C1984" t="str">
        <f>Calc!C1984</f>
        <v>NYY</v>
      </c>
      <c r="D1984" s="25"/>
      <c r="E1984" s="25"/>
      <c r="F1984">
        <f>Calc!M1984</f>
        <v>1419.5380932200808</v>
      </c>
      <c r="G1984">
        <f>Calc!N1984</f>
        <v>1562.9327852564061</v>
      </c>
      <c r="H1984" t="str">
        <f>IF(Calc!O1984=Games!I1984, Games!B1984, IF(Calc!P1984=Games!I1984, Games!C1984, ""))</f>
        <v>NYY</v>
      </c>
      <c r="I1984" s="21">
        <f>MAX(Calc!O1984:P1984)</f>
        <v>0.71920071665599405</v>
      </c>
      <c r="J1984" s="22">
        <f t="shared" si="120"/>
        <v>-256.12626502857006</v>
      </c>
      <c r="K1984" s="23">
        <f t="shared" si="121"/>
        <v>0.39043242983629706</v>
      </c>
      <c r="L1984" s="25"/>
      <c r="M1984" s="25"/>
      <c r="N1984" t="str">
        <f t="shared" si="122"/>
        <v/>
      </c>
      <c r="O1984" s="24" t="str">
        <f t="shared" si="123"/>
        <v/>
      </c>
    </row>
    <row r="1985" spans="1:15" x14ac:dyDescent="0.45">
      <c r="A1985" s="20" t="str">
        <f>Calc!A1985</f>
        <v>2024-08-27</v>
      </c>
      <c r="B1985" t="str">
        <f>Calc!B1985</f>
        <v>BOS</v>
      </c>
      <c r="C1985" t="str">
        <f>Calc!C1985</f>
        <v>TOR</v>
      </c>
      <c r="D1985" s="25"/>
      <c r="E1985" s="25"/>
      <c r="F1985">
        <f>Calc!M1985</f>
        <v>1500.26839934439</v>
      </c>
      <c r="G1985">
        <f>Calc!N1985</f>
        <v>1549.5770225833428</v>
      </c>
      <c r="H1985" t="str">
        <f>IF(Calc!O1985=Games!I1985, Games!B1985, IF(Calc!P1985=Games!I1985, Games!C1985, ""))</f>
        <v>TOR</v>
      </c>
      <c r="I1985" s="21">
        <f>MAX(Calc!O1985:P1985)</f>
        <v>0.54484716981155679</v>
      </c>
      <c r="J1985" s="22">
        <f t="shared" si="120"/>
        <v>-119.70642247483732</v>
      </c>
      <c r="K1985" s="23">
        <f t="shared" si="121"/>
        <v>0.83537706609702023</v>
      </c>
      <c r="L1985" s="25"/>
      <c r="M1985" s="25"/>
      <c r="N1985" t="str">
        <f t="shared" si="122"/>
        <v/>
      </c>
      <c r="O1985" s="24" t="str">
        <f t="shared" si="123"/>
        <v/>
      </c>
    </row>
    <row r="1986" spans="1:15" x14ac:dyDescent="0.45">
      <c r="A1986" s="20" t="str">
        <f>Calc!A1986</f>
        <v>2024-08-27</v>
      </c>
      <c r="B1986" t="str">
        <f>Calc!B1986</f>
        <v>MIN</v>
      </c>
      <c r="C1986" t="str">
        <f>Calc!C1986</f>
        <v>ATL</v>
      </c>
      <c r="D1986" s="25"/>
      <c r="E1986" s="25"/>
      <c r="F1986">
        <f>Calc!M1986</f>
        <v>1529.2726034226744</v>
      </c>
      <c r="G1986">
        <f>Calc!N1986</f>
        <v>1588.8399964445969</v>
      </c>
      <c r="H1986" t="str">
        <f>IF(Calc!O1986=Games!I1986, Games!B1986, IF(Calc!P1986=Games!I1986, Games!C1986, ""))</f>
        <v>ATL</v>
      </c>
      <c r="I1986" s="21">
        <f>MAX(Calc!O1986:P1986)</f>
        <v>0.52125781920431302</v>
      </c>
      <c r="J1986" s="22">
        <f t="shared" si="120"/>
        <v>-108.88069614796915</v>
      </c>
      <c r="K1986" s="23">
        <f t="shared" si="121"/>
        <v>0.9184364495989239</v>
      </c>
      <c r="L1986" s="25"/>
      <c r="M1986" s="25"/>
      <c r="N1986" t="str">
        <f t="shared" si="122"/>
        <v/>
      </c>
      <c r="O1986" s="24" t="str">
        <f t="shared" si="123"/>
        <v/>
      </c>
    </row>
    <row r="1987" spans="1:15" x14ac:dyDescent="0.45">
      <c r="A1987" s="20" t="str">
        <f>Calc!A1987</f>
        <v>2024-08-27</v>
      </c>
      <c r="B1987" t="str">
        <f>Calc!B1987</f>
        <v>STL</v>
      </c>
      <c r="C1987" t="str">
        <f>Calc!C1987</f>
        <v>SDP</v>
      </c>
      <c r="D1987" s="25"/>
      <c r="E1987" s="25"/>
      <c r="F1987">
        <f>Calc!M1987</f>
        <v>1510.540426333587</v>
      </c>
      <c r="G1987">
        <f>Calc!N1987</f>
        <v>1514.2912987524817</v>
      </c>
      <c r="H1987" t="str">
        <f>IF(Calc!O1987=Games!I1987, Games!B1987, IF(Calc!P1987=Games!I1987, Games!C1987, ""))</f>
        <v>STL</v>
      </c>
      <c r="I1987" s="21">
        <f>MAX(Calc!O1987:P1987)</f>
        <v>0.53118763623219811</v>
      </c>
      <c r="J1987" s="22">
        <f t="shared" ref="J1987:J2050" si="124">IF(I1987&lt;0.5, "",-1*((I1987*100)/(1-((I1987*100)/100))))</f>
        <v>-113.3049546652507</v>
      </c>
      <c r="K1987" s="23">
        <f t="shared" ref="K1987:K2050" si="125">IF(J1987&gt;0, "",1/(J1987/-100))</f>
        <v>0.88257393770149772</v>
      </c>
      <c r="L1987" s="25"/>
      <c r="M1987" s="25"/>
      <c r="N1987" t="str">
        <f t="shared" ref="N1987:N2050" si="126">IF(L1987&gt;M1987, B1987, IF(M1987&gt;L1987, C1987, ""))</f>
        <v/>
      </c>
      <c r="O1987" s="24" t="str">
        <f t="shared" ref="O1987:O2050" si="127">IF(ISBLANK(L1987), "", IF(H1987=N1987, "W", "L"))</f>
        <v/>
      </c>
    </row>
    <row r="1988" spans="1:15" x14ac:dyDescent="0.45">
      <c r="A1988" s="20" t="str">
        <f>Calc!A1988</f>
        <v>2024-08-27</v>
      </c>
      <c r="B1988" t="str">
        <f>Calc!B1988</f>
        <v>CHW</v>
      </c>
      <c r="C1988" t="str">
        <f>Calc!C1988</f>
        <v>TEX</v>
      </c>
      <c r="D1988" s="25"/>
      <c r="E1988" s="25"/>
      <c r="F1988">
        <f>Calc!M1988</f>
        <v>1426.513159308995</v>
      </c>
      <c r="G1988">
        <f>Calc!N1988</f>
        <v>1534.4506247578865</v>
      </c>
      <c r="H1988" t="str">
        <f>IF(Calc!O1988=Games!I1988, Games!B1988, IF(Calc!P1988=Games!I1988, Games!C1988, ""))</f>
        <v>TEX</v>
      </c>
      <c r="I1988" s="21">
        <f>MAX(Calc!O1988:P1988)</f>
        <v>0.67164955453650899</v>
      </c>
      <c r="J1988" s="22">
        <f t="shared" si="124"/>
        <v>-204.55265519388166</v>
      </c>
      <c r="K1988" s="23">
        <f t="shared" si="125"/>
        <v>0.4888716790560198</v>
      </c>
      <c r="L1988" s="25"/>
      <c r="M1988" s="25"/>
      <c r="N1988" t="str">
        <f t="shared" si="126"/>
        <v/>
      </c>
      <c r="O1988" s="24" t="str">
        <f t="shared" si="127"/>
        <v/>
      </c>
    </row>
    <row r="1989" spans="1:15" x14ac:dyDescent="0.45">
      <c r="A1989" s="20" t="str">
        <f>Calc!A1989</f>
        <v>2024-08-27</v>
      </c>
      <c r="B1989" t="str">
        <f>Calc!B1989</f>
        <v>MIL</v>
      </c>
      <c r="C1989" t="str">
        <f>Calc!C1989</f>
        <v>SFG</v>
      </c>
      <c r="D1989" s="25"/>
      <c r="E1989" s="25"/>
      <c r="F1989">
        <f>Calc!M1989</f>
        <v>1516.6563185214643</v>
      </c>
      <c r="G1989">
        <f>Calc!N1989</f>
        <v>1491.6063482058917</v>
      </c>
      <c r="H1989" t="str">
        <f>IF(Calc!O1989=Games!I1989, Games!B1989, IF(Calc!P1989=Games!I1989, Games!C1989, ""))</f>
        <v>MIL</v>
      </c>
      <c r="I1989" s="21">
        <f>MAX(Calc!O1989:P1989)</f>
        <v>0.56969533338073797</v>
      </c>
      <c r="J1989" s="22">
        <f t="shared" si="124"/>
        <v>-132.39348247292196</v>
      </c>
      <c r="K1989" s="23">
        <f t="shared" si="125"/>
        <v>0.75532419067874212</v>
      </c>
      <c r="L1989" s="25"/>
      <c r="M1989" s="25"/>
      <c r="N1989" t="str">
        <f t="shared" si="126"/>
        <v/>
      </c>
      <c r="O1989" s="24" t="str">
        <f t="shared" si="127"/>
        <v/>
      </c>
    </row>
    <row r="1990" spans="1:15" x14ac:dyDescent="0.45">
      <c r="A1990" s="20" t="str">
        <f>Calc!A1990</f>
        <v>2024-08-27</v>
      </c>
      <c r="B1990" t="str">
        <f>Calc!B1990</f>
        <v>COL</v>
      </c>
      <c r="C1990" t="str">
        <f>Calc!C1990</f>
        <v>MIA</v>
      </c>
      <c r="D1990" s="25"/>
      <c r="E1990" s="25"/>
      <c r="F1990">
        <f>Calc!M1990</f>
        <v>1423.0710497477428</v>
      </c>
      <c r="G1990">
        <f>Calc!N1990</f>
        <v>1484.370768699393</v>
      </c>
      <c r="H1990" t="str">
        <f>IF(Calc!O1990=Games!I1990, Games!B1990, IF(Calc!P1990=Games!I1990, Games!C1990, ""))</f>
        <v>COL</v>
      </c>
      <c r="I1990" s="21">
        <f>MAX(Calc!O1990:P1990)</f>
        <v>0.52685996498943022</v>
      </c>
      <c r="J1990" s="22">
        <f t="shared" si="124"/>
        <v>-111.35391765730844</v>
      </c>
      <c r="K1990" s="23">
        <f t="shared" si="125"/>
        <v>0.89803755542530517</v>
      </c>
      <c r="L1990" s="25"/>
      <c r="M1990" s="25"/>
      <c r="N1990" t="str">
        <f t="shared" si="126"/>
        <v/>
      </c>
      <c r="O1990" s="24" t="str">
        <f t="shared" si="127"/>
        <v/>
      </c>
    </row>
    <row r="1991" spans="1:15" x14ac:dyDescent="0.45">
      <c r="A1991" s="20" t="str">
        <f>Calc!A1991</f>
        <v>2024-08-27</v>
      </c>
      <c r="B1991" t="str">
        <f>Calc!B1991</f>
        <v>ARI</v>
      </c>
      <c r="C1991" t="str">
        <f>Calc!C1991</f>
        <v>NYM</v>
      </c>
      <c r="D1991" s="25"/>
      <c r="E1991" s="25"/>
      <c r="F1991">
        <f>Calc!M1991</f>
        <v>1516.9891876380354</v>
      </c>
      <c r="G1991">
        <f>Calc!N1991</f>
        <v>1510.288270753422</v>
      </c>
      <c r="H1991" t="str">
        <f>IF(Calc!O1991=Games!I1991, Games!B1991, IF(Calc!P1991=Games!I1991, Games!C1991, ""))</f>
        <v>ARI</v>
      </c>
      <c r="I1991" s="21">
        <f>MAX(Calc!O1991:P1991)</f>
        <v>0.53495865473663085</v>
      </c>
      <c r="J1991" s="22">
        <f t="shared" si="124"/>
        <v>-115.03464373337926</v>
      </c>
      <c r="K1991" s="23">
        <f t="shared" si="125"/>
        <v>0.86930333988580255</v>
      </c>
      <c r="L1991" s="25"/>
      <c r="M1991" s="25"/>
      <c r="N1991" t="str">
        <f t="shared" si="126"/>
        <v/>
      </c>
      <c r="O1991" s="24" t="str">
        <f t="shared" si="127"/>
        <v/>
      </c>
    </row>
    <row r="1992" spans="1:15" x14ac:dyDescent="0.45">
      <c r="A1992" s="20" t="str">
        <f>Calc!A1992</f>
        <v>2024-08-27</v>
      </c>
      <c r="B1992" t="str">
        <f>Calc!B1992</f>
        <v>SEA</v>
      </c>
      <c r="C1992" t="str">
        <f>Calc!C1992</f>
        <v>TBR</v>
      </c>
      <c r="D1992" s="25"/>
      <c r="E1992" s="25"/>
      <c r="F1992">
        <f>Calc!M1992</f>
        <v>1518.2292368487947</v>
      </c>
      <c r="G1992">
        <f>Calc!N1992</f>
        <v>1532.6622500113572</v>
      </c>
      <c r="H1992" t="str">
        <f>IF(Calc!O1992=Games!I1992, Games!B1992, IF(Calc!P1992=Games!I1992, Games!C1992, ""))</f>
        <v>TBR</v>
      </c>
      <c r="I1992" s="21">
        <f>MAX(Calc!O1992:P1992)</f>
        <v>0.5095228807367268</v>
      </c>
      <c r="J1992" s="22">
        <f t="shared" si="124"/>
        <v>-103.88310906369324</v>
      </c>
      <c r="K1992" s="23">
        <f t="shared" si="125"/>
        <v>0.96262039999869065</v>
      </c>
      <c r="L1992" s="25"/>
      <c r="M1992" s="25"/>
      <c r="N1992" t="str">
        <f t="shared" si="126"/>
        <v/>
      </c>
      <c r="O1992" s="24" t="str">
        <f t="shared" si="127"/>
        <v/>
      </c>
    </row>
    <row r="1993" spans="1:15" x14ac:dyDescent="0.45">
      <c r="A1993" s="20" t="str">
        <f>Calc!A1993</f>
        <v>2024-08-27</v>
      </c>
      <c r="B1993" t="str">
        <f>Calc!B1993</f>
        <v>LAD</v>
      </c>
      <c r="C1993" t="str">
        <f>Calc!C1993</f>
        <v>BAL</v>
      </c>
      <c r="D1993" s="25"/>
      <c r="E1993" s="25"/>
      <c r="F1993">
        <f>Calc!M1993</f>
        <v>1596.6514930600529</v>
      </c>
      <c r="G1993">
        <f>Calc!N1993</f>
        <v>1539.0873746407135</v>
      </c>
      <c r="H1993" t="str">
        <f>IF(Calc!O1993=Games!I1993, Games!B1993, IF(Calc!P1993=Games!I1993, Games!C1993, ""))</f>
        <v>LAD</v>
      </c>
      <c r="I1993" s="21">
        <f>MAX(Calc!O1993:P1993)</f>
        <v>0.60341865034233833</v>
      </c>
      <c r="J1993" s="22">
        <f t="shared" si="124"/>
        <v>-152.15507508439907</v>
      </c>
      <c r="K1993" s="23">
        <f t="shared" si="125"/>
        <v>0.65722421644188267</v>
      </c>
      <c r="L1993" s="25"/>
      <c r="M1993" s="25"/>
      <c r="N1993" t="str">
        <f t="shared" si="126"/>
        <v/>
      </c>
      <c r="O1993" s="24" t="str">
        <f t="shared" si="127"/>
        <v/>
      </c>
    </row>
    <row r="1994" spans="1:15" x14ac:dyDescent="0.45">
      <c r="A1994" s="20" t="str">
        <f>Calc!A1994</f>
        <v>2024-08-28</v>
      </c>
      <c r="B1994" t="str">
        <f>Calc!B1994</f>
        <v>PIT</v>
      </c>
      <c r="C1994" t="str">
        <f>Calc!C1994</f>
        <v>CHC</v>
      </c>
      <c r="D1994" s="25"/>
      <c r="E1994" s="25"/>
      <c r="F1994">
        <f>Calc!M1994</f>
        <v>1464.4120897083565</v>
      </c>
      <c r="G1994">
        <f>Calc!N1994</f>
        <v>1510.9500841970262</v>
      </c>
      <c r="H1994" t="str">
        <f>IF(Calc!O1994=Games!I1994, Games!B1994, IF(Calc!P1994=Games!I1994, Games!C1994, ""))</f>
        <v>CHC</v>
      </c>
      <c r="I1994" s="21">
        <f>MAX(Calc!O1994:P1994)</f>
        <v>0.53759036162267093</v>
      </c>
      <c r="J1994" s="22">
        <f t="shared" si="124"/>
        <v>-116.25846803478477</v>
      </c>
      <c r="K1994" s="23">
        <f t="shared" si="125"/>
        <v>0.86015239741572891</v>
      </c>
      <c r="L1994" s="25"/>
      <c r="M1994" s="25"/>
      <c r="N1994" t="str">
        <f t="shared" si="126"/>
        <v/>
      </c>
      <c r="O1994" s="24" t="str">
        <f t="shared" si="127"/>
        <v/>
      </c>
    </row>
    <row r="1995" spans="1:15" x14ac:dyDescent="0.45">
      <c r="A1995" s="20" t="str">
        <f>Calc!A1995</f>
        <v>2024-08-28</v>
      </c>
      <c r="B1995" t="str">
        <f>Calc!B1995</f>
        <v>CLE</v>
      </c>
      <c r="C1995" t="str">
        <f>Calc!C1995</f>
        <v>KCR</v>
      </c>
      <c r="D1995" s="25"/>
      <c r="E1995" s="25"/>
      <c r="F1995">
        <f>Calc!M1995</f>
        <v>1503.8938502056101</v>
      </c>
      <c r="G1995">
        <f>Calc!N1995</f>
        <v>1465.2610239810729</v>
      </c>
      <c r="H1995" t="str">
        <f>IF(Calc!O1995=Games!I1995, Games!B1995, IF(Calc!P1995=Games!I1995, Games!C1995, ""))</f>
        <v>CLE</v>
      </c>
      <c r="I1995" s="21">
        <f>MAX(Calc!O1995:P1995)</f>
        <v>0.57917862046477475</v>
      </c>
      <c r="J1995" s="22">
        <f t="shared" si="124"/>
        <v>-137.63051228634026</v>
      </c>
      <c r="K1995" s="23">
        <f t="shared" si="125"/>
        <v>0.72658306896329794</v>
      </c>
      <c r="L1995" s="25"/>
      <c r="M1995" s="25"/>
      <c r="N1995" t="str">
        <f t="shared" si="126"/>
        <v/>
      </c>
      <c r="O1995" s="24" t="str">
        <f t="shared" si="127"/>
        <v/>
      </c>
    </row>
    <row r="1996" spans="1:15" x14ac:dyDescent="0.45">
      <c r="A1996" s="20" t="str">
        <f>Calc!A1996</f>
        <v>2024-08-28</v>
      </c>
      <c r="B1996" t="str">
        <f>Calc!B1996</f>
        <v>PHI</v>
      </c>
      <c r="C1996" t="str">
        <f>Calc!C1996</f>
        <v>HOU</v>
      </c>
      <c r="D1996" s="25"/>
      <c r="E1996" s="25"/>
      <c r="F1996">
        <f>Calc!M1996</f>
        <v>1516.0751994709906</v>
      </c>
      <c r="G1996">
        <f>Calc!N1996</f>
        <v>1554.1885466658973</v>
      </c>
      <c r="H1996" t="str">
        <f>IF(Calc!O1996=Games!I1996, Games!B1996, IF(Calc!P1996=Games!I1996, Games!C1996, ""))</f>
        <v>HOU</v>
      </c>
      <c r="I1996" s="21">
        <f>MAX(Calc!O1996:P1996)</f>
        <v>0.51225767080961482</v>
      </c>
      <c r="J1996" s="22">
        <f t="shared" si="124"/>
        <v>-105.02628952871964</v>
      </c>
      <c r="K1996" s="23">
        <f t="shared" si="125"/>
        <v>0.95214255829398609</v>
      </c>
      <c r="L1996" s="25"/>
      <c r="M1996" s="25"/>
      <c r="N1996" t="str">
        <f t="shared" si="126"/>
        <v/>
      </c>
      <c r="O1996" s="24" t="str">
        <f t="shared" si="127"/>
        <v/>
      </c>
    </row>
    <row r="1997" spans="1:15" x14ac:dyDescent="0.45">
      <c r="A1997" s="20" t="str">
        <f>Calc!A1997</f>
        <v>2024-08-28</v>
      </c>
      <c r="B1997" t="str">
        <f>Calc!B1997</f>
        <v>SEA</v>
      </c>
      <c r="C1997" t="str">
        <f>Calc!C1997</f>
        <v>TBR</v>
      </c>
      <c r="D1997" s="25"/>
      <c r="E1997" s="25"/>
      <c r="F1997">
        <f>Calc!M1997</f>
        <v>1518.2292368487947</v>
      </c>
      <c r="G1997">
        <f>Calc!N1997</f>
        <v>1532.6622500113572</v>
      </c>
      <c r="H1997" t="str">
        <f>IF(Calc!O1997=Games!I1997, Games!B1997, IF(Calc!P1997=Games!I1997, Games!C1997, ""))</f>
        <v>TBR</v>
      </c>
      <c r="I1997" s="21">
        <f>MAX(Calc!O1997:P1997)</f>
        <v>0.5095228807367268</v>
      </c>
      <c r="J1997" s="22">
        <f t="shared" si="124"/>
        <v>-103.88310906369324</v>
      </c>
      <c r="K1997" s="23">
        <f t="shared" si="125"/>
        <v>0.96262039999869065</v>
      </c>
      <c r="L1997" s="25"/>
      <c r="M1997" s="25"/>
      <c r="N1997" t="str">
        <f t="shared" si="126"/>
        <v/>
      </c>
      <c r="O1997" s="24" t="str">
        <f t="shared" si="127"/>
        <v/>
      </c>
    </row>
    <row r="1998" spans="1:15" x14ac:dyDescent="0.45">
      <c r="A1998" s="20" t="str">
        <f>Calc!A1998</f>
        <v>2024-08-28</v>
      </c>
      <c r="B1998" t="str">
        <f>Calc!B1998</f>
        <v>DET</v>
      </c>
      <c r="C1998" t="str">
        <f>Calc!C1998</f>
        <v>LAA</v>
      </c>
      <c r="D1998" s="25"/>
      <c r="E1998" s="25"/>
      <c r="F1998">
        <f>Calc!M1998</f>
        <v>1481.7589766686021</v>
      </c>
      <c r="G1998">
        <f>Calc!N1998</f>
        <v>1486.8682858001625</v>
      </c>
      <c r="H1998" t="str">
        <f>IF(Calc!O1998=Games!I1998, Games!B1998, IF(Calc!P1998=Games!I1998, Games!C1998, ""))</f>
        <v>LAA</v>
      </c>
      <c r="I1998" s="21">
        <f>MAX(Calc!O1998:P1998)</f>
        <v>0.50351800107419376</v>
      </c>
      <c r="J1998" s="22">
        <f t="shared" si="124"/>
        <v>-101.41717165246891</v>
      </c>
      <c r="K1998" s="23">
        <f t="shared" si="125"/>
        <v>0.98602631458383405</v>
      </c>
      <c r="L1998" s="25"/>
      <c r="M1998" s="25"/>
      <c r="N1998" t="str">
        <f t="shared" si="126"/>
        <v/>
      </c>
      <c r="O1998" s="24" t="str">
        <f t="shared" si="127"/>
        <v/>
      </c>
    </row>
    <row r="1999" spans="1:15" x14ac:dyDescent="0.45">
      <c r="A1999" s="20" t="str">
        <f>Calc!A1999</f>
        <v>2024-08-28</v>
      </c>
      <c r="B1999" t="str">
        <f>Calc!B1999</f>
        <v>CIN</v>
      </c>
      <c r="C1999" t="str">
        <f>Calc!C1999</f>
        <v>OAK</v>
      </c>
      <c r="D1999" s="25"/>
      <c r="E1999" s="25"/>
      <c r="F1999">
        <f>Calc!M1999</f>
        <v>1493.1662146218293</v>
      </c>
      <c r="G1999">
        <f>Calc!N1999</f>
        <v>1422.9458950386379</v>
      </c>
      <c r="H1999" t="str">
        <f>IF(Calc!O1999=Games!I1999, Games!B1999, IF(Calc!P1999=Games!I1999, Games!C1999, ""))</f>
        <v>CIN</v>
      </c>
      <c r="I1999" s="21">
        <f>MAX(Calc!O1999:P1999)</f>
        <v>0.59275684913398574</v>
      </c>
      <c r="J1999" s="22">
        <f t="shared" si="124"/>
        <v>-145.55354654178254</v>
      </c>
      <c r="K1999" s="23">
        <f t="shared" si="125"/>
        <v>0.68703238344861661</v>
      </c>
      <c r="L1999" s="25"/>
      <c r="M1999" s="25"/>
      <c r="N1999" t="str">
        <f t="shared" si="126"/>
        <v/>
      </c>
      <c r="O1999" s="24" t="str">
        <f t="shared" si="127"/>
        <v/>
      </c>
    </row>
    <row r="2000" spans="1:15" x14ac:dyDescent="0.45">
      <c r="A2000" s="20" t="str">
        <f>Calc!A2000</f>
        <v>2024-08-28</v>
      </c>
      <c r="B2000" t="str">
        <f>Calc!B2000</f>
        <v>WAS</v>
      </c>
      <c r="C2000" t="str">
        <f>Calc!C2000</f>
        <v>NYY</v>
      </c>
      <c r="D2000" s="25"/>
      <c r="E2000" s="25"/>
      <c r="F2000">
        <f>Calc!M2000</f>
        <v>1419.5380932200808</v>
      </c>
      <c r="G2000">
        <f>Calc!N2000</f>
        <v>1562.9327852564061</v>
      </c>
      <c r="H2000" t="str">
        <f>IF(Calc!O2000=Games!I2000, Games!B2000, IF(Calc!P2000=Games!I2000, Games!C2000, ""))</f>
        <v>NYY</v>
      </c>
      <c r="I2000" s="21">
        <f>MAX(Calc!O2000:P2000)</f>
        <v>0.71920071665599405</v>
      </c>
      <c r="J2000" s="22">
        <f t="shared" si="124"/>
        <v>-256.12626502857006</v>
      </c>
      <c r="K2000" s="23">
        <f t="shared" si="125"/>
        <v>0.39043242983629706</v>
      </c>
      <c r="L2000" s="25"/>
      <c r="M2000" s="25"/>
      <c r="N2000" t="str">
        <f t="shared" si="126"/>
        <v/>
      </c>
      <c r="O2000" s="24" t="str">
        <f t="shared" si="127"/>
        <v/>
      </c>
    </row>
    <row r="2001" spans="1:15" x14ac:dyDescent="0.45">
      <c r="A2001" s="20" t="str">
        <f>Calc!A2001</f>
        <v>2024-08-28</v>
      </c>
      <c r="B2001" t="str">
        <f>Calc!B2001</f>
        <v>BOS</v>
      </c>
      <c r="C2001" t="str">
        <f>Calc!C2001</f>
        <v>TOR</v>
      </c>
      <c r="D2001" s="25"/>
      <c r="E2001" s="25"/>
      <c r="F2001">
        <f>Calc!M2001</f>
        <v>1500.26839934439</v>
      </c>
      <c r="G2001">
        <f>Calc!N2001</f>
        <v>1549.5770225833428</v>
      </c>
      <c r="H2001" t="str">
        <f>IF(Calc!O2001=Games!I2001, Games!B2001, IF(Calc!P2001=Games!I2001, Games!C2001, ""))</f>
        <v>TOR</v>
      </c>
      <c r="I2001" s="21">
        <f>MAX(Calc!O2001:P2001)</f>
        <v>0.54484716981155679</v>
      </c>
      <c r="J2001" s="22">
        <f t="shared" si="124"/>
        <v>-119.70642247483732</v>
      </c>
      <c r="K2001" s="23">
        <f t="shared" si="125"/>
        <v>0.83537706609702023</v>
      </c>
      <c r="L2001" s="25"/>
      <c r="M2001" s="25"/>
      <c r="N2001" t="str">
        <f t="shared" si="126"/>
        <v/>
      </c>
      <c r="O2001" s="24" t="str">
        <f t="shared" si="127"/>
        <v/>
      </c>
    </row>
    <row r="2002" spans="1:15" x14ac:dyDescent="0.45">
      <c r="A2002" s="20" t="str">
        <f>Calc!A2002</f>
        <v>2024-08-28</v>
      </c>
      <c r="B2002" t="str">
        <f>Calc!B2002</f>
        <v>MIN</v>
      </c>
      <c r="C2002" t="str">
        <f>Calc!C2002</f>
        <v>ATL</v>
      </c>
      <c r="D2002" s="25"/>
      <c r="E2002" s="25"/>
      <c r="F2002">
        <f>Calc!M2002</f>
        <v>1529.2726034226744</v>
      </c>
      <c r="G2002">
        <f>Calc!N2002</f>
        <v>1588.8399964445969</v>
      </c>
      <c r="H2002" t="str">
        <f>IF(Calc!O2002=Games!I2002, Games!B2002, IF(Calc!P2002=Games!I2002, Games!C2002, ""))</f>
        <v>ATL</v>
      </c>
      <c r="I2002" s="21">
        <f>MAX(Calc!O2002:P2002)</f>
        <v>0.52125781920431302</v>
      </c>
      <c r="J2002" s="22">
        <f t="shared" si="124"/>
        <v>-108.88069614796915</v>
      </c>
      <c r="K2002" s="23">
        <f t="shared" si="125"/>
        <v>0.9184364495989239</v>
      </c>
      <c r="L2002" s="25"/>
      <c r="M2002" s="25"/>
      <c r="N2002" t="str">
        <f t="shared" si="126"/>
        <v/>
      </c>
      <c r="O2002" s="24" t="str">
        <f t="shared" si="127"/>
        <v/>
      </c>
    </row>
    <row r="2003" spans="1:15" x14ac:dyDescent="0.45">
      <c r="A2003" s="20" t="str">
        <f>Calc!A2003</f>
        <v>2024-08-28</v>
      </c>
      <c r="B2003" t="str">
        <f>Calc!B2003</f>
        <v>STL</v>
      </c>
      <c r="C2003" t="str">
        <f>Calc!C2003</f>
        <v>SDP</v>
      </c>
      <c r="D2003" s="25"/>
      <c r="E2003" s="25"/>
      <c r="F2003">
        <f>Calc!M2003</f>
        <v>1510.540426333587</v>
      </c>
      <c r="G2003">
        <f>Calc!N2003</f>
        <v>1514.2912987524817</v>
      </c>
      <c r="H2003" t="str">
        <f>IF(Calc!O2003=Games!I2003, Games!B2003, IF(Calc!P2003=Games!I2003, Games!C2003, ""))</f>
        <v>STL</v>
      </c>
      <c r="I2003" s="21">
        <f>MAX(Calc!O2003:P2003)</f>
        <v>0.53118763623219811</v>
      </c>
      <c r="J2003" s="22">
        <f t="shared" si="124"/>
        <v>-113.3049546652507</v>
      </c>
      <c r="K2003" s="23">
        <f t="shared" si="125"/>
        <v>0.88257393770149772</v>
      </c>
      <c r="L2003" s="25"/>
      <c r="M2003" s="25"/>
      <c r="N2003" t="str">
        <f t="shared" si="126"/>
        <v/>
      </c>
      <c r="O2003" s="24" t="str">
        <f t="shared" si="127"/>
        <v/>
      </c>
    </row>
    <row r="2004" spans="1:15" x14ac:dyDescent="0.45">
      <c r="A2004" s="20" t="str">
        <f>Calc!A2004</f>
        <v>2024-08-28</v>
      </c>
      <c r="B2004" t="str">
        <f>Calc!B2004</f>
        <v>CHW</v>
      </c>
      <c r="C2004" t="str">
        <f>Calc!C2004</f>
        <v>TEX</v>
      </c>
      <c r="D2004" s="25"/>
      <c r="E2004" s="25"/>
      <c r="F2004">
        <f>Calc!M2004</f>
        <v>1426.513159308995</v>
      </c>
      <c r="G2004">
        <f>Calc!N2004</f>
        <v>1534.4506247578865</v>
      </c>
      <c r="H2004" t="str">
        <f>IF(Calc!O2004=Games!I2004, Games!B2004, IF(Calc!P2004=Games!I2004, Games!C2004, ""))</f>
        <v>TEX</v>
      </c>
      <c r="I2004" s="21">
        <f>MAX(Calc!O2004:P2004)</f>
        <v>0.67164955453650899</v>
      </c>
      <c r="J2004" s="22">
        <f t="shared" si="124"/>
        <v>-204.55265519388166</v>
      </c>
      <c r="K2004" s="23">
        <f t="shared" si="125"/>
        <v>0.4888716790560198</v>
      </c>
      <c r="L2004" s="25"/>
      <c r="M2004" s="25"/>
      <c r="N2004" t="str">
        <f t="shared" si="126"/>
        <v/>
      </c>
      <c r="O2004" s="24" t="str">
        <f t="shared" si="127"/>
        <v/>
      </c>
    </row>
    <row r="2005" spans="1:15" x14ac:dyDescent="0.45">
      <c r="A2005" s="20" t="str">
        <f>Calc!A2005</f>
        <v>2024-08-28</v>
      </c>
      <c r="B2005" t="str">
        <f>Calc!B2005</f>
        <v>MIL</v>
      </c>
      <c r="C2005" t="str">
        <f>Calc!C2005</f>
        <v>SFG</v>
      </c>
      <c r="D2005" s="25"/>
      <c r="E2005" s="25"/>
      <c r="F2005">
        <f>Calc!M2005</f>
        <v>1516.6563185214643</v>
      </c>
      <c r="G2005">
        <f>Calc!N2005</f>
        <v>1491.6063482058917</v>
      </c>
      <c r="H2005" t="str">
        <f>IF(Calc!O2005=Games!I2005, Games!B2005, IF(Calc!P2005=Games!I2005, Games!C2005, ""))</f>
        <v>MIL</v>
      </c>
      <c r="I2005" s="21">
        <f>MAX(Calc!O2005:P2005)</f>
        <v>0.56969533338073797</v>
      </c>
      <c r="J2005" s="22">
        <f t="shared" si="124"/>
        <v>-132.39348247292196</v>
      </c>
      <c r="K2005" s="23">
        <f t="shared" si="125"/>
        <v>0.75532419067874212</v>
      </c>
      <c r="L2005" s="25"/>
      <c r="M2005" s="25"/>
      <c r="N2005" t="str">
        <f t="shared" si="126"/>
        <v/>
      </c>
      <c r="O2005" s="24" t="str">
        <f t="shared" si="127"/>
        <v/>
      </c>
    </row>
    <row r="2006" spans="1:15" x14ac:dyDescent="0.45">
      <c r="A2006" s="20" t="str">
        <f>Calc!A2006</f>
        <v>2024-08-28</v>
      </c>
      <c r="B2006" t="str">
        <f>Calc!B2006</f>
        <v>COL</v>
      </c>
      <c r="C2006" t="str">
        <f>Calc!C2006</f>
        <v>MIA</v>
      </c>
      <c r="D2006" s="25"/>
      <c r="E2006" s="25"/>
      <c r="F2006">
        <f>Calc!M2006</f>
        <v>1423.0710497477428</v>
      </c>
      <c r="G2006">
        <f>Calc!N2006</f>
        <v>1484.370768699393</v>
      </c>
      <c r="H2006" t="str">
        <f>IF(Calc!O2006=Games!I2006, Games!B2006, IF(Calc!P2006=Games!I2006, Games!C2006, ""))</f>
        <v>COL</v>
      </c>
      <c r="I2006" s="21">
        <f>MAX(Calc!O2006:P2006)</f>
        <v>0.52685996498943022</v>
      </c>
      <c r="J2006" s="22">
        <f t="shared" si="124"/>
        <v>-111.35391765730844</v>
      </c>
      <c r="K2006" s="23">
        <f t="shared" si="125"/>
        <v>0.89803755542530517</v>
      </c>
      <c r="L2006" s="25"/>
      <c r="M2006" s="25"/>
      <c r="N2006" t="str">
        <f t="shared" si="126"/>
        <v/>
      </c>
      <c r="O2006" s="24" t="str">
        <f t="shared" si="127"/>
        <v/>
      </c>
    </row>
    <row r="2007" spans="1:15" x14ac:dyDescent="0.45">
      <c r="A2007" s="20" t="str">
        <f>Calc!A2007</f>
        <v>2024-08-28</v>
      </c>
      <c r="B2007" t="str">
        <f>Calc!B2007</f>
        <v>ARI</v>
      </c>
      <c r="C2007" t="str">
        <f>Calc!C2007</f>
        <v>NYM</v>
      </c>
      <c r="D2007" s="25"/>
      <c r="E2007" s="25"/>
      <c r="F2007">
        <f>Calc!M2007</f>
        <v>1516.9891876380354</v>
      </c>
      <c r="G2007">
        <f>Calc!N2007</f>
        <v>1510.288270753422</v>
      </c>
      <c r="H2007" t="str">
        <f>IF(Calc!O2007=Games!I2007, Games!B2007, IF(Calc!P2007=Games!I2007, Games!C2007, ""))</f>
        <v>ARI</v>
      </c>
      <c r="I2007" s="21">
        <f>MAX(Calc!O2007:P2007)</f>
        <v>0.53495865473663085</v>
      </c>
      <c r="J2007" s="22">
        <f t="shared" si="124"/>
        <v>-115.03464373337926</v>
      </c>
      <c r="K2007" s="23">
        <f t="shared" si="125"/>
        <v>0.86930333988580255</v>
      </c>
      <c r="L2007" s="25"/>
      <c r="M2007" s="25"/>
      <c r="N2007" t="str">
        <f t="shared" si="126"/>
        <v/>
      </c>
      <c r="O2007" s="24" t="str">
        <f t="shared" si="127"/>
        <v/>
      </c>
    </row>
    <row r="2008" spans="1:15" x14ac:dyDescent="0.45">
      <c r="A2008" s="20" t="str">
        <f>Calc!A2008</f>
        <v>2024-08-28</v>
      </c>
      <c r="B2008" t="str">
        <f>Calc!B2008</f>
        <v>LAD</v>
      </c>
      <c r="C2008" t="str">
        <f>Calc!C2008</f>
        <v>BAL</v>
      </c>
      <c r="D2008" s="25"/>
      <c r="E2008" s="25"/>
      <c r="F2008">
        <f>Calc!M2008</f>
        <v>1596.6514930600529</v>
      </c>
      <c r="G2008">
        <f>Calc!N2008</f>
        <v>1539.0873746407135</v>
      </c>
      <c r="H2008" t="str">
        <f>IF(Calc!O2008=Games!I2008, Games!B2008, IF(Calc!P2008=Games!I2008, Games!C2008, ""))</f>
        <v>LAD</v>
      </c>
      <c r="I2008" s="21">
        <f>MAX(Calc!O2008:P2008)</f>
        <v>0.60341865034233833</v>
      </c>
      <c r="J2008" s="22">
        <f t="shared" si="124"/>
        <v>-152.15507508439907</v>
      </c>
      <c r="K2008" s="23">
        <f t="shared" si="125"/>
        <v>0.65722421644188267</v>
      </c>
      <c r="L2008" s="25"/>
      <c r="M2008" s="25"/>
      <c r="N2008" t="str">
        <f t="shared" si="126"/>
        <v/>
      </c>
      <c r="O2008" s="24" t="str">
        <f t="shared" si="127"/>
        <v/>
      </c>
    </row>
    <row r="2009" spans="1:15" x14ac:dyDescent="0.45">
      <c r="A2009" s="20" t="str">
        <f>Calc!A2009</f>
        <v>2024-08-29</v>
      </c>
      <c r="B2009" t="str">
        <f>Calc!B2009</f>
        <v>DET</v>
      </c>
      <c r="C2009" t="str">
        <f>Calc!C2009</f>
        <v>LAA</v>
      </c>
      <c r="D2009" s="25"/>
      <c r="E2009" s="25"/>
      <c r="F2009">
        <f>Calc!M2009</f>
        <v>1481.7589766686021</v>
      </c>
      <c r="G2009">
        <f>Calc!N2009</f>
        <v>1486.8682858001625</v>
      </c>
      <c r="H2009" t="str">
        <f>IF(Calc!O2009=Games!I2009, Games!B2009, IF(Calc!P2009=Games!I2009, Games!C2009, ""))</f>
        <v>LAA</v>
      </c>
      <c r="I2009" s="21">
        <f>MAX(Calc!O2009:P2009)</f>
        <v>0.50351800107419376</v>
      </c>
      <c r="J2009" s="22">
        <f t="shared" si="124"/>
        <v>-101.41717165246891</v>
      </c>
      <c r="K2009" s="23">
        <f t="shared" si="125"/>
        <v>0.98602631458383405</v>
      </c>
      <c r="L2009" s="25"/>
      <c r="M2009" s="25"/>
      <c r="N2009" t="str">
        <f t="shared" si="126"/>
        <v/>
      </c>
      <c r="O2009" s="24" t="str">
        <f t="shared" si="127"/>
        <v/>
      </c>
    </row>
    <row r="2010" spans="1:15" x14ac:dyDescent="0.45">
      <c r="A2010" s="20" t="str">
        <f>Calc!A2010</f>
        <v>2024-08-29</v>
      </c>
      <c r="B2010" t="str">
        <f>Calc!B2010</f>
        <v>CHW</v>
      </c>
      <c r="C2010" t="str">
        <f>Calc!C2010</f>
        <v>TEX</v>
      </c>
      <c r="D2010" s="25"/>
      <c r="E2010" s="25"/>
      <c r="F2010">
        <f>Calc!M2010</f>
        <v>1426.513159308995</v>
      </c>
      <c r="G2010">
        <f>Calc!N2010</f>
        <v>1534.4506247578865</v>
      </c>
      <c r="H2010" t="str">
        <f>IF(Calc!O2010=Games!I2010, Games!B2010, IF(Calc!P2010=Games!I2010, Games!C2010, ""))</f>
        <v>TEX</v>
      </c>
      <c r="I2010" s="21">
        <f>MAX(Calc!O2010:P2010)</f>
        <v>0.67164955453650899</v>
      </c>
      <c r="J2010" s="22">
        <f t="shared" si="124"/>
        <v>-204.55265519388166</v>
      </c>
      <c r="K2010" s="23">
        <f t="shared" si="125"/>
        <v>0.4888716790560198</v>
      </c>
      <c r="L2010" s="25"/>
      <c r="M2010" s="25"/>
      <c r="N2010" t="str">
        <f t="shared" si="126"/>
        <v/>
      </c>
      <c r="O2010" s="24" t="str">
        <f t="shared" si="127"/>
        <v/>
      </c>
    </row>
    <row r="2011" spans="1:15" x14ac:dyDescent="0.45">
      <c r="A2011" s="20" t="str">
        <f>Calc!A2011</f>
        <v>2024-08-29</v>
      </c>
      <c r="B2011" t="str">
        <f>Calc!B2011</f>
        <v>MIL</v>
      </c>
      <c r="C2011" t="str">
        <f>Calc!C2011</f>
        <v>SFG</v>
      </c>
      <c r="D2011" s="25"/>
      <c r="E2011" s="25"/>
      <c r="F2011">
        <f>Calc!M2011</f>
        <v>1516.6563185214643</v>
      </c>
      <c r="G2011">
        <f>Calc!N2011</f>
        <v>1491.6063482058917</v>
      </c>
      <c r="H2011" t="str">
        <f>IF(Calc!O2011=Games!I2011, Games!B2011, IF(Calc!P2011=Games!I2011, Games!C2011, ""))</f>
        <v>MIL</v>
      </c>
      <c r="I2011" s="21">
        <f>MAX(Calc!O2011:P2011)</f>
        <v>0.56969533338073797</v>
      </c>
      <c r="J2011" s="22">
        <f t="shared" si="124"/>
        <v>-132.39348247292196</v>
      </c>
      <c r="K2011" s="23">
        <f t="shared" si="125"/>
        <v>0.75532419067874212</v>
      </c>
      <c r="L2011" s="25"/>
      <c r="M2011" s="25"/>
      <c r="N2011" t="str">
        <f t="shared" si="126"/>
        <v/>
      </c>
      <c r="O2011" s="24" t="str">
        <f t="shared" si="127"/>
        <v/>
      </c>
    </row>
    <row r="2012" spans="1:15" x14ac:dyDescent="0.45">
      <c r="A2012" s="20" t="str">
        <f>Calc!A2012</f>
        <v>2024-08-29</v>
      </c>
      <c r="B2012" t="str">
        <f>Calc!B2012</f>
        <v>STL</v>
      </c>
      <c r="C2012" t="str">
        <f>Calc!C2012</f>
        <v>SDP</v>
      </c>
      <c r="D2012" s="25"/>
      <c r="E2012" s="25"/>
      <c r="F2012">
        <f>Calc!M2012</f>
        <v>1510.540426333587</v>
      </c>
      <c r="G2012">
        <f>Calc!N2012</f>
        <v>1514.2912987524817</v>
      </c>
      <c r="H2012" t="str">
        <f>IF(Calc!O2012=Games!I2012, Games!B2012, IF(Calc!P2012=Games!I2012, Games!C2012, ""))</f>
        <v>STL</v>
      </c>
      <c r="I2012" s="21">
        <f>MAX(Calc!O2012:P2012)</f>
        <v>0.53118763623219811</v>
      </c>
      <c r="J2012" s="22">
        <f t="shared" si="124"/>
        <v>-113.3049546652507</v>
      </c>
      <c r="K2012" s="23">
        <f t="shared" si="125"/>
        <v>0.88257393770149772</v>
      </c>
      <c r="L2012" s="25"/>
      <c r="M2012" s="25"/>
      <c r="N2012" t="str">
        <f t="shared" si="126"/>
        <v/>
      </c>
      <c r="O2012" s="24" t="str">
        <f t="shared" si="127"/>
        <v/>
      </c>
    </row>
    <row r="2013" spans="1:15" x14ac:dyDescent="0.45">
      <c r="A2013" s="20" t="str">
        <f>Calc!A2013</f>
        <v>2024-08-29</v>
      </c>
      <c r="B2013" t="str">
        <f>Calc!B2013</f>
        <v>COL</v>
      </c>
      <c r="C2013" t="str">
        <f>Calc!C2013</f>
        <v>MIA</v>
      </c>
      <c r="D2013" s="25"/>
      <c r="E2013" s="25"/>
      <c r="F2013">
        <f>Calc!M2013</f>
        <v>1423.0710497477428</v>
      </c>
      <c r="G2013">
        <f>Calc!N2013</f>
        <v>1484.370768699393</v>
      </c>
      <c r="H2013" t="str">
        <f>IF(Calc!O2013=Games!I2013, Games!B2013, IF(Calc!P2013=Games!I2013, Games!C2013, ""))</f>
        <v>COL</v>
      </c>
      <c r="I2013" s="21">
        <f>MAX(Calc!O2013:P2013)</f>
        <v>0.52685996498943022</v>
      </c>
      <c r="J2013" s="22">
        <f t="shared" si="124"/>
        <v>-111.35391765730844</v>
      </c>
      <c r="K2013" s="23">
        <f t="shared" si="125"/>
        <v>0.89803755542530517</v>
      </c>
      <c r="L2013" s="25"/>
      <c r="M2013" s="25"/>
      <c r="N2013" t="str">
        <f t="shared" si="126"/>
        <v/>
      </c>
      <c r="O2013" s="24" t="str">
        <f t="shared" si="127"/>
        <v/>
      </c>
    </row>
    <row r="2014" spans="1:15" x14ac:dyDescent="0.45">
      <c r="A2014" s="20" t="str">
        <f>Calc!A2014</f>
        <v>2024-08-29</v>
      </c>
      <c r="B2014" t="str">
        <f>Calc!B2014</f>
        <v>ARI</v>
      </c>
      <c r="C2014" t="str">
        <f>Calc!C2014</f>
        <v>NYM</v>
      </c>
      <c r="D2014" s="25"/>
      <c r="E2014" s="25"/>
      <c r="F2014">
        <f>Calc!M2014</f>
        <v>1516.9891876380354</v>
      </c>
      <c r="G2014">
        <f>Calc!N2014</f>
        <v>1510.288270753422</v>
      </c>
      <c r="H2014" t="str">
        <f>IF(Calc!O2014=Games!I2014, Games!B2014, IF(Calc!P2014=Games!I2014, Games!C2014, ""))</f>
        <v>ARI</v>
      </c>
      <c r="I2014" s="21">
        <f>MAX(Calc!O2014:P2014)</f>
        <v>0.53495865473663085</v>
      </c>
      <c r="J2014" s="22">
        <f t="shared" si="124"/>
        <v>-115.03464373337926</v>
      </c>
      <c r="K2014" s="23">
        <f t="shared" si="125"/>
        <v>0.86930333988580255</v>
      </c>
      <c r="L2014" s="25"/>
      <c r="M2014" s="25"/>
      <c r="N2014" t="str">
        <f t="shared" si="126"/>
        <v/>
      </c>
      <c r="O2014" s="24" t="str">
        <f t="shared" si="127"/>
        <v/>
      </c>
    </row>
    <row r="2015" spans="1:15" x14ac:dyDescent="0.45">
      <c r="A2015" s="20" t="str">
        <f>Calc!A2015</f>
        <v>2024-08-29</v>
      </c>
      <c r="B2015" t="str">
        <f>Calc!B2015</f>
        <v>CIN</v>
      </c>
      <c r="C2015" t="str">
        <f>Calc!C2015</f>
        <v>OAK</v>
      </c>
      <c r="D2015" s="25"/>
      <c r="E2015" s="25"/>
      <c r="F2015">
        <f>Calc!M2015</f>
        <v>1493.1662146218293</v>
      </c>
      <c r="G2015">
        <f>Calc!N2015</f>
        <v>1422.9458950386379</v>
      </c>
      <c r="H2015" t="str">
        <f>IF(Calc!O2015=Games!I2015, Games!B2015, IF(Calc!P2015=Games!I2015, Games!C2015, ""))</f>
        <v>CIN</v>
      </c>
      <c r="I2015" s="21">
        <f>MAX(Calc!O2015:P2015)</f>
        <v>0.59275684913398574</v>
      </c>
      <c r="J2015" s="22">
        <f t="shared" si="124"/>
        <v>-145.55354654178254</v>
      </c>
      <c r="K2015" s="23">
        <f t="shared" si="125"/>
        <v>0.68703238344861661</v>
      </c>
      <c r="L2015" s="25"/>
      <c r="M2015" s="25"/>
      <c r="N2015" t="str">
        <f t="shared" si="126"/>
        <v/>
      </c>
      <c r="O2015" s="24" t="str">
        <f t="shared" si="127"/>
        <v/>
      </c>
    </row>
    <row r="2016" spans="1:15" x14ac:dyDescent="0.45">
      <c r="A2016" s="20" t="str">
        <f>Calc!A2016</f>
        <v>2024-08-29</v>
      </c>
      <c r="B2016" t="str">
        <f>Calc!B2016</f>
        <v>PHI</v>
      </c>
      <c r="C2016" t="str">
        <f>Calc!C2016</f>
        <v>ATL</v>
      </c>
      <c r="D2016" s="25"/>
      <c r="E2016" s="25"/>
      <c r="F2016">
        <f>Calc!M2016</f>
        <v>1516.0751994709906</v>
      </c>
      <c r="G2016">
        <f>Calc!N2016</f>
        <v>1588.8399964445969</v>
      </c>
      <c r="H2016" t="str">
        <f>IF(Calc!O2016=Games!I2016, Games!B2016, IF(Calc!P2016=Games!I2016, Games!C2016, ""))</f>
        <v>ATL</v>
      </c>
      <c r="I2016" s="21">
        <f>MAX(Calc!O2016:P2016)</f>
        <v>0.56083942133176423</v>
      </c>
      <c r="J2016" s="22">
        <f t="shared" si="124"/>
        <v>-127.70714143617404</v>
      </c>
      <c r="K2016" s="23">
        <f t="shared" si="125"/>
        <v>0.78304156584679629</v>
      </c>
      <c r="L2016" s="25"/>
      <c r="M2016" s="25"/>
      <c r="N2016" t="str">
        <f t="shared" si="126"/>
        <v/>
      </c>
      <c r="O2016" s="24" t="str">
        <f t="shared" si="127"/>
        <v/>
      </c>
    </row>
    <row r="2017" spans="1:15" x14ac:dyDescent="0.45">
      <c r="A2017" s="20" t="str">
        <f>Calc!A2017</f>
        <v>2024-08-29</v>
      </c>
      <c r="B2017" t="str">
        <f>Calc!B2017</f>
        <v>BOS</v>
      </c>
      <c r="C2017" t="str">
        <f>Calc!C2017</f>
        <v>TOR</v>
      </c>
      <c r="D2017" s="25"/>
      <c r="E2017" s="25"/>
      <c r="F2017">
        <f>Calc!M2017</f>
        <v>1500.26839934439</v>
      </c>
      <c r="G2017">
        <f>Calc!N2017</f>
        <v>1549.5770225833428</v>
      </c>
      <c r="H2017" t="str">
        <f>IF(Calc!O2017=Games!I2017, Games!B2017, IF(Calc!P2017=Games!I2017, Games!C2017, ""))</f>
        <v>TOR</v>
      </c>
      <c r="I2017" s="21">
        <f>MAX(Calc!O2017:P2017)</f>
        <v>0.54484716981155679</v>
      </c>
      <c r="J2017" s="22">
        <f t="shared" si="124"/>
        <v>-119.70642247483732</v>
      </c>
      <c r="K2017" s="23">
        <f t="shared" si="125"/>
        <v>0.83537706609702023</v>
      </c>
      <c r="L2017" s="25"/>
      <c r="M2017" s="25"/>
      <c r="N2017" t="str">
        <f t="shared" si="126"/>
        <v/>
      </c>
      <c r="O2017" s="24" t="str">
        <f t="shared" si="127"/>
        <v/>
      </c>
    </row>
    <row r="2018" spans="1:15" x14ac:dyDescent="0.45">
      <c r="A2018" s="20" t="str">
        <f>Calc!A2018</f>
        <v>2024-08-29</v>
      </c>
      <c r="B2018" t="str">
        <f>Calc!B2018</f>
        <v>HOU</v>
      </c>
      <c r="C2018" t="str">
        <f>Calc!C2018</f>
        <v>KCR</v>
      </c>
      <c r="D2018" s="25"/>
      <c r="E2018" s="25"/>
      <c r="F2018">
        <f>Calc!M2018</f>
        <v>1535.1961987191132</v>
      </c>
      <c r="G2018">
        <f>Calc!N2018</f>
        <v>1465.2610239810729</v>
      </c>
      <c r="H2018" t="str">
        <f>IF(Calc!O2018=Games!I2018, Games!B2018, IF(Calc!P2018=Games!I2018, Games!C2018, ""))</f>
        <v>HOU</v>
      </c>
      <c r="I2018" s="21">
        <f>MAX(Calc!O2018:P2018)</f>
        <v>0.5788990258292247</v>
      </c>
      <c r="J2018" s="22">
        <f t="shared" si="124"/>
        <v>-137.47273488720433</v>
      </c>
      <c r="K2018" s="23">
        <f t="shared" si="125"/>
        <v>0.72741696804133182</v>
      </c>
      <c r="L2018" s="25"/>
      <c r="M2018" s="25"/>
      <c r="N2018" t="str">
        <f t="shared" si="126"/>
        <v/>
      </c>
      <c r="O2018" s="24" t="str">
        <f t="shared" si="127"/>
        <v/>
      </c>
    </row>
    <row r="2019" spans="1:15" x14ac:dyDescent="0.45">
      <c r="A2019" s="20" t="str">
        <f>Calc!A2019</f>
        <v>2024-08-29</v>
      </c>
      <c r="B2019" t="str">
        <f>Calc!B2019</f>
        <v>LAD</v>
      </c>
      <c r="C2019" t="str">
        <f>Calc!C2019</f>
        <v>BAL</v>
      </c>
      <c r="D2019" s="25"/>
      <c r="E2019" s="25"/>
      <c r="F2019">
        <f>Calc!M2019</f>
        <v>1596.6514930600529</v>
      </c>
      <c r="G2019">
        <f>Calc!N2019</f>
        <v>1539.0873746407135</v>
      </c>
      <c r="H2019" t="str">
        <f>IF(Calc!O2019=Games!I2019, Games!B2019, IF(Calc!P2019=Games!I2019, Games!C2019, ""))</f>
        <v>LAD</v>
      </c>
      <c r="I2019" s="21">
        <f>MAX(Calc!O2019:P2019)</f>
        <v>0.60341865034233833</v>
      </c>
      <c r="J2019" s="22">
        <f t="shared" si="124"/>
        <v>-152.15507508439907</v>
      </c>
      <c r="K2019" s="23">
        <f t="shared" si="125"/>
        <v>0.65722421644188267</v>
      </c>
      <c r="L2019" s="25"/>
      <c r="M2019" s="25"/>
      <c r="N2019" t="str">
        <f t="shared" si="126"/>
        <v/>
      </c>
      <c r="O2019" s="24" t="str">
        <f t="shared" si="127"/>
        <v/>
      </c>
    </row>
    <row r="2020" spans="1:15" x14ac:dyDescent="0.45">
      <c r="A2020" s="20" t="str">
        <f>Calc!A2020</f>
        <v>2024-08-30</v>
      </c>
      <c r="B2020" t="str">
        <f>Calc!B2020</f>
        <v>DET</v>
      </c>
      <c r="C2020" t="str">
        <f>Calc!C2020</f>
        <v>BOS</v>
      </c>
      <c r="D2020" s="25"/>
      <c r="E2020" s="25"/>
      <c r="F2020">
        <f>Calc!M2020</f>
        <v>1481.7589766686021</v>
      </c>
      <c r="G2020">
        <f>Calc!N2020</f>
        <v>1518.233689676287</v>
      </c>
      <c r="H2020" t="str">
        <f>IF(Calc!O2020=Games!I2020, Games!B2020, IF(Calc!P2020=Games!I2020, Games!C2020, ""))</f>
        <v>BOS</v>
      </c>
      <c r="I2020" s="21">
        <f>MAX(Calc!O2020:P2020)</f>
        <v>0.54846498012910461</v>
      </c>
      <c r="J2020" s="22">
        <f t="shared" si="124"/>
        <v>-121.46676470098018</v>
      </c>
      <c r="K2020" s="23">
        <f t="shared" si="125"/>
        <v>0.82327046617380639</v>
      </c>
      <c r="L2020" s="25"/>
      <c r="M2020" s="25"/>
      <c r="N2020" t="str">
        <f t="shared" si="126"/>
        <v/>
      </c>
      <c r="O2020" s="24" t="str">
        <f t="shared" si="127"/>
        <v/>
      </c>
    </row>
    <row r="2021" spans="1:15" x14ac:dyDescent="0.45">
      <c r="A2021" s="20" t="str">
        <f>Calc!A2021</f>
        <v>2024-08-30</v>
      </c>
      <c r="B2021" t="str">
        <f>Calc!B2021</f>
        <v>PHI</v>
      </c>
      <c r="C2021" t="str">
        <f>Calc!C2021</f>
        <v>ATL</v>
      </c>
      <c r="D2021" s="25"/>
      <c r="E2021" s="25"/>
      <c r="F2021">
        <f>Calc!M2021</f>
        <v>1516.0751994709906</v>
      </c>
      <c r="G2021">
        <f>Calc!N2021</f>
        <v>1588.8399964445969</v>
      </c>
      <c r="H2021" t="str">
        <f>IF(Calc!O2021=Games!I2021, Games!B2021, IF(Calc!P2021=Games!I2021, Games!C2021, ""))</f>
        <v>ATL</v>
      </c>
      <c r="I2021" s="21">
        <f>MAX(Calc!O2021:P2021)</f>
        <v>0.56083942133176423</v>
      </c>
      <c r="J2021" s="22">
        <f t="shared" si="124"/>
        <v>-127.70714143617404</v>
      </c>
      <c r="K2021" s="23">
        <f t="shared" si="125"/>
        <v>0.78304156584679629</v>
      </c>
      <c r="L2021" s="25"/>
      <c r="M2021" s="25"/>
      <c r="N2021" t="str">
        <f t="shared" si="126"/>
        <v/>
      </c>
      <c r="O2021" s="24" t="str">
        <f t="shared" si="127"/>
        <v/>
      </c>
    </row>
    <row r="2022" spans="1:15" x14ac:dyDescent="0.45">
      <c r="A2022" s="20" t="str">
        <f>Calc!A2022</f>
        <v>2024-08-30</v>
      </c>
      <c r="B2022" t="str">
        <f>Calc!B2022</f>
        <v>CIN</v>
      </c>
      <c r="C2022" t="str">
        <f>Calc!C2022</f>
        <v>MIL</v>
      </c>
      <c r="D2022" s="25"/>
      <c r="E2022" s="25"/>
      <c r="F2022">
        <f>Calc!M2022</f>
        <v>1493.1662146218293</v>
      </c>
      <c r="G2022">
        <f>Calc!N2022</f>
        <v>1527.5334034496079</v>
      </c>
      <c r="H2022" t="str">
        <f>IF(Calc!O2022=Games!I2022, Games!B2022, IF(Calc!P2022=Games!I2022, Games!C2022, ""))</f>
        <v>MIL</v>
      </c>
      <c r="I2022" s="21">
        <f>MAX(Calc!O2022:P2022)</f>
        <v>0.55624212497835279</v>
      </c>
      <c r="J2022" s="22">
        <f t="shared" si="124"/>
        <v>-125.34811352952744</v>
      </c>
      <c r="K2022" s="23">
        <f t="shared" si="125"/>
        <v>0.79777826075095781</v>
      </c>
      <c r="L2022" s="25"/>
      <c r="M2022" s="25"/>
      <c r="N2022" t="str">
        <f t="shared" si="126"/>
        <v/>
      </c>
      <c r="O2022" s="24" t="str">
        <f t="shared" si="127"/>
        <v/>
      </c>
    </row>
    <row r="2023" spans="1:15" x14ac:dyDescent="0.45">
      <c r="A2023" s="20" t="str">
        <f>Calc!A2023</f>
        <v>2024-08-30</v>
      </c>
      <c r="B2023" t="str">
        <f>Calc!B2023</f>
        <v>WAS</v>
      </c>
      <c r="C2023" t="str">
        <f>Calc!C2023</f>
        <v>CHC</v>
      </c>
      <c r="D2023" s="25"/>
      <c r="E2023" s="25"/>
      <c r="F2023">
        <f>Calc!M2023</f>
        <v>1419.5380932200808</v>
      </c>
      <c r="G2023">
        <f>Calc!N2023</f>
        <v>1510.9500841970262</v>
      </c>
      <c r="H2023" t="str">
        <f>IF(Calc!O2023=Games!I2023, Games!B2023, IF(Calc!P2023=Games!I2023, Games!C2023, ""))</f>
        <v>CHC</v>
      </c>
      <c r="I2023" s="21">
        <f>MAX(Calc!O2023:P2023)</f>
        <v>0.65240817998146039</v>
      </c>
      <c r="J2023" s="22">
        <f t="shared" si="124"/>
        <v>-187.69376677122688</v>
      </c>
      <c r="K2023" s="23">
        <f t="shared" si="125"/>
        <v>0.53278274350946553</v>
      </c>
      <c r="L2023" s="25"/>
      <c r="M2023" s="25"/>
      <c r="N2023" t="str">
        <f t="shared" si="126"/>
        <v/>
      </c>
      <c r="O2023" s="24" t="str">
        <f t="shared" si="127"/>
        <v/>
      </c>
    </row>
    <row r="2024" spans="1:15" x14ac:dyDescent="0.45">
      <c r="A2024" s="20" t="str">
        <f>Calc!A2024</f>
        <v>2024-08-30</v>
      </c>
      <c r="B2024" t="str">
        <f>Calc!B2024</f>
        <v>TBR</v>
      </c>
      <c r="C2024" t="str">
        <f>Calc!C2024</f>
        <v>SDP</v>
      </c>
      <c r="D2024" s="25"/>
      <c r="E2024" s="25"/>
      <c r="F2024">
        <f>Calc!M2024</f>
        <v>1528.0229512954211</v>
      </c>
      <c r="G2024">
        <f>Calc!N2024</f>
        <v>1514.2912987524817</v>
      </c>
      <c r="H2024" t="str">
        <f>IF(Calc!O2024=Games!I2024, Games!B2024, IF(Calc!P2024=Games!I2024, Games!C2024, ""))</f>
        <v>TBR</v>
      </c>
      <c r="I2024" s="21">
        <f>MAX(Calc!O2024:P2024)</f>
        <v>0.58191331561691861</v>
      </c>
      <c r="J2024" s="22">
        <f t="shared" si="124"/>
        <v>-139.18484786846915</v>
      </c>
      <c r="K2024" s="23">
        <f t="shared" si="125"/>
        <v>0.71846901104135164</v>
      </c>
      <c r="L2024" s="25"/>
      <c r="M2024" s="25"/>
      <c r="N2024" t="str">
        <f t="shared" si="126"/>
        <v/>
      </c>
      <c r="O2024" s="24" t="str">
        <f t="shared" si="127"/>
        <v/>
      </c>
    </row>
    <row r="2025" spans="1:15" x14ac:dyDescent="0.45">
      <c r="A2025" s="20" t="str">
        <f>Calc!A2025</f>
        <v>2024-08-30</v>
      </c>
      <c r="B2025" t="str">
        <f>Calc!B2025</f>
        <v>NYY</v>
      </c>
      <c r="C2025" t="str">
        <f>Calc!C2025</f>
        <v>STL</v>
      </c>
      <c r="D2025" s="25"/>
      <c r="E2025" s="25"/>
      <c r="F2025">
        <f>Calc!M2025</f>
        <v>1533.7203518335739</v>
      </c>
      <c r="G2025">
        <f>Calc!N2025</f>
        <v>1507.9516916859375</v>
      </c>
      <c r="H2025" t="str">
        <f>IF(Calc!O2025=Games!I2025, Games!B2025, IF(Calc!P2025=Games!I2025, Games!C2025, ""))</f>
        <v>NYY</v>
      </c>
      <c r="I2025" s="21">
        <f>MAX(Calc!O2025:P2025)</f>
        <v>0.58397755938955309</v>
      </c>
      <c r="J2025" s="22">
        <f t="shared" si="124"/>
        <v>-140.37164883044738</v>
      </c>
      <c r="K2025" s="23">
        <f t="shared" si="125"/>
        <v>0.71239456708803328</v>
      </c>
      <c r="L2025" s="25"/>
      <c r="M2025" s="25"/>
      <c r="N2025" t="str">
        <f t="shared" si="126"/>
        <v/>
      </c>
      <c r="O2025" s="24" t="str">
        <f t="shared" si="127"/>
        <v/>
      </c>
    </row>
    <row r="2026" spans="1:15" x14ac:dyDescent="0.45">
      <c r="A2026" s="20" t="str">
        <f>Calc!A2026</f>
        <v>2024-08-30</v>
      </c>
      <c r="B2026" t="str">
        <f>Calc!B2026</f>
        <v>CLE</v>
      </c>
      <c r="C2026" t="str">
        <f>Calc!C2026</f>
        <v>PIT</v>
      </c>
      <c r="D2026" s="25"/>
      <c r="E2026" s="25"/>
      <c r="F2026">
        <f>Calc!M2026</f>
        <v>1503.8938502056101</v>
      </c>
      <c r="G2026">
        <f>Calc!N2026</f>
        <v>1490.342604018655</v>
      </c>
      <c r="H2026" t="str">
        <f>IF(Calc!O2026=Games!I2026, Games!B2026, IF(Calc!P2026=Games!I2026, Games!C2026, ""))</f>
        <v>CLE</v>
      </c>
      <c r="I2026" s="21">
        <f>MAX(Calc!O2026:P2026)</f>
        <v>0.54330145148238995</v>
      </c>
      <c r="J2026" s="22">
        <f t="shared" si="124"/>
        <v>-118.96281546019421</v>
      </c>
      <c r="K2026" s="23">
        <f t="shared" si="125"/>
        <v>0.84059880066860648</v>
      </c>
      <c r="L2026" s="25"/>
      <c r="M2026" s="25"/>
      <c r="N2026" t="str">
        <f t="shared" si="126"/>
        <v/>
      </c>
      <c r="O2026" s="24" t="str">
        <f t="shared" si="127"/>
        <v/>
      </c>
    </row>
    <row r="2027" spans="1:15" x14ac:dyDescent="0.45">
      <c r="A2027" s="20" t="str">
        <f>Calc!A2027</f>
        <v>2024-08-30</v>
      </c>
      <c r="B2027" t="str">
        <f>Calc!B2027</f>
        <v>TEX</v>
      </c>
      <c r="C2027" t="str">
        <f>Calc!C2027</f>
        <v>OAK</v>
      </c>
      <c r="D2027" s="25"/>
      <c r="E2027" s="25"/>
      <c r="F2027">
        <f>Calc!M2027</f>
        <v>1535.7428778604465</v>
      </c>
      <c r="G2027">
        <f>Calc!N2027</f>
        <v>1422.9458950386379</v>
      </c>
      <c r="H2027" t="str">
        <f>IF(Calc!O2027=Games!I2027, Games!B2027, IF(Calc!P2027=Games!I2027, Games!C2027, ""))</f>
        <v>TEX</v>
      </c>
      <c r="I2027" s="21">
        <f>MAX(Calc!O2027:P2027)</f>
        <v>0.68850089246395896</v>
      </c>
      <c r="J2027" s="22">
        <f t="shared" si="124"/>
        <v>-221.02820708219784</v>
      </c>
      <c r="K2027" s="23">
        <f t="shared" si="125"/>
        <v>0.45243094227702418</v>
      </c>
      <c r="L2027" s="25"/>
      <c r="M2027" s="25"/>
      <c r="N2027" t="str">
        <f t="shared" si="126"/>
        <v/>
      </c>
      <c r="O2027" s="24" t="str">
        <f t="shared" si="127"/>
        <v/>
      </c>
    </row>
    <row r="2028" spans="1:15" x14ac:dyDescent="0.45">
      <c r="A2028" s="20" t="str">
        <f>Calc!A2028</f>
        <v>2024-08-30</v>
      </c>
      <c r="B2028" t="str">
        <f>Calc!B2028</f>
        <v>HOU</v>
      </c>
      <c r="C2028" t="str">
        <f>Calc!C2028</f>
        <v>KCR</v>
      </c>
      <c r="D2028" s="25"/>
      <c r="E2028" s="25"/>
      <c r="F2028">
        <f>Calc!M2028</f>
        <v>1535.1961987191132</v>
      </c>
      <c r="G2028">
        <f>Calc!N2028</f>
        <v>1465.2610239810729</v>
      </c>
      <c r="H2028" t="str">
        <f>IF(Calc!O2028=Games!I2028, Games!B2028, IF(Calc!P2028=Games!I2028, Games!C2028, ""))</f>
        <v>HOU</v>
      </c>
      <c r="I2028" s="21">
        <f>MAX(Calc!O2028:P2028)</f>
        <v>0.5788990258292247</v>
      </c>
      <c r="J2028" s="22">
        <f t="shared" si="124"/>
        <v>-137.47273488720433</v>
      </c>
      <c r="K2028" s="23">
        <f t="shared" si="125"/>
        <v>0.72741696804133182</v>
      </c>
      <c r="L2028" s="25"/>
      <c r="M2028" s="25"/>
      <c r="N2028" t="str">
        <f t="shared" si="126"/>
        <v/>
      </c>
      <c r="O2028" s="24" t="str">
        <f t="shared" si="127"/>
        <v/>
      </c>
    </row>
    <row r="2029" spans="1:15" x14ac:dyDescent="0.45">
      <c r="A2029" s="20" t="str">
        <f>Calc!A2029</f>
        <v>2024-08-30</v>
      </c>
      <c r="B2029" t="str">
        <f>Calc!B2029</f>
        <v>MIN</v>
      </c>
      <c r="C2029" t="str">
        <f>Calc!C2029</f>
        <v>TOR</v>
      </c>
      <c r="D2029" s="25"/>
      <c r="E2029" s="25"/>
      <c r="F2029">
        <f>Calc!M2029</f>
        <v>1529.2726034226744</v>
      </c>
      <c r="G2029">
        <f>Calc!N2029</f>
        <v>1549.5770225833428</v>
      </c>
      <c r="H2029" t="str">
        <f>IF(Calc!O2029=Games!I2029, Games!B2029, IF(Calc!P2029=Games!I2029, Games!C2029, ""))</f>
        <v>MIN</v>
      </c>
      <c r="I2029" s="21">
        <f>MAX(Calc!O2029:P2029)</f>
        <v>0.53444917597176844</v>
      </c>
      <c r="J2029" s="22">
        <f t="shared" si="124"/>
        <v>-114.79931908344315</v>
      </c>
      <c r="K2029" s="23">
        <f t="shared" si="125"/>
        <v>0.871085306066266</v>
      </c>
      <c r="L2029" s="25"/>
      <c r="M2029" s="25"/>
      <c r="N2029" t="str">
        <f t="shared" si="126"/>
        <v/>
      </c>
      <c r="O2029" s="24" t="str">
        <f t="shared" si="127"/>
        <v/>
      </c>
    </row>
    <row r="2030" spans="1:15" x14ac:dyDescent="0.45">
      <c r="A2030" s="20" t="str">
        <f>Calc!A2030</f>
        <v>2024-08-30</v>
      </c>
      <c r="B2030" t="str">
        <f>Calc!B2030</f>
        <v>CHW</v>
      </c>
      <c r="C2030" t="str">
        <f>Calc!C2030</f>
        <v>NYM</v>
      </c>
      <c r="D2030" s="25"/>
      <c r="E2030" s="25"/>
      <c r="F2030">
        <f>Calc!M2030</f>
        <v>1426.513159308995</v>
      </c>
      <c r="G2030">
        <f>Calc!N2030</f>
        <v>1510.288270753422</v>
      </c>
      <c r="H2030" t="str">
        <f>IF(Calc!O2030=Games!I2030, Games!B2030, IF(Calc!P2030=Games!I2030, Games!C2030, ""))</f>
        <v>NYM</v>
      </c>
      <c r="I2030" s="21">
        <f>MAX(Calc!O2030:P2030)</f>
        <v>0.63940539954197517</v>
      </c>
      <c r="J2030" s="22">
        <f t="shared" si="124"/>
        <v>-177.31973765824745</v>
      </c>
      <c r="K2030" s="23">
        <f t="shared" si="125"/>
        <v>0.5639530112137453</v>
      </c>
      <c r="L2030" s="25"/>
      <c r="M2030" s="25"/>
      <c r="N2030" t="str">
        <f t="shared" si="126"/>
        <v/>
      </c>
      <c r="O2030" s="24" t="str">
        <f t="shared" si="127"/>
        <v/>
      </c>
    </row>
    <row r="2031" spans="1:15" x14ac:dyDescent="0.45">
      <c r="A2031" s="20" t="str">
        <f>Calc!A2031</f>
        <v>2024-08-30</v>
      </c>
      <c r="B2031" t="str">
        <f>Calc!B2031</f>
        <v>COL</v>
      </c>
      <c r="C2031" t="str">
        <f>Calc!C2031</f>
        <v>BAL</v>
      </c>
      <c r="D2031" s="25"/>
      <c r="E2031" s="25"/>
      <c r="F2031">
        <f>Calc!M2031</f>
        <v>1423.0710497477428</v>
      </c>
      <c r="G2031">
        <f>Calc!N2031</f>
        <v>1539.0873746407135</v>
      </c>
      <c r="H2031" t="str">
        <f>IF(Calc!O2031=Games!I2031, Games!B2031, IF(Calc!P2031=Games!I2031, Games!C2031, ""))</f>
        <v>BAL</v>
      </c>
      <c r="I2031" s="21">
        <f>MAX(Calc!O2031:P2031)</f>
        <v>0.54684692012762459</v>
      </c>
      <c r="J2031" s="22">
        <f t="shared" si="124"/>
        <v>-120.67598002018144</v>
      </c>
      <c r="K2031" s="23">
        <f t="shared" si="125"/>
        <v>0.82866532331683851</v>
      </c>
      <c r="L2031" s="25"/>
      <c r="M2031" s="25"/>
      <c r="N2031" t="str">
        <f t="shared" si="126"/>
        <v/>
      </c>
      <c r="O2031" s="24" t="str">
        <f t="shared" si="127"/>
        <v/>
      </c>
    </row>
    <row r="2032" spans="1:15" x14ac:dyDescent="0.45">
      <c r="A2032" s="20" t="str">
        <f>Calc!A2032</f>
        <v>2024-08-30</v>
      </c>
      <c r="B2032" t="str">
        <f>Calc!B2032</f>
        <v>LAA</v>
      </c>
      <c r="C2032" t="str">
        <f>Calc!C2032</f>
        <v>SEA</v>
      </c>
      <c r="D2032" s="25"/>
      <c r="E2032" s="25"/>
      <c r="F2032">
        <f>Calc!M2032</f>
        <v>1469.5882041455925</v>
      </c>
      <c r="G2032">
        <f>Calc!N2032</f>
        <v>1521.2700100017432</v>
      </c>
      <c r="H2032" t="str">
        <f>IF(Calc!O2032=Games!I2032, Games!B2032, IF(Calc!P2032=Games!I2032, Games!C2032, ""))</f>
        <v>SEA</v>
      </c>
      <c r="I2032" s="21">
        <f>MAX(Calc!O2032:P2032)</f>
        <v>0.53958575566177891</v>
      </c>
      <c r="J2032" s="22">
        <f t="shared" si="124"/>
        <v>-117.19571283841476</v>
      </c>
      <c r="K2032" s="23">
        <f t="shared" si="125"/>
        <v>0.85327353346002</v>
      </c>
      <c r="L2032" s="25"/>
      <c r="M2032" s="25"/>
      <c r="N2032" t="str">
        <f t="shared" si="126"/>
        <v/>
      </c>
      <c r="O2032" s="24" t="str">
        <f t="shared" si="127"/>
        <v/>
      </c>
    </row>
    <row r="2033" spans="1:15" x14ac:dyDescent="0.45">
      <c r="A2033" s="20" t="str">
        <f>Calc!A2033</f>
        <v>2024-08-30</v>
      </c>
      <c r="B2033" t="str">
        <f>Calc!B2033</f>
        <v>ARI</v>
      </c>
      <c r="C2033" t="str">
        <f>Calc!C2033</f>
        <v>LAD</v>
      </c>
      <c r="D2033" s="25"/>
      <c r="E2033" s="25"/>
      <c r="F2033">
        <f>Calc!M2033</f>
        <v>1516.9891876380354</v>
      </c>
      <c r="G2033">
        <f>Calc!N2033</f>
        <v>1587.2549754385982</v>
      </c>
      <c r="H2033" t="str">
        <f>IF(Calc!O2033=Games!I2033, Games!B2033, IF(Calc!P2033=Games!I2033, Games!C2033, ""))</f>
        <v>LAD</v>
      </c>
      <c r="I2033" s="21">
        <f>MAX(Calc!O2033:P2033)</f>
        <v>0.57444766851908824</v>
      </c>
      <c r="J2033" s="22">
        <f t="shared" si="124"/>
        <v>-134.98872548060643</v>
      </c>
      <c r="K2033" s="23">
        <f t="shared" si="125"/>
        <v>0.74080260883985316</v>
      </c>
      <c r="L2033" s="25"/>
      <c r="M2033" s="25"/>
      <c r="N2033" t="str">
        <f t="shared" si="126"/>
        <v/>
      </c>
      <c r="O2033" s="24" t="str">
        <f t="shared" si="127"/>
        <v/>
      </c>
    </row>
    <row r="2034" spans="1:15" x14ac:dyDescent="0.45">
      <c r="A2034" s="20" t="str">
        <f>Calc!A2034</f>
        <v>2024-08-30</v>
      </c>
      <c r="B2034" t="str">
        <f>Calc!B2034</f>
        <v>SFG</v>
      </c>
      <c r="C2034" t="str">
        <f>Calc!C2034</f>
        <v>MIA</v>
      </c>
      <c r="D2034" s="25"/>
      <c r="E2034" s="25"/>
      <c r="F2034">
        <f>Calc!M2034</f>
        <v>1506.8907435815931</v>
      </c>
      <c r="G2034">
        <f>Calc!N2034</f>
        <v>1484.370768699393</v>
      </c>
      <c r="H2034" t="str">
        <f>IF(Calc!O2034=Games!I2034, Games!B2034, IF(Calc!P2034=Games!I2034, Games!C2034, ""))</f>
        <v>SFG</v>
      </c>
      <c r="I2034" s="21">
        <f>MAX(Calc!O2034:P2034)</f>
        <v>0.58861353838141894</v>
      </c>
      <c r="J2034" s="22">
        <f t="shared" si="124"/>
        <v>-143.0804348946113</v>
      </c>
      <c r="K2034" s="23">
        <f t="shared" si="125"/>
        <v>0.69890757652265278</v>
      </c>
      <c r="L2034" s="25"/>
      <c r="M2034" s="25"/>
      <c r="N2034" t="str">
        <f t="shared" si="126"/>
        <v/>
      </c>
      <c r="O2034" s="24" t="str">
        <f t="shared" si="127"/>
        <v/>
      </c>
    </row>
    <row r="2035" spans="1:15" x14ac:dyDescent="0.45">
      <c r="A2035" s="20" t="str">
        <f>Calc!A2035</f>
        <v>2024-08-31</v>
      </c>
      <c r="B2035" t="str">
        <f>Calc!B2035</f>
        <v>NYY</v>
      </c>
      <c r="C2035" t="str">
        <f>Calc!C2035</f>
        <v>STL</v>
      </c>
      <c r="D2035" s="25"/>
      <c r="E2035" s="25"/>
      <c r="F2035">
        <f>Calc!M2035</f>
        <v>1533.7203518335739</v>
      </c>
      <c r="G2035">
        <f>Calc!N2035</f>
        <v>1507.9516916859375</v>
      </c>
      <c r="H2035" t="str">
        <f>IF(Calc!O2035=Games!I2035, Games!B2035, IF(Calc!P2035=Games!I2035, Games!C2035, ""))</f>
        <v>NYY</v>
      </c>
      <c r="I2035" s="21">
        <f>MAX(Calc!O2035:P2035)</f>
        <v>0.58397755938955309</v>
      </c>
      <c r="J2035" s="22">
        <f t="shared" si="124"/>
        <v>-140.37164883044738</v>
      </c>
      <c r="K2035" s="23">
        <f t="shared" si="125"/>
        <v>0.71239456708803328</v>
      </c>
      <c r="L2035" s="25"/>
      <c r="M2035" s="25"/>
      <c r="N2035" t="str">
        <f t="shared" si="126"/>
        <v/>
      </c>
      <c r="O2035" s="24" t="str">
        <f t="shared" si="127"/>
        <v/>
      </c>
    </row>
    <row r="2036" spans="1:15" x14ac:dyDescent="0.45">
      <c r="A2036" s="20" t="str">
        <f>Calc!A2036</f>
        <v>2024-08-31</v>
      </c>
      <c r="B2036" t="str">
        <f>Calc!B2036</f>
        <v>WAS</v>
      </c>
      <c r="C2036" t="str">
        <f>Calc!C2036</f>
        <v>CHC</v>
      </c>
      <c r="D2036" s="25"/>
      <c r="E2036" s="25"/>
      <c r="F2036">
        <f>Calc!M2036</f>
        <v>1419.5380932200808</v>
      </c>
      <c r="G2036">
        <f>Calc!N2036</f>
        <v>1510.9500841970262</v>
      </c>
      <c r="H2036" t="str">
        <f>IF(Calc!O2036=Games!I2036, Games!B2036, IF(Calc!P2036=Games!I2036, Games!C2036, ""))</f>
        <v>CHC</v>
      </c>
      <c r="I2036" s="21">
        <f>MAX(Calc!O2036:P2036)</f>
        <v>0.65240817998146039</v>
      </c>
      <c r="J2036" s="22">
        <f t="shared" si="124"/>
        <v>-187.69376677122688</v>
      </c>
      <c r="K2036" s="23">
        <f t="shared" si="125"/>
        <v>0.53278274350946553</v>
      </c>
      <c r="L2036" s="25"/>
      <c r="M2036" s="25"/>
      <c r="N2036" t="str">
        <f t="shared" si="126"/>
        <v/>
      </c>
      <c r="O2036" s="24" t="str">
        <f t="shared" si="127"/>
        <v/>
      </c>
    </row>
    <row r="2037" spans="1:15" x14ac:dyDescent="0.45">
      <c r="A2037" s="20" t="str">
        <f>Calc!A2037</f>
        <v>2024-08-31</v>
      </c>
      <c r="B2037" t="str">
        <f>Calc!B2037</f>
        <v>TBR</v>
      </c>
      <c r="C2037" t="str">
        <f>Calc!C2037</f>
        <v>SDP</v>
      </c>
      <c r="D2037" s="25"/>
      <c r="E2037" s="25"/>
      <c r="F2037">
        <f>Calc!M2037</f>
        <v>1528.0229512954211</v>
      </c>
      <c r="G2037">
        <f>Calc!N2037</f>
        <v>1514.2912987524817</v>
      </c>
      <c r="H2037" t="str">
        <f>IF(Calc!O2037=Games!I2037, Games!B2037, IF(Calc!P2037=Games!I2037, Games!C2037, ""))</f>
        <v>TBR</v>
      </c>
      <c r="I2037" s="21">
        <f>MAX(Calc!O2037:P2037)</f>
        <v>0.58191331561691861</v>
      </c>
      <c r="J2037" s="22">
        <f t="shared" si="124"/>
        <v>-139.18484786846915</v>
      </c>
      <c r="K2037" s="23">
        <f t="shared" si="125"/>
        <v>0.71846901104135164</v>
      </c>
      <c r="L2037" s="25"/>
      <c r="M2037" s="25"/>
      <c r="N2037" t="str">
        <f t="shared" si="126"/>
        <v/>
      </c>
      <c r="O2037" s="24" t="str">
        <f t="shared" si="127"/>
        <v/>
      </c>
    </row>
    <row r="2038" spans="1:15" x14ac:dyDescent="0.45">
      <c r="A2038" s="20" t="str">
        <f>Calc!A2038</f>
        <v>2024-08-31</v>
      </c>
      <c r="B2038" t="str">
        <f>Calc!B2038</f>
        <v>DET</v>
      </c>
      <c r="C2038" t="str">
        <f>Calc!C2038</f>
        <v>BOS</v>
      </c>
      <c r="D2038" s="25"/>
      <c r="E2038" s="25"/>
      <c r="F2038">
        <f>Calc!M2038</f>
        <v>1481.7589766686021</v>
      </c>
      <c r="G2038">
        <f>Calc!N2038</f>
        <v>1518.233689676287</v>
      </c>
      <c r="H2038" t="str">
        <f>IF(Calc!O2038=Games!I2038, Games!B2038, IF(Calc!P2038=Games!I2038, Games!C2038, ""))</f>
        <v>BOS</v>
      </c>
      <c r="I2038" s="21">
        <f>MAX(Calc!O2038:P2038)</f>
        <v>0.54846498012910461</v>
      </c>
      <c r="J2038" s="22">
        <f t="shared" si="124"/>
        <v>-121.46676470098018</v>
      </c>
      <c r="K2038" s="23">
        <f t="shared" si="125"/>
        <v>0.82327046617380639</v>
      </c>
      <c r="L2038" s="25"/>
      <c r="M2038" s="25"/>
      <c r="N2038" t="str">
        <f t="shared" si="126"/>
        <v/>
      </c>
      <c r="O2038" s="24" t="str">
        <f t="shared" si="127"/>
        <v/>
      </c>
    </row>
    <row r="2039" spans="1:15" x14ac:dyDescent="0.45">
      <c r="A2039" s="20" t="str">
        <f>Calc!A2039</f>
        <v>2024-08-31</v>
      </c>
      <c r="B2039" t="str">
        <f>Calc!B2039</f>
        <v>CLE</v>
      </c>
      <c r="C2039" t="str">
        <f>Calc!C2039</f>
        <v>PIT</v>
      </c>
      <c r="D2039" s="25"/>
      <c r="E2039" s="25"/>
      <c r="F2039">
        <f>Calc!M2039</f>
        <v>1503.8938502056101</v>
      </c>
      <c r="G2039">
        <f>Calc!N2039</f>
        <v>1490.342604018655</v>
      </c>
      <c r="H2039" t="str">
        <f>IF(Calc!O2039=Games!I2039, Games!B2039, IF(Calc!P2039=Games!I2039, Games!C2039, ""))</f>
        <v>CLE</v>
      </c>
      <c r="I2039" s="21">
        <f>MAX(Calc!O2039:P2039)</f>
        <v>0.54330145148238995</v>
      </c>
      <c r="J2039" s="22">
        <f t="shared" si="124"/>
        <v>-118.96281546019421</v>
      </c>
      <c r="K2039" s="23">
        <f t="shared" si="125"/>
        <v>0.84059880066860648</v>
      </c>
      <c r="L2039" s="25"/>
      <c r="M2039" s="25"/>
      <c r="N2039" t="str">
        <f t="shared" si="126"/>
        <v/>
      </c>
      <c r="O2039" s="24" t="str">
        <f t="shared" si="127"/>
        <v/>
      </c>
    </row>
    <row r="2040" spans="1:15" x14ac:dyDescent="0.45">
      <c r="A2040" s="20" t="str">
        <f>Calc!A2040</f>
        <v>2024-08-31</v>
      </c>
      <c r="B2040" t="str">
        <f>Calc!B2040</f>
        <v>TEX</v>
      </c>
      <c r="C2040" t="str">
        <f>Calc!C2040</f>
        <v>OAK</v>
      </c>
      <c r="D2040" s="25"/>
      <c r="E2040" s="25"/>
      <c r="F2040">
        <f>Calc!M2040</f>
        <v>1535.7428778604465</v>
      </c>
      <c r="G2040">
        <f>Calc!N2040</f>
        <v>1422.9458950386379</v>
      </c>
      <c r="H2040" t="str">
        <f>IF(Calc!O2040=Games!I2040, Games!B2040, IF(Calc!P2040=Games!I2040, Games!C2040, ""))</f>
        <v>TEX</v>
      </c>
      <c r="I2040" s="21">
        <f>MAX(Calc!O2040:P2040)</f>
        <v>0.68850089246395896</v>
      </c>
      <c r="J2040" s="22">
        <f t="shared" si="124"/>
        <v>-221.02820708219784</v>
      </c>
      <c r="K2040" s="23">
        <f t="shared" si="125"/>
        <v>0.45243094227702418</v>
      </c>
      <c r="L2040" s="25"/>
      <c r="M2040" s="25"/>
      <c r="N2040" t="str">
        <f t="shared" si="126"/>
        <v/>
      </c>
      <c r="O2040" s="24" t="str">
        <f t="shared" si="127"/>
        <v/>
      </c>
    </row>
    <row r="2041" spans="1:15" x14ac:dyDescent="0.45">
      <c r="A2041" s="20" t="str">
        <f>Calc!A2041</f>
        <v>2024-08-31</v>
      </c>
      <c r="B2041" t="str">
        <f>Calc!B2041</f>
        <v>HOU</v>
      </c>
      <c r="C2041" t="str">
        <f>Calc!C2041</f>
        <v>KCR</v>
      </c>
      <c r="D2041" s="25"/>
      <c r="E2041" s="25"/>
      <c r="F2041">
        <f>Calc!M2041</f>
        <v>1535.1961987191132</v>
      </c>
      <c r="G2041">
        <f>Calc!N2041</f>
        <v>1465.2610239810729</v>
      </c>
      <c r="H2041" t="str">
        <f>IF(Calc!O2041=Games!I2041, Games!B2041, IF(Calc!P2041=Games!I2041, Games!C2041, ""))</f>
        <v>HOU</v>
      </c>
      <c r="I2041" s="21">
        <f>MAX(Calc!O2041:P2041)</f>
        <v>0.5788990258292247</v>
      </c>
      <c r="J2041" s="22">
        <f t="shared" si="124"/>
        <v>-137.47273488720433</v>
      </c>
      <c r="K2041" s="23">
        <f t="shared" si="125"/>
        <v>0.72741696804133182</v>
      </c>
      <c r="L2041" s="25"/>
      <c r="M2041" s="25"/>
      <c r="N2041" t="str">
        <f t="shared" si="126"/>
        <v/>
      </c>
      <c r="O2041" s="24" t="str">
        <f t="shared" si="127"/>
        <v/>
      </c>
    </row>
    <row r="2042" spans="1:15" x14ac:dyDescent="0.45">
      <c r="A2042" s="20" t="str">
        <f>Calc!A2042</f>
        <v>2024-08-31</v>
      </c>
      <c r="B2042" t="str">
        <f>Calc!B2042</f>
        <v>MIN</v>
      </c>
      <c r="C2042" t="str">
        <f>Calc!C2042</f>
        <v>TOR</v>
      </c>
      <c r="D2042" s="25"/>
      <c r="E2042" s="25"/>
      <c r="F2042">
        <f>Calc!M2042</f>
        <v>1529.2726034226744</v>
      </c>
      <c r="G2042">
        <f>Calc!N2042</f>
        <v>1549.5770225833428</v>
      </c>
      <c r="H2042" t="str">
        <f>IF(Calc!O2042=Games!I2042, Games!B2042, IF(Calc!P2042=Games!I2042, Games!C2042, ""))</f>
        <v>MIN</v>
      </c>
      <c r="I2042" s="21">
        <f>MAX(Calc!O2042:P2042)</f>
        <v>0.53444917597176844</v>
      </c>
      <c r="J2042" s="22">
        <f t="shared" si="124"/>
        <v>-114.79931908344315</v>
      </c>
      <c r="K2042" s="23">
        <f t="shared" si="125"/>
        <v>0.871085306066266</v>
      </c>
      <c r="L2042" s="25"/>
      <c r="M2042" s="25"/>
      <c r="N2042" t="str">
        <f t="shared" si="126"/>
        <v/>
      </c>
      <c r="O2042" s="24" t="str">
        <f t="shared" si="127"/>
        <v/>
      </c>
    </row>
    <row r="2043" spans="1:15" x14ac:dyDescent="0.45">
      <c r="A2043" s="20" t="str">
        <f>Calc!A2043</f>
        <v>2024-08-31</v>
      </c>
      <c r="B2043" t="str">
        <f>Calc!B2043</f>
        <v>CHW</v>
      </c>
      <c r="C2043" t="str">
        <f>Calc!C2043</f>
        <v>NYM</v>
      </c>
      <c r="D2043" s="25"/>
      <c r="E2043" s="25"/>
      <c r="F2043">
        <f>Calc!M2043</f>
        <v>1426.513159308995</v>
      </c>
      <c r="G2043">
        <f>Calc!N2043</f>
        <v>1510.288270753422</v>
      </c>
      <c r="H2043" t="str">
        <f>IF(Calc!O2043=Games!I2043, Games!B2043, IF(Calc!P2043=Games!I2043, Games!C2043, ""))</f>
        <v>NYM</v>
      </c>
      <c r="I2043" s="21">
        <f>MAX(Calc!O2043:P2043)</f>
        <v>0.63940539954197517</v>
      </c>
      <c r="J2043" s="22">
        <f t="shared" si="124"/>
        <v>-177.31973765824745</v>
      </c>
      <c r="K2043" s="23">
        <f t="shared" si="125"/>
        <v>0.5639530112137453</v>
      </c>
      <c r="L2043" s="25"/>
      <c r="M2043" s="25"/>
      <c r="N2043" t="str">
        <f t="shared" si="126"/>
        <v/>
      </c>
      <c r="O2043" s="24" t="str">
        <f t="shared" si="127"/>
        <v/>
      </c>
    </row>
    <row r="2044" spans="1:15" x14ac:dyDescent="0.45">
      <c r="A2044" s="20" t="str">
        <f>Calc!A2044</f>
        <v>2024-08-31</v>
      </c>
      <c r="B2044" t="str">
        <f>Calc!B2044</f>
        <v>PHI</v>
      </c>
      <c r="C2044" t="str">
        <f>Calc!C2044</f>
        <v>ATL</v>
      </c>
      <c r="D2044" s="25"/>
      <c r="E2044" s="25"/>
      <c r="F2044">
        <f>Calc!M2044</f>
        <v>1516.0751994709906</v>
      </c>
      <c r="G2044">
        <f>Calc!N2044</f>
        <v>1588.8399964445969</v>
      </c>
      <c r="H2044" t="str">
        <f>IF(Calc!O2044=Games!I2044, Games!B2044, IF(Calc!P2044=Games!I2044, Games!C2044, ""))</f>
        <v>ATL</v>
      </c>
      <c r="I2044" s="21">
        <f>MAX(Calc!O2044:P2044)</f>
        <v>0.56083942133176423</v>
      </c>
      <c r="J2044" s="22">
        <f t="shared" si="124"/>
        <v>-127.70714143617404</v>
      </c>
      <c r="K2044" s="23">
        <f t="shared" si="125"/>
        <v>0.78304156584679629</v>
      </c>
      <c r="L2044" s="25"/>
      <c r="M2044" s="25"/>
      <c r="N2044" t="str">
        <f t="shared" si="126"/>
        <v/>
      </c>
      <c r="O2044" s="24" t="str">
        <f t="shared" si="127"/>
        <v/>
      </c>
    </row>
    <row r="2045" spans="1:15" x14ac:dyDescent="0.45">
      <c r="A2045" s="20" t="str">
        <f>Calc!A2045</f>
        <v>2024-08-31</v>
      </c>
      <c r="B2045" t="str">
        <f>Calc!B2045</f>
        <v>CIN</v>
      </c>
      <c r="C2045" t="str">
        <f>Calc!C2045</f>
        <v>MIL</v>
      </c>
      <c r="D2045" s="25"/>
      <c r="E2045" s="25"/>
      <c r="F2045">
        <f>Calc!M2045</f>
        <v>1493.1662146218293</v>
      </c>
      <c r="G2045">
        <f>Calc!N2045</f>
        <v>1527.5334034496079</v>
      </c>
      <c r="H2045" t="str">
        <f>IF(Calc!O2045=Games!I2045, Games!B2045, IF(Calc!P2045=Games!I2045, Games!C2045, ""))</f>
        <v>MIL</v>
      </c>
      <c r="I2045" s="21">
        <f>MAX(Calc!O2045:P2045)</f>
        <v>0.55624212497835279</v>
      </c>
      <c r="J2045" s="22">
        <f t="shared" si="124"/>
        <v>-125.34811352952744</v>
      </c>
      <c r="K2045" s="23">
        <f t="shared" si="125"/>
        <v>0.79777826075095781</v>
      </c>
      <c r="L2045" s="25"/>
      <c r="M2045" s="25"/>
      <c r="N2045" t="str">
        <f t="shared" si="126"/>
        <v/>
      </c>
      <c r="O2045" s="24" t="str">
        <f t="shared" si="127"/>
        <v/>
      </c>
    </row>
    <row r="2046" spans="1:15" x14ac:dyDescent="0.45">
      <c r="A2046" s="20" t="str">
        <f>Calc!A2046</f>
        <v>2024-08-31</v>
      </c>
      <c r="B2046" t="str">
        <f>Calc!B2046</f>
        <v>COL</v>
      </c>
      <c r="C2046" t="str">
        <f>Calc!C2046</f>
        <v>BAL</v>
      </c>
      <c r="D2046" s="25"/>
      <c r="E2046" s="25"/>
      <c r="F2046">
        <f>Calc!M2046</f>
        <v>1423.0710497477428</v>
      </c>
      <c r="G2046">
        <f>Calc!N2046</f>
        <v>1539.0873746407135</v>
      </c>
      <c r="H2046" t="str">
        <f>IF(Calc!O2046=Games!I2046, Games!B2046, IF(Calc!P2046=Games!I2046, Games!C2046, ""))</f>
        <v>BAL</v>
      </c>
      <c r="I2046" s="21">
        <f>MAX(Calc!O2046:P2046)</f>
        <v>0.54684692012762459</v>
      </c>
      <c r="J2046" s="22">
        <f t="shared" si="124"/>
        <v>-120.67598002018144</v>
      </c>
      <c r="K2046" s="23">
        <f t="shared" si="125"/>
        <v>0.82866532331683851</v>
      </c>
      <c r="L2046" s="25"/>
      <c r="M2046" s="25"/>
      <c r="N2046" t="str">
        <f t="shared" si="126"/>
        <v/>
      </c>
      <c r="O2046" s="24" t="str">
        <f t="shared" si="127"/>
        <v/>
      </c>
    </row>
    <row r="2047" spans="1:15" x14ac:dyDescent="0.45">
      <c r="A2047" s="20" t="str">
        <f>Calc!A2047</f>
        <v>2024-08-31</v>
      </c>
      <c r="B2047" t="str">
        <f>Calc!B2047</f>
        <v>ARI</v>
      </c>
      <c r="C2047" t="str">
        <f>Calc!C2047</f>
        <v>LAD</v>
      </c>
      <c r="D2047" s="25"/>
      <c r="E2047" s="25"/>
      <c r="F2047">
        <f>Calc!M2047</f>
        <v>1516.9891876380354</v>
      </c>
      <c r="G2047">
        <f>Calc!N2047</f>
        <v>1587.2549754385982</v>
      </c>
      <c r="H2047" t="str">
        <f>IF(Calc!O2047=Games!I2047, Games!B2047, IF(Calc!P2047=Games!I2047, Games!C2047, ""))</f>
        <v>LAD</v>
      </c>
      <c r="I2047" s="21">
        <f>MAX(Calc!O2047:P2047)</f>
        <v>0.57444766851908824</v>
      </c>
      <c r="J2047" s="22">
        <f t="shared" si="124"/>
        <v>-134.98872548060643</v>
      </c>
      <c r="K2047" s="23">
        <f t="shared" si="125"/>
        <v>0.74080260883985316</v>
      </c>
      <c r="L2047" s="25"/>
      <c r="M2047" s="25"/>
      <c r="N2047" t="str">
        <f t="shared" si="126"/>
        <v/>
      </c>
      <c r="O2047" s="24" t="str">
        <f t="shared" si="127"/>
        <v/>
      </c>
    </row>
    <row r="2048" spans="1:15" x14ac:dyDescent="0.45">
      <c r="A2048" s="20" t="str">
        <f>Calc!A2048</f>
        <v>2024-08-31</v>
      </c>
      <c r="B2048" t="str">
        <f>Calc!B2048</f>
        <v>SFG</v>
      </c>
      <c r="C2048" t="str">
        <f>Calc!C2048</f>
        <v>MIA</v>
      </c>
      <c r="D2048" s="25"/>
      <c r="E2048" s="25"/>
      <c r="F2048">
        <f>Calc!M2048</f>
        <v>1506.8907435815931</v>
      </c>
      <c r="G2048">
        <f>Calc!N2048</f>
        <v>1484.370768699393</v>
      </c>
      <c r="H2048" t="str">
        <f>IF(Calc!O2048=Games!I2048, Games!B2048, IF(Calc!P2048=Games!I2048, Games!C2048, ""))</f>
        <v>SFG</v>
      </c>
      <c r="I2048" s="21">
        <f>MAX(Calc!O2048:P2048)</f>
        <v>0.58861353838141894</v>
      </c>
      <c r="J2048" s="22">
        <f t="shared" si="124"/>
        <v>-143.0804348946113</v>
      </c>
      <c r="K2048" s="23">
        <f t="shared" si="125"/>
        <v>0.69890757652265278</v>
      </c>
      <c r="L2048" s="25"/>
      <c r="M2048" s="25"/>
      <c r="N2048" t="str">
        <f t="shared" si="126"/>
        <v/>
      </c>
      <c r="O2048" s="24" t="str">
        <f t="shared" si="127"/>
        <v/>
      </c>
    </row>
    <row r="2049" spans="1:15" x14ac:dyDescent="0.45">
      <c r="A2049" s="20" t="str">
        <f>Calc!A2049</f>
        <v>2024-08-31</v>
      </c>
      <c r="B2049" t="str">
        <f>Calc!B2049</f>
        <v>LAA</v>
      </c>
      <c r="C2049" t="str">
        <f>Calc!C2049</f>
        <v>SEA</v>
      </c>
      <c r="D2049" s="25"/>
      <c r="E2049" s="25"/>
      <c r="F2049">
        <f>Calc!M2049</f>
        <v>1469.5882041455925</v>
      </c>
      <c r="G2049">
        <f>Calc!N2049</f>
        <v>1521.2700100017432</v>
      </c>
      <c r="H2049" t="str">
        <f>IF(Calc!O2049=Games!I2049, Games!B2049, IF(Calc!P2049=Games!I2049, Games!C2049, ""))</f>
        <v>SEA</v>
      </c>
      <c r="I2049" s="21">
        <f>MAX(Calc!O2049:P2049)</f>
        <v>0.53958575566177891</v>
      </c>
      <c r="J2049" s="22">
        <f t="shared" si="124"/>
        <v>-117.19571283841476</v>
      </c>
      <c r="K2049" s="23">
        <f t="shared" si="125"/>
        <v>0.85327353346002</v>
      </c>
      <c r="L2049" s="25"/>
      <c r="M2049" s="25"/>
      <c r="N2049" t="str">
        <f t="shared" si="126"/>
        <v/>
      </c>
      <c r="O2049" s="24" t="str">
        <f t="shared" si="127"/>
        <v/>
      </c>
    </row>
    <row r="2050" spans="1:15" x14ac:dyDescent="0.45">
      <c r="A2050" s="20" t="str">
        <f>Calc!A2050</f>
        <v>2024-09-01</v>
      </c>
      <c r="B2050" t="str">
        <f>Calc!B2050</f>
        <v>CIN</v>
      </c>
      <c r="C2050" t="str">
        <f>Calc!C2050</f>
        <v>MIL</v>
      </c>
      <c r="D2050" s="25"/>
      <c r="E2050" s="25"/>
      <c r="F2050">
        <f>Calc!M2050</f>
        <v>1493.1662146218293</v>
      </c>
      <c r="G2050">
        <f>Calc!N2050</f>
        <v>1527.5334034496079</v>
      </c>
      <c r="H2050" t="str">
        <f>IF(Calc!O2050=Games!I2050, Games!B2050, IF(Calc!P2050=Games!I2050, Games!C2050, ""))</f>
        <v>MIL</v>
      </c>
      <c r="I2050" s="21">
        <f>MAX(Calc!O2050:P2050)</f>
        <v>0.55624212497835279</v>
      </c>
      <c r="J2050" s="22">
        <f t="shared" si="124"/>
        <v>-125.34811352952744</v>
      </c>
      <c r="K2050" s="23">
        <f t="shared" si="125"/>
        <v>0.79777826075095781</v>
      </c>
      <c r="L2050" s="25"/>
      <c r="M2050" s="25"/>
      <c r="N2050" t="str">
        <f t="shared" si="126"/>
        <v/>
      </c>
      <c r="O2050" s="24" t="str">
        <f t="shared" si="127"/>
        <v/>
      </c>
    </row>
    <row r="2051" spans="1:15" x14ac:dyDescent="0.45">
      <c r="A2051" s="20" t="str">
        <f>Calc!A2051</f>
        <v>2024-09-01</v>
      </c>
      <c r="B2051" t="str">
        <f>Calc!B2051</f>
        <v>WAS</v>
      </c>
      <c r="C2051" t="str">
        <f>Calc!C2051</f>
        <v>CHC</v>
      </c>
      <c r="D2051" s="25"/>
      <c r="E2051" s="25"/>
      <c r="F2051">
        <f>Calc!M2051</f>
        <v>1419.5380932200808</v>
      </c>
      <c r="G2051">
        <f>Calc!N2051</f>
        <v>1510.9500841970262</v>
      </c>
      <c r="H2051" t="str">
        <f>IF(Calc!O2051=Games!I2051, Games!B2051, IF(Calc!P2051=Games!I2051, Games!C2051, ""))</f>
        <v>CHC</v>
      </c>
      <c r="I2051" s="21">
        <f>MAX(Calc!O2051:P2051)</f>
        <v>0.65240817998146039</v>
      </c>
      <c r="J2051" s="22">
        <f t="shared" ref="J2051:J2114" si="128">IF(I2051&lt;0.5, "",-1*((I2051*100)/(1-((I2051*100)/100))))</f>
        <v>-187.69376677122688</v>
      </c>
      <c r="K2051" s="23">
        <f t="shared" ref="K2051:K2114" si="129">IF(J2051&gt;0, "",1/(J2051/-100))</f>
        <v>0.53278274350946553</v>
      </c>
      <c r="L2051" s="25"/>
      <c r="M2051" s="25"/>
      <c r="N2051" t="str">
        <f t="shared" ref="N2051:N2114" si="130">IF(L2051&gt;M2051, B2051, IF(M2051&gt;L2051, C2051, ""))</f>
        <v/>
      </c>
      <c r="O2051" s="24" t="str">
        <f t="shared" ref="O2051:O2114" si="131">IF(ISBLANK(L2051), "", IF(H2051=N2051, "W", "L"))</f>
        <v/>
      </c>
    </row>
    <row r="2052" spans="1:15" x14ac:dyDescent="0.45">
      <c r="A2052" s="20" t="str">
        <f>Calc!A2052</f>
        <v>2024-09-01</v>
      </c>
      <c r="B2052" t="str">
        <f>Calc!B2052</f>
        <v>PHI</v>
      </c>
      <c r="C2052" t="str">
        <f>Calc!C2052</f>
        <v>ATL</v>
      </c>
      <c r="D2052" s="25"/>
      <c r="E2052" s="25"/>
      <c r="F2052">
        <f>Calc!M2052</f>
        <v>1516.0751994709906</v>
      </c>
      <c r="G2052">
        <f>Calc!N2052</f>
        <v>1588.8399964445969</v>
      </c>
      <c r="H2052" t="str">
        <f>IF(Calc!O2052=Games!I2052, Games!B2052, IF(Calc!P2052=Games!I2052, Games!C2052, ""))</f>
        <v>ATL</v>
      </c>
      <c r="I2052" s="21">
        <f>MAX(Calc!O2052:P2052)</f>
        <v>0.56083942133176423</v>
      </c>
      <c r="J2052" s="22">
        <f t="shared" si="128"/>
        <v>-127.70714143617404</v>
      </c>
      <c r="K2052" s="23">
        <f t="shared" si="129"/>
        <v>0.78304156584679629</v>
      </c>
      <c r="L2052" s="25"/>
      <c r="M2052" s="25"/>
      <c r="N2052" t="str">
        <f t="shared" si="130"/>
        <v/>
      </c>
      <c r="O2052" s="24" t="str">
        <f t="shared" si="131"/>
        <v/>
      </c>
    </row>
    <row r="2053" spans="1:15" x14ac:dyDescent="0.45">
      <c r="A2053" s="20" t="str">
        <f>Calc!A2053</f>
        <v>2024-09-01</v>
      </c>
      <c r="B2053" t="str">
        <f>Calc!B2053</f>
        <v>NYY</v>
      </c>
      <c r="C2053" t="str">
        <f>Calc!C2053</f>
        <v>STL</v>
      </c>
      <c r="D2053" s="25"/>
      <c r="E2053" s="25"/>
      <c r="F2053">
        <f>Calc!M2053</f>
        <v>1533.7203518335739</v>
      </c>
      <c r="G2053">
        <f>Calc!N2053</f>
        <v>1507.9516916859375</v>
      </c>
      <c r="H2053" t="str">
        <f>IF(Calc!O2053=Games!I2053, Games!B2053, IF(Calc!P2053=Games!I2053, Games!C2053, ""))</f>
        <v>NYY</v>
      </c>
      <c r="I2053" s="21">
        <f>MAX(Calc!O2053:P2053)</f>
        <v>0.58397755938955309</v>
      </c>
      <c r="J2053" s="22">
        <f t="shared" si="128"/>
        <v>-140.37164883044738</v>
      </c>
      <c r="K2053" s="23">
        <f t="shared" si="129"/>
        <v>0.71239456708803328</v>
      </c>
      <c r="L2053" s="25"/>
      <c r="M2053" s="25"/>
      <c r="N2053" t="str">
        <f t="shared" si="130"/>
        <v/>
      </c>
      <c r="O2053" s="24" t="str">
        <f t="shared" si="131"/>
        <v/>
      </c>
    </row>
    <row r="2054" spans="1:15" x14ac:dyDescent="0.45">
      <c r="A2054" s="20" t="str">
        <f>Calc!A2054</f>
        <v>2024-09-01</v>
      </c>
      <c r="B2054" t="str">
        <f>Calc!B2054</f>
        <v>DET</v>
      </c>
      <c r="C2054" t="str">
        <f>Calc!C2054</f>
        <v>BOS</v>
      </c>
      <c r="D2054" s="25"/>
      <c r="E2054" s="25"/>
      <c r="F2054">
        <f>Calc!M2054</f>
        <v>1481.7589766686021</v>
      </c>
      <c r="G2054">
        <f>Calc!N2054</f>
        <v>1518.233689676287</v>
      </c>
      <c r="H2054" t="str">
        <f>IF(Calc!O2054=Games!I2054, Games!B2054, IF(Calc!P2054=Games!I2054, Games!C2054, ""))</f>
        <v>BOS</v>
      </c>
      <c r="I2054" s="21">
        <f>MAX(Calc!O2054:P2054)</f>
        <v>0.54846498012910461</v>
      </c>
      <c r="J2054" s="22">
        <f t="shared" si="128"/>
        <v>-121.46676470098018</v>
      </c>
      <c r="K2054" s="23">
        <f t="shared" si="129"/>
        <v>0.82327046617380639</v>
      </c>
      <c r="L2054" s="25"/>
      <c r="M2054" s="25"/>
      <c r="N2054" t="str">
        <f t="shared" si="130"/>
        <v/>
      </c>
      <c r="O2054" s="24" t="str">
        <f t="shared" si="131"/>
        <v/>
      </c>
    </row>
    <row r="2055" spans="1:15" x14ac:dyDescent="0.45">
      <c r="A2055" s="20" t="str">
        <f>Calc!A2055</f>
        <v>2024-09-01</v>
      </c>
      <c r="B2055" t="str">
        <f>Calc!B2055</f>
        <v>TBR</v>
      </c>
      <c r="C2055" t="str">
        <f>Calc!C2055</f>
        <v>SDP</v>
      </c>
      <c r="D2055" s="25"/>
      <c r="E2055" s="25"/>
      <c r="F2055">
        <f>Calc!M2055</f>
        <v>1528.0229512954211</v>
      </c>
      <c r="G2055">
        <f>Calc!N2055</f>
        <v>1514.2912987524817</v>
      </c>
      <c r="H2055" t="str">
        <f>IF(Calc!O2055=Games!I2055, Games!B2055, IF(Calc!P2055=Games!I2055, Games!C2055, ""))</f>
        <v>TBR</v>
      </c>
      <c r="I2055" s="21">
        <f>MAX(Calc!O2055:P2055)</f>
        <v>0.58191331561691861</v>
      </c>
      <c r="J2055" s="22">
        <f t="shared" si="128"/>
        <v>-139.18484786846915</v>
      </c>
      <c r="K2055" s="23">
        <f t="shared" si="129"/>
        <v>0.71846901104135164</v>
      </c>
      <c r="L2055" s="25"/>
      <c r="M2055" s="25"/>
      <c r="N2055" t="str">
        <f t="shared" si="130"/>
        <v/>
      </c>
      <c r="O2055" s="24" t="str">
        <f t="shared" si="131"/>
        <v/>
      </c>
    </row>
    <row r="2056" spans="1:15" x14ac:dyDescent="0.45">
      <c r="A2056" s="20" t="str">
        <f>Calc!A2056</f>
        <v>2024-09-01</v>
      </c>
      <c r="B2056" t="str">
        <f>Calc!B2056</f>
        <v>HOU</v>
      </c>
      <c r="C2056" t="str">
        <f>Calc!C2056</f>
        <v>KCR</v>
      </c>
      <c r="D2056" s="25"/>
      <c r="E2056" s="25"/>
      <c r="F2056">
        <f>Calc!M2056</f>
        <v>1535.1961987191132</v>
      </c>
      <c r="G2056">
        <f>Calc!N2056</f>
        <v>1465.2610239810729</v>
      </c>
      <c r="H2056" t="str">
        <f>IF(Calc!O2056=Games!I2056, Games!B2056, IF(Calc!P2056=Games!I2056, Games!C2056, ""))</f>
        <v>HOU</v>
      </c>
      <c r="I2056" s="21">
        <f>MAX(Calc!O2056:P2056)</f>
        <v>0.5788990258292247</v>
      </c>
      <c r="J2056" s="22">
        <f t="shared" si="128"/>
        <v>-137.47273488720433</v>
      </c>
      <c r="K2056" s="23">
        <f t="shared" si="129"/>
        <v>0.72741696804133182</v>
      </c>
      <c r="L2056" s="25"/>
      <c r="M2056" s="25"/>
      <c r="N2056" t="str">
        <f t="shared" si="130"/>
        <v/>
      </c>
      <c r="O2056" s="24" t="str">
        <f t="shared" si="131"/>
        <v/>
      </c>
    </row>
    <row r="2057" spans="1:15" x14ac:dyDescent="0.45">
      <c r="A2057" s="20" t="str">
        <f>Calc!A2057</f>
        <v>2024-09-01</v>
      </c>
      <c r="B2057" t="str">
        <f>Calc!B2057</f>
        <v>MIN</v>
      </c>
      <c r="C2057" t="str">
        <f>Calc!C2057</f>
        <v>TOR</v>
      </c>
      <c r="D2057" s="25"/>
      <c r="E2057" s="25"/>
      <c r="F2057">
        <f>Calc!M2057</f>
        <v>1529.2726034226744</v>
      </c>
      <c r="G2057">
        <f>Calc!N2057</f>
        <v>1549.5770225833428</v>
      </c>
      <c r="H2057" t="str">
        <f>IF(Calc!O2057=Games!I2057, Games!B2057, IF(Calc!P2057=Games!I2057, Games!C2057, ""))</f>
        <v>MIN</v>
      </c>
      <c r="I2057" s="21">
        <f>MAX(Calc!O2057:P2057)</f>
        <v>0.53444917597176844</v>
      </c>
      <c r="J2057" s="22">
        <f t="shared" si="128"/>
        <v>-114.79931908344315</v>
      </c>
      <c r="K2057" s="23">
        <f t="shared" si="129"/>
        <v>0.871085306066266</v>
      </c>
      <c r="L2057" s="25"/>
      <c r="M2057" s="25"/>
      <c r="N2057" t="str">
        <f t="shared" si="130"/>
        <v/>
      </c>
      <c r="O2057" s="24" t="str">
        <f t="shared" si="131"/>
        <v/>
      </c>
    </row>
    <row r="2058" spans="1:15" x14ac:dyDescent="0.45">
      <c r="A2058" s="20" t="str">
        <f>Calc!A2058</f>
        <v>2024-09-01</v>
      </c>
      <c r="B2058" t="str">
        <f>Calc!B2058</f>
        <v>CHW</v>
      </c>
      <c r="C2058" t="str">
        <f>Calc!C2058</f>
        <v>NYM</v>
      </c>
      <c r="D2058" s="25"/>
      <c r="E2058" s="25"/>
      <c r="F2058">
        <f>Calc!M2058</f>
        <v>1426.513159308995</v>
      </c>
      <c r="G2058">
        <f>Calc!N2058</f>
        <v>1510.288270753422</v>
      </c>
      <c r="H2058" t="str">
        <f>IF(Calc!O2058=Games!I2058, Games!B2058, IF(Calc!P2058=Games!I2058, Games!C2058, ""))</f>
        <v>NYM</v>
      </c>
      <c r="I2058" s="21">
        <f>MAX(Calc!O2058:P2058)</f>
        <v>0.63940539954197517</v>
      </c>
      <c r="J2058" s="22">
        <f t="shared" si="128"/>
        <v>-177.31973765824745</v>
      </c>
      <c r="K2058" s="23">
        <f t="shared" si="129"/>
        <v>0.5639530112137453</v>
      </c>
      <c r="L2058" s="25"/>
      <c r="M2058" s="25"/>
      <c r="N2058" t="str">
        <f t="shared" si="130"/>
        <v/>
      </c>
      <c r="O2058" s="24" t="str">
        <f t="shared" si="131"/>
        <v/>
      </c>
    </row>
    <row r="2059" spans="1:15" x14ac:dyDescent="0.45">
      <c r="A2059" s="20" t="str">
        <f>Calc!A2059</f>
        <v>2024-09-01</v>
      </c>
      <c r="B2059" t="str">
        <f>Calc!B2059</f>
        <v>TEX</v>
      </c>
      <c r="C2059" t="str">
        <f>Calc!C2059</f>
        <v>OAK</v>
      </c>
      <c r="D2059" s="25"/>
      <c r="E2059" s="25"/>
      <c r="F2059">
        <f>Calc!M2059</f>
        <v>1535.7428778604465</v>
      </c>
      <c r="G2059">
        <f>Calc!N2059</f>
        <v>1422.9458950386379</v>
      </c>
      <c r="H2059" t="str">
        <f>IF(Calc!O2059=Games!I2059, Games!B2059, IF(Calc!P2059=Games!I2059, Games!C2059, ""))</f>
        <v>TEX</v>
      </c>
      <c r="I2059" s="21">
        <f>MAX(Calc!O2059:P2059)</f>
        <v>0.68850089246395896</v>
      </c>
      <c r="J2059" s="22">
        <f t="shared" si="128"/>
        <v>-221.02820708219784</v>
      </c>
      <c r="K2059" s="23">
        <f t="shared" si="129"/>
        <v>0.45243094227702418</v>
      </c>
      <c r="L2059" s="25"/>
      <c r="M2059" s="25"/>
      <c r="N2059" t="str">
        <f t="shared" si="130"/>
        <v/>
      </c>
      <c r="O2059" s="24" t="str">
        <f t="shared" si="131"/>
        <v/>
      </c>
    </row>
    <row r="2060" spans="1:15" x14ac:dyDescent="0.45">
      <c r="A2060" s="20" t="str">
        <f>Calc!A2060</f>
        <v>2024-09-01</v>
      </c>
      <c r="B2060" t="str">
        <f>Calc!B2060</f>
        <v>CLE</v>
      </c>
      <c r="C2060" t="str">
        <f>Calc!C2060</f>
        <v>PIT</v>
      </c>
      <c r="D2060" s="25"/>
      <c r="E2060" s="25"/>
      <c r="F2060">
        <f>Calc!M2060</f>
        <v>1503.8938502056101</v>
      </c>
      <c r="G2060">
        <f>Calc!N2060</f>
        <v>1490.342604018655</v>
      </c>
      <c r="H2060" t="str">
        <f>IF(Calc!O2060=Games!I2060, Games!B2060, IF(Calc!P2060=Games!I2060, Games!C2060, ""))</f>
        <v>CLE</v>
      </c>
      <c r="I2060" s="21">
        <f>MAX(Calc!O2060:P2060)</f>
        <v>0.54330145148238995</v>
      </c>
      <c r="J2060" s="22">
        <f t="shared" si="128"/>
        <v>-118.96281546019421</v>
      </c>
      <c r="K2060" s="23">
        <f t="shared" si="129"/>
        <v>0.84059880066860648</v>
      </c>
      <c r="L2060" s="25"/>
      <c r="M2060" s="25"/>
      <c r="N2060" t="str">
        <f t="shared" si="130"/>
        <v/>
      </c>
      <c r="O2060" s="24" t="str">
        <f t="shared" si="131"/>
        <v/>
      </c>
    </row>
    <row r="2061" spans="1:15" x14ac:dyDescent="0.45">
      <c r="A2061" s="20" t="str">
        <f>Calc!A2061</f>
        <v>2024-09-01</v>
      </c>
      <c r="B2061" t="str">
        <f>Calc!B2061</f>
        <v>COL</v>
      </c>
      <c r="C2061" t="str">
        <f>Calc!C2061</f>
        <v>BAL</v>
      </c>
      <c r="D2061" s="25"/>
      <c r="E2061" s="25"/>
      <c r="F2061">
        <f>Calc!M2061</f>
        <v>1423.0710497477428</v>
      </c>
      <c r="G2061">
        <f>Calc!N2061</f>
        <v>1539.0873746407135</v>
      </c>
      <c r="H2061" t="str">
        <f>IF(Calc!O2061=Games!I2061, Games!B2061, IF(Calc!P2061=Games!I2061, Games!C2061, ""))</f>
        <v>BAL</v>
      </c>
      <c r="I2061" s="21">
        <f>MAX(Calc!O2061:P2061)</f>
        <v>0.54684692012762459</v>
      </c>
      <c r="J2061" s="22">
        <f t="shared" si="128"/>
        <v>-120.67598002018144</v>
      </c>
      <c r="K2061" s="23">
        <f t="shared" si="129"/>
        <v>0.82866532331683851</v>
      </c>
      <c r="L2061" s="25"/>
      <c r="M2061" s="25"/>
      <c r="N2061" t="str">
        <f t="shared" si="130"/>
        <v/>
      </c>
      <c r="O2061" s="24" t="str">
        <f t="shared" si="131"/>
        <v/>
      </c>
    </row>
    <row r="2062" spans="1:15" x14ac:dyDescent="0.45">
      <c r="A2062" s="20" t="str">
        <f>Calc!A2062</f>
        <v>2024-09-01</v>
      </c>
      <c r="B2062" t="str">
        <f>Calc!B2062</f>
        <v>SFG</v>
      </c>
      <c r="C2062" t="str">
        <f>Calc!C2062</f>
        <v>MIA</v>
      </c>
      <c r="D2062" s="25"/>
      <c r="E2062" s="25"/>
      <c r="F2062">
        <f>Calc!M2062</f>
        <v>1506.8907435815931</v>
      </c>
      <c r="G2062">
        <f>Calc!N2062</f>
        <v>1484.370768699393</v>
      </c>
      <c r="H2062" t="str">
        <f>IF(Calc!O2062=Games!I2062, Games!B2062, IF(Calc!P2062=Games!I2062, Games!C2062, ""))</f>
        <v>SFG</v>
      </c>
      <c r="I2062" s="21">
        <f>MAX(Calc!O2062:P2062)</f>
        <v>0.58861353838141894</v>
      </c>
      <c r="J2062" s="22">
        <f t="shared" si="128"/>
        <v>-143.0804348946113</v>
      </c>
      <c r="K2062" s="23">
        <f t="shared" si="129"/>
        <v>0.69890757652265278</v>
      </c>
      <c r="L2062" s="25"/>
      <c r="M2062" s="25"/>
      <c r="N2062" t="str">
        <f t="shared" si="130"/>
        <v/>
      </c>
      <c r="O2062" s="24" t="str">
        <f t="shared" si="131"/>
        <v/>
      </c>
    </row>
    <row r="2063" spans="1:15" x14ac:dyDescent="0.45">
      <c r="A2063" s="20" t="str">
        <f>Calc!A2063</f>
        <v>2024-09-01</v>
      </c>
      <c r="B2063" t="str">
        <f>Calc!B2063</f>
        <v>LAA</v>
      </c>
      <c r="C2063" t="str">
        <f>Calc!C2063</f>
        <v>SEA</v>
      </c>
      <c r="D2063" s="25"/>
      <c r="E2063" s="25"/>
      <c r="F2063">
        <f>Calc!M2063</f>
        <v>1469.5882041455925</v>
      </c>
      <c r="G2063">
        <f>Calc!N2063</f>
        <v>1521.2700100017432</v>
      </c>
      <c r="H2063" t="str">
        <f>IF(Calc!O2063=Games!I2063, Games!B2063, IF(Calc!P2063=Games!I2063, Games!C2063, ""))</f>
        <v>SEA</v>
      </c>
      <c r="I2063" s="21">
        <f>MAX(Calc!O2063:P2063)</f>
        <v>0.53958575566177891</v>
      </c>
      <c r="J2063" s="22">
        <f t="shared" si="128"/>
        <v>-117.19571283841476</v>
      </c>
      <c r="K2063" s="23">
        <f t="shared" si="129"/>
        <v>0.85327353346002</v>
      </c>
      <c r="L2063" s="25"/>
      <c r="M2063" s="25"/>
      <c r="N2063" t="str">
        <f t="shared" si="130"/>
        <v/>
      </c>
      <c r="O2063" s="24" t="str">
        <f t="shared" si="131"/>
        <v/>
      </c>
    </row>
    <row r="2064" spans="1:15" x14ac:dyDescent="0.45">
      <c r="A2064" s="20" t="str">
        <f>Calc!A2064</f>
        <v>2024-09-01</v>
      </c>
      <c r="B2064" t="str">
        <f>Calc!B2064</f>
        <v>ARI</v>
      </c>
      <c r="C2064" t="str">
        <f>Calc!C2064</f>
        <v>LAD</v>
      </c>
      <c r="D2064" s="25"/>
      <c r="E2064" s="25"/>
      <c r="F2064">
        <f>Calc!M2064</f>
        <v>1516.9891876380354</v>
      </c>
      <c r="G2064">
        <f>Calc!N2064</f>
        <v>1587.2549754385982</v>
      </c>
      <c r="H2064" t="str">
        <f>IF(Calc!O2064=Games!I2064, Games!B2064, IF(Calc!P2064=Games!I2064, Games!C2064, ""))</f>
        <v>LAD</v>
      </c>
      <c r="I2064" s="21">
        <f>MAX(Calc!O2064:P2064)</f>
        <v>0.57444766851908824</v>
      </c>
      <c r="J2064" s="22">
        <f t="shared" si="128"/>
        <v>-134.98872548060643</v>
      </c>
      <c r="K2064" s="23">
        <f t="shared" si="129"/>
        <v>0.74080260883985316</v>
      </c>
      <c r="L2064" s="25"/>
      <c r="M2064" s="25"/>
      <c r="N2064" t="str">
        <f t="shared" si="130"/>
        <v/>
      </c>
      <c r="O2064" s="24" t="str">
        <f t="shared" si="131"/>
        <v/>
      </c>
    </row>
    <row r="2065" spans="1:15" x14ac:dyDescent="0.45">
      <c r="A2065" s="20" t="str">
        <f>Calc!A2065</f>
        <v>2024-09-02</v>
      </c>
      <c r="B2065" t="str">
        <f>Calc!B2065</f>
        <v>BAL</v>
      </c>
      <c r="C2065" t="str">
        <f>Calc!C2065</f>
        <v>CHW</v>
      </c>
      <c r="D2065" s="25"/>
      <c r="E2065" s="25"/>
      <c r="F2065">
        <f>Calc!M2065</f>
        <v>1527.1786991040578</v>
      </c>
      <c r="G2065">
        <f>Calc!N2065</f>
        <v>1425.4820043556863</v>
      </c>
      <c r="H2065" t="str">
        <f>IF(Calc!O2065=Games!I2065, Games!B2065, IF(Calc!P2065=Games!I2065, Games!C2065, ""))</f>
        <v>BAL</v>
      </c>
      <c r="I2065" s="21">
        <f>MAX(Calc!O2065:P2065)</f>
        <v>0.65318160299354544</v>
      </c>
      <c r="J2065" s="22">
        <f t="shared" si="128"/>
        <v>-188.3353387915547</v>
      </c>
      <c r="K2065" s="23">
        <f t="shared" si="129"/>
        <v>0.53096779734300281</v>
      </c>
      <c r="L2065" s="25"/>
      <c r="M2065" s="25"/>
      <c r="N2065" t="str">
        <f t="shared" si="130"/>
        <v/>
      </c>
      <c r="O2065" s="24" t="str">
        <f t="shared" si="131"/>
        <v/>
      </c>
    </row>
    <row r="2066" spans="1:15" x14ac:dyDescent="0.45">
      <c r="A2066" s="20" t="str">
        <f>Calc!A2066</f>
        <v>2024-09-02</v>
      </c>
      <c r="B2066" t="str">
        <f>Calc!B2066</f>
        <v>MIL</v>
      </c>
      <c r="C2066" t="str">
        <f>Calc!C2066</f>
        <v>STL</v>
      </c>
      <c r="D2066" s="25"/>
      <c r="E2066" s="25"/>
      <c r="F2066">
        <f>Calc!M2066</f>
        <v>1516.6563185214643</v>
      </c>
      <c r="G2066">
        <f>Calc!N2066</f>
        <v>1507.9516916859375</v>
      </c>
      <c r="H2066" t="str">
        <f>IF(Calc!O2066=Games!I2066, Games!B2066, IF(Calc!P2066=Games!I2066, Games!C2066, ""))</f>
        <v>MIL</v>
      </c>
      <c r="I2066" s="21">
        <f>MAX(Calc!O2066:P2066)</f>
        <v>0.5462322097650214</v>
      </c>
      <c r="J2066" s="22">
        <f t="shared" si="128"/>
        <v>-120.37703458021142</v>
      </c>
      <c r="K2066" s="23">
        <f t="shared" si="129"/>
        <v>0.83072323843769824</v>
      </c>
      <c r="L2066" s="25"/>
      <c r="M2066" s="25"/>
      <c r="N2066" t="str">
        <f t="shared" si="130"/>
        <v/>
      </c>
      <c r="O2066" s="24" t="str">
        <f t="shared" si="131"/>
        <v/>
      </c>
    </row>
    <row r="2067" spans="1:15" x14ac:dyDescent="0.45">
      <c r="A2067" s="20" t="str">
        <f>Calc!A2067</f>
        <v>2024-09-02</v>
      </c>
      <c r="B2067" t="str">
        <f>Calc!B2067</f>
        <v>CIN</v>
      </c>
      <c r="C2067" t="str">
        <f>Calc!C2067</f>
        <v>HOU</v>
      </c>
      <c r="D2067" s="25"/>
      <c r="E2067" s="25"/>
      <c r="F2067">
        <f>Calc!M2067</f>
        <v>1493.1662146218293</v>
      </c>
      <c r="G2067">
        <f>Calc!N2067</f>
        <v>1554.1885466658973</v>
      </c>
      <c r="H2067" t="str">
        <f>IF(Calc!O2067=Games!I2067, Games!B2067, IF(Calc!P2067=Games!I2067, Games!C2067, ""))</f>
        <v>HOU</v>
      </c>
      <c r="I2067" s="21">
        <f>MAX(Calc!O2067:P2067)</f>
        <v>0.59387063519488736</v>
      </c>
      <c r="J2067" s="22">
        <f t="shared" si="128"/>
        <v>-146.22696280035433</v>
      </c>
      <c r="K2067" s="23">
        <f t="shared" si="129"/>
        <v>0.68386840624277601</v>
      </c>
      <c r="L2067" s="25"/>
      <c r="M2067" s="25"/>
      <c r="N2067" t="str">
        <f t="shared" si="130"/>
        <v/>
      </c>
      <c r="O2067" s="24" t="str">
        <f t="shared" si="131"/>
        <v/>
      </c>
    </row>
    <row r="2068" spans="1:15" x14ac:dyDescent="0.45">
      <c r="A2068" s="20" t="str">
        <f>Calc!A2068</f>
        <v>2024-09-02</v>
      </c>
      <c r="B2068" t="str">
        <f>Calc!B2068</f>
        <v>KCR</v>
      </c>
      <c r="C2068" t="str">
        <f>Calc!C2068</f>
        <v>CLE</v>
      </c>
      <c r="D2068" s="25"/>
      <c r="E2068" s="25"/>
      <c r="F2068">
        <f>Calc!M2068</f>
        <v>1459.3647323881944</v>
      </c>
      <c r="G2068">
        <f>Calc!N2068</f>
        <v>1521.3210808926906</v>
      </c>
      <c r="H2068" t="str">
        <f>IF(Calc!O2068=Games!I2068, Games!B2068, IF(Calc!P2068=Games!I2068, Games!C2068, ""))</f>
        <v>KCR</v>
      </c>
      <c r="I2068" s="21">
        <f>MAX(Calc!O2068:P2068)</f>
        <v>0.50681221260902631</v>
      </c>
      <c r="J2068" s="22">
        <f t="shared" si="128"/>
        <v>-102.76252282931165</v>
      </c>
      <c r="K2068" s="23">
        <f t="shared" si="129"/>
        <v>0.97311740940906843</v>
      </c>
      <c r="L2068" s="25"/>
      <c r="M2068" s="25"/>
      <c r="N2068" t="str">
        <f t="shared" si="130"/>
        <v/>
      </c>
      <c r="O2068" s="24" t="str">
        <f t="shared" si="131"/>
        <v/>
      </c>
    </row>
    <row r="2069" spans="1:15" x14ac:dyDescent="0.45">
      <c r="A2069" s="20" t="str">
        <f>Calc!A2069</f>
        <v>2024-09-02</v>
      </c>
      <c r="B2069" t="str">
        <f>Calc!B2069</f>
        <v>ARI</v>
      </c>
      <c r="C2069" t="str">
        <f>Calc!C2069</f>
        <v>LAD</v>
      </c>
      <c r="D2069" s="25"/>
      <c r="E2069" s="25"/>
      <c r="F2069">
        <f>Calc!M2069</f>
        <v>1516.9891876380354</v>
      </c>
      <c r="G2069">
        <f>Calc!N2069</f>
        <v>1587.2549754385982</v>
      </c>
      <c r="H2069" t="str">
        <f>IF(Calc!O2069=Games!I2069, Games!B2069, IF(Calc!P2069=Games!I2069, Games!C2069, ""))</f>
        <v>LAD</v>
      </c>
      <c r="I2069" s="21">
        <f>MAX(Calc!O2069:P2069)</f>
        <v>0.57444766851908824</v>
      </c>
      <c r="J2069" s="22">
        <f t="shared" si="128"/>
        <v>-134.98872548060643</v>
      </c>
      <c r="K2069" s="23">
        <f t="shared" si="129"/>
        <v>0.74080260883985316</v>
      </c>
      <c r="L2069" s="25"/>
      <c r="M2069" s="25"/>
      <c r="N2069" t="str">
        <f t="shared" si="130"/>
        <v/>
      </c>
      <c r="O2069" s="24" t="str">
        <f t="shared" si="131"/>
        <v/>
      </c>
    </row>
    <row r="2070" spans="1:15" x14ac:dyDescent="0.45">
      <c r="A2070" s="20" t="str">
        <f>Calc!A2070</f>
        <v>2024-09-02</v>
      </c>
      <c r="B2070" t="str">
        <f>Calc!B2070</f>
        <v>SDP</v>
      </c>
      <c r="C2070" t="str">
        <f>Calc!C2070</f>
        <v>DET</v>
      </c>
      <c r="D2070" s="25"/>
      <c r="E2070" s="25"/>
      <c r="F2070">
        <f>Calc!M2070</f>
        <v>1502.9671207118124</v>
      </c>
      <c r="G2070">
        <f>Calc!N2070</f>
        <v>1495.7868779460348</v>
      </c>
      <c r="H2070" t="str">
        <f>IF(Calc!O2070=Games!I2070, Games!B2070, IF(Calc!P2070=Games!I2070, Games!C2070, ""))</f>
        <v>SDP</v>
      </c>
      <c r="I2070" s="21">
        <f>MAX(Calc!O2070:P2070)</f>
        <v>0.52495161216152941</v>
      </c>
      <c r="J2070" s="22">
        <f t="shared" si="128"/>
        <v>-110.50487184055602</v>
      </c>
      <c r="K2070" s="23">
        <f t="shared" si="129"/>
        <v>0.90493747772755972</v>
      </c>
      <c r="L2070" s="25"/>
      <c r="M2070" s="25"/>
      <c r="N2070" t="str">
        <f t="shared" si="130"/>
        <v/>
      </c>
      <c r="O2070" s="24" t="str">
        <f t="shared" si="131"/>
        <v/>
      </c>
    </row>
    <row r="2071" spans="1:15" x14ac:dyDescent="0.45">
      <c r="A2071" s="20" t="str">
        <f>Calc!A2071</f>
        <v>2024-09-02</v>
      </c>
      <c r="B2071" t="str">
        <f>Calc!B2071</f>
        <v>TBR</v>
      </c>
      <c r="C2071" t="str">
        <f>Calc!C2071</f>
        <v>MIN</v>
      </c>
      <c r="D2071" s="25"/>
      <c r="E2071" s="25"/>
      <c r="F2071">
        <f>Calc!M2071</f>
        <v>1528.0229512954211</v>
      </c>
      <c r="G2071">
        <f>Calc!N2071</f>
        <v>1539.5424706464416</v>
      </c>
      <c r="H2071" t="str">
        <f>IF(Calc!O2071=Games!I2071, Games!B2071, IF(Calc!P2071=Games!I2071, Games!C2071, ""))</f>
        <v>TBR</v>
      </c>
      <c r="I2071" s="21">
        <f>MAX(Calc!O2071:P2071)</f>
        <v>0.54559031328934804</v>
      </c>
      <c r="J2071" s="22">
        <f t="shared" si="128"/>
        <v>-120.0657312652659</v>
      </c>
      <c r="K2071" s="23">
        <f t="shared" si="129"/>
        <v>0.83287711611122495</v>
      </c>
      <c r="L2071" s="25"/>
      <c r="M2071" s="25"/>
      <c r="N2071" t="str">
        <f t="shared" si="130"/>
        <v/>
      </c>
      <c r="O2071" s="24" t="str">
        <f t="shared" si="131"/>
        <v/>
      </c>
    </row>
    <row r="2072" spans="1:15" x14ac:dyDescent="0.45">
      <c r="A2072" s="20" t="str">
        <f>Calc!A2072</f>
        <v>2024-09-02</v>
      </c>
      <c r="B2072" t="str">
        <f>Calc!B2072</f>
        <v>OAK</v>
      </c>
      <c r="C2072" t="str">
        <f>Calc!C2072</f>
        <v>SEA</v>
      </c>
      <c r="D2072" s="25"/>
      <c r="E2072" s="25"/>
      <c r="F2072">
        <f>Calc!M2072</f>
        <v>1410.609331202211</v>
      </c>
      <c r="G2072">
        <f>Calc!N2072</f>
        <v>1521.2700100017432</v>
      </c>
      <c r="H2072" t="str">
        <f>IF(Calc!O2072=Games!I2072, Games!B2072, IF(Calc!P2072=Games!I2072, Games!C2072, ""))</f>
        <v>SEA</v>
      </c>
      <c r="I2072" s="21">
        <f>MAX(Calc!O2072:P2072)</f>
        <v>0.6509725862346929</v>
      </c>
      <c r="J2072" s="22">
        <f t="shared" si="128"/>
        <v>-186.51044604548446</v>
      </c>
      <c r="K2072" s="23">
        <f t="shared" si="129"/>
        <v>0.5361629984822025</v>
      </c>
      <c r="L2072" s="25"/>
      <c r="M2072" s="25"/>
      <c r="N2072" t="str">
        <f t="shared" si="130"/>
        <v/>
      </c>
      <c r="O2072" s="24" t="str">
        <f t="shared" si="131"/>
        <v/>
      </c>
    </row>
    <row r="2073" spans="1:15" x14ac:dyDescent="0.45">
      <c r="A2073" s="20" t="str">
        <f>Calc!A2073</f>
        <v>2024-09-02</v>
      </c>
      <c r="B2073" t="str">
        <f>Calc!B2073</f>
        <v>NYM</v>
      </c>
      <c r="C2073" t="str">
        <f>Calc!C2073</f>
        <v>BOS</v>
      </c>
      <c r="D2073" s="25"/>
      <c r="E2073" s="25"/>
      <c r="F2073">
        <f>Calc!M2073</f>
        <v>1483.2891783762693</v>
      </c>
      <c r="G2073">
        <f>Calc!N2073</f>
        <v>1518.233689676287</v>
      </c>
      <c r="H2073" t="str">
        <f>IF(Calc!O2073=Games!I2073, Games!B2073, IF(Calc!P2073=Games!I2073, Games!C2073, ""))</f>
        <v>NYM</v>
      </c>
      <c r="I2073" s="21">
        <f>MAX(Calc!O2073:P2073)</f>
        <v>0.50101606138109434</v>
      </c>
      <c r="J2073" s="22">
        <f t="shared" si="128"/>
        <v>-100.40725213877889</v>
      </c>
      <c r="K2073" s="23">
        <f t="shared" si="129"/>
        <v>0.99594399677210577</v>
      </c>
      <c r="L2073" s="25"/>
      <c r="M2073" s="25"/>
      <c r="N2073" t="str">
        <f t="shared" si="130"/>
        <v/>
      </c>
      <c r="O2073" s="24" t="str">
        <f t="shared" si="131"/>
        <v/>
      </c>
    </row>
    <row r="2074" spans="1:15" x14ac:dyDescent="0.45">
      <c r="A2074" s="20" t="str">
        <f>Calc!A2074</f>
        <v>2024-09-02</v>
      </c>
      <c r="B2074" t="str">
        <f>Calc!B2074</f>
        <v>CHC</v>
      </c>
      <c r="C2074" t="str">
        <f>Calc!C2074</f>
        <v>PIT</v>
      </c>
      <c r="D2074" s="25"/>
      <c r="E2074" s="25"/>
      <c r="F2074">
        <f>Calc!M2074</f>
        <v>1529.9566441509314</v>
      </c>
      <c r="G2074">
        <f>Calc!N2074</f>
        <v>1490.342604018655</v>
      </c>
      <c r="H2074" t="str">
        <f>IF(Calc!O2074=Games!I2074, Games!B2074, IF(Calc!P2074=Games!I2074, Games!C2074, ""))</f>
        <v>CHC</v>
      </c>
      <c r="I2074" s="21">
        <f>MAX(Calc!O2074:P2074)</f>
        <v>0.57905641457076307</v>
      </c>
      <c r="J2074" s="22">
        <f t="shared" si="128"/>
        <v>-137.56152477779136</v>
      </c>
      <c r="K2074" s="23">
        <f t="shared" si="129"/>
        <v>0.72694745250558979</v>
      </c>
      <c r="L2074" s="25"/>
      <c r="M2074" s="25"/>
      <c r="N2074" t="str">
        <f t="shared" si="130"/>
        <v/>
      </c>
      <c r="O2074" s="24" t="str">
        <f t="shared" si="131"/>
        <v/>
      </c>
    </row>
    <row r="2075" spans="1:15" x14ac:dyDescent="0.45">
      <c r="A2075" s="20" t="str">
        <f>Calc!A2075</f>
        <v>2024-09-02</v>
      </c>
      <c r="B2075" t="str">
        <f>Calc!B2075</f>
        <v>TEX</v>
      </c>
      <c r="C2075" t="str">
        <f>Calc!C2075</f>
        <v>NYY</v>
      </c>
      <c r="D2075" s="25"/>
      <c r="E2075" s="25"/>
      <c r="F2075">
        <f>Calc!M2075</f>
        <v>1535.7428778604465</v>
      </c>
      <c r="G2075">
        <f>Calc!N2075</f>
        <v>1562.9327852564061</v>
      </c>
      <c r="H2075" t="str">
        <f>IF(Calc!O2075=Games!I2075, Games!B2075, IF(Calc!P2075=Games!I2075, Games!C2075, ""))</f>
        <v>NYY</v>
      </c>
      <c r="I2075" s="21">
        <f>MAX(Calc!O2075:P2075)</f>
        <v>0.50740416572494373</v>
      </c>
      <c r="J2075" s="22">
        <f t="shared" si="128"/>
        <v>-103.0061828418993</v>
      </c>
      <c r="K2075" s="23">
        <f t="shared" si="129"/>
        <v>0.97081551069110683</v>
      </c>
      <c r="L2075" s="25"/>
      <c r="M2075" s="25"/>
      <c r="N2075" t="str">
        <f t="shared" si="130"/>
        <v/>
      </c>
      <c r="O2075" s="24" t="str">
        <f t="shared" si="131"/>
        <v/>
      </c>
    </row>
    <row r="2076" spans="1:15" x14ac:dyDescent="0.45">
      <c r="A2076" s="20" t="str">
        <f>Calc!A2076</f>
        <v>2024-09-03</v>
      </c>
      <c r="B2076" t="str">
        <f>Calc!B2076</f>
        <v>BAL</v>
      </c>
      <c r="C2076" t="str">
        <f>Calc!C2076</f>
        <v>CHW</v>
      </c>
      <c r="D2076" s="25"/>
      <c r="E2076" s="25"/>
      <c r="F2076">
        <f>Calc!M2076</f>
        <v>1527.1786991040578</v>
      </c>
      <c r="G2076">
        <f>Calc!N2076</f>
        <v>1425.4820043556863</v>
      </c>
      <c r="H2076" t="str">
        <f>IF(Calc!O2076=Games!I2076, Games!B2076, IF(Calc!P2076=Games!I2076, Games!C2076, ""))</f>
        <v>BAL</v>
      </c>
      <c r="I2076" s="21">
        <f>MAX(Calc!O2076:P2076)</f>
        <v>0.65318160299354544</v>
      </c>
      <c r="J2076" s="22">
        <f t="shared" si="128"/>
        <v>-188.3353387915547</v>
      </c>
      <c r="K2076" s="23">
        <f t="shared" si="129"/>
        <v>0.53096779734300281</v>
      </c>
      <c r="L2076" s="25"/>
      <c r="M2076" s="25"/>
      <c r="N2076" t="str">
        <f t="shared" si="130"/>
        <v/>
      </c>
      <c r="O2076" s="24" t="str">
        <f t="shared" si="131"/>
        <v/>
      </c>
    </row>
    <row r="2077" spans="1:15" x14ac:dyDescent="0.45">
      <c r="A2077" s="20" t="str">
        <f>Calc!A2077</f>
        <v>2024-09-03</v>
      </c>
      <c r="B2077" t="str">
        <f>Calc!B2077</f>
        <v>MIA</v>
      </c>
      <c r="C2077" t="str">
        <f>Calc!C2077</f>
        <v>WAS</v>
      </c>
      <c r="D2077" s="25"/>
      <c r="E2077" s="25"/>
      <c r="F2077">
        <f>Calc!M2077</f>
        <v>1453.0099819148713</v>
      </c>
      <c r="G2077">
        <f>Calc!N2077</f>
        <v>1420.7057667976087</v>
      </c>
      <c r="H2077" t="str">
        <f>IF(Calc!O2077=Games!I2077, Games!B2077, IF(Calc!P2077=Games!I2077, Games!C2077, ""))</f>
        <v>MIA</v>
      </c>
      <c r="I2077" s="21">
        <f>MAX(Calc!O2077:P2077)</f>
        <v>0.56923181252466659</v>
      </c>
      <c r="J2077" s="22">
        <f t="shared" si="128"/>
        <v>-132.14341937849389</v>
      </c>
      <c r="K2077" s="23">
        <f t="shared" si="129"/>
        <v>0.75675353695497616</v>
      </c>
      <c r="L2077" s="25"/>
      <c r="M2077" s="25"/>
      <c r="N2077" t="str">
        <f t="shared" si="130"/>
        <v/>
      </c>
      <c r="O2077" s="24" t="str">
        <f t="shared" si="131"/>
        <v/>
      </c>
    </row>
    <row r="2078" spans="1:15" x14ac:dyDescent="0.45">
      <c r="A2078" s="20" t="str">
        <f>Calc!A2078</f>
        <v>2024-09-03</v>
      </c>
      <c r="B2078" t="str">
        <f>Calc!B2078</f>
        <v>TBR</v>
      </c>
      <c r="C2078" t="str">
        <f>Calc!C2078</f>
        <v>MIN</v>
      </c>
      <c r="D2078" s="25"/>
      <c r="E2078" s="25"/>
      <c r="F2078">
        <f>Calc!M2078</f>
        <v>1528.0229512954211</v>
      </c>
      <c r="G2078">
        <f>Calc!N2078</f>
        <v>1539.5424706464416</v>
      </c>
      <c r="H2078" t="str">
        <f>IF(Calc!O2078=Games!I2078, Games!B2078, IF(Calc!P2078=Games!I2078, Games!C2078, ""))</f>
        <v>TBR</v>
      </c>
      <c r="I2078" s="21">
        <f>MAX(Calc!O2078:P2078)</f>
        <v>0.54559031328934804</v>
      </c>
      <c r="J2078" s="22">
        <f t="shared" si="128"/>
        <v>-120.0657312652659</v>
      </c>
      <c r="K2078" s="23">
        <f t="shared" si="129"/>
        <v>0.83287711611122495</v>
      </c>
      <c r="L2078" s="25"/>
      <c r="M2078" s="25"/>
      <c r="N2078" t="str">
        <f t="shared" si="130"/>
        <v/>
      </c>
      <c r="O2078" s="24" t="str">
        <f t="shared" si="131"/>
        <v/>
      </c>
    </row>
    <row r="2079" spans="1:15" x14ac:dyDescent="0.45">
      <c r="A2079" s="20" t="str">
        <f>Calc!A2079</f>
        <v>2024-09-03</v>
      </c>
      <c r="B2079" t="str">
        <f>Calc!B2079</f>
        <v>TOR</v>
      </c>
      <c r="C2079" t="str">
        <f>Calc!C2079</f>
        <v>PHI</v>
      </c>
      <c r="D2079" s="25"/>
      <c r="E2079" s="25"/>
      <c r="F2079">
        <f>Calc!M2079</f>
        <v>1536.86484917293</v>
      </c>
      <c r="G2079">
        <f>Calc!N2079</f>
        <v>1539.4111659163295</v>
      </c>
      <c r="H2079" t="str">
        <f>IF(Calc!O2079=Games!I2079, Games!B2079, IF(Calc!P2079=Games!I2079, Games!C2079, ""))</f>
        <v>PHI</v>
      </c>
      <c r="I2079" s="21">
        <f>MAX(Calc!O2079:P2079)</f>
        <v>0.50642680969129994</v>
      </c>
      <c r="J2079" s="22">
        <f t="shared" si="128"/>
        <v>-102.60419723659639</v>
      </c>
      <c r="K2079" s="23">
        <f t="shared" si="129"/>
        <v>0.97461899896169601</v>
      </c>
      <c r="L2079" s="25"/>
      <c r="M2079" s="25"/>
      <c r="N2079" t="str">
        <f t="shared" si="130"/>
        <v/>
      </c>
      <c r="O2079" s="24" t="str">
        <f t="shared" si="131"/>
        <v/>
      </c>
    </row>
    <row r="2080" spans="1:15" x14ac:dyDescent="0.45">
      <c r="A2080" s="20" t="str">
        <f>Calc!A2080</f>
        <v>2024-09-03</v>
      </c>
      <c r="B2080" t="str">
        <f>Calc!B2080</f>
        <v>NYM</v>
      </c>
      <c r="C2080" t="str">
        <f>Calc!C2080</f>
        <v>BOS</v>
      </c>
      <c r="D2080" s="25"/>
      <c r="E2080" s="25"/>
      <c r="F2080">
        <f>Calc!M2080</f>
        <v>1483.2891783762693</v>
      </c>
      <c r="G2080">
        <f>Calc!N2080</f>
        <v>1518.233689676287</v>
      </c>
      <c r="H2080" t="str">
        <f>IF(Calc!O2080=Games!I2080, Games!B2080, IF(Calc!P2080=Games!I2080, Games!C2080, ""))</f>
        <v>NYM</v>
      </c>
      <c r="I2080" s="21">
        <f>MAX(Calc!O2080:P2080)</f>
        <v>0.50101606138109434</v>
      </c>
      <c r="J2080" s="22">
        <f t="shared" si="128"/>
        <v>-100.40725213877889</v>
      </c>
      <c r="K2080" s="23">
        <f t="shared" si="129"/>
        <v>0.99594399677210577</v>
      </c>
      <c r="L2080" s="25"/>
      <c r="M2080" s="25"/>
      <c r="N2080" t="str">
        <f t="shared" si="130"/>
        <v/>
      </c>
      <c r="O2080" s="24" t="str">
        <f t="shared" si="131"/>
        <v/>
      </c>
    </row>
    <row r="2081" spans="1:15" x14ac:dyDescent="0.45">
      <c r="A2081" s="20" t="str">
        <f>Calc!A2081</f>
        <v>2024-09-03</v>
      </c>
      <c r="B2081" t="str">
        <f>Calc!B2081</f>
        <v>ATL</v>
      </c>
      <c r="C2081" t="str">
        <f>Calc!C2081</f>
        <v>COL</v>
      </c>
      <c r="D2081" s="25"/>
      <c r="E2081" s="25"/>
      <c r="F2081">
        <f>Calc!M2081</f>
        <v>1593.2508682491175</v>
      </c>
      <c r="G2081">
        <f>Calc!N2081</f>
        <v>1405.4006829938121</v>
      </c>
      <c r="H2081" t="str">
        <f>IF(Calc!O2081=Games!I2081, Games!B2081, IF(Calc!P2081=Games!I2081, Games!C2081, ""))</f>
        <v>ATL</v>
      </c>
      <c r="I2081" s="21">
        <f>MAX(Calc!O2081:P2081)</f>
        <v>0.7687010827342392</v>
      </c>
      <c r="J2081" s="22">
        <f t="shared" si="128"/>
        <v>-332.34097756324871</v>
      </c>
      <c r="K2081" s="23">
        <f t="shared" si="129"/>
        <v>0.30089578701130448</v>
      </c>
      <c r="L2081" s="25"/>
      <c r="M2081" s="25"/>
      <c r="N2081" t="str">
        <f t="shared" si="130"/>
        <v/>
      </c>
      <c r="O2081" s="24" t="str">
        <f t="shared" si="131"/>
        <v/>
      </c>
    </row>
    <row r="2082" spans="1:15" x14ac:dyDescent="0.45">
      <c r="A2082" s="20" t="str">
        <f>Calc!A2082</f>
        <v>2024-09-03</v>
      </c>
      <c r="B2082" t="str">
        <f>Calc!B2082</f>
        <v>KCR</v>
      </c>
      <c r="C2082" t="str">
        <f>Calc!C2082</f>
        <v>CLE</v>
      </c>
      <c r="D2082" s="25"/>
      <c r="E2082" s="25"/>
      <c r="F2082">
        <f>Calc!M2082</f>
        <v>1459.3647323881944</v>
      </c>
      <c r="G2082">
        <f>Calc!N2082</f>
        <v>1521.3210808926906</v>
      </c>
      <c r="H2082" t="str">
        <f>IF(Calc!O2082=Games!I2082, Games!B2082, IF(Calc!P2082=Games!I2082, Games!C2082, ""))</f>
        <v>KCR</v>
      </c>
      <c r="I2082" s="21">
        <f>MAX(Calc!O2082:P2082)</f>
        <v>0.50681221260902631</v>
      </c>
      <c r="J2082" s="22">
        <f t="shared" si="128"/>
        <v>-102.76252282931165</v>
      </c>
      <c r="K2082" s="23">
        <f t="shared" si="129"/>
        <v>0.97311740940906843</v>
      </c>
      <c r="L2082" s="25"/>
      <c r="M2082" s="25"/>
      <c r="N2082" t="str">
        <f t="shared" si="130"/>
        <v/>
      </c>
      <c r="O2082" s="24" t="str">
        <f t="shared" si="131"/>
        <v/>
      </c>
    </row>
    <row r="2083" spans="1:15" x14ac:dyDescent="0.45">
      <c r="A2083" s="20" t="str">
        <f>Calc!A2083</f>
        <v>2024-09-03</v>
      </c>
      <c r="B2083" t="str">
        <f>Calc!B2083</f>
        <v>CHC</v>
      </c>
      <c r="C2083" t="str">
        <f>Calc!C2083</f>
        <v>PIT</v>
      </c>
      <c r="D2083" s="25"/>
      <c r="E2083" s="25"/>
      <c r="F2083">
        <f>Calc!M2083</f>
        <v>1529.9566441509314</v>
      </c>
      <c r="G2083">
        <f>Calc!N2083</f>
        <v>1490.342604018655</v>
      </c>
      <c r="H2083" t="str">
        <f>IF(Calc!O2083=Games!I2083, Games!B2083, IF(Calc!P2083=Games!I2083, Games!C2083, ""))</f>
        <v>CHC</v>
      </c>
      <c r="I2083" s="21">
        <f>MAX(Calc!O2083:P2083)</f>
        <v>0.57905641457076307</v>
      </c>
      <c r="J2083" s="22">
        <f t="shared" si="128"/>
        <v>-137.56152477779136</v>
      </c>
      <c r="K2083" s="23">
        <f t="shared" si="129"/>
        <v>0.72694745250558979</v>
      </c>
      <c r="L2083" s="25"/>
      <c r="M2083" s="25"/>
      <c r="N2083" t="str">
        <f t="shared" si="130"/>
        <v/>
      </c>
      <c r="O2083" s="24" t="str">
        <f t="shared" si="131"/>
        <v/>
      </c>
    </row>
    <row r="2084" spans="1:15" x14ac:dyDescent="0.45">
      <c r="A2084" s="20" t="str">
        <f>Calc!A2084</f>
        <v>2024-09-03</v>
      </c>
      <c r="B2084" t="str">
        <f>Calc!B2084</f>
        <v>MIL</v>
      </c>
      <c r="C2084" t="str">
        <f>Calc!C2084</f>
        <v>STL</v>
      </c>
      <c r="D2084" s="25"/>
      <c r="E2084" s="25"/>
      <c r="F2084">
        <f>Calc!M2084</f>
        <v>1516.6563185214643</v>
      </c>
      <c r="G2084">
        <f>Calc!N2084</f>
        <v>1507.9516916859375</v>
      </c>
      <c r="H2084" t="str">
        <f>IF(Calc!O2084=Games!I2084, Games!B2084, IF(Calc!P2084=Games!I2084, Games!C2084, ""))</f>
        <v>MIL</v>
      </c>
      <c r="I2084" s="21">
        <f>MAX(Calc!O2084:P2084)</f>
        <v>0.5462322097650214</v>
      </c>
      <c r="J2084" s="22">
        <f t="shared" si="128"/>
        <v>-120.37703458021142</v>
      </c>
      <c r="K2084" s="23">
        <f t="shared" si="129"/>
        <v>0.83072323843769824</v>
      </c>
      <c r="L2084" s="25"/>
      <c r="M2084" s="25"/>
      <c r="N2084" t="str">
        <f t="shared" si="130"/>
        <v/>
      </c>
      <c r="O2084" s="24" t="str">
        <f t="shared" si="131"/>
        <v/>
      </c>
    </row>
    <row r="2085" spans="1:15" x14ac:dyDescent="0.45">
      <c r="A2085" s="20" t="str">
        <f>Calc!A2085</f>
        <v>2024-09-03</v>
      </c>
      <c r="B2085" t="str">
        <f>Calc!B2085</f>
        <v>TEX</v>
      </c>
      <c r="C2085" t="str">
        <f>Calc!C2085</f>
        <v>NYY</v>
      </c>
      <c r="D2085" s="25"/>
      <c r="E2085" s="25"/>
      <c r="F2085">
        <f>Calc!M2085</f>
        <v>1535.7428778604465</v>
      </c>
      <c r="G2085">
        <f>Calc!N2085</f>
        <v>1562.9327852564061</v>
      </c>
      <c r="H2085" t="str">
        <f>IF(Calc!O2085=Games!I2085, Games!B2085, IF(Calc!P2085=Games!I2085, Games!C2085, ""))</f>
        <v>NYY</v>
      </c>
      <c r="I2085" s="21">
        <f>MAX(Calc!O2085:P2085)</f>
        <v>0.50740416572494373</v>
      </c>
      <c r="J2085" s="22">
        <f t="shared" si="128"/>
        <v>-103.0061828418993</v>
      </c>
      <c r="K2085" s="23">
        <f t="shared" si="129"/>
        <v>0.97081551069110683</v>
      </c>
      <c r="L2085" s="25"/>
      <c r="M2085" s="25"/>
      <c r="N2085" t="str">
        <f t="shared" si="130"/>
        <v/>
      </c>
      <c r="O2085" s="24" t="str">
        <f t="shared" si="131"/>
        <v/>
      </c>
    </row>
    <row r="2086" spans="1:15" x14ac:dyDescent="0.45">
      <c r="A2086" s="20" t="str">
        <f>Calc!A2086</f>
        <v>2024-09-03</v>
      </c>
      <c r="B2086" t="str">
        <f>Calc!B2086</f>
        <v>LAA</v>
      </c>
      <c r="C2086" t="str">
        <f>Calc!C2086</f>
        <v>LAD</v>
      </c>
      <c r="D2086" s="25"/>
      <c r="E2086" s="25"/>
      <c r="F2086">
        <f>Calc!M2086</f>
        <v>1469.5882041455925</v>
      </c>
      <c r="G2086">
        <f>Calc!N2086</f>
        <v>1587.2549754385982</v>
      </c>
      <c r="H2086" t="str">
        <f>IF(Calc!O2086=Games!I2086, Games!B2086, IF(Calc!P2086=Games!I2086, Games!C2086, ""))</f>
        <v>LAD</v>
      </c>
      <c r="I2086" s="21">
        <f>MAX(Calc!O2086:P2086)</f>
        <v>0.62889915855282241</v>
      </c>
      <c r="J2086" s="22">
        <f t="shared" si="128"/>
        <v>-169.46853477893279</v>
      </c>
      <c r="K2086" s="23">
        <f t="shared" si="129"/>
        <v>0.59008004129172031</v>
      </c>
      <c r="L2086" s="25"/>
      <c r="M2086" s="25"/>
      <c r="N2086" t="str">
        <f t="shared" si="130"/>
        <v/>
      </c>
      <c r="O2086" s="24" t="str">
        <f t="shared" si="131"/>
        <v/>
      </c>
    </row>
    <row r="2087" spans="1:15" x14ac:dyDescent="0.45">
      <c r="A2087" s="20" t="str">
        <f>Calc!A2087</f>
        <v>2024-09-03</v>
      </c>
      <c r="B2087" t="str">
        <f>Calc!B2087</f>
        <v>OAK</v>
      </c>
      <c r="C2087" t="str">
        <f>Calc!C2087</f>
        <v>SEA</v>
      </c>
      <c r="D2087" s="25"/>
      <c r="E2087" s="25"/>
      <c r="F2087">
        <f>Calc!M2087</f>
        <v>1410.609331202211</v>
      </c>
      <c r="G2087">
        <f>Calc!N2087</f>
        <v>1521.2700100017432</v>
      </c>
      <c r="H2087" t="str">
        <f>IF(Calc!O2087=Games!I2087, Games!B2087, IF(Calc!P2087=Games!I2087, Games!C2087, ""))</f>
        <v>SEA</v>
      </c>
      <c r="I2087" s="21">
        <f>MAX(Calc!O2087:P2087)</f>
        <v>0.6509725862346929</v>
      </c>
      <c r="J2087" s="22">
        <f t="shared" si="128"/>
        <v>-186.51044604548446</v>
      </c>
      <c r="K2087" s="23">
        <f t="shared" si="129"/>
        <v>0.5361629984822025</v>
      </c>
      <c r="L2087" s="25"/>
      <c r="M2087" s="25"/>
      <c r="N2087" t="str">
        <f t="shared" si="130"/>
        <v/>
      </c>
      <c r="O2087" s="24" t="str">
        <f t="shared" si="131"/>
        <v/>
      </c>
    </row>
    <row r="2088" spans="1:15" x14ac:dyDescent="0.45">
      <c r="A2088" s="20" t="str">
        <f>Calc!A2088</f>
        <v>2024-09-03</v>
      </c>
      <c r="B2088" t="str">
        <f>Calc!B2088</f>
        <v>SFG</v>
      </c>
      <c r="C2088" t="str">
        <f>Calc!C2088</f>
        <v>ARI</v>
      </c>
      <c r="D2088" s="25"/>
      <c r="E2088" s="25"/>
      <c r="F2088">
        <f>Calc!M2088</f>
        <v>1506.8907435815931</v>
      </c>
      <c r="G2088">
        <f>Calc!N2088</f>
        <v>1515.1384034374826</v>
      </c>
      <c r="H2088" t="str">
        <f>IF(Calc!O2088=Games!I2088, Games!B2088, IF(Calc!P2088=Games!I2088, Games!C2088, ""))</f>
        <v>SFG</v>
      </c>
      <c r="I2088" s="21">
        <f>MAX(Calc!O2088:P2088)</f>
        <v>0.54438289240432525</v>
      </c>
      <c r="J2088" s="22">
        <f t="shared" si="128"/>
        <v>-119.48253990660582</v>
      </c>
      <c r="K2088" s="23">
        <f t="shared" si="129"/>
        <v>0.83694236897010676</v>
      </c>
      <c r="L2088" s="25"/>
      <c r="M2088" s="25"/>
      <c r="N2088" t="str">
        <f t="shared" si="130"/>
        <v/>
      </c>
      <c r="O2088" s="24" t="str">
        <f t="shared" si="131"/>
        <v/>
      </c>
    </row>
    <row r="2089" spans="1:15" x14ac:dyDescent="0.45">
      <c r="A2089" s="20" t="str">
        <f>Calc!A2089</f>
        <v>2024-09-04</v>
      </c>
      <c r="B2089" t="str">
        <f>Calc!B2089</f>
        <v>TOR</v>
      </c>
      <c r="C2089" t="str">
        <f>Calc!C2089</f>
        <v>PHI</v>
      </c>
      <c r="D2089" s="25"/>
      <c r="E2089" s="25"/>
      <c r="F2089">
        <f>Calc!M2089</f>
        <v>1536.86484917293</v>
      </c>
      <c r="G2089">
        <f>Calc!N2089</f>
        <v>1539.4111659163295</v>
      </c>
      <c r="H2089" t="str">
        <f>IF(Calc!O2089=Games!I2089, Games!B2089, IF(Calc!P2089=Games!I2089, Games!C2089, ""))</f>
        <v>PHI</v>
      </c>
      <c r="I2089" s="21">
        <f>MAX(Calc!O2089:P2089)</f>
        <v>0.50642680969129994</v>
      </c>
      <c r="J2089" s="22">
        <f t="shared" si="128"/>
        <v>-102.60419723659639</v>
      </c>
      <c r="K2089" s="23">
        <f t="shared" si="129"/>
        <v>0.97461899896169601</v>
      </c>
      <c r="L2089" s="25"/>
      <c r="M2089" s="25"/>
      <c r="N2089" t="str">
        <f t="shared" si="130"/>
        <v/>
      </c>
      <c r="O2089" s="24" t="str">
        <f t="shared" si="131"/>
        <v/>
      </c>
    </row>
    <row r="2090" spans="1:15" x14ac:dyDescent="0.45">
      <c r="A2090" s="20" t="str">
        <f>Calc!A2090</f>
        <v>2024-09-04</v>
      </c>
      <c r="B2090" t="str">
        <f>Calc!B2090</f>
        <v>BAL</v>
      </c>
      <c r="C2090" t="str">
        <f>Calc!C2090</f>
        <v>CHW</v>
      </c>
      <c r="D2090" s="25"/>
      <c r="E2090" s="25"/>
      <c r="F2090">
        <f>Calc!M2090</f>
        <v>1527.1786991040578</v>
      </c>
      <c r="G2090">
        <f>Calc!N2090</f>
        <v>1425.4820043556863</v>
      </c>
      <c r="H2090" t="str">
        <f>IF(Calc!O2090=Games!I2090, Games!B2090, IF(Calc!P2090=Games!I2090, Games!C2090, ""))</f>
        <v>BAL</v>
      </c>
      <c r="I2090" s="21">
        <f>MAX(Calc!O2090:P2090)</f>
        <v>0.65318160299354544</v>
      </c>
      <c r="J2090" s="22">
        <f t="shared" si="128"/>
        <v>-188.3353387915547</v>
      </c>
      <c r="K2090" s="23">
        <f t="shared" si="129"/>
        <v>0.53096779734300281</v>
      </c>
      <c r="L2090" s="25"/>
      <c r="M2090" s="25"/>
      <c r="N2090" t="str">
        <f t="shared" si="130"/>
        <v/>
      </c>
      <c r="O2090" s="24" t="str">
        <f t="shared" si="131"/>
        <v/>
      </c>
    </row>
    <row r="2091" spans="1:15" x14ac:dyDescent="0.45">
      <c r="A2091" s="20" t="str">
        <f>Calc!A2091</f>
        <v>2024-09-04</v>
      </c>
      <c r="B2091" t="str">
        <f>Calc!B2091</f>
        <v>CIN</v>
      </c>
      <c r="C2091" t="str">
        <f>Calc!C2091</f>
        <v>HOU</v>
      </c>
      <c r="D2091" s="25"/>
      <c r="E2091" s="25"/>
      <c r="F2091">
        <f>Calc!M2091</f>
        <v>1493.1662146218293</v>
      </c>
      <c r="G2091">
        <f>Calc!N2091</f>
        <v>1554.1885466658973</v>
      </c>
      <c r="H2091" t="str">
        <f>IF(Calc!O2091=Games!I2091, Games!B2091, IF(Calc!P2091=Games!I2091, Games!C2091, ""))</f>
        <v>HOU</v>
      </c>
      <c r="I2091" s="21">
        <f>MAX(Calc!O2091:P2091)</f>
        <v>0.59387063519488736</v>
      </c>
      <c r="J2091" s="22">
        <f t="shared" si="128"/>
        <v>-146.22696280035433</v>
      </c>
      <c r="K2091" s="23">
        <f t="shared" si="129"/>
        <v>0.68386840624277601</v>
      </c>
      <c r="L2091" s="25"/>
      <c r="M2091" s="25"/>
      <c r="N2091" t="str">
        <f t="shared" si="130"/>
        <v/>
      </c>
      <c r="O2091" s="24" t="str">
        <f t="shared" si="131"/>
        <v/>
      </c>
    </row>
    <row r="2092" spans="1:15" x14ac:dyDescent="0.45">
      <c r="A2092" s="20" t="str">
        <f>Calc!A2092</f>
        <v>2024-09-04</v>
      </c>
      <c r="B2092" t="str">
        <f>Calc!B2092</f>
        <v>MIA</v>
      </c>
      <c r="C2092" t="str">
        <f>Calc!C2092</f>
        <v>WAS</v>
      </c>
      <c r="D2092" s="25"/>
      <c r="E2092" s="25"/>
      <c r="F2092">
        <f>Calc!M2092</f>
        <v>1453.0099819148713</v>
      </c>
      <c r="G2092">
        <f>Calc!N2092</f>
        <v>1420.7057667976087</v>
      </c>
      <c r="H2092" t="str">
        <f>IF(Calc!O2092=Games!I2092, Games!B2092, IF(Calc!P2092=Games!I2092, Games!C2092, ""))</f>
        <v>MIA</v>
      </c>
      <c r="I2092" s="21">
        <f>MAX(Calc!O2092:P2092)</f>
        <v>0.56923181252466659</v>
      </c>
      <c r="J2092" s="22">
        <f t="shared" si="128"/>
        <v>-132.14341937849389</v>
      </c>
      <c r="K2092" s="23">
        <f t="shared" si="129"/>
        <v>0.75675353695497616</v>
      </c>
      <c r="L2092" s="25"/>
      <c r="M2092" s="25"/>
      <c r="N2092" t="str">
        <f t="shared" si="130"/>
        <v/>
      </c>
      <c r="O2092" s="24" t="str">
        <f t="shared" si="131"/>
        <v/>
      </c>
    </row>
    <row r="2093" spans="1:15" x14ac:dyDescent="0.45">
      <c r="A2093" s="20" t="str">
        <f>Calc!A2093</f>
        <v>2024-09-04</v>
      </c>
      <c r="B2093" t="str">
        <f>Calc!B2093</f>
        <v>TBR</v>
      </c>
      <c r="C2093" t="str">
        <f>Calc!C2093</f>
        <v>MIN</v>
      </c>
      <c r="D2093" s="25"/>
      <c r="E2093" s="25"/>
      <c r="F2093">
        <f>Calc!M2093</f>
        <v>1528.0229512954211</v>
      </c>
      <c r="G2093">
        <f>Calc!N2093</f>
        <v>1539.5424706464416</v>
      </c>
      <c r="H2093" t="str">
        <f>IF(Calc!O2093=Games!I2093, Games!B2093, IF(Calc!P2093=Games!I2093, Games!C2093, ""))</f>
        <v>TBR</v>
      </c>
      <c r="I2093" s="21">
        <f>MAX(Calc!O2093:P2093)</f>
        <v>0.54559031328934804</v>
      </c>
      <c r="J2093" s="22">
        <f t="shared" si="128"/>
        <v>-120.0657312652659</v>
      </c>
      <c r="K2093" s="23">
        <f t="shared" si="129"/>
        <v>0.83287711611122495</v>
      </c>
      <c r="L2093" s="25"/>
      <c r="M2093" s="25"/>
      <c r="N2093" t="str">
        <f t="shared" si="130"/>
        <v/>
      </c>
      <c r="O2093" s="24" t="str">
        <f t="shared" si="131"/>
        <v/>
      </c>
    </row>
    <row r="2094" spans="1:15" x14ac:dyDescent="0.45">
      <c r="A2094" s="20" t="str">
        <f>Calc!A2094</f>
        <v>2024-09-04</v>
      </c>
      <c r="B2094" t="str">
        <f>Calc!B2094</f>
        <v>NYM</v>
      </c>
      <c r="C2094" t="str">
        <f>Calc!C2094</f>
        <v>BOS</v>
      </c>
      <c r="D2094" s="25"/>
      <c r="E2094" s="25"/>
      <c r="F2094">
        <f>Calc!M2094</f>
        <v>1483.2891783762693</v>
      </c>
      <c r="G2094">
        <f>Calc!N2094</f>
        <v>1518.233689676287</v>
      </c>
      <c r="H2094" t="str">
        <f>IF(Calc!O2094=Games!I2094, Games!B2094, IF(Calc!P2094=Games!I2094, Games!C2094, ""))</f>
        <v>NYM</v>
      </c>
      <c r="I2094" s="21">
        <f>MAX(Calc!O2094:P2094)</f>
        <v>0.50101606138109434</v>
      </c>
      <c r="J2094" s="22">
        <f t="shared" si="128"/>
        <v>-100.40725213877889</v>
      </c>
      <c r="K2094" s="23">
        <f t="shared" si="129"/>
        <v>0.99594399677210577</v>
      </c>
      <c r="L2094" s="25"/>
      <c r="M2094" s="25"/>
      <c r="N2094" t="str">
        <f t="shared" si="130"/>
        <v/>
      </c>
      <c r="O2094" s="24" t="str">
        <f t="shared" si="131"/>
        <v/>
      </c>
    </row>
    <row r="2095" spans="1:15" x14ac:dyDescent="0.45">
      <c r="A2095" s="20" t="str">
        <f>Calc!A2095</f>
        <v>2024-09-04</v>
      </c>
      <c r="B2095" t="str">
        <f>Calc!B2095</f>
        <v>ATL</v>
      </c>
      <c r="C2095" t="str">
        <f>Calc!C2095</f>
        <v>COL</v>
      </c>
      <c r="D2095" s="25"/>
      <c r="E2095" s="25"/>
      <c r="F2095">
        <f>Calc!M2095</f>
        <v>1593.2508682491175</v>
      </c>
      <c r="G2095">
        <f>Calc!N2095</f>
        <v>1405.4006829938121</v>
      </c>
      <c r="H2095" t="str">
        <f>IF(Calc!O2095=Games!I2095, Games!B2095, IF(Calc!P2095=Games!I2095, Games!C2095, ""))</f>
        <v>ATL</v>
      </c>
      <c r="I2095" s="21">
        <f>MAX(Calc!O2095:P2095)</f>
        <v>0.7687010827342392</v>
      </c>
      <c r="J2095" s="22">
        <f t="shared" si="128"/>
        <v>-332.34097756324871</v>
      </c>
      <c r="K2095" s="23">
        <f t="shared" si="129"/>
        <v>0.30089578701130448</v>
      </c>
      <c r="L2095" s="25"/>
      <c r="M2095" s="25"/>
      <c r="N2095" t="str">
        <f t="shared" si="130"/>
        <v/>
      </c>
      <c r="O2095" s="24" t="str">
        <f t="shared" si="131"/>
        <v/>
      </c>
    </row>
    <row r="2096" spans="1:15" x14ac:dyDescent="0.45">
      <c r="A2096" s="20" t="str">
        <f>Calc!A2096</f>
        <v>2024-09-04</v>
      </c>
      <c r="B2096" t="str">
        <f>Calc!B2096</f>
        <v>KCR</v>
      </c>
      <c r="C2096" t="str">
        <f>Calc!C2096</f>
        <v>CLE</v>
      </c>
      <c r="D2096" s="25"/>
      <c r="E2096" s="25"/>
      <c r="F2096">
        <f>Calc!M2096</f>
        <v>1459.3647323881944</v>
      </c>
      <c r="G2096">
        <f>Calc!N2096</f>
        <v>1521.3210808926906</v>
      </c>
      <c r="H2096" t="str">
        <f>IF(Calc!O2096=Games!I2096, Games!B2096, IF(Calc!P2096=Games!I2096, Games!C2096, ""))</f>
        <v>KCR</v>
      </c>
      <c r="I2096" s="21">
        <f>MAX(Calc!O2096:P2096)</f>
        <v>0.50681221260902631</v>
      </c>
      <c r="J2096" s="22">
        <f t="shared" si="128"/>
        <v>-102.76252282931165</v>
      </c>
      <c r="K2096" s="23">
        <f t="shared" si="129"/>
        <v>0.97311740940906843</v>
      </c>
      <c r="L2096" s="25"/>
      <c r="M2096" s="25"/>
      <c r="N2096" t="str">
        <f t="shared" si="130"/>
        <v/>
      </c>
      <c r="O2096" s="24" t="str">
        <f t="shared" si="131"/>
        <v/>
      </c>
    </row>
    <row r="2097" spans="1:15" x14ac:dyDescent="0.45">
      <c r="A2097" s="20" t="str">
        <f>Calc!A2097</f>
        <v>2024-09-04</v>
      </c>
      <c r="B2097" t="str">
        <f>Calc!B2097</f>
        <v>CHC</v>
      </c>
      <c r="C2097" t="str">
        <f>Calc!C2097</f>
        <v>PIT</v>
      </c>
      <c r="D2097" s="25"/>
      <c r="E2097" s="25"/>
      <c r="F2097">
        <f>Calc!M2097</f>
        <v>1529.9566441509314</v>
      </c>
      <c r="G2097">
        <f>Calc!N2097</f>
        <v>1490.342604018655</v>
      </c>
      <c r="H2097" t="str">
        <f>IF(Calc!O2097=Games!I2097, Games!B2097, IF(Calc!P2097=Games!I2097, Games!C2097, ""))</f>
        <v>CHC</v>
      </c>
      <c r="I2097" s="21">
        <f>MAX(Calc!O2097:P2097)</f>
        <v>0.57905641457076307</v>
      </c>
      <c r="J2097" s="22">
        <f t="shared" si="128"/>
        <v>-137.56152477779136</v>
      </c>
      <c r="K2097" s="23">
        <f t="shared" si="129"/>
        <v>0.72694745250558979</v>
      </c>
      <c r="L2097" s="25"/>
      <c r="M2097" s="25"/>
      <c r="N2097" t="str">
        <f t="shared" si="130"/>
        <v/>
      </c>
      <c r="O2097" s="24" t="str">
        <f t="shared" si="131"/>
        <v/>
      </c>
    </row>
    <row r="2098" spans="1:15" x14ac:dyDescent="0.45">
      <c r="A2098" s="20" t="str">
        <f>Calc!A2098</f>
        <v>2024-09-04</v>
      </c>
      <c r="B2098" t="str">
        <f>Calc!B2098</f>
        <v>MIL</v>
      </c>
      <c r="C2098" t="str">
        <f>Calc!C2098</f>
        <v>STL</v>
      </c>
      <c r="D2098" s="25"/>
      <c r="E2098" s="25"/>
      <c r="F2098">
        <f>Calc!M2098</f>
        <v>1516.6563185214643</v>
      </c>
      <c r="G2098">
        <f>Calc!N2098</f>
        <v>1507.9516916859375</v>
      </c>
      <c r="H2098" t="str">
        <f>IF(Calc!O2098=Games!I2098, Games!B2098, IF(Calc!P2098=Games!I2098, Games!C2098, ""))</f>
        <v>MIL</v>
      </c>
      <c r="I2098" s="21">
        <f>MAX(Calc!O2098:P2098)</f>
        <v>0.5462322097650214</v>
      </c>
      <c r="J2098" s="22">
        <f t="shared" si="128"/>
        <v>-120.37703458021142</v>
      </c>
      <c r="K2098" s="23">
        <f t="shared" si="129"/>
        <v>0.83072323843769824</v>
      </c>
      <c r="L2098" s="25"/>
      <c r="M2098" s="25"/>
      <c r="N2098" t="str">
        <f t="shared" si="130"/>
        <v/>
      </c>
      <c r="O2098" s="24" t="str">
        <f t="shared" si="131"/>
        <v/>
      </c>
    </row>
    <row r="2099" spans="1:15" x14ac:dyDescent="0.45">
      <c r="A2099" s="20" t="str">
        <f>Calc!A2099</f>
        <v>2024-09-04</v>
      </c>
      <c r="B2099" t="str">
        <f>Calc!B2099</f>
        <v>TEX</v>
      </c>
      <c r="C2099" t="str">
        <f>Calc!C2099</f>
        <v>NYY</v>
      </c>
      <c r="D2099" s="25"/>
      <c r="E2099" s="25"/>
      <c r="F2099">
        <f>Calc!M2099</f>
        <v>1535.7428778604465</v>
      </c>
      <c r="G2099">
        <f>Calc!N2099</f>
        <v>1562.9327852564061</v>
      </c>
      <c r="H2099" t="str">
        <f>IF(Calc!O2099=Games!I2099, Games!B2099, IF(Calc!P2099=Games!I2099, Games!C2099, ""))</f>
        <v>NYY</v>
      </c>
      <c r="I2099" s="21">
        <f>MAX(Calc!O2099:P2099)</f>
        <v>0.50740416572494373</v>
      </c>
      <c r="J2099" s="22">
        <f t="shared" si="128"/>
        <v>-103.0061828418993</v>
      </c>
      <c r="K2099" s="23">
        <f t="shared" si="129"/>
        <v>0.97081551069110683</v>
      </c>
      <c r="L2099" s="25"/>
      <c r="M2099" s="25"/>
      <c r="N2099" t="str">
        <f t="shared" si="130"/>
        <v/>
      </c>
      <c r="O2099" s="24" t="str">
        <f t="shared" si="131"/>
        <v/>
      </c>
    </row>
    <row r="2100" spans="1:15" x14ac:dyDescent="0.45">
      <c r="A2100" s="20" t="str">
        <f>Calc!A2100</f>
        <v>2024-09-04</v>
      </c>
      <c r="B2100" t="str">
        <f>Calc!B2100</f>
        <v>LAA</v>
      </c>
      <c r="C2100" t="str">
        <f>Calc!C2100</f>
        <v>LAD</v>
      </c>
      <c r="D2100" s="25"/>
      <c r="E2100" s="25"/>
      <c r="F2100">
        <f>Calc!M2100</f>
        <v>1469.5882041455925</v>
      </c>
      <c r="G2100">
        <f>Calc!N2100</f>
        <v>1587.2549754385982</v>
      </c>
      <c r="H2100" t="str">
        <f>IF(Calc!O2100=Games!I2100, Games!B2100, IF(Calc!P2100=Games!I2100, Games!C2100, ""))</f>
        <v>LAD</v>
      </c>
      <c r="I2100" s="21">
        <f>MAX(Calc!O2100:P2100)</f>
        <v>0.62889915855282241</v>
      </c>
      <c r="J2100" s="22">
        <f t="shared" si="128"/>
        <v>-169.46853477893279</v>
      </c>
      <c r="K2100" s="23">
        <f t="shared" si="129"/>
        <v>0.59008004129172031</v>
      </c>
      <c r="L2100" s="25"/>
      <c r="M2100" s="25"/>
      <c r="N2100" t="str">
        <f t="shared" si="130"/>
        <v/>
      </c>
      <c r="O2100" s="24" t="str">
        <f t="shared" si="131"/>
        <v/>
      </c>
    </row>
    <row r="2101" spans="1:15" x14ac:dyDescent="0.45">
      <c r="A2101" s="20" t="str">
        <f>Calc!A2101</f>
        <v>2024-09-04</v>
      </c>
      <c r="B2101" t="str">
        <f>Calc!B2101</f>
        <v>SDP</v>
      </c>
      <c r="C2101" t="str">
        <f>Calc!C2101</f>
        <v>DET</v>
      </c>
      <c r="D2101" s="25"/>
      <c r="E2101" s="25"/>
      <c r="F2101">
        <f>Calc!M2101</f>
        <v>1502.9671207118124</v>
      </c>
      <c r="G2101">
        <f>Calc!N2101</f>
        <v>1495.7868779460348</v>
      </c>
      <c r="H2101" t="str">
        <f>IF(Calc!O2101=Games!I2101, Games!B2101, IF(Calc!P2101=Games!I2101, Games!C2101, ""))</f>
        <v>SDP</v>
      </c>
      <c r="I2101" s="21">
        <f>MAX(Calc!O2101:P2101)</f>
        <v>0.52495161216152941</v>
      </c>
      <c r="J2101" s="22">
        <f t="shared" si="128"/>
        <v>-110.50487184055602</v>
      </c>
      <c r="K2101" s="23">
        <f t="shared" si="129"/>
        <v>0.90493747772755972</v>
      </c>
      <c r="L2101" s="25"/>
      <c r="M2101" s="25"/>
      <c r="N2101" t="str">
        <f t="shared" si="130"/>
        <v/>
      </c>
      <c r="O2101" s="24" t="str">
        <f t="shared" si="131"/>
        <v/>
      </c>
    </row>
    <row r="2102" spans="1:15" x14ac:dyDescent="0.45">
      <c r="A2102" s="20" t="str">
        <f>Calc!A2102</f>
        <v>2024-09-04</v>
      </c>
      <c r="B2102" t="str">
        <f>Calc!B2102</f>
        <v>OAK</v>
      </c>
      <c r="C2102" t="str">
        <f>Calc!C2102</f>
        <v>SEA</v>
      </c>
      <c r="D2102" s="25"/>
      <c r="E2102" s="25"/>
      <c r="F2102">
        <f>Calc!M2102</f>
        <v>1410.609331202211</v>
      </c>
      <c r="G2102">
        <f>Calc!N2102</f>
        <v>1521.2700100017432</v>
      </c>
      <c r="H2102" t="str">
        <f>IF(Calc!O2102=Games!I2102, Games!B2102, IF(Calc!P2102=Games!I2102, Games!C2102, ""))</f>
        <v>SEA</v>
      </c>
      <c r="I2102" s="21">
        <f>MAX(Calc!O2102:P2102)</f>
        <v>0.6509725862346929</v>
      </c>
      <c r="J2102" s="22">
        <f t="shared" si="128"/>
        <v>-186.51044604548446</v>
      </c>
      <c r="K2102" s="23">
        <f t="shared" si="129"/>
        <v>0.5361629984822025</v>
      </c>
      <c r="L2102" s="25"/>
      <c r="M2102" s="25"/>
      <c r="N2102" t="str">
        <f t="shared" si="130"/>
        <v/>
      </c>
      <c r="O2102" s="24" t="str">
        <f t="shared" si="131"/>
        <v/>
      </c>
    </row>
    <row r="2103" spans="1:15" x14ac:dyDescent="0.45">
      <c r="A2103" s="20" t="str">
        <f>Calc!A2103</f>
        <v>2024-09-04</v>
      </c>
      <c r="B2103" t="str">
        <f>Calc!B2103</f>
        <v>SFG</v>
      </c>
      <c r="C2103" t="str">
        <f>Calc!C2103</f>
        <v>ARI</v>
      </c>
      <c r="D2103" s="25"/>
      <c r="E2103" s="25"/>
      <c r="F2103">
        <f>Calc!M2103</f>
        <v>1506.8907435815931</v>
      </c>
      <c r="G2103">
        <f>Calc!N2103</f>
        <v>1515.1384034374826</v>
      </c>
      <c r="H2103" t="str">
        <f>IF(Calc!O2103=Games!I2103, Games!B2103, IF(Calc!P2103=Games!I2103, Games!C2103, ""))</f>
        <v>SFG</v>
      </c>
      <c r="I2103" s="21">
        <f>MAX(Calc!O2103:P2103)</f>
        <v>0.54438289240432525</v>
      </c>
      <c r="J2103" s="22">
        <f t="shared" si="128"/>
        <v>-119.48253990660582</v>
      </c>
      <c r="K2103" s="23">
        <f t="shared" si="129"/>
        <v>0.83694236897010676</v>
      </c>
      <c r="L2103" s="25"/>
      <c r="M2103" s="25"/>
      <c r="N2103" t="str">
        <f t="shared" si="130"/>
        <v/>
      </c>
      <c r="O2103" s="24" t="str">
        <f t="shared" si="131"/>
        <v/>
      </c>
    </row>
    <row r="2104" spans="1:15" x14ac:dyDescent="0.45">
      <c r="A2104" s="20" t="str">
        <f>Calc!A2104</f>
        <v>2024-09-05</v>
      </c>
      <c r="B2104" t="str">
        <f>Calc!B2104</f>
        <v>CIN</v>
      </c>
      <c r="C2104" t="str">
        <f>Calc!C2104</f>
        <v>HOU</v>
      </c>
      <c r="D2104" s="25"/>
      <c r="E2104" s="25"/>
      <c r="F2104">
        <f>Calc!M2104</f>
        <v>1493.1662146218293</v>
      </c>
      <c r="G2104">
        <f>Calc!N2104</f>
        <v>1554.1885466658973</v>
      </c>
      <c r="H2104" t="str">
        <f>IF(Calc!O2104=Games!I2104, Games!B2104, IF(Calc!P2104=Games!I2104, Games!C2104, ""))</f>
        <v>HOU</v>
      </c>
      <c r="I2104" s="21">
        <f>MAX(Calc!O2104:P2104)</f>
        <v>0.59387063519488736</v>
      </c>
      <c r="J2104" s="22">
        <f t="shared" si="128"/>
        <v>-146.22696280035433</v>
      </c>
      <c r="K2104" s="23">
        <f t="shared" si="129"/>
        <v>0.68386840624277601</v>
      </c>
      <c r="L2104" s="25"/>
      <c r="M2104" s="25"/>
      <c r="N2104" t="str">
        <f t="shared" si="130"/>
        <v/>
      </c>
      <c r="O2104" s="24" t="str">
        <f t="shared" si="131"/>
        <v/>
      </c>
    </row>
    <row r="2105" spans="1:15" x14ac:dyDescent="0.45">
      <c r="A2105" s="20" t="str">
        <f>Calc!A2105</f>
        <v>2024-09-05</v>
      </c>
      <c r="B2105" t="str">
        <f>Calc!B2105</f>
        <v>TBR</v>
      </c>
      <c r="C2105" t="str">
        <f>Calc!C2105</f>
        <v>MIN</v>
      </c>
      <c r="D2105" s="25"/>
      <c r="E2105" s="25"/>
      <c r="F2105">
        <f>Calc!M2105</f>
        <v>1528.0229512954211</v>
      </c>
      <c r="G2105">
        <f>Calc!N2105</f>
        <v>1539.5424706464416</v>
      </c>
      <c r="H2105" t="str">
        <f>IF(Calc!O2105=Games!I2105, Games!B2105, IF(Calc!P2105=Games!I2105, Games!C2105, ""))</f>
        <v>TBR</v>
      </c>
      <c r="I2105" s="21">
        <f>MAX(Calc!O2105:P2105)</f>
        <v>0.54559031328934804</v>
      </c>
      <c r="J2105" s="22">
        <f t="shared" si="128"/>
        <v>-120.0657312652659</v>
      </c>
      <c r="K2105" s="23">
        <f t="shared" si="129"/>
        <v>0.83287711611122495</v>
      </c>
      <c r="L2105" s="25"/>
      <c r="M2105" s="25"/>
      <c r="N2105" t="str">
        <f t="shared" si="130"/>
        <v/>
      </c>
      <c r="O2105" s="24" t="str">
        <f t="shared" si="131"/>
        <v/>
      </c>
    </row>
    <row r="2106" spans="1:15" x14ac:dyDescent="0.45">
      <c r="A2106" s="20" t="str">
        <f>Calc!A2106</f>
        <v>2024-09-05</v>
      </c>
      <c r="B2106" t="str">
        <f>Calc!B2106</f>
        <v>OAK</v>
      </c>
      <c r="C2106" t="str">
        <f>Calc!C2106</f>
        <v>SEA</v>
      </c>
      <c r="D2106" s="25"/>
      <c r="E2106" s="25"/>
      <c r="F2106">
        <f>Calc!M2106</f>
        <v>1410.609331202211</v>
      </c>
      <c r="G2106">
        <f>Calc!N2106</f>
        <v>1521.2700100017432</v>
      </c>
      <c r="H2106" t="str">
        <f>IF(Calc!O2106=Games!I2106, Games!B2106, IF(Calc!P2106=Games!I2106, Games!C2106, ""))</f>
        <v>SEA</v>
      </c>
      <c r="I2106" s="21">
        <f>MAX(Calc!O2106:P2106)</f>
        <v>0.6509725862346929</v>
      </c>
      <c r="J2106" s="22">
        <f t="shared" si="128"/>
        <v>-186.51044604548446</v>
      </c>
      <c r="K2106" s="23">
        <f t="shared" si="129"/>
        <v>0.5361629984822025</v>
      </c>
      <c r="L2106" s="25"/>
      <c r="M2106" s="25"/>
      <c r="N2106" t="str">
        <f t="shared" si="130"/>
        <v/>
      </c>
      <c r="O2106" s="24" t="str">
        <f t="shared" si="131"/>
        <v/>
      </c>
    </row>
    <row r="2107" spans="1:15" x14ac:dyDescent="0.45">
      <c r="A2107" s="20" t="str">
        <f>Calc!A2107</f>
        <v>2024-09-05</v>
      </c>
      <c r="B2107" t="str">
        <f>Calc!B2107</f>
        <v>SFG</v>
      </c>
      <c r="C2107" t="str">
        <f>Calc!C2107</f>
        <v>ARI</v>
      </c>
      <c r="D2107" s="25"/>
      <c r="E2107" s="25"/>
      <c r="F2107">
        <f>Calc!M2107</f>
        <v>1506.8907435815931</v>
      </c>
      <c r="G2107">
        <f>Calc!N2107</f>
        <v>1515.1384034374826</v>
      </c>
      <c r="H2107" t="str">
        <f>IF(Calc!O2107=Games!I2107, Games!B2107, IF(Calc!P2107=Games!I2107, Games!C2107, ""))</f>
        <v>SFG</v>
      </c>
      <c r="I2107" s="21">
        <f>MAX(Calc!O2107:P2107)</f>
        <v>0.54438289240432525</v>
      </c>
      <c r="J2107" s="22">
        <f t="shared" si="128"/>
        <v>-119.48253990660582</v>
      </c>
      <c r="K2107" s="23">
        <f t="shared" si="129"/>
        <v>0.83694236897010676</v>
      </c>
      <c r="L2107" s="25"/>
      <c r="M2107" s="25"/>
      <c r="N2107" t="str">
        <f t="shared" si="130"/>
        <v/>
      </c>
      <c r="O2107" s="24" t="str">
        <f t="shared" si="131"/>
        <v/>
      </c>
    </row>
    <row r="2108" spans="1:15" x14ac:dyDescent="0.45">
      <c r="A2108" s="20" t="str">
        <f>Calc!A2108</f>
        <v>2024-09-05</v>
      </c>
      <c r="B2108" t="str">
        <f>Calc!B2108</f>
        <v>PIT</v>
      </c>
      <c r="C2108" t="str">
        <f>Calc!C2108</f>
        <v>WAS</v>
      </c>
      <c r="D2108" s="25"/>
      <c r="E2108" s="25"/>
      <c r="F2108">
        <f>Calc!M2108</f>
        <v>1464.4120897083565</v>
      </c>
      <c r="G2108">
        <f>Calc!N2108</f>
        <v>1420.7057667976087</v>
      </c>
      <c r="H2108" t="str">
        <f>IF(Calc!O2108=Games!I2108, Games!B2108, IF(Calc!P2108=Games!I2108, Games!C2108, ""))</f>
        <v>PIT</v>
      </c>
      <c r="I2108" s="21">
        <f>MAX(Calc!O2108:P2108)</f>
        <v>0.59155426235749242</v>
      </c>
      <c r="J2108" s="22">
        <f t="shared" si="128"/>
        <v>-144.83056324001859</v>
      </c>
      <c r="K2108" s="23">
        <f t="shared" si="129"/>
        <v>0.69046199754313098</v>
      </c>
      <c r="L2108" s="25"/>
      <c r="M2108" s="25"/>
      <c r="N2108" t="str">
        <f t="shared" si="130"/>
        <v/>
      </c>
      <c r="O2108" s="24" t="str">
        <f t="shared" si="131"/>
        <v/>
      </c>
    </row>
    <row r="2109" spans="1:15" x14ac:dyDescent="0.45">
      <c r="A2109" s="20" t="str">
        <f>Calc!A2109</f>
        <v>2024-09-05</v>
      </c>
      <c r="B2109" t="str">
        <f>Calc!B2109</f>
        <v>MIA</v>
      </c>
      <c r="C2109" t="str">
        <f>Calc!C2109</f>
        <v>PHI</v>
      </c>
      <c r="D2109" s="25"/>
      <c r="E2109" s="25"/>
      <c r="F2109">
        <f>Calc!M2109</f>
        <v>1453.0099819148713</v>
      </c>
      <c r="G2109">
        <f>Calc!N2109</f>
        <v>1539.4111659163295</v>
      </c>
      <c r="H2109" t="str">
        <f>IF(Calc!O2109=Games!I2109, Games!B2109, IF(Calc!P2109=Games!I2109, Games!C2109, ""))</f>
        <v>PHI</v>
      </c>
      <c r="I2109" s="21">
        <f>MAX(Calc!O2109:P2109)</f>
        <v>0.59896412593676374</v>
      </c>
      <c r="J2109" s="22">
        <f t="shared" si="128"/>
        <v>-149.35425099708604</v>
      </c>
      <c r="K2109" s="23">
        <f t="shared" si="129"/>
        <v>0.66954907096652405</v>
      </c>
      <c r="L2109" s="25"/>
      <c r="M2109" s="25"/>
      <c r="N2109" t="str">
        <f t="shared" si="130"/>
        <v/>
      </c>
      <c r="O2109" s="24" t="str">
        <f t="shared" si="131"/>
        <v/>
      </c>
    </row>
    <row r="2110" spans="1:15" x14ac:dyDescent="0.45">
      <c r="A2110" s="20" t="str">
        <f>Calc!A2110</f>
        <v>2024-09-05</v>
      </c>
      <c r="B2110" t="str">
        <f>Calc!B2110</f>
        <v>ATL</v>
      </c>
      <c r="C2110" t="str">
        <f>Calc!C2110</f>
        <v>COL</v>
      </c>
      <c r="D2110" s="25"/>
      <c r="E2110" s="25"/>
      <c r="F2110">
        <f>Calc!M2110</f>
        <v>1593.2508682491175</v>
      </c>
      <c r="G2110">
        <f>Calc!N2110</f>
        <v>1405.4006829938121</v>
      </c>
      <c r="H2110" t="str">
        <f>IF(Calc!O2110=Games!I2110, Games!B2110, IF(Calc!P2110=Games!I2110, Games!C2110, ""))</f>
        <v>ATL</v>
      </c>
      <c r="I2110" s="21">
        <f>MAX(Calc!O2110:P2110)</f>
        <v>0.7687010827342392</v>
      </c>
      <c r="J2110" s="22">
        <f t="shared" si="128"/>
        <v>-332.34097756324871</v>
      </c>
      <c r="K2110" s="23">
        <f t="shared" si="129"/>
        <v>0.30089578701130448</v>
      </c>
      <c r="L2110" s="25"/>
      <c r="M2110" s="25"/>
      <c r="N2110" t="str">
        <f t="shared" si="130"/>
        <v/>
      </c>
      <c r="O2110" s="24" t="str">
        <f t="shared" si="131"/>
        <v/>
      </c>
    </row>
    <row r="2111" spans="1:15" x14ac:dyDescent="0.45">
      <c r="A2111" s="20" t="str">
        <f>Calc!A2111</f>
        <v>2024-09-05</v>
      </c>
      <c r="B2111" t="str">
        <f>Calc!B2111</f>
        <v>TEX</v>
      </c>
      <c r="C2111" t="str">
        <f>Calc!C2111</f>
        <v>LAA</v>
      </c>
      <c r="D2111" s="25"/>
      <c r="E2111" s="25"/>
      <c r="F2111">
        <f>Calc!M2111</f>
        <v>1535.7428778604465</v>
      </c>
      <c r="G2111">
        <f>Calc!N2111</f>
        <v>1486.8682858001625</v>
      </c>
      <c r="H2111" t="str">
        <f>IF(Calc!O2111=Games!I2111, Games!B2111, IF(Calc!P2111=Games!I2111, Games!C2111, ""))</f>
        <v>TEX</v>
      </c>
      <c r="I2111" s="21">
        <f>MAX(Calc!O2111:P2111)</f>
        <v>0.60152145041159044</v>
      </c>
      <c r="J2111" s="22">
        <f t="shared" si="128"/>
        <v>-150.95453720982093</v>
      </c>
      <c r="K2111" s="23">
        <f t="shared" si="129"/>
        <v>0.66245110513640204</v>
      </c>
      <c r="L2111" s="25"/>
      <c r="M2111" s="25"/>
      <c r="N2111" t="str">
        <f t="shared" si="130"/>
        <v/>
      </c>
      <c r="O2111" s="24" t="str">
        <f t="shared" si="131"/>
        <v/>
      </c>
    </row>
    <row r="2112" spans="1:15" x14ac:dyDescent="0.45">
      <c r="A2112" s="20" t="str">
        <f>Calc!A2112</f>
        <v>2024-09-05</v>
      </c>
      <c r="B2112" t="str">
        <f>Calc!B2112</f>
        <v>SDP</v>
      </c>
      <c r="C2112" t="str">
        <f>Calc!C2112</f>
        <v>DET</v>
      </c>
      <c r="D2112" s="25"/>
      <c r="E2112" s="25"/>
      <c r="F2112">
        <f>Calc!M2112</f>
        <v>1502.9671207118124</v>
      </c>
      <c r="G2112">
        <f>Calc!N2112</f>
        <v>1495.7868779460348</v>
      </c>
      <c r="H2112" t="str">
        <f>IF(Calc!O2112=Games!I2112, Games!B2112, IF(Calc!P2112=Games!I2112, Games!C2112, ""))</f>
        <v>SDP</v>
      </c>
      <c r="I2112" s="21">
        <f>MAX(Calc!O2112:P2112)</f>
        <v>0.52495161216152941</v>
      </c>
      <c r="J2112" s="22">
        <f t="shared" si="128"/>
        <v>-110.50487184055602</v>
      </c>
      <c r="K2112" s="23">
        <f t="shared" si="129"/>
        <v>0.90493747772755972</v>
      </c>
      <c r="L2112" s="25"/>
      <c r="M2112" s="25"/>
      <c r="N2112" t="str">
        <f t="shared" si="130"/>
        <v/>
      </c>
      <c r="O2112" s="24" t="str">
        <f t="shared" si="131"/>
        <v/>
      </c>
    </row>
    <row r="2113" spans="1:15" x14ac:dyDescent="0.45">
      <c r="A2113" s="20" t="str">
        <f>Calc!A2113</f>
        <v>2024-09-06</v>
      </c>
      <c r="B2113" t="str">
        <f>Calc!B2113</f>
        <v>CHC</v>
      </c>
      <c r="C2113" t="str">
        <f>Calc!C2113</f>
        <v>NYY</v>
      </c>
      <c r="D2113" s="25"/>
      <c r="E2113" s="25"/>
      <c r="F2113">
        <f>Calc!M2113</f>
        <v>1529.9566441509314</v>
      </c>
      <c r="G2113">
        <f>Calc!N2113</f>
        <v>1562.9327852564061</v>
      </c>
      <c r="H2113" t="str">
        <f>IF(Calc!O2113=Games!I2113, Games!B2113, IF(Calc!P2113=Games!I2113, Games!C2113, ""))</f>
        <v>NYY</v>
      </c>
      <c r="I2113" s="21">
        <f>MAX(Calc!O2113:P2113)</f>
        <v>0.52502149639122453</v>
      </c>
      <c r="J2113" s="22">
        <f t="shared" si="128"/>
        <v>-110.53584370708023</v>
      </c>
      <c r="K2113" s="23">
        <f t="shared" si="129"/>
        <v>0.90468391651308877</v>
      </c>
      <c r="L2113" s="25"/>
      <c r="M2113" s="25"/>
      <c r="N2113" t="str">
        <f t="shared" si="130"/>
        <v/>
      </c>
      <c r="O2113" s="24" t="str">
        <f t="shared" si="131"/>
        <v/>
      </c>
    </row>
    <row r="2114" spans="1:15" x14ac:dyDescent="0.45">
      <c r="A2114" s="20" t="str">
        <f>Calc!A2114</f>
        <v>2024-09-06</v>
      </c>
      <c r="B2114" t="str">
        <f>Calc!B2114</f>
        <v>PIT</v>
      </c>
      <c r="C2114" t="str">
        <f>Calc!C2114</f>
        <v>WAS</v>
      </c>
      <c r="D2114" s="25"/>
      <c r="E2114" s="25"/>
      <c r="F2114">
        <f>Calc!M2114</f>
        <v>1464.4120897083565</v>
      </c>
      <c r="G2114">
        <f>Calc!N2114</f>
        <v>1420.7057667976087</v>
      </c>
      <c r="H2114" t="str">
        <f>IF(Calc!O2114=Games!I2114, Games!B2114, IF(Calc!P2114=Games!I2114, Games!C2114, ""))</f>
        <v>PIT</v>
      </c>
      <c r="I2114" s="21">
        <f>MAX(Calc!O2114:P2114)</f>
        <v>0.59155426235749242</v>
      </c>
      <c r="J2114" s="22">
        <f t="shared" si="128"/>
        <v>-144.83056324001859</v>
      </c>
      <c r="K2114" s="23">
        <f t="shared" si="129"/>
        <v>0.69046199754313098</v>
      </c>
      <c r="L2114" s="25"/>
      <c r="M2114" s="25"/>
      <c r="N2114" t="str">
        <f t="shared" si="130"/>
        <v/>
      </c>
      <c r="O2114" s="24" t="str">
        <f t="shared" si="131"/>
        <v/>
      </c>
    </row>
    <row r="2115" spans="1:15" x14ac:dyDescent="0.45">
      <c r="A2115" s="20" t="str">
        <f>Calc!A2115</f>
        <v>2024-09-06</v>
      </c>
      <c r="B2115" t="str">
        <f>Calc!B2115</f>
        <v>BAL</v>
      </c>
      <c r="C2115" t="str">
        <f>Calc!C2115</f>
        <v>TBR</v>
      </c>
      <c r="D2115" s="25"/>
      <c r="E2115" s="25"/>
      <c r="F2115">
        <f>Calc!M2115</f>
        <v>1527.1786991040578</v>
      </c>
      <c r="G2115">
        <f>Calc!N2115</f>
        <v>1532.6622500113572</v>
      </c>
      <c r="H2115" t="str">
        <f>IF(Calc!O2115=Games!I2115, Games!B2115, IF(Calc!P2115=Games!I2115, Games!C2115, ""))</f>
        <v>BAL</v>
      </c>
      <c r="I2115" s="21">
        <f>MAX(Calc!O2115:P2115)</f>
        <v>0.50297875629895483</v>
      </c>
      <c r="J2115" s="22">
        <f t="shared" ref="J2115:J2178" si="132">IF(I2115&lt;0.5, "",-1*((I2115*100)/(1-((I2115*100)/100))))</f>
        <v>-101.1986434530539</v>
      </c>
      <c r="K2115" s="23">
        <f t="shared" ref="K2115:K2178" si="133">IF(J2115&gt;0, "",1/(J2115/-100))</f>
        <v>0.98815553833377279</v>
      </c>
      <c r="L2115" s="25"/>
      <c r="M2115" s="25"/>
      <c r="N2115" t="str">
        <f t="shared" ref="N2115:N2178" si="134">IF(L2115&gt;M2115, B2115, IF(M2115&gt;L2115, C2115, ""))</f>
        <v/>
      </c>
      <c r="O2115" s="24" t="str">
        <f t="shared" ref="O2115:O2178" si="135">IF(ISBLANK(L2115), "", IF(H2115=N2115, "W", "L"))</f>
        <v/>
      </c>
    </row>
    <row r="2116" spans="1:15" x14ac:dyDescent="0.45">
      <c r="A2116" s="20" t="str">
        <f>Calc!A2116</f>
        <v>2024-09-06</v>
      </c>
      <c r="B2116" t="str">
        <f>Calc!B2116</f>
        <v>NYM</v>
      </c>
      <c r="C2116" t="str">
        <f>Calc!C2116</f>
        <v>CIN</v>
      </c>
      <c r="D2116" s="25"/>
      <c r="E2116" s="25"/>
      <c r="F2116">
        <f>Calc!M2116</f>
        <v>1483.2891783762693</v>
      </c>
      <c r="G2116">
        <f>Calc!N2116</f>
        <v>1513.6155661274754</v>
      </c>
      <c r="H2116" t="str">
        <f>IF(Calc!O2116=Games!I2116, Games!B2116, IF(Calc!P2116=Games!I2116, Games!C2116, ""))</f>
        <v>NYM</v>
      </c>
      <c r="I2116" s="21">
        <f>MAX(Calc!O2116:P2116)</f>
        <v>0.50760368446655613</v>
      </c>
      <c r="J2116" s="22">
        <f t="shared" si="132"/>
        <v>-103.08844084599559</v>
      </c>
      <c r="K2116" s="23">
        <f t="shared" si="133"/>
        <v>0.97004086180128146</v>
      </c>
      <c r="L2116" s="25"/>
      <c r="M2116" s="25"/>
      <c r="N2116" t="str">
        <f t="shared" si="134"/>
        <v/>
      </c>
      <c r="O2116" s="24" t="str">
        <f t="shared" si="135"/>
        <v/>
      </c>
    </row>
    <row r="2117" spans="1:15" x14ac:dyDescent="0.45">
      <c r="A2117" s="20" t="str">
        <f>Calc!A2117</f>
        <v>2024-09-06</v>
      </c>
      <c r="B2117" t="str">
        <f>Calc!B2117</f>
        <v>BOS</v>
      </c>
      <c r="C2117" t="str">
        <f>Calc!C2117</f>
        <v>CHW</v>
      </c>
      <c r="D2117" s="25"/>
      <c r="E2117" s="25"/>
      <c r="F2117">
        <f>Calc!M2117</f>
        <v>1500.26839934439</v>
      </c>
      <c r="G2117">
        <f>Calc!N2117</f>
        <v>1425.4820043556863</v>
      </c>
      <c r="H2117" t="str">
        <f>IF(Calc!O2117=Games!I2117, Games!B2117, IF(Calc!P2117=Games!I2117, Games!C2117, ""))</f>
        <v>BOS</v>
      </c>
      <c r="I2117" s="21">
        <f>MAX(Calc!O2117:P2117)</f>
        <v>0.6316352997978586</v>
      </c>
      <c r="J2117" s="22">
        <f t="shared" si="132"/>
        <v>-171.47009456966057</v>
      </c>
      <c r="K2117" s="23">
        <f t="shared" si="133"/>
        <v>0.58319207352728497</v>
      </c>
      <c r="L2117" s="25"/>
      <c r="M2117" s="25"/>
      <c r="N2117" t="str">
        <f t="shared" si="134"/>
        <v/>
      </c>
      <c r="O2117" s="24" t="str">
        <f t="shared" si="135"/>
        <v/>
      </c>
    </row>
    <row r="2118" spans="1:15" x14ac:dyDescent="0.45">
      <c r="A2118" s="20" t="str">
        <f>Calc!A2118</f>
        <v>2024-09-06</v>
      </c>
      <c r="B2118" t="str">
        <f>Calc!B2118</f>
        <v>MIA</v>
      </c>
      <c r="C2118" t="str">
        <f>Calc!C2118</f>
        <v>PHI</v>
      </c>
      <c r="D2118" s="25"/>
      <c r="E2118" s="25"/>
      <c r="F2118">
        <f>Calc!M2118</f>
        <v>1453.0099819148713</v>
      </c>
      <c r="G2118">
        <f>Calc!N2118</f>
        <v>1539.4111659163295</v>
      </c>
      <c r="H2118" t="str">
        <f>IF(Calc!O2118=Games!I2118, Games!B2118, IF(Calc!P2118=Games!I2118, Games!C2118, ""))</f>
        <v>PHI</v>
      </c>
      <c r="I2118" s="21">
        <f>MAX(Calc!O2118:P2118)</f>
        <v>0.59896412593676374</v>
      </c>
      <c r="J2118" s="22">
        <f t="shared" si="132"/>
        <v>-149.35425099708604</v>
      </c>
      <c r="K2118" s="23">
        <f t="shared" si="133"/>
        <v>0.66954907096652405</v>
      </c>
      <c r="L2118" s="25"/>
      <c r="M2118" s="25"/>
      <c r="N2118" t="str">
        <f t="shared" si="134"/>
        <v/>
      </c>
      <c r="O2118" s="24" t="str">
        <f t="shared" si="135"/>
        <v/>
      </c>
    </row>
    <row r="2119" spans="1:15" x14ac:dyDescent="0.45">
      <c r="A2119" s="20" t="str">
        <f>Calc!A2119</f>
        <v>2024-09-06</v>
      </c>
      <c r="B2119" t="str">
        <f>Calc!B2119</f>
        <v>ATL</v>
      </c>
      <c r="C2119" t="str">
        <f>Calc!C2119</f>
        <v>TOR</v>
      </c>
      <c r="D2119" s="25"/>
      <c r="E2119" s="25"/>
      <c r="F2119">
        <f>Calc!M2119</f>
        <v>1593.2508682491175</v>
      </c>
      <c r="G2119">
        <f>Calc!N2119</f>
        <v>1549.5770225833428</v>
      </c>
      <c r="H2119" t="str">
        <f>IF(Calc!O2119=Games!I2119, Games!B2119, IF(Calc!P2119=Games!I2119, Games!C2119, ""))</f>
        <v>ATL</v>
      </c>
      <c r="I2119" s="21">
        <f>MAX(Calc!O2119:P2119)</f>
        <v>0.58447396746959035</v>
      </c>
      <c r="J2119" s="22">
        <f t="shared" si="132"/>
        <v>-140.65880876592647</v>
      </c>
      <c r="K2119" s="23">
        <f t="shared" si="133"/>
        <v>0.71094018837037276</v>
      </c>
      <c r="L2119" s="25"/>
      <c r="M2119" s="25"/>
      <c r="N2119" t="str">
        <f t="shared" si="134"/>
        <v/>
      </c>
      <c r="O2119" s="24" t="str">
        <f t="shared" si="135"/>
        <v/>
      </c>
    </row>
    <row r="2120" spans="1:15" x14ac:dyDescent="0.45">
      <c r="A2120" s="20" t="str">
        <f>Calc!A2120</f>
        <v>2024-09-06</v>
      </c>
      <c r="B2120" t="str">
        <f>Calc!B2120</f>
        <v>TEX</v>
      </c>
      <c r="C2120" t="str">
        <f>Calc!C2120</f>
        <v>LAA</v>
      </c>
      <c r="D2120" s="25"/>
      <c r="E2120" s="25"/>
      <c r="F2120">
        <f>Calc!M2120</f>
        <v>1535.7428778604465</v>
      </c>
      <c r="G2120">
        <f>Calc!N2120</f>
        <v>1486.8682858001625</v>
      </c>
      <c r="H2120" t="str">
        <f>IF(Calc!O2120=Games!I2120, Games!B2120, IF(Calc!P2120=Games!I2120, Games!C2120, ""))</f>
        <v>TEX</v>
      </c>
      <c r="I2120" s="21">
        <f>MAX(Calc!O2120:P2120)</f>
        <v>0.60152145041159044</v>
      </c>
      <c r="J2120" s="22">
        <f t="shared" si="132"/>
        <v>-150.95453720982093</v>
      </c>
      <c r="K2120" s="23">
        <f t="shared" si="133"/>
        <v>0.66245110513640204</v>
      </c>
      <c r="L2120" s="25"/>
      <c r="M2120" s="25"/>
      <c r="N2120" t="str">
        <f t="shared" si="134"/>
        <v/>
      </c>
      <c r="O2120" s="24" t="str">
        <f t="shared" si="135"/>
        <v/>
      </c>
    </row>
    <row r="2121" spans="1:15" x14ac:dyDescent="0.45">
      <c r="A2121" s="20" t="str">
        <f>Calc!A2121</f>
        <v>2024-09-06</v>
      </c>
      <c r="B2121" t="str">
        <f>Calc!B2121</f>
        <v>HOU</v>
      </c>
      <c r="C2121" t="str">
        <f>Calc!C2121</f>
        <v>ARI</v>
      </c>
      <c r="D2121" s="25"/>
      <c r="E2121" s="25"/>
      <c r="F2121">
        <f>Calc!M2121</f>
        <v>1535.1961987191132</v>
      </c>
      <c r="G2121">
        <f>Calc!N2121</f>
        <v>1515.1384034374826</v>
      </c>
      <c r="H2121" t="str">
        <f>IF(Calc!O2121=Games!I2121, Games!B2121, IF(Calc!P2121=Games!I2121, Games!C2121, ""))</f>
        <v>HOU</v>
      </c>
      <c r="I2121" s="21">
        <f>MAX(Calc!O2121:P2121)</f>
        <v>0.50842529892432042</v>
      </c>
      <c r="J2121" s="22">
        <f t="shared" si="132"/>
        <v>-103.42788142102671</v>
      </c>
      <c r="K2121" s="23">
        <f t="shared" si="133"/>
        <v>0.96685727896646423</v>
      </c>
      <c r="L2121" s="25"/>
      <c r="M2121" s="25"/>
      <c r="N2121" t="str">
        <f t="shared" si="134"/>
        <v/>
      </c>
      <c r="O2121" s="24" t="str">
        <f t="shared" si="135"/>
        <v/>
      </c>
    </row>
    <row r="2122" spans="1:15" x14ac:dyDescent="0.45">
      <c r="A2122" s="20" t="str">
        <f>Calc!A2122</f>
        <v>2024-09-06</v>
      </c>
      <c r="B2122" t="str">
        <f>Calc!B2122</f>
        <v>KCR</v>
      </c>
      <c r="C2122" t="str">
        <f>Calc!C2122</f>
        <v>MIN</v>
      </c>
      <c r="D2122" s="25"/>
      <c r="E2122" s="25"/>
      <c r="F2122">
        <f>Calc!M2122</f>
        <v>1459.3647323881944</v>
      </c>
      <c r="G2122">
        <f>Calc!N2122</f>
        <v>1539.5424706464416</v>
      </c>
      <c r="H2122" t="str">
        <f>IF(Calc!O2122=Games!I2122, Games!B2122, IF(Calc!P2122=Games!I2122, Games!C2122, ""))</f>
        <v>MIN</v>
      </c>
      <c r="I2122" s="21">
        <f>MAX(Calc!O2122:P2122)</f>
        <v>0.51833815946597706</v>
      </c>
      <c r="J2122" s="22">
        <f t="shared" si="132"/>
        <v>-107.61453697292912</v>
      </c>
      <c r="K2122" s="23">
        <f t="shared" si="133"/>
        <v>0.92924248724087732</v>
      </c>
      <c r="L2122" s="25"/>
      <c r="M2122" s="25"/>
      <c r="N2122" t="str">
        <f t="shared" si="134"/>
        <v/>
      </c>
      <c r="O2122" s="24" t="str">
        <f t="shared" si="135"/>
        <v/>
      </c>
    </row>
    <row r="2123" spans="1:15" x14ac:dyDescent="0.45">
      <c r="A2123" s="20" t="str">
        <f>Calc!A2123</f>
        <v>2024-09-06</v>
      </c>
      <c r="B2123" t="str">
        <f>Calc!B2123</f>
        <v>MIL</v>
      </c>
      <c r="C2123" t="str">
        <f>Calc!C2123</f>
        <v>COL</v>
      </c>
      <c r="D2123" s="25"/>
      <c r="E2123" s="25"/>
      <c r="F2123">
        <f>Calc!M2123</f>
        <v>1516.6563185214643</v>
      </c>
      <c r="G2123">
        <f>Calc!N2123</f>
        <v>1405.4006829938121</v>
      </c>
      <c r="H2123" t="str">
        <f>IF(Calc!O2123=Games!I2123, Games!B2123, IF(Calc!P2123=Games!I2123, Games!C2123, ""))</f>
        <v>MIL</v>
      </c>
      <c r="I2123" s="21">
        <f>MAX(Calc!O2123:P2123)</f>
        <v>0.68856053743093359</v>
      </c>
      <c r="J2123" s="22">
        <f t="shared" si="132"/>
        <v>-221.08968842644174</v>
      </c>
      <c r="K2123" s="23">
        <f t="shared" si="133"/>
        <v>0.45230512879966711</v>
      </c>
      <c r="L2123" s="25"/>
      <c r="M2123" s="25"/>
      <c r="N2123" t="str">
        <f t="shared" si="134"/>
        <v/>
      </c>
      <c r="O2123" s="24" t="str">
        <f t="shared" si="135"/>
        <v/>
      </c>
    </row>
    <row r="2124" spans="1:15" x14ac:dyDescent="0.45">
      <c r="A2124" s="20" t="str">
        <f>Calc!A2124</f>
        <v>2024-09-06</v>
      </c>
      <c r="B2124" t="str">
        <f>Calc!B2124</f>
        <v>STL</v>
      </c>
      <c r="C2124" t="str">
        <f>Calc!C2124</f>
        <v>SEA</v>
      </c>
      <c r="D2124" s="25"/>
      <c r="E2124" s="25"/>
      <c r="F2124">
        <f>Calc!M2124</f>
        <v>1510.540426333587</v>
      </c>
      <c r="G2124">
        <f>Calc!N2124</f>
        <v>1521.2700100017432</v>
      </c>
      <c r="H2124" t="str">
        <f>IF(Calc!O2124=Games!I2124, Games!B2124, IF(Calc!P2124=Games!I2124, Games!C2124, ""))</f>
        <v>STL</v>
      </c>
      <c r="I2124" s="21">
        <f>MAX(Calc!O2124:P2124)</f>
        <v>0.52114916064170114</v>
      </c>
      <c r="J2124" s="22">
        <f t="shared" si="132"/>
        <v>-108.83329793053839</v>
      </c>
      <c r="K2124" s="23">
        <f t="shared" si="133"/>
        <v>0.91883643977989027</v>
      </c>
      <c r="L2124" s="25"/>
      <c r="M2124" s="25"/>
      <c r="N2124" t="str">
        <f t="shared" si="134"/>
        <v/>
      </c>
      <c r="O2124" s="24" t="str">
        <f t="shared" si="135"/>
        <v/>
      </c>
    </row>
    <row r="2125" spans="1:15" x14ac:dyDescent="0.45">
      <c r="A2125" s="20" t="str">
        <f>Calc!A2125</f>
        <v>2024-09-06</v>
      </c>
      <c r="B2125" t="str">
        <f>Calc!B2125</f>
        <v>OAK</v>
      </c>
      <c r="C2125" t="str">
        <f>Calc!C2125</f>
        <v>DET</v>
      </c>
      <c r="D2125" s="25"/>
      <c r="E2125" s="25"/>
      <c r="F2125">
        <f>Calc!M2125</f>
        <v>1410.609331202211</v>
      </c>
      <c r="G2125">
        <f>Calc!N2125</f>
        <v>1495.7868779460348</v>
      </c>
      <c r="H2125" t="str">
        <f>IF(Calc!O2125=Games!I2125, Games!B2125, IF(Calc!P2125=Games!I2125, Games!C2125, ""))</f>
        <v>DET</v>
      </c>
      <c r="I2125" s="21">
        <f>MAX(Calc!O2125:P2125)</f>
        <v>0.61707654673626855</v>
      </c>
      <c r="J2125" s="22">
        <f t="shared" si="132"/>
        <v>-161.1487991860526</v>
      </c>
      <c r="K2125" s="23">
        <f t="shared" si="133"/>
        <v>0.62054449369210674</v>
      </c>
      <c r="L2125" s="25"/>
      <c r="M2125" s="25"/>
      <c r="N2125" t="str">
        <f t="shared" si="134"/>
        <v/>
      </c>
      <c r="O2125" s="24" t="str">
        <f t="shared" si="135"/>
        <v/>
      </c>
    </row>
    <row r="2126" spans="1:15" x14ac:dyDescent="0.45">
      <c r="A2126" s="20" t="str">
        <f>Calc!A2126</f>
        <v>2024-09-06</v>
      </c>
      <c r="B2126" t="str">
        <f>Calc!B2126</f>
        <v>SDP</v>
      </c>
      <c r="C2126" t="str">
        <f>Calc!C2126</f>
        <v>SFG</v>
      </c>
      <c r="D2126" s="25"/>
      <c r="E2126" s="25"/>
      <c r="F2126">
        <f>Calc!M2126</f>
        <v>1502.9671207118124</v>
      </c>
      <c r="G2126">
        <f>Calc!N2126</f>
        <v>1491.6063482058917</v>
      </c>
      <c r="H2126" t="str">
        <f>IF(Calc!O2126=Games!I2126, Games!B2126, IF(Calc!P2126=Games!I2126, Games!C2126, ""))</f>
        <v>SDP</v>
      </c>
      <c r="I2126" s="21">
        <f>MAX(Calc!O2126:P2126)</f>
        <v>0.53096352435826932</v>
      </c>
      <c r="J2126" s="22">
        <f t="shared" si="132"/>
        <v>-113.20303471746216</v>
      </c>
      <c r="K2126" s="23">
        <f t="shared" si="133"/>
        <v>0.88336854439975965</v>
      </c>
      <c r="L2126" s="25"/>
      <c r="M2126" s="25"/>
      <c r="N2126" t="str">
        <f t="shared" si="134"/>
        <v/>
      </c>
      <c r="O2126" s="24" t="str">
        <f t="shared" si="135"/>
        <v/>
      </c>
    </row>
    <row r="2127" spans="1:15" x14ac:dyDescent="0.45">
      <c r="A2127" s="20" t="str">
        <f>Calc!A2127</f>
        <v>2024-09-06</v>
      </c>
      <c r="B2127" t="str">
        <f>Calc!B2127</f>
        <v>LAD</v>
      </c>
      <c r="C2127" t="str">
        <f>Calc!C2127</f>
        <v>CLE</v>
      </c>
      <c r="D2127" s="25"/>
      <c r="E2127" s="25"/>
      <c r="F2127">
        <f>Calc!M2127</f>
        <v>1596.6514930600529</v>
      </c>
      <c r="G2127">
        <f>Calc!N2127</f>
        <v>1521.3210808926906</v>
      </c>
      <c r="H2127" t="str">
        <f>IF(Calc!O2127=Games!I2127, Games!B2127, IF(Calc!P2127=Games!I2127, Games!C2127, ""))</f>
        <v>LAD</v>
      </c>
      <c r="I2127" s="21">
        <f>MAX(Calc!O2127:P2127)</f>
        <v>0.62806876028639447</v>
      </c>
      <c r="J2127" s="22">
        <f t="shared" si="132"/>
        <v>-168.86690151922164</v>
      </c>
      <c r="K2127" s="23">
        <f t="shared" si="133"/>
        <v>0.59218235841567379</v>
      </c>
      <c r="L2127" s="25"/>
      <c r="M2127" s="25"/>
      <c r="N2127" t="str">
        <f t="shared" si="134"/>
        <v/>
      </c>
      <c r="O2127" s="24" t="str">
        <f t="shared" si="135"/>
        <v/>
      </c>
    </row>
    <row r="2128" spans="1:15" x14ac:dyDescent="0.45">
      <c r="A2128" s="20" t="str">
        <f>Calc!A2128</f>
        <v>2024-09-07</v>
      </c>
      <c r="B2128" t="str">
        <f>Calc!B2128</f>
        <v>CHC</v>
      </c>
      <c r="C2128" t="str">
        <f>Calc!C2128</f>
        <v>NYY</v>
      </c>
      <c r="D2128" s="25"/>
      <c r="E2128" s="25"/>
      <c r="F2128">
        <f>Calc!M2128</f>
        <v>1529.9566441509314</v>
      </c>
      <c r="G2128">
        <f>Calc!N2128</f>
        <v>1562.9327852564061</v>
      </c>
      <c r="H2128" t="str">
        <f>IF(Calc!O2128=Games!I2128, Games!B2128, IF(Calc!P2128=Games!I2128, Games!C2128, ""))</f>
        <v>NYY</v>
      </c>
      <c r="I2128" s="21">
        <f>MAX(Calc!O2128:P2128)</f>
        <v>0.52502149639122453</v>
      </c>
      <c r="J2128" s="22">
        <f t="shared" si="132"/>
        <v>-110.53584370708023</v>
      </c>
      <c r="K2128" s="23">
        <f t="shared" si="133"/>
        <v>0.90468391651308877</v>
      </c>
      <c r="L2128" s="25"/>
      <c r="M2128" s="25"/>
      <c r="N2128" t="str">
        <f t="shared" si="134"/>
        <v/>
      </c>
      <c r="O2128" s="24" t="str">
        <f t="shared" si="135"/>
        <v/>
      </c>
    </row>
    <row r="2129" spans="1:15" x14ac:dyDescent="0.45">
      <c r="A2129" s="20" t="str">
        <f>Calc!A2129</f>
        <v>2024-09-07</v>
      </c>
      <c r="B2129" t="str">
        <f>Calc!B2129</f>
        <v>BAL</v>
      </c>
      <c r="C2129" t="str">
        <f>Calc!C2129</f>
        <v>TBR</v>
      </c>
      <c r="D2129" s="25"/>
      <c r="E2129" s="25"/>
      <c r="F2129">
        <f>Calc!M2129</f>
        <v>1527.1786991040578</v>
      </c>
      <c r="G2129">
        <f>Calc!N2129</f>
        <v>1532.6622500113572</v>
      </c>
      <c r="H2129" t="str">
        <f>IF(Calc!O2129=Games!I2129, Games!B2129, IF(Calc!P2129=Games!I2129, Games!C2129, ""))</f>
        <v>BAL</v>
      </c>
      <c r="I2129" s="21">
        <f>MAX(Calc!O2129:P2129)</f>
        <v>0.50297875629895483</v>
      </c>
      <c r="J2129" s="22">
        <f t="shared" si="132"/>
        <v>-101.1986434530539</v>
      </c>
      <c r="K2129" s="23">
        <f t="shared" si="133"/>
        <v>0.98815553833377279</v>
      </c>
      <c r="L2129" s="25"/>
      <c r="M2129" s="25"/>
      <c r="N2129" t="str">
        <f t="shared" si="134"/>
        <v/>
      </c>
      <c r="O2129" s="24" t="str">
        <f t="shared" si="135"/>
        <v/>
      </c>
    </row>
    <row r="2130" spans="1:15" x14ac:dyDescent="0.45">
      <c r="A2130" s="20" t="str">
        <f>Calc!A2130</f>
        <v>2024-09-07</v>
      </c>
      <c r="B2130" t="str">
        <f>Calc!B2130</f>
        <v>OAK</v>
      </c>
      <c r="C2130" t="str">
        <f>Calc!C2130</f>
        <v>DET</v>
      </c>
      <c r="D2130" s="25"/>
      <c r="E2130" s="25"/>
      <c r="F2130">
        <f>Calc!M2130</f>
        <v>1410.609331202211</v>
      </c>
      <c r="G2130">
        <f>Calc!N2130</f>
        <v>1495.7868779460348</v>
      </c>
      <c r="H2130" t="str">
        <f>IF(Calc!O2130=Games!I2130, Games!B2130, IF(Calc!P2130=Games!I2130, Games!C2130, ""))</f>
        <v>DET</v>
      </c>
      <c r="I2130" s="21">
        <f>MAX(Calc!O2130:P2130)</f>
        <v>0.61707654673626855</v>
      </c>
      <c r="J2130" s="22">
        <f t="shared" si="132"/>
        <v>-161.1487991860526</v>
      </c>
      <c r="K2130" s="23">
        <f t="shared" si="133"/>
        <v>0.62054449369210674</v>
      </c>
      <c r="L2130" s="25"/>
      <c r="M2130" s="25"/>
      <c r="N2130" t="str">
        <f t="shared" si="134"/>
        <v/>
      </c>
      <c r="O2130" s="24" t="str">
        <f t="shared" si="135"/>
        <v/>
      </c>
    </row>
    <row r="2131" spans="1:15" x14ac:dyDescent="0.45">
      <c r="A2131" s="20" t="str">
        <f>Calc!A2131</f>
        <v>2024-09-07</v>
      </c>
      <c r="B2131" t="str">
        <f>Calc!B2131</f>
        <v>HOU</v>
      </c>
      <c r="C2131" t="str">
        <f>Calc!C2131</f>
        <v>ARI</v>
      </c>
      <c r="D2131" s="25"/>
      <c r="E2131" s="25"/>
      <c r="F2131">
        <f>Calc!M2131</f>
        <v>1535.1961987191132</v>
      </c>
      <c r="G2131">
        <f>Calc!N2131</f>
        <v>1515.1384034374826</v>
      </c>
      <c r="H2131" t="str">
        <f>IF(Calc!O2131=Games!I2131, Games!B2131, IF(Calc!P2131=Games!I2131, Games!C2131, ""))</f>
        <v>HOU</v>
      </c>
      <c r="I2131" s="21">
        <f>MAX(Calc!O2131:P2131)</f>
        <v>0.50842529892432042</v>
      </c>
      <c r="J2131" s="22">
        <f t="shared" si="132"/>
        <v>-103.42788142102671</v>
      </c>
      <c r="K2131" s="23">
        <f t="shared" si="133"/>
        <v>0.96685727896646423</v>
      </c>
      <c r="L2131" s="25"/>
      <c r="M2131" s="25"/>
      <c r="N2131" t="str">
        <f t="shared" si="134"/>
        <v/>
      </c>
      <c r="O2131" s="24" t="str">
        <f t="shared" si="135"/>
        <v/>
      </c>
    </row>
    <row r="2132" spans="1:15" x14ac:dyDescent="0.45">
      <c r="A2132" s="20" t="str">
        <f>Calc!A2132</f>
        <v>2024-09-07</v>
      </c>
      <c r="B2132" t="str">
        <f>Calc!B2132</f>
        <v>NYM</v>
      </c>
      <c r="C2132" t="str">
        <f>Calc!C2132</f>
        <v>CIN</v>
      </c>
      <c r="D2132" s="25"/>
      <c r="E2132" s="25"/>
      <c r="F2132">
        <f>Calc!M2132</f>
        <v>1483.2891783762693</v>
      </c>
      <c r="G2132">
        <f>Calc!N2132</f>
        <v>1513.6155661274754</v>
      </c>
      <c r="H2132" t="str">
        <f>IF(Calc!O2132=Games!I2132, Games!B2132, IF(Calc!P2132=Games!I2132, Games!C2132, ""))</f>
        <v>NYM</v>
      </c>
      <c r="I2132" s="21">
        <f>MAX(Calc!O2132:P2132)</f>
        <v>0.50760368446655613</v>
      </c>
      <c r="J2132" s="22">
        <f t="shared" si="132"/>
        <v>-103.08844084599559</v>
      </c>
      <c r="K2132" s="23">
        <f t="shared" si="133"/>
        <v>0.97004086180128146</v>
      </c>
      <c r="L2132" s="25"/>
      <c r="M2132" s="25"/>
      <c r="N2132" t="str">
        <f t="shared" si="134"/>
        <v/>
      </c>
      <c r="O2132" s="24" t="str">
        <f t="shared" si="135"/>
        <v/>
      </c>
    </row>
    <row r="2133" spans="1:15" x14ac:dyDescent="0.45">
      <c r="A2133" s="20" t="str">
        <f>Calc!A2133</f>
        <v>2024-09-07</v>
      </c>
      <c r="B2133" t="str">
        <f>Calc!B2133</f>
        <v>MIA</v>
      </c>
      <c r="C2133" t="str">
        <f>Calc!C2133</f>
        <v>PHI</v>
      </c>
      <c r="D2133" s="25"/>
      <c r="E2133" s="25"/>
      <c r="F2133">
        <f>Calc!M2133</f>
        <v>1453.0099819148713</v>
      </c>
      <c r="G2133">
        <f>Calc!N2133</f>
        <v>1539.4111659163295</v>
      </c>
      <c r="H2133" t="str">
        <f>IF(Calc!O2133=Games!I2133, Games!B2133, IF(Calc!P2133=Games!I2133, Games!C2133, ""))</f>
        <v>PHI</v>
      </c>
      <c r="I2133" s="21">
        <f>MAX(Calc!O2133:P2133)</f>
        <v>0.59896412593676374</v>
      </c>
      <c r="J2133" s="22">
        <f t="shared" si="132"/>
        <v>-149.35425099708604</v>
      </c>
      <c r="K2133" s="23">
        <f t="shared" si="133"/>
        <v>0.66954907096652405</v>
      </c>
      <c r="L2133" s="25"/>
      <c r="M2133" s="25"/>
      <c r="N2133" t="str">
        <f t="shared" si="134"/>
        <v/>
      </c>
      <c r="O2133" s="24" t="str">
        <f t="shared" si="135"/>
        <v/>
      </c>
    </row>
    <row r="2134" spans="1:15" x14ac:dyDescent="0.45">
      <c r="A2134" s="20" t="str">
        <f>Calc!A2134</f>
        <v>2024-09-07</v>
      </c>
      <c r="B2134" t="str">
        <f>Calc!B2134</f>
        <v>PIT</v>
      </c>
      <c r="C2134" t="str">
        <f>Calc!C2134</f>
        <v>WAS</v>
      </c>
      <c r="D2134" s="25"/>
      <c r="E2134" s="25"/>
      <c r="F2134">
        <f>Calc!M2134</f>
        <v>1464.4120897083565</v>
      </c>
      <c r="G2134">
        <f>Calc!N2134</f>
        <v>1420.7057667976087</v>
      </c>
      <c r="H2134" t="str">
        <f>IF(Calc!O2134=Games!I2134, Games!B2134, IF(Calc!P2134=Games!I2134, Games!C2134, ""))</f>
        <v>PIT</v>
      </c>
      <c r="I2134" s="21">
        <f>MAX(Calc!O2134:P2134)</f>
        <v>0.59155426235749242</v>
      </c>
      <c r="J2134" s="22">
        <f t="shared" si="132"/>
        <v>-144.83056324001859</v>
      </c>
      <c r="K2134" s="23">
        <f t="shared" si="133"/>
        <v>0.69046199754313098</v>
      </c>
      <c r="L2134" s="25"/>
      <c r="M2134" s="25"/>
      <c r="N2134" t="str">
        <f t="shared" si="134"/>
        <v/>
      </c>
      <c r="O2134" s="24" t="str">
        <f t="shared" si="135"/>
        <v/>
      </c>
    </row>
    <row r="2135" spans="1:15" x14ac:dyDescent="0.45">
      <c r="A2135" s="20" t="str">
        <f>Calc!A2135</f>
        <v>2024-09-07</v>
      </c>
      <c r="B2135" t="str">
        <f>Calc!B2135</f>
        <v>KCR</v>
      </c>
      <c r="C2135" t="str">
        <f>Calc!C2135</f>
        <v>MIN</v>
      </c>
      <c r="D2135" s="25"/>
      <c r="E2135" s="25"/>
      <c r="F2135">
        <f>Calc!M2135</f>
        <v>1459.3647323881944</v>
      </c>
      <c r="G2135">
        <f>Calc!N2135</f>
        <v>1539.5424706464416</v>
      </c>
      <c r="H2135" t="str">
        <f>IF(Calc!O2135=Games!I2135, Games!B2135, IF(Calc!P2135=Games!I2135, Games!C2135, ""))</f>
        <v>MIN</v>
      </c>
      <c r="I2135" s="21">
        <f>MAX(Calc!O2135:P2135)</f>
        <v>0.51833815946597706</v>
      </c>
      <c r="J2135" s="22">
        <f t="shared" si="132"/>
        <v>-107.61453697292912</v>
      </c>
      <c r="K2135" s="23">
        <f t="shared" si="133"/>
        <v>0.92924248724087732</v>
      </c>
      <c r="L2135" s="25"/>
      <c r="M2135" s="25"/>
      <c r="N2135" t="str">
        <f t="shared" si="134"/>
        <v/>
      </c>
      <c r="O2135" s="24" t="str">
        <f t="shared" si="135"/>
        <v/>
      </c>
    </row>
    <row r="2136" spans="1:15" x14ac:dyDescent="0.45">
      <c r="A2136" s="20" t="str">
        <f>Calc!A2136</f>
        <v>2024-09-07</v>
      </c>
      <c r="B2136" t="str">
        <f>Calc!B2136</f>
        <v>MIL</v>
      </c>
      <c r="C2136" t="str">
        <f>Calc!C2136</f>
        <v>COL</v>
      </c>
      <c r="D2136" s="25"/>
      <c r="E2136" s="25"/>
      <c r="F2136">
        <f>Calc!M2136</f>
        <v>1516.6563185214643</v>
      </c>
      <c r="G2136">
        <f>Calc!N2136</f>
        <v>1405.4006829938121</v>
      </c>
      <c r="H2136" t="str">
        <f>IF(Calc!O2136=Games!I2136, Games!B2136, IF(Calc!P2136=Games!I2136, Games!C2136, ""))</f>
        <v>MIL</v>
      </c>
      <c r="I2136" s="21">
        <f>MAX(Calc!O2136:P2136)</f>
        <v>0.68856053743093359</v>
      </c>
      <c r="J2136" s="22">
        <f t="shared" si="132"/>
        <v>-221.08968842644174</v>
      </c>
      <c r="K2136" s="23">
        <f t="shared" si="133"/>
        <v>0.45230512879966711</v>
      </c>
      <c r="L2136" s="25"/>
      <c r="M2136" s="25"/>
      <c r="N2136" t="str">
        <f t="shared" si="134"/>
        <v/>
      </c>
      <c r="O2136" s="24" t="str">
        <f t="shared" si="135"/>
        <v/>
      </c>
    </row>
    <row r="2137" spans="1:15" x14ac:dyDescent="0.45">
      <c r="A2137" s="20" t="str">
        <f>Calc!A2137</f>
        <v>2024-09-07</v>
      </c>
      <c r="B2137" t="str">
        <f>Calc!B2137</f>
        <v>STL</v>
      </c>
      <c r="C2137" t="str">
        <f>Calc!C2137</f>
        <v>SEA</v>
      </c>
      <c r="D2137" s="25"/>
      <c r="E2137" s="25"/>
      <c r="F2137">
        <f>Calc!M2137</f>
        <v>1510.540426333587</v>
      </c>
      <c r="G2137">
        <f>Calc!N2137</f>
        <v>1521.2700100017432</v>
      </c>
      <c r="H2137" t="str">
        <f>IF(Calc!O2137=Games!I2137, Games!B2137, IF(Calc!P2137=Games!I2137, Games!C2137, ""))</f>
        <v>STL</v>
      </c>
      <c r="I2137" s="21">
        <f>MAX(Calc!O2137:P2137)</f>
        <v>0.52114916064170114</v>
      </c>
      <c r="J2137" s="22">
        <f t="shared" si="132"/>
        <v>-108.83329793053839</v>
      </c>
      <c r="K2137" s="23">
        <f t="shared" si="133"/>
        <v>0.91883643977989027</v>
      </c>
      <c r="L2137" s="25"/>
      <c r="M2137" s="25"/>
      <c r="N2137" t="str">
        <f t="shared" si="134"/>
        <v/>
      </c>
      <c r="O2137" s="24" t="str">
        <f t="shared" si="135"/>
        <v/>
      </c>
    </row>
    <row r="2138" spans="1:15" x14ac:dyDescent="0.45">
      <c r="A2138" s="20" t="str">
        <f>Calc!A2138</f>
        <v>2024-09-07</v>
      </c>
      <c r="B2138" t="str">
        <f>Calc!B2138</f>
        <v>TEX</v>
      </c>
      <c r="C2138" t="str">
        <f>Calc!C2138</f>
        <v>LAA</v>
      </c>
      <c r="D2138" s="25"/>
      <c r="E2138" s="25"/>
      <c r="F2138">
        <f>Calc!M2138</f>
        <v>1535.7428778604465</v>
      </c>
      <c r="G2138">
        <f>Calc!N2138</f>
        <v>1486.8682858001625</v>
      </c>
      <c r="H2138" t="str">
        <f>IF(Calc!O2138=Games!I2138, Games!B2138, IF(Calc!P2138=Games!I2138, Games!C2138, ""))</f>
        <v>TEX</v>
      </c>
      <c r="I2138" s="21">
        <f>MAX(Calc!O2138:P2138)</f>
        <v>0.60152145041159044</v>
      </c>
      <c r="J2138" s="22">
        <f t="shared" si="132"/>
        <v>-150.95453720982093</v>
      </c>
      <c r="K2138" s="23">
        <f t="shared" si="133"/>
        <v>0.66245110513640204</v>
      </c>
      <c r="L2138" s="25"/>
      <c r="M2138" s="25"/>
      <c r="N2138" t="str">
        <f t="shared" si="134"/>
        <v/>
      </c>
      <c r="O2138" s="24" t="str">
        <f t="shared" si="135"/>
        <v/>
      </c>
    </row>
    <row r="2139" spans="1:15" x14ac:dyDescent="0.45">
      <c r="A2139" s="20" t="str">
        <f>Calc!A2139</f>
        <v>2024-09-07</v>
      </c>
      <c r="B2139" t="str">
        <f>Calc!B2139</f>
        <v>BOS</v>
      </c>
      <c r="C2139" t="str">
        <f>Calc!C2139</f>
        <v>CHW</v>
      </c>
      <c r="D2139" s="25"/>
      <c r="E2139" s="25"/>
      <c r="F2139">
        <f>Calc!M2139</f>
        <v>1500.26839934439</v>
      </c>
      <c r="G2139">
        <f>Calc!N2139</f>
        <v>1425.4820043556863</v>
      </c>
      <c r="H2139" t="str">
        <f>IF(Calc!O2139=Games!I2139, Games!B2139, IF(Calc!P2139=Games!I2139, Games!C2139, ""))</f>
        <v>BOS</v>
      </c>
      <c r="I2139" s="21">
        <f>MAX(Calc!O2139:P2139)</f>
        <v>0.6316352997978586</v>
      </c>
      <c r="J2139" s="22">
        <f t="shared" si="132"/>
        <v>-171.47009456966057</v>
      </c>
      <c r="K2139" s="23">
        <f t="shared" si="133"/>
        <v>0.58319207352728497</v>
      </c>
      <c r="L2139" s="25"/>
      <c r="M2139" s="25"/>
      <c r="N2139" t="str">
        <f t="shared" si="134"/>
        <v/>
      </c>
      <c r="O2139" s="24" t="str">
        <f t="shared" si="135"/>
        <v/>
      </c>
    </row>
    <row r="2140" spans="1:15" x14ac:dyDescent="0.45">
      <c r="A2140" s="20" t="str">
        <f>Calc!A2140</f>
        <v>2024-09-07</v>
      </c>
      <c r="B2140" t="str">
        <f>Calc!B2140</f>
        <v>ATL</v>
      </c>
      <c r="C2140" t="str">
        <f>Calc!C2140</f>
        <v>TOR</v>
      </c>
      <c r="D2140" s="25"/>
      <c r="E2140" s="25"/>
      <c r="F2140">
        <f>Calc!M2140</f>
        <v>1593.2508682491175</v>
      </c>
      <c r="G2140">
        <f>Calc!N2140</f>
        <v>1549.5770225833428</v>
      </c>
      <c r="H2140" t="str">
        <f>IF(Calc!O2140=Games!I2140, Games!B2140, IF(Calc!P2140=Games!I2140, Games!C2140, ""))</f>
        <v>ATL</v>
      </c>
      <c r="I2140" s="21">
        <f>MAX(Calc!O2140:P2140)</f>
        <v>0.58447396746959035</v>
      </c>
      <c r="J2140" s="22">
        <f t="shared" si="132"/>
        <v>-140.65880876592647</v>
      </c>
      <c r="K2140" s="23">
        <f t="shared" si="133"/>
        <v>0.71094018837037276</v>
      </c>
      <c r="L2140" s="25"/>
      <c r="M2140" s="25"/>
      <c r="N2140" t="str">
        <f t="shared" si="134"/>
        <v/>
      </c>
      <c r="O2140" s="24" t="str">
        <f t="shared" si="135"/>
        <v/>
      </c>
    </row>
    <row r="2141" spans="1:15" x14ac:dyDescent="0.45">
      <c r="A2141" s="20" t="str">
        <f>Calc!A2141</f>
        <v>2024-09-07</v>
      </c>
      <c r="B2141" t="str">
        <f>Calc!B2141</f>
        <v>SDP</v>
      </c>
      <c r="C2141" t="str">
        <f>Calc!C2141</f>
        <v>SFG</v>
      </c>
      <c r="D2141" s="25"/>
      <c r="E2141" s="25"/>
      <c r="F2141">
        <f>Calc!M2141</f>
        <v>1502.9671207118124</v>
      </c>
      <c r="G2141">
        <f>Calc!N2141</f>
        <v>1491.6063482058917</v>
      </c>
      <c r="H2141" t="str">
        <f>IF(Calc!O2141=Games!I2141, Games!B2141, IF(Calc!P2141=Games!I2141, Games!C2141, ""))</f>
        <v>SDP</v>
      </c>
      <c r="I2141" s="21">
        <f>MAX(Calc!O2141:P2141)</f>
        <v>0.53096352435826932</v>
      </c>
      <c r="J2141" s="22">
        <f t="shared" si="132"/>
        <v>-113.20303471746216</v>
      </c>
      <c r="K2141" s="23">
        <f t="shared" si="133"/>
        <v>0.88336854439975965</v>
      </c>
      <c r="L2141" s="25"/>
      <c r="M2141" s="25"/>
      <c r="N2141" t="str">
        <f t="shared" si="134"/>
        <v/>
      </c>
      <c r="O2141" s="24" t="str">
        <f t="shared" si="135"/>
        <v/>
      </c>
    </row>
    <row r="2142" spans="1:15" x14ac:dyDescent="0.45">
      <c r="A2142" s="20" t="str">
        <f>Calc!A2142</f>
        <v>2024-09-07</v>
      </c>
      <c r="B2142" t="str">
        <f>Calc!B2142</f>
        <v>LAD</v>
      </c>
      <c r="C2142" t="str">
        <f>Calc!C2142</f>
        <v>CLE</v>
      </c>
      <c r="D2142" s="25"/>
      <c r="E2142" s="25"/>
      <c r="F2142">
        <f>Calc!M2142</f>
        <v>1596.6514930600529</v>
      </c>
      <c r="G2142">
        <f>Calc!N2142</f>
        <v>1521.3210808926906</v>
      </c>
      <c r="H2142" t="str">
        <f>IF(Calc!O2142=Games!I2142, Games!B2142, IF(Calc!P2142=Games!I2142, Games!C2142, ""))</f>
        <v>LAD</v>
      </c>
      <c r="I2142" s="21">
        <f>MAX(Calc!O2142:P2142)</f>
        <v>0.62806876028639447</v>
      </c>
      <c r="J2142" s="22">
        <f t="shared" si="132"/>
        <v>-168.86690151922164</v>
      </c>
      <c r="K2142" s="23">
        <f t="shared" si="133"/>
        <v>0.59218235841567379</v>
      </c>
      <c r="L2142" s="25"/>
      <c r="M2142" s="25"/>
      <c r="N2142" t="str">
        <f t="shared" si="134"/>
        <v/>
      </c>
      <c r="O2142" s="24" t="str">
        <f t="shared" si="135"/>
        <v/>
      </c>
    </row>
    <row r="2143" spans="1:15" x14ac:dyDescent="0.45">
      <c r="A2143" s="20" t="str">
        <f>Calc!A2143</f>
        <v>2024-09-08</v>
      </c>
      <c r="B2143" t="str">
        <f>Calc!B2143</f>
        <v>PIT</v>
      </c>
      <c r="C2143" t="str">
        <f>Calc!C2143</f>
        <v>WAS</v>
      </c>
      <c r="D2143" s="25"/>
      <c r="E2143" s="25"/>
      <c r="F2143">
        <f>Calc!M2143</f>
        <v>1464.4120897083565</v>
      </c>
      <c r="G2143">
        <f>Calc!N2143</f>
        <v>1420.7057667976087</v>
      </c>
      <c r="H2143" t="str">
        <f>IF(Calc!O2143=Games!I2143, Games!B2143, IF(Calc!P2143=Games!I2143, Games!C2143, ""))</f>
        <v>PIT</v>
      </c>
      <c r="I2143" s="21">
        <f>MAX(Calc!O2143:P2143)</f>
        <v>0.59155426235749242</v>
      </c>
      <c r="J2143" s="22">
        <f t="shared" si="132"/>
        <v>-144.83056324001859</v>
      </c>
      <c r="K2143" s="23">
        <f t="shared" si="133"/>
        <v>0.69046199754313098</v>
      </c>
      <c r="L2143" s="25"/>
      <c r="M2143" s="25"/>
      <c r="N2143" t="str">
        <f t="shared" si="134"/>
        <v/>
      </c>
      <c r="O2143" s="24" t="str">
        <f t="shared" si="135"/>
        <v/>
      </c>
    </row>
    <row r="2144" spans="1:15" x14ac:dyDescent="0.45">
      <c r="A2144" s="20" t="str">
        <f>Calc!A2144</f>
        <v>2024-09-08</v>
      </c>
      <c r="B2144" t="str">
        <f>Calc!B2144</f>
        <v>BAL</v>
      </c>
      <c r="C2144" t="str">
        <f>Calc!C2144</f>
        <v>TBR</v>
      </c>
      <c r="D2144" s="25"/>
      <c r="E2144" s="25"/>
      <c r="F2144">
        <f>Calc!M2144</f>
        <v>1527.1786991040578</v>
      </c>
      <c r="G2144">
        <f>Calc!N2144</f>
        <v>1532.6622500113572</v>
      </c>
      <c r="H2144" t="str">
        <f>IF(Calc!O2144=Games!I2144, Games!B2144, IF(Calc!P2144=Games!I2144, Games!C2144, ""))</f>
        <v>BAL</v>
      </c>
      <c r="I2144" s="21">
        <f>MAX(Calc!O2144:P2144)</f>
        <v>0.50297875629895483</v>
      </c>
      <c r="J2144" s="22">
        <f t="shared" si="132"/>
        <v>-101.1986434530539</v>
      </c>
      <c r="K2144" s="23">
        <f t="shared" si="133"/>
        <v>0.98815553833377279</v>
      </c>
      <c r="L2144" s="25"/>
      <c r="M2144" s="25"/>
      <c r="N2144" t="str">
        <f t="shared" si="134"/>
        <v/>
      </c>
      <c r="O2144" s="24" t="str">
        <f t="shared" si="135"/>
        <v/>
      </c>
    </row>
    <row r="2145" spans="1:15" x14ac:dyDescent="0.45">
      <c r="A2145" s="20" t="str">
        <f>Calc!A2145</f>
        <v>2024-09-08</v>
      </c>
      <c r="B2145" t="str">
        <f>Calc!B2145</f>
        <v>ATL</v>
      </c>
      <c r="C2145" t="str">
        <f>Calc!C2145</f>
        <v>TOR</v>
      </c>
      <c r="D2145" s="25"/>
      <c r="E2145" s="25"/>
      <c r="F2145">
        <f>Calc!M2145</f>
        <v>1593.2508682491175</v>
      </c>
      <c r="G2145">
        <f>Calc!N2145</f>
        <v>1549.5770225833428</v>
      </c>
      <c r="H2145" t="str">
        <f>IF(Calc!O2145=Games!I2145, Games!B2145, IF(Calc!P2145=Games!I2145, Games!C2145, ""))</f>
        <v>ATL</v>
      </c>
      <c r="I2145" s="21">
        <f>MAX(Calc!O2145:P2145)</f>
        <v>0.58447396746959035</v>
      </c>
      <c r="J2145" s="22">
        <f t="shared" si="132"/>
        <v>-140.65880876592647</v>
      </c>
      <c r="K2145" s="23">
        <f t="shared" si="133"/>
        <v>0.71094018837037276</v>
      </c>
      <c r="L2145" s="25"/>
      <c r="M2145" s="25"/>
      <c r="N2145" t="str">
        <f t="shared" si="134"/>
        <v/>
      </c>
      <c r="O2145" s="24" t="str">
        <f t="shared" si="135"/>
        <v/>
      </c>
    </row>
    <row r="2146" spans="1:15" x14ac:dyDescent="0.45">
      <c r="A2146" s="20" t="str">
        <f>Calc!A2146</f>
        <v>2024-09-08</v>
      </c>
      <c r="B2146" t="str">
        <f>Calc!B2146</f>
        <v>BOS</v>
      </c>
      <c r="C2146" t="str">
        <f>Calc!C2146</f>
        <v>CHW</v>
      </c>
      <c r="D2146" s="25"/>
      <c r="E2146" s="25"/>
      <c r="F2146">
        <f>Calc!M2146</f>
        <v>1500.26839934439</v>
      </c>
      <c r="G2146">
        <f>Calc!N2146</f>
        <v>1425.4820043556863</v>
      </c>
      <c r="H2146" t="str">
        <f>IF(Calc!O2146=Games!I2146, Games!B2146, IF(Calc!P2146=Games!I2146, Games!C2146, ""))</f>
        <v>BOS</v>
      </c>
      <c r="I2146" s="21">
        <f>MAX(Calc!O2146:P2146)</f>
        <v>0.6316352997978586</v>
      </c>
      <c r="J2146" s="22">
        <f t="shared" si="132"/>
        <v>-171.47009456966057</v>
      </c>
      <c r="K2146" s="23">
        <f t="shared" si="133"/>
        <v>0.58319207352728497</v>
      </c>
      <c r="L2146" s="25"/>
      <c r="M2146" s="25"/>
      <c r="N2146" t="str">
        <f t="shared" si="134"/>
        <v/>
      </c>
      <c r="O2146" s="24" t="str">
        <f t="shared" si="135"/>
        <v/>
      </c>
    </row>
    <row r="2147" spans="1:15" x14ac:dyDescent="0.45">
      <c r="A2147" s="20" t="str">
        <f>Calc!A2147</f>
        <v>2024-09-08</v>
      </c>
      <c r="B2147" t="str">
        <f>Calc!B2147</f>
        <v>NYM</v>
      </c>
      <c r="C2147" t="str">
        <f>Calc!C2147</f>
        <v>CIN</v>
      </c>
      <c r="D2147" s="25"/>
      <c r="E2147" s="25"/>
      <c r="F2147">
        <f>Calc!M2147</f>
        <v>1483.2891783762693</v>
      </c>
      <c r="G2147">
        <f>Calc!N2147</f>
        <v>1513.6155661274754</v>
      </c>
      <c r="H2147" t="str">
        <f>IF(Calc!O2147=Games!I2147, Games!B2147, IF(Calc!P2147=Games!I2147, Games!C2147, ""))</f>
        <v>NYM</v>
      </c>
      <c r="I2147" s="21">
        <f>MAX(Calc!O2147:P2147)</f>
        <v>0.50760368446655613</v>
      </c>
      <c r="J2147" s="22">
        <f t="shared" si="132"/>
        <v>-103.08844084599559</v>
      </c>
      <c r="K2147" s="23">
        <f t="shared" si="133"/>
        <v>0.97004086180128146</v>
      </c>
      <c r="L2147" s="25"/>
      <c r="M2147" s="25"/>
      <c r="N2147" t="str">
        <f t="shared" si="134"/>
        <v/>
      </c>
      <c r="O2147" s="24" t="str">
        <f t="shared" si="135"/>
        <v/>
      </c>
    </row>
    <row r="2148" spans="1:15" x14ac:dyDescent="0.45">
      <c r="A2148" s="20" t="str">
        <f>Calc!A2148</f>
        <v>2024-09-08</v>
      </c>
      <c r="B2148" t="str">
        <f>Calc!B2148</f>
        <v>MIA</v>
      </c>
      <c r="C2148" t="str">
        <f>Calc!C2148</f>
        <v>PHI</v>
      </c>
      <c r="D2148" s="25"/>
      <c r="E2148" s="25"/>
      <c r="F2148">
        <f>Calc!M2148</f>
        <v>1453.0099819148713</v>
      </c>
      <c r="G2148">
        <f>Calc!N2148</f>
        <v>1539.4111659163295</v>
      </c>
      <c r="H2148" t="str">
        <f>IF(Calc!O2148=Games!I2148, Games!B2148, IF(Calc!P2148=Games!I2148, Games!C2148, ""))</f>
        <v>PHI</v>
      </c>
      <c r="I2148" s="21">
        <f>MAX(Calc!O2148:P2148)</f>
        <v>0.59896412593676374</v>
      </c>
      <c r="J2148" s="22">
        <f t="shared" si="132"/>
        <v>-149.35425099708604</v>
      </c>
      <c r="K2148" s="23">
        <f t="shared" si="133"/>
        <v>0.66954907096652405</v>
      </c>
      <c r="L2148" s="25"/>
      <c r="M2148" s="25"/>
      <c r="N2148" t="str">
        <f t="shared" si="134"/>
        <v/>
      </c>
      <c r="O2148" s="24" t="str">
        <f t="shared" si="135"/>
        <v/>
      </c>
    </row>
    <row r="2149" spans="1:15" x14ac:dyDescent="0.45">
      <c r="A2149" s="20" t="str">
        <f>Calc!A2149</f>
        <v>2024-09-08</v>
      </c>
      <c r="B2149" t="str">
        <f>Calc!B2149</f>
        <v>HOU</v>
      </c>
      <c r="C2149" t="str">
        <f>Calc!C2149</f>
        <v>ARI</v>
      </c>
      <c r="D2149" s="25"/>
      <c r="E2149" s="25"/>
      <c r="F2149">
        <f>Calc!M2149</f>
        <v>1535.1961987191132</v>
      </c>
      <c r="G2149">
        <f>Calc!N2149</f>
        <v>1515.1384034374826</v>
      </c>
      <c r="H2149" t="str">
        <f>IF(Calc!O2149=Games!I2149, Games!B2149, IF(Calc!P2149=Games!I2149, Games!C2149, ""))</f>
        <v>HOU</v>
      </c>
      <c r="I2149" s="21">
        <f>MAX(Calc!O2149:P2149)</f>
        <v>0.50842529892432042</v>
      </c>
      <c r="J2149" s="22">
        <f t="shared" si="132"/>
        <v>-103.42788142102671</v>
      </c>
      <c r="K2149" s="23">
        <f t="shared" si="133"/>
        <v>0.96685727896646423</v>
      </c>
      <c r="L2149" s="25"/>
      <c r="M2149" s="25"/>
      <c r="N2149" t="str">
        <f t="shared" si="134"/>
        <v/>
      </c>
      <c r="O2149" s="24" t="str">
        <f t="shared" si="135"/>
        <v/>
      </c>
    </row>
    <row r="2150" spans="1:15" x14ac:dyDescent="0.45">
      <c r="A2150" s="20" t="str">
        <f>Calc!A2150</f>
        <v>2024-09-08</v>
      </c>
      <c r="B2150" t="str">
        <f>Calc!B2150</f>
        <v>KCR</v>
      </c>
      <c r="C2150" t="str">
        <f>Calc!C2150</f>
        <v>MIN</v>
      </c>
      <c r="D2150" s="25"/>
      <c r="E2150" s="25"/>
      <c r="F2150">
        <f>Calc!M2150</f>
        <v>1459.3647323881944</v>
      </c>
      <c r="G2150">
        <f>Calc!N2150</f>
        <v>1539.5424706464416</v>
      </c>
      <c r="H2150" t="str">
        <f>IF(Calc!O2150=Games!I2150, Games!B2150, IF(Calc!P2150=Games!I2150, Games!C2150, ""))</f>
        <v>MIN</v>
      </c>
      <c r="I2150" s="21">
        <f>MAX(Calc!O2150:P2150)</f>
        <v>0.51833815946597706</v>
      </c>
      <c r="J2150" s="22">
        <f t="shared" si="132"/>
        <v>-107.61453697292912</v>
      </c>
      <c r="K2150" s="23">
        <f t="shared" si="133"/>
        <v>0.92924248724087732</v>
      </c>
      <c r="L2150" s="25"/>
      <c r="M2150" s="25"/>
      <c r="N2150" t="str">
        <f t="shared" si="134"/>
        <v/>
      </c>
      <c r="O2150" s="24" t="str">
        <f t="shared" si="135"/>
        <v/>
      </c>
    </row>
    <row r="2151" spans="1:15" x14ac:dyDescent="0.45">
      <c r="A2151" s="20" t="str">
        <f>Calc!A2151</f>
        <v>2024-09-08</v>
      </c>
      <c r="B2151" t="str">
        <f>Calc!B2151</f>
        <v>MIL</v>
      </c>
      <c r="C2151" t="str">
        <f>Calc!C2151</f>
        <v>COL</v>
      </c>
      <c r="D2151" s="25"/>
      <c r="E2151" s="25"/>
      <c r="F2151">
        <f>Calc!M2151</f>
        <v>1516.6563185214643</v>
      </c>
      <c r="G2151">
        <f>Calc!N2151</f>
        <v>1405.4006829938121</v>
      </c>
      <c r="H2151" t="str">
        <f>IF(Calc!O2151=Games!I2151, Games!B2151, IF(Calc!P2151=Games!I2151, Games!C2151, ""))</f>
        <v>MIL</v>
      </c>
      <c r="I2151" s="21">
        <f>MAX(Calc!O2151:P2151)</f>
        <v>0.68856053743093359</v>
      </c>
      <c r="J2151" s="22">
        <f t="shared" si="132"/>
        <v>-221.08968842644174</v>
      </c>
      <c r="K2151" s="23">
        <f t="shared" si="133"/>
        <v>0.45230512879966711</v>
      </c>
      <c r="L2151" s="25"/>
      <c r="M2151" s="25"/>
      <c r="N2151" t="str">
        <f t="shared" si="134"/>
        <v/>
      </c>
      <c r="O2151" s="24" t="str">
        <f t="shared" si="135"/>
        <v/>
      </c>
    </row>
    <row r="2152" spans="1:15" x14ac:dyDescent="0.45">
      <c r="A2152" s="20" t="str">
        <f>Calc!A2152</f>
        <v>2024-09-08</v>
      </c>
      <c r="B2152" t="str">
        <f>Calc!B2152</f>
        <v>STL</v>
      </c>
      <c r="C2152" t="str">
        <f>Calc!C2152</f>
        <v>SEA</v>
      </c>
      <c r="D2152" s="25"/>
      <c r="E2152" s="25"/>
      <c r="F2152">
        <f>Calc!M2152</f>
        <v>1510.540426333587</v>
      </c>
      <c r="G2152">
        <f>Calc!N2152</f>
        <v>1521.2700100017432</v>
      </c>
      <c r="H2152" t="str">
        <f>IF(Calc!O2152=Games!I2152, Games!B2152, IF(Calc!P2152=Games!I2152, Games!C2152, ""))</f>
        <v>STL</v>
      </c>
      <c r="I2152" s="21">
        <f>MAX(Calc!O2152:P2152)</f>
        <v>0.52114916064170114</v>
      </c>
      <c r="J2152" s="22">
        <f t="shared" si="132"/>
        <v>-108.83329793053839</v>
      </c>
      <c r="K2152" s="23">
        <f t="shared" si="133"/>
        <v>0.91883643977989027</v>
      </c>
      <c r="L2152" s="25"/>
      <c r="M2152" s="25"/>
      <c r="N2152" t="str">
        <f t="shared" si="134"/>
        <v/>
      </c>
      <c r="O2152" s="24" t="str">
        <f t="shared" si="135"/>
        <v/>
      </c>
    </row>
    <row r="2153" spans="1:15" x14ac:dyDescent="0.45">
      <c r="A2153" s="20" t="str">
        <f>Calc!A2153</f>
        <v>2024-09-08</v>
      </c>
      <c r="B2153" t="str">
        <f>Calc!B2153</f>
        <v>CHC</v>
      </c>
      <c r="C2153" t="str">
        <f>Calc!C2153</f>
        <v>NYY</v>
      </c>
      <c r="D2153" s="25"/>
      <c r="E2153" s="25"/>
      <c r="F2153">
        <f>Calc!M2153</f>
        <v>1529.9566441509314</v>
      </c>
      <c r="G2153">
        <f>Calc!N2153</f>
        <v>1562.9327852564061</v>
      </c>
      <c r="H2153" t="str">
        <f>IF(Calc!O2153=Games!I2153, Games!B2153, IF(Calc!P2153=Games!I2153, Games!C2153, ""))</f>
        <v>NYY</v>
      </c>
      <c r="I2153" s="21">
        <f>MAX(Calc!O2153:P2153)</f>
        <v>0.52502149639122453</v>
      </c>
      <c r="J2153" s="22">
        <f t="shared" si="132"/>
        <v>-110.53584370708023</v>
      </c>
      <c r="K2153" s="23">
        <f t="shared" si="133"/>
        <v>0.90468391651308877</v>
      </c>
      <c r="L2153" s="25"/>
      <c r="M2153" s="25"/>
      <c r="N2153" t="str">
        <f t="shared" si="134"/>
        <v/>
      </c>
      <c r="O2153" s="24" t="str">
        <f t="shared" si="135"/>
        <v/>
      </c>
    </row>
    <row r="2154" spans="1:15" x14ac:dyDescent="0.45">
      <c r="A2154" s="20" t="str">
        <f>Calc!A2154</f>
        <v>2024-09-08</v>
      </c>
      <c r="B2154" t="str">
        <f>Calc!B2154</f>
        <v>TEX</v>
      </c>
      <c r="C2154" t="str">
        <f>Calc!C2154</f>
        <v>LAA</v>
      </c>
      <c r="D2154" s="25"/>
      <c r="E2154" s="25"/>
      <c r="F2154">
        <f>Calc!M2154</f>
        <v>1535.7428778604465</v>
      </c>
      <c r="G2154">
        <f>Calc!N2154</f>
        <v>1486.8682858001625</v>
      </c>
      <c r="H2154" t="str">
        <f>IF(Calc!O2154=Games!I2154, Games!B2154, IF(Calc!P2154=Games!I2154, Games!C2154, ""))</f>
        <v>TEX</v>
      </c>
      <c r="I2154" s="21">
        <f>MAX(Calc!O2154:P2154)</f>
        <v>0.60152145041159044</v>
      </c>
      <c r="J2154" s="22">
        <f t="shared" si="132"/>
        <v>-150.95453720982093</v>
      </c>
      <c r="K2154" s="23">
        <f t="shared" si="133"/>
        <v>0.66245110513640204</v>
      </c>
      <c r="L2154" s="25"/>
      <c r="M2154" s="25"/>
      <c r="N2154" t="str">
        <f t="shared" si="134"/>
        <v/>
      </c>
      <c r="O2154" s="24" t="str">
        <f t="shared" si="135"/>
        <v/>
      </c>
    </row>
    <row r="2155" spans="1:15" x14ac:dyDescent="0.45">
      <c r="A2155" s="20" t="str">
        <f>Calc!A2155</f>
        <v>2024-09-08</v>
      </c>
      <c r="B2155" t="str">
        <f>Calc!B2155</f>
        <v>OAK</v>
      </c>
      <c r="C2155" t="str">
        <f>Calc!C2155</f>
        <v>DET</v>
      </c>
      <c r="D2155" s="25"/>
      <c r="E2155" s="25"/>
      <c r="F2155">
        <f>Calc!M2155</f>
        <v>1410.609331202211</v>
      </c>
      <c r="G2155">
        <f>Calc!N2155</f>
        <v>1495.7868779460348</v>
      </c>
      <c r="H2155" t="str">
        <f>IF(Calc!O2155=Games!I2155, Games!B2155, IF(Calc!P2155=Games!I2155, Games!C2155, ""))</f>
        <v>DET</v>
      </c>
      <c r="I2155" s="21">
        <f>MAX(Calc!O2155:P2155)</f>
        <v>0.61707654673626855</v>
      </c>
      <c r="J2155" s="22">
        <f t="shared" si="132"/>
        <v>-161.1487991860526</v>
      </c>
      <c r="K2155" s="23">
        <f t="shared" si="133"/>
        <v>0.62054449369210674</v>
      </c>
      <c r="L2155" s="25"/>
      <c r="M2155" s="25"/>
      <c r="N2155" t="str">
        <f t="shared" si="134"/>
        <v/>
      </c>
      <c r="O2155" s="24" t="str">
        <f t="shared" si="135"/>
        <v/>
      </c>
    </row>
    <row r="2156" spans="1:15" x14ac:dyDescent="0.45">
      <c r="A2156" s="20" t="str">
        <f>Calc!A2156</f>
        <v>2024-09-08</v>
      </c>
      <c r="B2156" t="str">
        <f>Calc!B2156</f>
        <v>LAD</v>
      </c>
      <c r="C2156" t="str">
        <f>Calc!C2156</f>
        <v>CLE</v>
      </c>
      <c r="D2156" s="25"/>
      <c r="E2156" s="25"/>
      <c r="F2156">
        <f>Calc!M2156</f>
        <v>1596.6514930600529</v>
      </c>
      <c r="G2156">
        <f>Calc!N2156</f>
        <v>1521.3210808926906</v>
      </c>
      <c r="H2156" t="str">
        <f>IF(Calc!O2156=Games!I2156, Games!B2156, IF(Calc!P2156=Games!I2156, Games!C2156, ""))</f>
        <v>LAD</v>
      </c>
      <c r="I2156" s="21">
        <f>MAX(Calc!O2156:P2156)</f>
        <v>0.62806876028639447</v>
      </c>
      <c r="J2156" s="22">
        <f t="shared" si="132"/>
        <v>-168.86690151922164</v>
      </c>
      <c r="K2156" s="23">
        <f t="shared" si="133"/>
        <v>0.59218235841567379</v>
      </c>
      <c r="L2156" s="25"/>
      <c r="M2156" s="25"/>
      <c r="N2156" t="str">
        <f t="shared" si="134"/>
        <v/>
      </c>
      <c r="O2156" s="24" t="str">
        <f t="shared" si="135"/>
        <v/>
      </c>
    </row>
    <row r="2157" spans="1:15" x14ac:dyDescent="0.45">
      <c r="A2157" s="20" t="str">
        <f>Calc!A2157</f>
        <v>2024-09-08</v>
      </c>
      <c r="B2157" t="str">
        <f>Calc!B2157</f>
        <v>SDP</v>
      </c>
      <c r="C2157" t="str">
        <f>Calc!C2157</f>
        <v>SFG</v>
      </c>
      <c r="D2157" s="25"/>
      <c r="E2157" s="25"/>
      <c r="F2157">
        <f>Calc!M2157</f>
        <v>1502.9671207118124</v>
      </c>
      <c r="G2157">
        <f>Calc!N2157</f>
        <v>1491.6063482058917</v>
      </c>
      <c r="H2157" t="str">
        <f>IF(Calc!O2157=Games!I2157, Games!B2157, IF(Calc!P2157=Games!I2157, Games!C2157, ""))</f>
        <v>SDP</v>
      </c>
      <c r="I2157" s="21">
        <f>MAX(Calc!O2157:P2157)</f>
        <v>0.53096352435826932</v>
      </c>
      <c r="J2157" s="22">
        <f t="shared" si="132"/>
        <v>-113.20303471746216</v>
      </c>
      <c r="K2157" s="23">
        <f t="shared" si="133"/>
        <v>0.88336854439975965</v>
      </c>
      <c r="L2157" s="25"/>
      <c r="M2157" s="25"/>
      <c r="N2157" t="str">
        <f t="shared" si="134"/>
        <v/>
      </c>
      <c r="O2157" s="24" t="str">
        <f t="shared" si="135"/>
        <v/>
      </c>
    </row>
    <row r="2158" spans="1:15" x14ac:dyDescent="0.45">
      <c r="A2158" s="20" t="str">
        <f>Calc!A2158</f>
        <v>2024-09-09</v>
      </c>
      <c r="B2158" t="str">
        <f>Calc!B2158</f>
        <v>PHI</v>
      </c>
      <c r="C2158" t="str">
        <f>Calc!C2158</f>
        <v>TBR</v>
      </c>
      <c r="D2158" s="25"/>
      <c r="E2158" s="25"/>
      <c r="F2158">
        <f>Calc!M2158</f>
        <v>1516.0751994709906</v>
      </c>
      <c r="G2158">
        <f>Calc!N2158</f>
        <v>1532.6622500113572</v>
      </c>
      <c r="H2158" t="str">
        <f>IF(Calc!O2158=Games!I2158, Games!B2158, IF(Calc!P2158=Games!I2158, Games!C2158, ""))</f>
        <v>PHI</v>
      </c>
      <c r="I2158" s="21">
        <f>MAX(Calc!O2158:P2158)</f>
        <v>0.51852031592733128</v>
      </c>
      <c r="J2158" s="22">
        <f t="shared" si="132"/>
        <v>-107.69308302716924</v>
      </c>
      <c r="K2158" s="23">
        <f t="shared" si="133"/>
        <v>0.9285647433342733</v>
      </c>
      <c r="L2158" s="25"/>
      <c r="M2158" s="25"/>
      <c r="N2158" t="str">
        <f t="shared" si="134"/>
        <v/>
      </c>
      <c r="O2158" s="24" t="str">
        <f t="shared" si="135"/>
        <v/>
      </c>
    </row>
    <row r="2159" spans="1:15" x14ac:dyDescent="0.45">
      <c r="A2159" s="20" t="str">
        <f>Calc!A2159</f>
        <v>2024-09-09</v>
      </c>
      <c r="B2159" t="str">
        <f>Calc!B2159</f>
        <v>PIT</v>
      </c>
      <c r="C2159" t="str">
        <f>Calc!C2159</f>
        <v>MIA</v>
      </c>
      <c r="D2159" s="25"/>
      <c r="E2159" s="25"/>
      <c r="F2159">
        <f>Calc!M2159</f>
        <v>1464.4120897083565</v>
      </c>
      <c r="G2159">
        <f>Calc!N2159</f>
        <v>1484.370768699393</v>
      </c>
      <c r="H2159" t="str">
        <f>IF(Calc!O2159=Games!I2159, Games!B2159, IF(Calc!P2159=Games!I2159, Games!C2159, ""))</f>
        <v>PIT</v>
      </c>
      <c r="I2159" s="21">
        <f>MAX(Calc!O2159:P2159)</f>
        <v>0.50029421285497322</v>
      </c>
      <c r="J2159" s="22">
        <f t="shared" si="132"/>
        <v>-100.11775443172438</v>
      </c>
      <c r="K2159" s="23">
        <f t="shared" si="133"/>
        <v>0.9988238406625003</v>
      </c>
      <c r="L2159" s="25"/>
      <c r="M2159" s="25"/>
      <c r="N2159" t="str">
        <f t="shared" si="134"/>
        <v/>
      </c>
      <c r="O2159" s="24" t="str">
        <f t="shared" si="135"/>
        <v/>
      </c>
    </row>
    <row r="2160" spans="1:15" x14ac:dyDescent="0.45">
      <c r="A2160" s="20" t="str">
        <f>Calc!A2160</f>
        <v>2024-09-09</v>
      </c>
      <c r="B2160" t="str">
        <f>Calc!B2160</f>
        <v>NYY</v>
      </c>
      <c r="C2160" t="str">
        <f>Calc!C2160</f>
        <v>KCR</v>
      </c>
      <c r="D2160" s="25"/>
      <c r="E2160" s="25"/>
      <c r="F2160">
        <f>Calc!M2160</f>
        <v>1533.7203518335739</v>
      </c>
      <c r="G2160">
        <f>Calc!N2160</f>
        <v>1465.2610239810729</v>
      </c>
      <c r="H2160" t="str">
        <f>IF(Calc!O2160=Games!I2160, Games!B2160, IF(Calc!P2160=Games!I2160, Games!C2160, ""))</f>
        <v>NYY</v>
      </c>
      <c r="I2160" s="21">
        <f>MAX(Calc!O2160:P2160)</f>
        <v>0.64422667376002862</v>
      </c>
      <c r="J2160" s="22">
        <f t="shared" si="132"/>
        <v>-181.07784542720148</v>
      </c>
      <c r="K2160" s="23">
        <f t="shared" si="133"/>
        <v>0.55224867384565213</v>
      </c>
      <c r="L2160" s="25"/>
      <c r="M2160" s="25"/>
      <c r="N2160" t="str">
        <f t="shared" si="134"/>
        <v/>
      </c>
      <c r="O2160" s="24" t="str">
        <f t="shared" si="135"/>
        <v/>
      </c>
    </row>
    <row r="2161" spans="1:15" x14ac:dyDescent="0.45">
      <c r="A2161" s="20" t="str">
        <f>Calc!A2161</f>
        <v>2024-09-09</v>
      </c>
      <c r="B2161" t="str">
        <f>Calc!B2161</f>
        <v>TOR</v>
      </c>
      <c r="C2161" t="str">
        <f>Calc!C2161</f>
        <v>NYM</v>
      </c>
      <c r="D2161" s="25"/>
      <c r="E2161" s="25"/>
      <c r="F2161">
        <f>Calc!M2161</f>
        <v>1536.86484917293</v>
      </c>
      <c r="G2161">
        <f>Calc!N2161</f>
        <v>1510.288270753422</v>
      </c>
      <c r="H2161" t="str">
        <f>IF(Calc!O2161=Games!I2161, Games!B2161, IF(Calc!P2161=Games!I2161, Games!C2161, ""))</f>
        <v>TOR</v>
      </c>
      <c r="I2161" s="21">
        <f>MAX(Calc!O2161:P2161)</f>
        <v>0.53540991675972527</v>
      </c>
      <c r="J2161" s="22">
        <f t="shared" si="132"/>
        <v>-115.24350950961306</v>
      </c>
      <c r="K2161" s="23">
        <f t="shared" si="133"/>
        <v>0.86772782628299316</v>
      </c>
      <c r="L2161" s="25"/>
      <c r="M2161" s="25"/>
      <c r="N2161" t="str">
        <f t="shared" si="134"/>
        <v/>
      </c>
      <c r="O2161" s="24" t="str">
        <f t="shared" si="135"/>
        <v/>
      </c>
    </row>
    <row r="2162" spans="1:15" x14ac:dyDescent="0.45">
      <c r="A2162" s="20" t="str">
        <f>Calc!A2162</f>
        <v>2024-09-09</v>
      </c>
      <c r="B2162" t="str">
        <f>Calc!B2162</f>
        <v>BOS</v>
      </c>
      <c r="C2162" t="str">
        <f>Calc!C2162</f>
        <v>BAL</v>
      </c>
      <c r="D2162" s="25"/>
      <c r="E2162" s="25"/>
      <c r="F2162">
        <f>Calc!M2162</f>
        <v>1500.26839934439</v>
      </c>
      <c r="G2162">
        <f>Calc!N2162</f>
        <v>1539.0873746407135</v>
      </c>
      <c r="H2162" t="str">
        <f>IF(Calc!O2162=Games!I2162, Games!B2162, IF(Calc!P2162=Games!I2162, Games!C2162, ""))</f>
        <v>BAL</v>
      </c>
      <c r="I2162" s="21">
        <f>MAX(Calc!O2162:P2162)</f>
        <v>0.52999266021749658</v>
      </c>
      <c r="J2162" s="22">
        <f t="shared" si="132"/>
        <v>-112.7626348266713</v>
      </c>
      <c r="K2162" s="23">
        <f t="shared" si="133"/>
        <v>0.88681858271324632</v>
      </c>
      <c r="L2162" s="25"/>
      <c r="M2162" s="25"/>
      <c r="N2162" t="str">
        <f t="shared" si="134"/>
        <v/>
      </c>
      <c r="O2162" s="24" t="str">
        <f t="shared" si="135"/>
        <v/>
      </c>
    </row>
    <row r="2163" spans="1:15" x14ac:dyDescent="0.45">
      <c r="A2163" s="20" t="str">
        <f>Calc!A2163</f>
        <v>2024-09-09</v>
      </c>
      <c r="B2163" t="str">
        <f>Calc!B2163</f>
        <v>MIN</v>
      </c>
      <c r="C2163" t="str">
        <f>Calc!C2163</f>
        <v>LAA</v>
      </c>
      <c r="D2163" s="25"/>
      <c r="E2163" s="25"/>
      <c r="F2163">
        <f>Calc!M2163</f>
        <v>1529.2726034226744</v>
      </c>
      <c r="G2163">
        <f>Calc!N2163</f>
        <v>1486.8682858001625</v>
      </c>
      <c r="H2163" t="str">
        <f>IF(Calc!O2163=Games!I2163, Games!B2163, IF(Calc!P2163=Games!I2163, Games!C2163, ""))</f>
        <v>MIN</v>
      </c>
      <c r="I2163" s="21">
        <f>MAX(Calc!O2163:P2163)</f>
        <v>0.62435986740465566</v>
      </c>
      <c r="J2163" s="22">
        <f t="shared" si="132"/>
        <v>-166.21223698620159</v>
      </c>
      <c r="K2163" s="23">
        <f t="shared" si="133"/>
        <v>0.60164041958175252</v>
      </c>
      <c r="L2163" s="25"/>
      <c r="M2163" s="25"/>
      <c r="N2163" t="str">
        <f t="shared" si="134"/>
        <v/>
      </c>
      <c r="O2163" s="24" t="str">
        <f t="shared" si="135"/>
        <v/>
      </c>
    </row>
    <row r="2164" spans="1:15" x14ac:dyDescent="0.45">
      <c r="A2164" s="20" t="str">
        <f>Calc!A2164</f>
        <v>2024-09-09</v>
      </c>
      <c r="B2164" t="str">
        <f>Calc!B2164</f>
        <v>CHW</v>
      </c>
      <c r="C2164" t="str">
        <f>Calc!C2164</f>
        <v>CLE</v>
      </c>
      <c r="D2164" s="25"/>
      <c r="E2164" s="25"/>
      <c r="F2164">
        <f>Calc!M2164</f>
        <v>1426.513159308995</v>
      </c>
      <c r="G2164">
        <f>Calc!N2164</f>
        <v>1521.3210808926906</v>
      </c>
      <c r="H2164" t="str">
        <f>IF(Calc!O2164=Games!I2164, Games!B2164, IF(Calc!P2164=Games!I2164, Games!C2164, ""))</f>
        <v>CLE</v>
      </c>
      <c r="I2164" s="21">
        <f>MAX(Calc!O2164:P2164)</f>
        <v>0.65427767840628615</v>
      </c>
      <c r="J2164" s="22">
        <f t="shared" si="132"/>
        <v>-189.24947495151343</v>
      </c>
      <c r="K2164" s="23">
        <f t="shared" si="133"/>
        <v>0.52840305118743636</v>
      </c>
      <c r="L2164" s="25"/>
      <c r="M2164" s="25"/>
      <c r="N2164" t="str">
        <f t="shared" si="134"/>
        <v/>
      </c>
      <c r="O2164" s="24" t="str">
        <f t="shared" si="135"/>
        <v/>
      </c>
    </row>
    <row r="2165" spans="1:15" x14ac:dyDescent="0.45">
      <c r="A2165" s="20" t="str">
        <f>Calc!A2165</f>
        <v>2024-09-09</v>
      </c>
      <c r="B2165" t="str">
        <f>Calc!B2165</f>
        <v>LAD</v>
      </c>
      <c r="C2165" t="str">
        <f>Calc!C2165</f>
        <v>CHC</v>
      </c>
      <c r="D2165" s="25"/>
      <c r="E2165" s="25"/>
      <c r="F2165">
        <f>Calc!M2165</f>
        <v>1596.6514930600529</v>
      </c>
      <c r="G2165">
        <f>Calc!N2165</f>
        <v>1510.9500841970262</v>
      </c>
      <c r="H2165" t="str">
        <f>IF(Calc!O2165=Games!I2165, Games!B2165, IF(Calc!P2165=Games!I2165, Games!C2165, ""))</f>
        <v>LAD</v>
      </c>
      <c r="I2165" s="21">
        <f>MAX(Calc!O2165:P2165)</f>
        <v>0.64221923486498478</v>
      </c>
      <c r="J2165" s="22">
        <f t="shared" si="132"/>
        <v>-179.50077182674465</v>
      </c>
      <c r="K2165" s="23">
        <f t="shared" si="133"/>
        <v>0.55710066860615326</v>
      </c>
      <c r="L2165" s="25"/>
      <c r="M2165" s="25"/>
      <c r="N2165" t="str">
        <f t="shared" si="134"/>
        <v/>
      </c>
      <c r="O2165" s="24" t="str">
        <f t="shared" si="135"/>
        <v/>
      </c>
    </row>
    <row r="2166" spans="1:15" x14ac:dyDescent="0.45">
      <c r="A2166" s="20" t="str">
        <f>Calc!A2166</f>
        <v>2024-09-10</v>
      </c>
      <c r="B2166" t="str">
        <f>Calc!B2166</f>
        <v>DET</v>
      </c>
      <c r="C2166" t="str">
        <f>Calc!C2166</f>
        <v>COL</v>
      </c>
      <c r="D2166" s="25"/>
      <c r="E2166" s="25"/>
      <c r="F2166">
        <f>Calc!M2166</f>
        <v>1481.7589766686021</v>
      </c>
      <c r="G2166">
        <f>Calc!N2166</f>
        <v>1405.4006829938121</v>
      </c>
      <c r="H2166" t="str">
        <f>IF(Calc!O2166=Games!I2166, Games!B2166, IF(Calc!P2166=Games!I2166, Games!C2166, ""))</f>
        <v>DET</v>
      </c>
      <c r="I2166" s="21">
        <f>MAX(Calc!O2166:P2166)</f>
        <v>0.61198703037501634</v>
      </c>
      <c r="J2166" s="22">
        <f t="shared" si="132"/>
        <v>-157.72334387855761</v>
      </c>
      <c r="K2166" s="23">
        <f t="shared" si="133"/>
        <v>0.63402155661242565</v>
      </c>
      <c r="L2166" s="25"/>
      <c r="M2166" s="25"/>
      <c r="N2166" t="str">
        <f t="shared" si="134"/>
        <v/>
      </c>
      <c r="O2166" s="24" t="str">
        <f t="shared" si="135"/>
        <v/>
      </c>
    </row>
    <row r="2167" spans="1:15" x14ac:dyDescent="0.45">
      <c r="A2167" s="20" t="str">
        <f>Calc!A2167</f>
        <v>2024-09-10</v>
      </c>
      <c r="B2167" t="str">
        <f>Calc!B2167</f>
        <v>PHI</v>
      </c>
      <c r="C2167" t="str">
        <f>Calc!C2167</f>
        <v>TBR</v>
      </c>
      <c r="D2167" s="25"/>
      <c r="E2167" s="25"/>
      <c r="F2167">
        <f>Calc!M2167</f>
        <v>1516.0751994709906</v>
      </c>
      <c r="G2167">
        <f>Calc!N2167</f>
        <v>1532.6622500113572</v>
      </c>
      <c r="H2167" t="str">
        <f>IF(Calc!O2167=Games!I2167, Games!B2167, IF(Calc!P2167=Games!I2167, Games!C2167, ""))</f>
        <v>PHI</v>
      </c>
      <c r="I2167" s="21">
        <f>MAX(Calc!O2167:P2167)</f>
        <v>0.51852031592733128</v>
      </c>
      <c r="J2167" s="22">
        <f t="shared" si="132"/>
        <v>-107.69308302716924</v>
      </c>
      <c r="K2167" s="23">
        <f t="shared" si="133"/>
        <v>0.9285647433342733</v>
      </c>
      <c r="L2167" s="25"/>
      <c r="M2167" s="25"/>
      <c r="N2167" t="str">
        <f t="shared" si="134"/>
        <v/>
      </c>
      <c r="O2167" s="24" t="str">
        <f t="shared" si="135"/>
        <v/>
      </c>
    </row>
    <row r="2168" spans="1:15" x14ac:dyDescent="0.45">
      <c r="A2168" s="20" t="str">
        <f>Calc!A2168</f>
        <v>2024-09-10</v>
      </c>
      <c r="B2168" t="str">
        <f>Calc!B2168</f>
        <v>PIT</v>
      </c>
      <c r="C2168" t="str">
        <f>Calc!C2168</f>
        <v>MIA</v>
      </c>
      <c r="D2168" s="25"/>
      <c r="E2168" s="25"/>
      <c r="F2168">
        <f>Calc!M2168</f>
        <v>1464.4120897083565</v>
      </c>
      <c r="G2168">
        <f>Calc!N2168</f>
        <v>1484.370768699393</v>
      </c>
      <c r="H2168" t="str">
        <f>IF(Calc!O2168=Games!I2168, Games!B2168, IF(Calc!P2168=Games!I2168, Games!C2168, ""))</f>
        <v>PIT</v>
      </c>
      <c r="I2168" s="21">
        <f>MAX(Calc!O2168:P2168)</f>
        <v>0.50029421285497322</v>
      </c>
      <c r="J2168" s="22">
        <f t="shared" si="132"/>
        <v>-100.11775443172438</v>
      </c>
      <c r="K2168" s="23">
        <f t="shared" si="133"/>
        <v>0.9988238406625003</v>
      </c>
      <c r="L2168" s="25"/>
      <c r="M2168" s="25"/>
      <c r="N2168" t="str">
        <f t="shared" si="134"/>
        <v/>
      </c>
      <c r="O2168" s="24" t="str">
        <f t="shared" si="135"/>
        <v/>
      </c>
    </row>
    <row r="2169" spans="1:15" x14ac:dyDescent="0.45">
      <c r="A2169" s="20" t="str">
        <f>Calc!A2169</f>
        <v>2024-09-10</v>
      </c>
      <c r="B2169" t="str">
        <f>Calc!B2169</f>
        <v>WAS</v>
      </c>
      <c r="C2169" t="str">
        <f>Calc!C2169</f>
        <v>ATL</v>
      </c>
      <c r="D2169" s="25"/>
      <c r="E2169" s="25"/>
      <c r="F2169">
        <f>Calc!M2169</f>
        <v>1419.5380932200808</v>
      </c>
      <c r="G2169">
        <f>Calc!N2169</f>
        <v>1588.8399964445969</v>
      </c>
      <c r="H2169" t="str">
        <f>IF(Calc!O2169=Games!I2169, Games!B2169, IF(Calc!P2169=Games!I2169, Games!C2169, ""))</f>
        <v>ATL</v>
      </c>
      <c r="I2169" s="21">
        <f>MAX(Calc!O2169:P2169)</f>
        <v>0.7498409900770211</v>
      </c>
      <c r="J2169" s="22">
        <f t="shared" si="132"/>
        <v>-299.74574583897203</v>
      </c>
      <c r="K2169" s="23">
        <f t="shared" si="133"/>
        <v>0.3336160775863739</v>
      </c>
      <c r="L2169" s="25"/>
      <c r="M2169" s="25"/>
      <c r="N2169" t="str">
        <f t="shared" si="134"/>
        <v/>
      </c>
      <c r="O2169" s="24" t="str">
        <f t="shared" si="135"/>
        <v/>
      </c>
    </row>
    <row r="2170" spans="1:15" x14ac:dyDescent="0.45">
      <c r="A2170" s="20" t="str">
        <f>Calc!A2170</f>
        <v>2024-09-10</v>
      </c>
      <c r="B2170" t="str">
        <f>Calc!B2170</f>
        <v>NYY</v>
      </c>
      <c r="C2170" t="str">
        <f>Calc!C2170</f>
        <v>KCR</v>
      </c>
      <c r="D2170" s="25"/>
      <c r="E2170" s="25"/>
      <c r="F2170">
        <f>Calc!M2170</f>
        <v>1533.7203518335739</v>
      </c>
      <c r="G2170">
        <f>Calc!N2170</f>
        <v>1465.2610239810729</v>
      </c>
      <c r="H2170" t="str">
        <f>IF(Calc!O2170=Games!I2170, Games!B2170, IF(Calc!P2170=Games!I2170, Games!C2170, ""))</f>
        <v>NYY</v>
      </c>
      <c r="I2170" s="21">
        <f>MAX(Calc!O2170:P2170)</f>
        <v>0.64422667376002862</v>
      </c>
      <c r="J2170" s="22">
        <f t="shared" si="132"/>
        <v>-181.07784542720148</v>
      </c>
      <c r="K2170" s="23">
        <f t="shared" si="133"/>
        <v>0.55224867384565213</v>
      </c>
      <c r="L2170" s="25"/>
      <c r="M2170" s="25"/>
      <c r="N2170" t="str">
        <f t="shared" si="134"/>
        <v/>
      </c>
      <c r="O2170" s="24" t="str">
        <f t="shared" si="135"/>
        <v/>
      </c>
    </row>
    <row r="2171" spans="1:15" x14ac:dyDescent="0.45">
      <c r="A2171" s="20" t="str">
        <f>Calc!A2171</f>
        <v>2024-09-10</v>
      </c>
      <c r="B2171" t="str">
        <f>Calc!B2171</f>
        <v>TOR</v>
      </c>
      <c r="C2171" t="str">
        <f>Calc!C2171</f>
        <v>NYM</v>
      </c>
      <c r="D2171" s="25"/>
      <c r="E2171" s="25"/>
      <c r="F2171">
        <f>Calc!M2171</f>
        <v>1536.86484917293</v>
      </c>
      <c r="G2171">
        <f>Calc!N2171</f>
        <v>1510.288270753422</v>
      </c>
      <c r="H2171" t="str">
        <f>IF(Calc!O2171=Games!I2171, Games!B2171, IF(Calc!P2171=Games!I2171, Games!C2171, ""))</f>
        <v>TOR</v>
      </c>
      <c r="I2171" s="21">
        <f>MAX(Calc!O2171:P2171)</f>
        <v>0.53540991675972527</v>
      </c>
      <c r="J2171" s="22">
        <f t="shared" si="132"/>
        <v>-115.24350950961306</v>
      </c>
      <c r="K2171" s="23">
        <f t="shared" si="133"/>
        <v>0.86772782628299316</v>
      </c>
      <c r="L2171" s="25"/>
      <c r="M2171" s="25"/>
      <c r="N2171" t="str">
        <f t="shared" si="134"/>
        <v/>
      </c>
      <c r="O2171" s="24" t="str">
        <f t="shared" si="135"/>
        <v/>
      </c>
    </row>
    <row r="2172" spans="1:15" x14ac:dyDescent="0.45">
      <c r="A2172" s="20" t="str">
        <f>Calc!A2172</f>
        <v>2024-09-10</v>
      </c>
      <c r="B2172" t="str">
        <f>Calc!B2172</f>
        <v>BOS</v>
      </c>
      <c r="C2172" t="str">
        <f>Calc!C2172</f>
        <v>BAL</v>
      </c>
      <c r="D2172" s="25"/>
      <c r="E2172" s="25"/>
      <c r="F2172">
        <f>Calc!M2172</f>
        <v>1500.26839934439</v>
      </c>
      <c r="G2172">
        <f>Calc!N2172</f>
        <v>1539.0873746407135</v>
      </c>
      <c r="H2172" t="str">
        <f>IF(Calc!O2172=Games!I2172, Games!B2172, IF(Calc!P2172=Games!I2172, Games!C2172, ""))</f>
        <v>BAL</v>
      </c>
      <c r="I2172" s="21">
        <f>MAX(Calc!O2172:P2172)</f>
        <v>0.52999266021749658</v>
      </c>
      <c r="J2172" s="22">
        <f t="shared" si="132"/>
        <v>-112.7626348266713</v>
      </c>
      <c r="K2172" s="23">
        <f t="shared" si="133"/>
        <v>0.88681858271324632</v>
      </c>
      <c r="L2172" s="25"/>
      <c r="M2172" s="25"/>
      <c r="N2172" t="str">
        <f t="shared" si="134"/>
        <v/>
      </c>
      <c r="O2172" s="24" t="str">
        <f t="shared" si="135"/>
        <v/>
      </c>
    </row>
    <row r="2173" spans="1:15" x14ac:dyDescent="0.45">
      <c r="A2173" s="20" t="str">
        <f>Calc!A2173</f>
        <v>2024-09-10</v>
      </c>
      <c r="B2173" t="str">
        <f>Calc!B2173</f>
        <v>MIN</v>
      </c>
      <c r="C2173" t="str">
        <f>Calc!C2173</f>
        <v>LAA</v>
      </c>
      <c r="D2173" s="25"/>
      <c r="E2173" s="25"/>
      <c r="F2173">
        <f>Calc!M2173</f>
        <v>1529.2726034226744</v>
      </c>
      <c r="G2173">
        <f>Calc!N2173</f>
        <v>1486.8682858001625</v>
      </c>
      <c r="H2173" t="str">
        <f>IF(Calc!O2173=Games!I2173, Games!B2173, IF(Calc!P2173=Games!I2173, Games!C2173, ""))</f>
        <v>MIN</v>
      </c>
      <c r="I2173" s="21">
        <f>MAX(Calc!O2173:P2173)</f>
        <v>0.62435986740465566</v>
      </c>
      <c r="J2173" s="22">
        <f t="shared" si="132"/>
        <v>-166.21223698620159</v>
      </c>
      <c r="K2173" s="23">
        <f t="shared" si="133"/>
        <v>0.60164041958175252</v>
      </c>
      <c r="L2173" s="25"/>
      <c r="M2173" s="25"/>
      <c r="N2173" t="str">
        <f t="shared" si="134"/>
        <v/>
      </c>
      <c r="O2173" s="24" t="str">
        <f t="shared" si="135"/>
        <v/>
      </c>
    </row>
    <row r="2174" spans="1:15" x14ac:dyDescent="0.45">
      <c r="A2174" s="20" t="str">
        <f>Calc!A2174</f>
        <v>2024-09-10</v>
      </c>
      <c r="B2174" t="str">
        <f>Calc!B2174</f>
        <v>CHW</v>
      </c>
      <c r="C2174" t="str">
        <f>Calc!C2174</f>
        <v>CLE</v>
      </c>
      <c r="D2174" s="25"/>
      <c r="E2174" s="25"/>
      <c r="F2174">
        <f>Calc!M2174</f>
        <v>1426.513159308995</v>
      </c>
      <c r="G2174">
        <f>Calc!N2174</f>
        <v>1521.3210808926906</v>
      </c>
      <c r="H2174" t="str">
        <f>IF(Calc!O2174=Games!I2174, Games!B2174, IF(Calc!P2174=Games!I2174, Games!C2174, ""))</f>
        <v>CLE</v>
      </c>
      <c r="I2174" s="21">
        <f>MAX(Calc!O2174:P2174)</f>
        <v>0.65427767840628615</v>
      </c>
      <c r="J2174" s="22">
        <f t="shared" si="132"/>
        <v>-189.24947495151343</v>
      </c>
      <c r="K2174" s="23">
        <f t="shared" si="133"/>
        <v>0.52840305118743636</v>
      </c>
      <c r="L2174" s="25"/>
      <c r="M2174" s="25"/>
      <c r="N2174" t="str">
        <f t="shared" si="134"/>
        <v/>
      </c>
      <c r="O2174" s="24" t="str">
        <f t="shared" si="135"/>
        <v/>
      </c>
    </row>
    <row r="2175" spans="1:15" x14ac:dyDescent="0.45">
      <c r="A2175" s="20" t="str">
        <f>Calc!A2175</f>
        <v>2024-09-10</v>
      </c>
      <c r="B2175" t="str">
        <f>Calc!B2175</f>
        <v>STL</v>
      </c>
      <c r="C2175" t="str">
        <f>Calc!C2175</f>
        <v>CIN</v>
      </c>
      <c r="D2175" s="25"/>
      <c r="E2175" s="25"/>
      <c r="F2175">
        <f>Calc!M2175</f>
        <v>1510.540426333587</v>
      </c>
      <c r="G2175">
        <f>Calc!N2175</f>
        <v>1513.6155661274754</v>
      </c>
      <c r="H2175" t="str">
        <f>IF(Calc!O2175=Games!I2175, Games!B2175, IF(Calc!P2175=Games!I2175, Games!C2175, ""))</f>
        <v>STL</v>
      </c>
      <c r="I2175" s="21">
        <f>MAX(Calc!O2175:P2175)</f>
        <v>0.53215999950829784</v>
      </c>
      <c r="J2175" s="22">
        <f t="shared" si="132"/>
        <v>-113.74828978902937</v>
      </c>
      <c r="K2175" s="23">
        <f t="shared" si="133"/>
        <v>0.87913409674529142</v>
      </c>
      <c r="L2175" s="25"/>
      <c r="M2175" s="25"/>
      <c r="N2175" t="str">
        <f t="shared" si="134"/>
        <v/>
      </c>
      <c r="O2175" s="24" t="str">
        <f t="shared" si="135"/>
        <v/>
      </c>
    </row>
    <row r="2176" spans="1:15" x14ac:dyDescent="0.45">
      <c r="A2176" s="20" t="str">
        <f>Calc!A2176</f>
        <v>2024-09-10</v>
      </c>
      <c r="B2176" t="str">
        <f>Calc!B2176</f>
        <v>HOU</v>
      </c>
      <c r="C2176" t="str">
        <f>Calc!C2176</f>
        <v>OAK</v>
      </c>
      <c r="D2176" s="25"/>
      <c r="E2176" s="25"/>
      <c r="F2176">
        <f>Calc!M2176</f>
        <v>1535.1961987191132</v>
      </c>
      <c r="G2176">
        <f>Calc!N2176</f>
        <v>1422.9458950386379</v>
      </c>
      <c r="H2176" t="str">
        <f>IF(Calc!O2176=Games!I2176, Games!B2176, IF(Calc!P2176=Games!I2176, Games!C2176, ""))</f>
        <v>HOU</v>
      </c>
      <c r="I2176" s="21">
        <f>MAX(Calc!O2176:P2176)</f>
        <v>0.63573750132299645</v>
      </c>
      <c r="J2176" s="22">
        <f t="shared" si="132"/>
        <v>-174.52729930530495</v>
      </c>
      <c r="K2176" s="23">
        <f t="shared" si="133"/>
        <v>0.57297626444713101</v>
      </c>
      <c r="L2176" s="25"/>
      <c r="M2176" s="25"/>
      <c r="N2176" t="str">
        <f t="shared" si="134"/>
        <v/>
      </c>
      <c r="O2176" s="24" t="str">
        <f t="shared" si="135"/>
        <v/>
      </c>
    </row>
    <row r="2177" spans="1:15" x14ac:dyDescent="0.45">
      <c r="A2177" s="20" t="str">
        <f>Calc!A2177</f>
        <v>2024-09-10</v>
      </c>
      <c r="B2177" t="str">
        <f>Calc!B2177</f>
        <v>SEA</v>
      </c>
      <c r="C2177" t="str">
        <f>Calc!C2177</f>
        <v>SDP</v>
      </c>
      <c r="D2177" s="25"/>
      <c r="E2177" s="25"/>
      <c r="F2177">
        <f>Calc!M2177</f>
        <v>1518.2292368487947</v>
      </c>
      <c r="G2177">
        <f>Calc!N2177</f>
        <v>1514.2912987524817</v>
      </c>
      <c r="H2177" t="str">
        <f>IF(Calc!O2177=Games!I2177, Games!B2177, IF(Calc!P2177=Games!I2177, Games!C2177, ""))</f>
        <v>SEA</v>
      </c>
      <c r="I2177" s="21">
        <f>MAX(Calc!O2177:P2177)</f>
        <v>0.51690286086303983</v>
      </c>
      <c r="J2177" s="22">
        <f t="shared" si="132"/>
        <v>-106.9977068766072</v>
      </c>
      <c r="K2177" s="23">
        <f t="shared" si="133"/>
        <v>0.93459946870938881</v>
      </c>
      <c r="L2177" s="25"/>
      <c r="M2177" s="25"/>
      <c r="N2177" t="str">
        <f t="shared" si="134"/>
        <v/>
      </c>
      <c r="O2177" s="24" t="str">
        <f t="shared" si="135"/>
        <v/>
      </c>
    </row>
    <row r="2178" spans="1:15" x14ac:dyDescent="0.45">
      <c r="A2178" s="20" t="str">
        <f>Calc!A2178</f>
        <v>2024-09-10</v>
      </c>
      <c r="B2178" t="str">
        <f>Calc!B2178</f>
        <v>ARI</v>
      </c>
      <c r="C2178" t="str">
        <f>Calc!C2178</f>
        <v>TEX</v>
      </c>
      <c r="D2178" s="25"/>
      <c r="E2178" s="25"/>
      <c r="F2178">
        <f>Calc!M2178</f>
        <v>1516.9891876380354</v>
      </c>
      <c r="G2178">
        <f>Calc!N2178</f>
        <v>1534.4506247578865</v>
      </c>
      <c r="H2178" t="str">
        <f>IF(Calc!O2178=Games!I2178, Games!B2178, IF(Calc!P2178=Games!I2178, Games!C2178, ""))</f>
        <v>ARI</v>
      </c>
      <c r="I2178" s="21">
        <f>MAX(Calc!O2178:P2178)</f>
        <v>0.50020856390353585</v>
      </c>
      <c r="J2178" s="22">
        <f t="shared" si="132"/>
        <v>-100.08346037505757</v>
      </c>
      <c r="K2178" s="23">
        <f t="shared" si="133"/>
        <v>0.99916609223197506</v>
      </c>
      <c r="L2178" s="25"/>
      <c r="M2178" s="25"/>
      <c r="N2178" t="str">
        <f t="shared" si="134"/>
        <v/>
      </c>
      <c r="O2178" s="24" t="str">
        <f t="shared" si="135"/>
        <v/>
      </c>
    </row>
    <row r="2179" spans="1:15" x14ac:dyDescent="0.45">
      <c r="A2179" s="20" t="str">
        <f>Calc!A2179</f>
        <v>2024-09-10</v>
      </c>
      <c r="B2179" t="str">
        <f>Calc!B2179</f>
        <v>SFG</v>
      </c>
      <c r="C2179" t="str">
        <f>Calc!C2179</f>
        <v>MIL</v>
      </c>
      <c r="D2179" s="25"/>
      <c r="E2179" s="25"/>
      <c r="F2179">
        <f>Calc!M2179</f>
        <v>1506.8907435815931</v>
      </c>
      <c r="G2179">
        <f>Calc!N2179</f>
        <v>1527.5334034496079</v>
      </c>
      <c r="H2179" t="str">
        <f>IF(Calc!O2179=Games!I2179, Games!B2179, IF(Calc!P2179=Games!I2179, Games!C2179, ""))</f>
        <v>SFG</v>
      </c>
      <c r="I2179" s="21">
        <f>MAX(Calc!O2179:P2179)</f>
        <v>0.52657773124218699</v>
      </c>
      <c r="J2179" s="22">
        <f t="shared" ref="J2179:J2242" si="136">IF(I2179&lt;0.5, "",-1*((I2179*100)/(1-((I2179*100)/100))))</f>
        <v>-111.22791765242597</v>
      </c>
      <c r="K2179" s="23">
        <f t="shared" ref="K2179:K2242" si="137">IF(J2179&gt;0, "",1/(J2179/-100))</f>
        <v>0.89905486060152739</v>
      </c>
      <c r="L2179" s="25"/>
      <c r="M2179" s="25"/>
      <c r="N2179" t="str">
        <f t="shared" ref="N2179:N2242" si="138">IF(L2179&gt;M2179, B2179, IF(M2179&gt;L2179, C2179, ""))</f>
        <v/>
      </c>
      <c r="O2179" s="24" t="str">
        <f t="shared" ref="O2179:O2242" si="139">IF(ISBLANK(L2179), "", IF(H2179=N2179, "W", "L"))</f>
        <v/>
      </c>
    </row>
    <row r="2180" spans="1:15" x14ac:dyDescent="0.45">
      <c r="A2180" s="20" t="str">
        <f>Calc!A2180</f>
        <v>2024-09-10</v>
      </c>
      <c r="B2180" t="str">
        <f>Calc!B2180</f>
        <v>LAD</v>
      </c>
      <c r="C2180" t="str">
        <f>Calc!C2180</f>
        <v>CHC</v>
      </c>
      <c r="D2180" s="25"/>
      <c r="E2180" s="25"/>
      <c r="F2180">
        <f>Calc!M2180</f>
        <v>1596.6514930600529</v>
      </c>
      <c r="G2180">
        <f>Calc!N2180</f>
        <v>1510.9500841970262</v>
      </c>
      <c r="H2180" t="str">
        <f>IF(Calc!O2180=Games!I2180, Games!B2180, IF(Calc!P2180=Games!I2180, Games!C2180, ""))</f>
        <v>LAD</v>
      </c>
      <c r="I2180" s="21">
        <f>MAX(Calc!O2180:P2180)</f>
        <v>0.64221923486498478</v>
      </c>
      <c r="J2180" s="22">
        <f t="shared" si="136"/>
        <v>-179.50077182674465</v>
      </c>
      <c r="K2180" s="23">
        <f t="shared" si="137"/>
        <v>0.55710066860615326</v>
      </c>
      <c r="L2180" s="25"/>
      <c r="M2180" s="25"/>
      <c r="N2180" t="str">
        <f t="shared" si="138"/>
        <v/>
      </c>
      <c r="O2180" s="24" t="str">
        <f t="shared" si="139"/>
        <v/>
      </c>
    </row>
    <row r="2181" spans="1:15" x14ac:dyDescent="0.45">
      <c r="A2181" s="20" t="str">
        <f>Calc!A2181</f>
        <v>2024-09-11</v>
      </c>
      <c r="B2181" t="str">
        <f>Calc!B2181</f>
        <v>PIT</v>
      </c>
      <c r="C2181" t="str">
        <f>Calc!C2181</f>
        <v>MIA</v>
      </c>
      <c r="D2181" s="25"/>
      <c r="E2181" s="25"/>
      <c r="F2181">
        <f>Calc!M2181</f>
        <v>1464.4120897083565</v>
      </c>
      <c r="G2181">
        <f>Calc!N2181</f>
        <v>1484.370768699393</v>
      </c>
      <c r="H2181" t="str">
        <f>IF(Calc!O2181=Games!I2181, Games!B2181, IF(Calc!P2181=Games!I2181, Games!C2181, ""))</f>
        <v>PIT</v>
      </c>
      <c r="I2181" s="21">
        <f>MAX(Calc!O2181:P2181)</f>
        <v>0.50029421285497322</v>
      </c>
      <c r="J2181" s="22">
        <f t="shared" si="136"/>
        <v>-100.11775443172438</v>
      </c>
      <c r="K2181" s="23">
        <f t="shared" si="137"/>
        <v>0.9988238406625003</v>
      </c>
      <c r="L2181" s="25"/>
      <c r="M2181" s="25"/>
      <c r="N2181" t="str">
        <f t="shared" si="138"/>
        <v/>
      </c>
      <c r="O2181" s="24" t="str">
        <f t="shared" si="139"/>
        <v/>
      </c>
    </row>
    <row r="2182" spans="1:15" x14ac:dyDescent="0.45">
      <c r="A2182" s="20" t="str">
        <f>Calc!A2182</f>
        <v>2024-09-11</v>
      </c>
      <c r="B2182" t="str">
        <f>Calc!B2182</f>
        <v>CHW</v>
      </c>
      <c r="C2182" t="str">
        <f>Calc!C2182</f>
        <v>CLE</v>
      </c>
      <c r="D2182" s="25"/>
      <c r="E2182" s="25"/>
      <c r="F2182">
        <f>Calc!M2182</f>
        <v>1426.513159308995</v>
      </c>
      <c r="G2182">
        <f>Calc!N2182</f>
        <v>1521.3210808926906</v>
      </c>
      <c r="H2182" t="str">
        <f>IF(Calc!O2182=Games!I2182, Games!B2182, IF(Calc!P2182=Games!I2182, Games!C2182, ""))</f>
        <v>CLE</v>
      </c>
      <c r="I2182" s="21">
        <f>MAX(Calc!O2182:P2182)</f>
        <v>0.65427767840628615</v>
      </c>
      <c r="J2182" s="22">
        <f t="shared" si="136"/>
        <v>-189.24947495151343</v>
      </c>
      <c r="K2182" s="23">
        <f t="shared" si="137"/>
        <v>0.52840305118743636</v>
      </c>
      <c r="L2182" s="25"/>
      <c r="M2182" s="25"/>
      <c r="N2182" t="str">
        <f t="shared" si="138"/>
        <v/>
      </c>
      <c r="O2182" s="24" t="str">
        <f t="shared" si="139"/>
        <v/>
      </c>
    </row>
    <row r="2183" spans="1:15" x14ac:dyDescent="0.45">
      <c r="A2183" s="20" t="str">
        <f>Calc!A2183</f>
        <v>2024-09-11</v>
      </c>
      <c r="B2183" t="str">
        <f>Calc!B2183</f>
        <v>TOR</v>
      </c>
      <c r="C2183" t="str">
        <f>Calc!C2183</f>
        <v>NYM</v>
      </c>
      <c r="D2183" s="25"/>
      <c r="E2183" s="25"/>
      <c r="F2183">
        <f>Calc!M2183</f>
        <v>1536.86484917293</v>
      </c>
      <c r="G2183">
        <f>Calc!N2183</f>
        <v>1510.288270753422</v>
      </c>
      <c r="H2183" t="str">
        <f>IF(Calc!O2183=Games!I2183, Games!B2183, IF(Calc!P2183=Games!I2183, Games!C2183, ""))</f>
        <v>TOR</v>
      </c>
      <c r="I2183" s="21">
        <f>MAX(Calc!O2183:P2183)</f>
        <v>0.53540991675972527</v>
      </c>
      <c r="J2183" s="22">
        <f t="shared" si="136"/>
        <v>-115.24350950961306</v>
      </c>
      <c r="K2183" s="23">
        <f t="shared" si="137"/>
        <v>0.86772782628299316</v>
      </c>
      <c r="L2183" s="25"/>
      <c r="M2183" s="25"/>
      <c r="N2183" t="str">
        <f t="shared" si="138"/>
        <v/>
      </c>
      <c r="O2183" s="24" t="str">
        <f t="shared" si="139"/>
        <v/>
      </c>
    </row>
    <row r="2184" spans="1:15" x14ac:dyDescent="0.45">
      <c r="A2184" s="20" t="str">
        <f>Calc!A2184</f>
        <v>2024-09-11</v>
      </c>
      <c r="B2184" t="str">
        <f>Calc!B2184</f>
        <v>ARI</v>
      </c>
      <c r="C2184" t="str">
        <f>Calc!C2184</f>
        <v>TEX</v>
      </c>
      <c r="D2184" s="25"/>
      <c r="E2184" s="25"/>
      <c r="F2184">
        <f>Calc!M2184</f>
        <v>1516.9891876380354</v>
      </c>
      <c r="G2184">
        <f>Calc!N2184</f>
        <v>1534.4506247578865</v>
      </c>
      <c r="H2184" t="str">
        <f>IF(Calc!O2184=Games!I2184, Games!B2184, IF(Calc!P2184=Games!I2184, Games!C2184, ""))</f>
        <v>ARI</v>
      </c>
      <c r="I2184" s="21">
        <f>MAX(Calc!O2184:P2184)</f>
        <v>0.50020856390353585</v>
      </c>
      <c r="J2184" s="22">
        <f t="shared" si="136"/>
        <v>-100.08346037505757</v>
      </c>
      <c r="K2184" s="23">
        <f t="shared" si="137"/>
        <v>0.99916609223197506</v>
      </c>
      <c r="L2184" s="25"/>
      <c r="M2184" s="25"/>
      <c r="N2184" t="str">
        <f t="shared" si="138"/>
        <v/>
      </c>
      <c r="O2184" s="24" t="str">
        <f t="shared" si="139"/>
        <v/>
      </c>
    </row>
    <row r="2185" spans="1:15" x14ac:dyDescent="0.45">
      <c r="A2185" s="20" t="str">
        <f>Calc!A2185</f>
        <v>2024-09-11</v>
      </c>
      <c r="B2185" t="str">
        <f>Calc!B2185</f>
        <v>DET</v>
      </c>
      <c r="C2185" t="str">
        <f>Calc!C2185</f>
        <v>COL</v>
      </c>
      <c r="D2185" s="25"/>
      <c r="E2185" s="25"/>
      <c r="F2185">
        <f>Calc!M2185</f>
        <v>1481.7589766686021</v>
      </c>
      <c r="G2185">
        <f>Calc!N2185</f>
        <v>1405.4006829938121</v>
      </c>
      <c r="H2185" t="str">
        <f>IF(Calc!O2185=Games!I2185, Games!B2185, IF(Calc!P2185=Games!I2185, Games!C2185, ""))</f>
        <v>DET</v>
      </c>
      <c r="I2185" s="21">
        <f>MAX(Calc!O2185:P2185)</f>
        <v>0.61198703037501634</v>
      </c>
      <c r="J2185" s="22">
        <f t="shared" si="136"/>
        <v>-157.72334387855761</v>
      </c>
      <c r="K2185" s="23">
        <f t="shared" si="137"/>
        <v>0.63402155661242565</v>
      </c>
      <c r="L2185" s="25"/>
      <c r="M2185" s="25"/>
      <c r="N2185" t="str">
        <f t="shared" si="138"/>
        <v/>
      </c>
      <c r="O2185" s="24" t="str">
        <f t="shared" si="139"/>
        <v/>
      </c>
    </row>
    <row r="2186" spans="1:15" x14ac:dyDescent="0.45">
      <c r="A2186" s="20" t="str">
        <f>Calc!A2186</f>
        <v>2024-09-11</v>
      </c>
      <c r="B2186" t="str">
        <f>Calc!B2186</f>
        <v>PHI</v>
      </c>
      <c r="C2186" t="str">
        <f>Calc!C2186</f>
        <v>TBR</v>
      </c>
      <c r="D2186" s="25"/>
      <c r="E2186" s="25"/>
      <c r="F2186">
        <f>Calc!M2186</f>
        <v>1516.0751994709906</v>
      </c>
      <c r="G2186">
        <f>Calc!N2186</f>
        <v>1532.6622500113572</v>
      </c>
      <c r="H2186" t="str">
        <f>IF(Calc!O2186=Games!I2186, Games!B2186, IF(Calc!P2186=Games!I2186, Games!C2186, ""))</f>
        <v>PHI</v>
      </c>
      <c r="I2186" s="21">
        <f>MAX(Calc!O2186:P2186)</f>
        <v>0.51852031592733128</v>
      </c>
      <c r="J2186" s="22">
        <f t="shared" si="136"/>
        <v>-107.69308302716924</v>
      </c>
      <c r="K2186" s="23">
        <f t="shared" si="137"/>
        <v>0.9285647433342733</v>
      </c>
      <c r="L2186" s="25"/>
      <c r="M2186" s="25"/>
      <c r="N2186" t="str">
        <f t="shared" si="138"/>
        <v/>
      </c>
      <c r="O2186" s="24" t="str">
        <f t="shared" si="139"/>
        <v/>
      </c>
    </row>
    <row r="2187" spans="1:15" x14ac:dyDescent="0.45">
      <c r="A2187" s="20" t="str">
        <f>Calc!A2187</f>
        <v>2024-09-11</v>
      </c>
      <c r="B2187" t="str">
        <f>Calc!B2187</f>
        <v>WAS</v>
      </c>
      <c r="C2187" t="str">
        <f>Calc!C2187</f>
        <v>ATL</v>
      </c>
      <c r="D2187" s="25"/>
      <c r="E2187" s="25"/>
      <c r="F2187">
        <f>Calc!M2187</f>
        <v>1419.5380932200808</v>
      </c>
      <c r="G2187">
        <f>Calc!N2187</f>
        <v>1588.8399964445969</v>
      </c>
      <c r="H2187" t="str">
        <f>IF(Calc!O2187=Games!I2187, Games!B2187, IF(Calc!P2187=Games!I2187, Games!C2187, ""))</f>
        <v>ATL</v>
      </c>
      <c r="I2187" s="21">
        <f>MAX(Calc!O2187:P2187)</f>
        <v>0.7498409900770211</v>
      </c>
      <c r="J2187" s="22">
        <f t="shared" si="136"/>
        <v>-299.74574583897203</v>
      </c>
      <c r="K2187" s="23">
        <f t="shared" si="137"/>
        <v>0.3336160775863739</v>
      </c>
      <c r="L2187" s="25"/>
      <c r="M2187" s="25"/>
      <c r="N2187" t="str">
        <f t="shared" si="138"/>
        <v/>
      </c>
      <c r="O2187" s="24" t="str">
        <f t="shared" si="139"/>
        <v/>
      </c>
    </row>
    <row r="2188" spans="1:15" x14ac:dyDescent="0.45">
      <c r="A2188" s="20" t="str">
        <f>Calc!A2188</f>
        <v>2024-09-11</v>
      </c>
      <c r="B2188" t="str">
        <f>Calc!B2188</f>
        <v>NYY</v>
      </c>
      <c r="C2188" t="str">
        <f>Calc!C2188</f>
        <v>KCR</v>
      </c>
      <c r="D2188" s="25"/>
      <c r="E2188" s="25"/>
      <c r="F2188">
        <f>Calc!M2188</f>
        <v>1533.7203518335739</v>
      </c>
      <c r="G2188">
        <f>Calc!N2188</f>
        <v>1465.2610239810729</v>
      </c>
      <c r="H2188" t="str">
        <f>IF(Calc!O2188=Games!I2188, Games!B2188, IF(Calc!P2188=Games!I2188, Games!C2188, ""))</f>
        <v>NYY</v>
      </c>
      <c r="I2188" s="21">
        <f>MAX(Calc!O2188:P2188)</f>
        <v>0.64422667376002862</v>
      </c>
      <c r="J2188" s="22">
        <f t="shared" si="136"/>
        <v>-181.07784542720148</v>
      </c>
      <c r="K2188" s="23">
        <f t="shared" si="137"/>
        <v>0.55224867384565213</v>
      </c>
      <c r="L2188" s="25"/>
      <c r="M2188" s="25"/>
      <c r="N2188" t="str">
        <f t="shared" si="138"/>
        <v/>
      </c>
      <c r="O2188" s="24" t="str">
        <f t="shared" si="139"/>
        <v/>
      </c>
    </row>
    <row r="2189" spans="1:15" x14ac:dyDescent="0.45">
      <c r="A2189" s="20" t="str">
        <f>Calc!A2189</f>
        <v>2024-09-11</v>
      </c>
      <c r="B2189" t="str">
        <f>Calc!B2189</f>
        <v>BOS</v>
      </c>
      <c r="C2189" t="str">
        <f>Calc!C2189</f>
        <v>BAL</v>
      </c>
      <c r="D2189" s="25"/>
      <c r="E2189" s="25"/>
      <c r="F2189">
        <f>Calc!M2189</f>
        <v>1500.26839934439</v>
      </c>
      <c r="G2189">
        <f>Calc!N2189</f>
        <v>1539.0873746407135</v>
      </c>
      <c r="H2189" t="str">
        <f>IF(Calc!O2189=Games!I2189, Games!B2189, IF(Calc!P2189=Games!I2189, Games!C2189, ""))</f>
        <v>BAL</v>
      </c>
      <c r="I2189" s="21">
        <f>MAX(Calc!O2189:P2189)</f>
        <v>0.52999266021749658</v>
      </c>
      <c r="J2189" s="22">
        <f t="shared" si="136"/>
        <v>-112.7626348266713</v>
      </c>
      <c r="K2189" s="23">
        <f t="shared" si="137"/>
        <v>0.88681858271324632</v>
      </c>
      <c r="L2189" s="25"/>
      <c r="M2189" s="25"/>
      <c r="N2189" t="str">
        <f t="shared" si="138"/>
        <v/>
      </c>
      <c r="O2189" s="24" t="str">
        <f t="shared" si="139"/>
        <v/>
      </c>
    </row>
    <row r="2190" spans="1:15" x14ac:dyDescent="0.45">
      <c r="A2190" s="20" t="str">
        <f>Calc!A2190</f>
        <v>2024-09-11</v>
      </c>
      <c r="B2190" t="str">
        <f>Calc!B2190</f>
        <v>MIN</v>
      </c>
      <c r="C2190" t="str">
        <f>Calc!C2190</f>
        <v>LAA</v>
      </c>
      <c r="D2190" s="25"/>
      <c r="E2190" s="25"/>
      <c r="F2190">
        <f>Calc!M2190</f>
        <v>1529.2726034226744</v>
      </c>
      <c r="G2190">
        <f>Calc!N2190</f>
        <v>1486.8682858001625</v>
      </c>
      <c r="H2190" t="str">
        <f>IF(Calc!O2190=Games!I2190, Games!B2190, IF(Calc!P2190=Games!I2190, Games!C2190, ""))</f>
        <v>MIN</v>
      </c>
      <c r="I2190" s="21">
        <f>MAX(Calc!O2190:P2190)</f>
        <v>0.62435986740465566</v>
      </c>
      <c r="J2190" s="22">
        <f t="shared" si="136"/>
        <v>-166.21223698620159</v>
      </c>
      <c r="K2190" s="23">
        <f t="shared" si="137"/>
        <v>0.60164041958175252</v>
      </c>
      <c r="L2190" s="25"/>
      <c r="M2190" s="25"/>
      <c r="N2190" t="str">
        <f t="shared" si="138"/>
        <v/>
      </c>
      <c r="O2190" s="24" t="str">
        <f t="shared" si="139"/>
        <v/>
      </c>
    </row>
    <row r="2191" spans="1:15" x14ac:dyDescent="0.45">
      <c r="A2191" s="20" t="str">
        <f>Calc!A2191</f>
        <v>2024-09-11</v>
      </c>
      <c r="B2191" t="str">
        <f>Calc!B2191</f>
        <v>STL</v>
      </c>
      <c r="C2191" t="str">
        <f>Calc!C2191</f>
        <v>CIN</v>
      </c>
      <c r="D2191" s="25"/>
      <c r="E2191" s="25"/>
      <c r="F2191">
        <f>Calc!M2191</f>
        <v>1510.540426333587</v>
      </c>
      <c r="G2191">
        <f>Calc!N2191</f>
        <v>1513.6155661274754</v>
      </c>
      <c r="H2191" t="str">
        <f>IF(Calc!O2191=Games!I2191, Games!B2191, IF(Calc!P2191=Games!I2191, Games!C2191, ""))</f>
        <v>STL</v>
      </c>
      <c r="I2191" s="21">
        <f>MAX(Calc!O2191:P2191)</f>
        <v>0.53215999950829784</v>
      </c>
      <c r="J2191" s="22">
        <f t="shared" si="136"/>
        <v>-113.74828978902937</v>
      </c>
      <c r="K2191" s="23">
        <f t="shared" si="137"/>
        <v>0.87913409674529142</v>
      </c>
      <c r="L2191" s="25"/>
      <c r="M2191" s="25"/>
      <c r="N2191" t="str">
        <f t="shared" si="138"/>
        <v/>
      </c>
      <c r="O2191" s="24" t="str">
        <f t="shared" si="139"/>
        <v/>
      </c>
    </row>
    <row r="2192" spans="1:15" x14ac:dyDescent="0.45">
      <c r="A2192" s="20" t="str">
        <f>Calc!A2192</f>
        <v>2024-09-11</v>
      </c>
      <c r="B2192" t="str">
        <f>Calc!B2192</f>
        <v>HOU</v>
      </c>
      <c r="C2192" t="str">
        <f>Calc!C2192</f>
        <v>OAK</v>
      </c>
      <c r="D2192" s="25"/>
      <c r="E2192" s="25"/>
      <c r="F2192">
        <f>Calc!M2192</f>
        <v>1535.1961987191132</v>
      </c>
      <c r="G2192">
        <f>Calc!N2192</f>
        <v>1422.9458950386379</v>
      </c>
      <c r="H2192" t="str">
        <f>IF(Calc!O2192=Games!I2192, Games!B2192, IF(Calc!P2192=Games!I2192, Games!C2192, ""))</f>
        <v>HOU</v>
      </c>
      <c r="I2192" s="21">
        <f>MAX(Calc!O2192:P2192)</f>
        <v>0.63573750132299645</v>
      </c>
      <c r="J2192" s="22">
        <f t="shared" si="136"/>
        <v>-174.52729930530495</v>
      </c>
      <c r="K2192" s="23">
        <f t="shared" si="137"/>
        <v>0.57297626444713101</v>
      </c>
      <c r="L2192" s="25"/>
      <c r="M2192" s="25"/>
      <c r="N2192" t="str">
        <f t="shared" si="138"/>
        <v/>
      </c>
      <c r="O2192" s="24" t="str">
        <f t="shared" si="139"/>
        <v/>
      </c>
    </row>
    <row r="2193" spans="1:15" x14ac:dyDescent="0.45">
      <c r="A2193" s="20" t="str">
        <f>Calc!A2193</f>
        <v>2024-09-11</v>
      </c>
      <c r="B2193" t="str">
        <f>Calc!B2193</f>
        <v>SEA</v>
      </c>
      <c r="C2193" t="str">
        <f>Calc!C2193</f>
        <v>SDP</v>
      </c>
      <c r="D2193" s="25"/>
      <c r="E2193" s="25"/>
      <c r="F2193">
        <f>Calc!M2193</f>
        <v>1518.2292368487947</v>
      </c>
      <c r="G2193">
        <f>Calc!N2193</f>
        <v>1514.2912987524817</v>
      </c>
      <c r="H2193" t="str">
        <f>IF(Calc!O2193=Games!I2193, Games!B2193, IF(Calc!P2193=Games!I2193, Games!C2193, ""))</f>
        <v>SEA</v>
      </c>
      <c r="I2193" s="21">
        <f>MAX(Calc!O2193:P2193)</f>
        <v>0.51690286086303983</v>
      </c>
      <c r="J2193" s="22">
        <f t="shared" si="136"/>
        <v>-106.9977068766072</v>
      </c>
      <c r="K2193" s="23">
        <f t="shared" si="137"/>
        <v>0.93459946870938881</v>
      </c>
      <c r="L2193" s="25"/>
      <c r="M2193" s="25"/>
      <c r="N2193" t="str">
        <f t="shared" si="138"/>
        <v/>
      </c>
      <c r="O2193" s="24" t="str">
        <f t="shared" si="139"/>
        <v/>
      </c>
    </row>
    <row r="2194" spans="1:15" x14ac:dyDescent="0.45">
      <c r="A2194" s="20" t="str">
        <f>Calc!A2194</f>
        <v>2024-09-11</v>
      </c>
      <c r="B2194" t="str">
        <f>Calc!B2194</f>
        <v>SFG</v>
      </c>
      <c r="C2194" t="str">
        <f>Calc!C2194</f>
        <v>MIL</v>
      </c>
      <c r="D2194" s="25"/>
      <c r="E2194" s="25"/>
      <c r="F2194">
        <f>Calc!M2194</f>
        <v>1506.8907435815931</v>
      </c>
      <c r="G2194">
        <f>Calc!N2194</f>
        <v>1527.5334034496079</v>
      </c>
      <c r="H2194" t="str">
        <f>IF(Calc!O2194=Games!I2194, Games!B2194, IF(Calc!P2194=Games!I2194, Games!C2194, ""))</f>
        <v>SFG</v>
      </c>
      <c r="I2194" s="21">
        <f>MAX(Calc!O2194:P2194)</f>
        <v>0.52657773124218699</v>
      </c>
      <c r="J2194" s="22">
        <f t="shared" si="136"/>
        <v>-111.22791765242597</v>
      </c>
      <c r="K2194" s="23">
        <f t="shared" si="137"/>
        <v>0.89905486060152739</v>
      </c>
      <c r="L2194" s="25"/>
      <c r="M2194" s="25"/>
      <c r="N2194" t="str">
        <f t="shared" si="138"/>
        <v/>
      </c>
      <c r="O2194" s="24" t="str">
        <f t="shared" si="139"/>
        <v/>
      </c>
    </row>
    <row r="2195" spans="1:15" x14ac:dyDescent="0.45">
      <c r="A2195" s="20" t="str">
        <f>Calc!A2195</f>
        <v>2024-09-11</v>
      </c>
      <c r="B2195" t="str">
        <f>Calc!B2195</f>
        <v>LAD</v>
      </c>
      <c r="C2195" t="str">
        <f>Calc!C2195</f>
        <v>CHC</v>
      </c>
      <c r="D2195" s="25"/>
      <c r="E2195" s="25"/>
      <c r="F2195">
        <f>Calc!M2195</f>
        <v>1596.6514930600529</v>
      </c>
      <c r="G2195">
        <f>Calc!N2195</f>
        <v>1510.9500841970262</v>
      </c>
      <c r="H2195" t="str">
        <f>IF(Calc!O2195=Games!I2195, Games!B2195, IF(Calc!P2195=Games!I2195, Games!C2195, ""))</f>
        <v>LAD</v>
      </c>
      <c r="I2195" s="21">
        <f>MAX(Calc!O2195:P2195)</f>
        <v>0.64221923486498478</v>
      </c>
      <c r="J2195" s="22">
        <f t="shared" si="136"/>
        <v>-179.50077182674465</v>
      </c>
      <c r="K2195" s="23">
        <f t="shared" si="137"/>
        <v>0.55710066860615326</v>
      </c>
      <c r="L2195" s="25"/>
      <c r="M2195" s="25"/>
      <c r="N2195" t="str">
        <f t="shared" si="138"/>
        <v/>
      </c>
      <c r="O2195" s="24" t="str">
        <f t="shared" si="139"/>
        <v/>
      </c>
    </row>
    <row r="2196" spans="1:15" x14ac:dyDescent="0.45">
      <c r="A2196" s="20" t="str">
        <f>Calc!A2196</f>
        <v>2024-09-12</v>
      </c>
      <c r="B2196" t="str">
        <f>Calc!B2196</f>
        <v>DET</v>
      </c>
      <c r="C2196" t="str">
        <f>Calc!C2196</f>
        <v>COL</v>
      </c>
      <c r="D2196" s="25"/>
      <c r="E2196" s="25"/>
      <c r="F2196">
        <f>Calc!M2196</f>
        <v>1481.7589766686021</v>
      </c>
      <c r="G2196">
        <f>Calc!N2196</f>
        <v>1405.4006829938121</v>
      </c>
      <c r="H2196" t="str">
        <f>IF(Calc!O2196=Games!I2196, Games!B2196, IF(Calc!P2196=Games!I2196, Games!C2196, ""))</f>
        <v>DET</v>
      </c>
      <c r="I2196" s="21">
        <f>MAX(Calc!O2196:P2196)</f>
        <v>0.61198703037501634</v>
      </c>
      <c r="J2196" s="22">
        <f t="shared" si="136"/>
        <v>-157.72334387855761</v>
      </c>
      <c r="K2196" s="23">
        <f t="shared" si="137"/>
        <v>0.63402155661242565</v>
      </c>
      <c r="L2196" s="25"/>
      <c r="M2196" s="25"/>
      <c r="N2196" t="str">
        <f t="shared" si="138"/>
        <v/>
      </c>
      <c r="O2196" s="24" t="str">
        <f t="shared" si="139"/>
        <v/>
      </c>
    </row>
    <row r="2197" spans="1:15" x14ac:dyDescent="0.45">
      <c r="A2197" s="20" t="str">
        <f>Calc!A2197</f>
        <v>2024-09-12</v>
      </c>
      <c r="B2197" t="str">
        <f>Calc!B2197</f>
        <v>STL</v>
      </c>
      <c r="C2197" t="str">
        <f>Calc!C2197</f>
        <v>CIN</v>
      </c>
      <c r="D2197" s="25"/>
      <c r="E2197" s="25"/>
      <c r="F2197">
        <f>Calc!M2197</f>
        <v>1510.540426333587</v>
      </c>
      <c r="G2197">
        <f>Calc!N2197</f>
        <v>1513.6155661274754</v>
      </c>
      <c r="H2197" t="str">
        <f>IF(Calc!O2197=Games!I2197, Games!B2197, IF(Calc!P2197=Games!I2197, Games!C2197, ""))</f>
        <v>STL</v>
      </c>
      <c r="I2197" s="21">
        <f>MAX(Calc!O2197:P2197)</f>
        <v>0.53215999950829784</v>
      </c>
      <c r="J2197" s="22">
        <f t="shared" si="136"/>
        <v>-113.74828978902937</v>
      </c>
      <c r="K2197" s="23">
        <f t="shared" si="137"/>
        <v>0.87913409674529142</v>
      </c>
      <c r="L2197" s="25"/>
      <c r="M2197" s="25"/>
      <c r="N2197" t="str">
        <f t="shared" si="138"/>
        <v/>
      </c>
      <c r="O2197" s="24" t="str">
        <f t="shared" si="139"/>
        <v/>
      </c>
    </row>
    <row r="2198" spans="1:15" x14ac:dyDescent="0.45">
      <c r="A2198" s="20" t="str">
        <f>Calc!A2198</f>
        <v>2024-09-12</v>
      </c>
      <c r="B2198" t="str">
        <f>Calc!B2198</f>
        <v>HOU</v>
      </c>
      <c r="C2198" t="str">
        <f>Calc!C2198</f>
        <v>OAK</v>
      </c>
      <c r="D2198" s="25"/>
      <c r="E2198" s="25"/>
      <c r="F2198">
        <f>Calc!M2198</f>
        <v>1535.1961987191132</v>
      </c>
      <c r="G2198">
        <f>Calc!N2198</f>
        <v>1422.9458950386379</v>
      </c>
      <c r="H2198" t="str">
        <f>IF(Calc!O2198=Games!I2198, Games!B2198, IF(Calc!P2198=Games!I2198, Games!C2198, ""))</f>
        <v>HOU</v>
      </c>
      <c r="I2198" s="21">
        <f>MAX(Calc!O2198:P2198)</f>
        <v>0.63573750132299645</v>
      </c>
      <c r="J2198" s="22">
        <f t="shared" si="136"/>
        <v>-174.52729930530495</v>
      </c>
      <c r="K2198" s="23">
        <f t="shared" si="137"/>
        <v>0.57297626444713101</v>
      </c>
      <c r="L2198" s="25"/>
      <c r="M2198" s="25"/>
      <c r="N2198" t="str">
        <f t="shared" si="138"/>
        <v/>
      </c>
      <c r="O2198" s="24" t="str">
        <f t="shared" si="139"/>
        <v/>
      </c>
    </row>
    <row r="2199" spans="1:15" x14ac:dyDescent="0.45">
      <c r="A2199" s="20" t="str">
        <f>Calc!A2199</f>
        <v>2024-09-12</v>
      </c>
      <c r="B2199" t="str">
        <f>Calc!B2199</f>
        <v>CLE</v>
      </c>
      <c r="C2199" t="str">
        <f>Calc!C2199</f>
        <v>TBR</v>
      </c>
      <c r="D2199" s="25"/>
      <c r="E2199" s="25"/>
      <c r="F2199">
        <f>Calc!M2199</f>
        <v>1503.8938502056101</v>
      </c>
      <c r="G2199">
        <f>Calc!N2199</f>
        <v>1532.6622500113572</v>
      </c>
      <c r="H2199" t="str">
        <f>IF(Calc!O2199=Games!I2199, Games!B2199, IF(Calc!P2199=Games!I2199, Games!C2199, ""))</f>
        <v>TBR</v>
      </c>
      <c r="I2199" s="21">
        <f>MAX(Calc!O2199:P2199)</f>
        <v>0.51749717247080118</v>
      </c>
      <c r="J2199" s="22">
        <f t="shared" si="136"/>
        <v>-107.25267147568886</v>
      </c>
      <c r="K2199" s="23">
        <f t="shared" si="137"/>
        <v>0.93237770793119279</v>
      </c>
      <c r="L2199" s="25"/>
      <c r="M2199" s="25"/>
      <c r="N2199" t="str">
        <f t="shared" si="138"/>
        <v/>
      </c>
      <c r="O2199" s="24" t="str">
        <f t="shared" si="139"/>
        <v/>
      </c>
    </row>
    <row r="2200" spans="1:15" x14ac:dyDescent="0.45">
      <c r="A2200" s="20" t="str">
        <f>Calc!A2200</f>
        <v>2024-09-12</v>
      </c>
      <c r="B2200" t="str">
        <f>Calc!B2200</f>
        <v>WAS</v>
      </c>
      <c r="C2200" t="str">
        <f>Calc!C2200</f>
        <v>MIA</v>
      </c>
      <c r="D2200" s="25"/>
      <c r="E2200" s="25"/>
      <c r="F2200">
        <f>Calc!M2200</f>
        <v>1419.5380932200808</v>
      </c>
      <c r="G2200">
        <f>Calc!N2200</f>
        <v>1484.370768699393</v>
      </c>
      <c r="H2200" t="str">
        <f>IF(Calc!O2200=Games!I2200, Games!B2200, IF(Calc!P2200=Games!I2200, Games!C2200, ""))</f>
        <v>MIA</v>
      </c>
      <c r="I2200" s="21">
        <f>MAX(Calc!O2200:P2200)</f>
        <v>0.61604316969635176</v>
      </c>
      <c r="J2200" s="22">
        <f t="shared" si="136"/>
        <v>-160.44594628233608</v>
      </c>
      <c r="K2200" s="23">
        <f t="shared" si="137"/>
        <v>0.62326286401795661</v>
      </c>
      <c r="L2200" s="25"/>
      <c r="M2200" s="25"/>
      <c r="N2200" t="str">
        <f t="shared" si="138"/>
        <v/>
      </c>
      <c r="O2200" s="24" t="str">
        <f t="shared" si="139"/>
        <v/>
      </c>
    </row>
    <row r="2201" spans="1:15" x14ac:dyDescent="0.45">
      <c r="A2201" s="20" t="str">
        <f>Calc!A2201</f>
        <v>2024-09-12</v>
      </c>
      <c r="B2201" t="str">
        <f>Calc!B2201</f>
        <v>NYY</v>
      </c>
      <c r="C2201" t="str">
        <f>Calc!C2201</f>
        <v>BOS</v>
      </c>
      <c r="D2201" s="25"/>
      <c r="E2201" s="25"/>
      <c r="F2201">
        <f>Calc!M2201</f>
        <v>1533.7203518335739</v>
      </c>
      <c r="G2201">
        <f>Calc!N2201</f>
        <v>1518.233689676287</v>
      </c>
      <c r="H2201" t="str">
        <f>IF(Calc!O2201=Games!I2201, Games!B2201, IF(Calc!P2201=Games!I2201, Games!C2201, ""))</f>
        <v>NYY</v>
      </c>
      <c r="I2201" s="21">
        <f>MAX(Calc!O2201:P2201)</f>
        <v>0.56923367563713201</v>
      </c>
      <c r="J2201" s="22">
        <f t="shared" si="136"/>
        <v>-132.14442342471094</v>
      </c>
      <c r="K2201" s="23">
        <f t="shared" si="137"/>
        <v>0.75674778706779733</v>
      </c>
      <c r="L2201" s="25"/>
      <c r="M2201" s="25"/>
      <c r="N2201" t="str">
        <f t="shared" si="138"/>
        <v/>
      </c>
      <c r="O2201" s="24" t="str">
        <f t="shared" si="139"/>
        <v/>
      </c>
    </row>
    <row r="2202" spans="1:15" x14ac:dyDescent="0.45">
      <c r="A2202" s="20" t="str">
        <f>Calc!A2202</f>
        <v>2024-09-12</v>
      </c>
      <c r="B2202" t="str">
        <f>Calc!B2202</f>
        <v>SEA</v>
      </c>
      <c r="C2202" t="str">
        <f>Calc!C2202</f>
        <v>TEX</v>
      </c>
      <c r="D2202" s="25"/>
      <c r="E2202" s="25"/>
      <c r="F2202">
        <f>Calc!M2202</f>
        <v>1518.2292368487947</v>
      </c>
      <c r="G2202">
        <f>Calc!N2202</f>
        <v>1534.4506247578865</v>
      </c>
      <c r="H2202" t="str">
        <f>IF(Calc!O2202=Games!I2202, Games!B2202, IF(Calc!P2202=Games!I2202, Games!C2202, ""))</f>
        <v>TEX</v>
      </c>
      <c r="I2202" s="21">
        <f>MAX(Calc!O2202:P2202)</f>
        <v>0.5120915509621331</v>
      </c>
      <c r="J2202" s="22">
        <f t="shared" si="136"/>
        <v>-104.95648353127604</v>
      </c>
      <c r="K2202" s="23">
        <f t="shared" si="137"/>
        <v>0.95277582323154852</v>
      </c>
      <c r="L2202" s="25"/>
      <c r="M2202" s="25"/>
      <c r="N2202" t="str">
        <f t="shared" si="138"/>
        <v/>
      </c>
      <c r="O2202" s="24" t="str">
        <f t="shared" si="139"/>
        <v/>
      </c>
    </row>
    <row r="2203" spans="1:15" x14ac:dyDescent="0.45">
      <c r="A2203" s="20" t="str">
        <f>Calc!A2203</f>
        <v>2024-09-12</v>
      </c>
      <c r="B2203" t="str">
        <f>Calc!B2203</f>
        <v>SFG</v>
      </c>
      <c r="C2203" t="str">
        <f>Calc!C2203</f>
        <v>MIL</v>
      </c>
      <c r="D2203" s="25"/>
      <c r="E2203" s="25"/>
      <c r="F2203">
        <f>Calc!M2203</f>
        <v>1506.8907435815931</v>
      </c>
      <c r="G2203">
        <f>Calc!N2203</f>
        <v>1527.5334034496079</v>
      </c>
      <c r="H2203" t="str">
        <f>IF(Calc!O2203=Games!I2203, Games!B2203, IF(Calc!P2203=Games!I2203, Games!C2203, ""))</f>
        <v>SFG</v>
      </c>
      <c r="I2203" s="21">
        <f>MAX(Calc!O2203:P2203)</f>
        <v>0.52657773124218699</v>
      </c>
      <c r="J2203" s="22">
        <f t="shared" si="136"/>
        <v>-111.22791765242597</v>
      </c>
      <c r="K2203" s="23">
        <f t="shared" si="137"/>
        <v>0.89905486060152739</v>
      </c>
      <c r="L2203" s="25"/>
      <c r="M2203" s="25"/>
      <c r="N2203" t="str">
        <f t="shared" si="138"/>
        <v/>
      </c>
      <c r="O2203" s="24" t="str">
        <f t="shared" si="139"/>
        <v/>
      </c>
    </row>
    <row r="2204" spans="1:15" x14ac:dyDescent="0.45">
      <c r="A2204" s="20" t="str">
        <f>Calc!A2204</f>
        <v>2024-09-13</v>
      </c>
      <c r="B2204" t="str">
        <f>Calc!B2204</f>
        <v>DET</v>
      </c>
      <c r="C2204" t="str">
        <f>Calc!C2204</f>
        <v>BAL</v>
      </c>
      <c r="D2204" s="25"/>
      <c r="E2204" s="25"/>
      <c r="F2204">
        <f>Calc!M2204</f>
        <v>1481.7589766686021</v>
      </c>
      <c r="G2204">
        <f>Calc!N2204</f>
        <v>1539.0873746407135</v>
      </c>
      <c r="H2204" t="str">
        <f>IF(Calc!O2204=Games!I2204, Games!B2204, IF(Calc!P2204=Games!I2204, Games!C2204, ""))</f>
        <v>BAL</v>
      </c>
      <c r="I2204" s="21">
        <f>MAX(Calc!O2204:P2204)</f>
        <v>0.57792715888816726</v>
      </c>
      <c r="J2204" s="22">
        <f t="shared" si="136"/>
        <v>-136.92592903295554</v>
      </c>
      <c r="K2204" s="23">
        <f t="shared" si="137"/>
        <v>0.7303218660355546</v>
      </c>
      <c r="L2204" s="25"/>
      <c r="M2204" s="25"/>
      <c r="N2204" t="str">
        <f t="shared" si="138"/>
        <v/>
      </c>
      <c r="O2204" s="24" t="str">
        <f t="shared" si="139"/>
        <v/>
      </c>
    </row>
    <row r="2205" spans="1:15" x14ac:dyDescent="0.45">
      <c r="A2205" s="20" t="str">
        <f>Calc!A2205</f>
        <v>2024-09-13</v>
      </c>
      <c r="B2205" t="str">
        <f>Calc!B2205</f>
        <v>PIT</v>
      </c>
      <c r="C2205" t="str">
        <f>Calc!C2205</f>
        <v>KCR</v>
      </c>
      <c r="D2205" s="25"/>
      <c r="E2205" s="25"/>
      <c r="F2205">
        <f>Calc!M2205</f>
        <v>1464.4120897083565</v>
      </c>
      <c r="G2205">
        <f>Calc!N2205</f>
        <v>1465.2610239810729</v>
      </c>
      <c r="H2205" t="str">
        <f>IF(Calc!O2205=Games!I2205, Games!B2205, IF(Calc!P2205=Games!I2205, Games!C2205, ""))</f>
        <v>PIT</v>
      </c>
      <c r="I2205" s="21">
        <f>MAX(Calc!O2205:P2205)</f>
        <v>0.52776379505191884</v>
      </c>
      <c r="J2205" s="22">
        <f t="shared" si="136"/>
        <v>-111.75843561379257</v>
      </c>
      <c r="K2205" s="23">
        <f t="shared" si="137"/>
        <v>0.89478704180840007</v>
      </c>
      <c r="L2205" s="25"/>
      <c r="M2205" s="25"/>
      <c r="N2205" t="str">
        <f t="shared" si="138"/>
        <v/>
      </c>
      <c r="O2205" s="24" t="str">
        <f t="shared" si="139"/>
        <v/>
      </c>
    </row>
    <row r="2206" spans="1:15" x14ac:dyDescent="0.45">
      <c r="A2206" s="20" t="str">
        <f>Calc!A2206</f>
        <v>2024-09-13</v>
      </c>
      <c r="B2206" t="str">
        <f>Calc!B2206</f>
        <v>PHI</v>
      </c>
      <c r="C2206" t="str">
        <f>Calc!C2206</f>
        <v>NYM</v>
      </c>
      <c r="D2206" s="25"/>
      <c r="E2206" s="25"/>
      <c r="F2206">
        <f>Calc!M2206</f>
        <v>1516.0751994709906</v>
      </c>
      <c r="G2206">
        <f>Calc!N2206</f>
        <v>1510.288270753422</v>
      </c>
      <c r="H2206" t="str">
        <f>IF(Calc!O2206=Games!I2206, Games!B2206, IF(Calc!P2206=Games!I2206, Games!C2206, ""))</f>
        <v>PHI</v>
      </c>
      <c r="I2206" s="21">
        <f>MAX(Calc!O2206:P2206)</f>
        <v>0.55070017117492798</v>
      </c>
      <c r="J2206" s="22">
        <f t="shared" si="136"/>
        <v>-122.56852458969767</v>
      </c>
      <c r="K2206" s="23">
        <f t="shared" si="137"/>
        <v>0.81587014557573756</v>
      </c>
      <c r="L2206" s="25"/>
      <c r="M2206" s="25"/>
      <c r="N2206" t="str">
        <f t="shared" si="138"/>
        <v/>
      </c>
      <c r="O2206" s="24" t="str">
        <f t="shared" si="139"/>
        <v/>
      </c>
    </row>
    <row r="2207" spans="1:15" x14ac:dyDescent="0.45">
      <c r="A2207" s="20" t="str">
        <f>Calc!A2207</f>
        <v>2024-09-13</v>
      </c>
      <c r="B2207" t="str">
        <f>Calc!B2207</f>
        <v>WAS</v>
      </c>
      <c r="C2207" t="str">
        <f>Calc!C2207</f>
        <v>MIA</v>
      </c>
      <c r="D2207" s="25"/>
      <c r="E2207" s="25"/>
      <c r="F2207">
        <f>Calc!M2207</f>
        <v>1419.5380932200808</v>
      </c>
      <c r="G2207">
        <f>Calc!N2207</f>
        <v>1484.370768699393</v>
      </c>
      <c r="H2207" t="str">
        <f>IF(Calc!O2207=Games!I2207, Games!B2207, IF(Calc!P2207=Games!I2207, Games!C2207, ""))</f>
        <v>MIA</v>
      </c>
      <c r="I2207" s="21">
        <f>MAX(Calc!O2207:P2207)</f>
        <v>0.61604316969635176</v>
      </c>
      <c r="J2207" s="22">
        <f t="shared" si="136"/>
        <v>-160.44594628233608</v>
      </c>
      <c r="K2207" s="23">
        <f t="shared" si="137"/>
        <v>0.62326286401795661</v>
      </c>
      <c r="L2207" s="25"/>
      <c r="M2207" s="25"/>
      <c r="N2207" t="str">
        <f t="shared" si="138"/>
        <v/>
      </c>
      <c r="O2207" s="24" t="str">
        <f t="shared" si="139"/>
        <v/>
      </c>
    </row>
    <row r="2208" spans="1:15" x14ac:dyDescent="0.45">
      <c r="A2208" s="20" t="str">
        <f>Calc!A2208</f>
        <v>2024-09-13</v>
      </c>
      <c r="B2208" t="str">
        <f>Calc!B2208</f>
        <v>NYY</v>
      </c>
      <c r="C2208" t="str">
        <f>Calc!C2208</f>
        <v>BOS</v>
      </c>
      <c r="D2208" s="25"/>
      <c r="E2208" s="25"/>
      <c r="F2208">
        <f>Calc!M2208</f>
        <v>1533.7203518335739</v>
      </c>
      <c r="G2208">
        <f>Calc!N2208</f>
        <v>1518.233689676287</v>
      </c>
      <c r="H2208" t="str">
        <f>IF(Calc!O2208=Games!I2208, Games!B2208, IF(Calc!P2208=Games!I2208, Games!C2208, ""))</f>
        <v>NYY</v>
      </c>
      <c r="I2208" s="21">
        <f>MAX(Calc!O2208:P2208)</f>
        <v>0.56923367563713201</v>
      </c>
      <c r="J2208" s="22">
        <f t="shared" si="136"/>
        <v>-132.14442342471094</v>
      </c>
      <c r="K2208" s="23">
        <f t="shared" si="137"/>
        <v>0.75674778706779733</v>
      </c>
      <c r="L2208" s="25"/>
      <c r="M2208" s="25"/>
      <c r="N2208" t="str">
        <f t="shared" si="138"/>
        <v/>
      </c>
      <c r="O2208" s="24" t="str">
        <f t="shared" si="139"/>
        <v/>
      </c>
    </row>
    <row r="2209" spans="1:15" x14ac:dyDescent="0.45">
      <c r="A2209" s="20" t="str">
        <f>Calc!A2209</f>
        <v>2024-09-13</v>
      </c>
      <c r="B2209" t="str">
        <f>Calc!B2209</f>
        <v>TOR</v>
      </c>
      <c r="C2209" t="str">
        <f>Calc!C2209</f>
        <v>STL</v>
      </c>
      <c r="D2209" s="25"/>
      <c r="E2209" s="25"/>
      <c r="F2209">
        <f>Calc!M2209</f>
        <v>1536.86484917293</v>
      </c>
      <c r="G2209">
        <f>Calc!N2209</f>
        <v>1507.9516916859375</v>
      </c>
      <c r="H2209" t="str">
        <f>IF(Calc!O2209=Games!I2209, Games!B2209, IF(Calc!P2209=Games!I2209, Games!C2209, ""))</f>
        <v>TOR</v>
      </c>
      <c r="I2209" s="21">
        <f>MAX(Calc!O2209:P2209)</f>
        <v>0.53875115945794039</v>
      </c>
      <c r="J2209" s="22">
        <f t="shared" si="136"/>
        <v>-116.80271300515358</v>
      </c>
      <c r="K2209" s="23">
        <f t="shared" si="137"/>
        <v>0.85614449722231878</v>
      </c>
      <c r="L2209" s="25"/>
      <c r="M2209" s="25"/>
      <c r="N2209" t="str">
        <f t="shared" si="138"/>
        <v/>
      </c>
      <c r="O2209" s="24" t="str">
        <f t="shared" si="139"/>
        <v/>
      </c>
    </row>
    <row r="2210" spans="1:15" x14ac:dyDescent="0.45">
      <c r="A2210" s="20" t="str">
        <f>Calc!A2210</f>
        <v>2024-09-13</v>
      </c>
      <c r="B2210" t="str">
        <f>Calc!B2210</f>
        <v>CLE</v>
      </c>
      <c r="C2210" t="str">
        <f>Calc!C2210</f>
        <v>TBR</v>
      </c>
      <c r="D2210" s="25"/>
      <c r="E2210" s="25"/>
      <c r="F2210">
        <f>Calc!M2210</f>
        <v>1503.8938502056101</v>
      </c>
      <c r="G2210">
        <f>Calc!N2210</f>
        <v>1532.6622500113572</v>
      </c>
      <c r="H2210" t="str">
        <f>IF(Calc!O2210=Games!I2210, Games!B2210, IF(Calc!P2210=Games!I2210, Games!C2210, ""))</f>
        <v>TBR</v>
      </c>
      <c r="I2210" s="21">
        <f>MAX(Calc!O2210:P2210)</f>
        <v>0.51749717247080118</v>
      </c>
      <c r="J2210" s="22">
        <f t="shared" si="136"/>
        <v>-107.25267147568886</v>
      </c>
      <c r="K2210" s="23">
        <f t="shared" si="137"/>
        <v>0.93237770793119279</v>
      </c>
      <c r="L2210" s="25"/>
      <c r="M2210" s="25"/>
      <c r="N2210" t="str">
        <f t="shared" si="138"/>
        <v/>
      </c>
      <c r="O2210" s="24" t="str">
        <f t="shared" si="139"/>
        <v/>
      </c>
    </row>
    <row r="2211" spans="1:15" x14ac:dyDescent="0.45">
      <c r="A2211" s="20" t="str">
        <f>Calc!A2211</f>
        <v>2024-09-13</v>
      </c>
      <c r="B2211" t="str">
        <f>Calc!B2211</f>
        <v>ATL</v>
      </c>
      <c r="C2211" t="str">
        <f>Calc!C2211</f>
        <v>LAD</v>
      </c>
      <c r="D2211" s="25"/>
      <c r="E2211" s="25"/>
      <c r="F2211">
        <f>Calc!M2211</f>
        <v>1593.2508682491175</v>
      </c>
      <c r="G2211">
        <f>Calc!N2211</f>
        <v>1587.2549754385982</v>
      </c>
      <c r="H2211" t="str">
        <f>IF(Calc!O2211=Games!I2211, Games!B2211, IF(Calc!P2211=Games!I2211, Games!C2211, ""))</f>
        <v>ATL</v>
      </c>
      <c r="I2211" s="21">
        <f>MAX(Calc!O2211:P2211)</f>
        <v>0.53057914637369097</v>
      </c>
      <c r="J2211" s="22">
        <f t="shared" si="136"/>
        <v>-113.02845671957898</v>
      </c>
      <c r="K2211" s="23">
        <f t="shared" si="137"/>
        <v>0.88473295046483491</v>
      </c>
      <c r="L2211" s="25"/>
      <c r="M2211" s="25"/>
      <c r="N2211" t="str">
        <f t="shared" si="138"/>
        <v/>
      </c>
      <c r="O2211" s="24" t="str">
        <f t="shared" si="139"/>
        <v/>
      </c>
    </row>
    <row r="2212" spans="1:15" x14ac:dyDescent="0.45">
      <c r="A2212" s="20" t="str">
        <f>Calc!A2212</f>
        <v>2024-09-13</v>
      </c>
      <c r="B2212" t="str">
        <f>Calc!B2212</f>
        <v>CHW</v>
      </c>
      <c r="C2212" t="str">
        <f>Calc!C2212</f>
        <v>OAK</v>
      </c>
      <c r="D2212" s="25"/>
      <c r="E2212" s="25"/>
      <c r="F2212">
        <f>Calc!M2212</f>
        <v>1426.513159308995</v>
      </c>
      <c r="G2212">
        <f>Calc!N2212</f>
        <v>1422.9458950386379</v>
      </c>
      <c r="H2212" t="str">
        <f>IF(Calc!O2212=Games!I2212, Games!B2212, IF(Calc!P2212=Games!I2212, Games!C2212, ""))</f>
        <v>OAK</v>
      </c>
      <c r="I2212" s="21">
        <f>MAX(Calc!O2212:P2212)</f>
        <v>0.51599323499645966</v>
      </c>
      <c r="J2212" s="22">
        <f t="shared" si="136"/>
        <v>-106.60868242052058</v>
      </c>
      <c r="K2212" s="23">
        <f t="shared" si="137"/>
        <v>0.9380099043485739</v>
      </c>
      <c r="L2212" s="25"/>
      <c r="M2212" s="25"/>
      <c r="N2212" t="str">
        <f t="shared" si="138"/>
        <v/>
      </c>
      <c r="O2212" s="24" t="str">
        <f t="shared" si="139"/>
        <v/>
      </c>
    </row>
    <row r="2213" spans="1:15" x14ac:dyDescent="0.45">
      <c r="A2213" s="20" t="str">
        <f>Calc!A2213</f>
        <v>2024-09-13</v>
      </c>
      <c r="B2213" t="str">
        <f>Calc!B2213</f>
        <v>MIN</v>
      </c>
      <c r="C2213" t="str">
        <f>Calc!C2213</f>
        <v>CIN</v>
      </c>
      <c r="D2213" s="25"/>
      <c r="E2213" s="25"/>
      <c r="F2213">
        <f>Calc!M2213</f>
        <v>1529.2726034226744</v>
      </c>
      <c r="G2213">
        <f>Calc!N2213</f>
        <v>1513.6155661274754</v>
      </c>
      <c r="H2213" t="str">
        <f>IF(Calc!O2213=Games!I2213, Games!B2213, IF(Calc!P2213=Games!I2213, Games!C2213, ""))</f>
        <v>MIN</v>
      </c>
      <c r="I2213" s="21">
        <f>MAX(Calc!O2213:P2213)</f>
        <v>0.58615341096240403</v>
      </c>
      <c r="J2213" s="22">
        <f t="shared" si="136"/>
        <v>-141.63543363387606</v>
      </c>
      <c r="K2213" s="23">
        <f t="shared" si="137"/>
        <v>0.7060380120591675</v>
      </c>
      <c r="L2213" s="25"/>
      <c r="M2213" s="25"/>
      <c r="N2213" t="str">
        <f t="shared" si="138"/>
        <v/>
      </c>
      <c r="O2213" s="24" t="str">
        <f t="shared" si="139"/>
        <v/>
      </c>
    </row>
    <row r="2214" spans="1:15" x14ac:dyDescent="0.45">
      <c r="A2214" s="20" t="str">
        <f>Calc!A2214</f>
        <v>2024-09-13</v>
      </c>
      <c r="B2214" t="str">
        <f>Calc!B2214</f>
        <v>COL</v>
      </c>
      <c r="C2214" t="str">
        <f>Calc!C2214</f>
        <v>CHC</v>
      </c>
      <c r="D2214" s="25"/>
      <c r="E2214" s="25"/>
      <c r="F2214">
        <f>Calc!M2214</f>
        <v>1423.0710497477428</v>
      </c>
      <c r="G2214">
        <f>Calc!N2214</f>
        <v>1510.9500841970262</v>
      </c>
      <c r="H2214" t="str">
        <f>IF(Calc!O2214=Games!I2214, Games!B2214, IF(Calc!P2214=Games!I2214, Games!C2214, ""))</f>
        <v>CHC</v>
      </c>
      <c r="I2214" s="21">
        <f>MAX(Calc!O2214:P2214)</f>
        <v>0.50966513987888784</v>
      </c>
      <c r="J2214" s="22">
        <f t="shared" si="136"/>
        <v>-103.94226095876624</v>
      </c>
      <c r="K2214" s="23">
        <f t="shared" si="137"/>
        <v>0.96207258796948691</v>
      </c>
      <c r="L2214" s="25"/>
      <c r="M2214" s="25"/>
      <c r="N2214" t="str">
        <f t="shared" si="138"/>
        <v/>
      </c>
      <c r="O2214" s="24" t="str">
        <f t="shared" si="139"/>
        <v/>
      </c>
    </row>
    <row r="2215" spans="1:15" x14ac:dyDescent="0.45">
      <c r="A2215" s="20" t="str">
        <f>Calc!A2215</f>
        <v>2024-09-13</v>
      </c>
      <c r="B2215" t="str">
        <f>Calc!B2215</f>
        <v>LAA</v>
      </c>
      <c r="C2215" t="str">
        <f>Calc!C2215</f>
        <v>HOU</v>
      </c>
      <c r="D2215" s="25"/>
      <c r="E2215" s="25"/>
      <c r="F2215">
        <f>Calc!M2215</f>
        <v>1469.5882041455925</v>
      </c>
      <c r="G2215">
        <f>Calc!N2215</f>
        <v>1554.1885466658973</v>
      </c>
      <c r="H2215" t="str">
        <f>IF(Calc!O2215=Games!I2215, Games!B2215, IF(Calc!P2215=Games!I2215, Games!C2215, ""))</f>
        <v>HOU</v>
      </c>
      <c r="I2215" s="21">
        <f>MAX(Calc!O2215:P2215)</f>
        <v>0.5851525774408658</v>
      </c>
      <c r="J2215" s="22">
        <f t="shared" si="136"/>
        <v>-141.05247992892026</v>
      </c>
      <c r="K2215" s="23">
        <f t="shared" si="137"/>
        <v>0.70895598610100585</v>
      </c>
      <c r="L2215" s="25"/>
      <c r="M2215" s="25"/>
      <c r="N2215" t="str">
        <f t="shared" si="138"/>
        <v/>
      </c>
      <c r="O2215" s="24" t="str">
        <f t="shared" si="139"/>
        <v/>
      </c>
    </row>
    <row r="2216" spans="1:15" x14ac:dyDescent="0.45">
      <c r="A2216" s="20" t="str">
        <f>Calc!A2216</f>
        <v>2024-09-13</v>
      </c>
      <c r="B2216" t="str">
        <f>Calc!B2216</f>
        <v>ARI</v>
      </c>
      <c r="C2216" t="str">
        <f>Calc!C2216</f>
        <v>MIL</v>
      </c>
      <c r="D2216" s="25"/>
      <c r="E2216" s="25"/>
      <c r="F2216">
        <f>Calc!M2216</f>
        <v>1516.9891876380354</v>
      </c>
      <c r="G2216">
        <f>Calc!N2216</f>
        <v>1527.5334034496079</v>
      </c>
      <c r="H2216" t="str">
        <f>IF(Calc!O2216=Games!I2216, Games!B2216, IF(Calc!P2216=Games!I2216, Games!C2216, ""))</f>
        <v>ARI</v>
      </c>
      <c r="I2216" s="21">
        <f>MAX(Calc!O2216:P2216)</f>
        <v>0.51014676638240319</v>
      </c>
      <c r="J2216" s="22">
        <f t="shared" si="136"/>
        <v>-104.1427781572324</v>
      </c>
      <c r="K2216" s="23">
        <f t="shared" si="137"/>
        <v>0.96022020700294997</v>
      </c>
      <c r="L2216" s="25"/>
      <c r="M2216" s="25"/>
      <c r="N2216" t="str">
        <f t="shared" si="138"/>
        <v/>
      </c>
      <c r="O2216" s="24" t="str">
        <f t="shared" si="139"/>
        <v/>
      </c>
    </row>
    <row r="2217" spans="1:15" x14ac:dyDescent="0.45">
      <c r="A2217" s="20" t="str">
        <f>Calc!A2217</f>
        <v>2024-09-13</v>
      </c>
      <c r="B2217" t="str">
        <f>Calc!B2217</f>
        <v>SEA</v>
      </c>
      <c r="C2217" t="str">
        <f>Calc!C2217</f>
        <v>TEX</v>
      </c>
      <c r="D2217" s="25"/>
      <c r="E2217" s="25"/>
      <c r="F2217">
        <f>Calc!M2217</f>
        <v>1518.2292368487947</v>
      </c>
      <c r="G2217">
        <f>Calc!N2217</f>
        <v>1534.4506247578865</v>
      </c>
      <c r="H2217" t="str">
        <f>IF(Calc!O2217=Games!I2217, Games!B2217, IF(Calc!P2217=Games!I2217, Games!C2217, ""))</f>
        <v>TEX</v>
      </c>
      <c r="I2217" s="21">
        <f>MAX(Calc!O2217:P2217)</f>
        <v>0.5120915509621331</v>
      </c>
      <c r="J2217" s="22">
        <f t="shared" si="136"/>
        <v>-104.95648353127604</v>
      </c>
      <c r="K2217" s="23">
        <f t="shared" si="137"/>
        <v>0.95277582323154852</v>
      </c>
      <c r="L2217" s="25"/>
      <c r="M2217" s="25"/>
      <c r="N2217" t="str">
        <f t="shared" si="138"/>
        <v/>
      </c>
      <c r="O2217" s="24" t="str">
        <f t="shared" si="139"/>
        <v/>
      </c>
    </row>
    <row r="2218" spans="1:15" x14ac:dyDescent="0.45">
      <c r="A2218" s="20" t="str">
        <f>Calc!A2218</f>
        <v>2024-09-13</v>
      </c>
      <c r="B2218" t="str">
        <f>Calc!B2218</f>
        <v>SFG</v>
      </c>
      <c r="C2218" t="str">
        <f>Calc!C2218</f>
        <v>SDP</v>
      </c>
      <c r="D2218" s="25"/>
      <c r="E2218" s="25"/>
      <c r="F2218">
        <f>Calc!M2218</f>
        <v>1506.8907435815931</v>
      </c>
      <c r="G2218">
        <f>Calc!N2218</f>
        <v>1514.2912987524817</v>
      </c>
      <c r="H2218" t="str">
        <f>IF(Calc!O2218=Games!I2218, Games!B2218, IF(Calc!P2218=Games!I2218, Games!C2218, ""))</f>
        <v>SFG</v>
      </c>
      <c r="I2218" s="21">
        <f>MAX(Calc!O2218:P2218)</f>
        <v>0.54560135541270194</v>
      </c>
      <c r="J2218" s="22">
        <f t="shared" si="136"/>
        <v>-120.07107897697134</v>
      </c>
      <c r="K2218" s="23">
        <f t="shared" si="137"/>
        <v>0.83284002152740877</v>
      </c>
      <c r="L2218" s="25"/>
      <c r="M2218" s="25"/>
      <c r="N2218" t="str">
        <f t="shared" si="138"/>
        <v/>
      </c>
      <c r="O2218" s="24" t="str">
        <f t="shared" si="139"/>
        <v/>
      </c>
    </row>
    <row r="2219" spans="1:15" x14ac:dyDescent="0.45">
      <c r="A2219" s="20" t="str">
        <f>Calc!A2219</f>
        <v>2024-09-14</v>
      </c>
      <c r="B2219" t="str">
        <f>Calc!B2219</f>
        <v>NYY</v>
      </c>
      <c r="C2219" t="str">
        <f>Calc!C2219</f>
        <v>BOS</v>
      </c>
      <c r="D2219" s="25"/>
      <c r="E2219" s="25"/>
      <c r="F2219">
        <f>Calc!M2219</f>
        <v>1533.7203518335739</v>
      </c>
      <c r="G2219">
        <f>Calc!N2219</f>
        <v>1518.233689676287</v>
      </c>
      <c r="H2219" t="str">
        <f>IF(Calc!O2219=Games!I2219, Games!B2219, IF(Calc!P2219=Games!I2219, Games!C2219, ""))</f>
        <v>NYY</v>
      </c>
      <c r="I2219" s="21">
        <f>MAX(Calc!O2219:P2219)</f>
        <v>0.56923367563713201</v>
      </c>
      <c r="J2219" s="22">
        <f t="shared" si="136"/>
        <v>-132.14442342471094</v>
      </c>
      <c r="K2219" s="23">
        <f t="shared" si="137"/>
        <v>0.75674778706779733</v>
      </c>
      <c r="L2219" s="25"/>
      <c r="M2219" s="25"/>
      <c r="N2219" t="str">
        <f t="shared" si="138"/>
        <v/>
      </c>
      <c r="O2219" s="24" t="str">
        <f t="shared" si="139"/>
        <v/>
      </c>
    </row>
    <row r="2220" spans="1:15" x14ac:dyDescent="0.45">
      <c r="A2220" s="20" t="str">
        <f>Calc!A2220</f>
        <v>2024-09-14</v>
      </c>
      <c r="B2220" t="str">
        <f>Calc!B2220</f>
        <v>TOR</v>
      </c>
      <c r="C2220" t="str">
        <f>Calc!C2220</f>
        <v>STL</v>
      </c>
      <c r="D2220" s="25"/>
      <c r="E2220" s="25"/>
      <c r="F2220">
        <f>Calc!M2220</f>
        <v>1536.86484917293</v>
      </c>
      <c r="G2220">
        <f>Calc!N2220</f>
        <v>1507.9516916859375</v>
      </c>
      <c r="H2220" t="str">
        <f>IF(Calc!O2220=Games!I2220, Games!B2220, IF(Calc!P2220=Games!I2220, Games!C2220, ""))</f>
        <v>TOR</v>
      </c>
      <c r="I2220" s="21">
        <f>MAX(Calc!O2220:P2220)</f>
        <v>0.53875115945794039</v>
      </c>
      <c r="J2220" s="22">
        <f t="shared" si="136"/>
        <v>-116.80271300515358</v>
      </c>
      <c r="K2220" s="23">
        <f t="shared" si="137"/>
        <v>0.85614449722231878</v>
      </c>
      <c r="L2220" s="25"/>
      <c r="M2220" s="25"/>
      <c r="N2220" t="str">
        <f t="shared" si="138"/>
        <v/>
      </c>
      <c r="O2220" s="24" t="str">
        <f t="shared" si="139"/>
        <v/>
      </c>
    </row>
    <row r="2221" spans="1:15" x14ac:dyDescent="0.45">
      <c r="A2221" s="20" t="str">
        <f>Calc!A2221</f>
        <v>2024-09-14</v>
      </c>
      <c r="B2221" t="str">
        <f>Calc!B2221</f>
        <v>PHI</v>
      </c>
      <c r="C2221" t="str">
        <f>Calc!C2221</f>
        <v>NYM</v>
      </c>
      <c r="D2221" s="25"/>
      <c r="E2221" s="25"/>
      <c r="F2221">
        <f>Calc!M2221</f>
        <v>1516.0751994709906</v>
      </c>
      <c r="G2221">
        <f>Calc!N2221</f>
        <v>1510.288270753422</v>
      </c>
      <c r="H2221" t="str">
        <f>IF(Calc!O2221=Games!I2221, Games!B2221, IF(Calc!P2221=Games!I2221, Games!C2221, ""))</f>
        <v>PHI</v>
      </c>
      <c r="I2221" s="21">
        <f>MAX(Calc!O2221:P2221)</f>
        <v>0.55070017117492798</v>
      </c>
      <c r="J2221" s="22">
        <f t="shared" si="136"/>
        <v>-122.56852458969767</v>
      </c>
      <c r="K2221" s="23">
        <f t="shared" si="137"/>
        <v>0.81587014557573756</v>
      </c>
      <c r="L2221" s="25"/>
      <c r="M2221" s="25"/>
      <c r="N2221" t="str">
        <f t="shared" si="138"/>
        <v/>
      </c>
      <c r="O2221" s="24" t="str">
        <f t="shared" si="139"/>
        <v/>
      </c>
    </row>
    <row r="2222" spans="1:15" x14ac:dyDescent="0.45">
      <c r="A2222" s="20" t="str">
        <f>Calc!A2222</f>
        <v>2024-09-14</v>
      </c>
      <c r="B2222" t="str">
        <f>Calc!B2222</f>
        <v>WAS</v>
      </c>
      <c r="C2222" t="str">
        <f>Calc!C2222</f>
        <v>MIA</v>
      </c>
      <c r="D2222" s="25"/>
      <c r="E2222" s="25"/>
      <c r="F2222">
        <f>Calc!M2222</f>
        <v>1419.5380932200808</v>
      </c>
      <c r="G2222">
        <f>Calc!N2222</f>
        <v>1484.370768699393</v>
      </c>
      <c r="H2222" t="str">
        <f>IF(Calc!O2222=Games!I2222, Games!B2222, IF(Calc!P2222=Games!I2222, Games!C2222, ""))</f>
        <v>MIA</v>
      </c>
      <c r="I2222" s="21">
        <f>MAX(Calc!O2222:P2222)</f>
        <v>0.61604316969635176</v>
      </c>
      <c r="J2222" s="22">
        <f t="shared" si="136"/>
        <v>-160.44594628233608</v>
      </c>
      <c r="K2222" s="23">
        <f t="shared" si="137"/>
        <v>0.62326286401795661</v>
      </c>
      <c r="L2222" s="25"/>
      <c r="M2222" s="25"/>
      <c r="N2222" t="str">
        <f t="shared" si="138"/>
        <v/>
      </c>
      <c r="O2222" s="24" t="str">
        <f t="shared" si="139"/>
        <v/>
      </c>
    </row>
    <row r="2223" spans="1:15" x14ac:dyDescent="0.45">
      <c r="A2223" s="20" t="str">
        <f>Calc!A2223</f>
        <v>2024-09-14</v>
      </c>
      <c r="B2223" t="str">
        <f>Calc!B2223</f>
        <v>DET</v>
      </c>
      <c r="C2223" t="str">
        <f>Calc!C2223</f>
        <v>BAL</v>
      </c>
      <c r="D2223" s="25"/>
      <c r="E2223" s="25"/>
      <c r="F2223">
        <f>Calc!M2223</f>
        <v>1481.7589766686021</v>
      </c>
      <c r="G2223">
        <f>Calc!N2223</f>
        <v>1539.0873746407135</v>
      </c>
      <c r="H2223" t="str">
        <f>IF(Calc!O2223=Games!I2223, Games!B2223, IF(Calc!P2223=Games!I2223, Games!C2223, ""))</f>
        <v>BAL</v>
      </c>
      <c r="I2223" s="21">
        <f>MAX(Calc!O2223:P2223)</f>
        <v>0.57792715888816726</v>
      </c>
      <c r="J2223" s="22">
        <f t="shared" si="136"/>
        <v>-136.92592903295554</v>
      </c>
      <c r="K2223" s="23">
        <f t="shared" si="137"/>
        <v>0.7303218660355546</v>
      </c>
      <c r="L2223" s="25"/>
      <c r="M2223" s="25"/>
      <c r="N2223" t="str">
        <f t="shared" si="138"/>
        <v/>
      </c>
      <c r="O2223" s="24" t="str">
        <f t="shared" si="139"/>
        <v/>
      </c>
    </row>
    <row r="2224" spans="1:15" x14ac:dyDescent="0.45">
      <c r="A2224" s="20" t="str">
        <f>Calc!A2224</f>
        <v>2024-09-14</v>
      </c>
      <c r="B2224" t="str">
        <f>Calc!B2224</f>
        <v>CLE</v>
      </c>
      <c r="C2224" t="str">
        <f>Calc!C2224</f>
        <v>TBR</v>
      </c>
      <c r="D2224" s="25"/>
      <c r="E2224" s="25"/>
      <c r="F2224">
        <f>Calc!M2224</f>
        <v>1503.8938502056101</v>
      </c>
      <c r="G2224">
        <f>Calc!N2224</f>
        <v>1532.6622500113572</v>
      </c>
      <c r="H2224" t="str">
        <f>IF(Calc!O2224=Games!I2224, Games!B2224, IF(Calc!P2224=Games!I2224, Games!C2224, ""))</f>
        <v>TBR</v>
      </c>
      <c r="I2224" s="21">
        <f>MAX(Calc!O2224:P2224)</f>
        <v>0.51749717247080118</v>
      </c>
      <c r="J2224" s="22">
        <f t="shared" si="136"/>
        <v>-107.25267147568886</v>
      </c>
      <c r="K2224" s="23">
        <f t="shared" si="137"/>
        <v>0.93237770793119279</v>
      </c>
      <c r="L2224" s="25"/>
      <c r="M2224" s="25"/>
      <c r="N2224" t="str">
        <f t="shared" si="138"/>
        <v/>
      </c>
      <c r="O2224" s="24" t="str">
        <f t="shared" si="139"/>
        <v/>
      </c>
    </row>
    <row r="2225" spans="1:15" x14ac:dyDescent="0.45">
      <c r="A2225" s="20" t="str">
        <f>Calc!A2225</f>
        <v>2024-09-14</v>
      </c>
      <c r="B2225" t="str">
        <f>Calc!B2225</f>
        <v>PIT</v>
      </c>
      <c r="C2225" t="str">
        <f>Calc!C2225</f>
        <v>KCR</v>
      </c>
      <c r="D2225" s="25"/>
      <c r="E2225" s="25"/>
      <c r="F2225">
        <f>Calc!M2225</f>
        <v>1464.4120897083565</v>
      </c>
      <c r="G2225">
        <f>Calc!N2225</f>
        <v>1465.2610239810729</v>
      </c>
      <c r="H2225" t="str">
        <f>IF(Calc!O2225=Games!I2225, Games!B2225, IF(Calc!P2225=Games!I2225, Games!C2225, ""))</f>
        <v>PIT</v>
      </c>
      <c r="I2225" s="21">
        <f>MAX(Calc!O2225:P2225)</f>
        <v>0.52776379505191884</v>
      </c>
      <c r="J2225" s="22">
        <f t="shared" si="136"/>
        <v>-111.75843561379257</v>
      </c>
      <c r="K2225" s="23">
        <f t="shared" si="137"/>
        <v>0.89478704180840007</v>
      </c>
      <c r="L2225" s="25"/>
      <c r="M2225" s="25"/>
      <c r="N2225" t="str">
        <f t="shared" si="138"/>
        <v/>
      </c>
      <c r="O2225" s="24" t="str">
        <f t="shared" si="139"/>
        <v/>
      </c>
    </row>
    <row r="2226" spans="1:15" x14ac:dyDescent="0.45">
      <c r="A2226" s="20" t="str">
        <f>Calc!A2226</f>
        <v>2024-09-14</v>
      </c>
      <c r="B2226" t="str">
        <f>Calc!B2226</f>
        <v>MIN</v>
      </c>
      <c r="C2226" t="str">
        <f>Calc!C2226</f>
        <v>CIN</v>
      </c>
      <c r="D2226" s="25"/>
      <c r="E2226" s="25"/>
      <c r="F2226">
        <f>Calc!M2226</f>
        <v>1529.2726034226744</v>
      </c>
      <c r="G2226">
        <f>Calc!N2226</f>
        <v>1513.6155661274754</v>
      </c>
      <c r="H2226" t="str">
        <f>IF(Calc!O2226=Games!I2226, Games!B2226, IF(Calc!P2226=Games!I2226, Games!C2226, ""))</f>
        <v>MIN</v>
      </c>
      <c r="I2226" s="21">
        <f>MAX(Calc!O2226:P2226)</f>
        <v>0.58615341096240403</v>
      </c>
      <c r="J2226" s="22">
        <f t="shared" si="136"/>
        <v>-141.63543363387606</v>
      </c>
      <c r="K2226" s="23">
        <f t="shared" si="137"/>
        <v>0.7060380120591675</v>
      </c>
      <c r="L2226" s="25"/>
      <c r="M2226" s="25"/>
      <c r="N2226" t="str">
        <f t="shared" si="138"/>
        <v/>
      </c>
      <c r="O2226" s="24" t="str">
        <f t="shared" si="139"/>
        <v/>
      </c>
    </row>
    <row r="2227" spans="1:15" x14ac:dyDescent="0.45">
      <c r="A2227" s="20" t="str">
        <f>Calc!A2227</f>
        <v>2024-09-14</v>
      </c>
      <c r="B2227" t="str">
        <f>Calc!B2227</f>
        <v>CHW</v>
      </c>
      <c r="C2227" t="str">
        <f>Calc!C2227</f>
        <v>OAK</v>
      </c>
      <c r="D2227" s="25"/>
      <c r="E2227" s="25"/>
      <c r="F2227">
        <f>Calc!M2227</f>
        <v>1426.513159308995</v>
      </c>
      <c r="G2227">
        <f>Calc!N2227</f>
        <v>1422.9458950386379</v>
      </c>
      <c r="H2227" t="str">
        <f>IF(Calc!O2227=Games!I2227, Games!B2227, IF(Calc!P2227=Games!I2227, Games!C2227, ""))</f>
        <v>OAK</v>
      </c>
      <c r="I2227" s="21">
        <f>MAX(Calc!O2227:P2227)</f>
        <v>0.51599323499645966</v>
      </c>
      <c r="J2227" s="22">
        <f t="shared" si="136"/>
        <v>-106.60868242052058</v>
      </c>
      <c r="K2227" s="23">
        <f t="shared" si="137"/>
        <v>0.9380099043485739</v>
      </c>
      <c r="L2227" s="25"/>
      <c r="M2227" s="25"/>
      <c r="N2227" t="str">
        <f t="shared" si="138"/>
        <v/>
      </c>
      <c r="O2227" s="24" t="str">
        <f t="shared" si="139"/>
        <v/>
      </c>
    </row>
    <row r="2228" spans="1:15" x14ac:dyDescent="0.45">
      <c r="A2228" s="20" t="str">
        <f>Calc!A2228</f>
        <v>2024-09-14</v>
      </c>
      <c r="B2228" t="str">
        <f>Calc!B2228</f>
        <v>ATL</v>
      </c>
      <c r="C2228" t="str">
        <f>Calc!C2228</f>
        <v>LAD</v>
      </c>
      <c r="D2228" s="25"/>
      <c r="E2228" s="25"/>
      <c r="F2228">
        <f>Calc!M2228</f>
        <v>1593.2508682491175</v>
      </c>
      <c r="G2228">
        <f>Calc!N2228</f>
        <v>1587.2549754385982</v>
      </c>
      <c r="H2228" t="str">
        <f>IF(Calc!O2228=Games!I2228, Games!B2228, IF(Calc!P2228=Games!I2228, Games!C2228, ""))</f>
        <v>ATL</v>
      </c>
      <c r="I2228" s="21">
        <f>MAX(Calc!O2228:P2228)</f>
        <v>0.53057914637369097</v>
      </c>
      <c r="J2228" s="22">
        <f t="shared" si="136"/>
        <v>-113.02845671957898</v>
      </c>
      <c r="K2228" s="23">
        <f t="shared" si="137"/>
        <v>0.88473295046483491</v>
      </c>
      <c r="L2228" s="25"/>
      <c r="M2228" s="25"/>
      <c r="N2228" t="str">
        <f t="shared" si="138"/>
        <v/>
      </c>
      <c r="O2228" s="24" t="str">
        <f t="shared" si="139"/>
        <v/>
      </c>
    </row>
    <row r="2229" spans="1:15" x14ac:dyDescent="0.45">
      <c r="A2229" s="20" t="str">
        <f>Calc!A2229</f>
        <v>2024-09-14</v>
      </c>
      <c r="B2229" t="str">
        <f>Calc!B2229</f>
        <v>COL</v>
      </c>
      <c r="C2229" t="str">
        <f>Calc!C2229</f>
        <v>CHC</v>
      </c>
      <c r="D2229" s="25"/>
      <c r="E2229" s="25"/>
      <c r="F2229">
        <f>Calc!M2229</f>
        <v>1423.0710497477428</v>
      </c>
      <c r="G2229">
        <f>Calc!N2229</f>
        <v>1510.9500841970262</v>
      </c>
      <c r="H2229" t="str">
        <f>IF(Calc!O2229=Games!I2229, Games!B2229, IF(Calc!P2229=Games!I2229, Games!C2229, ""))</f>
        <v>CHC</v>
      </c>
      <c r="I2229" s="21">
        <f>MAX(Calc!O2229:P2229)</f>
        <v>0.50966513987888784</v>
      </c>
      <c r="J2229" s="22">
        <f t="shared" si="136"/>
        <v>-103.94226095876624</v>
      </c>
      <c r="K2229" s="23">
        <f t="shared" si="137"/>
        <v>0.96207258796948691</v>
      </c>
      <c r="L2229" s="25"/>
      <c r="M2229" s="25"/>
      <c r="N2229" t="str">
        <f t="shared" si="138"/>
        <v/>
      </c>
      <c r="O2229" s="24" t="str">
        <f t="shared" si="139"/>
        <v/>
      </c>
    </row>
    <row r="2230" spans="1:15" x14ac:dyDescent="0.45">
      <c r="A2230" s="20" t="str">
        <f>Calc!A2230</f>
        <v>2024-09-14</v>
      </c>
      <c r="B2230" t="str">
        <f>Calc!B2230</f>
        <v>ARI</v>
      </c>
      <c r="C2230" t="str">
        <f>Calc!C2230</f>
        <v>MIL</v>
      </c>
      <c r="D2230" s="25"/>
      <c r="E2230" s="25"/>
      <c r="F2230">
        <f>Calc!M2230</f>
        <v>1516.9891876380354</v>
      </c>
      <c r="G2230">
        <f>Calc!N2230</f>
        <v>1527.5334034496079</v>
      </c>
      <c r="H2230" t="str">
        <f>IF(Calc!O2230=Games!I2230, Games!B2230, IF(Calc!P2230=Games!I2230, Games!C2230, ""))</f>
        <v>ARI</v>
      </c>
      <c r="I2230" s="21">
        <f>MAX(Calc!O2230:P2230)</f>
        <v>0.51014676638240319</v>
      </c>
      <c r="J2230" s="22">
        <f t="shared" si="136"/>
        <v>-104.1427781572324</v>
      </c>
      <c r="K2230" s="23">
        <f t="shared" si="137"/>
        <v>0.96022020700294997</v>
      </c>
      <c r="L2230" s="25"/>
      <c r="M2230" s="25"/>
      <c r="N2230" t="str">
        <f t="shared" si="138"/>
        <v/>
      </c>
      <c r="O2230" s="24" t="str">
        <f t="shared" si="139"/>
        <v/>
      </c>
    </row>
    <row r="2231" spans="1:15" x14ac:dyDescent="0.45">
      <c r="A2231" s="20" t="str">
        <f>Calc!A2231</f>
        <v>2024-09-14</v>
      </c>
      <c r="B2231" t="str">
        <f>Calc!B2231</f>
        <v>SFG</v>
      </c>
      <c r="C2231" t="str">
        <f>Calc!C2231</f>
        <v>SDP</v>
      </c>
      <c r="D2231" s="25"/>
      <c r="E2231" s="25"/>
      <c r="F2231">
        <f>Calc!M2231</f>
        <v>1506.8907435815931</v>
      </c>
      <c r="G2231">
        <f>Calc!N2231</f>
        <v>1514.2912987524817</v>
      </c>
      <c r="H2231" t="str">
        <f>IF(Calc!O2231=Games!I2231, Games!B2231, IF(Calc!P2231=Games!I2231, Games!C2231, ""))</f>
        <v>SFG</v>
      </c>
      <c r="I2231" s="21">
        <f>MAX(Calc!O2231:P2231)</f>
        <v>0.54560135541270194</v>
      </c>
      <c r="J2231" s="22">
        <f t="shared" si="136"/>
        <v>-120.07107897697134</v>
      </c>
      <c r="K2231" s="23">
        <f t="shared" si="137"/>
        <v>0.83284002152740877</v>
      </c>
      <c r="L2231" s="25"/>
      <c r="M2231" s="25"/>
      <c r="N2231" t="str">
        <f t="shared" si="138"/>
        <v/>
      </c>
      <c r="O2231" s="24" t="str">
        <f t="shared" si="139"/>
        <v/>
      </c>
    </row>
    <row r="2232" spans="1:15" x14ac:dyDescent="0.45">
      <c r="A2232" s="20" t="str">
        <f>Calc!A2232</f>
        <v>2024-09-14</v>
      </c>
      <c r="B2232" t="str">
        <f>Calc!B2232</f>
        <v>LAA</v>
      </c>
      <c r="C2232" t="str">
        <f>Calc!C2232</f>
        <v>HOU</v>
      </c>
      <c r="D2232" s="25"/>
      <c r="E2232" s="25"/>
      <c r="F2232">
        <f>Calc!M2232</f>
        <v>1469.5882041455925</v>
      </c>
      <c r="G2232">
        <f>Calc!N2232</f>
        <v>1554.1885466658973</v>
      </c>
      <c r="H2232" t="str">
        <f>IF(Calc!O2232=Games!I2232, Games!B2232, IF(Calc!P2232=Games!I2232, Games!C2232, ""))</f>
        <v>HOU</v>
      </c>
      <c r="I2232" s="21">
        <f>MAX(Calc!O2232:P2232)</f>
        <v>0.5851525774408658</v>
      </c>
      <c r="J2232" s="22">
        <f t="shared" si="136"/>
        <v>-141.05247992892026</v>
      </c>
      <c r="K2232" s="23">
        <f t="shared" si="137"/>
        <v>0.70895598610100585</v>
      </c>
      <c r="L2232" s="25"/>
      <c r="M2232" s="25"/>
      <c r="N2232" t="str">
        <f t="shared" si="138"/>
        <v/>
      </c>
      <c r="O2232" s="24" t="str">
        <f t="shared" si="139"/>
        <v/>
      </c>
    </row>
    <row r="2233" spans="1:15" x14ac:dyDescent="0.45">
      <c r="A2233" s="20" t="str">
        <f>Calc!A2233</f>
        <v>2024-09-14</v>
      </c>
      <c r="B2233" t="str">
        <f>Calc!B2233</f>
        <v>SEA</v>
      </c>
      <c r="C2233" t="str">
        <f>Calc!C2233</f>
        <v>TEX</v>
      </c>
      <c r="D2233" s="25"/>
      <c r="E2233" s="25"/>
      <c r="F2233">
        <f>Calc!M2233</f>
        <v>1518.2292368487947</v>
      </c>
      <c r="G2233">
        <f>Calc!N2233</f>
        <v>1534.4506247578865</v>
      </c>
      <c r="H2233" t="str">
        <f>IF(Calc!O2233=Games!I2233, Games!B2233, IF(Calc!P2233=Games!I2233, Games!C2233, ""))</f>
        <v>TEX</v>
      </c>
      <c r="I2233" s="21">
        <f>MAX(Calc!O2233:P2233)</f>
        <v>0.5120915509621331</v>
      </c>
      <c r="J2233" s="22">
        <f t="shared" si="136"/>
        <v>-104.95648353127604</v>
      </c>
      <c r="K2233" s="23">
        <f t="shared" si="137"/>
        <v>0.95277582323154852</v>
      </c>
      <c r="L2233" s="25"/>
      <c r="M2233" s="25"/>
      <c r="N2233" t="str">
        <f t="shared" si="138"/>
        <v/>
      </c>
      <c r="O2233" s="24" t="str">
        <f t="shared" si="139"/>
        <v/>
      </c>
    </row>
    <row r="2234" spans="1:15" x14ac:dyDescent="0.45">
      <c r="A2234" s="20" t="str">
        <f>Calc!A2234</f>
        <v>2024-09-15</v>
      </c>
      <c r="B2234" t="str">
        <f>Calc!B2234</f>
        <v>PIT</v>
      </c>
      <c r="C2234" t="str">
        <f>Calc!C2234</f>
        <v>KCR</v>
      </c>
      <c r="D2234" s="25"/>
      <c r="E2234" s="25"/>
      <c r="F2234">
        <f>Calc!M2234</f>
        <v>1464.4120897083565</v>
      </c>
      <c r="G2234">
        <f>Calc!N2234</f>
        <v>1465.2610239810729</v>
      </c>
      <c r="H2234" t="str">
        <f>IF(Calc!O2234=Games!I2234, Games!B2234, IF(Calc!P2234=Games!I2234, Games!C2234, ""))</f>
        <v>PIT</v>
      </c>
      <c r="I2234" s="21">
        <f>MAX(Calc!O2234:P2234)</f>
        <v>0.52776379505191884</v>
      </c>
      <c r="J2234" s="22">
        <f t="shared" si="136"/>
        <v>-111.75843561379257</v>
      </c>
      <c r="K2234" s="23">
        <f t="shared" si="137"/>
        <v>0.89478704180840007</v>
      </c>
      <c r="L2234" s="25"/>
      <c r="M2234" s="25"/>
      <c r="N2234" t="str">
        <f t="shared" si="138"/>
        <v/>
      </c>
      <c r="O2234" s="24" t="str">
        <f t="shared" si="139"/>
        <v/>
      </c>
    </row>
    <row r="2235" spans="1:15" x14ac:dyDescent="0.45">
      <c r="A2235" s="20" t="str">
        <f>Calc!A2235</f>
        <v>2024-09-15</v>
      </c>
      <c r="B2235" t="str">
        <f>Calc!B2235</f>
        <v>PHI</v>
      </c>
      <c r="C2235" t="str">
        <f>Calc!C2235</f>
        <v>NYM</v>
      </c>
      <c r="D2235" s="25"/>
      <c r="E2235" s="25"/>
      <c r="F2235">
        <f>Calc!M2235</f>
        <v>1516.0751994709906</v>
      </c>
      <c r="G2235">
        <f>Calc!N2235</f>
        <v>1510.288270753422</v>
      </c>
      <c r="H2235" t="str">
        <f>IF(Calc!O2235=Games!I2235, Games!B2235, IF(Calc!P2235=Games!I2235, Games!C2235, ""))</f>
        <v>PHI</v>
      </c>
      <c r="I2235" s="21">
        <f>MAX(Calc!O2235:P2235)</f>
        <v>0.55070017117492798</v>
      </c>
      <c r="J2235" s="22">
        <f t="shared" si="136"/>
        <v>-122.56852458969767</v>
      </c>
      <c r="K2235" s="23">
        <f t="shared" si="137"/>
        <v>0.81587014557573756</v>
      </c>
      <c r="L2235" s="25"/>
      <c r="M2235" s="25"/>
      <c r="N2235" t="str">
        <f t="shared" si="138"/>
        <v/>
      </c>
      <c r="O2235" s="24" t="str">
        <f t="shared" si="139"/>
        <v/>
      </c>
    </row>
    <row r="2236" spans="1:15" x14ac:dyDescent="0.45">
      <c r="A2236" s="20" t="str">
        <f>Calc!A2236</f>
        <v>2024-09-15</v>
      </c>
      <c r="B2236" t="str">
        <f>Calc!B2236</f>
        <v>ATL</v>
      </c>
      <c r="C2236" t="str">
        <f>Calc!C2236</f>
        <v>LAD</v>
      </c>
      <c r="D2236" s="25"/>
      <c r="E2236" s="25"/>
      <c r="F2236">
        <f>Calc!M2236</f>
        <v>1593.2508682491175</v>
      </c>
      <c r="G2236">
        <f>Calc!N2236</f>
        <v>1587.2549754385982</v>
      </c>
      <c r="H2236" t="str">
        <f>IF(Calc!O2236=Games!I2236, Games!B2236, IF(Calc!P2236=Games!I2236, Games!C2236, ""))</f>
        <v>ATL</v>
      </c>
      <c r="I2236" s="21">
        <f>MAX(Calc!O2236:P2236)</f>
        <v>0.53057914637369097</v>
      </c>
      <c r="J2236" s="22">
        <f t="shared" si="136"/>
        <v>-113.02845671957898</v>
      </c>
      <c r="K2236" s="23">
        <f t="shared" si="137"/>
        <v>0.88473295046483491</v>
      </c>
      <c r="L2236" s="25"/>
      <c r="M2236" s="25"/>
      <c r="N2236" t="str">
        <f t="shared" si="138"/>
        <v/>
      </c>
      <c r="O2236" s="24" t="str">
        <f t="shared" si="139"/>
        <v/>
      </c>
    </row>
    <row r="2237" spans="1:15" x14ac:dyDescent="0.45">
      <c r="A2237" s="20" t="str">
        <f>Calc!A2237</f>
        <v>2024-09-15</v>
      </c>
      <c r="B2237" t="str">
        <f>Calc!B2237</f>
        <v>WAS</v>
      </c>
      <c r="C2237" t="str">
        <f>Calc!C2237</f>
        <v>MIA</v>
      </c>
      <c r="D2237" s="25"/>
      <c r="E2237" s="25"/>
      <c r="F2237">
        <f>Calc!M2237</f>
        <v>1419.5380932200808</v>
      </c>
      <c r="G2237">
        <f>Calc!N2237</f>
        <v>1484.370768699393</v>
      </c>
      <c r="H2237" t="str">
        <f>IF(Calc!O2237=Games!I2237, Games!B2237, IF(Calc!P2237=Games!I2237, Games!C2237, ""))</f>
        <v>MIA</v>
      </c>
      <c r="I2237" s="21">
        <f>MAX(Calc!O2237:P2237)</f>
        <v>0.61604316969635176</v>
      </c>
      <c r="J2237" s="22">
        <f t="shared" si="136"/>
        <v>-160.44594628233608</v>
      </c>
      <c r="K2237" s="23">
        <f t="shared" si="137"/>
        <v>0.62326286401795661</v>
      </c>
      <c r="L2237" s="25"/>
      <c r="M2237" s="25"/>
      <c r="N2237" t="str">
        <f t="shared" si="138"/>
        <v/>
      </c>
      <c r="O2237" s="24" t="str">
        <f t="shared" si="139"/>
        <v/>
      </c>
    </row>
    <row r="2238" spans="1:15" x14ac:dyDescent="0.45">
      <c r="A2238" s="20" t="str">
        <f>Calc!A2238</f>
        <v>2024-09-15</v>
      </c>
      <c r="B2238" t="str">
        <f>Calc!B2238</f>
        <v>NYY</v>
      </c>
      <c r="C2238" t="str">
        <f>Calc!C2238</f>
        <v>BOS</v>
      </c>
      <c r="D2238" s="25"/>
      <c r="E2238" s="25"/>
      <c r="F2238">
        <f>Calc!M2238</f>
        <v>1533.7203518335739</v>
      </c>
      <c r="G2238">
        <f>Calc!N2238</f>
        <v>1518.233689676287</v>
      </c>
      <c r="H2238" t="str">
        <f>IF(Calc!O2238=Games!I2238, Games!B2238, IF(Calc!P2238=Games!I2238, Games!C2238, ""))</f>
        <v>NYY</v>
      </c>
      <c r="I2238" s="21">
        <f>MAX(Calc!O2238:P2238)</f>
        <v>0.56923367563713201</v>
      </c>
      <c r="J2238" s="22">
        <f t="shared" si="136"/>
        <v>-132.14442342471094</v>
      </c>
      <c r="K2238" s="23">
        <f t="shared" si="137"/>
        <v>0.75674778706779733</v>
      </c>
      <c r="L2238" s="25"/>
      <c r="M2238" s="25"/>
      <c r="N2238" t="str">
        <f t="shared" si="138"/>
        <v/>
      </c>
      <c r="O2238" s="24" t="str">
        <f t="shared" si="139"/>
        <v/>
      </c>
    </row>
    <row r="2239" spans="1:15" x14ac:dyDescent="0.45">
      <c r="A2239" s="20" t="str">
        <f>Calc!A2239</f>
        <v>2024-09-15</v>
      </c>
      <c r="B2239" t="str">
        <f>Calc!B2239</f>
        <v>TOR</v>
      </c>
      <c r="C2239" t="str">
        <f>Calc!C2239</f>
        <v>STL</v>
      </c>
      <c r="D2239" s="25"/>
      <c r="E2239" s="25"/>
      <c r="F2239">
        <f>Calc!M2239</f>
        <v>1536.86484917293</v>
      </c>
      <c r="G2239">
        <f>Calc!N2239</f>
        <v>1507.9516916859375</v>
      </c>
      <c r="H2239" t="str">
        <f>IF(Calc!O2239=Games!I2239, Games!B2239, IF(Calc!P2239=Games!I2239, Games!C2239, ""))</f>
        <v>TOR</v>
      </c>
      <c r="I2239" s="21">
        <f>MAX(Calc!O2239:P2239)</f>
        <v>0.53875115945794039</v>
      </c>
      <c r="J2239" s="22">
        <f t="shared" si="136"/>
        <v>-116.80271300515358</v>
      </c>
      <c r="K2239" s="23">
        <f t="shared" si="137"/>
        <v>0.85614449722231878</v>
      </c>
      <c r="L2239" s="25"/>
      <c r="M2239" s="25"/>
      <c r="N2239" t="str">
        <f t="shared" si="138"/>
        <v/>
      </c>
      <c r="O2239" s="24" t="str">
        <f t="shared" si="139"/>
        <v/>
      </c>
    </row>
    <row r="2240" spans="1:15" x14ac:dyDescent="0.45">
      <c r="A2240" s="20" t="str">
        <f>Calc!A2240</f>
        <v>2024-09-15</v>
      </c>
      <c r="B2240" t="str">
        <f>Calc!B2240</f>
        <v>DET</v>
      </c>
      <c r="C2240" t="str">
        <f>Calc!C2240</f>
        <v>BAL</v>
      </c>
      <c r="D2240" s="25"/>
      <c r="E2240" s="25"/>
      <c r="F2240">
        <f>Calc!M2240</f>
        <v>1481.7589766686021</v>
      </c>
      <c r="G2240">
        <f>Calc!N2240</f>
        <v>1539.0873746407135</v>
      </c>
      <c r="H2240" t="str">
        <f>IF(Calc!O2240=Games!I2240, Games!B2240, IF(Calc!P2240=Games!I2240, Games!C2240, ""))</f>
        <v>BAL</v>
      </c>
      <c r="I2240" s="21">
        <f>MAX(Calc!O2240:P2240)</f>
        <v>0.57792715888816726</v>
      </c>
      <c r="J2240" s="22">
        <f t="shared" si="136"/>
        <v>-136.92592903295554</v>
      </c>
      <c r="K2240" s="23">
        <f t="shared" si="137"/>
        <v>0.7303218660355546</v>
      </c>
      <c r="L2240" s="25"/>
      <c r="M2240" s="25"/>
      <c r="N2240" t="str">
        <f t="shared" si="138"/>
        <v/>
      </c>
      <c r="O2240" s="24" t="str">
        <f t="shared" si="139"/>
        <v/>
      </c>
    </row>
    <row r="2241" spans="1:15" x14ac:dyDescent="0.45">
      <c r="A2241" s="20" t="str">
        <f>Calc!A2241</f>
        <v>2024-09-15</v>
      </c>
      <c r="B2241" t="str">
        <f>Calc!B2241</f>
        <v>CLE</v>
      </c>
      <c r="C2241" t="str">
        <f>Calc!C2241</f>
        <v>TBR</v>
      </c>
      <c r="D2241" s="25"/>
      <c r="E2241" s="25"/>
      <c r="F2241">
        <f>Calc!M2241</f>
        <v>1503.8938502056101</v>
      </c>
      <c r="G2241">
        <f>Calc!N2241</f>
        <v>1532.6622500113572</v>
      </c>
      <c r="H2241" t="str">
        <f>IF(Calc!O2241=Games!I2241, Games!B2241, IF(Calc!P2241=Games!I2241, Games!C2241, ""))</f>
        <v>TBR</v>
      </c>
      <c r="I2241" s="21">
        <f>MAX(Calc!O2241:P2241)</f>
        <v>0.51749717247080118</v>
      </c>
      <c r="J2241" s="22">
        <f t="shared" si="136"/>
        <v>-107.25267147568886</v>
      </c>
      <c r="K2241" s="23">
        <f t="shared" si="137"/>
        <v>0.93237770793119279</v>
      </c>
      <c r="L2241" s="25"/>
      <c r="M2241" s="25"/>
      <c r="N2241" t="str">
        <f t="shared" si="138"/>
        <v/>
      </c>
      <c r="O2241" s="24" t="str">
        <f t="shared" si="139"/>
        <v/>
      </c>
    </row>
    <row r="2242" spans="1:15" x14ac:dyDescent="0.45">
      <c r="A2242" s="20" t="str">
        <f>Calc!A2242</f>
        <v>2024-09-15</v>
      </c>
      <c r="B2242" t="str">
        <f>Calc!B2242</f>
        <v>MIN</v>
      </c>
      <c r="C2242" t="str">
        <f>Calc!C2242</f>
        <v>CIN</v>
      </c>
      <c r="D2242" s="25"/>
      <c r="E2242" s="25"/>
      <c r="F2242">
        <f>Calc!M2242</f>
        <v>1529.2726034226744</v>
      </c>
      <c r="G2242">
        <f>Calc!N2242</f>
        <v>1513.6155661274754</v>
      </c>
      <c r="H2242" t="str">
        <f>IF(Calc!O2242=Games!I2242, Games!B2242, IF(Calc!P2242=Games!I2242, Games!C2242, ""))</f>
        <v>MIN</v>
      </c>
      <c r="I2242" s="21">
        <f>MAX(Calc!O2242:P2242)</f>
        <v>0.58615341096240403</v>
      </c>
      <c r="J2242" s="22">
        <f t="shared" si="136"/>
        <v>-141.63543363387606</v>
      </c>
      <c r="K2242" s="23">
        <f t="shared" si="137"/>
        <v>0.7060380120591675</v>
      </c>
      <c r="L2242" s="25"/>
      <c r="M2242" s="25"/>
      <c r="N2242" t="str">
        <f t="shared" si="138"/>
        <v/>
      </c>
      <c r="O2242" s="24" t="str">
        <f t="shared" si="139"/>
        <v/>
      </c>
    </row>
    <row r="2243" spans="1:15" x14ac:dyDescent="0.45">
      <c r="A2243" s="20" t="str">
        <f>Calc!A2243</f>
        <v>2024-09-15</v>
      </c>
      <c r="B2243" t="str">
        <f>Calc!B2243</f>
        <v>CHW</v>
      </c>
      <c r="C2243" t="str">
        <f>Calc!C2243</f>
        <v>OAK</v>
      </c>
      <c r="D2243" s="25"/>
      <c r="E2243" s="25"/>
      <c r="F2243">
        <f>Calc!M2243</f>
        <v>1426.513159308995</v>
      </c>
      <c r="G2243">
        <f>Calc!N2243</f>
        <v>1422.9458950386379</v>
      </c>
      <c r="H2243" t="str">
        <f>IF(Calc!O2243=Games!I2243, Games!B2243, IF(Calc!P2243=Games!I2243, Games!C2243, ""))</f>
        <v>OAK</v>
      </c>
      <c r="I2243" s="21">
        <f>MAX(Calc!O2243:P2243)</f>
        <v>0.51599323499645966</v>
      </c>
      <c r="J2243" s="22">
        <f t="shared" ref="J2243:J2306" si="140">IF(I2243&lt;0.5, "",-1*((I2243*100)/(1-((I2243*100)/100))))</f>
        <v>-106.60868242052058</v>
      </c>
      <c r="K2243" s="23">
        <f t="shared" ref="K2243:K2306" si="141">IF(J2243&gt;0, "",1/(J2243/-100))</f>
        <v>0.9380099043485739</v>
      </c>
      <c r="L2243" s="25"/>
      <c r="M2243" s="25"/>
      <c r="N2243" t="str">
        <f t="shared" ref="N2243:N2306" si="142">IF(L2243&gt;M2243, B2243, IF(M2243&gt;L2243, C2243, ""))</f>
        <v/>
      </c>
      <c r="O2243" s="24" t="str">
        <f t="shared" ref="O2243:O2306" si="143">IF(ISBLANK(L2243), "", IF(H2243=N2243, "W", "L"))</f>
        <v/>
      </c>
    </row>
    <row r="2244" spans="1:15" x14ac:dyDescent="0.45">
      <c r="A2244" s="20" t="str">
        <f>Calc!A2244</f>
        <v>2024-09-15</v>
      </c>
      <c r="B2244" t="str">
        <f>Calc!B2244</f>
        <v>COL</v>
      </c>
      <c r="C2244" t="str">
        <f>Calc!C2244</f>
        <v>CHC</v>
      </c>
      <c r="D2244" s="25"/>
      <c r="E2244" s="25"/>
      <c r="F2244">
        <f>Calc!M2244</f>
        <v>1423.0710497477428</v>
      </c>
      <c r="G2244">
        <f>Calc!N2244</f>
        <v>1510.9500841970262</v>
      </c>
      <c r="H2244" t="str">
        <f>IF(Calc!O2244=Games!I2244, Games!B2244, IF(Calc!P2244=Games!I2244, Games!C2244, ""))</f>
        <v>CHC</v>
      </c>
      <c r="I2244" s="21">
        <f>MAX(Calc!O2244:P2244)</f>
        <v>0.50966513987888784</v>
      </c>
      <c r="J2244" s="22">
        <f t="shared" si="140"/>
        <v>-103.94226095876624</v>
      </c>
      <c r="K2244" s="23">
        <f t="shared" si="141"/>
        <v>0.96207258796948691</v>
      </c>
      <c r="L2244" s="25"/>
      <c r="M2244" s="25"/>
      <c r="N2244" t="str">
        <f t="shared" si="142"/>
        <v/>
      </c>
      <c r="O2244" s="24" t="str">
        <f t="shared" si="143"/>
        <v/>
      </c>
    </row>
    <row r="2245" spans="1:15" x14ac:dyDescent="0.45">
      <c r="A2245" s="20" t="str">
        <f>Calc!A2245</f>
        <v>2024-09-15</v>
      </c>
      <c r="B2245" t="str">
        <f>Calc!B2245</f>
        <v>SFG</v>
      </c>
      <c r="C2245" t="str">
        <f>Calc!C2245</f>
        <v>SDP</v>
      </c>
      <c r="D2245" s="25"/>
      <c r="E2245" s="25"/>
      <c r="F2245">
        <f>Calc!M2245</f>
        <v>1506.8907435815931</v>
      </c>
      <c r="G2245">
        <f>Calc!N2245</f>
        <v>1514.2912987524817</v>
      </c>
      <c r="H2245" t="str">
        <f>IF(Calc!O2245=Games!I2245, Games!B2245, IF(Calc!P2245=Games!I2245, Games!C2245, ""))</f>
        <v>SFG</v>
      </c>
      <c r="I2245" s="21">
        <f>MAX(Calc!O2245:P2245)</f>
        <v>0.54560135541270194</v>
      </c>
      <c r="J2245" s="22">
        <f t="shared" si="140"/>
        <v>-120.07107897697134</v>
      </c>
      <c r="K2245" s="23">
        <f t="shared" si="141"/>
        <v>0.83284002152740877</v>
      </c>
      <c r="L2245" s="25"/>
      <c r="M2245" s="25"/>
      <c r="N2245" t="str">
        <f t="shared" si="142"/>
        <v/>
      </c>
      <c r="O2245" s="24" t="str">
        <f t="shared" si="143"/>
        <v/>
      </c>
    </row>
    <row r="2246" spans="1:15" x14ac:dyDescent="0.45">
      <c r="A2246" s="20" t="str">
        <f>Calc!A2246</f>
        <v>2024-09-15</v>
      </c>
      <c r="B2246" t="str">
        <f>Calc!B2246</f>
        <v>LAA</v>
      </c>
      <c r="C2246" t="str">
        <f>Calc!C2246</f>
        <v>HOU</v>
      </c>
      <c r="D2246" s="25"/>
      <c r="E2246" s="25"/>
      <c r="F2246">
        <f>Calc!M2246</f>
        <v>1469.5882041455925</v>
      </c>
      <c r="G2246">
        <f>Calc!N2246</f>
        <v>1554.1885466658973</v>
      </c>
      <c r="H2246" t="str">
        <f>IF(Calc!O2246=Games!I2246, Games!B2246, IF(Calc!P2246=Games!I2246, Games!C2246, ""))</f>
        <v>HOU</v>
      </c>
      <c r="I2246" s="21">
        <f>MAX(Calc!O2246:P2246)</f>
        <v>0.5851525774408658</v>
      </c>
      <c r="J2246" s="22">
        <f t="shared" si="140"/>
        <v>-141.05247992892026</v>
      </c>
      <c r="K2246" s="23">
        <f t="shared" si="141"/>
        <v>0.70895598610100585</v>
      </c>
      <c r="L2246" s="25"/>
      <c r="M2246" s="25"/>
      <c r="N2246" t="str">
        <f t="shared" si="142"/>
        <v/>
      </c>
      <c r="O2246" s="24" t="str">
        <f t="shared" si="143"/>
        <v/>
      </c>
    </row>
    <row r="2247" spans="1:15" x14ac:dyDescent="0.45">
      <c r="A2247" s="20" t="str">
        <f>Calc!A2247</f>
        <v>2024-09-15</v>
      </c>
      <c r="B2247" t="str">
        <f>Calc!B2247</f>
        <v>SEA</v>
      </c>
      <c r="C2247" t="str">
        <f>Calc!C2247</f>
        <v>TEX</v>
      </c>
      <c r="D2247" s="25"/>
      <c r="E2247" s="25"/>
      <c r="F2247">
        <f>Calc!M2247</f>
        <v>1518.2292368487947</v>
      </c>
      <c r="G2247">
        <f>Calc!N2247</f>
        <v>1534.4506247578865</v>
      </c>
      <c r="H2247" t="str">
        <f>IF(Calc!O2247=Games!I2247, Games!B2247, IF(Calc!P2247=Games!I2247, Games!C2247, ""))</f>
        <v>TEX</v>
      </c>
      <c r="I2247" s="21">
        <f>MAX(Calc!O2247:P2247)</f>
        <v>0.5120915509621331</v>
      </c>
      <c r="J2247" s="22">
        <f t="shared" si="140"/>
        <v>-104.95648353127604</v>
      </c>
      <c r="K2247" s="23">
        <f t="shared" si="141"/>
        <v>0.95277582323154852</v>
      </c>
      <c r="L2247" s="25"/>
      <c r="M2247" s="25"/>
      <c r="N2247" t="str">
        <f t="shared" si="142"/>
        <v/>
      </c>
      <c r="O2247" s="24" t="str">
        <f t="shared" si="143"/>
        <v/>
      </c>
    </row>
    <row r="2248" spans="1:15" x14ac:dyDescent="0.45">
      <c r="A2248" s="20" t="str">
        <f>Calc!A2248</f>
        <v>2024-09-15</v>
      </c>
      <c r="B2248" t="str">
        <f>Calc!B2248</f>
        <v>ARI</v>
      </c>
      <c r="C2248" t="str">
        <f>Calc!C2248</f>
        <v>MIL</v>
      </c>
      <c r="D2248" s="25"/>
      <c r="E2248" s="25"/>
      <c r="F2248">
        <f>Calc!M2248</f>
        <v>1516.9891876380354</v>
      </c>
      <c r="G2248">
        <f>Calc!N2248</f>
        <v>1527.5334034496079</v>
      </c>
      <c r="H2248" t="str">
        <f>IF(Calc!O2248=Games!I2248, Games!B2248, IF(Calc!P2248=Games!I2248, Games!C2248, ""))</f>
        <v>ARI</v>
      </c>
      <c r="I2248" s="21">
        <f>MAX(Calc!O2248:P2248)</f>
        <v>0.51014676638240319</v>
      </c>
      <c r="J2248" s="22">
        <f t="shared" si="140"/>
        <v>-104.1427781572324</v>
      </c>
      <c r="K2248" s="23">
        <f t="shared" si="141"/>
        <v>0.96022020700294997</v>
      </c>
      <c r="L2248" s="25"/>
      <c r="M2248" s="25"/>
      <c r="N2248" t="str">
        <f t="shared" si="142"/>
        <v/>
      </c>
      <c r="O2248" s="24" t="str">
        <f t="shared" si="143"/>
        <v/>
      </c>
    </row>
    <row r="2249" spans="1:15" x14ac:dyDescent="0.45">
      <c r="A2249" s="20" t="str">
        <f>Calc!A2249</f>
        <v>2024-09-16</v>
      </c>
      <c r="B2249" t="str">
        <f>Calc!B2249</f>
        <v>CLE</v>
      </c>
      <c r="C2249" t="str">
        <f>Calc!C2249</f>
        <v>MIN</v>
      </c>
      <c r="D2249" s="25"/>
      <c r="E2249" s="25"/>
      <c r="F2249">
        <f>Calc!M2249</f>
        <v>1503.8938502056101</v>
      </c>
      <c r="G2249">
        <f>Calc!N2249</f>
        <v>1539.5424706464416</v>
      </c>
      <c r="H2249" t="str">
        <f>IF(Calc!O2249=Games!I2249, Games!B2249, IF(Calc!P2249=Games!I2249, Games!C2249, ""))</f>
        <v>MIN</v>
      </c>
      <c r="I2249" s="21">
        <f>MAX(Calc!O2249:P2249)</f>
        <v>0.52731368607835749</v>
      </c>
      <c r="J2249" s="22">
        <f t="shared" si="140"/>
        <v>-111.5567915862634</v>
      </c>
      <c r="K2249" s="23">
        <f t="shared" si="141"/>
        <v>0.89640441050756747</v>
      </c>
      <c r="L2249" s="25"/>
      <c r="M2249" s="25"/>
      <c r="N2249" t="str">
        <f t="shared" si="142"/>
        <v/>
      </c>
      <c r="O2249" s="24" t="str">
        <f t="shared" si="143"/>
        <v/>
      </c>
    </row>
    <row r="2250" spans="1:15" x14ac:dyDescent="0.45">
      <c r="A2250" s="20" t="str">
        <f>Calc!A2250</f>
        <v>2024-09-16</v>
      </c>
      <c r="B2250" t="str">
        <f>Calc!B2250</f>
        <v>NYM</v>
      </c>
      <c r="C2250" t="str">
        <f>Calc!C2250</f>
        <v>WAS</v>
      </c>
      <c r="D2250" s="25"/>
      <c r="E2250" s="25"/>
      <c r="F2250">
        <f>Calc!M2250</f>
        <v>1483.2891783762693</v>
      </c>
      <c r="G2250">
        <f>Calc!N2250</f>
        <v>1420.7057667976087</v>
      </c>
      <c r="H2250" t="str">
        <f>IF(Calc!O2250=Games!I2250, Games!B2250, IF(Calc!P2250=Games!I2250, Games!C2250, ""))</f>
        <v>NYM</v>
      </c>
      <c r="I2250" s="21">
        <f>MAX(Calc!O2250:P2250)</f>
        <v>0.64023951134464452</v>
      </c>
      <c r="J2250" s="22">
        <f t="shared" si="140"/>
        <v>-177.96270895050492</v>
      </c>
      <c r="K2250" s="23">
        <f t="shared" si="141"/>
        <v>0.56191547425709309</v>
      </c>
      <c r="L2250" s="25"/>
      <c r="M2250" s="25"/>
      <c r="N2250" t="str">
        <f t="shared" si="142"/>
        <v/>
      </c>
      <c r="O2250" s="24" t="str">
        <f t="shared" si="143"/>
        <v/>
      </c>
    </row>
    <row r="2251" spans="1:15" x14ac:dyDescent="0.45">
      <c r="A2251" s="20" t="str">
        <f>Calc!A2251</f>
        <v>2024-09-16</v>
      </c>
      <c r="B2251" t="str">
        <f>Calc!B2251</f>
        <v>ATL</v>
      </c>
      <c r="C2251" t="str">
        <f>Calc!C2251</f>
        <v>LAD</v>
      </c>
      <c r="D2251" s="25"/>
      <c r="E2251" s="25"/>
      <c r="F2251">
        <f>Calc!M2251</f>
        <v>1593.2508682491175</v>
      </c>
      <c r="G2251">
        <f>Calc!N2251</f>
        <v>1587.2549754385982</v>
      </c>
      <c r="H2251" t="str">
        <f>IF(Calc!O2251=Games!I2251, Games!B2251, IF(Calc!P2251=Games!I2251, Games!C2251, ""))</f>
        <v>ATL</v>
      </c>
      <c r="I2251" s="21">
        <f>MAX(Calc!O2251:P2251)</f>
        <v>0.53057914637369097</v>
      </c>
      <c r="J2251" s="22">
        <f t="shared" si="140"/>
        <v>-113.02845671957898</v>
      </c>
      <c r="K2251" s="23">
        <f t="shared" si="141"/>
        <v>0.88473295046483491</v>
      </c>
      <c r="L2251" s="25"/>
      <c r="M2251" s="25"/>
      <c r="N2251" t="str">
        <f t="shared" si="142"/>
        <v/>
      </c>
      <c r="O2251" s="24" t="str">
        <f t="shared" si="143"/>
        <v/>
      </c>
    </row>
    <row r="2252" spans="1:15" x14ac:dyDescent="0.45">
      <c r="A2252" s="20" t="str">
        <f>Calc!A2252</f>
        <v>2024-09-16</v>
      </c>
      <c r="B2252" t="str">
        <f>Calc!B2252</f>
        <v>KCR</v>
      </c>
      <c r="C2252" t="str">
        <f>Calc!C2252</f>
        <v>DET</v>
      </c>
      <c r="D2252" s="25"/>
      <c r="E2252" s="25"/>
      <c r="F2252">
        <f>Calc!M2252</f>
        <v>1459.3647323881944</v>
      </c>
      <c r="G2252">
        <f>Calc!N2252</f>
        <v>1495.7868779460348</v>
      </c>
      <c r="H2252" t="str">
        <f>IF(Calc!O2252=Games!I2252, Games!B2252, IF(Calc!P2252=Games!I2252, Games!C2252, ""))</f>
        <v>KCR</v>
      </c>
      <c r="I2252" s="21">
        <f>MAX(Calc!O2252:P2252)</f>
        <v>0.54281681049705177</v>
      </c>
      <c r="J2252" s="22">
        <f t="shared" si="140"/>
        <v>-118.73070203810531</v>
      </c>
      <c r="K2252" s="23">
        <f t="shared" si="141"/>
        <v>0.8422421352137387</v>
      </c>
      <c r="L2252" s="25"/>
      <c r="M2252" s="25"/>
      <c r="N2252" t="str">
        <f t="shared" si="142"/>
        <v/>
      </c>
      <c r="O2252" s="24" t="str">
        <f t="shared" si="143"/>
        <v/>
      </c>
    </row>
    <row r="2253" spans="1:15" x14ac:dyDescent="0.45">
      <c r="A2253" s="20" t="str">
        <f>Calc!A2253</f>
        <v>2024-09-16</v>
      </c>
      <c r="B2253" t="str">
        <f>Calc!B2253</f>
        <v>CHC</v>
      </c>
      <c r="C2253" t="str">
        <f>Calc!C2253</f>
        <v>OAK</v>
      </c>
      <c r="D2253" s="25"/>
      <c r="E2253" s="25"/>
      <c r="F2253">
        <f>Calc!M2253</f>
        <v>1529.9566441509314</v>
      </c>
      <c r="G2253">
        <f>Calc!N2253</f>
        <v>1422.9458950386379</v>
      </c>
      <c r="H2253" t="str">
        <f>IF(Calc!O2253=Games!I2253, Games!B2253, IF(Calc!P2253=Games!I2253, Games!C2253, ""))</f>
        <v>CHC</v>
      </c>
      <c r="I2253" s="21">
        <f>MAX(Calc!O2253:P2253)</f>
        <v>0.67160203065518465</v>
      </c>
      <c r="J2253" s="22">
        <f t="shared" si="140"/>
        <v>-204.50858207043527</v>
      </c>
      <c r="K2253" s="23">
        <f t="shared" si="141"/>
        <v>0.48897703454595742</v>
      </c>
      <c r="L2253" s="25"/>
      <c r="M2253" s="25"/>
      <c r="N2253" t="str">
        <f t="shared" si="142"/>
        <v/>
      </c>
      <c r="O2253" s="24" t="str">
        <f t="shared" si="143"/>
        <v/>
      </c>
    </row>
    <row r="2254" spans="1:15" x14ac:dyDescent="0.45">
      <c r="A2254" s="20" t="str">
        <f>Calc!A2254</f>
        <v>2024-09-16</v>
      </c>
      <c r="B2254" t="str">
        <f>Calc!B2254</f>
        <v>MIL</v>
      </c>
      <c r="C2254" t="str">
        <f>Calc!C2254</f>
        <v>PHI</v>
      </c>
      <c r="D2254" s="25"/>
      <c r="E2254" s="25"/>
      <c r="F2254">
        <f>Calc!M2254</f>
        <v>1516.6563185214643</v>
      </c>
      <c r="G2254">
        <f>Calc!N2254</f>
        <v>1539.4111659163295</v>
      </c>
      <c r="H2254" t="str">
        <f>IF(Calc!O2254=Games!I2254, Games!B2254, IF(Calc!P2254=Games!I2254, Games!C2254, ""))</f>
        <v>MIL</v>
      </c>
      <c r="I2254" s="21">
        <f>MAX(Calc!O2254:P2254)</f>
        <v>0.50100774896884204</v>
      </c>
      <c r="J2254" s="22">
        <f t="shared" si="140"/>
        <v>-100.40391367471521</v>
      </c>
      <c r="K2254" s="23">
        <f t="shared" si="141"/>
        <v>0.99597711224660224</v>
      </c>
      <c r="L2254" s="25"/>
      <c r="M2254" s="25"/>
      <c r="N2254" t="str">
        <f t="shared" si="142"/>
        <v/>
      </c>
      <c r="O2254" s="24" t="str">
        <f t="shared" si="143"/>
        <v/>
      </c>
    </row>
    <row r="2255" spans="1:15" x14ac:dyDescent="0.45">
      <c r="A2255" s="20" t="str">
        <f>Calc!A2255</f>
        <v>2024-09-16</v>
      </c>
      <c r="B2255" t="str">
        <f>Calc!B2255</f>
        <v>STL</v>
      </c>
      <c r="C2255" t="str">
        <f>Calc!C2255</f>
        <v>PIT</v>
      </c>
      <c r="D2255" s="25"/>
      <c r="E2255" s="25"/>
      <c r="F2255">
        <f>Calc!M2255</f>
        <v>1510.540426333587</v>
      </c>
      <c r="G2255">
        <f>Calc!N2255</f>
        <v>1490.342604018655</v>
      </c>
      <c r="H2255" t="str">
        <f>IF(Calc!O2255=Games!I2255, Games!B2255, IF(Calc!P2255=Games!I2255, Games!C2255, ""))</f>
        <v>STL</v>
      </c>
      <c r="I2255" s="21">
        <f>MAX(Calc!O2255:P2255)</f>
        <v>0.56561966833100519</v>
      </c>
      <c r="J2255" s="22">
        <f t="shared" si="140"/>
        <v>-130.21300162411981</v>
      </c>
      <c r="K2255" s="23">
        <f t="shared" si="141"/>
        <v>0.76797246628770321</v>
      </c>
      <c r="L2255" s="25"/>
      <c r="M2255" s="25"/>
      <c r="N2255" t="str">
        <f t="shared" si="142"/>
        <v/>
      </c>
      <c r="O2255" s="24" t="str">
        <f t="shared" si="143"/>
        <v/>
      </c>
    </row>
    <row r="2256" spans="1:15" x14ac:dyDescent="0.45">
      <c r="A2256" s="20" t="str">
        <f>Calc!A2256</f>
        <v>2024-09-16</v>
      </c>
      <c r="B2256" t="str">
        <f>Calc!B2256</f>
        <v>COL</v>
      </c>
      <c r="C2256" t="str">
        <f>Calc!C2256</f>
        <v>ARI</v>
      </c>
      <c r="D2256" s="25"/>
      <c r="E2256" s="25"/>
      <c r="F2256">
        <f>Calc!M2256</f>
        <v>1423.0710497477428</v>
      </c>
      <c r="G2256">
        <f>Calc!N2256</f>
        <v>1515.1384034374826</v>
      </c>
      <c r="H2256" t="str">
        <f>IF(Calc!O2256=Games!I2256, Games!B2256, IF(Calc!P2256=Games!I2256, Games!C2256, ""))</f>
        <v>ARI</v>
      </c>
      <c r="I2256" s="21">
        <f>MAX(Calc!O2256:P2256)</f>
        <v>0.51530575312691651</v>
      </c>
      <c r="J2256" s="22">
        <f t="shared" si="140"/>
        <v>-106.31563226741757</v>
      </c>
      <c r="K2256" s="23">
        <f t="shared" si="141"/>
        <v>0.94059545023885349</v>
      </c>
      <c r="L2256" s="25"/>
      <c r="M2256" s="25"/>
      <c r="N2256" t="str">
        <f t="shared" si="142"/>
        <v/>
      </c>
      <c r="O2256" s="24" t="str">
        <f t="shared" si="143"/>
        <v/>
      </c>
    </row>
    <row r="2257" spans="1:15" x14ac:dyDescent="0.45">
      <c r="A2257" s="20" t="str">
        <f>Calc!A2257</f>
        <v>2024-09-16</v>
      </c>
      <c r="B2257" t="str">
        <f>Calc!B2257</f>
        <v>LAA</v>
      </c>
      <c r="C2257" t="str">
        <f>Calc!C2257</f>
        <v>CHW</v>
      </c>
      <c r="D2257" s="25"/>
      <c r="E2257" s="25"/>
      <c r="F2257">
        <f>Calc!M2257</f>
        <v>1469.5882041455925</v>
      </c>
      <c r="G2257">
        <f>Calc!N2257</f>
        <v>1425.4820043556863</v>
      </c>
      <c r="H2257" t="str">
        <f>IF(Calc!O2257=Games!I2257, Games!B2257, IF(Calc!P2257=Games!I2257, Games!C2257, ""))</f>
        <v>LAA</v>
      </c>
      <c r="I2257" s="21">
        <f>MAX(Calc!O2257:P2257)</f>
        <v>0.59738170622043263</v>
      </c>
      <c r="J2257" s="22">
        <f t="shared" si="140"/>
        <v>-148.37420838793227</v>
      </c>
      <c r="K2257" s="23">
        <f t="shared" si="141"/>
        <v>0.67397158230185583</v>
      </c>
      <c r="L2257" s="25"/>
      <c r="M2257" s="25"/>
      <c r="N2257" t="str">
        <f t="shared" si="142"/>
        <v/>
      </c>
      <c r="O2257" s="24" t="str">
        <f t="shared" si="143"/>
        <v/>
      </c>
    </row>
    <row r="2258" spans="1:15" x14ac:dyDescent="0.45">
      <c r="A2258" s="20" t="str">
        <f>Calc!A2258</f>
        <v>2024-09-16</v>
      </c>
      <c r="B2258" t="str">
        <f>Calc!B2258</f>
        <v>SDP</v>
      </c>
      <c r="C2258" t="str">
        <f>Calc!C2258</f>
        <v>HOU</v>
      </c>
      <c r="D2258" s="25"/>
      <c r="E2258" s="25"/>
      <c r="F2258">
        <f>Calc!M2258</f>
        <v>1502.9671207118124</v>
      </c>
      <c r="G2258">
        <f>Calc!N2258</f>
        <v>1554.1885466658973</v>
      </c>
      <c r="H2258" t="str">
        <f>IF(Calc!O2258=Games!I2258, Games!B2258, IF(Calc!P2258=Games!I2258, Games!C2258, ""))</f>
        <v>HOU</v>
      </c>
      <c r="I2258" s="21">
        <f>MAX(Calc!O2258:P2258)</f>
        <v>0.55856422815545548</v>
      </c>
      <c r="J2258" s="22">
        <f t="shared" si="140"/>
        <v>-126.53352169931502</v>
      </c>
      <c r="K2258" s="23">
        <f t="shared" si="141"/>
        <v>0.79030440832614035</v>
      </c>
      <c r="L2258" s="25"/>
      <c r="M2258" s="25"/>
      <c r="N2258" t="str">
        <f t="shared" si="142"/>
        <v/>
      </c>
      <c r="O2258" s="24" t="str">
        <f t="shared" si="143"/>
        <v/>
      </c>
    </row>
    <row r="2259" spans="1:15" x14ac:dyDescent="0.45">
      <c r="A2259" s="20" t="str">
        <f>Calc!A2259</f>
        <v>2024-09-17</v>
      </c>
      <c r="B2259" t="str">
        <f>Calc!B2259</f>
        <v>BAL</v>
      </c>
      <c r="C2259" t="str">
        <f>Calc!C2259</f>
        <v>SFG</v>
      </c>
      <c r="D2259" s="25"/>
      <c r="E2259" s="25"/>
      <c r="F2259">
        <f>Calc!M2259</f>
        <v>1527.1786991040578</v>
      </c>
      <c r="G2259">
        <f>Calc!N2259</f>
        <v>1491.6063482058917</v>
      </c>
      <c r="H2259" t="str">
        <f>IF(Calc!O2259=Games!I2259, Games!B2259, IF(Calc!P2259=Games!I2259, Games!C2259, ""))</f>
        <v>BAL</v>
      </c>
      <c r="I2259" s="21">
        <f>MAX(Calc!O2259:P2259)</f>
        <v>0.56188415944868031</v>
      </c>
      <c r="J2259" s="22">
        <f t="shared" si="140"/>
        <v>-128.25013556725364</v>
      </c>
      <c r="K2259" s="23">
        <f t="shared" si="141"/>
        <v>0.77972627130332017</v>
      </c>
      <c r="L2259" s="25"/>
      <c r="M2259" s="25"/>
      <c r="N2259" t="str">
        <f t="shared" si="142"/>
        <v/>
      </c>
      <c r="O2259" s="24" t="str">
        <f t="shared" si="143"/>
        <v/>
      </c>
    </row>
    <row r="2260" spans="1:15" x14ac:dyDescent="0.45">
      <c r="A2260" s="20" t="str">
        <f>Calc!A2260</f>
        <v>2024-09-17</v>
      </c>
      <c r="B2260" t="str">
        <f>Calc!B2260</f>
        <v>CLE</v>
      </c>
      <c r="C2260" t="str">
        <f>Calc!C2260</f>
        <v>MIN</v>
      </c>
      <c r="D2260" s="25"/>
      <c r="E2260" s="25"/>
      <c r="F2260">
        <f>Calc!M2260</f>
        <v>1503.8938502056101</v>
      </c>
      <c r="G2260">
        <f>Calc!N2260</f>
        <v>1539.5424706464416</v>
      </c>
      <c r="H2260" t="str">
        <f>IF(Calc!O2260=Games!I2260, Games!B2260, IF(Calc!P2260=Games!I2260, Games!C2260, ""))</f>
        <v>MIN</v>
      </c>
      <c r="I2260" s="21">
        <f>MAX(Calc!O2260:P2260)</f>
        <v>0.52731368607835749</v>
      </c>
      <c r="J2260" s="22">
        <f t="shared" si="140"/>
        <v>-111.5567915862634</v>
      </c>
      <c r="K2260" s="23">
        <f t="shared" si="141"/>
        <v>0.89640441050756747</v>
      </c>
      <c r="L2260" s="25"/>
      <c r="M2260" s="25"/>
      <c r="N2260" t="str">
        <f t="shared" si="142"/>
        <v/>
      </c>
      <c r="O2260" s="24" t="str">
        <f t="shared" si="143"/>
        <v/>
      </c>
    </row>
    <row r="2261" spans="1:15" x14ac:dyDescent="0.45">
      <c r="A2261" s="20" t="str">
        <f>Calc!A2261</f>
        <v>2024-09-17</v>
      </c>
      <c r="B2261" t="str">
        <f>Calc!B2261</f>
        <v>CIN</v>
      </c>
      <c r="C2261" t="str">
        <f>Calc!C2261</f>
        <v>ATL</v>
      </c>
      <c r="D2261" s="25"/>
      <c r="E2261" s="25"/>
      <c r="F2261">
        <f>Calc!M2261</f>
        <v>1493.1662146218293</v>
      </c>
      <c r="G2261">
        <f>Calc!N2261</f>
        <v>1588.8399964445969</v>
      </c>
      <c r="H2261" t="str">
        <f>IF(Calc!O2261=Games!I2261, Games!B2261, IF(Calc!P2261=Games!I2261, Games!C2261, ""))</f>
        <v>ATL</v>
      </c>
      <c r="I2261" s="21">
        <f>MAX(Calc!O2261:P2261)</f>
        <v>0.6412522977778925</v>
      </c>
      <c r="J2261" s="22">
        <f t="shared" si="140"/>
        <v>-178.74742996427076</v>
      </c>
      <c r="K2261" s="23">
        <f t="shared" si="141"/>
        <v>0.55944860309313915</v>
      </c>
      <c r="L2261" s="25"/>
      <c r="M2261" s="25"/>
      <c r="N2261" t="str">
        <f t="shared" si="142"/>
        <v/>
      </c>
      <c r="O2261" s="24" t="str">
        <f t="shared" si="143"/>
        <v/>
      </c>
    </row>
    <row r="2262" spans="1:15" x14ac:dyDescent="0.45">
      <c r="A2262" s="20" t="str">
        <f>Calc!A2262</f>
        <v>2024-09-17</v>
      </c>
      <c r="B2262" t="str">
        <f>Calc!B2262</f>
        <v>MIA</v>
      </c>
      <c r="C2262" t="str">
        <f>Calc!C2262</f>
        <v>LAD</v>
      </c>
      <c r="D2262" s="25"/>
      <c r="E2262" s="25"/>
      <c r="F2262">
        <f>Calc!M2262</f>
        <v>1453.0099819148713</v>
      </c>
      <c r="G2262">
        <f>Calc!N2262</f>
        <v>1587.2549754385982</v>
      </c>
      <c r="H2262" t="str">
        <f>IF(Calc!O2262=Games!I2262, Games!B2262, IF(Calc!P2262=Games!I2262, Games!C2262, ""))</f>
        <v>LAD</v>
      </c>
      <c r="I2262" s="21">
        <f>MAX(Calc!O2262:P2262)</f>
        <v>0.66124534044468897</v>
      </c>
      <c r="J2262" s="22">
        <f t="shared" si="140"/>
        <v>-195.19889152601382</v>
      </c>
      <c r="K2262" s="23">
        <f t="shared" si="141"/>
        <v>0.51229799113215335</v>
      </c>
      <c r="L2262" s="25"/>
      <c r="M2262" s="25"/>
      <c r="N2262" t="str">
        <f t="shared" si="142"/>
        <v/>
      </c>
      <c r="O2262" s="24" t="str">
        <f t="shared" si="143"/>
        <v/>
      </c>
    </row>
    <row r="2263" spans="1:15" x14ac:dyDescent="0.45">
      <c r="A2263" s="20" t="str">
        <f>Calc!A2263</f>
        <v>2024-09-17</v>
      </c>
      <c r="B2263" t="str">
        <f>Calc!B2263</f>
        <v>TBR</v>
      </c>
      <c r="C2263" t="str">
        <f>Calc!C2263</f>
        <v>BOS</v>
      </c>
      <c r="D2263" s="25"/>
      <c r="E2263" s="25"/>
      <c r="F2263">
        <f>Calc!M2263</f>
        <v>1528.0229512954211</v>
      </c>
      <c r="G2263">
        <f>Calc!N2263</f>
        <v>1518.233689676287</v>
      </c>
      <c r="H2263" t="str">
        <f>IF(Calc!O2263=Games!I2263, Games!B2263, IF(Calc!P2263=Games!I2263, Games!C2263, ""))</f>
        <v>TBR</v>
      </c>
      <c r="I2263" s="21">
        <f>MAX(Calc!O2263:P2263)</f>
        <v>0.57624631526996628</v>
      </c>
      <c r="J2263" s="22">
        <f t="shared" si="140"/>
        <v>-135.98614856578368</v>
      </c>
      <c r="K2263" s="23">
        <f t="shared" si="141"/>
        <v>0.73536901408473021</v>
      </c>
      <c r="L2263" s="25"/>
      <c r="M2263" s="25"/>
      <c r="N2263" t="str">
        <f t="shared" si="142"/>
        <v/>
      </c>
      <c r="O2263" s="24" t="str">
        <f t="shared" si="143"/>
        <v/>
      </c>
    </row>
    <row r="2264" spans="1:15" x14ac:dyDescent="0.45">
      <c r="A2264" s="20" t="str">
        <f>Calc!A2264</f>
        <v>2024-09-17</v>
      </c>
      <c r="B2264" t="str">
        <f>Calc!B2264</f>
        <v>NYM</v>
      </c>
      <c r="C2264" t="str">
        <f>Calc!C2264</f>
        <v>WAS</v>
      </c>
      <c r="D2264" s="25"/>
      <c r="E2264" s="25"/>
      <c r="F2264">
        <f>Calc!M2264</f>
        <v>1483.2891783762693</v>
      </c>
      <c r="G2264">
        <f>Calc!N2264</f>
        <v>1420.7057667976087</v>
      </c>
      <c r="H2264" t="str">
        <f>IF(Calc!O2264=Games!I2264, Games!B2264, IF(Calc!P2264=Games!I2264, Games!C2264, ""))</f>
        <v>NYM</v>
      </c>
      <c r="I2264" s="21">
        <f>MAX(Calc!O2264:P2264)</f>
        <v>0.64023951134464452</v>
      </c>
      <c r="J2264" s="22">
        <f t="shared" si="140"/>
        <v>-177.96270895050492</v>
      </c>
      <c r="K2264" s="23">
        <f t="shared" si="141"/>
        <v>0.56191547425709309</v>
      </c>
      <c r="L2264" s="25"/>
      <c r="M2264" s="25"/>
      <c r="N2264" t="str">
        <f t="shared" si="142"/>
        <v/>
      </c>
      <c r="O2264" s="24" t="str">
        <f t="shared" si="143"/>
        <v/>
      </c>
    </row>
    <row r="2265" spans="1:15" x14ac:dyDescent="0.45">
      <c r="A2265" s="20" t="str">
        <f>Calc!A2265</f>
        <v>2024-09-17</v>
      </c>
      <c r="B2265" t="str">
        <f>Calc!B2265</f>
        <v>KCR</v>
      </c>
      <c r="C2265" t="str">
        <f>Calc!C2265</f>
        <v>DET</v>
      </c>
      <c r="D2265" s="25"/>
      <c r="E2265" s="25"/>
      <c r="F2265">
        <f>Calc!M2265</f>
        <v>1459.3647323881944</v>
      </c>
      <c r="G2265">
        <f>Calc!N2265</f>
        <v>1495.7868779460348</v>
      </c>
      <c r="H2265" t="str">
        <f>IF(Calc!O2265=Games!I2265, Games!B2265, IF(Calc!P2265=Games!I2265, Games!C2265, ""))</f>
        <v>KCR</v>
      </c>
      <c r="I2265" s="21">
        <f>MAX(Calc!O2265:P2265)</f>
        <v>0.54281681049705177</v>
      </c>
      <c r="J2265" s="22">
        <f t="shared" si="140"/>
        <v>-118.73070203810531</v>
      </c>
      <c r="K2265" s="23">
        <f t="shared" si="141"/>
        <v>0.8422421352137387</v>
      </c>
      <c r="L2265" s="25"/>
      <c r="M2265" s="25"/>
      <c r="N2265" t="str">
        <f t="shared" si="142"/>
        <v/>
      </c>
      <c r="O2265" s="24" t="str">
        <f t="shared" si="143"/>
        <v/>
      </c>
    </row>
    <row r="2266" spans="1:15" x14ac:dyDescent="0.45">
      <c r="A2266" s="20" t="str">
        <f>Calc!A2266</f>
        <v>2024-09-17</v>
      </c>
      <c r="B2266" t="str">
        <f>Calc!B2266</f>
        <v>CHC</v>
      </c>
      <c r="C2266" t="str">
        <f>Calc!C2266</f>
        <v>OAK</v>
      </c>
      <c r="D2266" s="25"/>
      <c r="E2266" s="25"/>
      <c r="F2266">
        <f>Calc!M2266</f>
        <v>1529.9566441509314</v>
      </c>
      <c r="G2266">
        <f>Calc!N2266</f>
        <v>1422.9458950386379</v>
      </c>
      <c r="H2266" t="str">
        <f>IF(Calc!O2266=Games!I2266, Games!B2266, IF(Calc!P2266=Games!I2266, Games!C2266, ""))</f>
        <v>CHC</v>
      </c>
      <c r="I2266" s="21">
        <f>MAX(Calc!O2266:P2266)</f>
        <v>0.67160203065518465</v>
      </c>
      <c r="J2266" s="22">
        <f t="shared" si="140"/>
        <v>-204.50858207043527</v>
      </c>
      <c r="K2266" s="23">
        <f t="shared" si="141"/>
        <v>0.48897703454595742</v>
      </c>
      <c r="L2266" s="25"/>
      <c r="M2266" s="25"/>
      <c r="N2266" t="str">
        <f t="shared" si="142"/>
        <v/>
      </c>
      <c r="O2266" s="24" t="str">
        <f t="shared" si="143"/>
        <v/>
      </c>
    </row>
    <row r="2267" spans="1:15" x14ac:dyDescent="0.45">
      <c r="A2267" s="20" t="str">
        <f>Calc!A2267</f>
        <v>2024-09-17</v>
      </c>
      <c r="B2267" t="str">
        <f>Calc!B2267</f>
        <v>MIL</v>
      </c>
      <c r="C2267" t="str">
        <f>Calc!C2267</f>
        <v>PHI</v>
      </c>
      <c r="D2267" s="25"/>
      <c r="E2267" s="25"/>
      <c r="F2267">
        <f>Calc!M2267</f>
        <v>1516.6563185214643</v>
      </c>
      <c r="G2267">
        <f>Calc!N2267</f>
        <v>1539.4111659163295</v>
      </c>
      <c r="H2267" t="str">
        <f>IF(Calc!O2267=Games!I2267, Games!B2267, IF(Calc!P2267=Games!I2267, Games!C2267, ""))</f>
        <v>MIL</v>
      </c>
      <c r="I2267" s="21">
        <f>MAX(Calc!O2267:P2267)</f>
        <v>0.50100774896884204</v>
      </c>
      <c r="J2267" s="22">
        <f t="shared" si="140"/>
        <v>-100.40391367471521</v>
      </c>
      <c r="K2267" s="23">
        <f t="shared" si="141"/>
        <v>0.99597711224660224</v>
      </c>
      <c r="L2267" s="25"/>
      <c r="M2267" s="25"/>
      <c r="N2267" t="str">
        <f t="shared" si="142"/>
        <v/>
      </c>
      <c r="O2267" s="24" t="str">
        <f t="shared" si="143"/>
        <v/>
      </c>
    </row>
    <row r="2268" spans="1:15" x14ac:dyDescent="0.45">
      <c r="A2268" s="20" t="str">
        <f>Calc!A2268</f>
        <v>2024-09-17</v>
      </c>
      <c r="B2268" t="str">
        <f>Calc!B2268</f>
        <v>STL</v>
      </c>
      <c r="C2268" t="str">
        <f>Calc!C2268</f>
        <v>PIT</v>
      </c>
      <c r="D2268" s="25"/>
      <c r="E2268" s="25"/>
      <c r="F2268">
        <f>Calc!M2268</f>
        <v>1510.540426333587</v>
      </c>
      <c r="G2268">
        <f>Calc!N2268</f>
        <v>1490.342604018655</v>
      </c>
      <c r="H2268" t="str">
        <f>IF(Calc!O2268=Games!I2268, Games!B2268, IF(Calc!P2268=Games!I2268, Games!C2268, ""))</f>
        <v>STL</v>
      </c>
      <c r="I2268" s="21">
        <f>MAX(Calc!O2268:P2268)</f>
        <v>0.56561966833100519</v>
      </c>
      <c r="J2268" s="22">
        <f t="shared" si="140"/>
        <v>-130.21300162411981</v>
      </c>
      <c r="K2268" s="23">
        <f t="shared" si="141"/>
        <v>0.76797246628770321</v>
      </c>
      <c r="L2268" s="25"/>
      <c r="M2268" s="25"/>
      <c r="N2268" t="str">
        <f t="shared" si="142"/>
        <v/>
      </c>
      <c r="O2268" s="24" t="str">
        <f t="shared" si="143"/>
        <v/>
      </c>
    </row>
    <row r="2269" spans="1:15" x14ac:dyDescent="0.45">
      <c r="A2269" s="20" t="str">
        <f>Calc!A2269</f>
        <v>2024-09-17</v>
      </c>
      <c r="B2269" t="str">
        <f>Calc!B2269</f>
        <v>TEX</v>
      </c>
      <c r="C2269" t="str">
        <f>Calc!C2269</f>
        <v>TOR</v>
      </c>
      <c r="D2269" s="25"/>
      <c r="E2269" s="25"/>
      <c r="F2269">
        <f>Calc!M2269</f>
        <v>1535.7428778604465</v>
      </c>
      <c r="G2269">
        <f>Calc!N2269</f>
        <v>1549.5770225833428</v>
      </c>
      <c r="H2269" t="str">
        <f>IF(Calc!O2269=Games!I2269, Games!B2269, IF(Calc!P2269=Games!I2269, Games!C2269, ""))</f>
        <v>TEX</v>
      </c>
      <c r="I2269" s="21">
        <f>MAX(Calc!O2269:P2269)</f>
        <v>0.51174714994309067</v>
      </c>
      <c r="J2269" s="22">
        <f t="shared" si="140"/>
        <v>-104.81191249235779</v>
      </c>
      <c r="K2269" s="23">
        <f t="shared" si="141"/>
        <v>0.95409002299515666</v>
      </c>
      <c r="L2269" s="25"/>
      <c r="M2269" s="25"/>
      <c r="N2269" t="str">
        <f t="shared" si="142"/>
        <v/>
      </c>
      <c r="O2269" s="24" t="str">
        <f t="shared" si="143"/>
        <v/>
      </c>
    </row>
    <row r="2270" spans="1:15" x14ac:dyDescent="0.45">
      <c r="A2270" s="20" t="str">
        <f>Calc!A2270</f>
        <v>2024-09-17</v>
      </c>
      <c r="B2270" t="str">
        <f>Calc!B2270</f>
        <v>COL</v>
      </c>
      <c r="C2270" t="str">
        <f>Calc!C2270</f>
        <v>ARI</v>
      </c>
      <c r="D2270" s="25"/>
      <c r="E2270" s="25"/>
      <c r="F2270">
        <f>Calc!M2270</f>
        <v>1423.0710497477428</v>
      </c>
      <c r="G2270">
        <f>Calc!N2270</f>
        <v>1515.1384034374826</v>
      </c>
      <c r="H2270" t="str">
        <f>IF(Calc!O2270=Games!I2270, Games!B2270, IF(Calc!P2270=Games!I2270, Games!C2270, ""))</f>
        <v>ARI</v>
      </c>
      <c r="I2270" s="21">
        <f>MAX(Calc!O2270:P2270)</f>
        <v>0.51530575312691651</v>
      </c>
      <c r="J2270" s="22">
        <f t="shared" si="140"/>
        <v>-106.31563226741757</v>
      </c>
      <c r="K2270" s="23">
        <f t="shared" si="141"/>
        <v>0.94059545023885349</v>
      </c>
      <c r="L2270" s="25"/>
      <c r="M2270" s="25"/>
      <c r="N2270" t="str">
        <f t="shared" si="142"/>
        <v/>
      </c>
      <c r="O2270" s="24" t="str">
        <f t="shared" si="143"/>
        <v/>
      </c>
    </row>
    <row r="2271" spans="1:15" x14ac:dyDescent="0.45">
      <c r="A2271" s="20" t="str">
        <f>Calc!A2271</f>
        <v>2024-09-17</v>
      </c>
      <c r="B2271" t="str">
        <f>Calc!B2271</f>
        <v>LAA</v>
      </c>
      <c r="C2271" t="str">
        <f>Calc!C2271</f>
        <v>CHW</v>
      </c>
      <c r="D2271" s="25"/>
      <c r="E2271" s="25"/>
      <c r="F2271">
        <f>Calc!M2271</f>
        <v>1469.5882041455925</v>
      </c>
      <c r="G2271">
        <f>Calc!N2271</f>
        <v>1425.4820043556863</v>
      </c>
      <c r="H2271" t="str">
        <f>IF(Calc!O2271=Games!I2271, Games!B2271, IF(Calc!P2271=Games!I2271, Games!C2271, ""))</f>
        <v>LAA</v>
      </c>
      <c r="I2271" s="21">
        <f>MAX(Calc!O2271:P2271)</f>
        <v>0.59738170622043263</v>
      </c>
      <c r="J2271" s="22">
        <f t="shared" si="140"/>
        <v>-148.37420838793227</v>
      </c>
      <c r="K2271" s="23">
        <f t="shared" si="141"/>
        <v>0.67397158230185583</v>
      </c>
      <c r="L2271" s="25"/>
      <c r="M2271" s="25"/>
      <c r="N2271" t="str">
        <f t="shared" si="142"/>
        <v/>
      </c>
      <c r="O2271" s="24" t="str">
        <f t="shared" si="143"/>
        <v/>
      </c>
    </row>
    <row r="2272" spans="1:15" x14ac:dyDescent="0.45">
      <c r="A2272" s="20" t="str">
        <f>Calc!A2272</f>
        <v>2024-09-17</v>
      </c>
      <c r="B2272" t="str">
        <f>Calc!B2272</f>
        <v>SDP</v>
      </c>
      <c r="C2272" t="str">
        <f>Calc!C2272</f>
        <v>HOU</v>
      </c>
      <c r="D2272" s="25"/>
      <c r="E2272" s="25"/>
      <c r="F2272">
        <f>Calc!M2272</f>
        <v>1502.9671207118124</v>
      </c>
      <c r="G2272">
        <f>Calc!N2272</f>
        <v>1554.1885466658973</v>
      </c>
      <c r="H2272" t="str">
        <f>IF(Calc!O2272=Games!I2272, Games!B2272, IF(Calc!P2272=Games!I2272, Games!C2272, ""))</f>
        <v>HOU</v>
      </c>
      <c r="I2272" s="21">
        <f>MAX(Calc!O2272:P2272)</f>
        <v>0.55856422815545548</v>
      </c>
      <c r="J2272" s="22">
        <f t="shared" si="140"/>
        <v>-126.53352169931502</v>
      </c>
      <c r="K2272" s="23">
        <f t="shared" si="141"/>
        <v>0.79030440832614035</v>
      </c>
      <c r="L2272" s="25"/>
      <c r="M2272" s="25"/>
      <c r="N2272" t="str">
        <f t="shared" si="142"/>
        <v/>
      </c>
      <c r="O2272" s="24" t="str">
        <f t="shared" si="143"/>
        <v/>
      </c>
    </row>
    <row r="2273" spans="1:15" x14ac:dyDescent="0.45">
      <c r="A2273" s="20" t="str">
        <f>Calc!A2273</f>
        <v>2024-09-17</v>
      </c>
      <c r="B2273" t="str">
        <f>Calc!B2273</f>
        <v>SEA</v>
      </c>
      <c r="C2273" t="str">
        <f>Calc!C2273</f>
        <v>NYY</v>
      </c>
      <c r="D2273" s="25"/>
      <c r="E2273" s="25"/>
      <c r="F2273">
        <f>Calc!M2273</f>
        <v>1518.2292368487947</v>
      </c>
      <c r="G2273">
        <f>Calc!N2273</f>
        <v>1562.9327852564061</v>
      </c>
      <c r="H2273" t="str">
        <f>IF(Calc!O2273=Games!I2273, Games!B2273, IF(Calc!P2273=Games!I2273, Games!C2273, ""))</f>
        <v>NYY</v>
      </c>
      <c r="I2273" s="21">
        <f>MAX(Calc!O2273:P2273)</f>
        <v>0.55274493866603469</v>
      </c>
      <c r="J2273" s="22">
        <f t="shared" si="140"/>
        <v>-123.58606675516191</v>
      </c>
      <c r="K2273" s="23">
        <f t="shared" si="141"/>
        <v>0.80915270325830024</v>
      </c>
      <c r="L2273" s="25"/>
      <c r="M2273" s="25"/>
      <c r="N2273" t="str">
        <f t="shared" si="142"/>
        <v/>
      </c>
      <c r="O2273" s="24" t="str">
        <f t="shared" si="143"/>
        <v/>
      </c>
    </row>
    <row r="2274" spans="1:15" x14ac:dyDescent="0.45">
      <c r="A2274" s="20" t="str">
        <f>Calc!A2274</f>
        <v>2024-09-18</v>
      </c>
      <c r="B2274" t="str">
        <f>Calc!B2274</f>
        <v>CHC</v>
      </c>
      <c r="C2274" t="str">
        <f>Calc!C2274</f>
        <v>OAK</v>
      </c>
      <c r="D2274" s="25"/>
      <c r="E2274" s="25"/>
      <c r="F2274">
        <f>Calc!M2274</f>
        <v>1529.9566441509314</v>
      </c>
      <c r="G2274">
        <f>Calc!N2274</f>
        <v>1422.9458950386379</v>
      </c>
      <c r="H2274" t="str">
        <f>IF(Calc!O2274=Games!I2274, Games!B2274, IF(Calc!P2274=Games!I2274, Games!C2274, ""))</f>
        <v>CHC</v>
      </c>
      <c r="I2274" s="21">
        <f>MAX(Calc!O2274:P2274)</f>
        <v>0.67160203065518465</v>
      </c>
      <c r="J2274" s="22">
        <f t="shared" si="140"/>
        <v>-204.50858207043527</v>
      </c>
      <c r="K2274" s="23">
        <f t="shared" si="141"/>
        <v>0.48897703454595742</v>
      </c>
      <c r="L2274" s="25"/>
      <c r="M2274" s="25"/>
      <c r="N2274" t="str">
        <f t="shared" si="142"/>
        <v/>
      </c>
      <c r="O2274" s="24" t="str">
        <f t="shared" si="143"/>
        <v/>
      </c>
    </row>
    <row r="2275" spans="1:15" x14ac:dyDescent="0.45">
      <c r="A2275" s="20" t="str">
        <f>Calc!A2275</f>
        <v>2024-09-18</v>
      </c>
      <c r="B2275" t="str">
        <f>Calc!B2275</f>
        <v>COL</v>
      </c>
      <c r="C2275" t="str">
        <f>Calc!C2275</f>
        <v>ARI</v>
      </c>
      <c r="D2275" s="25"/>
      <c r="E2275" s="25"/>
      <c r="F2275">
        <f>Calc!M2275</f>
        <v>1423.0710497477428</v>
      </c>
      <c r="G2275">
        <f>Calc!N2275</f>
        <v>1515.1384034374826</v>
      </c>
      <c r="H2275" t="str">
        <f>IF(Calc!O2275=Games!I2275, Games!B2275, IF(Calc!P2275=Games!I2275, Games!C2275, ""))</f>
        <v>ARI</v>
      </c>
      <c r="I2275" s="21">
        <f>MAX(Calc!O2275:P2275)</f>
        <v>0.51530575312691651</v>
      </c>
      <c r="J2275" s="22">
        <f t="shared" si="140"/>
        <v>-106.31563226741757</v>
      </c>
      <c r="K2275" s="23">
        <f t="shared" si="141"/>
        <v>0.94059545023885349</v>
      </c>
      <c r="L2275" s="25"/>
      <c r="M2275" s="25"/>
      <c r="N2275" t="str">
        <f t="shared" si="142"/>
        <v/>
      </c>
      <c r="O2275" s="24" t="str">
        <f t="shared" si="143"/>
        <v/>
      </c>
    </row>
    <row r="2276" spans="1:15" x14ac:dyDescent="0.45">
      <c r="A2276" s="20" t="str">
        <f>Calc!A2276</f>
        <v>2024-09-18</v>
      </c>
      <c r="B2276" t="str">
        <f>Calc!B2276</f>
        <v>LAA</v>
      </c>
      <c r="C2276" t="str">
        <f>Calc!C2276</f>
        <v>CHW</v>
      </c>
      <c r="D2276" s="25"/>
      <c r="E2276" s="25"/>
      <c r="F2276">
        <f>Calc!M2276</f>
        <v>1469.5882041455925</v>
      </c>
      <c r="G2276">
        <f>Calc!N2276</f>
        <v>1425.4820043556863</v>
      </c>
      <c r="H2276" t="str">
        <f>IF(Calc!O2276=Games!I2276, Games!B2276, IF(Calc!P2276=Games!I2276, Games!C2276, ""))</f>
        <v>LAA</v>
      </c>
      <c r="I2276" s="21">
        <f>MAX(Calc!O2276:P2276)</f>
        <v>0.59738170622043263</v>
      </c>
      <c r="J2276" s="22">
        <f t="shared" si="140"/>
        <v>-148.37420838793227</v>
      </c>
      <c r="K2276" s="23">
        <f t="shared" si="141"/>
        <v>0.67397158230185583</v>
      </c>
      <c r="L2276" s="25"/>
      <c r="M2276" s="25"/>
      <c r="N2276" t="str">
        <f t="shared" si="142"/>
        <v/>
      </c>
      <c r="O2276" s="24" t="str">
        <f t="shared" si="143"/>
        <v/>
      </c>
    </row>
    <row r="2277" spans="1:15" x14ac:dyDescent="0.45">
      <c r="A2277" s="20" t="str">
        <f>Calc!A2277</f>
        <v>2024-09-18</v>
      </c>
      <c r="B2277" t="str">
        <f>Calc!B2277</f>
        <v>BAL</v>
      </c>
      <c r="C2277" t="str">
        <f>Calc!C2277</f>
        <v>SFG</v>
      </c>
      <c r="D2277" s="25"/>
      <c r="E2277" s="25"/>
      <c r="F2277">
        <f>Calc!M2277</f>
        <v>1527.1786991040578</v>
      </c>
      <c r="G2277">
        <f>Calc!N2277</f>
        <v>1491.6063482058917</v>
      </c>
      <c r="H2277" t="str">
        <f>IF(Calc!O2277=Games!I2277, Games!B2277, IF(Calc!P2277=Games!I2277, Games!C2277, ""))</f>
        <v>BAL</v>
      </c>
      <c r="I2277" s="21">
        <f>MAX(Calc!O2277:P2277)</f>
        <v>0.56188415944868031</v>
      </c>
      <c r="J2277" s="22">
        <f t="shared" si="140"/>
        <v>-128.25013556725364</v>
      </c>
      <c r="K2277" s="23">
        <f t="shared" si="141"/>
        <v>0.77972627130332017</v>
      </c>
      <c r="L2277" s="25"/>
      <c r="M2277" s="25"/>
      <c r="N2277" t="str">
        <f t="shared" si="142"/>
        <v/>
      </c>
      <c r="O2277" s="24" t="str">
        <f t="shared" si="143"/>
        <v/>
      </c>
    </row>
    <row r="2278" spans="1:15" x14ac:dyDescent="0.45">
      <c r="A2278" s="20" t="str">
        <f>Calc!A2278</f>
        <v>2024-09-18</v>
      </c>
      <c r="B2278" t="str">
        <f>Calc!B2278</f>
        <v>SDP</v>
      </c>
      <c r="C2278" t="str">
        <f>Calc!C2278</f>
        <v>HOU</v>
      </c>
      <c r="D2278" s="25"/>
      <c r="E2278" s="25"/>
      <c r="F2278">
        <f>Calc!M2278</f>
        <v>1502.9671207118124</v>
      </c>
      <c r="G2278">
        <f>Calc!N2278</f>
        <v>1554.1885466658973</v>
      </c>
      <c r="H2278" t="str">
        <f>IF(Calc!O2278=Games!I2278, Games!B2278, IF(Calc!P2278=Games!I2278, Games!C2278, ""))</f>
        <v>HOU</v>
      </c>
      <c r="I2278" s="21">
        <f>MAX(Calc!O2278:P2278)</f>
        <v>0.55856422815545548</v>
      </c>
      <c r="J2278" s="22">
        <f t="shared" si="140"/>
        <v>-126.53352169931502</v>
      </c>
      <c r="K2278" s="23">
        <f t="shared" si="141"/>
        <v>0.79030440832614035</v>
      </c>
      <c r="L2278" s="25"/>
      <c r="M2278" s="25"/>
      <c r="N2278" t="str">
        <f t="shared" si="142"/>
        <v/>
      </c>
      <c r="O2278" s="24" t="str">
        <f t="shared" si="143"/>
        <v/>
      </c>
    </row>
    <row r="2279" spans="1:15" x14ac:dyDescent="0.45">
      <c r="A2279" s="20" t="str">
        <f>Calc!A2279</f>
        <v>2024-09-18</v>
      </c>
      <c r="B2279" t="str">
        <f>Calc!B2279</f>
        <v>CLE</v>
      </c>
      <c r="C2279" t="str">
        <f>Calc!C2279</f>
        <v>MIN</v>
      </c>
      <c r="D2279" s="25"/>
      <c r="E2279" s="25"/>
      <c r="F2279">
        <f>Calc!M2279</f>
        <v>1503.8938502056101</v>
      </c>
      <c r="G2279">
        <f>Calc!N2279</f>
        <v>1539.5424706464416</v>
      </c>
      <c r="H2279" t="str">
        <f>IF(Calc!O2279=Games!I2279, Games!B2279, IF(Calc!P2279=Games!I2279, Games!C2279, ""))</f>
        <v>MIN</v>
      </c>
      <c r="I2279" s="21">
        <f>MAX(Calc!O2279:P2279)</f>
        <v>0.52731368607835749</v>
      </c>
      <c r="J2279" s="22">
        <f t="shared" si="140"/>
        <v>-111.5567915862634</v>
      </c>
      <c r="K2279" s="23">
        <f t="shared" si="141"/>
        <v>0.89640441050756747</v>
      </c>
      <c r="L2279" s="25"/>
      <c r="M2279" s="25"/>
      <c r="N2279" t="str">
        <f t="shared" si="142"/>
        <v/>
      </c>
      <c r="O2279" s="24" t="str">
        <f t="shared" si="143"/>
        <v/>
      </c>
    </row>
    <row r="2280" spans="1:15" x14ac:dyDescent="0.45">
      <c r="A2280" s="20" t="str">
        <f>Calc!A2280</f>
        <v>2024-09-18</v>
      </c>
      <c r="B2280" t="str">
        <f>Calc!B2280</f>
        <v>CIN</v>
      </c>
      <c r="C2280" t="str">
        <f>Calc!C2280</f>
        <v>ATL</v>
      </c>
      <c r="D2280" s="25"/>
      <c r="E2280" s="25"/>
      <c r="F2280">
        <f>Calc!M2280</f>
        <v>1493.1662146218293</v>
      </c>
      <c r="G2280">
        <f>Calc!N2280</f>
        <v>1588.8399964445969</v>
      </c>
      <c r="H2280" t="str">
        <f>IF(Calc!O2280=Games!I2280, Games!B2280, IF(Calc!P2280=Games!I2280, Games!C2280, ""))</f>
        <v>ATL</v>
      </c>
      <c r="I2280" s="21">
        <f>MAX(Calc!O2280:P2280)</f>
        <v>0.6412522977778925</v>
      </c>
      <c r="J2280" s="22">
        <f t="shared" si="140"/>
        <v>-178.74742996427076</v>
      </c>
      <c r="K2280" s="23">
        <f t="shared" si="141"/>
        <v>0.55944860309313915</v>
      </c>
      <c r="L2280" s="25"/>
      <c r="M2280" s="25"/>
      <c r="N2280" t="str">
        <f t="shared" si="142"/>
        <v/>
      </c>
      <c r="O2280" s="24" t="str">
        <f t="shared" si="143"/>
        <v/>
      </c>
    </row>
    <row r="2281" spans="1:15" x14ac:dyDescent="0.45">
      <c r="A2281" s="20" t="str">
        <f>Calc!A2281</f>
        <v>2024-09-18</v>
      </c>
      <c r="B2281" t="str">
        <f>Calc!B2281</f>
        <v>MIA</v>
      </c>
      <c r="C2281" t="str">
        <f>Calc!C2281</f>
        <v>LAD</v>
      </c>
      <c r="D2281" s="25"/>
      <c r="E2281" s="25"/>
      <c r="F2281">
        <f>Calc!M2281</f>
        <v>1453.0099819148713</v>
      </c>
      <c r="G2281">
        <f>Calc!N2281</f>
        <v>1587.2549754385982</v>
      </c>
      <c r="H2281" t="str">
        <f>IF(Calc!O2281=Games!I2281, Games!B2281, IF(Calc!P2281=Games!I2281, Games!C2281, ""))</f>
        <v>LAD</v>
      </c>
      <c r="I2281" s="21">
        <f>MAX(Calc!O2281:P2281)</f>
        <v>0.66124534044468897</v>
      </c>
      <c r="J2281" s="22">
        <f t="shared" si="140"/>
        <v>-195.19889152601382</v>
      </c>
      <c r="K2281" s="23">
        <f t="shared" si="141"/>
        <v>0.51229799113215335</v>
      </c>
      <c r="L2281" s="25"/>
      <c r="M2281" s="25"/>
      <c r="N2281" t="str">
        <f t="shared" si="142"/>
        <v/>
      </c>
      <c r="O2281" s="24" t="str">
        <f t="shared" si="143"/>
        <v/>
      </c>
    </row>
    <row r="2282" spans="1:15" x14ac:dyDescent="0.45">
      <c r="A2282" s="20" t="str">
        <f>Calc!A2282</f>
        <v>2024-09-18</v>
      </c>
      <c r="B2282" t="str">
        <f>Calc!B2282</f>
        <v>TBR</v>
      </c>
      <c r="C2282" t="str">
        <f>Calc!C2282</f>
        <v>BOS</v>
      </c>
      <c r="D2282" s="25"/>
      <c r="E2282" s="25"/>
      <c r="F2282">
        <f>Calc!M2282</f>
        <v>1528.0229512954211</v>
      </c>
      <c r="G2282">
        <f>Calc!N2282</f>
        <v>1518.233689676287</v>
      </c>
      <c r="H2282" t="str">
        <f>IF(Calc!O2282=Games!I2282, Games!B2282, IF(Calc!P2282=Games!I2282, Games!C2282, ""))</f>
        <v>TBR</v>
      </c>
      <c r="I2282" s="21">
        <f>MAX(Calc!O2282:P2282)</f>
        <v>0.57624631526996628</v>
      </c>
      <c r="J2282" s="22">
        <f t="shared" si="140"/>
        <v>-135.98614856578368</v>
      </c>
      <c r="K2282" s="23">
        <f t="shared" si="141"/>
        <v>0.73536901408473021</v>
      </c>
      <c r="L2282" s="25"/>
      <c r="M2282" s="25"/>
      <c r="N2282" t="str">
        <f t="shared" si="142"/>
        <v/>
      </c>
      <c r="O2282" s="24" t="str">
        <f t="shared" si="143"/>
        <v/>
      </c>
    </row>
    <row r="2283" spans="1:15" x14ac:dyDescent="0.45">
      <c r="A2283" s="20" t="str">
        <f>Calc!A2283</f>
        <v>2024-09-18</v>
      </c>
      <c r="B2283" t="str">
        <f>Calc!B2283</f>
        <v>NYM</v>
      </c>
      <c r="C2283" t="str">
        <f>Calc!C2283</f>
        <v>WAS</v>
      </c>
      <c r="D2283" s="25"/>
      <c r="E2283" s="25"/>
      <c r="F2283">
        <f>Calc!M2283</f>
        <v>1483.2891783762693</v>
      </c>
      <c r="G2283">
        <f>Calc!N2283</f>
        <v>1420.7057667976087</v>
      </c>
      <c r="H2283" t="str">
        <f>IF(Calc!O2283=Games!I2283, Games!B2283, IF(Calc!P2283=Games!I2283, Games!C2283, ""))</f>
        <v>NYM</v>
      </c>
      <c r="I2283" s="21">
        <f>MAX(Calc!O2283:P2283)</f>
        <v>0.64023951134464452</v>
      </c>
      <c r="J2283" s="22">
        <f t="shared" si="140"/>
        <v>-177.96270895050492</v>
      </c>
      <c r="K2283" s="23">
        <f t="shared" si="141"/>
        <v>0.56191547425709309</v>
      </c>
      <c r="L2283" s="25"/>
      <c r="M2283" s="25"/>
      <c r="N2283" t="str">
        <f t="shared" si="142"/>
        <v/>
      </c>
      <c r="O2283" s="24" t="str">
        <f t="shared" si="143"/>
        <v/>
      </c>
    </row>
    <row r="2284" spans="1:15" x14ac:dyDescent="0.45">
      <c r="A2284" s="20" t="str">
        <f>Calc!A2284</f>
        <v>2024-09-18</v>
      </c>
      <c r="B2284" t="str">
        <f>Calc!B2284</f>
        <v>KCR</v>
      </c>
      <c r="C2284" t="str">
        <f>Calc!C2284</f>
        <v>DET</v>
      </c>
      <c r="D2284" s="25"/>
      <c r="E2284" s="25"/>
      <c r="F2284">
        <f>Calc!M2284</f>
        <v>1459.3647323881944</v>
      </c>
      <c r="G2284">
        <f>Calc!N2284</f>
        <v>1495.7868779460348</v>
      </c>
      <c r="H2284" t="str">
        <f>IF(Calc!O2284=Games!I2284, Games!B2284, IF(Calc!P2284=Games!I2284, Games!C2284, ""))</f>
        <v>KCR</v>
      </c>
      <c r="I2284" s="21">
        <f>MAX(Calc!O2284:P2284)</f>
        <v>0.54281681049705177</v>
      </c>
      <c r="J2284" s="22">
        <f t="shared" si="140"/>
        <v>-118.73070203810531</v>
      </c>
      <c r="K2284" s="23">
        <f t="shared" si="141"/>
        <v>0.8422421352137387</v>
      </c>
      <c r="L2284" s="25"/>
      <c r="M2284" s="25"/>
      <c r="N2284" t="str">
        <f t="shared" si="142"/>
        <v/>
      </c>
      <c r="O2284" s="24" t="str">
        <f t="shared" si="143"/>
        <v/>
      </c>
    </row>
    <row r="2285" spans="1:15" x14ac:dyDescent="0.45">
      <c r="A2285" s="20" t="str">
        <f>Calc!A2285</f>
        <v>2024-09-18</v>
      </c>
      <c r="B2285" t="str">
        <f>Calc!B2285</f>
        <v>MIL</v>
      </c>
      <c r="C2285" t="str">
        <f>Calc!C2285</f>
        <v>PHI</v>
      </c>
      <c r="D2285" s="25"/>
      <c r="E2285" s="25"/>
      <c r="F2285">
        <f>Calc!M2285</f>
        <v>1516.6563185214643</v>
      </c>
      <c r="G2285">
        <f>Calc!N2285</f>
        <v>1539.4111659163295</v>
      </c>
      <c r="H2285" t="str">
        <f>IF(Calc!O2285=Games!I2285, Games!B2285, IF(Calc!P2285=Games!I2285, Games!C2285, ""))</f>
        <v>MIL</v>
      </c>
      <c r="I2285" s="21">
        <f>MAX(Calc!O2285:P2285)</f>
        <v>0.50100774896884204</v>
      </c>
      <c r="J2285" s="22">
        <f t="shared" si="140"/>
        <v>-100.40391367471521</v>
      </c>
      <c r="K2285" s="23">
        <f t="shared" si="141"/>
        <v>0.99597711224660224</v>
      </c>
      <c r="L2285" s="25"/>
      <c r="M2285" s="25"/>
      <c r="N2285" t="str">
        <f t="shared" si="142"/>
        <v/>
      </c>
      <c r="O2285" s="24" t="str">
        <f t="shared" si="143"/>
        <v/>
      </c>
    </row>
    <row r="2286" spans="1:15" x14ac:dyDescent="0.45">
      <c r="A2286" s="20" t="str">
        <f>Calc!A2286</f>
        <v>2024-09-18</v>
      </c>
      <c r="B2286" t="str">
        <f>Calc!B2286</f>
        <v>STL</v>
      </c>
      <c r="C2286" t="str">
        <f>Calc!C2286</f>
        <v>PIT</v>
      </c>
      <c r="D2286" s="25"/>
      <c r="E2286" s="25"/>
      <c r="F2286">
        <f>Calc!M2286</f>
        <v>1510.540426333587</v>
      </c>
      <c r="G2286">
        <f>Calc!N2286</f>
        <v>1490.342604018655</v>
      </c>
      <c r="H2286" t="str">
        <f>IF(Calc!O2286=Games!I2286, Games!B2286, IF(Calc!P2286=Games!I2286, Games!C2286, ""))</f>
        <v>STL</v>
      </c>
      <c r="I2286" s="21">
        <f>MAX(Calc!O2286:P2286)</f>
        <v>0.56561966833100519</v>
      </c>
      <c r="J2286" s="22">
        <f t="shared" si="140"/>
        <v>-130.21300162411981</v>
      </c>
      <c r="K2286" s="23">
        <f t="shared" si="141"/>
        <v>0.76797246628770321</v>
      </c>
      <c r="L2286" s="25"/>
      <c r="M2286" s="25"/>
      <c r="N2286" t="str">
        <f t="shared" si="142"/>
        <v/>
      </c>
      <c r="O2286" s="24" t="str">
        <f t="shared" si="143"/>
        <v/>
      </c>
    </row>
    <row r="2287" spans="1:15" x14ac:dyDescent="0.45">
      <c r="A2287" s="20" t="str">
        <f>Calc!A2287</f>
        <v>2024-09-18</v>
      </c>
      <c r="B2287" t="str">
        <f>Calc!B2287</f>
        <v>TEX</v>
      </c>
      <c r="C2287" t="str">
        <f>Calc!C2287</f>
        <v>TOR</v>
      </c>
      <c r="D2287" s="25"/>
      <c r="E2287" s="25"/>
      <c r="F2287">
        <f>Calc!M2287</f>
        <v>1535.7428778604465</v>
      </c>
      <c r="G2287">
        <f>Calc!N2287</f>
        <v>1549.5770225833428</v>
      </c>
      <c r="H2287" t="str">
        <f>IF(Calc!O2287=Games!I2287, Games!B2287, IF(Calc!P2287=Games!I2287, Games!C2287, ""))</f>
        <v>TEX</v>
      </c>
      <c r="I2287" s="21">
        <f>MAX(Calc!O2287:P2287)</f>
        <v>0.51174714994309067</v>
      </c>
      <c r="J2287" s="22">
        <f t="shared" si="140"/>
        <v>-104.81191249235779</v>
      </c>
      <c r="K2287" s="23">
        <f t="shared" si="141"/>
        <v>0.95409002299515666</v>
      </c>
      <c r="L2287" s="25"/>
      <c r="M2287" s="25"/>
      <c r="N2287" t="str">
        <f t="shared" si="142"/>
        <v/>
      </c>
      <c r="O2287" s="24" t="str">
        <f t="shared" si="143"/>
        <v/>
      </c>
    </row>
    <row r="2288" spans="1:15" x14ac:dyDescent="0.45">
      <c r="A2288" s="20" t="str">
        <f>Calc!A2288</f>
        <v>2024-09-18</v>
      </c>
      <c r="B2288" t="str">
        <f>Calc!B2288</f>
        <v>SEA</v>
      </c>
      <c r="C2288" t="str">
        <f>Calc!C2288</f>
        <v>NYY</v>
      </c>
      <c r="D2288" s="25"/>
      <c r="E2288" s="25"/>
      <c r="F2288">
        <f>Calc!M2288</f>
        <v>1518.2292368487947</v>
      </c>
      <c r="G2288">
        <f>Calc!N2288</f>
        <v>1562.9327852564061</v>
      </c>
      <c r="H2288" t="str">
        <f>IF(Calc!O2288=Games!I2288, Games!B2288, IF(Calc!P2288=Games!I2288, Games!C2288, ""))</f>
        <v>NYY</v>
      </c>
      <c r="I2288" s="21">
        <f>MAX(Calc!O2288:P2288)</f>
        <v>0.55274493866603469</v>
      </c>
      <c r="J2288" s="22">
        <f t="shared" si="140"/>
        <v>-123.58606675516191</v>
      </c>
      <c r="K2288" s="23">
        <f t="shared" si="141"/>
        <v>0.80915270325830024</v>
      </c>
      <c r="L2288" s="25"/>
      <c r="M2288" s="25"/>
      <c r="N2288" t="str">
        <f t="shared" si="142"/>
        <v/>
      </c>
      <c r="O2288" s="24" t="str">
        <f t="shared" si="143"/>
        <v/>
      </c>
    </row>
    <row r="2289" spans="1:15" x14ac:dyDescent="0.45">
      <c r="A2289" s="20" t="str">
        <f>Calc!A2289</f>
        <v>2024-09-19</v>
      </c>
      <c r="B2289" t="str">
        <f>Calc!B2289</f>
        <v>BAL</v>
      </c>
      <c r="C2289" t="str">
        <f>Calc!C2289</f>
        <v>SFG</v>
      </c>
      <c r="D2289" s="25"/>
      <c r="E2289" s="25"/>
      <c r="F2289">
        <f>Calc!M2289</f>
        <v>1527.1786991040578</v>
      </c>
      <c r="G2289">
        <f>Calc!N2289</f>
        <v>1491.6063482058917</v>
      </c>
      <c r="H2289" t="str">
        <f>IF(Calc!O2289=Games!I2289, Games!B2289, IF(Calc!P2289=Games!I2289, Games!C2289, ""))</f>
        <v>BAL</v>
      </c>
      <c r="I2289" s="21">
        <f>MAX(Calc!O2289:P2289)</f>
        <v>0.56188415944868031</v>
      </c>
      <c r="J2289" s="22">
        <f t="shared" si="140"/>
        <v>-128.25013556725364</v>
      </c>
      <c r="K2289" s="23">
        <f t="shared" si="141"/>
        <v>0.77972627130332017</v>
      </c>
      <c r="L2289" s="25"/>
      <c r="M2289" s="25"/>
      <c r="N2289" t="str">
        <f t="shared" si="142"/>
        <v/>
      </c>
      <c r="O2289" s="24" t="str">
        <f t="shared" si="143"/>
        <v/>
      </c>
    </row>
    <row r="2290" spans="1:15" x14ac:dyDescent="0.45">
      <c r="A2290" s="20" t="str">
        <f>Calc!A2290</f>
        <v>2024-09-19</v>
      </c>
      <c r="B2290" t="str">
        <f>Calc!B2290</f>
        <v>CLE</v>
      </c>
      <c r="C2290" t="str">
        <f>Calc!C2290</f>
        <v>MIN</v>
      </c>
      <c r="D2290" s="25"/>
      <c r="E2290" s="25"/>
      <c r="F2290">
        <f>Calc!M2290</f>
        <v>1503.8938502056101</v>
      </c>
      <c r="G2290">
        <f>Calc!N2290</f>
        <v>1539.5424706464416</v>
      </c>
      <c r="H2290" t="str">
        <f>IF(Calc!O2290=Games!I2290, Games!B2290, IF(Calc!P2290=Games!I2290, Games!C2290, ""))</f>
        <v>MIN</v>
      </c>
      <c r="I2290" s="21">
        <f>MAX(Calc!O2290:P2290)</f>
        <v>0.52731368607835749</v>
      </c>
      <c r="J2290" s="22">
        <f t="shared" si="140"/>
        <v>-111.5567915862634</v>
      </c>
      <c r="K2290" s="23">
        <f t="shared" si="141"/>
        <v>0.89640441050756747</v>
      </c>
      <c r="L2290" s="25"/>
      <c r="M2290" s="25"/>
      <c r="N2290" t="str">
        <f t="shared" si="142"/>
        <v/>
      </c>
      <c r="O2290" s="24" t="str">
        <f t="shared" si="143"/>
        <v/>
      </c>
    </row>
    <row r="2291" spans="1:15" x14ac:dyDescent="0.45">
      <c r="A2291" s="20" t="str">
        <f>Calc!A2291</f>
        <v>2024-09-19</v>
      </c>
      <c r="B2291" t="str">
        <f>Calc!B2291</f>
        <v>CIN</v>
      </c>
      <c r="C2291" t="str">
        <f>Calc!C2291</f>
        <v>ATL</v>
      </c>
      <c r="D2291" s="25"/>
      <c r="E2291" s="25"/>
      <c r="F2291">
        <f>Calc!M2291</f>
        <v>1493.1662146218293</v>
      </c>
      <c r="G2291">
        <f>Calc!N2291</f>
        <v>1588.8399964445969</v>
      </c>
      <c r="H2291" t="str">
        <f>IF(Calc!O2291=Games!I2291, Games!B2291, IF(Calc!P2291=Games!I2291, Games!C2291, ""))</f>
        <v>ATL</v>
      </c>
      <c r="I2291" s="21">
        <f>MAX(Calc!O2291:P2291)</f>
        <v>0.6412522977778925</v>
      </c>
      <c r="J2291" s="22">
        <f t="shared" si="140"/>
        <v>-178.74742996427076</v>
      </c>
      <c r="K2291" s="23">
        <f t="shared" si="141"/>
        <v>0.55944860309313915</v>
      </c>
      <c r="L2291" s="25"/>
      <c r="M2291" s="25"/>
      <c r="N2291" t="str">
        <f t="shared" si="142"/>
        <v/>
      </c>
      <c r="O2291" s="24" t="str">
        <f t="shared" si="143"/>
        <v/>
      </c>
    </row>
    <row r="2292" spans="1:15" x14ac:dyDescent="0.45">
      <c r="A2292" s="20" t="str">
        <f>Calc!A2292</f>
        <v>2024-09-19</v>
      </c>
      <c r="B2292" t="str">
        <f>Calc!B2292</f>
        <v>TEX</v>
      </c>
      <c r="C2292" t="str">
        <f>Calc!C2292</f>
        <v>TOR</v>
      </c>
      <c r="D2292" s="25"/>
      <c r="E2292" s="25"/>
      <c r="F2292">
        <f>Calc!M2292</f>
        <v>1535.7428778604465</v>
      </c>
      <c r="G2292">
        <f>Calc!N2292</f>
        <v>1549.5770225833428</v>
      </c>
      <c r="H2292" t="str">
        <f>IF(Calc!O2292=Games!I2292, Games!B2292, IF(Calc!P2292=Games!I2292, Games!C2292, ""))</f>
        <v>TEX</v>
      </c>
      <c r="I2292" s="21">
        <f>MAX(Calc!O2292:P2292)</f>
        <v>0.51174714994309067</v>
      </c>
      <c r="J2292" s="22">
        <f t="shared" si="140"/>
        <v>-104.81191249235779</v>
      </c>
      <c r="K2292" s="23">
        <f t="shared" si="141"/>
        <v>0.95409002299515666</v>
      </c>
      <c r="L2292" s="25"/>
      <c r="M2292" s="25"/>
      <c r="N2292" t="str">
        <f t="shared" si="142"/>
        <v/>
      </c>
      <c r="O2292" s="24" t="str">
        <f t="shared" si="143"/>
        <v/>
      </c>
    </row>
    <row r="2293" spans="1:15" x14ac:dyDescent="0.45">
      <c r="A2293" s="20" t="str">
        <f>Calc!A2293</f>
        <v>2024-09-19</v>
      </c>
      <c r="B2293" t="str">
        <f>Calc!B2293</f>
        <v>SEA</v>
      </c>
      <c r="C2293" t="str">
        <f>Calc!C2293</f>
        <v>NYY</v>
      </c>
      <c r="D2293" s="25"/>
      <c r="E2293" s="25"/>
      <c r="F2293">
        <f>Calc!M2293</f>
        <v>1518.2292368487947</v>
      </c>
      <c r="G2293">
        <f>Calc!N2293</f>
        <v>1562.9327852564061</v>
      </c>
      <c r="H2293" t="str">
        <f>IF(Calc!O2293=Games!I2293, Games!B2293, IF(Calc!P2293=Games!I2293, Games!C2293, ""))</f>
        <v>NYY</v>
      </c>
      <c r="I2293" s="21">
        <f>MAX(Calc!O2293:P2293)</f>
        <v>0.55274493866603469</v>
      </c>
      <c r="J2293" s="22">
        <f t="shared" si="140"/>
        <v>-123.58606675516191</v>
      </c>
      <c r="K2293" s="23">
        <f t="shared" si="141"/>
        <v>0.80915270325830024</v>
      </c>
      <c r="L2293" s="25"/>
      <c r="M2293" s="25"/>
      <c r="N2293" t="str">
        <f t="shared" si="142"/>
        <v/>
      </c>
      <c r="O2293" s="24" t="str">
        <f t="shared" si="143"/>
        <v/>
      </c>
    </row>
    <row r="2294" spans="1:15" x14ac:dyDescent="0.45">
      <c r="A2294" s="20" t="str">
        <f>Calc!A2294</f>
        <v>2024-09-19</v>
      </c>
      <c r="B2294" t="str">
        <f>Calc!B2294</f>
        <v>MIA</v>
      </c>
      <c r="C2294" t="str">
        <f>Calc!C2294</f>
        <v>LAD</v>
      </c>
      <c r="D2294" s="25"/>
      <c r="E2294" s="25"/>
      <c r="F2294">
        <f>Calc!M2294</f>
        <v>1453.0099819148713</v>
      </c>
      <c r="G2294">
        <f>Calc!N2294</f>
        <v>1587.2549754385982</v>
      </c>
      <c r="H2294" t="str">
        <f>IF(Calc!O2294=Games!I2294, Games!B2294, IF(Calc!P2294=Games!I2294, Games!C2294, ""))</f>
        <v>LAD</v>
      </c>
      <c r="I2294" s="21">
        <f>MAX(Calc!O2294:P2294)</f>
        <v>0.66124534044468897</v>
      </c>
      <c r="J2294" s="22">
        <f t="shared" si="140"/>
        <v>-195.19889152601382</v>
      </c>
      <c r="K2294" s="23">
        <f t="shared" si="141"/>
        <v>0.51229799113215335</v>
      </c>
      <c r="L2294" s="25"/>
      <c r="M2294" s="25"/>
      <c r="N2294" t="str">
        <f t="shared" si="142"/>
        <v/>
      </c>
      <c r="O2294" s="24" t="str">
        <f t="shared" si="143"/>
        <v/>
      </c>
    </row>
    <row r="2295" spans="1:15" x14ac:dyDescent="0.45">
      <c r="A2295" s="20" t="str">
        <f>Calc!A2295</f>
        <v>2024-09-19</v>
      </c>
      <c r="B2295" t="str">
        <f>Calc!B2295</f>
        <v>TBR</v>
      </c>
      <c r="C2295" t="str">
        <f>Calc!C2295</f>
        <v>BOS</v>
      </c>
      <c r="D2295" s="25"/>
      <c r="E2295" s="25"/>
      <c r="F2295">
        <f>Calc!M2295</f>
        <v>1528.0229512954211</v>
      </c>
      <c r="G2295">
        <f>Calc!N2295</f>
        <v>1518.233689676287</v>
      </c>
      <c r="H2295" t="str">
        <f>IF(Calc!O2295=Games!I2295, Games!B2295, IF(Calc!P2295=Games!I2295, Games!C2295, ""))</f>
        <v>TBR</v>
      </c>
      <c r="I2295" s="21">
        <f>MAX(Calc!O2295:P2295)</f>
        <v>0.57624631526996628</v>
      </c>
      <c r="J2295" s="22">
        <f t="shared" si="140"/>
        <v>-135.98614856578368</v>
      </c>
      <c r="K2295" s="23">
        <f t="shared" si="141"/>
        <v>0.73536901408473021</v>
      </c>
      <c r="L2295" s="25"/>
      <c r="M2295" s="25"/>
      <c r="N2295" t="str">
        <f t="shared" si="142"/>
        <v/>
      </c>
      <c r="O2295" s="24" t="str">
        <f t="shared" si="143"/>
        <v/>
      </c>
    </row>
    <row r="2296" spans="1:15" x14ac:dyDescent="0.45">
      <c r="A2296" s="20" t="str">
        <f>Calc!A2296</f>
        <v>2024-09-19</v>
      </c>
      <c r="B2296" t="str">
        <f>Calc!B2296</f>
        <v>NYM</v>
      </c>
      <c r="C2296" t="str">
        <f>Calc!C2296</f>
        <v>PHI</v>
      </c>
      <c r="D2296" s="25"/>
      <c r="E2296" s="25"/>
      <c r="F2296">
        <f>Calc!M2296</f>
        <v>1483.2891783762693</v>
      </c>
      <c r="G2296">
        <f>Calc!N2296</f>
        <v>1539.4111659163295</v>
      </c>
      <c r="H2296" t="str">
        <f>IF(Calc!O2296=Games!I2296, Games!B2296, IF(Calc!P2296=Games!I2296, Games!C2296, ""))</f>
        <v>PHI</v>
      </c>
      <c r="I2296" s="21">
        <f>MAX(Calc!O2296:P2296)</f>
        <v>0.5289344583670641</v>
      </c>
      <c r="J2296" s="22">
        <f t="shared" si="140"/>
        <v>-112.28468474546604</v>
      </c>
      <c r="K2296" s="23">
        <f t="shared" si="141"/>
        <v>0.89059340752201654</v>
      </c>
      <c r="L2296" s="25"/>
      <c r="M2296" s="25"/>
      <c r="N2296" t="str">
        <f t="shared" si="142"/>
        <v/>
      </c>
      <c r="O2296" s="24" t="str">
        <f t="shared" si="143"/>
        <v/>
      </c>
    </row>
    <row r="2297" spans="1:15" x14ac:dyDescent="0.45">
      <c r="A2297" s="20" t="str">
        <f>Calc!A2297</f>
        <v>2024-09-19</v>
      </c>
      <c r="B2297" t="str">
        <f>Calc!B2297</f>
        <v>STL</v>
      </c>
      <c r="C2297" t="str">
        <f>Calc!C2297</f>
        <v>PIT</v>
      </c>
      <c r="D2297" s="25"/>
      <c r="E2297" s="25"/>
      <c r="F2297">
        <f>Calc!M2297</f>
        <v>1510.540426333587</v>
      </c>
      <c r="G2297">
        <f>Calc!N2297</f>
        <v>1490.342604018655</v>
      </c>
      <c r="H2297" t="str">
        <f>IF(Calc!O2297=Games!I2297, Games!B2297, IF(Calc!P2297=Games!I2297, Games!C2297, ""))</f>
        <v>STL</v>
      </c>
      <c r="I2297" s="21">
        <f>MAX(Calc!O2297:P2297)</f>
        <v>0.56561966833100519</v>
      </c>
      <c r="J2297" s="22">
        <f t="shared" si="140"/>
        <v>-130.21300162411981</v>
      </c>
      <c r="K2297" s="23">
        <f t="shared" si="141"/>
        <v>0.76797246628770321</v>
      </c>
      <c r="L2297" s="25"/>
      <c r="M2297" s="25"/>
      <c r="N2297" t="str">
        <f t="shared" si="142"/>
        <v/>
      </c>
      <c r="O2297" s="24" t="str">
        <f t="shared" si="143"/>
        <v/>
      </c>
    </row>
    <row r="2298" spans="1:15" x14ac:dyDescent="0.45">
      <c r="A2298" s="20" t="str">
        <f>Calc!A2298</f>
        <v>2024-09-19</v>
      </c>
      <c r="B2298" t="str">
        <f>Calc!B2298</f>
        <v>CHC</v>
      </c>
      <c r="C2298" t="str">
        <f>Calc!C2298</f>
        <v>WAS</v>
      </c>
      <c r="D2298" s="25"/>
      <c r="E2298" s="25"/>
      <c r="F2298">
        <f>Calc!M2298</f>
        <v>1529.9566441509314</v>
      </c>
      <c r="G2298">
        <f>Calc!N2298</f>
        <v>1420.7057667976087</v>
      </c>
      <c r="H2298" t="str">
        <f>IF(Calc!O2298=Games!I2298, Games!B2298, IF(Calc!P2298=Games!I2298, Games!C2298, ""))</f>
        <v>CHC</v>
      </c>
      <c r="I2298" s="21">
        <f>MAX(Calc!O2298:P2298)</f>
        <v>0.67453267569309072</v>
      </c>
      <c r="J2298" s="22">
        <f t="shared" si="140"/>
        <v>-207.2505057549248</v>
      </c>
      <c r="K2298" s="23">
        <f t="shared" si="141"/>
        <v>0.48250786957427599</v>
      </c>
      <c r="L2298" s="25"/>
      <c r="M2298" s="25"/>
      <c r="N2298" t="str">
        <f t="shared" si="142"/>
        <v/>
      </c>
      <c r="O2298" s="24" t="str">
        <f t="shared" si="143"/>
        <v/>
      </c>
    </row>
    <row r="2299" spans="1:15" x14ac:dyDescent="0.45">
      <c r="A2299" s="20" t="str">
        <f>Calc!A2299</f>
        <v>2024-09-19</v>
      </c>
      <c r="B2299" t="str">
        <f>Calc!B2299</f>
        <v>MIL</v>
      </c>
      <c r="C2299" t="str">
        <f>Calc!C2299</f>
        <v>ARI</v>
      </c>
      <c r="D2299" s="25"/>
      <c r="E2299" s="25"/>
      <c r="F2299">
        <f>Calc!M2299</f>
        <v>1516.6563185214643</v>
      </c>
      <c r="G2299">
        <f>Calc!N2299</f>
        <v>1515.1384034374826</v>
      </c>
      <c r="H2299" t="str">
        <f>IF(Calc!O2299=Games!I2299, Games!B2299, IF(Calc!P2299=Games!I2299, Games!C2299, ""))</f>
        <v>MIL</v>
      </c>
      <c r="I2299" s="21">
        <f>MAX(Calc!O2299:P2299)</f>
        <v>0.5358923066731387</v>
      </c>
      <c r="J2299" s="22">
        <f t="shared" si="140"/>
        <v>-115.46723193311105</v>
      </c>
      <c r="K2299" s="23">
        <f t="shared" si="141"/>
        <v>0.86604656858777851</v>
      </c>
      <c r="L2299" s="25"/>
      <c r="M2299" s="25"/>
      <c r="N2299" t="str">
        <f t="shared" si="142"/>
        <v/>
      </c>
      <c r="O2299" s="24" t="str">
        <f t="shared" si="143"/>
        <v/>
      </c>
    </row>
    <row r="2300" spans="1:15" x14ac:dyDescent="0.45">
      <c r="A2300" s="20" t="str">
        <f>Calc!A2300</f>
        <v>2024-09-19</v>
      </c>
      <c r="B2300" t="str">
        <f>Calc!B2300</f>
        <v>HOU</v>
      </c>
      <c r="C2300" t="str">
        <f>Calc!C2300</f>
        <v>LAA</v>
      </c>
      <c r="D2300" s="25"/>
      <c r="E2300" s="25"/>
      <c r="F2300">
        <f>Calc!M2300</f>
        <v>1535.1961987191132</v>
      </c>
      <c r="G2300">
        <f>Calc!N2300</f>
        <v>1486.8682858001625</v>
      </c>
      <c r="H2300" t="str">
        <f>IF(Calc!O2300=Games!I2300, Games!B2300, IF(Calc!P2300=Games!I2300, Games!C2300, ""))</f>
        <v>HOU</v>
      </c>
      <c r="I2300" s="21">
        <f>MAX(Calc!O2300:P2300)</f>
        <v>0.54869617934120785</v>
      </c>
      <c r="J2300" s="22">
        <f t="shared" si="140"/>
        <v>-121.58022029156476</v>
      </c>
      <c r="K2300" s="23">
        <f t="shared" si="141"/>
        <v>0.82250221096973941</v>
      </c>
      <c r="L2300" s="25"/>
      <c r="M2300" s="25"/>
      <c r="N2300" t="str">
        <f t="shared" si="142"/>
        <v/>
      </c>
      <c r="O2300" s="24" t="str">
        <f t="shared" si="143"/>
        <v/>
      </c>
    </row>
    <row r="2301" spans="1:15" x14ac:dyDescent="0.45">
      <c r="A2301" s="20" t="str">
        <f>Calc!A2301</f>
        <v>2024-09-20</v>
      </c>
      <c r="B2301" t="str">
        <f>Calc!B2301</f>
        <v>CHC</v>
      </c>
      <c r="C2301" t="str">
        <f>Calc!C2301</f>
        <v>WAS</v>
      </c>
      <c r="D2301" s="25"/>
      <c r="E2301" s="25"/>
      <c r="F2301">
        <f>Calc!M2301</f>
        <v>1529.9566441509314</v>
      </c>
      <c r="G2301">
        <f>Calc!N2301</f>
        <v>1420.7057667976087</v>
      </c>
      <c r="H2301" t="str">
        <f>IF(Calc!O2301=Games!I2301, Games!B2301, IF(Calc!P2301=Games!I2301, Games!C2301, ""))</f>
        <v>CHC</v>
      </c>
      <c r="I2301" s="21">
        <f>MAX(Calc!O2301:P2301)</f>
        <v>0.67453267569309072</v>
      </c>
      <c r="J2301" s="22">
        <f t="shared" si="140"/>
        <v>-207.2505057549248</v>
      </c>
      <c r="K2301" s="23">
        <f t="shared" si="141"/>
        <v>0.48250786957427599</v>
      </c>
      <c r="L2301" s="25"/>
      <c r="M2301" s="25"/>
      <c r="N2301" t="str">
        <f t="shared" si="142"/>
        <v/>
      </c>
      <c r="O2301" s="24" t="str">
        <f t="shared" si="143"/>
        <v/>
      </c>
    </row>
    <row r="2302" spans="1:15" x14ac:dyDescent="0.45">
      <c r="A2302" s="20" t="str">
        <f>Calc!A2302</f>
        <v>2024-09-20</v>
      </c>
      <c r="B2302" t="str">
        <f>Calc!B2302</f>
        <v>CIN</v>
      </c>
      <c r="C2302" t="str">
        <f>Calc!C2302</f>
        <v>PIT</v>
      </c>
      <c r="D2302" s="25"/>
      <c r="E2302" s="25"/>
      <c r="F2302">
        <f>Calc!M2302</f>
        <v>1493.1662146218293</v>
      </c>
      <c r="G2302">
        <f>Calc!N2302</f>
        <v>1490.342604018655</v>
      </c>
      <c r="H2302" t="str">
        <f>IF(Calc!O2302=Games!I2302, Games!B2302, IF(Calc!P2302=Games!I2302, Games!C2302, ""))</f>
        <v>PIT</v>
      </c>
      <c r="I2302" s="21">
        <f>MAX(Calc!O2302:P2302)</f>
        <v>0.50288103160236808</v>
      </c>
      <c r="J2302" s="22">
        <f t="shared" si="140"/>
        <v>-101.15909139884745</v>
      </c>
      <c r="K2302" s="23">
        <f t="shared" si="141"/>
        <v>0.9885418959104979</v>
      </c>
      <c r="L2302" s="25"/>
      <c r="M2302" s="25"/>
      <c r="N2302" t="str">
        <f t="shared" si="142"/>
        <v/>
      </c>
      <c r="O2302" s="24" t="str">
        <f t="shared" si="143"/>
        <v/>
      </c>
    </row>
    <row r="2303" spans="1:15" x14ac:dyDescent="0.45">
      <c r="A2303" s="20" t="str">
        <f>Calc!A2303</f>
        <v>2024-09-20</v>
      </c>
      <c r="B2303" t="str">
        <f>Calc!B2303</f>
        <v>TBR</v>
      </c>
      <c r="C2303" t="str">
        <f>Calc!C2303</f>
        <v>TOR</v>
      </c>
      <c r="D2303" s="25"/>
      <c r="E2303" s="25"/>
      <c r="F2303">
        <f>Calc!M2303</f>
        <v>1528.0229512954211</v>
      </c>
      <c r="G2303">
        <f>Calc!N2303</f>
        <v>1549.5770225833428</v>
      </c>
      <c r="H2303" t="str">
        <f>IF(Calc!O2303=Games!I2303, Games!B2303, IF(Calc!P2303=Games!I2303, Games!C2303, ""))</f>
        <v>TBR</v>
      </c>
      <c r="I2303" s="21">
        <f>MAX(Calc!O2303:P2303)</f>
        <v>0.53118309262308394</v>
      </c>
      <c r="J2303" s="22">
        <f t="shared" si="140"/>
        <v>-113.30288738840794</v>
      </c>
      <c r="K2303" s="23">
        <f t="shared" si="141"/>
        <v>0.88259004077446868</v>
      </c>
      <c r="L2303" s="25"/>
      <c r="M2303" s="25"/>
      <c r="N2303" t="str">
        <f t="shared" si="142"/>
        <v/>
      </c>
      <c r="O2303" s="24" t="str">
        <f t="shared" si="143"/>
        <v/>
      </c>
    </row>
    <row r="2304" spans="1:15" x14ac:dyDescent="0.45">
      <c r="A2304" s="20" t="str">
        <f>Calc!A2304</f>
        <v>2024-09-20</v>
      </c>
      <c r="B2304" t="str">
        <f>Calc!B2304</f>
        <v>BAL</v>
      </c>
      <c r="C2304" t="str">
        <f>Calc!C2304</f>
        <v>DET</v>
      </c>
      <c r="D2304" s="25"/>
      <c r="E2304" s="25"/>
      <c r="F2304">
        <f>Calc!M2304</f>
        <v>1527.1786991040578</v>
      </c>
      <c r="G2304">
        <f>Calc!N2304</f>
        <v>1495.7868779460348</v>
      </c>
      <c r="H2304" t="str">
        <f>IF(Calc!O2304=Games!I2304, Games!B2304, IF(Calc!P2304=Games!I2304, Games!C2304, ""))</f>
        <v>BAL</v>
      </c>
      <c r="I2304" s="21">
        <f>MAX(Calc!O2304:P2304)</f>
        <v>0.55592349252900741</v>
      </c>
      <c r="J2304" s="22">
        <f t="shared" si="140"/>
        <v>-125.18642242414067</v>
      </c>
      <c r="K2304" s="23">
        <f t="shared" si="141"/>
        <v>0.79880867320573123</v>
      </c>
      <c r="L2304" s="25"/>
      <c r="M2304" s="25"/>
      <c r="N2304" t="str">
        <f t="shared" si="142"/>
        <v/>
      </c>
      <c r="O2304" s="24" t="str">
        <f t="shared" si="143"/>
        <v/>
      </c>
    </row>
    <row r="2305" spans="1:15" x14ac:dyDescent="0.45">
      <c r="A2305" s="20" t="str">
        <f>Calc!A2305</f>
        <v>2024-09-20</v>
      </c>
      <c r="B2305" t="str">
        <f>Calc!B2305</f>
        <v>BOS</v>
      </c>
      <c r="C2305" t="str">
        <f>Calc!C2305</f>
        <v>MIN</v>
      </c>
      <c r="D2305" s="25"/>
      <c r="E2305" s="25"/>
      <c r="F2305">
        <f>Calc!M2305</f>
        <v>1500.26839934439</v>
      </c>
      <c r="G2305">
        <f>Calc!N2305</f>
        <v>1539.5424706464416</v>
      </c>
      <c r="H2305" t="str">
        <f>IF(Calc!O2305=Games!I2305, Games!B2305, IF(Calc!P2305=Games!I2305, Games!C2305, ""))</f>
        <v>MIN</v>
      </c>
      <c r="I2305" s="21">
        <f>MAX(Calc!O2305:P2305)</f>
        <v>0.53063939300257645</v>
      </c>
      <c r="J2305" s="22">
        <f t="shared" si="140"/>
        <v>-113.05580082597116</v>
      </c>
      <c r="K2305" s="23">
        <f t="shared" si="141"/>
        <v>0.88451896558524945</v>
      </c>
      <c r="L2305" s="25"/>
      <c r="M2305" s="25"/>
      <c r="N2305" t="str">
        <f t="shared" si="142"/>
        <v/>
      </c>
      <c r="O2305" s="24" t="str">
        <f t="shared" si="143"/>
        <v/>
      </c>
    </row>
    <row r="2306" spans="1:15" x14ac:dyDescent="0.45">
      <c r="A2306" s="20" t="str">
        <f>Calc!A2306</f>
        <v>2024-09-20</v>
      </c>
      <c r="B2306" t="str">
        <f>Calc!B2306</f>
        <v>NYM</v>
      </c>
      <c r="C2306" t="str">
        <f>Calc!C2306</f>
        <v>PHI</v>
      </c>
      <c r="D2306" s="25"/>
      <c r="E2306" s="25"/>
      <c r="F2306">
        <f>Calc!M2306</f>
        <v>1483.2891783762693</v>
      </c>
      <c r="G2306">
        <f>Calc!N2306</f>
        <v>1539.4111659163295</v>
      </c>
      <c r="H2306" t="str">
        <f>IF(Calc!O2306=Games!I2306, Games!B2306, IF(Calc!P2306=Games!I2306, Games!C2306, ""))</f>
        <v>PHI</v>
      </c>
      <c r="I2306" s="21">
        <f>MAX(Calc!O2306:P2306)</f>
        <v>0.5289344583670641</v>
      </c>
      <c r="J2306" s="22">
        <f t="shared" si="140"/>
        <v>-112.28468474546604</v>
      </c>
      <c r="K2306" s="23">
        <f t="shared" si="141"/>
        <v>0.89059340752201654</v>
      </c>
      <c r="L2306" s="25"/>
      <c r="M2306" s="25"/>
      <c r="N2306" t="str">
        <f t="shared" si="142"/>
        <v/>
      </c>
      <c r="O2306" s="24" t="str">
        <f t="shared" si="143"/>
        <v/>
      </c>
    </row>
    <row r="2307" spans="1:15" x14ac:dyDescent="0.45">
      <c r="A2307" s="20" t="str">
        <f>Calc!A2307</f>
        <v>2024-09-20</v>
      </c>
      <c r="B2307" t="str">
        <f>Calc!B2307</f>
        <v>MIA</v>
      </c>
      <c r="C2307" t="str">
        <f>Calc!C2307</f>
        <v>ATL</v>
      </c>
      <c r="D2307" s="25"/>
      <c r="E2307" s="25"/>
      <c r="F2307">
        <f>Calc!M2307</f>
        <v>1453.0099819148713</v>
      </c>
      <c r="G2307">
        <f>Calc!N2307</f>
        <v>1588.8399964445969</v>
      </c>
      <c r="H2307" t="str">
        <f>IF(Calc!O2307=Games!I2307, Games!B2307, IF(Calc!P2307=Games!I2307, Games!C2307, ""))</f>
        <v>ATL</v>
      </c>
      <c r="I2307" s="21">
        <f>MAX(Calc!O2307:P2307)</f>
        <v>0.66321373562954655</v>
      </c>
      <c r="J2307" s="22">
        <f t="shared" ref="J2307:J2370" si="144">IF(I2307&lt;0.5, "",-1*((I2307*100)/(1-((I2307*100)/100))))</f>
        <v>-196.92422340004765</v>
      </c>
      <c r="K2307" s="23">
        <f t="shared" ref="K2307:K2370" si="145">IF(J2307&gt;0, "",1/(J2307/-100))</f>
        <v>0.50780954355651808</v>
      </c>
      <c r="L2307" s="25"/>
      <c r="M2307" s="25"/>
      <c r="N2307" t="str">
        <f t="shared" ref="N2307:N2370" si="146">IF(L2307&gt;M2307, B2307, IF(M2307&gt;L2307, C2307, ""))</f>
        <v/>
      </c>
      <c r="O2307" s="24" t="str">
        <f t="shared" ref="O2307:O2370" si="147">IF(ISBLANK(L2307), "", IF(H2307=N2307, "W", "L"))</f>
        <v/>
      </c>
    </row>
    <row r="2308" spans="1:15" x14ac:dyDescent="0.45">
      <c r="A2308" s="20" t="str">
        <f>Calc!A2308</f>
        <v>2024-09-20</v>
      </c>
      <c r="B2308" t="str">
        <f>Calc!B2308</f>
        <v>TEX</v>
      </c>
      <c r="C2308" t="str">
        <f>Calc!C2308</f>
        <v>SEA</v>
      </c>
      <c r="D2308" s="25"/>
      <c r="E2308" s="25"/>
      <c r="F2308">
        <f>Calc!M2308</f>
        <v>1535.7428778604465</v>
      </c>
      <c r="G2308">
        <f>Calc!N2308</f>
        <v>1521.2700100017432</v>
      </c>
      <c r="H2308" t="str">
        <f>IF(Calc!O2308=Games!I2308, Games!B2308, IF(Calc!P2308=Games!I2308, Games!C2308, ""))</f>
        <v>TEX</v>
      </c>
      <c r="I2308" s="21">
        <f>MAX(Calc!O2308:P2308)</f>
        <v>0.5524616617938003</v>
      </c>
      <c r="J2308" s="22">
        <f t="shared" si="144"/>
        <v>-123.44454421673657</v>
      </c>
      <c r="K2308" s="23">
        <f t="shared" si="145"/>
        <v>0.81008035336438966</v>
      </c>
      <c r="L2308" s="25"/>
      <c r="M2308" s="25"/>
      <c r="N2308" t="str">
        <f t="shared" si="146"/>
        <v/>
      </c>
      <c r="O2308" s="24" t="str">
        <f t="shared" si="147"/>
        <v/>
      </c>
    </row>
    <row r="2309" spans="1:15" x14ac:dyDescent="0.45">
      <c r="A2309" s="20" t="str">
        <f>Calc!A2309</f>
        <v>2024-09-20</v>
      </c>
      <c r="B2309" t="str">
        <f>Calc!B2309</f>
        <v>HOU</v>
      </c>
      <c r="C2309" t="str">
        <f>Calc!C2309</f>
        <v>LAA</v>
      </c>
      <c r="D2309" s="25"/>
      <c r="E2309" s="25"/>
      <c r="F2309">
        <f>Calc!M2309</f>
        <v>1535.1961987191132</v>
      </c>
      <c r="G2309">
        <f>Calc!N2309</f>
        <v>1486.8682858001625</v>
      </c>
      <c r="H2309" t="str">
        <f>IF(Calc!O2309=Games!I2309, Games!B2309, IF(Calc!P2309=Games!I2309, Games!C2309, ""))</f>
        <v>HOU</v>
      </c>
      <c r="I2309" s="21">
        <f>MAX(Calc!O2309:P2309)</f>
        <v>0.54869617934120785</v>
      </c>
      <c r="J2309" s="22">
        <f t="shared" si="144"/>
        <v>-121.58022029156476</v>
      </c>
      <c r="K2309" s="23">
        <f t="shared" si="145"/>
        <v>0.82250221096973941</v>
      </c>
      <c r="L2309" s="25"/>
      <c r="M2309" s="25"/>
      <c r="N2309" t="str">
        <f t="shared" si="146"/>
        <v/>
      </c>
      <c r="O2309" s="24" t="str">
        <f t="shared" si="147"/>
        <v/>
      </c>
    </row>
    <row r="2310" spans="1:15" x14ac:dyDescent="0.45">
      <c r="A2310" s="20" t="str">
        <f>Calc!A2310</f>
        <v>2024-09-20</v>
      </c>
      <c r="B2310" t="str">
        <f>Calc!B2310</f>
        <v>KCR</v>
      </c>
      <c r="C2310" t="str">
        <f>Calc!C2310</f>
        <v>SFG</v>
      </c>
      <c r="D2310" s="25"/>
      <c r="E2310" s="25"/>
      <c r="F2310">
        <f>Calc!M2310</f>
        <v>1459.3647323881944</v>
      </c>
      <c r="G2310">
        <f>Calc!N2310</f>
        <v>1491.6063482058917</v>
      </c>
      <c r="H2310" t="str">
        <f>IF(Calc!O2310=Games!I2310, Games!B2310, IF(Calc!P2310=Games!I2310, Games!C2310, ""))</f>
        <v>KCR</v>
      </c>
      <c r="I2310" s="21">
        <f>MAX(Calc!O2310:P2310)</f>
        <v>0.54877464155813493</v>
      </c>
      <c r="J2310" s="22">
        <f t="shared" si="144"/>
        <v>-121.6187502079048</v>
      </c>
      <c r="K2310" s="23">
        <f t="shared" si="145"/>
        <v>0.8222416348552507</v>
      </c>
      <c r="L2310" s="25"/>
      <c r="M2310" s="25"/>
      <c r="N2310" t="str">
        <f t="shared" si="146"/>
        <v/>
      </c>
      <c r="O2310" s="24" t="str">
        <f t="shared" si="147"/>
        <v/>
      </c>
    </row>
    <row r="2311" spans="1:15" x14ac:dyDescent="0.45">
      <c r="A2311" s="20" t="str">
        <f>Calc!A2311</f>
        <v>2024-09-20</v>
      </c>
      <c r="B2311" t="str">
        <f>Calc!B2311</f>
        <v>MIL</v>
      </c>
      <c r="C2311" t="str">
        <f>Calc!C2311</f>
        <v>ARI</v>
      </c>
      <c r="D2311" s="25"/>
      <c r="E2311" s="25"/>
      <c r="F2311">
        <f>Calc!M2311</f>
        <v>1516.6563185214643</v>
      </c>
      <c r="G2311">
        <f>Calc!N2311</f>
        <v>1515.1384034374826</v>
      </c>
      <c r="H2311" t="str">
        <f>IF(Calc!O2311=Games!I2311, Games!B2311, IF(Calc!P2311=Games!I2311, Games!C2311, ""))</f>
        <v>MIL</v>
      </c>
      <c r="I2311" s="21">
        <f>MAX(Calc!O2311:P2311)</f>
        <v>0.5358923066731387</v>
      </c>
      <c r="J2311" s="22">
        <f t="shared" si="144"/>
        <v>-115.46723193311105</v>
      </c>
      <c r="K2311" s="23">
        <f t="shared" si="145"/>
        <v>0.86604656858777851</v>
      </c>
      <c r="L2311" s="25"/>
      <c r="M2311" s="25"/>
      <c r="N2311" t="str">
        <f t="shared" si="146"/>
        <v/>
      </c>
      <c r="O2311" s="24" t="str">
        <f t="shared" si="147"/>
        <v/>
      </c>
    </row>
    <row r="2312" spans="1:15" x14ac:dyDescent="0.45">
      <c r="A2312" s="20" t="str">
        <f>Calc!A2312</f>
        <v>2024-09-20</v>
      </c>
      <c r="B2312" t="str">
        <f>Calc!B2312</f>
        <v>STL</v>
      </c>
      <c r="C2312" t="str">
        <f>Calc!C2312</f>
        <v>CLE</v>
      </c>
      <c r="D2312" s="25"/>
      <c r="E2312" s="25"/>
      <c r="F2312">
        <f>Calc!M2312</f>
        <v>1510.540426333587</v>
      </c>
      <c r="G2312">
        <f>Calc!N2312</f>
        <v>1521.3210808926906</v>
      </c>
      <c r="H2312" t="str">
        <f>IF(Calc!O2312=Games!I2312, Games!B2312, IF(Calc!P2312=Games!I2312, Games!C2312, ""))</f>
        <v>STL</v>
      </c>
      <c r="I2312" s="21">
        <f>MAX(Calc!O2312:P2312)</f>
        <v>0.52107573410566554</v>
      </c>
      <c r="J2312" s="22">
        <f t="shared" si="144"/>
        <v>-108.80128053913037</v>
      </c>
      <c r="K2312" s="23">
        <f t="shared" si="145"/>
        <v>0.91910682948290301</v>
      </c>
      <c r="L2312" s="25"/>
      <c r="M2312" s="25"/>
      <c r="N2312" t="str">
        <f t="shared" si="146"/>
        <v/>
      </c>
      <c r="O2312" s="24" t="str">
        <f t="shared" si="147"/>
        <v/>
      </c>
    </row>
    <row r="2313" spans="1:15" x14ac:dyDescent="0.45">
      <c r="A2313" s="20" t="str">
        <f>Calc!A2313</f>
        <v>2024-09-20</v>
      </c>
      <c r="B2313" t="str">
        <f>Calc!B2313</f>
        <v>SDP</v>
      </c>
      <c r="C2313" t="str">
        <f>Calc!C2313</f>
        <v>CHW</v>
      </c>
      <c r="D2313" s="25"/>
      <c r="E2313" s="25"/>
      <c r="F2313">
        <f>Calc!M2313</f>
        <v>1502.9671207118124</v>
      </c>
      <c r="G2313">
        <f>Calc!N2313</f>
        <v>1425.4820043556863</v>
      </c>
      <c r="H2313" t="str">
        <f>IF(Calc!O2313=Games!I2313, Games!B2313, IF(Calc!P2313=Games!I2313, Games!C2313, ""))</f>
        <v>SDP</v>
      </c>
      <c r="I2313" s="21">
        <f>MAX(Calc!O2313:P2313)</f>
        <v>0.62431722398258993</v>
      </c>
      <c r="J2313" s="22">
        <f t="shared" si="144"/>
        <v>-166.18201946890892</v>
      </c>
      <c r="K2313" s="23">
        <f t="shared" si="145"/>
        <v>0.60174981817878948</v>
      </c>
      <c r="L2313" s="25"/>
      <c r="M2313" s="25"/>
      <c r="N2313" t="str">
        <f t="shared" si="146"/>
        <v/>
      </c>
      <c r="O2313" s="24" t="str">
        <f t="shared" si="147"/>
        <v/>
      </c>
    </row>
    <row r="2314" spans="1:15" x14ac:dyDescent="0.45">
      <c r="A2314" s="20" t="str">
        <f>Calc!A2314</f>
        <v>2024-09-20</v>
      </c>
      <c r="B2314" t="str">
        <f>Calc!B2314</f>
        <v>OAK</v>
      </c>
      <c r="C2314" t="str">
        <f>Calc!C2314</f>
        <v>NYY</v>
      </c>
      <c r="D2314" s="25"/>
      <c r="E2314" s="25"/>
      <c r="F2314">
        <f>Calc!M2314</f>
        <v>1410.609331202211</v>
      </c>
      <c r="G2314">
        <f>Calc!N2314</f>
        <v>1562.9327852564061</v>
      </c>
      <c r="H2314" t="str">
        <f>IF(Calc!O2314=Games!I2314, Games!B2314, IF(Calc!P2314=Games!I2314, Games!C2314, ""))</f>
        <v>NYY</v>
      </c>
      <c r="I2314" s="21">
        <f>MAX(Calc!O2314:P2314)</f>
        <v>0.70306226312723308</v>
      </c>
      <c r="J2314" s="22">
        <f t="shared" si="144"/>
        <v>-236.77093741321403</v>
      </c>
      <c r="K2314" s="23">
        <f t="shared" si="145"/>
        <v>0.42234913242531708</v>
      </c>
      <c r="L2314" s="25"/>
      <c r="M2314" s="25"/>
      <c r="N2314" t="str">
        <f t="shared" si="146"/>
        <v/>
      </c>
      <c r="O2314" s="24" t="str">
        <f t="shared" si="147"/>
        <v/>
      </c>
    </row>
    <row r="2315" spans="1:15" x14ac:dyDescent="0.45">
      <c r="A2315" s="20" t="str">
        <f>Calc!A2315</f>
        <v>2024-09-20</v>
      </c>
      <c r="B2315" t="str">
        <f>Calc!B2315</f>
        <v>LAD</v>
      </c>
      <c r="C2315" t="str">
        <f>Calc!C2315</f>
        <v>COL</v>
      </c>
      <c r="D2315" s="25"/>
      <c r="E2315" s="25"/>
      <c r="F2315">
        <f>Calc!M2315</f>
        <v>1596.6514930600529</v>
      </c>
      <c r="G2315">
        <f>Calc!N2315</f>
        <v>1405.4006829938121</v>
      </c>
      <c r="H2315" t="str">
        <f>IF(Calc!O2315=Games!I2315, Games!B2315, IF(Calc!P2315=Games!I2315, Games!C2315, ""))</f>
        <v>LAD</v>
      </c>
      <c r="I2315" s="21">
        <f>MAX(Calc!O2315:P2315)</f>
        <v>0.77176098877337673</v>
      </c>
      <c r="J2315" s="22">
        <f t="shared" si="144"/>
        <v>-338.13719426214988</v>
      </c>
      <c r="K2315" s="23">
        <f t="shared" si="145"/>
        <v>0.2957379480781766</v>
      </c>
      <c r="L2315" s="25"/>
      <c r="M2315" s="25"/>
      <c r="N2315" t="str">
        <f t="shared" si="146"/>
        <v/>
      </c>
      <c r="O2315" s="24" t="str">
        <f t="shared" si="147"/>
        <v/>
      </c>
    </row>
    <row r="2316" spans="1:15" x14ac:dyDescent="0.45">
      <c r="A2316" s="20" t="str">
        <f>Calc!A2316</f>
        <v>2024-09-21</v>
      </c>
      <c r="B2316" t="str">
        <f>Calc!B2316</f>
        <v>CIN</v>
      </c>
      <c r="C2316" t="str">
        <f>Calc!C2316</f>
        <v>PIT</v>
      </c>
      <c r="D2316" s="25"/>
      <c r="E2316" s="25"/>
      <c r="F2316">
        <f>Calc!M2316</f>
        <v>1493.1662146218293</v>
      </c>
      <c r="G2316">
        <f>Calc!N2316</f>
        <v>1490.342604018655</v>
      </c>
      <c r="H2316" t="str">
        <f>IF(Calc!O2316=Games!I2316, Games!B2316, IF(Calc!P2316=Games!I2316, Games!C2316, ""))</f>
        <v>PIT</v>
      </c>
      <c r="I2316" s="21">
        <f>MAX(Calc!O2316:P2316)</f>
        <v>0.50288103160236808</v>
      </c>
      <c r="J2316" s="22">
        <f t="shared" si="144"/>
        <v>-101.15909139884745</v>
      </c>
      <c r="K2316" s="23">
        <f t="shared" si="145"/>
        <v>0.9885418959104979</v>
      </c>
      <c r="L2316" s="25"/>
      <c r="M2316" s="25"/>
      <c r="N2316" t="str">
        <f t="shared" si="146"/>
        <v/>
      </c>
      <c r="O2316" s="24" t="str">
        <f t="shared" si="147"/>
        <v/>
      </c>
    </row>
    <row r="2317" spans="1:15" x14ac:dyDescent="0.45">
      <c r="A2317" s="20" t="str">
        <f>Calc!A2317</f>
        <v>2024-09-21</v>
      </c>
      <c r="B2317" t="str">
        <f>Calc!B2317</f>
        <v>CHC</v>
      </c>
      <c r="C2317" t="str">
        <f>Calc!C2317</f>
        <v>WAS</v>
      </c>
      <c r="D2317" s="25"/>
      <c r="E2317" s="25"/>
      <c r="F2317">
        <f>Calc!M2317</f>
        <v>1529.9566441509314</v>
      </c>
      <c r="G2317">
        <f>Calc!N2317</f>
        <v>1420.7057667976087</v>
      </c>
      <c r="H2317" t="str">
        <f>IF(Calc!O2317=Games!I2317, Games!B2317, IF(Calc!P2317=Games!I2317, Games!C2317, ""))</f>
        <v>CHC</v>
      </c>
      <c r="I2317" s="21">
        <f>MAX(Calc!O2317:P2317)</f>
        <v>0.67453267569309072</v>
      </c>
      <c r="J2317" s="22">
        <f t="shared" si="144"/>
        <v>-207.2505057549248</v>
      </c>
      <c r="K2317" s="23">
        <f t="shared" si="145"/>
        <v>0.48250786957427599</v>
      </c>
      <c r="L2317" s="25"/>
      <c r="M2317" s="25"/>
      <c r="N2317" t="str">
        <f t="shared" si="146"/>
        <v/>
      </c>
      <c r="O2317" s="24" t="str">
        <f t="shared" si="147"/>
        <v/>
      </c>
    </row>
    <row r="2318" spans="1:15" x14ac:dyDescent="0.45">
      <c r="A2318" s="20" t="str">
        <f>Calc!A2318</f>
        <v>2024-09-21</v>
      </c>
      <c r="B2318" t="str">
        <f>Calc!B2318</f>
        <v>BAL</v>
      </c>
      <c r="C2318" t="str">
        <f>Calc!C2318</f>
        <v>DET</v>
      </c>
      <c r="D2318" s="25"/>
      <c r="E2318" s="25"/>
      <c r="F2318">
        <f>Calc!M2318</f>
        <v>1527.1786991040578</v>
      </c>
      <c r="G2318">
        <f>Calc!N2318</f>
        <v>1495.7868779460348</v>
      </c>
      <c r="H2318" t="str">
        <f>IF(Calc!O2318=Games!I2318, Games!B2318, IF(Calc!P2318=Games!I2318, Games!C2318, ""))</f>
        <v>BAL</v>
      </c>
      <c r="I2318" s="21">
        <f>MAX(Calc!O2318:P2318)</f>
        <v>0.55592349252900741</v>
      </c>
      <c r="J2318" s="22">
        <f t="shared" si="144"/>
        <v>-125.18642242414067</v>
      </c>
      <c r="K2318" s="23">
        <f t="shared" si="145"/>
        <v>0.79880867320573123</v>
      </c>
      <c r="L2318" s="25"/>
      <c r="M2318" s="25"/>
      <c r="N2318" t="str">
        <f t="shared" si="146"/>
        <v/>
      </c>
      <c r="O2318" s="24" t="str">
        <f t="shared" si="147"/>
        <v/>
      </c>
    </row>
    <row r="2319" spans="1:15" x14ac:dyDescent="0.45">
      <c r="A2319" s="20" t="str">
        <f>Calc!A2319</f>
        <v>2024-09-21</v>
      </c>
      <c r="B2319" t="str">
        <f>Calc!B2319</f>
        <v>TBR</v>
      </c>
      <c r="C2319" t="str">
        <f>Calc!C2319</f>
        <v>TOR</v>
      </c>
      <c r="D2319" s="25"/>
      <c r="E2319" s="25"/>
      <c r="F2319">
        <f>Calc!M2319</f>
        <v>1528.0229512954211</v>
      </c>
      <c r="G2319">
        <f>Calc!N2319</f>
        <v>1549.5770225833428</v>
      </c>
      <c r="H2319" t="str">
        <f>IF(Calc!O2319=Games!I2319, Games!B2319, IF(Calc!P2319=Games!I2319, Games!C2319, ""))</f>
        <v>TBR</v>
      </c>
      <c r="I2319" s="21">
        <f>MAX(Calc!O2319:P2319)</f>
        <v>0.53118309262308394</v>
      </c>
      <c r="J2319" s="22">
        <f t="shared" si="144"/>
        <v>-113.30288738840794</v>
      </c>
      <c r="K2319" s="23">
        <f t="shared" si="145"/>
        <v>0.88259004077446868</v>
      </c>
      <c r="L2319" s="25"/>
      <c r="M2319" s="25"/>
      <c r="N2319" t="str">
        <f t="shared" si="146"/>
        <v/>
      </c>
      <c r="O2319" s="24" t="str">
        <f t="shared" si="147"/>
        <v/>
      </c>
    </row>
    <row r="2320" spans="1:15" x14ac:dyDescent="0.45">
      <c r="A2320" s="20" t="str">
        <f>Calc!A2320</f>
        <v>2024-09-21</v>
      </c>
      <c r="B2320" t="str">
        <f>Calc!B2320</f>
        <v>BOS</v>
      </c>
      <c r="C2320" t="str">
        <f>Calc!C2320</f>
        <v>MIN</v>
      </c>
      <c r="D2320" s="25"/>
      <c r="E2320" s="25"/>
      <c r="F2320">
        <f>Calc!M2320</f>
        <v>1500.26839934439</v>
      </c>
      <c r="G2320">
        <f>Calc!N2320</f>
        <v>1539.5424706464416</v>
      </c>
      <c r="H2320" t="str">
        <f>IF(Calc!O2320=Games!I2320, Games!B2320, IF(Calc!P2320=Games!I2320, Games!C2320, ""))</f>
        <v>MIN</v>
      </c>
      <c r="I2320" s="21">
        <f>MAX(Calc!O2320:P2320)</f>
        <v>0.53063939300257645</v>
      </c>
      <c r="J2320" s="22">
        <f t="shared" si="144"/>
        <v>-113.05580082597116</v>
      </c>
      <c r="K2320" s="23">
        <f t="shared" si="145"/>
        <v>0.88451896558524945</v>
      </c>
      <c r="L2320" s="25"/>
      <c r="M2320" s="25"/>
      <c r="N2320" t="str">
        <f t="shared" si="146"/>
        <v/>
      </c>
      <c r="O2320" s="24" t="str">
        <f t="shared" si="147"/>
        <v/>
      </c>
    </row>
    <row r="2321" spans="1:15" x14ac:dyDescent="0.45">
      <c r="A2321" s="20" t="str">
        <f>Calc!A2321</f>
        <v>2024-09-21</v>
      </c>
      <c r="B2321" t="str">
        <f>Calc!B2321</f>
        <v>NYM</v>
      </c>
      <c r="C2321" t="str">
        <f>Calc!C2321</f>
        <v>PHI</v>
      </c>
      <c r="D2321" s="25"/>
      <c r="E2321" s="25"/>
      <c r="F2321">
        <f>Calc!M2321</f>
        <v>1483.2891783762693</v>
      </c>
      <c r="G2321">
        <f>Calc!N2321</f>
        <v>1539.4111659163295</v>
      </c>
      <c r="H2321" t="str">
        <f>IF(Calc!O2321=Games!I2321, Games!B2321, IF(Calc!P2321=Games!I2321, Games!C2321, ""))</f>
        <v>PHI</v>
      </c>
      <c r="I2321" s="21">
        <f>MAX(Calc!O2321:P2321)</f>
        <v>0.5289344583670641</v>
      </c>
      <c r="J2321" s="22">
        <f t="shared" si="144"/>
        <v>-112.28468474546604</v>
      </c>
      <c r="K2321" s="23">
        <f t="shared" si="145"/>
        <v>0.89059340752201654</v>
      </c>
      <c r="L2321" s="25"/>
      <c r="M2321" s="25"/>
      <c r="N2321" t="str">
        <f t="shared" si="146"/>
        <v/>
      </c>
      <c r="O2321" s="24" t="str">
        <f t="shared" si="147"/>
        <v/>
      </c>
    </row>
    <row r="2322" spans="1:15" x14ac:dyDescent="0.45">
      <c r="A2322" s="20" t="str">
        <f>Calc!A2322</f>
        <v>2024-09-21</v>
      </c>
      <c r="B2322" t="str">
        <f>Calc!B2322</f>
        <v>MIA</v>
      </c>
      <c r="C2322" t="str">
        <f>Calc!C2322</f>
        <v>ATL</v>
      </c>
      <c r="D2322" s="25"/>
      <c r="E2322" s="25"/>
      <c r="F2322">
        <f>Calc!M2322</f>
        <v>1453.0099819148713</v>
      </c>
      <c r="G2322">
        <f>Calc!N2322</f>
        <v>1588.8399964445969</v>
      </c>
      <c r="H2322" t="str">
        <f>IF(Calc!O2322=Games!I2322, Games!B2322, IF(Calc!P2322=Games!I2322, Games!C2322, ""))</f>
        <v>ATL</v>
      </c>
      <c r="I2322" s="21">
        <f>MAX(Calc!O2322:P2322)</f>
        <v>0.66321373562954655</v>
      </c>
      <c r="J2322" s="22">
        <f t="shared" si="144"/>
        <v>-196.92422340004765</v>
      </c>
      <c r="K2322" s="23">
        <f t="shared" si="145"/>
        <v>0.50780954355651808</v>
      </c>
      <c r="L2322" s="25"/>
      <c r="M2322" s="25"/>
      <c r="N2322" t="str">
        <f t="shared" si="146"/>
        <v/>
      </c>
      <c r="O2322" s="24" t="str">
        <f t="shared" si="147"/>
        <v/>
      </c>
    </row>
    <row r="2323" spans="1:15" x14ac:dyDescent="0.45">
      <c r="A2323" s="20" t="str">
        <f>Calc!A2323</f>
        <v>2024-09-21</v>
      </c>
      <c r="B2323" t="str">
        <f>Calc!B2323</f>
        <v>TEX</v>
      </c>
      <c r="C2323" t="str">
        <f>Calc!C2323</f>
        <v>SEA</v>
      </c>
      <c r="D2323" s="25"/>
      <c r="E2323" s="25"/>
      <c r="F2323">
        <f>Calc!M2323</f>
        <v>1535.7428778604465</v>
      </c>
      <c r="G2323">
        <f>Calc!N2323</f>
        <v>1521.2700100017432</v>
      </c>
      <c r="H2323" t="str">
        <f>IF(Calc!O2323=Games!I2323, Games!B2323, IF(Calc!P2323=Games!I2323, Games!C2323, ""))</f>
        <v>TEX</v>
      </c>
      <c r="I2323" s="21">
        <f>MAX(Calc!O2323:P2323)</f>
        <v>0.5524616617938003</v>
      </c>
      <c r="J2323" s="22">
        <f t="shared" si="144"/>
        <v>-123.44454421673657</v>
      </c>
      <c r="K2323" s="23">
        <f t="shared" si="145"/>
        <v>0.81008035336438966</v>
      </c>
      <c r="L2323" s="25"/>
      <c r="M2323" s="25"/>
      <c r="N2323" t="str">
        <f t="shared" si="146"/>
        <v/>
      </c>
      <c r="O2323" s="24" t="str">
        <f t="shared" si="147"/>
        <v/>
      </c>
    </row>
    <row r="2324" spans="1:15" x14ac:dyDescent="0.45">
      <c r="A2324" s="20" t="str">
        <f>Calc!A2324</f>
        <v>2024-09-21</v>
      </c>
      <c r="B2324" t="str">
        <f>Calc!B2324</f>
        <v>HOU</v>
      </c>
      <c r="C2324" t="str">
        <f>Calc!C2324</f>
        <v>LAA</v>
      </c>
      <c r="D2324" s="25"/>
      <c r="E2324" s="25"/>
      <c r="F2324">
        <f>Calc!M2324</f>
        <v>1535.1961987191132</v>
      </c>
      <c r="G2324">
        <f>Calc!N2324</f>
        <v>1486.8682858001625</v>
      </c>
      <c r="H2324" t="str">
        <f>IF(Calc!O2324=Games!I2324, Games!B2324, IF(Calc!P2324=Games!I2324, Games!C2324, ""))</f>
        <v>HOU</v>
      </c>
      <c r="I2324" s="21">
        <f>MAX(Calc!O2324:P2324)</f>
        <v>0.54869617934120785</v>
      </c>
      <c r="J2324" s="22">
        <f t="shared" si="144"/>
        <v>-121.58022029156476</v>
      </c>
      <c r="K2324" s="23">
        <f t="shared" si="145"/>
        <v>0.82250221096973941</v>
      </c>
      <c r="L2324" s="25"/>
      <c r="M2324" s="25"/>
      <c r="N2324" t="str">
        <f t="shared" si="146"/>
        <v/>
      </c>
      <c r="O2324" s="24" t="str">
        <f t="shared" si="147"/>
        <v/>
      </c>
    </row>
    <row r="2325" spans="1:15" x14ac:dyDescent="0.45">
      <c r="A2325" s="20" t="str">
        <f>Calc!A2325</f>
        <v>2024-09-21</v>
      </c>
      <c r="B2325" t="str">
        <f>Calc!B2325</f>
        <v>KCR</v>
      </c>
      <c r="C2325" t="str">
        <f>Calc!C2325</f>
        <v>SFG</v>
      </c>
      <c r="D2325" s="25"/>
      <c r="E2325" s="25"/>
      <c r="F2325">
        <f>Calc!M2325</f>
        <v>1459.3647323881944</v>
      </c>
      <c r="G2325">
        <f>Calc!N2325</f>
        <v>1491.6063482058917</v>
      </c>
      <c r="H2325" t="str">
        <f>IF(Calc!O2325=Games!I2325, Games!B2325, IF(Calc!P2325=Games!I2325, Games!C2325, ""))</f>
        <v>KCR</v>
      </c>
      <c r="I2325" s="21">
        <f>MAX(Calc!O2325:P2325)</f>
        <v>0.54877464155813493</v>
      </c>
      <c r="J2325" s="22">
        <f t="shared" si="144"/>
        <v>-121.6187502079048</v>
      </c>
      <c r="K2325" s="23">
        <f t="shared" si="145"/>
        <v>0.8222416348552507</v>
      </c>
      <c r="L2325" s="25"/>
      <c r="M2325" s="25"/>
      <c r="N2325" t="str">
        <f t="shared" si="146"/>
        <v/>
      </c>
      <c r="O2325" s="24" t="str">
        <f t="shared" si="147"/>
        <v/>
      </c>
    </row>
    <row r="2326" spans="1:15" x14ac:dyDescent="0.45">
      <c r="A2326" s="20" t="str">
        <f>Calc!A2326</f>
        <v>2024-09-21</v>
      </c>
      <c r="B2326" t="str">
        <f>Calc!B2326</f>
        <v>MIL</v>
      </c>
      <c r="C2326" t="str">
        <f>Calc!C2326</f>
        <v>ARI</v>
      </c>
      <c r="D2326" s="25"/>
      <c r="E2326" s="25"/>
      <c r="F2326">
        <f>Calc!M2326</f>
        <v>1516.6563185214643</v>
      </c>
      <c r="G2326">
        <f>Calc!N2326</f>
        <v>1515.1384034374826</v>
      </c>
      <c r="H2326" t="str">
        <f>IF(Calc!O2326=Games!I2326, Games!B2326, IF(Calc!P2326=Games!I2326, Games!C2326, ""))</f>
        <v>MIL</v>
      </c>
      <c r="I2326" s="21">
        <f>MAX(Calc!O2326:P2326)</f>
        <v>0.5358923066731387</v>
      </c>
      <c r="J2326" s="22">
        <f t="shared" si="144"/>
        <v>-115.46723193311105</v>
      </c>
      <c r="K2326" s="23">
        <f t="shared" si="145"/>
        <v>0.86604656858777851</v>
      </c>
      <c r="L2326" s="25"/>
      <c r="M2326" s="25"/>
      <c r="N2326" t="str">
        <f t="shared" si="146"/>
        <v/>
      </c>
      <c r="O2326" s="24" t="str">
        <f t="shared" si="147"/>
        <v/>
      </c>
    </row>
    <row r="2327" spans="1:15" x14ac:dyDescent="0.45">
      <c r="A2327" s="20" t="str">
        <f>Calc!A2327</f>
        <v>2024-09-21</v>
      </c>
      <c r="B2327" t="str">
        <f>Calc!B2327</f>
        <v>STL</v>
      </c>
      <c r="C2327" t="str">
        <f>Calc!C2327</f>
        <v>CLE</v>
      </c>
      <c r="D2327" s="25"/>
      <c r="E2327" s="25"/>
      <c r="F2327">
        <f>Calc!M2327</f>
        <v>1510.540426333587</v>
      </c>
      <c r="G2327">
        <f>Calc!N2327</f>
        <v>1521.3210808926906</v>
      </c>
      <c r="H2327" t="str">
        <f>IF(Calc!O2327=Games!I2327, Games!B2327, IF(Calc!P2327=Games!I2327, Games!C2327, ""))</f>
        <v>STL</v>
      </c>
      <c r="I2327" s="21">
        <f>MAX(Calc!O2327:P2327)</f>
        <v>0.52107573410566554</v>
      </c>
      <c r="J2327" s="22">
        <f t="shared" si="144"/>
        <v>-108.80128053913037</v>
      </c>
      <c r="K2327" s="23">
        <f t="shared" si="145"/>
        <v>0.91910682948290301</v>
      </c>
      <c r="L2327" s="25"/>
      <c r="M2327" s="25"/>
      <c r="N2327" t="str">
        <f t="shared" si="146"/>
        <v/>
      </c>
      <c r="O2327" s="24" t="str">
        <f t="shared" si="147"/>
        <v/>
      </c>
    </row>
    <row r="2328" spans="1:15" x14ac:dyDescent="0.45">
      <c r="A2328" s="20" t="str">
        <f>Calc!A2328</f>
        <v>2024-09-21</v>
      </c>
      <c r="B2328" t="str">
        <f>Calc!B2328</f>
        <v>SDP</v>
      </c>
      <c r="C2328" t="str">
        <f>Calc!C2328</f>
        <v>CHW</v>
      </c>
      <c r="D2328" s="25"/>
      <c r="E2328" s="25"/>
      <c r="F2328">
        <f>Calc!M2328</f>
        <v>1502.9671207118124</v>
      </c>
      <c r="G2328">
        <f>Calc!N2328</f>
        <v>1425.4820043556863</v>
      </c>
      <c r="H2328" t="str">
        <f>IF(Calc!O2328=Games!I2328, Games!B2328, IF(Calc!P2328=Games!I2328, Games!C2328, ""))</f>
        <v>SDP</v>
      </c>
      <c r="I2328" s="21">
        <f>MAX(Calc!O2328:P2328)</f>
        <v>0.62431722398258993</v>
      </c>
      <c r="J2328" s="22">
        <f t="shared" si="144"/>
        <v>-166.18201946890892</v>
      </c>
      <c r="K2328" s="23">
        <f t="shared" si="145"/>
        <v>0.60174981817878948</v>
      </c>
      <c r="L2328" s="25"/>
      <c r="M2328" s="25"/>
      <c r="N2328" t="str">
        <f t="shared" si="146"/>
        <v/>
      </c>
      <c r="O2328" s="24" t="str">
        <f t="shared" si="147"/>
        <v/>
      </c>
    </row>
    <row r="2329" spans="1:15" x14ac:dyDescent="0.45">
      <c r="A2329" s="20" t="str">
        <f>Calc!A2329</f>
        <v>2024-09-21</v>
      </c>
      <c r="B2329" t="str">
        <f>Calc!B2329</f>
        <v>OAK</v>
      </c>
      <c r="C2329" t="str">
        <f>Calc!C2329</f>
        <v>NYY</v>
      </c>
      <c r="D2329" s="25"/>
      <c r="E2329" s="25"/>
      <c r="F2329">
        <f>Calc!M2329</f>
        <v>1410.609331202211</v>
      </c>
      <c r="G2329">
        <f>Calc!N2329</f>
        <v>1562.9327852564061</v>
      </c>
      <c r="H2329" t="str">
        <f>IF(Calc!O2329=Games!I2329, Games!B2329, IF(Calc!P2329=Games!I2329, Games!C2329, ""))</f>
        <v>NYY</v>
      </c>
      <c r="I2329" s="21">
        <f>MAX(Calc!O2329:P2329)</f>
        <v>0.70306226312723308</v>
      </c>
      <c r="J2329" s="22">
        <f t="shared" si="144"/>
        <v>-236.77093741321403</v>
      </c>
      <c r="K2329" s="23">
        <f t="shared" si="145"/>
        <v>0.42234913242531708</v>
      </c>
      <c r="L2329" s="25"/>
      <c r="M2329" s="25"/>
      <c r="N2329" t="str">
        <f t="shared" si="146"/>
        <v/>
      </c>
      <c r="O2329" s="24" t="str">
        <f t="shared" si="147"/>
        <v/>
      </c>
    </row>
    <row r="2330" spans="1:15" x14ac:dyDescent="0.45">
      <c r="A2330" s="20" t="str">
        <f>Calc!A2330</f>
        <v>2024-09-21</v>
      </c>
      <c r="B2330" t="str">
        <f>Calc!B2330</f>
        <v>LAD</v>
      </c>
      <c r="C2330" t="str">
        <f>Calc!C2330</f>
        <v>COL</v>
      </c>
      <c r="D2330" s="25"/>
      <c r="E2330" s="25"/>
      <c r="F2330">
        <f>Calc!M2330</f>
        <v>1596.6514930600529</v>
      </c>
      <c r="G2330">
        <f>Calc!N2330</f>
        <v>1405.4006829938121</v>
      </c>
      <c r="H2330" t="str">
        <f>IF(Calc!O2330=Games!I2330, Games!B2330, IF(Calc!P2330=Games!I2330, Games!C2330, ""))</f>
        <v>LAD</v>
      </c>
      <c r="I2330" s="21">
        <f>MAX(Calc!O2330:P2330)</f>
        <v>0.77176098877337673</v>
      </c>
      <c r="J2330" s="22">
        <f t="shared" si="144"/>
        <v>-338.13719426214988</v>
      </c>
      <c r="K2330" s="23">
        <f t="shared" si="145"/>
        <v>0.2957379480781766</v>
      </c>
      <c r="L2330" s="25"/>
      <c r="M2330" s="25"/>
      <c r="N2330" t="str">
        <f t="shared" si="146"/>
        <v/>
      </c>
      <c r="O2330" s="24" t="str">
        <f t="shared" si="147"/>
        <v/>
      </c>
    </row>
    <row r="2331" spans="1:15" x14ac:dyDescent="0.45">
      <c r="A2331" s="20" t="str">
        <f>Calc!A2331</f>
        <v>2024-09-22</v>
      </c>
      <c r="B2331" t="str">
        <f>Calc!B2331</f>
        <v>CIN</v>
      </c>
      <c r="C2331" t="str">
        <f>Calc!C2331</f>
        <v>PIT</v>
      </c>
      <c r="D2331" s="25"/>
      <c r="E2331" s="25"/>
      <c r="F2331">
        <f>Calc!M2331</f>
        <v>1493.1662146218293</v>
      </c>
      <c r="G2331">
        <f>Calc!N2331</f>
        <v>1490.342604018655</v>
      </c>
      <c r="H2331" t="str">
        <f>IF(Calc!O2331=Games!I2331, Games!B2331, IF(Calc!P2331=Games!I2331, Games!C2331, ""))</f>
        <v>PIT</v>
      </c>
      <c r="I2331" s="21">
        <f>MAX(Calc!O2331:P2331)</f>
        <v>0.50288103160236808</v>
      </c>
      <c r="J2331" s="22">
        <f t="shared" si="144"/>
        <v>-101.15909139884745</v>
      </c>
      <c r="K2331" s="23">
        <f t="shared" si="145"/>
        <v>0.9885418959104979</v>
      </c>
      <c r="L2331" s="25"/>
      <c r="M2331" s="25"/>
      <c r="N2331" t="str">
        <f t="shared" si="146"/>
        <v/>
      </c>
      <c r="O2331" s="24" t="str">
        <f t="shared" si="147"/>
        <v/>
      </c>
    </row>
    <row r="2332" spans="1:15" x14ac:dyDescent="0.45">
      <c r="A2332" s="20" t="str">
        <f>Calc!A2332</f>
        <v>2024-09-22</v>
      </c>
      <c r="B2332" t="str">
        <f>Calc!B2332</f>
        <v>BAL</v>
      </c>
      <c r="C2332" t="str">
        <f>Calc!C2332</f>
        <v>DET</v>
      </c>
      <c r="D2332" s="25"/>
      <c r="E2332" s="25"/>
      <c r="F2332">
        <f>Calc!M2332</f>
        <v>1527.1786991040578</v>
      </c>
      <c r="G2332">
        <f>Calc!N2332</f>
        <v>1495.7868779460348</v>
      </c>
      <c r="H2332" t="str">
        <f>IF(Calc!O2332=Games!I2332, Games!B2332, IF(Calc!P2332=Games!I2332, Games!C2332, ""))</f>
        <v>BAL</v>
      </c>
      <c r="I2332" s="21">
        <f>MAX(Calc!O2332:P2332)</f>
        <v>0.55592349252900741</v>
      </c>
      <c r="J2332" s="22">
        <f t="shared" si="144"/>
        <v>-125.18642242414067</v>
      </c>
      <c r="K2332" s="23">
        <f t="shared" si="145"/>
        <v>0.79880867320573123</v>
      </c>
      <c r="L2332" s="25"/>
      <c r="M2332" s="25"/>
      <c r="N2332" t="str">
        <f t="shared" si="146"/>
        <v/>
      </c>
      <c r="O2332" s="24" t="str">
        <f t="shared" si="147"/>
        <v/>
      </c>
    </row>
    <row r="2333" spans="1:15" x14ac:dyDescent="0.45">
      <c r="A2333" s="20" t="str">
        <f>Calc!A2333</f>
        <v>2024-09-22</v>
      </c>
      <c r="B2333" t="str">
        <f>Calc!B2333</f>
        <v>BOS</v>
      </c>
      <c r="C2333" t="str">
        <f>Calc!C2333</f>
        <v>MIN</v>
      </c>
      <c r="D2333" s="25"/>
      <c r="E2333" s="25"/>
      <c r="F2333">
        <f>Calc!M2333</f>
        <v>1500.26839934439</v>
      </c>
      <c r="G2333">
        <f>Calc!N2333</f>
        <v>1539.5424706464416</v>
      </c>
      <c r="H2333" t="str">
        <f>IF(Calc!O2333=Games!I2333, Games!B2333, IF(Calc!P2333=Games!I2333, Games!C2333, ""))</f>
        <v>MIN</v>
      </c>
      <c r="I2333" s="21">
        <f>MAX(Calc!O2333:P2333)</f>
        <v>0.53063939300257645</v>
      </c>
      <c r="J2333" s="22">
        <f t="shared" si="144"/>
        <v>-113.05580082597116</v>
      </c>
      <c r="K2333" s="23">
        <f t="shared" si="145"/>
        <v>0.88451896558524945</v>
      </c>
      <c r="L2333" s="25"/>
      <c r="M2333" s="25"/>
      <c r="N2333" t="str">
        <f t="shared" si="146"/>
        <v/>
      </c>
      <c r="O2333" s="24" t="str">
        <f t="shared" si="147"/>
        <v/>
      </c>
    </row>
    <row r="2334" spans="1:15" x14ac:dyDescent="0.45">
      <c r="A2334" s="20" t="str">
        <f>Calc!A2334</f>
        <v>2024-09-22</v>
      </c>
      <c r="B2334" t="str">
        <f>Calc!B2334</f>
        <v>TBR</v>
      </c>
      <c r="C2334" t="str">
        <f>Calc!C2334</f>
        <v>TOR</v>
      </c>
      <c r="D2334" s="25"/>
      <c r="E2334" s="25"/>
      <c r="F2334">
        <f>Calc!M2334</f>
        <v>1528.0229512954211</v>
      </c>
      <c r="G2334">
        <f>Calc!N2334</f>
        <v>1549.5770225833428</v>
      </c>
      <c r="H2334" t="str">
        <f>IF(Calc!O2334=Games!I2334, Games!B2334, IF(Calc!P2334=Games!I2334, Games!C2334, ""))</f>
        <v>TBR</v>
      </c>
      <c r="I2334" s="21">
        <f>MAX(Calc!O2334:P2334)</f>
        <v>0.53118309262308394</v>
      </c>
      <c r="J2334" s="22">
        <f t="shared" si="144"/>
        <v>-113.30288738840794</v>
      </c>
      <c r="K2334" s="23">
        <f t="shared" si="145"/>
        <v>0.88259004077446868</v>
      </c>
      <c r="L2334" s="25"/>
      <c r="M2334" s="25"/>
      <c r="N2334" t="str">
        <f t="shared" si="146"/>
        <v/>
      </c>
      <c r="O2334" s="24" t="str">
        <f t="shared" si="147"/>
        <v/>
      </c>
    </row>
    <row r="2335" spans="1:15" x14ac:dyDescent="0.45">
      <c r="A2335" s="20" t="str">
        <f>Calc!A2335</f>
        <v>2024-09-22</v>
      </c>
      <c r="B2335" t="str">
        <f>Calc!B2335</f>
        <v>NYM</v>
      </c>
      <c r="C2335" t="str">
        <f>Calc!C2335</f>
        <v>PHI</v>
      </c>
      <c r="D2335" s="25"/>
      <c r="E2335" s="25"/>
      <c r="F2335">
        <f>Calc!M2335</f>
        <v>1483.2891783762693</v>
      </c>
      <c r="G2335">
        <f>Calc!N2335</f>
        <v>1539.4111659163295</v>
      </c>
      <c r="H2335" t="str">
        <f>IF(Calc!O2335=Games!I2335, Games!B2335, IF(Calc!P2335=Games!I2335, Games!C2335, ""))</f>
        <v>PHI</v>
      </c>
      <c r="I2335" s="21">
        <f>MAX(Calc!O2335:P2335)</f>
        <v>0.5289344583670641</v>
      </c>
      <c r="J2335" s="22">
        <f t="shared" si="144"/>
        <v>-112.28468474546604</v>
      </c>
      <c r="K2335" s="23">
        <f t="shared" si="145"/>
        <v>0.89059340752201654</v>
      </c>
      <c r="L2335" s="25"/>
      <c r="M2335" s="25"/>
      <c r="N2335" t="str">
        <f t="shared" si="146"/>
        <v/>
      </c>
      <c r="O2335" s="24" t="str">
        <f t="shared" si="147"/>
        <v/>
      </c>
    </row>
    <row r="2336" spans="1:15" x14ac:dyDescent="0.45">
      <c r="A2336" s="20" t="str">
        <f>Calc!A2336</f>
        <v>2024-09-22</v>
      </c>
      <c r="B2336" t="str">
        <f>Calc!B2336</f>
        <v>MIA</v>
      </c>
      <c r="C2336" t="str">
        <f>Calc!C2336</f>
        <v>ATL</v>
      </c>
      <c r="D2336" s="25"/>
      <c r="E2336" s="25"/>
      <c r="F2336">
        <f>Calc!M2336</f>
        <v>1453.0099819148713</v>
      </c>
      <c r="G2336">
        <f>Calc!N2336</f>
        <v>1588.8399964445969</v>
      </c>
      <c r="H2336" t="str">
        <f>IF(Calc!O2336=Games!I2336, Games!B2336, IF(Calc!P2336=Games!I2336, Games!C2336, ""))</f>
        <v>ATL</v>
      </c>
      <c r="I2336" s="21">
        <f>MAX(Calc!O2336:P2336)</f>
        <v>0.66321373562954655</v>
      </c>
      <c r="J2336" s="22">
        <f t="shared" si="144"/>
        <v>-196.92422340004765</v>
      </c>
      <c r="K2336" s="23">
        <f t="shared" si="145"/>
        <v>0.50780954355651808</v>
      </c>
      <c r="L2336" s="25"/>
      <c r="M2336" s="25"/>
      <c r="N2336" t="str">
        <f t="shared" si="146"/>
        <v/>
      </c>
      <c r="O2336" s="24" t="str">
        <f t="shared" si="147"/>
        <v/>
      </c>
    </row>
    <row r="2337" spans="1:15" x14ac:dyDescent="0.45">
      <c r="A2337" s="20" t="str">
        <f>Calc!A2337</f>
        <v>2024-09-22</v>
      </c>
      <c r="B2337" t="str">
        <f>Calc!B2337</f>
        <v>HOU</v>
      </c>
      <c r="C2337" t="str">
        <f>Calc!C2337</f>
        <v>LAA</v>
      </c>
      <c r="D2337" s="25"/>
      <c r="E2337" s="25"/>
      <c r="F2337">
        <f>Calc!M2337</f>
        <v>1535.1961987191132</v>
      </c>
      <c r="G2337">
        <f>Calc!N2337</f>
        <v>1486.8682858001625</v>
      </c>
      <c r="H2337" t="str">
        <f>IF(Calc!O2337=Games!I2337, Games!B2337, IF(Calc!P2337=Games!I2337, Games!C2337, ""))</f>
        <v>HOU</v>
      </c>
      <c r="I2337" s="21">
        <f>MAX(Calc!O2337:P2337)</f>
        <v>0.54869617934120785</v>
      </c>
      <c r="J2337" s="22">
        <f t="shared" si="144"/>
        <v>-121.58022029156476</v>
      </c>
      <c r="K2337" s="23">
        <f t="shared" si="145"/>
        <v>0.82250221096973941</v>
      </c>
      <c r="L2337" s="25"/>
      <c r="M2337" s="25"/>
      <c r="N2337" t="str">
        <f t="shared" si="146"/>
        <v/>
      </c>
      <c r="O2337" s="24" t="str">
        <f t="shared" si="147"/>
        <v/>
      </c>
    </row>
    <row r="2338" spans="1:15" x14ac:dyDescent="0.45">
      <c r="A2338" s="20" t="str">
        <f>Calc!A2338</f>
        <v>2024-09-22</v>
      </c>
      <c r="B2338" t="str">
        <f>Calc!B2338</f>
        <v>KCR</v>
      </c>
      <c r="C2338" t="str">
        <f>Calc!C2338</f>
        <v>SFG</v>
      </c>
      <c r="D2338" s="25"/>
      <c r="E2338" s="25"/>
      <c r="F2338">
        <f>Calc!M2338</f>
        <v>1459.3647323881944</v>
      </c>
      <c r="G2338">
        <f>Calc!N2338</f>
        <v>1491.6063482058917</v>
      </c>
      <c r="H2338" t="str">
        <f>IF(Calc!O2338=Games!I2338, Games!B2338, IF(Calc!P2338=Games!I2338, Games!C2338, ""))</f>
        <v>KCR</v>
      </c>
      <c r="I2338" s="21">
        <f>MAX(Calc!O2338:P2338)</f>
        <v>0.54877464155813493</v>
      </c>
      <c r="J2338" s="22">
        <f t="shared" si="144"/>
        <v>-121.6187502079048</v>
      </c>
      <c r="K2338" s="23">
        <f t="shared" si="145"/>
        <v>0.8222416348552507</v>
      </c>
      <c r="L2338" s="25"/>
      <c r="M2338" s="25"/>
      <c r="N2338" t="str">
        <f t="shared" si="146"/>
        <v/>
      </c>
      <c r="O2338" s="24" t="str">
        <f t="shared" si="147"/>
        <v/>
      </c>
    </row>
    <row r="2339" spans="1:15" x14ac:dyDescent="0.45">
      <c r="A2339" s="20" t="str">
        <f>Calc!A2339</f>
        <v>2024-09-22</v>
      </c>
      <c r="B2339" t="str">
        <f>Calc!B2339</f>
        <v>MIL</v>
      </c>
      <c r="C2339" t="str">
        <f>Calc!C2339</f>
        <v>ARI</v>
      </c>
      <c r="D2339" s="25"/>
      <c r="E2339" s="25"/>
      <c r="F2339">
        <f>Calc!M2339</f>
        <v>1516.6563185214643</v>
      </c>
      <c r="G2339">
        <f>Calc!N2339</f>
        <v>1515.1384034374826</v>
      </c>
      <c r="H2339" t="str">
        <f>IF(Calc!O2339=Games!I2339, Games!B2339, IF(Calc!P2339=Games!I2339, Games!C2339, ""))</f>
        <v>MIL</v>
      </c>
      <c r="I2339" s="21">
        <f>MAX(Calc!O2339:P2339)</f>
        <v>0.5358923066731387</v>
      </c>
      <c r="J2339" s="22">
        <f t="shared" si="144"/>
        <v>-115.46723193311105</v>
      </c>
      <c r="K2339" s="23">
        <f t="shared" si="145"/>
        <v>0.86604656858777851</v>
      </c>
      <c r="L2339" s="25"/>
      <c r="M2339" s="25"/>
      <c r="N2339" t="str">
        <f t="shared" si="146"/>
        <v/>
      </c>
      <c r="O2339" s="24" t="str">
        <f t="shared" si="147"/>
        <v/>
      </c>
    </row>
    <row r="2340" spans="1:15" x14ac:dyDescent="0.45">
      <c r="A2340" s="20" t="str">
        <f>Calc!A2340</f>
        <v>2024-09-22</v>
      </c>
      <c r="B2340" t="str">
        <f>Calc!B2340</f>
        <v>STL</v>
      </c>
      <c r="C2340" t="str">
        <f>Calc!C2340</f>
        <v>CLE</v>
      </c>
      <c r="D2340" s="25"/>
      <c r="E2340" s="25"/>
      <c r="F2340">
        <f>Calc!M2340</f>
        <v>1510.540426333587</v>
      </c>
      <c r="G2340">
        <f>Calc!N2340</f>
        <v>1521.3210808926906</v>
      </c>
      <c r="H2340" t="str">
        <f>IF(Calc!O2340=Games!I2340, Games!B2340, IF(Calc!P2340=Games!I2340, Games!C2340, ""))</f>
        <v>STL</v>
      </c>
      <c r="I2340" s="21">
        <f>MAX(Calc!O2340:P2340)</f>
        <v>0.52107573410566554</v>
      </c>
      <c r="J2340" s="22">
        <f t="shared" si="144"/>
        <v>-108.80128053913037</v>
      </c>
      <c r="K2340" s="23">
        <f t="shared" si="145"/>
        <v>0.91910682948290301</v>
      </c>
      <c r="L2340" s="25"/>
      <c r="M2340" s="25"/>
      <c r="N2340" t="str">
        <f t="shared" si="146"/>
        <v/>
      </c>
      <c r="O2340" s="24" t="str">
        <f t="shared" si="147"/>
        <v/>
      </c>
    </row>
    <row r="2341" spans="1:15" x14ac:dyDescent="0.45">
      <c r="A2341" s="20" t="str">
        <f>Calc!A2341</f>
        <v>2024-09-22</v>
      </c>
      <c r="B2341" t="str">
        <f>Calc!B2341</f>
        <v>CHC</v>
      </c>
      <c r="C2341" t="str">
        <f>Calc!C2341</f>
        <v>WAS</v>
      </c>
      <c r="D2341" s="25"/>
      <c r="E2341" s="25"/>
      <c r="F2341">
        <f>Calc!M2341</f>
        <v>1529.9566441509314</v>
      </c>
      <c r="G2341">
        <f>Calc!N2341</f>
        <v>1420.7057667976087</v>
      </c>
      <c r="H2341" t="str">
        <f>IF(Calc!O2341=Games!I2341, Games!B2341, IF(Calc!P2341=Games!I2341, Games!C2341, ""))</f>
        <v>CHC</v>
      </c>
      <c r="I2341" s="21">
        <f>MAX(Calc!O2341:P2341)</f>
        <v>0.67453267569309072</v>
      </c>
      <c r="J2341" s="22">
        <f t="shared" si="144"/>
        <v>-207.2505057549248</v>
      </c>
      <c r="K2341" s="23">
        <f t="shared" si="145"/>
        <v>0.48250786957427599</v>
      </c>
      <c r="L2341" s="25"/>
      <c r="M2341" s="25"/>
      <c r="N2341" t="str">
        <f t="shared" si="146"/>
        <v/>
      </c>
      <c r="O2341" s="24" t="str">
        <f t="shared" si="147"/>
        <v/>
      </c>
    </row>
    <row r="2342" spans="1:15" x14ac:dyDescent="0.45">
      <c r="A2342" s="20" t="str">
        <f>Calc!A2342</f>
        <v>2024-09-22</v>
      </c>
      <c r="B2342" t="str">
        <f>Calc!B2342</f>
        <v>TEX</v>
      </c>
      <c r="C2342" t="str">
        <f>Calc!C2342</f>
        <v>SEA</v>
      </c>
      <c r="D2342" s="25"/>
      <c r="E2342" s="25"/>
      <c r="F2342">
        <f>Calc!M2342</f>
        <v>1535.7428778604465</v>
      </c>
      <c r="G2342">
        <f>Calc!N2342</f>
        <v>1521.2700100017432</v>
      </c>
      <c r="H2342" t="str">
        <f>IF(Calc!O2342=Games!I2342, Games!B2342, IF(Calc!P2342=Games!I2342, Games!C2342, ""))</f>
        <v>TEX</v>
      </c>
      <c r="I2342" s="21">
        <f>MAX(Calc!O2342:P2342)</f>
        <v>0.5524616617938003</v>
      </c>
      <c r="J2342" s="22">
        <f t="shared" si="144"/>
        <v>-123.44454421673657</v>
      </c>
      <c r="K2342" s="23">
        <f t="shared" si="145"/>
        <v>0.81008035336438966</v>
      </c>
      <c r="L2342" s="25"/>
      <c r="M2342" s="25"/>
      <c r="N2342" t="str">
        <f t="shared" si="146"/>
        <v/>
      </c>
      <c r="O2342" s="24" t="str">
        <f t="shared" si="147"/>
        <v/>
      </c>
    </row>
    <row r="2343" spans="1:15" x14ac:dyDescent="0.45">
      <c r="A2343" s="20" t="str">
        <f>Calc!A2343</f>
        <v>2024-09-22</v>
      </c>
      <c r="B2343" t="str">
        <f>Calc!B2343</f>
        <v>OAK</v>
      </c>
      <c r="C2343" t="str">
        <f>Calc!C2343</f>
        <v>NYY</v>
      </c>
      <c r="D2343" s="25"/>
      <c r="E2343" s="25"/>
      <c r="F2343">
        <f>Calc!M2343</f>
        <v>1410.609331202211</v>
      </c>
      <c r="G2343">
        <f>Calc!N2343</f>
        <v>1562.9327852564061</v>
      </c>
      <c r="H2343" t="str">
        <f>IF(Calc!O2343=Games!I2343, Games!B2343, IF(Calc!P2343=Games!I2343, Games!C2343, ""))</f>
        <v>NYY</v>
      </c>
      <c r="I2343" s="21">
        <f>MAX(Calc!O2343:P2343)</f>
        <v>0.70306226312723308</v>
      </c>
      <c r="J2343" s="22">
        <f t="shared" si="144"/>
        <v>-236.77093741321403</v>
      </c>
      <c r="K2343" s="23">
        <f t="shared" si="145"/>
        <v>0.42234913242531708</v>
      </c>
      <c r="L2343" s="25"/>
      <c r="M2343" s="25"/>
      <c r="N2343" t="str">
        <f t="shared" si="146"/>
        <v/>
      </c>
      <c r="O2343" s="24" t="str">
        <f t="shared" si="147"/>
        <v/>
      </c>
    </row>
    <row r="2344" spans="1:15" x14ac:dyDescent="0.45">
      <c r="A2344" s="20" t="str">
        <f>Calc!A2344</f>
        <v>2024-09-22</v>
      </c>
      <c r="B2344" t="str">
        <f>Calc!B2344</f>
        <v>LAD</v>
      </c>
      <c r="C2344" t="str">
        <f>Calc!C2344</f>
        <v>COL</v>
      </c>
      <c r="D2344" s="25"/>
      <c r="E2344" s="25"/>
      <c r="F2344">
        <f>Calc!M2344</f>
        <v>1596.6514930600529</v>
      </c>
      <c r="G2344">
        <f>Calc!N2344</f>
        <v>1405.4006829938121</v>
      </c>
      <c r="H2344" t="str">
        <f>IF(Calc!O2344=Games!I2344, Games!B2344, IF(Calc!P2344=Games!I2344, Games!C2344, ""))</f>
        <v>LAD</v>
      </c>
      <c r="I2344" s="21">
        <f>MAX(Calc!O2344:P2344)</f>
        <v>0.77176098877337673</v>
      </c>
      <c r="J2344" s="22">
        <f t="shared" si="144"/>
        <v>-338.13719426214988</v>
      </c>
      <c r="K2344" s="23">
        <f t="shared" si="145"/>
        <v>0.2957379480781766</v>
      </c>
      <c r="L2344" s="25"/>
      <c r="M2344" s="25"/>
      <c r="N2344" t="str">
        <f t="shared" si="146"/>
        <v/>
      </c>
      <c r="O2344" s="24" t="str">
        <f t="shared" si="147"/>
        <v/>
      </c>
    </row>
    <row r="2345" spans="1:15" x14ac:dyDescent="0.45">
      <c r="A2345" s="20" t="str">
        <f>Calc!A2345</f>
        <v>2024-09-22</v>
      </c>
      <c r="B2345" t="str">
        <f>Calc!B2345</f>
        <v>SDP</v>
      </c>
      <c r="C2345" t="str">
        <f>Calc!C2345</f>
        <v>CHW</v>
      </c>
      <c r="D2345" s="25"/>
      <c r="E2345" s="25"/>
      <c r="F2345">
        <f>Calc!M2345</f>
        <v>1502.9671207118124</v>
      </c>
      <c r="G2345">
        <f>Calc!N2345</f>
        <v>1425.4820043556863</v>
      </c>
      <c r="H2345" t="str">
        <f>IF(Calc!O2345=Games!I2345, Games!B2345, IF(Calc!P2345=Games!I2345, Games!C2345, ""))</f>
        <v>SDP</v>
      </c>
      <c r="I2345" s="21">
        <f>MAX(Calc!O2345:P2345)</f>
        <v>0.62431722398258993</v>
      </c>
      <c r="J2345" s="22">
        <f t="shared" si="144"/>
        <v>-166.18201946890892</v>
      </c>
      <c r="K2345" s="23">
        <f t="shared" si="145"/>
        <v>0.60174981817878948</v>
      </c>
      <c r="L2345" s="25"/>
      <c r="M2345" s="25"/>
      <c r="N2345" t="str">
        <f t="shared" si="146"/>
        <v/>
      </c>
      <c r="O2345" s="24" t="str">
        <f t="shared" si="147"/>
        <v/>
      </c>
    </row>
    <row r="2346" spans="1:15" x14ac:dyDescent="0.45">
      <c r="A2346" s="20" t="str">
        <f>Calc!A2346</f>
        <v>2024-09-23</v>
      </c>
      <c r="B2346" t="str">
        <f>Calc!B2346</f>
        <v>PHI</v>
      </c>
      <c r="C2346" t="str">
        <f>Calc!C2346</f>
        <v>CHC</v>
      </c>
      <c r="D2346" s="25"/>
      <c r="E2346" s="25"/>
      <c r="F2346">
        <f>Calc!M2346</f>
        <v>1516.0751994709906</v>
      </c>
      <c r="G2346">
        <f>Calc!N2346</f>
        <v>1510.9500841970262</v>
      </c>
      <c r="H2346" t="str">
        <f>IF(Calc!O2346=Games!I2346, Games!B2346, IF(Calc!P2346=Games!I2346, Games!C2346, ""))</f>
        <v>PHI</v>
      </c>
      <c r="I2346" s="21">
        <f>MAX(Calc!O2346:P2346)</f>
        <v>0.54974798019201732</v>
      </c>
      <c r="J2346" s="22">
        <f t="shared" si="144"/>
        <v>-122.09783765688964</v>
      </c>
      <c r="K2346" s="23">
        <f t="shared" si="145"/>
        <v>0.81901532344096573</v>
      </c>
      <c r="L2346" s="25"/>
      <c r="M2346" s="25"/>
      <c r="N2346" t="str">
        <f t="shared" si="146"/>
        <v/>
      </c>
      <c r="O2346" s="24" t="str">
        <f t="shared" si="147"/>
        <v/>
      </c>
    </row>
    <row r="2347" spans="1:15" x14ac:dyDescent="0.45">
      <c r="A2347" s="20" t="str">
        <f>Calc!A2347</f>
        <v>2024-09-23</v>
      </c>
      <c r="B2347" t="str">
        <f>Calc!B2347</f>
        <v>TOR</v>
      </c>
      <c r="C2347" t="str">
        <f>Calc!C2347</f>
        <v>BOS</v>
      </c>
      <c r="D2347" s="25"/>
      <c r="E2347" s="25"/>
      <c r="F2347">
        <f>Calc!M2347</f>
        <v>1536.86484917293</v>
      </c>
      <c r="G2347">
        <f>Calc!N2347</f>
        <v>1518.233689676287</v>
      </c>
      <c r="H2347" t="str">
        <f>IF(Calc!O2347=Games!I2347, Games!B2347, IF(Calc!P2347=Games!I2347, Games!C2347, ""))</f>
        <v>TOR</v>
      </c>
      <c r="I2347" s="21">
        <f>MAX(Calc!O2347:P2347)</f>
        <v>0.52402429168218234</v>
      </c>
      <c r="J2347" s="22">
        <f t="shared" si="144"/>
        <v>-110.09475536770077</v>
      </c>
      <c r="K2347" s="23">
        <f t="shared" si="145"/>
        <v>0.9083084808719023</v>
      </c>
      <c r="L2347" s="25"/>
      <c r="M2347" s="25"/>
      <c r="N2347" t="str">
        <f t="shared" si="146"/>
        <v/>
      </c>
      <c r="O2347" s="24" t="str">
        <f t="shared" si="147"/>
        <v/>
      </c>
    </row>
    <row r="2348" spans="1:15" x14ac:dyDescent="0.45">
      <c r="A2348" s="20" t="str">
        <f>Calc!A2348</f>
        <v>2024-09-23</v>
      </c>
      <c r="B2348" t="str">
        <f>Calc!B2348</f>
        <v>HOU</v>
      </c>
      <c r="C2348" t="str">
        <f>Calc!C2348</f>
        <v>SEA</v>
      </c>
      <c r="D2348" s="25"/>
      <c r="E2348" s="25"/>
      <c r="F2348">
        <f>Calc!M2348</f>
        <v>1535.1961987191132</v>
      </c>
      <c r="G2348">
        <f>Calc!N2348</f>
        <v>1521.2700100017432</v>
      </c>
      <c r="H2348" t="str">
        <f>IF(Calc!O2348=Games!I2348, Games!B2348, IF(Calc!P2348=Games!I2348, Games!C2348, ""))</f>
        <v>SEA</v>
      </c>
      <c r="I2348" s="21">
        <f>MAX(Calc!O2348:P2348)</f>
        <v>0.50037749282130328</v>
      </c>
      <c r="J2348" s="22">
        <f t="shared" si="144"/>
        <v>-100.15111121531932</v>
      </c>
      <c r="K2348" s="23">
        <f t="shared" si="145"/>
        <v>0.99849116786138858</v>
      </c>
      <c r="L2348" s="25"/>
      <c r="M2348" s="25"/>
      <c r="N2348" t="str">
        <f t="shared" si="146"/>
        <v/>
      </c>
      <c r="O2348" s="24" t="str">
        <f t="shared" si="147"/>
        <v/>
      </c>
    </row>
    <row r="2349" spans="1:15" x14ac:dyDescent="0.45">
      <c r="A2349" s="20" t="str">
        <f>Calc!A2349</f>
        <v>2024-09-23</v>
      </c>
      <c r="B2349" t="str">
        <f>Calc!B2349</f>
        <v>ARI</v>
      </c>
      <c r="C2349" t="str">
        <f>Calc!C2349</f>
        <v>SFG</v>
      </c>
      <c r="D2349" s="25"/>
      <c r="E2349" s="25"/>
      <c r="F2349">
        <f>Calc!M2349</f>
        <v>1516.9891876380354</v>
      </c>
      <c r="G2349">
        <f>Calc!N2349</f>
        <v>1491.6063482058917</v>
      </c>
      <c r="H2349" t="str">
        <f>IF(Calc!O2349=Games!I2349, Games!B2349, IF(Calc!P2349=Games!I2349, Games!C2349, ""))</f>
        <v>ARI</v>
      </c>
      <c r="I2349" s="21">
        <f>MAX(Calc!O2349:P2349)</f>
        <v>0.56178044646890601</v>
      </c>
      <c r="J2349" s="22">
        <f t="shared" si="144"/>
        <v>-128.19611583786727</v>
      </c>
      <c r="K2349" s="23">
        <f t="shared" si="145"/>
        <v>0.78005483509712892</v>
      </c>
      <c r="L2349" s="25"/>
      <c r="M2349" s="25"/>
      <c r="N2349" t="str">
        <f t="shared" si="146"/>
        <v/>
      </c>
      <c r="O2349" s="24" t="str">
        <f t="shared" si="147"/>
        <v/>
      </c>
    </row>
    <row r="2350" spans="1:15" x14ac:dyDescent="0.45">
      <c r="A2350" s="20" t="str">
        <f>Calc!A2350</f>
        <v>2024-09-24</v>
      </c>
      <c r="B2350" t="str">
        <f>Calc!B2350</f>
        <v>CLE</v>
      </c>
      <c r="C2350" t="str">
        <f>Calc!C2350</f>
        <v>CIN</v>
      </c>
      <c r="D2350" s="25"/>
      <c r="E2350" s="25"/>
      <c r="F2350">
        <f>Calc!M2350</f>
        <v>1503.8938502056101</v>
      </c>
      <c r="G2350">
        <f>Calc!N2350</f>
        <v>1513.6155661274754</v>
      </c>
      <c r="H2350" t="str">
        <f>IF(Calc!O2350=Games!I2350, Games!B2350, IF(Calc!P2350=Games!I2350, Games!C2350, ""))</f>
        <v>CLE</v>
      </c>
      <c r="I2350" s="21">
        <f>MAX(Calc!O2350:P2350)</f>
        <v>0.50982250017617314</v>
      </c>
      <c r="J2350" s="22">
        <f t="shared" si="144"/>
        <v>-104.00773196636052</v>
      </c>
      <c r="K2350" s="23">
        <f t="shared" si="145"/>
        <v>0.96146698047740564</v>
      </c>
      <c r="L2350" s="25"/>
      <c r="M2350" s="25"/>
      <c r="N2350" t="str">
        <f t="shared" si="146"/>
        <v/>
      </c>
      <c r="O2350" s="24" t="str">
        <f t="shared" si="147"/>
        <v/>
      </c>
    </row>
    <row r="2351" spans="1:15" x14ac:dyDescent="0.45">
      <c r="A2351" s="20" t="str">
        <f>Calc!A2351</f>
        <v>2024-09-24</v>
      </c>
      <c r="B2351" t="str">
        <f>Calc!B2351</f>
        <v>DET</v>
      </c>
      <c r="C2351" t="str">
        <f>Calc!C2351</f>
        <v>TBR</v>
      </c>
      <c r="D2351" s="25"/>
      <c r="E2351" s="25"/>
      <c r="F2351">
        <f>Calc!M2351</f>
        <v>1481.7589766686021</v>
      </c>
      <c r="G2351">
        <f>Calc!N2351</f>
        <v>1532.6622500113572</v>
      </c>
      <c r="H2351" t="str">
        <f>IF(Calc!O2351=Games!I2351, Games!B2351, IF(Calc!P2351=Games!I2351, Games!C2351, ""))</f>
        <v>TBR</v>
      </c>
      <c r="I2351" s="21">
        <f>MAX(Calc!O2351:P2351)</f>
        <v>0.56890164602127857</v>
      </c>
      <c r="J2351" s="22">
        <f t="shared" si="144"/>
        <v>-131.9656270479193</v>
      </c>
      <c r="K2351" s="23">
        <f t="shared" si="145"/>
        <v>0.75777308255950659</v>
      </c>
      <c r="L2351" s="25"/>
      <c r="M2351" s="25"/>
      <c r="N2351" t="str">
        <f t="shared" si="146"/>
        <v/>
      </c>
      <c r="O2351" s="24" t="str">
        <f t="shared" si="147"/>
        <v/>
      </c>
    </row>
    <row r="2352" spans="1:15" x14ac:dyDescent="0.45">
      <c r="A2352" s="20" t="str">
        <f>Calc!A2352</f>
        <v>2024-09-24</v>
      </c>
      <c r="B2352" t="str">
        <f>Calc!B2352</f>
        <v>PHI</v>
      </c>
      <c r="C2352" t="str">
        <f>Calc!C2352</f>
        <v>CHC</v>
      </c>
      <c r="D2352" s="25"/>
      <c r="E2352" s="25"/>
      <c r="F2352">
        <f>Calc!M2352</f>
        <v>1516.0751994709906</v>
      </c>
      <c r="G2352">
        <f>Calc!N2352</f>
        <v>1510.9500841970262</v>
      </c>
      <c r="H2352" t="str">
        <f>IF(Calc!O2352=Games!I2352, Games!B2352, IF(Calc!P2352=Games!I2352, Games!C2352, ""))</f>
        <v>PHI</v>
      </c>
      <c r="I2352" s="21">
        <f>MAX(Calc!O2352:P2352)</f>
        <v>0.54974798019201732</v>
      </c>
      <c r="J2352" s="22">
        <f t="shared" si="144"/>
        <v>-122.09783765688964</v>
      </c>
      <c r="K2352" s="23">
        <f t="shared" si="145"/>
        <v>0.81901532344096573</v>
      </c>
      <c r="L2352" s="25"/>
      <c r="M2352" s="25"/>
      <c r="N2352" t="str">
        <f t="shared" si="146"/>
        <v/>
      </c>
      <c r="O2352" s="24" t="str">
        <f t="shared" si="147"/>
        <v/>
      </c>
    </row>
    <row r="2353" spans="1:15" x14ac:dyDescent="0.45">
      <c r="A2353" s="20" t="str">
        <f>Calc!A2353</f>
        <v>2024-09-24</v>
      </c>
      <c r="B2353" t="str">
        <f>Calc!B2353</f>
        <v>PIT</v>
      </c>
      <c r="C2353" t="str">
        <f>Calc!C2353</f>
        <v>MIL</v>
      </c>
      <c r="D2353" s="25"/>
      <c r="E2353" s="25"/>
      <c r="F2353">
        <f>Calc!M2353</f>
        <v>1464.4120897083565</v>
      </c>
      <c r="G2353">
        <f>Calc!N2353</f>
        <v>1527.5334034496079</v>
      </c>
      <c r="H2353" t="str">
        <f>IF(Calc!O2353=Games!I2353, Games!B2353, IF(Calc!P2353=Games!I2353, Games!C2353, ""))</f>
        <v>MIL</v>
      </c>
      <c r="I2353" s="21">
        <f>MAX(Calc!O2353:P2353)</f>
        <v>0.56086695298856182</v>
      </c>
      <c r="J2353" s="22">
        <f t="shared" si="144"/>
        <v>-127.72141764451466</v>
      </c>
      <c r="K2353" s="23">
        <f t="shared" si="145"/>
        <v>0.78295404047525285</v>
      </c>
      <c r="L2353" s="25"/>
      <c r="M2353" s="25"/>
      <c r="N2353" t="str">
        <f t="shared" si="146"/>
        <v/>
      </c>
      <c r="O2353" s="24" t="str">
        <f t="shared" si="147"/>
        <v/>
      </c>
    </row>
    <row r="2354" spans="1:15" x14ac:dyDescent="0.45">
      <c r="A2354" s="20" t="str">
        <f>Calc!A2354</f>
        <v>2024-09-24</v>
      </c>
      <c r="B2354" t="str">
        <f>Calc!B2354</f>
        <v>WAS</v>
      </c>
      <c r="C2354" t="str">
        <f>Calc!C2354</f>
        <v>KCR</v>
      </c>
      <c r="D2354" s="25"/>
      <c r="E2354" s="25"/>
      <c r="F2354">
        <f>Calc!M2354</f>
        <v>1419.5380932200808</v>
      </c>
      <c r="G2354">
        <f>Calc!N2354</f>
        <v>1465.2610239810729</v>
      </c>
      <c r="H2354" t="str">
        <f>IF(Calc!O2354=Games!I2354, Games!B2354, IF(Calc!P2354=Games!I2354, Games!C2354, ""))</f>
        <v>KCR</v>
      </c>
      <c r="I2354" s="21">
        <f>MAX(Calc!O2354:P2354)</f>
        <v>0.58923285984190499</v>
      </c>
      <c r="J2354" s="22">
        <f t="shared" si="144"/>
        <v>-143.44693190772819</v>
      </c>
      <c r="K2354" s="23">
        <f t="shared" si="145"/>
        <v>0.69712191588959671</v>
      </c>
      <c r="L2354" s="25"/>
      <c r="M2354" s="25"/>
      <c r="N2354" t="str">
        <f t="shared" si="146"/>
        <v/>
      </c>
      <c r="O2354" s="24" t="str">
        <f t="shared" si="147"/>
        <v/>
      </c>
    </row>
    <row r="2355" spans="1:15" x14ac:dyDescent="0.45">
      <c r="A2355" s="20" t="str">
        <f>Calc!A2355</f>
        <v>2024-09-24</v>
      </c>
      <c r="B2355" t="str">
        <f>Calc!B2355</f>
        <v>NYY</v>
      </c>
      <c r="C2355" t="str">
        <f>Calc!C2355</f>
        <v>BAL</v>
      </c>
      <c r="D2355" s="25"/>
      <c r="E2355" s="25"/>
      <c r="F2355">
        <f>Calc!M2355</f>
        <v>1533.7203518335739</v>
      </c>
      <c r="G2355">
        <f>Calc!N2355</f>
        <v>1539.0873746407135</v>
      </c>
      <c r="H2355" t="str">
        <f>IF(Calc!O2355=Games!I2355, Games!B2355, IF(Calc!P2355=Games!I2355, Games!C2355, ""))</f>
        <v>NYY</v>
      </c>
      <c r="I2355" s="21">
        <f>MAX(Calc!O2355:P2355)</f>
        <v>0.53923817357938197</v>
      </c>
      <c r="J2355" s="22">
        <f t="shared" si="144"/>
        <v>-117.03186823622077</v>
      </c>
      <c r="K2355" s="23">
        <f t="shared" si="145"/>
        <v>0.8544681163096266</v>
      </c>
      <c r="L2355" s="25"/>
      <c r="M2355" s="25"/>
      <c r="N2355" t="str">
        <f t="shared" si="146"/>
        <v/>
      </c>
      <c r="O2355" s="24" t="str">
        <f t="shared" si="147"/>
        <v/>
      </c>
    </row>
    <row r="2356" spans="1:15" x14ac:dyDescent="0.45">
      <c r="A2356" s="20" t="str">
        <f>Calc!A2356</f>
        <v>2024-09-24</v>
      </c>
      <c r="B2356" t="str">
        <f>Calc!B2356</f>
        <v>TOR</v>
      </c>
      <c r="C2356" t="str">
        <f>Calc!C2356</f>
        <v>BOS</v>
      </c>
      <c r="D2356" s="25"/>
      <c r="E2356" s="25"/>
      <c r="F2356">
        <f>Calc!M2356</f>
        <v>1536.86484917293</v>
      </c>
      <c r="G2356">
        <f>Calc!N2356</f>
        <v>1518.233689676287</v>
      </c>
      <c r="H2356" t="str">
        <f>IF(Calc!O2356=Games!I2356, Games!B2356, IF(Calc!P2356=Games!I2356, Games!C2356, ""))</f>
        <v>TOR</v>
      </c>
      <c r="I2356" s="21">
        <f>MAX(Calc!O2356:P2356)</f>
        <v>0.52402429168218234</v>
      </c>
      <c r="J2356" s="22">
        <f t="shared" si="144"/>
        <v>-110.09475536770077</v>
      </c>
      <c r="K2356" s="23">
        <f t="shared" si="145"/>
        <v>0.9083084808719023</v>
      </c>
      <c r="L2356" s="25"/>
      <c r="M2356" s="25"/>
      <c r="N2356" t="str">
        <f t="shared" si="146"/>
        <v/>
      </c>
      <c r="O2356" s="24" t="str">
        <f t="shared" si="147"/>
        <v/>
      </c>
    </row>
    <row r="2357" spans="1:15" x14ac:dyDescent="0.45">
      <c r="A2357" s="20" t="str">
        <f>Calc!A2357</f>
        <v>2024-09-24</v>
      </c>
      <c r="B2357" t="str">
        <f>Calc!B2357</f>
        <v>ATL</v>
      </c>
      <c r="C2357" t="str">
        <f>Calc!C2357</f>
        <v>NYM</v>
      </c>
      <c r="D2357" s="25"/>
      <c r="E2357" s="25"/>
      <c r="F2357">
        <f>Calc!M2357</f>
        <v>1593.2508682491175</v>
      </c>
      <c r="G2357">
        <f>Calc!N2357</f>
        <v>1510.288270753422</v>
      </c>
      <c r="H2357" t="str">
        <f>IF(Calc!O2357=Games!I2357, Games!B2357, IF(Calc!P2357=Games!I2357, Games!C2357, ""))</f>
        <v>ATL</v>
      </c>
      <c r="I2357" s="21">
        <f>MAX(Calc!O2357:P2357)</f>
        <v>0.63912538127673868</v>
      </c>
      <c r="J2357" s="22">
        <f t="shared" si="144"/>
        <v>-177.10455324841104</v>
      </c>
      <c r="K2357" s="23">
        <f t="shared" si="145"/>
        <v>0.56463822169347411</v>
      </c>
      <c r="L2357" s="25"/>
      <c r="M2357" s="25"/>
      <c r="N2357" t="str">
        <f t="shared" si="146"/>
        <v/>
      </c>
      <c r="O2357" s="24" t="str">
        <f t="shared" si="147"/>
        <v/>
      </c>
    </row>
    <row r="2358" spans="1:15" x14ac:dyDescent="0.45">
      <c r="A2358" s="20" t="str">
        <f>Calc!A2358</f>
        <v>2024-09-24</v>
      </c>
      <c r="B2358" t="str">
        <f>Calc!B2358</f>
        <v>CHW</v>
      </c>
      <c r="C2358" t="str">
        <f>Calc!C2358</f>
        <v>LAA</v>
      </c>
      <c r="D2358" s="25"/>
      <c r="E2358" s="25"/>
      <c r="F2358">
        <f>Calc!M2358</f>
        <v>1426.513159308995</v>
      </c>
      <c r="G2358">
        <f>Calc!N2358</f>
        <v>1486.8682858001625</v>
      </c>
      <c r="H2358" t="str">
        <f>IF(Calc!O2358=Games!I2358, Games!B2358, IF(Calc!P2358=Games!I2358, Games!C2358, ""))</f>
        <v>LAA</v>
      </c>
      <c r="I2358" s="21">
        <f>MAX(Calc!O2358:P2358)</f>
        <v>0.60712147678614192</v>
      </c>
      <c r="J2358" s="22">
        <f t="shared" si="144"/>
        <v>-154.53160224176051</v>
      </c>
      <c r="K2358" s="23">
        <f t="shared" si="145"/>
        <v>0.64711682626284239</v>
      </c>
      <c r="L2358" s="25"/>
      <c r="M2358" s="25"/>
      <c r="N2358" t="str">
        <f t="shared" si="146"/>
        <v/>
      </c>
      <c r="O2358" s="24" t="str">
        <f t="shared" si="147"/>
        <v/>
      </c>
    </row>
    <row r="2359" spans="1:15" x14ac:dyDescent="0.45">
      <c r="A2359" s="20" t="str">
        <f>Calc!A2359</f>
        <v>2024-09-24</v>
      </c>
      <c r="B2359" t="str">
        <f>Calc!B2359</f>
        <v>MIN</v>
      </c>
      <c r="C2359" t="str">
        <f>Calc!C2359</f>
        <v>MIA</v>
      </c>
      <c r="D2359" s="25"/>
      <c r="E2359" s="25"/>
      <c r="F2359">
        <f>Calc!M2359</f>
        <v>1529.2726034226744</v>
      </c>
      <c r="G2359">
        <f>Calc!N2359</f>
        <v>1484.370768699393</v>
      </c>
      <c r="H2359" t="str">
        <f>IF(Calc!O2359=Games!I2359, Games!B2359, IF(Calc!P2359=Games!I2359, Games!C2359, ""))</f>
        <v>MIN</v>
      </c>
      <c r="I2359" s="21">
        <f>MAX(Calc!O2359:P2359)</f>
        <v>0.627897921280819</v>
      </c>
      <c r="J2359" s="22">
        <f t="shared" si="144"/>
        <v>-168.7434597092597</v>
      </c>
      <c r="K2359" s="23">
        <f t="shared" si="145"/>
        <v>0.59261556075890132</v>
      </c>
      <c r="L2359" s="25"/>
      <c r="M2359" s="25"/>
      <c r="N2359" t="str">
        <f t="shared" si="146"/>
        <v/>
      </c>
      <c r="O2359" s="24" t="str">
        <f t="shared" si="147"/>
        <v/>
      </c>
    </row>
    <row r="2360" spans="1:15" x14ac:dyDescent="0.45">
      <c r="A2360" s="20" t="str">
        <f>Calc!A2360</f>
        <v>2024-09-24</v>
      </c>
      <c r="B2360" t="str">
        <f>Calc!B2360</f>
        <v>HOU</v>
      </c>
      <c r="C2360" t="str">
        <f>Calc!C2360</f>
        <v>SEA</v>
      </c>
      <c r="D2360" s="25"/>
      <c r="E2360" s="25"/>
      <c r="F2360">
        <f>Calc!M2360</f>
        <v>1535.1961987191132</v>
      </c>
      <c r="G2360">
        <f>Calc!N2360</f>
        <v>1521.2700100017432</v>
      </c>
      <c r="H2360" t="str">
        <f>IF(Calc!O2360=Games!I2360, Games!B2360, IF(Calc!P2360=Games!I2360, Games!C2360, ""))</f>
        <v>SEA</v>
      </c>
      <c r="I2360" s="21">
        <f>MAX(Calc!O2360:P2360)</f>
        <v>0.50037749282130328</v>
      </c>
      <c r="J2360" s="22">
        <f t="shared" si="144"/>
        <v>-100.15111121531932</v>
      </c>
      <c r="K2360" s="23">
        <f t="shared" si="145"/>
        <v>0.99849116786138858</v>
      </c>
      <c r="L2360" s="25"/>
      <c r="M2360" s="25"/>
      <c r="N2360" t="str">
        <f t="shared" si="146"/>
        <v/>
      </c>
      <c r="O2360" s="24" t="str">
        <f t="shared" si="147"/>
        <v/>
      </c>
    </row>
    <row r="2361" spans="1:15" x14ac:dyDescent="0.45">
      <c r="A2361" s="20" t="str">
        <f>Calc!A2361</f>
        <v>2024-09-24</v>
      </c>
      <c r="B2361" t="str">
        <f>Calc!B2361</f>
        <v>COL</v>
      </c>
      <c r="C2361" t="str">
        <f>Calc!C2361</f>
        <v>STL</v>
      </c>
      <c r="D2361" s="25"/>
      <c r="E2361" s="25"/>
      <c r="F2361">
        <f>Calc!M2361</f>
        <v>1423.0710497477428</v>
      </c>
      <c r="G2361">
        <f>Calc!N2361</f>
        <v>1507.9516916859375</v>
      </c>
      <c r="H2361" t="str">
        <f>IF(Calc!O2361=Games!I2361, Games!B2361, IF(Calc!P2361=Games!I2361, Games!C2361, ""))</f>
        <v>STL</v>
      </c>
      <c r="I2361" s="21">
        <f>MAX(Calc!O2361:P2361)</f>
        <v>0.50560623159167795</v>
      </c>
      <c r="J2361" s="22">
        <f t="shared" si="144"/>
        <v>-102.26792162438737</v>
      </c>
      <c r="K2361" s="23">
        <f t="shared" si="145"/>
        <v>0.97782372430802844</v>
      </c>
      <c r="L2361" s="25"/>
      <c r="M2361" s="25"/>
      <c r="N2361" t="str">
        <f t="shared" si="146"/>
        <v/>
      </c>
      <c r="O2361" s="24" t="str">
        <f t="shared" si="147"/>
        <v/>
      </c>
    </row>
    <row r="2362" spans="1:15" x14ac:dyDescent="0.45">
      <c r="A2362" s="20" t="str">
        <f>Calc!A2362</f>
        <v>2024-09-24</v>
      </c>
      <c r="B2362" t="str">
        <f>Calc!B2362</f>
        <v>ARI</v>
      </c>
      <c r="C2362" t="str">
        <f>Calc!C2362</f>
        <v>SFG</v>
      </c>
      <c r="D2362" s="25"/>
      <c r="E2362" s="25"/>
      <c r="F2362">
        <f>Calc!M2362</f>
        <v>1516.9891876380354</v>
      </c>
      <c r="G2362">
        <f>Calc!N2362</f>
        <v>1491.6063482058917</v>
      </c>
      <c r="H2362" t="str">
        <f>IF(Calc!O2362=Games!I2362, Games!B2362, IF(Calc!P2362=Games!I2362, Games!C2362, ""))</f>
        <v>ARI</v>
      </c>
      <c r="I2362" s="21">
        <f>MAX(Calc!O2362:P2362)</f>
        <v>0.56178044646890601</v>
      </c>
      <c r="J2362" s="22">
        <f t="shared" si="144"/>
        <v>-128.19611583786727</v>
      </c>
      <c r="K2362" s="23">
        <f t="shared" si="145"/>
        <v>0.78005483509712892</v>
      </c>
      <c r="L2362" s="25"/>
      <c r="M2362" s="25"/>
      <c r="N2362" t="str">
        <f t="shared" si="146"/>
        <v/>
      </c>
      <c r="O2362" s="24" t="str">
        <f t="shared" si="147"/>
        <v/>
      </c>
    </row>
    <row r="2363" spans="1:15" x14ac:dyDescent="0.45">
      <c r="A2363" s="20" t="str">
        <f>Calc!A2363</f>
        <v>2024-09-24</v>
      </c>
      <c r="B2363" t="str">
        <f>Calc!B2363</f>
        <v>OAK</v>
      </c>
      <c r="C2363" t="str">
        <f>Calc!C2363</f>
        <v>TEX</v>
      </c>
      <c r="D2363" s="25"/>
      <c r="E2363" s="25"/>
      <c r="F2363">
        <f>Calc!M2363</f>
        <v>1410.609331202211</v>
      </c>
      <c r="G2363">
        <f>Calc!N2363</f>
        <v>1534.4506247578865</v>
      </c>
      <c r="H2363" t="str">
        <f>IF(Calc!O2363=Games!I2363, Games!B2363, IF(Calc!P2363=Games!I2363, Games!C2363, ""))</f>
        <v>TEX</v>
      </c>
      <c r="I2363" s="21">
        <f>MAX(Calc!O2363:P2363)</f>
        <v>0.66793335173014101</v>
      </c>
      <c r="J2363" s="22">
        <f t="shared" si="144"/>
        <v>-201.14436520807558</v>
      </c>
      <c r="K2363" s="23">
        <f t="shared" si="145"/>
        <v>0.49715536349504053</v>
      </c>
      <c r="L2363" s="25"/>
      <c r="M2363" s="25"/>
      <c r="N2363" t="str">
        <f t="shared" si="146"/>
        <v/>
      </c>
      <c r="O2363" s="24" t="str">
        <f t="shared" si="147"/>
        <v/>
      </c>
    </row>
    <row r="2364" spans="1:15" x14ac:dyDescent="0.45">
      <c r="A2364" s="20" t="str">
        <f>Calc!A2364</f>
        <v>2024-09-24</v>
      </c>
      <c r="B2364" t="str">
        <f>Calc!B2364</f>
        <v>LAD</v>
      </c>
      <c r="C2364" t="str">
        <f>Calc!C2364</f>
        <v>SDP</v>
      </c>
      <c r="D2364" s="25"/>
      <c r="E2364" s="25"/>
      <c r="F2364">
        <f>Calc!M2364</f>
        <v>1596.6514930600529</v>
      </c>
      <c r="G2364">
        <f>Calc!N2364</f>
        <v>1514.2912987524817</v>
      </c>
      <c r="H2364" t="str">
        <f>IF(Calc!O2364=Games!I2364, Games!B2364, IF(Calc!P2364=Games!I2364, Games!C2364, ""))</f>
        <v>LAD</v>
      </c>
      <c r="I2364" s="21">
        <f>MAX(Calc!O2364:P2364)</f>
        <v>0.63768152681394086</v>
      </c>
      <c r="J2364" s="22">
        <f t="shared" si="144"/>
        <v>-176.00027986607137</v>
      </c>
      <c r="K2364" s="23">
        <f t="shared" si="145"/>
        <v>0.56818091468999765</v>
      </c>
      <c r="L2364" s="25"/>
      <c r="M2364" s="25"/>
      <c r="N2364" t="str">
        <f t="shared" si="146"/>
        <v/>
      </c>
      <c r="O2364" s="24" t="str">
        <f t="shared" si="147"/>
        <v/>
      </c>
    </row>
    <row r="2365" spans="1:15" x14ac:dyDescent="0.45">
      <c r="A2365" s="20" t="str">
        <f>Calc!A2365</f>
        <v>2024-09-25</v>
      </c>
      <c r="B2365" t="str">
        <f>Calc!B2365</f>
        <v>HOU</v>
      </c>
      <c r="C2365" t="str">
        <f>Calc!C2365</f>
        <v>SEA</v>
      </c>
      <c r="D2365" s="25"/>
      <c r="E2365" s="25"/>
      <c r="F2365">
        <f>Calc!M2365</f>
        <v>1535.1961987191132</v>
      </c>
      <c r="G2365">
        <f>Calc!N2365</f>
        <v>1521.2700100017432</v>
      </c>
      <c r="H2365" t="str">
        <f>IF(Calc!O2365=Games!I2365, Games!B2365, IF(Calc!P2365=Games!I2365, Games!C2365, ""))</f>
        <v>SEA</v>
      </c>
      <c r="I2365" s="21">
        <f>MAX(Calc!O2365:P2365)</f>
        <v>0.50037749282130328</v>
      </c>
      <c r="J2365" s="22">
        <f t="shared" si="144"/>
        <v>-100.15111121531932</v>
      </c>
      <c r="K2365" s="23">
        <f t="shared" si="145"/>
        <v>0.99849116786138858</v>
      </c>
      <c r="L2365" s="25"/>
      <c r="M2365" s="25"/>
      <c r="N2365" t="str">
        <f t="shared" si="146"/>
        <v/>
      </c>
      <c r="O2365" s="24" t="str">
        <f t="shared" si="147"/>
        <v/>
      </c>
    </row>
    <row r="2366" spans="1:15" x14ac:dyDescent="0.45">
      <c r="A2366" s="20" t="str">
        <f>Calc!A2366</f>
        <v>2024-09-25</v>
      </c>
      <c r="B2366" t="str">
        <f>Calc!B2366</f>
        <v>PHI</v>
      </c>
      <c r="C2366" t="str">
        <f>Calc!C2366</f>
        <v>CHC</v>
      </c>
      <c r="D2366" s="25"/>
      <c r="E2366" s="25"/>
      <c r="F2366">
        <f>Calc!M2366</f>
        <v>1516.0751994709906</v>
      </c>
      <c r="G2366">
        <f>Calc!N2366</f>
        <v>1510.9500841970262</v>
      </c>
      <c r="H2366" t="str">
        <f>IF(Calc!O2366=Games!I2366, Games!B2366, IF(Calc!P2366=Games!I2366, Games!C2366, ""))</f>
        <v>PHI</v>
      </c>
      <c r="I2366" s="21">
        <f>MAX(Calc!O2366:P2366)</f>
        <v>0.54974798019201732</v>
      </c>
      <c r="J2366" s="22">
        <f t="shared" si="144"/>
        <v>-122.09783765688964</v>
      </c>
      <c r="K2366" s="23">
        <f t="shared" si="145"/>
        <v>0.81901532344096573</v>
      </c>
      <c r="L2366" s="25"/>
      <c r="M2366" s="25"/>
      <c r="N2366" t="str">
        <f t="shared" si="146"/>
        <v/>
      </c>
      <c r="O2366" s="24" t="str">
        <f t="shared" si="147"/>
        <v/>
      </c>
    </row>
    <row r="2367" spans="1:15" x14ac:dyDescent="0.45">
      <c r="A2367" s="20" t="str">
        <f>Calc!A2367</f>
        <v>2024-09-25</v>
      </c>
      <c r="B2367" t="str">
        <f>Calc!B2367</f>
        <v>CLE</v>
      </c>
      <c r="C2367" t="str">
        <f>Calc!C2367</f>
        <v>CIN</v>
      </c>
      <c r="D2367" s="25"/>
      <c r="E2367" s="25"/>
      <c r="F2367">
        <f>Calc!M2367</f>
        <v>1503.8938502056101</v>
      </c>
      <c r="G2367">
        <f>Calc!N2367</f>
        <v>1513.6155661274754</v>
      </c>
      <c r="H2367" t="str">
        <f>IF(Calc!O2367=Games!I2367, Games!B2367, IF(Calc!P2367=Games!I2367, Games!C2367, ""))</f>
        <v>CLE</v>
      </c>
      <c r="I2367" s="21">
        <f>MAX(Calc!O2367:P2367)</f>
        <v>0.50982250017617314</v>
      </c>
      <c r="J2367" s="22">
        <f t="shared" si="144"/>
        <v>-104.00773196636052</v>
      </c>
      <c r="K2367" s="23">
        <f t="shared" si="145"/>
        <v>0.96146698047740564</v>
      </c>
      <c r="L2367" s="25"/>
      <c r="M2367" s="25"/>
      <c r="N2367" t="str">
        <f t="shared" si="146"/>
        <v/>
      </c>
      <c r="O2367" s="24" t="str">
        <f t="shared" si="147"/>
        <v/>
      </c>
    </row>
    <row r="2368" spans="1:15" x14ac:dyDescent="0.45">
      <c r="A2368" s="20" t="str">
        <f>Calc!A2368</f>
        <v>2024-09-25</v>
      </c>
      <c r="B2368" t="str">
        <f>Calc!B2368</f>
        <v>DET</v>
      </c>
      <c r="C2368" t="str">
        <f>Calc!C2368</f>
        <v>TBR</v>
      </c>
      <c r="D2368" s="25"/>
      <c r="E2368" s="25"/>
      <c r="F2368">
        <f>Calc!M2368</f>
        <v>1481.7589766686021</v>
      </c>
      <c r="G2368">
        <f>Calc!N2368</f>
        <v>1532.6622500113572</v>
      </c>
      <c r="H2368" t="str">
        <f>IF(Calc!O2368=Games!I2368, Games!B2368, IF(Calc!P2368=Games!I2368, Games!C2368, ""))</f>
        <v>TBR</v>
      </c>
      <c r="I2368" s="21">
        <f>MAX(Calc!O2368:P2368)</f>
        <v>0.56890164602127857</v>
      </c>
      <c r="J2368" s="22">
        <f t="shared" si="144"/>
        <v>-131.9656270479193</v>
      </c>
      <c r="K2368" s="23">
        <f t="shared" si="145"/>
        <v>0.75777308255950659</v>
      </c>
      <c r="L2368" s="25"/>
      <c r="M2368" s="25"/>
      <c r="N2368" t="str">
        <f t="shared" si="146"/>
        <v/>
      </c>
      <c r="O2368" s="24" t="str">
        <f t="shared" si="147"/>
        <v/>
      </c>
    </row>
    <row r="2369" spans="1:15" x14ac:dyDescent="0.45">
      <c r="A2369" s="20" t="str">
        <f>Calc!A2369</f>
        <v>2024-09-25</v>
      </c>
      <c r="B2369" t="str">
        <f>Calc!B2369</f>
        <v>PIT</v>
      </c>
      <c r="C2369" t="str">
        <f>Calc!C2369</f>
        <v>MIL</v>
      </c>
      <c r="D2369" s="25"/>
      <c r="E2369" s="25"/>
      <c r="F2369">
        <f>Calc!M2369</f>
        <v>1464.4120897083565</v>
      </c>
      <c r="G2369">
        <f>Calc!N2369</f>
        <v>1527.5334034496079</v>
      </c>
      <c r="H2369" t="str">
        <f>IF(Calc!O2369=Games!I2369, Games!B2369, IF(Calc!P2369=Games!I2369, Games!C2369, ""))</f>
        <v>MIL</v>
      </c>
      <c r="I2369" s="21">
        <f>MAX(Calc!O2369:P2369)</f>
        <v>0.56086695298856182</v>
      </c>
      <c r="J2369" s="22">
        <f t="shared" si="144"/>
        <v>-127.72141764451466</v>
      </c>
      <c r="K2369" s="23">
        <f t="shared" si="145"/>
        <v>0.78295404047525285</v>
      </c>
      <c r="L2369" s="25"/>
      <c r="M2369" s="25"/>
      <c r="N2369" t="str">
        <f t="shared" si="146"/>
        <v/>
      </c>
      <c r="O2369" s="24" t="str">
        <f t="shared" si="147"/>
        <v/>
      </c>
    </row>
    <row r="2370" spans="1:15" x14ac:dyDescent="0.45">
      <c r="A2370" s="20" t="str">
        <f>Calc!A2370</f>
        <v>2024-09-25</v>
      </c>
      <c r="B2370" t="str">
        <f>Calc!B2370</f>
        <v>WAS</v>
      </c>
      <c r="C2370" t="str">
        <f>Calc!C2370</f>
        <v>KCR</v>
      </c>
      <c r="D2370" s="25"/>
      <c r="E2370" s="25"/>
      <c r="F2370">
        <f>Calc!M2370</f>
        <v>1419.5380932200808</v>
      </c>
      <c r="G2370">
        <f>Calc!N2370</f>
        <v>1465.2610239810729</v>
      </c>
      <c r="H2370" t="str">
        <f>IF(Calc!O2370=Games!I2370, Games!B2370, IF(Calc!P2370=Games!I2370, Games!C2370, ""))</f>
        <v>KCR</v>
      </c>
      <c r="I2370" s="21">
        <f>MAX(Calc!O2370:P2370)</f>
        <v>0.58923285984190499</v>
      </c>
      <c r="J2370" s="22">
        <f t="shared" si="144"/>
        <v>-143.44693190772819</v>
      </c>
      <c r="K2370" s="23">
        <f t="shared" si="145"/>
        <v>0.69712191588959671</v>
      </c>
      <c r="L2370" s="25"/>
      <c r="M2370" s="25"/>
      <c r="N2370" t="str">
        <f t="shared" si="146"/>
        <v/>
      </c>
      <c r="O2370" s="24" t="str">
        <f t="shared" si="147"/>
        <v/>
      </c>
    </row>
    <row r="2371" spans="1:15" x14ac:dyDescent="0.45">
      <c r="A2371" s="20" t="str">
        <f>Calc!A2371</f>
        <v>2024-09-25</v>
      </c>
      <c r="B2371" t="str">
        <f>Calc!B2371</f>
        <v>NYY</v>
      </c>
      <c r="C2371" t="str">
        <f>Calc!C2371</f>
        <v>BAL</v>
      </c>
      <c r="D2371" s="25"/>
      <c r="E2371" s="25"/>
      <c r="F2371">
        <f>Calc!M2371</f>
        <v>1533.7203518335739</v>
      </c>
      <c r="G2371">
        <f>Calc!N2371</f>
        <v>1539.0873746407135</v>
      </c>
      <c r="H2371" t="str">
        <f>IF(Calc!O2371=Games!I2371, Games!B2371, IF(Calc!P2371=Games!I2371, Games!C2371, ""))</f>
        <v>NYY</v>
      </c>
      <c r="I2371" s="21">
        <f>MAX(Calc!O2371:P2371)</f>
        <v>0.53923817357938197</v>
      </c>
      <c r="J2371" s="22">
        <f t="shared" ref="J2371:J2433" si="148">IF(I2371&lt;0.5, "",-1*((I2371*100)/(1-((I2371*100)/100))))</f>
        <v>-117.03186823622077</v>
      </c>
      <c r="K2371" s="23">
        <f t="shared" ref="K2371:K2433" si="149">IF(J2371&gt;0, "",1/(J2371/-100))</f>
        <v>0.8544681163096266</v>
      </c>
      <c r="L2371" s="25"/>
      <c r="M2371" s="25"/>
      <c r="N2371" t="str">
        <f t="shared" ref="N2371:N2433" si="150">IF(L2371&gt;M2371, B2371, IF(M2371&gt;L2371, C2371, ""))</f>
        <v/>
      </c>
      <c r="O2371" s="24" t="str">
        <f t="shared" ref="O2371:O2433" si="151">IF(ISBLANK(L2371), "", IF(H2371=N2371, "W", "L"))</f>
        <v/>
      </c>
    </row>
    <row r="2372" spans="1:15" x14ac:dyDescent="0.45">
      <c r="A2372" s="20" t="str">
        <f>Calc!A2372</f>
        <v>2024-09-25</v>
      </c>
      <c r="B2372" t="str">
        <f>Calc!B2372</f>
        <v>TOR</v>
      </c>
      <c r="C2372" t="str">
        <f>Calc!C2372</f>
        <v>BOS</v>
      </c>
      <c r="D2372" s="25"/>
      <c r="E2372" s="25"/>
      <c r="F2372">
        <f>Calc!M2372</f>
        <v>1536.86484917293</v>
      </c>
      <c r="G2372">
        <f>Calc!N2372</f>
        <v>1518.233689676287</v>
      </c>
      <c r="H2372" t="str">
        <f>IF(Calc!O2372=Games!I2372, Games!B2372, IF(Calc!P2372=Games!I2372, Games!C2372, ""))</f>
        <v>TOR</v>
      </c>
      <c r="I2372" s="21">
        <f>MAX(Calc!O2372:P2372)</f>
        <v>0.52402429168218234</v>
      </c>
      <c r="J2372" s="22">
        <f t="shared" si="148"/>
        <v>-110.09475536770077</v>
      </c>
      <c r="K2372" s="23">
        <f t="shared" si="149"/>
        <v>0.9083084808719023</v>
      </c>
      <c r="L2372" s="25"/>
      <c r="M2372" s="25"/>
      <c r="N2372" t="str">
        <f t="shared" si="150"/>
        <v/>
      </c>
      <c r="O2372" s="24" t="str">
        <f t="shared" si="151"/>
        <v/>
      </c>
    </row>
    <row r="2373" spans="1:15" x14ac:dyDescent="0.45">
      <c r="A2373" s="20" t="str">
        <f>Calc!A2373</f>
        <v>2024-09-25</v>
      </c>
      <c r="B2373" t="str">
        <f>Calc!B2373</f>
        <v>ATL</v>
      </c>
      <c r="C2373" t="str">
        <f>Calc!C2373</f>
        <v>NYM</v>
      </c>
      <c r="D2373" s="25"/>
      <c r="E2373" s="25"/>
      <c r="F2373">
        <f>Calc!M2373</f>
        <v>1593.2508682491175</v>
      </c>
      <c r="G2373">
        <f>Calc!N2373</f>
        <v>1510.288270753422</v>
      </c>
      <c r="H2373" t="str">
        <f>IF(Calc!O2373=Games!I2373, Games!B2373, IF(Calc!P2373=Games!I2373, Games!C2373, ""))</f>
        <v>ATL</v>
      </c>
      <c r="I2373" s="21">
        <f>MAX(Calc!O2373:P2373)</f>
        <v>0.63912538127673868</v>
      </c>
      <c r="J2373" s="22">
        <f t="shared" si="148"/>
        <v>-177.10455324841104</v>
      </c>
      <c r="K2373" s="23">
        <f t="shared" si="149"/>
        <v>0.56463822169347411</v>
      </c>
      <c r="L2373" s="25"/>
      <c r="M2373" s="25"/>
      <c r="N2373" t="str">
        <f t="shared" si="150"/>
        <v/>
      </c>
      <c r="O2373" s="24" t="str">
        <f t="shared" si="151"/>
        <v/>
      </c>
    </row>
    <row r="2374" spans="1:15" x14ac:dyDescent="0.45">
      <c r="A2374" s="20" t="str">
        <f>Calc!A2374</f>
        <v>2024-09-25</v>
      </c>
      <c r="B2374" t="str">
        <f>Calc!B2374</f>
        <v>CHW</v>
      </c>
      <c r="C2374" t="str">
        <f>Calc!C2374</f>
        <v>LAA</v>
      </c>
      <c r="D2374" s="25"/>
      <c r="E2374" s="25"/>
      <c r="F2374">
        <f>Calc!M2374</f>
        <v>1426.513159308995</v>
      </c>
      <c r="G2374">
        <f>Calc!N2374</f>
        <v>1486.8682858001625</v>
      </c>
      <c r="H2374" t="str">
        <f>IF(Calc!O2374=Games!I2374, Games!B2374, IF(Calc!P2374=Games!I2374, Games!C2374, ""))</f>
        <v>LAA</v>
      </c>
      <c r="I2374" s="21">
        <f>MAX(Calc!O2374:P2374)</f>
        <v>0.60712147678614192</v>
      </c>
      <c r="J2374" s="22">
        <f t="shared" si="148"/>
        <v>-154.53160224176051</v>
      </c>
      <c r="K2374" s="23">
        <f t="shared" si="149"/>
        <v>0.64711682626284239</v>
      </c>
      <c r="L2374" s="25"/>
      <c r="M2374" s="25"/>
      <c r="N2374" t="str">
        <f t="shared" si="150"/>
        <v/>
      </c>
      <c r="O2374" s="24" t="str">
        <f t="shared" si="151"/>
        <v/>
      </c>
    </row>
    <row r="2375" spans="1:15" x14ac:dyDescent="0.45">
      <c r="A2375" s="20" t="str">
        <f>Calc!A2375</f>
        <v>2024-09-25</v>
      </c>
      <c r="B2375" t="str">
        <f>Calc!B2375</f>
        <v>MIN</v>
      </c>
      <c r="C2375" t="str">
        <f>Calc!C2375</f>
        <v>MIA</v>
      </c>
      <c r="D2375" s="25"/>
      <c r="E2375" s="25"/>
      <c r="F2375">
        <f>Calc!M2375</f>
        <v>1529.2726034226744</v>
      </c>
      <c r="G2375">
        <f>Calc!N2375</f>
        <v>1484.370768699393</v>
      </c>
      <c r="H2375" t="str">
        <f>IF(Calc!O2375=Games!I2375, Games!B2375, IF(Calc!P2375=Games!I2375, Games!C2375, ""))</f>
        <v>MIN</v>
      </c>
      <c r="I2375" s="21">
        <f>MAX(Calc!O2375:P2375)</f>
        <v>0.627897921280819</v>
      </c>
      <c r="J2375" s="22">
        <f t="shared" si="148"/>
        <v>-168.7434597092597</v>
      </c>
      <c r="K2375" s="23">
        <f t="shared" si="149"/>
        <v>0.59261556075890132</v>
      </c>
      <c r="L2375" s="25"/>
      <c r="M2375" s="25"/>
      <c r="N2375" t="str">
        <f t="shared" si="150"/>
        <v/>
      </c>
      <c r="O2375" s="24" t="str">
        <f t="shared" si="151"/>
        <v/>
      </c>
    </row>
    <row r="2376" spans="1:15" x14ac:dyDescent="0.45">
      <c r="A2376" s="20" t="str">
        <f>Calc!A2376</f>
        <v>2024-09-25</v>
      </c>
      <c r="B2376" t="str">
        <f>Calc!B2376</f>
        <v>COL</v>
      </c>
      <c r="C2376" t="str">
        <f>Calc!C2376</f>
        <v>STL</v>
      </c>
      <c r="D2376" s="25"/>
      <c r="E2376" s="25"/>
      <c r="F2376">
        <f>Calc!M2376</f>
        <v>1423.0710497477428</v>
      </c>
      <c r="G2376">
        <f>Calc!N2376</f>
        <v>1507.9516916859375</v>
      </c>
      <c r="H2376" t="str">
        <f>IF(Calc!O2376=Games!I2376, Games!B2376, IF(Calc!P2376=Games!I2376, Games!C2376, ""))</f>
        <v>STL</v>
      </c>
      <c r="I2376" s="21">
        <f>MAX(Calc!O2376:P2376)</f>
        <v>0.50560623159167795</v>
      </c>
      <c r="J2376" s="22">
        <f t="shared" si="148"/>
        <v>-102.26792162438737</v>
      </c>
      <c r="K2376" s="23">
        <f t="shared" si="149"/>
        <v>0.97782372430802844</v>
      </c>
      <c r="L2376" s="25"/>
      <c r="M2376" s="25"/>
      <c r="N2376" t="str">
        <f t="shared" si="150"/>
        <v/>
      </c>
      <c r="O2376" s="24" t="str">
        <f t="shared" si="151"/>
        <v/>
      </c>
    </row>
    <row r="2377" spans="1:15" x14ac:dyDescent="0.45">
      <c r="A2377" s="20" t="str">
        <f>Calc!A2377</f>
        <v>2024-09-25</v>
      </c>
      <c r="B2377" t="str">
        <f>Calc!B2377</f>
        <v>ARI</v>
      </c>
      <c r="C2377" t="str">
        <f>Calc!C2377</f>
        <v>SFG</v>
      </c>
      <c r="D2377" s="25"/>
      <c r="E2377" s="25"/>
      <c r="F2377">
        <f>Calc!M2377</f>
        <v>1516.9891876380354</v>
      </c>
      <c r="G2377">
        <f>Calc!N2377</f>
        <v>1491.6063482058917</v>
      </c>
      <c r="H2377" t="str">
        <f>IF(Calc!O2377=Games!I2377, Games!B2377, IF(Calc!P2377=Games!I2377, Games!C2377, ""))</f>
        <v>ARI</v>
      </c>
      <c r="I2377" s="21">
        <f>MAX(Calc!O2377:P2377)</f>
        <v>0.56178044646890601</v>
      </c>
      <c r="J2377" s="22">
        <f t="shared" si="148"/>
        <v>-128.19611583786727</v>
      </c>
      <c r="K2377" s="23">
        <f t="shared" si="149"/>
        <v>0.78005483509712892</v>
      </c>
      <c r="L2377" s="25"/>
      <c r="M2377" s="25"/>
      <c r="N2377" t="str">
        <f t="shared" si="150"/>
        <v/>
      </c>
      <c r="O2377" s="24" t="str">
        <f t="shared" si="151"/>
        <v/>
      </c>
    </row>
    <row r="2378" spans="1:15" x14ac:dyDescent="0.45">
      <c r="A2378" s="20" t="str">
        <f>Calc!A2378</f>
        <v>2024-09-25</v>
      </c>
      <c r="B2378" t="str">
        <f>Calc!B2378</f>
        <v>OAK</v>
      </c>
      <c r="C2378" t="str">
        <f>Calc!C2378</f>
        <v>TEX</v>
      </c>
      <c r="D2378" s="25"/>
      <c r="E2378" s="25"/>
      <c r="F2378">
        <f>Calc!M2378</f>
        <v>1410.609331202211</v>
      </c>
      <c r="G2378">
        <f>Calc!N2378</f>
        <v>1534.4506247578865</v>
      </c>
      <c r="H2378" t="str">
        <f>IF(Calc!O2378=Games!I2378, Games!B2378, IF(Calc!P2378=Games!I2378, Games!C2378, ""))</f>
        <v>TEX</v>
      </c>
      <c r="I2378" s="21">
        <f>MAX(Calc!O2378:P2378)</f>
        <v>0.66793335173014101</v>
      </c>
      <c r="J2378" s="22">
        <f t="shared" si="148"/>
        <v>-201.14436520807558</v>
      </c>
      <c r="K2378" s="23">
        <f t="shared" si="149"/>
        <v>0.49715536349504053</v>
      </c>
      <c r="L2378" s="25"/>
      <c r="M2378" s="25"/>
      <c r="N2378" t="str">
        <f t="shared" si="150"/>
        <v/>
      </c>
      <c r="O2378" s="24" t="str">
        <f t="shared" si="151"/>
        <v/>
      </c>
    </row>
    <row r="2379" spans="1:15" x14ac:dyDescent="0.45">
      <c r="A2379" s="20" t="str">
        <f>Calc!A2379</f>
        <v>2024-09-25</v>
      </c>
      <c r="B2379" t="str">
        <f>Calc!B2379</f>
        <v>LAD</v>
      </c>
      <c r="C2379" t="str">
        <f>Calc!C2379</f>
        <v>SDP</v>
      </c>
      <c r="D2379" s="25"/>
      <c r="E2379" s="25"/>
      <c r="F2379">
        <f>Calc!M2379</f>
        <v>1596.6514930600529</v>
      </c>
      <c r="G2379">
        <f>Calc!N2379</f>
        <v>1514.2912987524817</v>
      </c>
      <c r="H2379" t="str">
        <f>IF(Calc!O2379=Games!I2379, Games!B2379, IF(Calc!P2379=Games!I2379, Games!C2379, ""))</f>
        <v>LAD</v>
      </c>
      <c r="I2379" s="21">
        <f>MAX(Calc!O2379:P2379)</f>
        <v>0.63768152681394086</v>
      </c>
      <c r="J2379" s="22">
        <f t="shared" si="148"/>
        <v>-176.00027986607137</v>
      </c>
      <c r="K2379" s="23">
        <f t="shared" si="149"/>
        <v>0.56818091468999765</v>
      </c>
      <c r="L2379" s="25"/>
      <c r="M2379" s="25"/>
      <c r="N2379" t="str">
        <f t="shared" si="150"/>
        <v/>
      </c>
      <c r="O2379" s="24" t="str">
        <f t="shared" si="151"/>
        <v/>
      </c>
    </row>
    <row r="2380" spans="1:15" x14ac:dyDescent="0.45">
      <c r="A2380" s="20" t="str">
        <f>Calc!A2380</f>
        <v>2024-09-26</v>
      </c>
      <c r="B2380" t="str">
        <f>Calc!B2380</f>
        <v>PIT</v>
      </c>
      <c r="C2380" t="str">
        <f>Calc!C2380</f>
        <v>MIL</v>
      </c>
      <c r="D2380" s="25"/>
      <c r="E2380" s="25"/>
      <c r="F2380">
        <f>Calc!M2380</f>
        <v>1464.4120897083565</v>
      </c>
      <c r="G2380">
        <f>Calc!N2380</f>
        <v>1527.5334034496079</v>
      </c>
      <c r="H2380" t="str">
        <f>IF(Calc!O2380=Games!I2380, Games!B2380, IF(Calc!P2380=Games!I2380, Games!C2380, ""))</f>
        <v>MIL</v>
      </c>
      <c r="I2380" s="21">
        <f>MAX(Calc!O2380:P2380)</f>
        <v>0.56086695298856182</v>
      </c>
      <c r="J2380" s="22">
        <f t="shared" si="148"/>
        <v>-127.72141764451466</v>
      </c>
      <c r="K2380" s="23">
        <f t="shared" si="149"/>
        <v>0.78295404047525285</v>
      </c>
      <c r="L2380" s="25"/>
      <c r="M2380" s="25"/>
      <c r="N2380" t="str">
        <f t="shared" si="150"/>
        <v/>
      </c>
      <c r="O2380" s="24" t="str">
        <f t="shared" si="151"/>
        <v/>
      </c>
    </row>
    <row r="2381" spans="1:15" x14ac:dyDescent="0.45">
      <c r="A2381" s="20" t="str">
        <f>Calc!A2381</f>
        <v>2024-09-26</v>
      </c>
      <c r="B2381" t="str">
        <f>Calc!B2381</f>
        <v>WAS</v>
      </c>
      <c r="C2381" t="str">
        <f>Calc!C2381</f>
        <v>KCR</v>
      </c>
      <c r="D2381" s="25"/>
      <c r="E2381" s="25"/>
      <c r="F2381">
        <f>Calc!M2381</f>
        <v>1419.5380932200808</v>
      </c>
      <c r="G2381">
        <f>Calc!N2381</f>
        <v>1465.2610239810729</v>
      </c>
      <c r="H2381" t="str">
        <f>IF(Calc!O2381=Games!I2381, Games!B2381, IF(Calc!P2381=Games!I2381, Games!C2381, ""))</f>
        <v>KCR</v>
      </c>
      <c r="I2381" s="21">
        <f>MAX(Calc!O2381:P2381)</f>
        <v>0.58923285984190499</v>
      </c>
      <c r="J2381" s="22">
        <f t="shared" si="148"/>
        <v>-143.44693190772819</v>
      </c>
      <c r="K2381" s="23">
        <f t="shared" si="149"/>
        <v>0.69712191588959671</v>
      </c>
      <c r="L2381" s="25"/>
      <c r="M2381" s="25"/>
      <c r="N2381" t="str">
        <f t="shared" si="150"/>
        <v/>
      </c>
      <c r="O2381" s="24" t="str">
        <f t="shared" si="151"/>
        <v/>
      </c>
    </row>
    <row r="2382" spans="1:15" x14ac:dyDescent="0.45">
      <c r="A2382" s="20" t="str">
        <f>Calc!A2382</f>
        <v>2024-09-26</v>
      </c>
      <c r="B2382" t="str">
        <f>Calc!B2382</f>
        <v>DET</v>
      </c>
      <c r="C2382" t="str">
        <f>Calc!C2382</f>
        <v>TBR</v>
      </c>
      <c r="D2382" s="25"/>
      <c r="E2382" s="25"/>
      <c r="F2382">
        <f>Calc!M2382</f>
        <v>1481.7589766686021</v>
      </c>
      <c r="G2382">
        <f>Calc!N2382</f>
        <v>1532.6622500113572</v>
      </c>
      <c r="H2382" t="str">
        <f>IF(Calc!O2382=Games!I2382, Games!B2382, IF(Calc!P2382=Games!I2382, Games!C2382, ""))</f>
        <v>TBR</v>
      </c>
      <c r="I2382" s="21">
        <f>MAX(Calc!O2382:P2382)</f>
        <v>0.56890164602127857</v>
      </c>
      <c r="J2382" s="22">
        <f t="shared" si="148"/>
        <v>-131.9656270479193</v>
      </c>
      <c r="K2382" s="23">
        <f t="shared" si="149"/>
        <v>0.75777308255950659</v>
      </c>
      <c r="L2382" s="25"/>
      <c r="M2382" s="25"/>
      <c r="N2382" t="str">
        <f t="shared" si="150"/>
        <v/>
      </c>
      <c r="O2382" s="24" t="str">
        <f t="shared" si="151"/>
        <v/>
      </c>
    </row>
    <row r="2383" spans="1:15" x14ac:dyDescent="0.45">
      <c r="A2383" s="20" t="str">
        <f>Calc!A2383</f>
        <v>2024-09-26</v>
      </c>
      <c r="B2383" t="str">
        <f>Calc!B2383</f>
        <v>CHW</v>
      </c>
      <c r="C2383" t="str">
        <f>Calc!C2383</f>
        <v>LAA</v>
      </c>
      <c r="D2383" s="25"/>
      <c r="E2383" s="25"/>
      <c r="F2383">
        <f>Calc!M2383</f>
        <v>1426.513159308995</v>
      </c>
      <c r="G2383">
        <f>Calc!N2383</f>
        <v>1486.8682858001625</v>
      </c>
      <c r="H2383" t="str">
        <f>IF(Calc!O2383=Games!I2383, Games!B2383, IF(Calc!P2383=Games!I2383, Games!C2383, ""))</f>
        <v>LAA</v>
      </c>
      <c r="I2383" s="21">
        <f>MAX(Calc!O2383:P2383)</f>
        <v>0.60712147678614192</v>
      </c>
      <c r="J2383" s="22">
        <f t="shared" si="148"/>
        <v>-154.53160224176051</v>
      </c>
      <c r="K2383" s="23">
        <f t="shared" si="149"/>
        <v>0.64711682626284239</v>
      </c>
      <c r="L2383" s="25"/>
      <c r="M2383" s="25"/>
      <c r="N2383" t="str">
        <f t="shared" si="150"/>
        <v/>
      </c>
      <c r="O2383" s="24" t="str">
        <f t="shared" si="151"/>
        <v/>
      </c>
    </row>
    <row r="2384" spans="1:15" x14ac:dyDescent="0.45">
      <c r="A2384" s="20" t="str">
        <f>Calc!A2384</f>
        <v>2024-09-26</v>
      </c>
      <c r="B2384" t="str">
        <f>Calc!B2384</f>
        <v>COL</v>
      </c>
      <c r="C2384" t="str">
        <f>Calc!C2384</f>
        <v>STL</v>
      </c>
      <c r="D2384" s="25"/>
      <c r="E2384" s="25"/>
      <c r="F2384">
        <f>Calc!M2384</f>
        <v>1423.0710497477428</v>
      </c>
      <c r="G2384">
        <f>Calc!N2384</f>
        <v>1507.9516916859375</v>
      </c>
      <c r="H2384" t="str">
        <f>IF(Calc!O2384=Games!I2384, Games!B2384, IF(Calc!P2384=Games!I2384, Games!C2384, ""))</f>
        <v>STL</v>
      </c>
      <c r="I2384" s="21">
        <f>MAX(Calc!O2384:P2384)</f>
        <v>0.50560623159167795</v>
      </c>
      <c r="J2384" s="22">
        <f t="shared" si="148"/>
        <v>-102.26792162438737</v>
      </c>
      <c r="K2384" s="23">
        <f t="shared" si="149"/>
        <v>0.97782372430802844</v>
      </c>
      <c r="L2384" s="25"/>
      <c r="M2384" s="25"/>
      <c r="N2384" t="str">
        <f t="shared" si="150"/>
        <v/>
      </c>
      <c r="O2384" s="24" t="str">
        <f t="shared" si="151"/>
        <v/>
      </c>
    </row>
    <row r="2385" spans="1:15" x14ac:dyDescent="0.45">
      <c r="A2385" s="20" t="str">
        <f>Calc!A2385</f>
        <v>2024-09-26</v>
      </c>
      <c r="B2385" t="str">
        <f>Calc!B2385</f>
        <v>OAK</v>
      </c>
      <c r="C2385" t="str">
        <f>Calc!C2385</f>
        <v>TEX</v>
      </c>
      <c r="D2385" s="25"/>
      <c r="E2385" s="25"/>
      <c r="F2385">
        <f>Calc!M2385</f>
        <v>1410.609331202211</v>
      </c>
      <c r="G2385">
        <f>Calc!N2385</f>
        <v>1534.4506247578865</v>
      </c>
      <c r="H2385" t="str">
        <f>IF(Calc!O2385=Games!I2385, Games!B2385, IF(Calc!P2385=Games!I2385, Games!C2385, ""))</f>
        <v>TEX</v>
      </c>
      <c r="I2385" s="21">
        <f>MAX(Calc!O2385:P2385)</f>
        <v>0.66793335173014101</v>
      </c>
      <c r="J2385" s="22">
        <f t="shared" si="148"/>
        <v>-201.14436520807558</v>
      </c>
      <c r="K2385" s="23">
        <f t="shared" si="149"/>
        <v>0.49715536349504053</v>
      </c>
      <c r="L2385" s="25"/>
      <c r="M2385" s="25"/>
      <c r="N2385" t="str">
        <f t="shared" si="150"/>
        <v/>
      </c>
      <c r="O2385" s="24" t="str">
        <f t="shared" si="151"/>
        <v/>
      </c>
    </row>
    <row r="2386" spans="1:15" x14ac:dyDescent="0.45">
      <c r="A2386" s="20" t="str">
        <f>Calc!A2386</f>
        <v>2024-09-26</v>
      </c>
      <c r="B2386" t="str">
        <f>Calc!B2386</f>
        <v>NYY</v>
      </c>
      <c r="C2386" t="str">
        <f>Calc!C2386</f>
        <v>BAL</v>
      </c>
      <c r="D2386" s="25"/>
      <c r="E2386" s="25"/>
      <c r="F2386">
        <f>Calc!M2386</f>
        <v>1533.7203518335739</v>
      </c>
      <c r="G2386">
        <f>Calc!N2386</f>
        <v>1539.0873746407135</v>
      </c>
      <c r="H2386" t="str">
        <f>IF(Calc!O2386=Games!I2386, Games!B2386, IF(Calc!P2386=Games!I2386, Games!C2386, ""))</f>
        <v>NYY</v>
      </c>
      <c r="I2386" s="21">
        <f>MAX(Calc!O2386:P2386)</f>
        <v>0.53923817357938197</v>
      </c>
      <c r="J2386" s="22">
        <f t="shared" si="148"/>
        <v>-117.03186823622077</v>
      </c>
      <c r="K2386" s="23">
        <f t="shared" si="149"/>
        <v>0.8544681163096266</v>
      </c>
      <c r="L2386" s="25"/>
      <c r="M2386" s="25"/>
      <c r="N2386" t="str">
        <f t="shared" si="150"/>
        <v/>
      </c>
      <c r="O2386" s="24" t="str">
        <f t="shared" si="151"/>
        <v/>
      </c>
    </row>
    <row r="2387" spans="1:15" x14ac:dyDescent="0.45">
      <c r="A2387" s="20" t="str">
        <f>Calc!A2387</f>
        <v>2024-09-26</v>
      </c>
      <c r="B2387" t="str">
        <f>Calc!B2387</f>
        <v>MIN</v>
      </c>
      <c r="C2387" t="str">
        <f>Calc!C2387</f>
        <v>MIA</v>
      </c>
      <c r="D2387" s="25"/>
      <c r="E2387" s="25"/>
      <c r="F2387">
        <f>Calc!M2387</f>
        <v>1529.2726034226744</v>
      </c>
      <c r="G2387">
        <f>Calc!N2387</f>
        <v>1484.370768699393</v>
      </c>
      <c r="H2387" t="str">
        <f>IF(Calc!O2387=Games!I2387, Games!B2387, IF(Calc!P2387=Games!I2387, Games!C2387, ""))</f>
        <v>MIN</v>
      </c>
      <c r="I2387" s="21">
        <f>MAX(Calc!O2387:P2387)</f>
        <v>0.627897921280819</v>
      </c>
      <c r="J2387" s="22">
        <f t="shared" si="148"/>
        <v>-168.7434597092597</v>
      </c>
      <c r="K2387" s="23">
        <f t="shared" si="149"/>
        <v>0.59261556075890132</v>
      </c>
      <c r="L2387" s="25"/>
      <c r="M2387" s="25"/>
      <c r="N2387" t="str">
        <f t="shared" si="150"/>
        <v/>
      </c>
      <c r="O2387" s="24" t="str">
        <f t="shared" si="151"/>
        <v/>
      </c>
    </row>
    <row r="2388" spans="1:15" x14ac:dyDescent="0.45">
      <c r="A2388" s="20" t="str">
        <f>Calc!A2388</f>
        <v>2024-09-26</v>
      </c>
      <c r="B2388" t="str">
        <f>Calc!B2388</f>
        <v>LAD</v>
      </c>
      <c r="C2388" t="str">
        <f>Calc!C2388</f>
        <v>SDP</v>
      </c>
      <c r="D2388" s="25"/>
      <c r="E2388" s="25"/>
      <c r="F2388">
        <f>Calc!M2388</f>
        <v>1596.6514930600529</v>
      </c>
      <c r="G2388">
        <f>Calc!N2388</f>
        <v>1514.2912987524817</v>
      </c>
      <c r="H2388" t="str">
        <f>IF(Calc!O2388=Games!I2388, Games!B2388, IF(Calc!P2388=Games!I2388, Games!C2388, ""))</f>
        <v>LAD</v>
      </c>
      <c r="I2388" s="21">
        <f>MAX(Calc!O2388:P2388)</f>
        <v>0.63768152681394086</v>
      </c>
      <c r="J2388" s="22">
        <f t="shared" si="148"/>
        <v>-176.00027986607137</v>
      </c>
      <c r="K2388" s="23">
        <f t="shared" si="149"/>
        <v>0.56818091468999765</v>
      </c>
      <c r="L2388" s="25"/>
      <c r="M2388" s="25"/>
      <c r="N2388" t="str">
        <f t="shared" si="150"/>
        <v/>
      </c>
      <c r="O2388" s="24" t="str">
        <f t="shared" si="151"/>
        <v/>
      </c>
    </row>
    <row r="2389" spans="1:15" x14ac:dyDescent="0.45">
      <c r="A2389" s="20" t="str">
        <f>Calc!A2389</f>
        <v>2024-09-27</v>
      </c>
      <c r="B2389" t="str">
        <f>Calc!B2389</f>
        <v>CHC</v>
      </c>
      <c r="C2389" t="str">
        <f>Calc!C2389</f>
        <v>CIN</v>
      </c>
      <c r="D2389" s="25"/>
      <c r="E2389" s="25"/>
      <c r="F2389">
        <f>Calc!M2389</f>
        <v>1529.9566441509314</v>
      </c>
      <c r="G2389">
        <f>Calc!N2389</f>
        <v>1513.6155661274754</v>
      </c>
      <c r="H2389" t="str">
        <f>IF(Calc!O2389=Games!I2389, Games!B2389, IF(Calc!P2389=Games!I2389, Games!C2389, ""))</f>
        <v>CHC</v>
      </c>
      <c r="I2389" s="21">
        <f>MAX(Calc!O2389:P2389)</f>
        <v>0.54579236987005442</v>
      </c>
      <c r="J2389" s="22">
        <f t="shared" si="148"/>
        <v>-120.16362862814681</v>
      </c>
      <c r="K2389" s="23">
        <f t="shared" si="149"/>
        <v>0.83219857074602588</v>
      </c>
      <c r="L2389" s="25"/>
      <c r="M2389" s="25"/>
      <c r="N2389" t="str">
        <f t="shared" si="150"/>
        <v/>
      </c>
      <c r="O2389" s="24" t="str">
        <f t="shared" si="151"/>
        <v/>
      </c>
    </row>
    <row r="2390" spans="1:15" x14ac:dyDescent="0.45">
      <c r="A2390" s="20" t="str">
        <f>Calc!A2390</f>
        <v>2024-09-27</v>
      </c>
      <c r="B2390" t="str">
        <f>Calc!B2390</f>
        <v>DET</v>
      </c>
      <c r="C2390" t="str">
        <f>Calc!C2390</f>
        <v>CHW</v>
      </c>
      <c r="D2390" s="25"/>
      <c r="E2390" s="25"/>
      <c r="F2390">
        <f>Calc!M2390</f>
        <v>1481.7589766686021</v>
      </c>
      <c r="G2390">
        <f>Calc!N2390</f>
        <v>1425.4820043556863</v>
      </c>
      <c r="H2390" t="str">
        <f>IF(Calc!O2390=Games!I2390, Games!B2390, IF(Calc!P2390=Games!I2390, Games!C2390, ""))</f>
        <v>DET</v>
      </c>
      <c r="I2390" s="21">
        <f>MAX(Calc!O2390:P2390)</f>
        <v>0.58412248334689976</v>
      </c>
      <c r="J2390" s="22">
        <f t="shared" si="148"/>
        <v>-140.45541294172421</v>
      </c>
      <c r="K2390" s="23">
        <f t="shared" si="149"/>
        <v>0.71196971270513154</v>
      </c>
      <c r="L2390" s="25"/>
      <c r="M2390" s="25"/>
      <c r="N2390" t="str">
        <f t="shared" si="150"/>
        <v/>
      </c>
      <c r="O2390" s="24" t="str">
        <f t="shared" si="151"/>
        <v/>
      </c>
    </row>
    <row r="2391" spans="1:15" x14ac:dyDescent="0.45">
      <c r="A2391" s="20" t="str">
        <f>Calc!A2391</f>
        <v>2024-09-27</v>
      </c>
      <c r="B2391" t="str">
        <f>Calc!B2391</f>
        <v>WAS</v>
      </c>
      <c r="C2391" t="str">
        <f>Calc!C2391</f>
        <v>PHI</v>
      </c>
      <c r="D2391" s="25"/>
      <c r="E2391" s="25"/>
      <c r="F2391">
        <f>Calc!M2391</f>
        <v>1419.5380932200808</v>
      </c>
      <c r="G2391">
        <f>Calc!N2391</f>
        <v>1539.4111659163295</v>
      </c>
      <c r="H2391" t="str">
        <f>IF(Calc!O2391=Games!I2391, Games!B2391, IF(Calc!P2391=Games!I2391, Games!C2391, ""))</f>
        <v>PHI</v>
      </c>
      <c r="I2391" s="21">
        <f>MAX(Calc!O2391:P2391)</f>
        <v>0.68978643328864464</v>
      </c>
      <c r="J2391" s="22">
        <f t="shared" si="148"/>
        <v>-222.35856432754622</v>
      </c>
      <c r="K2391" s="23">
        <f t="shared" si="149"/>
        <v>0.44972407652666158</v>
      </c>
      <c r="L2391" s="25"/>
      <c r="M2391" s="25"/>
      <c r="N2391" t="str">
        <f t="shared" si="150"/>
        <v/>
      </c>
      <c r="O2391" s="24" t="str">
        <f t="shared" si="151"/>
        <v/>
      </c>
    </row>
    <row r="2392" spans="1:15" x14ac:dyDescent="0.45">
      <c r="A2392" s="20" t="str">
        <f>Calc!A2392</f>
        <v>2024-09-27</v>
      </c>
      <c r="B2392" t="str">
        <f>Calc!B2392</f>
        <v>NYY</v>
      </c>
      <c r="C2392" t="str">
        <f>Calc!C2392</f>
        <v>PIT</v>
      </c>
      <c r="D2392" s="25"/>
      <c r="E2392" s="25"/>
      <c r="F2392">
        <f>Calc!M2392</f>
        <v>1533.7203518335739</v>
      </c>
      <c r="G2392">
        <f>Calc!N2392</f>
        <v>1490.342604018655</v>
      </c>
      <c r="H2392" t="str">
        <f>IF(Calc!O2392=Games!I2392, Games!B2392, IF(Calc!P2392=Games!I2392, Games!C2392, ""))</f>
        <v>NYY</v>
      </c>
      <c r="I2392" s="21">
        <f>MAX(Calc!O2392:P2392)</f>
        <v>0.60906457321720398</v>
      </c>
      <c r="J2392" s="22">
        <f t="shared" si="148"/>
        <v>-155.79672024853369</v>
      </c>
      <c r="K2392" s="23">
        <f t="shared" si="149"/>
        <v>0.64186203560945099</v>
      </c>
      <c r="L2392" s="25"/>
      <c r="M2392" s="25"/>
      <c r="N2392" t="str">
        <f t="shared" si="150"/>
        <v/>
      </c>
      <c r="O2392" s="24" t="str">
        <f t="shared" si="151"/>
        <v/>
      </c>
    </row>
    <row r="2393" spans="1:15" x14ac:dyDescent="0.45">
      <c r="A2393" s="20" t="str">
        <f>Calc!A2393</f>
        <v>2024-09-27</v>
      </c>
      <c r="B2393" t="str">
        <f>Calc!B2393</f>
        <v>TOR</v>
      </c>
      <c r="C2393" t="str">
        <f>Calc!C2393</f>
        <v>MIA</v>
      </c>
      <c r="D2393" s="25"/>
      <c r="E2393" s="25"/>
      <c r="F2393">
        <f>Calc!M2393</f>
        <v>1536.86484917293</v>
      </c>
      <c r="G2393">
        <f>Calc!N2393</f>
        <v>1484.370768699393</v>
      </c>
      <c r="H2393" t="str">
        <f>IF(Calc!O2393=Games!I2393, Games!B2393, IF(Calc!P2393=Games!I2393, Games!C2393, ""))</f>
        <v>TOR</v>
      </c>
      <c r="I2393" s="21">
        <f>MAX(Calc!O2393:P2393)</f>
        <v>0.57221297156584472</v>
      </c>
      <c r="J2393" s="22">
        <f t="shared" si="148"/>
        <v>-133.76117870154619</v>
      </c>
      <c r="K2393" s="23">
        <f t="shared" si="149"/>
        <v>0.74760106759468969</v>
      </c>
      <c r="L2393" s="25"/>
      <c r="M2393" s="25"/>
      <c r="N2393" t="str">
        <f t="shared" si="150"/>
        <v/>
      </c>
      <c r="O2393" s="24" t="str">
        <f t="shared" si="151"/>
        <v/>
      </c>
    </row>
    <row r="2394" spans="1:15" x14ac:dyDescent="0.45">
      <c r="A2394" s="20" t="str">
        <f>Calc!A2394</f>
        <v>2024-09-27</v>
      </c>
      <c r="B2394" t="str">
        <f>Calc!B2394</f>
        <v>CLE</v>
      </c>
      <c r="C2394" t="str">
        <f>Calc!C2394</f>
        <v>HOU</v>
      </c>
      <c r="D2394" s="25"/>
      <c r="E2394" s="25"/>
      <c r="F2394">
        <f>Calc!M2394</f>
        <v>1503.8938502056101</v>
      </c>
      <c r="G2394">
        <f>Calc!N2394</f>
        <v>1554.1885466658973</v>
      </c>
      <c r="H2394" t="str">
        <f>IF(Calc!O2394=Games!I2394, Games!B2394, IF(Calc!P2394=Games!I2394, Games!C2394, ""))</f>
        <v>HOU</v>
      </c>
      <c r="I2394" s="21">
        <f>MAX(Calc!O2394:P2394)</f>
        <v>0.54806898191621289</v>
      </c>
      <c r="J2394" s="22">
        <f t="shared" si="148"/>
        <v>-121.27270755613459</v>
      </c>
      <c r="K2394" s="23">
        <f t="shared" si="149"/>
        <v>0.82458784020891174</v>
      </c>
      <c r="L2394" s="25"/>
      <c r="M2394" s="25"/>
      <c r="N2394" t="str">
        <f t="shared" si="150"/>
        <v/>
      </c>
      <c r="O2394" s="24" t="str">
        <f t="shared" si="151"/>
        <v/>
      </c>
    </row>
    <row r="2395" spans="1:15" x14ac:dyDescent="0.45">
      <c r="A2395" s="20" t="str">
        <f>Calc!A2395</f>
        <v>2024-09-27</v>
      </c>
      <c r="B2395" t="str">
        <f>Calc!B2395</f>
        <v>BOS</v>
      </c>
      <c r="C2395" t="str">
        <f>Calc!C2395</f>
        <v>TBR</v>
      </c>
      <c r="D2395" s="25"/>
      <c r="E2395" s="25"/>
      <c r="F2395">
        <f>Calc!M2395</f>
        <v>1500.26839934439</v>
      </c>
      <c r="G2395">
        <f>Calc!N2395</f>
        <v>1532.6622500113572</v>
      </c>
      <c r="H2395" t="str">
        <f>IF(Calc!O2395=Games!I2395, Games!B2395, IF(Calc!P2395=Games!I2395, Games!C2395, ""))</f>
        <v>TBR</v>
      </c>
      <c r="I2395" s="21">
        <f>MAX(Calc!O2395:P2395)</f>
        <v>0.52084285396764307</v>
      </c>
      <c r="J2395" s="22">
        <f t="shared" si="148"/>
        <v>-108.69979886149316</v>
      </c>
      <c r="K2395" s="23">
        <f t="shared" si="149"/>
        <v>0.91996490377522611</v>
      </c>
      <c r="L2395" s="25"/>
      <c r="M2395" s="25"/>
      <c r="N2395" t="str">
        <f t="shared" si="150"/>
        <v/>
      </c>
      <c r="O2395" s="24" t="str">
        <f t="shared" si="151"/>
        <v/>
      </c>
    </row>
    <row r="2396" spans="1:15" x14ac:dyDescent="0.45">
      <c r="A2396" s="20" t="str">
        <f>Calc!A2396</f>
        <v>2024-09-27</v>
      </c>
      <c r="B2396" t="str">
        <f>Calc!B2396</f>
        <v>ATL</v>
      </c>
      <c r="C2396" t="str">
        <f>Calc!C2396</f>
        <v>KCR</v>
      </c>
      <c r="D2396" s="25"/>
      <c r="E2396" s="25"/>
      <c r="F2396">
        <f>Calc!M2396</f>
        <v>1593.2508682491175</v>
      </c>
      <c r="G2396">
        <f>Calc!N2396</f>
        <v>1465.2610239810729</v>
      </c>
      <c r="H2396" t="str">
        <f>IF(Calc!O2396=Games!I2396, Games!B2396, IF(Calc!P2396=Games!I2396, Games!C2396, ""))</f>
        <v>ATL</v>
      </c>
      <c r="I2396" s="21">
        <f>MAX(Calc!O2396:P2396)</f>
        <v>0.69824009070386461</v>
      </c>
      <c r="J2396" s="22">
        <f t="shared" si="148"/>
        <v>-231.38928306696934</v>
      </c>
      <c r="K2396" s="23">
        <f t="shared" si="149"/>
        <v>0.43217213292915435</v>
      </c>
      <c r="L2396" s="25"/>
      <c r="M2396" s="25"/>
      <c r="N2396" t="str">
        <f t="shared" si="150"/>
        <v/>
      </c>
      <c r="O2396" s="24" t="str">
        <f t="shared" si="151"/>
        <v/>
      </c>
    </row>
    <row r="2397" spans="1:15" x14ac:dyDescent="0.45">
      <c r="A2397" s="20" t="str">
        <f>Calc!A2397</f>
        <v>2024-09-27</v>
      </c>
      <c r="B2397" t="str">
        <f>Calc!B2397</f>
        <v>COL</v>
      </c>
      <c r="C2397" t="str">
        <f>Calc!C2397</f>
        <v>LAD</v>
      </c>
      <c r="D2397" s="25"/>
      <c r="E2397" s="25"/>
      <c r="F2397">
        <f>Calc!M2397</f>
        <v>1423.0710497477428</v>
      </c>
      <c r="G2397">
        <f>Calc!N2397</f>
        <v>1587.2549754385982</v>
      </c>
      <c r="H2397" t="str">
        <f>IF(Calc!O2397=Games!I2397, Games!B2397, IF(Calc!P2397=Games!I2397, Games!C2397, ""))</f>
        <v>LAD</v>
      </c>
      <c r="I2397" s="21">
        <f>MAX(Calc!O2397:P2397)</f>
        <v>0.60595921190408741</v>
      </c>
      <c r="J2397" s="22">
        <f t="shared" si="148"/>
        <v>-153.78083442381913</v>
      </c>
      <c r="K2397" s="23">
        <f t="shared" si="149"/>
        <v>0.65027609178137602</v>
      </c>
      <c r="L2397" s="25"/>
      <c r="M2397" s="25"/>
      <c r="N2397" t="str">
        <f t="shared" si="150"/>
        <v/>
      </c>
      <c r="O2397" s="24" t="str">
        <f t="shared" si="151"/>
        <v/>
      </c>
    </row>
    <row r="2398" spans="1:15" x14ac:dyDescent="0.45">
      <c r="A2398" s="20" t="str">
        <f>Calc!A2398</f>
        <v>2024-09-27</v>
      </c>
      <c r="B2398" t="str">
        <f>Calc!B2398</f>
        <v>MIN</v>
      </c>
      <c r="C2398" t="str">
        <f>Calc!C2398</f>
        <v>BAL</v>
      </c>
      <c r="D2398" s="25"/>
      <c r="E2398" s="25"/>
      <c r="F2398">
        <f>Calc!M2398</f>
        <v>1529.2726034226744</v>
      </c>
      <c r="G2398">
        <f>Calc!N2398</f>
        <v>1539.0873746407135</v>
      </c>
      <c r="H2398" t="str">
        <f>IF(Calc!O2398=Games!I2398, Games!B2398, IF(Calc!P2398=Games!I2398, Games!C2398, ""))</f>
        <v>MIN</v>
      </c>
      <c r="I2398" s="21">
        <f>MAX(Calc!O2398:P2398)</f>
        <v>0.54951552846931606</v>
      </c>
      <c r="J2398" s="22">
        <f t="shared" si="148"/>
        <v>-121.98323431707608</v>
      </c>
      <c r="K2398" s="23">
        <f t="shared" si="149"/>
        <v>0.81978478894948681</v>
      </c>
      <c r="L2398" s="25"/>
      <c r="M2398" s="25"/>
      <c r="N2398" t="str">
        <f t="shared" si="150"/>
        <v/>
      </c>
      <c r="O2398" s="24" t="str">
        <f t="shared" si="151"/>
        <v/>
      </c>
    </row>
    <row r="2399" spans="1:15" x14ac:dyDescent="0.45">
      <c r="A2399" s="20" t="str">
        <f>Calc!A2399</f>
        <v>2024-09-27</v>
      </c>
      <c r="B2399" t="str">
        <f>Calc!B2399</f>
        <v>MIL</v>
      </c>
      <c r="C2399" t="str">
        <f>Calc!C2399</f>
        <v>NYM</v>
      </c>
      <c r="D2399" s="25"/>
      <c r="E2399" s="25"/>
      <c r="F2399">
        <f>Calc!M2399</f>
        <v>1516.6563185214643</v>
      </c>
      <c r="G2399">
        <f>Calc!N2399</f>
        <v>1510.288270753422</v>
      </c>
      <c r="H2399" t="str">
        <f>IF(Calc!O2399=Games!I2399, Games!B2399, IF(Calc!P2399=Games!I2399, Games!C2399, ""))</f>
        <v>MIL</v>
      </c>
      <c r="I2399" s="21">
        <f>MAX(Calc!O2399:P2399)</f>
        <v>0.54287119649007431</v>
      </c>
      <c r="J2399" s="22">
        <f t="shared" si="148"/>
        <v>-118.75672508969059</v>
      </c>
      <c r="K2399" s="23">
        <f t="shared" si="149"/>
        <v>0.84205757547183413</v>
      </c>
      <c r="L2399" s="25"/>
      <c r="M2399" s="25"/>
      <c r="N2399" t="str">
        <f t="shared" si="150"/>
        <v/>
      </c>
      <c r="O2399" s="24" t="str">
        <f t="shared" si="151"/>
        <v/>
      </c>
    </row>
    <row r="2400" spans="1:15" x14ac:dyDescent="0.45">
      <c r="A2400" s="20" t="str">
        <f>Calc!A2400</f>
        <v>2024-09-27</v>
      </c>
      <c r="B2400" t="str">
        <f>Calc!B2400</f>
        <v>LAA</v>
      </c>
      <c r="C2400" t="str">
        <f>Calc!C2400</f>
        <v>TEX</v>
      </c>
      <c r="D2400" s="25"/>
      <c r="E2400" s="25"/>
      <c r="F2400">
        <f>Calc!M2400</f>
        <v>1469.5882041455925</v>
      </c>
      <c r="G2400">
        <f>Calc!N2400</f>
        <v>1534.4506247578865</v>
      </c>
      <c r="H2400" t="str">
        <f>IF(Calc!O2400=Games!I2400, Games!B2400, IF(Calc!P2400=Games!I2400, Games!C2400, ""))</f>
        <v>TEX</v>
      </c>
      <c r="I2400" s="21">
        <f>MAX(Calc!O2400:P2400)</f>
        <v>0.55802841994486907</v>
      </c>
      <c r="J2400" s="22">
        <f t="shared" si="148"/>
        <v>-126.25889200279831</v>
      </c>
      <c r="K2400" s="23">
        <f t="shared" si="149"/>
        <v>0.79202342436035067</v>
      </c>
      <c r="L2400" s="25"/>
      <c r="M2400" s="25"/>
      <c r="N2400" t="str">
        <f t="shared" si="150"/>
        <v/>
      </c>
      <c r="O2400" s="24" t="str">
        <f t="shared" si="151"/>
        <v/>
      </c>
    </row>
    <row r="2401" spans="1:15" x14ac:dyDescent="0.45">
      <c r="A2401" s="20" t="str">
        <f>Calc!A2401</f>
        <v>2024-09-27</v>
      </c>
      <c r="B2401" t="str">
        <f>Calc!B2401</f>
        <v>ARI</v>
      </c>
      <c r="C2401" t="str">
        <f>Calc!C2401</f>
        <v>SDP</v>
      </c>
      <c r="D2401" s="25"/>
      <c r="E2401" s="25"/>
      <c r="F2401">
        <f>Calc!M2401</f>
        <v>1516.9891876380354</v>
      </c>
      <c r="G2401">
        <f>Calc!N2401</f>
        <v>1514.2912987524817</v>
      </c>
      <c r="H2401" t="str">
        <f>IF(Calc!O2401=Games!I2401, Games!B2401, IF(Calc!P2401=Games!I2401, Games!C2401, ""))</f>
        <v>ARI</v>
      </c>
      <c r="I2401" s="21">
        <f>MAX(Calc!O2401:P2401)</f>
        <v>0.52919895186805888</v>
      </c>
      <c r="J2401" s="22">
        <f t="shared" si="148"/>
        <v>-112.40394514154774</v>
      </c>
      <c r="K2401" s="23">
        <f t="shared" si="149"/>
        <v>0.88964848941976427</v>
      </c>
      <c r="L2401" s="25"/>
      <c r="M2401" s="25"/>
      <c r="N2401" t="str">
        <f t="shared" si="150"/>
        <v/>
      </c>
      <c r="O2401" s="24" t="str">
        <f t="shared" si="151"/>
        <v/>
      </c>
    </row>
    <row r="2402" spans="1:15" x14ac:dyDescent="0.45">
      <c r="A2402" s="20" t="str">
        <f>Calc!A2402</f>
        <v>2024-09-27</v>
      </c>
      <c r="B2402" t="str">
        <f>Calc!B2402</f>
        <v>SEA</v>
      </c>
      <c r="C2402" t="str">
        <f>Calc!C2402</f>
        <v>OAK</v>
      </c>
      <c r="D2402" s="25"/>
      <c r="E2402" s="25"/>
      <c r="F2402">
        <f>Calc!M2402</f>
        <v>1518.2292368487947</v>
      </c>
      <c r="G2402">
        <f>Calc!N2402</f>
        <v>1422.9458950386379</v>
      </c>
      <c r="H2402" t="str">
        <f>IF(Calc!O2402=Games!I2402, Games!B2402, IF(Calc!P2402=Games!I2402, Games!C2402, ""))</f>
        <v>SEA</v>
      </c>
      <c r="I2402" s="21">
        <f>MAX(Calc!O2402:P2402)</f>
        <v>0.64502230555596096</v>
      </c>
      <c r="J2402" s="22">
        <f t="shared" si="148"/>
        <v>-181.70784126765645</v>
      </c>
      <c r="K2402" s="23">
        <f t="shared" si="149"/>
        <v>0.55033398285052304</v>
      </c>
      <c r="L2402" s="25"/>
      <c r="M2402" s="25"/>
      <c r="N2402" t="str">
        <f t="shared" si="150"/>
        <v/>
      </c>
      <c r="O2402" s="24" t="str">
        <f t="shared" si="151"/>
        <v/>
      </c>
    </row>
    <row r="2403" spans="1:15" x14ac:dyDescent="0.45">
      <c r="A2403" s="20" t="str">
        <f>Calc!A2403</f>
        <v>2024-09-27</v>
      </c>
      <c r="B2403" t="str">
        <f>Calc!B2403</f>
        <v>SFG</v>
      </c>
      <c r="C2403" t="str">
        <f>Calc!C2403</f>
        <v>STL</v>
      </c>
      <c r="D2403" s="25"/>
      <c r="E2403" s="25"/>
      <c r="F2403">
        <f>Calc!M2403</f>
        <v>1506.8907435815931</v>
      </c>
      <c r="G2403">
        <f>Calc!N2403</f>
        <v>1507.9516916859375</v>
      </c>
      <c r="H2403" t="str">
        <f>IF(Calc!O2403=Games!I2403, Games!B2403, IF(Calc!P2403=Games!I2403, Games!C2403, ""))</f>
        <v>SFG</v>
      </c>
      <c r="I2403" s="21">
        <f>MAX(Calc!O2403:P2403)</f>
        <v>0.55472317768982993</v>
      </c>
      <c r="J2403" s="22">
        <f t="shared" si="148"/>
        <v>-124.57939643295018</v>
      </c>
      <c r="K2403" s="23">
        <f t="shared" si="149"/>
        <v>0.80270095106634232</v>
      </c>
      <c r="L2403" s="25"/>
      <c r="M2403" s="25"/>
      <c r="N2403" t="str">
        <f t="shared" si="150"/>
        <v/>
      </c>
      <c r="O2403" s="24" t="str">
        <f t="shared" si="151"/>
        <v/>
      </c>
    </row>
    <row r="2404" spans="1:15" x14ac:dyDescent="0.45">
      <c r="A2404" s="20" t="str">
        <f>Calc!A2404</f>
        <v>2024-09-28</v>
      </c>
      <c r="B2404" t="str">
        <f>Calc!B2404</f>
        <v>NYY</v>
      </c>
      <c r="C2404" t="str">
        <f>Calc!C2404</f>
        <v>PIT</v>
      </c>
      <c r="D2404" s="25"/>
      <c r="E2404" s="25"/>
      <c r="F2404">
        <f>Calc!M2404</f>
        <v>1533.7203518335739</v>
      </c>
      <c r="G2404">
        <f>Calc!N2404</f>
        <v>1490.342604018655</v>
      </c>
      <c r="H2404" t="str">
        <f>IF(Calc!O2404=Games!I2404, Games!B2404, IF(Calc!P2404=Games!I2404, Games!C2404, ""))</f>
        <v>NYY</v>
      </c>
      <c r="I2404" s="21">
        <f>MAX(Calc!O2404:P2404)</f>
        <v>0.60906457321720398</v>
      </c>
      <c r="J2404" s="22">
        <f t="shared" si="148"/>
        <v>-155.79672024853369</v>
      </c>
      <c r="K2404" s="23">
        <f t="shared" si="149"/>
        <v>0.64186203560945099</v>
      </c>
      <c r="L2404" s="25"/>
      <c r="M2404" s="25"/>
      <c r="N2404" t="str">
        <f t="shared" si="150"/>
        <v/>
      </c>
      <c r="O2404" s="24" t="str">
        <f t="shared" si="151"/>
        <v/>
      </c>
    </row>
    <row r="2405" spans="1:15" x14ac:dyDescent="0.45">
      <c r="A2405" s="20" t="str">
        <f>Calc!A2405</f>
        <v>2024-09-28</v>
      </c>
      <c r="B2405" t="str">
        <f>Calc!B2405</f>
        <v>DET</v>
      </c>
      <c r="C2405" t="str">
        <f>Calc!C2405</f>
        <v>CHW</v>
      </c>
      <c r="D2405" s="25"/>
      <c r="E2405" s="25"/>
      <c r="F2405">
        <f>Calc!M2405</f>
        <v>1481.7589766686021</v>
      </c>
      <c r="G2405">
        <f>Calc!N2405</f>
        <v>1425.4820043556863</v>
      </c>
      <c r="H2405" t="str">
        <f>IF(Calc!O2405=Games!I2405, Games!B2405, IF(Calc!P2405=Games!I2405, Games!C2405, ""))</f>
        <v>DET</v>
      </c>
      <c r="I2405" s="21">
        <f>MAX(Calc!O2405:P2405)</f>
        <v>0.58412248334689976</v>
      </c>
      <c r="J2405" s="22">
        <f t="shared" si="148"/>
        <v>-140.45541294172421</v>
      </c>
      <c r="K2405" s="23">
        <f t="shared" si="149"/>
        <v>0.71196971270513154</v>
      </c>
      <c r="L2405" s="25"/>
      <c r="M2405" s="25"/>
      <c r="N2405" t="str">
        <f t="shared" si="150"/>
        <v/>
      </c>
      <c r="O2405" s="24" t="str">
        <f t="shared" si="151"/>
        <v/>
      </c>
    </row>
    <row r="2406" spans="1:15" x14ac:dyDescent="0.45">
      <c r="A2406" s="20" t="str">
        <f>Calc!A2406</f>
        <v>2024-09-28</v>
      </c>
      <c r="B2406" t="str">
        <f>Calc!B2406</f>
        <v>MIN</v>
      </c>
      <c r="C2406" t="str">
        <f>Calc!C2406</f>
        <v>BAL</v>
      </c>
      <c r="D2406" s="25"/>
      <c r="E2406" s="25"/>
      <c r="F2406">
        <f>Calc!M2406</f>
        <v>1529.2726034226744</v>
      </c>
      <c r="G2406">
        <f>Calc!N2406</f>
        <v>1539.0873746407135</v>
      </c>
      <c r="H2406" t="str">
        <f>IF(Calc!O2406=Games!I2406, Games!B2406, IF(Calc!P2406=Games!I2406, Games!C2406, ""))</f>
        <v>MIN</v>
      </c>
      <c r="I2406" s="21">
        <f>MAX(Calc!O2406:P2406)</f>
        <v>0.54951552846931606</v>
      </c>
      <c r="J2406" s="22">
        <f t="shared" si="148"/>
        <v>-121.98323431707608</v>
      </c>
      <c r="K2406" s="23">
        <f t="shared" si="149"/>
        <v>0.81978478894948681</v>
      </c>
      <c r="L2406" s="25"/>
      <c r="M2406" s="25"/>
      <c r="N2406" t="str">
        <f t="shared" si="150"/>
        <v/>
      </c>
      <c r="O2406" s="24" t="str">
        <f t="shared" si="151"/>
        <v/>
      </c>
    </row>
    <row r="2407" spans="1:15" x14ac:dyDescent="0.45">
      <c r="A2407" s="20" t="str">
        <f>Calc!A2407</f>
        <v>2024-09-28</v>
      </c>
      <c r="B2407" t="str">
        <f>Calc!B2407</f>
        <v>CHC</v>
      </c>
      <c r="C2407" t="str">
        <f>Calc!C2407</f>
        <v>CIN</v>
      </c>
      <c r="D2407" s="25"/>
      <c r="E2407" s="25"/>
      <c r="F2407">
        <f>Calc!M2407</f>
        <v>1529.9566441509314</v>
      </c>
      <c r="G2407">
        <f>Calc!N2407</f>
        <v>1513.6155661274754</v>
      </c>
      <c r="H2407" t="str">
        <f>IF(Calc!O2407=Games!I2407, Games!B2407, IF(Calc!P2407=Games!I2407, Games!C2407, ""))</f>
        <v>CHC</v>
      </c>
      <c r="I2407" s="21">
        <f>MAX(Calc!O2407:P2407)</f>
        <v>0.54579236987005442</v>
      </c>
      <c r="J2407" s="22">
        <f t="shared" si="148"/>
        <v>-120.16362862814681</v>
      </c>
      <c r="K2407" s="23">
        <f t="shared" si="149"/>
        <v>0.83219857074602588</v>
      </c>
      <c r="L2407" s="25"/>
      <c r="M2407" s="25"/>
      <c r="N2407" t="str">
        <f t="shared" si="150"/>
        <v/>
      </c>
      <c r="O2407" s="24" t="str">
        <f t="shared" si="151"/>
        <v/>
      </c>
    </row>
    <row r="2408" spans="1:15" x14ac:dyDescent="0.45">
      <c r="A2408" s="20" t="str">
        <f>Calc!A2408</f>
        <v>2024-09-28</v>
      </c>
      <c r="B2408" t="str">
        <f>Calc!B2408</f>
        <v>TOR</v>
      </c>
      <c r="C2408" t="str">
        <f>Calc!C2408</f>
        <v>MIA</v>
      </c>
      <c r="D2408" s="25"/>
      <c r="E2408" s="25"/>
      <c r="F2408">
        <f>Calc!M2408</f>
        <v>1536.86484917293</v>
      </c>
      <c r="G2408">
        <f>Calc!N2408</f>
        <v>1484.370768699393</v>
      </c>
      <c r="H2408" t="str">
        <f>IF(Calc!O2408=Games!I2408, Games!B2408, IF(Calc!P2408=Games!I2408, Games!C2408, ""))</f>
        <v>TOR</v>
      </c>
      <c r="I2408" s="21">
        <f>MAX(Calc!O2408:P2408)</f>
        <v>0.57221297156584472</v>
      </c>
      <c r="J2408" s="22">
        <f t="shared" si="148"/>
        <v>-133.76117870154619</v>
      </c>
      <c r="K2408" s="23">
        <f t="shared" si="149"/>
        <v>0.74760106759468969</v>
      </c>
      <c r="L2408" s="25"/>
      <c r="M2408" s="25"/>
      <c r="N2408" t="str">
        <f t="shared" si="150"/>
        <v/>
      </c>
      <c r="O2408" s="24" t="str">
        <f t="shared" si="151"/>
        <v/>
      </c>
    </row>
    <row r="2409" spans="1:15" x14ac:dyDescent="0.45">
      <c r="A2409" s="20" t="str">
        <f>Calc!A2409</f>
        <v>2024-09-28</v>
      </c>
      <c r="B2409" t="str">
        <f>Calc!B2409</f>
        <v>SFG</v>
      </c>
      <c r="C2409" t="str">
        <f>Calc!C2409</f>
        <v>STL</v>
      </c>
      <c r="D2409" s="25"/>
      <c r="E2409" s="25"/>
      <c r="F2409">
        <f>Calc!M2409</f>
        <v>1506.8907435815931</v>
      </c>
      <c r="G2409">
        <f>Calc!N2409</f>
        <v>1507.9516916859375</v>
      </c>
      <c r="H2409" t="str">
        <f>IF(Calc!O2409=Games!I2409, Games!B2409, IF(Calc!P2409=Games!I2409, Games!C2409, ""))</f>
        <v>SFG</v>
      </c>
      <c r="I2409" s="21">
        <f>MAX(Calc!O2409:P2409)</f>
        <v>0.55472317768982993</v>
      </c>
      <c r="J2409" s="22">
        <f t="shared" si="148"/>
        <v>-124.57939643295018</v>
      </c>
      <c r="K2409" s="23">
        <f t="shared" si="149"/>
        <v>0.80270095106634232</v>
      </c>
      <c r="L2409" s="25"/>
      <c r="M2409" s="25"/>
      <c r="N2409" t="str">
        <f t="shared" si="150"/>
        <v/>
      </c>
      <c r="O2409" s="24" t="str">
        <f t="shared" si="151"/>
        <v/>
      </c>
    </row>
    <row r="2410" spans="1:15" x14ac:dyDescent="0.45">
      <c r="A2410" s="20" t="str">
        <f>Calc!A2410</f>
        <v>2024-09-28</v>
      </c>
      <c r="B2410" t="str">
        <f>Calc!B2410</f>
        <v>WAS</v>
      </c>
      <c r="C2410" t="str">
        <f>Calc!C2410</f>
        <v>PHI</v>
      </c>
      <c r="D2410" s="25"/>
      <c r="E2410" s="25"/>
      <c r="F2410">
        <f>Calc!M2410</f>
        <v>1419.5380932200808</v>
      </c>
      <c r="G2410">
        <f>Calc!N2410</f>
        <v>1539.4111659163295</v>
      </c>
      <c r="H2410" t="str">
        <f>IF(Calc!O2410=Games!I2410, Games!B2410, IF(Calc!P2410=Games!I2410, Games!C2410, ""))</f>
        <v>PHI</v>
      </c>
      <c r="I2410" s="21">
        <f>MAX(Calc!O2410:P2410)</f>
        <v>0.68978643328864464</v>
      </c>
      <c r="J2410" s="22">
        <f t="shared" si="148"/>
        <v>-222.35856432754622</v>
      </c>
      <c r="K2410" s="23">
        <f t="shared" si="149"/>
        <v>0.44972407652666158</v>
      </c>
      <c r="L2410" s="25"/>
      <c r="M2410" s="25"/>
      <c r="N2410" t="str">
        <f t="shared" si="150"/>
        <v/>
      </c>
      <c r="O2410" s="24" t="str">
        <f t="shared" si="151"/>
        <v/>
      </c>
    </row>
    <row r="2411" spans="1:15" x14ac:dyDescent="0.45">
      <c r="A2411" s="20" t="str">
        <f>Calc!A2411</f>
        <v>2024-09-28</v>
      </c>
      <c r="B2411" t="str">
        <f>Calc!B2411</f>
        <v>BOS</v>
      </c>
      <c r="C2411" t="str">
        <f>Calc!C2411</f>
        <v>TBR</v>
      </c>
      <c r="D2411" s="25"/>
      <c r="E2411" s="25"/>
      <c r="F2411">
        <f>Calc!M2411</f>
        <v>1500.26839934439</v>
      </c>
      <c r="G2411">
        <f>Calc!N2411</f>
        <v>1532.6622500113572</v>
      </c>
      <c r="H2411" t="str">
        <f>IF(Calc!O2411=Games!I2411, Games!B2411, IF(Calc!P2411=Games!I2411, Games!C2411, ""))</f>
        <v>TBR</v>
      </c>
      <c r="I2411" s="21">
        <f>MAX(Calc!O2411:P2411)</f>
        <v>0.52084285396764307</v>
      </c>
      <c r="J2411" s="22">
        <f t="shared" si="148"/>
        <v>-108.69979886149316</v>
      </c>
      <c r="K2411" s="23">
        <f t="shared" si="149"/>
        <v>0.91996490377522611</v>
      </c>
      <c r="L2411" s="25"/>
      <c r="M2411" s="25"/>
      <c r="N2411" t="str">
        <f t="shared" si="150"/>
        <v/>
      </c>
      <c r="O2411" s="24" t="str">
        <f t="shared" si="151"/>
        <v/>
      </c>
    </row>
    <row r="2412" spans="1:15" x14ac:dyDescent="0.45">
      <c r="A2412" s="20" t="str">
        <f>Calc!A2412</f>
        <v>2024-09-28</v>
      </c>
      <c r="B2412" t="str">
        <f>Calc!B2412</f>
        <v>CLE</v>
      </c>
      <c r="C2412" t="str">
        <f>Calc!C2412</f>
        <v>HOU</v>
      </c>
      <c r="D2412" s="25"/>
      <c r="E2412" s="25"/>
      <c r="F2412">
        <f>Calc!M2412</f>
        <v>1503.8938502056101</v>
      </c>
      <c r="G2412">
        <f>Calc!N2412</f>
        <v>1554.1885466658973</v>
      </c>
      <c r="H2412" t="str">
        <f>IF(Calc!O2412=Games!I2412, Games!B2412, IF(Calc!P2412=Games!I2412, Games!C2412, ""))</f>
        <v>HOU</v>
      </c>
      <c r="I2412" s="21">
        <f>MAX(Calc!O2412:P2412)</f>
        <v>0.54806898191621289</v>
      </c>
      <c r="J2412" s="22">
        <f t="shared" si="148"/>
        <v>-121.27270755613459</v>
      </c>
      <c r="K2412" s="23">
        <f t="shared" si="149"/>
        <v>0.82458784020891174</v>
      </c>
      <c r="L2412" s="25"/>
      <c r="M2412" s="25"/>
      <c r="N2412" t="str">
        <f t="shared" si="150"/>
        <v/>
      </c>
      <c r="O2412" s="24" t="str">
        <f t="shared" si="151"/>
        <v/>
      </c>
    </row>
    <row r="2413" spans="1:15" x14ac:dyDescent="0.45">
      <c r="A2413" s="20" t="str">
        <f>Calc!A2413</f>
        <v>2024-09-28</v>
      </c>
      <c r="B2413" t="str">
        <f>Calc!B2413</f>
        <v>MIL</v>
      </c>
      <c r="C2413" t="str">
        <f>Calc!C2413</f>
        <v>NYM</v>
      </c>
      <c r="D2413" s="25"/>
      <c r="E2413" s="25"/>
      <c r="F2413">
        <f>Calc!M2413</f>
        <v>1516.6563185214643</v>
      </c>
      <c r="G2413">
        <f>Calc!N2413</f>
        <v>1510.288270753422</v>
      </c>
      <c r="H2413" t="str">
        <f>IF(Calc!O2413=Games!I2413, Games!B2413, IF(Calc!P2413=Games!I2413, Games!C2413, ""))</f>
        <v>MIL</v>
      </c>
      <c r="I2413" s="21">
        <f>MAX(Calc!O2413:P2413)</f>
        <v>0.54287119649007431</v>
      </c>
      <c r="J2413" s="22">
        <f t="shared" si="148"/>
        <v>-118.75672508969059</v>
      </c>
      <c r="K2413" s="23">
        <f t="shared" si="149"/>
        <v>0.84205757547183413</v>
      </c>
      <c r="L2413" s="25"/>
      <c r="M2413" s="25"/>
      <c r="N2413" t="str">
        <f t="shared" si="150"/>
        <v/>
      </c>
      <c r="O2413" s="24" t="str">
        <f t="shared" si="151"/>
        <v/>
      </c>
    </row>
    <row r="2414" spans="1:15" x14ac:dyDescent="0.45">
      <c r="A2414" s="20" t="str">
        <f>Calc!A2414</f>
        <v>2024-09-28</v>
      </c>
      <c r="B2414" t="str">
        <f>Calc!B2414</f>
        <v>ATL</v>
      </c>
      <c r="C2414" t="str">
        <f>Calc!C2414</f>
        <v>KCR</v>
      </c>
      <c r="D2414" s="25"/>
      <c r="E2414" s="25"/>
      <c r="F2414">
        <f>Calc!M2414</f>
        <v>1593.2508682491175</v>
      </c>
      <c r="G2414">
        <f>Calc!N2414</f>
        <v>1465.2610239810729</v>
      </c>
      <c r="H2414" t="str">
        <f>IF(Calc!O2414=Games!I2414, Games!B2414, IF(Calc!P2414=Games!I2414, Games!C2414, ""))</f>
        <v>ATL</v>
      </c>
      <c r="I2414" s="21">
        <f>MAX(Calc!O2414:P2414)</f>
        <v>0.69824009070386461</v>
      </c>
      <c r="J2414" s="22">
        <f t="shared" si="148"/>
        <v>-231.38928306696934</v>
      </c>
      <c r="K2414" s="23">
        <f t="shared" si="149"/>
        <v>0.43217213292915435</v>
      </c>
      <c r="L2414" s="25"/>
      <c r="M2414" s="25"/>
      <c r="N2414" t="str">
        <f t="shared" si="150"/>
        <v/>
      </c>
      <c r="O2414" s="24" t="str">
        <f t="shared" si="151"/>
        <v/>
      </c>
    </row>
    <row r="2415" spans="1:15" x14ac:dyDescent="0.45">
      <c r="A2415" s="20" t="str">
        <f>Calc!A2415</f>
        <v>2024-09-28</v>
      </c>
      <c r="B2415" t="str">
        <f>Calc!B2415</f>
        <v>COL</v>
      </c>
      <c r="C2415" t="str">
        <f>Calc!C2415</f>
        <v>LAD</v>
      </c>
      <c r="D2415" s="25"/>
      <c r="E2415" s="25"/>
      <c r="F2415">
        <f>Calc!M2415</f>
        <v>1423.0710497477428</v>
      </c>
      <c r="G2415">
        <f>Calc!N2415</f>
        <v>1587.2549754385982</v>
      </c>
      <c r="H2415" t="str">
        <f>IF(Calc!O2415=Games!I2415, Games!B2415, IF(Calc!P2415=Games!I2415, Games!C2415, ""))</f>
        <v>LAD</v>
      </c>
      <c r="I2415" s="21">
        <f>MAX(Calc!O2415:P2415)</f>
        <v>0.60595921190408741</v>
      </c>
      <c r="J2415" s="22">
        <f t="shared" si="148"/>
        <v>-153.78083442381913</v>
      </c>
      <c r="K2415" s="23">
        <f t="shared" si="149"/>
        <v>0.65027609178137602</v>
      </c>
      <c r="L2415" s="25"/>
      <c r="M2415" s="25"/>
      <c r="N2415" t="str">
        <f t="shared" si="150"/>
        <v/>
      </c>
      <c r="O2415" s="24" t="str">
        <f t="shared" si="151"/>
        <v/>
      </c>
    </row>
    <row r="2416" spans="1:15" x14ac:dyDescent="0.45">
      <c r="A2416" s="20" t="str">
        <f>Calc!A2416</f>
        <v>2024-09-28</v>
      </c>
      <c r="B2416" t="str">
        <f>Calc!B2416</f>
        <v>ARI</v>
      </c>
      <c r="C2416" t="str">
        <f>Calc!C2416</f>
        <v>SDP</v>
      </c>
      <c r="D2416" s="25"/>
      <c r="E2416" s="25"/>
      <c r="F2416">
        <f>Calc!M2416</f>
        <v>1516.9891876380354</v>
      </c>
      <c r="G2416">
        <f>Calc!N2416</f>
        <v>1514.2912987524817</v>
      </c>
      <c r="H2416" t="str">
        <f>IF(Calc!O2416=Games!I2416, Games!B2416, IF(Calc!P2416=Games!I2416, Games!C2416, ""))</f>
        <v>ARI</v>
      </c>
      <c r="I2416" s="21">
        <f>MAX(Calc!O2416:P2416)</f>
        <v>0.52919895186805888</v>
      </c>
      <c r="J2416" s="22">
        <f t="shared" si="148"/>
        <v>-112.40394514154774</v>
      </c>
      <c r="K2416" s="23">
        <f t="shared" si="149"/>
        <v>0.88964848941976427</v>
      </c>
      <c r="L2416" s="25"/>
      <c r="M2416" s="25"/>
      <c r="N2416" t="str">
        <f t="shared" si="150"/>
        <v/>
      </c>
      <c r="O2416" s="24" t="str">
        <f t="shared" si="151"/>
        <v/>
      </c>
    </row>
    <row r="2417" spans="1:15" x14ac:dyDescent="0.45">
      <c r="A2417" s="20" t="str">
        <f>Calc!A2417</f>
        <v>2024-09-28</v>
      </c>
      <c r="B2417" t="str">
        <f>Calc!B2417</f>
        <v>LAA</v>
      </c>
      <c r="C2417" t="str">
        <f>Calc!C2417</f>
        <v>TEX</v>
      </c>
      <c r="D2417" s="25"/>
      <c r="E2417" s="25"/>
      <c r="F2417">
        <f>Calc!M2417</f>
        <v>1469.5882041455925</v>
      </c>
      <c r="G2417">
        <f>Calc!N2417</f>
        <v>1534.4506247578865</v>
      </c>
      <c r="H2417" t="str">
        <f>IF(Calc!O2417=Games!I2417, Games!B2417, IF(Calc!P2417=Games!I2417, Games!C2417, ""))</f>
        <v>TEX</v>
      </c>
      <c r="I2417" s="21">
        <f>MAX(Calc!O2417:P2417)</f>
        <v>0.55802841994486907</v>
      </c>
      <c r="J2417" s="22">
        <f t="shared" si="148"/>
        <v>-126.25889200279831</v>
      </c>
      <c r="K2417" s="23">
        <f t="shared" si="149"/>
        <v>0.79202342436035067</v>
      </c>
      <c r="L2417" s="25"/>
      <c r="M2417" s="25"/>
      <c r="N2417" t="str">
        <f t="shared" si="150"/>
        <v/>
      </c>
      <c r="O2417" s="24" t="str">
        <f t="shared" si="151"/>
        <v/>
      </c>
    </row>
    <row r="2418" spans="1:15" x14ac:dyDescent="0.45">
      <c r="A2418" s="20" t="str">
        <f>Calc!A2418</f>
        <v>2024-09-28</v>
      </c>
      <c r="B2418" t="str">
        <f>Calc!B2418</f>
        <v>SEA</v>
      </c>
      <c r="C2418" t="str">
        <f>Calc!C2418</f>
        <v>OAK</v>
      </c>
      <c r="D2418" s="25"/>
      <c r="E2418" s="25"/>
      <c r="F2418">
        <f>Calc!M2418</f>
        <v>1518.2292368487947</v>
      </c>
      <c r="G2418">
        <f>Calc!N2418</f>
        <v>1422.9458950386379</v>
      </c>
      <c r="H2418" t="str">
        <f>IF(Calc!O2418=Games!I2418, Games!B2418, IF(Calc!P2418=Games!I2418, Games!C2418, ""))</f>
        <v>SEA</v>
      </c>
      <c r="I2418" s="21">
        <f>MAX(Calc!O2418:P2418)</f>
        <v>0.64502230555596096</v>
      </c>
      <c r="J2418" s="22">
        <f t="shared" si="148"/>
        <v>-181.70784126765645</v>
      </c>
      <c r="K2418" s="23">
        <f t="shared" si="149"/>
        <v>0.55033398285052304</v>
      </c>
      <c r="L2418" s="25"/>
      <c r="M2418" s="25"/>
      <c r="N2418" t="str">
        <f t="shared" si="150"/>
        <v/>
      </c>
      <c r="O2418" s="24" t="str">
        <f t="shared" si="151"/>
        <v/>
      </c>
    </row>
    <row r="2419" spans="1:15" x14ac:dyDescent="0.45">
      <c r="A2419" s="20" t="str">
        <f>Calc!A2419</f>
        <v>2024-09-29</v>
      </c>
      <c r="B2419" t="str">
        <f>Calc!B2419</f>
        <v>SFG</v>
      </c>
      <c r="C2419" t="str">
        <f>Calc!C2419</f>
        <v>STL</v>
      </c>
      <c r="D2419" s="25"/>
      <c r="E2419" s="25"/>
      <c r="F2419">
        <f>Calc!M2419</f>
        <v>1506.8907435815931</v>
      </c>
      <c r="G2419">
        <f>Calc!N2419</f>
        <v>1507.9516916859375</v>
      </c>
      <c r="H2419" t="str">
        <f>IF(Calc!O2419=Games!I2419, Games!B2419, IF(Calc!P2419=Games!I2419, Games!C2419, ""))</f>
        <v>SFG</v>
      </c>
      <c r="I2419" s="21">
        <f>MAX(Calc!O2419:P2419)</f>
        <v>0.55472317768982993</v>
      </c>
      <c r="J2419" s="22">
        <f t="shared" si="148"/>
        <v>-124.57939643295018</v>
      </c>
      <c r="K2419" s="23">
        <f t="shared" si="149"/>
        <v>0.80270095106634232</v>
      </c>
      <c r="L2419" s="25"/>
      <c r="M2419" s="25"/>
      <c r="N2419" t="str">
        <f t="shared" si="150"/>
        <v/>
      </c>
      <c r="O2419" s="24" t="str">
        <f t="shared" si="151"/>
        <v/>
      </c>
    </row>
    <row r="2420" spans="1:15" x14ac:dyDescent="0.45">
      <c r="A2420" s="20" t="str">
        <f>Calc!A2420</f>
        <v>2024-09-29</v>
      </c>
      <c r="B2420" t="str">
        <f>Calc!B2420</f>
        <v>BOS</v>
      </c>
      <c r="C2420" t="str">
        <f>Calc!C2420</f>
        <v>TBR</v>
      </c>
      <c r="D2420" s="25"/>
      <c r="E2420" s="25"/>
      <c r="F2420">
        <f>Calc!M2420</f>
        <v>1500.26839934439</v>
      </c>
      <c r="G2420">
        <f>Calc!N2420</f>
        <v>1532.6622500113572</v>
      </c>
      <c r="H2420" t="str">
        <f>IF(Calc!O2420=Games!I2420, Games!B2420, IF(Calc!P2420=Games!I2420, Games!C2420, ""))</f>
        <v>TBR</v>
      </c>
      <c r="I2420" s="21">
        <f>MAX(Calc!O2420:P2420)</f>
        <v>0.52084285396764307</v>
      </c>
      <c r="J2420" s="22">
        <f t="shared" si="148"/>
        <v>-108.69979886149316</v>
      </c>
      <c r="K2420" s="23">
        <f t="shared" si="149"/>
        <v>0.91996490377522611</v>
      </c>
      <c r="L2420" s="25"/>
      <c r="M2420" s="25"/>
      <c r="N2420" t="str">
        <f t="shared" si="150"/>
        <v/>
      </c>
      <c r="O2420" s="24" t="str">
        <f t="shared" si="151"/>
        <v/>
      </c>
    </row>
    <row r="2421" spans="1:15" x14ac:dyDescent="0.45">
      <c r="A2421" s="20" t="str">
        <f>Calc!A2421</f>
        <v>2024-09-29</v>
      </c>
      <c r="B2421" t="str">
        <f>Calc!B2421</f>
        <v>WAS</v>
      </c>
      <c r="C2421" t="str">
        <f>Calc!C2421</f>
        <v>PHI</v>
      </c>
      <c r="D2421" s="25"/>
      <c r="E2421" s="25"/>
      <c r="F2421">
        <f>Calc!M2421</f>
        <v>1419.5380932200808</v>
      </c>
      <c r="G2421">
        <f>Calc!N2421</f>
        <v>1539.4111659163295</v>
      </c>
      <c r="H2421" t="str">
        <f>IF(Calc!O2421=Games!I2421, Games!B2421, IF(Calc!P2421=Games!I2421, Games!C2421, ""))</f>
        <v>PHI</v>
      </c>
      <c r="I2421" s="21">
        <f>MAX(Calc!O2421:P2421)</f>
        <v>0.68978643328864464</v>
      </c>
      <c r="J2421" s="22">
        <f t="shared" si="148"/>
        <v>-222.35856432754622</v>
      </c>
      <c r="K2421" s="23">
        <f t="shared" si="149"/>
        <v>0.44972407652666158</v>
      </c>
      <c r="L2421" s="25"/>
      <c r="M2421" s="25"/>
      <c r="N2421" t="str">
        <f t="shared" si="150"/>
        <v/>
      </c>
      <c r="O2421" s="24" t="str">
        <f t="shared" si="151"/>
        <v/>
      </c>
    </row>
    <row r="2422" spans="1:15" x14ac:dyDescent="0.45">
      <c r="A2422" s="20" t="str">
        <f>Calc!A2422</f>
        <v>2024-09-29</v>
      </c>
      <c r="B2422" t="str">
        <f>Calc!B2422</f>
        <v>NYY</v>
      </c>
      <c r="C2422" t="str">
        <f>Calc!C2422</f>
        <v>PIT</v>
      </c>
      <c r="D2422" s="25"/>
      <c r="E2422" s="25"/>
      <c r="F2422">
        <f>Calc!M2422</f>
        <v>1533.7203518335739</v>
      </c>
      <c r="G2422">
        <f>Calc!N2422</f>
        <v>1490.342604018655</v>
      </c>
      <c r="H2422" t="str">
        <f>IF(Calc!O2422=Games!I2422, Games!B2422, IF(Calc!P2422=Games!I2422, Games!C2422, ""))</f>
        <v>NYY</v>
      </c>
      <c r="I2422" s="21">
        <f>MAX(Calc!O2422:P2422)</f>
        <v>0.60906457321720398</v>
      </c>
      <c r="J2422" s="22">
        <f t="shared" si="148"/>
        <v>-155.79672024853369</v>
      </c>
      <c r="K2422" s="23">
        <f t="shared" si="149"/>
        <v>0.64186203560945099</v>
      </c>
      <c r="L2422" s="25"/>
      <c r="M2422" s="25"/>
      <c r="N2422" t="str">
        <f t="shared" si="150"/>
        <v/>
      </c>
      <c r="O2422" s="24" t="str">
        <f t="shared" si="151"/>
        <v/>
      </c>
    </row>
    <row r="2423" spans="1:15" x14ac:dyDescent="0.45">
      <c r="A2423" s="20" t="str">
        <f>Calc!A2423</f>
        <v>2024-09-29</v>
      </c>
      <c r="B2423" t="str">
        <f>Calc!B2423</f>
        <v>LAA</v>
      </c>
      <c r="C2423" t="str">
        <f>Calc!C2423</f>
        <v>TEX</v>
      </c>
      <c r="D2423" s="25"/>
      <c r="E2423" s="25"/>
      <c r="F2423">
        <f>Calc!M2423</f>
        <v>1469.5882041455925</v>
      </c>
      <c r="G2423">
        <f>Calc!N2423</f>
        <v>1534.4506247578865</v>
      </c>
      <c r="H2423" t="str">
        <f>IF(Calc!O2423=Games!I2423, Games!B2423, IF(Calc!P2423=Games!I2423, Games!C2423, ""))</f>
        <v>TEX</v>
      </c>
      <c r="I2423" s="21">
        <f>MAX(Calc!O2423:P2423)</f>
        <v>0.55802841994486907</v>
      </c>
      <c r="J2423" s="22">
        <f t="shared" si="148"/>
        <v>-126.25889200279831</v>
      </c>
      <c r="K2423" s="23">
        <f t="shared" si="149"/>
        <v>0.79202342436035067</v>
      </c>
      <c r="L2423" s="25"/>
      <c r="M2423" s="25"/>
      <c r="N2423" t="str">
        <f t="shared" si="150"/>
        <v/>
      </c>
      <c r="O2423" s="24" t="str">
        <f t="shared" si="151"/>
        <v/>
      </c>
    </row>
    <row r="2424" spans="1:15" x14ac:dyDescent="0.45">
      <c r="A2424" s="20" t="str">
        <f>Calc!A2424</f>
        <v>2024-09-29</v>
      </c>
      <c r="B2424" t="str">
        <f>Calc!B2424</f>
        <v>TOR</v>
      </c>
      <c r="C2424" t="str">
        <f>Calc!C2424</f>
        <v>MIA</v>
      </c>
      <c r="D2424" s="25"/>
      <c r="E2424" s="25"/>
      <c r="F2424">
        <f>Calc!M2424</f>
        <v>1536.86484917293</v>
      </c>
      <c r="G2424">
        <f>Calc!N2424</f>
        <v>1484.370768699393</v>
      </c>
      <c r="H2424" t="str">
        <f>IF(Calc!O2424=Games!I2424, Games!B2424, IF(Calc!P2424=Games!I2424, Games!C2424, ""))</f>
        <v>TOR</v>
      </c>
      <c r="I2424" s="21">
        <f>MAX(Calc!O2424:P2424)</f>
        <v>0.57221297156584472</v>
      </c>
      <c r="J2424" s="22">
        <f t="shared" si="148"/>
        <v>-133.76117870154619</v>
      </c>
      <c r="K2424" s="23">
        <f t="shared" si="149"/>
        <v>0.74760106759468969</v>
      </c>
      <c r="L2424" s="25"/>
      <c r="M2424" s="25"/>
      <c r="N2424" t="str">
        <f t="shared" si="150"/>
        <v/>
      </c>
      <c r="O2424" s="24" t="str">
        <f t="shared" si="151"/>
        <v/>
      </c>
    </row>
    <row r="2425" spans="1:15" x14ac:dyDescent="0.45">
      <c r="A2425" s="20" t="str">
        <f>Calc!A2425</f>
        <v>2024-09-29</v>
      </c>
      <c r="B2425" t="str">
        <f>Calc!B2425</f>
        <v>CLE</v>
      </c>
      <c r="C2425" t="str">
        <f>Calc!C2425</f>
        <v>HOU</v>
      </c>
      <c r="D2425" s="25"/>
      <c r="E2425" s="25"/>
      <c r="F2425">
        <f>Calc!M2425</f>
        <v>1503.8938502056101</v>
      </c>
      <c r="G2425">
        <f>Calc!N2425</f>
        <v>1554.1885466658973</v>
      </c>
      <c r="H2425" t="str">
        <f>IF(Calc!O2425=Games!I2425, Games!B2425, IF(Calc!P2425=Games!I2425, Games!C2425, ""))</f>
        <v>HOU</v>
      </c>
      <c r="I2425" s="21">
        <f>MAX(Calc!O2425:P2425)</f>
        <v>0.54806898191621289</v>
      </c>
      <c r="J2425" s="22">
        <f t="shared" si="148"/>
        <v>-121.27270755613459</v>
      </c>
      <c r="K2425" s="23">
        <f t="shared" si="149"/>
        <v>0.82458784020891174</v>
      </c>
      <c r="L2425" s="25"/>
      <c r="M2425" s="25"/>
      <c r="N2425" t="str">
        <f t="shared" si="150"/>
        <v/>
      </c>
      <c r="O2425" s="24" t="str">
        <f t="shared" si="151"/>
        <v/>
      </c>
    </row>
    <row r="2426" spans="1:15" x14ac:dyDescent="0.45">
      <c r="A2426" s="20" t="str">
        <f>Calc!A2426</f>
        <v>2024-09-29</v>
      </c>
      <c r="B2426" t="str">
        <f>Calc!B2426</f>
        <v>COL</v>
      </c>
      <c r="C2426" t="str">
        <f>Calc!C2426</f>
        <v>LAD</v>
      </c>
      <c r="D2426" s="25"/>
      <c r="E2426" s="25"/>
      <c r="F2426">
        <f>Calc!M2426</f>
        <v>1423.0710497477428</v>
      </c>
      <c r="G2426">
        <f>Calc!N2426</f>
        <v>1587.2549754385982</v>
      </c>
      <c r="H2426" t="str">
        <f>IF(Calc!O2426=Games!I2426, Games!B2426, IF(Calc!P2426=Games!I2426, Games!C2426, ""))</f>
        <v>LAD</v>
      </c>
      <c r="I2426" s="21">
        <f>MAX(Calc!O2426:P2426)</f>
        <v>0.60595921190408741</v>
      </c>
      <c r="J2426" s="22">
        <f t="shared" si="148"/>
        <v>-153.78083442381913</v>
      </c>
      <c r="K2426" s="23">
        <f t="shared" si="149"/>
        <v>0.65027609178137602</v>
      </c>
      <c r="L2426" s="25"/>
      <c r="M2426" s="25"/>
      <c r="N2426" t="str">
        <f t="shared" si="150"/>
        <v/>
      </c>
      <c r="O2426" s="24" t="str">
        <f t="shared" si="151"/>
        <v/>
      </c>
    </row>
    <row r="2427" spans="1:15" x14ac:dyDescent="0.45">
      <c r="A2427" s="20" t="str">
        <f>Calc!A2427</f>
        <v>2024-09-29</v>
      </c>
      <c r="B2427" t="str">
        <f>Calc!B2427</f>
        <v>ARI</v>
      </c>
      <c r="C2427" t="str">
        <f>Calc!C2427</f>
        <v>SDP</v>
      </c>
      <c r="D2427" s="25"/>
      <c r="E2427" s="25"/>
      <c r="F2427">
        <f>Calc!M2427</f>
        <v>1516.9891876380354</v>
      </c>
      <c r="G2427">
        <f>Calc!N2427</f>
        <v>1514.2912987524817</v>
      </c>
      <c r="H2427" t="str">
        <f>IF(Calc!O2427=Games!I2427, Games!B2427, IF(Calc!P2427=Games!I2427, Games!C2427, ""))</f>
        <v>ARI</v>
      </c>
      <c r="I2427" s="21">
        <f>MAX(Calc!O2427:P2427)</f>
        <v>0.52919895186805888</v>
      </c>
      <c r="J2427" s="22">
        <f t="shared" si="148"/>
        <v>-112.40394514154774</v>
      </c>
      <c r="K2427" s="23">
        <f t="shared" si="149"/>
        <v>0.88964848941976427</v>
      </c>
      <c r="L2427" s="25"/>
      <c r="M2427" s="25"/>
      <c r="N2427" t="str">
        <f t="shared" si="150"/>
        <v/>
      </c>
      <c r="O2427" s="24" t="str">
        <f t="shared" si="151"/>
        <v/>
      </c>
    </row>
    <row r="2428" spans="1:15" x14ac:dyDescent="0.45">
      <c r="A2428" s="20" t="str">
        <f>Calc!A2428</f>
        <v>2024-09-29</v>
      </c>
      <c r="B2428" t="str">
        <f>Calc!B2428</f>
        <v>SEA</v>
      </c>
      <c r="C2428" t="str">
        <f>Calc!C2428</f>
        <v>OAK</v>
      </c>
      <c r="D2428" s="25"/>
      <c r="E2428" s="25"/>
      <c r="F2428">
        <f>Calc!M2428</f>
        <v>1518.2292368487947</v>
      </c>
      <c r="G2428">
        <f>Calc!N2428</f>
        <v>1422.9458950386379</v>
      </c>
      <c r="H2428" t="str">
        <f>IF(Calc!O2428=Games!I2428, Games!B2428, IF(Calc!P2428=Games!I2428, Games!C2428, ""))</f>
        <v>SEA</v>
      </c>
      <c r="I2428" s="21">
        <f>MAX(Calc!O2428:P2428)</f>
        <v>0.64502230555596096</v>
      </c>
      <c r="J2428" s="22">
        <f t="shared" si="148"/>
        <v>-181.70784126765645</v>
      </c>
      <c r="K2428" s="23">
        <f t="shared" si="149"/>
        <v>0.55033398285052304</v>
      </c>
      <c r="L2428" s="25"/>
      <c r="M2428" s="25"/>
      <c r="N2428" t="str">
        <f t="shared" si="150"/>
        <v/>
      </c>
      <c r="O2428" s="24" t="str">
        <f t="shared" si="151"/>
        <v/>
      </c>
    </row>
    <row r="2429" spans="1:15" x14ac:dyDescent="0.45">
      <c r="A2429" s="20" t="str">
        <f>Calc!A2429</f>
        <v>2024-09-29</v>
      </c>
      <c r="B2429" t="str">
        <f>Calc!B2429</f>
        <v>MIN</v>
      </c>
      <c r="C2429" t="str">
        <f>Calc!C2429</f>
        <v>BAL</v>
      </c>
      <c r="D2429" s="25"/>
      <c r="E2429" s="25"/>
      <c r="F2429">
        <f>Calc!M2429</f>
        <v>1529.2726034226744</v>
      </c>
      <c r="G2429">
        <f>Calc!N2429</f>
        <v>1539.0873746407135</v>
      </c>
      <c r="H2429" t="str">
        <f>IF(Calc!O2429=Games!I2429, Games!B2429, IF(Calc!P2429=Games!I2429, Games!C2429, ""))</f>
        <v>MIN</v>
      </c>
      <c r="I2429" s="21">
        <f>MAX(Calc!O2429:P2429)</f>
        <v>0.54951552846931606</v>
      </c>
      <c r="J2429" s="22">
        <f t="shared" si="148"/>
        <v>-121.98323431707608</v>
      </c>
      <c r="K2429" s="23">
        <f t="shared" si="149"/>
        <v>0.81978478894948681</v>
      </c>
      <c r="L2429" s="25"/>
      <c r="M2429" s="25"/>
      <c r="N2429" t="str">
        <f t="shared" si="150"/>
        <v/>
      </c>
      <c r="O2429" s="24" t="str">
        <f t="shared" si="151"/>
        <v/>
      </c>
    </row>
    <row r="2430" spans="1:15" x14ac:dyDescent="0.45">
      <c r="A2430" s="20" t="str">
        <f>Calc!A2430</f>
        <v>2024-09-29</v>
      </c>
      <c r="B2430" t="str">
        <f>Calc!B2430</f>
        <v>DET</v>
      </c>
      <c r="C2430" t="str">
        <f>Calc!C2430</f>
        <v>CHW</v>
      </c>
      <c r="D2430" s="25"/>
      <c r="E2430" s="25"/>
      <c r="F2430">
        <f>Calc!M2430</f>
        <v>1481.7589766686021</v>
      </c>
      <c r="G2430">
        <f>Calc!N2430</f>
        <v>1425.4820043556863</v>
      </c>
      <c r="H2430" t="str">
        <f>IF(Calc!O2430=Games!I2430, Games!B2430, IF(Calc!P2430=Games!I2430, Games!C2430, ""))</f>
        <v>DET</v>
      </c>
      <c r="I2430" s="21">
        <f>MAX(Calc!O2430:P2430)</f>
        <v>0.58412248334689976</v>
      </c>
      <c r="J2430" s="22">
        <f t="shared" si="148"/>
        <v>-140.45541294172421</v>
      </c>
      <c r="K2430" s="23">
        <f t="shared" si="149"/>
        <v>0.71196971270513154</v>
      </c>
      <c r="L2430" s="25"/>
      <c r="M2430" s="25"/>
      <c r="N2430" t="str">
        <f t="shared" si="150"/>
        <v/>
      </c>
      <c r="O2430" s="24" t="str">
        <f t="shared" si="151"/>
        <v/>
      </c>
    </row>
    <row r="2431" spans="1:15" x14ac:dyDescent="0.45">
      <c r="A2431" s="20" t="str">
        <f>Calc!A2431</f>
        <v>2024-09-29</v>
      </c>
      <c r="B2431" t="str">
        <f>Calc!B2431</f>
        <v>MIL</v>
      </c>
      <c r="C2431" t="str">
        <f>Calc!C2431</f>
        <v>NYM</v>
      </c>
      <c r="D2431" s="25"/>
      <c r="E2431" s="25"/>
      <c r="F2431">
        <f>Calc!M2431</f>
        <v>1516.6563185214643</v>
      </c>
      <c r="G2431">
        <f>Calc!N2431</f>
        <v>1510.288270753422</v>
      </c>
      <c r="H2431" t="str">
        <f>IF(Calc!O2431=Games!I2431, Games!B2431, IF(Calc!P2431=Games!I2431, Games!C2431, ""))</f>
        <v>MIL</v>
      </c>
      <c r="I2431" s="21">
        <f>MAX(Calc!O2431:P2431)</f>
        <v>0.54287119649007431</v>
      </c>
      <c r="J2431" s="22">
        <f t="shared" si="148"/>
        <v>-118.75672508969059</v>
      </c>
      <c r="K2431" s="23">
        <f t="shared" si="149"/>
        <v>0.84205757547183413</v>
      </c>
      <c r="L2431" s="25"/>
      <c r="M2431" s="25"/>
      <c r="N2431" t="str">
        <f t="shared" si="150"/>
        <v/>
      </c>
      <c r="O2431" s="24" t="str">
        <f t="shared" si="151"/>
        <v/>
      </c>
    </row>
    <row r="2432" spans="1:15" x14ac:dyDescent="0.45">
      <c r="A2432" s="20" t="str">
        <f>Calc!A2432</f>
        <v>2024-09-29</v>
      </c>
      <c r="B2432" t="str">
        <f>Calc!B2432</f>
        <v>CHC</v>
      </c>
      <c r="C2432" t="str">
        <f>Calc!C2432</f>
        <v>CIN</v>
      </c>
      <c r="D2432" s="25"/>
      <c r="E2432" s="25"/>
      <c r="F2432">
        <f>Calc!M2432</f>
        <v>1529.9566441509314</v>
      </c>
      <c r="G2432">
        <f>Calc!N2432</f>
        <v>1513.6155661274754</v>
      </c>
      <c r="H2432" t="str">
        <f>IF(Calc!O2432=Games!I2432, Games!B2432, IF(Calc!P2432=Games!I2432, Games!C2432, ""))</f>
        <v>CHC</v>
      </c>
      <c r="I2432" s="21">
        <f>MAX(Calc!O2432:P2432)</f>
        <v>0.54579236987005442</v>
      </c>
      <c r="J2432" s="22">
        <f t="shared" si="148"/>
        <v>-120.16362862814681</v>
      </c>
      <c r="K2432" s="23">
        <f t="shared" si="149"/>
        <v>0.83219857074602588</v>
      </c>
      <c r="L2432" s="25"/>
      <c r="M2432" s="25"/>
      <c r="N2432" t="str">
        <f t="shared" si="150"/>
        <v/>
      </c>
      <c r="O2432" s="24" t="str">
        <f t="shared" si="151"/>
        <v/>
      </c>
    </row>
    <row r="2433" spans="1:15" x14ac:dyDescent="0.45">
      <c r="A2433" s="20" t="str">
        <f>Calc!A2433</f>
        <v>2024-09-29</v>
      </c>
      <c r="B2433" t="str">
        <f>Calc!B2433</f>
        <v>ATL</v>
      </c>
      <c r="C2433" t="str">
        <f>Calc!C2433</f>
        <v>KCR</v>
      </c>
      <c r="D2433" s="25"/>
      <c r="E2433" s="25"/>
      <c r="F2433">
        <f>Calc!M2433</f>
        <v>1593.2508682491175</v>
      </c>
      <c r="G2433">
        <f>Calc!N2433</f>
        <v>1465.2610239810729</v>
      </c>
      <c r="H2433" t="str">
        <f>IF(Calc!O2433=Games!I2433, Games!B2433, IF(Calc!P2433=Games!I2433, Games!C2433, ""))</f>
        <v>ATL</v>
      </c>
      <c r="I2433" s="21">
        <f>MAX(Calc!O2433:P2433)</f>
        <v>0.69824009070386461</v>
      </c>
      <c r="J2433" s="22">
        <f t="shared" si="148"/>
        <v>-231.38928306696934</v>
      </c>
      <c r="K2433" s="23">
        <f t="shared" si="149"/>
        <v>0.43217213292915435</v>
      </c>
      <c r="L2433" s="25"/>
      <c r="M2433" s="25"/>
      <c r="N2433" t="str">
        <f t="shared" si="150"/>
        <v/>
      </c>
      <c r="O2433" s="24" t="str">
        <f t="shared" si="151"/>
        <v/>
      </c>
    </row>
  </sheetData>
  <conditionalFormatting sqref="O2:O1048576">
    <cfRule type="cellIs" dxfId="3" priority="1" operator="equal">
      <formula>"""L"""</formula>
    </cfRule>
    <cfRule type="cellIs" dxfId="2" priority="2" operator="equal">
      <formula>"""W"""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8001B2A-F2E1-4443-88B3-4CA4937F7357}">
          <x14:formula1>
            <xm:f>'Pitchers Pre-Season'!$B$2:$B$790</xm:f>
          </x14:formula1>
          <xm:sqref>D2:E1048576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AB81E-C5FD-4D27-AA21-0265D30C8142}">
  <dimension ref="A1:U8144"/>
  <sheetViews>
    <sheetView workbookViewId="0">
      <pane ySplit="1" topLeftCell="A103" activePane="bottomLeft" state="frozen"/>
      <selection pane="bottomLeft" activeCell="I128" sqref="I128"/>
    </sheetView>
  </sheetViews>
  <sheetFormatPr defaultRowHeight="14.25" x14ac:dyDescent="0.45"/>
  <cols>
    <col min="1" max="1" width="12" style="20" customWidth="1"/>
    <col min="4" max="5" width="9.06640625" style="1"/>
    <col min="11" max="11" width="9.19921875" customWidth="1"/>
    <col min="12" max="12" width="10.19921875" style="41" customWidth="1"/>
    <col min="13" max="14" width="10.19921875" style="1" customWidth="1"/>
    <col min="15" max="16" width="9.06640625" style="1"/>
    <col min="18" max="18" width="9.06640625" style="24"/>
    <col min="19" max="19" width="9.06640625" style="1"/>
  </cols>
  <sheetData>
    <row r="1" spans="1:21" s="29" customFormat="1" ht="28.9" thickBot="1" x14ac:dyDescent="0.5">
      <c r="A1" s="26" t="s">
        <v>1154</v>
      </c>
      <c r="B1" s="27" t="s">
        <v>1155</v>
      </c>
      <c r="C1" s="27" t="s">
        <v>1156</v>
      </c>
      <c r="D1" s="27" t="s">
        <v>1157</v>
      </c>
      <c r="E1" s="27" t="s">
        <v>1158</v>
      </c>
      <c r="F1" s="27" t="s">
        <v>1159</v>
      </c>
      <c r="G1" s="27" t="s">
        <v>1160</v>
      </c>
      <c r="H1" s="27" t="s">
        <v>1161</v>
      </c>
      <c r="I1" s="27" t="s">
        <v>1162</v>
      </c>
      <c r="J1" s="27" t="s">
        <v>1165</v>
      </c>
      <c r="K1" s="27" t="s">
        <v>1176</v>
      </c>
      <c r="L1" s="40" t="s">
        <v>1177</v>
      </c>
      <c r="M1" s="27" t="s">
        <v>1178</v>
      </c>
      <c r="N1" s="27" t="s">
        <v>1179</v>
      </c>
      <c r="O1" s="27" t="s">
        <v>1163</v>
      </c>
      <c r="P1" s="27" t="s">
        <v>1164</v>
      </c>
      <c r="Q1" s="27" t="s">
        <v>6</v>
      </c>
      <c r="R1" s="27" t="s">
        <v>1166</v>
      </c>
      <c r="S1" s="27" t="s">
        <v>1180</v>
      </c>
      <c r="T1" s="28" t="s">
        <v>1181</v>
      </c>
    </row>
    <row r="2" spans="1:21" x14ac:dyDescent="0.45">
      <c r="A2" s="20" t="str">
        <f>Calc!A2</f>
        <v>2024-03-20</v>
      </c>
      <c r="B2" t="str">
        <f>Calc!B2</f>
        <v>SDP</v>
      </c>
      <c r="C2" t="str">
        <f>Calc!C2</f>
        <v>LAD</v>
      </c>
      <c r="D2" t="str">
        <f>IF(ISBLANK(Games!D2), "", Games!D2)</f>
        <v>Yu Darvish</v>
      </c>
      <c r="E2" t="str">
        <f>IF(ISBLANK(Games!E2), "", Games!E2)</f>
        <v>Tyler Glasnow</v>
      </c>
      <c r="F2">
        <f>Calc!M2</f>
        <v>1560.8898471561392</v>
      </c>
      <c r="G2">
        <f>Calc!N2</f>
        <v>1599.5450704191724</v>
      </c>
      <c r="H2" t="str">
        <f>IF(Calc!O2=Betting!I2, Betting!B2, IF(Calc!P2=Betting!I2, Betting!C2, ""))</f>
        <v>LAD</v>
      </c>
      <c r="I2" s="21">
        <f>MAX(Calc!O2:P2)</f>
        <v>0.540781050057902</v>
      </c>
      <c r="J2" s="22">
        <f>IF(I2&lt;0.5, "",-1*((I2*100)/(1-((I2*100)/100))))</f>
        <v>-117.76104843366939</v>
      </c>
      <c r="K2" s="23">
        <f>IF(J2&gt;0, "",1/(J2/-100))</f>
        <v>0.84917722226570058</v>
      </c>
      <c r="M2" s="31"/>
      <c r="N2" s="31"/>
      <c r="O2">
        <f>IF(ISBLANK(Games!L2), "", Games!L2)</f>
        <v>2</v>
      </c>
      <c r="P2">
        <f>IF(ISBLANK(Games!M2), "", Games!M2)</f>
        <v>5</v>
      </c>
      <c r="Q2" t="str">
        <f>IF(O2&gt;P2, B2, IF(P2&gt;O2, C2, ""))</f>
        <v>LAD</v>
      </c>
      <c r="R2" t="str">
        <f>IF(ISBLANK(Games!L2), "", IF(H2=Q2, "W", "L"))</f>
        <v>W</v>
      </c>
      <c r="T2" s="30" t="str">
        <f>IF(S2="W", N2/(J2/-100), IF(S2="L", -N2, ""))</f>
        <v/>
      </c>
      <c r="U2" s="29"/>
    </row>
    <row r="3" spans="1:21" x14ac:dyDescent="0.45">
      <c r="A3" s="20" t="str">
        <f>Calc!A3</f>
        <v>2024-03-21</v>
      </c>
      <c r="B3" t="str">
        <f>Calc!B3</f>
        <v>LAD</v>
      </c>
      <c r="C3" t="str">
        <f>Calc!C3</f>
        <v>SDP</v>
      </c>
      <c r="D3" t="str">
        <f>IF(ISBLANK(Games!D3), "", Games!D3)</f>
        <v/>
      </c>
      <c r="E3" t="str">
        <f>IF(ISBLANK(Games!E3), "", Games!E3)</f>
        <v/>
      </c>
      <c r="F3">
        <f>Calc!M3</f>
        <v>1588.6730971234199</v>
      </c>
      <c r="G3">
        <f>Calc!N3</f>
        <v>1513.7838452168801</v>
      </c>
      <c r="H3" t="str">
        <f>IF(Calc!O3=Betting!I3, Betting!B3, IF(Calc!P3=Betting!I3, Betting!C3, ""))</f>
        <v>LAD</v>
      </c>
      <c r="I3" s="21">
        <f>MAX(Calc!O3:P3)</f>
        <v>0.62746265047546979</v>
      </c>
      <c r="J3" s="22">
        <f t="shared" ref="J3:J66" si="0">IF(I3&lt;0.5, "",-1*((I3*100)/(1-((I3*100)/100))))</f>
        <v>-168.4294611738396</v>
      </c>
      <c r="K3" s="23">
        <f t="shared" ref="K3:K66" si="1">IF(J3&gt;0, "",1/(J3/-100))</f>
        <v>0.59372035808383838</v>
      </c>
      <c r="M3" s="31"/>
      <c r="N3" s="31"/>
      <c r="O3">
        <f>IF(ISBLANK(Games!L3), "", Games!L3)</f>
        <v>11</v>
      </c>
      <c r="P3">
        <f>IF(ISBLANK(Games!M3), "", Games!M3)</f>
        <v>15</v>
      </c>
      <c r="Q3" t="str">
        <f t="shared" ref="Q3:Q66" si="2">IF(O3&gt;P3, B3, IF(P3&gt;O3, C3, ""))</f>
        <v>SDP</v>
      </c>
      <c r="R3" t="str">
        <f>IF(ISBLANK(Games!L3), "", IF(H3=Q3, "W", "L"))</f>
        <v>L</v>
      </c>
      <c r="T3" s="30" t="str">
        <f t="shared" ref="T3:T66" si="3">IF(S3="W", N3/(J3/-100), IF(S3="L", -N3, ""))</f>
        <v/>
      </c>
    </row>
    <row r="4" spans="1:21" x14ac:dyDescent="0.45">
      <c r="A4" s="20" t="str">
        <f>Calc!A4</f>
        <v>2024-03-28</v>
      </c>
      <c r="B4" t="str">
        <f>Calc!B4</f>
        <v>BAL</v>
      </c>
      <c r="C4" t="str">
        <f>Calc!C4</f>
        <v>LAA</v>
      </c>
      <c r="D4" t="str">
        <f>IF(ISBLANK(Games!D4), "", Games!D4)</f>
        <v/>
      </c>
      <c r="E4" t="str">
        <f>IF(ISBLANK(Games!E4), "", Games!E4)</f>
        <v/>
      </c>
      <c r="F4">
        <f>Calc!M4</f>
        <v>1535.1075395159701</v>
      </c>
      <c r="G4">
        <f>Calc!N4</f>
        <v>1474.3085107648601</v>
      </c>
      <c r="H4" t="str">
        <f>IF(Calc!O4=Betting!I4, Betting!B4, IF(Calc!P4=Betting!I4, Betting!C4, ""))</f>
        <v>BAL</v>
      </c>
      <c r="I4" s="21">
        <f>MAX(Calc!O4:P4)</f>
        <v>0.59748407488476341</v>
      </c>
      <c r="J4" s="22">
        <f t="shared" si="0"/>
        <v>-148.43737541904937</v>
      </c>
      <c r="K4" s="23">
        <f t="shared" si="1"/>
        <v>0.6736847759379524</v>
      </c>
      <c r="M4" s="31"/>
      <c r="N4" s="31"/>
      <c r="O4">
        <f>IF(ISBLANK(Games!L4), "", Games!L4)</f>
        <v>11</v>
      </c>
      <c r="P4">
        <f>IF(ISBLANK(Games!M4), "", Games!M4)</f>
        <v>3</v>
      </c>
      <c r="Q4" t="str">
        <f t="shared" si="2"/>
        <v>BAL</v>
      </c>
      <c r="R4" t="str">
        <f>IF(ISBLANK(Games!L4), "", IF(H4=Q4, "W", "L"))</f>
        <v>W</v>
      </c>
      <c r="T4" s="30" t="str">
        <f t="shared" si="3"/>
        <v/>
      </c>
    </row>
    <row r="5" spans="1:21" x14ac:dyDescent="0.45">
      <c r="A5" s="20" t="str">
        <f>Calc!A5</f>
        <v>2024-03-28</v>
      </c>
      <c r="B5" t="str">
        <f>Calc!B5</f>
        <v>CIN</v>
      </c>
      <c r="C5" t="str">
        <f>Calc!C5</f>
        <v>WAS</v>
      </c>
      <c r="D5" t="str">
        <f>IF(ISBLANK(Games!D5), "", Games!D5)</f>
        <v/>
      </c>
      <c r="E5" t="str">
        <f>IF(ISBLANK(Games!E5), "", Games!E5)</f>
        <v/>
      </c>
      <c r="F5">
        <f>Calc!M5</f>
        <v>1496.2510574284499</v>
      </c>
      <c r="G5">
        <f>Calc!N5</f>
        <v>1422.7330514932301</v>
      </c>
      <c r="H5" t="str">
        <f>IF(Calc!O5=Betting!I5, Betting!B5, IF(Calc!P5=Betting!I5, Betting!C5, ""))</f>
        <v>CIN</v>
      </c>
      <c r="I5" s="21">
        <f>MAX(Calc!O5:P5)</f>
        <v>0.59730515871848577</v>
      </c>
      <c r="J5" s="22">
        <f t="shared" si="0"/>
        <v>-148.32699540367943</v>
      </c>
      <c r="K5" s="23">
        <f t="shared" si="1"/>
        <v>0.67418610973575599</v>
      </c>
      <c r="M5" s="31"/>
      <c r="N5" s="31"/>
      <c r="O5">
        <f>IF(ISBLANK(Games!L5), "", Games!L5)</f>
        <v>8</v>
      </c>
      <c r="P5">
        <f>IF(ISBLANK(Games!M5), "", Games!M5)</f>
        <v>2</v>
      </c>
      <c r="Q5" t="str">
        <f t="shared" si="2"/>
        <v>CIN</v>
      </c>
      <c r="R5" t="str">
        <f>IF(ISBLANK(Games!L5), "", IF(H5=Q5, "W", "L"))</f>
        <v>W</v>
      </c>
      <c r="T5" s="30" t="str">
        <f t="shared" si="3"/>
        <v/>
      </c>
    </row>
    <row r="6" spans="1:21" x14ac:dyDescent="0.45">
      <c r="A6" s="20" t="str">
        <f>Calc!A6</f>
        <v>2024-03-28</v>
      </c>
      <c r="B6" t="str">
        <f>Calc!B6</f>
        <v>SDP</v>
      </c>
      <c r="C6" t="str">
        <f>Calc!C6</f>
        <v>SFG</v>
      </c>
      <c r="D6" t="str">
        <f>IF(ISBLANK(Games!D6), "", Games!D6)</f>
        <v/>
      </c>
      <c r="E6" t="str">
        <f>IF(ISBLANK(Games!E6), "", Games!E6)</f>
        <v/>
      </c>
      <c r="F6">
        <f>Calc!M6</f>
        <v>1509.1916557174591</v>
      </c>
      <c r="G6">
        <f>Calc!N6</f>
        <v>1501.1235706124401</v>
      </c>
      <c r="H6" t="str">
        <f>IF(Calc!O6=Betting!I6, Betting!B6, IF(Calc!P6=Betting!I6, Betting!C6, ""))</f>
        <v>SDP</v>
      </c>
      <c r="I6" s="21">
        <f>MAX(Calc!O6:P6)</f>
        <v>0.52622870422720358</v>
      </c>
      <c r="J6" s="22">
        <f t="shared" si="0"/>
        <v>-111.07230617862587</v>
      </c>
      <c r="K6" s="23">
        <f t="shared" si="1"/>
        <v>0.90031442976596299</v>
      </c>
      <c r="M6" s="31"/>
      <c r="N6" s="31"/>
      <c r="O6">
        <f>IF(ISBLANK(Games!L6), "", Games!L6)</f>
        <v>6</v>
      </c>
      <c r="P6">
        <f>IF(ISBLANK(Games!M6), "", Games!M6)</f>
        <v>4</v>
      </c>
      <c r="Q6" t="str">
        <f t="shared" si="2"/>
        <v>SDP</v>
      </c>
      <c r="R6" t="str">
        <f>IF(ISBLANK(Games!L6), "", IF(H6=Q6, "W", "L"))</f>
        <v>W</v>
      </c>
      <c r="T6" s="30" t="str">
        <f>IF(S6="W", N6/(J6/-100), IF(S6="L", -N6, ""))</f>
        <v/>
      </c>
    </row>
    <row r="7" spans="1:21" x14ac:dyDescent="0.45">
      <c r="A7" s="20" t="str">
        <f>Calc!A7</f>
        <v>2024-03-28</v>
      </c>
      <c r="B7" t="str">
        <f>Calc!B7</f>
        <v>LAD</v>
      </c>
      <c r="C7" t="str">
        <f>Calc!C7</f>
        <v>STL</v>
      </c>
      <c r="D7" t="str">
        <f>IF(ISBLANK(Games!D7), "", Games!D7)</f>
        <v>Tyler Glasnow</v>
      </c>
      <c r="E7" t="str">
        <f>IF(ISBLANK(Games!E7), "", Games!E7)</f>
        <v>Miles Mikolas</v>
      </c>
      <c r="F7">
        <f>Calc!M7</f>
        <v>1593.2704439144177</v>
      </c>
      <c r="G7">
        <f>Calc!N7</f>
        <v>1527.4170813035207</v>
      </c>
      <c r="H7" t="str">
        <f>IF(Calc!O7=Betting!I7, Betting!B7, IF(Calc!P7=Betting!I7, Betting!C7, ""))</f>
        <v>LAD</v>
      </c>
      <c r="I7" s="21">
        <f>MAX(Calc!O7:P7)</f>
        <v>0.61497879081687978</v>
      </c>
      <c r="J7" s="22">
        <f t="shared" si="0"/>
        <v>-159.72595175254079</v>
      </c>
      <c r="K7" s="23">
        <f t="shared" si="1"/>
        <v>0.62607233766825421</v>
      </c>
      <c r="M7" s="31"/>
      <c r="N7" s="31"/>
      <c r="O7">
        <f>IF(ISBLANK(Games!L7), "", Games!L7)</f>
        <v>7</v>
      </c>
      <c r="P7">
        <f>IF(ISBLANK(Games!M7), "", Games!M7)</f>
        <v>1</v>
      </c>
      <c r="Q7" t="str">
        <f t="shared" si="2"/>
        <v>LAD</v>
      </c>
      <c r="R7" t="str">
        <f>IF(ISBLANK(Games!L7), "", IF(H7=Q7, "W", "L"))</f>
        <v>W</v>
      </c>
      <c r="T7" s="30" t="str">
        <f t="shared" si="3"/>
        <v/>
      </c>
    </row>
    <row r="8" spans="1:21" x14ac:dyDescent="0.45">
      <c r="A8" s="20" t="str">
        <f>Calc!A8</f>
        <v>2024-03-28</v>
      </c>
      <c r="B8" t="str">
        <f>Calc!B8</f>
        <v>TBR</v>
      </c>
      <c r="C8" t="str">
        <f>Calc!C8</f>
        <v>TOR</v>
      </c>
      <c r="D8" t="str">
        <f>IF(ISBLANK(Games!D8), "", Games!D8)</f>
        <v/>
      </c>
      <c r="E8" t="str">
        <f>IF(ISBLANK(Games!E8), "", Games!E8)</f>
        <v/>
      </c>
      <c r="F8">
        <f>Calc!M8</f>
        <v>1537.2568075547799</v>
      </c>
      <c r="G8">
        <f>Calc!N8</f>
        <v>1536.86484917293</v>
      </c>
      <c r="H8" t="str">
        <f>IF(Calc!O8=Betting!I8, Betting!B8, IF(Calc!P8=Betting!I8, Betting!C8, ""))</f>
        <v>TBR</v>
      </c>
      <c r="I8" s="21">
        <f>MAX(Calc!O8:P8)</f>
        <v>0.56272623537731148</v>
      </c>
      <c r="J8" s="22">
        <f t="shared" si="0"/>
        <v>-128.68968616557009</v>
      </c>
      <c r="K8" s="23">
        <f t="shared" si="1"/>
        <v>0.777063049725225</v>
      </c>
      <c r="M8" s="31"/>
      <c r="N8" s="31"/>
      <c r="O8">
        <f>IF(ISBLANK(Games!L8), "", Games!L8)</f>
        <v>2</v>
      </c>
      <c r="P8">
        <f>IF(ISBLANK(Games!M8), "", Games!M8)</f>
        <v>8</v>
      </c>
      <c r="Q8" t="str">
        <f t="shared" si="2"/>
        <v>TOR</v>
      </c>
      <c r="R8" t="str">
        <f>IF(ISBLANK(Games!L8), "", IF(H8=Q8, "W", "L"))</f>
        <v>L</v>
      </c>
      <c r="T8" s="30" t="str">
        <f t="shared" si="3"/>
        <v/>
      </c>
    </row>
    <row r="9" spans="1:21" x14ac:dyDescent="0.45">
      <c r="A9" s="20" t="str">
        <f>Calc!A9</f>
        <v>2024-03-28</v>
      </c>
      <c r="B9" t="str">
        <f>Calc!B9</f>
        <v>KCR</v>
      </c>
      <c r="C9" t="str">
        <f>Calc!C9</f>
        <v>MIN</v>
      </c>
      <c r="D9" t="str">
        <f>IF(ISBLANK(Games!D9), "", Games!D9)</f>
        <v/>
      </c>
      <c r="E9" t="str">
        <f>IF(ISBLANK(Games!E9), "", Games!E9)</f>
        <v/>
      </c>
      <c r="F9">
        <f>Calc!M9</f>
        <v>1455.5883504191299</v>
      </c>
      <c r="G9">
        <f>Calc!N9</f>
        <v>1535.44519643647</v>
      </c>
      <c r="H9" t="str">
        <f>IF(Calc!O9=Betting!I9, Betting!B9, IF(Calc!P9=Betting!I9, Betting!C9, ""))</f>
        <v>MIN</v>
      </c>
      <c r="I9" s="21">
        <f>MAX(Calc!O9:P9)</f>
        <v>0.51790001240905581</v>
      </c>
      <c r="J9" s="22">
        <f t="shared" si="0"/>
        <v>-107.42585059937556</v>
      </c>
      <c r="K9" s="23">
        <f t="shared" si="1"/>
        <v>0.93087463996846642</v>
      </c>
      <c r="M9" s="31"/>
      <c r="N9" s="31"/>
      <c r="O9">
        <f>IF(ISBLANK(Games!L9), "", Games!L9)</f>
        <v>1</v>
      </c>
      <c r="P9">
        <f>IF(ISBLANK(Games!M9), "", Games!M9)</f>
        <v>4</v>
      </c>
      <c r="Q9" t="str">
        <f t="shared" si="2"/>
        <v>MIN</v>
      </c>
      <c r="R9" t="str">
        <f>IF(ISBLANK(Games!L9), "", IF(H9=Q9, "W", "L"))</f>
        <v>W</v>
      </c>
      <c r="T9" s="30" t="str">
        <f t="shared" si="3"/>
        <v/>
      </c>
    </row>
    <row r="10" spans="1:21" x14ac:dyDescent="0.45">
      <c r="A10" s="20" t="str">
        <f>Calc!A10</f>
        <v>2024-03-28</v>
      </c>
      <c r="B10" t="str">
        <f>Calc!B10</f>
        <v>CHW</v>
      </c>
      <c r="C10" t="str">
        <f>Calc!C10</f>
        <v>DET</v>
      </c>
      <c r="D10" t="str">
        <f>IF(ISBLANK(Games!D10), "", Games!D10)</f>
        <v/>
      </c>
      <c r="E10" t="str">
        <f>IF(ISBLANK(Games!E10), "", Games!E10)</f>
        <v/>
      </c>
      <c r="F10">
        <f>Calc!M10</f>
        <v>1433.33420073452</v>
      </c>
      <c r="G10">
        <f>Calc!N10</f>
        <v>1477.56939209144</v>
      </c>
      <c r="H10" t="str">
        <f>IF(Calc!O10=Betting!I10, Betting!B10, IF(Calc!P10=Betting!I10, Betting!C10, ""))</f>
        <v>DET</v>
      </c>
      <c r="I10" s="21">
        <f>MAX(Calc!O10:P10)</f>
        <v>0.58444455687833852</v>
      </c>
      <c r="J10" s="22">
        <f t="shared" si="0"/>
        <v>-140.64177633867055</v>
      </c>
      <c r="K10" s="23">
        <f t="shared" si="1"/>
        <v>0.71102628680681867</v>
      </c>
      <c r="M10" s="31"/>
      <c r="N10" s="31"/>
      <c r="O10">
        <f>IF(ISBLANK(Games!L10), "", Games!L10)</f>
        <v>0</v>
      </c>
      <c r="P10">
        <f>IF(ISBLANK(Games!M10), "", Games!M10)</f>
        <v>1</v>
      </c>
      <c r="Q10" t="str">
        <f t="shared" si="2"/>
        <v>DET</v>
      </c>
      <c r="R10" t="str">
        <f>IF(ISBLANK(Games!L10), "", IF(H10=Q10, "W", "L"))</f>
        <v>W</v>
      </c>
      <c r="T10" s="30" t="str">
        <f t="shared" si="3"/>
        <v/>
      </c>
    </row>
    <row r="11" spans="1:21" x14ac:dyDescent="0.45">
      <c r="A11" s="20" t="str">
        <f>Calc!A11</f>
        <v>2024-03-28</v>
      </c>
      <c r="B11" t="str">
        <f>Calc!B11</f>
        <v>MIA</v>
      </c>
      <c r="C11" t="str">
        <f>Calc!C11</f>
        <v>PIT</v>
      </c>
      <c r="D11" t="str">
        <f>IF(ISBLANK(Games!D11), "", Games!D11)</f>
        <v/>
      </c>
      <c r="E11" t="str">
        <f>IF(ISBLANK(Games!E11), "", Games!E11)</f>
        <v/>
      </c>
      <c r="F11">
        <f>Calc!M11</f>
        <v>1488.4482383178499</v>
      </c>
      <c r="G11">
        <f>Calc!N11</f>
        <v>1468.3919248330999</v>
      </c>
      <c r="H11" t="str">
        <f>IF(Calc!O11=Betting!I11, Betting!B11, IF(Calc!P11=Betting!I11, Betting!C11, ""))</f>
        <v>MIA</v>
      </c>
      <c r="I11" s="21">
        <f>MAX(Calc!O11:P11)</f>
        <v>0.55170715379693547</v>
      </c>
      <c r="J11" s="22">
        <f t="shared" si="0"/>
        <v>-123.06847152921711</v>
      </c>
      <c r="K11" s="23">
        <f t="shared" si="1"/>
        <v>0.81255579725193439</v>
      </c>
      <c r="M11" s="31"/>
      <c r="N11" s="31"/>
      <c r="O11">
        <f>IF(ISBLANK(Games!L11), "", Games!L11)</f>
        <v>5</v>
      </c>
      <c r="P11">
        <f>IF(ISBLANK(Games!M11), "", Games!M11)</f>
        <v>6</v>
      </c>
      <c r="Q11" t="str">
        <f t="shared" si="2"/>
        <v>PIT</v>
      </c>
      <c r="R11" t="str">
        <f>IF(ISBLANK(Games!L11), "", IF(H11=Q11, "W", "L"))</f>
        <v>L</v>
      </c>
      <c r="T11" s="30" t="str">
        <f t="shared" si="3"/>
        <v/>
      </c>
    </row>
    <row r="12" spans="1:21" x14ac:dyDescent="0.45">
      <c r="A12" s="20" t="str">
        <f>Calc!A12</f>
        <v>2024-03-28</v>
      </c>
      <c r="B12" t="str">
        <f>Calc!B12</f>
        <v>HOU</v>
      </c>
      <c r="C12" t="str">
        <f>Calc!C12</f>
        <v>NYY</v>
      </c>
      <c r="D12" t="str">
        <f>IF(ISBLANK(Games!D12), "", Games!D12)</f>
        <v/>
      </c>
      <c r="E12" t="str">
        <f>IF(ISBLANK(Games!E12), "", Games!E12)</f>
        <v/>
      </c>
      <c r="F12">
        <f>Calc!M12</f>
        <v>1559.22207084247</v>
      </c>
      <c r="G12">
        <f>Calc!N12</f>
        <v>1539.4562396036399</v>
      </c>
      <c r="H12" t="str">
        <f>IF(Calc!O12=Betting!I12, Betting!B12, IF(Calc!P12=Betting!I12, Betting!C12, ""))</f>
        <v>HOU</v>
      </c>
      <c r="I12" s="21">
        <f>MAX(Calc!O12:P12)</f>
        <v>0.50800650595995411</v>
      </c>
      <c r="J12" s="22">
        <f t="shared" si="0"/>
        <v>-103.25472025827335</v>
      </c>
      <c r="K12" s="23">
        <f t="shared" si="1"/>
        <v>0.96847872668549917</v>
      </c>
      <c r="M12" s="31"/>
      <c r="N12" s="31"/>
      <c r="O12">
        <f>IF(ISBLANK(Games!L12), "", Games!L12)</f>
        <v>4</v>
      </c>
      <c r="P12">
        <f>IF(ISBLANK(Games!M12), "", Games!M12)</f>
        <v>5</v>
      </c>
      <c r="Q12" t="str">
        <f t="shared" si="2"/>
        <v>NYY</v>
      </c>
      <c r="R12" t="str">
        <f>IF(ISBLANK(Games!L12), "", IF(H12=Q12, "W", "L"))</f>
        <v>L</v>
      </c>
      <c r="T12" s="30" t="str">
        <f t="shared" si="3"/>
        <v/>
      </c>
    </row>
    <row r="13" spans="1:21" x14ac:dyDescent="0.45">
      <c r="A13" s="20" t="str">
        <f>Calc!A13</f>
        <v>2024-03-28</v>
      </c>
      <c r="B13" t="str">
        <f>Calc!B13</f>
        <v>TEX</v>
      </c>
      <c r="C13" t="str">
        <f>Calc!C13</f>
        <v>CHC</v>
      </c>
      <c r="D13" t="str">
        <f>IF(ISBLANK(Games!D13), "", Games!D13)</f>
        <v/>
      </c>
      <c r="E13" t="str">
        <f>IF(ISBLANK(Games!E13), "", Games!E13)</f>
        <v/>
      </c>
      <c r="F13">
        <f>Calc!M13</f>
        <v>1527.6277566730801</v>
      </c>
      <c r="G13">
        <f>Calc!N13</f>
        <v>1514.0316812078199</v>
      </c>
      <c r="H13" t="str">
        <f>IF(Calc!O13=Betting!I13, Betting!B13, IF(Calc!P13=Betting!I13, Betting!C13, ""))</f>
        <v>TEX</v>
      </c>
      <c r="I13" s="21">
        <f>MAX(Calc!O13:P13)</f>
        <v>0.55120191344086134</v>
      </c>
      <c r="J13" s="22">
        <f t="shared" si="0"/>
        <v>-122.81734925985</v>
      </c>
      <c r="K13" s="23">
        <f t="shared" si="1"/>
        <v>0.81421721444602801</v>
      </c>
      <c r="M13" s="31"/>
      <c r="N13" s="31"/>
      <c r="O13">
        <f>IF(ISBLANK(Games!L13), "", Games!L13)</f>
        <v>4</v>
      </c>
      <c r="P13">
        <f>IF(ISBLANK(Games!M13), "", Games!M13)</f>
        <v>3</v>
      </c>
      <c r="Q13" t="str">
        <f t="shared" si="2"/>
        <v>TEX</v>
      </c>
      <c r="R13" t="str">
        <f>IF(ISBLANK(Games!L13), "", IF(H13=Q13, "W", "L"))</f>
        <v>W</v>
      </c>
      <c r="T13" s="30" t="str">
        <f t="shared" si="3"/>
        <v/>
      </c>
    </row>
    <row r="14" spans="1:21" x14ac:dyDescent="0.45">
      <c r="A14" s="20" t="str">
        <f>Calc!A14</f>
        <v>2024-03-28</v>
      </c>
      <c r="B14" t="str">
        <f>Calc!B14</f>
        <v>OAK</v>
      </c>
      <c r="C14" t="str">
        <f>Calc!C14</f>
        <v>CLE</v>
      </c>
      <c r="D14" t="str">
        <f>IF(ISBLANK(Games!D14), "", Games!D14)</f>
        <v/>
      </c>
      <c r="E14" t="str">
        <f>IF(ISBLANK(Games!E14), "", Games!E14)</f>
        <v/>
      </c>
      <c r="F14">
        <f>Calc!M14</f>
        <v>1427.1354796158</v>
      </c>
      <c r="G14">
        <f>Calc!N14</f>
        <v>1503.8938502056101</v>
      </c>
      <c r="H14" t="str">
        <f>IF(Calc!O14=Betting!I14, Betting!B14, IF(Calc!P14=Betting!I14, Betting!C14, ""))</f>
        <v>CLE</v>
      </c>
      <c r="I14" s="21">
        <f>MAX(Calc!O14:P14)</f>
        <v>0.60559576602108045</v>
      </c>
      <c r="J14" s="22">
        <f t="shared" si="0"/>
        <v>-153.54697385258009</v>
      </c>
      <c r="K14" s="23">
        <f t="shared" si="1"/>
        <v>0.65126649839422845</v>
      </c>
      <c r="M14" s="31"/>
      <c r="N14" s="31"/>
      <c r="O14">
        <f>IF(ISBLANK(Games!L14), "", Games!L14)</f>
        <v>0</v>
      </c>
      <c r="P14">
        <f>IF(ISBLANK(Games!M14), "", Games!M14)</f>
        <v>8</v>
      </c>
      <c r="Q14" t="str">
        <f t="shared" si="2"/>
        <v>CLE</v>
      </c>
      <c r="R14" t="str">
        <f>IF(ISBLANK(Games!L14), "", IF(H14=Q14, "W", "L"))</f>
        <v>W</v>
      </c>
      <c r="T14" s="30" t="str">
        <f t="shared" si="3"/>
        <v/>
      </c>
    </row>
    <row r="15" spans="1:21" x14ac:dyDescent="0.45">
      <c r="A15" s="20" t="str">
        <f>Calc!A15</f>
        <v>2024-03-28</v>
      </c>
      <c r="B15" t="str">
        <f>Calc!B15</f>
        <v>ARI</v>
      </c>
      <c r="C15" t="str">
        <f>Calc!C15</f>
        <v>COL</v>
      </c>
      <c r="D15" t="str">
        <f>IF(ISBLANK(Games!D15), "", Games!D15)</f>
        <v/>
      </c>
      <c r="E15" t="str">
        <f>IF(ISBLANK(Games!E15), "", Games!E15)</f>
        <v/>
      </c>
      <c r="F15">
        <f>Calc!M15</f>
        <v>1517.8440011816001</v>
      </c>
      <c r="G15">
        <f>Calc!N15</f>
        <v>1418.47649220432</v>
      </c>
      <c r="H15" t="str">
        <f>IF(Calc!O15=Betting!I15, Betting!B15, IF(Calc!P15=Betting!I15, Betting!C15, ""))</f>
        <v>ARI</v>
      </c>
      <c r="I15" s="21">
        <f>MAX(Calc!O15:P15)</f>
        <v>0.66454222883576708</v>
      </c>
      <c r="J15" s="22">
        <f t="shared" si="0"/>
        <v>-198.10011451796757</v>
      </c>
      <c r="K15" s="23">
        <f t="shared" si="1"/>
        <v>0.5047952659862297</v>
      </c>
      <c r="M15" s="31"/>
      <c r="N15" s="31"/>
      <c r="O15">
        <f>IF(ISBLANK(Games!L15), "", Games!L15)</f>
        <v>15</v>
      </c>
      <c r="P15">
        <f>IF(ISBLANK(Games!M15), "", Games!M15)</f>
        <v>1</v>
      </c>
      <c r="Q15" t="str">
        <f t="shared" si="2"/>
        <v>ARI</v>
      </c>
      <c r="R15" t="str">
        <f>IF(ISBLANK(Games!L15), "", IF(H15=Q15, "W", "L"))</f>
        <v>W</v>
      </c>
      <c r="T15" s="30" t="str">
        <f t="shared" si="3"/>
        <v/>
      </c>
    </row>
    <row r="16" spans="1:21" x14ac:dyDescent="0.45">
      <c r="A16" s="20" t="str">
        <f>Calc!A16</f>
        <v>2024-03-28</v>
      </c>
      <c r="B16" t="str">
        <f>Calc!B16</f>
        <v>SEA</v>
      </c>
      <c r="C16" t="str">
        <f>Calc!C16</f>
        <v>BOS</v>
      </c>
      <c r="D16" t="str">
        <f>IF(ISBLANK(Games!D16), "", Games!D16)</f>
        <v/>
      </c>
      <c r="E16" t="str">
        <f>IF(ISBLANK(Games!E16), "", Games!E16)</f>
        <v/>
      </c>
      <c r="F16">
        <f>Calc!M16</f>
        <v>1526.2027098211199</v>
      </c>
      <c r="G16">
        <f>Calc!N16</f>
        <v>1500.26839934439</v>
      </c>
      <c r="H16" t="str">
        <f>IF(Calc!O16=Betting!I16, Betting!B16, IF(Calc!P16=Betting!I16, Betting!C16, ""))</f>
        <v>SEA</v>
      </c>
      <c r="I16" s="21">
        <f>MAX(Calc!O16:P16)</f>
        <v>0.54848926351004312</v>
      </c>
      <c r="J16" s="22">
        <f t="shared" si="0"/>
        <v>-121.47867573958418</v>
      </c>
      <c r="K16" s="23">
        <f t="shared" si="1"/>
        <v>0.82318974413560153</v>
      </c>
      <c r="M16" s="31"/>
      <c r="N16" s="31"/>
      <c r="O16">
        <f>IF(ISBLANK(Games!L16), "", Games!L16)</f>
        <v>4</v>
      </c>
      <c r="P16">
        <f>IF(ISBLANK(Games!M16), "", Games!M16)</f>
        <v>6</v>
      </c>
      <c r="Q16" t="str">
        <f t="shared" si="2"/>
        <v>BOS</v>
      </c>
      <c r="R16" t="str">
        <f>IF(ISBLANK(Games!L16), "", IF(H16=Q16, "W", "L"))</f>
        <v>L</v>
      </c>
      <c r="T16" s="30" t="str">
        <f t="shared" si="3"/>
        <v/>
      </c>
    </row>
    <row r="17" spans="1:20" x14ac:dyDescent="0.45">
      <c r="A17" s="20" t="str">
        <f>Calc!A17</f>
        <v>2024-03-28</v>
      </c>
      <c r="B17" t="str">
        <f>Calc!B17</f>
        <v>NYM</v>
      </c>
      <c r="C17" t="str">
        <f>Calc!C17</f>
        <v>MIL</v>
      </c>
      <c r="D17" t="str">
        <f>IF(ISBLANK(Games!D17), "", Games!D17)</f>
        <v/>
      </c>
      <c r="E17" t="str">
        <f>IF(ISBLANK(Games!E17), "", Games!E17)</f>
        <v/>
      </c>
      <c r="F17">
        <f>Calc!M17</f>
        <v>1505.1761432511801</v>
      </c>
      <c r="G17">
        <f>Calc!N17</f>
        <v>1511.74507850229</v>
      </c>
      <c r="H17" t="str">
        <f>IF(Calc!O17=Betting!I17, Betting!B17, IF(Calc!P17=Betting!I17, Betting!C17, ""))</f>
        <v>NYM</v>
      </c>
      <c r="I17" s="21">
        <f>MAX(Calc!O17:P17)</f>
        <v>0.54168403218112904</v>
      </c>
      <c r="J17" s="22">
        <f t="shared" si="0"/>
        <v>-118.19008505398739</v>
      </c>
      <c r="K17" s="23">
        <f t="shared" si="1"/>
        <v>0.84609466144576817</v>
      </c>
      <c r="M17" s="31"/>
      <c r="N17" s="31"/>
      <c r="O17">
        <f>IF(ISBLANK(Games!L17), "", Games!L17)</f>
        <v>1</v>
      </c>
      <c r="P17">
        <f>IF(ISBLANK(Games!M17), "", Games!M17)</f>
        <v>3</v>
      </c>
      <c r="Q17" t="str">
        <f t="shared" si="2"/>
        <v>MIL</v>
      </c>
      <c r="R17" t="str">
        <f>IF(ISBLANK(Games!L17), "", IF(H17=Q17, "W", "L"))</f>
        <v>L</v>
      </c>
      <c r="T17" s="30" t="str">
        <f t="shared" si="3"/>
        <v/>
      </c>
    </row>
    <row r="18" spans="1:20" x14ac:dyDescent="0.45">
      <c r="A18" s="20" t="str">
        <f>Calc!A18</f>
        <v>2024-03-28</v>
      </c>
      <c r="B18" t="str">
        <f>Calc!B18</f>
        <v>PHI</v>
      </c>
      <c r="C18" t="str">
        <f>Calc!C18</f>
        <v>ATL</v>
      </c>
      <c r="D18" t="str">
        <f>IF(ISBLANK(Games!D18), "", Games!D18)</f>
        <v/>
      </c>
      <c r="E18" t="str">
        <f>IF(ISBLANK(Games!E18), "", Games!E18)</f>
        <v/>
      </c>
      <c r="F18">
        <f>Calc!M18</f>
        <v>1537.03223861109</v>
      </c>
      <c r="G18">
        <f>Calc!N18</f>
        <v>1590.545270505</v>
      </c>
      <c r="H18" t="str">
        <f>IF(Calc!O18=Betting!I18, Betting!B18, IF(Calc!P18=Betting!I18, Betting!C18, ""))</f>
        <v>ATL</v>
      </c>
      <c r="I18" s="21">
        <f>MAX(Calc!O18:P18)</f>
        <v>0.534035303798716</v>
      </c>
      <c r="J18" s="22">
        <f t="shared" si="0"/>
        <v>-114.6085332542076</v>
      </c>
      <c r="K18" s="23">
        <f t="shared" si="1"/>
        <v>0.87253537900354139</v>
      </c>
      <c r="M18" s="31"/>
      <c r="N18" s="31"/>
      <c r="O18">
        <f>IF(ISBLANK(Games!L18), "", Games!L18)</f>
        <v>3</v>
      </c>
      <c r="P18">
        <f>IF(ISBLANK(Games!M18), "", Games!M18)</f>
        <v>9</v>
      </c>
      <c r="Q18" t="str">
        <f t="shared" si="2"/>
        <v>ATL</v>
      </c>
      <c r="R18" t="str">
        <f>IF(ISBLANK(Games!L18), "", IF(H18=Q18, "W", "L"))</f>
        <v>W</v>
      </c>
      <c r="T18" s="30" t="str">
        <f t="shared" si="3"/>
        <v/>
      </c>
    </row>
    <row r="19" spans="1:20" x14ac:dyDescent="0.45">
      <c r="A19" s="20" t="str">
        <f>Calc!A19</f>
        <v>2024-03-29</v>
      </c>
      <c r="B19" t="str">
        <f>Calc!B19</f>
        <v>NYM</v>
      </c>
      <c r="C19" t="str">
        <f>Calc!C19</f>
        <v>MIL</v>
      </c>
      <c r="D19" t="str">
        <f>IF(ISBLANK(Games!D19), "", Games!D19)</f>
        <v/>
      </c>
      <c r="E19" t="str">
        <f>IF(ISBLANK(Games!E19), "", Games!E19)</f>
        <v/>
      </c>
      <c r="F19">
        <f>Calc!M19</f>
        <v>1499.7593029293687</v>
      </c>
      <c r="G19">
        <f>Calc!N19</f>
        <v>1517.1619188241013</v>
      </c>
      <c r="H19" t="str">
        <f>IF(Calc!O19=Betting!I19, Betting!B19, IF(Calc!P19=Betting!I19, Betting!C19, ""))</f>
        <v>NYM</v>
      </c>
      <c r="I19" s="21">
        <f>MAX(Calc!O19:P19)</f>
        <v>0.52611290965138346</v>
      </c>
      <c r="J19" s="22">
        <f t="shared" si="0"/>
        <v>-111.02073054244774</v>
      </c>
      <c r="K19" s="23">
        <f t="shared" si="1"/>
        <v>0.90073267858533801</v>
      </c>
      <c r="M19" s="31"/>
      <c r="N19" s="31"/>
      <c r="O19" t="str">
        <f>IF(ISBLANK(Games!L19), "", Games!L19)</f>
        <v/>
      </c>
      <c r="P19" t="str">
        <f>IF(ISBLANK(Games!M19), "", Games!M19)</f>
        <v/>
      </c>
      <c r="Q19" t="str">
        <f t="shared" si="2"/>
        <v/>
      </c>
      <c r="R19" t="str">
        <f>IF(ISBLANK(Games!L19), "", IF(H19=Q19, "W", "L"))</f>
        <v/>
      </c>
      <c r="T19" s="30" t="str">
        <f t="shared" si="3"/>
        <v/>
      </c>
    </row>
    <row r="20" spans="1:20" x14ac:dyDescent="0.45">
      <c r="A20" s="20" t="str">
        <f>Calc!A20</f>
        <v>2024-03-29</v>
      </c>
      <c r="B20" t="str">
        <f>Calc!B20</f>
        <v>PHI</v>
      </c>
      <c r="C20" t="str">
        <f>Calc!C20</f>
        <v>ATL</v>
      </c>
      <c r="D20" t="str">
        <f>IF(ISBLANK(Games!D20), "", Games!D20)</f>
        <v/>
      </c>
      <c r="E20" t="str">
        <f>IF(ISBLANK(Games!E20), "", Games!E20)</f>
        <v/>
      </c>
      <c r="F20">
        <f>Calc!M20</f>
        <v>1532.3725916490771</v>
      </c>
      <c r="G20">
        <f>Calc!N20</f>
        <v>1595.2049174670128</v>
      </c>
      <c r="H20" t="str">
        <f>IF(Calc!O20=Betting!I20, Betting!B20, IF(Calc!P20=Betting!I20, Betting!C20, ""))</f>
        <v>ATL</v>
      </c>
      <c r="I20" s="21">
        <f>MAX(Calc!O20:P20)</f>
        <v>0.54707706235104847</v>
      </c>
      <c r="J20" s="22">
        <f t="shared" si="0"/>
        <v>-120.78811137074123</v>
      </c>
      <c r="K20" s="23">
        <f t="shared" si="1"/>
        <v>0.82789604759250512</v>
      </c>
      <c r="M20" s="31"/>
      <c r="N20" s="31"/>
      <c r="O20" t="str">
        <f>IF(ISBLANK(Games!L20), "", Games!L20)</f>
        <v/>
      </c>
      <c r="P20" t="str">
        <f>IF(ISBLANK(Games!M20), "", Games!M20)</f>
        <v/>
      </c>
      <c r="Q20" t="str">
        <f t="shared" si="2"/>
        <v/>
      </c>
      <c r="R20" t="str">
        <f>IF(ISBLANK(Games!L20), "", IF(H20=Q20, "W", "L"))</f>
        <v/>
      </c>
      <c r="T20" s="30" t="str">
        <f t="shared" si="3"/>
        <v/>
      </c>
    </row>
    <row r="21" spans="1:20" x14ac:dyDescent="0.45">
      <c r="A21" s="20" t="str">
        <f>Calc!A21</f>
        <v>2024-03-29</v>
      </c>
      <c r="B21" t="str">
        <f>Calc!B21</f>
        <v>TBR</v>
      </c>
      <c r="C21" t="str">
        <f>Calc!C21</f>
        <v>TOR</v>
      </c>
      <c r="D21" t="str">
        <f>IF(ISBLANK(Games!D21), "", Games!D21)</f>
        <v/>
      </c>
      <c r="E21" t="str">
        <f>IF(ISBLANK(Games!E21), "", Games!E21)</f>
        <v/>
      </c>
      <c r="F21">
        <f>Calc!M21</f>
        <v>1531.6295452010067</v>
      </c>
      <c r="G21">
        <f>Calc!N21</f>
        <v>1542.4921115267032</v>
      </c>
      <c r="H21" t="str">
        <f>IF(Calc!O21=Betting!I21, Betting!B21, IF(Calc!P21=Betting!I21, Betting!C21, ""))</f>
        <v>TBR</v>
      </c>
      <c r="I21" s="21">
        <f>MAX(Calc!O21:P21)</f>
        <v>0.5465347641936561</v>
      </c>
      <c r="J21" s="22">
        <f t="shared" si="0"/>
        <v>-120.52407131537164</v>
      </c>
      <c r="K21" s="23">
        <f t="shared" si="1"/>
        <v>0.8297097742270344</v>
      </c>
      <c r="M21" s="31"/>
      <c r="N21" s="31"/>
      <c r="O21">
        <f>IF(ISBLANK(Games!L21), "", Games!L21)</f>
        <v>8</v>
      </c>
      <c r="P21">
        <f>IF(ISBLANK(Games!M21), "", Games!M21)</f>
        <v>2</v>
      </c>
      <c r="Q21" t="str">
        <f t="shared" si="2"/>
        <v>TBR</v>
      </c>
      <c r="R21" t="str">
        <f>IF(ISBLANK(Games!L21), "", IF(H21=Q21, "W", "L"))</f>
        <v>W</v>
      </c>
      <c r="T21" s="30" t="str">
        <f t="shared" si="3"/>
        <v/>
      </c>
    </row>
    <row r="22" spans="1:20" x14ac:dyDescent="0.45">
      <c r="A22" s="20" t="str">
        <f>Calc!A22</f>
        <v>2024-03-29</v>
      </c>
      <c r="B22" t="str">
        <f>Calc!B22</f>
        <v>MIA</v>
      </c>
      <c r="C22" t="str">
        <f>Calc!C22</f>
        <v>PIT</v>
      </c>
      <c r="D22" t="str">
        <f>IF(ISBLANK(Games!D22), "", Games!D22)</f>
        <v/>
      </c>
      <c r="E22" t="str">
        <f>IF(ISBLANK(Games!E22), "", Games!E22)</f>
        <v/>
      </c>
      <c r="F22">
        <f>Calc!M22</f>
        <v>1482.9311667798806</v>
      </c>
      <c r="G22">
        <f>Calc!N22</f>
        <v>1473.9089963710692</v>
      </c>
      <c r="H22" t="str">
        <f>IF(Calc!O22=Betting!I22, Betting!B22, IF(Calc!P22=Betting!I22, Betting!C22, ""))</f>
        <v>MIA</v>
      </c>
      <c r="I22" s="21">
        <f>MAX(Calc!O22:P22)</f>
        <v>0.53585684621672203</v>
      </c>
      <c r="J22" s="22">
        <f t="shared" si="0"/>
        <v>-115.45077027397656</v>
      </c>
      <c r="K22" s="23">
        <f t="shared" si="1"/>
        <v>0.86617005467083241</v>
      </c>
      <c r="M22" s="31"/>
      <c r="N22" s="31"/>
      <c r="O22">
        <f>IF(ISBLANK(Games!L22), "", Games!L22)</f>
        <v>2</v>
      </c>
      <c r="P22">
        <f>IF(ISBLANK(Games!M22), "", Games!M22)</f>
        <v>7</v>
      </c>
      <c r="Q22" t="str">
        <f t="shared" si="2"/>
        <v>PIT</v>
      </c>
      <c r="R22" t="str">
        <f>IF(ISBLANK(Games!L22), "", IF(H22=Q22, "W", "L"))</f>
        <v>L</v>
      </c>
      <c r="T22" s="30" t="str">
        <f t="shared" si="3"/>
        <v/>
      </c>
    </row>
    <row r="23" spans="1:20" x14ac:dyDescent="0.45">
      <c r="A23" s="20" t="str">
        <f>Calc!A23</f>
        <v>2024-03-29</v>
      </c>
      <c r="B23" t="str">
        <f>Calc!B23</f>
        <v>HOU</v>
      </c>
      <c r="C23" t="str">
        <f>Calc!C23</f>
        <v>NYY</v>
      </c>
      <c r="D23" t="str">
        <f>IF(ISBLANK(Games!D23), "", Games!D23)</f>
        <v/>
      </c>
      <c r="E23" t="str">
        <f>IF(ISBLANK(Games!E23), "", Games!E23)</f>
        <v/>
      </c>
      <c r="F23">
        <f>Calc!M23</f>
        <v>1554.1420057828705</v>
      </c>
      <c r="G23">
        <f>Calc!N23</f>
        <v>1544.5363046632394</v>
      </c>
      <c r="H23" t="str">
        <f>IF(Calc!O23=Betting!I23, Betting!B23, IF(Calc!P23=Betting!I23, Betting!C23, ""))</f>
        <v>NYY</v>
      </c>
      <c r="I23" s="21">
        <f>MAX(Calc!O23:P23)</f>
        <v>0.5065879692523837</v>
      </c>
      <c r="J23" s="22">
        <f t="shared" si="0"/>
        <v>-102.67037236299311</v>
      </c>
      <c r="K23" s="23">
        <f t="shared" si="1"/>
        <v>0.97399081836820511</v>
      </c>
      <c r="M23" s="31"/>
      <c r="N23" s="31"/>
      <c r="O23">
        <f>IF(ISBLANK(Games!L23), "", Games!L23)</f>
        <v>1</v>
      </c>
      <c r="P23">
        <f>IF(ISBLANK(Games!M23), "", Games!M23)</f>
        <v>7</v>
      </c>
      <c r="Q23" t="str">
        <f t="shared" si="2"/>
        <v>NYY</v>
      </c>
      <c r="R23" t="str">
        <f>IF(ISBLANK(Games!L23), "", IF(H23=Q23, "W", "L"))</f>
        <v>W</v>
      </c>
      <c r="T23" s="30" t="str">
        <f t="shared" si="3"/>
        <v/>
      </c>
    </row>
    <row r="24" spans="1:20" x14ac:dyDescent="0.45">
      <c r="A24" s="20" t="str">
        <f>Calc!A24</f>
        <v>2024-03-29</v>
      </c>
      <c r="B24" t="str">
        <f>Calc!B24</f>
        <v>ARI</v>
      </c>
      <c r="C24" t="str">
        <f>Calc!C24</f>
        <v>COL</v>
      </c>
      <c r="D24" t="str">
        <f>IF(ISBLANK(Games!D24), "", Games!D24)</f>
        <v/>
      </c>
      <c r="E24" t="str">
        <f>IF(ISBLANK(Games!E24), "", Games!E24)</f>
        <v/>
      </c>
      <c r="F24">
        <f>Calc!M24</f>
        <v>1521.1985788932425</v>
      </c>
      <c r="G24">
        <f>Calc!N24</f>
        <v>1415.1219144926777</v>
      </c>
      <c r="H24" t="str">
        <f>IF(Calc!O24=Betting!I24, Betting!B24, IF(Calc!P24=Betting!I24, Betting!C24, ""))</f>
        <v>ARI</v>
      </c>
      <c r="I24" s="21">
        <f>MAX(Calc!O24:P24)</f>
        <v>0.67340012695069984</v>
      </c>
      <c r="J24" s="22">
        <f t="shared" si="0"/>
        <v>-206.18505471649411</v>
      </c>
      <c r="K24" s="23">
        <f t="shared" si="1"/>
        <v>0.48500120504612082</v>
      </c>
      <c r="M24" s="31"/>
      <c r="N24" s="31"/>
      <c r="O24">
        <f>IF(ISBLANK(Games!L24), "", Games!L24)</f>
        <v>7</v>
      </c>
      <c r="P24">
        <f>IF(ISBLANK(Games!M24), "", Games!M24)</f>
        <v>3</v>
      </c>
      <c r="Q24" t="str">
        <f t="shared" si="2"/>
        <v>ARI</v>
      </c>
      <c r="R24" t="str">
        <f>IF(ISBLANK(Games!L24), "", IF(H24=Q24, "W", "L"))</f>
        <v>W</v>
      </c>
      <c r="T24" s="30" t="str">
        <f t="shared" si="3"/>
        <v/>
      </c>
    </row>
    <row r="25" spans="1:20" x14ac:dyDescent="0.45">
      <c r="A25" s="20" t="str">
        <f>Calc!A25</f>
        <v>2024-03-29</v>
      </c>
      <c r="B25" t="str">
        <f>Calc!B25</f>
        <v>OAK</v>
      </c>
      <c r="C25" t="str">
        <f>Calc!C25</f>
        <v>CLE</v>
      </c>
      <c r="D25" t="str">
        <f>IF(ISBLANK(Games!D25), "", Games!D25)</f>
        <v/>
      </c>
      <c r="E25" t="str">
        <f>IF(ISBLANK(Games!E25), "", Games!E25)</f>
        <v/>
      </c>
      <c r="F25">
        <f>Calc!M25</f>
        <v>1423.1914372760109</v>
      </c>
      <c r="G25">
        <f>Calc!N25</f>
        <v>1507.8378925453992</v>
      </c>
      <c r="H25" t="str">
        <f>IF(Calc!O25=Betting!I25, Betting!B25, IF(Calc!P25=Betting!I25, Betting!C25, ""))</f>
        <v>CLE</v>
      </c>
      <c r="I25" s="21">
        <f>MAX(Calc!O25:P25)</f>
        <v>0.61635613807336509</v>
      </c>
      <c r="J25" s="22">
        <f t="shared" si="0"/>
        <v>-160.65841246046895</v>
      </c>
      <c r="K25" s="23">
        <f t="shared" si="1"/>
        <v>0.62243861661838373</v>
      </c>
      <c r="M25" s="31"/>
      <c r="N25" s="31"/>
      <c r="O25">
        <f>IF(ISBLANK(Games!L25), "", Games!L25)</f>
        <v>4</v>
      </c>
      <c r="P25">
        <f>IF(ISBLANK(Games!M25), "", Games!M25)</f>
        <v>6</v>
      </c>
      <c r="Q25" t="str">
        <f t="shared" si="2"/>
        <v>CLE</v>
      </c>
      <c r="R25" t="str">
        <f>IF(ISBLANK(Games!L25), "", IF(H25=Q25, "W", "L"))</f>
        <v>W</v>
      </c>
      <c r="T25" s="30" t="str">
        <f t="shared" si="3"/>
        <v/>
      </c>
    </row>
    <row r="26" spans="1:20" x14ac:dyDescent="0.45">
      <c r="A26" s="20" t="str">
        <f>Calc!A26</f>
        <v>2024-03-29</v>
      </c>
      <c r="B26" t="str">
        <f>Calc!B26</f>
        <v>SEA</v>
      </c>
      <c r="C26" t="str">
        <f>Calc!C26</f>
        <v>BOS</v>
      </c>
      <c r="D26" t="str">
        <f>IF(ISBLANK(Games!D26), "", Games!D26)</f>
        <v/>
      </c>
      <c r="E26" t="str">
        <f>IF(ISBLANK(Games!E26), "", Games!E26)</f>
        <v/>
      </c>
      <c r="F26">
        <f>Calc!M26</f>
        <v>1520.7178171860196</v>
      </c>
      <c r="G26">
        <f>Calc!N26</f>
        <v>1505.7532919794903</v>
      </c>
      <c r="H26" t="str">
        <f>IF(Calc!O26=Betting!I26, Betting!B26, IF(Calc!P26=Betting!I26, Betting!C26, ""))</f>
        <v>SEA</v>
      </c>
      <c r="I26" s="21">
        <f>MAX(Calc!O26:P26)</f>
        <v>0.53275833059216804</v>
      </c>
      <c r="J26" s="22">
        <f t="shared" si="0"/>
        <v>-114.02200734094841</v>
      </c>
      <c r="K26" s="23">
        <f t="shared" si="1"/>
        <v>0.87702367579777973</v>
      </c>
      <c r="M26" s="31"/>
      <c r="N26" s="31"/>
      <c r="O26">
        <f>IF(ISBLANK(Games!L26), "", Games!L26)</f>
        <v>1</v>
      </c>
      <c r="P26">
        <f>IF(ISBLANK(Games!M26), "", Games!M26)</f>
        <v>0</v>
      </c>
      <c r="Q26" t="str">
        <f t="shared" si="2"/>
        <v>SEA</v>
      </c>
      <c r="R26" t="str">
        <f>IF(ISBLANK(Games!L26), "", IF(H26=Q26, "W", "L"))</f>
        <v>W</v>
      </c>
      <c r="T26" s="30" t="str">
        <f t="shared" si="3"/>
        <v/>
      </c>
    </row>
    <row r="27" spans="1:20" x14ac:dyDescent="0.45">
      <c r="A27" s="20" t="str">
        <f>Calc!A27</f>
        <v>2024-03-29</v>
      </c>
      <c r="B27" t="str">
        <f>Calc!B27</f>
        <v>SDP</v>
      </c>
      <c r="C27" t="str">
        <f>Calc!C27</f>
        <v>SFG</v>
      </c>
      <c r="D27" t="str">
        <f>IF(ISBLANK(Games!D27), "", Games!D27)</f>
        <v/>
      </c>
      <c r="E27" t="str">
        <f>IF(ISBLANK(Games!E27), "", Games!E27)</f>
        <v/>
      </c>
      <c r="F27">
        <f>Calc!M27</f>
        <v>1513.9293686751871</v>
      </c>
      <c r="G27">
        <f>Calc!N27</f>
        <v>1496.385857654712</v>
      </c>
      <c r="H27" t="str">
        <f>IF(Calc!O27=Betting!I27, Betting!B27, IF(Calc!P27=Betting!I27, Betting!C27, ""))</f>
        <v>SDP</v>
      </c>
      <c r="I27" s="21">
        <f>MAX(Calc!O27:P27)</f>
        <v>0.53984558943261851</v>
      </c>
      <c r="J27" s="22">
        <f t="shared" si="0"/>
        <v>-117.31835597685044</v>
      </c>
      <c r="K27" s="23">
        <f t="shared" si="1"/>
        <v>0.85238153200622979</v>
      </c>
      <c r="M27" s="31"/>
      <c r="N27" s="31"/>
      <c r="O27">
        <f>IF(ISBLANK(Games!L27), "", Games!L27)</f>
        <v>3</v>
      </c>
      <c r="P27">
        <f>IF(ISBLANK(Games!M27), "", Games!M27)</f>
        <v>8</v>
      </c>
      <c r="Q27" t="str">
        <f t="shared" si="2"/>
        <v>SFG</v>
      </c>
      <c r="R27" t="str">
        <f>IF(ISBLANK(Games!L27), "", IF(H27=Q27, "W", "L"))</f>
        <v>L</v>
      </c>
      <c r="T27" s="30" t="str">
        <f t="shared" si="3"/>
        <v/>
      </c>
    </row>
    <row r="28" spans="1:20" x14ac:dyDescent="0.45">
      <c r="A28" s="20" t="str">
        <f>Calc!A28</f>
        <v>2024-03-29</v>
      </c>
      <c r="B28" t="str">
        <f>Calc!B28</f>
        <v>LAD</v>
      </c>
      <c r="C28" t="str">
        <f>Calc!C28</f>
        <v>STL</v>
      </c>
      <c r="D28" t="str">
        <f>IF(ISBLANK(Games!D28), "", Games!D28)</f>
        <v>Bobby Miller</v>
      </c>
      <c r="E28" t="str">
        <f>IF(ISBLANK(Games!E28), "", Games!E28)</f>
        <v>Zack Thompson</v>
      </c>
      <c r="F28">
        <f>Calc!M28</f>
        <v>1609.8449675459535</v>
      </c>
      <c r="G28">
        <f>Calc!N28</f>
        <v>1491.7560903624278</v>
      </c>
      <c r="H28" t="str">
        <f>IF(Calc!O28=Betting!I28, Betting!B28, IF(Calc!P28=Betting!I28, Betting!C28, ""))</f>
        <v>LAD</v>
      </c>
      <c r="I28" s="21">
        <f>MAX(Calc!O28:P28)</f>
        <v>0.68501531814305983</v>
      </c>
      <c r="J28" s="22">
        <f t="shared" si="0"/>
        <v>-217.47575599697899</v>
      </c>
      <c r="K28" s="23">
        <f t="shared" si="1"/>
        <v>0.45982136970425858</v>
      </c>
      <c r="M28" s="31"/>
      <c r="N28" s="31"/>
      <c r="O28">
        <f>IF(ISBLANK(Games!L28), "", Games!L28)</f>
        <v>6</v>
      </c>
      <c r="P28">
        <f>IF(ISBLANK(Games!M28), "", Games!M28)</f>
        <v>3</v>
      </c>
      <c r="Q28" t="str">
        <f t="shared" si="2"/>
        <v>LAD</v>
      </c>
      <c r="R28" t="str">
        <f>IF(ISBLANK(Games!L28), "", IF(H28=Q28, "W", "L"))</f>
        <v>W</v>
      </c>
      <c r="T28" s="30" t="str">
        <f t="shared" si="3"/>
        <v/>
      </c>
    </row>
    <row r="29" spans="1:20" x14ac:dyDescent="0.45">
      <c r="A29" s="20" t="str">
        <f>Calc!A29</f>
        <v>2024-03-30</v>
      </c>
      <c r="B29" t="str">
        <f>Calc!B29</f>
        <v>NYM</v>
      </c>
      <c r="C29" t="str">
        <f>Calc!C29</f>
        <v>MIL</v>
      </c>
      <c r="D29" t="str">
        <f>IF(ISBLANK(Games!D29), "", Games!D29)</f>
        <v/>
      </c>
      <c r="E29" t="str">
        <f>IF(ISBLANK(Games!E29), "", Games!E29)</f>
        <v/>
      </c>
      <c r="F29">
        <f>Calc!M29</f>
        <v>1499.7593029293687</v>
      </c>
      <c r="G29">
        <f>Calc!N29</f>
        <v>1517.1619188241013</v>
      </c>
      <c r="H29" t="str">
        <f>IF(Calc!O29=Betting!I29, Betting!B29, IF(Calc!P29=Betting!I29, Betting!C29, ""))</f>
        <v>NYM</v>
      </c>
      <c r="I29" s="21">
        <f>MAX(Calc!O29:P29)</f>
        <v>0.52611290965138346</v>
      </c>
      <c r="J29" s="22">
        <f t="shared" si="0"/>
        <v>-111.02073054244774</v>
      </c>
      <c r="K29" s="23">
        <f t="shared" si="1"/>
        <v>0.90073267858533801</v>
      </c>
      <c r="M29" s="31"/>
      <c r="N29" s="31"/>
      <c r="O29">
        <f>IF(ISBLANK(Games!L29), "", Games!L29)</f>
        <v>6</v>
      </c>
      <c r="P29">
        <f>IF(ISBLANK(Games!M29), "", Games!M29)</f>
        <v>7</v>
      </c>
      <c r="Q29" t="str">
        <f t="shared" si="2"/>
        <v>MIL</v>
      </c>
      <c r="R29" t="str">
        <f>IF(ISBLANK(Games!L29), "", IF(H29=Q29, "W", "L"))</f>
        <v>L</v>
      </c>
      <c r="T29" s="30" t="str">
        <f t="shared" si="3"/>
        <v/>
      </c>
    </row>
    <row r="30" spans="1:20" x14ac:dyDescent="0.45">
      <c r="A30" s="20" t="str">
        <f>Calc!A30</f>
        <v>2024-03-30</v>
      </c>
      <c r="B30" t="str">
        <f>Calc!B30</f>
        <v>CHW</v>
      </c>
      <c r="C30" t="str">
        <f>Calc!C30</f>
        <v>DET</v>
      </c>
      <c r="D30" t="str">
        <f>IF(ISBLANK(Games!D30), "", Games!D30)</f>
        <v/>
      </c>
      <c r="E30" t="str">
        <f>IF(ISBLANK(Games!E30), "", Games!E30)</f>
        <v/>
      </c>
      <c r="F30">
        <f>Calc!M30</f>
        <v>1429.1786463033034</v>
      </c>
      <c r="G30">
        <f>Calc!N30</f>
        <v>1481.7249465226566</v>
      </c>
      <c r="H30" t="str">
        <f>IF(Calc!O30=Betting!I30, Betting!B30, IF(Calc!P30=Betting!I30, Betting!C30, ""))</f>
        <v>DET</v>
      </c>
      <c r="I30" s="21">
        <f>MAX(Calc!O30:P30)</f>
        <v>0.59617562189566109</v>
      </c>
      <c r="J30" s="22">
        <f t="shared" si="0"/>
        <v>-147.63240017709458</v>
      </c>
      <c r="K30" s="23">
        <f t="shared" si="1"/>
        <v>0.67735808589471924</v>
      </c>
      <c r="M30" s="31"/>
      <c r="N30" s="31"/>
      <c r="O30">
        <f>IF(ISBLANK(Games!L30), "", Games!L30)</f>
        <v>6</v>
      </c>
      <c r="P30">
        <f>IF(ISBLANK(Games!M30), "", Games!M30)</f>
        <v>7</v>
      </c>
      <c r="Q30" t="str">
        <f t="shared" si="2"/>
        <v>DET</v>
      </c>
      <c r="R30" t="str">
        <f>IF(ISBLANK(Games!L30), "", IF(H30=Q30, "W", "L"))</f>
        <v>W</v>
      </c>
      <c r="T30" s="30" t="str">
        <f t="shared" si="3"/>
        <v/>
      </c>
    </row>
    <row r="31" spans="1:20" x14ac:dyDescent="0.45">
      <c r="A31" s="20" t="str">
        <f>Calc!A31</f>
        <v>2024-03-30</v>
      </c>
      <c r="B31" t="str">
        <f>Calc!B31</f>
        <v>BAL</v>
      </c>
      <c r="C31" t="str">
        <f>Calc!C31</f>
        <v>LAA</v>
      </c>
      <c r="D31" t="str">
        <f>IF(ISBLANK(Games!D31), "", Games!D31)</f>
        <v/>
      </c>
      <c r="E31" t="str">
        <f>IF(ISBLANK(Games!E31), "", Games!E31)</f>
        <v/>
      </c>
      <c r="F31">
        <f>Calc!M31</f>
        <v>1539.1326987671225</v>
      </c>
      <c r="G31">
        <f>Calc!N31</f>
        <v>1470.2833515137077</v>
      </c>
      <c r="H31" t="str">
        <f>IF(Calc!O31=Betting!I31, Betting!B31, IF(Calc!P31=Betting!I31, Betting!C31, ""))</f>
        <v>BAL</v>
      </c>
      <c r="I31" s="21">
        <f>MAX(Calc!O31:P31)</f>
        <v>0.60867483773489606</v>
      </c>
      <c r="J31" s="22">
        <f t="shared" si="0"/>
        <v>-155.54196265113873</v>
      </c>
      <c r="K31" s="23">
        <f t="shared" si="1"/>
        <v>0.64291332252433742</v>
      </c>
      <c r="M31" s="31"/>
      <c r="N31" s="31"/>
      <c r="O31">
        <f>IF(ISBLANK(Games!L31), "", Games!L31)</f>
        <v>13</v>
      </c>
      <c r="P31">
        <f>IF(ISBLANK(Games!M31), "", Games!M31)</f>
        <v>4</v>
      </c>
      <c r="Q31" t="str">
        <f t="shared" si="2"/>
        <v>BAL</v>
      </c>
      <c r="R31" t="str">
        <f>IF(ISBLANK(Games!L31), "", IF(H31=Q31, "W", "L"))</f>
        <v>W</v>
      </c>
      <c r="T31" s="30" t="str">
        <f t="shared" si="3"/>
        <v/>
      </c>
    </row>
    <row r="32" spans="1:20" x14ac:dyDescent="0.45">
      <c r="A32" s="20" t="str">
        <f>Calc!A32</f>
        <v>2024-03-30</v>
      </c>
      <c r="B32" t="str">
        <f>Calc!B32</f>
        <v>PHI</v>
      </c>
      <c r="C32" t="str">
        <f>Calc!C32</f>
        <v>ATL</v>
      </c>
      <c r="D32" t="str">
        <f>IF(ISBLANK(Games!D32), "", Games!D32)</f>
        <v/>
      </c>
      <c r="E32" t="str">
        <f>IF(ISBLANK(Games!E32), "", Games!E32)</f>
        <v/>
      </c>
      <c r="F32">
        <f>Calc!M32</f>
        <v>1532.3725916490771</v>
      </c>
      <c r="G32">
        <f>Calc!N32</f>
        <v>1595.2049174670128</v>
      </c>
      <c r="H32" t="str">
        <f>IF(Calc!O32=Betting!I32, Betting!B32, IF(Calc!P32=Betting!I32, Betting!C32, ""))</f>
        <v>ATL</v>
      </c>
      <c r="I32" s="21">
        <f>MAX(Calc!O32:P32)</f>
        <v>0.54707706235104847</v>
      </c>
      <c r="J32" s="22">
        <f t="shared" si="0"/>
        <v>-120.78811137074123</v>
      </c>
      <c r="K32" s="23">
        <f t="shared" si="1"/>
        <v>0.82789604759250512</v>
      </c>
      <c r="M32" s="31"/>
      <c r="N32" s="31"/>
      <c r="O32">
        <f>IF(ISBLANK(Games!L32), "", Games!L32)</f>
        <v>4</v>
      </c>
      <c r="P32">
        <f>IF(ISBLANK(Games!M32), "", Games!M32)</f>
        <v>12</v>
      </c>
      <c r="Q32" t="str">
        <f t="shared" si="2"/>
        <v>ATL</v>
      </c>
      <c r="R32" t="str">
        <f>IF(ISBLANK(Games!L32), "", IF(H32=Q32, "W", "L"))</f>
        <v>W</v>
      </c>
      <c r="T32" s="30" t="str">
        <f t="shared" si="3"/>
        <v/>
      </c>
    </row>
    <row r="33" spans="1:20" x14ac:dyDescent="0.45">
      <c r="A33" s="20" t="str">
        <f>Calc!A33</f>
        <v>2024-03-30</v>
      </c>
      <c r="B33" t="str">
        <f>Calc!B33</f>
        <v>OAK</v>
      </c>
      <c r="C33" t="str">
        <f>Calc!C33</f>
        <v>CLE</v>
      </c>
      <c r="D33" t="str">
        <f>IF(ISBLANK(Games!D33), "", Games!D33)</f>
        <v/>
      </c>
      <c r="E33" t="str">
        <f>IF(ISBLANK(Games!E33), "", Games!E33)</f>
        <v/>
      </c>
      <c r="F33">
        <f>Calc!M33</f>
        <v>1419.3549986567446</v>
      </c>
      <c r="G33">
        <f>Calc!N33</f>
        <v>1511.6743311646655</v>
      </c>
      <c r="H33" t="str">
        <f>IF(Calc!O33=Betting!I33, Betting!B33, IF(Calc!P33=Betting!I33, Betting!C33, ""))</f>
        <v>CLE</v>
      </c>
      <c r="I33" s="21">
        <f>MAX(Calc!O33:P33)</f>
        <v>0.62671163703110044</v>
      </c>
      <c r="J33" s="22">
        <f t="shared" si="0"/>
        <v>-167.88941183342348</v>
      </c>
      <c r="K33" s="23">
        <f t="shared" si="1"/>
        <v>0.59563017648318406</v>
      </c>
      <c r="M33" s="31"/>
      <c r="N33" s="31"/>
      <c r="O33">
        <f>IF(ISBLANK(Games!L33), "", Games!L33)</f>
        <v>3</v>
      </c>
      <c r="P33">
        <f>IF(ISBLANK(Games!M33), "", Games!M33)</f>
        <v>12</v>
      </c>
      <c r="Q33" t="str">
        <f t="shared" si="2"/>
        <v>CLE</v>
      </c>
      <c r="R33" t="str">
        <f>IF(ISBLANK(Games!L33), "", IF(H33=Q33, "W", "L"))</f>
        <v>W</v>
      </c>
      <c r="T33" s="30" t="str">
        <f t="shared" si="3"/>
        <v/>
      </c>
    </row>
    <row r="34" spans="1:20" x14ac:dyDescent="0.45">
      <c r="A34" s="20" t="str">
        <f>Calc!A34</f>
        <v>2024-03-30</v>
      </c>
      <c r="B34" t="str">
        <f>Calc!B34</f>
        <v>CIN</v>
      </c>
      <c r="C34" t="str">
        <f>Calc!C34</f>
        <v>WAS</v>
      </c>
      <c r="D34" t="str">
        <f>IF(ISBLANK(Games!D34), "", Games!D34)</f>
        <v/>
      </c>
      <c r="E34" t="str">
        <f>IF(ISBLANK(Games!E34), "", Games!E34)</f>
        <v/>
      </c>
      <c r="F34">
        <f>Calc!M34</f>
        <v>1500.278005841265</v>
      </c>
      <c r="G34">
        <f>Calc!N34</f>
        <v>1418.706103080415</v>
      </c>
      <c r="H34" t="str">
        <f>IF(Calc!O34=Betting!I34, Betting!B34, IF(Calc!P34=Betting!I34, Betting!C34, ""))</f>
        <v>CIN</v>
      </c>
      <c r="I34" s="21">
        <f>MAX(Calc!O34:P34)</f>
        <v>0.60833649446299354</v>
      </c>
      <c r="J34" s="22">
        <f t="shared" si="0"/>
        <v>-155.32120962582627</v>
      </c>
      <c r="K34" s="23">
        <f t="shared" si="1"/>
        <v>0.64382707449229359</v>
      </c>
      <c r="M34" s="31"/>
      <c r="N34" s="31"/>
      <c r="O34">
        <f>IF(ISBLANK(Games!L34), "", Games!L34)</f>
        <v>6</v>
      </c>
      <c r="P34">
        <f>IF(ISBLANK(Games!M34), "", Games!M34)</f>
        <v>7</v>
      </c>
      <c r="Q34" t="str">
        <f t="shared" si="2"/>
        <v>WAS</v>
      </c>
      <c r="R34" t="str">
        <f>IF(ISBLANK(Games!L34), "", IF(H34=Q34, "W", "L"))</f>
        <v>L</v>
      </c>
      <c r="T34" s="30" t="str">
        <f t="shared" si="3"/>
        <v/>
      </c>
    </row>
    <row r="35" spans="1:20" x14ac:dyDescent="0.45">
      <c r="A35" s="20" t="str">
        <f>Calc!A35</f>
        <v>2024-03-30</v>
      </c>
      <c r="B35" t="str">
        <f>Calc!B35</f>
        <v>TBR</v>
      </c>
      <c r="C35" t="str">
        <f>Calc!C35</f>
        <v>TOR</v>
      </c>
      <c r="D35" t="str">
        <f>IF(ISBLANK(Games!D35), "", Games!D35)</f>
        <v/>
      </c>
      <c r="E35" t="str">
        <f>IF(ISBLANK(Games!E35), "", Games!E35)</f>
        <v/>
      </c>
      <c r="F35">
        <f>Calc!M35</f>
        <v>1536.1641975590701</v>
      </c>
      <c r="G35">
        <f>Calc!N35</f>
        <v>1537.9574591686398</v>
      </c>
      <c r="H35" t="str">
        <f>IF(Calc!O35=Betting!I35, Betting!B35, IF(Calc!P35=Betting!I35, Betting!C35, ""))</f>
        <v>TBR</v>
      </c>
      <c r="I35" s="21">
        <f>MAX(Calc!O35:P35)</f>
        <v>0.55958147417259618</v>
      </c>
      <c r="J35" s="22">
        <f t="shared" si="0"/>
        <v>-127.05675201135641</v>
      </c>
      <c r="K35" s="23">
        <f t="shared" si="1"/>
        <v>0.78704986879455208</v>
      </c>
      <c r="M35" s="31"/>
      <c r="N35" s="31"/>
      <c r="O35">
        <f>IF(ISBLANK(Games!L35), "", Games!L35)</f>
        <v>5</v>
      </c>
      <c r="P35">
        <f>IF(ISBLANK(Games!M35), "", Games!M35)</f>
        <v>1</v>
      </c>
      <c r="Q35" t="str">
        <f t="shared" si="2"/>
        <v>TBR</v>
      </c>
      <c r="R35" t="str">
        <f>IF(ISBLANK(Games!L35), "", IF(H35=Q35, "W", "L"))</f>
        <v>W</v>
      </c>
      <c r="T35" s="30" t="str">
        <f t="shared" si="3"/>
        <v/>
      </c>
    </row>
    <row r="36" spans="1:20" x14ac:dyDescent="0.45">
      <c r="A36" s="20" t="str">
        <f>Calc!A36</f>
        <v>2024-03-30</v>
      </c>
      <c r="B36" t="str">
        <f>Calc!B36</f>
        <v>KCR</v>
      </c>
      <c r="C36" t="str">
        <f>Calc!C36</f>
        <v>MIN</v>
      </c>
      <c r="D36" t="str">
        <f>IF(ISBLANK(Games!D36), "", Games!D36)</f>
        <v/>
      </c>
      <c r="E36" t="str">
        <f>IF(ISBLANK(Games!E36), "", Games!E36)</f>
        <v/>
      </c>
      <c r="F36">
        <f>Calc!M36</f>
        <v>1450.7673505432206</v>
      </c>
      <c r="G36">
        <f>Calc!N36</f>
        <v>1540.2661963123794</v>
      </c>
      <c r="H36" t="str">
        <f>IF(Calc!O36=Betting!I36, Betting!B36, IF(Calc!P36=Betting!I36, Betting!C36, ""))</f>
        <v>MIN</v>
      </c>
      <c r="I36" s="21">
        <f>MAX(Calc!O36:P36)</f>
        <v>0.53098260405110875</v>
      </c>
      <c r="J36" s="22">
        <f t="shared" si="0"/>
        <v>-113.21170784654007</v>
      </c>
      <c r="K36" s="23">
        <f t="shared" si="1"/>
        <v>0.88330086969053845</v>
      </c>
      <c r="M36" s="31"/>
      <c r="N36" s="31"/>
      <c r="O36">
        <f>IF(ISBLANK(Games!L36), "", Games!L36)</f>
        <v>1</v>
      </c>
      <c r="P36">
        <f>IF(ISBLANK(Games!M36), "", Games!M36)</f>
        <v>5</v>
      </c>
      <c r="Q36" t="str">
        <f t="shared" si="2"/>
        <v>MIN</v>
      </c>
      <c r="R36" t="str">
        <f>IF(ISBLANK(Games!L36), "", IF(H36=Q36, "W", "L"))</f>
        <v>W</v>
      </c>
      <c r="T36" s="30" t="str">
        <f t="shared" si="3"/>
        <v/>
      </c>
    </row>
    <row r="37" spans="1:20" x14ac:dyDescent="0.45">
      <c r="A37" s="20" t="str">
        <f>Calc!A37</f>
        <v>2024-03-30</v>
      </c>
      <c r="B37" t="str">
        <f>Calc!B37</f>
        <v>MIA</v>
      </c>
      <c r="C37" t="str">
        <f>Calc!C37</f>
        <v>PIT</v>
      </c>
      <c r="D37" t="str">
        <f>IF(ISBLANK(Games!D37), "", Games!D37)</f>
        <v/>
      </c>
      <c r="E37" t="str">
        <f>IF(ISBLANK(Games!E37), "", Games!E37)</f>
        <v/>
      </c>
      <c r="F37">
        <f>Calc!M37</f>
        <v>1477.5725983177135</v>
      </c>
      <c r="G37">
        <f>Calc!N37</f>
        <v>1479.2675648332363</v>
      </c>
      <c r="H37" t="str">
        <f>IF(Calc!O37=Betting!I37, Betting!B37, IF(Calc!P37=Betting!I37, Betting!C37, ""))</f>
        <v>MIA</v>
      </c>
      <c r="I37" s="21">
        <f>MAX(Calc!O37:P37)</f>
        <v>0.52043658344968458</v>
      </c>
      <c r="J37" s="22">
        <f t="shared" si="0"/>
        <v>-108.5229951845338</v>
      </c>
      <c r="K37" s="23">
        <f t="shared" si="1"/>
        <v>0.92146369375411008</v>
      </c>
      <c r="M37" s="31"/>
      <c r="N37" s="31"/>
      <c r="O37">
        <f>IF(ISBLANK(Games!L37), "", Games!L37)</f>
        <v>3</v>
      </c>
      <c r="P37">
        <f>IF(ISBLANK(Games!M37), "", Games!M37)</f>
        <v>9</v>
      </c>
      <c r="Q37" t="str">
        <f t="shared" si="2"/>
        <v>PIT</v>
      </c>
      <c r="R37" t="str">
        <f>IF(ISBLANK(Games!L37), "", IF(H37=Q37, "W", "L"))</f>
        <v>L</v>
      </c>
      <c r="T37" s="30" t="str">
        <f t="shared" si="3"/>
        <v/>
      </c>
    </row>
    <row r="38" spans="1:20" x14ac:dyDescent="0.45">
      <c r="A38" s="20" t="str">
        <f>Calc!A38</f>
        <v>2024-03-30</v>
      </c>
      <c r="B38" t="str">
        <f>Calc!B38</f>
        <v>TEX</v>
      </c>
      <c r="C38" t="str">
        <f>Calc!C38</f>
        <v>CHC</v>
      </c>
      <c r="D38" t="str">
        <f>IF(ISBLANK(Games!D38), "", Games!D38)</f>
        <v/>
      </c>
      <c r="E38" t="str">
        <f>IF(ISBLANK(Games!E38), "", Games!E38)</f>
        <v/>
      </c>
      <c r="F38">
        <f>Calc!M38</f>
        <v>1532.1157375386715</v>
      </c>
      <c r="G38">
        <f>Calc!N38</f>
        <v>1509.5437003422285</v>
      </c>
      <c r="H38" t="str">
        <f>IF(Calc!O38=Betting!I38, Betting!B38, IF(Calc!P38=Betting!I38, Betting!C38, ""))</f>
        <v>TEX</v>
      </c>
      <c r="I38" s="21">
        <f>MAX(Calc!O38:P38)</f>
        <v>0.56408371707050387</v>
      </c>
      <c r="J38" s="22">
        <f t="shared" si="0"/>
        <v>-129.401845987418</v>
      </c>
      <c r="K38" s="23">
        <f t="shared" si="1"/>
        <v>0.77278650267263727</v>
      </c>
      <c r="M38" s="31"/>
      <c r="N38" s="31"/>
      <c r="O38">
        <f>IF(ISBLANK(Games!L38), "", Games!L38)</f>
        <v>11</v>
      </c>
      <c r="P38">
        <f>IF(ISBLANK(Games!M38), "", Games!M38)</f>
        <v>2</v>
      </c>
      <c r="Q38" t="str">
        <f t="shared" si="2"/>
        <v>TEX</v>
      </c>
      <c r="R38" t="str">
        <f>IF(ISBLANK(Games!L38), "", IF(H38=Q38, "W", "L"))</f>
        <v>W</v>
      </c>
      <c r="T38" s="30" t="str">
        <f t="shared" si="3"/>
        <v/>
      </c>
    </row>
    <row r="39" spans="1:20" x14ac:dyDescent="0.45">
      <c r="A39" s="20" t="str">
        <f>Calc!A39</f>
        <v>2024-03-30</v>
      </c>
      <c r="B39" t="str">
        <f>Calc!B39</f>
        <v>SDP</v>
      </c>
      <c r="C39" t="str">
        <f>Calc!C39</f>
        <v>SFG</v>
      </c>
      <c r="D39" t="str">
        <f>IF(ISBLANK(Games!D39), "", Games!D39)</f>
        <v/>
      </c>
      <c r="E39" t="str">
        <f>IF(ISBLANK(Games!E39), "", Games!E39)</f>
        <v/>
      </c>
      <c r="F39">
        <f>Calc!M39</f>
        <v>1508.5309127808609</v>
      </c>
      <c r="G39">
        <f>Calc!N39</f>
        <v>1501.7843135490382</v>
      </c>
      <c r="H39" t="str">
        <f>IF(Calc!O39=Betting!I39, Betting!B39, IF(Calc!P39=Betting!I39, Betting!C39, ""))</f>
        <v>SDP</v>
      </c>
      <c r="I39" s="21">
        <f>MAX(Calc!O39:P39)</f>
        <v>0.52432779964793341</v>
      </c>
      <c r="J39" s="22">
        <f t="shared" si="0"/>
        <v>-110.22880867535555</v>
      </c>
      <c r="K39" s="23">
        <f t="shared" si="1"/>
        <v>0.9072038535272452</v>
      </c>
      <c r="M39" s="31"/>
      <c r="N39" s="31"/>
      <c r="O39">
        <f>IF(ISBLANK(Games!L39), "", Games!L39)</f>
        <v>6</v>
      </c>
      <c r="P39">
        <f>IF(ISBLANK(Games!M39), "", Games!M39)</f>
        <v>9</v>
      </c>
      <c r="Q39" t="str">
        <f t="shared" si="2"/>
        <v>SFG</v>
      </c>
      <c r="R39" t="str">
        <f>IF(ISBLANK(Games!L39), "", IF(H39=Q39, "W", "L"))</f>
        <v>L</v>
      </c>
      <c r="T39" s="30" t="str">
        <f t="shared" si="3"/>
        <v/>
      </c>
    </row>
    <row r="40" spans="1:20" x14ac:dyDescent="0.45">
      <c r="A40" s="20" t="str">
        <f>Calc!A40</f>
        <v>2024-03-30</v>
      </c>
      <c r="B40" t="str">
        <f>Calc!B40</f>
        <v>HOU</v>
      </c>
      <c r="C40" t="str">
        <f>Calc!C40</f>
        <v>NYY</v>
      </c>
      <c r="D40" t="str">
        <f>IF(ISBLANK(Games!D40), "", Games!D40)</f>
        <v/>
      </c>
      <c r="E40" t="str">
        <f>IF(ISBLANK(Games!E40), "", Games!E40)</f>
        <v/>
      </c>
      <c r="F40">
        <f>Calc!M40</f>
        <v>1549.2078854753943</v>
      </c>
      <c r="G40">
        <f>Calc!N40</f>
        <v>1549.4704249707156</v>
      </c>
      <c r="H40" t="str">
        <f>IF(Calc!O40=Betting!I40, Betting!B40, IF(Calc!P40=Betting!I40, Betting!C40, ""))</f>
        <v>NYY</v>
      </c>
      <c r="I40" s="21">
        <f>MAX(Calc!O40:P40)</f>
        <v>0.52078598789854846</v>
      </c>
      <c r="J40" s="22">
        <f t="shared" si="0"/>
        <v>-108.67503343960985</v>
      </c>
      <c r="K40" s="23">
        <f t="shared" si="1"/>
        <v>0.92017455007795768</v>
      </c>
      <c r="M40" s="31"/>
      <c r="N40" s="31"/>
      <c r="O40">
        <f>IF(ISBLANK(Games!L40), "", Games!L40)</f>
        <v>3</v>
      </c>
      <c r="P40">
        <f>IF(ISBLANK(Games!M40), "", Games!M40)</f>
        <v>5</v>
      </c>
      <c r="Q40" t="str">
        <f t="shared" si="2"/>
        <v>NYY</v>
      </c>
      <c r="R40" t="str">
        <f>IF(ISBLANK(Games!L40), "", IF(H40=Q40, "W", "L"))</f>
        <v>W</v>
      </c>
      <c r="T40" s="30" t="str">
        <f t="shared" si="3"/>
        <v/>
      </c>
    </row>
    <row r="41" spans="1:20" x14ac:dyDescent="0.45">
      <c r="A41" s="20" t="str">
        <f>Calc!A41</f>
        <v>2024-03-30</v>
      </c>
      <c r="B41" t="str">
        <f>Calc!B41</f>
        <v>ARI</v>
      </c>
      <c r="C41" t="str">
        <f>Calc!C41</f>
        <v>COL</v>
      </c>
      <c r="D41" t="str">
        <f>IF(ISBLANK(Games!D41), "", Games!D41)</f>
        <v/>
      </c>
      <c r="E41" t="str">
        <f>IF(ISBLANK(Games!E41), "", Games!E41)</f>
        <v/>
      </c>
      <c r="F41">
        <f>Calc!M41</f>
        <v>1524.4645776237355</v>
      </c>
      <c r="G41">
        <f>Calc!N41</f>
        <v>1411.8559157621846</v>
      </c>
      <c r="H41" t="str">
        <f>IF(Calc!O41=Betting!I41, Betting!B41, IF(Calc!P41=Betting!I41, Betting!C41, ""))</f>
        <v>ARI</v>
      </c>
      <c r="I41" s="21">
        <f>MAX(Calc!O41:P41)</f>
        <v>0.68192739319493278</v>
      </c>
      <c r="J41" s="22">
        <f t="shared" si="0"/>
        <v>-214.3936254192605</v>
      </c>
      <c r="K41" s="23">
        <f t="shared" si="1"/>
        <v>0.46643177848428835</v>
      </c>
      <c r="M41" s="31"/>
      <c r="N41" s="31"/>
      <c r="O41">
        <f>IF(ISBLANK(Games!L41), "", Games!L41)</f>
        <v>4</v>
      </c>
      <c r="P41">
        <f>IF(ISBLANK(Games!M41), "", Games!M41)</f>
        <v>9</v>
      </c>
      <c r="Q41" t="str">
        <f t="shared" si="2"/>
        <v>COL</v>
      </c>
      <c r="R41" t="str">
        <f>IF(ISBLANK(Games!L41), "", IF(H41=Q41, "W", "L"))</f>
        <v>L</v>
      </c>
      <c r="T41" s="30" t="str">
        <f t="shared" si="3"/>
        <v/>
      </c>
    </row>
    <row r="42" spans="1:20" x14ac:dyDescent="0.45">
      <c r="A42" s="20" t="str">
        <f>Calc!A42</f>
        <v>2024-03-30</v>
      </c>
      <c r="B42" t="str">
        <f>Calc!B42</f>
        <v>LAD</v>
      </c>
      <c r="C42" t="str">
        <f>Calc!C42</f>
        <v>STL</v>
      </c>
      <c r="D42" t="str">
        <f>IF(ISBLANK(Games!D42), "", Games!D42)</f>
        <v>Yoshinobu Yamamoto</v>
      </c>
      <c r="E42" t="str">
        <f>IF(ISBLANK(Games!E42), "", Games!E42)</f>
        <v>Lance Lynn</v>
      </c>
      <c r="F42">
        <f>Calc!M42</f>
        <v>1647.9866710987108</v>
      </c>
      <c r="G42">
        <f>Calc!N42</f>
        <v>1520.4170223931201</v>
      </c>
      <c r="H42" t="str">
        <f>IF(Calc!O42=Betting!I42, Betting!B42, IF(Calc!P42=Betting!I42, Betting!C42, ""))</f>
        <v>LAD</v>
      </c>
      <c r="I42" s="21">
        <f>MAX(Calc!O42:P42)</f>
        <v>0.69708612189191443</v>
      </c>
      <c r="J42" s="22">
        <f t="shared" si="0"/>
        <v>-230.12683547076722</v>
      </c>
      <c r="K42" s="23">
        <f t="shared" si="1"/>
        <v>0.43454297624799565</v>
      </c>
      <c r="M42" s="31"/>
      <c r="N42" s="31"/>
      <c r="O42">
        <f>IF(ISBLANK(Games!L42), "", Games!L42)</f>
        <v>5</v>
      </c>
      <c r="P42">
        <f>IF(ISBLANK(Games!M42), "", Games!M42)</f>
        <v>6</v>
      </c>
      <c r="Q42" t="str">
        <f t="shared" si="2"/>
        <v>STL</v>
      </c>
      <c r="R42" t="str">
        <f>IF(ISBLANK(Games!L42), "", IF(H42=Q42, "W", "L"))</f>
        <v>L</v>
      </c>
      <c r="T42" s="30" t="str">
        <f t="shared" si="3"/>
        <v/>
      </c>
    </row>
    <row r="43" spans="1:20" x14ac:dyDescent="0.45">
      <c r="A43" s="20" t="str">
        <f>Calc!A43</f>
        <v>2024-03-30</v>
      </c>
      <c r="B43" t="str">
        <f>Calc!B43</f>
        <v>SEA</v>
      </c>
      <c r="C43" t="str">
        <f>Calc!C43</f>
        <v>BOS</v>
      </c>
      <c r="D43" t="str">
        <f>IF(ISBLANK(Games!D43), "", Games!D43)</f>
        <v/>
      </c>
      <c r="E43" t="str">
        <f>IF(ISBLANK(Games!E43), "", Games!E43)</f>
        <v/>
      </c>
      <c r="F43">
        <f>Calc!M43</f>
        <v>1525.3902338800979</v>
      </c>
      <c r="G43">
        <f>Calc!N43</f>
        <v>1501.080875285412</v>
      </c>
      <c r="H43" t="str">
        <f>IF(Calc!O43=Betting!I43, Betting!B43, IF(Calc!P43=Betting!I43, Betting!C43, ""))</f>
        <v>SEA</v>
      </c>
      <c r="I43" s="21">
        <f>MAX(Calc!O43:P43)</f>
        <v>0.54616295762512113</v>
      </c>
      <c r="J43" s="22">
        <f t="shared" si="0"/>
        <v>-120.34340669221511</v>
      </c>
      <c r="K43" s="23">
        <f t="shared" si="1"/>
        <v>0.8309553697092481</v>
      </c>
      <c r="M43" s="31"/>
      <c r="N43" s="31"/>
      <c r="O43">
        <f>IF(ISBLANK(Games!L43), "", Games!L43)</f>
        <v>4</v>
      </c>
      <c r="P43">
        <f>IF(ISBLANK(Games!M43), "", Games!M43)</f>
        <v>3</v>
      </c>
      <c r="Q43" t="str">
        <f t="shared" si="2"/>
        <v>SEA</v>
      </c>
      <c r="R43" t="str">
        <f>IF(ISBLANK(Games!L43), "", IF(H43=Q43, "W", "L"))</f>
        <v>W</v>
      </c>
      <c r="T43" s="30" t="str">
        <f t="shared" si="3"/>
        <v/>
      </c>
    </row>
    <row r="44" spans="1:20" x14ac:dyDescent="0.45">
      <c r="A44" s="20" t="str">
        <f>Calc!A44</f>
        <v>2024-03-31</v>
      </c>
      <c r="B44" t="str">
        <f>Calc!B44</f>
        <v>BAL</v>
      </c>
      <c r="C44" t="str">
        <f>Calc!C44</f>
        <v>LAA</v>
      </c>
      <c r="D44" t="str">
        <f>IF(ISBLANK(Games!D44), "", Games!D44)</f>
        <v/>
      </c>
      <c r="E44" t="str">
        <f>IF(ISBLANK(Games!E44), "", Games!E44)</f>
        <v/>
      </c>
      <c r="F44">
        <f>Calc!M44</f>
        <v>1543.0459503897735</v>
      </c>
      <c r="G44">
        <f>Calc!N44</f>
        <v>1466.3700998910567</v>
      </c>
      <c r="H44" t="str">
        <f>IF(Calc!O44=Betting!I44, Betting!B44, IF(Calc!P44=Betting!I44, Betting!C44, ""))</f>
        <v>BAL</v>
      </c>
      <c r="I44" s="21">
        <f>MAX(Calc!O44:P44)</f>
        <v>0.61945777237726896</v>
      </c>
      <c r="J44" s="22">
        <f t="shared" si="0"/>
        <v>-162.78292589157763</v>
      </c>
      <c r="K44" s="23">
        <f t="shared" si="1"/>
        <v>0.61431504227049882</v>
      </c>
      <c r="M44" s="31"/>
      <c r="N44" s="31"/>
      <c r="O44">
        <f>IF(ISBLANK(Games!L44), "", Games!L44)</f>
        <v>1</v>
      </c>
      <c r="P44">
        <f>IF(ISBLANK(Games!M44), "", Games!M44)</f>
        <v>4</v>
      </c>
      <c r="Q44" t="str">
        <f t="shared" si="2"/>
        <v>LAA</v>
      </c>
      <c r="R44" t="str">
        <f>IF(ISBLANK(Games!L44), "", IF(H44=Q44, "W", "L"))</f>
        <v>L</v>
      </c>
      <c r="T44" s="30" t="str">
        <f t="shared" si="3"/>
        <v/>
      </c>
    </row>
    <row r="45" spans="1:20" x14ac:dyDescent="0.45">
      <c r="A45" s="20" t="str">
        <f>Calc!A45</f>
        <v>2024-03-31</v>
      </c>
      <c r="B45" t="str">
        <f>Calc!B45</f>
        <v>PHI</v>
      </c>
      <c r="C45" t="str">
        <f>Calc!C45</f>
        <v>ATL</v>
      </c>
      <c r="D45" t="str">
        <f>IF(ISBLANK(Games!D45), "", Games!D45)</f>
        <v/>
      </c>
      <c r="E45" t="str">
        <f>IF(ISBLANK(Games!E45), "", Games!E45)</f>
        <v/>
      </c>
      <c r="F45">
        <f>Calc!M45</f>
        <v>1527.8433622725877</v>
      </c>
      <c r="G45">
        <f>Calc!N45</f>
        <v>1599.7341468435022</v>
      </c>
      <c r="H45" t="str">
        <f>IF(Calc!O45=Betting!I45, Betting!B45, IF(Calc!P45=Betting!I45, Betting!C45, ""))</f>
        <v>ATL</v>
      </c>
      <c r="I45" s="21">
        <f>MAX(Calc!O45:P45)</f>
        <v>0.55963458974283764</v>
      </c>
      <c r="J45" s="22">
        <f t="shared" si="0"/>
        <v>-127.08413892363279</v>
      </c>
      <c r="K45" s="23">
        <f t="shared" si="1"/>
        <v>0.78688025781165227</v>
      </c>
      <c r="M45" s="31"/>
      <c r="N45" s="31"/>
      <c r="O45">
        <f>IF(ISBLANK(Games!L45), "", Games!L45)</f>
        <v>5</v>
      </c>
      <c r="P45">
        <f>IF(ISBLANK(Games!M45), "", Games!M45)</f>
        <v>4</v>
      </c>
      <c r="Q45" t="str">
        <f t="shared" si="2"/>
        <v>PHI</v>
      </c>
      <c r="R45" t="str">
        <f>IF(ISBLANK(Games!L45), "", IF(H45=Q45, "W", "L"))</f>
        <v>L</v>
      </c>
      <c r="T45" s="30" t="str">
        <f t="shared" si="3"/>
        <v/>
      </c>
    </row>
    <row r="46" spans="1:20" x14ac:dyDescent="0.45">
      <c r="A46" s="20" t="str">
        <f>Calc!A46</f>
        <v>2024-03-31</v>
      </c>
      <c r="B46" t="str">
        <f>Calc!B46</f>
        <v>CIN</v>
      </c>
      <c r="C46" t="str">
        <f>Calc!C46</f>
        <v>WAS</v>
      </c>
      <c r="D46" t="str">
        <f>IF(ISBLANK(Games!D46), "", Games!D46)</f>
        <v/>
      </c>
      <c r="E46" t="str">
        <f>IF(ISBLANK(Games!E46), "", Games!E46)</f>
        <v/>
      </c>
      <c r="F46">
        <f>Calc!M46</f>
        <v>1494.1946408966351</v>
      </c>
      <c r="G46">
        <f>Calc!N46</f>
        <v>1424.7894680250449</v>
      </c>
      <c r="H46" t="str">
        <f>IF(Calc!O46=Betting!I46, Betting!B46, IF(Calc!P46=Betting!I46, Betting!C46, ""))</f>
        <v>CIN</v>
      </c>
      <c r="I46" s="21">
        <f>MAX(Calc!O46:P46)</f>
        <v>0.5916298772563825</v>
      </c>
      <c r="J46" s="22">
        <f t="shared" si="0"/>
        <v>-144.87589671877612</v>
      </c>
      <c r="K46" s="23">
        <f t="shared" si="1"/>
        <v>0.69024594335463296</v>
      </c>
      <c r="M46" s="31"/>
      <c r="N46" s="31"/>
      <c r="O46">
        <f>IF(ISBLANK(Games!L46), "", Games!L46)</f>
        <v>6</v>
      </c>
      <c r="P46">
        <f>IF(ISBLANK(Games!M46), "", Games!M46)</f>
        <v>5</v>
      </c>
      <c r="Q46" t="str">
        <f t="shared" si="2"/>
        <v>CIN</v>
      </c>
      <c r="R46" t="str">
        <f>IF(ISBLANK(Games!L46), "", IF(H46=Q46, "W", "L"))</f>
        <v>W</v>
      </c>
      <c r="T46" s="30" t="str">
        <f t="shared" si="3"/>
        <v/>
      </c>
    </row>
    <row r="47" spans="1:20" x14ac:dyDescent="0.45">
      <c r="A47" s="20" t="str">
        <f>Calc!A47</f>
        <v>2024-03-31</v>
      </c>
      <c r="B47" t="str">
        <f>Calc!B47</f>
        <v>TBR</v>
      </c>
      <c r="C47" t="str">
        <f>Calc!C47</f>
        <v>TOR</v>
      </c>
      <c r="D47" t="str">
        <f>IF(ISBLANK(Games!D47), "", Games!D47)</f>
        <v/>
      </c>
      <c r="E47" t="str">
        <f>IF(ISBLANK(Games!E47), "", Games!E47)</f>
        <v/>
      </c>
      <c r="F47">
        <f>Calc!M47</f>
        <v>1540.5683828173442</v>
      </c>
      <c r="G47">
        <f>Calc!N47</f>
        <v>1533.5532739103658</v>
      </c>
      <c r="H47" t="str">
        <f>IF(Calc!O47=Betting!I47, Betting!B47, IF(Calc!P47=Betting!I47, Betting!C47, ""))</f>
        <v>TBR</v>
      </c>
      <c r="I47" s="21">
        <f>MAX(Calc!O47:P47)</f>
        <v>0.57225634371167156</v>
      </c>
      <c r="J47" s="22">
        <f t="shared" si="0"/>
        <v>-133.78488150527514</v>
      </c>
      <c r="K47" s="23">
        <f t="shared" si="1"/>
        <v>0.74746861435204093</v>
      </c>
      <c r="M47" s="31"/>
      <c r="N47" s="31"/>
      <c r="O47">
        <f>IF(ISBLANK(Games!L47), "", Games!L47)</f>
        <v>2</v>
      </c>
      <c r="P47">
        <f>IF(ISBLANK(Games!M47), "", Games!M47)</f>
        <v>9</v>
      </c>
      <c r="Q47" t="str">
        <f t="shared" si="2"/>
        <v>TOR</v>
      </c>
      <c r="R47" t="str">
        <f>IF(ISBLANK(Games!L47), "", IF(H47=Q47, "W", "L"))</f>
        <v>L</v>
      </c>
      <c r="T47" s="30" t="str">
        <f t="shared" si="3"/>
        <v/>
      </c>
    </row>
    <row r="48" spans="1:20" x14ac:dyDescent="0.45">
      <c r="A48" s="20" t="str">
        <f>Calc!A48</f>
        <v>2024-03-31</v>
      </c>
      <c r="B48" t="str">
        <f>Calc!B48</f>
        <v>MIA</v>
      </c>
      <c r="C48" t="str">
        <f>Calc!C48</f>
        <v>PIT</v>
      </c>
      <c r="D48" t="str">
        <f>IF(ISBLANK(Games!D48), "", Games!D48)</f>
        <v/>
      </c>
      <c r="E48" t="str">
        <f>IF(ISBLANK(Games!E48), "", Games!E48)</f>
        <v/>
      </c>
      <c r="F48">
        <f>Calc!M48</f>
        <v>1472.3682324832166</v>
      </c>
      <c r="G48">
        <f>Calc!N48</f>
        <v>1484.4719306677332</v>
      </c>
      <c r="H48" t="str">
        <f>IF(Calc!O48=Betting!I48, Betting!B48, IF(Calc!P48=Betting!I48, Betting!C48, ""))</f>
        <v>MIA</v>
      </c>
      <c r="I48" s="21">
        <f>MAX(Calc!O48:P48)</f>
        <v>0.50546423830122633</v>
      </c>
      <c r="J48" s="22">
        <f t="shared" si="0"/>
        <v>-102.2098455660542</v>
      </c>
      <c r="K48" s="23">
        <f t="shared" si="1"/>
        <v>0.97837932780530368</v>
      </c>
      <c r="M48" s="31"/>
      <c r="N48" s="31"/>
      <c r="O48">
        <f>IF(ISBLANK(Games!L48), "", Games!L48)</f>
        <v>7</v>
      </c>
      <c r="P48">
        <f>IF(ISBLANK(Games!M48), "", Games!M48)</f>
        <v>9</v>
      </c>
      <c r="Q48" t="str">
        <f t="shared" si="2"/>
        <v>PIT</v>
      </c>
      <c r="R48" t="str">
        <f>IF(ISBLANK(Games!L48), "", IF(H48=Q48, "W", "L"))</f>
        <v>L</v>
      </c>
      <c r="T48" s="30" t="str">
        <f t="shared" si="3"/>
        <v/>
      </c>
    </row>
    <row r="49" spans="1:20" x14ac:dyDescent="0.45">
      <c r="A49" s="20" t="str">
        <f>Calc!A49</f>
        <v>2024-03-31</v>
      </c>
      <c r="B49" t="str">
        <f>Calc!B49</f>
        <v>NYM</v>
      </c>
      <c r="C49" t="str">
        <f>Calc!C49</f>
        <v>MIL</v>
      </c>
      <c r="D49" t="str">
        <f>IF(ISBLANK(Games!D49), "", Games!D49)</f>
        <v/>
      </c>
      <c r="E49" t="str">
        <f>IF(ISBLANK(Games!E49), "", Games!E49)</f>
        <v/>
      </c>
      <c r="F49">
        <f>Calc!M49</f>
        <v>1494.4981738328549</v>
      </c>
      <c r="G49">
        <f>Calc!N49</f>
        <v>1522.4230479206151</v>
      </c>
      <c r="H49" t="str">
        <f>IF(Calc!O49=Betting!I49, Betting!B49, IF(Calc!P49=Betting!I49, Betting!C49, ""))</f>
        <v>NYM</v>
      </c>
      <c r="I49" s="21">
        <f>MAX(Calc!O49:P49)</f>
        <v>0.51103555289928115</v>
      </c>
      <c r="J49" s="22">
        <f t="shared" si="0"/>
        <v>-104.51384674886516</v>
      </c>
      <c r="K49" s="23">
        <f t="shared" si="1"/>
        <v>0.95681101701565507</v>
      </c>
      <c r="M49" s="31"/>
      <c r="N49" s="31"/>
      <c r="O49">
        <f>IF(ISBLANK(Games!L49), "", Games!L49)</f>
        <v>1</v>
      </c>
      <c r="P49">
        <f>IF(ISBLANK(Games!M49), "", Games!M49)</f>
        <v>4</v>
      </c>
      <c r="Q49" t="str">
        <f t="shared" si="2"/>
        <v>MIL</v>
      </c>
      <c r="R49" t="str">
        <f>IF(ISBLANK(Games!L49), "", IF(H49=Q49, "W", "L"))</f>
        <v>L</v>
      </c>
      <c r="T49" s="30" t="str">
        <f t="shared" si="3"/>
        <v/>
      </c>
    </row>
    <row r="50" spans="1:20" x14ac:dyDescent="0.45">
      <c r="A50" s="20" t="str">
        <f>Calc!A50</f>
        <v>2024-03-31</v>
      </c>
      <c r="B50" t="str">
        <f>Calc!B50</f>
        <v>KCR</v>
      </c>
      <c r="C50" t="str">
        <f>Calc!C50</f>
        <v>MIN</v>
      </c>
      <c r="D50" t="str">
        <f>IF(ISBLANK(Games!D50), "", Games!D50)</f>
        <v/>
      </c>
      <c r="E50" t="str">
        <f>IF(ISBLANK(Games!E50), "", Games!E50)</f>
        <v/>
      </c>
      <c r="F50">
        <f>Calc!M50</f>
        <v>1446.0771765837317</v>
      </c>
      <c r="G50">
        <f>Calc!N50</f>
        <v>1544.9563702718683</v>
      </c>
      <c r="H50" t="str">
        <f>IF(Calc!O50=Betting!I50, Betting!B50, IF(Calc!P50=Betting!I50, Betting!C50, ""))</f>
        <v>MIN</v>
      </c>
      <c r="I50" s="21">
        <f>MAX(Calc!O50:P50)</f>
        <v>0.5435359425629126</v>
      </c>
      <c r="J50" s="22">
        <f t="shared" si="0"/>
        <v>-119.07529929403609</v>
      </c>
      <c r="K50" s="23">
        <f t="shared" si="1"/>
        <v>0.83980473358347063</v>
      </c>
      <c r="M50" s="31"/>
      <c r="N50" s="31"/>
      <c r="O50">
        <f>IF(ISBLANK(Games!L50), "", Games!L50)</f>
        <v>11</v>
      </c>
      <c r="P50">
        <f>IF(ISBLANK(Games!M50), "", Games!M50)</f>
        <v>0</v>
      </c>
      <c r="Q50" t="str">
        <f t="shared" si="2"/>
        <v>KCR</v>
      </c>
      <c r="R50" t="str">
        <f>IF(ISBLANK(Games!L50), "", IF(H50=Q50, "W", "L"))</f>
        <v>L</v>
      </c>
      <c r="T50" s="30" t="str">
        <f t="shared" si="3"/>
        <v/>
      </c>
    </row>
    <row r="51" spans="1:20" x14ac:dyDescent="0.45">
      <c r="A51" s="20" t="str">
        <f>Calc!A51</f>
        <v>2024-03-31</v>
      </c>
      <c r="B51" t="str">
        <f>Calc!B51</f>
        <v>CHW</v>
      </c>
      <c r="C51" t="str">
        <f>Calc!C51</f>
        <v>DET</v>
      </c>
      <c r="D51" t="str">
        <f>IF(ISBLANK(Games!D51), "", Games!D51)</f>
        <v/>
      </c>
      <c r="E51" t="str">
        <f>IF(ISBLANK(Games!E51), "", Games!E51)</f>
        <v/>
      </c>
      <c r="F51">
        <f>Calc!M51</f>
        <v>1425.14040252226</v>
      </c>
      <c r="G51">
        <f>Calc!N51</f>
        <v>1485.7631903037</v>
      </c>
      <c r="H51" t="str">
        <f>IF(Calc!O51=Betting!I51, Betting!B51, IF(Calc!P51=Betting!I51, Betting!C51, ""))</f>
        <v>DET</v>
      </c>
      <c r="I51" s="21">
        <f>MAX(Calc!O51:P51)</f>
        <v>0.60749522852578564</v>
      </c>
      <c r="J51" s="22">
        <f t="shared" si="0"/>
        <v>-154.77397287275909</v>
      </c>
      <c r="K51" s="23">
        <f t="shared" si="1"/>
        <v>0.64610346393453888</v>
      </c>
      <c r="M51" s="31"/>
      <c r="N51" s="31"/>
      <c r="O51">
        <f>IF(ISBLANK(Games!L51), "", Games!L51)</f>
        <v>2</v>
      </c>
      <c r="P51">
        <f>IF(ISBLANK(Games!M51), "", Games!M51)</f>
        <v>3</v>
      </c>
      <c r="Q51" t="str">
        <f t="shared" si="2"/>
        <v>DET</v>
      </c>
      <c r="R51" t="str">
        <f>IF(ISBLANK(Games!L51), "", IF(H51=Q51, "W", "L"))</f>
        <v>W</v>
      </c>
      <c r="T51" s="30" t="str">
        <f t="shared" si="3"/>
        <v/>
      </c>
    </row>
    <row r="52" spans="1:20" x14ac:dyDescent="0.45">
      <c r="A52" s="20" t="str">
        <f>Calc!A52</f>
        <v>2024-03-31</v>
      </c>
      <c r="B52" t="str">
        <f>Calc!B52</f>
        <v>HOU</v>
      </c>
      <c r="C52" t="str">
        <f>Calc!C52</f>
        <v>NYY</v>
      </c>
      <c r="D52" t="str">
        <f>IF(ISBLANK(Games!D52), "", Games!D52)</f>
        <v/>
      </c>
      <c r="E52" t="str">
        <f>IF(ISBLANK(Games!E52), "", Games!E52)</f>
        <v/>
      </c>
      <c r="F52">
        <f>Calc!M52</f>
        <v>1544.4157453543799</v>
      </c>
      <c r="G52">
        <f>Calc!N52</f>
        <v>1554.26256509173</v>
      </c>
      <c r="H52" t="str">
        <f>IF(Calc!O52=Betting!I52, Betting!B52, IF(Calc!P52=Betting!I52, Betting!C52, ""))</f>
        <v>NYY</v>
      </c>
      <c r="I52" s="21">
        <f>MAX(Calc!O52:P52)</f>
        <v>0.53457508305277102</v>
      </c>
      <c r="J52" s="22">
        <f t="shared" si="0"/>
        <v>-114.8574267486806</v>
      </c>
      <c r="K52" s="23">
        <f t="shared" si="1"/>
        <v>0.87064461420339745</v>
      </c>
      <c r="M52" s="31"/>
      <c r="N52" s="31"/>
      <c r="O52">
        <f>IF(ISBLANK(Games!L52), "", Games!L52)</f>
        <v>3</v>
      </c>
      <c r="P52">
        <f>IF(ISBLANK(Games!M52), "", Games!M52)</f>
        <v>4</v>
      </c>
      <c r="Q52" t="str">
        <f t="shared" si="2"/>
        <v>NYY</v>
      </c>
      <c r="R52" t="str">
        <f>IF(ISBLANK(Games!L52), "", IF(H52=Q52, "W", "L"))</f>
        <v>W</v>
      </c>
      <c r="T52" s="30" t="str">
        <f t="shared" si="3"/>
        <v/>
      </c>
    </row>
    <row r="53" spans="1:20" x14ac:dyDescent="0.45">
      <c r="A53" s="20" t="str">
        <f>Calc!A53</f>
        <v>2024-03-31</v>
      </c>
      <c r="B53" t="str">
        <f>Calc!B53</f>
        <v>TEX</v>
      </c>
      <c r="C53" t="str">
        <f>Calc!C53</f>
        <v>CHC</v>
      </c>
      <c r="D53" t="str">
        <f>IF(ISBLANK(Games!D53), "", Games!D53)</f>
        <v/>
      </c>
      <c r="E53" t="str">
        <f>IF(ISBLANK(Games!E53), "", Games!E53)</f>
        <v/>
      </c>
      <c r="F53">
        <f>Calc!M53</f>
        <v>1536.4749003679665</v>
      </c>
      <c r="G53">
        <f>Calc!N53</f>
        <v>1505.1845375129335</v>
      </c>
      <c r="H53" t="str">
        <f>IF(Calc!O53=Betting!I53, Betting!B53, IF(Calc!P53=Betting!I53, Betting!C53, ""))</f>
        <v>TEX</v>
      </c>
      <c r="I53" s="21">
        <f>MAX(Calc!O53:P53)</f>
        <v>0.5765546684092685</v>
      </c>
      <c r="J53" s="22">
        <f t="shared" si="0"/>
        <v>-136.15799381784666</v>
      </c>
      <c r="K53" s="23">
        <f t="shared" si="1"/>
        <v>0.7344409035122893</v>
      </c>
      <c r="M53" s="31"/>
      <c r="N53" s="31"/>
      <c r="O53">
        <f>IF(ISBLANK(Games!L53), "", Games!L53)</f>
        <v>5</v>
      </c>
      <c r="P53">
        <f>IF(ISBLANK(Games!M53), "", Games!M53)</f>
        <v>9</v>
      </c>
      <c r="Q53" t="str">
        <f t="shared" si="2"/>
        <v>CHC</v>
      </c>
      <c r="R53" t="str">
        <f>IF(ISBLANK(Games!L53), "", IF(H53=Q53, "W", "L"))</f>
        <v>L</v>
      </c>
      <c r="T53" s="30" t="str">
        <f t="shared" si="3"/>
        <v/>
      </c>
    </row>
    <row r="54" spans="1:20" x14ac:dyDescent="0.45">
      <c r="A54" s="20" t="str">
        <f>Calc!A54</f>
        <v>2024-03-31</v>
      </c>
      <c r="B54" t="str">
        <f>Calc!B54</f>
        <v>OAK</v>
      </c>
      <c r="C54" t="str">
        <f>Calc!C54</f>
        <v>CLE</v>
      </c>
      <c r="D54" t="str">
        <f>IF(ISBLANK(Games!D54), "", Games!D54)</f>
        <v/>
      </c>
      <c r="E54" t="str">
        <f>IF(ISBLANK(Games!E54), "", Games!E54)</f>
        <v/>
      </c>
      <c r="F54">
        <f>Calc!M54</f>
        <v>1415.6221150270555</v>
      </c>
      <c r="G54">
        <f>Calc!N54</f>
        <v>1515.4072147943546</v>
      </c>
      <c r="H54" t="str">
        <f>IF(Calc!O54=Betting!I54, Betting!B54, IF(Calc!P54=Betting!I54, Betting!C54, ""))</f>
        <v>CLE</v>
      </c>
      <c r="I54" s="21">
        <f>MAX(Calc!O54:P54)</f>
        <v>0.6366743630893249</v>
      </c>
      <c r="J54" s="22">
        <f t="shared" si="0"/>
        <v>-175.23518805414039</v>
      </c>
      <c r="K54" s="23">
        <f t="shared" si="1"/>
        <v>0.57066164113741902</v>
      </c>
      <c r="M54" s="31"/>
      <c r="N54" s="31"/>
      <c r="O54">
        <f>IF(ISBLANK(Games!L54), "", Games!L54)</f>
        <v>4</v>
      </c>
      <c r="P54">
        <f>IF(ISBLANK(Games!M54), "", Games!M54)</f>
        <v>3</v>
      </c>
      <c r="Q54" t="str">
        <f t="shared" si="2"/>
        <v>OAK</v>
      </c>
      <c r="R54" t="str">
        <f>IF(ISBLANK(Games!L54), "", IF(H54=Q54, "W", "L"))</f>
        <v>L</v>
      </c>
      <c r="T54" s="30" t="str">
        <f t="shared" si="3"/>
        <v/>
      </c>
    </row>
    <row r="55" spans="1:20" x14ac:dyDescent="0.45">
      <c r="A55" s="20" t="str">
        <f>Calc!A55</f>
        <v>2024-03-31</v>
      </c>
      <c r="B55" t="str">
        <f>Calc!B55</f>
        <v>ARI</v>
      </c>
      <c r="C55" t="str">
        <f>Calc!C55</f>
        <v>COL</v>
      </c>
      <c r="D55" t="str">
        <f>IF(ISBLANK(Games!D55), "", Games!D55)</f>
        <v/>
      </c>
      <c r="E55" t="str">
        <f>IF(ISBLANK(Games!E55), "", Games!E55)</f>
        <v/>
      </c>
      <c r="F55">
        <f>Calc!M55</f>
        <v>1517.6453036917862</v>
      </c>
      <c r="G55">
        <f>Calc!N55</f>
        <v>1418.6751896941339</v>
      </c>
      <c r="H55" t="str">
        <f>IF(Calc!O55=Betting!I55, Betting!B55, IF(Calc!P55=Betting!I55, Betting!C55, ""))</f>
        <v>ARI</v>
      </c>
      <c r="I55" s="21">
        <f>MAX(Calc!O55:P55)</f>
        <v>0.66401450585470423</v>
      </c>
      <c r="J55" s="22">
        <f t="shared" si="0"/>
        <v>-197.63189703885058</v>
      </c>
      <c r="K55" s="23">
        <f t="shared" si="1"/>
        <v>0.50599119625078515</v>
      </c>
      <c r="M55" s="31"/>
      <c r="N55" s="31"/>
      <c r="O55">
        <f>IF(ISBLANK(Games!L55), "", Games!L55)</f>
        <v>5</v>
      </c>
      <c r="P55">
        <f>IF(ISBLANK(Games!M55), "", Games!M55)</f>
        <v>1</v>
      </c>
      <c r="Q55" t="str">
        <f t="shared" si="2"/>
        <v>ARI</v>
      </c>
      <c r="R55" t="str">
        <f>IF(ISBLANK(Games!L55), "", IF(H55=Q55, "W", "L"))</f>
        <v>W</v>
      </c>
      <c r="T55" s="30" t="str">
        <f t="shared" si="3"/>
        <v/>
      </c>
    </row>
    <row r="56" spans="1:20" x14ac:dyDescent="0.45">
      <c r="A56" s="20" t="str">
        <f>Calc!A56</f>
        <v>2024-03-31</v>
      </c>
      <c r="B56" t="str">
        <f>Calc!B56</f>
        <v>SEA</v>
      </c>
      <c r="C56" t="str">
        <f>Calc!C56</f>
        <v>BOS</v>
      </c>
      <c r="D56" t="str">
        <f>IF(ISBLANK(Games!D56), "", Games!D56)</f>
        <v/>
      </c>
      <c r="E56" t="str">
        <f>IF(ISBLANK(Games!E56), "", Games!E56)</f>
        <v/>
      </c>
      <c r="F56">
        <f>Calc!M56</f>
        <v>1529.9286043038467</v>
      </c>
      <c r="G56">
        <f>Calc!N56</f>
        <v>1496.5425048616632</v>
      </c>
      <c r="H56" t="str">
        <f>IF(Calc!O56=Betting!I56, Betting!B56, IF(Calc!P56=Betting!I56, Betting!C56, ""))</f>
        <v>SEA</v>
      </c>
      <c r="I56" s="21">
        <f>MAX(Calc!O56:P56)</f>
        <v>0.55913507396183626</v>
      </c>
      <c r="J56" s="22">
        <f t="shared" si="0"/>
        <v>-126.82684444564646</v>
      </c>
      <c r="K56" s="23">
        <f t="shared" si="1"/>
        <v>0.78847660711811296</v>
      </c>
      <c r="M56" s="31"/>
      <c r="N56" s="31"/>
      <c r="O56">
        <f>IF(ISBLANK(Games!L56), "", Games!L56)</f>
        <v>1</v>
      </c>
      <c r="P56">
        <f>IF(ISBLANK(Games!M56), "", Games!M56)</f>
        <v>5</v>
      </c>
      <c r="Q56" t="str">
        <f t="shared" si="2"/>
        <v>BOS</v>
      </c>
      <c r="R56" t="str">
        <f>IF(ISBLANK(Games!L56), "", IF(H56=Q56, "W", "L"))</f>
        <v>L</v>
      </c>
      <c r="T56" s="30" t="str">
        <f t="shared" si="3"/>
        <v/>
      </c>
    </row>
    <row r="57" spans="1:20" x14ac:dyDescent="0.45">
      <c r="A57" s="20" t="str">
        <f>Calc!A57</f>
        <v>2024-03-31</v>
      </c>
      <c r="B57" t="str">
        <f>Calc!B57</f>
        <v>SDP</v>
      </c>
      <c r="C57" t="str">
        <f>Calc!C57</f>
        <v>SFG</v>
      </c>
      <c r="D57" t="str">
        <f>IF(ISBLANK(Games!D57), "", Games!D57)</f>
        <v/>
      </c>
      <c r="E57" t="str">
        <f>IF(ISBLANK(Games!E57), "", Games!E57)</f>
        <v/>
      </c>
      <c r="F57">
        <f>Calc!M57</f>
        <v>1503.2876347843817</v>
      </c>
      <c r="G57">
        <f>Calc!N57</f>
        <v>1507.0275915455175</v>
      </c>
      <c r="H57" t="str">
        <f>IF(Calc!O57=Betting!I57, Betting!B57, IF(Calc!P57=Betting!I57, Betting!C57, ""))</f>
        <v>SDP</v>
      </c>
      <c r="I57" s="21">
        <f>MAX(Calc!O57:P57)</f>
        <v>0.50923786048832487</v>
      </c>
      <c r="J57" s="22">
        <f t="shared" si="0"/>
        <v>-103.76469973723599</v>
      </c>
      <c r="K57" s="23">
        <f t="shared" si="1"/>
        <v>0.96371887793469879</v>
      </c>
      <c r="M57" s="31"/>
      <c r="N57" s="31"/>
      <c r="O57">
        <f>IF(ISBLANK(Games!L57), "", Games!L57)</f>
        <v>13</v>
      </c>
      <c r="P57">
        <f>IF(ISBLANK(Games!M57), "", Games!M57)</f>
        <v>4</v>
      </c>
      <c r="Q57" t="str">
        <f t="shared" si="2"/>
        <v>SDP</v>
      </c>
      <c r="R57" t="str">
        <f>IF(ISBLANK(Games!L57), "", IF(H57=Q57, "W", "L"))</f>
        <v>W</v>
      </c>
      <c r="T57" s="30" t="str">
        <f t="shared" si="3"/>
        <v/>
      </c>
    </row>
    <row r="58" spans="1:20" x14ac:dyDescent="0.45">
      <c r="A58" s="20" t="str">
        <f>Calc!A58</f>
        <v>2024-03-31</v>
      </c>
      <c r="B58" t="str">
        <f>Calc!B58</f>
        <v>LAD</v>
      </c>
      <c r="C58" t="str">
        <f>Calc!C58</f>
        <v>STL</v>
      </c>
      <c r="D58" t="str">
        <f>IF(ISBLANK(Games!D58), "", Games!D58)</f>
        <v/>
      </c>
      <c r="E58" t="str">
        <f>IF(ISBLANK(Games!E58), "", Games!E58)</f>
        <v/>
      </c>
      <c r="F58">
        <f>Calc!M58</f>
        <v>1582.4276683101466</v>
      </c>
      <c r="G58">
        <f>Calc!N58</f>
        <v>1506.4337590236487</v>
      </c>
      <c r="H58" t="str">
        <f>IF(Calc!O58=Betting!I58, Betting!B58, IF(Calc!P58=Betting!I58, Betting!C58, ""))</f>
        <v>LAD</v>
      </c>
      <c r="I58" s="21">
        <f>MAX(Calc!O58:P58)</f>
        <v>0.6289797194602641</v>
      </c>
      <c r="J58" s="22">
        <f t="shared" si="0"/>
        <v>-169.52704540713131</v>
      </c>
      <c r="K58" s="23">
        <f t="shared" si="1"/>
        <v>0.58987638084438299</v>
      </c>
      <c r="M58" s="31"/>
      <c r="N58" s="31"/>
      <c r="O58">
        <f>IF(ISBLANK(Games!L58), "", Games!L58)</f>
        <v>5</v>
      </c>
      <c r="P58">
        <f>IF(ISBLANK(Games!M58), "", Games!M58)</f>
        <v>4</v>
      </c>
      <c r="Q58" t="str">
        <f t="shared" si="2"/>
        <v>LAD</v>
      </c>
      <c r="R58" t="str">
        <f>IF(ISBLANK(Games!L58), "", IF(H58=Q58, "W", "L"))</f>
        <v>W</v>
      </c>
      <c r="T58" s="30" t="str">
        <f t="shared" si="3"/>
        <v/>
      </c>
    </row>
    <row r="59" spans="1:20" x14ac:dyDescent="0.45">
      <c r="A59" s="20" t="str">
        <f>Calc!A59</f>
        <v>2024-04-01</v>
      </c>
      <c r="B59" t="str">
        <f>Calc!B59</f>
        <v>CHW</v>
      </c>
      <c r="C59" t="str">
        <f>Calc!C59</f>
        <v>ATL</v>
      </c>
      <c r="D59" t="str">
        <f>IF(ISBLANK(Games!D59), "", Games!D59)</f>
        <v>Seth Lugo</v>
      </c>
      <c r="E59" t="str">
        <f>IF(ISBLANK(Games!E59), "", Games!E59)</f>
        <v>Michael Soroka</v>
      </c>
      <c r="F59">
        <f>Calc!M59</f>
        <v>1446.9936573159632</v>
      </c>
      <c r="G59">
        <f>Calc!N59</f>
        <v>1639.9424165277453</v>
      </c>
      <c r="H59" t="str">
        <f>IF(Calc!O59=Betting!I59, Betting!B59, IF(Calc!P59=Betting!I59, Betting!C59, ""))</f>
        <v>ATL</v>
      </c>
      <c r="I59" s="21">
        <f>MAX(Calc!O59:P59)</f>
        <v>0.77338678701473551</v>
      </c>
      <c r="J59" s="22">
        <f t="shared" si="0"/>
        <v>-341.28053559923046</v>
      </c>
      <c r="K59" s="23">
        <f t="shared" si="1"/>
        <v>0.29301407366938476</v>
      </c>
      <c r="M59" s="31"/>
      <c r="N59" s="31"/>
      <c r="O59">
        <f>IF(ISBLANK(Games!L59), "", Games!L59)</f>
        <v>0</v>
      </c>
      <c r="P59">
        <f>IF(ISBLANK(Games!M59), "", Games!M59)</f>
        <v>9</v>
      </c>
      <c r="Q59" t="str">
        <f t="shared" si="2"/>
        <v>ATL</v>
      </c>
      <c r="R59" t="str">
        <f>IF(ISBLANK(Games!L59), "", IF(H59=Q59, "W", "L"))</f>
        <v>W</v>
      </c>
      <c r="T59" s="30" t="str">
        <f t="shared" si="3"/>
        <v/>
      </c>
    </row>
    <row r="60" spans="1:20" x14ac:dyDescent="0.45">
      <c r="A60" s="20" t="str">
        <f>Calc!A60</f>
        <v>2024-04-01</v>
      </c>
      <c r="B60" t="str">
        <f>Calc!B60</f>
        <v>CHC</v>
      </c>
      <c r="C60" t="str">
        <f>Calc!C60</f>
        <v>COL</v>
      </c>
      <c r="D60" t="str">
        <f>IF(ISBLANK(Games!D60), "", Games!D60)</f>
        <v/>
      </c>
      <c r="E60" t="str">
        <f>IF(ISBLANK(Games!E60), "", Games!E60)</f>
        <v/>
      </c>
      <c r="F60">
        <f>Calc!M60</f>
        <v>1514.0316812078199</v>
      </c>
      <c r="G60">
        <f>Calc!N60</f>
        <v>1415.3153347526809</v>
      </c>
      <c r="H60" t="str">
        <f>IF(Calc!O60=Betting!I60, Betting!B60, IF(Calc!P60=Betting!I60, Betting!C60, ""))</f>
        <v>CHC</v>
      </c>
      <c r="I60" s="21">
        <f>MAX(Calc!O60:P60)</f>
        <v>0.66065387637790951</v>
      </c>
      <c r="J60" s="22">
        <f t="shared" si="0"/>
        <v>-194.68437397376616</v>
      </c>
      <c r="K60" s="23">
        <f t="shared" si="1"/>
        <v>0.51365190723254994</v>
      </c>
      <c r="M60" s="31"/>
      <c r="N60" s="31"/>
      <c r="O60">
        <f>IF(ISBLANK(Games!L60), "", Games!L60)</f>
        <v>5</v>
      </c>
      <c r="P60">
        <f>IF(ISBLANK(Games!M60), "", Games!M60)</f>
        <v>0</v>
      </c>
      <c r="Q60" t="str">
        <f t="shared" si="2"/>
        <v>CHC</v>
      </c>
      <c r="R60" t="str">
        <f>IF(ISBLANK(Games!L60), "", IF(H60=Q60, "W", "L"))</f>
        <v>W</v>
      </c>
      <c r="T60" s="30" t="str">
        <f t="shared" si="3"/>
        <v/>
      </c>
    </row>
    <row r="61" spans="1:20" x14ac:dyDescent="0.45">
      <c r="A61" s="20" t="str">
        <f>Calc!A61</f>
        <v>2024-04-01</v>
      </c>
      <c r="B61" t="str">
        <f>Calc!B61</f>
        <v>WAS</v>
      </c>
      <c r="C61" t="str">
        <f>Calc!C61</f>
        <v>PIT</v>
      </c>
      <c r="D61" t="str">
        <f>IF(ISBLANK(Games!D61), "", Games!D61)</f>
        <v/>
      </c>
      <c r="E61" t="str">
        <f>IF(ISBLANK(Games!E61), "", Games!E61)</f>
        <v/>
      </c>
      <c r="F61">
        <f>Calc!M61</f>
        <v>1422.7330514932301</v>
      </c>
      <c r="G61">
        <f>Calc!N61</f>
        <v>1489.5265730507454</v>
      </c>
      <c r="H61" t="str">
        <f>IF(Calc!O61=Betting!I61, Betting!B61, IF(Calc!P61=Betting!I61, Betting!C61, ""))</f>
        <v>PIT</v>
      </c>
      <c r="I61" s="21">
        <f>MAX(Calc!O61:P61)</f>
        <v>0.61876616664852313</v>
      </c>
      <c r="J61" s="22">
        <f t="shared" si="0"/>
        <v>-162.30620488451098</v>
      </c>
      <c r="K61" s="23">
        <f t="shared" si="1"/>
        <v>0.61611939032863861</v>
      </c>
      <c r="M61" s="31"/>
      <c r="N61" s="31"/>
      <c r="O61">
        <f>IF(ISBLANK(Games!L61), "", Games!L61)</f>
        <v>4</v>
      </c>
      <c r="P61">
        <f>IF(ISBLANK(Games!M61), "", Games!M61)</f>
        <v>8</v>
      </c>
      <c r="Q61" t="str">
        <f t="shared" si="2"/>
        <v>PIT</v>
      </c>
      <c r="R61" t="str">
        <f>IF(ISBLANK(Games!L61), "", IF(H61=Q61, "W", "L"))</f>
        <v>W</v>
      </c>
      <c r="T61" s="30" t="str">
        <f t="shared" si="3"/>
        <v/>
      </c>
    </row>
    <row r="62" spans="1:20" x14ac:dyDescent="0.45">
      <c r="A62" s="20" t="str">
        <f>Calc!A62</f>
        <v>2024-04-01</v>
      </c>
      <c r="B62" t="str">
        <f>Calc!B62</f>
        <v>BAL</v>
      </c>
      <c r="C62" t="str">
        <f>Calc!C62</f>
        <v>KCR</v>
      </c>
      <c r="D62" t="str">
        <f>IF(ISBLANK(Games!D62), "", Games!D62)</f>
        <v/>
      </c>
      <c r="E62" t="str">
        <f>IF(ISBLANK(Games!E62), "", Games!E62)</f>
        <v/>
      </c>
      <c r="F62">
        <f>Calc!M62</f>
        <v>1536.8513726660008</v>
      </c>
      <c r="G62">
        <f>Calc!N62</f>
        <v>1455.5883504191299</v>
      </c>
      <c r="H62" t="str">
        <f>IF(Calc!O62=Betting!I62, Betting!B62, IF(Calc!P62=Betting!I62, Betting!C62, ""))</f>
        <v>BAL</v>
      </c>
      <c r="I62" s="21">
        <f>MAX(Calc!O62:P62)</f>
        <v>0.62572953301855361</v>
      </c>
      <c r="J62" s="22">
        <f t="shared" si="0"/>
        <v>-167.18645691314265</v>
      </c>
      <c r="K62" s="23">
        <f t="shared" si="1"/>
        <v>0.59813457289756666</v>
      </c>
      <c r="M62" s="31"/>
      <c r="N62" s="31"/>
      <c r="O62">
        <f>IF(ISBLANK(Games!L62), "", Games!L62)</f>
        <v>6</v>
      </c>
      <c r="P62">
        <f>IF(ISBLANK(Games!M62), "", Games!M62)</f>
        <v>4</v>
      </c>
      <c r="Q62" t="str">
        <f t="shared" si="2"/>
        <v>BAL</v>
      </c>
      <c r="R62" t="str">
        <f>IF(ISBLANK(Games!L62), "", IF(H62=Q62, "W", "L"))</f>
        <v>W</v>
      </c>
      <c r="T62" s="30" t="str">
        <f t="shared" si="3"/>
        <v/>
      </c>
    </row>
    <row r="63" spans="1:20" x14ac:dyDescent="0.45">
      <c r="A63" s="20" t="str">
        <f>Calc!A63</f>
        <v>2024-04-01</v>
      </c>
      <c r="B63" t="str">
        <f>Calc!B63</f>
        <v>PHI</v>
      </c>
      <c r="C63" t="str">
        <f>Calc!C63</f>
        <v>CIN</v>
      </c>
      <c r="D63" t="str">
        <f>IF(ISBLANK(Games!D63), "", Games!D63)</f>
        <v/>
      </c>
      <c r="E63" t="str">
        <f>IF(ISBLANK(Games!E63), "", Games!E63)</f>
        <v/>
      </c>
      <c r="F63">
        <f>Calc!M63</f>
        <v>1533.439708170016</v>
      </c>
      <c r="G63">
        <f>Calc!N63</f>
        <v>1496.2510574284499</v>
      </c>
      <c r="H63" t="str">
        <f>IF(Calc!O63=Betting!I63, Betting!B63, IF(Calc!P63=Betting!I63, Betting!C63, ""))</f>
        <v>PHI</v>
      </c>
      <c r="I63" s="21">
        <f>MAX(Calc!O63:P63)</f>
        <v>0.59568819541214302</v>
      </c>
      <c r="J63" s="22">
        <f t="shared" si="0"/>
        <v>-147.33386179989705</v>
      </c>
      <c r="K63" s="23">
        <f t="shared" si="1"/>
        <v>0.6787305971509523</v>
      </c>
      <c r="M63" s="31"/>
      <c r="N63" s="31"/>
      <c r="O63">
        <f>IF(ISBLANK(Games!L63), "", Games!L63)</f>
        <v>3</v>
      </c>
      <c r="P63">
        <f>IF(ISBLANK(Games!M63), "", Games!M63)</f>
        <v>6</v>
      </c>
      <c r="Q63" t="str">
        <f t="shared" si="2"/>
        <v>CIN</v>
      </c>
      <c r="R63" t="str">
        <f>IF(ISBLANK(Games!L63), "", IF(H63=Q63, "W", "L"))</f>
        <v>L</v>
      </c>
      <c r="T63" s="30" t="str">
        <f t="shared" si="3"/>
        <v/>
      </c>
    </row>
    <row r="64" spans="1:20" x14ac:dyDescent="0.45">
      <c r="A64" s="20" t="str">
        <f>Calc!A64</f>
        <v>2024-04-01</v>
      </c>
      <c r="B64" t="str">
        <f>Calc!B64</f>
        <v>MIA</v>
      </c>
      <c r="C64" t="str">
        <f>Calc!C64</f>
        <v>LAA</v>
      </c>
      <c r="D64" t="str">
        <f>IF(ISBLANK(Games!D64), "", Games!D64)</f>
        <v/>
      </c>
      <c r="E64" t="str">
        <f>IF(ISBLANK(Games!E64), "", Games!E64)</f>
        <v/>
      </c>
      <c r="F64">
        <f>Calc!M64</f>
        <v>1467.3135901002045</v>
      </c>
      <c r="G64">
        <f>Calc!N64</f>
        <v>1472.5646776148294</v>
      </c>
      <c r="H64" t="str">
        <f>IF(Calc!O64=Betting!I64, Betting!B64, IF(Calc!P64=Betting!I64, Betting!C64, ""))</f>
        <v>MIA</v>
      </c>
      <c r="I64" s="21">
        <f>MAX(Calc!O64:P64)</f>
        <v>0.5153194699501441</v>
      </c>
      <c r="J64" s="22">
        <f t="shared" si="0"/>
        <v>-106.32147115485257</v>
      </c>
      <c r="K64" s="23">
        <f t="shared" si="1"/>
        <v>0.94054379528246346</v>
      </c>
      <c r="M64" s="31"/>
      <c r="N64" s="31"/>
      <c r="O64">
        <f>IF(ISBLANK(Games!L64), "", Games!L64)</f>
        <v>4</v>
      </c>
      <c r="P64">
        <f>IF(ISBLANK(Games!M64), "", Games!M64)</f>
        <v>7</v>
      </c>
      <c r="Q64" t="str">
        <f t="shared" si="2"/>
        <v>LAA</v>
      </c>
      <c r="R64" t="str">
        <f>IF(ISBLANK(Games!L64), "", IF(H64=Q64, "W", "L"))</f>
        <v>L</v>
      </c>
      <c r="T64" s="30" t="str">
        <f t="shared" si="3"/>
        <v/>
      </c>
    </row>
    <row r="65" spans="1:20" x14ac:dyDescent="0.45">
      <c r="A65" s="20" t="str">
        <f>Calc!A65</f>
        <v>2024-04-01</v>
      </c>
      <c r="B65" t="str">
        <f>Calc!B65</f>
        <v>TBR</v>
      </c>
      <c r="C65" t="str">
        <f>Calc!C65</f>
        <v>TEX</v>
      </c>
      <c r="D65" t="str">
        <f>IF(ISBLANK(Games!D65), "", Games!D65)</f>
        <v/>
      </c>
      <c r="E65" t="str">
        <f>IF(ISBLANK(Games!E65), "", Games!E65)</f>
        <v/>
      </c>
      <c r="F65">
        <f>Calc!M65</f>
        <v>1534.8458193802276</v>
      </c>
      <c r="G65">
        <f>Calc!N65</f>
        <v>1527.6277566730801</v>
      </c>
      <c r="H65" t="str">
        <f>IF(Calc!O65=Betting!I65, Betting!B65, IF(Calc!P65=Betting!I65, Betting!C65, ""))</f>
        <v>TBR</v>
      </c>
      <c r="I65" s="21">
        <f>MAX(Calc!O65:P65)</f>
        <v>0.57254829519165495</v>
      </c>
      <c r="J65" s="22">
        <f t="shared" si="0"/>
        <v>-133.94455765438258</v>
      </c>
      <c r="K65" s="23">
        <f t="shared" si="1"/>
        <v>0.74657755231855116</v>
      </c>
      <c r="M65" s="31"/>
      <c r="N65" s="31"/>
      <c r="O65">
        <f>IF(ISBLANK(Games!L65), "", Games!L65)</f>
        <v>3</v>
      </c>
      <c r="P65">
        <f>IF(ISBLANK(Games!M65), "", Games!M65)</f>
        <v>9</v>
      </c>
      <c r="Q65" t="str">
        <f t="shared" si="2"/>
        <v>TEX</v>
      </c>
      <c r="R65" t="str">
        <f>IF(ISBLANK(Games!L65), "", IF(H65=Q65, "W", "L"))</f>
        <v>L</v>
      </c>
      <c r="T65" s="30" t="str">
        <f t="shared" si="3"/>
        <v/>
      </c>
    </row>
    <row r="66" spans="1:20" x14ac:dyDescent="0.45">
      <c r="A66" s="20" t="str">
        <f>Calc!A66</f>
        <v>2024-04-01</v>
      </c>
      <c r="B66" t="str">
        <f>Calc!B66</f>
        <v>NYM</v>
      </c>
      <c r="C66" t="str">
        <f>Calc!C66</f>
        <v>DET</v>
      </c>
      <c r="D66" t="str">
        <f>IF(ISBLANK(Games!D66), "", Games!D66)</f>
        <v/>
      </c>
      <c r="E66" t="str">
        <f>IF(ISBLANK(Games!E66), "", Games!E66)</f>
        <v/>
      </c>
      <c r="F66">
        <f>Calc!M66</f>
        <v>1489.3878183038621</v>
      </c>
      <c r="G66">
        <f>Calc!N66</f>
        <v>1489.688238018442</v>
      </c>
      <c r="H66" t="str">
        <f>IF(Calc!O66=Betting!I66, Betting!B66, IF(Calc!P66=Betting!I66, Betting!C66, ""))</f>
        <v>NYM</v>
      </c>
      <c r="I66" s="21">
        <f>MAX(Calc!O66:P66)</f>
        <v>0.5507040250213413</v>
      </c>
      <c r="J66" s="22">
        <f t="shared" si="0"/>
        <v>-122.57043367626416</v>
      </c>
      <c r="K66" s="23">
        <f t="shared" si="1"/>
        <v>0.81585743805167799</v>
      </c>
      <c r="M66" s="31"/>
      <c r="N66" s="31"/>
      <c r="O66">
        <f>IF(ISBLANK(Games!L66), "", Games!L66)</f>
        <v>0</v>
      </c>
      <c r="P66">
        <f>IF(ISBLANK(Games!M66), "", Games!M66)</f>
        <v>5</v>
      </c>
      <c r="Q66" t="str">
        <f t="shared" si="2"/>
        <v>DET</v>
      </c>
      <c r="R66" t="str">
        <f>IF(ISBLANK(Games!L66), "", IF(H66=Q66, "W", "L"))</f>
        <v>L</v>
      </c>
      <c r="T66" s="30" t="str">
        <f t="shared" si="3"/>
        <v/>
      </c>
    </row>
    <row r="67" spans="1:20" x14ac:dyDescent="0.45">
      <c r="A67" s="20" t="str">
        <f>Calc!A67</f>
        <v>2024-04-01</v>
      </c>
      <c r="B67" t="str">
        <f>Calc!B67</f>
        <v>HOU</v>
      </c>
      <c r="C67" t="str">
        <f>Calc!C67</f>
        <v>TOR</v>
      </c>
      <c r="D67" t="str">
        <f>IF(ISBLANK(Games!D67), "", Games!D67)</f>
        <v/>
      </c>
      <c r="E67" t="str">
        <f>IF(ISBLANK(Games!E67), "", Games!E67)</f>
        <v/>
      </c>
      <c r="F67">
        <f>Calc!M67</f>
        <v>1539.7614961849076</v>
      </c>
      <c r="G67">
        <f>Calc!N67</f>
        <v>1539.2758373474824</v>
      </c>
      <c r="H67" t="str">
        <f>IF(Calc!O67=Betting!I67, Betting!B67, IF(Calc!P67=Betting!I67, Betting!C67, ""))</f>
        <v>TOR</v>
      </c>
      <c r="I67" s="21">
        <f>MAX(Calc!O67:P67)</f>
        <v>0.51970924447093891</v>
      </c>
      <c r="J67" s="22">
        <f t="shared" ref="J67:J130" si="4">IF(I67&lt;0.5, "",-1*((I67*100)/(1-((I67*100)/100))))</f>
        <v>-108.20721375293944</v>
      </c>
      <c r="K67" s="23">
        <f t="shared" ref="K67:K130" si="5">IF(J67&gt;0, "",1/(J67/-100))</f>
        <v>0.92415280397406496</v>
      </c>
      <c r="M67" s="31"/>
      <c r="N67" s="31"/>
      <c r="O67">
        <f>IF(ISBLANK(Games!L67), "", Games!L67)</f>
        <v>10</v>
      </c>
      <c r="P67">
        <f>IF(ISBLANK(Games!M67), "", Games!M67)</f>
        <v>0</v>
      </c>
      <c r="Q67" t="str">
        <f t="shared" ref="Q67:Q130" si="6">IF(O67&gt;P67, B67, IF(P67&gt;O67, C67, ""))</f>
        <v>HOU</v>
      </c>
      <c r="R67" t="str">
        <f>IF(ISBLANK(Games!L67), "", IF(H67=Q67, "W", "L"))</f>
        <v>L</v>
      </c>
      <c r="T67" s="30" t="str">
        <f t="shared" ref="T67:T130" si="7">IF(S67="W", N67/(J67/-100), IF(S67="L", -N67, ""))</f>
        <v/>
      </c>
    </row>
    <row r="68" spans="1:20" x14ac:dyDescent="0.45">
      <c r="A68" s="20" t="str">
        <f>Calc!A68</f>
        <v>2024-04-01</v>
      </c>
      <c r="B68" t="str">
        <f>Calc!B68</f>
        <v>OAK</v>
      </c>
      <c r="C68" t="str">
        <f>Calc!C68</f>
        <v>BOS</v>
      </c>
      <c r="D68" t="str">
        <f>IF(ISBLANK(Games!D68), "", Games!D68)</f>
        <v/>
      </c>
      <c r="E68" t="str">
        <f>IF(ISBLANK(Games!E68), "", Games!E68)</f>
        <v/>
      </c>
      <c r="F68">
        <f>Calc!M68</f>
        <v>1421.9888586579489</v>
      </c>
      <c r="G68">
        <f>Calc!N68</f>
        <v>1502.1338556012815</v>
      </c>
      <c r="H68" t="str">
        <f>IF(Calc!O68=Betting!I68, Betting!B68, IF(Calc!P68=Betting!I68, Betting!C68, ""))</f>
        <v>BOS</v>
      </c>
      <c r="I68" s="21">
        <f>MAX(Calc!O68:P68)</f>
        <v>0.610229195040906</v>
      </c>
      <c r="J68" s="22">
        <f t="shared" si="4"/>
        <v>-156.56103209293698</v>
      </c>
      <c r="K68" s="23">
        <f t="shared" si="5"/>
        <v>0.63872854351546748</v>
      </c>
      <c r="M68" s="31"/>
      <c r="N68" s="31"/>
      <c r="O68">
        <f>IF(ISBLANK(Games!L68), "", Games!L68)</f>
        <v>0</v>
      </c>
      <c r="P68">
        <f>IF(ISBLANK(Games!M68), "", Games!M68)</f>
        <v>9</v>
      </c>
      <c r="Q68" t="str">
        <f t="shared" si="6"/>
        <v>BOS</v>
      </c>
      <c r="R68" t="str">
        <f>IF(ISBLANK(Games!L68), "", IF(H68=Q68, "W", "L"))</f>
        <v>W</v>
      </c>
      <c r="T68" s="30" t="str">
        <f t="shared" si="7"/>
        <v/>
      </c>
    </row>
    <row r="69" spans="1:20" x14ac:dyDescent="0.45">
      <c r="A69" s="20" t="str">
        <f>Calc!A69</f>
        <v>2024-04-01</v>
      </c>
      <c r="B69" t="str">
        <f>Calc!B69</f>
        <v>SEA</v>
      </c>
      <c r="C69" t="str">
        <f>Calc!C69</f>
        <v>CLE</v>
      </c>
      <c r="D69" t="str">
        <f>IF(ISBLANK(Games!D69), "", Games!D69)</f>
        <v/>
      </c>
      <c r="E69" t="str">
        <f>IF(ISBLANK(Games!E69), "", Games!E69)</f>
        <v/>
      </c>
      <c r="F69">
        <f>Calc!M69</f>
        <v>1524.3372535642284</v>
      </c>
      <c r="G69">
        <f>Calc!N69</f>
        <v>1509.0404711634612</v>
      </c>
      <c r="H69" t="str">
        <f>IF(Calc!O69=Betting!I69, Betting!B69, IF(Calc!P69=Betting!I69, Betting!C69, ""))</f>
        <v>SEA</v>
      </c>
      <c r="I69" s="21">
        <f>MAX(Calc!O69:P69)</f>
        <v>0.53323558138743532</v>
      </c>
      <c r="J69" s="22">
        <f t="shared" si="4"/>
        <v>-114.24083758836053</v>
      </c>
      <c r="K69" s="23">
        <f t="shared" si="5"/>
        <v>0.87534372218388323</v>
      </c>
      <c r="M69" s="31"/>
      <c r="N69" s="31"/>
      <c r="O69">
        <f>IF(ISBLANK(Games!L69), "", Games!L69)</f>
        <v>5</v>
      </c>
      <c r="P69">
        <f>IF(ISBLANK(Games!M69), "", Games!M69)</f>
        <v>4</v>
      </c>
      <c r="Q69" t="str">
        <f t="shared" si="6"/>
        <v>SEA</v>
      </c>
      <c r="R69" t="str">
        <f>IF(ISBLANK(Games!L69), "", IF(H69=Q69, "W", "L"))</f>
        <v>W</v>
      </c>
      <c r="T69" s="30" t="str">
        <f t="shared" si="7"/>
        <v/>
      </c>
    </row>
    <row r="70" spans="1:20" x14ac:dyDescent="0.45">
      <c r="A70" s="20" t="str">
        <f>Calc!A70</f>
        <v>2024-04-01</v>
      </c>
      <c r="B70" t="str">
        <f>Calc!B70</f>
        <v>SDP</v>
      </c>
      <c r="C70" t="str">
        <f>Calc!C70</f>
        <v>STL</v>
      </c>
      <c r="D70" t="str">
        <f>IF(ISBLANK(Games!D70), "", Games!D70)</f>
        <v/>
      </c>
      <c r="E70" t="str">
        <f>IF(ISBLANK(Games!E70), "", Games!E70)</f>
        <v/>
      </c>
      <c r="F70">
        <f>Calc!M70</f>
        <v>1508.1952561794985</v>
      </c>
      <c r="G70">
        <f>Calc!N70</f>
        <v>1502.7235562182514</v>
      </c>
      <c r="H70" t="str">
        <f>IF(Calc!O70=Betting!I70, Betting!B70, IF(Calc!P70=Betting!I70, Betting!C70, ""))</f>
        <v>SDP</v>
      </c>
      <c r="I70" s="21">
        <f>MAX(Calc!O70:P70)</f>
        <v>0.52249364131555653</v>
      </c>
      <c r="J70" s="22">
        <f t="shared" si="4"/>
        <v>-109.42129498653286</v>
      </c>
      <c r="K70" s="23">
        <f t="shared" si="5"/>
        <v>0.91389888972075872</v>
      </c>
      <c r="M70" s="31"/>
      <c r="N70" s="31"/>
      <c r="O70">
        <f>IF(ISBLANK(Games!L70), "", Games!L70)</f>
        <v>2</v>
      </c>
      <c r="P70">
        <f>IF(ISBLANK(Games!M70), "", Games!M70)</f>
        <v>6</v>
      </c>
      <c r="Q70" t="str">
        <f t="shared" si="6"/>
        <v>STL</v>
      </c>
      <c r="R70" t="str">
        <f>IF(ISBLANK(Games!L70), "", IF(H70=Q70, "W", "L"))</f>
        <v>L</v>
      </c>
      <c r="T70" s="30" t="str">
        <f t="shared" si="7"/>
        <v/>
      </c>
    </row>
    <row r="71" spans="1:20" x14ac:dyDescent="0.45">
      <c r="A71" s="20" t="str">
        <f>Calc!A71</f>
        <v>2024-04-01</v>
      </c>
      <c r="B71" t="str">
        <f>Calc!B71</f>
        <v>ARI</v>
      </c>
      <c r="C71" t="str">
        <f>Calc!C71</f>
        <v>NYY</v>
      </c>
      <c r="D71" t="str">
        <f>IF(ISBLANK(Games!D71), "", Games!D71)</f>
        <v/>
      </c>
      <c r="E71" t="str">
        <f>IF(ISBLANK(Games!E71), "", Games!E71)</f>
        <v/>
      </c>
      <c r="F71">
        <f>Calc!M71</f>
        <v>1521.0051586332393</v>
      </c>
      <c r="G71">
        <f>Calc!N71</f>
        <v>1558.9168142612023</v>
      </c>
      <c r="H71" t="str">
        <f>IF(Calc!O71=Betting!I71, Betting!B71, IF(Calc!P71=Betting!I71, Betting!C71, ""))</f>
        <v>NYY</v>
      </c>
      <c r="I71" s="21">
        <f>MAX(Calc!O71:P71)</f>
        <v>0.52902728590346804</v>
      </c>
      <c r="J71" s="22">
        <f t="shared" si="4"/>
        <v>-112.32652552246095</v>
      </c>
      <c r="K71" s="23">
        <f t="shared" si="5"/>
        <v>0.89026166824686359</v>
      </c>
      <c r="M71" s="31"/>
      <c r="N71" s="31"/>
      <c r="O71">
        <f>IF(ISBLANK(Games!L71), "", Games!L71)</f>
        <v>2</v>
      </c>
      <c r="P71">
        <f>IF(ISBLANK(Games!M71), "", Games!M71)</f>
        <v>5</v>
      </c>
      <c r="Q71" t="str">
        <f t="shared" si="6"/>
        <v>NYY</v>
      </c>
      <c r="R71" t="str">
        <f>IF(ISBLANK(Games!L71), "", IF(H71=Q71, "W", "L"))</f>
        <v>W</v>
      </c>
      <c r="T71" s="30" t="str">
        <f t="shared" si="7"/>
        <v/>
      </c>
    </row>
    <row r="72" spans="1:20" x14ac:dyDescent="0.45">
      <c r="A72" s="20" t="str">
        <f>Calc!A72</f>
        <v>2024-04-01</v>
      </c>
      <c r="B72" t="str">
        <f>Calc!B72</f>
        <v>LAD</v>
      </c>
      <c r="C72" t="str">
        <f>Calc!C72</f>
        <v>SFG</v>
      </c>
      <c r="D72" t="str">
        <f>IF(ISBLANK(Games!D72), "", Games!D72)</f>
        <v/>
      </c>
      <c r="E72" t="str">
        <f>IF(ISBLANK(Games!E72), "", Games!E72)</f>
        <v/>
      </c>
      <c r="F72">
        <f>Calc!M72</f>
        <v>1586.1378711155439</v>
      </c>
      <c r="G72">
        <f>Calc!N72</f>
        <v>1502.1199701504006</v>
      </c>
      <c r="H72" t="str">
        <f>IF(Calc!O72=Betting!I72, Betting!B72, IF(Calc!P72=Betting!I72, Betting!C72, ""))</f>
        <v>LAD</v>
      </c>
      <c r="I72" s="21">
        <f>MAX(Calc!O72:P72)</f>
        <v>0.63993544851341189</v>
      </c>
      <c r="J72" s="22">
        <f t="shared" si="4"/>
        <v>-177.72797846145335</v>
      </c>
      <c r="K72" s="23">
        <f t="shared" si="5"/>
        <v>0.56265761229984712</v>
      </c>
      <c r="M72" s="31"/>
      <c r="N72" s="31"/>
      <c r="O72">
        <f>IF(ISBLANK(Games!L72), "", Games!L72)</f>
        <v>8</v>
      </c>
      <c r="P72">
        <f>IF(ISBLANK(Games!M72), "", Games!M72)</f>
        <v>3</v>
      </c>
      <c r="Q72" t="str">
        <f t="shared" si="6"/>
        <v>LAD</v>
      </c>
      <c r="R72" t="str">
        <f>IF(ISBLANK(Games!L72), "", IF(H72=Q72, "W", "L"))</f>
        <v>W</v>
      </c>
      <c r="T72" s="30" t="str">
        <f t="shared" si="7"/>
        <v/>
      </c>
    </row>
    <row r="73" spans="1:20" x14ac:dyDescent="0.45">
      <c r="A73" s="20" t="str">
        <f>Calc!A73</f>
        <v>2024-04-02</v>
      </c>
      <c r="B73" t="str">
        <f>Calc!B73</f>
        <v>MIL</v>
      </c>
      <c r="C73" t="str">
        <f>Calc!C73</f>
        <v>MIN</v>
      </c>
      <c r="D73" t="str">
        <f>IF(ISBLANK(Games!D73), "", Games!D73)</f>
        <v/>
      </c>
      <c r="E73" t="str">
        <f>IF(ISBLANK(Games!E73), "", Games!E73)</f>
        <v/>
      </c>
      <c r="F73">
        <f>Calc!M73</f>
        <v>1511.74507850229</v>
      </c>
      <c r="G73">
        <f>Calc!N73</f>
        <v>1539.5210108462393</v>
      </c>
      <c r="H73" t="str">
        <f>IF(Calc!O73=Betting!I73, Betting!B73, IF(Calc!P73=Betting!I73, Betting!C73, ""))</f>
        <v>MIN</v>
      </c>
      <c r="I73" s="21">
        <f>MAX(Calc!O73:P73)</f>
        <v>0.50617997258736014</v>
      </c>
      <c r="J73" s="22">
        <f t="shared" si="4"/>
        <v>-102.50292505135523</v>
      </c>
      <c r="K73" s="23">
        <f t="shared" si="5"/>
        <v>0.97558191583214593</v>
      </c>
      <c r="M73" s="31"/>
      <c r="N73" s="31"/>
      <c r="O73">
        <f>IF(ISBLANK(Games!L73), "", Games!L73)</f>
        <v>3</v>
      </c>
      <c r="P73">
        <f>IF(ISBLANK(Games!M73), "", Games!M73)</f>
        <v>2</v>
      </c>
      <c r="Q73" t="str">
        <f t="shared" si="6"/>
        <v>MIL</v>
      </c>
      <c r="R73" t="str">
        <f>IF(ISBLANK(Games!L73), "", IF(H73=Q73, "W", "L"))</f>
        <v>L</v>
      </c>
      <c r="T73" s="30" t="str">
        <f t="shared" si="7"/>
        <v/>
      </c>
    </row>
    <row r="74" spans="1:20" x14ac:dyDescent="0.45">
      <c r="A74" s="20" t="str">
        <f>Calc!A74</f>
        <v>2024-04-02</v>
      </c>
      <c r="B74" t="str">
        <f>Calc!B74</f>
        <v>BAL</v>
      </c>
      <c r="C74" t="str">
        <f>Calc!C74</f>
        <v>KCR</v>
      </c>
      <c r="D74" t="str">
        <f>IF(ISBLANK(Games!D74), "", Games!D74)</f>
        <v/>
      </c>
      <c r="E74" t="str">
        <f>IF(ISBLANK(Games!E74), "", Games!E74)</f>
        <v/>
      </c>
      <c r="F74">
        <f>Calc!M74</f>
        <v>1540.5940773358152</v>
      </c>
      <c r="G74">
        <f>Calc!N74</f>
        <v>1451.8456457493155</v>
      </c>
      <c r="H74" t="str">
        <f>IF(Calc!O74=Betting!I74, Betting!B74, IF(Calc!P74=Betting!I74, Betting!C74, ""))</f>
        <v>BAL</v>
      </c>
      <c r="I74" s="21">
        <f>MAX(Calc!O74:P74)</f>
        <v>0.63588161558405143</v>
      </c>
      <c r="J74" s="22">
        <f t="shared" si="4"/>
        <v>-174.63595434875259</v>
      </c>
      <c r="K74" s="23">
        <f t="shared" si="5"/>
        <v>0.57261976992605645</v>
      </c>
      <c r="M74" s="31"/>
      <c r="N74" s="31"/>
      <c r="O74">
        <f>IF(ISBLANK(Games!L74), "", Games!L74)</f>
        <v>1</v>
      </c>
      <c r="P74">
        <f>IF(ISBLANK(Games!M74), "", Games!M74)</f>
        <v>4</v>
      </c>
      <c r="Q74" t="str">
        <f t="shared" si="6"/>
        <v>KCR</v>
      </c>
      <c r="R74" t="str">
        <f>IF(ISBLANK(Games!L74), "", IF(H74=Q74, "W", "L"))</f>
        <v>L</v>
      </c>
      <c r="T74" s="30" t="str">
        <f t="shared" si="7"/>
        <v/>
      </c>
    </row>
    <row r="75" spans="1:20" x14ac:dyDescent="0.45">
      <c r="A75" s="20" t="str">
        <f>Calc!A75</f>
        <v>2024-04-02</v>
      </c>
      <c r="B75" t="str">
        <f>Calc!B75</f>
        <v>PHI</v>
      </c>
      <c r="C75" t="str">
        <f>Calc!C75</f>
        <v>CIN</v>
      </c>
      <c r="D75" t="str">
        <f>IF(ISBLANK(Games!D75), "", Games!D75)</f>
        <v/>
      </c>
      <c r="E75" t="str">
        <f>IF(ISBLANK(Games!E75), "", Games!E75)</f>
        <v/>
      </c>
      <c r="F75">
        <f>Calc!M75</f>
        <v>1527.4828262158946</v>
      </c>
      <c r="G75">
        <f>Calc!N75</f>
        <v>1502.2079393825713</v>
      </c>
      <c r="H75" t="str">
        <f>IF(Calc!O75=Betting!I75, Betting!B75, IF(Calc!P75=Betting!I75, Betting!C75, ""))</f>
        <v>PHI</v>
      </c>
      <c r="I75" s="21">
        <f>MAX(Calc!O75:P75)</f>
        <v>0.5786823386148261</v>
      </c>
      <c r="J75" s="22">
        <f t="shared" si="4"/>
        <v>-137.35060066370858</v>
      </c>
      <c r="K75" s="23">
        <f t="shared" si="5"/>
        <v>0.72806379816890365</v>
      </c>
      <c r="M75" s="31"/>
      <c r="N75" s="31"/>
      <c r="O75">
        <f>IF(ISBLANK(Games!L75), "", Games!L75)</f>
        <v>3</v>
      </c>
      <c r="P75">
        <f>IF(ISBLANK(Games!M75), "", Games!M75)</f>
        <v>6</v>
      </c>
      <c r="Q75" t="str">
        <f t="shared" si="6"/>
        <v>CIN</v>
      </c>
      <c r="R75" t="str">
        <f>IF(ISBLANK(Games!L75), "", IF(H75=Q75, "W", "L"))</f>
        <v>L</v>
      </c>
      <c r="T75" s="30" t="str">
        <f t="shared" si="7"/>
        <v/>
      </c>
    </row>
    <row r="76" spans="1:20" x14ac:dyDescent="0.45">
      <c r="A76" s="20" t="str">
        <f>Calc!A76</f>
        <v>2024-04-02</v>
      </c>
      <c r="B76" t="str">
        <f>Calc!B76</f>
        <v>MIA</v>
      </c>
      <c r="C76" t="str">
        <f>Calc!C76</f>
        <v>LAA</v>
      </c>
      <c r="D76" t="str">
        <f>IF(ISBLANK(Games!D76), "", Games!D76)</f>
        <v/>
      </c>
      <c r="E76" t="str">
        <f>IF(ISBLANK(Games!E76), "", Games!E76)</f>
        <v/>
      </c>
      <c r="F76">
        <f>Calc!M76</f>
        <v>1462.160395400703</v>
      </c>
      <c r="G76">
        <f>Calc!N76</f>
        <v>1477.7178723143309</v>
      </c>
      <c r="H76" t="str">
        <f>IF(Calc!O76=Betting!I76, Betting!B76, IF(Calc!P76=Betting!I76, Betting!C76, ""))</f>
        <v>MIA</v>
      </c>
      <c r="I76" s="21">
        <f>MAX(Calc!O76:P76)</f>
        <v>0.50050175983570955</v>
      </c>
      <c r="J76" s="22">
        <f t="shared" si="4"/>
        <v>-100.20090554695227</v>
      </c>
      <c r="K76" s="23">
        <f t="shared" si="5"/>
        <v>0.99799497274145765</v>
      </c>
      <c r="M76" s="31"/>
      <c r="N76" s="31"/>
      <c r="O76">
        <f>IF(ISBLANK(Games!L76), "", Games!L76)</f>
        <v>1</v>
      </c>
      <c r="P76">
        <f>IF(ISBLANK(Games!M76), "", Games!M76)</f>
        <v>3</v>
      </c>
      <c r="Q76" t="str">
        <f t="shared" si="6"/>
        <v>LAA</v>
      </c>
      <c r="R76" t="str">
        <f>IF(ISBLANK(Games!L76), "", IF(H76=Q76, "W", "L"))</f>
        <v>L</v>
      </c>
      <c r="T76" s="30" t="str">
        <f t="shared" si="7"/>
        <v/>
      </c>
    </row>
    <row r="77" spans="1:20" x14ac:dyDescent="0.45">
      <c r="A77" s="20" t="str">
        <f>Calc!A77</f>
        <v>2024-04-02</v>
      </c>
      <c r="B77" t="str">
        <f>Calc!B77</f>
        <v>TBR</v>
      </c>
      <c r="C77" t="str">
        <f>Calc!C77</f>
        <v>TEX</v>
      </c>
      <c r="D77" t="str">
        <f>IF(ISBLANK(Games!D77), "", Games!D77)</f>
        <v/>
      </c>
      <c r="E77" t="str">
        <f>IF(ISBLANK(Games!E77), "", Games!E77)</f>
        <v/>
      </c>
      <c r="F77">
        <f>Calc!M77</f>
        <v>1529.120336428311</v>
      </c>
      <c r="G77">
        <f>Calc!N77</f>
        <v>1533.3532396249966</v>
      </c>
      <c r="H77" t="str">
        <f>IF(Calc!O77=Betting!I77, Betting!B77, IF(Calc!P77=Betting!I77, Betting!C77, ""))</f>
        <v>TBR</v>
      </c>
      <c r="I77" s="21">
        <f>MAX(Calc!O77:P77)</f>
        <v>0.55607082616712966</v>
      </c>
      <c r="J77" s="22">
        <f t="shared" si="4"/>
        <v>-125.26115852356173</v>
      </c>
      <c r="K77" s="23">
        <f t="shared" si="5"/>
        <v>0.7983320702018728</v>
      </c>
      <c r="M77" s="31"/>
      <c r="N77" s="31"/>
      <c r="O77">
        <f>IF(ISBLANK(Games!L77), "", Games!L77)</f>
        <v>5</v>
      </c>
      <c r="P77">
        <f>IF(ISBLANK(Games!M77), "", Games!M77)</f>
        <v>2</v>
      </c>
      <c r="Q77" t="str">
        <f t="shared" si="6"/>
        <v>TBR</v>
      </c>
      <c r="R77" t="str">
        <f>IF(ISBLANK(Games!L77), "", IF(H77=Q77, "W", "L"))</f>
        <v>W</v>
      </c>
      <c r="T77" s="30" t="str">
        <f t="shared" si="7"/>
        <v/>
      </c>
    </row>
    <row r="78" spans="1:20" x14ac:dyDescent="0.45">
      <c r="A78" s="20" t="str">
        <f>Calc!A78</f>
        <v>2024-04-02</v>
      </c>
      <c r="B78" t="str">
        <f>Calc!B78</f>
        <v>NYM</v>
      </c>
      <c r="C78" t="str">
        <f>Calc!C78</f>
        <v>DET</v>
      </c>
      <c r="D78" t="str">
        <f>IF(ISBLANK(Games!D78), "", Games!D78)</f>
        <v>Adrian Houser</v>
      </c>
      <c r="E78" t="str">
        <f>IF(ISBLANK(Games!E78), "", Games!E78)</f>
        <v>Casey Mize</v>
      </c>
      <c r="F78">
        <f>Calc!M78</f>
        <v>1493.1161715194439</v>
      </c>
      <c r="G78">
        <f>Calc!N78</f>
        <v>1496.2939466225903</v>
      </c>
      <c r="H78" t="str">
        <f>IF(Calc!O78=Betting!I78, Betting!B78, IF(Calc!P78=Betting!I78, Betting!C78, ""))</f>
        <v>NYM</v>
      </c>
      <c r="I78" s="21">
        <f>MAX(Calc!O78:P78)</f>
        <v>0.5465633051687252</v>
      </c>
      <c r="J78" s="22">
        <f t="shared" si="4"/>
        <v>-120.5379519123619</v>
      </c>
      <c r="K78" s="23">
        <f t="shared" si="5"/>
        <v>0.82961422865974876</v>
      </c>
      <c r="M78" s="31"/>
      <c r="N78" s="31"/>
      <c r="O78">
        <f>IF(ISBLANK(Games!L78), "", Games!L78)</f>
        <v>3</v>
      </c>
      <c r="P78">
        <f>IF(ISBLANK(Games!M78), "", Games!M78)</f>
        <v>6</v>
      </c>
      <c r="Q78" t="str">
        <f t="shared" si="6"/>
        <v>DET</v>
      </c>
      <c r="R78" t="str">
        <f>IF(ISBLANK(Games!L78), "", IF(H78=Q78, "W", "L"))</f>
        <v>L</v>
      </c>
      <c r="T78" s="30" t="str">
        <f t="shared" si="7"/>
        <v/>
      </c>
    </row>
    <row r="79" spans="1:20" x14ac:dyDescent="0.45">
      <c r="A79" s="20" t="str">
        <f>Calc!A79</f>
        <v>2024-04-02</v>
      </c>
      <c r="B79" t="str">
        <f>Calc!B79</f>
        <v>CHC</v>
      </c>
      <c r="C79" t="str">
        <f>Calc!C79</f>
        <v>COL</v>
      </c>
      <c r="D79" t="str">
        <f>IF(ISBLANK(Games!D79), "", Games!D79)</f>
        <v/>
      </c>
      <c r="E79" t="str">
        <f>IF(ISBLANK(Games!E79), "", Games!E79)</f>
        <v/>
      </c>
      <c r="F79">
        <f>Calc!M79</f>
        <v>1517.4251424440408</v>
      </c>
      <c r="G79">
        <f>Calc!N79</f>
        <v>1411.92187351646</v>
      </c>
      <c r="H79" t="str">
        <f>IF(Calc!O79=Betting!I79, Betting!B79, IF(Calc!P79=Betting!I79, Betting!C79, ""))</f>
        <v>CHC</v>
      </c>
      <c r="I79" s="21">
        <f>MAX(Calc!O79:P79)</f>
        <v>0.66962349596800852</v>
      </c>
      <c r="J79" s="22">
        <f t="shared" si="4"/>
        <v>-202.68496330573393</v>
      </c>
      <c r="K79" s="23">
        <f t="shared" si="5"/>
        <v>0.49337651086212081</v>
      </c>
      <c r="M79" s="31"/>
      <c r="N79" s="31"/>
      <c r="O79">
        <f>IF(ISBLANK(Games!L79), "", Games!L79)</f>
        <v>12</v>
      </c>
      <c r="P79">
        <f>IF(ISBLANK(Games!M79), "", Games!M79)</f>
        <v>3</v>
      </c>
      <c r="Q79" t="str">
        <f t="shared" si="6"/>
        <v>CHC</v>
      </c>
      <c r="R79" t="str">
        <f>IF(ISBLANK(Games!L79), "", IF(H79=Q79, "W", "L"))</f>
        <v>W</v>
      </c>
      <c r="T79" s="30" t="str">
        <f t="shared" si="7"/>
        <v/>
      </c>
    </row>
    <row r="80" spans="1:20" x14ac:dyDescent="0.45">
      <c r="A80" s="20" t="str">
        <f>Calc!A80</f>
        <v>2024-04-02</v>
      </c>
      <c r="B80" t="str">
        <f>Calc!B80</f>
        <v>CHW</v>
      </c>
      <c r="C80" t="str">
        <f>Calc!C80</f>
        <v>ATL</v>
      </c>
      <c r="D80" t="str">
        <f>IF(ISBLANK(Games!D80), "", Games!D80)</f>
        <v/>
      </c>
      <c r="E80" t="str">
        <f>IF(ISBLANK(Games!E80), "", Games!E80)</f>
        <v/>
      </c>
      <c r="F80">
        <f>Calc!M80</f>
        <v>1418.9492226776654</v>
      </c>
      <c r="G80">
        <f>Calc!N80</f>
        <v>1596.4039330759265</v>
      </c>
      <c r="H80" t="str">
        <f>IF(Calc!O80=Betting!I80, Betting!B80, IF(Calc!P80=Betting!I80, Betting!C80, ""))</f>
        <v>ATL</v>
      </c>
      <c r="I80" s="21">
        <f>MAX(Calc!O80:P80)</f>
        <v>0.7563936631329552</v>
      </c>
      <c r="J80" s="22">
        <f t="shared" si="4"/>
        <v>-310.49835273611103</v>
      </c>
      <c r="K80" s="23">
        <f t="shared" si="5"/>
        <v>0.32206290023376982</v>
      </c>
      <c r="M80" s="31"/>
      <c r="N80" s="31"/>
      <c r="O80">
        <f>IF(ISBLANK(Games!L80), "", Games!L80)</f>
        <v>3</v>
      </c>
      <c r="P80">
        <f>IF(ISBLANK(Games!M80), "", Games!M80)</f>
        <v>2</v>
      </c>
      <c r="Q80" t="str">
        <f t="shared" si="6"/>
        <v>CHW</v>
      </c>
      <c r="R80" t="str">
        <f>IF(ISBLANK(Games!L80), "", IF(H80=Q80, "W", "L"))</f>
        <v>L</v>
      </c>
      <c r="T80" s="30" t="str">
        <f t="shared" si="7"/>
        <v/>
      </c>
    </row>
    <row r="81" spans="1:20" x14ac:dyDescent="0.45">
      <c r="A81" s="20" t="str">
        <f>Calc!A81</f>
        <v>2024-04-02</v>
      </c>
      <c r="B81" t="str">
        <f>Calc!B81</f>
        <v>HOU</v>
      </c>
      <c r="C81" t="str">
        <f>Calc!C81</f>
        <v>TOR</v>
      </c>
      <c r="D81" t="str">
        <f>IF(ISBLANK(Games!D81), "", Games!D81)</f>
        <v/>
      </c>
      <c r="E81" t="str">
        <f>IF(ISBLANK(Games!E81), "", Games!E81)</f>
        <v/>
      </c>
      <c r="F81">
        <f>Calc!M81</f>
        <v>1544.958588629617</v>
      </c>
      <c r="G81">
        <f>Calc!N81</f>
        <v>1534.078744902773</v>
      </c>
      <c r="H81" t="str">
        <f>IF(Calc!O81=Betting!I81, Betting!B81, IF(Calc!P81=Betting!I81, Betting!C81, ""))</f>
        <v>TOR</v>
      </c>
      <c r="I81" s="21">
        <f>MAX(Calc!O81:P81)</f>
        <v>0.50475592544535108</v>
      </c>
      <c r="J81" s="22">
        <f t="shared" si="4"/>
        <v>-101.9206390100186</v>
      </c>
      <c r="K81" s="23">
        <f t="shared" si="5"/>
        <v>0.98115554387536952</v>
      </c>
      <c r="M81" s="31"/>
      <c r="N81" s="31"/>
      <c r="O81">
        <f>IF(ISBLANK(Games!L81), "", Games!L81)</f>
        <v>1</v>
      </c>
      <c r="P81">
        <f>IF(ISBLANK(Games!M81), "", Games!M81)</f>
        <v>2</v>
      </c>
      <c r="Q81" t="str">
        <f t="shared" si="6"/>
        <v>TOR</v>
      </c>
      <c r="R81" t="str">
        <f>IF(ISBLANK(Games!L81), "", IF(H81=Q81, "W", "L"))</f>
        <v>W</v>
      </c>
      <c r="T81" s="30" t="str">
        <f t="shared" si="7"/>
        <v/>
      </c>
    </row>
    <row r="82" spans="1:20" x14ac:dyDescent="0.45">
      <c r="A82" s="20" t="str">
        <f>Calc!A82</f>
        <v>2024-04-02</v>
      </c>
      <c r="B82" t="str">
        <f>Calc!B82</f>
        <v>OAK</v>
      </c>
      <c r="C82" t="str">
        <f>Calc!C82</f>
        <v>BOS</v>
      </c>
      <c r="D82" t="str">
        <f>IF(ISBLANK(Games!D82), "", Games!D82)</f>
        <v/>
      </c>
      <c r="E82" t="str">
        <f>IF(ISBLANK(Games!E82), "", Games!E82)</f>
        <v/>
      </c>
      <c r="F82">
        <f>Calc!M82</f>
        <v>1418.091150608358</v>
      </c>
      <c r="G82">
        <f>Calc!N82</f>
        <v>1506.0315636508724</v>
      </c>
      <c r="H82" t="str">
        <f>IF(Calc!O82=Betting!I82, Betting!B82, IF(Calc!P82=Betting!I82, Betting!C82, ""))</f>
        <v>BOS</v>
      </c>
      <c r="I82" s="21">
        <f>MAX(Calc!O82:P82)</f>
        <v>0.62081568688102129</v>
      </c>
      <c r="J82" s="22">
        <f t="shared" si="4"/>
        <v>-163.72398999697666</v>
      </c>
      <c r="K82" s="23">
        <f t="shared" si="5"/>
        <v>0.61078403966240136</v>
      </c>
      <c r="M82" s="31"/>
      <c r="N82" s="31"/>
      <c r="O82">
        <f>IF(ISBLANK(Games!L82), "", Games!L82)</f>
        <v>4</v>
      </c>
      <c r="P82">
        <f>IF(ISBLANK(Games!M82), "", Games!M82)</f>
        <v>5</v>
      </c>
      <c r="Q82" t="str">
        <f t="shared" si="6"/>
        <v>BOS</v>
      </c>
      <c r="R82" t="str">
        <f>IF(ISBLANK(Games!L82), "", IF(H82=Q82, "W", "L"))</f>
        <v>W</v>
      </c>
      <c r="T82" s="30" t="str">
        <f t="shared" si="7"/>
        <v/>
      </c>
    </row>
    <row r="83" spans="1:20" x14ac:dyDescent="0.45">
      <c r="A83" s="20" t="str">
        <f>Calc!A83</f>
        <v>2024-04-02</v>
      </c>
      <c r="B83" t="str">
        <f>Calc!B83</f>
        <v>SEA</v>
      </c>
      <c r="C83" t="str">
        <f>Calc!C83</f>
        <v>CLE</v>
      </c>
      <c r="D83" t="str">
        <f>IF(ISBLANK(Games!D83), "", Games!D83)</f>
        <v/>
      </c>
      <c r="E83" t="str">
        <f>IF(ISBLANK(Games!E83), "", Games!E83)</f>
        <v/>
      </c>
      <c r="F83">
        <f>Calc!M83</f>
        <v>1529.0048977503541</v>
      </c>
      <c r="G83">
        <f>Calc!N83</f>
        <v>1504.3728269773355</v>
      </c>
      <c r="H83" t="str">
        <f>IF(Calc!O83=Betting!I83, Betting!B83, IF(Calc!P83=Betting!I83, Betting!C83, ""))</f>
        <v>SEA</v>
      </c>
      <c r="I83" s="21">
        <f>MAX(Calc!O83:P83)</f>
        <v>0.54662508148885913</v>
      </c>
      <c r="J83" s="22">
        <f t="shared" si="4"/>
        <v>-120.5680021479677</v>
      </c>
      <c r="K83" s="23">
        <f t="shared" si="5"/>
        <v>0.82940745652627212</v>
      </c>
      <c r="M83" s="31"/>
      <c r="N83" s="31"/>
      <c r="O83">
        <f>IF(ISBLANK(Games!L83), "", Games!L83)</f>
        <v>2</v>
      </c>
      <c r="P83">
        <f>IF(ISBLANK(Games!M83), "", Games!M83)</f>
        <v>5</v>
      </c>
      <c r="Q83" t="str">
        <f t="shared" si="6"/>
        <v>CLE</v>
      </c>
      <c r="R83" t="str">
        <f>IF(ISBLANK(Games!L83), "", IF(H83=Q83, "W", "L"))</f>
        <v>L</v>
      </c>
      <c r="T83" s="30" t="str">
        <f t="shared" si="7"/>
        <v/>
      </c>
    </row>
    <row r="84" spans="1:20" x14ac:dyDescent="0.45">
      <c r="A84" s="20" t="str">
        <f>Calc!A84</f>
        <v>2024-04-02</v>
      </c>
      <c r="B84" t="str">
        <f>Calc!B84</f>
        <v>SDP</v>
      </c>
      <c r="C84" t="str">
        <f>Calc!C84</f>
        <v>STL</v>
      </c>
      <c r="D84" t="str">
        <f>IF(ISBLANK(Games!D84), "", Games!D84)</f>
        <v/>
      </c>
      <c r="E84" t="str">
        <f>IF(ISBLANK(Games!E84), "", Games!E84)</f>
        <v/>
      </c>
      <c r="F84">
        <f>Calc!M84</f>
        <v>1502.970319766343</v>
      </c>
      <c r="G84">
        <f>Calc!N84</f>
        <v>1507.9484926314069</v>
      </c>
      <c r="H84" t="str">
        <f>IF(Calc!O84=Betting!I84, Betting!B84, IF(Calc!P84=Betting!I84, Betting!C84, ""))</f>
        <v>SDP</v>
      </c>
      <c r="I84" s="21">
        <f>MAX(Calc!O84:P84)</f>
        <v>0.50745620662778945</v>
      </c>
      <c r="J84" s="22">
        <f t="shared" si="4"/>
        <v>-103.02763194993906</v>
      </c>
      <c r="K84" s="23">
        <f t="shared" si="5"/>
        <v>0.97061339863260965</v>
      </c>
      <c r="M84" s="31"/>
      <c r="N84" s="31"/>
      <c r="O84">
        <f>IF(ISBLANK(Games!L84), "", Games!L84)</f>
        <v>2</v>
      </c>
      <c r="P84">
        <f>IF(ISBLANK(Games!M84), "", Games!M84)</f>
        <v>5</v>
      </c>
      <c r="Q84" t="str">
        <f t="shared" si="6"/>
        <v>STL</v>
      </c>
      <c r="R84" t="str">
        <f>IF(ISBLANK(Games!L84), "", IF(H84=Q84, "W", "L"))</f>
        <v>L</v>
      </c>
      <c r="T84" s="30" t="str">
        <f t="shared" si="7"/>
        <v/>
      </c>
    </row>
    <row r="85" spans="1:20" x14ac:dyDescent="0.45">
      <c r="A85" s="20" t="str">
        <f>Calc!A85</f>
        <v>2024-04-02</v>
      </c>
      <c r="B85" t="str">
        <f>Calc!B85</f>
        <v>ARI</v>
      </c>
      <c r="C85" t="str">
        <f>Calc!C85</f>
        <v>NYY</v>
      </c>
      <c r="D85" t="str">
        <f>IF(ISBLANK(Games!D85), "", Games!D85)</f>
        <v/>
      </c>
      <c r="E85" t="str">
        <f>IF(ISBLANK(Games!E85), "", Games!E85)</f>
        <v/>
      </c>
      <c r="F85">
        <f>Calc!M85</f>
        <v>1516.295431492274</v>
      </c>
      <c r="G85">
        <f>Calc!N85</f>
        <v>1563.6265414021675</v>
      </c>
      <c r="H85" t="str">
        <f>IF(Calc!O85=Betting!I85, Betting!B85, IF(Calc!P85=Betting!I85, Betting!C85, ""))</f>
        <v>NYY</v>
      </c>
      <c r="I85" s="21">
        <f>MAX(Calc!O85:P85)</f>
        <v>0.54238021934125846</v>
      </c>
      <c r="J85" s="22">
        <f t="shared" si="4"/>
        <v>-118.52202248786202</v>
      </c>
      <c r="K85" s="23">
        <f t="shared" si="5"/>
        <v>0.84372505548697607</v>
      </c>
      <c r="M85" s="31"/>
      <c r="N85" s="31"/>
      <c r="O85">
        <f>IF(ISBLANK(Games!L85), "", Games!L85)</f>
        <v>7</v>
      </c>
      <c r="P85">
        <f>IF(ISBLANK(Games!M85), "", Games!M85)</f>
        <v>2</v>
      </c>
      <c r="Q85" t="str">
        <f t="shared" si="6"/>
        <v>ARI</v>
      </c>
      <c r="R85" t="str">
        <f>IF(ISBLANK(Games!L85), "", IF(H85=Q85, "W", "L"))</f>
        <v>L</v>
      </c>
      <c r="T85" s="30" t="str">
        <f t="shared" si="7"/>
        <v/>
      </c>
    </row>
    <row r="86" spans="1:20" x14ac:dyDescent="0.45">
      <c r="A86" s="20" t="str">
        <f>Calc!A86</f>
        <v>2024-04-02</v>
      </c>
      <c r="B86" t="str">
        <f>Calc!B86</f>
        <v>LAD</v>
      </c>
      <c r="C86" t="str">
        <f>Calc!C86</f>
        <v>SFG</v>
      </c>
      <c r="D86" t="str">
        <f>IF(ISBLANK(Games!D86), "", Games!D86)</f>
        <v/>
      </c>
      <c r="E86" t="str">
        <f>IF(ISBLANK(Games!E86), "", Games!E86)</f>
        <v/>
      </c>
      <c r="F86">
        <f>Calc!M86</f>
        <v>1589.7385166304098</v>
      </c>
      <c r="G86">
        <f>Calc!N86</f>
        <v>1498.5193246355348</v>
      </c>
      <c r="H86" t="str">
        <f>IF(Calc!O86=Betting!I86, Betting!B86, IF(Calc!P86=Betting!I86, Betting!C86, ""))</f>
        <v>LAD</v>
      </c>
      <c r="I86" s="21">
        <f>MAX(Calc!O86:P86)</f>
        <v>0.64966652750035847</v>
      </c>
      <c r="J86" s="22">
        <f t="shared" si="4"/>
        <v>-185.44232238642948</v>
      </c>
      <c r="K86" s="23">
        <f t="shared" si="5"/>
        <v>0.53925122762223299</v>
      </c>
      <c r="M86" s="31"/>
      <c r="N86" s="31"/>
      <c r="O86">
        <f>IF(ISBLANK(Games!L86), "", Games!L86)</f>
        <v>5</v>
      </c>
      <c r="P86">
        <f>IF(ISBLANK(Games!M86), "", Games!M86)</f>
        <v>4</v>
      </c>
      <c r="Q86" t="str">
        <f t="shared" si="6"/>
        <v>LAD</v>
      </c>
      <c r="R86" t="str">
        <f>IF(ISBLANK(Games!L86), "", IF(H86=Q86, "W", "L"))</f>
        <v>W</v>
      </c>
      <c r="T86" s="30" t="str">
        <f t="shared" si="7"/>
        <v/>
      </c>
    </row>
    <row r="87" spans="1:20" x14ac:dyDescent="0.45">
      <c r="A87" s="20" t="str">
        <f>Calc!A87</f>
        <v>2024-04-03</v>
      </c>
      <c r="B87" t="str">
        <f>Calc!B87</f>
        <v>BAL</v>
      </c>
      <c r="C87" t="str">
        <f>Calc!C87</f>
        <v>KCR</v>
      </c>
      <c r="D87" t="str">
        <f>IF(ISBLANK(Games!D87), "", Games!D87)</f>
        <v>Corbin Burnes</v>
      </c>
      <c r="E87" t="str">
        <f>IF(ISBLANK(Games!E87), "", Games!E87)</f>
        <v>Cole Ragans</v>
      </c>
      <c r="F87">
        <f>Calc!M87</f>
        <v>1639.6062454650141</v>
      </c>
      <c r="G87">
        <f>Calc!N87</f>
        <v>1496.707075953306</v>
      </c>
      <c r="H87" t="str">
        <f>IF(Calc!O87=Betting!I87, Betting!B87, IF(Calc!P87=Betting!I87, Betting!C87, ""))</f>
        <v>BAL</v>
      </c>
      <c r="I87" s="21">
        <f>MAX(Calc!O87:P87)</f>
        <v>0.70565620759167835</v>
      </c>
      <c r="J87" s="22">
        <f t="shared" si="4"/>
        <v>-239.73877682895835</v>
      </c>
      <c r="K87" s="23">
        <f t="shared" si="5"/>
        <v>0.41712067327074503</v>
      </c>
      <c r="M87" s="31"/>
      <c r="N87" s="31"/>
      <c r="O87">
        <f>IF(ISBLANK(Games!L87), "", Games!L87)</f>
        <v>1</v>
      </c>
      <c r="P87">
        <f>IF(ISBLANK(Games!M87), "", Games!M87)</f>
        <v>4</v>
      </c>
      <c r="Q87" t="str">
        <f t="shared" si="6"/>
        <v>KCR</v>
      </c>
      <c r="R87" t="str">
        <f>IF(ISBLANK(Games!L87), "", IF(H87=Q87, "W", "L"))</f>
        <v>L</v>
      </c>
      <c r="T87" s="30" t="str">
        <f t="shared" si="7"/>
        <v/>
      </c>
    </row>
    <row r="88" spans="1:20" x14ac:dyDescent="0.45">
      <c r="A88" s="20" t="str">
        <f>Calc!A88</f>
        <v>2024-04-03</v>
      </c>
      <c r="B88" t="str">
        <f>Calc!B88</f>
        <v>PHI</v>
      </c>
      <c r="C88" t="str">
        <f>Calc!C88</f>
        <v>CIN</v>
      </c>
      <c r="D88" t="str">
        <f>IF(ISBLANK(Games!D88), "", Games!D88)</f>
        <v/>
      </c>
      <c r="E88" t="str">
        <f>IF(ISBLANK(Games!E88), "", Games!E88)</f>
        <v/>
      </c>
      <c r="F88">
        <f>Calc!M88</f>
        <v>1521.6960028297465</v>
      </c>
      <c r="G88">
        <f>Calc!N88</f>
        <v>1507.9947627687195</v>
      </c>
      <c r="H88" t="str">
        <f>IF(Calc!O88=Betting!I88, Betting!B88, IF(Calc!P88=Betting!I88, Betting!C88, ""))</f>
        <v>PHI</v>
      </c>
      <c r="I88" s="21">
        <f>MAX(Calc!O88:P88)</f>
        <v>0.56208033587557815</v>
      </c>
      <c r="J88" s="22">
        <f t="shared" si="4"/>
        <v>-128.35238559095163</v>
      </c>
      <c r="K88" s="23">
        <f t="shared" si="5"/>
        <v>0.77910511393759108</v>
      </c>
      <c r="M88" s="31"/>
      <c r="N88" s="31"/>
      <c r="O88">
        <f>IF(ISBLANK(Games!L88), "", Games!L88)</f>
        <v>1</v>
      </c>
      <c r="P88">
        <f>IF(ISBLANK(Games!M88), "", Games!M88)</f>
        <v>4</v>
      </c>
      <c r="Q88" t="str">
        <f t="shared" si="6"/>
        <v>CIN</v>
      </c>
      <c r="R88" t="str">
        <f>IF(ISBLANK(Games!L88), "", IF(H88=Q88, "W", "L"))</f>
        <v>L</v>
      </c>
      <c r="T88" s="30" t="str">
        <f t="shared" si="7"/>
        <v/>
      </c>
    </row>
    <row r="89" spans="1:20" x14ac:dyDescent="0.45">
      <c r="A89" s="20" t="str">
        <f>Calc!A89</f>
        <v>2024-04-03</v>
      </c>
      <c r="B89" t="str">
        <f>Calc!B89</f>
        <v>TBR</v>
      </c>
      <c r="C89" t="str">
        <f>Calc!C89</f>
        <v>TEX</v>
      </c>
      <c r="D89" t="str">
        <f>IF(ISBLANK(Games!D89), "", Games!D89)</f>
        <v>Aaron Civale</v>
      </c>
      <c r="E89" t="str">
        <f>IF(ISBLANK(Games!E89), "", Games!E89)</f>
        <v>Nathan Eovaldi</v>
      </c>
      <c r="F89">
        <f>Calc!M89</f>
        <v>1555.585067825579</v>
      </c>
      <c r="G89">
        <f>Calc!N89</f>
        <v>1561.4882016174947</v>
      </c>
      <c r="H89" t="str">
        <f>IF(Calc!O89=Betting!I89, Betting!B89, IF(Calc!P89=Betting!I89, Betting!C89, ""))</f>
        <v>TBR</v>
      </c>
      <c r="I89" s="21">
        <f>MAX(Calc!O89:P89)</f>
        <v>0.55366768712186465</v>
      </c>
      <c r="J89" s="22">
        <f t="shared" si="4"/>
        <v>-124.04830910663546</v>
      </c>
      <c r="K89" s="23">
        <f t="shared" si="5"/>
        <v>0.80613755012200239</v>
      </c>
      <c r="M89" s="31"/>
      <c r="N89" s="31"/>
      <c r="O89">
        <f>IF(ISBLANK(Games!L89), "", Games!L89)</f>
        <v>1</v>
      </c>
      <c r="P89">
        <f>IF(ISBLANK(Games!M89), "", Games!M89)</f>
        <v>4</v>
      </c>
      <c r="Q89" t="str">
        <f t="shared" si="6"/>
        <v>TEX</v>
      </c>
      <c r="R89" t="str">
        <f>IF(ISBLANK(Games!L89), "", IF(H89=Q89, "W", "L"))</f>
        <v>L</v>
      </c>
      <c r="T89" s="30" t="str">
        <f t="shared" si="7"/>
        <v/>
      </c>
    </row>
    <row r="90" spans="1:20" x14ac:dyDescent="0.45">
      <c r="A90" s="20" t="str">
        <f>Calc!A90</f>
        <v>2024-04-03</v>
      </c>
      <c r="B90" t="str">
        <f>Calc!B90</f>
        <v>MIA</v>
      </c>
      <c r="C90" t="str">
        <f>Calc!C90</f>
        <v>LAA</v>
      </c>
      <c r="D90" t="str">
        <f>IF(ISBLANK(Games!D90), "", Games!D90)</f>
        <v/>
      </c>
      <c r="E90" t="str">
        <f>IF(ISBLANK(Games!E90), "", Games!E90)</f>
        <v>Patrick Sandoval</v>
      </c>
      <c r="F90">
        <f>Calc!M90</f>
        <v>1457.1553778023458</v>
      </c>
      <c r="G90">
        <f>Calc!N90</f>
        <v>1533.647489354893</v>
      </c>
      <c r="H90" t="str">
        <f>IF(Calc!O90=Betting!I90, Betting!B90, IF(Calc!P90=Betting!I90, Betting!C90, ""))</f>
        <v>LAA</v>
      </c>
      <c r="I90" s="21">
        <f>MAX(Calc!O90:P90)</f>
        <v>0.58546041125255399</v>
      </c>
      <c r="J90" s="22">
        <f t="shared" si="4"/>
        <v>-141.23148358919218</v>
      </c>
      <c r="K90" s="23">
        <f t="shared" si="5"/>
        <v>0.70805742075807632</v>
      </c>
      <c r="M90" s="31"/>
      <c r="N90" s="31"/>
      <c r="O90">
        <f>IF(ISBLANK(Games!L90), "", Games!L90)</f>
        <v>2</v>
      </c>
      <c r="P90">
        <f>IF(ISBLANK(Games!M90), "", Games!M90)</f>
        <v>10</v>
      </c>
      <c r="Q90" t="str">
        <f t="shared" si="6"/>
        <v>LAA</v>
      </c>
      <c r="R90" t="str">
        <f>IF(ISBLANK(Games!L90), "", IF(H90=Q90, "W", "L"))</f>
        <v>W</v>
      </c>
      <c r="T90" s="30" t="str">
        <f t="shared" si="7"/>
        <v/>
      </c>
    </row>
    <row r="91" spans="1:20" x14ac:dyDescent="0.45">
      <c r="A91" s="20" t="str">
        <f>Calc!A91</f>
        <v>2024-04-03</v>
      </c>
      <c r="B91" t="str">
        <f>Calc!B91</f>
        <v>MIL</v>
      </c>
      <c r="C91" t="str">
        <f>Calc!C91</f>
        <v>MIN</v>
      </c>
      <c r="D91" t="str">
        <f>IF(ISBLANK(Games!D91), "", Games!D91)</f>
        <v/>
      </c>
      <c r="E91" t="str">
        <f>IF(ISBLANK(Games!E91), "", Games!E91)</f>
        <v/>
      </c>
      <c r="F91">
        <f>Calc!M91</f>
        <v>1516.8068782281637</v>
      </c>
      <c r="G91">
        <f>Calc!N91</f>
        <v>1534.4592111203656</v>
      </c>
      <c r="H91" t="str">
        <f>IF(Calc!O91=Betting!I91, Betting!B91, IF(Calc!P91=Betting!I91, Betting!C91, ""))</f>
        <v>MIL</v>
      </c>
      <c r="I91" s="21">
        <f>MAX(Calc!O91:P91)</f>
        <v>0.50832595260760383</v>
      </c>
      <c r="J91" s="22">
        <f t="shared" si="4"/>
        <v>-103.38677733826331</v>
      </c>
      <c r="K91" s="23">
        <f t="shared" si="5"/>
        <v>0.96724167804184114</v>
      </c>
      <c r="M91" s="31"/>
      <c r="N91" s="31"/>
      <c r="O91">
        <f>IF(ISBLANK(Games!L91), "", Games!L91)</f>
        <v>3</v>
      </c>
      <c r="P91">
        <f>IF(ISBLANK(Games!M91), "", Games!M91)</f>
        <v>7</v>
      </c>
      <c r="Q91" t="str">
        <f t="shared" si="6"/>
        <v>MIN</v>
      </c>
      <c r="R91" t="str">
        <f>IF(ISBLANK(Games!L91), "", IF(H91=Q91, "W", "L"))</f>
        <v>L</v>
      </c>
      <c r="T91" s="30" t="str">
        <f t="shared" si="7"/>
        <v/>
      </c>
    </row>
    <row r="92" spans="1:20" x14ac:dyDescent="0.45">
      <c r="A92" s="20" t="str">
        <f>Calc!A92</f>
        <v>2024-04-03</v>
      </c>
      <c r="B92" t="str">
        <f>Calc!B92</f>
        <v>CHW</v>
      </c>
      <c r="C92" t="str">
        <f>Calc!C92</f>
        <v>ATL</v>
      </c>
      <c r="D92" t="str">
        <f>IF(ISBLANK(Games!D92), "", Games!D92)</f>
        <v/>
      </c>
      <c r="E92" t="str">
        <f>IF(ISBLANK(Games!E92), "", Games!E92)</f>
        <v/>
      </c>
      <c r="F92">
        <f>Calc!M92</f>
        <v>1426.513159308995</v>
      </c>
      <c r="G92">
        <f>Calc!N92</f>
        <v>1588.8399964445969</v>
      </c>
      <c r="H92" t="str">
        <f>IF(Calc!O92=Betting!I92, Betting!B92, IF(Calc!P92=Betting!I92, Betting!C92, ""))</f>
        <v>ATL</v>
      </c>
      <c r="I92" s="21">
        <f>MAX(Calc!O92:P92)</f>
        <v>0.73909960578264844</v>
      </c>
      <c r="J92" s="22">
        <f t="shared" si="4"/>
        <v>-283.28803718361479</v>
      </c>
      <c r="K92" s="23">
        <f t="shared" si="5"/>
        <v>0.35299760976205435</v>
      </c>
      <c r="M92" s="31"/>
      <c r="N92" s="31"/>
      <c r="O92" t="str">
        <f>IF(ISBLANK(Games!L92), "", Games!L92)</f>
        <v/>
      </c>
      <c r="P92" t="str">
        <f>IF(ISBLANK(Games!M92), "", Games!M92)</f>
        <v/>
      </c>
      <c r="Q92" t="str">
        <f t="shared" si="6"/>
        <v/>
      </c>
      <c r="R92" t="str">
        <f>IF(ISBLANK(Games!L92), "", IF(H92=Q92, "W", "L"))</f>
        <v/>
      </c>
      <c r="T92" s="30" t="str">
        <f t="shared" si="7"/>
        <v/>
      </c>
    </row>
    <row r="93" spans="1:20" x14ac:dyDescent="0.45">
      <c r="A93" s="20" t="str">
        <f>Calc!A93</f>
        <v>2024-04-03</v>
      </c>
      <c r="B93" t="str">
        <f>Calc!B93</f>
        <v>OAK</v>
      </c>
      <c r="C93" t="str">
        <f>Calc!C93</f>
        <v>BOS</v>
      </c>
      <c r="D93" t="str">
        <f>IF(ISBLANK(Games!D93), "", Games!D93)</f>
        <v/>
      </c>
      <c r="E93" t="str">
        <f>IF(ISBLANK(Games!E93), "", Games!E93)</f>
        <v/>
      </c>
      <c r="F93">
        <f>Calc!M93</f>
        <v>1414.2993074771682</v>
      </c>
      <c r="G93">
        <f>Calc!N93</f>
        <v>1509.8234067820622</v>
      </c>
      <c r="H93" t="str">
        <f>IF(Calc!O93=Betting!I93, Betting!B93, IF(Calc!P93=Betting!I93, Betting!C93, ""))</f>
        <v>BOS</v>
      </c>
      <c r="I93" s="21">
        <f>MAX(Calc!O93:P93)</f>
        <v>0.63100237250429136</v>
      </c>
      <c r="J93" s="22">
        <f t="shared" si="4"/>
        <v>-171.00445246402833</v>
      </c>
      <c r="K93" s="23">
        <f t="shared" si="5"/>
        <v>0.58478009524948193</v>
      </c>
      <c r="M93" s="31"/>
      <c r="N93" s="31"/>
      <c r="O93">
        <f>IF(ISBLANK(Games!L93), "", Games!L93)</f>
        <v>0</v>
      </c>
      <c r="P93">
        <f>IF(ISBLANK(Games!M93), "", Games!M93)</f>
        <v>1</v>
      </c>
      <c r="Q93" t="str">
        <f t="shared" si="6"/>
        <v>BOS</v>
      </c>
      <c r="R93" t="str">
        <f>IF(ISBLANK(Games!L93), "", IF(H93=Q93, "W", "L"))</f>
        <v>W</v>
      </c>
      <c r="T93" s="30" t="str">
        <f t="shared" si="7"/>
        <v/>
      </c>
    </row>
    <row r="94" spans="1:20" x14ac:dyDescent="0.45">
      <c r="A94" s="20" t="str">
        <f>Calc!A94</f>
        <v>2024-04-03</v>
      </c>
      <c r="B94" t="str">
        <f>Calc!B94</f>
        <v>ARI</v>
      </c>
      <c r="C94" t="str">
        <f>Calc!C94</f>
        <v>NYY</v>
      </c>
      <c r="D94" t="str">
        <f>IF(ISBLANK(Games!D94), "", Games!D94)</f>
        <v/>
      </c>
      <c r="E94" t="str">
        <f>IF(ISBLANK(Games!E94), "", Games!E94)</f>
        <v/>
      </c>
      <c r="F94">
        <f>Calc!M94</f>
        <v>1521.7192336856865</v>
      </c>
      <c r="G94">
        <f>Calc!N94</f>
        <v>1558.202739208755</v>
      </c>
      <c r="H94" t="str">
        <f>IF(Calc!O94=Betting!I94, Betting!B94, IF(Calc!P94=Betting!I94, Betting!C94, ""))</f>
        <v>NYY</v>
      </c>
      <c r="I94" s="21">
        <f>MAX(Calc!O94:P94)</f>
        <v>0.5269953952349048</v>
      </c>
      <c r="J94" s="22">
        <f t="shared" si="4"/>
        <v>-111.41443231755062</v>
      </c>
      <c r="K94" s="23">
        <f t="shared" si="5"/>
        <v>0.89754978704179467</v>
      </c>
      <c r="M94" s="31"/>
      <c r="N94" s="31"/>
      <c r="O94">
        <f>IF(ISBLANK(Games!L94), "", Games!L94)</f>
        <v>5</v>
      </c>
      <c r="P94">
        <f>IF(ISBLANK(Games!M94), "", Games!M94)</f>
        <v>6</v>
      </c>
      <c r="Q94" t="str">
        <f t="shared" si="6"/>
        <v>NYY</v>
      </c>
      <c r="R94" t="str">
        <f>IF(ISBLANK(Games!L94), "", IF(H94=Q94, "W", "L"))</f>
        <v>W</v>
      </c>
      <c r="T94" s="30" t="str">
        <f t="shared" si="7"/>
        <v/>
      </c>
    </row>
    <row r="95" spans="1:20" x14ac:dyDescent="0.45">
      <c r="A95" s="20" t="str">
        <f>Calc!A95</f>
        <v>2024-04-03</v>
      </c>
      <c r="B95" t="str">
        <f>Calc!B95</f>
        <v>SEA</v>
      </c>
      <c r="C95" t="str">
        <f>Calc!C95</f>
        <v>CLE</v>
      </c>
      <c r="D95" t="str">
        <f>IF(ISBLANK(Games!D95), "", Games!D95)</f>
        <v/>
      </c>
      <c r="E95" t="str">
        <f>IF(ISBLANK(Games!E95), "", Games!E95)</f>
        <v/>
      </c>
      <c r="F95">
        <f>Calc!M95</f>
        <v>1523.5386469354655</v>
      </c>
      <c r="G95">
        <f>Calc!N95</f>
        <v>1509.8390777922241</v>
      </c>
      <c r="H95" t="str">
        <f>IF(Calc!O95=Betting!I95, Betting!B95, IF(Calc!P95=Betting!I95, Betting!C95, ""))</f>
        <v>SEA</v>
      </c>
      <c r="I95" s="21">
        <f>MAX(Calc!O95:P95)</f>
        <v>0.53094100866707894</v>
      </c>
      <c r="J95" s="22">
        <f t="shared" si="4"/>
        <v>-113.19280058107579</v>
      </c>
      <c r="K95" s="23">
        <f t="shared" si="5"/>
        <v>0.88344841267862895</v>
      </c>
      <c r="M95" s="31"/>
      <c r="N95" s="31"/>
      <c r="O95">
        <f>IF(ISBLANK(Games!L95), "", Games!L95)</f>
        <v>0</v>
      </c>
      <c r="P95">
        <f>IF(ISBLANK(Games!M95), "", Games!M95)</f>
        <v>8</v>
      </c>
      <c r="Q95" t="str">
        <f t="shared" si="6"/>
        <v>CLE</v>
      </c>
      <c r="R95" t="str">
        <f>IF(ISBLANK(Games!L95), "", IF(H95=Q95, "W", "L"))</f>
        <v>L</v>
      </c>
      <c r="T95" s="30" t="str">
        <f t="shared" si="7"/>
        <v/>
      </c>
    </row>
    <row r="96" spans="1:20" x14ac:dyDescent="0.45">
      <c r="A96" s="20" t="str">
        <f>Calc!A96</f>
        <v>2024-04-03</v>
      </c>
      <c r="B96" t="str">
        <f>Calc!B96</f>
        <v>SDP</v>
      </c>
      <c r="C96" t="str">
        <f>Calc!C96</f>
        <v>STL</v>
      </c>
      <c r="D96" t="str">
        <f>IF(ISBLANK(Games!D96), "", Games!D96)</f>
        <v/>
      </c>
      <c r="E96" t="str">
        <f>IF(ISBLANK(Games!E96), "", Games!E96)</f>
        <v/>
      </c>
      <c r="F96">
        <f>Calc!M96</f>
        <v>1497.8957577000651</v>
      </c>
      <c r="G96">
        <f>Calc!N96</f>
        <v>1513.0230546976848</v>
      </c>
      <c r="H96" t="str">
        <f>IF(Calc!O96=Betting!I96, Betting!B96, IF(Calc!P96=Betting!I96, Betting!C96, ""))</f>
        <v>STL</v>
      </c>
      <c r="I96" s="21">
        <f>MAX(Calc!O96:P96)</f>
        <v>0.50713630117472763</v>
      </c>
      <c r="J96" s="22">
        <f t="shared" si="4"/>
        <v>-102.89585181125605</v>
      </c>
      <c r="K96" s="23">
        <f t="shared" si="5"/>
        <v>0.97185647661901897</v>
      </c>
      <c r="M96" s="31"/>
      <c r="N96" s="31"/>
      <c r="O96">
        <f>IF(ISBLANK(Games!L96), "", Games!L96)</f>
        <v>3</v>
      </c>
      <c r="P96">
        <f>IF(ISBLANK(Games!M96), "", Games!M96)</f>
        <v>2</v>
      </c>
      <c r="Q96" t="str">
        <f t="shared" si="6"/>
        <v>SDP</v>
      </c>
      <c r="R96" t="str">
        <f>IF(ISBLANK(Games!L96), "", IF(H96=Q96, "W", "L"))</f>
        <v>L</v>
      </c>
      <c r="T96" s="30" t="str">
        <f t="shared" si="7"/>
        <v/>
      </c>
    </row>
    <row r="97" spans="1:20" x14ac:dyDescent="0.45">
      <c r="A97" s="20" t="str">
        <f>Calc!A97</f>
        <v>2024-04-03</v>
      </c>
      <c r="B97" t="str">
        <f>Calc!B97</f>
        <v>WAS</v>
      </c>
      <c r="C97" t="str">
        <f>Calc!C97</f>
        <v>PIT</v>
      </c>
      <c r="D97" t="str">
        <f>IF(ISBLANK(Games!D97), "", Games!D97)</f>
        <v/>
      </c>
      <c r="E97" t="str">
        <f>IF(ISBLANK(Games!E97), "", Games!E97)</f>
        <v/>
      </c>
      <c r="F97">
        <f>Calc!M97</f>
        <v>1418.9207131597152</v>
      </c>
      <c r="G97">
        <f>Calc!N97</f>
        <v>1493.3389113842602</v>
      </c>
      <c r="H97" t="str">
        <f>IF(Calc!O97=Betting!I97, Betting!B97, IF(Calc!P97=Betting!I97, Betting!C97, ""))</f>
        <v>PIT</v>
      </c>
      <c r="I97" s="21">
        <f>MAX(Calc!O97:P97)</f>
        <v>0.62929761895419678</v>
      </c>
      <c r="J97" s="22">
        <f t="shared" si="4"/>
        <v>-169.75818099113911</v>
      </c>
      <c r="K97" s="23">
        <f t="shared" si="5"/>
        <v>0.5890732300272451</v>
      </c>
      <c r="M97" s="31"/>
      <c r="N97" s="31"/>
      <c r="O97">
        <f>IF(ISBLANK(Games!L97), "", Games!L97)</f>
        <v>5</v>
      </c>
      <c r="P97">
        <f>IF(ISBLANK(Games!M97), "", Games!M97)</f>
        <v>3</v>
      </c>
      <c r="Q97" t="str">
        <f t="shared" si="6"/>
        <v>WAS</v>
      </c>
      <c r="R97" t="str">
        <f>IF(ISBLANK(Games!L97), "", IF(H97=Q97, "W", "L"))</f>
        <v>L</v>
      </c>
      <c r="T97" s="30" t="str">
        <f t="shared" si="7"/>
        <v/>
      </c>
    </row>
    <row r="98" spans="1:20" x14ac:dyDescent="0.45">
      <c r="A98" s="20" t="str">
        <f>Calc!A98</f>
        <v>2024-04-03</v>
      </c>
      <c r="B98" t="str">
        <f>Calc!B98</f>
        <v>NYM</v>
      </c>
      <c r="C98" t="str">
        <f>Calc!C98</f>
        <v>DET</v>
      </c>
      <c r="D98" t="str">
        <f>IF(ISBLANK(Games!D98), "", Games!D98)</f>
        <v>José Buttó</v>
      </c>
      <c r="E98" t="str">
        <f>IF(ISBLANK(Games!E98), "", Games!E98)</f>
        <v>Matt Manning</v>
      </c>
      <c r="F98">
        <f>Calc!M98</f>
        <v>1484.4694605828304</v>
      </c>
      <c r="G98">
        <f>Calc!N98</f>
        <v>1511.3028133290561</v>
      </c>
      <c r="H98" t="str">
        <f>IF(Calc!O98=Betting!I98, Betting!B98, IF(Calc!P98=Betting!I98, Betting!C98, ""))</f>
        <v>NYM</v>
      </c>
      <c r="I98" s="21">
        <f>MAX(Calc!O98:P98)</f>
        <v>0.51259666256921455</v>
      </c>
      <c r="J98" s="22">
        <f t="shared" si="4"/>
        <v>-105.16888646500225</v>
      </c>
      <c r="K98" s="23">
        <f t="shared" si="5"/>
        <v>0.95085156229430723</v>
      </c>
      <c r="M98" s="31"/>
      <c r="N98" s="31"/>
      <c r="O98">
        <f>IF(ISBLANK(Games!L98), "", Games!L98)</f>
        <v>2</v>
      </c>
      <c r="P98">
        <f>IF(ISBLANK(Games!M98), "", Games!M98)</f>
        <v>1</v>
      </c>
      <c r="Q98" t="str">
        <f t="shared" si="6"/>
        <v>NYM</v>
      </c>
      <c r="R98" t="str">
        <f>IF(ISBLANK(Games!L98), "", IF(H98=Q98, "W", "L"))</f>
        <v>W</v>
      </c>
      <c r="T98" s="30" t="str">
        <f t="shared" ref="T98:T161" si="8">IF(S98="W", N98/(L98/-100), IF(S98="L", -N98, ""))</f>
        <v/>
      </c>
    </row>
    <row r="99" spans="1:20" x14ac:dyDescent="0.45">
      <c r="A99" s="20" t="str">
        <f>Calc!A99</f>
        <v>2024-04-03</v>
      </c>
      <c r="B99" t="str">
        <f>Calc!B99</f>
        <v>CHC</v>
      </c>
      <c r="C99" t="str">
        <f>Calc!C99</f>
        <v>COL</v>
      </c>
      <c r="D99" t="str">
        <f>IF(ISBLANK(Games!D99), "", Games!D99)</f>
        <v/>
      </c>
      <c r="E99" t="str">
        <f>IF(ISBLANK(Games!E99), "", Games!E99)</f>
        <v/>
      </c>
      <c r="F99">
        <f>Calc!M99</f>
        <v>1520.7289074843607</v>
      </c>
      <c r="G99">
        <f>Calc!N99</f>
        <v>1408.6181084761402</v>
      </c>
      <c r="H99" t="str">
        <f>IF(Calc!O99=Betting!I99, Betting!B99, IF(Calc!P99=Betting!I99, Betting!C99, ""))</f>
        <v>CHC</v>
      </c>
      <c r="I99" s="21">
        <f>MAX(Calc!O99:P99)</f>
        <v>0.6782574517672002</v>
      </c>
      <c r="J99" s="22">
        <f t="shared" si="4"/>
        <v>-210.80750913815749</v>
      </c>
      <c r="K99" s="23">
        <f t="shared" si="5"/>
        <v>0.47436640378148359</v>
      </c>
      <c r="M99" s="31"/>
      <c r="N99" s="31"/>
      <c r="O99">
        <f>IF(ISBLANK(Games!L99), "", Games!L99)</f>
        <v>9</v>
      </c>
      <c r="P99">
        <f>IF(ISBLANK(Games!M99), "", Games!M99)</f>
        <v>8</v>
      </c>
      <c r="Q99" t="str">
        <f t="shared" si="6"/>
        <v>CHC</v>
      </c>
      <c r="R99" t="str">
        <f>IF(ISBLANK(Games!L99), "", IF(H99=Q99, "W", "L"))</f>
        <v>W</v>
      </c>
      <c r="T99" s="30" t="str">
        <f t="shared" si="8"/>
        <v/>
      </c>
    </row>
    <row r="100" spans="1:20" x14ac:dyDescent="0.45">
      <c r="A100" s="20" t="str">
        <f>Calc!A100</f>
        <v>2024-04-03</v>
      </c>
      <c r="B100" t="str">
        <f>Calc!B100</f>
        <v>HOU</v>
      </c>
      <c r="C100" t="str">
        <f>Calc!C100</f>
        <v>TOR</v>
      </c>
      <c r="D100" t="str">
        <f>IF(ISBLANK(Games!D100), "", Games!D100)</f>
        <v/>
      </c>
      <c r="E100" t="str">
        <f>IF(ISBLANK(Games!E100), "", Games!E100)</f>
        <v/>
      </c>
      <c r="F100">
        <f>Calc!M100</f>
        <v>1540.0061478840705</v>
      </c>
      <c r="G100">
        <f>Calc!N100</f>
        <v>1539.0311856483195</v>
      </c>
      <c r="H100" t="str">
        <f>IF(Calc!O100=Betting!I100, Betting!B100, IF(Calc!P100=Betting!I100, Betting!C100, ""))</f>
        <v>TOR</v>
      </c>
      <c r="I100" s="21">
        <f>MAX(Calc!O100:P100)</f>
        <v>0.51900508350426833</v>
      </c>
      <c r="J100" s="22">
        <f t="shared" si="4"/>
        <v>-107.90240514088136</v>
      </c>
      <c r="K100" s="23">
        <f t="shared" si="5"/>
        <v>0.92676340132952839</v>
      </c>
      <c r="M100" s="31"/>
      <c r="N100" s="31"/>
      <c r="O100">
        <f>IF(ISBLANK(Games!L100), "", Games!L100)</f>
        <v>8</v>
      </c>
      <c r="P100">
        <f>IF(ISBLANK(Games!M100), "", Games!M100)</f>
        <v>9</v>
      </c>
      <c r="Q100" t="str">
        <f t="shared" si="6"/>
        <v>TOR</v>
      </c>
      <c r="R100" t="str">
        <f>IF(ISBLANK(Games!L100), "", IF(H100=Q100, "W", "L"))</f>
        <v>W</v>
      </c>
      <c r="T100" s="30" t="str">
        <f t="shared" si="8"/>
        <v/>
      </c>
    </row>
    <row r="101" spans="1:20" x14ac:dyDescent="0.45">
      <c r="A101" s="20" t="str">
        <f>Calc!A101</f>
        <v>2024-04-03</v>
      </c>
      <c r="B101" t="str">
        <f>Calc!B101</f>
        <v>LAD</v>
      </c>
      <c r="C101" t="str">
        <f>Calc!C101</f>
        <v>SFG</v>
      </c>
      <c r="D101" t="str">
        <f>IF(ISBLANK(Games!D101), "", Games!D101)</f>
        <v/>
      </c>
      <c r="E101" t="str">
        <f>IF(ISBLANK(Games!E101), "", Games!E101)</f>
        <v/>
      </c>
      <c r="F101">
        <f>Calc!M101</f>
        <v>1593.2418513554062</v>
      </c>
      <c r="G101">
        <f>Calc!N101</f>
        <v>1495.0159899105383</v>
      </c>
      <c r="H101" t="str">
        <f>IF(Calc!O101=Betting!I101, Betting!B101, IF(Calc!P101=Betting!I101, Betting!C101, ""))</f>
        <v>LAD</v>
      </c>
      <c r="I101" s="21">
        <f>MAX(Calc!O101:P101)</f>
        <v>0.6590358295353298</v>
      </c>
      <c r="J101" s="22">
        <f t="shared" si="4"/>
        <v>-193.28594809160961</v>
      </c>
      <c r="K101" s="23">
        <f t="shared" si="5"/>
        <v>0.51736818422311848</v>
      </c>
      <c r="M101" s="31"/>
      <c r="N101" s="31"/>
      <c r="O101">
        <f>IF(ISBLANK(Games!L101), "", Games!L101)</f>
        <v>5</v>
      </c>
      <c r="P101">
        <f>IF(ISBLANK(Games!M101), "", Games!M101)</f>
        <v>4</v>
      </c>
      <c r="Q101" t="str">
        <f t="shared" si="6"/>
        <v>LAD</v>
      </c>
      <c r="R101" t="str">
        <f>IF(ISBLANK(Games!L101), "", IF(H101=Q101, "W", "L"))</f>
        <v>W</v>
      </c>
      <c r="T101" s="30" t="str">
        <f t="shared" si="8"/>
        <v/>
      </c>
    </row>
    <row r="102" spans="1:20" x14ac:dyDescent="0.45">
      <c r="A102" s="20" t="str">
        <f>Calc!A102</f>
        <v>2024-04-04</v>
      </c>
      <c r="B102" t="str">
        <f>Calc!B102</f>
        <v>WAS</v>
      </c>
      <c r="C102" t="str">
        <f>Calc!C102</f>
        <v>PIT</v>
      </c>
      <c r="D102" t="str">
        <f>IF(ISBLANK(Games!D102), "", Games!D102)</f>
        <v/>
      </c>
      <c r="E102" t="str">
        <f>IF(ISBLANK(Games!E102), "", Games!E102)</f>
        <v>Josiah Gray</v>
      </c>
      <c r="F102">
        <f>Calc!M102</f>
        <v>1425.2136893492573</v>
      </c>
      <c r="G102">
        <f>Calc!N102</f>
        <v>1530.1032683439928</v>
      </c>
      <c r="H102" t="str">
        <f>IF(Calc!O102=Betting!I102, Betting!B102, IF(Calc!P102=Betting!I102, Betting!C102, ""))</f>
        <v>PIT</v>
      </c>
      <c r="I102" s="21">
        <f>MAX(Calc!O102:P102)</f>
        <v>0.67033311760631298</v>
      </c>
      <c r="J102" s="22">
        <f t="shared" si="4"/>
        <v>-203.33650524404314</v>
      </c>
      <c r="K102" s="23">
        <f t="shared" si="5"/>
        <v>0.49179560689302027</v>
      </c>
      <c r="M102" s="31"/>
      <c r="N102" s="31"/>
      <c r="O102">
        <f>IF(ISBLANK(Games!L102), "", Games!L102)</f>
        <v>4</v>
      </c>
      <c r="P102">
        <f>IF(ISBLANK(Games!M102), "", Games!M102)</f>
        <v>7</v>
      </c>
      <c r="Q102" t="str">
        <f t="shared" si="6"/>
        <v>PIT</v>
      </c>
      <c r="R102" t="str">
        <f>IF(ISBLANK(Games!L102), "", IF(H102=Q102, "W", "L"))</f>
        <v>W</v>
      </c>
      <c r="T102" s="30" t="str">
        <f t="shared" si="8"/>
        <v/>
      </c>
    </row>
    <row r="103" spans="1:20" x14ac:dyDescent="0.45">
      <c r="A103" s="20" t="str">
        <f>Calc!A103</f>
        <v>2024-04-04</v>
      </c>
      <c r="B103" t="str">
        <f>Calc!B103</f>
        <v>MIN</v>
      </c>
      <c r="C103" t="str">
        <f>Calc!C103</f>
        <v>CLE</v>
      </c>
      <c r="D103" t="str">
        <f>IF(ISBLANK(Games!D103), "", Games!D103)</f>
        <v>Pablo López</v>
      </c>
      <c r="E103" t="str">
        <f>IF(ISBLANK(Games!E103), "", Games!E103)</f>
        <v>Tanner Bibee</v>
      </c>
      <c r="F103">
        <f>Calc!M103</f>
        <v>1600.3297591225278</v>
      </c>
      <c r="G103">
        <f>Calc!N103</f>
        <v>1562.9248767628935</v>
      </c>
      <c r="H103" t="str">
        <f>IF(Calc!O103=Betting!I103, Betting!B103, IF(Calc!P103=Betting!I103, Betting!C103, ""))</f>
        <v>MIN</v>
      </c>
      <c r="I103" s="21">
        <f>MAX(Calc!O103:P103)</f>
        <v>0.61725930137956631</v>
      </c>
      <c r="J103" s="22">
        <f t="shared" si="4"/>
        <v>-161.27349498092079</v>
      </c>
      <c r="K103" s="23">
        <f t="shared" si="5"/>
        <v>0.62006469204273362</v>
      </c>
      <c r="M103" s="31"/>
      <c r="N103" s="31"/>
      <c r="O103">
        <f>IF(ISBLANK(Games!L103), "", Games!L103)</f>
        <v>2</v>
      </c>
      <c r="P103">
        <f>IF(ISBLANK(Games!M103), "", Games!M103)</f>
        <v>4</v>
      </c>
      <c r="Q103" t="str">
        <f t="shared" si="6"/>
        <v>CLE</v>
      </c>
      <c r="R103" t="str">
        <f>IF(ISBLANK(Games!L103), "", IF(H103=Q103, "W", "L"))</f>
        <v>L</v>
      </c>
      <c r="T103" s="30" t="str">
        <f t="shared" si="8"/>
        <v/>
      </c>
    </row>
    <row r="104" spans="1:20" x14ac:dyDescent="0.45">
      <c r="A104" s="20" t="str">
        <f>Calc!A104</f>
        <v>2024-04-04</v>
      </c>
      <c r="B104" t="str">
        <f>Calc!B104</f>
        <v>STL</v>
      </c>
      <c r="C104" t="str">
        <f>Calc!C104</f>
        <v>MIA</v>
      </c>
      <c r="D104" t="str">
        <f>IF(ISBLANK(Games!D104), "", Games!D104)</f>
        <v>Lance Lynn</v>
      </c>
      <c r="E104" t="str">
        <f>IF(ISBLANK(Games!E104), "", Games!E104)</f>
        <v>Ryan Weathers</v>
      </c>
      <c r="F104">
        <f>Calc!M104</f>
        <v>1527.4170813035207</v>
      </c>
      <c r="G104">
        <f>Calc!N104</f>
        <v>1488.5741935813958</v>
      </c>
      <c r="H104" t="str">
        <f>IF(Calc!O104=Betting!I104, Betting!B104, IF(Calc!P104=Betting!I104, Betting!C104, ""))</f>
        <v>STL</v>
      </c>
      <c r="I104" s="21">
        <f>MAX(Calc!O104:P104)</f>
        <v>0.59225303815431329</v>
      </c>
      <c r="J104" s="22">
        <f t="shared" si="4"/>
        <v>-145.25014128209583</v>
      </c>
      <c r="K104" s="23">
        <f t="shared" si="5"/>
        <v>0.68846748868757512</v>
      </c>
      <c r="M104" s="31"/>
      <c r="N104" s="31"/>
      <c r="O104">
        <f>IF(ISBLANK(Games!L104), "", Games!L104)</f>
        <v>8</v>
      </c>
      <c r="P104">
        <f>IF(ISBLANK(Games!M104), "", Games!M104)</f>
        <v>5</v>
      </c>
      <c r="Q104" t="str">
        <f t="shared" si="6"/>
        <v>STL</v>
      </c>
      <c r="R104" t="str">
        <f>IF(ISBLANK(Games!L104), "", IF(H104=Q104, "W", "L"))</f>
        <v>W</v>
      </c>
      <c r="T104" s="30" t="str">
        <f t="shared" si="8"/>
        <v/>
      </c>
    </row>
    <row r="105" spans="1:20" x14ac:dyDescent="0.45">
      <c r="A105" s="20" t="str">
        <f>Calc!A105</f>
        <v>2024-04-04</v>
      </c>
      <c r="B105" t="str">
        <f>Calc!B105</f>
        <v>KCR</v>
      </c>
      <c r="C105" t="str">
        <f>Calc!C105</f>
        <v>CHW</v>
      </c>
      <c r="D105" t="str">
        <f>IF(ISBLANK(Games!D105), "", Games!D105)</f>
        <v>Seth Lugo</v>
      </c>
      <c r="E105" t="str">
        <f>IF(ISBLANK(Games!E105), "", Games!E105)</f>
        <v>Michael Soroka</v>
      </c>
      <c r="F105">
        <f>Calc!M105</f>
        <v>1477.2908385178059</v>
      </c>
      <c r="G105">
        <f>Calc!N105</f>
        <v>1479.1388163161914</v>
      </c>
      <c r="H105" t="str">
        <f>IF(Calc!O105=Betting!I105, Betting!B105, IF(Calc!P105=Betting!I105, Betting!C105, ""))</f>
        <v>KCR</v>
      </c>
      <c r="I105" s="21">
        <f>MAX(Calc!O105:P105)</f>
        <v>0.59238189356138915</v>
      </c>
      <c r="J105" s="22">
        <f t="shared" si="4"/>
        <v>-145.32766925813797</v>
      </c>
      <c r="K105" s="23">
        <f t="shared" si="5"/>
        <v>0.68810021182115844</v>
      </c>
      <c r="M105" s="31"/>
      <c r="N105" s="31"/>
      <c r="O105">
        <f>IF(ISBLANK(Games!L105), "", Games!L105)</f>
        <v>10</v>
      </c>
      <c r="P105">
        <f>IF(ISBLANK(Games!M105), "", Games!M105)</f>
        <v>1</v>
      </c>
      <c r="Q105" t="str">
        <f t="shared" si="6"/>
        <v>KCR</v>
      </c>
      <c r="R105" t="str">
        <f>IF(ISBLANK(Games!L105), "", IF(H105=Q105, "W", "L"))</f>
        <v>W</v>
      </c>
      <c r="T105" s="30" t="str">
        <f t="shared" si="8"/>
        <v/>
      </c>
    </row>
    <row r="106" spans="1:20" x14ac:dyDescent="0.45">
      <c r="A106" s="20" t="str">
        <f>Calc!A106</f>
        <v>2024-04-05</v>
      </c>
      <c r="B106" t="str">
        <f>Calc!B106</f>
        <v>NYY</v>
      </c>
      <c r="C106" t="str">
        <f>Calc!C106</f>
        <v>TOR</v>
      </c>
      <c r="D106" t="str">
        <f>IF(ISBLANK(Games!D106), "", Games!D106)</f>
        <v>Marcus Stroman</v>
      </c>
      <c r="E106" t="str">
        <f>IF(ISBLANK(Games!E106), "", Games!E106)</f>
        <v>Yusei Kikuchi</v>
      </c>
      <c r="F106">
        <f>Calc!M106</f>
        <v>1561.1136184634897</v>
      </c>
      <c r="G106">
        <f>Calc!N106</f>
        <v>1542.5934488606242</v>
      </c>
      <c r="H106" t="str">
        <f>IF(Calc!O106=Betting!I106, Betting!B106, IF(Calc!P106=Betting!I106, Betting!C106, ""))</f>
        <v>NYY</v>
      </c>
      <c r="I106" s="21">
        <f>MAX(Calc!O106:P106)</f>
        <v>0.57358877700661182</v>
      </c>
      <c r="J106" s="22">
        <f t="shared" si="4"/>
        <v>-134.51540345960962</v>
      </c>
      <c r="K106" s="23">
        <f t="shared" si="5"/>
        <v>0.74340928568843478</v>
      </c>
      <c r="M106" s="31"/>
      <c r="N106" s="31"/>
      <c r="O106">
        <f>IF(ISBLANK(Games!L106), "", Games!L106)</f>
        <v>0</v>
      </c>
      <c r="P106">
        <f>IF(ISBLANK(Games!M106), "", Games!M106)</f>
        <v>3</v>
      </c>
      <c r="Q106" t="str">
        <f t="shared" si="6"/>
        <v>TOR</v>
      </c>
      <c r="R106" t="str">
        <f>IF(ISBLANK(Games!L106), "", IF(H106=Q106, "W", "L"))</f>
        <v>L</v>
      </c>
      <c r="T106" s="30" t="str">
        <f t="shared" si="8"/>
        <v/>
      </c>
    </row>
    <row r="107" spans="1:20" x14ac:dyDescent="0.45">
      <c r="A107" s="20" t="str">
        <f>Calc!A107</f>
        <v>2024-04-05</v>
      </c>
      <c r="B107" t="str">
        <f>Calc!B107</f>
        <v>DET</v>
      </c>
      <c r="C107" t="str">
        <f>Calc!C107</f>
        <v>OAK</v>
      </c>
      <c r="D107" t="str">
        <f>IF(ISBLANK(Games!D107), "", Games!D107)</f>
        <v>Tarik Skubal</v>
      </c>
      <c r="E107" t="str">
        <f>IF(ISBLANK(Games!E107), "", Games!E107)</f>
        <v>JP Sears</v>
      </c>
      <c r="F107">
        <f>Calc!M107</f>
        <v>1532.7463844891197</v>
      </c>
      <c r="G107">
        <f>Calc!N107</f>
        <v>1478.6647313493045</v>
      </c>
      <c r="H107" t="str">
        <f>IF(Calc!O107=Betting!I107, Betting!B107, IF(Calc!P107=Betting!I107, Betting!C107, ""))</f>
        <v>DET</v>
      </c>
      <c r="I107" s="21">
        <f>MAX(Calc!O107:P107)</f>
        <v>0.58104154228379423</v>
      </c>
      <c r="J107" s="22">
        <f t="shared" si="4"/>
        <v>-138.68714942553572</v>
      </c>
      <c r="K107" s="23">
        <f t="shared" si="5"/>
        <v>0.72104733866270909</v>
      </c>
      <c r="M107" s="31"/>
      <c r="N107" s="31"/>
      <c r="O107">
        <f>IF(ISBLANK(Games!L107), "", Games!L107)</f>
        <v>5</v>
      </c>
      <c r="P107">
        <f>IF(ISBLANK(Games!M107), "", Games!M107)</f>
        <v>4</v>
      </c>
      <c r="Q107" t="str">
        <f t="shared" si="6"/>
        <v>DET</v>
      </c>
      <c r="R107" t="str">
        <f>IF(ISBLANK(Games!L107), "", IF(H107=Q107, "W", "L"))</f>
        <v>W</v>
      </c>
      <c r="T107" s="30" t="str">
        <f t="shared" si="8"/>
        <v/>
      </c>
    </row>
    <row r="108" spans="1:20" x14ac:dyDescent="0.45">
      <c r="A108" s="20" t="str">
        <f>Calc!A108</f>
        <v>2024-04-05</v>
      </c>
      <c r="B108" t="str">
        <f>Calc!B108</f>
        <v>CHC</v>
      </c>
      <c r="C108" t="str">
        <f>Calc!C108</f>
        <v>LAD</v>
      </c>
      <c r="D108" t="str">
        <f>IF(ISBLANK(Games!D108), "", Games!D108)</f>
        <v>Drew Smyly</v>
      </c>
      <c r="E108" t="str">
        <f>IF(ISBLANK(Games!E108), "", Games!E108)</f>
        <v>Bobby Miller</v>
      </c>
      <c r="F108">
        <f>Calc!M108</f>
        <v>1529.3631289295381</v>
      </c>
      <c r="G108">
        <f>Calc!N108</f>
        <v>1616.8615714582979</v>
      </c>
      <c r="H108" t="str">
        <f>IF(Calc!O108=Betting!I108, Betting!B108, IF(Calc!P108=Betting!I108, Betting!C108, ""))</f>
        <v>LAD</v>
      </c>
      <c r="I108" s="21">
        <f>MAX(Calc!O108:P108)</f>
        <v>0.6010311184242807</v>
      </c>
      <c r="J108" s="22">
        <f t="shared" si="4"/>
        <v>-150.64611456676039</v>
      </c>
      <c r="K108" s="23">
        <f t="shared" si="5"/>
        <v>0.66380736262324225</v>
      </c>
      <c r="M108" s="31"/>
      <c r="N108" s="31"/>
      <c r="O108">
        <f>IF(ISBLANK(Games!L108), "", Games!L108)</f>
        <v>9</v>
      </c>
      <c r="P108">
        <f>IF(ISBLANK(Games!M108), "", Games!M108)</f>
        <v>7</v>
      </c>
      <c r="Q108" t="str">
        <f t="shared" si="6"/>
        <v>CHC</v>
      </c>
      <c r="R108" t="str">
        <f>IF(ISBLANK(Games!L108), "", IF(H108=Q108, "W", "L"))</f>
        <v>L</v>
      </c>
      <c r="T108" s="30" t="str">
        <f t="shared" si="8"/>
        <v/>
      </c>
    </row>
    <row r="109" spans="1:20" x14ac:dyDescent="0.45">
      <c r="A109" s="20" t="str">
        <f>Calc!A109</f>
        <v>2024-04-05</v>
      </c>
      <c r="B109" t="str">
        <f>Calc!B109</f>
        <v>COL</v>
      </c>
      <c r="C109" t="str">
        <f>Calc!C109</f>
        <v>TBR</v>
      </c>
      <c r="D109" t="str">
        <f>IF(ISBLANK(Games!D109), "", Games!D109)</f>
        <v>Austin Gomber</v>
      </c>
      <c r="E109" t="str">
        <f>IF(ISBLANK(Games!E109), "", Games!E109)</f>
        <v>Zack Littell</v>
      </c>
      <c r="F109">
        <f>Calc!M109</f>
        <v>1472.7530263702213</v>
      </c>
      <c r="G109">
        <f>Calc!N109</f>
        <v>1524.2903904795314</v>
      </c>
      <c r="H109" t="str">
        <f>IF(Calc!O109=Betting!I109, Betting!B109, IF(Calc!P109=Betting!I109, Betting!C109, ""))</f>
        <v>COL</v>
      </c>
      <c r="I109" s="21">
        <f>MAX(Calc!O109:P109)</f>
        <v>0.54054424565773507</v>
      </c>
      <c r="J109" s="22">
        <f t="shared" si="4"/>
        <v>-117.64881396067236</v>
      </c>
      <c r="K109" s="23">
        <f t="shared" si="5"/>
        <v>0.84998731932332106</v>
      </c>
      <c r="M109" s="31"/>
      <c r="N109" s="31"/>
      <c r="O109">
        <f>IF(ISBLANK(Games!L109), "", Games!L109)</f>
        <v>10</v>
      </c>
      <c r="P109">
        <f>IF(ISBLANK(Games!M109), "", Games!M109)</f>
        <v>7</v>
      </c>
      <c r="Q109" t="str">
        <f t="shared" si="6"/>
        <v>COL</v>
      </c>
      <c r="R109" t="str">
        <f>IF(ISBLANK(Games!L109), "", IF(H109=Q109, "W", "L"))</f>
        <v>W</v>
      </c>
      <c r="T109" s="30" t="str">
        <f t="shared" si="8"/>
        <v/>
      </c>
    </row>
    <row r="110" spans="1:20" x14ac:dyDescent="0.45">
      <c r="A110" s="20" t="str">
        <f>Calc!A110</f>
        <v>2024-04-05</v>
      </c>
      <c r="B110" t="str">
        <f>Calc!B110</f>
        <v>PIT</v>
      </c>
      <c r="C110" t="str">
        <f>Calc!C110</f>
        <v>BAL</v>
      </c>
      <c r="D110" t="str">
        <f>IF(ISBLANK(Games!D110), "", Games!D110)</f>
        <v>Jared Jones</v>
      </c>
      <c r="E110" t="str">
        <f>IF(ISBLANK(Games!E110), "", Games!E110)</f>
        <v>Grayson Rodriguez</v>
      </c>
      <c r="F110">
        <f>Calc!M110</f>
        <v>1490.01643636623</v>
      </c>
      <c r="G110">
        <f>Calc!N110</f>
        <v>1583.2191218723383</v>
      </c>
      <c r="H110" t="str">
        <f>IF(Calc!O110=Betting!I110, Betting!B110, IF(Calc!P110=Betting!I110, Betting!C110, ""))</f>
        <v>BAL</v>
      </c>
      <c r="I110" s="21">
        <f>MAX(Calc!O110:P110)</f>
        <v>0.6020164875256504</v>
      </c>
      <c r="J110" s="22">
        <f t="shared" si="4"/>
        <v>-151.26669036684049</v>
      </c>
      <c r="K110" s="23">
        <f t="shared" si="5"/>
        <v>0.66108407447460904</v>
      </c>
      <c r="M110" s="31"/>
      <c r="N110" s="31"/>
      <c r="O110">
        <f>IF(ISBLANK(Games!L110), "", Games!L110)</f>
        <v>2</v>
      </c>
      <c r="P110">
        <f>IF(ISBLANK(Games!M110), "", Games!M110)</f>
        <v>5</v>
      </c>
      <c r="Q110" t="str">
        <f t="shared" si="6"/>
        <v>BAL</v>
      </c>
      <c r="R110" t="str">
        <f>IF(ISBLANK(Games!L110), "", IF(H110=Q110, "W", "L"))</f>
        <v>W</v>
      </c>
      <c r="T110" s="30" t="str">
        <f t="shared" si="8"/>
        <v/>
      </c>
    </row>
    <row r="111" spans="1:20" x14ac:dyDescent="0.45">
      <c r="A111" s="20" t="str">
        <f>Calc!A111</f>
        <v>2024-04-05</v>
      </c>
      <c r="B111" t="str">
        <f>Calc!B111</f>
        <v>SFG</v>
      </c>
      <c r="C111" t="str">
        <f>Calc!C111</f>
        <v>SDP</v>
      </c>
      <c r="D111" t="str">
        <f>IF(ISBLANK(Games!D111), "", Games!D111)</f>
        <v/>
      </c>
      <c r="E111" t="str">
        <f>IF(ISBLANK(Games!E111), "", Games!E111)</f>
        <v>Dylan Cease</v>
      </c>
      <c r="F111">
        <f>Calc!M111</f>
        <v>1501.1235706124401</v>
      </c>
      <c r="G111">
        <f>Calc!N111</f>
        <v>1595.7941746252295</v>
      </c>
      <c r="H111" t="str">
        <f>IF(Calc!O111=Betting!I111, Betting!B111, IF(Calc!P111=Betting!I111, Betting!C111, ""))</f>
        <v>SDP</v>
      </c>
      <c r="I111" s="21">
        <f>MAX(Calc!O111:P111)</f>
        <v>0.57671729691530593</v>
      </c>
      <c r="J111" s="22">
        <f t="shared" si="4"/>
        <v>-136.24872755547287</v>
      </c>
      <c r="K111" s="23">
        <f t="shared" si="5"/>
        <v>0.73395180853550057</v>
      </c>
      <c r="M111" s="31"/>
      <c r="N111" s="31"/>
      <c r="O111">
        <f>IF(ISBLANK(Games!L111), "", Games!L111)</f>
        <v>3</v>
      </c>
      <c r="P111">
        <f>IF(ISBLANK(Games!M111), "", Games!M111)</f>
        <v>2</v>
      </c>
      <c r="Q111" t="str">
        <f t="shared" si="6"/>
        <v>SFG</v>
      </c>
      <c r="R111" t="str">
        <f>IF(ISBLANK(Games!L111), "", IF(H111=Q111, "W", "L"))</f>
        <v>L</v>
      </c>
      <c r="T111" s="30" t="str">
        <f t="shared" si="8"/>
        <v/>
      </c>
    </row>
    <row r="112" spans="1:20" x14ac:dyDescent="0.45">
      <c r="A112" s="20" t="str">
        <f>Calc!A112</f>
        <v>2024-04-05</v>
      </c>
      <c r="B112" t="str">
        <f>Calc!B112</f>
        <v>CIN</v>
      </c>
      <c r="C112" t="str">
        <f>Calc!C112</f>
        <v>NYM</v>
      </c>
      <c r="D112" t="str">
        <f>IF(ISBLANK(Games!D112), "", Games!D112)</f>
        <v>Hunter Greene</v>
      </c>
      <c r="E112" t="str">
        <f>IF(ISBLANK(Games!E112), "", Games!E112)</f>
        <v>Jose Quintana</v>
      </c>
      <c r="F112">
        <f>Calc!M112</f>
        <v>1533.396154121805</v>
      </c>
      <c r="G112">
        <f>Calc!N112</f>
        <v>1520.7736924868275</v>
      </c>
      <c r="H112" t="str">
        <f>IF(Calc!O112=Betting!I112, Betting!B112, IF(Calc!P112=Betting!I112, Betting!C112, ""))</f>
        <v>CIN</v>
      </c>
      <c r="I112" s="21">
        <f>MAX(Calc!O112:P112)</f>
        <v>0.51121275022419588</v>
      </c>
      <c r="J112" s="22">
        <f t="shared" si="4"/>
        <v>-104.58798801701106</v>
      </c>
      <c r="K112" s="23">
        <f t="shared" si="5"/>
        <v>0.95613274426634132</v>
      </c>
      <c r="M112" s="31"/>
      <c r="N112" s="31"/>
      <c r="O112">
        <f>IF(ISBLANK(Games!L112), "", Games!L112)</f>
        <v>2</v>
      </c>
      <c r="P112">
        <f>IF(ISBLANK(Games!M112), "", Games!M112)</f>
        <v>3</v>
      </c>
      <c r="Q112" t="str">
        <f t="shared" si="6"/>
        <v>NYM</v>
      </c>
      <c r="R112" t="str">
        <f>IF(ISBLANK(Games!L112), "", IF(H112=Q112, "W", "L"))</f>
        <v>L</v>
      </c>
      <c r="T112" s="30" t="str">
        <f t="shared" si="8"/>
        <v/>
      </c>
    </row>
    <row r="113" spans="1:20" x14ac:dyDescent="0.45">
      <c r="A113" s="20" t="str">
        <f>Calc!A113</f>
        <v>2024-04-05</v>
      </c>
      <c r="B113" t="str">
        <f>Calc!B113</f>
        <v>WAS</v>
      </c>
      <c r="C113" t="str">
        <f>Calc!C113</f>
        <v>PHI</v>
      </c>
      <c r="D113" t="str">
        <f>IF(ISBLANK(Games!D113), "", Games!D113)</f>
        <v>Patrick Corbin</v>
      </c>
      <c r="E113" t="str">
        <f>IF(ISBLANK(Games!E113), "", Games!E113)</f>
        <v>Aaron Nola</v>
      </c>
      <c r="F113">
        <f>Calc!M113</f>
        <v>1439.5257305951857</v>
      </c>
      <c r="G113">
        <f>Calc!N113</f>
        <v>1619.6953620439458</v>
      </c>
      <c r="H113" t="str">
        <f>IF(Calc!O113=Betting!I113, Betting!B113, IF(Calc!P113=Betting!I113, Betting!C113, ""))</f>
        <v>PHI</v>
      </c>
      <c r="I113" s="21">
        <f>MAX(Calc!O113:P113)</f>
        <v>0.76210726947603025</v>
      </c>
      <c r="J113" s="22">
        <f t="shared" si="4"/>
        <v>-320.35752744417772</v>
      </c>
      <c r="K113" s="23">
        <f t="shared" si="5"/>
        <v>0.31215124176354808</v>
      </c>
      <c r="M113" s="31"/>
      <c r="N113" s="31"/>
      <c r="O113">
        <f>IF(ISBLANK(Games!L113), "", Games!L113)</f>
        <v>0</v>
      </c>
      <c r="P113">
        <f>IF(ISBLANK(Games!M113), "", Games!M113)</f>
        <v>4</v>
      </c>
      <c r="Q113" t="str">
        <f t="shared" si="6"/>
        <v>PHI</v>
      </c>
      <c r="R113" t="str">
        <f>IF(ISBLANK(Games!L113), "", IF(H113=Q113, "W", "L"))</f>
        <v>W</v>
      </c>
      <c r="T113" s="30" t="str">
        <f t="shared" si="8"/>
        <v/>
      </c>
    </row>
    <row r="114" spans="1:20" x14ac:dyDescent="0.45">
      <c r="A114" s="20" t="str">
        <f>Calc!A114</f>
        <v>2024-04-05</v>
      </c>
      <c r="B114" t="str">
        <f>Calc!B114</f>
        <v>ATL</v>
      </c>
      <c r="C114" t="str">
        <f>Calc!C114</f>
        <v>ARI</v>
      </c>
      <c r="D114" t="str">
        <f>IF(ISBLANK(Games!D114), "", Games!D114)</f>
        <v>Spencer Strider</v>
      </c>
      <c r="E114" t="str">
        <f>IF(ISBLANK(Games!E114), "", Games!E114)</f>
        <v>Tommy Henry</v>
      </c>
      <c r="F114">
        <f>Calc!M114</f>
        <v>1665.774923097455</v>
      </c>
      <c r="G114">
        <f>Calc!N114</f>
        <v>1512.3439222734726</v>
      </c>
      <c r="H114" t="str">
        <f>IF(Calc!O114=Betting!I114, Betting!B114, IF(Calc!P114=Betting!I114, Betting!C114, ""))</f>
        <v>ATL</v>
      </c>
      <c r="I114" s="21">
        <f>MAX(Calc!O114:P114)</f>
        <v>0.72944022558823918</v>
      </c>
      <c r="J114" s="22">
        <f t="shared" si="4"/>
        <v>-269.60409291224317</v>
      </c>
      <c r="K114" s="23">
        <f t="shared" si="5"/>
        <v>0.37091425029867869</v>
      </c>
      <c r="M114" s="31"/>
      <c r="N114" s="31"/>
      <c r="O114">
        <f>IF(ISBLANK(Games!L114), "", Games!L114)</f>
        <v>6</v>
      </c>
      <c r="P114">
        <f>IF(ISBLANK(Games!M114), "", Games!M114)</f>
        <v>5</v>
      </c>
      <c r="Q114" t="str">
        <f t="shared" si="6"/>
        <v>ATL</v>
      </c>
      <c r="R114" t="str">
        <f>IF(ISBLANK(Games!L114), "", IF(H114=Q114, "W", "L"))</f>
        <v>W</v>
      </c>
      <c r="T114" s="30" t="str">
        <f t="shared" si="8"/>
        <v/>
      </c>
    </row>
    <row r="115" spans="1:20" x14ac:dyDescent="0.45">
      <c r="A115" s="20" t="str">
        <f>Calc!A115</f>
        <v>2024-04-05</v>
      </c>
      <c r="B115" t="str">
        <f>Calc!B115</f>
        <v>KCR</v>
      </c>
      <c r="C115" t="str">
        <f>Calc!C115</f>
        <v>CHW</v>
      </c>
      <c r="D115" t="str">
        <f>IF(ISBLANK(Games!D115), "", Games!D115)</f>
        <v>Brady Singer</v>
      </c>
      <c r="E115" t="str">
        <f>IF(ISBLANK(Games!E115), "", Games!E115)</f>
        <v>Erick Fedde</v>
      </c>
      <c r="F115">
        <f>Calc!M115</f>
        <v>1506.8156426616015</v>
      </c>
      <c r="G115">
        <f>Calc!N115</f>
        <v>1487.78694679151</v>
      </c>
      <c r="H115" t="str">
        <f>IF(Calc!O115=Betting!I115, Betting!B115, IF(Calc!P115=Betting!I115, Betting!C115, ""))</f>
        <v>KCR</v>
      </c>
      <c r="I115" s="21">
        <f>MAX(Calc!O115:P115)</f>
        <v>0.6223984685552485</v>
      </c>
      <c r="J115" s="22">
        <f t="shared" si="4"/>
        <v>-164.82943439712037</v>
      </c>
      <c r="K115" s="23">
        <f t="shared" si="5"/>
        <v>0.60668775795876317</v>
      </c>
      <c r="M115" s="31"/>
      <c r="N115" s="31"/>
      <c r="O115">
        <f>IF(ISBLANK(Games!L115), "", Games!L115)</f>
        <v>2</v>
      </c>
      <c r="P115">
        <f>IF(ISBLANK(Games!M115), "", Games!M115)</f>
        <v>1</v>
      </c>
      <c r="Q115" t="str">
        <f t="shared" si="6"/>
        <v>KCR</v>
      </c>
      <c r="R115" t="str">
        <f>IF(ISBLANK(Games!L115), "", IF(H115=Q115, "W", "L"))</f>
        <v>W</v>
      </c>
      <c r="T115" s="30" t="str">
        <f t="shared" si="8"/>
        <v/>
      </c>
    </row>
    <row r="116" spans="1:20" x14ac:dyDescent="0.45">
      <c r="A116" s="20" t="str">
        <f>Calc!A116</f>
        <v>2024-04-05</v>
      </c>
      <c r="B116" t="str">
        <f>Calc!B116</f>
        <v>TEX</v>
      </c>
      <c r="C116" t="str">
        <f>Calc!C116</f>
        <v>HOU</v>
      </c>
      <c r="D116" t="str">
        <f>IF(ISBLANK(Games!D116), "", Games!D116)</f>
        <v>Cody Bradford</v>
      </c>
      <c r="E116" t="str">
        <f>IF(ISBLANK(Games!E116), "", Games!E116)</f>
        <v>Hunter Brown</v>
      </c>
      <c r="F116">
        <f>Calc!M116</f>
        <v>1553.7403737599222</v>
      </c>
      <c r="G116">
        <f>Calc!N116</f>
        <v>1578.0992999432031</v>
      </c>
      <c r="H116" t="str">
        <f>IF(Calc!O116=Betting!I116, Betting!B116, IF(Calc!P116=Betting!I116, Betting!C116, ""))</f>
        <v>HOU</v>
      </c>
      <c r="I116" s="21">
        <f>MAX(Calc!O116:P116)</f>
        <v>0.50335241765726813</v>
      </c>
      <c r="J116" s="22">
        <f t="shared" si="4"/>
        <v>-101.35001871607004</v>
      </c>
      <c r="K116" s="23">
        <f t="shared" si="5"/>
        <v>0.98667964018978538</v>
      </c>
      <c r="M116" s="31"/>
      <c r="N116" s="31"/>
      <c r="O116">
        <f>IF(ISBLANK(Games!L116), "", Games!L116)</f>
        <v>10</v>
      </c>
      <c r="P116">
        <f>IF(ISBLANK(Games!M116), "", Games!M116)</f>
        <v>2</v>
      </c>
      <c r="Q116" t="str">
        <f t="shared" si="6"/>
        <v>TEX</v>
      </c>
      <c r="R116" t="str">
        <f>IF(ISBLANK(Games!L116), "", IF(H116=Q116, "W", "L"))</f>
        <v>L</v>
      </c>
      <c r="T116" s="30" t="str">
        <f t="shared" si="8"/>
        <v/>
      </c>
    </row>
    <row r="117" spans="1:20" x14ac:dyDescent="0.45">
      <c r="A117" s="20" t="str">
        <f>Calc!A117</f>
        <v>2024-04-05</v>
      </c>
      <c r="B117" t="str">
        <f>Calc!B117</f>
        <v>MIL</v>
      </c>
      <c r="C117" t="str">
        <f>Calc!C117</f>
        <v>SEA</v>
      </c>
      <c r="D117" t="str">
        <f>IF(ISBLANK(Games!D117), "", Games!D117)</f>
        <v>Freddy Peralta</v>
      </c>
      <c r="E117" t="str">
        <f>IF(ISBLANK(Games!E117), "", Games!E117)</f>
        <v>Logan Gilbert</v>
      </c>
      <c r="F117">
        <f>Calc!M117</f>
        <v>1564.8565829388297</v>
      </c>
      <c r="G117">
        <f>Calc!N117</f>
        <v>1583.6209343400567</v>
      </c>
      <c r="H117" t="str">
        <f>IF(Calc!O117=Betting!I117, Betting!B117, IF(Calc!P117=Betting!I117, Betting!C117, ""))</f>
        <v>MIL</v>
      </c>
      <c r="I117" s="21">
        <f>MAX(Calc!O117:P117)</f>
        <v>0.50673001806233242</v>
      </c>
      <c r="J117" s="22">
        <f t="shared" si="4"/>
        <v>-102.72873611156938</v>
      </c>
      <c r="K117" s="23">
        <f t="shared" si="5"/>
        <v>0.97343746049201052</v>
      </c>
      <c r="M117" s="31"/>
      <c r="N117" s="31"/>
      <c r="O117">
        <f>IF(ISBLANK(Games!L117), "", Games!L117)</f>
        <v>6</v>
      </c>
      <c r="P117">
        <f>IF(ISBLANK(Games!M117), "", Games!M117)</f>
        <v>5</v>
      </c>
      <c r="Q117" t="str">
        <f t="shared" si="6"/>
        <v>MIL</v>
      </c>
      <c r="R117" t="str">
        <f>IF(ISBLANK(Games!L117), "", IF(H117=Q117, "W", "L"))</f>
        <v>W</v>
      </c>
      <c r="T117" s="30" t="str">
        <f t="shared" si="8"/>
        <v/>
      </c>
    </row>
    <row r="118" spans="1:20" x14ac:dyDescent="0.45">
      <c r="A118" s="20" t="str">
        <f>Calc!A118</f>
        <v>2024-04-05</v>
      </c>
      <c r="B118" t="str">
        <f>Calc!B118</f>
        <v>LAA</v>
      </c>
      <c r="C118" t="str">
        <f>Calc!C118</f>
        <v>BOS</v>
      </c>
      <c r="D118" t="str">
        <f>IF(ISBLANK(Games!D118), "", Games!D118)</f>
        <v>Griffin Canning</v>
      </c>
      <c r="E118" t="str">
        <f>IF(ISBLANK(Games!E118), "", Games!E118)</f>
        <v>Kutter Crawford</v>
      </c>
      <c r="F118">
        <f>Calc!M118</f>
        <v>1499.7844871276557</v>
      </c>
      <c r="G118">
        <f>Calc!N118</f>
        <v>1543.2417523752897</v>
      </c>
      <c r="H118" t="str">
        <f>IF(Calc!O118=Betting!I118, Betting!B118, IF(Calc!P118=Betting!I118, Betting!C118, ""))</f>
        <v>BOS</v>
      </c>
      <c r="I118" s="21">
        <f>MAX(Calc!O118:P118)</f>
        <v>0.5279693380732472</v>
      </c>
      <c r="J118" s="22">
        <f t="shared" si="4"/>
        <v>-111.85064459968802</v>
      </c>
      <c r="K118" s="23">
        <f t="shared" si="5"/>
        <v>0.89404938485512242</v>
      </c>
      <c r="L118" s="41">
        <v>-110</v>
      </c>
      <c r="M118" s="31" t="s">
        <v>1187</v>
      </c>
      <c r="N118" s="31">
        <v>1.5</v>
      </c>
      <c r="O118">
        <f>IF(ISBLANK(Games!L118), "", Games!L118)</f>
        <v>6</v>
      </c>
      <c r="P118">
        <f>IF(ISBLANK(Games!M118), "", Games!M118)</f>
        <v>8</v>
      </c>
      <c r="Q118" t="str">
        <f t="shared" si="6"/>
        <v>BOS</v>
      </c>
      <c r="R118" t="str">
        <f>IF(ISBLANK(Games!L118), "", IF(H118=Q118, "W", "L"))</f>
        <v>W</v>
      </c>
      <c r="S118" s="1" t="s">
        <v>232</v>
      </c>
      <c r="T118" s="30">
        <f t="shared" si="8"/>
        <v>1.3636363636363635</v>
      </c>
    </row>
    <row r="119" spans="1:20" x14ac:dyDescent="0.45">
      <c r="A119" s="20" t="str">
        <f>Calc!A119</f>
        <v>2024-04-06</v>
      </c>
      <c r="B119" t="str">
        <f>Calc!B119</f>
        <v>DET</v>
      </c>
      <c r="C119" t="str">
        <f>Calc!C119</f>
        <v>OAK</v>
      </c>
      <c r="D119" t="str">
        <f>IF(ISBLANK(Games!D119), "", Games!D119)</f>
        <v>Kenta Maeda</v>
      </c>
      <c r="E119" t="str">
        <f>IF(ISBLANK(Games!E119), "", Games!E119)</f>
        <v>Paul Blackburn</v>
      </c>
      <c r="F119">
        <f>Calc!M119</f>
        <v>1501.9441123320939</v>
      </c>
      <c r="G119">
        <f>Calc!N119</f>
        <v>1455.3886794625853</v>
      </c>
      <c r="H119" t="str">
        <f>IF(Calc!O119=Betting!I119, Betting!B119, IF(Calc!P119=Betting!I119, Betting!C119, ""))</f>
        <v>DET</v>
      </c>
      <c r="I119" s="21">
        <f>MAX(Calc!O119:P119)</f>
        <v>0.57043487544591154</v>
      </c>
      <c r="J119" s="22">
        <f t="shared" si="4"/>
        <v>-132.79357257832638</v>
      </c>
      <c r="K119" s="23">
        <f t="shared" si="5"/>
        <v>0.75304849518237371</v>
      </c>
      <c r="M119" s="31"/>
      <c r="N119" s="31"/>
      <c r="O119" t="str">
        <f>IF(ISBLANK(Games!L119), "", Games!L119)</f>
        <v/>
      </c>
      <c r="P119" t="str">
        <f>IF(ISBLANK(Games!M119), "", Games!M119)</f>
        <v/>
      </c>
      <c r="Q119" t="str">
        <f t="shared" si="6"/>
        <v/>
      </c>
      <c r="R119" t="str">
        <f>IF(ISBLANK(Games!L119), "", IF(H119=Q119, "W", "L"))</f>
        <v/>
      </c>
      <c r="T119" s="30" t="str">
        <f t="shared" si="8"/>
        <v/>
      </c>
    </row>
    <row r="120" spans="1:20" x14ac:dyDescent="0.45">
      <c r="A120" s="20" t="str">
        <f>Calc!A120</f>
        <v>2024-04-06</v>
      </c>
      <c r="B120" t="str">
        <f>Calc!B120</f>
        <v>MIN</v>
      </c>
      <c r="C120" t="str">
        <f>Calc!C120</f>
        <v>CLE</v>
      </c>
      <c r="D120" t="str">
        <f>IF(ISBLANK(Games!D120), "", Games!D120)</f>
        <v>Joe Ryan</v>
      </c>
      <c r="E120" t="str">
        <f>IF(ISBLANK(Games!E120), "", Games!E120)</f>
        <v>Carlos Carrasco</v>
      </c>
      <c r="F120">
        <f>Calc!M120</f>
        <v>1559.165309374544</v>
      </c>
      <c r="G120">
        <f>Calc!N120</f>
        <v>1515.0191457329443</v>
      </c>
      <c r="H120" t="str">
        <f>IF(Calc!O120=Betting!I120, Betting!B120, IF(Calc!P120=Betting!I120, Betting!C120, ""))</f>
        <v>MIN</v>
      </c>
      <c r="I120" s="21">
        <f>MAX(Calc!O120:P120)</f>
        <v>0.62682808930653255</v>
      </c>
      <c r="J120" s="22">
        <f t="shared" si="4"/>
        <v>-167.9730095820166</v>
      </c>
      <c r="K120" s="23">
        <f t="shared" si="5"/>
        <v>0.5953337399195241</v>
      </c>
      <c r="M120" s="31"/>
      <c r="N120" s="31"/>
      <c r="O120" t="str">
        <f>IF(ISBLANK(Games!L120), "", Games!L120)</f>
        <v/>
      </c>
      <c r="P120" t="str">
        <f>IF(ISBLANK(Games!M120), "", Games!M120)</f>
        <v/>
      </c>
      <c r="Q120" t="str">
        <f t="shared" si="6"/>
        <v/>
      </c>
      <c r="R120" t="str">
        <f>IF(ISBLANK(Games!L120), "", IF(H120=Q120, "W", "L"))</f>
        <v/>
      </c>
      <c r="T120" s="30" t="str">
        <f t="shared" si="8"/>
        <v/>
      </c>
    </row>
    <row r="121" spans="1:20" x14ac:dyDescent="0.45">
      <c r="A121" s="20" t="str">
        <f>Calc!A121</f>
        <v>2024-04-06</v>
      </c>
      <c r="B121" t="str">
        <f>Calc!B121</f>
        <v>STL</v>
      </c>
      <c r="C121" t="str">
        <f>Calc!C121</f>
        <v>MIA</v>
      </c>
      <c r="D121" t="str">
        <f>IF(ISBLANK(Games!D121), "", Games!D121)</f>
        <v>Steven Matz</v>
      </c>
      <c r="E121" t="str">
        <f>IF(ISBLANK(Games!E121), "", Games!E121)</f>
        <v>Trevor Rogers</v>
      </c>
      <c r="F121">
        <f>Calc!M121</f>
        <v>1531.4945509219776</v>
      </c>
      <c r="G121">
        <f>Calc!N121</f>
        <v>1500.4021133875697</v>
      </c>
      <c r="H121" t="str">
        <f>IF(Calc!O121=Betting!I121, Betting!B121, IF(Calc!P121=Betting!I121, Betting!C121, ""))</f>
        <v>STL</v>
      </c>
      <c r="I121" s="21">
        <f>MAX(Calc!O121:P121)</f>
        <v>0.58121191065423083</v>
      </c>
      <c r="J121" s="22">
        <f t="shared" si="4"/>
        <v>-138.78425042178259</v>
      </c>
      <c r="K121" s="23">
        <f t="shared" si="5"/>
        <v>0.72054285479863578</v>
      </c>
      <c r="M121" s="31"/>
      <c r="N121" s="31"/>
      <c r="O121" t="str">
        <f>IF(ISBLANK(Games!L121), "", Games!L121)</f>
        <v/>
      </c>
      <c r="P121" t="str">
        <f>IF(ISBLANK(Games!M121), "", Games!M121)</f>
        <v/>
      </c>
      <c r="Q121" t="str">
        <f t="shared" si="6"/>
        <v/>
      </c>
      <c r="R121" t="str">
        <f>IF(ISBLANK(Games!L121), "", IF(H121=Q121, "W", "L"))</f>
        <v/>
      </c>
      <c r="T121" s="30" t="str">
        <f t="shared" si="8"/>
        <v/>
      </c>
    </row>
    <row r="122" spans="1:20" x14ac:dyDescent="0.45">
      <c r="A122" s="20" t="str">
        <f>Calc!A122</f>
        <v>2024-04-06</v>
      </c>
      <c r="B122" t="str">
        <f>Calc!B122</f>
        <v>CHC</v>
      </c>
      <c r="C122" t="str">
        <f>Calc!C122</f>
        <v>LAD</v>
      </c>
      <c r="D122" t="str">
        <f>IF(ISBLANK(Games!D122), "", Games!D122)</f>
        <v>Jordan Wicks</v>
      </c>
      <c r="E122" t="str">
        <f>IF(ISBLANK(Games!E122), "", Games!E122)</f>
        <v>Yoshinobu Yamamoto</v>
      </c>
      <c r="F122">
        <f>Calc!M122</f>
        <v>1535.3734401137808</v>
      </c>
      <c r="G122">
        <f>Calc!N122</f>
        <v>1645.8431170082431</v>
      </c>
      <c r="H122" t="str">
        <f>IF(Calc!O122=Betting!I122, Betting!B122, IF(Calc!P122=Betting!I122, Betting!C122, ""))</f>
        <v>LAD</v>
      </c>
      <c r="I122" s="21">
        <f>MAX(Calc!O122:P122)</f>
        <v>0.63153636881546849</v>
      </c>
      <c r="J122" s="22">
        <f t="shared" si="4"/>
        <v>-171.39720595631502</v>
      </c>
      <c r="K122" s="23">
        <f t="shared" si="5"/>
        <v>0.58344008259672309</v>
      </c>
      <c r="M122" s="31"/>
      <c r="N122" s="31"/>
      <c r="O122" t="str">
        <f>IF(ISBLANK(Games!L122), "", Games!L122)</f>
        <v/>
      </c>
      <c r="P122" t="str">
        <f>IF(ISBLANK(Games!M122), "", Games!M122)</f>
        <v/>
      </c>
      <c r="Q122" t="str">
        <f t="shared" si="6"/>
        <v/>
      </c>
      <c r="R122" t="str">
        <f>IF(ISBLANK(Games!L122), "", IF(H122=Q122, "W", "L"))</f>
        <v/>
      </c>
      <c r="T122" s="30" t="str">
        <f t="shared" si="8"/>
        <v/>
      </c>
    </row>
    <row r="123" spans="1:20" x14ac:dyDescent="0.45">
      <c r="A123" s="20" t="str">
        <f>Calc!A123</f>
        <v>2024-04-06</v>
      </c>
      <c r="B123" t="str">
        <f>Calc!B123</f>
        <v>PIT</v>
      </c>
      <c r="C123" t="str">
        <f>Calc!C123</f>
        <v>BAL</v>
      </c>
      <c r="D123" t="str">
        <f>IF(ISBLANK(Games!D123), "", Games!D123)</f>
        <v>Bailey Falter</v>
      </c>
      <c r="E123" t="str">
        <f>IF(ISBLANK(Games!E123), "", Games!E123)</f>
        <v>Tyler Wells</v>
      </c>
      <c r="F123">
        <f>Calc!M123</f>
        <v>1492.3987570113388</v>
      </c>
      <c r="G123">
        <f>Calc!N123</f>
        <v>1558.5692560327464</v>
      </c>
      <c r="H123" t="str">
        <f>IF(Calc!O123=Betting!I123, Betting!B123, IF(Calc!P123=Betting!I123, Betting!C123, ""))</f>
        <v>BAL</v>
      </c>
      <c r="I123" s="21">
        <f>MAX(Calc!O123:P123)</f>
        <v>0.5651065783657081</v>
      </c>
      <c r="J123" s="22">
        <f t="shared" si="4"/>
        <v>-129.9413948921293</v>
      </c>
      <c r="K123" s="23">
        <f t="shared" si="5"/>
        <v>0.76957770141697246</v>
      </c>
      <c r="M123" s="31"/>
      <c r="N123" s="31"/>
      <c r="O123" t="str">
        <f>IF(ISBLANK(Games!L123), "", Games!L123)</f>
        <v/>
      </c>
      <c r="P123" t="str">
        <f>IF(ISBLANK(Games!M123), "", Games!M123)</f>
        <v/>
      </c>
      <c r="Q123" t="str">
        <f t="shared" si="6"/>
        <v/>
      </c>
      <c r="R123" t="str">
        <f>IF(ISBLANK(Games!L123), "", IF(H123=Q123, "W", "L"))</f>
        <v/>
      </c>
      <c r="T123" s="30" t="str">
        <f t="shared" si="8"/>
        <v/>
      </c>
    </row>
    <row r="124" spans="1:20" x14ac:dyDescent="0.45">
      <c r="A124" s="20" t="str">
        <f>Calc!A124</f>
        <v>2024-04-06</v>
      </c>
      <c r="B124" t="str">
        <f>Calc!B124</f>
        <v>WAS</v>
      </c>
      <c r="C124" t="str">
        <f>Calc!C124</f>
        <v>PHI</v>
      </c>
      <c r="D124" t="str">
        <f>IF(ISBLANK(Games!D124), "", Games!D124)</f>
        <v>Jake Irvin</v>
      </c>
      <c r="E124" t="str">
        <f>IF(ISBLANK(Games!E124), "", Games!E124)</f>
        <v>Joander Suarez</v>
      </c>
      <c r="F124">
        <f>Calc!M124</f>
        <v>1449.8711148296507</v>
      </c>
      <c r="G124">
        <f>Calc!N124</f>
        <v>1526.3790141876414</v>
      </c>
      <c r="H124" t="str">
        <f>IF(Calc!O124=Betting!I124, Betting!B124, IF(Calc!P124=Betting!I124, Betting!C124, ""))</f>
        <v>PHI</v>
      </c>
      <c r="I124" s="21">
        <f>MAX(Calc!O124:P124)</f>
        <v>0.63216740566350416</v>
      </c>
      <c r="J124" s="22">
        <f t="shared" si="4"/>
        <v>-171.86280264363765</v>
      </c>
      <c r="K124" s="23">
        <f t="shared" si="5"/>
        <v>0.58185947431191853</v>
      </c>
      <c r="M124" s="31"/>
      <c r="N124" s="31"/>
      <c r="O124" t="str">
        <f>IF(ISBLANK(Games!L124), "", Games!L124)</f>
        <v/>
      </c>
      <c r="P124" t="str">
        <f>IF(ISBLANK(Games!M124), "", Games!M124)</f>
        <v/>
      </c>
      <c r="Q124" t="str">
        <f t="shared" si="6"/>
        <v/>
      </c>
      <c r="R124" t="str">
        <f>IF(ISBLANK(Games!L124), "", IF(H124=Q124, "W", "L"))</f>
        <v/>
      </c>
      <c r="T124" s="30" t="str">
        <f t="shared" si="8"/>
        <v/>
      </c>
    </row>
    <row r="125" spans="1:20" x14ac:dyDescent="0.45">
      <c r="A125" s="20" t="str">
        <f>Calc!A125</f>
        <v>2024-04-06</v>
      </c>
      <c r="B125" t="str">
        <f>Calc!B125</f>
        <v>CIN</v>
      </c>
      <c r="C125" t="str">
        <f>Calc!C125</f>
        <v>NYM</v>
      </c>
      <c r="D125" t="str">
        <f>IF(ISBLANK(Games!D125), "", Games!D125)</f>
        <v>Nick Martinez</v>
      </c>
      <c r="E125" t="str">
        <f>IF(ISBLANK(Games!E125), "", Games!E125)</f>
        <v>Luis Severino</v>
      </c>
      <c r="F125">
        <f>Calc!M125</f>
        <v>1499.6543256552275</v>
      </c>
      <c r="G125">
        <f>Calc!N125</f>
        <v>1522.7047421041432</v>
      </c>
      <c r="H125" t="str">
        <f>IF(Calc!O125=Betting!I125, Betting!B125, IF(Calc!P125=Betting!I125, Betting!C125, ""))</f>
        <v>NYM</v>
      </c>
      <c r="I125" s="21">
        <f>MAX(Calc!O125:P125)</f>
        <v>0.54006807570256699</v>
      </c>
      <c r="J125" s="22">
        <f t="shared" si="4"/>
        <v>-117.42348099178929</v>
      </c>
      <c r="K125" s="23">
        <f t="shared" si="5"/>
        <v>0.85161842550888422</v>
      </c>
      <c r="L125" s="41">
        <v>-110</v>
      </c>
      <c r="M125" s="31" t="s">
        <v>1183</v>
      </c>
      <c r="N125" s="31">
        <v>0.75</v>
      </c>
      <c r="O125" t="str">
        <f>IF(ISBLANK(Games!L125), "", Games!L125)</f>
        <v/>
      </c>
      <c r="P125" t="str">
        <f>IF(ISBLANK(Games!M125), "", Games!M125)</f>
        <v/>
      </c>
      <c r="Q125" t="str">
        <f t="shared" si="6"/>
        <v/>
      </c>
      <c r="R125" t="str">
        <f>IF(ISBLANK(Games!L125), "", IF(H125=Q125, "W", "L"))</f>
        <v/>
      </c>
      <c r="T125" s="30" t="str">
        <f t="shared" si="8"/>
        <v/>
      </c>
    </row>
    <row r="126" spans="1:20" x14ac:dyDescent="0.45">
      <c r="A126" s="20" t="str">
        <f>Calc!A126</f>
        <v>2024-04-06</v>
      </c>
      <c r="B126" t="str">
        <f>Calc!B126</f>
        <v>TEX</v>
      </c>
      <c r="C126" t="str">
        <f>Calc!C126</f>
        <v>HOU</v>
      </c>
      <c r="D126" t="str">
        <f>IF(ISBLANK(Games!D126), "", Games!D126)</f>
        <v>Jon Gray</v>
      </c>
      <c r="E126" t="str">
        <f>IF(ISBLANK(Games!E126), "", Games!E126)</f>
        <v>J.P. France</v>
      </c>
      <c r="F126">
        <f>Calc!M126</f>
        <v>1581.041443130978</v>
      </c>
      <c r="G126">
        <f>Calc!N126</f>
        <v>1550.7982305721473</v>
      </c>
      <c r="H126" t="str">
        <f>IF(Calc!O126=Betting!I126, Betting!B126, IF(Calc!P126=Betting!I126, Betting!C126, ""))</f>
        <v>TEX</v>
      </c>
      <c r="I126" s="21">
        <f>MAX(Calc!O126:P126)</f>
        <v>0.57505945495389688</v>
      </c>
      <c r="J126" s="22">
        <f t="shared" si="4"/>
        <v>-135.32703848993907</v>
      </c>
      <c r="K126" s="23">
        <f t="shared" si="5"/>
        <v>0.73895062742716067</v>
      </c>
      <c r="L126" s="41">
        <v>-108</v>
      </c>
      <c r="M126" s="31" t="s">
        <v>1184</v>
      </c>
      <c r="N126" s="31">
        <v>1</v>
      </c>
      <c r="O126" t="str">
        <f>IF(ISBLANK(Games!L126), "", Games!L126)</f>
        <v/>
      </c>
      <c r="P126" t="str">
        <f>IF(ISBLANK(Games!M126), "", Games!M126)</f>
        <v/>
      </c>
      <c r="Q126" t="str">
        <f t="shared" si="6"/>
        <v/>
      </c>
      <c r="R126" t="str">
        <f>IF(ISBLANK(Games!L126), "", IF(H126=Q126, "W", "L"))</f>
        <v/>
      </c>
      <c r="T126" s="30" t="str">
        <f t="shared" si="8"/>
        <v/>
      </c>
    </row>
    <row r="127" spans="1:20" x14ac:dyDescent="0.45">
      <c r="A127" s="20" t="str">
        <f>Calc!A127</f>
        <v>2024-04-06</v>
      </c>
      <c r="B127" t="str">
        <f>Calc!B127</f>
        <v>NYY</v>
      </c>
      <c r="C127" t="str">
        <f>Calc!C127</f>
        <v>TOR</v>
      </c>
      <c r="D127" t="str">
        <f>IF(ISBLANK(Games!D127), "", Games!D127)</f>
        <v>Clarke Schmidt</v>
      </c>
      <c r="E127" t="str">
        <f>IF(ISBLANK(Games!E127), "", Games!E127)</f>
        <v>Kevin Gausman</v>
      </c>
      <c r="F127">
        <f>Calc!M127</f>
        <v>1558.55880857835</v>
      </c>
      <c r="G127">
        <f>Calc!N127</f>
        <v>1624.6752058689183</v>
      </c>
      <c r="H127" t="str">
        <f>IF(Calc!O127=Betting!I127, Betting!B127, IF(Calc!P127=Betting!I127, Betting!C127, ""))</f>
        <v>TOR</v>
      </c>
      <c r="I127" s="21">
        <f>MAX(Calc!O127:P127)</f>
        <v>0.54705565602603345</v>
      </c>
      <c r="J127" s="22">
        <f t="shared" si="4"/>
        <v>-120.77767683913855</v>
      </c>
      <c r="K127" s="23">
        <f t="shared" si="5"/>
        <v>0.8279675732891274</v>
      </c>
      <c r="M127" s="31"/>
      <c r="N127" s="31"/>
      <c r="O127" t="str">
        <f>IF(ISBLANK(Games!L127), "", Games!L127)</f>
        <v/>
      </c>
      <c r="P127" t="str">
        <f>IF(ISBLANK(Games!M127), "", Games!M127)</f>
        <v/>
      </c>
      <c r="Q127" t="str">
        <f t="shared" si="6"/>
        <v/>
      </c>
      <c r="R127" t="str">
        <f>IF(ISBLANK(Games!L127), "", IF(H127=Q127, "W", "L"))</f>
        <v/>
      </c>
      <c r="T127" s="30" t="str">
        <f t="shared" si="8"/>
        <v/>
      </c>
    </row>
    <row r="128" spans="1:20" x14ac:dyDescent="0.45">
      <c r="A128" s="20" t="str">
        <f>Calc!A128</f>
        <v>2024-04-06</v>
      </c>
      <c r="B128" t="str">
        <f>Calc!B128</f>
        <v>KCR</v>
      </c>
      <c r="C128" t="str">
        <f>Calc!C128</f>
        <v>CHW</v>
      </c>
      <c r="D128" t="str">
        <f>IF(ISBLANK(Games!D128), "", Games!D128)</f>
        <v>Michael Wacha</v>
      </c>
      <c r="E128" t="str">
        <f>IF(ISBLANK(Games!E128), "", Games!E128)</f>
        <v>Chris Flexen</v>
      </c>
      <c r="F128">
        <f>Calc!M128</f>
        <v>1485.1430348966396</v>
      </c>
      <c r="G128">
        <f>Calc!N128</f>
        <v>1480.8298535921363</v>
      </c>
      <c r="H128" t="str">
        <f>IF(Calc!O128=Betting!I128, Betting!B128, IF(Calc!P128=Betting!I128, Betting!C128, ""))</f>
        <v>KCR</v>
      </c>
      <c r="I128" s="21">
        <f>MAX(Calc!O128:P128)</f>
        <v>0.6012481703192446</v>
      </c>
      <c r="J128" s="22">
        <f t="shared" si="4"/>
        <v>-150.78254833353611</v>
      </c>
      <c r="K128" s="23">
        <f t="shared" si="5"/>
        <v>0.6632067245527421</v>
      </c>
      <c r="L128" s="41">
        <v>176</v>
      </c>
      <c r="M128" s="31" t="s">
        <v>1185</v>
      </c>
      <c r="N128" s="31">
        <v>0.5</v>
      </c>
      <c r="O128" t="str">
        <f>IF(ISBLANK(Games!L128), "", Games!L128)</f>
        <v/>
      </c>
      <c r="P128" t="str">
        <f>IF(ISBLANK(Games!M128), "", Games!M128)</f>
        <v/>
      </c>
      <c r="Q128" t="str">
        <f t="shared" si="6"/>
        <v/>
      </c>
      <c r="R128" t="str">
        <f>IF(ISBLANK(Games!L128), "", IF(H128=Q128, "W", "L"))</f>
        <v/>
      </c>
      <c r="T128" s="30" t="str">
        <f t="shared" si="8"/>
        <v/>
      </c>
    </row>
    <row r="129" spans="1:20" x14ac:dyDescent="0.45">
      <c r="A129" s="20" t="str">
        <f>Calc!A129</f>
        <v>2024-04-06</v>
      </c>
      <c r="B129" t="str">
        <f>Calc!B129</f>
        <v>MIL</v>
      </c>
      <c r="C129" t="str">
        <f>Calc!C129</f>
        <v>SEA</v>
      </c>
      <c r="D129" t="str">
        <f>IF(ISBLANK(Games!D129), "", Games!D129)</f>
        <v>DL Hall</v>
      </c>
      <c r="E129" t="str">
        <f>IF(ISBLANK(Games!E129), "", Games!E129)</f>
        <v>Bobby Miller</v>
      </c>
      <c r="F129">
        <f>Calc!M129</f>
        <v>1525.2541923692399</v>
      </c>
      <c r="G129">
        <f>Calc!N129</f>
        <v>1544.8662948372003</v>
      </c>
      <c r="H129" t="str">
        <f>IF(Calc!O129=Betting!I129, Betting!B129, IF(Calc!P129=Betting!I129, Betting!C129, ""))</f>
        <v>MIL</v>
      </c>
      <c r="I129" s="21">
        <f>MAX(Calc!O129:P129)</f>
        <v>0.5055137204692588</v>
      </c>
      <c r="J129" s="22">
        <f t="shared" si="4"/>
        <v>-102.23008026612638</v>
      </c>
      <c r="K129" s="23">
        <f t="shared" si="5"/>
        <v>0.97818567431111259</v>
      </c>
      <c r="M129" s="31"/>
      <c r="N129" s="31"/>
      <c r="O129" t="str">
        <f>IF(ISBLANK(Games!L129), "", Games!L129)</f>
        <v/>
      </c>
      <c r="P129" t="str">
        <f>IF(ISBLANK(Games!M129), "", Games!M129)</f>
        <v/>
      </c>
      <c r="Q129" t="str">
        <f t="shared" si="6"/>
        <v/>
      </c>
      <c r="R129" t="str">
        <f>IF(ISBLANK(Games!L129), "", IF(H129=Q129, "W", "L"))</f>
        <v/>
      </c>
      <c r="T129" s="30" t="str">
        <f t="shared" si="8"/>
        <v/>
      </c>
    </row>
    <row r="130" spans="1:20" x14ac:dyDescent="0.45">
      <c r="A130" s="20" t="str">
        <f>Calc!A130</f>
        <v>2024-04-06</v>
      </c>
      <c r="B130" t="str">
        <f>Calc!B130</f>
        <v>ATL</v>
      </c>
      <c r="C130" t="str">
        <f>Calc!C130</f>
        <v>ARI</v>
      </c>
      <c r="D130" t="str">
        <f>IF(ISBLANK(Games!D130), "", Games!D130)</f>
        <v>Max Fried</v>
      </c>
      <c r="E130" t="str">
        <f>IF(ISBLANK(Games!E130), "", Games!E130)</f>
        <v>Brandon Pfaadt</v>
      </c>
      <c r="F130">
        <f>Calc!M130</f>
        <v>1611.2211189129014</v>
      </c>
      <c r="G130">
        <f>Calc!N130</f>
        <v>1554.1734149183214</v>
      </c>
      <c r="H130" t="str">
        <f>IF(Calc!O130=Betting!I130, Betting!B130, IF(Calc!P130=Betting!I130, Betting!C130, ""))</f>
        <v>ATL</v>
      </c>
      <c r="I130" s="21">
        <f>MAX(Calc!O130:P130)</f>
        <v>0.60331953282697948</v>
      </c>
      <c r="J130" s="22">
        <f t="shared" si="4"/>
        <v>-152.09206975241082</v>
      </c>
      <c r="K130" s="23">
        <f t="shared" si="5"/>
        <v>0.65749647672484834</v>
      </c>
      <c r="M130" s="31"/>
      <c r="N130" s="31"/>
      <c r="O130" t="str">
        <f>IF(ISBLANK(Games!L130), "", Games!L130)</f>
        <v/>
      </c>
      <c r="P130" t="str">
        <f>IF(ISBLANK(Games!M130), "", Games!M130)</f>
        <v/>
      </c>
      <c r="Q130" t="str">
        <f t="shared" si="6"/>
        <v/>
      </c>
      <c r="R130" t="str">
        <f>IF(ISBLANK(Games!L130), "", IF(H130=Q130, "W", "L"))</f>
        <v/>
      </c>
      <c r="T130" s="30" t="str">
        <f t="shared" si="8"/>
        <v/>
      </c>
    </row>
    <row r="131" spans="1:20" x14ac:dyDescent="0.45">
      <c r="A131" s="20" t="str">
        <f>Calc!A131</f>
        <v>2024-04-06</v>
      </c>
      <c r="B131" t="str">
        <f>Calc!B131</f>
        <v>COL</v>
      </c>
      <c r="C131" t="str">
        <f>Calc!C131</f>
        <v>TBR</v>
      </c>
      <c r="D131" t="str">
        <f>IF(ISBLANK(Games!D131), "", Games!D131)</f>
        <v>Ryan Feltner</v>
      </c>
      <c r="E131" t="str">
        <f>IF(ISBLANK(Games!E131), "", Games!E131)</f>
        <v>Tyler Alexander</v>
      </c>
      <c r="F131">
        <f>Calc!M131</f>
        <v>1477.347583913644</v>
      </c>
      <c r="G131">
        <f>Calc!N131</f>
        <v>1510.1525992813304</v>
      </c>
      <c r="H131" t="str">
        <f>IF(Calc!O131=Betting!I131, Betting!B131, IF(Calc!P131=Betting!I131, Betting!C131, ""))</f>
        <v>COL</v>
      </c>
      <c r="I131" s="21">
        <f>MAX(Calc!O131:P131)</f>
        <v>0.56710281415621466</v>
      </c>
      <c r="J131" s="22">
        <f t="shared" ref="J131:J194" si="9">IF(I131&lt;0.5, "",-1*((I131*100)/(1-((I131*100)/100))))</f>
        <v>-131.00173267489399</v>
      </c>
      <c r="K131" s="23">
        <f t="shared" ref="K131:K194" si="10">IF(J131&gt;0, "",1/(J131/-100))</f>
        <v>0.76334868217483232</v>
      </c>
      <c r="L131" s="41">
        <v>118</v>
      </c>
      <c r="M131" s="31" t="s">
        <v>1186</v>
      </c>
      <c r="N131" s="31">
        <v>0.75</v>
      </c>
      <c r="O131" t="str">
        <f>IF(ISBLANK(Games!L131), "", Games!L131)</f>
        <v/>
      </c>
      <c r="P131" t="str">
        <f>IF(ISBLANK(Games!M131), "", Games!M131)</f>
        <v/>
      </c>
      <c r="Q131" t="str">
        <f t="shared" ref="Q131:Q194" si="11">IF(O131&gt;P131, B131, IF(P131&gt;O131, C131, ""))</f>
        <v/>
      </c>
      <c r="R131" t="str">
        <f>IF(ISBLANK(Games!L131), "", IF(H131=Q131, "W", "L"))</f>
        <v/>
      </c>
      <c r="T131" s="30" t="str">
        <f t="shared" si="8"/>
        <v/>
      </c>
    </row>
    <row r="132" spans="1:20" x14ac:dyDescent="0.45">
      <c r="A132" s="20" t="str">
        <f>Calc!A132</f>
        <v>2024-04-06</v>
      </c>
      <c r="B132" t="str">
        <f>Calc!B132</f>
        <v>SFG</v>
      </c>
      <c r="C132" t="str">
        <f>Calc!C132</f>
        <v>SDP</v>
      </c>
      <c r="D132" t="str">
        <f>IF(ISBLANK(Games!D132), "", Games!D132)</f>
        <v>Keaton Winn</v>
      </c>
      <c r="E132" t="str">
        <f>IF(ISBLANK(Games!E132), "", Games!E132)</f>
        <v>Michael King</v>
      </c>
      <c r="F132">
        <f>Calc!M132</f>
        <v>1502.4291124172944</v>
      </c>
      <c r="G132">
        <f>Calc!N132</f>
        <v>1520.0432881877007</v>
      </c>
      <c r="H132" t="str">
        <f>IF(Calc!O132=Betting!I132, Betting!B132, IF(Calc!P132=Betting!I132, Betting!C132, ""))</f>
        <v>SFG</v>
      </c>
      <c r="I132" s="21">
        <f>MAX(Calc!O132:P132)</f>
        <v>0.53092285874892664</v>
      </c>
      <c r="J132" s="22">
        <f t="shared" si="9"/>
        <v>-113.18455155007231</v>
      </c>
      <c r="K132" s="23">
        <f t="shared" si="10"/>
        <v>0.88351279949861761</v>
      </c>
      <c r="M132" s="31"/>
      <c r="N132" s="31"/>
      <c r="O132" t="str">
        <f>IF(ISBLANK(Games!L132), "", Games!L132)</f>
        <v/>
      </c>
      <c r="P132" t="str">
        <f>IF(ISBLANK(Games!M132), "", Games!M132)</f>
        <v/>
      </c>
      <c r="Q132" t="str">
        <f t="shared" si="11"/>
        <v/>
      </c>
      <c r="R132" t="str">
        <f>IF(ISBLANK(Games!L132), "", IF(H132=Q132, "W", "L"))</f>
        <v/>
      </c>
      <c r="T132" s="30" t="str">
        <f t="shared" si="8"/>
        <v/>
      </c>
    </row>
    <row r="133" spans="1:20" x14ac:dyDescent="0.45">
      <c r="A133" s="20" t="str">
        <f>Calc!A133</f>
        <v>2024-04-06</v>
      </c>
      <c r="B133" t="str">
        <f>Calc!B133</f>
        <v>LAA</v>
      </c>
      <c r="C133" t="str">
        <f>Calc!C133</f>
        <v>BOS</v>
      </c>
      <c r="D133" t="str">
        <f>IF(ISBLANK(Games!D133), "", Games!D133)</f>
        <v>Reid Detmers</v>
      </c>
      <c r="E133" t="str">
        <f>IF(ISBLANK(Games!E133), "", Games!E133)</f>
        <v>Garrett Whitlock</v>
      </c>
      <c r="F133">
        <f>Calc!M133</f>
        <v>1514.1506478179451</v>
      </c>
      <c r="G133">
        <f>Calc!N133</f>
        <v>1554.3242147644098</v>
      </c>
      <c r="H133" t="str">
        <f>IF(Calc!O133=Betting!I133, Betting!B133, IF(Calc!P133=Betting!I133, Betting!C133, ""))</f>
        <v>BOS</v>
      </c>
      <c r="I133" s="21">
        <f>MAX(Calc!O133:P133)</f>
        <v>0.5233115454285534</v>
      </c>
      <c r="J133" s="22">
        <f t="shared" si="9"/>
        <v>-109.78062095064206</v>
      </c>
      <c r="K133" s="23">
        <f t="shared" si="10"/>
        <v>0.91090758217664425</v>
      </c>
      <c r="L133" s="41">
        <v>104</v>
      </c>
      <c r="M133" s="31" t="s">
        <v>1187</v>
      </c>
      <c r="N133" s="31">
        <v>1</v>
      </c>
      <c r="O133" t="str">
        <f>IF(ISBLANK(Games!L133), "", Games!L133)</f>
        <v/>
      </c>
      <c r="P133" t="str">
        <f>IF(ISBLANK(Games!M133), "", Games!M133)</f>
        <v/>
      </c>
      <c r="Q133" t="str">
        <f t="shared" si="11"/>
        <v/>
      </c>
      <c r="R133" t="str">
        <f>IF(ISBLANK(Games!L133), "", IF(H133=Q133, "W", "L"))</f>
        <v/>
      </c>
      <c r="T133" s="30" t="str">
        <f t="shared" si="8"/>
        <v/>
      </c>
    </row>
    <row r="134" spans="1:20" x14ac:dyDescent="0.45">
      <c r="A134" s="20" t="str">
        <f>Calc!A134</f>
        <v>2024-04-07</v>
      </c>
      <c r="B134" t="str">
        <f>Calc!B134</f>
        <v>PIT</v>
      </c>
      <c r="C134" t="str">
        <f>Calc!C134</f>
        <v>BAL</v>
      </c>
      <c r="D134" t="str">
        <f>IF(ISBLANK(Games!D134), "", Games!D134)</f>
        <v/>
      </c>
      <c r="E134" t="str">
        <f>IF(ISBLANK(Games!E134), "", Games!E134)</f>
        <v/>
      </c>
      <c r="F134">
        <f>Calc!M134</f>
        <v>1464.4120897083565</v>
      </c>
      <c r="G134">
        <f>Calc!N134</f>
        <v>1539.0873746407135</v>
      </c>
      <c r="H134" t="str">
        <f>IF(Calc!O134=Betting!I134, Betting!B134, IF(Calc!P134=Betting!I134, Betting!C134, ""))</f>
        <v>BAL</v>
      </c>
      <c r="I134" s="21">
        <f>MAX(Calc!O134:P134)</f>
        <v>0.5768560421165112</v>
      </c>
      <c r="J134" s="22">
        <f t="shared" si="9"/>
        <v>-136.32619144602</v>
      </c>
      <c r="K134" s="23">
        <f t="shared" si="10"/>
        <v>0.73353475908990096</v>
      </c>
      <c r="M134" s="31"/>
      <c r="N134" s="31"/>
      <c r="O134" t="str">
        <f>IF(ISBLANK(Games!L134), "", Games!L134)</f>
        <v/>
      </c>
      <c r="P134" t="str">
        <f>IF(ISBLANK(Games!M134), "", Games!M134)</f>
        <v/>
      </c>
      <c r="Q134" t="str">
        <f t="shared" si="11"/>
        <v/>
      </c>
      <c r="R134" t="str">
        <f>IF(ISBLANK(Games!L134), "", IF(H134=Q134, "W", "L"))</f>
        <v/>
      </c>
      <c r="T134" s="30" t="str">
        <f t="shared" si="8"/>
        <v/>
      </c>
    </row>
    <row r="135" spans="1:20" x14ac:dyDescent="0.45">
      <c r="A135" s="20" t="str">
        <f>Calc!A135</f>
        <v>2024-04-07</v>
      </c>
      <c r="B135" t="str">
        <f>Calc!B135</f>
        <v>WAS</v>
      </c>
      <c r="C135" t="str">
        <f>Calc!C135</f>
        <v>PHI</v>
      </c>
      <c r="D135" t="str">
        <f>IF(ISBLANK(Games!D135), "", Games!D135)</f>
        <v/>
      </c>
      <c r="E135" t="str">
        <f>IF(ISBLANK(Games!E135), "", Games!E135)</f>
        <v/>
      </c>
      <c r="F135">
        <f>Calc!M135</f>
        <v>1419.5380932200808</v>
      </c>
      <c r="G135">
        <f>Calc!N135</f>
        <v>1539.4111659163295</v>
      </c>
      <c r="H135" t="str">
        <f>IF(Calc!O135=Betting!I135, Betting!B135, IF(Calc!P135=Betting!I135, Betting!C135, ""))</f>
        <v>PHI</v>
      </c>
      <c r="I135" s="21">
        <f>MAX(Calc!O135:P135)</f>
        <v>0.68978643328864464</v>
      </c>
      <c r="J135" s="22">
        <f t="shared" si="9"/>
        <v>-222.35856432754622</v>
      </c>
      <c r="K135" s="23">
        <f t="shared" si="10"/>
        <v>0.44972407652666158</v>
      </c>
      <c r="M135" s="31"/>
      <c r="N135" s="31"/>
      <c r="O135" t="str">
        <f>IF(ISBLANK(Games!L135), "", Games!L135)</f>
        <v/>
      </c>
      <c r="P135" t="str">
        <f>IF(ISBLANK(Games!M135), "", Games!M135)</f>
        <v/>
      </c>
      <c r="Q135" t="str">
        <f t="shared" si="11"/>
        <v/>
      </c>
      <c r="R135" t="str">
        <f>IF(ISBLANK(Games!L135), "", IF(H135=Q135, "W", "L"))</f>
        <v/>
      </c>
      <c r="T135" s="30" t="str">
        <f t="shared" si="8"/>
        <v/>
      </c>
    </row>
    <row r="136" spans="1:20" x14ac:dyDescent="0.45">
      <c r="A136" s="20" t="str">
        <f>Calc!A136</f>
        <v>2024-04-07</v>
      </c>
      <c r="B136" t="str">
        <f>Calc!B136</f>
        <v>ATL</v>
      </c>
      <c r="C136" t="str">
        <f>Calc!C136</f>
        <v>ARI</v>
      </c>
      <c r="D136" t="str">
        <f>IF(ISBLANK(Games!D136), "", Games!D136)</f>
        <v/>
      </c>
      <c r="E136" t="str">
        <f>IF(ISBLANK(Games!E136), "", Games!E136)</f>
        <v/>
      </c>
      <c r="F136">
        <f>Calc!M136</f>
        <v>1593.2508682491175</v>
      </c>
      <c r="G136">
        <f>Calc!N136</f>
        <v>1515.1384034374826</v>
      </c>
      <c r="H136" t="str">
        <f>IF(Calc!O136=Betting!I136, Betting!B136, IF(Calc!P136=Betting!I136, Betting!C136, ""))</f>
        <v>ATL</v>
      </c>
      <c r="I136" s="21">
        <f>MAX(Calc!O136:P136)</f>
        <v>0.63250758951750052</v>
      </c>
      <c r="J136" s="22">
        <f t="shared" si="9"/>
        <v>-172.11446317681748</v>
      </c>
      <c r="K136" s="23">
        <f t="shared" si="10"/>
        <v>0.58100869708588931</v>
      </c>
      <c r="M136" s="31"/>
      <c r="N136" s="31"/>
      <c r="O136" t="str">
        <f>IF(ISBLANK(Games!L136), "", Games!L136)</f>
        <v/>
      </c>
      <c r="P136" t="str">
        <f>IF(ISBLANK(Games!M136), "", Games!M136)</f>
        <v/>
      </c>
      <c r="Q136" t="str">
        <f t="shared" si="11"/>
        <v/>
      </c>
      <c r="R136" t="str">
        <f>IF(ISBLANK(Games!L136), "", IF(H136=Q136, "W", "L"))</f>
        <v/>
      </c>
      <c r="T136" s="30" t="str">
        <f t="shared" si="8"/>
        <v/>
      </c>
    </row>
    <row r="137" spans="1:20" x14ac:dyDescent="0.45">
      <c r="A137" s="20" t="str">
        <f>Calc!A137</f>
        <v>2024-04-07</v>
      </c>
      <c r="B137" t="str">
        <f>Calc!B137</f>
        <v>NYY</v>
      </c>
      <c r="C137" t="str">
        <f>Calc!C137</f>
        <v>TOR</v>
      </c>
      <c r="D137" t="str">
        <f>IF(ISBLANK(Games!D137), "", Games!D137)</f>
        <v/>
      </c>
      <c r="E137" t="str">
        <f>IF(ISBLANK(Games!E137), "", Games!E137)</f>
        <v/>
      </c>
      <c r="F137">
        <f>Calc!M137</f>
        <v>1533.7203518335739</v>
      </c>
      <c r="G137">
        <f>Calc!N137</f>
        <v>1549.5770225833428</v>
      </c>
      <c r="H137" t="str">
        <f>IF(Calc!O137=Betting!I137, Betting!B137, IF(Calc!P137=Betting!I137, Betting!C137, ""))</f>
        <v>NYY</v>
      </c>
      <c r="I137" s="21">
        <f>MAX(Calc!O137:P137)</f>
        <v>0.52415757311143185</v>
      </c>
      <c r="J137" s="22">
        <f t="shared" si="9"/>
        <v>-110.15360201039367</v>
      </c>
      <c r="K137" s="23">
        <f t="shared" si="10"/>
        <v>0.90782324113708412</v>
      </c>
      <c r="M137" s="31"/>
      <c r="N137" s="31"/>
      <c r="O137" t="str">
        <f>IF(ISBLANK(Games!L137), "", Games!L137)</f>
        <v/>
      </c>
      <c r="P137" t="str">
        <f>IF(ISBLANK(Games!M137), "", Games!M137)</f>
        <v/>
      </c>
      <c r="Q137" t="str">
        <f t="shared" si="11"/>
        <v/>
      </c>
      <c r="R137" t="str">
        <f>IF(ISBLANK(Games!L137), "", IF(H137=Q137, "W", "L"))</f>
        <v/>
      </c>
      <c r="T137" s="30" t="str">
        <f t="shared" si="8"/>
        <v/>
      </c>
    </row>
    <row r="138" spans="1:20" x14ac:dyDescent="0.45">
      <c r="A138" s="20" t="str">
        <f>Calc!A138</f>
        <v>2024-04-07</v>
      </c>
      <c r="B138" t="str">
        <f>Calc!B138</f>
        <v>CIN</v>
      </c>
      <c r="C138" t="str">
        <f>Calc!C138</f>
        <v>NYM</v>
      </c>
      <c r="D138" t="str">
        <f>IF(ISBLANK(Games!D138), "", Games!D138)</f>
        <v/>
      </c>
      <c r="E138" t="str">
        <f>IF(ISBLANK(Games!E138), "", Games!E138)</f>
        <v/>
      </c>
      <c r="F138">
        <f>Calc!M138</f>
        <v>1493.1662146218293</v>
      </c>
      <c r="G138">
        <f>Calc!N138</f>
        <v>1510.288270753422</v>
      </c>
      <c r="H138" t="str">
        <f>IF(Calc!O138=Betting!I138, Betting!B138, IF(Calc!P138=Betting!I138, Betting!C138, ""))</f>
        <v>NYM</v>
      </c>
      <c r="I138" s="21">
        <f>MAX(Calc!O138:P138)</f>
        <v>0.53156513557437779</v>
      </c>
      <c r="J138" s="22">
        <f t="shared" si="9"/>
        <v>-113.47685152046989</v>
      </c>
      <c r="K138" s="23">
        <f t="shared" si="10"/>
        <v>0.88123699820805457</v>
      </c>
      <c r="M138" s="31"/>
      <c r="N138" s="31"/>
      <c r="O138" t="str">
        <f>IF(ISBLANK(Games!L138), "", Games!L138)</f>
        <v/>
      </c>
      <c r="P138" t="str">
        <f>IF(ISBLANK(Games!M138), "", Games!M138)</f>
        <v/>
      </c>
      <c r="Q138" t="str">
        <f t="shared" si="11"/>
        <v/>
      </c>
      <c r="R138" t="str">
        <f>IF(ISBLANK(Games!L138), "", IF(H138=Q138, "W", "L"))</f>
        <v/>
      </c>
      <c r="T138" s="30" t="str">
        <f t="shared" si="8"/>
        <v/>
      </c>
    </row>
    <row r="139" spans="1:20" x14ac:dyDescent="0.45">
      <c r="A139" s="20" t="str">
        <f>Calc!A139</f>
        <v>2024-04-07</v>
      </c>
      <c r="B139" t="str">
        <f>Calc!B139</f>
        <v>DET</v>
      </c>
      <c r="C139" t="str">
        <f>Calc!C139</f>
        <v>OAK</v>
      </c>
      <c r="D139" t="str">
        <f>IF(ISBLANK(Games!D139), "", Games!D139)</f>
        <v/>
      </c>
      <c r="E139" t="str">
        <f>IF(ISBLANK(Games!E139), "", Games!E139)</f>
        <v/>
      </c>
      <c r="F139">
        <f>Calc!M139</f>
        <v>1481.7589766686021</v>
      </c>
      <c r="G139">
        <f>Calc!N139</f>
        <v>1422.9458950386379</v>
      </c>
      <c r="H139" t="str">
        <f>IF(Calc!O139=Betting!I139, Betting!B139, IF(Calc!P139=Betting!I139, Betting!C139, ""))</f>
        <v>DET</v>
      </c>
      <c r="I139" s="21">
        <f>MAX(Calc!O139:P139)</f>
        <v>0.58767390429055544</v>
      </c>
      <c r="J139" s="22">
        <f t="shared" si="9"/>
        <v>-142.52648823485427</v>
      </c>
      <c r="K139" s="23">
        <f t="shared" si="10"/>
        <v>0.70162396645331371</v>
      </c>
      <c r="M139" s="31"/>
      <c r="N139" s="31"/>
      <c r="O139" t="str">
        <f>IF(ISBLANK(Games!L139), "", Games!L139)</f>
        <v/>
      </c>
      <c r="P139" t="str">
        <f>IF(ISBLANK(Games!M139), "", Games!M139)</f>
        <v/>
      </c>
      <c r="Q139" t="str">
        <f t="shared" si="11"/>
        <v/>
      </c>
      <c r="R139" t="str">
        <f>IF(ISBLANK(Games!L139), "", IF(H139=Q139, "W", "L"))</f>
        <v/>
      </c>
      <c r="T139" s="30" t="str">
        <f t="shared" si="8"/>
        <v/>
      </c>
    </row>
    <row r="140" spans="1:20" x14ac:dyDescent="0.45">
      <c r="A140" s="20" t="str">
        <f>Calc!A140</f>
        <v>2024-04-07</v>
      </c>
      <c r="B140" t="str">
        <f>Calc!B140</f>
        <v>MIN</v>
      </c>
      <c r="C140" t="str">
        <f>Calc!C140</f>
        <v>CLE</v>
      </c>
      <c r="D140" t="str">
        <f>IF(ISBLANK(Games!D140), "", Games!D140)</f>
        <v/>
      </c>
      <c r="E140" t="str">
        <f>IF(ISBLANK(Games!E140), "", Games!E140)</f>
        <v/>
      </c>
      <c r="F140">
        <f>Calc!M140</f>
        <v>1529.2726034226744</v>
      </c>
      <c r="G140">
        <f>Calc!N140</f>
        <v>1521.3210808926906</v>
      </c>
      <c r="H140" t="str">
        <f>IF(Calc!O140=Betting!I140, Betting!B140, IF(Calc!P140=Betting!I140, Betting!C140, ""))</f>
        <v>MIN</v>
      </c>
      <c r="I140" s="21">
        <f>MAX(Calc!O140:P140)</f>
        <v>0.57507752691870462</v>
      </c>
      <c r="J140" s="22">
        <f t="shared" si="9"/>
        <v>-135.33704695554709</v>
      </c>
      <c r="K140" s="23">
        <f t="shared" si="10"/>
        <v>0.73889598043945848</v>
      </c>
      <c r="M140" s="31"/>
      <c r="N140" s="31"/>
      <c r="O140" t="str">
        <f>IF(ISBLANK(Games!L140), "", Games!L140)</f>
        <v/>
      </c>
      <c r="P140" t="str">
        <f>IF(ISBLANK(Games!M140), "", Games!M140)</f>
        <v/>
      </c>
      <c r="Q140" t="str">
        <f t="shared" si="11"/>
        <v/>
      </c>
      <c r="R140" t="str">
        <f>IF(ISBLANK(Games!L140), "", IF(H140=Q140, "W", "L"))</f>
        <v/>
      </c>
      <c r="T140" s="30" t="str">
        <f t="shared" si="8"/>
        <v/>
      </c>
    </row>
    <row r="141" spans="1:20" x14ac:dyDescent="0.45">
      <c r="A141" s="20" t="str">
        <f>Calc!A141</f>
        <v>2024-04-07</v>
      </c>
      <c r="B141" t="str">
        <f>Calc!B141</f>
        <v>KCR</v>
      </c>
      <c r="C141" t="str">
        <f>Calc!C141</f>
        <v>CHW</v>
      </c>
      <c r="D141" t="str">
        <f>IF(ISBLANK(Games!D141), "", Games!D141)</f>
        <v/>
      </c>
      <c r="E141" t="str">
        <f>IF(ISBLANK(Games!E141), "", Games!E141)</f>
        <v/>
      </c>
      <c r="F141">
        <f>Calc!M141</f>
        <v>1459.3647323881944</v>
      </c>
      <c r="G141">
        <f>Calc!N141</f>
        <v>1425.4820043556863</v>
      </c>
      <c r="H141" t="str">
        <f>IF(Calc!O141=Betting!I141, Betting!B141, IF(Calc!P141=Betting!I141, Betting!C141, ""))</f>
        <v>KCR</v>
      </c>
      <c r="I141" s="21">
        <f>MAX(Calc!O141:P141)</f>
        <v>0.6436484907006319</v>
      </c>
      <c r="J141" s="22">
        <f t="shared" si="9"/>
        <v>-180.62179446528114</v>
      </c>
      <c r="K141" s="23">
        <f t="shared" si="10"/>
        <v>0.55364304344358539</v>
      </c>
      <c r="M141" s="31"/>
      <c r="N141" s="31"/>
      <c r="O141" t="str">
        <f>IF(ISBLANK(Games!L141), "", Games!L141)</f>
        <v/>
      </c>
      <c r="P141" t="str">
        <f>IF(ISBLANK(Games!M141), "", Games!M141)</f>
        <v/>
      </c>
      <c r="Q141" t="str">
        <f t="shared" si="11"/>
        <v/>
      </c>
      <c r="R141" t="str">
        <f>IF(ISBLANK(Games!L141), "", IF(H141=Q141, "W", "L"))</f>
        <v/>
      </c>
      <c r="T141" s="30" t="str">
        <f t="shared" si="8"/>
        <v/>
      </c>
    </row>
    <row r="142" spans="1:20" x14ac:dyDescent="0.45">
      <c r="A142" s="20" t="str">
        <f>Calc!A142</f>
        <v>2024-04-07</v>
      </c>
      <c r="B142" t="str">
        <f>Calc!B142</f>
        <v>MIL</v>
      </c>
      <c r="C142" t="str">
        <f>Calc!C142</f>
        <v>SEA</v>
      </c>
      <c r="D142" t="str">
        <f>IF(ISBLANK(Games!D142), "", Games!D142)</f>
        <v/>
      </c>
      <c r="E142" t="str">
        <f>IF(ISBLANK(Games!E142), "", Games!E142)</f>
        <v/>
      </c>
      <c r="F142">
        <f>Calc!M142</f>
        <v>1516.6563185214643</v>
      </c>
      <c r="G142">
        <f>Calc!N142</f>
        <v>1521.2700100017432</v>
      </c>
      <c r="H142" t="str">
        <f>IF(Calc!O142=Betting!I142, Betting!B142, IF(Calc!P142=Betting!I142, Betting!C142, ""))</f>
        <v>MIL</v>
      </c>
      <c r="I142" s="21">
        <f>MAX(Calc!O142:P142)</f>
        <v>0.52706861965035368</v>
      </c>
      <c r="J142" s="22">
        <f t="shared" si="9"/>
        <v>-111.44716581519347</v>
      </c>
      <c r="K142" s="23">
        <f t="shared" si="10"/>
        <v>0.89728616487048529</v>
      </c>
      <c r="M142" s="31"/>
      <c r="N142" s="31"/>
      <c r="O142" t="str">
        <f>IF(ISBLANK(Games!L142), "", Games!L142)</f>
        <v/>
      </c>
      <c r="P142" t="str">
        <f>IF(ISBLANK(Games!M142), "", Games!M142)</f>
        <v/>
      </c>
      <c r="Q142" t="str">
        <f t="shared" si="11"/>
        <v/>
      </c>
      <c r="R142" t="str">
        <f>IF(ISBLANK(Games!L142), "", IF(H142=Q142, "W", "L"))</f>
        <v/>
      </c>
      <c r="T142" s="30" t="str">
        <f t="shared" si="8"/>
        <v/>
      </c>
    </row>
    <row r="143" spans="1:20" x14ac:dyDescent="0.45">
      <c r="A143" s="20" t="str">
        <f>Calc!A143</f>
        <v>2024-04-07</v>
      </c>
      <c r="B143" t="str">
        <f>Calc!B143</f>
        <v>STL</v>
      </c>
      <c r="C143" t="str">
        <f>Calc!C143</f>
        <v>MIA</v>
      </c>
      <c r="D143" t="str">
        <f>IF(ISBLANK(Games!D143), "", Games!D143)</f>
        <v/>
      </c>
      <c r="E143" t="str">
        <f>IF(ISBLANK(Games!E143), "", Games!E143)</f>
        <v/>
      </c>
      <c r="F143">
        <f>Calc!M143</f>
        <v>1510.540426333587</v>
      </c>
      <c r="G143">
        <f>Calc!N143</f>
        <v>1484.370768699393</v>
      </c>
      <c r="H143" t="str">
        <f>IF(Calc!O143=Betting!I143, Betting!B143, IF(Calc!P143=Betting!I143, Betting!C143, ""))</f>
        <v>STL</v>
      </c>
      <c r="I143" s="21">
        <f>MAX(Calc!O143:P143)</f>
        <v>0.57417546888540139</v>
      </c>
      <c r="J143" s="22">
        <f t="shared" si="9"/>
        <v>-134.83851373768749</v>
      </c>
      <c r="K143" s="23">
        <f t="shared" si="10"/>
        <v>0.7416278719486501</v>
      </c>
      <c r="M143" s="31"/>
      <c r="N143" s="31"/>
      <c r="O143" t="str">
        <f>IF(ISBLANK(Games!L143), "", Games!L143)</f>
        <v/>
      </c>
      <c r="P143" t="str">
        <f>IF(ISBLANK(Games!M143), "", Games!M143)</f>
        <v/>
      </c>
      <c r="Q143" t="str">
        <f t="shared" si="11"/>
        <v/>
      </c>
      <c r="R143" t="str">
        <f>IF(ISBLANK(Games!L143), "", IF(H143=Q143, "W", "L"))</f>
        <v/>
      </c>
      <c r="T143" s="30" t="str">
        <f t="shared" si="8"/>
        <v/>
      </c>
    </row>
    <row r="144" spans="1:20" x14ac:dyDescent="0.45">
      <c r="A144" s="20" t="str">
        <f>Calc!A144</f>
        <v>2024-04-07</v>
      </c>
      <c r="B144" t="str">
        <f>Calc!B144</f>
        <v>CHC</v>
      </c>
      <c r="C144" t="str">
        <f>Calc!C144</f>
        <v>LAD</v>
      </c>
      <c r="D144" t="str">
        <f>IF(ISBLANK(Games!D144), "", Games!D144)</f>
        <v/>
      </c>
      <c r="E144" t="str">
        <f>IF(ISBLANK(Games!E144), "", Games!E144)</f>
        <v/>
      </c>
      <c r="F144">
        <f>Calc!M144</f>
        <v>1529.9566441509314</v>
      </c>
      <c r="G144">
        <f>Calc!N144</f>
        <v>1587.2549754385982</v>
      </c>
      <c r="H144" t="str">
        <f>IF(Calc!O144=Betting!I144, Betting!B144, IF(Calc!P144=Betting!I144, Betting!C144, ""))</f>
        <v>LAD</v>
      </c>
      <c r="I144" s="21">
        <f>MAX(Calc!O144:P144)</f>
        <v>0.55942640806813015</v>
      </c>
      <c r="J144" s="22">
        <f t="shared" si="9"/>
        <v>-126.97683617738025</v>
      </c>
      <c r="K144" s="23">
        <f t="shared" si="10"/>
        <v>0.78754521698985347</v>
      </c>
      <c r="M144" s="31"/>
      <c r="N144" s="31"/>
      <c r="O144" t="str">
        <f>IF(ISBLANK(Games!L144), "", Games!L144)</f>
        <v/>
      </c>
      <c r="P144" t="str">
        <f>IF(ISBLANK(Games!M144), "", Games!M144)</f>
        <v/>
      </c>
      <c r="Q144" t="str">
        <f t="shared" si="11"/>
        <v/>
      </c>
      <c r="R144" t="str">
        <f>IF(ISBLANK(Games!L144), "", IF(H144=Q144, "W", "L"))</f>
        <v/>
      </c>
      <c r="T144" s="30" t="str">
        <f t="shared" si="8"/>
        <v/>
      </c>
    </row>
    <row r="145" spans="1:20" x14ac:dyDescent="0.45">
      <c r="A145" s="20" t="str">
        <f>Calc!A145</f>
        <v>2024-04-07</v>
      </c>
      <c r="B145" t="str">
        <f>Calc!B145</f>
        <v>COL</v>
      </c>
      <c r="C145" t="str">
        <f>Calc!C145</f>
        <v>TBR</v>
      </c>
      <c r="D145" t="str">
        <f>IF(ISBLANK(Games!D145), "", Games!D145)</f>
        <v/>
      </c>
      <c r="E145" t="str">
        <f>IF(ISBLANK(Games!E145), "", Games!E145)</f>
        <v/>
      </c>
      <c r="F145">
        <f>Calc!M145</f>
        <v>1423.0710497477428</v>
      </c>
      <c r="G145">
        <f>Calc!N145</f>
        <v>1532.6622500113572</v>
      </c>
      <c r="H145" t="str">
        <f>IF(Calc!O145=Betting!I145, Betting!B145, IF(Calc!P145=Betting!I145, Betting!C145, ""))</f>
        <v>TBR</v>
      </c>
      <c r="I145" s="21">
        <f>MAX(Calc!O145:P145)</f>
        <v>0.5385106802334696</v>
      </c>
      <c r="J145" s="22">
        <f t="shared" si="9"/>
        <v>-116.68973845503179</v>
      </c>
      <c r="K145" s="23">
        <f t="shared" si="10"/>
        <v>0.85697338364106934</v>
      </c>
      <c r="M145" s="31"/>
      <c r="N145" s="31"/>
      <c r="O145" t="str">
        <f>IF(ISBLANK(Games!L145), "", Games!L145)</f>
        <v/>
      </c>
      <c r="P145" t="str">
        <f>IF(ISBLANK(Games!M145), "", Games!M145)</f>
        <v/>
      </c>
      <c r="Q145" t="str">
        <f t="shared" si="11"/>
        <v/>
      </c>
      <c r="R145" t="str">
        <f>IF(ISBLANK(Games!L145), "", IF(H145=Q145, "W", "L"))</f>
        <v/>
      </c>
      <c r="T145" s="30" t="str">
        <f t="shared" si="8"/>
        <v/>
      </c>
    </row>
    <row r="146" spans="1:20" x14ac:dyDescent="0.45">
      <c r="A146" s="20" t="str">
        <f>Calc!A146</f>
        <v>2024-04-07</v>
      </c>
      <c r="B146" t="str">
        <f>Calc!B146</f>
        <v>SFG</v>
      </c>
      <c r="C146" t="str">
        <f>Calc!C146</f>
        <v>SDP</v>
      </c>
      <c r="D146" t="str">
        <f>IF(ISBLANK(Games!D146), "", Games!D146)</f>
        <v/>
      </c>
      <c r="E146" t="str">
        <f>IF(ISBLANK(Games!E146), "", Games!E146)</f>
        <v/>
      </c>
      <c r="F146">
        <f>Calc!M146</f>
        <v>1506.8907435815931</v>
      </c>
      <c r="G146">
        <f>Calc!N146</f>
        <v>1514.2912987524817</v>
      </c>
      <c r="H146" t="str">
        <f>IF(Calc!O146=Betting!I146, Betting!B146, IF(Calc!P146=Betting!I146, Betting!C146, ""))</f>
        <v>SFG</v>
      </c>
      <c r="I146" s="21">
        <f>MAX(Calc!O146:P146)</f>
        <v>0.54560135541270194</v>
      </c>
      <c r="J146" s="22">
        <f t="shared" si="9"/>
        <v>-120.07107897697134</v>
      </c>
      <c r="K146" s="23">
        <f t="shared" si="10"/>
        <v>0.83284002152740877</v>
      </c>
      <c r="M146" s="31"/>
      <c r="N146" s="31"/>
      <c r="O146" t="str">
        <f>IF(ISBLANK(Games!L146), "", Games!L146)</f>
        <v/>
      </c>
      <c r="P146" t="str">
        <f>IF(ISBLANK(Games!M146), "", Games!M146)</f>
        <v/>
      </c>
      <c r="Q146" t="str">
        <f t="shared" si="11"/>
        <v/>
      </c>
      <c r="R146" t="str">
        <f>IF(ISBLANK(Games!L146), "", IF(H146=Q146, "W", "L"))</f>
        <v/>
      </c>
      <c r="T146" s="30" t="str">
        <f t="shared" si="8"/>
        <v/>
      </c>
    </row>
    <row r="147" spans="1:20" x14ac:dyDescent="0.45">
      <c r="A147" s="20" t="str">
        <f>Calc!A147</f>
        <v>2024-04-07</v>
      </c>
      <c r="B147" t="str">
        <f>Calc!B147</f>
        <v>LAA</v>
      </c>
      <c r="C147" t="str">
        <f>Calc!C147</f>
        <v>BOS</v>
      </c>
      <c r="D147" t="str">
        <f>IF(ISBLANK(Games!D147), "", Games!D147)</f>
        <v/>
      </c>
      <c r="E147" t="str">
        <f>IF(ISBLANK(Games!E147), "", Games!E147)</f>
        <v/>
      </c>
      <c r="F147">
        <f>Calc!M147</f>
        <v>1469.5882041455925</v>
      </c>
      <c r="G147">
        <f>Calc!N147</f>
        <v>1518.233689676287</v>
      </c>
      <c r="H147" t="str">
        <f>IF(Calc!O147=Betting!I147, Betting!B147, IF(Calc!P147=Betting!I147, Betting!C147, ""))</f>
        <v>BOS</v>
      </c>
      <c r="I147" s="21">
        <f>MAX(Calc!O147:P147)</f>
        <v>0.53530600433684039</v>
      </c>
      <c r="J147" s="22">
        <f t="shared" si="9"/>
        <v>-115.19537789011264</v>
      </c>
      <c r="K147" s="23">
        <f t="shared" si="10"/>
        <v>0.86809038549612771</v>
      </c>
      <c r="M147" s="31"/>
      <c r="N147" s="31"/>
      <c r="O147" t="str">
        <f>IF(ISBLANK(Games!L147), "", Games!L147)</f>
        <v/>
      </c>
      <c r="P147" t="str">
        <f>IF(ISBLANK(Games!M147), "", Games!M147)</f>
        <v/>
      </c>
      <c r="Q147" t="str">
        <f t="shared" si="11"/>
        <v/>
      </c>
      <c r="R147" t="str">
        <f>IF(ISBLANK(Games!L147), "", IF(H147=Q147, "W", "L"))</f>
        <v/>
      </c>
      <c r="T147" s="30" t="str">
        <f t="shared" si="8"/>
        <v/>
      </c>
    </row>
    <row r="148" spans="1:20" x14ac:dyDescent="0.45">
      <c r="A148" s="20" t="str">
        <f>Calc!A148</f>
        <v>2024-04-07</v>
      </c>
      <c r="B148" t="str">
        <f>Calc!B148</f>
        <v>TEX</v>
      </c>
      <c r="C148" t="str">
        <f>Calc!C148</f>
        <v>HOU</v>
      </c>
      <c r="D148" t="str">
        <f>IF(ISBLANK(Games!D148), "", Games!D148)</f>
        <v/>
      </c>
      <c r="E148" t="str">
        <f>IF(ISBLANK(Games!E148), "", Games!E148)</f>
        <v/>
      </c>
      <c r="F148">
        <f>Calc!M148</f>
        <v>1535.7428778604465</v>
      </c>
      <c r="G148">
        <f>Calc!N148</f>
        <v>1554.1885466658973</v>
      </c>
      <c r="H148" t="str">
        <f>IF(Calc!O148=Betting!I148, Betting!B148, IF(Calc!P148=Betting!I148, Betting!C148, ""))</f>
        <v>TEX</v>
      </c>
      <c r="I148" s="21">
        <f>MAX(Calc!O148:P148)</f>
        <v>0.50512503099413764</v>
      </c>
      <c r="J148" s="22">
        <f t="shared" si="9"/>
        <v>-102.07124276438275</v>
      </c>
      <c r="K148" s="23">
        <f t="shared" si="10"/>
        <v>0.97970787159744954</v>
      </c>
      <c r="M148" s="31"/>
      <c r="N148" s="31"/>
      <c r="O148" t="str">
        <f>IF(ISBLANK(Games!L148), "", Games!L148)</f>
        <v/>
      </c>
      <c r="P148" t="str">
        <f>IF(ISBLANK(Games!M148), "", Games!M148)</f>
        <v/>
      </c>
      <c r="Q148" t="str">
        <f t="shared" si="11"/>
        <v/>
      </c>
      <c r="R148" t="str">
        <f>IF(ISBLANK(Games!L148), "", IF(H148=Q148, "W", "L"))</f>
        <v/>
      </c>
      <c r="T148" s="30" t="str">
        <f t="shared" si="8"/>
        <v/>
      </c>
    </row>
    <row r="149" spans="1:20" x14ac:dyDescent="0.45">
      <c r="A149" s="20" t="str">
        <f>Calc!A149</f>
        <v>2024-04-08</v>
      </c>
      <c r="B149" t="str">
        <f>Calc!B149</f>
        <v>NYY</v>
      </c>
      <c r="C149" t="str">
        <f>Calc!C149</f>
        <v>MIA</v>
      </c>
      <c r="D149" t="str">
        <f>IF(ISBLANK(Games!D149), "", Games!D149)</f>
        <v/>
      </c>
      <c r="E149" t="str">
        <f>IF(ISBLANK(Games!E149), "", Games!E149)</f>
        <v/>
      </c>
      <c r="F149">
        <f>Calc!M149</f>
        <v>1533.7203518335739</v>
      </c>
      <c r="G149">
        <f>Calc!N149</f>
        <v>1484.370768699393</v>
      </c>
      <c r="H149" t="str">
        <f>IF(Calc!O149=Betting!I149, Betting!B149, IF(Calc!P149=Betting!I149, Betting!C149, ""))</f>
        <v>NYY</v>
      </c>
      <c r="I149" s="21">
        <f>MAX(Calc!O149:P149)</f>
        <v>0.61750729497301227</v>
      </c>
      <c r="J149" s="22">
        <f t="shared" si="9"/>
        <v>-161.44289468983271</v>
      </c>
      <c r="K149" s="23">
        <f t="shared" si="10"/>
        <v>0.61941406707382185</v>
      </c>
      <c r="M149" s="31"/>
      <c r="N149" s="31"/>
      <c r="O149" t="str">
        <f>IF(ISBLANK(Games!L149), "", Games!L149)</f>
        <v/>
      </c>
      <c r="P149" t="str">
        <f>IF(ISBLANK(Games!M149), "", Games!M149)</f>
        <v/>
      </c>
      <c r="Q149" t="str">
        <f t="shared" si="11"/>
        <v/>
      </c>
      <c r="R149" t="str">
        <f>IF(ISBLANK(Games!L149), "", IF(H149=Q149, "W", "L"))</f>
        <v/>
      </c>
      <c r="T149" s="30" t="str">
        <f t="shared" si="8"/>
        <v/>
      </c>
    </row>
    <row r="150" spans="1:20" x14ac:dyDescent="0.45">
      <c r="A150" s="20" t="str">
        <f>Calc!A150</f>
        <v>2024-04-08</v>
      </c>
      <c r="B150" t="str">
        <f>Calc!B150</f>
        <v>CLE</v>
      </c>
      <c r="C150" t="str">
        <f>Calc!C150</f>
        <v>CHW</v>
      </c>
      <c r="D150" t="str">
        <f>IF(ISBLANK(Games!D150), "", Games!D150)</f>
        <v/>
      </c>
      <c r="E150" t="str">
        <f>IF(ISBLANK(Games!E150), "", Games!E150)</f>
        <v/>
      </c>
      <c r="F150">
        <f>Calc!M150</f>
        <v>1503.8938502056101</v>
      </c>
      <c r="G150">
        <f>Calc!N150</f>
        <v>1425.4820043556863</v>
      </c>
      <c r="H150" t="str">
        <f>IF(Calc!O150=Betting!I150, Betting!B150, IF(Calc!P150=Betting!I150, Betting!C150, ""))</f>
        <v>CLE</v>
      </c>
      <c r="I150" s="21">
        <f>MAX(Calc!O150:P150)</f>
        <v>0.63477559527623439</v>
      </c>
      <c r="J150" s="22">
        <f t="shared" si="9"/>
        <v>-173.80426583386222</v>
      </c>
      <c r="K150" s="23">
        <f t="shared" si="10"/>
        <v>0.57535987117594123</v>
      </c>
      <c r="M150" s="31"/>
      <c r="N150" s="31"/>
      <c r="O150" t="str">
        <f>IF(ISBLANK(Games!L150), "", Games!L150)</f>
        <v/>
      </c>
      <c r="P150" t="str">
        <f>IF(ISBLANK(Games!M150), "", Games!M150)</f>
        <v/>
      </c>
      <c r="Q150" t="str">
        <f t="shared" si="11"/>
        <v/>
      </c>
      <c r="R150" t="str">
        <f>IF(ISBLANK(Games!L150), "", IF(H150=Q150, "W", "L"))</f>
        <v/>
      </c>
      <c r="T150" s="30" t="str">
        <f t="shared" si="8"/>
        <v/>
      </c>
    </row>
    <row r="151" spans="1:20" x14ac:dyDescent="0.45">
      <c r="A151" s="20" t="str">
        <f>Calc!A151</f>
        <v>2024-04-08</v>
      </c>
      <c r="B151" t="str">
        <f>Calc!B151</f>
        <v>PIT</v>
      </c>
      <c r="C151" t="str">
        <f>Calc!C151</f>
        <v>DET</v>
      </c>
      <c r="D151" t="str">
        <f>IF(ISBLANK(Games!D151), "", Games!D151)</f>
        <v/>
      </c>
      <c r="E151" t="str">
        <f>IF(ISBLANK(Games!E151), "", Games!E151)</f>
        <v/>
      </c>
      <c r="F151">
        <f>Calc!M151</f>
        <v>1464.4120897083565</v>
      </c>
      <c r="G151">
        <f>Calc!N151</f>
        <v>1495.7868779460348</v>
      </c>
      <c r="H151" t="str">
        <f>IF(Calc!O151=Betting!I151, Betting!B151, IF(Calc!P151=Betting!I151, Betting!C151, ""))</f>
        <v>DET</v>
      </c>
      <c r="I151" s="21">
        <f>MAX(Calc!O151:P151)</f>
        <v>0.51604410664119671</v>
      </c>
      <c r="J151" s="22">
        <f t="shared" si="9"/>
        <v>-106.63040035729109</v>
      </c>
      <c r="K151" s="23">
        <f t="shared" si="10"/>
        <v>0.93781885526946973</v>
      </c>
      <c r="M151" s="31"/>
      <c r="N151" s="31"/>
      <c r="O151" t="str">
        <f>IF(ISBLANK(Games!L151), "", Games!L151)</f>
        <v/>
      </c>
      <c r="P151" t="str">
        <f>IF(ISBLANK(Games!M151), "", Games!M151)</f>
        <v/>
      </c>
      <c r="Q151" t="str">
        <f t="shared" si="11"/>
        <v/>
      </c>
      <c r="R151" t="str">
        <f>IF(ISBLANK(Games!L151), "", IF(H151=Q151, "W", "L"))</f>
        <v/>
      </c>
      <c r="T151" s="30" t="str">
        <f t="shared" si="8"/>
        <v/>
      </c>
    </row>
    <row r="152" spans="1:20" x14ac:dyDescent="0.45">
      <c r="A152" s="20" t="str">
        <f>Calc!A152</f>
        <v>2024-04-08</v>
      </c>
      <c r="B152" t="str">
        <f>Calc!B152</f>
        <v>CIN</v>
      </c>
      <c r="C152" t="str">
        <f>Calc!C152</f>
        <v>MIL</v>
      </c>
      <c r="D152" t="str">
        <f>IF(ISBLANK(Games!D152), "", Games!D152)</f>
        <v/>
      </c>
      <c r="E152" t="str">
        <f>IF(ISBLANK(Games!E152), "", Games!E152)</f>
        <v/>
      </c>
      <c r="F152">
        <f>Calc!M152</f>
        <v>1493.1662146218293</v>
      </c>
      <c r="G152">
        <f>Calc!N152</f>
        <v>1527.5334034496079</v>
      </c>
      <c r="H152" t="str">
        <f>IF(Calc!O152=Betting!I152, Betting!B152, IF(Calc!P152=Betting!I152, Betting!C152, ""))</f>
        <v>MIL</v>
      </c>
      <c r="I152" s="21">
        <f>MAX(Calc!O152:P152)</f>
        <v>0.55624212497835279</v>
      </c>
      <c r="J152" s="22">
        <f t="shared" si="9"/>
        <v>-125.34811352952744</v>
      </c>
      <c r="K152" s="23">
        <f t="shared" si="10"/>
        <v>0.79777826075095781</v>
      </c>
      <c r="M152" s="31"/>
      <c r="N152" s="31"/>
      <c r="O152" t="str">
        <f>IF(ISBLANK(Games!L152), "", Games!L152)</f>
        <v/>
      </c>
      <c r="P152" t="str">
        <f>IF(ISBLANK(Games!M152), "", Games!M152)</f>
        <v/>
      </c>
      <c r="Q152" t="str">
        <f t="shared" si="11"/>
        <v/>
      </c>
      <c r="R152" t="str">
        <f>IF(ISBLANK(Games!L152), "", IF(H152=Q152, "W", "L"))</f>
        <v/>
      </c>
      <c r="T152" s="30" t="str">
        <f t="shared" si="8"/>
        <v/>
      </c>
    </row>
    <row r="153" spans="1:20" x14ac:dyDescent="0.45">
      <c r="A153" s="20" t="str">
        <f>Calc!A153</f>
        <v>2024-04-08</v>
      </c>
      <c r="B153" t="str">
        <f>Calc!B153</f>
        <v>TOR</v>
      </c>
      <c r="C153" t="str">
        <f>Calc!C153</f>
        <v>SEA</v>
      </c>
      <c r="D153" t="str">
        <f>IF(ISBLANK(Games!D153), "", Games!D153)</f>
        <v/>
      </c>
      <c r="E153" t="str">
        <f>IF(ISBLANK(Games!E153), "", Games!E153)</f>
        <v/>
      </c>
      <c r="F153">
        <f>Calc!M153</f>
        <v>1536.86484917293</v>
      </c>
      <c r="G153">
        <f>Calc!N153</f>
        <v>1521.2700100017432</v>
      </c>
      <c r="H153" t="str">
        <f>IF(Calc!O153=Betting!I153, Betting!B153, IF(Calc!P153=Betting!I153, Betting!C153, ""))</f>
        <v>TOR</v>
      </c>
      <c r="I153" s="21">
        <f>MAX(Calc!O153:P153)</f>
        <v>0.51966528690498159</v>
      </c>
      <c r="J153" s="22">
        <f t="shared" si="9"/>
        <v>-108.18815978477552</v>
      </c>
      <c r="K153" s="23">
        <f t="shared" si="10"/>
        <v>0.92431556465083919</v>
      </c>
      <c r="M153" s="31"/>
      <c r="N153" s="31"/>
      <c r="O153" t="str">
        <f>IF(ISBLANK(Games!L153), "", Games!L153)</f>
        <v/>
      </c>
      <c r="P153" t="str">
        <f>IF(ISBLANK(Games!M153), "", Games!M153)</f>
        <v/>
      </c>
      <c r="Q153" t="str">
        <f t="shared" si="11"/>
        <v/>
      </c>
      <c r="R153" t="str">
        <f>IF(ISBLANK(Games!L153), "", IF(H153=Q153, "W", "L"))</f>
        <v/>
      </c>
      <c r="T153" s="30" t="str">
        <f t="shared" si="8"/>
        <v/>
      </c>
    </row>
    <row r="154" spans="1:20" x14ac:dyDescent="0.45">
      <c r="A154" s="20" t="str">
        <f>Calc!A154</f>
        <v>2024-04-08</v>
      </c>
      <c r="B154" t="str">
        <f>Calc!B154</f>
        <v>ATL</v>
      </c>
      <c r="C154" t="str">
        <f>Calc!C154</f>
        <v>NYM</v>
      </c>
      <c r="D154" t="str">
        <f>IF(ISBLANK(Games!D154), "", Games!D154)</f>
        <v/>
      </c>
      <c r="E154" t="str">
        <f>IF(ISBLANK(Games!E154), "", Games!E154)</f>
        <v/>
      </c>
      <c r="F154">
        <f>Calc!M154</f>
        <v>1593.2508682491175</v>
      </c>
      <c r="G154">
        <f>Calc!N154</f>
        <v>1510.288270753422</v>
      </c>
      <c r="H154" t="str">
        <f>IF(Calc!O154=Betting!I154, Betting!B154, IF(Calc!P154=Betting!I154, Betting!C154, ""))</f>
        <v>ATL</v>
      </c>
      <c r="I154" s="21">
        <f>MAX(Calc!O154:P154)</f>
        <v>0.63912538127673868</v>
      </c>
      <c r="J154" s="22">
        <f t="shared" si="9"/>
        <v>-177.10455324841104</v>
      </c>
      <c r="K154" s="23">
        <f t="shared" si="10"/>
        <v>0.56463822169347411</v>
      </c>
      <c r="M154" s="31"/>
      <c r="N154" s="31"/>
      <c r="O154" t="str">
        <f>IF(ISBLANK(Games!L154), "", Games!L154)</f>
        <v/>
      </c>
      <c r="P154" t="str">
        <f>IF(ISBLANK(Games!M154), "", Games!M154)</f>
        <v/>
      </c>
      <c r="Q154" t="str">
        <f t="shared" si="11"/>
        <v/>
      </c>
      <c r="R154" t="str">
        <f>IF(ISBLANK(Games!L154), "", IF(H154=Q154, "W", "L"))</f>
        <v/>
      </c>
      <c r="T154" s="30" t="str">
        <f t="shared" si="8"/>
        <v/>
      </c>
    </row>
    <row r="155" spans="1:20" x14ac:dyDescent="0.45">
      <c r="A155" s="20" t="str">
        <f>Calc!A155</f>
        <v>2024-04-08</v>
      </c>
      <c r="B155" t="str">
        <f>Calc!B155</f>
        <v>MIN</v>
      </c>
      <c r="C155" t="str">
        <f>Calc!C155</f>
        <v>LAD</v>
      </c>
      <c r="D155" t="str">
        <f>IF(ISBLANK(Games!D155), "", Games!D155)</f>
        <v/>
      </c>
      <c r="E155" t="str">
        <f>IF(ISBLANK(Games!E155), "", Games!E155)</f>
        <v/>
      </c>
      <c r="F155">
        <f>Calc!M155</f>
        <v>1529.2726034226744</v>
      </c>
      <c r="G155">
        <f>Calc!N155</f>
        <v>1587.2549754385982</v>
      </c>
      <c r="H155" t="str">
        <f>IF(Calc!O155=Betting!I155, Betting!B155, IF(Calc!P155=Betting!I155, Betting!C155, ""))</f>
        <v>LAD</v>
      </c>
      <c r="I155" s="21">
        <f>MAX(Calc!O155:P155)</f>
        <v>0.51904084645991733</v>
      </c>
      <c r="J155" s="22">
        <f t="shared" si="9"/>
        <v>-107.91786425926935</v>
      </c>
      <c r="K155" s="23">
        <f t="shared" si="10"/>
        <v>0.92663064346559976</v>
      </c>
      <c r="M155" s="31"/>
      <c r="N155" s="31"/>
      <c r="O155" t="str">
        <f>IF(ISBLANK(Games!L155), "", Games!L155)</f>
        <v/>
      </c>
      <c r="P155" t="str">
        <f>IF(ISBLANK(Games!M155), "", Games!M155)</f>
        <v/>
      </c>
      <c r="Q155" t="str">
        <f t="shared" si="11"/>
        <v/>
      </c>
      <c r="R155" t="str">
        <f>IF(ISBLANK(Games!L155), "", IF(H155=Q155, "W", "L"))</f>
        <v/>
      </c>
      <c r="T155" s="30" t="str">
        <f t="shared" si="8"/>
        <v/>
      </c>
    </row>
    <row r="156" spans="1:20" x14ac:dyDescent="0.45">
      <c r="A156" s="20" t="str">
        <f>Calc!A156</f>
        <v>2024-04-08</v>
      </c>
      <c r="B156" t="str">
        <f>Calc!B156</f>
        <v>STL</v>
      </c>
      <c r="C156" t="str">
        <f>Calc!C156</f>
        <v>PHI</v>
      </c>
      <c r="D156" t="str">
        <f>IF(ISBLANK(Games!D156), "", Games!D156)</f>
        <v/>
      </c>
      <c r="E156" t="str">
        <f>IF(ISBLANK(Games!E156), "", Games!E156)</f>
        <v/>
      </c>
      <c r="F156">
        <f>Calc!M156</f>
        <v>1510.540426333587</v>
      </c>
      <c r="G156">
        <f>Calc!N156</f>
        <v>1539.4111659163295</v>
      </c>
      <c r="H156" t="str">
        <f>IF(Calc!O156=Betting!I156, Betting!B156, IF(Calc!P156=Betting!I156, Betting!C156, ""))</f>
        <v>PHI</v>
      </c>
      <c r="I156" s="21">
        <f>MAX(Calc!O156:P156)</f>
        <v>0.50486760046749457</v>
      </c>
      <c r="J156" s="22">
        <f t="shared" si="9"/>
        <v>-101.96618135758858</v>
      </c>
      <c r="K156" s="23">
        <f t="shared" si="10"/>
        <v>0.98071731890504632</v>
      </c>
      <c r="M156" s="31"/>
      <c r="N156" s="31"/>
      <c r="O156" t="str">
        <f>IF(ISBLANK(Games!L156), "", Games!L156)</f>
        <v/>
      </c>
      <c r="P156" t="str">
        <f>IF(ISBLANK(Games!M156), "", Games!M156)</f>
        <v/>
      </c>
      <c r="Q156" t="str">
        <f t="shared" si="11"/>
        <v/>
      </c>
      <c r="R156" t="str">
        <f>IF(ISBLANK(Games!L156), "", IF(H156=Q156, "W", "L"))</f>
        <v/>
      </c>
      <c r="T156" s="30" t="str">
        <f t="shared" si="8"/>
        <v/>
      </c>
    </row>
    <row r="157" spans="1:20" x14ac:dyDescent="0.45">
      <c r="A157" s="20" t="str">
        <f>Calc!A157</f>
        <v>2024-04-08</v>
      </c>
      <c r="B157" t="str">
        <f>Calc!B157</f>
        <v>TEX</v>
      </c>
      <c r="C157" t="str">
        <f>Calc!C157</f>
        <v>HOU</v>
      </c>
      <c r="D157" t="str">
        <f>IF(ISBLANK(Games!D157), "", Games!D157)</f>
        <v/>
      </c>
      <c r="E157" t="str">
        <f>IF(ISBLANK(Games!E157), "", Games!E157)</f>
        <v/>
      </c>
      <c r="F157">
        <f>Calc!M157</f>
        <v>1535.7428778604465</v>
      </c>
      <c r="G157">
        <f>Calc!N157</f>
        <v>1554.1885466658973</v>
      </c>
      <c r="H157" t="str">
        <f>IF(Calc!O157=Betting!I157, Betting!B157, IF(Calc!P157=Betting!I157, Betting!C157, ""))</f>
        <v>TEX</v>
      </c>
      <c r="I157" s="21">
        <f>MAX(Calc!O157:P157)</f>
        <v>0.50512503099413764</v>
      </c>
      <c r="J157" s="22">
        <f t="shared" si="9"/>
        <v>-102.07124276438275</v>
      </c>
      <c r="K157" s="23">
        <f t="shared" si="10"/>
        <v>0.97970787159744954</v>
      </c>
      <c r="M157" s="31"/>
      <c r="N157" s="31"/>
      <c r="O157" t="str">
        <f>IF(ISBLANK(Games!L157), "", Games!L157)</f>
        <v/>
      </c>
      <c r="P157" t="str">
        <f>IF(ISBLANK(Games!M157), "", Games!M157)</f>
        <v/>
      </c>
      <c r="Q157" t="str">
        <f t="shared" si="11"/>
        <v/>
      </c>
      <c r="R157" t="str">
        <f>IF(ISBLANK(Games!L157), "", IF(H157=Q157, "W", "L"))</f>
        <v/>
      </c>
      <c r="T157" s="30" t="str">
        <f t="shared" si="8"/>
        <v/>
      </c>
    </row>
    <row r="158" spans="1:20" x14ac:dyDescent="0.45">
      <c r="A158" s="20" t="str">
        <f>Calc!A158</f>
        <v>2024-04-08</v>
      </c>
      <c r="B158" t="str">
        <f>Calc!B158</f>
        <v>COL</v>
      </c>
      <c r="C158" t="str">
        <f>Calc!C158</f>
        <v>ARI</v>
      </c>
      <c r="D158" t="str">
        <f>IF(ISBLANK(Games!D158), "", Games!D158)</f>
        <v/>
      </c>
      <c r="E158" t="str">
        <f>IF(ISBLANK(Games!E158), "", Games!E158)</f>
        <v/>
      </c>
      <c r="F158">
        <f>Calc!M158</f>
        <v>1423.0710497477428</v>
      </c>
      <c r="G158">
        <f>Calc!N158</f>
        <v>1515.1384034374826</v>
      </c>
      <c r="H158" t="str">
        <f>IF(Calc!O158=Betting!I158, Betting!B158, IF(Calc!P158=Betting!I158, Betting!C158, ""))</f>
        <v>ARI</v>
      </c>
      <c r="I158" s="21">
        <f>MAX(Calc!O158:P158)</f>
        <v>0.51530575312691651</v>
      </c>
      <c r="J158" s="22">
        <f t="shared" si="9"/>
        <v>-106.31563226741757</v>
      </c>
      <c r="K158" s="23">
        <f t="shared" si="10"/>
        <v>0.94059545023885349</v>
      </c>
      <c r="M158" s="31"/>
      <c r="N158" s="31"/>
      <c r="O158" t="str">
        <f>IF(ISBLANK(Games!L158), "", Games!L158)</f>
        <v/>
      </c>
      <c r="P158" t="str">
        <f>IF(ISBLANK(Games!M158), "", Games!M158)</f>
        <v/>
      </c>
      <c r="Q158" t="str">
        <f t="shared" si="11"/>
        <v/>
      </c>
      <c r="R158" t="str">
        <f>IF(ISBLANK(Games!L158), "", IF(H158=Q158, "W", "L"))</f>
        <v/>
      </c>
      <c r="T158" s="30" t="str">
        <f t="shared" si="8"/>
        <v/>
      </c>
    </row>
    <row r="159" spans="1:20" x14ac:dyDescent="0.45">
      <c r="A159" s="20" t="str">
        <f>Calc!A159</f>
        <v>2024-04-08</v>
      </c>
      <c r="B159" t="str">
        <f>Calc!B159</f>
        <v>LAA</v>
      </c>
      <c r="C159" t="str">
        <f>Calc!C159</f>
        <v>TBR</v>
      </c>
      <c r="D159" t="str">
        <f>IF(ISBLANK(Games!D159), "", Games!D159)</f>
        <v/>
      </c>
      <c r="E159" t="str">
        <f>IF(ISBLANK(Games!E159), "", Games!E159)</f>
        <v/>
      </c>
      <c r="F159">
        <f>Calc!M159</f>
        <v>1469.5882041455925</v>
      </c>
      <c r="G159">
        <f>Calc!N159</f>
        <v>1532.6622500113572</v>
      </c>
      <c r="H159" t="str">
        <f>IF(Calc!O159=Betting!I159, Betting!B159, IF(Calc!P159=Betting!I159, Betting!C159, ""))</f>
        <v>TBR</v>
      </c>
      <c r="I159" s="21">
        <f>MAX(Calc!O159:P159)</f>
        <v>0.55554005609806345</v>
      </c>
      <c r="J159" s="22">
        <f t="shared" si="9"/>
        <v>-124.99215367327569</v>
      </c>
      <c r="K159" s="23">
        <f t="shared" si="10"/>
        <v>0.80005021964335343</v>
      </c>
      <c r="M159" s="31"/>
      <c r="N159" s="31"/>
      <c r="O159" t="str">
        <f>IF(ISBLANK(Games!L159), "", Games!L159)</f>
        <v/>
      </c>
      <c r="P159" t="str">
        <f>IF(ISBLANK(Games!M159), "", Games!M159)</f>
        <v/>
      </c>
      <c r="Q159" t="str">
        <f t="shared" si="11"/>
        <v/>
      </c>
      <c r="R159" t="str">
        <f>IF(ISBLANK(Games!L159), "", IF(H159=Q159, "W", "L"))</f>
        <v/>
      </c>
      <c r="T159" s="30" t="str">
        <f t="shared" si="8"/>
        <v/>
      </c>
    </row>
    <row r="160" spans="1:20" x14ac:dyDescent="0.45">
      <c r="A160" s="20" t="str">
        <f>Calc!A160</f>
        <v>2024-04-08</v>
      </c>
      <c r="B160" t="str">
        <f>Calc!B160</f>
        <v>SDP</v>
      </c>
      <c r="C160" t="str">
        <f>Calc!C160</f>
        <v>CHC</v>
      </c>
      <c r="D160" t="str">
        <f>IF(ISBLANK(Games!D160), "", Games!D160)</f>
        <v/>
      </c>
      <c r="E160" t="str">
        <f>IF(ISBLANK(Games!E160), "", Games!E160)</f>
        <v/>
      </c>
      <c r="F160">
        <f>Calc!M160</f>
        <v>1502.9671207118124</v>
      </c>
      <c r="G160">
        <f>Calc!N160</f>
        <v>1510.9500841970262</v>
      </c>
      <c r="H160" t="str">
        <f>IF(Calc!O160=Betting!I160, Betting!B160, IF(Calc!P160=Betting!I160, Betting!C160, ""))</f>
        <v>SDP</v>
      </c>
      <c r="I160" s="21">
        <f>MAX(Calc!O160:P160)</f>
        <v>0.50313349637205773</v>
      </c>
      <c r="J160" s="22">
        <f t="shared" si="9"/>
        <v>-101.26130312636415</v>
      </c>
      <c r="K160" s="23">
        <f t="shared" si="10"/>
        <v>0.98754407569898484</v>
      </c>
      <c r="M160" s="31"/>
      <c r="N160" s="31"/>
      <c r="O160" t="str">
        <f>IF(ISBLANK(Games!L160), "", Games!L160)</f>
        <v/>
      </c>
      <c r="P160" t="str">
        <f>IF(ISBLANK(Games!M160), "", Games!M160)</f>
        <v/>
      </c>
      <c r="Q160" t="str">
        <f t="shared" si="11"/>
        <v/>
      </c>
      <c r="R160" t="str">
        <f>IF(ISBLANK(Games!L160), "", IF(H160=Q160, "W", "L"))</f>
        <v/>
      </c>
      <c r="T160" s="30" t="str">
        <f t="shared" si="8"/>
        <v/>
      </c>
    </row>
    <row r="161" spans="1:20" x14ac:dyDescent="0.45">
      <c r="A161" s="20" t="str">
        <f>Calc!A161</f>
        <v>2024-04-08</v>
      </c>
      <c r="B161" t="str">
        <f>Calc!B161</f>
        <v>SFG</v>
      </c>
      <c r="C161" t="str">
        <f>Calc!C161</f>
        <v>WAS</v>
      </c>
      <c r="D161" t="str">
        <f>IF(ISBLANK(Games!D161), "", Games!D161)</f>
        <v/>
      </c>
      <c r="E161" t="str">
        <f>IF(ISBLANK(Games!E161), "", Games!E161)</f>
        <v/>
      </c>
      <c r="F161">
        <f>Calc!M161</f>
        <v>1506.8907435815931</v>
      </c>
      <c r="G161">
        <f>Calc!N161</f>
        <v>1420.7057667976087</v>
      </c>
      <c r="H161" t="str">
        <f>IF(Calc!O161=Betting!I161, Betting!B161, IF(Calc!P161=Betting!I161, Betting!C161, ""))</f>
        <v>SFG</v>
      </c>
      <c r="I161" s="21">
        <f>MAX(Calc!O161:P161)</f>
        <v>0.67779722726831104</v>
      </c>
      <c r="J161" s="22">
        <f t="shared" si="9"/>
        <v>-210.36356128218051</v>
      </c>
      <c r="K161" s="23">
        <f t="shared" si="10"/>
        <v>0.47536749896461661</v>
      </c>
      <c r="M161" s="31"/>
      <c r="N161" s="31"/>
      <c r="O161" t="str">
        <f>IF(ISBLANK(Games!L161), "", Games!L161)</f>
        <v/>
      </c>
      <c r="P161" t="str">
        <f>IF(ISBLANK(Games!M161), "", Games!M161)</f>
        <v/>
      </c>
      <c r="Q161" t="str">
        <f t="shared" si="11"/>
        <v/>
      </c>
      <c r="R161" t="str">
        <f>IF(ISBLANK(Games!L161), "", IF(H161=Q161, "W", "L"))</f>
        <v/>
      </c>
      <c r="T161" s="30" t="str">
        <f t="shared" si="8"/>
        <v/>
      </c>
    </row>
    <row r="162" spans="1:20" x14ac:dyDescent="0.45">
      <c r="A162" s="20" t="str">
        <f>Calc!A162</f>
        <v>2024-04-09</v>
      </c>
      <c r="B162" t="str">
        <f>Calc!B162</f>
        <v>PIT</v>
      </c>
      <c r="C162" t="str">
        <f>Calc!C162</f>
        <v>DET</v>
      </c>
      <c r="D162" t="str">
        <f>IF(ISBLANK(Games!D162), "", Games!D162)</f>
        <v/>
      </c>
      <c r="E162" t="str">
        <f>IF(ISBLANK(Games!E162), "", Games!E162)</f>
        <v/>
      </c>
      <c r="F162">
        <f>Calc!M162</f>
        <v>1464.4120897083565</v>
      </c>
      <c r="G162">
        <f>Calc!N162</f>
        <v>1495.7868779460348</v>
      </c>
      <c r="H162" t="str">
        <f>IF(Calc!O162=Betting!I162, Betting!B162, IF(Calc!P162=Betting!I162, Betting!C162, ""))</f>
        <v>DET</v>
      </c>
      <c r="I162" s="21">
        <f>MAX(Calc!O162:P162)</f>
        <v>0.51604410664119671</v>
      </c>
      <c r="J162" s="22">
        <f t="shared" si="9"/>
        <v>-106.63040035729109</v>
      </c>
      <c r="K162" s="23">
        <f t="shared" si="10"/>
        <v>0.93781885526946973</v>
      </c>
      <c r="M162" s="31"/>
      <c r="N162" s="31"/>
      <c r="O162" t="str">
        <f>IF(ISBLANK(Games!L162), "", Games!L162)</f>
        <v/>
      </c>
      <c r="P162" t="str">
        <f>IF(ISBLANK(Games!M162), "", Games!M162)</f>
        <v/>
      </c>
      <c r="Q162" t="str">
        <f t="shared" si="11"/>
        <v/>
      </c>
      <c r="R162" t="str">
        <f>IF(ISBLANK(Games!L162), "", IF(H162=Q162, "W", "L"))</f>
        <v/>
      </c>
      <c r="T162" s="30" t="str">
        <f t="shared" ref="T162:T225" si="12">IF(S162="W", N162/(L162/-100), IF(S162="L", -N162, ""))</f>
        <v/>
      </c>
    </row>
    <row r="163" spans="1:20" x14ac:dyDescent="0.45">
      <c r="A163" s="20" t="str">
        <f>Calc!A163</f>
        <v>2024-04-09</v>
      </c>
      <c r="B163" t="str">
        <f>Calc!B163</f>
        <v>BOS</v>
      </c>
      <c r="C163" t="str">
        <f>Calc!C163</f>
        <v>BAL</v>
      </c>
      <c r="D163" t="str">
        <f>IF(ISBLANK(Games!D163), "", Games!D163)</f>
        <v/>
      </c>
      <c r="E163" t="str">
        <f>IF(ISBLANK(Games!E163), "", Games!E163)</f>
        <v/>
      </c>
      <c r="F163">
        <f>Calc!M163</f>
        <v>1500.26839934439</v>
      </c>
      <c r="G163">
        <f>Calc!N163</f>
        <v>1539.0873746407135</v>
      </c>
      <c r="H163" t="str">
        <f>IF(Calc!O163=Betting!I163, Betting!B163, IF(Calc!P163=Betting!I163, Betting!C163, ""))</f>
        <v>BAL</v>
      </c>
      <c r="I163" s="21">
        <f>MAX(Calc!O163:P163)</f>
        <v>0.52999266021749658</v>
      </c>
      <c r="J163" s="22">
        <f t="shared" si="9"/>
        <v>-112.7626348266713</v>
      </c>
      <c r="K163" s="23">
        <f t="shared" si="10"/>
        <v>0.88681858271324632</v>
      </c>
      <c r="M163" s="31"/>
      <c r="N163" s="31"/>
      <c r="O163" t="str">
        <f>IF(ISBLANK(Games!L163), "", Games!L163)</f>
        <v/>
      </c>
      <c r="P163" t="str">
        <f>IF(ISBLANK(Games!M163), "", Games!M163)</f>
        <v/>
      </c>
      <c r="Q163" t="str">
        <f t="shared" si="11"/>
        <v/>
      </c>
      <c r="R163" t="str">
        <f>IF(ISBLANK(Games!L163), "", IF(H163=Q163, "W", "L"))</f>
        <v/>
      </c>
      <c r="T163" s="30" t="str">
        <f t="shared" si="12"/>
        <v/>
      </c>
    </row>
    <row r="164" spans="1:20" x14ac:dyDescent="0.45">
      <c r="A164" s="20" t="str">
        <f>Calc!A164</f>
        <v>2024-04-09</v>
      </c>
      <c r="B164" t="str">
        <f>Calc!B164</f>
        <v>CLE</v>
      </c>
      <c r="C164" t="str">
        <f>Calc!C164</f>
        <v>CHW</v>
      </c>
      <c r="D164" t="str">
        <f>IF(ISBLANK(Games!D164), "", Games!D164)</f>
        <v/>
      </c>
      <c r="E164" t="str">
        <f>IF(ISBLANK(Games!E164), "", Games!E164)</f>
        <v/>
      </c>
      <c r="F164">
        <f>Calc!M164</f>
        <v>1503.8938502056101</v>
      </c>
      <c r="G164">
        <f>Calc!N164</f>
        <v>1425.4820043556863</v>
      </c>
      <c r="H164" t="str">
        <f>IF(Calc!O164=Betting!I164, Betting!B164, IF(Calc!P164=Betting!I164, Betting!C164, ""))</f>
        <v>CLE</v>
      </c>
      <c r="I164" s="21">
        <f>MAX(Calc!O164:P164)</f>
        <v>0.63477559527623439</v>
      </c>
      <c r="J164" s="22">
        <f t="shared" si="9"/>
        <v>-173.80426583386222</v>
      </c>
      <c r="K164" s="23">
        <f t="shared" si="10"/>
        <v>0.57535987117594123</v>
      </c>
      <c r="M164" s="31"/>
      <c r="N164" s="31"/>
      <c r="O164" t="str">
        <f>IF(ISBLANK(Games!L164), "", Games!L164)</f>
        <v/>
      </c>
      <c r="P164" t="str">
        <f>IF(ISBLANK(Games!M164), "", Games!M164)</f>
        <v/>
      </c>
      <c r="Q164" t="str">
        <f t="shared" si="11"/>
        <v/>
      </c>
      <c r="R164" t="str">
        <f>IF(ISBLANK(Games!L164), "", IF(H164=Q164, "W", "L"))</f>
        <v/>
      </c>
      <c r="T164" s="30" t="str">
        <f t="shared" si="12"/>
        <v/>
      </c>
    </row>
    <row r="165" spans="1:20" x14ac:dyDescent="0.45">
      <c r="A165" s="20" t="str">
        <f>Calc!A165</f>
        <v>2024-04-09</v>
      </c>
      <c r="B165" t="str">
        <f>Calc!B165</f>
        <v>CIN</v>
      </c>
      <c r="C165" t="str">
        <f>Calc!C165</f>
        <v>MIL</v>
      </c>
      <c r="D165" t="str">
        <f>IF(ISBLANK(Games!D165), "", Games!D165)</f>
        <v/>
      </c>
      <c r="E165" t="str">
        <f>IF(ISBLANK(Games!E165), "", Games!E165)</f>
        <v/>
      </c>
      <c r="F165">
        <f>Calc!M165</f>
        <v>1493.1662146218293</v>
      </c>
      <c r="G165">
        <f>Calc!N165</f>
        <v>1527.5334034496079</v>
      </c>
      <c r="H165" t="str">
        <f>IF(Calc!O165=Betting!I165, Betting!B165, IF(Calc!P165=Betting!I165, Betting!C165, ""))</f>
        <v>MIL</v>
      </c>
      <c r="I165" s="21">
        <f>MAX(Calc!O165:P165)</f>
        <v>0.55624212497835279</v>
      </c>
      <c r="J165" s="22">
        <f t="shared" si="9"/>
        <v>-125.34811352952744</v>
      </c>
      <c r="K165" s="23">
        <f t="shared" si="10"/>
        <v>0.79777826075095781</v>
      </c>
      <c r="M165" s="31"/>
      <c r="N165" s="31"/>
      <c r="O165" t="str">
        <f>IF(ISBLANK(Games!L165), "", Games!L165)</f>
        <v/>
      </c>
      <c r="P165" t="str">
        <f>IF(ISBLANK(Games!M165), "", Games!M165)</f>
        <v/>
      </c>
      <c r="Q165" t="str">
        <f t="shared" si="11"/>
        <v/>
      </c>
      <c r="R165" t="str">
        <f>IF(ISBLANK(Games!L165), "", IF(H165=Q165, "W", "L"))</f>
        <v/>
      </c>
      <c r="T165" s="30" t="str">
        <f t="shared" si="12"/>
        <v/>
      </c>
    </row>
    <row r="166" spans="1:20" x14ac:dyDescent="0.45">
      <c r="A166" s="20" t="str">
        <f>Calc!A166</f>
        <v>2024-04-09</v>
      </c>
      <c r="B166" t="str">
        <f>Calc!B166</f>
        <v>NYY</v>
      </c>
      <c r="C166" t="str">
        <f>Calc!C166</f>
        <v>MIA</v>
      </c>
      <c r="D166" t="str">
        <f>IF(ISBLANK(Games!D166), "", Games!D166)</f>
        <v/>
      </c>
      <c r="E166" t="str">
        <f>IF(ISBLANK(Games!E166), "", Games!E166)</f>
        <v/>
      </c>
      <c r="F166">
        <f>Calc!M166</f>
        <v>1533.7203518335739</v>
      </c>
      <c r="G166">
        <f>Calc!N166</f>
        <v>1484.370768699393</v>
      </c>
      <c r="H166" t="str">
        <f>IF(Calc!O166=Betting!I166, Betting!B166, IF(Calc!P166=Betting!I166, Betting!C166, ""))</f>
        <v>NYY</v>
      </c>
      <c r="I166" s="21">
        <f>MAX(Calc!O166:P166)</f>
        <v>0.61750729497301227</v>
      </c>
      <c r="J166" s="22">
        <f t="shared" si="9"/>
        <v>-161.44289468983271</v>
      </c>
      <c r="K166" s="23">
        <f t="shared" si="10"/>
        <v>0.61941406707382185</v>
      </c>
      <c r="M166" s="31"/>
      <c r="N166" s="31"/>
      <c r="O166" t="str">
        <f>IF(ISBLANK(Games!L166), "", Games!L166)</f>
        <v/>
      </c>
      <c r="P166" t="str">
        <f>IF(ISBLANK(Games!M166), "", Games!M166)</f>
        <v/>
      </c>
      <c r="Q166" t="str">
        <f t="shared" si="11"/>
        <v/>
      </c>
      <c r="R166" t="str">
        <f>IF(ISBLANK(Games!L166), "", IF(H166=Q166, "W", "L"))</f>
        <v/>
      </c>
      <c r="T166" s="30" t="str">
        <f t="shared" si="12"/>
        <v/>
      </c>
    </row>
    <row r="167" spans="1:20" x14ac:dyDescent="0.45">
      <c r="A167" s="20" t="str">
        <f>Calc!A167</f>
        <v>2024-04-09</v>
      </c>
      <c r="B167" t="str">
        <f>Calc!B167</f>
        <v>TOR</v>
      </c>
      <c r="C167" t="str">
        <f>Calc!C167</f>
        <v>SEA</v>
      </c>
      <c r="D167" t="str">
        <f>IF(ISBLANK(Games!D167), "", Games!D167)</f>
        <v/>
      </c>
      <c r="E167" t="str">
        <f>IF(ISBLANK(Games!E167), "", Games!E167)</f>
        <v/>
      </c>
      <c r="F167">
        <f>Calc!M167</f>
        <v>1536.86484917293</v>
      </c>
      <c r="G167">
        <f>Calc!N167</f>
        <v>1521.2700100017432</v>
      </c>
      <c r="H167" t="str">
        <f>IF(Calc!O167=Betting!I167, Betting!B167, IF(Calc!P167=Betting!I167, Betting!C167, ""))</f>
        <v>TOR</v>
      </c>
      <c r="I167" s="21">
        <f>MAX(Calc!O167:P167)</f>
        <v>0.51966528690498159</v>
      </c>
      <c r="J167" s="22">
        <f t="shared" si="9"/>
        <v>-108.18815978477552</v>
      </c>
      <c r="K167" s="23">
        <f t="shared" si="10"/>
        <v>0.92431556465083919</v>
      </c>
      <c r="M167" s="31"/>
      <c r="N167" s="31"/>
      <c r="O167" t="str">
        <f>IF(ISBLANK(Games!L167), "", Games!L167)</f>
        <v/>
      </c>
      <c r="P167" t="str">
        <f>IF(ISBLANK(Games!M167), "", Games!M167)</f>
        <v/>
      </c>
      <c r="Q167" t="str">
        <f t="shared" si="11"/>
        <v/>
      </c>
      <c r="R167" t="str">
        <f>IF(ISBLANK(Games!L167), "", IF(H167=Q167, "W", "L"))</f>
        <v/>
      </c>
      <c r="T167" s="30" t="str">
        <f t="shared" si="12"/>
        <v/>
      </c>
    </row>
    <row r="168" spans="1:20" x14ac:dyDescent="0.45">
      <c r="A168" s="20" t="str">
        <f>Calc!A168</f>
        <v>2024-04-09</v>
      </c>
      <c r="B168" t="str">
        <f>Calc!B168</f>
        <v>ATL</v>
      </c>
      <c r="C168" t="str">
        <f>Calc!C168</f>
        <v>NYM</v>
      </c>
      <c r="D168" t="str">
        <f>IF(ISBLANK(Games!D168), "", Games!D168)</f>
        <v/>
      </c>
      <c r="E168" t="str">
        <f>IF(ISBLANK(Games!E168), "", Games!E168)</f>
        <v/>
      </c>
      <c r="F168">
        <f>Calc!M168</f>
        <v>1593.2508682491175</v>
      </c>
      <c r="G168">
        <f>Calc!N168</f>
        <v>1510.288270753422</v>
      </c>
      <c r="H168" t="str">
        <f>IF(Calc!O168=Betting!I168, Betting!B168, IF(Calc!P168=Betting!I168, Betting!C168, ""))</f>
        <v>ATL</v>
      </c>
      <c r="I168" s="21">
        <f>MAX(Calc!O168:P168)</f>
        <v>0.63912538127673868</v>
      </c>
      <c r="J168" s="22">
        <f t="shared" si="9"/>
        <v>-177.10455324841104</v>
      </c>
      <c r="K168" s="23">
        <f t="shared" si="10"/>
        <v>0.56463822169347411</v>
      </c>
      <c r="M168" s="31"/>
      <c r="N168" s="31"/>
      <c r="O168" t="str">
        <f>IF(ISBLANK(Games!L168), "", Games!L168)</f>
        <v/>
      </c>
      <c r="P168" t="str">
        <f>IF(ISBLANK(Games!M168), "", Games!M168)</f>
        <v/>
      </c>
      <c r="Q168" t="str">
        <f t="shared" si="11"/>
        <v/>
      </c>
      <c r="R168" t="str">
        <f>IF(ISBLANK(Games!L168), "", IF(H168=Q168, "W", "L"))</f>
        <v/>
      </c>
      <c r="T168" s="30" t="str">
        <f t="shared" si="12"/>
        <v/>
      </c>
    </row>
    <row r="169" spans="1:20" x14ac:dyDescent="0.45">
      <c r="A169" s="20" t="str">
        <f>Calc!A169</f>
        <v>2024-04-09</v>
      </c>
      <c r="B169" t="str">
        <f>Calc!B169</f>
        <v>KCR</v>
      </c>
      <c r="C169" t="str">
        <f>Calc!C169</f>
        <v>HOU</v>
      </c>
      <c r="D169" t="str">
        <f>IF(ISBLANK(Games!D169), "", Games!D169)</f>
        <v/>
      </c>
      <c r="E169" t="str">
        <f>IF(ISBLANK(Games!E169), "", Games!E169)</f>
        <v/>
      </c>
      <c r="F169">
        <f>Calc!M169</f>
        <v>1459.3647323881944</v>
      </c>
      <c r="G169">
        <f>Calc!N169</f>
        <v>1554.1885466658973</v>
      </c>
      <c r="H169" t="str">
        <f>IF(Calc!O169=Betting!I169, Betting!B169, IF(Calc!P169=Betting!I169, Betting!C169, ""))</f>
        <v>HOU</v>
      </c>
      <c r="I169" s="21">
        <f>MAX(Calc!O169:P169)</f>
        <v>0.53813084472992945</v>
      </c>
      <c r="J169" s="22">
        <f t="shared" si="9"/>
        <v>-116.51153548352154</v>
      </c>
      <c r="K169" s="23">
        <f t="shared" si="10"/>
        <v>0.85828411397207283</v>
      </c>
      <c r="M169" s="31"/>
      <c r="N169" s="31"/>
      <c r="O169" t="str">
        <f>IF(ISBLANK(Games!L169), "", Games!L169)</f>
        <v/>
      </c>
      <c r="P169" t="str">
        <f>IF(ISBLANK(Games!M169), "", Games!M169)</f>
        <v/>
      </c>
      <c r="Q169" t="str">
        <f t="shared" si="11"/>
        <v/>
      </c>
      <c r="R169" t="str">
        <f>IF(ISBLANK(Games!L169), "", IF(H169=Q169, "W", "L"))</f>
        <v/>
      </c>
      <c r="T169" s="30" t="str">
        <f t="shared" si="12"/>
        <v/>
      </c>
    </row>
    <row r="170" spans="1:20" x14ac:dyDescent="0.45">
      <c r="A170" s="20" t="str">
        <f>Calc!A170</f>
        <v>2024-04-09</v>
      </c>
      <c r="B170" t="str">
        <f>Calc!B170</f>
        <v>MIN</v>
      </c>
      <c r="C170" t="str">
        <f>Calc!C170</f>
        <v>LAD</v>
      </c>
      <c r="D170" t="str">
        <f>IF(ISBLANK(Games!D170), "", Games!D170)</f>
        <v/>
      </c>
      <c r="E170" t="str">
        <f>IF(ISBLANK(Games!E170), "", Games!E170)</f>
        <v/>
      </c>
      <c r="F170">
        <f>Calc!M170</f>
        <v>1529.2726034226744</v>
      </c>
      <c r="G170">
        <f>Calc!N170</f>
        <v>1587.2549754385982</v>
      </c>
      <c r="H170" t="str">
        <f>IF(Calc!O170=Betting!I170, Betting!B170, IF(Calc!P170=Betting!I170, Betting!C170, ""))</f>
        <v>LAD</v>
      </c>
      <c r="I170" s="21">
        <f>MAX(Calc!O170:P170)</f>
        <v>0.51904084645991733</v>
      </c>
      <c r="J170" s="22">
        <f t="shared" si="9"/>
        <v>-107.91786425926935</v>
      </c>
      <c r="K170" s="23">
        <f t="shared" si="10"/>
        <v>0.92663064346559976</v>
      </c>
      <c r="M170" s="31"/>
      <c r="N170" s="31"/>
      <c r="O170" t="str">
        <f>IF(ISBLANK(Games!L170), "", Games!L170)</f>
        <v/>
      </c>
      <c r="P170" t="str">
        <f>IF(ISBLANK(Games!M170), "", Games!M170)</f>
        <v/>
      </c>
      <c r="Q170" t="str">
        <f t="shared" si="11"/>
        <v/>
      </c>
      <c r="R170" t="str">
        <f>IF(ISBLANK(Games!L170), "", IF(H170=Q170, "W", "L"))</f>
        <v/>
      </c>
      <c r="T170" s="30" t="str">
        <f t="shared" si="12"/>
        <v/>
      </c>
    </row>
    <row r="171" spans="1:20" x14ac:dyDescent="0.45">
      <c r="A171" s="20" t="str">
        <f>Calc!A171</f>
        <v>2024-04-09</v>
      </c>
      <c r="B171" t="str">
        <f>Calc!B171</f>
        <v>STL</v>
      </c>
      <c r="C171" t="str">
        <f>Calc!C171</f>
        <v>PHI</v>
      </c>
      <c r="D171" t="str">
        <f>IF(ISBLANK(Games!D171), "", Games!D171)</f>
        <v/>
      </c>
      <c r="E171" t="str">
        <f>IF(ISBLANK(Games!E171), "", Games!E171)</f>
        <v/>
      </c>
      <c r="F171">
        <f>Calc!M171</f>
        <v>1510.540426333587</v>
      </c>
      <c r="G171">
        <f>Calc!N171</f>
        <v>1539.4111659163295</v>
      </c>
      <c r="H171" t="str">
        <f>IF(Calc!O171=Betting!I171, Betting!B171, IF(Calc!P171=Betting!I171, Betting!C171, ""))</f>
        <v>PHI</v>
      </c>
      <c r="I171" s="21">
        <f>MAX(Calc!O171:P171)</f>
        <v>0.50486760046749457</v>
      </c>
      <c r="J171" s="22">
        <f t="shared" si="9"/>
        <v>-101.96618135758858</v>
      </c>
      <c r="K171" s="23">
        <f t="shared" si="10"/>
        <v>0.98071731890504632</v>
      </c>
      <c r="M171" s="31"/>
      <c r="N171" s="31"/>
      <c r="O171" t="str">
        <f>IF(ISBLANK(Games!L171), "", Games!L171)</f>
        <v/>
      </c>
      <c r="P171" t="str">
        <f>IF(ISBLANK(Games!M171), "", Games!M171)</f>
        <v/>
      </c>
      <c r="Q171" t="str">
        <f t="shared" si="11"/>
        <v/>
      </c>
      <c r="R171" t="str">
        <f>IF(ISBLANK(Games!L171), "", IF(H171=Q171, "W", "L"))</f>
        <v/>
      </c>
      <c r="T171" s="30" t="str">
        <f t="shared" si="12"/>
        <v/>
      </c>
    </row>
    <row r="172" spans="1:20" x14ac:dyDescent="0.45">
      <c r="A172" s="20" t="str">
        <f>Calc!A172</f>
        <v>2024-04-09</v>
      </c>
      <c r="B172" t="str">
        <f>Calc!B172</f>
        <v>TEX</v>
      </c>
      <c r="C172" t="str">
        <f>Calc!C172</f>
        <v>OAK</v>
      </c>
      <c r="D172" t="str">
        <f>IF(ISBLANK(Games!D172), "", Games!D172)</f>
        <v/>
      </c>
      <c r="E172" t="str">
        <f>IF(ISBLANK(Games!E172), "", Games!E172)</f>
        <v/>
      </c>
      <c r="F172">
        <f>Calc!M172</f>
        <v>1535.7428778604465</v>
      </c>
      <c r="G172">
        <f>Calc!N172</f>
        <v>1422.9458950386379</v>
      </c>
      <c r="H172" t="str">
        <f>IF(Calc!O172=Betting!I172, Betting!B172, IF(Calc!P172=Betting!I172, Betting!C172, ""))</f>
        <v>TEX</v>
      </c>
      <c r="I172" s="21">
        <f>MAX(Calc!O172:P172)</f>
        <v>0.68850089246395896</v>
      </c>
      <c r="J172" s="22">
        <f t="shared" si="9"/>
        <v>-221.02820708219784</v>
      </c>
      <c r="K172" s="23">
        <f t="shared" si="10"/>
        <v>0.45243094227702418</v>
      </c>
      <c r="M172" s="31"/>
      <c r="N172" s="31"/>
      <c r="O172" t="str">
        <f>IF(ISBLANK(Games!L172), "", Games!L172)</f>
        <v/>
      </c>
      <c r="P172" t="str">
        <f>IF(ISBLANK(Games!M172), "", Games!M172)</f>
        <v/>
      </c>
      <c r="Q172" t="str">
        <f t="shared" si="11"/>
        <v/>
      </c>
      <c r="R172" t="str">
        <f>IF(ISBLANK(Games!L172), "", IF(H172=Q172, "W", "L"))</f>
        <v/>
      </c>
      <c r="T172" s="30" t="str">
        <f t="shared" si="12"/>
        <v/>
      </c>
    </row>
    <row r="173" spans="1:20" x14ac:dyDescent="0.45">
      <c r="A173" s="20" t="str">
        <f>Calc!A173</f>
        <v>2024-04-09</v>
      </c>
      <c r="B173" t="str">
        <f>Calc!B173</f>
        <v>COL</v>
      </c>
      <c r="C173" t="str">
        <f>Calc!C173</f>
        <v>ARI</v>
      </c>
      <c r="D173" t="str">
        <f>IF(ISBLANK(Games!D173), "", Games!D173)</f>
        <v/>
      </c>
      <c r="E173" t="str">
        <f>IF(ISBLANK(Games!E173), "", Games!E173)</f>
        <v/>
      </c>
      <c r="F173">
        <f>Calc!M173</f>
        <v>1423.0710497477428</v>
      </c>
      <c r="G173">
        <f>Calc!N173</f>
        <v>1515.1384034374826</v>
      </c>
      <c r="H173" t="str">
        <f>IF(Calc!O173=Betting!I173, Betting!B173, IF(Calc!P173=Betting!I173, Betting!C173, ""))</f>
        <v>ARI</v>
      </c>
      <c r="I173" s="21">
        <f>MAX(Calc!O173:P173)</f>
        <v>0.51530575312691651</v>
      </c>
      <c r="J173" s="22">
        <f t="shared" si="9"/>
        <v>-106.31563226741757</v>
      </c>
      <c r="K173" s="23">
        <f t="shared" si="10"/>
        <v>0.94059545023885349</v>
      </c>
      <c r="M173" s="31"/>
      <c r="N173" s="31"/>
      <c r="O173" t="str">
        <f>IF(ISBLANK(Games!L173), "", Games!L173)</f>
        <v/>
      </c>
      <c r="P173" t="str">
        <f>IF(ISBLANK(Games!M173), "", Games!M173)</f>
        <v/>
      </c>
      <c r="Q173" t="str">
        <f t="shared" si="11"/>
        <v/>
      </c>
      <c r="R173" t="str">
        <f>IF(ISBLANK(Games!L173), "", IF(H173=Q173, "W", "L"))</f>
        <v/>
      </c>
      <c r="T173" s="30" t="str">
        <f t="shared" si="12"/>
        <v/>
      </c>
    </row>
    <row r="174" spans="1:20" x14ac:dyDescent="0.45">
      <c r="A174" s="20" t="str">
        <f>Calc!A174</f>
        <v>2024-04-09</v>
      </c>
      <c r="B174" t="str">
        <f>Calc!B174</f>
        <v>LAA</v>
      </c>
      <c r="C174" t="str">
        <f>Calc!C174</f>
        <v>TBR</v>
      </c>
      <c r="D174" t="str">
        <f>IF(ISBLANK(Games!D174), "", Games!D174)</f>
        <v/>
      </c>
      <c r="E174" t="str">
        <f>IF(ISBLANK(Games!E174), "", Games!E174)</f>
        <v/>
      </c>
      <c r="F174">
        <f>Calc!M174</f>
        <v>1469.5882041455925</v>
      </c>
      <c r="G174">
        <f>Calc!N174</f>
        <v>1532.6622500113572</v>
      </c>
      <c r="H174" t="str">
        <f>IF(Calc!O174=Betting!I174, Betting!B174, IF(Calc!P174=Betting!I174, Betting!C174, ""))</f>
        <v>TBR</v>
      </c>
      <c r="I174" s="21">
        <f>MAX(Calc!O174:P174)</f>
        <v>0.55554005609806345</v>
      </c>
      <c r="J174" s="22">
        <f t="shared" si="9"/>
        <v>-124.99215367327569</v>
      </c>
      <c r="K174" s="23">
        <f t="shared" si="10"/>
        <v>0.80005021964335343</v>
      </c>
      <c r="M174" s="31"/>
      <c r="N174" s="31"/>
      <c r="O174" t="str">
        <f>IF(ISBLANK(Games!L174), "", Games!L174)</f>
        <v/>
      </c>
      <c r="P174" t="str">
        <f>IF(ISBLANK(Games!M174), "", Games!M174)</f>
        <v/>
      </c>
      <c r="Q174" t="str">
        <f t="shared" si="11"/>
        <v/>
      </c>
      <c r="R174" t="str">
        <f>IF(ISBLANK(Games!L174), "", IF(H174=Q174, "W", "L"))</f>
        <v/>
      </c>
      <c r="T174" s="30" t="str">
        <f t="shared" si="12"/>
        <v/>
      </c>
    </row>
    <row r="175" spans="1:20" x14ac:dyDescent="0.45">
      <c r="A175" s="20" t="str">
        <f>Calc!A175</f>
        <v>2024-04-09</v>
      </c>
      <c r="B175" t="str">
        <f>Calc!B175</f>
        <v>SFG</v>
      </c>
      <c r="C175" t="str">
        <f>Calc!C175</f>
        <v>WAS</v>
      </c>
      <c r="D175" t="str">
        <f>IF(ISBLANK(Games!D175), "", Games!D175)</f>
        <v/>
      </c>
      <c r="E175" t="str">
        <f>IF(ISBLANK(Games!E175), "", Games!E175)</f>
        <v/>
      </c>
      <c r="F175">
        <f>Calc!M175</f>
        <v>1506.8907435815931</v>
      </c>
      <c r="G175">
        <f>Calc!N175</f>
        <v>1420.7057667976087</v>
      </c>
      <c r="H175" t="str">
        <f>IF(Calc!O175=Betting!I175, Betting!B175, IF(Calc!P175=Betting!I175, Betting!C175, ""))</f>
        <v>SFG</v>
      </c>
      <c r="I175" s="21">
        <f>MAX(Calc!O175:P175)</f>
        <v>0.67779722726831104</v>
      </c>
      <c r="J175" s="22">
        <f t="shared" si="9"/>
        <v>-210.36356128218051</v>
      </c>
      <c r="K175" s="23">
        <f t="shared" si="10"/>
        <v>0.47536749896461661</v>
      </c>
      <c r="M175" s="31"/>
      <c r="N175" s="31"/>
      <c r="O175" t="str">
        <f>IF(ISBLANK(Games!L175), "", Games!L175)</f>
        <v/>
      </c>
      <c r="P175" t="str">
        <f>IF(ISBLANK(Games!M175), "", Games!M175)</f>
        <v/>
      </c>
      <c r="Q175" t="str">
        <f t="shared" si="11"/>
        <v/>
      </c>
      <c r="R175" t="str">
        <f>IF(ISBLANK(Games!L175), "", IF(H175=Q175, "W", "L"))</f>
        <v/>
      </c>
      <c r="T175" s="30" t="str">
        <f t="shared" si="12"/>
        <v/>
      </c>
    </row>
    <row r="176" spans="1:20" x14ac:dyDescent="0.45">
      <c r="A176" s="20" t="str">
        <f>Calc!A176</f>
        <v>2024-04-09</v>
      </c>
      <c r="B176" t="str">
        <f>Calc!B176</f>
        <v>SDP</v>
      </c>
      <c r="C176" t="str">
        <f>Calc!C176</f>
        <v>CHC</v>
      </c>
      <c r="D176" t="str">
        <f>IF(ISBLANK(Games!D176), "", Games!D176)</f>
        <v/>
      </c>
      <c r="E176" t="str">
        <f>IF(ISBLANK(Games!E176), "", Games!E176)</f>
        <v/>
      </c>
      <c r="F176">
        <f>Calc!M176</f>
        <v>1502.9671207118124</v>
      </c>
      <c r="G176">
        <f>Calc!N176</f>
        <v>1510.9500841970262</v>
      </c>
      <c r="H176" t="str">
        <f>IF(Calc!O176=Betting!I176, Betting!B176, IF(Calc!P176=Betting!I176, Betting!C176, ""))</f>
        <v>SDP</v>
      </c>
      <c r="I176" s="21">
        <f>MAX(Calc!O176:P176)</f>
        <v>0.50313349637205773</v>
      </c>
      <c r="J176" s="22">
        <f t="shared" si="9"/>
        <v>-101.26130312636415</v>
      </c>
      <c r="K176" s="23">
        <f t="shared" si="10"/>
        <v>0.98754407569898484</v>
      </c>
      <c r="M176" s="31"/>
      <c r="N176" s="31"/>
      <c r="O176" t="str">
        <f>IF(ISBLANK(Games!L176), "", Games!L176)</f>
        <v/>
      </c>
      <c r="P176" t="str">
        <f>IF(ISBLANK(Games!M176), "", Games!M176)</f>
        <v/>
      </c>
      <c r="Q176" t="str">
        <f t="shared" si="11"/>
        <v/>
      </c>
      <c r="R176" t="str">
        <f>IF(ISBLANK(Games!L176), "", IF(H176=Q176, "W", "L"))</f>
        <v/>
      </c>
      <c r="T176" s="30" t="str">
        <f t="shared" si="12"/>
        <v/>
      </c>
    </row>
    <row r="177" spans="1:20" x14ac:dyDescent="0.45">
      <c r="A177" s="20" t="str">
        <f>Calc!A177</f>
        <v>2024-04-10</v>
      </c>
      <c r="B177" t="str">
        <f>Calc!B177</f>
        <v>MIN</v>
      </c>
      <c r="C177" t="str">
        <f>Calc!C177</f>
        <v>LAD</v>
      </c>
      <c r="D177" t="str">
        <f>IF(ISBLANK(Games!D177), "", Games!D177)</f>
        <v/>
      </c>
      <c r="E177" t="str">
        <f>IF(ISBLANK(Games!E177), "", Games!E177)</f>
        <v/>
      </c>
      <c r="F177">
        <f>Calc!M177</f>
        <v>1529.2726034226744</v>
      </c>
      <c r="G177">
        <f>Calc!N177</f>
        <v>1587.2549754385982</v>
      </c>
      <c r="H177" t="str">
        <f>IF(Calc!O177=Betting!I177, Betting!B177, IF(Calc!P177=Betting!I177, Betting!C177, ""))</f>
        <v>LAD</v>
      </c>
      <c r="I177" s="21">
        <f>MAX(Calc!O177:P177)</f>
        <v>0.51904084645991733</v>
      </c>
      <c r="J177" s="22">
        <f t="shared" si="9"/>
        <v>-107.91786425926935</v>
      </c>
      <c r="K177" s="23">
        <f t="shared" si="10"/>
        <v>0.92663064346559976</v>
      </c>
      <c r="M177" s="31"/>
      <c r="N177" s="31"/>
      <c r="O177" t="str">
        <f>IF(ISBLANK(Games!L177), "", Games!L177)</f>
        <v/>
      </c>
      <c r="P177" t="str">
        <f>IF(ISBLANK(Games!M177), "", Games!M177)</f>
        <v/>
      </c>
      <c r="Q177" t="str">
        <f t="shared" si="11"/>
        <v/>
      </c>
      <c r="R177" t="str">
        <f>IF(ISBLANK(Games!L177), "", IF(H177=Q177, "W", "L"))</f>
        <v/>
      </c>
      <c r="T177" s="30" t="str">
        <f t="shared" si="12"/>
        <v/>
      </c>
    </row>
    <row r="178" spans="1:20" x14ac:dyDescent="0.45">
      <c r="A178" s="20" t="str">
        <f>Calc!A178</f>
        <v>2024-04-10</v>
      </c>
      <c r="B178" t="str">
        <f>Calc!B178</f>
        <v>STL</v>
      </c>
      <c r="C178" t="str">
        <f>Calc!C178</f>
        <v>PHI</v>
      </c>
      <c r="D178" t="str">
        <f>IF(ISBLANK(Games!D178), "", Games!D178)</f>
        <v/>
      </c>
      <c r="E178" t="str">
        <f>IF(ISBLANK(Games!E178), "", Games!E178)</f>
        <v/>
      </c>
      <c r="F178">
        <f>Calc!M178</f>
        <v>1510.540426333587</v>
      </c>
      <c r="G178">
        <f>Calc!N178</f>
        <v>1539.4111659163295</v>
      </c>
      <c r="H178" t="str">
        <f>IF(Calc!O178=Betting!I178, Betting!B178, IF(Calc!P178=Betting!I178, Betting!C178, ""))</f>
        <v>PHI</v>
      </c>
      <c r="I178" s="21">
        <f>MAX(Calc!O178:P178)</f>
        <v>0.50486760046749457</v>
      </c>
      <c r="J178" s="22">
        <f t="shared" si="9"/>
        <v>-101.96618135758858</v>
      </c>
      <c r="K178" s="23">
        <f t="shared" si="10"/>
        <v>0.98071731890504632</v>
      </c>
      <c r="M178" s="31"/>
      <c r="N178" s="31"/>
      <c r="O178" t="str">
        <f>IF(ISBLANK(Games!L178), "", Games!L178)</f>
        <v/>
      </c>
      <c r="P178" t="str">
        <f>IF(ISBLANK(Games!M178), "", Games!M178)</f>
        <v/>
      </c>
      <c r="Q178" t="str">
        <f t="shared" si="11"/>
        <v/>
      </c>
      <c r="R178" t="str">
        <f>IF(ISBLANK(Games!L178), "", IF(H178=Q178, "W", "L"))</f>
        <v/>
      </c>
      <c r="T178" s="30" t="str">
        <f t="shared" si="12"/>
        <v/>
      </c>
    </row>
    <row r="179" spans="1:20" x14ac:dyDescent="0.45">
      <c r="A179" s="20" t="str">
        <f>Calc!A179</f>
        <v>2024-04-10</v>
      </c>
      <c r="B179" t="str">
        <f>Calc!B179</f>
        <v>TOR</v>
      </c>
      <c r="C179" t="str">
        <f>Calc!C179</f>
        <v>SEA</v>
      </c>
      <c r="D179" t="str">
        <f>IF(ISBLANK(Games!D179), "", Games!D179)</f>
        <v/>
      </c>
      <c r="E179" t="str">
        <f>IF(ISBLANK(Games!E179), "", Games!E179)</f>
        <v/>
      </c>
      <c r="F179">
        <f>Calc!M179</f>
        <v>1536.86484917293</v>
      </c>
      <c r="G179">
        <f>Calc!N179</f>
        <v>1521.2700100017432</v>
      </c>
      <c r="H179" t="str">
        <f>IF(Calc!O179=Betting!I179, Betting!B179, IF(Calc!P179=Betting!I179, Betting!C179, ""))</f>
        <v>TOR</v>
      </c>
      <c r="I179" s="21">
        <f>MAX(Calc!O179:P179)</f>
        <v>0.51966528690498159</v>
      </c>
      <c r="J179" s="22">
        <f t="shared" si="9"/>
        <v>-108.18815978477552</v>
      </c>
      <c r="K179" s="23">
        <f t="shared" si="10"/>
        <v>0.92431556465083919</v>
      </c>
      <c r="M179" s="31"/>
      <c r="N179" s="31"/>
      <c r="O179" t="str">
        <f>IF(ISBLANK(Games!L179), "", Games!L179)</f>
        <v/>
      </c>
      <c r="P179" t="str">
        <f>IF(ISBLANK(Games!M179), "", Games!M179)</f>
        <v/>
      </c>
      <c r="Q179" t="str">
        <f t="shared" si="11"/>
        <v/>
      </c>
      <c r="R179" t="str">
        <f>IF(ISBLANK(Games!L179), "", IF(H179=Q179, "W", "L"))</f>
        <v/>
      </c>
      <c r="T179" s="30" t="str">
        <f t="shared" si="12"/>
        <v/>
      </c>
    </row>
    <row r="180" spans="1:20" x14ac:dyDescent="0.45">
      <c r="A180" s="20" t="str">
        <f>Calc!A180</f>
        <v>2024-04-10</v>
      </c>
      <c r="B180" t="str">
        <f>Calc!B180</f>
        <v>COL</v>
      </c>
      <c r="C180" t="str">
        <f>Calc!C180</f>
        <v>ARI</v>
      </c>
      <c r="D180" t="str">
        <f>IF(ISBLANK(Games!D180), "", Games!D180)</f>
        <v/>
      </c>
      <c r="E180" t="str">
        <f>IF(ISBLANK(Games!E180), "", Games!E180)</f>
        <v/>
      </c>
      <c r="F180">
        <f>Calc!M180</f>
        <v>1423.0710497477428</v>
      </c>
      <c r="G180">
        <f>Calc!N180</f>
        <v>1515.1384034374826</v>
      </c>
      <c r="H180" t="str">
        <f>IF(Calc!O180=Betting!I180, Betting!B180, IF(Calc!P180=Betting!I180, Betting!C180, ""))</f>
        <v>ARI</v>
      </c>
      <c r="I180" s="21">
        <f>MAX(Calc!O180:P180)</f>
        <v>0.51530575312691651</v>
      </c>
      <c r="J180" s="22">
        <f t="shared" si="9"/>
        <v>-106.31563226741757</v>
      </c>
      <c r="K180" s="23">
        <f t="shared" si="10"/>
        <v>0.94059545023885349</v>
      </c>
      <c r="M180" s="31"/>
      <c r="N180" s="31"/>
      <c r="O180" t="str">
        <f>IF(ISBLANK(Games!L180), "", Games!L180)</f>
        <v/>
      </c>
      <c r="P180" t="str">
        <f>IF(ISBLANK(Games!M180), "", Games!M180)</f>
        <v/>
      </c>
      <c r="Q180" t="str">
        <f t="shared" si="11"/>
        <v/>
      </c>
      <c r="R180" t="str">
        <f>IF(ISBLANK(Games!L180), "", IF(H180=Q180, "W", "L"))</f>
        <v/>
      </c>
      <c r="T180" s="30" t="str">
        <f t="shared" si="12"/>
        <v/>
      </c>
    </row>
    <row r="181" spans="1:20" x14ac:dyDescent="0.45">
      <c r="A181" s="20" t="str">
        <f>Calc!A181</f>
        <v>2024-04-10</v>
      </c>
      <c r="B181" t="str">
        <f>Calc!B181</f>
        <v>SFG</v>
      </c>
      <c r="C181" t="str">
        <f>Calc!C181</f>
        <v>WAS</v>
      </c>
      <c r="D181" t="str">
        <f>IF(ISBLANK(Games!D181), "", Games!D181)</f>
        <v/>
      </c>
      <c r="E181" t="str">
        <f>IF(ISBLANK(Games!E181), "", Games!E181)</f>
        <v/>
      </c>
      <c r="F181">
        <f>Calc!M181</f>
        <v>1506.8907435815931</v>
      </c>
      <c r="G181">
        <f>Calc!N181</f>
        <v>1420.7057667976087</v>
      </c>
      <c r="H181" t="str">
        <f>IF(Calc!O181=Betting!I181, Betting!B181, IF(Calc!P181=Betting!I181, Betting!C181, ""))</f>
        <v>SFG</v>
      </c>
      <c r="I181" s="21">
        <f>MAX(Calc!O181:P181)</f>
        <v>0.67779722726831104</v>
      </c>
      <c r="J181" s="22">
        <f t="shared" si="9"/>
        <v>-210.36356128218051</v>
      </c>
      <c r="K181" s="23">
        <f t="shared" si="10"/>
        <v>0.47536749896461661</v>
      </c>
      <c r="M181" s="31"/>
      <c r="N181" s="31"/>
      <c r="O181" t="str">
        <f>IF(ISBLANK(Games!L181), "", Games!L181)</f>
        <v/>
      </c>
      <c r="P181" t="str">
        <f>IF(ISBLANK(Games!M181), "", Games!M181)</f>
        <v/>
      </c>
      <c r="Q181" t="str">
        <f t="shared" si="11"/>
        <v/>
      </c>
      <c r="R181" t="str">
        <f>IF(ISBLANK(Games!L181), "", IF(H181=Q181, "W", "L"))</f>
        <v/>
      </c>
      <c r="T181" s="30" t="str">
        <f t="shared" si="12"/>
        <v/>
      </c>
    </row>
    <row r="182" spans="1:20" x14ac:dyDescent="0.45">
      <c r="A182" s="20" t="str">
        <f>Calc!A182</f>
        <v>2024-04-10</v>
      </c>
      <c r="B182" t="str">
        <f>Calc!B182</f>
        <v>LAA</v>
      </c>
      <c r="C182" t="str">
        <f>Calc!C182</f>
        <v>TBR</v>
      </c>
      <c r="D182" t="str">
        <f>IF(ISBLANK(Games!D182), "", Games!D182)</f>
        <v/>
      </c>
      <c r="E182" t="str">
        <f>IF(ISBLANK(Games!E182), "", Games!E182)</f>
        <v/>
      </c>
      <c r="F182">
        <f>Calc!M182</f>
        <v>1469.5882041455925</v>
      </c>
      <c r="G182">
        <f>Calc!N182</f>
        <v>1532.6622500113572</v>
      </c>
      <c r="H182" t="str">
        <f>IF(Calc!O182=Betting!I182, Betting!B182, IF(Calc!P182=Betting!I182, Betting!C182, ""))</f>
        <v>TBR</v>
      </c>
      <c r="I182" s="21">
        <f>MAX(Calc!O182:P182)</f>
        <v>0.55554005609806345</v>
      </c>
      <c r="J182" s="22">
        <f t="shared" si="9"/>
        <v>-124.99215367327569</v>
      </c>
      <c r="K182" s="23">
        <f t="shared" si="10"/>
        <v>0.80005021964335343</v>
      </c>
      <c r="M182" s="31"/>
      <c r="N182" s="31"/>
      <c r="O182" t="str">
        <f>IF(ISBLANK(Games!L182), "", Games!L182)</f>
        <v/>
      </c>
      <c r="P182" t="str">
        <f>IF(ISBLANK(Games!M182), "", Games!M182)</f>
        <v/>
      </c>
      <c r="Q182" t="str">
        <f t="shared" si="11"/>
        <v/>
      </c>
      <c r="R182" t="str">
        <f>IF(ISBLANK(Games!L182), "", IF(H182=Q182, "W", "L"))</f>
        <v/>
      </c>
      <c r="T182" s="30" t="str">
        <f t="shared" si="12"/>
        <v/>
      </c>
    </row>
    <row r="183" spans="1:20" x14ac:dyDescent="0.45">
      <c r="A183" s="20" t="str">
        <f>Calc!A183</f>
        <v>2024-04-10</v>
      </c>
      <c r="B183" t="str">
        <f>Calc!B183</f>
        <v>CLE</v>
      </c>
      <c r="C183" t="str">
        <f>Calc!C183</f>
        <v>CHW</v>
      </c>
      <c r="D183" t="str">
        <f>IF(ISBLANK(Games!D183), "", Games!D183)</f>
        <v/>
      </c>
      <c r="E183" t="str">
        <f>IF(ISBLANK(Games!E183), "", Games!E183)</f>
        <v/>
      </c>
      <c r="F183">
        <f>Calc!M183</f>
        <v>1503.8938502056101</v>
      </c>
      <c r="G183">
        <f>Calc!N183</f>
        <v>1425.4820043556863</v>
      </c>
      <c r="H183" t="str">
        <f>IF(Calc!O183=Betting!I183, Betting!B183, IF(Calc!P183=Betting!I183, Betting!C183, ""))</f>
        <v>CLE</v>
      </c>
      <c r="I183" s="21">
        <f>MAX(Calc!O183:P183)</f>
        <v>0.63477559527623439</v>
      </c>
      <c r="J183" s="22">
        <f t="shared" si="9"/>
        <v>-173.80426583386222</v>
      </c>
      <c r="K183" s="23">
        <f t="shared" si="10"/>
        <v>0.57535987117594123</v>
      </c>
      <c r="M183" s="31"/>
      <c r="N183" s="31"/>
      <c r="O183" t="str">
        <f>IF(ISBLANK(Games!L183), "", Games!L183)</f>
        <v/>
      </c>
      <c r="P183" t="str">
        <f>IF(ISBLANK(Games!M183), "", Games!M183)</f>
        <v/>
      </c>
      <c r="Q183" t="str">
        <f t="shared" si="11"/>
        <v/>
      </c>
      <c r="R183" t="str">
        <f>IF(ISBLANK(Games!L183), "", IF(H183=Q183, "W", "L"))</f>
        <v/>
      </c>
      <c r="T183" s="30" t="str">
        <f t="shared" si="12"/>
        <v/>
      </c>
    </row>
    <row r="184" spans="1:20" x14ac:dyDescent="0.45">
      <c r="A184" s="20" t="str">
        <f>Calc!A184</f>
        <v>2024-04-10</v>
      </c>
      <c r="B184" t="str">
        <f>Calc!B184</f>
        <v>SDP</v>
      </c>
      <c r="C184" t="str">
        <f>Calc!C184</f>
        <v>CHC</v>
      </c>
      <c r="D184" t="str">
        <f>IF(ISBLANK(Games!D184), "", Games!D184)</f>
        <v/>
      </c>
      <c r="E184" t="str">
        <f>IF(ISBLANK(Games!E184), "", Games!E184)</f>
        <v/>
      </c>
      <c r="F184">
        <f>Calc!M184</f>
        <v>1502.9671207118124</v>
      </c>
      <c r="G184">
        <f>Calc!N184</f>
        <v>1510.9500841970262</v>
      </c>
      <c r="H184" t="str">
        <f>IF(Calc!O184=Betting!I184, Betting!B184, IF(Calc!P184=Betting!I184, Betting!C184, ""))</f>
        <v>SDP</v>
      </c>
      <c r="I184" s="21">
        <f>MAX(Calc!O184:P184)</f>
        <v>0.50313349637205773</v>
      </c>
      <c r="J184" s="22">
        <f t="shared" si="9"/>
        <v>-101.26130312636415</v>
      </c>
      <c r="K184" s="23">
        <f t="shared" si="10"/>
        <v>0.98754407569898484</v>
      </c>
      <c r="M184" s="31"/>
      <c r="N184" s="31"/>
      <c r="O184" t="str">
        <f>IF(ISBLANK(Games!L184), "", Games!L184)</f>
        <v/>
      </c>
      <c r="P184" t="str">
        <f>IF(ISBLANK(Games!M184), "", Games!M184)</f>
        <v/>
      </c>
      <c r="Q184" t="str">
        <f t="shared" si="11"/>
        <v/>
      </c>
      <c r="R184" t="str">
        <f>IF(ISBLANK(Games!L184), "", IF(H184=Q184, "W", "L"))</f>
        <v/>
      </c>
      <c r="T184" s="30" t="str">
        <f t="shared" si="12"/>
        <v/>
      </c>
    </row>
    <row r="185" spans="1:20" x14ac:dyDescent="0.45">
      <c r="A185" s="20" t="str">
        <f>Calc!A185</f>
        <v>2024-04-10</v>
      </c>
      <c r="B185" t="str">
        <f>Calc!B185</f>
        <v>CIN</v>
      </c>
      <c r="C185" t="str">
        <f>Calc!C185</f>
        <v>MIL</v>
      </c>
      <c r="D185" t="str">
        <f>IF(ISBLANK(Games!D185), "", Games!D185)</f>
        <v/>
      </c>
      <c r="E185" t="str">
        <f>IF(ISBLANK(Games!E185), "", Games!E185)</f>
        <v/>
      </c>
      <c r="F185">
        <f>Calc!M185</f>
        <v>1493.1662146218293</v>
      </c>
      <c r="G185">
        <f>Calc!N185</f>
        <v>1527.5334034496079</v>
      </c>
      <c r="H185" t="str">
        <f>IF(Calc!O185=Betting!I185, Betting!B185, IF(Calc!P185=Betting!I185, Betting!C185, ""))</f>
        <v>MIL</v>
      </c>
      <c r="I185" s="21">
        <f>MAX(Calc!O185:P185)</f>
        <v>0.55624212497835279</v>
      </c>
      <c r="J185" s="22">
        <f t="shared" si="9"/>
        <v>-125.34811352952744</v>
      </c>
      <c r="K185" s="23">
        <f t="shared" si="10"/>
        <v>0.79777826075095781</v>
      </c>
      <c r="M185" s="31"/>
      <c r="N185" s="31"/>
      <c r="O185" t="str">
        <f>IF(ISBLANK(Games!L185), "", Games!L185)</f>
        <v/>
      </c>
      <c r="P185" t="str">
        <f>IF(ISBLANK(Games!M185), "", Games!M185)</f>
        <v/>
      </c>
      <c r="Q185" t="str">
        <f t="shared" si="11"/>
        <v/>
      </c>
      <c r="R185" t="str">
        <f>IF(ISBLANK(Games!L185), "", IF(H185=Q185, "W", "L"))</f>
        <v/>
      </c>
      <c r="T185" s="30" t="str">
        <f t="shared" si="12"/>
        <v/>
      </c>
    </row>
    <row r="186" spans="1:20" x14ac:dyDescent="0.45">
      <c r="A186" s="20" t="str">
        <f>Calc!A186</f>
        <v>2024-04-10</v>
      </c>
      <c r="B186" t="str">
        <f>Calc!B186</f>
        <v>NYY</v>
      </c>
      <c r="C186" t="str">
        <f>Calc!C186</f>
        <v>MIA</v>
      </c>
      <c r="D186" t="str">
        <f>IF(ISBLANK(Games!D186), "", Games!D186)</f>
        <v/>
      </c>
      <c r="E186" t="str">
        <f>IF(ISBLANK(Games!E186), "", Games!E186)</f>
        <v/>
      </c>
      <c r="F186">
        <f>Calc!M186</f>
        <v>1533.7203518335739</v>
      </c>
      <c r="G186">
        <f>Calc!N186</f>
        <v>1484.370768699393</v>
      </c>
      <c r="H186" t="str">
        <f>IF(Calc!O186=Betting!I186, Betting!B186, IF(Calc!P186=Betting!I186, Betting!C186, ""))</f>
        <v>NYY</v>
      </c>
      <c r="I186" s="21">
        <f>MAX(Calc!O186:P186)</f>
        <v>0.61750729497301227</v>
      </c>
      <c r="J186" s="22">
        <f t="shared" si="9"/>
        <v>-161.44289468983271</v>
      </c>
      <c r="K186" s="23">
        <f t="shared" si="10"/>
        <v>0.61941406707382185</v>
      </c>
      <c r="M186" s="31"/>
      <c r="N186" s="31"/>
      <c r="O186" t="str">
        <f>IF(ISBLANK(Games!L186), "", Games!L186)</f>
        <v/>
      </c>
      <c r="P186" t="str">
        <f>IF(ISBLANK(Games!M186), "", Games!M186)</f>
        <v/>
      </c>
      <c r="Q186" t="str">
        <f t="shared" si="11"/>
        <v/>
      </c>
      <c r="R186" t="str">
        <f>IF(ISBLANK(Games!L186), "", IF(H186=Q186, "W", "L"))</f>
        <v/>
      </c>
      <c r="T186" s="30" t="str">
        <f t="shared" si="12"/>
        <v/>
      </c>
    </row>
    <row r="187" spans="1:20" x14ac:dyDescent="0.45">
      <c r="A187" s="20" t="str">
        <f>Calc!A187</f>
        <v>2024-04-10</v>
      </c>
      <c r="B187" t="str">
        <f>Calc!B187</f>
        <v>BOS</v>
      </c>
      <c r="C187" t="str">
        <f>Calc!C187</f>
        <v>BAL</v>
      </c>
      <c r="D187" t="str">
        <f>IF(ISBLANK(Games!D187), "", Games!D187)</f>
        <v/>
      </c>
      <c r="E187" t="str">
        <f>IF(ISBLANK(Games!E187), "", Games!E187)</f>
        <v/>
      </c>
      <c r="F187">
        <f>Calc!M187</f>
        <v>1500.26839934439</v>
      </c>
      <c r="G187">
        <f>Calc!N187</f>
        <v>1539.0873746407135</v>
      </c>
      <c r="H187" t="str">
        <f>IF(Calc!O187=Betting!I187, Betting!B187, IF(Calc!P187=Betting!I187, Betting!C187, ""))</f>
        <v>BAL</v>
      </c>
      <c r="I187" s="21">
        <f>MAX(Calc!O187:P187)</f>
        <v>0.52999266021749658</v>
      </c>
      <c r="J187" s="22">
        <f t="shared" si="9"/>
        <v>-112.7626348266713</v>
      </c>
      <c r="K187" s="23">
        <f t="shared" si="10"/>
        <v>0.88681858271324632</v>
      </c>
      <c r="M187" s="31"/>
      <c r="N187" s="31"/>
      <c r="O187" t="str">
        <f>IF(ISBLANK(Games!L187), "", Games!L187)</f>
        <v/>
      </c>
      <c r="P187" t="str">
        <f>IF(ISBLANK(Games!M187), "", Games!M187)</f>
        <v/>
      </c>
      <c r="Q187" t="str">
        <f t="shared" si="11"/>
        <v/>
      </c>
      <c r="R187" t="str">
        <f>IF(ISBLANK(Games!L187), "", IF(H187=Q187, "W", "L"))</f>
        <v/>
      </c>
      <c r="T187" s="30" t="str">
        <f t="shared" si="12"/>
        <v/>
      </c>
    </row>
    <row r="188" spans="1:20" x14ac:dyDescent="0.45">
      <c r="A188" s="20" t="str">
        <f>Calc!A188</f>
        <v>2024-04-10</v>
      </c>
      <c r="B188" t="str">
        <f>Calc!B188</f>
        <v>ATL</v>
      </c>
      <c r="C188" t="str">
        <f>Calc!C188</f>
        <v>NYM</v>
      </c>
      <c r="D188" t="str">
        <f>IF(ISBLANK(Games!D188), "", Games!D188)</f>
        <v/>
      </c>
      <c r="E188" t="str">
        <f>IF(ISBLANK(Games!E188), "", Games!E188)</f>
        <v/>
      </c>
      <c r="F188">
        <f>Calc!M188</f>
        <v>1593.2508682491175</v>
      </c>
      <c r="G188">
        <f>Calc!N188</f>
        <v>1510.288270753422</v>
      </c>
      <c r="H188" t="str">
        <f>IF(Calc!O188=Betting!I188, Betting!B188, IF(Calc!P188=Betting!I188, Betting!C188, ""))</f>
        <v>ATL</v>
      </c>
      <c r="I188" s="21">
        <f>MAX(Calc!O188:P188)</f>
        <v>0.63912538127673868</v>
      </c>
      <c r="J188" s="22">
        <f t="shared" si="9"/>
        <v>-177.10455324841104</v>
      </c>
      <c r="K188" s="23">
        <f t="shared" si="10"/>
        <v>0.56463822169347411</v>
      </c>
      <c r="M188" s="31"/>
      <c r="N188" s="31"/>
      <c r="O188" t="str">
        <f>IF(ISBLANK(Games!L188), "", Games!L188)</f>
        <v/>
      </c>
      <c r="P188" t="str">
        <f>IF(ISBLANK(Games!M188), "", Games!M188)</f>
        <v/>
      </c>
      <c r="Q188" t="str">
        <f t="shared" si="11"/>
        <v/>
      </c>
      <c r="R188" t="str">
        <f>IF(ISBLANK(Games!L188), "", IF(H188=Q188, "W", "L"))</f>
        <v/>
      </c>
      <c r="T188" s="30" t="str">
        <f t="shared" si="12"/>
        <v/>
      </c>
    </row>
    <row r="189" spans="1:20" x14ac:dyDescent="0.45">
      <c r="A189" s="20" t="str">
        <f>Calc!A189</f>
        <v>2024-04-10</v>
      </c>
      <c r="B189" t="str">
        <f>Calc!B189</f>
        <v>KCR</v>
      </c>
      <c r="C189" t="str">
        <f>Calc!C189</f>
        <v>HOU</v>
      </c>
      <c r="D189" t="str">
        <f>IF(ISBLANK(Games!D189), "", Games!D189)</f>
        <v/>
      </c>
      <c r="E189" t="str">
        <f>IF(ISBLANK(Games!E189), "", Games!E189)</f>
        <v/>
      </c>
      <c r="F189">
        <f>Calc!M189</f>
        <v>1459.3647323881944</v>
      </c>
      <c r="G189">
        <f>Calc!N189</f>
        <v>1554.1885466658973</v>
      </c>
      <c r="H189" t="str">
        <f>IF(Calc!O189=Betting!I189, Betting!B189, IF(Calc!P189=Betting!I189, Betting!C189, ""))</f>
        <v>HOU</v>
      </c>
      <c r="I189" s="21">
        <f>MAX(Calc!O189:P189)</f>
        <v>0.53813084472992945</v>
      </c>
      <c r="J189" s="22">
        <f t="shared" si="9"/>
        <v>-116.51153548352154</v>
      </c>
      <c r="K189" s="23">
        <f t="shared" si="10"/>
        <v>0.85828411397207283</v>
      </c>
      <c r="M189" s="31"/>
      <c r="N189" s="31"/>
      <c r="O189" t="str">
        <f>IF(ISBLANK(Games!L189), "", Games!L189)</f>
        <v/>
      </c>
      <c r="P189" t="str">
        <f>IF(ISBLANK(Games!M189), "", Games!M189)</f>
        <v/>
      </c>
      <c r="Q189" t="str">
        <f t="shared" si="11"/>
        <v/>
      </c>
      <c r="R189" t="str">
        <f>IF(ISBLANK(Games!L189), "", IF(H189=Q189, "W", "L"))</f>
        <v/>
      </c>
      <c r="T189" s="30" t="str">
        <f t="shared" si="12"/>
        <v/>
      </c>
    </row>
    <row r="190" spans="1:20" x14ac:dyDescent="0.45">
      <c r="A190" s="20" t="str">
        <f>Calc!A190</f>
        <v>2024-04-10</v>
      </c>
      <c r="B190" t="str">
        <f>Calc!B190</f>
        <v>TEX</v>
      </c>
      <c r="C190" t="str">
        <f>Calc!C190</f>
        <v>OAK</v>
      </c>
      <c r="D190" t="str">
        <f>IF(ISBLANK(Games!D190), "", Games!D190)</f>
        <v/>
      </c>
      <c r="E190" t="str">
        <f>IF(ISBLANK(Games!E190), "", Games!E190)</f>
        <v/>
      </c>
      <c r="F190">
        <f>Calc!M190</f>
        <v>1535.7428778604465</v>
      </c>
      <c r="G190">
        <f>Calc!N190</f>
        <v>1422.9458950386379</v>
      </c>
      <c r="H190" t="str">
        <f>IF(Calc!O190=Betting!I190, Betting!B190, IF(Calc!P190=Betting!I190, Betting!C190, ""))</f>
        <v>TEX</v>
      </c>
      <c r="I190" s="21">
        <f>MAX(Calc!O190:P190)</f>
        <v>0.68850089246395896</v>
      </c>
      <c r="J190" s="22">
        <f t="shared" si="9"/>
        <v>-221.02820708219784</v>
      </c>
      <c r="K190" s="23">
        <f t="shared" si="10"/>
        <v>0.45243094227702418</v>
      </c>
      <c r="M190" s="31"/>
      <c r="N190" s="31"/>
      <c r="O190" t="str">
        <f>IF(ISBLANK(Games!L190), "", Games!L190)</f>
        <v/>
      </c>
      <c r="P190" t="str">
        <f>IF(ISBLANK(Games!M190), "", Games!M190)</f>
        <v/>
      </c>
      <c r="Q190" t="str">
        <f t="shared" si="11"/>
        <v/>
      </c>
      <c r="R190" t="str">
        <f>IF(ISBLANK(Games!L190), "", IF(H190=Q190, "W", "L"))</f>
        <v/>
      </c>
      <c r="T190" s="30" t="str">
        <f t="shared" si="12"/>
        <v/>
      </c>
    </row>
    <row r="191" spans="1:20" x14ac:dyDescent="0.45">
      <c r="A191" s="20" t="str">
        <f>Calc!A191</f>
        <v>2024-04-11</v>
      </c>
      <c r="B191" t="str">
        <f>Calc!B191</f>
        <v>ATL</v>
      </c>
      <c r="C191" t="str">
        <f>Calc!C191</f>
        <v>NYM</v>
      </c>
      <c r="D191" t="str">
        <f>IF(ISBLANK(Games!D191), "", Games!D191)</f>
        <v/>
      </c>
      <c r="E191" t="str">
        <f>IF(ISBLANK(Games!E191), "", Games!E191)</f>
        <v/>
      </c>
      <c r="F191">
        <f>Calc!M191</f>
        <v>1593.2508682491175</v>
      </c>
      <c r="G191">
        <f>Calc!N191</f>
        <v>1510.288270753422</v>
      </c>
      <c r="H191" t="str">
        <f>IF(Calc!O191=Betting!I191, Betting!B191, IF(Calc!P191=Betting!I191, Betting!C191, ""))</f>
        <v>ATL</v>
      </c>
      <c r="I191" s="21">
        <f>MAX(Calc!O191:P191)</f>
        <v>0.63912538127673868</v>
      </c>
      <c r="J191" s="22">
        <f t="shared" si="9"/>
        <v>-177.10455324841104</v>
      </c>
      <c r="K191" s="23">
        <f t="shared" si="10"/>
        <v>0.56463822169347411</v>
      </c>
      <c r="M191" s="31"/>
      <c r="N191" s="31"/>
      <c r="O191" t="str">
        <f>IF(ISBLANK(Games!L191), "", Games!L191)</f>
        <v/>
      </c>
      <c r="P191" t="str">
        <f>IF(ISBLANK(Games!M191), "", Games!M191)</f>
        <v/>
      </c>
      <c r="Q191" t="str">
        <f t="shared" si="11"/>
        <v/>
      </c>
      <c r="R191" t="str">
        <f>IF(ISBLANK(Games!L191), "", IF(H191=Q191, "W", "L"))</f>
        <v/>
      </c>
      <c r="T191" s="30" t="str">
        <f t="shared" si="12"/>
        <v/>
      </c>
    </row>
    <row r="192" spans="1:20" x14ac:dyDescent="0.45">
      <c r="A192" s="20" t="str">
        <f>Calc!A192</f>
        <v>2024-04-11</v>
      </c>
      <c r="B192" t="str">
        <f>Calc!B192</f>
        <v>DET</v>
      </c>
      <c r="C192" t="str">
        <f>Calc!C192</f>
        <v>MIN</v>
      </c>
      <c r="D192" t="str">
        <f>IF(ISBLANK(Games!D192), "", Games!D192)</f>
        <v/>
      </c>
      <c r="E192" t="str">
        <f>IF(ISBLANK(Games!E192), "", Games!E192)</f>
        <v/>
      </c>
      <c r="F192">
        <f>Calc!M192</f>
        <v>1481.7589766686021</v>
      </c>
      <c r="G192">
        <f>Calc!N192</f>
        <v>1539.5424706464416</v>
      </c>
      <c r="H192" t="str">
        <f>IF(Calc!O192=Betting!I192, Betting!B192, IF(Calc!P192=Betting!I192, Betting!C192, ""))</f>
        <v>MIN</v>
      </c>
      <c r="I192" s="21">
        <f>MAX(Calc!O192:P192)</f>
        <v>0.57856444497995196</v>
      </c>
      <c r="J192" s="22">
        <f t="shared" si="9"/>
        <v>-137.2842035011567</v>
      </c>
      <c r="K192" s="23">
        <f t="shared" si="10"/>
        <v>0.728415924408648</v>
      </c>
      <c r="M192" s="31"/>
      <c r="N192" s="31"/>
      <c r="O192" t="str">
        <f>IF(ISBLANK(Games!L192), "", Games!L192)</f>
        <v/>
      </c>
      <c r="P192" t="str">
        <f>IF(ISBLANK(Games!M192), "", Games!M192)</f>
        <v/>
      </c>
      <c r="Q192" t="str">
        <f t="shared" si="11"/>
        <v/>
      </c>
      <c r="R192" t="str">
        <f>IF(ISBLANK(Games!L192), "", IF(H192=Q192, "W", "L"))</f>
        <v/>
      </c>
      <c r="T192" s="30" t="str">
        <f t="shared" si="12"/>
        <v/>
      </c>
    </row>
    <row r="193" spans="1:20" x14ac:dyDescent="0.45">
      <c r="A193" s="20" t="str">
        <f>Calc!A193</f>
        <v>2024-04-11</v>
      </c>
      <c r="B193" t="str">
        <f>Calc!B193</f>
        <v>CIN</v>
      </c>
      <c r="C193" t="str">
        <f>Calc!C193</f>
        <v>MIL</v>
      </c>
      <c r="D193" t="str">
        <f>IF(ISBLANK(Games!D193), "", Games!D193)</f>
        <v/>
      </c>
      <c r="E193" t="str">
        <f>IF(ISBLANK(Games!E193), "", Games!E193)</f>
        <v/>
      </c>
      <c r="F193">
        <f>Calc!M193</f>
        <v>1493.1662146218293</v>
      </c>
      <c r="G193">
        <f>Calc!N193</f>
        <v>1527.5334034496079</v>
      </c>
      <c r="H193" t="str">
        <f>IF(Calc!O193=Betting!I193, Betting!B193, IF(Calc!P193=Betting!I193, Betting!C193, ""))</f>
        <v>MIL</v>
      </c>
      <c r="I193" s="21">
        <f>MAX(Calc!O193:P193)</f>
        <v>0.55624212497835279</v>
      </c>
      <c r="J193" s="22">
        <f t="shared" si="9"/>
        <v>-125.34811352952744</v>
      </c>
      <c r="K193" s="23">
        <f t="shared" si="10"/>
        <v>0.79777826075095781</v>
      </c>
      <c r="M193" s="31"/>
      <c r="N193" s="31"/>
      <c r="O193" t="str">
        <f>IF(ISBLANK(Games!L193), "", Games!L193)</f>
        <v/>
      </c>
      <c r="P193" t="str">
        <f>IF(ISBLANK(Games!M193), "", Games!M193)</f>
        <v/>
      </c>
      <c r="Q193" t="str">
        <f t="shared" si="11"/>
        <v/>
      </c>
      <c r="R193" t="str">
        <f>IF(ISBLANK(Games!L193), "", IF(H193=Q193, "W", "L"))</f>
        <v/>
      </c>
      <c r="T193" s="30" t="str">
        <f t="shared" si="12"/>
        <v/>
      </c>
    </row>
    <row r="194" spans="1:20" x14ac:dyDescent="0.45">
      <c r="A194" s="20" t="str">
        <f>Calc!A194</f>
        <v>2024-04-11</v>
      </c>
      <c r="B194" t="str">
        <f>Calc!B194</f>
        <v>KCR</v>
      </c>
      <c r="C194" t="str">
        <f>Calc!C194</f>
        <v>HOU</v>
      </c>
      <c r="D194" t="str">
        <f>IF(ISBLANK(Games!D194), "", Games!D194)</f>
        <v/>
      </c>
      <c r="E194" t="str">
        <f>IF(ISBLANK(Games!E194), "", Games!E194)</f>
        <v/>
      </c>
      <c r="F194">
        <f>Calc!M194</f>
        <v>1459.3647323881944</v>
      </c>
      <c r="G194">
        <f>Calc!N194</f>
        <v>1554.1885466658973</v>
      </c>
      <c r="H194" t="str">
        <f>IF(Calc!O194=Betting!I194, Betting!B194, IF(Calc!P194=Betting!I194, Betting!C194, ""))</f>
        <v>HOU</v>
      </c>
      <c r="I194" s="21">
        <f>MAX(Calc!O194:P194)</f>
        <v>0.53813084472992945</v>
      </c>
      <c r="J194" s="22">
        <f t="shared" si="9"/>
        <v>-116.51153548352154</v>
      </c>
      <c r="K194" s="23">
        <f t="shared" si="10"/>
        <v>0.85828411397207283</v>
      </c>
      <c r="M194" s="31"/>
      <c r="N194" s="31"/>
      <c r="O194" t="str">
        <f>IF(ISBLANK(Games!L194), "", Games!L194)</f>
        <v/>
      </c>
      <c r="P194" t="str">
        <f>IF(ISBLANK(Games!M194), "", Games!M194)</f>
        <v/>
      </c>
      <c r="Q194" t="str">
        <f t="shared" si="11"/>
        <v/>
      </c>
      <c r="R194" t="str">
        <f>IF(ISBLANK(Games!L194), "", IF(H194=Q194, "W", "L"))</f>
        <v/>
      </c>
      <c r="T194" s="30" t="str">
        <f t="shared" si="12"/>
        <v/>
      </c>
    </row>
    <row r="195" spans="1:20" x14ac:dyDescent="0.45">
      <c r="A195" s="20" t="str">
        <f>Calc!A195</f>
        <v>2024-04-11</v>
      </c>
      <c r="B195" t="str">
        <f>Calc!B195</f>
        <v>TEX</v>
      </c>
      <c r="C195" t="str">
        <f>Calc!C195</f>
        <v>OAK</v>
      </c>
      <c r="D195" t="str">
        <f>IF(ISBLANK(Games!D195), "", Games!D195)</f>
        <v/>
      </c>
      <c r="E195" t="str">
        <f>IF(ISBLANK(Games!E195), "", Games!E195)</f>
        <v/>
      </c>
      <c r="F195">
        <f>Calc!M195</f>
        <v>1535.7428778604465</v>
      </c>
      <c r="G195">
        <f>Calc!N195</f>
        <v>1422.9458950386379</v>
      </c>
      <c r="H195" t="str">
        <f>IF(Calc!O195=Betting!I195, Betting!B195, IF(Calc!P195=Betting!I195, Betting!C195, ""))</f>
        <v>TEX</v>
      </c>
      <c r="I195" s="21">
        <f>MAX(Calc!O195:P195)</f>
        <v>0.68850089246395896</v>
      </c>
      <c r="J195" s="22">
        <f t="shared" ref="J195:J258" si="13">IF(I195&lt;0.5, "",-1*((I195*100)/(1-((I195*100)/100))))</f>
        <v>-221.02820708219784</v>
      </c>
      <c r="K195" s="23">
        <f t="shared" ref="K195:K258" si="14">IF(J195&gt;0, "",1/(J195/-100))</f>
        <v>0.45243094227702418</v>
      </c>
      <c r="M195" s="31"/>
      <c r="N195" s="31"/>
      <c r="O195" t="str">
        <f>IF(ISBLANK(Games!L195), "", Games!L195)</f>
        <v/>
      </c>
      <c r="P195" t="str">
        <f>IF(ISBLANK(Games!M195), "", Games!M195)</f>
        <v/>
      </c>
      <c r="Q195" t="str">
        <f t="shared" ref="Q195:Q258" si="15">IF(O195&gt;P195, B195, IF(P195&gt;O195, C195, ""))</f>
        <v/>
      </c>
      <c r="R195" t="str">
        <f>IF(ISBLANK(Games!L195), "", IF(H195=Q195, "W", "L"))</f>
        <v/>
      </c>
      <c r="T195" s="30" t="str">
        <f t="shared" si="12"/>
        <v/>
      </c>
    </row>
    <row r="196" spans="1:20" x14ac:dyDescent="0.45">
      <c r="A196" s="20" t="str">
        <f>Calc!A196</f>
        <v>2024-04-11</v>
      </c>
      <c r="B196" t="str">
        <f>Calc!B196</f>
        <v>PHI</v>
      </c>
      <c r="C196" t="str">
        <f>Calc!C196</f>
        <v>PIT</v>
      </c>
      <c r="D196" t="str">
        <f>IF(ISBLANK(Games!D196), "", Games!D196)</f>
        <v/>
      </c>
      <c r="E196" t="str">
        <f>IF(ISBLANK(Games!E196), "", Games!E196)</f>
        <v/>
      </c>
      <c r="F196">
        <f>Calc!M196</f>
        <v>1516.0751994709906</v>
      </c>
      <c r="G196">
        <f>Calc!N196</f>
        <v>1490.342604018655</v>
      </c>
      <c r="H196" t="str">
        <f>IF(Calc!O196=Betting!I196, Betting!B196, IF(Calc!P196=Betting!I196, Betting!C196, ""))</f>
        <v>PHI</v>
      </c>
      <c r="I196" s="21">
        <f>MAX(Calc!O196:P196)</f>
        <v>0.57933749757433173</v>
      </c>
      <c r="J196" s="22">
        <f t="shared" si="13"/>
        <v>-137.72026131012274</v>
      </c>
      <c r="K196" s="23">
        <f t="shared" si="14"/>
        <v>0.7261095720317936</v>
      </c>
      <c r="M196" s="31"/>
      <c r="N196" s="31"/>
      <c r="O196" t="str">
        <f>IF(ISBLANK(Games!L196), "", Games!L196)</f>
        <v/>
      </c>
      <c r="P196" t="str">
        <f>IF(ISBLANK(Games!M196), "", Games!M196)</f>
        <v/>
      </c>
      <c r="Q196" t="str">
        <f t="shared" si="15"/>
        <v/>
      </c>
      <c r="R196" t="str">
        <f>IF(ISBLANK(Games!L196), "", IF(H196=Q196, "W", "L"))</f>
        <v/>
      </c>
      <c r="T196" s="30" t="str">
        <f t="shared" si="12"/>
        <v/>
      </c>
    </row>
    <row r="197" spans="1:20" x14ac:dyDescent="0.45">
      <c r="A197" s="20" t="str">
        <f>Calc!A197</f>
        <v>2024-04-11</v>
      </c>
      <c r="B197" t="str">
        <f>Calc!B197</f>
        <v>BOS</v>
      </c>
      <c r="C197" t="str">
        <f>Calc!C197</f>
        <v>BAL</v>
      </c>
      <c r="D197" t="str">
        <f>IF(ISBLANK(Games!D197), "", Games!D197)</f>
        <v/>
      </c>
      <c r="E197" t="str">
        <f>IF(ISBLANK(Games!E197), "", Games!E197)</f>
        <v/>
      </c>
      <c r="F197">
        <f>Calc!M197</f>
        <v>1500.26839934439</v>
      </c>
      <c r="G197">
        <f>Calc!N197</f>
        <v>1539.0873746407135</v>
      </c>
      <c r="H197" t="str">
        <f>IF(Calc!O197=Betting!I197, Betting!B197, IF(Calc!P197=Betting!I197, Betting!C197, ""))</f>
        <v>BAL</v>
      </c>
      <c r="I197" s="21">
        <f>MAX(Calc!O197:P197)</f>
        <v>0.52999266021749658</v>
      </c>
      <c r="J197" s="22">
        <f t="shared" si="13"/>
        <v>-112.7626348266713</v>
      </c>
      <c r="K197" s="23">
        <f t="shared" si="14"/>
        <v>0.88681858271324632</v>
      </c>
      <c r="M197" s="31"/>
      <c r="N197" s="31"/>
      <c r="O197" t="str">
        <f>IF(ISBLANK(Games!L197), "", Games!L197)</f>
        <v/>
      </c>
      <c r="P197" t="str">
        <f>IF(ISBLANK(Games!M197), "", Games!M197)</f>
        <v/>
      </c>
      <c r="Q197" t="str">
        <f t="shared" si="15"/>
        <v/>
      </c>
      <c r="R197" t="str">
        <f>IF(ISBLANK(Games!L197), "", IF(H197=Q197, "W", "L"))</f>
        <v/>
      </c>
      <c r="T197" s="30" t="str">
        <f t="shared" si="12"/>
        <v/>
      </c>
    </row>
    <row r="198" spans="1:20" x14ac:dyDescent="0.45">
      <c r="A198" s="20" t="str">
        <f>Calc!A198</f>
        <v>2024-04-12</v>
      </c>
      <c r="B198" t="str">
        <f>Calc!B198</f>
        <v>DET</v>
      </c>
      <c r="C198" t="str">
        <f>Calc!C198</f>
        <v>MIN</v>
      </c>
      <c r="D198" t="str">
        <f>IF(ISBLANK(Games!D198), "", Games!D198)</f>
        <v/>
      </c>
      <c r="E198" t="str">
        <f>IF(ISBLANK(Games!E198), "", Games!E198)</f>
        <v/>
      </c>
      <c r="F198">
        <f>Calc!M198</f>
        <v>1481.7589766686021</v>
      </c>
      <c r="G198">
        <f>Calc!N198</f>
        <v>1539.5424706464416</v>
      </c>
      <c r="H198" t="str">
        <f>IF(Calc!O198=Betting!I198, Betting!B198, IF(Calc!P198=Betting!I198, Betting!C198, ""))</f>
        <v>MIN</v>
      </c>
      <c r="I198" s="21">
        <f>MAX(Calc!O198:P198)</f>
        <v>0.57856444497995196</v>
      </c>
      <c r="J198" s="22">
        <f t="shared" si="13"/>
        <v>-137.2842035011567</v>
      </c>
      <c r="K198" s="23">
        <f t="shared" si="14"/>
        <v>0.728415924408648</v>
      </c>
      <c r="M198" s="31"/>
      <c r="N198" s="31"/>
      <c r="O198" t="str">
        <f>IF(ISBLANK(Games!L198), "", Games!L198)</f>
        <v/>
      </c>
      <c r="P198" t="str">
        <f>IF(ISBLANK(Games!M198), "", Games!M198)</f>
        <v/>
      </c>
      <c r="Q198" t="str">
        <f t="shared" si="15"/>
        <v/>
      </c>
      <c r="R198" t="str">
        <f>IF(ISBLANK(Games!L198), "", IF(H198=Q198, "W", "L"))</f>
        <v/>
      </c>
      <c r="T198" s="30" t="str">
        <f t="shared" si="12"/>
        <v/>
      </c>
    </row>
    <row r="199" spans="1:20" x14ac:dyDescent="0.45">
      <c r="A199" s="20" t="str">
        <f>Calc!A199</f>
        <v>2024-04-12</v>
      </c>
      <c r="B199" t="str">
        <f>Calc!B199</f>
        <v>PHI</v>
      </c>
      <c r="C199" t="str">
        <f>Calc!C199</f>
        <v>PIT</v>
      </c>
      <c r="D199" t="str">
        <f>IF(ISBLANK(Games!D199), "", Games!D199)</f>
        <v/>
      </c>
      <c r="E199" t="str">
        <f>IF(ISBLANK(Games!E199), "", Games!E199)</f>
        <v/>
      </c>
      <c r="F199">
        <f>Calc!M199</f>
        <v>1516.0751994709906</v>
      </c>
      <c r="G199">
        <f>Calc!N199</f>
        <v>1490.342604018655</v>
      </c>
      <c r="H199" t="str">
        <f>IF(Calc!O199=Betting!I199, Betting!B199, IF(Calc!P199=Betting!I199, Betting!C199, ""))</f>
        <v>PHI</v>
      </c>
      <c r="I199" s="21">
        <f>MAX(Calc!O199:P199)</f>
        <v>0.57933749757433173</v>
      </c>
      <c r="J199" s="22">
        <f t="shared" si="13"/>
        <v>-137.72026131012274</v>
      </c>
      <c r="K199" s="23">
        <f t="shared" si="14"/>
        <v>0.7261095720317936</v>
      </c>
      <c r="M199" s="31"/>
      <c r="N199" s="31"/>
      <c r="O199" t="str">
        <f>IF(ISBLANK(Games!L199), "", Games!L199)</f>
        <v/>
      </c>
      <c r="P199" t="str">
        <f>IF(ISBLANK(Games!M199), "", Games!M199)</f>
        <v/>
      </c>
      <c r="Q199" t="str">
        <f t="shared" si="15"/>
        <v/>
      </c>
      <c r="R199" t="str">
        <f>IF(ISBLANK(Games!L199), "", IF(H199=Q199, "W", "L"))</f>
        <v/>
      </c>
      <c r="T199" s="30" t="str">
        <f t="shared" si="12"/>
        <v/>
      </c>
    </row>
    <row r="200" spans="1:20" x14ac:dyDescent="0.45">
      <c r="A200" s="20" t="str">
        <f>Calc!A200</f>
        <v>2024-04-12</v>
      </c>
      <c r="B200" t="str">
        <f>Calc!B200</f>
        <v>TBR</v>
      </c>
      <c r="C200" t="str">
        <f>Calc!C200</f>
        <v>SFG</v>
      </c>
      <c r="D200" t="str">
        <f>IF(ISBLANK(Games!D200), "", Games!D200)</f>
        <v/>
      </c>
      <c r="E200" t="str">
        <f>IF(ISBLANK(Games!E200), "", Games!E200)</f>
        <v/>
      </c>
      <c r="F200">
        <f>Calc!M200</f>
        <v>1528.0229512954211</v>
      </c>
      <c r="G200">
        <f>Calc!N200</f>
        <v>1491.6063482058917</v>
      </c>
      <c r="H200" t="str">
        <f>IF(Calc!O200=Betting!I200, Betting!B200, IF(Calc!P200=Betting!I200, Betting!C200, ""))</f>
        <v>TBR</v>
      </c>
      <c r="I200" s="21">
        <f>MAX(Calc!O200:P200)</f>
        <v>0.61437878473066432</v>
      </c>
      <c r="J200" s="22">
        <f t="shared" si="13"/>
        <v>-159.32183199556431</v>
      </c>
      <c r="K200" s="23">
        <f t="shared" si="14"/>
        <v>0.62766036987814766</v>
      </c>
      <c r="M200" s="31"/>
      <c r="N200" s="31"/>
      <c r="O200" t="str">
        <f>IF(ISBLANK(Games!L200), "", Games!L200)</f>
        <v/>
      </c>
      <c r="P200" t="str">
        <f>IF(ISBLANK(Games!M200), "", Games!M200)</f>
        <v/>
      </c>
      <c r="Q200" t="str">
        <f t="shared" si="15"/>
        <v/>
      </c>
      <c r="R200" t="str">
        <f>IF(ISBLANK(Games!L200), "", IF(H200=Q200, "W", "L"))</f>
        <v/>
      </c>
      <c r="T200" s="30" t="str">
        <f t="shared" si="12"/>
        <v/>
      </c>
    </row>
    <row r="201" spans="1:20" x14ac:dyDescent="0.45">
      <c r="A201" s="20" t="str">
        <f>Calc!A201</f>
        <v>2024-04-12</v>
      </c>
      <c r="B201" t="str">
        <f>Calc!B201</f>
        <v>BAL</v>
      </c>
      <c r="C201" t="str">
        <f>Calc!C201</f>
        <v>MIL</v>
      </c>
      <c r="D201" t="str">
        <f>IF(ISBLANK(Games!D201), "", Games!D201)</f>
        <v/>
      </c>
      <c r="E201" t="str">
        <f>IF(ISBLANK(Games!E201), "", Games!E201)</f>
        <v/>
      </c>
      <c r="F201">
        <f>Calc!M201</f>
        <v>1527.1786991040578</v>
      </c>
      <c r="G201">
        <f>Calc!N201</f>
        <v>1527.5334034496079</v>
      </c>
      <c r="H201" t="str">
        <f>IF(Calc!O201=Betting!I201, Betting!B201, IF(Calc!P201=Betting!I201, Betting!C201, ""))</f>
        <v>BAL</v>
      </c>
      <c r="I201" s="21">
        <f>MAX(Calc!O201:P201)</f>
        <v>0.51035910480818647</v>
      </c>
      <c r="J201" s="22">
        <f t="shared" si="13"/>
        <v>-104.23130702925799</v>
      </c>
      <c r="K201" s="23">
        <f t="shared" si="14"/>
        <v>0.95940464386510815</v>
      </c>
      <c r="M201" s="31"/>
      <c r="N201" s="31"/>
      <c r="O201" t="str">
        <f>IF(ISBLANK(Games!L201), "", Games!L201)</f>
        <v/>
      </c>
      <c r="P201" t="str">
        <f>IF(ISBLANK(Games!M201), "", Games!M201)</f>
        <v/>
      </c>
      <c r="Q201" t="str">
        <f t="shared" si="15"/>
        <v/>
      </c>
      <c r="R201" t="str">
        <f>IF(ISBLANK(Games!L201), "", IF(H201=Q201, "W", "L"))</f>
        <v/>
      </c>
      <c r="T201" s="30" t="str">
        <f t="shared" si="12"/>
        <v/>
      </c>
    </row>
    <row r="202" spans="1:20" x14ac:dyDescent="0.45">
      <c r="A202" s="20" t="str">
        <f>Calc!A202</f>
        <v>2024-04-12</v>
      </c>
      <c r="B202" t="str">
        <f>Calc!B202</f>
        <v>TOR</v>
      </c>
      <c r="C202" t="str">
        <f>Calc!C202</f>
        <v>COL</v>
      </c>
      <c r="D202" t="str">
        <f>IF(ISBLANK(Games!D202), "", Games!D202)</f>
        <v/>
      </c>
      <c r="E202" t="str">
        <f>IF(ISBLANK(Games!E202), "", Games!E202)</f>
        <v/>
      </c>
      <c r="F202">
        <f>Calc!M202</f>
        <v>1536.86484917293</v>
      </c>
      <c r="G202">
        <f>Calc!N202</f>
        <v>1405.4006829938121</v>
      </c>
      <c r="H202" t="str">
        <f>IF(Calc!O202=Betting!I202, Betting!B202, IF(Calc!P202=Betting!I202, Betting!C202, ""))</f>
        <v>TOR</v>
      </c>
      <c r="I202" s="21">
        <f>MAX(Calc!O202:P202)</f>
        <v>0.67788931435524646</v>
      </c>
      <c r="J202" s="22">
        <f t="shared" si="13"/>
        <v>-210.45229002519673</v>
      </c>
      <c r="K202" s="23">
        <f t="shared" si="14"/>
        <v>0.47516707937949898</v>
      </c>
      <c r="M202" s="31"/>
      <c r="N202" s="31"/>
      <c r="O202" t="str">
        <f>IF(ISBLANK(Games!L202), "", Games!L202)</f>
        <v/>
      </c>
      <c r="P202" t="str">
        <f>IF(ISBLANK(Games!M202), "", Games!M202)</f>
        <v/>
      </c>
      <c r="Q202" t="str">
        <f t="shared" si="15"/>
        <v/>
      </c>
      <c r="R202" t="str">
        <f>IF(ISBLANK(Games!L202), "", IF(H202=Q202, "W", "L"))</f>
        <v/>
      </c>
      <c r="T202" s="30" t="str">
        <f t="shared" si="12"/>
        <v/>
      </c>
    </row>
    <row r="203" spans="1:20" x14ac:dyDescent="0.45">
      <c r="A203" s="20" t="str">
        <f>Calc!A203</f>
        <v>2024-04-12</v>
      </c>
      <c r="B203" t="str">
        <f>Calc!B203</f>
        <v>BOS</v>
      </c>
      <c r="C203" t="str">
        <f>Calc!C203</f>
        <v>LAA</v>
      </c>
      <c r="D203" t="str">
        <f>IF(ISBLANK(Games!D203), "", Games!D203)</f>
        <v/>
      </c>
      <c r="E203" t="str">
        <f>IF(ISBLANK(Games!E203), "", Games!E203)</f>
        <v/>
      </c>
      <c r="F203">
        <f>Calc!M203</f>
        <v>1500.26839934439</v>
      </c>
      <c r="G203">
        <f>Calc!N203</f>
        <v>1486.8682858001625</v>
      </c>
      <c r="H203" t="str">
        <f>IF(Calc!O203=Betting!I203, Betting!B203, IF(Calc!P203=Betting!I203, Betting!C203, ""))</f>
        <v>BOS</v>
      </c>
      <c r="I203" s="21">
        <f>MAX(Calc!O203:P203)</f>
        <v>0.54491578282812636</v>
      </c>
      <c r="J203" s="22">
        <f t="shared" si="13"/>
        <v>-119.73954759725839</v>
      </c>
      <c r="K203" s="23">
        <f t="shared" si="14"/>
        <v>0.83514596477638303</v>
      </c>
      <c r="M203" s="31"/>
      <c r="N203" s="31"/>
      <c r="O203" t="str">
        <f>IF(ISBLANK(Games!L203), "", Games!L203)</f>
        <v/>
      </c>
      <c r="P203" t="str">
        <f>IF(ISBLANK(Games!M203), "", Games!M203)</f>
        <v/>
      </c>
      <c r="Q203" t="str">
        <f t="shared" si="15"/>
        <v/>
      </c>
      <c r="R203" t="str">
        <f>IF(ISBLANK(Games!L203), "", IF(H203=Q203, "W", "L"))</f>
        <v/>
      </c>
      <c r="T203" s="30" t="str">
        <f t="shared" si="12"/>
        <v/>
      </c>
    </row>
    <row r="204" spans="1:20" x14ac:dyDescent="0.45">
      <c r="A204" s="20" t="str">
        <f>Calc!A204</f>
        <v>2024-04-12</v>
      </c>
      <c r="B204" t="str">
        <f>Calc!B204</f>
        <v>NYM</v>
      </c>
      <c r="C204" t="str">
        <f>Calc!C204</f>
        <v>KCR</v>
      </c>
      <c r="D204" t="str">
        <f>IF(ISBLANK(Games!D204), "", Games!D204)</f>
        <v/>
      </c>
      <c r="E204" t="str">
        <f>IF(ISBLANK(Games!E204), "", Games!E204)</f>
        <v/>
      </c>
      <c r="F204">
        <f>Calc!M204</f>
        <v>1483.2891783762693</v>
      </c>
      <c r="G204">
        <f>Calc!N204</f>
        <v>1465.2610239810729</v>
      </c>
      <c r="H204" t="str">
        <f>IF(Calc!O204=Betting!I204, Betting!B204, IF(Calc!P204=Betting!I204, Betting!C204, ""))</f>
        <v>NYM</v>
      </c>
      <c r="I204" s="21">
        <f>MAX(Calc!O204:P204)</f>
        <v>0.57705770323166217</v>
      </c>
      <c r="J204" s="22">
        <f t="shared" si="13"/>
        <v>-136.43887301906327</v>
      </c>
      <c r="K204" s="23">
        <f t="shared" si="14"/>
        <v>0.73292895043209561</v>
      </c>
      <c r="M204" s="31"/>
      <c r="N204" s="31"/>
      <c r="O204" t="str">
        <f>IF(ISBLANK(Games!L204), "", Games!L204)</f>
        <v/>
      </c>
      <c r="P204" t="str">
        <f>IF(ISBLANK(Games!M204), "", Games!M204)</f>
        <v/>
      </c>
      <c r="Q204" t="str">
        <f t="shared" si="15"/>
        <v/>
      </c>
      <c r="R204" t="str">
        <f>IF(ISBLANK(Games!L204), "", IF(H204=Q204, "W", "L"))</f>
        <v/>
      </c>
      <c r="T204" s="30" t="str">
        <f t="shared" si="12"/>
        <v/>
      </c>
    </row>
    <row r="205" spans="1:20" x14ac:dyDescent="0.45">
      <c r="A205" s="20" t="str">
        <f>Calc!A205</f>
        <v>2024-04-12</v>
      </c>
      <c r="B205" t="str">
        <f>Calc!B205</f>
        <v>MIA</v>
      </c>
      <c r="C205" t="str">
        <f>Calc!C205</f>
        <v>ATL</v>
      </c>
      <c r="D205" t="str">
        <f>IF(ISBLANK(Games!D205), "", Games!D205)</f>
        <v/>
      </c>
      <c r="E205" t="str">
        <f>IF(ISBLANK(Games!E205), "", Games!E205)</f>
        <v/>
      </c>
      <c r="F205">
        <f>Calc!M205</f>
        <v>1453.0099819148713</v>
      </c>
      <c r="G205">
        <f>Calc!N205</f>
        <v>1588.8399964445969</v>
      </c>
      <c r="H205" t="str">
        <f>IF(Calc!O205=Betting!I205, Betting!B205, IF(Calc!P205=Betting!I205, Betting!C205, ""))</f>
        <v>ATL</v>
      </c>
      <c r="I205" s="21">
        <f>MAX(Calc!O205:P205)</f>
        <v>0.66321373562954655</v>
      </c>
      <c r="J205" s="22">
        <f t="shared" si="13"/>
        <v>-196.92422340004765</v>
      </c>
      <c r="K205" s="23">
        <f t="shared" si="14"/>
        <v>0.50780954355651808</v>
      </c>
      <c r="M205" s="31"/>
      <c r="N205" s="31"/>
      <c r="O205" t="str">
        <f>IF(ISBLANK(Games!L205), "", Games!L205)</f>
        <v/>
      </c>
      <c r="P205" t="str">
        <f>IF(ISBLANK(Games!M205), "", Games!M205)</f>
        <v/>
      </c>
      <c r="Q205" t="str">
        <f t="shared" si="15"/>
        <v/>
      </c>
      <c r="R205" t="str">
        <f>IF(ISBLANK(Games!L205), "", IF(H205=Q205, "W", "L"))</f>
        <v/>
      </c>
      <c r="T205" s="30" t="str">
        <f t="shared" si="12"/>
        <v/>
      </c>
    </row>
    <row r="206" spans="1:20" x14ac:dyDescent="0.45">
      <c r="A206" s="20" t="str">
        <f>Calc!A206</f>
        <v>2024-04-12</v>
      </c>
      <c r="B206" t="str">
        <f>Calc!B206</f>
        <v>CLE</v>
      </c>
      <c r="C206" t="str">
        <f>Calc!C206</f>
        <v>NYY</v>
      </c>
      <c r="D206" t="str">
        <f>IF(ISBLANK(Games!D206), "", Games!D206)</f>
        <v/>
      </c>
      <c r="E206" t="str">
        <f>IF(ISBLANK(Games!E206), "", Games!E206)</f>
        <v/>
      </c>
      <c r="F206">
        <f>Calc!M206</f>
        <v>1503.8938502056101</v>
      </c>
      <c r="G206">
        <f>Calc!N206</f>
        <v>1562.9327852564061</v>
      </c>
      <c r="H206" t="str">
        <f>IF(Calc!O206=Betting!I206, Betting!B206, IF(Calc!P206=Betting!I206, Betting!C206, ""))</f>
        <v>NYY</v>
      </c>
      <c r="I206" s="21">
        <f>MAX(Calc!O206:P206)</f>
        <v>0.56034588076778002</v>
      </c>
      <c r="J206" s="22">
        <f t="shared" si="13"/>
        <v>-127.45152524587449</v>
      </c>
      <c r="K206" s="23">
        <f t="shared" si="14"/>
        <v>0.78461203039417471</v>
      </c>
      <c r="M206" s="31"/>
      <c r="N206" s="31"/>
      <c r="O206" t="str">
        <f>IF(ISBLANK(Games!L206), "", Games!L206)</f>
        <v/>
      </c>
      <c r="P206" t="str">
        <f>IF(ISBLANK(Games!M206), "", Games!M206)</f>
        <v/>
      </c>
      <c r="Q206" t="str">
        <f t="shared" si="15"/>
        <v/>
      </c>
      <c r="R206" t="str">
        <f>IF(ISBLANK(Games!L206), "", IF(H206=Q206, "W", "L"))</f>
        <v/>
      </c>
      <c r="T206" s="30" t="str">
        <f t="shared" si="12"/>
        <v/>
      </c>
    </row>
    <row r="207" spans="1:20" x14ac:dyDescent="0.45">
      <c r="A207" s="20" t="str">
        <f>Calc!A207</f>
        <v>2024-04-12</v>
      </c>
      <c r="B207" t="str">
        <f>Calc!B207</f>
        <v>CHW</v>
      </c>
      <c r="C207" t="str">
        <f>Calc!C207</f>
        <v>CIN</v>
      </c>
      <c r="D207" t="str">
        <f>IF(ISBLANK(Games!D207), "", Games!D207)</f>
        <v/>
      </c>
      <c r="E207" t="str">
        <f>IF(ISBLANK(Games!E207), "", Games!E207)</f>
        <v/>
      </c>
      <c r="F207">
        <f>Calc!M207</f>
        <v>1426.513159308995</v>
      </c>
      <c r="G207">
        <f>Calc!N207</f>
        <v>1513.6155661274754</v>
      </c>
      <c r="H207" t="str">
        <f>IF(Calc!O207=Betting!I207, Betting!B207, IF(Calc!P207=Betting!I207, Betting!C207, ""))</f>
        <v>CIN</v>
      </c>
      <c r="I207" s="21">
        <f>MAX(Calc!O207:P207)</f>
        <v>0.64391545368584113</v>
      </c>
      <c r="J207" s="22">
        <f t="shared" si="13"/>
        <v>-180.83218166894017</v>
      </c>
      <c r="K207" s="23">
        <f t="shared" si="14"/>
        <v>0.55299891356216524</v>
      </c>
      <c r="M207" s="31"/>
      <c r="N207" s="31"/>
      <c r="O207" t="str">
        <f>IF(ISBLANK(Games!L207), "", Games!L207)</f>
        <v/>
      </c>
      <c r="P207" t="str">
        <f>IF(ISBLANK(Games!M207), "", Games!M207)</f>
        <v/>
      </c>
      <c r="Q207" t="str">
        <f t="shared" si="15"/>
        <v/>
      </c>
      <c r="R207" t="str">
        <f>IF(ISBLANK(Games!L207), "", IF(H207=Q207, "W", "L"))</f>
        <v/>
      </c>
      <c r="T207" s="30" t="str">
        <f t="shared" si="12"/>
        <v/>
      </c>
    </row>
    <row r="208" spans="1:20" x14ac:dyDescent="0.45">
      <c r="A208" s="20" t="str">
        <f>Calc!A208</f>
        <v>2024-04-12</v>
      </c>
      <c r="B208" t="str">
        <f>Calc!B208</f>
        <v>HOU</v>
      </c>
      <c r="C208" t="str">
        <f>Calc!C208</f>
        <v>TEX</v>
      </c>
      <c r="D208" t="str">
        <f>IF(ISBLANK(Games!D208), "", Games!D208)</f>
        <v/>
      </c>
      <c r="E208" t="str">
        <f>IF(ISBLANK(Games!E208), "", Games!E208)</f>
        <v/>
      </c>
      <c r="F208">
        <f>Calc!M208</f>
        <v>1535.1961987191132</v>
      </c>
      <c r="G208">
        <f>Calc!N208</f>
        <v>1534.4506247578865</v>
      </c>
      <c r="H208" t="str">
        <f>IF(Calc!O208=Betting!I208, Betting!B208, IF(Calc!P208=Betting!I208, Betting!C208, ""))</f>
        <v>TEX</v>
      </c>
      <c r="I208" s="21">
        <f>MAX(Calc!O208:P208)</f>
        <v>0.51933519773179182</v>
      </c>
      <c r="J208" s="22">
        <f t="shared" si="13"/>
        <v>-108.04518976240865</v>
      </c>
      <c r="K208" s="23">
        <f t="shared" si="14"/>
        <v>0.92553865859183537</v>
      </c>
      <c r="M208" s="31"/>
      <c r="N208" s="31"/>
      <c r="O208" t="str">
        <f>IF(ISBLANK(Games!L208), "", Games!L208)</f>
        <v/>
      </c>
      <c r="P208" t="str">
        <f>IF(ISBLANK(Games!M208), "", Games!M208)</f>
        <v/>
      </c>
      <c r="Q208" t="str">
        <f t="shared" si="15"/>
        <v/>
      </c>
      <c r="R208" t="str">
        <f>IF(ISBLANK(Games!L208), "", IF(H208=Q208, "W", "L"))</f>
        <v/>
      </c>
      <c r="T208" s="30" t="str">
        <f t="shared" si="12"/>
        <v/>
      </c>
    </row>
    <row r="209" spans="1:20" x14ac:dyDescent="0.45">
      <c r="A209" s="20" t="str">
        <f>Calc!A209</f>
        <v>2024-04-12</v>
      </c>
      <c r="B209" t="str">
        <f>Calc!B209</f>
        <v>OAK</v>
      </c>
      <c r="C209" t="str">
        <f>Calc!C209</f>
        <v>WAS</v>
      </c>
      <c r="D209" t="str">
        <f>IF(ISBLANK(Games!D209), "", Games!D209)</f>
        <v/>
      </c>
      <c r="E209" t="str">
        <f>IF(ISBLANK(Games!E209), "", Games!E209)</f>
        <v/>
      </c>
      <c r="F209">
        <f>Calc!M209</f>
        <v>1410.609331202211</v>
      </c>
      <c r="G209">
        <f>Calc!N209</f>
        <v>1420.7057667976087</v>
      </c>
      <c r="H209" t="str">
        <f>IF(Calc!O209=Betting!I209, Betting!B209, IF(Calc!P209=Betting!I209, Betting!C209, ""))</f>
        <v>WAS</v>
      </c>
      <c r="I209" s="21">
        <f>MAX(Calc!O209:P209)</f>
        <v>0.51142026006406727</v>
      </c>
      <c r="J209" s="22">
        <f t="shared" si="13"/>
        <v>-104.67488073310808</v>
      </c>
      <c r="K209" s="23">
        <f t="shared" si="14"/>
        <v>0.95533903931519404</v>
      </c>
      <c r="M209" s="31"/>
      <c r="N209" s="31"/>
      <c r="O209" t="str">
        <f>IF(ISBLANK(Games!L209), "", Games!L209)</f>
        <v/>
      </c>
      <c r="P209" t="str">
        <f>IF(ISBLANK(Games!M209), "", Games!M209)</f>
        <v/>
      </c>
      <c r="Q209" t="str">
        <f t="shared" si="15"/>
        <v/>
      </c>
      <c r="R209" t="str">
        <f>IF(ISBLANK(Games!L209), "", IF(H209=Q209, "W", "L"))</f>
        <v/>
      </c>
      <c r="T209" s="30" t="str">
        <f t="shared" si="12"/>
        <v/>
      </c>
    </row>
    <row r="210" spans="1:20" x14ac:dyDescent="0.45">
      <c r="A210" s="20" t="str">
        <f>Calc!A210</f>
        <v>2024-04-12</v>
      </c>
      <c r="B210" t="str">
        <f>Calc!B210</f>
        <v>SEA</v>
      </c>
      <c r="C210" t="str">
        <f>Calc!C210</f>
        <v>CHC</v>
      </c>
      <c r="D210" t="str">
        <f>IF(ISBLANK(Games!D210), "", Games!D210)</f>
        <v/>
      </c>
      <c r="E210" t="str">
        <f>IF(ISBLANK(Games!E210), "", Games!E210)</f>
        <v/>
      </c>
      <c r="F210">
        <f>Calc!M210</f>
        <v>1518.2292368487947</v>
      </c>
      <c r="G210">
        <f>Calc!N210</f>
        <v>1510.9500841970262</v>
      </c>
      <c r="H210" t="str">
        <f>IF(Calc!O210=Betting!I210, Betting!B210, IF(Calc!P210=Betting!I210, Betting!C210, ""))</f>
        <v>SEA</v>
      </c>
      <c r="I210" s="21">
        <f>MAX(Calc!O210:P210)</f>
        <v>0.52170996532679115</v>
      </c>
      <c r="J210" s="22">
        <f t="shared" si="13"/>
        <v>-109.07815917244625</v>
      </c>
      <c r="K210" s="23">
        <f t="shared" si="14"/>
        <v>0.91677381392094992</v>
      </c>
      <c r="M210" s="31"/>
      <c r="N210" s="31"/>
      <c r="O210" t="str">
        <f>IF(ISBLANK(Games!L210), "", Games!L210)</f>
        <v/>
      </c>
      <c r="P210" t="str">
        <f>IF(ISBLANK(Games!M210), "", Games!M210)</f>
        <v/>
      </c>
      <c r="Q210" t="str">
        <f t="shared" si="15"/>
        <v/>
      </c>
      <c r="R210" t="str">
        <f>IF(ISBLANK(Games!L210), "", IF(H210=Q210, "W", "L"))</f>
        <v/>
      </c>
      <c r="T210" s="30" t="str">
        <f t="shared" si="12"/>
        <v/>
      </c>
    </row>
    <row r="211" spans="1:20" x14ac:dyDescent="0.45">
      <c r="A211" s="20" t="str">
        <f>Calc!A211</f>
        <v>2024-04-12</v>
      </c>
      <c r="B211" t="str">
        <f>Calc!B211</f>
        <v>ARI</v>
      </c>
      <c r="C211" t="str">
        <f>Calc!C211</f>
        <v>STL</v>
      </c>
      <c r="D211" t="str">
        <f>IF(ISBLANK(Games!D211), "", Games!D211)</f>
        <v/>
      </c>
      <c r="E211" t="str">
        <f>IF(ISBLANK(Games!E211), "", Games!E211)</f>
        <v/>
      </c>
      <c r="F211">
        <f>Calc!M211</f>
        <v>1516.9891876380354</v>
      </c>
      <c r="G211">
        <f>Calc!N211</f>
        <v>1507.9516916859375</v>
      </c>
      <c r="H211" t="str">
        <f>IF(Calc!O211=Betting!I211, Betting!B211, IF(Calc!P211=Betting!I211, Betting!C211, ""))</f>
        <v>ARI</v>
      </c>
      <c r="I211" s="21">
        <f>MAX(Calc!O211:P211)</f>
        <v>0.53831952525804871</v>
      </c>
      <c r="J211" s="22">
        <f t="shared" si="13"/>
        <v>-116.60001986415682</v>
      </c>
      <c r="K211" s="23">
        <f t="shared" si="14"/>
        <v>0.85763278699697965</v>
      </c>
      <c r="M211" s="31"/>
      <c r="N211" s="31"/>
      <c r="O211" t="str">
        <f>IF(ISBLANK(Games!L211), "", Games!L211)</f>
        <v/>
      </c>
      <c r="P211" t="str">
        <f>IF(ISBLANK(Games!M211), "", Games!M211)</f>
        <v/>
      </c>
      <c r="Q211" t="str">
        <f t="shared" si="15"/>
        <v/>
      </c>
      <c r="R211" t="str">
        <f>IF(ISBLANK(Games!L211), "", IF(H211=Q211, "W", "L"))</f>
        <v/>
      </c>
      <c r="T211" s="30" t="str">
        <f t="shared" si="12"/>
        <v/>
      </c>
    </row>
    <row r="212" spans="1:20" x14ac:dyDescent="0.45">
      <c r="A212" s="20" t="str">
        <f>Calc!A212</f>
        <v>2024-04-12</v>
      </c>
      <c r="B212" t="str">
        <f>Calc!B212</f>
        <v>LAD</v>
      </c>
      <c r="C212" t="str">
        <f>Calc!C212</f>
        <v>SDP</v>
      </c>
      <c r="D212" t="str">
        <f>IF(ISBLANK(Games!D212), "", Games!D212)</f>
        <v/>
      </c>
      <c r="E212" t="str">
        <f>IF(ISBLANK(Games!E212), "", Games!E212)</f>
        <v/>
      </c>
      <c r="F212">
        <f>Calc!M212</f>
        <v>1596.6514930600529</v>
      </c>
      <c r="G212">
        <f>Calc!N212</f>
        <v>1514.2912987524817</v>
      </c>
      <c r="H212" t="str">
        <f>IF(Calc!O212=Betting!I212, Betting!B212, IF(Calc!P212=Betting!I212, Betting!C212, ""))</f>
        <v>LAD</v>
      </c>
      <c r="I212" s="21">
        <f>MAX(Calc!O212:P212)</f>
        <v>0.63768152681394086</v>
      </c>
      <c r="J212" s="22">
        <f t="shared" si="13"/>
        <v>-176.00027986607137</v>
      </c>
      <c r="K212" s="23">
        <f t="shared" si="14"/>
        <v>0.56818091468999765</v>
      </c>
      <c r="M212" s="31"/>
      <c r="N212" s="31"/>
      <c r="O212" t="str">
        <f>IF(ISBLANK(Games!L212), "", Games!L212)</f>
        <v/>
      </c>
      <c r="P212" t="str">
        <f>IF(ISBLANK(Games!M212), "", Games!M212)</f>
        <v/>
      </c>
      <c r="Q212" t="str">
        <f t="shared" si="15"/>
        <v/>
      </c>
      <c r="R212" t="str">
        <f>IF(ISBLANK(Games!L212), "", IF(H212=Q212, "W", "L"))</f>
        <v/>
      </c>
      <c r="T212" s="30" t="str">
        <f t="shared" si="12"/>
        <v/>
      </c>
    </row>
    <row r="213" spans="1:20" x14ac:dyDescent="0.45">
      <c r="A213" s="20" t="str">
        <f>Calc!A213</f>
        <v>2024-04-13</v>
      </c>
      <c r="B213" t="str">
        <f>Calc!B213</f>
        <v>DET</v>
      </c>
      <c r="C213" t="str">
        <f>Calc!C213</f>
        <v>MIN</v>
      </c>
      <c r="D213" t="str">
        <f>IF(ISBLANK(Games!D213), "", Games!D213)</f>
        <v/>
      </c>
      <c r="E213" t="str">
        <f>IF(ISBLANK(Games!E213), "", Games!E213)</f>
        <v/>
      </c>
      <c r="F213">
        <f>Calc!M213</f>
        <v>1481.7589766686021</v>
      </c>
      <c r="G213">
        <f>Calc!N213</f>
        <v>1539.5424706464416</v>
      </c>
      <c r="H213" t="str">
        <f>IF(Calc!O213=Betting!I213, Betting!B213, IF(Calc!P213=Betting!I213, Betting!C213, ""))</f>
        <v>MIN</v>
      </c>
      <c r="I213" s="21">
        <f>MAX(Calc!O213:P213)</f>
        <v>0.57856444497995196</v>
      </c>
      <c r="J213" s="22">
        <f t="shared" si="13"/>
        <v>-137.2842035011567</v>
      </c>
      <c r="K213" s="23">
        <f t="shared" si="14"/>
        <v>0.728415924408648</v>
      </c>
      <c r="M213" s="31"/>
      <c r="N213" s="31"/>
      <c r="O213" t="str">
        <f>IF(ISBLANK(Games!L213), "", Games!L213)</f>
        <v/>
      </c>
      <c r="P213" t="str">
        <f>IF(ISBLANK(Games!M213), "", Games!M213)</f>
        <v/>
      </c>
      <c r="Q213" t="str">
        <f t="shared" si="15"/>
        <v/>
      </c>
      <c r="R213" t="str">
        <f>IF(ISBLANK(Games!L213), "", IF(H213=Q213, "W", "L"))</f>
        <v/>
      </c>
      <c r="T213" s="30" t="str">
        <f t="shared" si="12"/>
        <v/>
      </c>
    </row>
    <row r="214" spans="1:20" x14ac:dyDescent="0.45">
      <c r="A214" s="20" t="str">
        <f>Calc!A214</f>
        <v>2024-04-13</v>
      </c>
      <c r="B214" t="str">
        <f>Calc!B214</f>
        <v>NYM</v>
      </c>
      <c r="C214" t="str">
        <f>Calc!C214</f>
        <v>KCR</v>
      </c>
      <c r="D214" t="str">
        <f>IF(ISBLANK(Games!D214), "", Games!D214)</f>
        <v/>
      </c>
      <c r="E214" t="str">
        <f>IF(ISBLANK(Games!E214), "", Games!E214)</f>
        <v/>
      </c>
      <c r="F214">
        <f>Calc!M214</f>
        <v>1483.2891783762693</v>
      </c>
      <c r="G214">
        <f>Calc!N214</f>
        <v>1465.2610239810729</v>
      </c>
      <c r="H214" t="str">
        <f>IF(Calc!O214=Betting!I214, Betting!B214, IF(Calc!P214=Betting!I214, Betting!C214, ""))</f>
        <v>NYM</v>
      </c>
      <c r="I214" s="21">
        <f>MAX(Calc!O214:P214)</f>
        <v>0.57705770323166217</v>
      </c>
      <c r="J214" s="22">
        <f t="shared" si="13"/>
        <v>-136.43887301906327</v>
      </c>
      <c r="K214" s="23">
        <f t="shared" si="14"/>
        <v>0.73292895043209561</v>
      </c>
      <c r="M214" s="31"/>
      <c r="N214" s="31"/>
      <c r="O214" t="str">
        <f>IF(ISBLANK(Games!L214), "", Games!L214)</f>
        <v/>
      </c>
      <c r="P214" t="str">
        <f>IF(ISBLANK(Games!M214), "", Games!M214)</f>
        <v/>
      </c>
      <c r="Q214" t="str">
        <f t="shared" si="15"/>
        <v/>
      </c>
      <c r="R214" t="str">
        <f>IF(ISBLANK(Games!L214), "", IF(H214=Q214, "W", "L"))</f>
        <v/>
      </c>
      <c r="T214" s="30" t="str">
        <f t="shared" si="12"/>
        <v/>
      </c>
    </row>
    <row r="215" spans="1:20" x14ac:dyDescent="0.45">
      <c r="A215" s="20" t="str">
        <f>Calc!A215</f>
        <v>2024-04-13</v>
      </c>
      <c r="B215" t="str">
        <f>Calc!B215</f>
        <v>CHW</v>
      </c>
      <c r="C215" t="str">
        <f>Calc!C215</f>
        <v>CIN</v>
      </c>
      <c r="D215" t="str">
        <f>IF(ISBLANK(Games!D215), "", Games!D215)</f>
        <v/>
      </c>
      <c r="E215" t="str">
        <f>IF(ISBLANK(Games!E215), "", Games!E215)</f>
        <v/>
      </c>
      <c r="F215">
        <f>Calc!M215</f>
        <v>1426.513159308995</v>
      </c>
      <c r="G215">
        <f>Calc!N215</f>
        <v>1513.6155661274754</v>
      </c>
      <c r="H215" t="str">
        <f>IF(Calc!O215=Betting!I215, Betting!B215, IF(Calc!P215=Betting!I215, Betting!C215, ""))</f>
        <v>CIN</v>
      </c>
      <c r="I215" s="21">
        <f>MAX(Calc!O215:P215)</f>
        <v>0.64391545368584113</v>
      </c>
      <c r="J215" s="22">
        <f t="shared" si="13"/>
        <v>-180.83218166894017</v>
      </c>
      <c r="K215" s="23">
        <f t="shared" si="14"/>
        <v>0.55299891356216524</v>
      </c>
      <c r="M215" s="31"/>
      <c r="N215" s="31"/>
      <c r="O215" t="str">
        <f>IF(ISBLANK(Games!L215), "", Games!L215)</f>
        <v/>
      </c>
      <c r="P215" t="str">
        <f>IF(ISBLANK(Games!M215), "", Games!M215)</f>
        <v/>
      </c>
      <c r="Q215" t="str">
        <f t="shared" si="15"/>
        <v/>
      </c>
      <c r="R215" t="str">
        <f>IF(ISBLANK(Games!L215), "", IF(H215=Q215, "W", "L"))</f>
        <v/>
      </c>
      <c r="T215" s="30" t="str">
        <f t="shared" si="12"/>
        <v/>
      </c>
    </row>
    <row r="216" spans="1:20" x14ac:dyDescent="0.45">
      <c r="A216" s="20" t="str">
        <f>Calc!A216</f>
        <v>2024-04-13</v>
      </c>
      <c r="B216" t="str">
        <f>Calc!B216</f>
        <v>TOR</v>
      </c>
      <c r="C216" t="str">
        <f>Calc!C216</f>
        <v>COL</v>
      </c>
      <c r="D216" t="str">
        <f>IF(ISBLANK(Games!D216), "", Games!D216)</f>
        <v/>
      </c>
      <c r="E216" t="str">
        <f>IF(ISBLANK(Games!E216), "", Games!E216)</f>
        <v/>
      </c>
      <c r="F216">
        <f>Calc!M216</f>
        <v>1536.86484917293</v>
      </c>
      <c r="G216">
        <f>Calc!N216</f>
        <v>1405.4006829938121</v>
      </c>
      <c r="H216" t="str">
        <f>IF(Calc!O216=Betting!I216, Betting!B216, IF(Calc!P216=Betting!I216, Betting!C216, ""))</f>
        <v>TOR</v>
      </c>
      <c r="I216" s="21">
        <f>MAX(Calc!O216:P216)</f>
        <v>0.67788931435524646</v>
      </c>
      <c r="J216" s="22">
        <f t="shared" si="13"/>
        <v>-210.45229002519673</v>
      </c>
      <c r="K216" s="23">
        <f t="shared" si="14"/>
        <v>0.47516707937949898</v>
      </c>
      <c r="M216" s="31"/>
      <c r="N216" s="31"/>
      <c r="O216" t="str">
        <f>IF(ISBLANK(Games!L216), "", Games!L216)</f>
        <v/>
      </c>
      <c r="P216" t="str">
        <f>IF(ISBLANK(Games!M216), "", Games!M216)</f>
        <v/>
      </c>
      <c r="Q216" t="str">
        <f t="shared" si="15"/>
        <v/>
      </c>
      <c r="R216" t="str">
        <f>IF(ISBLANK(Games!L216), "", IF(H216=Q216, "W", "L"))</f>
        <v/>
      </c>
      <c r="T216" s="30" t="str">
        <f t="shared" si="12"/>
        <v/>
      </c>
    </row>
    <row r="217" spans="1:20" x14ac:dyDescent="0.45">
      <c r="A217" s="20" t="str">
        <f>Calc!A217</f>
        <v>2024-04-13</v>
      </c>
      <c r="B217" t="str">
        <f>Calc!B217</f>
        <v>HOU</v>
      </c>
      <c r="C217" t="str">
        <f>Calc!C217</f>
        <v>TEX</v>
      </c>
      <c r="D217" t="str">
        <f>IF(ISBLANK(Games!D217), "", Games!D217)</f>
        <v/>
      </c>
      <c r="E217" t="str">
        <f>IF(ISBLANK(Games!E217), "", Games!E217)</f>
        <v/>
      </c>
      <c r="F217">
        <f>Calc!M217</f>
        <v>1535.1961987191132</v>
      </c>
      <c r="G217">
        <f>Calc!N217</f>
        <v>1534.4506247578865</v>
      </c>
      <c r="H217" t="str">
        <f>IF(Calc!O217=Betting!I217, Betting!B217, IF(Calc!P217=Betting!I217, Betting!C217, ""))</f>
        <v>TEX</v>
      </c>
      <c r="I217" s="21">
        <f>MAX(Calc!O217:P217)</f>
        <v>0.51933519773179182</v>
      </c>
      <c r="J217" s="22">
        <f t="shared" si="13"/>
        <v>-108.04518976240865</v>
      </c>
      <c r="K217" s="23">
        <f t="shared" si="14"/>
        <v>0.92553865859183537</v>
      </c>
      <c r="M217" s="31"/>
      <c r="N217" s="31"/>
      <c r="O217" t="str">
        <f>IF(ISBLANK(Games!L217), "", Games!L217)</f>
        <v/>
      </c>
      <c r="P217" t="str">
        <f>IF(ISBLANK(Games!M217), "", Games!M217)</f>
        <v/>
      </c>
      <c r="Q217" t="str">
        <f t="shared" si="15"/>
        <v/>
      </c>
      <c r="R217" t="str">
        <f>IF(ISBLANK(Games!L217), "", IF(H217=Q217, "W", "L"))</f>
        <v/>
      </c>
      <c r="T217" s="30" t="str">
        <f t="shared" si="12"/>
        <v/>
      </c>
    </row>
    <row r="218" spans="1:20" x14ac:dyDescent="0.45">
      <c r="A218" s="20" t="str">
        <f>Calc!A218</f>
        <v>2024-04-13</v>
      </c>
      <c r="B218" t="str">
        <f>Calc!B218</f>
        <v>PHI</v>
      </c>
      <c r="C218" t="str">
        <f>Calc!C218</f>
        <v>PIT</v>
      </c>
      <c r="D218" t="str">
        <f>IF(ISBLANK(Games!D218), "", Games!D218)</f>
        <v/>
      </c>
      <c r="E218" t="str">
        <f>IF(ISBLANK(Games!E218), "", Games!E218)</f>
        <v/>
      </c>
      <c r="F218">
        <f>Calc!M218</f>
        <v>1516.0751994709906</v>
      </c>
      <c r="G218">
        <f>Calc!N218</f>
        <v>1490.342604018655</v>
      </c>
      <c r="H218" t="str">
        <f>IF(Calc!O218=Betting!I218, Betting!B218, IF(Calc!P218=Betting!I218, Betting!C218, ""))</f>
        <v>PHI</v>
      </c>
      <c r="I218" s="21">
        <f>MAX(Calc!O218:P218)</f>
        <v>0.57933749757433173</v>
      </c>
      <c r="J218" s="22">
        <f t="shared" si="13"/>
        <v>-137.72026131012274</v>
      </c>
      <c r="K218" s="23">
        <f t="shared" si="14"/>
        <v>0.7261095720317936</v>
      </c>
      <c r="M218" s="31"/>
      <c r="N218" s="31"/>
      <c r="O218" t="str">
        <f>IF(ISBLANK(Games!L218), "", Games!L218)</f>
        <v/>
      </c>
      <c r="P218" t="str">
        <f>IF(ISBLANK(Games!M218), "", Games!M218)</f>
        <v/>
      </c>
      <c r="Q218" t="str">
        <f t="shared" si="15"/>
        <v/>
      </c>
      <c r="R218" t="str">
        <f>IF(ISBLANK(Games!L218), "", IF(H218=Q218, "W", "L"))</f>
        <v/>
      </c>
      <c r="T218" s="30" t="str">
        <f t="shared" si="12"/>
        <v/>
      </c>
    </row>
    <row r="219" spans="1:20" x14ac:dyDescent="0.45">
      <c r="A219" s="20" t="str">
        <f>Calc!A219</f>
        <v>2024-04-13</v>
      </c>
      <c r="B219" t="str">
        <f>Calc!B219</f>
        <v>BAL</v>
      </c>
      <c r="C219" t="str">
        <f>Calc!C219</f>
        <v>MIL</v>
      </c>
      <c r="D219" t="str">
        <f>IF(ISBLANK(Games!D219), "", Games!D219)</f>
        <v/>
      </c>
      <c r="E219" t="str">
        <f>IF(ISBLANK(Games!E219), "", Games!E219)</f>
        <v/>
      </c>
      <c r="F219">
        <f>Calc!M219</f>
        <v>1527.1786991040578</v>
      </c>
      <c r="G219">
        <f>Calc!N219</f>
        <v>1527.5334034496079</v>
      </c>
      <c r="H219" t="str">
        <f>IF(Calc!O219=Betting!I219, Betting!B219, IF(Calc!P219=Betting!I219, Betting!C219, ""))</f>
        <v>BAL</v>
      </c>
      <c r="I219" s="21">
        <f>MAX(Calc!O219:P219)</f>
        <v>0.51035910480818647</v>
      </c>
      <c r="J219" s="22">
        <f t="shared" si="13"/>
        <v>-104.23130702925799</v>
      </c>
      <c r="K219" s="23">
        <f t="shared" si="14"/>
        <v>0.95940464386510815</v>
      </c>
      <c r="M219" s="31"/>
      <c r="N219" s="31"/>
      <c r="O219" t="str">
        <f>IF(ISBLANK(Games!L219), "", Games!L219)</f>
        <v/>
      </c>
      <c r="P219" t="str">
        <f>IF(ISBLANK(Games!M219), "", Games!M219)</f>
        <v/>
      </c>
      <c r="Q219" t="str">
        <f t="shared" si="15"/>
        <v/>
      </c>
      <c r="R219" t="str">
        <f>IF(ISBLANK(Games!L219), "", IF(H219=Q219, "W", "L"))</f>
        <v/>
      </c>
      <c r="T219" s="30" t="str">
        <f t="shared" si="12"/>
        <v/>
      </c>
    </row>
    <row r="220" spans="1:20" x14ac:dyDescent="0.45">
      <c r="A220" s="20" t="str">
        <f>Calc!A220</f>
        <v>2024-04-13</v>
      </c>
      <c r="B220" t="str">
        <f>Calc!B220</f>
        <v>OAK</v>
      </c>
      <c r="C220" t="str">
        <f>Calc!C220</f>
        <v>WAS</v>
      </c>
      <c r="D220" t="str">
        <f>IF(ISBLANK(Games!D220), "", Games!D220)</f>
        <v/>
      </c>
      <c r="E220" t="str">
        <f>IF(ISBLANK(Games!E220), "", Games!E220)</f>
        <v/>
      </c>
      <c r="F220">
        <f>Calc!M220</f>
        <v>1410.609331202211</v>
      </c>
      <c r="G220">
        <f>Calc!N220</f>
        <v>1420.7057667976087</v>
      </c>
      <c r="H220" t="str">
        <f>IF(Calc!O220=Betting!I220, Betting!B220, IF(Calc!P220=Betting!I220, Betting!C220, ""))</f>
        <v>WAS</v>
      </c>
      <c r="I220" s="21">
        <f>MAX(Calc!O220:P220)</f>
        <v>0.51142026006406727</v>
      </c>
      <c r="J220" s="22">
        <f t="shared" si="13"/>
        <v>-104.67488073310808</v>
      </c>
      <c r="K220" s="23">
        <f t="shared" si="14"/>
        <v>0.95533903931519404</v>
      </c>
      <c r="M220" s="31"/>
      <c r="N220" s="31"/>
      <c r="O220" t="str">
        <f>IF(ISBLANK(Games!L220), "", Games!L220)</f>
        <v/>
      </c>
      <c r="P220" t="str">
        <f>IF(ISBLANK(Games!M220), "", Games!M220)</f>
        <v/>
      </c>
      <c r="Q220" t="str">
        <f t="shared" si="15"/>
        <v/>
      </c>
      <c r="R220" t="str">
        <f>IF(ISBLANK(Games!L220), "", IF(H220=Q220, "W", "L"))</f>
        <v/>
      </c>
      <c r="T220" s="30" t="str">
        <f t="shared" si="12"/>
        <v/>
      </c>
    </row>
    <row r="221" spans="1:20" x14ac:dyDescent="0.45">
      <c r="A221" s="20" t="str">
        <f>Calc!A221</f>
        <v>2024-04-13</v>
      </c>
      <c r="B221" t="str">
        <f>Calc!B221</f>
        <v>BOS</v>
      </c>
      <c r="C221" t="str">
        <f>Calc!C221</f>
        <v>LAA</v>
      </c>
      <c r="D221" t="str">
        <f>IF(ISBLANK(Games!D221), "", Games!D221)</f>
        <v/>
      </c>
      <c r="E221" t="str">
        <f>IF(ISBLANK(Games!E221), "", Games!E221)</f>
        <v/>
      </c>
      <c r="F221">
        <f>Calc!M221</f>
        <v>1500.26839934439</v>
      </c>
      <c r="G221">
        <f>Calc!N221</f>
        <v>1486.8682858001625</v>
      </c>
      <c r="H221" t="str">
        <f>IF(Calc!O221=Betting!I221, Betting!B221, IF(Calc!P221=Betting!I221, Betting!C221, ""))</f>
        <v>BOS</v>
      </c>
      <c r="I221" s="21">
        <f>MAX(Calc!O221:P221)</f>
        <v>0.54491578282812636</v>
      </c>
      <c r="J221" s="22">
        <f t="shared" si="13"/>
        <v>-119.73954759725839</v>
      </c>
      <c r="K221" s="23">
        <f t="shared" si="14"/>
        <v>0.83514596477638303</v>
      </c>
      <c r="M221" s="31"/>
      <c r="N221" s="31"/>
      <c r="O221" t="str">
        <f>IF(ISBLANK(Games!L221), "", Games!L221)</f>
        <v/>
      </c>
      <c r="P221" t="str">
        <f>IF(ISBLANK(Games!M221), "", Games!M221)</f>
        <v/>
      </c>
      <c r="Q221" t="str">
        <f t="shared" si="15"/>
        <v/>
      </c>
      <c r="R221" t="str">
        <f>IF(ISBLANK(Games!L221), "", IF(H221=Q221, "W", "L"))</f>
        <v/>
      </c>
      <c r="T221" s="30" t="str">
        <f t="shared" si="12"/>
        <v/>
      </c>
    </row>
    <row r="222" spans="1:20" x14ac:dyDescent="0.45">
      <c r="A222" s="20" t="str">
        <f>Calc!A222</f>
        <v>2024-04-13</v>
      </c>
      <c r="B222" t="str">
        <f>Calc!B222</f>
        <v>TBR</v>
      </c>
      <c r="C222" t="str">
        <f>Calc!C222</f>
        <v>SFG</v>
      </c>
      <c r="D222" t="str">
        <f>IF(ISBLANK(Games!D222), "", Games!D222)</f>
        <v/>
      </c>
      <c r="E222" t="str">
        <f>IF(ISBLANK(Games!E222), "", Games!E222)</f>
        <v/>
      </c>
      <c r="F222">
        <f>Calc!M222</f>
        <v>1528.0229512954211</v>
      </c>
      <c r="G222">
        <f>Calc!N222</f>
        <v>1491.6063482058917</v>
      </c>
      <c r="H222" t="str">
        <f>IF(Calc!O222=Betting!I222, Betting!B222, IF(Calc!P222=Betting!I222, Betting!C222, ""))</f>
        <v>TBR</v>
      </c>
      <c r="I222" s="21">
        <f>MAX(Calc!O222:P222)</f>
        <v>0.61437878473066432</v>
      </c>
      <c r="J222" s="22">
        <f t="shared" si="13"/>
        <v>-159.32183199556431</v>
      </c>
      <c r="K222" s="23">
        <f t="shared" si="14"/>
        <v>0.62766036987814766</v>
      </c>
      <c r="M222" s="31"/>
      <c r="N222" s="31"/>
      <c r="O222" t="str">
        <f>IF(ISBLANK(Games!L222), "", Games!L222)</f>
        <v/>
      </c>
      <c r="P222" t="str">
        <f>IF(ISBLANK(Games!M222), "", Games!M222)</f>
        <v/>
      </c>
      <c r="Q222" t="str">
        <f t="shared" si="15"/>
        <v/>
      </c>
      <c r="R222" t="str">
        <f>IF(ISBLANK(Games!L222), "", IF(H222=Q222, "W", "L"))</f>
        <v/>
      </c>
      <c r="T222" s="30" t="str">
        <f t="shared" si="12"/>
        <v/>
      </c>
    </row>
    <row r="223" spans="1:20" x14ac:dyDescent="0.45">
      <c r="A223" s="20" t="str">
        <f>Calc!A223</f>
        <v>2024-04-13</v>
      </c>
      <c r="B223" t="str">
        <f>Calc!B223</f>
        <v>MIA</v>
      </c>
      <c r="C223" t="str">
        <f>Calc!C223</f>
        <v>ATL</v>
      </c>
      <c r="D223" t="str">
        <f>IF(ISBLANK(Games!D223), "", Games!D223)</f>
        <v/>
      </c>
      <c r="E223" t="str">
        <f>IF(ISBLANK(Games!E223), "", Games!E223)</f>
        <v/>
      </c>
      <c r="F223">
        <f>Calc!M223</f>
        <v>1453.0099819148713</v>
      </c>
      <c r="G223">
        <f>Calc!N223</f>
        <v>1588.8399964445969</v>
      </c>
      <c r="H223" t="str">
        <f>IF(Calc!O223=Betting!I223, Betting!B223, IF(Calc!P223=Betting!I223, Betting!C223, ""))</f>
        <v>ATL</v>
      </c>
      <c r="I223" s="21">
        <f>MAX(Calc!O223:P223)</f>
        <v>0.66321373562954655</v>
      </c>
      <c r="J223" s="22">
        <f t="shared" si="13"/>
        <v>-196.92422340004765</v>
      </c>
      <c r="K223" s="23">
        <f t="shared" si="14"/>
        <v>0.50780954355651808</v>
      </c>
      <c r="M223" s="31"/>
      <c r="N223" s="31"/>
      <c r="O223" t="str">
        <f>IF(ISBLANK(Games!L223), "", Games!L223)</f>
        <v/>
      </c>
      <c r="P223" t="str">
        <f>IF(ISBLANK(Games!M223), "", Games!M223)</f>
        <v/>
      </c>
      <c r="Q223" t="str">
        <f t="shared" si="15"/>
        <v/>
      </c>
      <c r="R223" t="str">
        <f>IF(ISBLANK(Games!L223), "", IF(H223=Q223, "W", "L"))</f>
        <v/>
      </c>
      <c r="T223" s="30" t="str">
        <f t="shared" si="12"/>
        <v/>
      </c>
    </row>
    <row r="224" spans="1:20" x14ac:dyDescent="0.45">
      <c r="A224" s="20" t="str">
        <f>Calc!A224</f>
        <v>2024-04-13</v>
      </c>
      <c r="B224" t="str">
        <f>Calc!B224</f>
        <v>CLE</v>
      </c>
      <c r="C224" t="str">
        <f>Calc!C224</f>
        <v>NYY</v>
      </c>
      <c r="D224" t="str">
        <f>IF(ISBLANK(Games!D224), "", Games!D224)</f>
        <v/>
      </c>
      <c r="E224" t="str">
        <f>IF(ISBLANK(Games!E224), "", Games!E224)</f>
        <v/>
      </c>
      <c r="F224">
        <f>Calc!M224</f>
        <v>1503.8938502056101</v>
      </c>
      <c r="G224">
        <f>Calc!N224</f>
        <v>1562.9327852564061</v>
      </c>
      <c r="H224" t="str">
        <f>IF(Calc!O224=Betting!I224, Betting!B224, IF(Calc!P224=Betting!I224, Betting!C224, ""))</f>
        <v>NYY</v>
      </c>
      <c r="I224" s="21">
        <f>MAX(Calc!O224:P224)</f>
        <v>0.56034588076778002</v>
      </c>
      <c r="J224" s="22">
        <f t="shared" si="13"/>
        <v>-127.45152524587449</v>
      </c>
      <c r="K224" s="23">
        <f t="shared" si="14"/>
        <v>0.78461203039417471</v>
      </c>
      <c r="M224" s="31"/>
      <c r="N224" s="31"/>
      <c r="O224" t="str">
        <f>IF(ISBLANK(Games!L224), "", Games!L224)</f>
        <v/>
      </c>
      <c r="P224" t="str">
        <f>IF(ISBLANK(Games!M224), "", Games!M224)</f>
        <v/>
      </c>
      <c r="Q224" t="str">
        <f t="shared" si="15"/>
        <v/>
      </c>
      <c r="R224" t="str">
        <f>IF(ISBLANK(Games!L224), "", IF(H224=Q224, "W", "L"))</f>
        <v/>
      </c>
      <c r="T224" s="30" t="str">
        <f t="shared" si="12"/>
        <v/>
      </c>
    </row>
    <row r="225" spans="1:20" x14ac:dyDescent="0.45">
      <c r="A225" s="20" t="str">
        <f>Calc!A225</f>
        <v>2024-04-13</v>
      </c>
      <c r="B225" t="str">
        <f>Calc!B225</f>
        <v>ARI</v>
      </c>
      <c r="C225" t="str">
        <f>Calc!C225</f>
        <v>STL</v>
      </c>
      <c r="D225" t="str">
        <f>IF(ISBLANK(Games!D225), "", Games!D225)</f>
        <v/>
      </c>
      <c r="E225" t="str">
        <f>IF(ISBLANK(Games!E225), "", Games!E225)</f>
        <v/>
      </c>
      <c r="F225">
        <f>Calc!M225</f>
        <v>1516.9891876380354</v>
      </c>
      <c r="G225">
        <f>Calc!N225</f>
        <v>1507.9516916859375</v>
      </c>
      <c r="H225" t="str">
        <f>IF(Calc!O225=Betting!I225, Betting!B225, IF(Calc!P225=Betting!I225, Betting!C225, ""))</f>
        <v>ARI</v>
      </c>
      <c r="I225" s="21">
        <f>MAX(Calc!O225:P225)</f>
        <v>0.53831952525804871</v>
      </c>
      <c r="J225" s="22">
        <f t="shared" si="13"/>
        <v>-116.60001986415682</v>
      </c>
      <c r="K225" s="23">
        <f t="shared" si="14"/>
        <v>0.85763278699697965</v>
      </c>
      <c r="M225" s="31"/>
      <c r="N225" s="31"/>
      <c r="O225" t="str">
        <f>IF(ISBLANK(Games!L225), "", Games!L225)</f>
        <v/>
      </c>
      <c r="P225" t="str">
        <f>IF(ISBLANK(Games!M225), "", Games!M225)</f>
        <v/>
      </c>
      <c r="Q225" t="str">
        <f t="shared" si="15"/>
        <v/>
      </c>
      <c r="R225" t="str">
        <f>IF(ISBLANK(Games!L225), "", IF(H225=Q225, "W", "L"))</f>
        <v/>
      </c>
      <c r="T225" s="30" t="str">
        <f t="shared" si="12"/>
        <v/>
      </c>
    </row>
    <row r="226" spans="1:20" x14ac:dyDescent="0.45">
      <c r="A226" s="20" t="str">
        <f>Calc!A226</f>
        <v>2024-04-13</v>
      </c>
      <c r="B226" t="str">
        <f>Calc!B226</f>
        <v>LAD</v>
      </c>
      <c r="C226" t="str">
        <f>Calc!C226</f>
        <v>SDP</v>
      </c>
      <c r="D226" t="str">
        <f>IF(ISBLANK(Games!D226), "", Games!D226)</f>
        <v/>
      </c>
      <c r="E226" t="str">
        <f>IF(ISBLANK(Games!E226), "", Games!E226)</f>
        <v/>
      </c>
      <c r="F226">
        <f>Calc!M226</f>
        <v>1596.6514930600529</v>
      </c>
      <c r="G226">
        <f>Calc!N226</f>
        <v>1514.2912987524817</v>
      </c>
      <c r="H226" t="str">
        <f>IF(Calc!O226=Betting!I226, Betting!B226, IF(Calc!P226=Betting!I226, Betting!C226, ""))</f>
        <v>LAD</v>
      </c>
      <c r="I226" s="21">
        <f>MAX(Calc!O226:P226)</f>
        <v>0.63768152681394086</v>
      </c>
      <c r="J226" s="22">
        <f t="shared" si="13"/>
        <v>-176.00027986607137</v>
      </c>
      <c r="K226" s="23">
        <f t="shared" si="14"/>
        <v>0.56818091468999765</v>
      </c>
      <c r="M226" s="31"/>
      <c r="N226" s="31"/>
      <c r="O226" t="str">
        <f>IF(ISBLANK(Games!L226), "", Games!L226)</f>
        <v/>
      </c>
      <c r="P226" t="str">
        <f>IF(ISBLANK(Games!M226), "", Games!M226)</f>
        <v/>
      </c>
      <c r="Q226" t="str">
        <f t="shared" si="15"/>
        <v/>
      </c>
      <c r="R226" t="str">
        <f>IF(ISBLANK(Games!L226), "", IF(H226=Q226, "W", "L"))</f>
        <v/>
      </c>
      <c r="T226" s="30" t="str">
        <f t="shared" ref="T226:T289" si="16">IF(S226="W", N226/(L226/-100), IF(S226="L", -N226, ""))</f>
        <v/>
      </c>
    </row>
    <row r="227" spans="1:20" x14ac:dyDescent="0.45">
      <c r="A227" s="20" t="str">
        <f>Calc!A227</f>
        <v>2024-04-13</v>
      </c>
      <c r="B227" t="str">
        <f>Calc!B227</f>
        <v>SEA</v>
      </c>
      <c r="C227" t="str">
        <f>Calc!C227</f>
        <v>CHC</v>
      </c>
      <c r="D227" t="str">
        <f>IF(ISBLANK(Games!D227), "", Games!D227)</f>
        <v/>
      </c>
      <c r="E227" t="str">
        <f>IF(ISBLANK(Games!E227), "", Games!E227)</f>
        <v/>
      </c>
      <c r="F227">
        <f>Calc!M227</f>
        <v>1518.2292368487947</v>
      </c>
      <c r="G227">
        <f>Calc!N227</f>
        <v>1510.9500841970262</v>
      </c>
      <c r="H227" t="str">
        <f>IF(Calc!O227=Betting!I227, Betting!B227, IF(Calc!P227=Betting!I227, Betting!C227, ""))</f>
        <v>SEA</v>
      </c>
      <c r="I227" s="21">
        <f>MAX(Calc!O227:P227)</f>
        <v>0.52170996532679115</v>
      </c>
      <c r="J227" s="22">
        <f t="shared" si="13"/>
        <v>-109.07815917244625</v>
      </c>
      <c r="K227" s="23">
        <f t="shared" si="14"/>
        <v>0.91677381392094992</v>
      </c>
      <c r="M227" s="31"/>
      <c r="N227" s="31"/>
      <c r="O227" t="str">
        <f>IF(ISBLANK(Games!L227), "", Games!L227)</f>
        <v/>
      </c>
      <c r="P227" t="str">
        <f>IF(ISBLANK(Games!M227), "", Games!M227)</f>
        <v/>
      </c>
      <c r="Q227" t="str">
        <f t="shared" si="15"/>
        <v/>
      </c>
      <c r="R227" t="str">
        <f>IF(ISBLANK(Games!L227), "", IF(H227=Q227, "W", "L"))</f>
        <v/>
      </c>
      <c r="T227" s="30" t="str">
        <f t="shared" si="16"/>
        <v/>
      </c>
    </row>
    <row r="228" spans="1:20" x14ac:dyDescent="0.45">
      <c r="A228" s="20" t="str">
        <f>Calc!A228</f>
        <v>2024-04-14</v>
      </c>
      <c r="B228" t="str">
        <f>Calc!B228</f>
        <v>BOS</v>
      </c>
      <c r="C228" t="str">
        <f>Calc!C228</f>
        <v>LAA</v>
      </c>
      <c r="D228" t="str">
        <f>IF(ISBLANK(Games!D228), "", Games!D228)</f>
        <v/>
      </c>
      <c r="E228" t="str">
        <f>IF(ISBLANK(Games!E228), "", Games!E228)</f>
        <v/>
      </c>
      <c r="F228">
        <f>Calc!M228</f>
        <v>1500.26839934439</v>
      </c>
      <c r="G228">
        <f>Calc!N228</f>
        <v>1486.8682858001625</v>
      </c>
      <c r="H228" t="str">
        <f>IF(Calc!O228=Betting!I228, Betting!B228, IF(Calc!P228=Betting!I228, Betting!C228, ""))</f>
        <v>BOS</v>
      </c>
      <c r="I228" s="21">
        <f>MAX(Calc!O228:P228)</f>
        <v>0.54491578282812636</v>
      </c>
      <c r="J228" s="22">
        <f t="shared" si="13"/>
        <v>-119.73954759725839</v>
      </c>
      <c r="K228" s="23">
        <f t="shared" si="14"/>
        <v>0.83514596477638303</v>
      </c>
      <c r="M228" s="31"/>
      <c r="N228" s="31"/>
      <c r="O228" t="str">
        <f>IF(ISBLANK(Games!L228), "", Games!L228)</f>
        <v/>
      </c>
      <c r="P228" t="str">
        <f>IF(ISBLANK(Games!M228), "", Games!M228)</f>
        <v/>
      </c>
      <c r="Q228" t="str">
        <f t="shared" si="15"/>
        <v/>
      </c>
      <c r="R228" t="str">
        <f>IF(ISBLANK(Games!L228), "", IF(H228=Q228, "W", "L"))</f>
        <v/>
      </c>
      <c r="T228" s="30" t="str">
        <f t="shared" si="16"/>
        <v/>
      </c>
    </row>
    <row r="229" spans="1:20" x14ac:dyDescent="0.45">
      <c r="A229" s="20" t="str">
        <f>Calc!A229</f>
        <v>2024-04-14</v>
      </c>
      <c r="B229" t="str">
        <f>Calc!B229</f>
        <v>PHI</v>
      </c>
      <c r="C229" t="str">
        <f>Calc!C229</f>
        <v>PIT</v>
      </c>
      <c r="D229" t="str">
        <f>IF(ISBLANK(Games!D229), "", Games!D229)</f>
        <v/>
      </c>
      <c r="E229" t="str">
        <f>IF(ISBLANK(Games!E229), "", Games!E229)</f>
        <v/>
      </c>
      <c r="F229">
        <f>Calc!M229</f>
        <v>1516.0751994709906</v>
      </c>
      <c r="G229">
        <f>Calc!N229</f>
        <v>1490.342604018655</v>
      </c>
      <c r="H229" t="str">
        <f>IF(Calc!O229=Betting!I229, Betting!B229, IF(Calc!P229=Betting!I229, Betting!C229, ""))</f>
        <v>PHI</v>
      </c>
      <c r="I229" s="21">
        <f>MAX(Calc!O229:P229)</f>
        <v>0.57933749757433173</v>
      </c>
      <c r="J229" s="22">
        <f t="shared" si="13"/>
        <v>-137.72026131012274</v>
      </c>
      <c r="K229" s="23">
        <f t="shared" si="14"/>
        <v>0.7261095720317936</v>
      </c>
      <c r="M229" s="31"/>
      <c r="N229" s="31"/>
      <c r="O229" t="str">
        <f>IF(ISBLANK(Games!L229), "", Games!L229)</f>
        <v/>
      </c>
      <c r="P229" t="str">
        <f>IF(ISBLANK(Games!M229), "", Games!M229)</f>
        <v/>
      </c>
      <c r="Q229" t="str">
        <f t="shared" si="15"/>
        <v/>
      </c>
      <c r="R229" t="str">
        <f>IF(ISBLANK(Games!L229), "", IF(H229=Q229, "W", "L"))</f>
        <v/>
      </c>
      <c r="T229" s="30" t="str">
        <f t="shared" si="16"/>
        <v/>
      </c>
    </row>
    <row r="230" spans="1:20" x14ac:dyDescent="0.45">
      <c r="A230" s="20" t="str">
        <f>Calc!A230</f>
        <v>2024-04-14</v>
      </c>
      <c r="B230" t="str">
        <f>Calc!B230</f>
        <v>BAL</v>
      </c>
      <c r="C230" t="str">
        <f>Calc!C230</f>
        <v>MIL</v>
      </c>
      <c r="D230" t="str">
        <f>IF(ISBLANK(Games!D230), "", Games!D230)</f>
        <v/>
      </c>
      <c r="E230" t="str">
        <f>IF(ISBLANK(Games!E230), "", Games!E230)</f>
        <v/>
      </c>
      <c r="F230">
        <f>Calc!M230</f>
        <v>1527.1786991040578</v>
      </c>
      <c r="G230">
        <f>Calc!N230</f>
        <v>1527.5334034496079</v>
      </c>
      <c r="H230" t="str">
        <f>IF(Calc!O230=Betting!I230, Betting!B230, IF(Calc!P230=Betting!I230, Betting!C230, ""))</f>
        <v>BAL</v>
      </c>
      <c r="I230" s="21">
        <f>MAX(Calc!O230:P230)</f>
        <v>0.51035910480818647</v>
      </c>
      <c r="J230" s="22">
        <f t="shared" si="13"/>
        <v>-104.23130702925799</v>
      </c>
      <c r="K230" s="23">
        <f t="shared" si="14"/>
        <v>0.95940464386510815</v>
      </c>
      <c r="M230" s="31"/>
      <c r="N230" s="31"/>
      <c r="O230" t="str">
        <f>IF(ISBLANK(Games!L230), "", Games!L230)</f>
        <v/>
      </c>
      <c r="P230" t="str">
        <f>IF(ISBLANK(Games!M230), "", Games!M230)</f>
        <v/>
      </c>
      <c r="Q230" t="str">
        <f t="shared" si="15"/>
        <v/>
      </c>
      <c r="R230" t="str">
        <f>IF(ISBLANK(Games!L230), "", IF(H230=Q230, "W", "L"))</f>
        <v/>
      </c>
      <c r="T230" s="30" t="str">
        <f t="shared" si="16"/>
        <v/>
      </c>
    </row>
    <row r="231" spans="1:20" x14ac:dyDescent="0.45">
      <c r="A231" s="20" t="str">
        <f>Calc!A231</f>
        <v>2024-04-14</v>
      </c>
      <c r="B231" t="str">
        <f>Calc!B231</f>
        <v>TOR</v>
      </c>
      <c r="C231" t="str">
        <f>Calc!C231</f>
        <v>COL</v>
      </c>
      <c r="D231" t="str">
        <f>IF(ISBLANK(Games!D231), "", Games!D231)</f>
        <v/>
      </c>
      <c r="E231" t="str">
        <f>IF(ISBLANK(Games!E231), "", Games!E231)</f>
        <v/>
      </c>
      <c r="F231">
        <f>Calc!M231</f>
        <v>1536.86484917293</v>
      </c>
      <c r="G231">
        <f>Calc!N231</f>
        <v>1405.4006829938121</v>
      </c>
      <c r="H231" t="str">
        <f>IF(Calc!O231=Betting!I231, Betting!B231, IF(Calc!P231=Betting!I231, Betting!C231, ""))</f>
        <v>TOR</v>
      </c>
      <c r="I231" s="21">
        <f>MAX(Calc!O231:P231)</f>
        <v>0.67788931435524646</v>
      </c>
      <c r="J231" s="22">
        <f t="shared" si="13"/>
        <v>-210.45229002519673</v>
      </c>
      <c r="K231" s="23">
        <f t="shared" si="14"/>
        <v>0.47516707937949898</v>
      </c>
      <c r="M231" s="31"/>
      <c r="N231" s="31"/>
      <c r="O231" t="str">
        <f>IF(ISBLANK(Games!L231), "", Games!L231)</f>
        <v/>
      </c>
      <c r="P231" t="str">
        <f>IF(ISBLANK(Games!M231), "", Games!M231)</f>
        <v/>
      </c>
      <c r="Q231" t="str">
        <f t="shared" si="15"/>
        <v/>
      </c>
      <c r="R231" t="str">
        <f>IF(ISBLANK(Games!L231), "", IF(H231=Q231, "W", "L"))</f>
        <v/>
      </c>
      <c r="T231" s="30" t="str">
        <f t="shared" si="16"/>
        <v/>
      </c>
    </row>
    <row r="232" spans="1:20" x14ac:dyDescent="0.45">
      <c r="A232" s="20" t="str">
        <f>Calc!A232</f>
        <v>2024-04-14</v>
      </c>
      <c r="B232" t="str">
        <f>Calc!B232</f>
        <v>NYM</v>
      </c>
      <c r="C232" t="str">
        <f>Calc!C232</f>
        <v>KCR</v>
      </c>
      <c r="D232" t="str">
        <f>IF(ISBLANK(Games!D232), "", Games!D232)</f>
        <v/>
      </c>
      <c r="E232" t="str">
        <f>IF(ISBLANK(Games!E232), "", Games!E232)</f>
        <v/>
      </c>
      <c r="F232">
        <f>Calc!M232</f>
        <v>1483.2891783762693</v>
      </c>
      <c r="G232">
        <f>Calc!N232</f>
        <v>1465.2610239810729</v>
      </c>
      <c r="H232" t="str">
        <f>IF(Calc!O232=Betting!I232, Betting!B232, IF(Calc!P232=Betting!I232, Betting!C232, ""))</f>
        <v>NYM</v>
      </c>
      <c r="I232" s="21">
        <f>MAX(Calc!O232:P232)</f>
        <v>0.57705770323166217</v>
      </c>
      <c r="J232" s="22">
        <f t="shared" si="13"/>
        <v>-136.43887301906327</v>
      </c>
      <c r="K232" s="23">
        <f t="shared" si="14"/>
        <v>0.73292895043209561</v>
      </c>
      <c r="M232" s="31"/>
      <c r="N232" s="31"/>
      <c r="O232" t="str">
        <f>IF(ISBLANK(Games!L232), "", Games!L232)</f>
        <v/>
      </c>
      <c r="P232" t="str">
        <f>IF(ISBLANK(Games!M232), "", Games!M232)</f>
        <v/>
      </c>
      <c r="Q232" t="str">
        <f t="shared" si="15"/>
        <v/>
      </c>
      <c r="R232" t="str">
        <f>IF(ISBLANK(Games!L232), "", IF(H232=Q232, "W", "L"))</f>
        <v/>
      </c>
      <c r="T232" s="30" t="str">
        <f t="shared" si="16"/>
        <v/>
      </c>
    </row>
    <row r="233" spans="1:20" x14ac:dyDescent="0.45">
      <c r="A233" s="20" t="str">
        <f>Calc!A233</f>
        <v>2024-04-14</v>
      </c>
      <c r="B233" t="str">
        <f>Calc!B233</f>
        <v>TBR</v>
      </c>
      <c r="C233" t="str">
        <f>Calc!C233</f>
        <v>SFG</v>
      </c>
      <c r="D233" t="str">
        <f>IF(ISBLANK(Games!D233), "", Games!D233)</f>
        <v/>
      </c>
      <c r="E233" t="str">
        <f>IF(ISBLANK(Games!E233), "", Games!E233)</f>
        <v/>
      </c>
      <c r="F233">
        <f>Calc!M233</f>
        <v>1528.0229512954211</v>
      </c>
      <c r="G233">
        <f>Calc!N233</f>
        <v>1491.6063482058917</v>
      </c>
      <c r="H233" t="str">
        <f>IF(Calc!O233=Betting!I233, Betting!B233, IF(Calc!P233=Betting!I233, Betting!C233, ""))</f>
        <v>TBR</v>
      </c>
      <c r="I233" s="21">
        <f>MAX(Calc!O233:P233)</f>
        <v>0.61437878473066432</v>
      </c>
      <c r="J233" s="22">
        <f t="shared" si="13"/>
        <v>-159.32183199556431</v>
      </c>
      <c r="K233" s="23">
        <f t="shared" si="14"/>
        <v>0.62766036987814766</v>
      </c>
      <c r="M233" s="31"/>
      <c r="N233" s="31"/>
      <c r="O233" t="str">
        <f>IF(ISBLANK(Games!L233), "", Games!L233)</f>
        <v/>
      </c>
      <c r="P233" t="str">
        <f>IF(ISBLANK(Games!M233), "", Games!M233)</f>
        <v/>
      </c>
      <c r="Q233" t="str">
        <f t="shared" si="15"/>
        <v/>
      </c>
      <c r="R233" t="str">
        <f>IF(ISBLANK(Games!L233), "", IF(H233=Q233, "W", "L"))</f>
        <v/>
      </c>
      <c r="T233" s="30" t="str">
        <f t="shared" si="16"/>
        <v/>
      </c>
    </row>
    <row r="234" spans="1:20" x14ac:dyDescent="0.45">
      <c r="A234" s="20" t="str">
        <f>Calc!A234</f>
        <v>2024-04-14</v>
      </c>
      <c r="B234" t="str">
        <f>Calc!B234</f>
        <v>DET</v>
      </c>
      <c r="C234" t="str">
        <f>Calc!C234</f>
        <v>MIN</v>
      </c>
      <c r="D234" t="str">
        <f>IF(ISBLANK(Games!D234), "", Games!D234)</f>
        <v/>
      </c>
      <c r="E234" t="str">
        <f>IF(ISBLANK(Games!E234), "", Games!E234)</f>
        <v/>
      </c>
      <c r="F234">
        <f>Calc!M234</f>
        <v>1481.7589766686021</v>
      </c>
      <c r="G234">
        <f>Calc!N234</f>
        <v>1539.5424706464416</v>
      </c>
      <c r="H234" t="str">
        <f>IF(Calc!O234=Betting!I234, Betting!B234, IF(Calc!P234=Betting!I234, Betting!C234, ""))</f>
        <v>MIN</v>
      </c>
      <c r="I234" s="21">
        <f>MAX(Calc!O234:P234)</f>
        <v>0.57856444497995196</v>
      </c>
      <c r="J234" s="22">
        <f t="shared" si="13"/>
        <v>-137.2842035011567</v>
      </c>
      <c r="K234" s="23">
        <f t="shared" si="14"/>
        <v>0.728415924408648</v>
      </c>
      <c r="M234" s="31"/>
      <c r="N234" s="31"/>
      <c r="O234" t="str">
        <f>IF(ISBLANK(Games!L234), "", Games!L234)</f>
        <v/>
      </c>
      <c r="P234" t="str">
        <f>IF(ISBLANK(Games!M234), "", Games!M234)</f>
        <v/>
      </c>
      <c r="Q234" t="str">
        <f t="shared" si="15"/>
        <v/>
      </c>
      <c r="R234" t="str">
        <f>IF(ISBLANK(Games!L234), "", IF(H234=Q234, "W", "L"))</f>
        <v/>
      </c>
      <c r="T234" s="30" t="str">
        <f t="shared" si="16"/>
        <v/>
      </c>
    </row>
    <row r="235" spans="1:20" x14ac:dyDescent="0.45">
      <c r="A235" s="20" t="str">
        <f>Calc!A235</f>
        <v>2024-04-14</v>
      </c>
      <c r="B235" t="str">
        <f>Calc!B235</f>
        <v>MIA</v>
      </c>
      <c r="C235" t="str">
        <f>Calc!C235</f>
        <v>ATL</v>
      </c>
      <c r="D235" t="str">
        <f>IF(ISBLANK(Games!D235), "", Games!D235)</f>
        <v/>
      </c>
      <c r="E235" t="str">
        <f>IF(ISBLANK(Games!E235), "", Games!E235)</f>
        <v/>
      </c>
      <c r="F235">
        <f>Calc!M235</f>
        <v>1453.0099819148713</v>
      </c>
      <c r="G235">
        <f>Calc!N235</f>
        <v>1588.8399964445969</v>
      </c>
      <c r="H235" t="str">
        <f>IF(Calc!O235=Betting!I235, Betting!B235, IF(Calc!P235=Betting!I235, Betting!C235, ""))</f>
        <v>ATL</v>
      </c>
      <c r="I235" s="21">
        <f>MAX(Calc!O235:P235)</f>
        <v>0.66321373562954655</v>
      </c>
      <c r="J235" s="22">
        <f t="shared" si="13"/>
        <v>-196.92422340004765</v>
      </c>
      <c r="K235" s="23">
        <f t="shared" si="14"/>
        <v>0.50780954355651808</v>
      </c>
      <c r="M235" s="31"/>
      <c r="N235" s="31"/>
      <c r="O235" t="str">
        <f>IF(ISBLANK(Games!L235), "", Games!L235)</f>
        <v/>
      </c>
      <c r="P235" t="str">
        <f>IF(ISBLANK(Games!M235), "", Games!M235)</f>
        <v/>
      </c>
      <c r="Q235" t="str">
        <f t="shared" si="15"/>
        <v/>
      </c>
      <c r="R235" t="str">
        <f>IF(ISBLANK(Games!L235), "", IF(H235=Q235, "W", "L"))</f>
        <v/>
      </c>
      <c r="T235" s="30" t="str">
        <f t="shared" si="16"/>
        <v/>
      </c>
    </row>
    <row r="236" spans="1:20" x14ac:dyDescent="0.45">
      <c r="A236" s="20" t="str">
        <f>Calc!A236</f>
        <v>2024-04-14</v>
      </c>
      <c r="B236" t="str">
        <f>Calc!B236</f>
        <v>CLE</v>
      </c>
      <c r="C236" t="str">
        <f>Calc!C236</f>
        <v>NYY</v>
      </c>
      <c r="D236" t="str">
        <f>IF(ISBLANK(Games!D236), "", Games!D236)</f>
        <v/>
      </c>
      <c r="E236" t="str">
        <f>IF(ISBLANK(Games!E236), "", Games!E236)</f>
        <v/>
      </c>
      <c r="F236">
        <f>Calc!M236</f>
        <v>1503.8938502056101</v>
      </c>
      <c r="G236">
        <f>Calc!N236</f>
        <v>1562.9327852564061</v>
      </c>
      <c r="H236" t="str">
        <f>IF(Calc!O236=Betting!I236, Betting!B236, IF(Calc!P236=Betting!I236, Betting!C236, ""))</f>
        <v>NYY</v>
      </c>
      <c r="I236" s="21">
        <f>MAX(Calc!O236:P236)</f>
        <v>0.56034588076778002</v>
      </c>
      <c r="J236" s="22">
        <f t="shared" si="13"/>
        <v>-127.45152524587449</v>
      </c>
      <c r="K236" s="23">
        <f t="shared" si="14"/>
        <v>0.78461203039417471</v>
      </c>
      <c r="M236" s="31"/>
      <c r="N236" s="31"/>
      <c r="O236" t="str">
        <f>IF(ISBLANK(Games!L236), "", Games!L236)</f>
        <v/>
      </c>
      <c r="P236" t="str">
        <f>IF(ISBLANK(Games!M236), "", Games!M236)</f>
        <v/>
      </c>
      <c r="Q236" t="str">
        <f t="shared" si="15"/>
        <v/>
      </c>
      <c r="R236" t="str">
        <f>IF(ISBLANK(Games!L236), "", IF(H236=Q236, "W", "L"))</f>
        <v/>
      </c>
      <c r="T236" s="30" t="str">
        <f t="shared" si="16"/>
        <v/>
      </c>
    </row>
    <row r="237" spans="1:20" x14ac:dyDescent="0.45">
      <c r="A237" s="20" t="str">
        <f>Calc!A237</f>
        <v>2024-04-14</v>
      </c>
      <c r="B237" t="str">
        <f>Calc!B237</f>
        <v>HOU</v>
      </c>
      <c r="C237" t="str">
        <f>Calc!C237</f>
        <v>TEX</v>
      </c>
      <c r="D237" t="str">
        <f>IF(ISBLANK(Games!D237), "", Games!D237)</f>
        <v/>
      </c>
      <c r="E237" t="str">
        <f>IF(ISBLANK(Games!E237), "", Games!E237)</f>
        <v/>
      </c>
      <c r="F237">
        <f>Calc!M237</f>
        <v>1535.1961987191132</v>
      </c>
      <c r="G237">
        <f>Calc!N237</f>
        <v>1534.4506247578865</v>
      </c>
      <c r="H237" t="str">
        <f>IF(Calc!O237=Betting!I237, Betting!B237, IF(Calc!P237=Betting!I237, Betting!C237, ""))</f>
        <v>TEX</v>
      </c>
      <c r="I237" s="21">
        <f>MAX(Calc!O237:P237)</f>
        <v>0.51933519773179182</v>
      </c>
      <c r="J237" s="22">
        <f t="shared" si="13"/>
        <v>-108.04518976240865</v>
      </c>
      <c r="K237" s="23">
        <f t="shared" si="14"/>
        <v>0.92553865859183537</v>
      </c>
      <c r="M237" s="31"/>
      <c r="N237" s="31"/>
      <c r="O237" t="str">
        <f>IF(ISBLANK(Games!L237), "", Games!L237)</f>
        <v/>
      </c>
      <c r="P237" t="str">
        <f>IF(ISBLANK(Games!M237), "", Games!M237)</f>
        <v/>
      </c>
      <c r="Q237" t="str">
        <f t="shared" si="15"/>
        <v/>
      </c>
      <c r="R237" t="str">
        <f>IF(ISBLANK(Games!L237), "", IF(H237=Q237, "W", "L"))</f>
        <v/>
      </c>
      <c r="T237" s="30" t="str">
        <f t="shared" si="16"/>
        <v/>
      </c>
    </row>
    <row r="238" spans="1:20" x14ac:dyDescent="0.45">
      <c r="A238" s="20" t="str">
        <f>Calc!A238</f>
        <v>2024-04-14</v>
      </c>
      <c r="B238" t="str">
        <f>Calc!B238</f>
        <v>CHW</v>
      </c>
      <c r="C238" t="str">
        <f>Calc!C238</f>
        <v>CIN</v>
      </c>
      <c r="D238" t="str">
        <f>IF(ISBLANK(Games!D238), "", Games!D238)</f>
        <v/>
      </c>
      <c r="E238" t="str">
        <f>IF(ISBLANK(Games!E238), "", Games!E238)</f>
        <v/>
      </c>
      <c r="F238">
        <f>Calc!M238</f>
        <v>1426.513159308995</v>
      </c>
      <c r="G238">
        <f>Calc!N238</f>
        <v>1513.6155661274754</v>
      </c>
      <c r="H238" t="str">
        <f>IF(Calc!O238=Betting!I238, Betting!B238, IF(Calc!P238=Betting!I238, Betting!C238, ""))</f>
        <v>CIN</v>
      </c>
      <c r="I238" s="21">
        <f>MAX(Calc!O238:P238)</f>
        <v>0.64391545368584113</v>
      </c>
      <c r="J238" s="22">
        <f t="shared" si="13"/>
        <v>-180.83218166894017</v>
      </c>
      <c r="K238" s="23">
        <f t="shared" si="14"/>
        <v>0.55299891356216524</v>
      </c>
      <c r="M238" s="31"/>
      <c r="N238" s="31"/>
      <c r="O238" t="str">
        <f>IF(ISBLANK(Games!L238), "", Games!L238)</f>
        <v/>
      </c>
      <c r="P238" t="str">
        <f>IF(ISBLANK(Games!M238), "", Games!M238)</f>
        <v/>
      </c>
      <c r="Q238" t="str">
        <f t="shared" si="15"/>
        <v/>
      </c>
      <c r="R238" t="str">
        <f>IF(ISBLANK(Games!L238), "", IF(H238=Q238, "W", "L"))</f>
        <v/>
      </c>
      <c r="T238" s="30" t="str">
        <f t="shared" si="16"/>
        <v/>
      </c>
    </row>
    <row r="239" spans="1:20" x14ac:dyDescent="0.45">
      <c r="A239" s="20" t="str">
        <f>Calc!A239</f>
        <v>2024-04-14</v>
      </c>
      <c r="B239" t="str">
        <f>Calc!B239</f>
        <v>OAK</v>
      </c>
      <c r="C239" t="str">
        <f>Calc!C239</f>
        <v>WAS</v>
      </c>
      <c r="D239" t="str">
        <f>IF(ISBLANK(Games!D239), "", Games!D239)</f>
        <v/>
      </c>
      <c r="E239" t="str">
        <f>IF(ISBLANK(Games!E239), "", Games!E239)</f>
        <v/>
      </c>
      <c r="F239">
        <f>Calc!M239</f>
        <v>1410.609331202211</v>
      </c>
      <c r="G239">
        <f>Calc!N239</f>
        <v>1420.7057667976087</v>
      </c>
      <c r="H239" t="str">
        <f>IF(Calc!O239=Betting!I239, Betting!B239, IF(Calc!P239=Betting!I239, Betting!C239, ""))</f>
        <v>WAS</v>
      </c>
      <c r="I239" s="21">
        <f>MAX(Calc!O239:P239)</f>
        <v>0.51142026006406727</v>
      </c>
      <c r="J239" s="22">
        <f t="shared" si="13"/>
        <v>-104.67488073310808</v>
      </c>
      <c r="K239" s="23">
        <f t="shared" si="14"/>
        <v>0.95533903931519404</v>
      </c>
      <c r="M239" s="31"/>
      <c r="N239" s="31"/>
      <c r="O239" t="str">
        <f>IF(ISBLANK(Games!L239), "", Games!L239)</f>
        <v/>
      </c>
      <c r="P239" t="str">
        <f>IF(ISBLANK(Games!M239), "", Games!M239)</f>
        <v/>
      </c>
      <c r="Q239" t="str">
        <f t="shared" si="15"/>
        <v/>
      </c>
      <c r="R239" t="str">
        <f>IF(ISBLANK(Games!L239), "", IF(H239=Q239, "W", "L"))</f>
        <v/>
      </c>
      <c r="T239" s="30" t="str">
        <f t="shared" si="16"/>
        <v/>
      </c>
    </row>
    <row r="240" spans="1:20" x14ac:dyDescent="0.45">
      <c r="A240" s="20" t="str">
        <f>Calc!A240</f>
        <v>2024-04-14</v>
      </c>
      <c r="B240" t="str">
        <f>Calc!B240</f>
        <v>SEA</v>
      </c>
      <c r="C240" t="str">
        <f>Calc!C240</f>
        <v>CHC</v>
      </c>
      <c r="D240" t="str">
        <f>IF(ISBLANK(Games!D240), "", Games!D240)</f>
        <v/>
      </c>
      <c r="E240" t="str">
        <f>IF(ISBLANK(Games!E240), "", Games!E240)</f>
        <v/>
      </c>
      <c r="F240">
        <f>Calc!M240</f>
        <v>1518.2292368487947</v>
      </c>
      <c r="G240">
        <f>Calc!N240</f>
        <v>1510.9500841970262</v>
      </c>
      <c r="H240" t="str">
        <f>IF(Calc!O240=Betting!I240, Betting!B240, IF(Calc!P240=Betting!I240, Betting!C240, ""))</f>
        <v>SEA</v>
      </c>
      <c r="I240" s="21">
        <f>MAX(Calc!O240:P240)</f>
        <v>0.52170996532679115</v>
      </c>
      <c r="J240" s="22">
        <f t="shared" si="13"/>
        <v>-109.07815917244625</v>
      </c>
      <c r="K240" s="23">
        <f t="shared" si="14"/>
        <v>0.91677381392094992</v>
      </c>
      <c r="M240" s="31"/>
      <c r="N240" s="31"/>
      <c r="O240" t="str">
        <f>IF(ISBLANK(Games!L240), "", Games!L240)</f>
        <v/>
      </c>
      <c r="P240" t="str">
        <f>IF(ISBLANK(Games!M240), "", Games!M240)</f>
        <v/>
      </c>
      <c r="Q240" t="str">
        <f t="shared" si="15"/>
        <v/>
      </c>
      <c r="R240" t="str">
        <f>IF(ISBLANK(Games!L240), "", IF(H240=Q240, "W", "L"))</f>
        <v/>
      </c>
      <c r="T240" s="30" t="str">
        <f t="shared" si="16"/>
        <v/>
      </c>
    </row>
    <row r="241" spans="1:20" x14ac:dyDescent="0.45">
      <c r="A241" s="20" t="str">
        <f>Calc!A241</f>
        <v>2024-04-14</v>
      </c>
      <c r="B241" t="str">
        <f>Calc!B241</f>
        <v>ARI</v>
      </c>
      <c r="C241" t="str">
        <f>Calc!C241</f>
        <v>STL</v>
      </c>
      <c r="D241" t="str">
        <f>IF(ISBLANK(Games!D241), "", Games!D241)</f>
        <v/>
      </c>
      <c r="E241" t="str">
        <f>IF(ISBLANK(Games!E241), "", Games!E241)</f>
        <v/>
      </c>
      <c r="F241">
        <f>Calc!M241</f>
        <v>1516.9891876380354</v>
      </c>
      <c r="G241">
        <f>Calc!N241</f>
        <v>1507.9516916859375</v>
      </c>
      <c r="H241" t="str">
        <f>IF(Calc!O241=Betting!I241, Betting!B241, IF(Calc!P241=Betting!I241, Betting!C241, ""))</f>
        <v>ARI</v>
      </c>
      <c r="I241" s="21">
        <f>MAX(Calc!O241:P241)</f>
        <v>0.53831952525804871</v>
      </c>
      <c r="J241" s="22">
        <f t="shared" si="13"/>
        <v>-116.60001986415682</v>
      </c>
      <c r="K241" s="23">
        <f t="shared" si="14"/>
        <v>0.85763278699697965</v>
      </c>
      <c r="M241" s="31"/>
      <c r="N241" s="31"/>
      <c r="O241" t="str">
        <f>IF(ISBLANK(Games!L241), "", Games!L241)</f>
        <v/>
      </c>
      <c r="P241" t="str">
        <f>IF(ISBLANK(Games!M241), "", Games!M241)</f>
        <v/>
      </c>
      <c r="Q241" t="str">
        <f t="shared" si="15"/>
        <v/>
      </c>
      <c r="R241" t="str">
        <f>IF(ISBLANK(Games!L241), "", IF(H241=Q241, "W", "L"))</f>
        <v/>
      </c>
      <c r="T241" s="30" t="str">
        <f t="shared" si="16"/>
        <v/>
      </c>
    </row>
    <row r="242" spans="1:20" x14ac:dyDescent="0.45">
      <c r="A242" s="20" t="str">
        <f>Calc!A242</f>
        <v>2024-04-14</v>
      </c>
      <c r="B242" t="str">
        <f>Calc!B242</f>
        <v>LAD</v>
      </c>
      <c r="C242" t="str">
        <f>Calc!C242</f>
        <v>SDP</v>
      </c>
      <c r="D242" t="str">
        <f>IF(ISBLANK(Games!D242), "", Games!D242)</f>
        <v/>
      </c>
      <c r="E242" t="str">
        <f>IF(ISBLANK(Games!E242), "", Games!E242)</f>
        <v/>
      </c>
      <c r="F242">
        <f>Calc!M242</f>
        <v>1596.6514930600529</v>
      </c>
      <c r="G242">
        <f>Calc!N242</f>
        <v>1514.2912987524817</v>
      </c>
      <c r="H242" t="str">
        <f>IF(Calc!O242=Betting!I242, Betting!B242, IF(Calc!P242=Betting!I242, Betting!C242, ""))</f>
        <v>LAD</v>
      </c>
      <c r="I242" s="21">
        <f>MAX(Calc!O242:P242)</f>
        <v>0.63768152681394086</v>
      </c>
      <c r="J242" s="22">
        <f t="shared" si="13"/>
        <v>-176.00027986607137</v>
      </c>
      <c r="K242" s="23">
        <f t="shared" si="14"/>
        <v>0.56818091468999765</v>
      </c>
      <c r="M242" s="31"/>
      <c r="N242" s="31"/>
      <c r="O242" t="str">
        <f>IF(ISBLANK(Games!L242), "", Games!L242)</f>
        <v/>
      </c>
      <c r="P242" t="str">
        <f>IF(ISBLANK(Games!M242), "", Games!M242)</f>
        <v/>
      </c>
      <c r="Q242" t="str">
        <f t="shared" si="15"/>
        <v/>
      </c>
      <c r="R242" t="str">
        <f>IF(ISBLANK(Games!L242), "", IF(H242=Q242, "W", "L"))</f>
        <v/>
      </c>
      <c r="T242" s="30" t="str">
        <f t="shared" si="16"/>
        <v/>
      </c>
    </row>
    <row r="243" spans="1:20" x14ac:dyDescent="0.45">
      <c r="A243" s="20" t="str">
        <f>Calc!A243</f>
        <v>2024-04-15</v>
      </c>
      <c r="B243" t="str">
        <f>Calc!B243</f>
        <v>BOS</v>
      </c>
      <c r="C243" t="str">
        <f>Calc!C243</f>
        <v>CLE</v>
      </c>
      <c r="D243" t="str">
        <f>IF(ISBLANK(Games!D243), "", Games!D243)</f>
        <v/>
      </c>
      <c r="E243" t="str">
        <f>IF(ISBLANK(Games!E243), "", Games!E243)</f>
        <v/>
      </c>
      <c r="F243">
        <f>Calc!M243</f>
        <v>1500.26839934439</v>
      </c>
      <c r="G243">
        <f>Calc!N243</f>
        <v>1521.3210808926906</v>
      </c>
      <c r="H243" t="str">
        <f>IF(Calc!O243=Betting!I243, Betting!B243, IF(Calc!P243=Betting!I243, Betting!C243, ""))</f>
        <v>CLE</v>
      </c>
      <c r="I243" s="21">
        <f>MAX(Calc!O243:P243)</f>
        <v>0.50461919220907836</v>
      </c>
      <c r="J243" s="22">
        <f t="shared" si="13"/>
        <v>-101.86490559845343</v>
      </c>
      <c r="K243" s="23">
        <f t="shared" si="14"/>
        <v>0.98169236414153471</v>
      </c>
      <c r="M243" s="31"/>
      <c r="N243" s="31"/>
      <c r="O243" t="str">
        <f>IF(ISBLANK(Games!L243), "", Games!L243)</f>
        <v/>
      </c>
      <c r="P243" t="str">
        <f>IF(ISBLANK(Games!M243), "", Games!M243)</f>
        <v/>
      </c>
      <c r="Q243" t="str">
        <f t="shared" si="15"/>
        <v/>
      </c>
      <c r="R243" t="str">
        <f>IF(ISBLANK(Games!L243), "", IF(H243=Q243, "W", "L"))</f>
        <v/>
      </c>
      <c r="T243" s="30" t="str">
        <f t="shared" si="16"/>
        <v/>
      </c>
    </row>
    <row r="244" spans="1:20" x14ac:dyDescent="0.45">
      <c r="A244" s="20" t="str">
        <f>Calc!A244</f>
        <v>2024-04-15</v>
      </c>
      <c r="B244" t="str">
        <f>Calc!B244</f>
        <v>BAL</v>
      </c>
      <c r="C244" t="str">
        <f>Calc!C244</f>
        <v>MIN</v>
      </c>
      <c r="D244" t="str">
        <f>IF(ISBLANK(Games!D244), "", Games!D244)</f>
        <v/>
      </c>
      <c r="E244" t="str">
        <f>IF(ISBLANK(Games!E244), "", Games!E244)</f>
        <v/>
      </c>
      <c r="F244">
        <f>Calc!M244</f>
        <v>1527.1786991040578</v>
      </c>
      <c r="G244">
        <f>Calc!N244</f>
        <v>1539.5424706464416</v>
      </c>
      <c r="H244" t="str">
        <f>IF(Calc!O244=Betting!I244, Betting!B244, IF(Calc!P244=Betting!I244, Betting!C244, ""))</f>
        <v>MIN</v>
      </c>
      <c r="I244" s="21">
        <f>MAX(Calc!O244:P244)</f>
        <v>0.50691582544274749</v>
      </c>
      <c r="J244" s="22">
        <f t="shared" si="13"/>
        <v>-102.80512975252444</v>
      </c>
      <c r="K244" s="23">
        <f t="shared" si="14"/>
        <v>0.97271410717269635</v>
      </c>
      <c r="M244" s="31"/>
      <c r="N244" s="31"/>
      <c r="O244" t="str">
        <f>IF(ISBLANK(Games!L244), "", Games!L244)</f>
        <v/>
      </c>
      <c r="P244" t="str">
        <f>IF(ISBLANK(Games!M244), "", Games!M244)</f>
        <v/>
      </c>
      <c r="Q244" t="str">
        <f t="shared" si="15"/>
        <v/>
      </c>
      <c r="R244" t="str">
        <f>IF(ISBLANK(Games!L244), "", IF(H244=Q244, "W", "L"))</f>
        <v/>
      </c>
      <c r="T244" s="30" t="str">
        <f t="shared" si="16"/>
        <v/>
      </c>
    </row>
    <row r="245" spans="1:20" x14ac:dyDescent="0.45">
      <c r="A245" s="20" t="str">
        <f>Calc!A245</f>
        <v>2024-04-15</v>
      </c>
      <c r="B245" t="str">
        <f>Calc!B245</f>
        <v>DET</v>
      </c>
      <c r="C245" t="str">
        <f>Calc!C245</f>
        <v>TEX</v>
      </c>
      <c r="D245" t="str">
        <f>IF(ISBLANK(Games!D245), "", Games!D245)</f>
        <v/>
      </c>
      <c r="E245" t="str">
        <f>IF(ISBLANK(Games!E245), "", Games!E245)</f>
        <v/>
      </c>
      <c r="F245">
        <f>Calc!M245</f>
        <v>1481.7589766686021</v>
      </c>
      <c r="G245">
        <f>Calc!N245</f>
        <v>1534.4506247578865</v>
      </c>
      <c r="H245" t="str">
        <f>IF(Calc!O245=Betting!I245, Betting!B245, IF(Calc!P245=Betting!I245, Betting!C245, ""))</f>
        <v>TEX</v>
      </c>
      <c r="I245" s="21">
        <f>MAX(Calc!O245:P245)</f>
        <v>0.57141895254025477</v>
      </c>
      <c r="J245" s="22">
        <f t="shared" si="13"/>
        <v>-133.32809650056345</v>
      </c>
      <c r="K245" s="23">
        <f t="shared" si="14"/>
        <v>0.7500294583413436</v>
      </c>
      <c r="M245" s="31"/>
      <c r="N245" s="31"/>
      <c r="O245" t="str">
        <f>IF(ISBLANK(Games!L245), "", Games!L245)</f>
        <v/>
      </c>
      <c r="P245" t="str">
        <f>IF(ISBLANK(Games!M245), "", Games!M245)</f>
        <v/>
      </c>
      <c r="Q245" t="str">
        <f t="shared" si="15"/>
        <v/>
      </c>
      <c r="R245" t="str">
        <f>IF(ISBLANK(Games!L245), "", IF(H245=Q245, "W", "L"))</f>
        <v/>
      </c>
      <c r="T245" s="30" t="str">
        <f t="shared" si="16"/>
        <v/>
      </c>
    </row>
    <row r="246" spans="1:20" x14ac:dyDescent="0.45">
      <c r="A246" s="20" t="str">
        <f>Calc!A246</f>
        <v>2024-04-15</v>
      </c>
      <c r="B246" t="str">
        <f>Calc!B246</f>
        <v>PHI</v>
      </c>
      <c r="C246" t="str">
        <f>Calc!C246</f>
        <v>COL</v>
      </c>
      <c r="D246" t="str">
        <f>IF(ISBLANK(Games!D246), "", Games!D246)</f>
        <v/>
      </c>
      <c r="E246" t="str">
        <f>IF(ISBLANK(Games!E246), "", Games!E246)</f>
        <v/>
      </c>
      <c r="F246">
        <f>Calc!M246</f>
        <v>1516.0751994709906</v>
      </c>
      <c r="G246">
        <f>Calc!N246</f>
        <v>1405.4006829938121</v>
      </c>
      <c r="H246" t="str">
        <f>IF(Calc!O246=Betting!I246, Betting!B246, IF(Calc!P246=Betting!I246, Betting!C246, ""))</f>
        <v>PHI</v>
      </c>
      <c r="I246" s="21">
        <f>MAX(Calc!O246:P246)</f>
        <v>0.69646908040848765</v>
      </c>
      <c r="J246" s="22">
        <f t="shared" si="13"/>
        <v>-229.45572772150734</v>
      </c>
      <c r="K246" s="23">
        <f t="shared" si="14"/>
        <v>0.43581391928194085</v>
      </c>
      <c r="M246" s="31"/>
      <c r="N246" s="31"/>
      <c r="O246" t="str">
        <f>IF(ISBLANK(Games!L246), "", Games!L246)</f>
        <v/>
      </c>
      <c r="P246" t="str">
        <f>IF(ISBLANK(Games!M246), "", Games!M246)</f>
        <v/>
      </c>
      <c r="Q246" t="str">
        <f t="shared" si="15"/>
        <v/>
      </c>
      <c r="R246" t="str">
        <f>IF(ISBLANK(Games!L246), "", IF(H246=Q246, "W", "L"))</f>
        <v/>
      </c>
      <c r="T246" s="30" t="str">
        <f t="shared" si="16"/>
        <v/>
      </c>
    </row>
    <row r="247" spans="1:20" x14ac:dyDescent="0.45">
      <c r="A247" s="20" t="str">
        <f>Calc!A247</f>
        <v>2024-04-15</v>
      </c>
      <c r="B247" t="str">
        <f>Calc!B247</f>
        <v>MIA</v>
      </c>
      <c r="C247" t="str">
        <f>Calc!C247</f>
        <v>SFG</v>
      </c>
      <c r="D247" t="str">
        <f>IF(ISBLANK(Games!D247), "", Games!D247)</f>
        <v/>
      </c>
      <c r="E247" t="str">
        <f>IF(ISBLANK(Games!E247), "", Games!E247)</f>
        <v/>
      </c>
      <c r="F247">
        <f>Calc!M247</f>
        <v>1453.0099819148713</v>
      </c>
      <c r="G247">
        <f>Calc!N247</f>
        <v>1491.6063482058917</v>
      </c>
      <c r="H247" t="str">
        <f>IF(Calc!O247=Betting!I247, Betting!B247, IF(Calc!P247=Betting!I247, Betting!C247, ""))</f>
        <v>SFG</v>
      </c>
      <c r="I247" s="21">
        <f>MAX(Calc!O247:P247)</f>
        <v>0.53244145243518448</v>
      </c>
      <c r="J247" s="22">
        <f t="shared" si="13"/>
        <v>-113.87695834207256</v>
      </c>
      <c r="K247" s="23">
        <f t="shared" si="14"/>
        <v>0.87814077102070232</v>
      </c>
      <c r="M247" s="31"/>
      <c r="N247" s="31"/>
      <c r="O247" t="str">
        <f>IF(ISBLANK(Games!L247), "", Games!L247)</f>
        <v/>
      </c>
      <c r="P247" t="str">
        <f>IF(ISBLANK(Games!M247), "", Games!M247)</f>
        <v/>
      </c>
      <c r="Q247" t="str">
        <f t="shared" si="15"/>
        <v/>
      </c>
      <c r="R247" t="str">
        <f>IF(ISBLANK(Games!L247), "", IF(H247=Q247, "W", "L"))</f>
        <v/>
      </c>
      <c r="T247" s="30" t="str">
        <f t="shared" si="16"/>
        <v/>
      </c>
    </row>
    <row r="248" spans="1:20" x14ac:dyDescent="0.45">
      <c r="A248" s="20" t="str">
        <f>Calc!A248</f>
        <v>2024-04-15</v>
      </c>
      <c r="B248" t="str">
        <f>Calc!B248</f>
        <v>TBR</v>
      </c>
      <c r="C248" t="str">
        <f>Calc!C248</f>
        <v>LAA</v>
      </c>
      <c r="D248" t="str">
        <f>IF(ISBLANK(Games!D248), "", Games!D248)</f>
        <v/>
      </c>
      <c r="E248" t="str">
        <f>IF(ISBLANK(Games!E248), "", Games!E248)</f>
        <v/>
      </c>
      <c r="F248">
        <f>Calc!M248</f>
        <v>1528.0229512954211</v>
      </c>
      <c r="G248">
        <f>Calc!N248</f>
        <v>1486.8682858001625</v>
      </c>
      <c r="H248" t="str">
        <f>IF(Calc!O248=Betting!I248, Betting!B248, IF(Calc!P248=Betting!I248, Betting!C248, ""))</f>
        <v>TBR</v>
      </c>
      <c r="I248" s="21">
        <f>MAX(Calc!O248:P248)</f>
        <v>0.62111303046699284</v>
      </c>
      <c r="J248" s="22">
        <f t="shared" si="13"/>
        <v>-163.93095577621438</v>
      </c>
      <c r="K248" s="23">
        <f t="shared" si="14"/>
        <v>0.61001291383008904</v>
      </c>
      <c r="M248" s="31"/>
      <c r="N248" s="31"/>
      <c r="O248" t="str">
        <f>IF(ISBLANK(Games!L248), "", Games!L248)</f>
        <v/>
      </c>
      <c r="P248" t="str">
        <f>IF(ISBLANK(Games!M248), "", Games!M248)</f>
        <v/>
      </c>
      <c r="Q248" t="str">
        <f t="shared" si="15"/>
        <v/>
      </c>
      <c r="R248" t="str">
        <f>IF(ISBLANK(Games!L248), "", IF(H248=Q248, "W", "L"))</f>
        <v/>
      </c>
      <c r="T248" s="30" t="str">
        <f t="shared" si="16"/>
        <v/>
      </c>
    </row>
    <row r="249" spans="1:20" x14ac:dyDescent="0.45">
      <c r="A249" s="20" t="str">
        <f>Calc!A249</f>
        <v>2024-04-15</v>
      </c>
      <c r="B249" t="str">
        <f>Calc!B249</f>
        <v>TOR</v>
      </c>
      <c r="C249" t="str">
        <f>Calc!C249</f>
        <v>NYY</v>
      </c>
      <c r="D249" t="str">
        <f>IF(ISBLANK(Games!D249), "", Games!D249)</f>
        <v/>
      </c>
      <c r="E249" t="str">
        <f>IF(ISBLANK(Games!E249), "", Games!E249)</f>
        <v/>
      </c>
      <c r="F249">
        <f>Calc!M249</f>
        <v>1536.86484917293</v>
      </c>
      <c r="G249">
        <f>Calc!N249</f>
        <v>1562.9327852564061</v>
      </c>
      <c r="H249" t="str">
        <f>IF(Calc!O249=Betting!I249, Betting!B249, IF(Calc!P249=Betting!I249, Betting!C249, ""))</f>
        <v>NYY</v>
      </c>
      <c r="I249" s="21">
        <f>MAX(Calc!O249:P249)</f>
        <v>0.54020696909248567</v>
      </c>
      <c r="J249" s="22">
        <f t="shared" si="13"/>
        <v>-117.48915985661085</v>
      </c>
      <c r="K249" s="23">
        <f t="shared" si="14"/>
        <v>0.85114235323535015</v>
      </c>
      <c r="M249" s="31"/>
      <c r="N249" s="31"/>
      <c r="O249" t="str">
        <f>IF(ISBLANK(Games!L249), "", Games!L249)</f>
        <v/>
      </c>
      <c r="P249" t="str">
        <f>IF(ISBLANK(Games!M249), "", Games!M249)</f>
        <v/>
      </c>
      <c r="Q249" t="str">
        <f t="shared" si="15"/>
        <v/>
      </c>
      <c r="R249" t="str">
        <f>IF(ISBLANK(Games!L249), "", IF(H249=Q249, "W", "L"))</f>
        <v/>
      </c>
      <c r="T249" s="30" t="str">
        <f t="shared" si="16"/>
        <v/>
      </c>
    </row>
    <row r="250" spans="1:20" x14ac:dyDescent="0.45">
      <c r="A250" s="20" t="str">
        <f>Calc!A250</f>
        <v>2024-04-15</v>
      </c>
      <c r="B250" t="str">
        <f>Calc!B250</f>
        <v>NYM</v>
      </c>
      <c r="C250" t="str">
        <f>Calc!C250</f>
        <v>PIT</v>
      </c>
      <c r="D250" t="str">
        <f>IF(ISBLANK(Games!D250), "", Games!D250)</f>
        <v/>
      </c>
      <c r="E250" t="str">
        <f>IF(ISBLANK(Games!E250), "", Games!E250)</f>
        <v/>
      </c>
      <c r="F250">
        <f>Calc!M250</f>
        <v>1483.2891783762693</v>
      </c>
      <c r="G250">
        <f>Calc!N250</f>
        <v>1490.342604018655</v>
      </c>
      <c r="H250" t="str">
        <f>IF(Calc!O250=Betting!I250, Betting!B250, IF(Calc!P250=Betting!I250, Betting!C250, ""))</f>
        <v>NYM</v>
      </c>
      <c r="I250" s="21">
        <f>MAX(Calc!O250:P250)</f>
        <v>0.54098706246926132</v>
      </c>
      <c r="J250" s="22">
        <f t="shared" si="13"/>
        <v>-117.85878310522197</v>
      </c>
      <c r="K250" s="23">
        <f t="shared" si="14"/>
        <v>0.84847304006797686</v>
      </c>
      <c r="M250" s="31"/>
      <c r="N250" s="31"/>
      <c r="O250" t="str">
        <f>IF(ISBLANK(Games!L250), "", Games!L250)</f>
        <v/>
      </c>
      <c r="P250" t="str">
        <f>IF(ISBLANK(Games!M250), "", Games!M250)</f>
        <v/>
      </c>
      <c r="Q250" t="str">
        <f t="shared" si="15"/>
        <v/>
      </c>
      <c r="R250" t="str">
        <f>IF(ISBLANK(Games!L250), "", IF(H250=Q250, "W", "L"))</f>
        <v/>
      </c>
      <c r="T250" s="30" t="str">
        <f t="shared" si="16"/>
        <v/>
      </c>
    </row>
    <row r="251" spans="1:20" x14ac:dyDescent="0.45">
      <c r="A251" s="20" t="str">
        <f>Calc!A251</f>
        <v>2024-04-15</v>
      </c>
      <c r="B251" t="str">
        <f>Calc!B251</f>
        <v>CHW</v>
      </c>
      <c r="C251" t="str">
        <f>Calc!C251</f>
        <v>KCR</v>
      </c>
      <c r="D251" t="str">
        <f>IF(ISBLANK(Games!D251), "", Games!D251)</f>
        <v/>
      </c>
      <c r="E251" t="str">
        <f>IF(ISBLANK(Games!E251), "", Games!E251)</f>
        <v/>
      </c>
      <c r="F251">
        <f>Calc!M251</f>
        <v>1426.513159308995</v>
      </c>
      <c r="G251">
        <f>Calc!N251</f>
        <v>1465.2610239810729</v>
      </c>
      <c r="H251" t="str">
        <f>IF(Calc!O251=Betting!I251, Betting!B251, IF(Calc!P251=Betting!I251, Betting!C251, ""))</f>
        <v>KCR</v>
      </c>
      <c r="I251" s="21">
        <f>MAX(Calc!O251:P251)</f>
        <v>0.5766593746755907</v>
      </c>
      <c r="J251" s="22">
        <f t="shared" si="13"/>
        <v>-136.2164035718736</v>
      </c>
      <c r="K251" s="23">
        <f t="shared" si="14"/>
        <v>0.73412597438924254</v>
      </c>
      <c r="M251" s="31"/>
      <c r="N251" s="31"/>
      <c r="O251" t="str">
        <f>IF(ISBLANK(Games!L251), "", Games!L251)</f>
        <v/>
      </c>
      <c r="P251" t="str">
        <f>IF(ISBLANK(Games!M251), "", Games!M251)</f>
        <v/>
      </c>
      <c r="Q251" t="str">
        <f t="shared" si="15"/>
        <v/>
      </c>
      <c r="R251" t="str">
        <f>IF(ISBLANK(Games!L251), "", IF(H251=Q251, "W", "L"))</f>
        <v/>
      </c>
      <c r="T251" s="30" t="str">
        <f t="shared" si="16"/>
        <v/>
      </c>
    </row>
    <row r="252" spans="1:20" x14ac:dyDescent="0.45">
      <c r="A252" s="20" t="str">
        <f>Calc!A252</f>
        <v>2024-04-15</v>
      </c>
      <c r="B252" t="str">
        <f>Calc!B252</f>
        <v>MIL</v>
      </c>
      <c r="C252" t="str">
        <f>Calc!C252</f>
        <v>SDP</v>
      </c>
      <c r="D252" t="str">
        <f>IF(ISBLANK(Games!D252), "", Games!D252)</f>
        <v/>
      </c>
      <c r="E252" t="str">
        <f>IF(ISBLANK(Games!E252), "", Games!E252)</f>
        <v/>
      </c>
      <c r="F252">
        <f>Calc!M252</f>
        <v>1516.6563185214643</v>
      </c>
      <c r="G252">
        <f>Calc!N252</f>
        <v>1514.2912987524817</v>
      </c>
      <c r="H252" t="str">
        <f>IF(Calc!O252=Betting!I252, Betting!B252, IF(Calc!P252=Betting!I252, Betting!C252, ""))</f>
        <v>MIL</v>
      </c>
      <c r="I252" s="21">
        <f>MAX(Calc!O252:P252)</f>
        <v>0.53711134964089213</v>
      </c>
      <c r="J252" s="22">
        <f t="shared" si="13"/>
        <v>-116.03467685461773</v>
      </c>
      <c r="K252" s="23">
        <f t="shared" si="14"/>
        <v>0.86181133701343515</v>
      </c>
      <c r="M252" s="31"/>
      <c r="N252" s="31"/>
      <c r="O252" t="str">
        <f>IF(ISBLANK(Games!L252), "", Games!L252)</f>
        <v/>
      </c>
      <c r="P252" t="str">
        <f>IF(ISBLANK(Games!M252), "", Games!M252)</f>
        <v/>
      </c>
      <c r="Q252" t="str">
        <f t="shared" si="15"/>
        <v/>
      </c>
      <c r="R252" t="str">
        <f>IF(ISBLANK(Games!L252), "", IF(H252=Q252, "W", "L"))</f>
        <v/>
      </c>
      <c r="T252" s="30" t="str">
        <f t="shared" si="16"/>
        <v/>
      </c>
    </row>
    <row r="253" spans="1:20" x14ac:dyDescent="0.45">
      <c r="A253" s="20" t="str">
        <f>Calc!A253</f>
        <v>2024-04-15</v>
      </c>
      <c r="B253" t="str">
        <f>Calc!B253</f>
        <v>HOU</v>
      </c>
      <c r="C253" t="str">
        <f>Calc!C253</f>
        <v>ATL</v>
      </c>
      <c r="D253" t="str">
        <f>IF(ISBLANK(Games!D253), "", Games!D253)</f>
        <v/>
      </c>
      <c r="E253" t="str">
        <f>IF(ISBLANK(Games!E253), "", Games!E253)</f>
        <v/>
      </c>
      <c r="F253">
        <f>Calc!M253</f>
        <v>1535.1961987191132</v>
      </c>
      <c r="G253">
        <f>Calc!N253</f>
        <v>1588.8399964445969</v>
      </c>
      <c r="H253" t="str">
        <f>IF(Calc!O253=Betting!I253, Betting!B253, IF(Calc!P253=Betting!I253, Betting!C253, ""))</f>
        <v>ATL</v>
      </c>
      <c r="I253" s="21">
        <f>MAX(Calc!O253:P253)</f>
        <v>0.59700013029469723</v>
      </c>
      <c r="J253" s="22">
        <f t="shared" si="13"/>
        <v>-148.13903804268196</v>
      </c>
      <c r="K253" s="23">
        <f t="shared" si="14"/>
        <v>0.67504151047064254</v>
      </c>
      <c r="M253" s="31"/>
      <c r="N253" s="31"/>
      <c r="O253" t="str">
        <f>IF(ISBLANK(Games!L253), "", Games!L253)</f>
        <v/>
      </c>
      <c r="P253" t="str">
        <f>IF(ISBLANK(Games!M253), "", Games!M253)</f>
        <v/>
      </c>
      <c r="Q253" t="str">
        <f t="shared" si="15"/>
        <v/>
      </c>
      <c r="R253" t="str">
        <f>IF(ISBLANK(Games!L253), "", IF(H253=Q253, "W", "L"))</f>
        <v/>
      </c>
      <c r="T253" s="30" t="str">
        <f t="shared" si="16"/>
        <v/>
      </c>
    </row>
    <row r="254" spans="1:20" x14ac:dyDescent="0.45">
      <c r="A254" s="20" t="str">
        <f>Calc!A254</f>
        <v>2024-04-15</v>
      </c>
      <c r="B254" t="str">
        <f>Calc!B254</f>
        <v>ARI</v>
      </c>
      <c r="C254" t="str">
        <f>Calc!C254</f>
        <v>CHC</v>
      </c>
      <c r="D254" t="str">
        <f>IF(ISBLANK(Games!D254), "", Games!D254)</f>
        <v/>
      </c>
      <c r="E254" t="str">
        <f>IF(ISBLANK(Games!E254), "", Games!E254)</f>
        <v/>
      </c>
      <c r="F254">
        <f>Calc!M254</f>
        <v>1516.9891876380354</v>
      </c>
      <c r="G254">
        <f>Calc!N254</f>
        <v>1510.9500841970262</v>
      </c>
      <c r="H254" t="str">
        <f>IF(Calc!O254=Betting!I254, Betting!B254, IF(Calc!P254=Betting!I254, Betting!C254, ""))</f>
        <v>ARI</v>
      </c>
      <c r="I254" s="21">
        <f>MAX(Calc!O254:P254)</f>
        <v>0.534006549003464</v>
      </c>
      <c r="J254" s="22">
        <f t="shared" si="13"/>
        <v>-114.59529052639704</v>
      </c>
      <c r="K254" s="23">
        <f t="shared" si="14"/>
        <v>0.87263620992317303</v>
      </c>
      <c r="M254" s="31"/>
      <c r="N254" s="31"/>
      <c r="O254" t="str">
        <f>IF(ISBLANK(Games!L254), "", Games!L254)</f>
        <v/>
      </c>
      <c r="P254" t="str">
        <f>IF(ISBLANK(Games!M254), "", Games!M254)</f>
        <v/>
      </c>
      <c r="Q254" t="str">
        <f t="shared" si="15"/>
        <v/>
      </c>
      <c r="R254" t="str">
        <f>IF(ISBLANK(Games!L254), "", IF(H254=Q254, "W", "L"))</f>
        <v/>
      </c>
      <c r="T254" s="30" t="str">
        <f t="shared" si="16"/>
        <v/>
      </c>
    </row>
    <row r="255" spans="1:20" x14ac:dyDescent="0.45">
      <c r="A255" s="20" t="str">
        <f>Calc!A255</f>
        <v>2024-04-15</v>
      </c>
      <c r="B255" t="str">
        <f>Calc!B255</f>
        <v>OAK</v>
      </c>
      <c r="C255" t="str">
        <f>Calc!C255</f>
        <v>STL</v>
      </c>
      <c r="D255" t="str">
        <f>IF(ISBLANK(Games!D255), "", Games!D255)</f>
        <v/>
      </c>
      <c r="E255" t="str">
        <f>IF(ISBLANK(Games!E255), "", Games!E255)</f>
        <v/>
      </c>
      <c r="F255">
        <f>Calc!M255</f>
        <v>1410.609331202211</v>
      </c>
      <c r="G255">
        <f>Calc!N255</f>
        <v>1507.9516916859375</v>
      </c>
      <c r="H255" t="str">
        <f>IF(Calc!O255=Betting!I255, Betting!B255, IF(Calc!P255=Betting!I255, Betting!C255, ""))</f>
        <v>STL</v>
      </c>
      <c r="I255" s="21">
        <f>MAX(Calc!O255:P255)</f>
        <v>0.63342739062837405</v>
      </c>
      <c r="J255" s="22">
        <f t="shared" si="13"/>
        <v>-172.79725064951992</v>
      </c>
      <c r="K255" s="23">
        <f t="shared" si="14"/>
        <v>0.57871291136933278</v>
      </c>
      <c r="M255" s="31"/>
      <c r="N255" s="31"/>
      <c r="O255" t="str">
        <f>IF(ISBLANK(Games!L255), "", Games!L255)</f>
        <v/>
      </c>
      <c r="P255" t="str">
        <f>IF(ISBLANK(Games!M255), "", Games!M255)</f>
        <v/>
      </c>
      <c r="Q255" t="str">
        <f t="shared" si="15"/>
        <v/>
      </c>
      <c r="R255" t="str">
        <f>IF(ISBLANK(Games!L255), "", IF(H255=Q255, "W", "L"))</f>
        <v/>
      </c>
      <c r="T255" s="30" t="str">
        <f t="shared" si="16"/>
        <v/>
      </c>
    </row>
    <row r="256" spans="1:20" x14ac:dyDescent="0.45">
      <c r="A256" s="20" t="str">
        <f>Calc!A256</f>
        <v>2024-04-15</v>
      </c>
      <c r="B256" t="str">
        <f>Calc!B256</f>
        <v>SEA</v>
      </c>
      <c r="C256" t="str">
        <f>Calc!C256</f>
        <v>CIN</v>
      </c>
      <c r="D256" t="str">
        <f>IF(ISBLANK(Games!D256), "", Games!D256)</f>
        <v/>
      </c>
      <c r="E256" t="str">
        <f>IF(ISBLANK(Games!E256), "", Games!E256)</f>
        <v/>
      </c>
      <c r="F256">
        <f>Calc!M256</f>
        <v>1518.2292368487947</v>
      </c>
      <c r="G256">
        <f>Calc!N256</f>
        <v>1513.6155661274754</v>
      </c>
      <c r="H256" t="str">
        <f>IF(Calc!O256=Betting!I256, Betting!B256, IF(Calc!P256=Betting!I256, Betting!C256, ""))</f>
        <v>SEA</v>
      </c>
      <c r="I256" s="21">
        <f>MAX(Calc!O256:P256)</f>
        <v>0.51787517070508837</v>
      </c>
      <c r="J256" s="22">
        <f t="shared" si="13"/>
        <v>-107.4151628868524</v>
      </c>
      <c r="K256" s="23">
        <f t="shared" si="14"/>
        <v>0.93096726116159889</v>
      </c>
      <c r="M256" s="31"/>
      <c r="N256" s="31"/>
      <c r="O256" t="str">
        <f>IF(ISBLANK(Games!L256), "", Games!L256)</f>
        <v/>
      </c>
      <c r="P256" t="str">
        <f>IF(ISBLANK(Games!M256), "", Games!M256)</f>
        <v/>
      </c>
      <c r="Q256" t="str">
        <f t="shared" si="15"/>
        <v/>
      </c>
      <c r="R256" t="str">
        <f>IF(ISBLANK(Games!L256), "", IF(H256=Q256, "W", "L"))</f>
        <v/>
      </c>
      <c r="T256" s="30" t="str">
        <f t="shared" si="16"/>
        <v/>
      </c>
    </row>
    <row r="257" spans="1:20" x14ac:dyDescent="0.45">
      <c r="A257" s="20" t="str">
        <f>Calc!A257</f>
        <v>2024-04-15</v>
      </c>
      <c r="B257" t="str">
        <f>Calc!B257</f>
        <v>LAD</v>
      </c>
      <c r="C257" t="str">
        <f>Calc!C257</f>
        <v>WAS</v>
      </c>
      <c r="D257" t="str">
        <f>IF(ISBLANK(Games!D257), "", Games!D257)</f>
        <v/>
      </c>
      <c r="E257" t="str">
        <f>IF(ISBLANK(Games!E257), "", Games!E257)</f>
        <v/>
      </c>
      <c r="F257">
        <f>Calc!M257</f>
        <v>1596.6514930600529</v>
      </c>
      <c r="G257">
        <f>Calc!N257</f>
        <v>1420.7057667976087</v>
      </c>
      <c r="H257" t="str">
        <f>IF(Calc!O257=Betting!I257, Betting!B257, IF(Calc!P257=Betting!I257, Betting!C257, ""))</f>
        <v>LAD</v>
      </c>
      <c r="I257" s="21">
        <f>MAX(Calc!O257:P257)</f>
        <v>0.75489965960195948</v>
      </c>
      <c r="J257" s="22">
        <f t="shared" si="13"/>
        <v>-307.99616939577066</v>
      </c>
      <c r="K257" s="23">
        <f t="shared" si="14"/>
        <v>0.32467936272123382</v>
      </c>
      <c r="M257" s="31"/>
      <c r="N257" s="31"/>
      <c r="O257" t="str">
        <f>IF(ISBLANK(Games!L257), "", Games!L257)</f>
        <v/>
      </c>
      <c r="P257" t="str">
        <f>IF(ISBLANK(Games!M257), "", Games!M257)</f>
        <v/>
      </c>
      <c r="Q257" t="str">
        <f t="shared" si="15"/>
        <v/>
      </c>
      <c r="R257" t="str">
        <f>IF(ISBLANK(Games!L257), "", IF(H257=Q257, "W", "L"))</f>
        <v/>
      </c>
      <c r="T257" s="30" t="str">
        <f t="shared" si="16"/>
        <v/>
      </c>
    </row>
    <row r="258" spans="1:20" x14ac:dyDescent="0.45">
      <c r="A258" s="20" t="str">
        <f>Calc!A258</f>
        <v>2024-04-16</v>
      </c>
      <c r="B258" t="str">
        <f>Calc!B258</f>
        <v>DET</v>
      </c>
      <c r="C258" t="str">
        <f>Calc!C258</f>
        <v>TEX</v>
      </c>
      <c r="D258" t="str">
        <f>IF(ISBLANK(Games!D258), "", Games!D258)</f>
        <v/>
      </c>
      <c r="E258" t="str">
        <f>IF(ISBLANK(Games!E258), "", Games!E258)</f>
        <v/>
      </c>
      <c r="F258">
        <f>Calc!M258</f>
        <v>1481.7589766686021</v>
      </c>
      <c r="G258">
        <f>Calc!N258</f>
        <v>1534.4506247578865</v>
      </c>
      <c r="H258" t="str">
        <f>IF(Calc!O258=Betting!I258, Betting!B258, IF(Calc!P258=Betting!I258, Betting!C258, ""))</f>
        <v>TEX</v>
      </c>
      <c r="I258" s="21">
        <f>MAX(Calc!O258:P258)</f>
        <v>0.57141895254025477</v>
      </c>
      <c r="J258" s="22">
        <f t="shared" si="13"/>
        <v>-133.32809650056345</v>
      </c>
      <c r="K258" s="23">
        <f t="shared" si="14"/>
        <v>0.7500294583413436</v>
      </c>
      <c r="M258" s="31"/>
      <c r="N258" s="31"/>
      <c r="O258" t="str">
        <f>IF(ISBLANK(Games!L258), "", Games!L258)</f>
        <v/>
      </c>
      <c r="P258" t="str">
        <f>IF(ISBLANK(Games!M258), "", Games!M258)</f>
        <v/>
      </c>
      <c r="Q258" t="str">
        <f t="shared" si="15"/>
        <v/>
      </c>
      <c r="R258" t="str">
        <f>IF(ISBLANK(Games!L258), "", IF(H258=Q258, "W", "L"))</f>
        <v/>
      </c>
      <c r="T258" s="30" t="str">
        <f t="shared" si="16"/>
        <v/>
      </c>
    </row>
    <row r="259" spans="1:20" x14ac:dyDescent="0.45">
      <c r="A259" s="20" t="str">
        <f>Calc!A259</f>
        <v>2024-04-16</v>
      </c>
      <c r="B259" t="str">
        <f>Calc!B259</f>
        <v>BAL</v>
      </c>
      <c r="C259" t="str">
        <f>Calc!C259</f>
        <v>MIN</v>
      </c>
      <c r="D259" t="str">
        <f>IF(ISBLANK(Games!D259), "", Games!D259)</f>
        <v/>
      </c>
      <c r="E259" t="str">
        <f>IF(ISBLANK(Games!E259), "", Games!E259)</f>
        <v/>
      </c>
      <c r="F259">
        <f>Calc!M259</f>
        <v>1527.1786991040578</v>
      </c>
      <c r="G259">
        <f>Calc!N259</f>
        <v>1539.5424706464416</v>
      </c>
      <c r="H259" t="str">
        <f>IF(Calc!O259=Betting!I259, Betting!B259, IF(Calc!P259=Betting!I259, Betting!C259, ""))</f>
        <v>MIN</v>
      </c>
      <c r="I259" s="21">
        <f>MAX(Calc!O259:P259)</f>
        <v>0.50691582544274749</v>
      </c>
      <c r="J259" s="22">
        <f t="shared" ref="J259:J322" si="17">IF(I259&lt;0.5, "",-1*((I259*100)/(1-((I259*100)/100))))</f>
        <v>-102.80512975252444</v>
      </c>
      <c r="K259" s="23">
        <f t="shared" ref="K259:K322" si="18">IF(J259&gt;0, "",1/(J259/-100))</f>
        <v>0.97271410717269635</v>
      </c>
      <c r="M259" s="31"/>
      <c r="N259" s="31"/>
      <c r="O259" t="str">
        <f>IF(ISBLANK(Games!L259), "", Games!L259)</f>
        <v/>
      </c>
      <c r="P259" t="str">
        <f>IF(ISBLANK(Games!M259), "", Games!M259)</f>
        <v/>
      </c>
      <c r="Q259" t="str">
        <f t="shared" ref="Q259:Q322" si="19">IF(O259&gt;P259, B259, IF(P259&gt;O259, C259, ""))</f>
        <v/>
      </c>
      <c r="R259" t="str">
        <f>IF(ISBLANK(Games!L259), "", IF(H259=Q259, "W", "L"))</f>
        <v/>
      </c>
      <c r="T259" s="30" t="str">
        <f t="shared" si="16"/>
        <v/>
      </c>
    </row>
    <row r="260" spans="1:20" x14ac:dyDescent="0.45">
      <c r="A260" s="20" t="str">
        <f>Calc!A260</f>
        <v>2024-04-16</v>
      </c>
      <c r="B260" t="str">
        <f>Calc!B260</f>
        <v>PHI</v>
      </c>
      <c r="C260" t="str">
        <f>Calc!C260</f>
        <v>COL</v>
      </c>
      <c r="D260" t="str">
        <f>IF(ISBLANK(Games!D260), "", Games!D260)</f>
        <v/>
      </c>
      <c r="E260" t="str">
        <f>IF(ISBLANK(Games!E260), "", Games!E260)</f>
        <v/>
      </c>
      <c r="F260">
        <f>Calc!M260</f>
        <v>1516.0751994709906</v>
      </c>
      <c r="G260">
        <f>Calc!N260</f>
        <v>1405.4006829938121</v>
      </c>
      <c r="H260" t="str">
        <f>IF(Calc!O260=Betting!I260, Betting!B260, IF(Calc!P260=Betting!I260, Betting!C260, ""))</f>
        <v>PHI</v>
      </c>
      <c r="I260" s="21">
        <f>MAX(Calc!O260:P260)</f>
        <v>0.69646908040848765</v>
      </c>
      <c r="J260" s="22">
        <f t="shared" si="17"/>
        <v>-229.45572772150734</v>
      </c>
      <c r="K260" s="23">
        <f t="shared" si="18"/>
        <v>0.43581391928194085</v>
      </c>
      <c r="M260" s="31"/>
      <c r="N260" s="31"/>
      <c r="O260" t="str">
        <f>IF(ISBLANK(Games!L260), "", Games!L260)</f>
        <v/>
      </c>
      <c r="P260" t="str">
        <f>IF(ISBLANK(Games!M260), "", Games!M260)</f>
        <v/>
      </c>
      <c r="Q260" t="str">
        <f t="shared" si="19"/>
        <v/>
      </c>
      <c r="R260" t="str">
        <f>IF(ISBLANK(Games!L260), "", IF(H260=Q260, "W", "L"))</f>
        <v/>
      </c>
      <c r="T260" s="30" t="str">
        <f t="shared" si="16"/>
        <v/>
      </c>
    </row>
    <row r="261" spans="1:20" x14ac:dyDescent="0.45">
      <c r="A261" s="20" t="str">
        <f>Calc!A261</f>
        <v>2024-04-16</v>
      </c>
      <c r="B261" t="str">
        <f>Calc!B261</f>
        <v>MIA</v>
      </c>
      <c r="C261" t="str">
        <f>Calc!C261</f>
        <v>SFG</v>
      </c>
      <c r="D261" t="str">
        <f>IF(ISBLANK(Games!D261), "", Games!D261)</f>
        <v/>
      </c>
      <c r="E261" t="str">
        <f>IF(ISBLANK(Games!E261), "", Games!E261)</f>
        <v/>
      </c>
      <c r="F261">
        <f>Calc!M261</f>
        <v>1453.0099819148713</v>
      </c>
      <c r="G261">
        <f>Calc!N261</f>
        <v>1491.6063482058917</v>
      </c>
      <c r="H261" t="str">
        <f>IF(Calc!O261=Betting!I261, Betting!B261, IF(Calc!P261=Betting!I261, Betting!C261, ""))</f>
        <v>SFG</v>
      </c>
      <c r="I261" s="21">
        <f>MAX(Calc!O261:P261)</f>
        <v>0.53244145243518448</v>
      </c>
      <c r="J261" s="22">
        <f t="shared" si="17"/>
        <v>-113.87695834207256</v>
      </c>
      <c r="K261" s="23">
        <f t="shared" si="18"/>
        <v>0.87814077102070232</v>
      </c>
      <c r="M261" s="31"/>
      <c r="N261" s="31"/>
      <c r="O261" t="str">
        <f>IF(ISBLANK(Games!L261), "", Games!L261)</f>
        <v/>
      </c>
      <c r="P261" t="str">
        <f>IF(ISBLANK(Games!M261), "", Games!M261)</f>
        <v/>
      </c>
      <c r="Q261" t="str">
        <f t="shared" si="19"/>
        <v/>
      </c>
      <c r="R261" t="str">
        <f>IF(ISBLANK(Games!L261), "", IF(H261=Q261, "W", "L"))</f>
        <v/>
      </c>
      <c r="T261" s="30" t="str">
        <f t="shared" si="16"/>
        <v/>
      </c>
    </row>
    <row r="262" spans="1:20" x14ac:dyDescent="0.45">
      <c r="A262" s="20" t="str">
        <f>Calc!A262</f>
        <v>2024-04-16</v>
      </c>
      <c r="B262" t="str">
        <f>Calc!B262</f>
        <v>TBR</v>
      </c>
      <c r="C262" t="str">
        <f>Calc!C262</f>
        <v>LAA</v>
      </c>
      <c r="D262" t="str">
        <f>IF(ISBLANK(Games!D262), "", Games!D262)</f>
        <v/>
      </c>
      <c r="E262" t="str">
        <f>IF(ISBLANK(Games!E262), "", Games!E262)</f>
        <v/>
      </c>
      <c r="F262">
        <f>Calc!M262</f>
        <v>1528.0229512954211</v>
      </c>
      <c r="G262">
        <f>Calc!N262</f>
        <v>1486.8682858001625</v>
      </c>
      <c r="H262" t="str">
        <f>IF(Calc!O262=Betting!I262, Betting!B262, IF(Calc!P262=Betting!I262, Betting!C262, ""))</f>
        <v>TBR</v>
      </c>
      <c r="I262" s="21">
        <f>MAX(Calc!O262:P262)</f>
        <v>0.62111303046699284</v>
      </c>
      <c r="J262" s="22">
        <f t="shared" si="17"/>
        <v>-163.93095577621438</v>
      </c>
      <c r="K262" s="23">
        <f t="shared" si="18"/>
        <v>0.61001291383008904</v>
      </c>
      <c r="M262" s="31"/>
      <c r="N262" s="31"/>
      <c r="O262" t="str">
        <f>IF(ISBLANK(Games!L262), "", Games!L262)</f>
        <v/>
      </c>
      <c r="P262" t="str">
        <f>IF(ISBLANK(Games!M262), "", Games!M262)</f>
        <v/>
      </c>
      <c r="Q262" t="str">
        <f t="shared" si="19"/>
        <v/>
      </c>
      <c r="R262" t="str">
        <f>IF(ISBLANK(Games!L262), "", IF(H262=Q262, "W", "L"))</f>
        <v/>
      </c>
      <c r="T262" s="30" t="str">
        <f t="shared" si="16"/>
        <v/>
      </c>
    </row>
    <row r="263" spans="1:20" x14ac:dyDescent="0.45">
      <c r="A263" s="20" t="str">
        <f>Calc!A263</f>
        <v>2024-04-16</v>
      </c>
      <c r="B263" t="str">
        <f>Calc!B263</f>
        <v>TOR</v>
      </c>
      <c r="C263" t="str">
        <f>Calc!C263</f>
        <v>NYY</v>
      </c>
      <c r="D263" t="str">
        <f>IF(ISBLANK(Games!D263), "", Games!D263)</f>
        <v/>
      </c>
      <c r="E263" t="str">
        <f>IF(ISBLANK(Games!E263), "", Games!E263)</f>
        <v/>
      </c>
      <c r="F263">
        <f>Calc!M263</f>
        <v>1536.86484917293</v>
      </c>
      <c r="G263">
        <f>Calc!N263</f>
        <v>1562.9327852564061</v>
      </c>
      <c r="H263" t="str">
        <f>IF(Calc!O263=Betting!I263, Betting!B263, IF(Calc!P263=Betting!I263, Betting!C263, ""))</f>
        <v>NYY</v>
      </c>
      <c r="I263" s="21">
        <f>MAX(Calc!O263:P263)</f>
        <v>0.54020696909248567</v>
      </c>
      <c r="J263" s="22">
        <f t="shared" si="17"/>
        <v>-117.48915985661085</v>
      </c>
      <c r="K263" s="23">
        <f t="shared" si="18"/>
        <v>0.85114235323535015</v>
      </c>
      <c r="M263" s="31"/>
      <c r="N263" s="31"/>
      <c r="O263" t="str">
        <f>IF(ISBLANK(Games!L263), "", Games!L263)</f>
        <v/>
      </c>
      <c r="P263" t="str">
        <f>IF(ISBLANK(Games!M263), "", Games!M263)</f>
        <v/>
      </c>
      <c r="Q263" t="str">
        <f t="shared" si="19"/>
        <v/>
      </c>
      <c r="R263" t="str">
        <f>IF(ISBLANK(Games!L263), "", IF(H263=Q263, "W", "L"))</f>
        <v/>
      </c>
      <c r="T263" s="30" t="str">
        <f t="shared" si="16"/>
        <v/>
      </c>
    </row>
    <row r="264" spans="1:20" x14ac:dyDescent="0.45">
      <c r="A264" s="20" t="str">
        <f>Calc!A264</f>
        <v>2024-04-16</v>
      </c>
      <c r="B264" t="str">
        <f>Calc!B264</f>
        <v>BOS</v>
      </c>
      <c r="C264" t="str">
        <f>Calc!C264</f>
        <v>CLE</v>
      </c>
      <c r="D264" t="str">
        <f>IF(ISBLANK(Games!D264), "", Games!D264)</f>
        <v/>
      </c>
      <c r="E264" t="str">
        <f>IF(ISBLANK(Games!E264), "", Games!E264)</f>
        <v/>
      </c>
      <c r="F264">
        <f>Calc!M264</f>
        <v>1500.26839934439</v>
      </c>
      <c r="G264">
        <f>Calc!N264</f>
        <v>1521.3210808926906</v>
      </c>
      <c r="H264" t="str">
        <f>IF(Calc!O264=Betting!I264, Betting!B264, IF(Calc!P264=Betting!I264, Betting!C264, ""))</f>
        <v>CLE</v>
      </c>
      <c r="I264" s="21">
        <f>MAX(Calc!O264:P264)</f>
        <v>0.50461919220907836</v>
      </c>
      <c r="J264" s="22">
        <f t="shared" si="17"/>
        <v>-101.86490559845343</v>
      </c>
      <c r="K264" s="23">
        <f t="shared" si="18"/>
        <v>0.98169236414153471</v>
      </c>
      <c r="M264" s="31"/>
      <c r="N264" s="31"/>
      <c r="O264" t="str">
        <f>IF(ISBLANK(Games!L264), "", Games!L264)</f>
        <v/>
      </c>
      <c r="P264" t="str">
        <f>IF(ISBLANK(Games!M264), "", Games!M264)</f>
        <v/>
      </c>
      <c r="Q264" t="str">
        <f t="shared" si="19"/>
        <v/>
      </c>
      <c r="R264" t="str">
        <f>IF(ISBLANK(Games!L264), "", IF(H264=Q264, "W", "L"))</f>
        <v/>
      </c>
      <c r="T264" s="30" t="str">
        <f t="shared" si="16"/>
        <v/>
      </c>
    </row>
    <row r="265" spans="1:20" x14ac:dyDescent="0.45">
      <c r="A265" s="20" t="str">
        <f>Calc!A265</f>
        <v>2024-04-16</v>
      </c>
      <c r="B265" t="str">
        <f>Calc!B265</f>
        <v>NYM</v>
      </c>
      <c r="C265" t="str">
        <f>Calc!C265</f>
        <v>PIT</v>
      </c>
      <c r="D265" t="str">
        <f>IF(ISBLANK(Games!D265), "", Games!D265)</f>
        <v/>
      </c>
      <c r="E265" t="str">
        <f>IF(ISBLANK(Games!E265), "", Games!E265)</f>
        <v/>
      </c>
      <c r="F265">
        <f>Calc!M265</f>
        <v>1483.2891783762693</v>
      </c>
      <c r="G265">
        <f>Calc!N265</f>
        <v>1490.342604018655</v>
      </c>
      <c r="H265" t="str">
        <f>IF(Calc!O265=Betting!I265, Betting!B265, IF(Calc!P265=Betting!I265, Betting!C265, ""))</f>
        <v>NYM</v>
      </c>
      <c r="I265" s="21">
        <f>MAX(Calc!O265:P265)</f>
        <v>0.54098706246926132</v>
      </c>
      <c r="J265" s="22">
        <f t="shared" si="17"/>
        <v>-117.85878310522197</v>
      </c>
      <c r="K265" s="23">
        <f t="shared" si="18"/>
        <v>0.84847304006797686</v>
      </c>
      <c r="M265" s="31"/>
      <c r="N265" s="31"/>
      <c r="O265" t="str">
        <f>IF(ISBLANK(Games!L265), "", Games!L265)</f>
        <v/>
      </c>
      <c r="P265" t="str">
        <f>IF(ISBLANK(Games!M265), "", Games!M265)</f>
        <v/>
      </c>
      <c r="Q265" t="str">
        <f t="shared" si="19"/>
        <v/>
      </c>
      <c r="R265" t="str">
        <f>IF(ISBLANK(Games!L265), "", IF(H265=Q265, "W", "L"))</f>
        <v/>
      </c>
      <c r="T265" s="30" t="str">
        <f t="shared" si="16"/>
        <v/>
      </c>
    </row>
    <row r="266" spans="1:20" x14ac:dyDescent="0.45">
      <c r="A266" s="20" t="str">
        <f>Calc!A266</f>
        <v>2024-04-16</v>
      </c>
      <c r="B266" t="str">
        <f>Calc!B266</f>
        <v>CHW</v>
      </c>
      <c r="C266" t="str">
        <f>Calc!C266</f>
        <v>KCR</v>
      </c>
      <c r="D266" t="str">
        <f>IF(ISBLANK(Games!D266), "", Games!D266)</f>
        <v/>
      </c>
      <c r="E266" t="str">
        <f>IF(ISBLANK(Games!E266), "", Games!E266)</f>
        <v/>
      </c>
      <c r="F266">
        <f>Calc!M266</f>
        <v>1426.513159308995</v>
      </c>
      <c r="G266">
        <f>Calc!N266</f>
        <v>1465.2610239810729</v>
      </c>
      <c r="H266" t="str">
        <f>IF(Calc!O266=Betting!I266, Betting!B266, IF(Calc!P266=Betting!I266, Betting!C266, ""))</f>
        <v>KCR</v>
      </c>
      <c r="I266" s="21">
        <f>MAX(Calc!O266:P266)</f>
        <v>0.5766593746755907</v>
      </c>
      <c r="J266" s="22">
        <f t="shared" si="17"/>
        <v>-136.2164035718736</v>
      </c>
      <c r="K266" s="23">
        <f t="shared" si="18"/>
        <v>0.73412597438924254</v>
      </c>
      <c r="M266" s="31"/>
      <c r="N266" s="31"/>
      <c r="O266" t="str">
        <f>IF(ISBLANK(Games!L266), "", Games!L266)</f>
        <v/>
      </c>
      <c r="P266" t="str">
        <f>IF(ISBLANK(Games!M266), "", Games!M266)</f>
        <v/>
      </c>
      <c r="Q266" t="str">
        <f t="shared" si="19"/>
        <v/>
      </c>
      <c r="R266" t="str">
        <f>IF(ISBLANK(Games!L266), "", IF(H266=Q266, "W", "L"))</f>
        <v/>
      </c>
      <c r="T266" s="30" t="str">
        <f t="shared" si="16"/>
        <v/>
      </c>
    </row>
    <row r="267" spans="1:20" x14ac:dyDescent="0.45">
      <c r="A267" s="20" t="str">
        <f>Calc!A267</f>
        <v>2024-04-16</v>
      </c>
      <c r="B267" t="str">
        <f>Calc!B267</f>
        <v>MIL</v>
      </c>
      <c r="C267" t="str">
        <f>Calc!C267</f>
        <v>SDP</v>
      </c>
      <c r="D267" t="str">
        <f>IF(ISBLANK(Games!D267), "", Games!D267)</f>
        <v/>
      </c>
      <c r="E267" t="str">
        <f>IF(ISBLANK(Games!E267), "", Games!E267)</f>
        <v/>
      </c>
      <c r="F267">
        <f>Calc!M267</f>
        <v>1516.6563185214643</v>
      </c>
      <c r="G267">
        <f>Calc!N267</f>
        <v>1514.2912987524817</v>
      </c>
      <c r="H267" t="str">
        <f>IF(Calc!O267=Betting!I267, Betting!B267, IF(Calc!P267=Betting!I267, Betting!C267, ""))</f>
        <v>MIL</v>
      </c>
      <c r="I267" s="21">
        <f>MAX(Calc!O267:P267)</f>
        <v>0.53711134964089213</v>
      </c>
      <c r="J267" s="22">
        <f t="shared" si="17"/>
        <v>-116.03467685461773</v>
      </c>
      <c r="K267" s="23">
        <f t="shared" si="18"/>
        <v>0.86181133701343515</v>
      </c>
      <c r="M267" s="31"/>
      <c r="N267" s="31"/>
      <c r="O267" t="str">
        <f>IF(ISBLANK(Games!L267), "", Games!L267)</f>
        <v/>
      </c>
      <c r="P267" t="str">
        <f>IF(ISBLANK(Games!M267), "", Games!M267)</f>
        <v/>
      </c>
      <c r="Q267" t="str">
        <f t="shared" si="19"/>
        <v/>
      </c>
      <c r="R267" t="str">
        <f>IF(ISBLANK(Games!L267), "", IF(H267=Q267, "W", "L"))</f>
        <v/>
      </c>
      <c r="T267" s="30" t="str">
        <f t="shared" si="16"/>
        <v/>
      </c>
    </row>
    <row r="268" spans="1:20" x14ac:dyDescent="0.45">
      <c r="A268" s="20" t="str">
        <f>Calc!A268</f>
        <v>2024-04-16</v>
      </c>
      <c r="B268" t="str">
        <f>Calc!B268</f>
        <v>HOU</v>
      </c>
      <c r="C268" t="str">
        <f>Calc!C268</f>
        <v>ATL</v>
      </c>
      <c r="D268" t="str">
        <f>IF(ISBLANK(Games!D268), "", Games!D268)</f>
        <v/>
      </c>
      <c r="E268" t="str">
        <f>IF(ISBLANK(Games!E268), "", Games!E268)</f>
        <v/>
      </c>
      <c r="F268">
        <f>Calc!M268</f>
        <v>1535.1961987191132</v>
      </c>
      <c r="G268">
        <f>Calc!N268</f>
        <v>1588.8399964445969</v>
      </c>
      <c r="H268" t="str">
        <f>IF(Calc!O268=Betting!I268, Betting!B268, IF(Calc!P268=Betting!I268, Betting!C268, ""))</f>
        <v>ATL</v>
      </c>
      <c r="I268" s="21">
        <f>MAX(Calc!O268:P268)</f>
        <v>0.59700013029469723</v>
      </c>
      <c r="J268" s="22">
        <f t="shared" si="17"/>
        <v>-148.13903804268196</v>
      </c>
      <c r="K268" s="23">
        <f t="shared" si="18"/>
        <v>0.67504151047064254</v>
      </c>
      <c r="M268" s="31"/>
      <c r="N268" s="31"/>
      <c r="O268" t="str">
        <f>IF(ISBLANK(Games!L268), "", Games!L268)</f>
        <v/>
      </c>
      <c r="P268" t="str">
        <f>IF(ISBLANK(Games!M268), "", Games!M268)</f>
        <v/>
      </c>
      <c r="Q268" t="str">
        <f t="shared" si="19"/>
        <v/>
      </c>
      <c r="R268" t="str">
        <f>IF(ISBLANK(Games!L268), "", IF(H268=Q268, "W", "L"))</f>
        <v/>
      </c>
      <c r="T268" s="30" t="str">
        <f t="shared" si="16"/>
        <v/>
      </c>
    </row>
    <row r="269" spans="1:20" x14ac:dyDescent="0.45">
      <c r="A269" s="20" t="str">
        <f>Calc!A269</f>
        <v>2024-04-16</v>
      </c>
      <c r="B269" t="str">
        <f>Calc!B269</f>
        <v>ARI</v>
      </c>
      <c r="C269" t="str">
        <f>Calc!C269</f>
        <v>CHC</v>
      </c>
      <c r="D269" t="str">
        <f>IF(ISBLANK(Games!D269), "", Games!D269)</f>
        <v/>
      </c>
      <c r="E269" t="str">
        <f>IF(ISBLANK(Games!E269), "", Games!E269)</f>
        <v/>
      </c>
      <c r="F269">
        <f>Calc!M269</f>
        <v>1516.9891876380354</v>
      </c>
      <c r="G269">
        <f>Calc!N269</f>
        <v>1510.9500841970262</v>
      </c>
      <c r="H269" t="str">
        <f>IF(Calc!O269=Betting!I269, Betting!B269, IF(Calc!P269=Betting!I269, Betting!C269, ""))</f>
        <v>ARI</v>
      </c>
      <c r="I269" s="21">
        <f>MAX(Calc!O269:P269)</f>
        <v>0.534006549003464</v>
      </c>
      <c r="J269" s="22">
        <f t="shared" si="17"/>
        <v>-114.59529052639704</v>
      </c>
      <c r="K269" s="23">
        <f t="shared" si="18"/>
        <v>0.87263620992317303</v>
      </c>
      <c r="M269" s="31"/>
      <c r="N269" s="31"/>
      <c r="O269" t="str">
        <f>IF(ISBLANK(Games!L269), "", Games!L269)</f>
        <v/>
      </c>
      <c r="P269" t="str">
        <f>IF(ISBLANK(Games!M269), "", Games!M269)</f>
        <v/>
      </c>
      <c r="Q269" t="str">
        <f t="shared" si="19"/>
        <v/>
      </c>
      <c r="R269" t="str">
        <f>IF(ISBLANK(Games!L269), "", IF(H269=Q269, "W", "L"))</f>
        <v/>
      </c>
      <c r="T269" s="30" t="str">
        <f t="shared" si="16"/>
        <v/>
      </c>
    </row>
    <row r="270" spans="1:20" x14ac:dyDescent="0.45">
      <c r="A270" s="20" t="str">
        <f>Calc!A270</f>
        <v>2024-04-16</v>
      </c>
      <c r="B270" t="str">
        <f>Calc!B270</f>
        <v>SEA</v>
      </c>
      <c r="C270" t="str">
        <f>Calc!C270</f>
        <v>CIN</v>
      </c>
      <c r="D270" t="str">
        <f>IF(ISBLANK(Games!D270), "", Games!D270)</f>
        <v/>
      </c>
      <c r="E270" t="str">
        <f>IF(ISBLANK(Games!E270), "", Games!E270)</f>
        <v/>
      </c>
      <c r="F270">
        <f>Calc!M270</f>
        <v>1518.2292368487947</v>
      </c>
      <c r="G270">
        <f>Calc!N270</f>
        <v>1513.6155661274754</v>
      </c>
      <c r="H270" t="str">
        <f>IF(Calc!O270=Betting!I270, Betting!B270, IF(Calc!P270=Betting!I270, Betting!C270, ""))</f>
        <v>SEA</v>
      </c>
      <c r="I270" s="21">
        <f>MAX(Calc!O270:P270)</f>
        <v>0.51787517070508837</v>
      </c>
      <c r="J270" s="22">
        <f t="shared" si="17"/>
        <v>-107.4151628868524</v>
      </c>
      <c r="K270" s="23">
        <f t="shared" si="18"/>
        <v>0.93096726116159889</v>
      </c>
      <c r="M270" s="31"/>
      <c r="N270" s="31"/>
      <c r="O270" t="str">
        <f>IF(ISBLANK(Games!L270), "", Games!L270)</f>
        <v/>
      </c>
      <c r="P270" t="str">
        <f>IF(ISBLANK(Games!M270), "", Games!M270)</f>
        <v/>
      </c>
      <c r="Q270" t="str">
        <f t="shared" si="19"/>
        <v/>
      </c>
      <c r="R270" t="str">
        <f>IF(ISBLANK(Games!L270), "", IF(H270=Q270, "W", "L"))</f>
        <v/>
      </c>
      <c r="T270" s="30" t="str">
        <f t="shared" si="16"/>
        <v/>
      </c>
    </row>
    <row r="271" spans="1:20" x14ac:dyDescent="0.45">
      <c r="A271" s="20" t="str">
        <f>Calc!A271</f>
        <v>2024-04-16</v>
      </c>
      <c r="B271" t="str">
        <f>Calc!B271</f>
        <v>OAK</v>
      </c>
      <c r="C271" t="str">
        <f>Calc!C271</f>
        <v>STL</v>
      </c>
      <c r="D271" t="str">
        <f>IF(ISBLANK(Games!D271), "", Games!D271)</f>
        <v/>
      </c>
      <c r="E271" t="str">
        <f>IF(ISBLANK(Games!E271), "", Games!E271)</f>
        <v/>
      </c>
      <c r="F271">
        <f>Calc!M271</f>
        <v>1410.609331202211</v>
      </c>
      <c r="G271">
        <f>Calc!N271</f>
        <v>1507.9516916859375</v>
      </c>
      <c r="H271" t="str">
        <f>IF(Calc!O271=Betting!I271, Betting!B271, IF(Calc!P271=Betting!I271, Betting!C271, ""))</f>
        <v>STL</v>
      </c>
      <c r="I271" s="21">
        <f>MAX(Calc!O271:P271)</f>
        <v>0.63342739062837405</v>
      </c>
      <c r="J271" s="22">
        <f t="shared" si="17"/>
        <v>-172.79725064951992</v>
      </c>
      <c r="K271" s="23">
        <f t="shared" si="18"/>
        <v>0.57871291136933278</v>
      </c>
      <c r="M271" s="31"/>
      <c r="N271" s="31"/>
      <c r="O271" t="str">
        <f>IF(ISBLANK(Games!L271), "", Games!L271)</f>
        <v/>
      </c>
      <c r="P271" t="str">
        <f>IF(ISBLANK(Games!M271), "", Games!M271)</f>
        <v/>
      </c>
      <c r="Q271" t="str">
        <f t="shared" si="19"/>
        <v/>
      </c>
      <c r="R271" t="str">
        <f>IF(ISBLANK(Games!L271), "", IF(H271=Q271, "W", "L"))</f>
        <v/>
      </c>
      <c r="T271" s="30" t="str">
        <f t="shared" si="16"/>
        <v/>
      </c>
    </row>
    <row r="272" spans="1:20" x14ac:dyDescent="0.45">
      <c r="A272" s="20" t="str">
        <f>Calc!A272</f>
        <v>2024-04-16</v>
      </c>
      <c r="B272" t="str">
        <f>Calc!B272</f>
        <v>LAD</v>
      </c>
      <c r="C272" t="str">
        <f>Calc!C272</f>
        <v>WAS</v>
      </c>
      <c r="D272" t="str">
        <f>IF(ISBLANK(Games!D272), "", Games!D272)</f>
        <v/>
      </c>
      <c r="E272" t="str">
        <f>IF(ISBLANK(Games!E272), "", Games!E272)</f>
        <v/>
      </c>
      <c r="F272">
        <f>Calc!M272</f>
        <v>1596.6514930600529</v>
      </c>
      <c r="G272">
        <f>Calc!N272</f>
        <v>1420.7057667976087</v>
      </c>
      <c r="H272" t="str">
        <f>IF(Calc!O272=Betting!I272, Betting!B272, IF(Calc!P272=Betting!I272, Betting!C272, ""))</f>
        <v>LAD</v>
      </c>
      <c r="I272" s="21">
        <f>MAX(Calc!O272:P272)</f>
        <v>0.75489965960195948</v>
      </c>
      <c r="J272" s="22">
        <f t="shared" si="17"/>
        <v>-307.99616939577066</v>
      </c>
      <c r="K272" s="23">
        <f t="shared" si="18"/>
        <v>0.32467936272123382</v>
      </c>
      <c r="M272" s="31"/>
      <c r="N272" s="31"/>
      <c r="O272" t="str">
        <f>IF(ISBLANK(Games!L272), "", Games!L272)</f>
        <v/>
      </c>
      <c r="P272" t="str">
        <f>IF(ISBLANK(Games!M272), "", Games!M272)</f>
        <v/>
      </c>
      <c r="Q272" t="str">
        <f t="shared" si="19"/>
        <v/>
      </c>
      <c r="R272" t="str">
        <f>IF(ISBLANK(Games!L272), "", IF(H272=Q272, "W", "L"))</f>
        <v/>
      </c>
      <c r="T272" s="30" t="str">
        <f t="shared" si="16"/>
        <v/>
      </c>
    </row>
    <row r="273" spans="1:20" x14ac:dyDescent="0.45">
      <c r="A273" s="20" t="str">
        <f>Calc!A273</f>
        <v>2024-04-17</v>
      </c>
      <c r="B273" t="str">
        <f>Calc!B273</f>
        <v>MIA</v>
      </c>
      <c r="C273" t="str">
        <f>Calc!C273</f>
        <v>SFG</v>
      </c>
      <c r="D273" t="str">
        <f>IF(ISBLANK(Games!D273), "", Games!D273)</f>
        <v/>
      </c>
      <c r="E273" t="str">
        <f>IF(ISBLANK(Games!E273), "", Games!E273)</f>
        <v/>
      </c>
      <c r="F273">
        <f>Calc!M273</f>
        <v>1453.0099819148713</v>
      </c>
      <c r="G273">
        <f>Calc!N273</f>
        <v>1491.6063482058917</v>
      </c>
      <c r="H273" t="str">
        <f>IF(Calc!O273=Betting!I273, Betting!B273, IF(Calc!P273=Betting!I273, Betting!C273, ""))</f>
        <v>SFG</v>
      </c>
      <c r="I273" s="21">
        <f>MAX(Calc!O273:P273)</f>
        <v>0.53244145243518448</v>
      </c>
      <c r="J273" s="22">
        <f t="shared" si="17"/>
        <v>-113.87695834207256</v>
      </c>
      <c r="K273" s="23">
        <f t="shared" si="18"/>
        <v>0.87814077102070232</v>
      </c>
      <c r="M273" s="31"/>
      <c r="N273" s="31"/>
      <c r="O273" t="str">
        <f>IF(ISBLANK(Games!L273), "", Games!L273)</f>
        <v/>
      </c>
      <c r="P273" t="str">
        <f>IF(ISBLANK(Games!M273), "", Games!M273)</f>
        <v/>
      </c>
      <c r="Q273" t="str">
        <f t="shared" si="19"/>
        <v/>
      </c>
      <c r="R273" t="str">
        <f>IF(ISBLANK(Games!L273), "", IF(H273=Q273, "W", "L"))</f>
        <v/>
      </c>
      <c r="T273" s="30" t="str">
        <f t="shared" si="16"/>
        <v/>
      </c>
    </row>
    <row r="274" spans="1:20" x14ac:dyDescent="0.45">
      <c r="A274" s="20" t="str">
        <f>Calc!A274</f>
        <v>2024-04-17</v>
      </c>
      <c r="B274" t="str">
        <f>Calc!B274</f>
        <v>BAL</v>
      </c>
      <c r="C274" t="str">
        <f>Calc!C274</f>
        <v>MIN</v>
      </c>
      <c r="D274" t="str">
        <f>IF(ISBLANK(Games!D274), "", Games!D274)</f>
        <v/>
      </c>
      <c r="E274" t="str">
        <f>IF(ISBLANK(Games!E274), "", Games!E274)</f>
        <v/>
      </c>
      <c r="F274">
        <f>Calc!M274</f>
        <v>1527.1786991040578</v>
      </c>
      <c r="G274">
        <f>Calc!N274</f>
        <v>1539.5424706464416</v>
      </c>
      <c r="H274" t="str">
        <f>IF(Calc!O274=Betting!I274, Betting!B274, IF(Calc!P274=Betting!I274, Betting!C274, ""))</f>
        <v>MIN</v>
      </c>
      <c r="I274" s="21">
        <f>MAX(Calc!O274:P274)</f>
        <v>0.50691582544274749</v>
      </c>
      <c r="J274" s="22">
        <f t="shared" si="17"/>
        <v>-102.80512975252444</v>
      </c>
      <c r="K274" s="23">
        <f t="shared" si="18"/>
        <v>0.97271410717269635</v>
      </c>
      <c r="M274" s="31"/>
      <c r="N274" s="31"/>
      <c r="O274" t="str">
        <f>IF(ISBLANK(Games!L274), "", Games!L274)</f>
        <v/>
      </c>
      <c r="P274" t="str">
        <f>IF(ISBLANK(Games!M274), "", Games!M274)</f>
        <v/>
      </c>
      <c r="Q274" t="str">
        <f t="shared" si="19"/>
        <v/>
      </c>
      <c r="R274" t="str">
        <f>IF(ISBLANK(Games!L274), "", IF(H274=Q274, "W", "L"))</f>
        <v/>
      </c>
      <c r="T274" s="30" t="str">
        <f t="shared" si="16"/>
        <v/>
      </c>
    </row>
    <row r="275" spans="1:20" x14ac:dyDescent="0.45">
      <c r="A275" s="20" t="str">
        <f>Calc!A275</f>
        <v>2024-04-17</v>
      </c>
      <c r="B275" t="str">
        <f>Calc!B275</f>
        <v>NYM</v>
      </c>
      <c r="C275" t="str">
        <f>Calc!C275</f>
        <v>PIT</v>
      </c>
      <c r="D275" t="str">
        <f>IF(ISBLANK(Games!D275), "", Games!D275)</f>
        <v/>
      </c>
      <c r="E275" t="str">
        <f>IF(ISBLANK(Games!E275), "", Games!E275)</f>
        <v/>
      </c>
      <c r="F275">
        <f>Calc!M275</f>
        <v>1483.2891783762693</v>
      </c>
      <c r="G275">
        <f>Calc!N275</f>
        <v>1490.342604018655</v>
      </c>
      <c r="H275" t="str">
        <f>IF(Calc!O275=Betting!I275, Betting!B275, IF(Calc!P275=Betting!I275, Betting!C275, ""))</f>
        <v>NYM</v>
      </c>
      <c r="I275" s="21">
        <f>MAX(Calc!O275:P275)</f>
        <v>0.54098706246926132</v>
      </c>
      <c r="J275" s="22">
        <f t="shared" si="17"/>
        <v>-117.85878310522197</v>
      </c>
      <c r="K275" s="23">
        <f t="shared" si="18"/>
        <v>0.84847304006797686</v>
      </c>
      <c r="M275" s="31"/>
      <c r="N275" s="31"/>
      <c r="O275" t="str">
        <f>IF(ISBLANK(Games!L275), "", Games!L275)</f>
        <v/>
      </c>
      <c r="P275" t="str">
        <f>IF(ISBLANK(Games!M275), "", Games!M275)</f>
        <v/>
      </c>
      <c r="Q275" t="str">
        <f t="shared" si="19"/>
        <v/>
      </c>
      <c r="R275" t="str">
        <f>IF(ISBLANK(Games!L275), "", IF(H275=Q275, "W", "L"))</f>
        <v/>
      </c>
      <c r="T275" s="30" t="str">
        <f t="shared" si="16"/>
        <v/>
      </c>
    </row>
    <row r="276" spans="1:20" x14ac:dyDescent="0.45">
      <c r="A276" s="20" t="str">
        <f>Calc!A276</f>
        <v>2024-04-17</v>
      </c>
      <c r="B276" t="str">
        <f>Calc!B276</f>
        <v>DET</v>
      </c>
      <c r="C276" t="str">
        <f>Calc!C276</f>
        <v>TEX</v>
      </c>
      <c r="D276" t="str">
        <f>IF(ISBLANK(Games!D276), "", Games!D276)</f>
        <v/>
      </c>
      <c r="E276" t="str">
        <f>IF(ISBLANK(Games!E276), "", Games!E276)</f>
        <v/>
      </c>
      <c r="F276">
        <f>Calc!M276</f>
        <v>1481.7589766686021</v>
      </c>
      <c r="G276">
        <f>Calc!N276</f>
        <v>1534.4506247578865</v>
      </c>
      <c r="H276" t="str">
        <f>IF(Calc!O276=Betting!I276, Betting!B276, IF(Calc!P276=Betting!I276, Betting!C276, ""))</f>
        <v>TEX</v>
      </c>
      <c r="I276" s="21">
        <f>MAX(Calc!O276:P276)</f>
        <v>0.57141895254025477</v>
      </c>
      <c r="J276" s="22">
        <f t="shared" si="17"/>
        <v>-133.32809650056345</v>
      </c>
      <c r="K276" s="23">
        <f t="shared" si="18"/>
        <v>0.7500294583413436</v>
      </c>
      <c r="M276" s="31"/>
      <c r="N276" s="31"/>
      <c r="O276" t="str">
        <f>IF(ISBLANK(Games!L276), "", Games!L276)</f>
        <v/>
      </c>
      <c r="P276" t="str">
        <f>IF(ISBLANK(Games!M276), "", Games!M276)</f>
        <v/>
      </c>
      <c r="Q276" t="str">
        <f t="shared" si="19"/>
        <v/>
      </c>
      <c r="R276" t="str">
        <f>IF(ISBLANK(Games!L276), "", IF(H276=Q276, "W", "L"))</f>
        <v/>
      </c>
      <c r="T276" s="30" t="str">
        <f t="shared" si="16"/>
        <v/>
      </c>
    </row>
    <row r="277" spans="1:20" x14ac:dyDescent="0.45">
      <c r="A277" s="20" t="str">
        <f>Calc!A277</f>
        <v>2024-04-17</v>
      </c>
      <c r="B277" t="str">
        <f>Calc!B277</f>
        <v>MIL</v>
      </c>
      <c r="C277" t="str">
        <f>Calc!C277</f>
        <v>SDP</v>
      </c>
      <c r="D277" t="str">
        <f>IF(ISBLANK(Games!D277), "", Games!D277)</f>
        <v/>
      </c>
      <c r="E277" t="str">
        <f>IF(ISBLANK(Games!E277), "", Games!E277)</f>
        <v/>
      </c>
      <c r="F277">
        <f>Calc!M277</f>
        <v>1516.6563185214643</v>
      </c>
      <c r="G277">
        <f>Calc!N277</f>
        <v>1514.2912987524817</v>
      </c>
      <c r="H277" t="str">
        <f>IF(Calc!O277=Betting!I277, Betting!B277, IF(Calc!P277=Betting!I277, Betting!C277, ""))</f>
        <v>MIL</v>
      </c>
      <c r="I277" s="21">
        <f>MAX(Calc!O277:P277)</f>
        <v>0.53711134964089213</v>
      </c>
      <c r="J277" s="22">
        <f t="shared" si="17"/>
        <v>-116.03467685461773</v>
      </c>
      <c r="K277" s="23">
        <f t="shared" si="18"/>
        <v>0.86181133701343515</v>
      </c>
      <c r="M277" s="31"/>
      <c r="N277" s="31"/>
      <c r="O277" t="str">
        <f>IF(ISBLANK(Games!L277), "", Games!L277)</f>
        <v/>
      </c>
      <c r="P277" t="str">
        <f>IF(ISBLANK(Games!M277), "", Games!M277)</f>
        <v/>
      </c>
      <c r="Q277" t="str">
        <f t="shared" si="19"/>
        <v/>
      </c>
      <c r="R277" t="str">
        <f>IF(ISBLANK(Games!L277), "", IF(H277=Q277, "W", "L"))</f>
        <v/>
      </c>
      <c r="T277" s="30" t="str">
        <f t="shared" si="16"/>
        <v/>
      </c>
    </row>
    <row r="278" spans="1:20" x14ac:dyDescent="0.45">
      <c r="A278" s="20" t="str">
        <f>Calc!A278</f>
        <v>2024-04-17</v>
      </c>
      <c r="B278" t="str">
        <f>Calc!B278</f>
        <v>HOU</v>
      </c>
      <c r="C278" t="str">
        <f>Calc!C278</f>
        <v>ATL</v>
      </c>
      <c r="D278" t="str">
        <f>IF(ISBLANK(Games!D278), "", Games!D278)</f>
        <v/>
      </c>
      <c r="E278" t="str">
        <f>IF(ISBLANK(Games!E278), "", Games!E278)</f>
        <v/>
      </c>
      <c r="F278">
        <f>Calc!M278</f>
        <v>1535.1961987191132</v>
      </c>
      <c r="G278">
        <f>Calc!N278</f>
        <v>1588.8399964445969</v>
      </c>
      <c r="H278" t="str">
        <f>IF(Calc!O278=Betting!I278, Betting!B278, IF(Calc!P278=Betting!I278, Betting!C278, ""))</f>
        <v>ATL</v>
      </c>
      <c r="I278" s="21">
        <f>MAX(Calc!O278:P278)</f>
        <v>0.59700013029469723</v>
      </c>
      <c r="J278" s="22">
        <f t="shared" si="17"/>
        <v>-148.13903804268196</v>
      </c>
      <c r="K278" s="23">
        <f t="shared" si="18"/>
        <v>0.67504151047064254</v>
      </c>
      <c r="M278" s="31"/>
      <c r="N278" s="31"/>
      <c r="O278" t="str">
        <f>IF(ISBLANK(Games!L278), "", Games!L278)</f>
        <v/>
      </c>
      <c r="P278" t="str">
        <f>IF(ISBLANK(Games!M278), "", Games!M278)</f>
        <v/>
      </c>
      <c r="Q278" t="str">
        <f t="shared" si="19"/>
        <v/>
      </c>
      <c r="R278" t="str">
        <f>IF(ISBLANK(Games!L278), "", IF(H278=Q278, "W", "L"))</f>
        <v/>
      </c>
      <c r="T278" s="30" t="str">
        <f t="shared" si="16"/>
        <v/>
      </c>
    </row>
    <row r="279" spans="1:20" x14ac:dyDescent="0.45">
      <c r="A279" s="20" t="str">
        <f>Calc!A279</f>
        <v>2024-04-17</v>
      </c>
      <c r="B279" t="str">
        <f>Calc!B279</f>
        <v>CHW</v>
      </c>
      <c r="C279" t="str">
        <f>Calc!C279</f>
        <v>KCR</v>
      </c>
      <c r="D279" t="str">
        <f>IF(ISBLANK(Games!D279), "", Games!D279)</f>
        <v/>
      </c>
      <c r="E279" t="str">
        <f>IF(ISBLANK(Games!E279), "", Games!E279)</f>
        <v/>
      </c>
      <c r="F279">
        <f>Calc!M279</f>
        <v>1426.513159308995</v>
      </c>
      <c r="G279">
        <f>Calc!N279</f>
        <v>1465.2610239810729</v>
      </c>
      <c r="H279" t="str">
        <f>IF(Calc!O279=Betting!I279, Betting!B279, IF(Calc!P279=Betting!I279, Betting!C279, ""))</f>
        <v>KCR</v>
      </c>
      <c r="I279" s="21">
        <f>MAX(Calc!O279:P279)</f>
        <v>0.5766593746755907</v>
      </c>
      <c r="J279" s="22">
        <f t="shared" si="17"/>
        <v>-136.2164035718736</v>
      </c>
      <c r="K279" s="23">
        <f t="shared" si="18"/>
        <v>0.73412597438924254</v>
      </c>
      <c r="M279" s="31"/>
      <c r="N279" s="31"/>
      <c r="O279" t="str">
        <f>IF(ISBLANK(Games!L279), "", Games!L279)</f>
        <v/>
      </c>
      <c r="P279" t="str">
        <f>IF(ISBLANK(Games!M279), "", Games!M279)</f>
        <v/>
      </c>
      <c r="Q279" t="str">
        <f t="shared" si="19"/>
        <v/>
      </c>
      <c r="R279" t="str">
        <f>IF(ISBLANK(Games!L279), "", IF(H279=Q279, "W", "L"))</f>
        <v/>
      </c>
      <c r="T279" s="30" t="str">
        <f t="shared" si="16"/>
        <v/>
      </c>
    </row>
    <row r="280" spans="1:20" x14ac:dyDescent="0.45">
      <c r="A280" s="20" t="str">
        <f>Calc!A280</f>
        <v>2024-04-17</v>
      </c>
      <c r="B280" t="str">
        <f>Calc!B280</f>
        <v>TOR</v>
      </c>
      <c r="C280" t="str">
        <f>Calc!C280</f>
        <v>NYY</v>
      </c>
      <c r="D280" t="str">
        <f>IF(ISBLANK(Games!D280), "", Games!D280)</f>
        <v/>
      </c>
      <c r="E280" t="str">
        <f>IF(ISBLANK(Games!E280), "", Games!E280)</f>
        <v/>
      </c>
      <c r="F280">
        <f>Calc!M280</f>
        <v>1536.86484917293</v>
      </c>
      <c r="G280">
        <f>Calc!N280</f>
        <v>1562.9327852564061</v>
      </c>
      <c r="H280" t="str">
        <f>IF(Calc!O280=Betting!I280, Betting!B280, IF(Calc!P280=Betting!I280, Betting!C280, ""))</f>
        <v>NYY</v>
      </c>
      <c r="I280" s="21">
        <f>MAX(Calc!O280:P280)</f>
        <v>0.54020696909248567</v>
      </c>
      <c r="J280" s="22">
        <f t="shared" si="17"/>
        <v>-117.48915985661085</v>
      </c>
      <c r="K280" s="23">
        <f t="shared" si="18"/>
        <v>0.85114235323535015</v>
      </c>
      <c r="M280" s="31"/>
      <c r="N280" s="31"/>
      <c r="O280" t="str">
        <f>IF(ISBLANK(Games!L280), "", Games!L280)</f>
        <v/>
      </c>
      <c r="P280" t="str">
        <f>IF(ISBLANK(Games!M280), "", Games!M280)</f>
        <v/>
      </c>
      <c r="Q280" t="str">
        <f t="shared" si="19"/>
        <v/>
      </c>
      <c r="R280" t="str">
        <f>IF(ISBLANK(Games!L280), "", IF(H280=Q280, "W", "L"))</f>
        <v/>
      </c>
      <c r="T280" s="30" t="str">
        <f t="shared" si="16"/>
        <v/>
      </c>
    </row>
    <row r="281" spans="1:20" x14ac:dyDescent="0.45">
      <c r="A281" s="20" t="str">
        <f>Calc!A281</f>
        <v>2024-04-17</v>
      </c>
      <c r="B281" t="str">
        <f>Calc!B281</f>
        <v>LAD</v>
      </c>
      <c r="C281" t="str">
        <f>Calc!C281</f>
        <v>WAS</v>
      </c>
      <c r="D281" t="str">
        <f>IF(ISBLANK(Games!D281), "", Games!D281)</f>
        <v/>
      </c>
      <c r="E281" t="str">
        <f>IF(ISBLANK(Games!E281), "", Games!E281)</f>
        <v/>
      </c>
      <c r="F281">
        <f>Calc!M281</f>
        <v>1596.6514930600529</v>
      </c>
      <c r="G281">
        <f>Calc!N281</f>
        <v>1420.7057667976087</v>
      </c>
      <c r="H281" t="str">
        <f>IF(Calc!O281=Betting!I281, Betting!B281, IF(Calc!P281=Betting!I281, Betting!C281, ""))</f>
        <v>LAD</v>
      </c>
      <c r="I281" s="21">
        <f>MAX(Calc!O281:P281)</f>
        <v>0.75489965960195948</v>
      </c>
      <c r="J281" s="22">
        <f t="shared" si="17"/>
        <v>-307.99616939577066</v>
      </c>
      <c r="K281" s="23">
        <f t="shared" si="18"/>
        <v>0.32467936272123382</v>
      </c>
      <c r="M281" s="31"/>
      <c r="N281" s="31"/>
      <c r="O281" t="str">
        <f>IF(ISBLANK(Games!L281), "", Games!L281)</f>
        <v/>
      </c>
      <c r="P281" t="str">
        <f>IF(ISBLANK(Games!M281), "", Games!M281)</f>
        <v/>
      </c>
      <c r="Q281" t="str">
        <f t="shared" si="19"/>
        <v/>
      </c>
      <c r="R281" t="str">
        <f>IF(ISBLANK(Games!L281), "", IF(H281=Q281, "W", "L"))</f>
        <v/>
      </c>
      <c r="T281" s="30" t="str">
        <f t="shared" si="16"/>
        <v/>
      </c>
    </row>
    <row r="282" spans="1:20" x14ac:dyDescent="0.45">
      <c r="A282" s="20" t="str">
        <f>Calc!A282</f>
        <v>2024-04-17</v>
      </c>
      <c r="B282" t="str">
        <f>Calc!B282</f>
        <v>OAK</v>
      </c>
      <c r="C282" t="str">
        <f>Calc!C282</f>
        <v>STL</v>
      </c>
      <c r="D282" t="str">
        <f>IF(ISBLANK(Games!D282), "", Games!D282)</f>
        <v/>
      </c>
      <c r="E282" t="str">
        <f>IF(ISBLANK(Games!E282), "", Games!E282)</f>
        <v/>
      </c>
      <c r="F282">
        <f>Calc!M282</f>
        <v>1410.609331202211</v>
      </c>
      <c r="G282">
        <f>Calc!N282</f>
        <v>1507.9516916859375</v>
      </c>
      <c r="H282" t="str">
        <f>IF(Calc!O282=Betting!I282, Betting!B282, IF(Calc!P282=Betting!I282, Betting!C282, ""))</f>
        <v>STL</v>
      </c>
      <c r="I282" s="21">
        <f>MAX(Calc!O282:P282)</f>
        <v>0.63342739062837405</v>
      </c>
      <c r="J282" s="22">
        <f t="shared" si="17"/>
        <v>-172.79725064951992</v>
      </c>
      <c r="K282" s="23">
        <f t="shared" si="18"/>
        <v>0.57871291136933278</v>
      </c>
      <c r="M282" s="31"/>
      <c r="N282" s="31"/>
      <c r="O282" t="str">
        <f>IF(ISBLANK(Games!L282), "", Games!L282)</f>
        <v/>
      </c>
      <c r="P282" t="str">
        <f>IF(ISBLANK(Games!M282), "", Games!M282)</f>
        <v/>
      </c>
      <c r="Q282" t="str">
        <f t="shared" si="19"/>
        <v/>
      </c>
      <c r="R282" t="str">
        <f>IF(ISBLANK(Games!L282), "", IF(H282=Q282, "W", "L"))</f>
        <v/>
      </c>
      <c r="T282" s="30" t="str">
        <f t="shared" si="16"/>
        <v/>
      </c>
    </row>
    <row r="283" spans="1:20" x14ac:dyDescent="0.45">
      <c r="A283" s="20" t="str">
        <f>Calc!A283</f>
        <v>2024-04-17</v>
      </c>
      <c r="B283" t="str">
        <f>Calc!B283</f>
        <v>ARI</v>
      </c>
      <c r="C283" t="str">
        <f>Calc!C283</f>
        <v>CHC</v>
      </c>
      <c r="D283" t="str">
        <f>IF(ISBLANK(Games!D283), "", Games!D283)</f>
        <v/>
      </c>
      <c r="E283" t="str">
        <f>IF(ISBLANK(Games!E283), "", Games!E283)</f>
        <v/>
      </c>
      <c r="F283">
        <f>Calc!M283</f>
        <v>1516.9891876380354</v>
      </c>
      <c r="G283">
        <f>Calc!N283</f>
        <v>1510.9500841970262</v>
      </c>
      <c r="H283" t="str">
        <f>IF(Calc!O283=Betting!I283, Betting!B283, IF(Calc!P283=Betting!I283, Betting!C283, ""))</f>
        <v>ARI</v>
      </c>
      <c r="I283" s="21">
        <f>MAX(Calc!O283:P283)</f>
        <v>0.534006549003464</v>
      </c>
      <c r="J283" s="22">
        <f t="shared" si="17"/>
        <v>-114.59529052639704</v>
      </c>
      <c r="K283" s="23">
        <f t="shared" si="18"/>
        <v>0.87263620992317303</v>
      </c>
      <c r="M283" s="31"/>
      <c r="N283" s="31"/>
      <c r="O283" t="str">
        <f>IF(ISBLANK(Games!L283), "", Games!L283)</f>
        <v/>
      </c>
      <c r="P283" t="str">
        <f>IF(ISBLANK(Games!M283), "", Games!M283)</f>
        <v/>
      </c>
      <c r="Q283" t="str">
        <f t="shared" si="19"/>
        <v/>
      </c>
      <c r="R283" t="str">
        <f>IF(ISBLANK(Games!L283), "", IF(H283=Q283, "W", "L"))</f>
        <v/>
      </c>
      <c r="T283" s="30" t="str">
        <f t="shared" si="16"/>
        <v/>
      </c>
    </row>
    <row r="284" spans="1:20" x14ac:dyDescent="0.45">
      <c r="A284" s="20" t="str">
        <f>Calc!A284</f>
        <v>2024-04-17</v>
      </c>
      <c r="B284" t="str">
        <f>Calc!B284</f>
        <v>SEA</v>
      </c>
      <c r="C284" t="str">
        <f>Calc!C284</f>
        <v>CIN</v>
      </c>
      <c r="D284" t="str">
        <f>IF(ISBLANK(Games!D284), "", Games!D284)</f>
        <v/>
      </c>
      <c r="E284" t="str">
        <f>IF(ISBLANK(Games!E284), "", Games!E284)</f>
        <v/>
      </c>
      <c r="F284">
        <f>Calc!M284</f>
        <v>1518.2292368487947</v>
      </c>
      <c r="G284">
        <f>Calc!N284</f>
        <v>1513.6155661274754</v>
      </c>
      <c r="H284" t="str">
        <f>IF(Calc!O284=Betting!I284, Betting!B284, IF(Calc!P284=Betting!I284, Betting!C284, ""))</f>
        <v>SEA</v>
      </c>
      <c r="I284" s="21">
        <f>MAX(Calc!O284:P284)</f>
        <v>0.51787517070508837</v>
      </c>
      <c r="J284" s="22">
        <f t="shared" si="17"/>
        <v>-107.4151628868524</v>
      </c>
      <c r="K284" s="23">
        <f t="shared" si="18"/>
        <v>0.93096726116159889</v>
      </c>
      <c r="M284" s="31"/>
      <c r="N284" s="31"/>
      <c r="O284" t="str">
        <f>IF(ISBLANK(Games!L284), "", Games!L284)</f>
        <v/>
      </c>
      <c r="P284" t="str">
        <f>IF(ISBLANK(Games!M284), "", Games!M284)</f>
        <v/>
      </c>
      <c r="Q284" t="str">
        <f t="shared" si="19"/>
        <v/>
      </c>
      <c r="R284" t="str">
        <f>IF(ISBLANK(Games!L284), "", IF(H284=Q284, "W", "L"))</f>
        <v/>
      </c>
      <c r="T284" s="30" t="str">
        <f t="shared" si="16"/>
        <v/>
      </c>
    </row>
    <row r="285" spans="1:20" x14ac:dyDescent="0.45">
      <c r="A285" s="20" t="str">
        <f>Calc!A285</f>
        <v>2024-04-17</v>
      </c>
      <c r="B285" t="str">
        <f>Calc!B285</f>
        <v>PHI</v>
      </c>
      <c r="C285" t="str">
        <f>Calc!C285</f>
        <v>COL</v>
      </c>
      <c r="D285" t="str">
        <f>IF(ISBLANK(Games!D285), "", Games!D285)</f>
        <v/>
      </c>
      <c r="E285" t="str">
        <f>IF(ISBLANK(Games!E285), "", Games!E285)</f>
        <v/>
      </c>
      <c r="F285">
        <f>Calc!M285</f>
        <v>1516.0751994709906</v>
      </c>
      <c r="G285">
        <f>Calc!N285</f>
        <v>1405.4006829938121</v>
      </c>
      <c r="H285" t="str">
        <f>IF(Calc!O285=Betting!I285, Betting!B285, IF(Calc!P285=Betting!I285, Betting!C285, ""))</f>
        <v>PHI</v>
      </c>
      <c r="I285" s="21">
        <f>MAX(Calc!O285:P285)</f>
        <v>0.69646908040848765</v>
      </c>
      <c r="J285" s="22">
        <f t="shared" si="17"/>
        <v>-229.45572772150734</v>
      </c>
      <c r="K285" s="23">
        <f t="shared" si="18"/>
        <v>0.43581391928194085</v>
      </c>
      <c r="M285" s="31"/>
      <c r="N285" s="31"/>
      <c r="O285" t="str">
        <f>IF(ISBLANK(Games!L285), "", Games!L285)</f>
        <v/>
      </c>
      <c r="P285" t="str">
        <f>IF(ISBLANK(Games!M285), "", Games!M285)</f>
        <v/>
      </c>
      <c r="Q285" t="str">
        <f t="shared" si="19"/>
        <v/>
      </c>
      <c r="R285" t="str">
        <f>IF(ISBLANK(Games!L285), "", IF(H285=Q285, "W", "L"))</f>
        <v/>
      </c>
      <c r="T285" s="30" t="str">
        <f t="shared" si="16"/>
        <v/>
      </c>
    </row>
    <row r="286" spans="1:20" x14ac:dyDescent="0.45">
      <c r="A286" s="20" t="str">
        <f>Calc!A286</f>
        <v>2024-04-17</v>
      </c>
      <c r="B286" t="str">
        <f>Calc!B286</f>
        <v>TBR</v>
      </c>
      <c r="C286" t="str">
        <f>Calc!C286</f>
        <v>LAA</v>
      </c>
      <c r="D286" t="str">
        <f>IF(ISBLANK(Games!D286), "", Games!D286)</f>
        <v/>
      </c>
      <c r="E286" t="str">
        <f>IF(ISBLANK(Games!E286), "", Games!E286)</f>
        <v/>
      </c>
      <c r="F286">
        <f>Calc!M286</f>
        <v>1528.0229512954211</v>
      </c>
      <c r="G286">
        <f>Calc!N286</f>
        <v>1486.8682858001625</v>
      </c>
      <c r="H286" t="str">
        <f>IF(Calc!O286=Betting!I286, Betting!B286, IF(Calc!P286=Betting!I286, Betting!C286, ""))</f>
        <v>TBR</v>
      </c>
      <c r="I286" s="21">
        <f>MAX(Calc!O286:P286)</f>
        <v>0.62111303046699284</v>
      </c>
      <c r="J286" s="22">
        <f t="shared" si="17"/>
        <v>-163.93095577621438</v>
      </c>
      <c r="K286" s="23">
        <f t="shared" si="18"/>
        <v>0.61001291383008904</v>
      </c>
      <c r="M286" s="31"/>
      <c r="N286" s="31"/>
      <c r="O286" t="str">
        <f>IF(ISBLANK(Games!L286), "", Games!L286)</f>
        <v/>
      </c>
      <c r="P286" t="str">
        <f>IF(ISBLANK(Games!M286), "", Games!M286)</f>
        <v/>
      </c>
      <c r="Q286" t="str">
        <f t="shared" si="19"/>
        <v/>
      </c>
      <c r="R286" t="str">
        <f>IF(ISBLANK(Games!L286), "", IF(H286=Q286, "W", "L"))</f>
        <v/>
      </c>
      <c r="T286" s="30" t="str">
        <f t="shared" si="16"/>
        <v/>
      </c>
    </row>
    <row r="287" spans="1:20" x14ac:dyDescent="0.45">
      <c r="A287" s="20" t="str">
        <f>Calc!A287</f>
        <v>2024-04-17</v>
      </c>
      <c r="B287" t="str">
        <f>Calc!B287</f>
        <v>BOS</v>
      </c>
      <c r="C287" t="str">
        <f>Calc!C287</f>
        <v>CLE</v>
      </c>
      <c r="D287" t="str">
        <f>IF(ISBLANK(Games!D287), "", Games!D287)</f>
        <v/>
      </c>
      <c r="E287" t="str">
        <f>IF(ISBLANK(Games!E287), "", Games!E287)</f>
        <v/>
      </c>
      <c r="F287">
        <f>Calc!M287</f>
        <v>1500.26839934439</v>
      </c>
      <c r="G287">
        <f>Calc!N287</f>
        <v>1521.3210808926906</v>
      </c>
      <c r="H287" t="str">
        <f>IF(Calc!O287=Betting!I287, Betting!B287, IF(Calc!P287=Betting!I287, Betting!C287, ""))</f>
        <v>CLE</v>
      </c>
      <c r="I287" s="21">
        <f>MAX(Calc!O287:P287)</f>
        <v>0.50461919220907836</v>
      </c>
      <c r="J287" s="22">
        <f t="shared" si="17"/>
        <v>-101.86490559845343</v>
      </c>
      <c r="K287" s="23">
        <f t="shared" si="18"/>
        <v>0.98169236414153471</v>
      </c>
      <c r="M287" s="31"/>
      <c r="N287" s="31"/>
      <c r="O287" t="str">
        <f>IF(ISBLANK(Games!L287), "", Games!L287)</f>
        <v/>
      </c>
      <c r="P287" t="str">
        <f>IF(ISBLANK(Games!M287), "", Games!M287)</f>
        <v/>
      </c>
      <c r="Q287" t="str">
        <f t="shared" si="19"/>
        <v/>
      </c>
      <c r="R287" t="str">
        <f>IF(ISBLANK(Games!L287), "", IF(H287=Q287, "W", "L"))</f>
        <v/>
      </c>
      <c r="T287" s="30" t="str">
        <f t="shared" si="16"/>
        <v/>
      </c>
    </row>
    <row r="288" spans="1:20" x14ac:dyDescent="0.45">
      <c r="A288" s="20" t="str">
        <f>Calc!A288</f>
        <v>2024-04-18</v>
      </c>
      <c r="B288" t="str">
        <f>Calc!B288</f>
        <v>TBR</v>
      </c>
      <c r="C288" t="str">
        <f>Calc!C288</f>
        <v>LAA</v>
      </c>
      <c r="D288" t="str">
        <f>IF(ISBLANK(Games!D288), "", Games!D288)</f>
        <v/>
      </c>
      <c r="E288" t="str">
        <f>IF(ISBLANK(Games!E288), "", Games!E288)</f>
        <v/>
      </c>
      <c r="F288">
        <f>Calc!M288</f>
        <v>1528.0229512954211</v>
      </c>
      <c r="G288">
        <f>Calc!N288</f>
        <v>1486.8682858001625</v>
      </c>
      <c r="H288" t="str">
        <f>IF(Calc!O288=Betting!I288, Betting!B288, IF(Calc!P288=Betting!I288, Betting!C288, ""))</f>
        <v>TBR</v>
      </c>
      <c r="I288" s="21">
        <f>MAX(Calc!O288:P288)</f>
        <v>0.62111303046699284</v>
      </c>
      <c r="J288" s="22">
        <f t="shared" si="17"/>
        <v>-163.93095577621438</v>
      </c>
      <c r="K288" s="23">
        <f t="shared" si="18"/>
        <v>0.61001291383008904</v>
      </c>
      <c r="M288" s="31"/>
      <c r="N288" s="31"/>
      <c r="O288" t="str">
        <f>IF(ISBLANK(Games!L288), "", Games!L288)</f>
        <v/>
      </c>
      <c r="P288" t="str">
        <f>IF(ISBLANK(Games!M288), "", Games!M288)</f>
        <v/>
      </c>
      <c r="Q288" t="str">
        <f t="shared" si="19"/>
        <v/>
      </c>
      <c r="R288" t="str">
        <f>IF(ISBLANK(Games!L288), "", IF(H288=Q288, "W", "L"))</f>
        <v/>
      </c>
      <c r="T288" s="30" t="str">
        <f t="shared" si="16"/>
        <v/>
      </c>
    </row>
    <row r="289" spans="1:20" x14ac:dyDescent="0.45">
      <c r="A289" s="20" t="str">
        <f>Calc!A289</f>
        <v>2024-04-18</v>
      </c>
      <c r="B289" t="str">
        <f>Calc!B289</f>
        <v>DET</v>
      </c>
      <c r="C289" t="str">
        <f>Calc!C289</f>
        <v>TEX</v>
      </c>
      <c r="D289" t="str">
        <f>IF(ISBLANK(Games!D289), "", Games!D289)</f>
        <v/>
      </c>
      <c r="E289" t="str">
        <f>IF(ISBLANK(Games!E289), "", Games!E289)</f>
        <v/>
      </c>
      <c r="F289">
        <f>Calc!M289</f>
        <v>1481.7589766686021</v>
      </c>
      <c r="G289">
        <f>Calc!N289</f>
        <v>1534.4506247578865</v>
      </c>
      <c r="H289" t="str">
        <f>IF(Calc!O289=Betting!I289, Betting!B289, IF(Calc!P289=Betting!I289, Betting!C289, ""))</f>
        <v>TEX</v>
      </c>
      <c r="I289" s="21">
        <f>MAX(Calc!O289:P289)</f>
        <v>0.57141895254025477</v>
      </c>
      <c r="J289" s="22">
        <f t="shared" si="17"/>
        <v>-133.32809650056345</v>
      </c>
      <c r="K289" s="23">
        <f t="shared" si="18"/>
        <v>0.7500294583413436</v>
      </c>
      <c r="M289" s="31"/>
      <c r="N289" s="31"/>
      <c r="O289" t="str">
        <f>IF(ISBLANK(Games!L289), "", Games!L289)</f>
        <v/>
      </c>
      <c r="P289" t="str">
        <f>IF(ISBLANK(Games!M289), "", Games!M289)</f>
        <v/>
      </c>
      <c r="Q289" t="str">
        <f t="shared" si="19"/>
        <v/>
      </c>
      <c r="R289" t="str">
        <f>IF(ISBLANK(Games!L289), "", IF(H289=Q289, "W", "L"))</f>
        <v/>
      </c>
      <c r="T289" s="30" t="str">
        <f t="shared" si="16"/>
        <v/>
      </c>
    </row>
    <row r="290" spans="1:20" x14ac:dyDescent="0.45">
      <c r="A290" s="20" t="str">
        <f>Calc!A290</f>
        <v>2024-04-18</v>
      </c>
      <c r="B290" t="str">
        <f>Calc!B290</f>
        <v>BOS</v>
      </c>
      <c r="C290" t="str">
        <f>Calc!C290</f>
        <v>CLE</v>
      </c>
      <c r="D290" t="str">
        <f>IF(ISBLANK(Games!D290), "", Games!D290)</f>
        <v/>
      </c>
      <c r="E290" t="str">
        <f>IF(ISBLANK(Games!E290), "", Games!E290)</f>
        <v/>
      </c>
      <c r="F290">
        <f>Calc!M290</f>
        <v>1500.26839934439</v>
      </c>
      <c r="G290">
        <f>Calc!N290</f>
        <v>1521.3210808926906</v>
      </c>
      <c r="H290" t="str">
        <f>IF(Calc!O290=Betting!I290, Betting!B290, IF(Calc!P290=Betting!I290, Betting!C290, ""))</f>
        <v>CLE</v>
      </c>
      <c r="I290" s="21">
        <f>MAX(Calc!O290:P290)</f>
        <v>0.50461919220907836</v>
      </c>
      <c r="J290" s="22">
        <f t="shared" si="17"/>
        <v>-101.86490559845343</v>
      </c>
      <c r="K290" s="23">
        <f t="shared" si="18"/>
        <v>0.98169236414153471</v>
      </c>
      <c r="M290" s="31"/>
      <c r="N290" s="31"/>
      <c r="O290" t="str">
        <f>IF(ISBLANK(Games!L290), "", Games!L290)</f>
        <v/>
      </c>
      <c r="P290" t="str">
        <f>IF(ISBLANK(Games!M290), "", Games!M290)</f>
        <v/>
      </c>
      <c r="Q290" t="str">
        <f t="shared" si="19"/>
        <v/>
      </c>
      <c r="R290" t="str">
        <f>IF(ISBLANK(Games!L290), "", IF(H290=Q290, "W", "L"))</f>
        <v/>
      </c>
      <c r="T290" s="30" t="str">
        <f t="shared" ref="T290:T353" si="20">IF(S290="W", N290/(L290/-100), IF(S290="L", -N290, ""))</f>
        <v/>
      </c>
    </row>
    <row r="291" spans="1:20" x14ac:dyDescent="0.45">
      <c r="A291" s="20" t="str">
        <f>Calc!A291</f>
        <v>2024-04-18</v>
      </c>
      <c r="B291" t="str">
        <f>Calc!B291</f>
        <v>CHC</v>
      </c>
      <c r="C291" t="str">
        <f>Calc!C291</f>
        <v>MIA</v>
      </c>
      <c r="D291" t="str">
        <f>IF(ISBLANK(Games!D291), "", Games!D291)</f>
        <v/>
      </c>
      <c r="E291" t="str">
        <f>IF(ISBLANK(Games!E291), "", Games!E291)</f>
        <v/>
      </c>
      <c r="F291">
        <f>Calc!M291</f>
        <v>1529.9566441509314</v>
      </c>
      <c r="G291">
        <f>Calc!N291</f>
        <v>1484.370768699393</v>
      </c>
      <c r="H291" t="str">
        <f>IF(Calc!O291=Betting!I291, Betting!B291, IF(Calc!P291=Betting!I291, Betting!C291, ""))</f>
        <v>CHC</v>
      </c>
      <c r="I291" s="21">
        <f>MAX(Calc!O291:P291)</f>
        <v>0.58752245811099879</v>
      </c>
      <c r="J291" s="22">
        <f t="shared" si="17"/>
        <v>-142.4374416653944</v>
      </c>
      <c r="K291" s="23">
        <f t="shared" si="18"/>
        <v>0.70206259555625883</v>
      </c>
      <c r="M291" s="31"/>
      <c r="N291" s="31"/>
      <c r="O291" t="str">
        <f>IF(ISBLANK(Games!L291), "", Games!L291)</f>
        <v/>
      </c>
      <c r="P291" t="str">
        <f>IF(ISBLANK(Games!M291), "", Games!M291)</f>
        <v/>
      </c>
      <c r="Q291" t="str">
        <f t="shared" si="19"/>
        <v/>
      </c>
      <c r="R291" t="str">
        <f>IF(ISBLANK(Games!L291), "", IF(H291=Q291, "W", "L"))</f>
        <v/>
      </c>
      <c r="T291" s="30" t="str">
        <f t="shared" si="20"/>
        <v/>
      </c>
    </row>
    <row r="292" spans="1:20" x14ac:dyDescent="0.45">
      <c r="A292" s="20" t="str">
        <f>Calc!A292</f>
        <v>2024-04-18</v>
      </c>
      <c r="B292" t="str">
        <f>Calc!B292</f>
        <v>SFG</v>
      </c>
      <c r="C292" t="str">
        <f>Calc!C292</f>
        <v>ARI</v>
      </c>
      <c r="D292" t="str">
        <f>IF(ISBLANK(Games!D292), "", Games!D292)</f>
        <v/>
      </c>
      <c r="E292" t="str">
        <f>IF(ISBLANK(Games!E292), "", Games!E292)</f>
        <v/>
      </c>
      <c r="F292">
        <f>Calc!M292</f>
        <v>1506.8907435815931</v>
      </c>
      <c r="G292">
        <f>Calc!N292</f>
        <v>1515.1384034374826</v>
      </c>
      <c r="H292" t="str">
        <f>IF(Calc!O292=Betting!I292, Betting!B292, IF(Calc!P292=Betting!I292, Betting!C292, ""))</f>
        <v>SFG</v>
      </c>
      <c r="I292" s="21">
        <f>MAX(Calc!O292:P292)</f>
        <v>0.54438289240432525</v>
      </c>
      <c r="J292" s="22">
        <f t="shared" si="17"/>
        <v>-119.48253990660582</v>
      </c>
      <c r="K292" s="23">
        <f t="shared" si="18"/>
        <v>0.83694236897010676</v>
      </c>
      <c r="M292" s="31"/>
      <c r="N292" s="31"/>
      <c r="O292" t="str">
        <f>IF(ISBLANK(Games!L292), "", Games!L292)</f>
        <v/>
      </c>
      <c r="P292" t="str">
        <f>IF(ISBLANK(Games!M292), "", Games!M292)</f>
        <v/>
      </c>
      <c r="Q292" t="str">
        <f t="shared" si="19"/>
        <v/>
      </c>
      <c r="R292" t="str">
        <f>IF(ISBLANK(Games!L292), "", IF(H292=Q292, "W", "L"))</f>
        <v/>
      </c>
      <c r="T292" s="30" t="str">
        <f t="shared" si="20"/>
        <v/>
      </c>
    </row>
    <row r="293" spans="1:20" x14ac:dyDescent="0.45">
      <c r="A293" s="20" t="str">
        <f>Calc!A293</f>
        <v>2024-04-19</v>
      </c>
      <c r="B293" t="str">
        <f>Calc!B293</f>
        <v>CHC</v>
      </c>
      <c r="C293" t="str">
        <f>Calc!C293</f>
        <v>MIA</v>
      </c>
      <c r="D293" t="str">
        <f>IF(ISBLANK(Games!D293), "", Games!D293)</f>
        <v/>
      </c>
      <c r="E293" t="str">
        <f>IF(ISBLANK(Games!E293), "", Games!E293)</f>
        <v/>
      </c>
      <c r="F293">
        <f>Calc!M293</f>
        <v>1529.9566441509314</v>
      </c>
      <c r="G293">
        <f>Calc!N293</f>
        <v>1484.370768699393</v>
      </c>
      <c r="H293" t="str">
        <f>IF(Calc!O293=Betting!I293, Betting!B293, IF(Calc!P293=Betting!I293, Betting!C293, ""))</f>
        <v>CHC</v>
      </c>
      <c r="I293" s="21">
        <f>MAX(Calc!O293:P293)</f>
        <v>0.58752245811099879</v>
      </c>
      <c r="J293" s="22">
        <f t="shared" si="17"/>
        <v>-142.4374416653944</v>
      </c>
      <c r="K293" s="23">
        <f t="shared" si="18"/>
        <v>0.70206259555625883</v>
      </c>
      <c r="M293" s="31"/>
      <c r="N293" s="31"/>
      <c r="O293" t="str">
        <f>IF(ISBLANK(Games!L293), "", Games!L293)</f>
        <v/>
      </c>
      <c r="P293" t="str">
        <f>IF(ISBLANK(Games!M293), "", Games!M293)</f>
        <v/>
      </c>
      <c r="Q293" t="str">
        <f t="shared" si="19"/>
        <v/>
      </c>
      <c r="R293" t="str">
        <f>IF(ISBLANK(Games!L293), "", IF(H293=Q293, "W", "L"))</f>
        <v/>
      </c>
      <c r="T293" s="30" t="str">
        <f t="shared" si="20"/>
        <v/>
      </c>
    </row>
    <row r="294" spans="1:20" x14ac:dyDescent="0.45">
      <c r="A294" s="20" t="str">
        <f>Calc!A294</f>
        <v>2024-04-19</v>
      </c>
      <c r="B294" t="str">
        <f>Calc!B294</f>
        <v>CIN</v>
      </c>
      <c r="C294" t="str">
        <f>Calc!C294</f>
        <v>LAA</v>
      </c>
      <c r="D294" t="str">
        <f>IF(ISBLANK(Games!D294), "", Games!D294)</f>
        <v/>
      </c>
      <c r="E294" t="str">
        <f>IF(ISBLANK(Games!E294), "", Games!E294)</f>
        <v/>
      </c>
      <c r="F294">
        <f>Calc!M294</f>
        <v>1493.1662146218293</v>
      </c>
      <c r="G294">
        <f>Calc!N294</f>
        <v>1486.8682858001625</v>
      </c>
      <c r="H294" t="str">
        <f>IF(Calc!O294=Betting!I294, Betting!B294, IF(Calc!P294=Betting!I294, Betting!C294, ""))</f>
        <v>CIN</v>
      </c>
      <c r="I294" s="21">
        <f>MAX(Calc!O294:P294)</f>
        <v>0.50211801112199361</v>
      </c>
      <c r="J294" s="22">
        <f t="shared" si="17"/>
        <v>-100.85080849249704</v>
      </c>
      <c r="K294" s="23">
        <f t="shared" si="18"/>
        <v>0.99156369190079097</v>
      </c>
      <c r="M294" s="31"/>
      <c r="N294" s="31"/>
      <c r="O294" t="str">
        <f>IF(ISBLANK(Games!L294), "", Games!L294)</f>
        <v/>
      </c>
      <c r="P294" t="str">
        <f>IF(ISBLANK(Games!M294), "", Games!M294)</f>
        <v/>
      </c>
      <c r="Q294" t="str">
        <f t="shared" si="19"/>
        <v/>
      </c>
      <c r="R294" t="str">
        <f>IF(ISBLANK(Games!L294), "", IF(H294=Q294, "W", "L"))</f>
        <v/>
      </c>
      <c r="T294" s="30" t="str">
        <f t="shared" si="20"/>
        <v/>
      </c>
    </row>
    <row r="295" spans="1:20" x14ac:dyDescent="0.45">
      <c r="A295" s="20" t="str">
        <f>Calc!A295</f>
        <v>2024-04-19</v>
      </c>
      <c r="B295" t="str">
        <f>Calc!B295</f>
        <v>PIT</v>
      </c>
      <c r="C295" t="str">
        <f>Calc!C295</f>
        <v>BOS</v>
      </c>
      <c r="D295" t="str">
        <f>IF(ISBLANK(Games!D295), "", Games!D295)</f>
        <v/>
      </c>
      <c r="E295" t="str">
        <f>IF(ISBLANK(Games!E295), "", Games!E295)</f>
        <v/>
      </c>
      <c r="F295">
        <f>Calc!M295</f>
        <v>1464.4120897083565</v>
      </c>
      <c r="G295">
        <f>Calc!N295</f>
        <v>1518.233689676287</v>
      </c>
      <c r="H295" t="str">
        <f>IF(Calc!O295=Betting!I295, Betting!B295, IF(Calc!P295=Betting!I295, Betting!C295, ""))</f>
        <v>BOS</v>
      </c>
      <c r="I295" s="21">
        <f>MAX(Calc!O295:P295)</f>
        <v>0.54785631391159084</v>
      </c>
      <c r="J295" s="22">
        <f t="shared" si="17"/>
        <v>-121.16863085078373</v>
      </c>
      <c r="K295" s="23">
        <f t="shared" si="18"/>
        <v>0.82529611251568569</v>
      </c>
      <c r="M295" s="31"/>
      <c r="N295" s="31"/>
      <c r="O295" t="str">
        <f>IF(ISBLANK(Games!L295), "", Games!L295)</f>
        <v/>
      </c>
      <c r="P295" t="str">
        <f>IF(ISBLANK(Games!M295), "", Games!M295)</f>
        <v/>
      </c>
      <c r="Q295" t="str">
        <f t="shared" si="19"/>
        <v/>
      </c>
      <c r="R295" t="str">
        <f>IF(ISBLANK(Games!L295), "", IF(H295=Q295, "W", "L"))</f>
        <v/>
      </c>
      <c r="T295" s="30" t="str">
        <f t="shared" si="20"/>
        <v/>
      </c>
    </row>
    <row r="296" spans="1:20" x14ac:dyDescent="0.45">
      <c r="A296" s="20" t="str">
        <f>Calc!A296</f>
        <v>2024-04-19</v>
      </c>
      <c r="B296" t="str">
        <f>Calc!B296</f>
        <v>PHI</v>
      </c>
      <c r="C296" t="str">
        <f>Calc!C296</f>
        <v>CHW</v>
      </c>
      <c r="D296" t="str">
        <f>IF(ISBLANK(Games!D296), "", Games!D296)</f>
        <v/>
      </c>
      <c r="E296" t="str">
        <f>IF(ISBLANK(Games!E296), "", Games!E296)</f>
        <v/>
      </c>
      <c r="F296">
        <f>Calc!M296</f>
        <v>1516.0751994709906</v>
      </c>
      <c r="G296">
        <f>Calc!N296</f>
        <v>1425.4820043556863</v>
      </c>
      <c r="H296" t="str">
        <f>IF(Calc!O296=Betting!I296, Betting!B296, IF(Calc!P296=Betting!I296, Betting!C296, ""))</f>
        <v>PHI</v>
      </c>
      <c r="I296" s="21">
        <f>MAX(Calc!O296:P296)</f>
        <v>0.66987047807239686</v>
      </c>
      <c r="J296" s="22">
        <f t="shared" si="17"/>
        <v>-202.91141312084727</v>
      </c>
      <c r="K296" s="23">
        <f t="shared" si="18"/>
        <v>0.49282590102727897</v>
      </c>
      <c r="M296" s="31"/>
      <c r="N296" s="31"/>
      <c r="O296" t="str">
        <f>IF(ISBLANK(Games!L296), "", Games!L296)</f>
        <v/>
      </c>
      <c r="P296" t="str">
        <f>IF(ISBLANK(Games!M296), "", Games!M296)</f>
        <v/>
      </c>
      <c r="Q296" t="str">
        <f t="shared" si="19"/>
        <v/>
      </c>
      <c r="R296" t="str">
        <f>IF(ISBLANK(Games!L296), "", IF(H296=Q296, "W", "L"))</f>
        <v/>
      </c>
      <c r="T296" s="30" t="str">
        <f t="shared" si="20"/>
        <v/>
      </c>
    </row>
    <row r="297" spans="1:20" x14ac:dyDescent="0.45">
      <c r="A297" s="20" t="str">
        <f>Calc!A297</f>
        <v>2024-04-19</v>
      </c>
      <c r="B297" t="str">
        <f>Calc!B297</f>
        <v>WAS</v>
      </c>
      <c r="C297" t="str">
        <f>Calc!C297</f>
        <v>HOU</v>
      </c>
      <c r="D297" t="str">
        <f>IF(ISBLANK(Games!D297), "", Games!D297)</f>
        <v/>
      </c>
      <c r="E297" t="str">
        <f>IF(ISBLANK(Games!E297), "", Games!E297)</f>
        <v/>
      </c>
      <c r="F297">
        <f>Calc!M297</f>
        <v>1419.5380932200808</v>
      </c>
      <c r="G297">
        <f>Calc!N297</f>
        <v>1554.1885466658973</v>
      </c>
      <c r="H297" t="str">
        <f>IF(Calc!O297=Betting!I297, Betting!B297, IF(Calc!P297=Betting!I297, Betting!C297, ""))</f>
        <v>HOU</v>
      </c>
      <c r="I297" s="21">
        <f>MAX(Calc!O297:P297)</f>
        <v>0.70843484358405595</v>
      </c>
      <c r="J297" s="22">
        <f t="shared" si="17"/>
        <v>-242.97651073690355</v>
      </c>
      <c r="K297" s="23">
        <f t="shared" si="18"/>
        <v>0.41156241686374617</v>
      </c>
      <c r="M297" s="31"/>
      <c r="N297" s="31"/>
      <c r="O297" t="str">
        <f>IF(ISBLANK(Games!L297), "", Games!L297)</f>
        <v/>
      </c>
      <c r="P297" t="str">
        <f>IF(ISBLANK(Games!M297), "", Games!M297)</f>
        <v/>
      </c>
      <c r="Q297" t="str">
        <f t="shared" si="19"/>
        <v/>
      </c>
      <c r="R297" t="str">
        <f>IF(ISBLANK(Games!L297), "", IF(H297=Q297, "W", "L"))</f>
        <v/>
      </c>
      <c r="T297" s="30" t="str">
        <f t="shared" si="20"/>
        <v/>
      </c>
    </row>
    <row r="298" spans="1:20" x14ac:dyDescent="0.45">
      <c r="A298" s="20" t="str">
        <f>Calc!A298</f>
        <v>2024-04-19</v>
      </c>
      <c r="B298" t="str">
        <f>Calc!B298</f>
        <v>NYY</v>
      </c>
      <c r="C298" t="str">
        <f>Calc!C298</f>
        <v>TBR</v>
      </c>
      <c r="D298" t="str">
        <f>IF(ISBLANK(Games!D298), "", Games!D298)</f>
        <v/>
      </c>
      <c r="E298" t="str">
        <f>IF(ISBLANK(Games!E298), "", Games!E298)</f>
        <v/>
      </c>
      <c r="F298">
        <f>Calc!M298</f>
        <v>1533.7203518335739</v>
      </c>
      <c r="G298">
        <f>Calc!N298</f>
        <v>1532.6622500113572</v>
      </c>
      <c r="H298" t="str">
        <f>IF(Calc!O298=Betting!I298, Betting!B298, IF(Calc!P298=Betting!I298, Betting!C298, ""))</f>
        <v>NYY</v>
      </c>
      <c r="I298" s="21">
        <f>MAX(Calc!O298:P298)</f>
        <v>0.54848405218586549</v>
      </c>
      <c r="J298" s="22">
        <f t="shared" si="17"/>
        <v>-121.47611946846398</v>
      </c>
      <c r="K298" s="23">
        <f t="shared" si="18"/>
        <v>0.82320706685037537</v>
      </c>
      <c r="M298" s="31"/>
      <c r="N298" s="31"/>
      <c r="O298" t="str">
        <f>IF(ISBLANK(Games!L298), "", Games!L298)</f>
        <v/>
      </c>
      <c r="P298" t="str">
        <f>IF(ISBLANK(Games!M298), "", Games!M298)</f>
        <v/>
      </c>
      <c r="Q298" t="str">
        <f t="shared" si="19"/>
        <v/>
      </c>
      <c r="R298" t="str">
        <f>IF(ISBLANK(Games!L298), "", IF(H298=Q298, "W", "L"))</f>
        <v/>
      </c>
      <c r="T298" s="30" t="str">
        <f t="shared" si="20"/>
        <v/>
      </c>
    </row>
    <row r="299" spans="1:20" x14ac:dyDescent="0.45">
      <c r="A299" s="20" t="str">
        <f>Calc!A299</f>
        <v>2024-04-19</v>
      </c>
      <c r="B299" t="str">
        <f>Calc!B299</f>
        <v>CLE</v>
      </c>
      <c r="C299" t="str">
        <f>Calc!C299</f>
        <v>OAK</v>
      </c>
      <c r="D299" t="str">
        <f>IF(ISBLANK(Games!D299), "", Games!D299)</f>
        <v/>
      </c>
      <c r="E299" t="str">
        <f>IF(ISBLANK(Games!E299), "", Games!E299)</f>
        <v/>
      </c>
      <c r="F299">
        <f>Calc!M299</f>
        <v>1503.8938502056101</v>
      </c>
      <c r="G299">
        <f>Calc!N299</f>
        <v>1422.9458950386379</v>
      </c>
      <c r="H299" t="str">
        <f>IF(Calc!O299=Betting!I299, Betting!B299, IF(Calc!P299=Betting!I299, Betting!C299, ""))</f>
        <v>CLE</v>
      </c>
      <c r="I299" s="21">
        <f>MAX(Calc!O299:P299)</f>
        <v>0.63823991169599137</v>
      </c>
      <c r="J299" s="22">
        <f t="shared" si="17"/>
        <v>-176.4262925432615</v>
      </c>
      <c r="K299" s="23">
        <f t="shared" si="18"/>
        <v>0.56680894076759558</v>
      </c>
      <c r="M299" s="31"/>
      <c r="N299" s="31"/>
      <c r="O299" t="str">
        <f>IF(ISBLANK(Games!L299), "", Games!L299)</f>
        <v/>
      </c>
      <c r="P299" t="str">
        <f>IF(ISBLANK(Games!M299), "", Games!M299)</f>
        <v/>
      </c>
      <c r="Q299" t="str">
        <f t="shared" si="19"/>
        <v/>
      </c>
      <c r="R299" t="str">
        <f>IF(ISBLANK(Games!L299), "", IF(H299=Q299, "W", "L"))</f>
        <v/>
      </c>
      <c r="T299" s="30" t="str">
        <f t="shared" si="20"/>
        <v/>
      </c>
    </row>
    <row r="300" spans="1:20" x14ac:dyDescent="0.45">
      <c r="A300" s="20" t="str">
        <f>Calc!A300</f>
        <v>2024-04-19</v>
      </c>
      <c r="B300" t="str">
        <f>Calc!B300</f>
        <v>ATL</v>
      </c>
      <c r="C300" t="str">
        <f>Calc!C300</f>
        <v>TEX</v>
      </c>
      <c r="D300" t="str">
        <f>IF(ISBLANK(Games!D300), "", Games!D300)</f>
        <v/>
      </c>
      <c r="E300" t="str">
        <f>IF(ISBLANK(Games!E300), "", Games!E300)</f>
        <v/>
      </c>
      <c r="F300">
        <f>Calc!M300</f>
        <v>1593.2508682491175</v>
      </c>
      <c r="G300">
        <f>Calc!N300</f>
        <v>1534.4506247578865</v>
      </c>
      <c r="H300" t="str">
        <f>IF(Calc!O300=Betting!I300, Betting!B300, IF(Calc!P300=Betting!I300, Betting!C300, ""))</f>
        <v>ATL</v>
      </c>
      <c r="I300" s="21">
        <f>MAX(Calc!O300:P300)</f>
        <v>0.60577281176068987</v>
      </c>
      <c r="J300" s="22">
        <f t="shared" si="17"/>
        <v>-153.6608407112104</v>
      </c>
      <c r="K300" s="23">
        <f t="shared" si="18"/>
        <v>0.65078389222104815</v>
      </c>
      <c r="M300" s="31"/>
      <c r="N300" s="31"/>
      <c r="O300" t="str">
        <f>IF(ISBLANK(Games!L300), "", Games!L300)</f>
        <v/>
      </c>
      <c r="P300" t="str">
        <f>IF(ISBLANK(Games!M300), "", Games!M300)</f>
        <v/>
      </c>
      <c r="Q300" t="str">
        <f t="shared" si="19"/>
        <v/>
      </c>
      <c r="R300" t="str">
        <f>IF(ISBLANK(Games!L300), "", IF(H300=Q300, "W", "L"))</f>
        <v/>
      </c>
      <c r="T300" s="30" t="str">
        <f t="shared" si="20"/>
        <v/>
      </c>
    </row>
    <row r="301" spans="1:20" x14ac:dyDescent="0.45">
      <c r="A301" s="20" t="str">
        <f>Calc!A301</f>
        <v>2024-04-19</v>
      </c>
      <c r="B301" t="str">
        <f>Calc!B301</f>
        <v>KCR</v>
      </c>
      <c r="C301" t="str">
        <f>Calc!C301</f>
        <v>BAL</v>
      </c>
      <c r="D301" t="str">
        <f>IF(ISBLANK(Games!D301), "", Games!D301)</f>
        <v/>
      </c>
      <c r="E301" t="str">
        <f>IF(ISBLANK(Games!E301), "", Games!E301)</f>
        <v/>
      </c>
      <c r="F301">
        <f>Calc!M301</f>
        <v>1459.3647323881944</v>
      </c>
      <c r="G301">
        <f>Calc!N301</f>
        <v>1539.0873746407135</v>
      </c>
      <c r="H301" t="str">
        <f>IF(Calc!O301=Betting!I301, Betting!B301, IF(Calc!P301=Betting!I301, Betting!C301, ""))</f>
        <v>BAL</v>
      </c>
      <c r="I301" s="21">
        <f>MAX(Calc!O301:P301)</f>
        <v>0.51771671599276414</v>
      </c>
      <c r="J301" s="22">
        <f t="shared" si="17"/>
        <v>-107.34701640312225</v>
      </c>
      <c r="K301" s="23">
        <f t="shared" si="18"/>
        <v>0.93155826170769507</v>
      </c>
      <c r="M301" s="31"/>
      <c r="N301" s="31"/>
      <c r="O301" t="str">
        <f>IF(ISBLANK(Games!L301), "", Games!L301)</f>
        <v/>
      </c>
      <c r="P301" t="str">
        <f>IF(ISBLANK(Games!M301), "", Games!M301)</f>
        <v/>
      </c>
      <c r="Q301" t="str">
        <f t="shared" si="19"/>
        <v/>
      </c>
      <c r="R301" t="str">
        <f>IF(ISBLANK(Games!L301), "", IF(H301=Q301, "W", "L"))</f>
        <v/>
      </c>
      <c r="T301" s="30" t="str">
        <f t="shared" si="20"/>
        <v/>
      </c>
    </row>
    <row r="302" spans="1:20" x14ac:dyDescent="0.45">
      <c r="A302" s="20" t="str">
        <f>Calc!A302</f>
        <v>2024-04-19</v>
      </c>
      <c r="B302" t="str">
        <f>Calc!B302</f>
        <v>MIN</v>
      </c>
      <c r="C302" t="str">
        <f>Calc!C302</f>
        <v>DET</v>
      </c>
      <c r="D302" t="str">
        <f>IF(ISBLANK(Games!D302), "", Games!D302)</f>
        <v/>
      </c>
      <c r="E302" t="str">
        <f>IF(ISBLANK(Games!E302), "", Games!E302)</f>
        <v/>
      </c>
      <c r="F302">
        <f>Calc!M302</f>
        <v>1529.2726034226744</v>
      </c>
      <c r="G302">
        <f>Calc!N302</f>
        <v>1495.7868779460348</v>
      </c>
      <c r="H302" t="str">
        <f>IF(Calc!O302=Betting!I302, Betting!B302, IF(Calc!P302=Betting!I302, Betting!C302, ""))</f>
        <v>MIN</v>
      </c>
      <c r="I302" s="21">
        <f>MAX(Calc!O302:P302)</f>
        <v>0.61167753624362875</v>
      </c>
      <c r="J302" s="22">
        <f t="shared" si="17"/>
        <v>-157.5179376250012</v>
      </c>
      <c r="K302" s="23">
        <f t="shared" si="18"/>
        <v>0.63484833224560977</v>
      </c>
      <c r="M302" s="31"/>
      <c r="N302" s="31"/>
      <c r="O302" t="str">
        <f>IF(ISBLANK(Games!L302), "", Games!L302)</f>
        <v/>
      </c>
      <c r="P302" t="str">
        <f>IF(ISBLANK(Games!M302), "", Games!M302)</f>
        <v/>
      </c>
      <c r="Q302" t="str">
        <f t="shared" si="19"/>
        <v/>
      </c>
      <c r="R302" t="str">
        <f>IF(ISBLANK(Games!L302), "", IF(H302=Q302, "W", "L"))</f>
        <v/>
      </c>
      <c r="T302" s="30" t="str">
        <f t="shared" si="20"/>
        <v/>
      </c>
    </row>
    <row r="303" spans="1:20" x14ac:dyDescent="0.45">
      <c r="A303" s="20" t="str">
        <f>Calc!A303</f>
        <v>2024-04-19</v>
      </c>
      <c r="B303" t="str">
        <f>Calc!B303</f>
        <v>STL</v>
      </c>
      <c r="C303" t="str">
        <f>Calc!C303</f>
        <v>MIL</v>
      </c>
      <c r="D303" t="str">
        <f>IF(ISBLANK(Games!D303), "", Games!D303)</f>
        <v/>
      </c>
      <c r="E303" t="str">
        <f>IF(ISBLANK(Games!E303), "", Games!E303)</f>
        <v/>
      </c>
      <c r="F303">
        <f>Calc!M303</f>
        <v>1510.540426333587</v>
      </c>
      <c r="G303">
        <f>Calc!N303</f>
        <v>1527.5334034496079</v>
      </c>
      <c r="H303" t="str">
        <f>IF(Calc!O303=Betting!I303, Betting!B303, IF(Calc!P303=Betting!I303, Betting!C303, ""))</f>
        <v>STL</v>
      </c>
      <c r="I303" s="21">
        <f>MAX(Calc!O303:P303)</f>
        <v>0.51214998732706307</v>
      </c>
      <c r="J303" s="22">
        <f t="shared" si="17"/>
        <v>-104.98103392905254</v>
      </c>
      <c r="K303" s="23">
        <f t="shared" si="18"/>
        <v>0.95255301131422676</v>
      </c>
      <c r="M303" s="31"/>
      <c r="N303" s="31"/>
      <c r="O303" t="str">
        <f>IF(ISBLANK(Games!L303), "", Games!L303)</f>
        <v/>
      </c>
      <c r="P303" t="str">
        <f>IF(ISBLANK(Games!M303), "", Games!M303)</f>
        <v/>
      </c>
      <c r="Q303" t="str">
        <f t="shared" si="19"/>
        <v/>
      </c>
      <c r="R303" t="str">
        <f>IF(ISBLANK(Games!L303), "", IF(H303=Q303, "W", "L"))</f>
        <v/>
      </c>
      <c r="T303" s="30" t="str">
        <f t="shared" si="20"/>
        <v/>
      </c>
    </row>
    <row r="304" spans="1:20" x14ac:dyDescent="0.45">
      <c r="A304" s="20" t="str">
        <f>Calc!A304</f>
        <v>2024-04-19</v>
      </c>
      <c r="B304" t="str">
        <f>Calc!B304</f>
        <v>COL</v>
      </c>
      <c r="C304" t="str">
        <f>Calc!C304</f>
        <v>SEA</v>
      </c>
      <c r="D304" t="str">
        <f>IF(ISBLANK(Games!D304), "", Games!D304)</f>
        <v/>
      </c>
      <c r="E304" t="str">
        <f>IF(ISBLANK(Games!E304), "", Games!E304)</f>
        <v/>
      </c>
      <c r="F304">
        <f>Calc!M304</f>
        <v>1423.0710497477428</v>
      </c>
      <c r="G304">
        <f>Calc!N304</f>
        <v>1521.2700100017432</v>
      </c>
      <c r="H304" t="str">
        <f>IF(Calc!O304=Betting!I304, Betting!B304, IF(Calc!P304=Betting!I304, Betting!C304, ""))</f>
        <v>SEA</v>
      </c>
      <c r="I304" s="21">
        <f>MAX(Calc!O304:P304)</f>
        <v>0.52349980892214465</v>
      </c>
      <c r="J304" s="22">
        <f t="shared" si="17"/>
        <v>-109.86350451150398</v>
      </c>
      <c r="K304" s="23">
        <f t="shared" si="18"/>
        <v>0.91022037249438781</v>
      </c>
      <c r="M304" s="31"/>
      <c r="N304" s="31"/>
      <c r="O304" t="str">
        <f>IF(ISBLANK(Games!L304), "", Games!L304)</f>
        <v/>
      </c>
      <c r="P304" t="str">
        <f>IF(ISBLANK(Games!M304), "", Games!M304)</f>
        <v/>
      </c>
      <c r="Q304" t="str">
        <f t="shared" si="19"/>
        <v/>
      </c>
      <c r="R304" t="str">
        <f>IF(ISBLANK(Games!L304), "", IF(H304=Q304, "W", "L"))</f>
        <v/>
      </c>
      <c r="T304" s="30" t="str">
        <f t="shared" si="20"/>
        <v/>
      </c>
    </row>
    <row r="305" spans="1:20" x14ac:dyDescent="0.45">
      <c r="A305" s="20" t="str">
        <f>Calc!A305</f>
        <v>2024-04-19</v>
      </c>
      <c r="B305" t="str">
        <f>Calc!B305</f>
        <v>SDP</v>
      </c>
      <c r="C305" t="str">
        <f>Calc!C305</f>
        <v>TOR</v>
      </c>
      <c r="D305" t="str">
        <f>IF(ISBLANK(Games!D305), "", Games!D305)</f>
        <v/>
      </c>
      <c r="E305" t="str">
        <f>IF(ISBLANK(Games!E305), "", Games!E305)</f>
        <v/>
      </c>
      <c r="F305">
        <f>Calc!M305</f>
        <v>1502.9671207118124</v>
      </c>
      <c r="G305">
        <f>Calc!N305</f>
        <v>1549.5770225833428</v>
      </c>
      <c r="H305" t="str">
        <f>IF(Calc!O305=Betting!I305, Betting!B305, IF(Calc!P305=Betting!I305, Betting!C305, ""))</f>
        <v>TOR</v>
      </c>
      <c r="I305" s="21">
        <f>MAX(Calc!O305:P305)</f>
        <v>0.55205763137720354</v>
      </c>
      <c r="J305" s="22">
        <f t="shared" si="17"/>
        <v>-123.24300402181436</v>
      </c>
      <c r="K305" s="23">
        <f t="shared" si="18"/>
        <v>0.81140508375063392</v>
      </c>
      <c r="M305" s="31"/>
      <c r="N305" s="31"/>
      <c r="O305" t="str">
        <f>IF(ISBLANK(Games!L305), "", Games!L305)</f>
        <v/>
      </c>
      <c r="P305" t="str">
        <f>IF(ISBLANK(Games!M305), "", Games!M305)</f>
        <v/>
      </c>
      <c r="Q305" t="str">
        <f t="shared" si="19"/>
        <v/>
      </c>
      <c r="R305" t="str">
        <f>IF(ISBLANK(Games!L305), "", IF(H305=Q305, "W", "L"))</f>
        <v/>
      </c>
      <c r="T305" s="30" t="str">
        <f t="shared" si="20"/>
        <v/>
      </c>
    </row>
    <row r="306" spans="1:20" x14ac:dyDescent="0.45">
      <c r="A306" s="20" t="str">
        <f>Calc!A306</f>
        <v>2024-04-19</v>
      </c>
      <c r="B306" t="str">
        <f>Calc!B306</f>
        <v>LAD</v>
      </c>
      <c r="C306" t="str">
        <f>Calc!C306</f>
        <v>NYM</v>
      </c>
      <c r="D306" t="str">
        <f>IF(ISBLANK(Games!D306), "", Games!D306)</f>
        <v/>
      </c>
      <c r="E306" t="str">
        <f>IF(ISBLANK(Games!E306), "", Games!E306)</f>
        <v/>
      </c>
      <c r="F306">
        <f>Calc!M306</f>
        <v>1596.6514930600529</v>
      </c>
      <c r="G306">
        <f>Calc!N306</f>
        <v>1510.288270753422</v>
      </c>
      <c r="H306" t="str">
        <f>IF(Calc!O306=Betting!I306, Betting!B306, IF(Calc!P306=Betting!I306, Betting!C306, ""))</f>
        <v>LAD</v>
      </c>
      <c r="I306" s="21">
        <f>MAX(Calc!O306:P306)</f>
        <v>0.64311556850848084</v>
      </c>
      <c r="J306" s="22">
        <f t="shared" si="17"/>
        <v>-180.20275242064272</v>
      </c>
      <c r="K306" s="23">
        <f t="shared" si="18"/>
        <v>0.55493048056542738</v>
      </c>
      <c r="M306" s="31"/>
      <c r="N306" s="31"/>
      <c r="O306" t="str">
        <f>IF(ISBLANK(Games!L306), "", Games!L306)</f>
        <v/>
      </c>
      <c r="P306" t="str">
        <f>IF(ISBLANK(Games!M306), "", Games!M306)</f>
        <v/>
      </c>
      <c r="Q306" t="str">
        <f t="shared" si="19"/>
        <v/>
      </c>
      <c r="R306" t="str">
        <f>IF(ISBLANK(Games!L306), "", IF(H306=Q306, "W", "L"))</f>
        <v/>
      </c>
      <c r="T306" s="30" t="str">
        <f t="shared" si="20"/>
        <v/>
      </c>
    </row>
    <row r="307" spans="1:20" x14ac:dyDescent="0.45">
      <c r="A307" s="20" t="str">
        <f>Calc!A307</f>
        <v>2024-04-19</v>
      </c>
      <c r="B307" t="str">
        <f>Calc!B307</f>
        <v>SFG</v>
      </c>
      <c r="C307" t="str">
        <f>Calc!C307</f>
        <v>ARI</v>
      </c>
      <c r="D307" t="str">
        <f>IF(ISBLANK(Games!D307), "", Games!D307)</f>
        <v/>
      </c>
      <c r="E307" t="str">
        <f>IF(ISBLANK(Games!E307), "", Games!E307)</f>
        <v/>
      </c>
      <c r="F307">
        <f>Calc!M307</f>
        <v>1506.8907435815931</v>
      </c>
      <c r="G307">
        <f>Calc!N307</f>
        <v>1515.1384034374826</v>
      </c>
      <c r="H307" t="str">
        <f>IF(Calc!O307=Betting!I307, Betting!B307, IF(Calc!P307=Betting!I307, Betting!C307, ""))</f>
        <v>SFG</v>
      </c>
      <c r="I307" s="21">
        <f>MAX(Calc!O307:P307)</f>
        <v>0.54438289240432525</v>
      </c>
      <c r="J307" s="22">
        <f t="shared" si="17"/>
        <v>-119.48253990660582</v>
      </c>
      <c r="K307" s="23">
        <f t="shared" si="18"/>
        <v>0.83694236897010676</v>
      </c>
      <c r="M307" s="31"/>
      <c r="N307" s="31"/>
      <c r="O307" t="str">
        <f>IF(ISBLANK(Games!L307), "", Games!L307)</f>
        <v/>
      </c>
      <c r="P307" t="str">
        <f>IF(ISBLANK(Games!M307), "", Games!M307)</f>
        <v/>
      </c>
      <c r="Q307" t="str">
        <f t="shared" si="19"/>
        <v/>
      </c>
      <c r="R307" t="str">
        <f>IF(ISBLANK(Games!L307), "", IF(H307=Q307, "W", "L"))</f>
        <v/>
      </c>
      <c r="T307" s="30" t="str">
        <f t="shared" si="20"/>
        <v/>
      </c>
    </row>
    <row r="308" spans="1:20" x14ac:dyDescent="0.45">
      <c r="A308" s="20" t="str">
        <f>Calc!A308</f>
        <v>2024-04-20</v>
      </c>
      <c r="B308" t="str">
        <f>Calc!B308</f>
        <v>NYY</v>
      </c>
      <c r="C308" t="str">
        <f>Calc!C308</f>
        <v>TBR</v>
      </c>
      <c r="D308" t="str">
        <f>IF(ISBLANK(Games!D308), "", Games!D308)</f>
        <v/>
      </c>
      <c r="E308" t="str">
        <f>IF(ISBLANK(Games!E308), "", Games!E308)</f>
        <v/>
      </c>
      <c r="F308">
        <f>Calc!M308</f>
        <v>1533.7203518335739</v>
      </c>
      <c r="G308">
        <f>Calc!N308</f>
        <v>1532.6622500113572</v>
      </c>
      <c r="H308" t="str">
        <f>IF(Calc!O308=Betting!I308, Betting!B308, IF(Calc!P308=Betting!I308, Betting!C308, ""))</f>
        <v>NYY</v>
      </c>
      <c r="I308" s="21">
        <f>MAX(Calc!O308:P308)</f>
        <v>0.54848405218586549</v>
      </c>
      <c r="J308" s="22">
        <f t="shared" si="17"/>
        <v>-121.47611946846398</v>
      </c>
      <c r="K308" s="23">
        <f t="shared" si="18"/>
        <v>0.82320706685037537</v>
      </c>
      <c r="M308" s="31"/>
      <c r="N308" s="31"/>
      <c r="O308" t="str">
        <f>IF(ISBLANK(Games!L308), "", Games!L308)</f>
        <v/>
      </c>
      <c r="P308" t="str">
        <f>IF(ISBLANK(Games!M308), "", Games!M308)</f>
        <v/>
      </c>
      <c r="Q308" t="str">
        <f t="shared" si="19"/>
        <v/>
      </c>
      <c r="R308" t="str">
        <f>IF(ISBLANK(Games!L308), "", IF(H308=Q308, "W", "L"))</f>
        <v/>
      </c>
      <c r="T308" s="30" t="str">
        <f t="shared" si="20"/>
        <v/>
      </c>
    </row>
    <row r="309" spans="1:20" x14ac:dyDescent="0.45">
      <c r="A309" s="20" t="str">
        <f>Calc!A309</f>
        <v>2024-04-20</v>
      </c>
      <c r="B309" t="str">
        <f>Calc!B309</f>
        <v>MIN</v>
      </c>
      <c r="C309" t="str">
        <f>Calc!C309</f>
        <v>DET</v>
      </c>
      <c r="D309" t="str">
        <f>IF(ISBLANK(Games!D309), "", Games!D309)</f>
        <v/>
      </c>
      <c r="E309" t="str">
        <f>IF(ISBLANK(Games!E309), "", Games!E309)</f>
        <v/>
      </c>
      <c r="F309">
        <f>Calc!M309</f>
        <v>1529.2726034226744</v>
      </c>
      <c r="G309">
        <f>Calc!N309</f>
        <v>1495.7868779460348</v>
      </c>
      <c r="H309" t="str">
        <f>IF(Calc!O309=Betting!I309, Betting!B309, IF(Calc!P309=Betting!I309, Betting!C309, ""))</f>
        <v>MIN</v>
      </c>
      <c r="I309" s="21">
        <f>MAX(Calc!O309:P309)</f>
        <v>0.61167753624362875</v>
      </c>
      <c r="J309" s="22">
        <f t="shared" si="17"/>
        <v>-157.5179376250012</v>
      </c>
      <c r="K309" s="23">
        <f t="shared" si="18"/>
        <v>0.63484833224560977</v>
      </c>
      <c r="M309" s="31"/>
      <c r="N309" s="31"/>
      <c r="O309" t="str">
        <f>IF(ISBLANK(Games!L309), "", Games!L309)</f>
        <v/>
      </c>
      <c r="P309" t="str">
        <f>IF(ISBLANK(Games!M309), "", Games!M309)</f>
        <v/>
      </c>
      <c r="Q309" t="str">
        <f t="shared" si="19"/>
        <v/>
      </c>
      <c r="R309" t="str">
        <f>IF(ISBLANK(Games!L309), "", IF(H309=Q309, "W", "L"))</f>
        <v/>
      </c>
      <c r="T309" s="30" t="str">
        <f t="shared" si="20"/>
        <v/>
      </c>
    </row>
    <row r="310" spans="1:20" x14ac:dyDescent="0.45">
      <c r="A310" s="20" t="str">
        <f>Calc!A310</f>
        <v>2024-04-20</v>
      </c>
      <c r="B310" t="str">
        <f>Calc!B310</f>
        <v>STL</v>
      </c>
      <c r="C310" t="str">
        <f>Calc!C310</f>
        <v>MIL</v>
      </c>
      <c r="D310" t="str">
        <f>IF(ISBLANK(Games!D310), "", Games!D310)</f>
        <v/>
      </c>
      <c r="E310" t="str">
        <f>IF(ISBLANK(Games!E310), "", Games!E310)</f>
        <v/>
      </c>
      <c r="F310">
        <f>Calc!M310</f>
        <v>1510.540426333587</v>
      </c>
      <c r="G310">
        <f>Calc!N310</f>
        <v>1527.5334034496079</v>
      </c>
      <c r="H310" t="str">
        <f>IF(Calc!O310=Betting!I310, Betting!B310, IF(Calc!P310=Betting!I310, Betting!C310, ""))</f>
        <v>STL</v>
      </c>
      <c r="I310" s="21">
        <f>MAX(Calc!O310:P310)</f>
        <v>0.51214998732706307</v>
      </c>
      <c r="J310" s="22">
        <f t="shared" si="17"/>
        <v>-104.98103392905254</v>
      </c>
      <c r="K310" s="23">
        <f t="shared" si="18"/>
        <v>0.95255301131422676</v>
      </c>
      <c r="M310" s="31"/>
      <c r="N310" s="31"/>
      <c r="O310" t="str">
        <f>IF(ISBLANK(Games!L310), "", Games!L310)</f>
        <v/>
      </c>
      <c r="P310" t="str">
        <f>IF(ISBLANK(Games!M310), "", Games!M310)</f>
        <v/>
      </c>
      <c r="Q310" t="str">
        <f t="shared" si="19"/>
        <v/>
      </c>
      <c r="R310" t="str">
        <f>IF(ISBLANK(Games!L310), "", IF(H310=Q310, "W", "L"))</f>
        <v/>
      </c>
      <c r="T310" s="30" t="str">
        <f t="shared" si="20"/>
        <v/>
      </c>
    </row>
    <row r="311" spans="1:20" x14ac:dyDescent="0.45">
      <c r="A311" s="20" t="str">
        <f>Calc!A311</f>
        <v>2024-04-20</v>
      </c>
      <c r="B311" t="str">
        <f>Calc!B311</f>
        <v>CHC</v>
      </c>
      <c r="C311" t="str">
        <f>Calc!C311</f>
        <v>MIA</v>
      </c>
      <c r="D311" t="str">
        <f>IF(ISBLANK(Games!D311), "", Games!D311)</f>
        <v/>
      </c>
      <c r="E311" t="str">
        <f>IF(ISBLANK(Games!E311), "", Games!E311)</f>
        <v/>
      </c>
      <c r="F311">
        <f>Calc!M311</f>
        <v>1529.9566441509314</v>
      </c>
      <c r="G311">
        <f>Calc!N311</f>
        <v>1484.370768699393</v>
      </c>
      <c r="H311" t="str">
        <f>IF(Calc!O311=Betting!I311, Betting!B311, IF(Calc!P311=Betting!I311, Betting!C311, ""))</f>
        <v>CHC</v>
      </c>
      <c r="I311" s="21">
        <f>MAX(Calc!O311:P311)</f>
        <v>0.58752245811099879</v>
      </c>
      <c r="J311" s="22">
        <f t="shared" si="17"/>
        <v>-142.4374416653944</v>
      </c>
      <c r="K311" s="23">
        <f t="shared" si="18"/>
        <v>0.70206259555625883</v>
      </c>
      <c r="M311" s="31"/>
      <c r="N311" s="31"/>
      <c r="O311" t="str">
        <f>IF(ISBLANK(Games!L311), "", Games!L311)</f>
        <v/>
      </c>
      <c r="P311" t="str">
        <f>IF(ISBLANK(Games!M311), "", Games!M311)</f>
        <v/>
      </c>
      <c r="Q311" t="str">
        <f t="shared" si="19"/>
        <v/>
      </c>
      <c r="R311" t="str">
        <f>IF(ISBLANK(Games!L311), "", IF(H311=Q311, "W", "L"))</f>
        <v/>
      </c>
      <c r="T311" s="30" t="str">
        <f t="shared" si="20"/>
        <v/>
      </c>
    </row>
    <row r="312" spans="1:20" x14ac:dyDescent="0.45">
      <c r="A312" s="20" t="str">
        <f>Calc!A312</f>
        <v>2024-04-20</v>
      </c>
      <c r="B312" t="str">
        <f>Calc!B312</f>
        <v>WAS</v>
      </c>
      <c r="C312" t="str">
        <f>Calc!C312</f>
        <v>HOU</v>
      </c>
      <c r="D312" t="str">
        <f>IF(ISBLANK(Games!D312), "", Games!D312)</f>
        <v/>
      </c>
      <c r="E312" t="str">
        <f>IF(ISBLANK(Games!E312), "", Games!E312)</f>
        <v/>
      </c>
      <c r="F312">
        <f>Calc!M312</f>
        <v>1419.5380932200808</v>
      </c>
      <c r="G312">
        <f>Calc!N312</f>
        <v>1554.1885466658973</v>
      </c>
      <c r="H312" t="str">
        <f>IF(Calc!O312=Betting!I312, Betting!B312, IF(Calc!P312=Betting!I312, Betting!C312, ""))</f>
        <v>HOU</v>
      </c>
      <c r="I312" s="21">
        <f>MAX(Calc!O312:P312)</f>
        <v>0.70843484358405595</v>
      </c>
      <c r="J312" s="22">
        <f t="shared" si="17"/>
        <v>-242.97651073690355</v>
      </c>
      <c r="K312" s="23">
        <f t="shared" si="18"/>
        <v>0.41156241686374617</v>
      </c>
      <c r="M312" s="31"/>
      <c r="N312" s="31"/>
      <c r="O312" t="str">
        <f>IF(ISBLANK(Games!L312), "", Games!L312)</f>
        <v/>
      </c>
      <c r="P312" t="str">
        <f>IF(ISBLANK(Games!M312), "", Games!M312)</f>
        <v/>
      </c>
      <c r="Q312" t="str">
        <f t="shared" si="19"/>
        <v/>
      </c>
      <c r="R312" t="str">
        <f>IF(ISBLANK(Games!L312), "", IF(H312=Q312, "W", "L"))</f>
        <v/>
      </c>
      <c r="T312" s="30" t="str">
        <f t="shared" si="20"/>
        <v/>
      </c>
    </row>
    <row r="313" spans="1:20" x14ac:dyDescent="0.45">
      <c r="A313" s="20" t="str">
        <f>Calc!A313</f>
        <v>2024-04-20</v>
      </c>
      <c r="B313" t="str">
        <f>Calc!B313</f>
        <v>LAD</v>
      </c>
      <c r="C313" t="str">
        <f>Calc!C313</f>
        <v>NYM</v>
      </c>
      <c r="D313" t="str">
        <f>IF(ISBLANK(Games!D313), "", Games!D313)</f>
        <v/>
      </c>
      <c r="E313" t="str">
        <f>IF(ISBLANK(Games!E313), "", Games!E313)</f>
        <v/>
      </c>
      <c r="F313">
        <f>Calc!M313</f>
        <v>1596.6514930600529</v>
      </c>
      <c r="G313">
        <f>Calc!N313</f>
        <v>1510.288270753422</v>
      </c>
      <c r="H313" t="str">
        <f>IF(Calc!O313=Betting!I313, Betting!B313, IF(Calc!P313=Betting!I313, Betting!C313, ""))</f>
        <v>LAD</v>
      </c>
      <c r="I313" s="21">
        <f>MAX(Calc!O313:P313)</f>
        <v>0.64311556850848084</v>
      </c>
      <c r="J313" s="22">
        <f t="shared" si="17"/>
        <v>-180.20275242064272</v>
      </c>
      <c r="K313" s="23">
        <f t="shared" si="18"/>
        <v>0.55493048056542738</v>
      </c>
      <c r="M313" s="31"/>
      <c r="N313" s="31"/>
      <c r="O313" t="str">
        <f>IF(ISBLANK(Games!L313), "", Games!L313)</f>
        <v/>
      </c>
      <c r="P313" t="str">
        <f>IF(ISBLANK(Games!M313), "", Games!M313)</f>
        <v/>
      </c>
      <c r="Q313" t="str">
        <f t="shared" si="19"/>
        <v/>
      </c>
      <c r="R313" t="str">
        <f>IF(ISBLANK(Games!L313), "", IF(H313=Q313, "W", "L"))</f>
        <v/>
      </c>
      <c r="T313" s="30" t="str">
        <f t="shared" si="20"/>
        <v/>
      </c>
    </row>
    <row r="314" spans="1:20" x14ac:dyDescent="0.45">
      <c r="A314" s="20" t="str">
        <f>Calc!A314</f>
        <v>2024-04-20</v>
      </c>
      <c r="B314" t="str">
        <f>Calc!B314</f>
        <v>PIT</v>
      </c>
      <c r="C314" t="str">
        <f>Calc!C314</f>
        <v>BOS</v>
      </c>
      <c r="D314" t="str">
        <f>IF(ISBLANK(Games!D314), "", Games!D314)</f>
        <v/>
      </c>
      <c r="E314" t="str">
        <f>IF(ISBLANK(Games!E314), "", Games!E314)</f>
        <v/>
      </c>
      <c r="F314">
        <f>Calc!M314</f>
        <v>1464.4120897083565</v>
      </c>
      <c r="G314">
        <f>Calc!N314</f>
        <v>1518.233689676287</v>
      </c>
      <c r="H314" t="str">
        <f>IF(Calc!O314=Betting!I314, Betting!B314, IF(Calc!P314=Betting!I314, Betting!C314, ""))</f>
        <v>BOS</v>
      </c>
      <c r="I314" s="21">
        <f>MAX(Calc!O314:P314)</f>
        <v>0.54785631391159084</v>
      </c>
      <c r="J314" s="22">
        <f t="shared" si="17"/>
        <v>-121.16863085078373</v>
      </c>
      <c r="K314" s="23">
        <f t="shared" si="18"/>
        <v>0.82529611251568569</v>
      </c>
      <c r="M314" s="31"/>
      <c r="N314" s="31"/>
      <c r="O314" t="str">
        <f>IF(ISBLANK(Games!L314), "", Games!L314)</f>
        <v/>
      </c>
      <c r="P314" t="str">
        <f>IF(ISBLANK(Games!M314), "", Games!M314)</f>
        <v/>
      </c>
      <c r="Q314" t="str">
        <f t="shared" si="19"/>
        <v/>
      </c>
      <c r="R314" t="str">
        <f>IF(ISBLANK(Games!L314), "", IF(H314=Q314, "W", "L"))</f>
        <v/>
      </c>
      <c r="T314" s="30" t="str">
        <f t="shared" si="20"/>
        <v/>
      </c>
    </row>
    <row r="315" spans="1:20" x14ac:dyDescent="0.45">
      <c r="A315" s="20" t="str">
        <f>Calc!A315</f>
        <v>2024-04-20</v>
      </c>
      <c r="B315" t="str">
        <f>Calc!B315</f>
        <v>SFG</v>
      </c>
      <c r="C315" t="str">
        <f>Calc!C315</f>
        <v>ARI</v>
      </c>
      <c r="D315" t="str">
        <f>IF(ISBLANK(Games!D315), "", Games!D315)</f>
        <v/>
      </c>
      <c r="E315" t="str">
        <f>IF(ISBLANK(Games!E315), "", Games!E315)</f>
        <v/>
      </c>
      <c r="F315">
        <f>Calc!M315</f>
        <v>1506.8907435815931</v>
      </c>
      <c r="G315">
        <f>Calc!N315</f>
        <v>1515.1384034374826</v>
      </c>
      <c r="H315" t="str">
        <f>IF(Calc!O315=Betting!I315, Betting!B315, IF(Calc!P315=Betting!I315, Betting!C315, ""))</f>
        <v>SFG</v>
      </c>
      <c r="I315" s="21">
        <f>MAX(Calc!O315:P315)</f>
        <v>0.54438289240432525</v>
      </c>
      <c r="J315" s="22">
        <f t="shared" si="17"/>
        <v>-119.48253990660582</v>
      </c>
      <c r="K315" s="23">
        <f t="shared" si="18"/>
        <v>0.83694236897010676</v>
      </c>
      <c r="M315" s="31"/>
      <c r="N315" s="31"/>
      <c r="O315" t="str">
        <f>IF(ISBLANK(Games!L315), "", Games!L315)</f>
        <v/>
      </c>
      <c r="P315" t="str">
        <f>IF(ISBLANK(Games!M315), "", Games!M315)</f>
        <v/>
      </c>
      <c r="Q315" t="str">
        <f t="shared" si="19"/>
        <v/>
      </c>
      <c r="R315" t="str">
        <f>IF(ISBLANK(Games!L315), "", IF(H315=Q315, "W", "L"))</f>
        <v/>
      </c>
      <c r="T315" s="30" t="str">
        <f t="shared" si="20"/>
        <v/>
      </c>
    </row>
    <row r="316" spans="1:20" x14ac:dyDescent="0.45">
      <c r="A316" s="20" t="str">
        <f>Calc!A316</f>
        <v>2024-04-20</v>
      </c>
      <c r="B316" t="str">
        <f>Calc!B316</f>
        <v>PHI</v>
      </c>
      <c r="C316" t="str">
        <f>Calc!C316</f>
        <v>CHW</v>
      </c>
      <c r="D316" t="str">
        <f>IF(ISBLANK(Games!D316), "", Games!D316)</f>
        <v/>
      </c>
      <c r="E316" t="str">
        <f>IF(ISBLANK(Games!E316), "", Games!E316)</f>
        <v/>
      </c>
      <c r="F316">
        <f>Calc!M316</f>
        <v>1516.0751994709906</v>
      </c>
      <c r="G316">
        <f>Calc!N316</f>
        <v>1425.4820043556863</v>
      </c>
      <c r="H316" t="str">
        <f>IF(Calc!O316=Betting!I316, Betting!B316, IF(Calc!P316=Betting!I316, Betting!C316, ""))</f>
        <v>PHI</v>
      </c>
      <c r="I316" s="21">
        <f>MAX(Calc!O316:P316)</f>
        <v>0.66987047807239686</v>
      </c>
      <c r="J316" s="22">
        <f t="shared" si="17"/>
        <v>-202.91141312084727</v>
      </c>
      <c r="K316" s="23">
        <f t="shared" si="18"/>
        <v>0.49282590102727897</v>
      </c>
      <c r="M316" s="31"/>
      <c r="N316" s="31"/>
      <c r="O316" t="str">
        <f>IF(ISBLANK(Games!L316), "", Games!L316)</f>
        <v/>
      </c>
      <c r="P316" t="str">
        <f>IF(ISBLANK(Games!M316), "", Games!M316)</f>
        <v/>
      </c>
      <c r="Q316" t="str">
        <f t="shared" si="19"/>
        <v/>
      </c>
      <c r="R316" t="str">
        <f>IF(ISBLANK(Games!L316), "", IF(H316=Q316, "W", "L"))</f>
        <v/>
      </c>
      <c r="T316" s="30" t="str">
        <f t="shared" si="20"/>
        <v/>
      </c>
    </row>
    <row r="317" spans="1:20" x14ac:dyDescent="0.45">
      <c r="A317" s="20" t="str">
        <f>Calc!A317</f>
        <v>2024-04-20</v>
      </c>
      <c r="B317" t="str">
        <f>Calc!B317</f>
        <v>CLE</v>
      </c>
      <c r="C317" t="str">
        <f>Calc!C317</f>
        <v>OAK</v>
      </c>
      <c r="D317" t="str">
        <f>IF(ISBLANK(Games!D317), "", Games!D317)</f>
        <v/>
      </c>
      <c r="E317" t="str">
        <f>IF(ISBLANK(Games!E317), "", Games!E317)</f>
        <v/>
      </c>
      <c r="F317">
        <f>Calc!M317</f>
        <v>1503.8938502056101</v>
      </c>
      <c r="G317">
        <f>Calc!N317</f>
        <v>1422.9458950386379</v>
      </c>
      <c r="H317" t="str">
        <f>IF(Calc!O317=Betting!I317, Betting!B317, IF(Calc!P317=Betting!I317, Betting!C317, ""))</f>
        <v>CLE</v>
      </c>
      <c r="I317" s="21">
        <f>MAX(Calc!O317:P317)</f>
        <v>0.63823991169599137</v>
      </c>
      <c r="J317" s="22">
        <f t="shared" si="17"/>
        <v>-176.4262925432615</v>
      </c>
      <c r="K317" s="23">
        <f t="shared" si="18"/>
        <v>0.56680894076759558</v>
      </c>
      <c r="M317" s="31"/>
      <c r="N317" s="31"/>
      <c r="O317" t="str">
        <f>IF(ISBLANK(Games!L317), "", Games!L317)</f>
        <v/>
      </c>
      <c r="P317" t="str">
        <f>IF(ISBLANK(Games!M317), "", Games!M317)</f>
        <v/>
      </c>
      <c r="Q317" t="str">
        <f t="shared" si="19"/>
        <v/>
      </c>
      <c r="R317" t="str">
        <f>IF(ISBLANK(Games!L317), "", IF(H317=Q317, "W", "L"))</f>
        <v/>
      </c>
      <c r="T317" s="30" t="str">
        <f t="shared" si="20"/>
        <v/>
      </c>
    </row>
    <row r="318" spans="1:20" x14ac:dyDescent="0.45">
      <c r="A318" s="20" t="str">
        <f>Calc!A318</f>
        <v>2024-04-20</v>
      </c>
      <c r="B318" t="str">
        <f>Calc!B318</f>
        <v>CIN</v>
      </c>
      <c r="C318" t="str">
        <f>Calc!C318</f>
        <v>LAA</v>
      </c>
      <c r="D318" t="str">
        <f>IF(ISBLANK(Games!D318), "", Games!D318)</f>
        <v/>
      </c>
      <c r="E318" t="str">
        <f>IF(ISBLANK(Games!E318), "", Games!E318)</f>
        <v/>
      </c>
      <c r="F318">
        <f>Calc!M318</f>
        <v>1493.1662146218293</v>
      </c>
      <c r="G318">
        <f>Calc!N318</f>
        <v>1486.8682858001625</v>
      </c>
      <c r="H318" t="str">
        <f>IF(Calc!O318=Betting!I318, Betting!B318, IF(Calc!P318=Betting!I318, Betting!C318, ""))</f>
        <v>CIN</v>
      </c>
      <c r="I318" s="21">
        <f>MAX(Calc!O318:P318)</f>
        <v>0.50211801112199361</v>
      </c>
      <c r="J318" s="22">
        <f t="shared" si="17"/>
        <v>-100.85080849249704</v>
      </c>
      <c r="K318" s="23">
        <f t="shared" si="18"/>
        <v>0.99156369190079097</v>
      </c>
      <c r="M318" s="31"/>
      <c r="N318" s="31"/>
      <c r="O318" t="str">
        <f>IF(ISBLANK(Games!L318), "", Games!L318)</f>
        <v/>
      </c>
      <c r="P318" t="str">
        <f>IF(ISBLANK(Games!M318), "", Games!M318)</f>
        <v/>
      </c>
      <c r="Q318" t="str">
        <f t="shared" si="19"/>
        <v/>
      </c>
      <c r="R318" t="str">
        <f>IF(ISBLANK(Games!L318), "", IF(H318=Q318, "W", "L"))</f>
        <v/>
      </c>
      <c r="T318" s="30" t="str">
        <f t="shared" si="20"/>
        <v/>
      </c>
    </row>
    <row r="319" spans="1:20" x14ac:dyDescent="0.45">
      <c r="A319" s="20" t="str">
        <f>Calc!A319</f>
        <v>2024-04-20</v>
      </c>
      <c r="B319" t="str">
        <f>Calc!B319</f>
        <v>KCR</v>
      </c>
      <c r="C319" t="str">
        <f>Calc!C319</f>
        <v>BAL</v>
      </c>
      <c r="D319" t="str">
        <f>IF(ISBLANK(Games!D319), "", Games!D319)</f>
        <v/>
      </c>
      <c r="E319" t="str">
        <f>IF(ISBLANK(Games!E319), "", Games!E319)</f>
        <v/>
      </c>
      <c r="F319">
        <f>Calc!M319</f>
        <v>1459.3647323881944</v>
      </c>
      <c r="G319">
        <f>Calc!N319</f>
        <v>1539.0873746407135</v>
      </c>
      <c r="H319" t="str">
        <f>IF(Calc!O319=Betting!I319, Betting!B319, IF(Calc!P319=Betting!I319, Betting!C319, ""))</f>
        <v>BAL</v>
      </c>
      <c r="I319" s="21">
        <f>MAX(Calc!O319:P319)</f>
        <v>0.51771671599276414</v>
      </c>
      <c r="J319" s="22">
        <f t="shared" si="17"/>
        <v>-107.34701640312225</v>
      </c>
      <c r="K319" s="23">
        <f t="shared" si="18"/>
        <v>0.93155826170769507</v>
      </c>
      <c r="M319" s="31"/>
      <c r="N319" s="31"/>
      <c r="O319" t="str">
        <f>IF(ISBLANK(Games!L319), "", Games!L319)</f>
        <v/>
      </c>
      <c r="P319" t="str">
        <f>IF(ISBLANK(Games!M319), "", Games!M319)</f>
        <v/>
      </c>
      <c r="Q319" t="str">
        <f t="shared" si="19"/>
        <v/>
      </c>
      <c r="R319" t="str">
        <f>IF(ISBLANK(Games!L319), "", IF(H319=Q319, "W", "L"))</f>
        <v/>
      </c>
      <c r="T319" s="30" t="str">
        <f t="shared" si="20"/>
        <v/>
      </c>
    </row>
    <row r="320" spans="1:20" x14ac:dyDescent="0.45">
      <c r="A320" s="20" t="str">
        <f>Calc!A320</f>
        <v>2024-04-20</v>
      </c>
      <c r="B320" t="str">
        <f>Calc!B320</f>
        <v>ATL</v>
      </c>
      <c r="C320" t="str">
        <f>Calc!C320</f>
        <v>TEX</v>
      </c>
      <c r="D320" t="str">
        <f>IF(ISBLANK(Games!D320), "", Games!D320)</f>
        <v/>
      </c>
      <c r="E320" t="str">
        <f>IF(ISBLANK(Games!E320), "", Games!E320)</f>
        <v/>
      </c>
      <c r="F320">
        <f>Calc!M320</f>
        <v>1593.2508682491175</v>
      </c>
      <c r="G320">
        <f>Calc!N320</f>
        <v>1534.4506247578865</v>
      </c>
      <c r="H320" t="str">
        <f>IF(Calc!O320=Betting!I320, Betting!B320, IF(Calc!P320=Betting!I320, Betting!C320, ""))</f>
        <v>ATL</v>
      </c>
      <c r="I320" s="21">
        <f>MAX(Calc!O320:P320)</f>
        <v>0.60577281176068987</v>
      </c>
      <c r="J320" s="22">
        <f t="shared" si="17"/>
        <v>-153.6608407112104</v>
      </c>
      <c r="K320" s="23">
        <f t="shared" si="18"/>
        <v>0.65078389222104815</v>
      </c>
      <c r="M320" s="31"/>
      <c r="N320" s="31"/>
      <c r="O320" t="str">
        <f>IF(ISBLANK(Games!L320), "", Games!L320)</f>
        <v/>
      </c>
      <c r="P320" t="str">
        <f>IF(ISBLANK(Games!M320), "", Games!M320)</f>
        <v/>
      </c>
      <c r="Q320" t="str">
        <f t="shared" si="19"/>
        <v/>
      </c>
      <c r="R320" t="str">
        <f>IF(ISBLANK(Games!L320), "", IF(H320=Q320, "W", "L"))</f>
        <v/>
      </c>
      <c r="T320" s="30" t="str">
        <f t="shared" si="20"/>
        <v/>
      </c>
    </row>
    <row r="321" spans="1:20" x14ac:dyDescent="0.45">
      <c r="A321" s="20" t="str">
        <f>Calc!A321</f>
        <v>2024-04-20</v>
      </c>
      <c r="B321" t="str">
        <f>Calc!B321</f>
        <v>COL</v>
      </c>
      <c r="C321" t="str">
        <f>Calc!C321</f>
        <v>SEA</v>
      </c>
      <c r="D321" t="str">
        <f>IF(ISBLANK(Games!D321), "", Games!D321)</f>
        <v/>
      </c>
      <c r="E321" t="str">
        <f>IF(ISBLANK(Games!E321), "", Games!E321)</f>
        <v/>
      </c>
      <c r="F321">
        <f>Calc!M321</f>
        <v>1423.0710497477428</v>
      </c>
      <c r="G321">
        <f>Calc!N321</f>
        <v>1521.2700100017432</v>
      </c>
      <c r="H321" t="str">
        <f>IF(Calc!O321=Betting!I321, Betting!B321, IF(Calc!P321=Betting!I321, Betting!C321, ""))</f>
        <v>SEA</v>
      </c>
      <c r="I321" s="21">
        <f>MAX(Calc!O321:P321)</f>
        <v>0.52349980892214465</v>
      </c>
      <c r="J321" s="22">
        <f t="shared" si="17"/>
        <v>-109.86350451150398</v>
      </c>
      <c r="K321" s="23">
        <f t="shared" si="18"/>
        <v>0.91022037249438781</v>
      </c>
      <c r="M321" s="31"/>
      <c r="N321" s="31"/>
      <c r="O321" t="str">
        <f>IF(ISBLANK(Games!L321), "", Games!L321)</f>
        <v/>
      </c>
      <c r="P321" t="str">
        <f>IF(ISBLANK(Games!M321), "", Games!M321)</f>
        <v/>
      </c>
      <c r="Q321" t="str">
        <f t="shared" si="19"/>
        <v/>
      </c>
      <c r="R321" t="str">
        <f>IF(ISBLANK(Games!L321), "", IF(H321=Q321, "W", "L"))</f>
        <v/>
      </c>
      <c r="T321" s="30" t="str">
        <f t="shared" si="20"/>
        <v/>
      </c>
    </row>
    <row r="322" spans="1:20" x14ac:dyDescent="0.45">
      <c r="A322" s="20" t="str">
        <f>Calc!A322</f>
        <v>2024-04-20</v>
      </c>
      <c r="B322" t="str">
        <f>Calc!B322</f>
        <v>SDP</v>
      </c>
      <c r="C322" t="str">
        <f>Calc!C322</f>
        <v>TOR</v>
      </c>
      <c r="D322" t="str">
        <f>IF(ISBLANK(Games!D322), "", Games!D322)</f>
        <v/>
      </c>
      <c r="E322" t="str">
        <f>IF(ISBLANK(Games!E322), "", Games!E322)</f>
        <v/>
      </c>
      <c r="F322">
        <f>Calc!M322</f>
        <v>1502.9671207118124</v>
      </c>
      <c r="G322">
        <f>Calc!N322</f>
        <v>1549.5770225833428</v>
      </c>
      <c r="H322" t="str">
        <f>IF(Calc!O322=Betting!I322, Betting!B322, IF(Calc!P322=Betting!I322, Betting!C322, ""))</f>
        <v>TOR</v>
      </c>
      <c r="I322" s="21">
        <f>MAX(Calc!O322:P322)</f>
        <v>0.55205763137720354</v>
      </c>
      <c r="J322" s="22">
        <f t="shared" si="17"/>
        <v>-123.24300402181436</v>
      </c>
      <c r="K322" s="23">
        <f t="shared" si="18"/>
        <v>0.81140508375063392</v>
      </c>
      <c r="M322" s="31"/>
      <c r="N322" s="31"/>
      <c r="O322" t="str">
        <f>IF(ISBLANK(Games!L322), "", Games!L322)</f>
        <v/>
      </c>
      <c r="P322" t="str">
        <f>IF(ISBLANK(Games!M322), "", Games!M322)</f>
        <v/>
      </c>
      <c r="Q322" t="str">
        <f t="shared" si="19"/>
        <v/>
      </c>
      <c r="R322" t="str">
        <f>IF(ISBLANK(Games!L322), "", IF(H322=Q322, "W", "L"))</f>
        <v/>
      </c>
      <c r="T322" s="30" t="str">
        <f t="shared" si="20"/>
        <v/>
      </c>
    </row>
    <row r="323" spans="1:20" x14ac:dyDescent="0.45">
      <c r="A323" s="20" t="str">
        <f>Calc!A323</f>
        <v>2024-04-21</v>
      </c>
      <c r="B323" t="str">
        <f>Calc!B323</f>
        <v>WAS</v>
      </c>
      <c r="C323" t="str">
        <f>Calc!C323</f>
        <v>HOU</v>
      </c>
      <c r="D323" t="str">
        <f>IF(ISBLANK(Games!D323), "", Games!D323)</f>
        <v/>
      </c>
      <c r="E323" t="str">
        <f>IF(ISBLANK(Games!E323), "", Games!E323)</f>
        <v/>
      </c>
      <c r="F323">
        <f>Calc!M323</f>
        <v>1419.5380932200808</v>
      </c>
      <c r="G323">
        <f>Calc!N323</f>
        <v>1554.1885466658973</v>
      </c>
      <c r="H323" t="str">
        <f>IF(Calc!O323=Betting!I323, Betting!B323, IF(Calc!P323=Betting!I323, Betting!C323, ""))</f>
        <v>HOU</v>
      </c>
      <c r="I323" s="21">
        <f>MAX(Calc!O323:P323)</f>
        <v>0.70843484358405595</v>
      </c>
      <c r="J323" s="22">
        <f t="shared" ref="J323:J386" si="21">IF(I323&lt;0.5, "",-1*((I323*100)/(1-((I323*100)/100))))</f>
        <v>-242.97651073690355</v>
      </c>
      <c r="K323" s="23">
        <f t="shared" ref="K323:K386" si="22">IF(J323&gt;0, "",1/(J323/-100))</f>
        <v>0.41156241686374617</v>
      </c>
      <c r="M323" s="31"/>
      <c r="N323" s="31"/>
      <c r="O323" t="str">
        <f>IF(ISBLANK(Games!L323), "", Games!L323)</f>
        <v/>
      </c>
      <c r="P323" t="str">
        <f>IF(ISBLANK(Games!M323), "", Games!M323)</f>
        <v/>
      </c>
      <c r="Q323" t="str">
        <f t="shared" ref="Q323:Q386" si="23">IF(O323&gt;P323, B323, IF(P323&gt;O323, C323, ""))</f>
        <v/>
      </c>
      <c r="R323" t="str">
        <f>IF(ISBLANK(Games!L323), "", IF(H323=Q323, "W", "L"))</f>
        <v/>
      </c>
      <c r="T323" s="30" t="str">
        <f t="shared" si="20"/>
        <v/>
      </c>
    </row>
    <row r="324" spans="1:20" x14ac:dyDescent="0.45">
      <c r="A324" s="20" t="str">
        <f>Calc!A324</f>
        <v>2024-04-21</v>
      </c>
      <c r="B324" t="str">
        <f>Calc!B324</f>
        <v>PIT</v>
      </c>
      <c r="C324" t="str">
        <f>Calc!C324</f>
        <v>BOS</v>
      </c>
      <c r="D324" t="str">
        <f>IF(ISBLANK(Games!D324), "", Games!D324)</f>
        <v/>
      </c>
      <c r="E324" t="str">
        <f>IF(ISBLANK(Games!E324), "", Games!E324)</f>
        <v/>
      </c>
      <c r="F324">
        <f>Calc!M324</f>
        <v>1464.4120897083565</v>
      </c>
      <c r="G324">
        <f>Calc!N324</f>
        <v>1518.233689676287</v>
      </c>
      <c r="H324" t="str">
        <f>IF(Calc!O324=Betting!I324, Betting!B324, IF(Calc!P324=Betting!I324, Betting!C324, ""))</f>
        <v>BOS</v>
      </c>
      <c r="I324" s="21">
        <f>MAX(Calc!O324:P324)</f>
        <v>0.54785631391159084</v>
      </c>
      <c r="J324" s="22">
        <f t="shared" si="21"/>
        <v>-121.16863085078373</v>
      </c>
      <c r="K324" s="23">
        <f t="shared" si="22"/>
        <v>0.82529611251568569</v>
      </c>
      <c r="M324" s="31"/>
      <c r="N324" s="31"/>
      <c r="O324" t="str">
        <f>IF(ISBLANK(Games!L324), "", Games!L324)</f>
        <v/>
      </c>
      <c r="P324" t="str">
        <f>IF(ISBLANK(Games!M324), "", Games!M324)</f>
        <v/>
      </c>
      <c r="Q324" t="str">
        <f t="shared" si="23"/>
        <v/>
      </c>
      <c r="R324" t="str">
        <f>IF(ISBLANK(Games!L324), "", IF(H324=Q324, "W", "L"))</f>
        <v/>
      </c>
      <c r="T324" s="30" t="str">
        <f t="shared" si="20"/>
        <v/>
      </c>
    </row>
    <row r="325" spans="1:20" x14ac:dyDescent="0.45">
      <c r="A325" s="20" t="str">
        <f>Calc!A325</f>
        <v>2024-04-21</v>
      </c>
      <c r="B325" t="str">
        <f>Calc!B325</f>
        <v>PHI</v>
      </c>
      <c r="C325" t="str">
        <f>Calc!C325</f>
        <v>CHW</v>
      </c>
      <c r="D325" t="str">
        <f>IF(ISBLANK(Games!D325), "", Games!D325)</f>
        <v/>
      </c>
      <c r="E325" t="str">
        <f>IF(ISBLANK(Games!E325), "", Games!E325)</f>
        <v/>
      </c>
      <c r="F325">
        <f>Calc!M325</f>
        <v>1516.0751994709906</v>
      </c>
      <c r="G325">
        <f>Calc!N325</f>
        <v>1425.4820043556863</v>
      </c>
      <c r="H325" t="str">
        <f>IF(Calc!O325=Betting!I325, Betting!B325, IF(Calc!P325=Betting!I325, Betting!C325, ""))</f>
        <v>PHI</v>
      </c>
      <c r="I325" s="21">
        <f>MAX(Calc!O325:P325)</f>
        <v>0.66987047807239686</v>
      </c>
      <c r="J325" s="22">
        <f t="shared" si="21"/>
        <v>-202.91141312084727</v>
      </c>
      <c r="K325" s="23">
        <f t="shared" si="22"/>
        <v>0.49282590102727897</v>
      </c>
      <c r="M325" s="31"/>
      <c r="N325" s="31"/>
      <c r="O325" t="str">
        <f>IF(ISBLANK(Games!L325), "", Games!L325)</f>
        <v/>
      </c>
      <c r="P325" t="str">
        <f>IF(ISBLANK(Games!M325), "", Games!M325)</f>
        <v/>
      </c>
      <c r="Q325" t="str">
        <f t="shared" si="23"/>
        <v/>
      </c>
      <c r="R325" t="str">
        <f>IF(ISBLANK(Games!L325), "", IF(H325=Q325, "W", "L"))</f>
        <v/>
      </c>
      <c r="T325" s="30" t="str">
        <f t="shared" si="20"/>
        <v/>
      </c>
    </row>
    <row r="326" spans="1:20" x14ac:dyDescent="0.45">
      <c r="A326" s="20" t="str">
        <f>Calc!A326</f>
        <v>2024-04-21</v>
      </c>
      <c r="B326" t="str">
        <f>Calc!B326</f>
        <v>NYY</v>
      </c>
      <c r="C326" t="str">
        <f>Calc!C326</f>
        <v>TBR</v>
      </c>
      <c r="D326" t="str">
        <f>IF(ISBLANK(Games!D326), "", Games!D326)</f>
        <v/>
      </c>
      <c r="E326" t="str">
        <f>IF(ISBLANK(Games!E326), "", Games!E326)</f>
        <v/>
      </c>
      <c r="F326">
        <f>Calc!M326</f>
        <v>1533.7203518335739</v>
      </c>
      <c r="G326">
        <f>Calc!N326</f>
        <v>1532.6622500113572</v>
      </c>
      <c r="H326" t="str">
        <f>IF(Calc!O326=Betting!I326, Betting!B326, IF(Calc!P326=Betting!I326, Betting!C326, ""))</f>
        <v>NYY</v>
      </c>
      <c r="I326" s="21">
        <f>MAX(Calc!O326:P326)</f>
        <v>0.54848405218586549</v>
      </c>
      <c r="J326" s="22">
        <f t="shared" si="21"/>
        <v>-121.47611946846398</v>
      </c>
      <c r="K326" s="23">
        <f t="shared" si="22"/>
        <v>0.82320706685037537</v>
      </c>
      <c r="M326" s="31"/>
      <c r="N326" s="31"/>
      <c r="O326" t="str">
        <f>IF(ISBLANK(Games!L326), "", Games!L326)</f>
        <v/>
      </c>
      <c r="P326" t="str">
        <f>IF(ISBLANK(Games!M326), "", Games!M326)</f>
        <v/>
      </c>
      <c r="Q326" t="str">
        <f t="shared" si="23"/>
        <v/>
      </c>
      <c r="R326" t="str">
        <f>IF(ISBLANK(Games!L326), "", IF(H326=Q326, "W", "L"))</f>
        <v/>
      </c>
      <c r="T326" s="30" t="str">
        <f t="shared" si="20"/>
        <v/>
      </c>
    </row>
    <row r="327" spans="1:20" x14ac:dyDescent="0.45">
      <c r="A327" s="20" t="str">
        <f>Calc!A327</f>
        <v>2024-04-21</v>
      </c>
      <c r="B327" t="str">
        <f>Calc!B327</f>
        <v>CIN</v>
      </c>
      <c r="C327" t="str">
        <f>Calc!C327</f>
        <v>LAA</v>
      </c>
      <c r="D327" t="str">
        <f>IF(ISBLANK(Games!D327), "", Games!D327)</f>
        <v/>
      </c>
      <c r="E327" t="str">
        <f>IF(ISBLANK(Games!E327), "", Games!E327)</f>
        <v/>
      </c>
      <c r="F327">
        <f>Calc!M327</f>
        <v>1493.1662146218293</v>
      </c>
      <c r="G327">
        <f>Calc!N327</f>
        <v>1486.8682858001625</v>
      </c>
      <c r="H327" t="str">
        <f>IF(Calc!O327=Betting!I327, Betting!B327, IF(Calc!P327=Betting!I327, Betting!C327, ""))</f>
        <v>CIN</v>
      </c>
      <c r="I327" s="21">
        <f>MAX(Calc!O327:P327)</f>
        <v>0.50211801112199361</v>
      </c>
      <c r="J327" s="22">
        <f t="shared" si="21"/>
        <v>-100.85080849249704</v>
      </c>
      <c r="K327" s="23">
        <f t="shared" si="22"/>
        <v>0.99156369190079097</v>
      </c>
      <c r="M327" s="31"/>
      <c r="N327" s="31"/>
      <c r="O327" t="str">
        <f>IF(ISBLANK(Games!L327), "", Games!L327)</f>
        <v/>
      </c>
      <c r="P327" t="str">
        <f>IF(ISBLANK(Games!M327), "", Games!M327)</f>
        <v/>
      </c>
      <c r="Q327" t="str">
        <f t="shared" si="23"/>
        <v/>
      </c>
      <c r="R327" t="str">
        <f>IF(ISBLANK(Games!L327), "", IF(H327=Q327, "W", "L"))</f>
        <v/>
      </c>
      <c r="T327" s="30" t="str">
        <f t="shared" si="20"/>
        <v/>
      </c>
    </row>
    <row r="328" spans="1:20" x14ac:dyDescent="0.45">
      <c r="A328" s="20" t="str">
        <f>Calc!A328</f>
        <v>2024-04-21</v>
      </c>
      <c r="B328" t="str">
        <f>Calc!B328</f>
        <v>CLE</v>
      </c>
      <c r="C328" t="str">
        <f>Calc!C328</f>
        <v>OAK</v>
      </c>
      <c r="D328" t="str">
        <f>IF(ISBLANK(Games!D328), "", Games!D328)</f>
        <v/>
      </c>
      <c r="E328" t="str">
        <f>IF(ISBLANK(Games!E328), "", Games!E328)</f>
        <v/>
      </c>
      <c r="F328">
        <f>Calc!M328</f>
        <v>1503.8938502056101</v>
      </c>
      <c r="G328">
        <f>Calc!N328</f>
        <v>1422.9458950386379</v>
      </c>
      <c r="H328" t="str">
        <f>IF(Calc!O328=Betting!I328, Betting!B328, IF(Calc!P328=Betting!I328, Betting!C328, ""))</f>
        <v>CLE</v>
      </c>
      <c r="I328" s="21">
        <f>MAX(Calc!O328:P328)</f>
        <v>0.63823991169599137</v>
      </c>
      <c r="J328" s="22">
        <f t="shared" si="21"/>
        <v>-176.4262925432615</v>
      </c>
      <c r="K328" s="23">
        <f t="shared" si="22"/>
        <v>0.56680894076759558</v>
      </c>
      <c r="M328" s="31"/>
      <c r="N328" s="31"/>
      <c r="O328" t="str">
        <f>IF(ISBLANK(Games!L328), "", Games!L328)</f>
        <v/>
      </c>
      <c r="P328" t="str">
        <f>IF(ISBLANK(Games!M328), "", Games!M328)</f>
        <v/>
      </c>
      <c r="Q328" t="str">
        <f t="shared" si="23"/>
        <v/>
      </c>
      <c r="R328" t="str">
        <f>IF(ISBLANK(Games!L328), "", IF(H328=Q328, "W", "L"))</f>
        <v/>
      </c>
      <c r="T328" s="30" t="str">
        <f t="shared" si="20"/>
        <v/>
      </c>
    </row>
    <row r="329" spans="1:20" x14ac:dyDescent="0.45">
      <c r="A329" s="20" t="str">
        <f>Calc!A329</f>
        <v>2024-04-21</v>
      </c>
      <c r="B329" t="str">
        <f>Calc!B329</f>
        <v>KCR</v>
      </c>
      <c r="C329" t="str">
        <f>Calc!C329</f>
        <v>BAL</v>
      </c>
      <c r="D329" t="str">
        <f>IF(ISBLANK(Games!D329), "", Games!D329)</f>
        <v/>
      </c>
      <c r="E329" t="str">
        <f>IF(ISBLANK(Games!E329), "", Games!E329)</f>
        <v/>
      </c>
      <c r="F329">
        <f>Calc!M329</f>
        <v>1459.3647323881944</v>
      </c>
      <c r="G329">
        <f>Calc!N329</f>
        <v>1539.0873746407135</v>
      </c>
      <c r="H329" t="str">
        <f>IF(Calc!O329=Betting!I329, Betting!B329, IF(Calc!P329=Betting!I329, Betting!C329, ""))</f>
        <v>BAL</v>
      </c>
      <c r="I329" s="21">
        <f>MAX(Calc!O329:P329)</f>
        <v>0.51771671599276414</v>
      </c>
      <c r="J329" s="22">
        <f t="shared" si="21"/>
        <v>-107.34701640312225</v>
      </c>
      <c r="K329" s="23">
        <f t="shared" si="22"/>
        <v>0.93155826170769507</v>
      </c>
      <c r="M329" s="31"/>
      <c r="N329" s="31"/>
      <c r="O329" t="str">
        <f>IF(ISBLANK(Games!L329), "", Games!L329)</f>
        <v/>
      </c>
      <c r="P329" t="str">
        <f>IF(ISBLANK(Games!M329), "", Games!M329)</f>
        <v/>
      </c>
      <c r="Q329" t="str">
        <f t="shared" si="23"/>
        <v/>
      </c>
      <c r="R329" t="str">
        <f>IF(ISBLANK(Games!L329), "", IF(H329=Q329, "W", "L"))</f>
        <v/>
      </c>
      <c r="T329" s="30" t="str">
        <f t="shared" si="20"/>
        <v/>
      </c>
    </row>
    <row r="330" spans="1:20" x14ac:dyDescent="0.45">
      <c r="A330" s="20" t="str">
        <f>Calc!A330</f>
        <v>2024-04-21</v>
      </c>
      <c r="B330" t="str">
        <f>Calc!B330</f>
        <v>MIN</v>
      </c>
      <c r="C330" t="str">
        <f>Calc!C330</f>
        <v>DET</v>
      </c>
      <c r="D330" t="str">
        <f>IF(ISBLANK(Games!D330), "", Games!D330)</f>
        <v/>
      </c>
      <c r="E330" t="str">
        <f>IF(ISBLANK(Games!E330), "", Games!E330)</f>
        <v/>
      </c>
      <c r="F330">
        <f>Calc!M330</f>
        <v>1529.2726034226744</v>
      </c>
      <c r="G330">
        <f>Calc!N330</f>
        <v>1495.7868779460348</v>
      </c>
      <c r="H330" t="str">
        <f>IF(Calc!O330=Betting!I330, Betting!B330, IF(Calc!P330=Betting!I330, Betting!C330, ""))</f>
        <v>MIN</v>
      </c>
      <c r="I330" s="21">
        <f>MAX(Calc!O330:P330)</f>
        <v>0.61167753624362875</v>
      </c>
      <c r="J330" s="22">
        <f t="shared" si="21"/>
        <v>-157.5179376250012</v>
      </c>
      <c r="K330" s="23">
        <f t="shared" si="22"/>
        <v>0.63484833224560977</v>
      </c>
      <c r="M330" s="31"/>
      <c r="N330" s="31"/>
      <c r="O330" t="str">
        <f>IF(ISBLANK(Games!L330), "", Games!L330)</f>
        <v/>
      </c>
      <c r="P330" t="str">
        <f>IF(ISBLANK(Games!M330), "", Games!M330)</f>
        <v/>
      </c>
      <c r="Q330" t="str">
        <f t="shared" si="23"/>
        <v/>
      </c>
      <c r="R330" t="str">
        <f>IF(ISBLANK(Games!L330), "", IF(H330=Q330, "W", "L"))</f>
        <v/>
      </c>
      <c r="T330" s="30" t="str">
        <f t="shared" si="20"/>
        <v/>
      </c>
    </row>
    <row r="331" spans="1:20" x14ac:dyDescent="0.45">
      <c r="A331" s="20" t="str">
        <f>Calc!A331</f>
        <v>2024-04-21</v>
      </c>
      <c r="B331" t="str">
        <f>Calc!B331</f>
        <v>STL</v>
      </c>
      <c r="C331" t="str">
        <f>Calc!C331</f>
        <v>MIL</v>
      </c>
      <c r="D331" t="str">
        <f>IF(ISBLANK(Games!D331), "", Games!D331)</f>
        <v/>
      </c>
      <c r="E331" t="str">
        <f>IF(ISBLANK(Games!E331), "", Games!E331)</f>
        <v/>
      </c>
      <c r="F331">
        <f>Calc!M331</f>
        <v>1510.540426333587</v>
      </c>
      <c r="G331">
        <f>Calc!N331</f>
        <v>1527.5334034496079</v>
      </c>
      <c r="H331" t="str">
        <f>IF(Calc!O331=Betting!I331, Betting!B331, IF(Calc!P331=Betting!I331, Betting!C331, ""))</f>
        <v>STL</v>
      </c>
      <c r="I331" s="21">
        <f>MAX(Calc!O331:P331)</f>
        <v>0.51214998732706307</v>
      </c>
      <c r="J331" s="22">
        <f t="shared" si="21"/>
        <v>-104.98103392905254</v>
      </c>
      <c r="K331" s="23">
        <f t="shared" si="22"/>
        <v>0.95255301131422676</v>
      </c>
      <c r="M331" s="31"/>
      <c r="N331" s="31"/>
      <c r="O331" t="str">
        <f>IF(ISBLANK(Games!L331), "", Games!L331)</f>
        <v/>
      </c>
      <c r="P331" t="str">
        <f>IF(ISBLANK(Games!M331), "", Games!M331)</f>
        <v/>
      </c>
      <c r="Q331" t="str">
        <f t="shared" si="23"/>
        <v/>
      </c>
      <c r="R331" t="str">
        <f>IF(ISBLANK(Games!L331), "", IF(H331=Q331, "W", "L"))</f>
        <v/>
      </c>
      <c r="T331" s="30" t="str">
        <f t="shared" si="20"/>
        <v/>
      </c>
    </row>
    <row r="332" spans="1:20" x14ac:dyDescent="0.45">
      <c r="A332" s="20" t="str">
        <f>Calc!A332</f>
        <v>2024-04-21</v>
      </c>
      <c r="B332" t="str">
        <f>Calc!B332</f>
        <v>CHC</v>
      </c>
      <c r="C332" t="str">
        <f>Calc!C332</f>
        <v>MIA</v>
      </c>
      <c r="D332" t="str">
        <f>IF(ISBLANK(Games!D332), "", Games!D332)</f>
        <v/>
      </c>
      <c r="E332" t="str">
        <f>IF(ISBLANK(Games!E332), "", Games!E332)</f>
        <v/>
      </c>
      <c r="F332">
        <f>Calc!M332</f>
        <v>1529.9566441509314</v>
      </c>
      <c r="G332">
        <f>Calc!N332</f>
        <v>1484.370768699393</v>
      </c>
      <c r="H332" t="str">
        <f>IF(Calc!O332=Betting!I332, Betting!B332, IF(Calc!P332=Betting!I332, Betting!C332, ""))</f>
        <v>CHC</v>
      </c>
      <c r="I332" s="21">
        <f>MAX(Calc!O332:P332)</f>
        <v>0.58752245811099879</v>
      </c>
      <c r="J332" s="22">
        <f t="shared" si="21"/>
        <v>-142.4374416653944</v>
      </c>
      <c r="K332" s="23">
        <f t="shared" si="22"/>
        <v>0.70206259555625883</v>
      </c>
      <c r="M332" s="31"/>
      <c r="N332" s="31"/>
      <c r="O332" t="str">
        <f>IF(ISBLANK(Games!L332), "", Games!L332)</f>
        <v/>
      </c>
      <c r="P332" t="str">
        <f>IF(ISBLANK(Games!M332), "", Games!M332)</f>
        <v/>
      </c>
      <c r="Q332" t="str">
        <f t="shared" si="23"/>
        <v/>
      </c>
      <c r="R332" t="str">
        <f>IF(ISBLANK(Games!L332), "", IF(H332=Q332, "W", "L"))</f>
        <v/>
      </c>
      <c r="T332" s="30" t="str">
        <f t="shared" si="20"/>
        <v/>
      </c>
    </row>
    <row r="333" spans="1:20" x14ac:dyDescent="0.45">
      <c r="A333" s="20" t="str">
        <f>Calc!A333</f>
        <v>2024-04-21</v>
      </c>
      <c r="B333" t="str">
        <f>Calc!B333</f>
        <v>COL</v>
      </c>
      <c r="C333" t="str">
        <f>Calc!C333</f>
        <v>SEA</v>
      </c>
      <c r="D333" t="str">
        <f>IF(ISBLANK(Games!D333), "", Games!D333)</f>
        <v/>
      </c>
      <c r="E333" t="str">
        <f>IF(ISBLANK(Games!E333), "", Games!E333)</f>
        <v/>
      </c>
      <c r="F333">
        <f>Calc!M333</f>
        <v>1423.0710497477428</v>
      </c>
      <c r="G333">
        <f>Calc!N333</f>
        <v>1521.2700100017432</v>
      </c>
      <c r="H333" t="str">
        <f>IF(Calc!O333=Betting!I333, Betting!B333, IF(Calc!P333=Betting!I333, Betting!C333, ""))</f>
        <v>SEA</v>
      </c>
      <c r="I333" s="21">
        <f>MAX(Calc!O333:P333)</f>
        <v>0.52349980892214465</v>
      </c>
      <c r="J333" s="22">
        <f t="shared" si="21"/>
        <v>-109.86350451150398</v>
      </c>
      <c r="K333" s="23">
        <f t="shared" si="22"/>
        <v>0.91022037249438781</v>
      </c>
      <c r="M333" s="31"/>
      <c r="N333" s="31"/>
      <c r="O333" t="str">
        <f>IF(ISBLANK(Games!L333), "", Games!L333)</f>
        <v/>
      </c>
      <c r="P333" t="str">
        <f>IF(ISBLANK(Games!M333), "", Games!M333)</f>
        <v/>
      </c>
      <c r="Q333" t="str">
        <f t="shared" si="23"/>
        <v/>
      </c>
      <c r="R333" t="str">
        <f>IF(ISBLANK(Games!L333), "", IF(H333=Q333, "W", "L"))</f>
        <v/>
      </c>
      <c r="T333" s="30" t="str">
        <f t="shared" si="20"/>
        <v/>
      </c>
    </row>
    <row r="334" spans="1:20" x14ac:dyDescent="0.45">
      <c r="A334" s="20" t="str">
        <f>Calc!A334</f>
        <v>2024-04-21</v>
      </c>
      <c r="B334" t="str">
        <f>Calc!B334</f>
        <v>SFG</v>
      </c>
      <c r="C334" t="str">
        <f>Calc!C334</f>
        <v>ARI</v>
      </c>
      <c r="D334" t="str">
        <f>IF(ISBLANK(Games!D334), "", Games!D334)</f>
        <v/>
      </c>
      <c r="E334" t="str">
        <f>IF(ISBLANK(Games!E334), "", Games!E334)</f>
        <v/>
      </c>
      <c r="F334">
        <f>Calc!M334</f>
        <v>1506.8907435815931</v>
      </c>
      <c r="G334">
        <f>Calc!N334</f>
        <v>1515.1384034374826</v>
      </c>
      <c r="H334" t="str">
        <f>IF(Calc!O334=Betting!I334, Betting!B334, IF(Calc!P334=Betting!I334, Betting!C334, ""))</f>
        <v>SFG</v>
      </c>
      <c r="I334" s="21">
        <f>MAX(Calc!O334:P334)</f>
        <v>0.54438289240432525</v>
      </c>
      <c r="J334" s="22">
        <f t="shared" si="21"/>
        <v>-119.48253990660582</v>
      </c>
      <c r="K334" s="23">
        <f t="shared" si="22"/>
        <v>0.83694236897010676</v>
      </c>
      <c r="M334" s="31"/>
      <c r="N334" s="31"/>
      <c r="O334" t="str">
        <f>IF(ISBLANK(Games!L334), "", Games!L334)</f>
        <v/>
      </c>
      <c r="P334" t="str">
        <f>IF(ISBLANK(Games!M334), "", Games!M334)</f>
        <v/>
      </c>
      <c r="Q334" t="str">
        <f t="shared" si="23"/>
        <v/>
      </c>
      <c r="R334" t="str">
        <f>IF(ISBLANK(Games!L334), "", IF(H334=Q334, "W", "L"))</f>
        <v/>
      </c>
      <c r="T334" s="30" t="str">
        <f t="shared" si="20"/>
        <v/>
      </c>
    </row>
    <row r="335" spans="1:20" x14ac:dyDescent="0.45">
      <c r="A335" s="20" t="str">
        <f>Calc!A335</f>
        <v>2024-04-21</v>
      </c>
      <c r="B335" t="str">
        <f>Calc!B335</f>
        <v>LAD</v>
      </c>
      <c r="C335" t="str">
        <f>Calc!C335</f>
        <v>NYM</v>
      </c>
      <c r="D335" t="str">
        <f>IF(ISBLANK(Games!D335), "", Games!D335)</f>
        <v/>
      </c>
      <c r="E335" t="str">
        <f>IF(ISBLANK(Games!E335), "", Games!E335)</f>
        <v/>
      </c>
      <c r="F335">
        <f>Calc!M335</f>
        <v>1596.6514930600529</v>
      </c>
      <c r="G335">
        <f>Calc!N335</f>
        <v>1510.288270753422</v>
      </c>
      <c r="H335" t="str">
        <f>IF(Calc!O335=Betting!I335, Betting!B335, IF(Calc!P335=Betting!I335, Betting!C335, ""))</f>
        <v>LAD</v>
      </c>
      <c r="I335" s="21">
        <f>MAX(Calc!O335:P335)</f>
        <v>0.64311556850848084</v>
      </c>
      <c r="J335" s="22">
        <f t="shared" si="21"/>
        <v>-180.20275242064272</v>
      </c>
      <c r="K335" s="23">
        <f t="shared" si="22"/>
        <v>0.55493048056542738</v>
      </c>
      <c r="M335" s="31"/>
      <c r="N335" s="31"/>
      <c r="O335" t="str">
        <f>IF(ISBLANK(Games!L335), "", Games!L335)</f>
        <v/>
      </c>
      <c r="P335" t="str">
        <f>IF(ISBLANK(Games!M335), "", Games!M335)</f>
        <v/>
      </c>
      <c r="Q335" t="str">
        <f t="shared" si="23"/>
        <v/>
      </c>
      <c r="R335" t="str">
        <f>IF(ISBLANK(Games!L335), "", IF(H335=Q335, "W", "L"))</f>
        <v/>
      </c>
      <c r="T335" s="30" t="str">
        <f t="shared" si="20"/>
        <v/>
      </c>
    </row>
    <row r="336" spans="1:20" x14ac:dyDescent="0.45">
      <c r="A336" s="20" t="str">
        <f>Calc!A336</f>
        <v>2024-04-21</v>
      </c>
      <c r="B336" t="str">
        <f>Calc!B336</f>
        <v>SDP</v>
      </c>
      <c r="C336" t="str">
        <f>Calc!C336</f>
        <v>TOR</v>
      </c>
      <c r="D336" t="str">
        <f>IF(ISBLANK(Games!D336), "", Games!D336)</f>
        <v/>
      </c>
      <c r="E336" t="str">
        <f>IF(ISBLANK(Games!E336), "", Games!E336)</f>
        <v/>
      </c>
      <c r="F336">
        <f>Calc!M336</f>
        <v>1502.9671207118124</v>
      </c>
      <c r="G336">
        <f>Calc!N336</f>
        <v>1549.5770225833428</v>
      </c>
      <c r="H336" t="str">
        <f>IF(Calc!O336=Betting!I336, Betting!B336, IF(Calc!P336=Betting!I336, Betting!C336, ""))</f>
        <v>TOR</v>
      </c>
      <c r="I336" s="21">
        <f>MAX(Calc!O336:P336)</f>
        <v>0.55205763137720354</v>
      </c>
      <c r="J336" s="22">
        <f t="shared" si="21"/>
        <v>-123.24300402181436</v>
      </c>
      <c r="K336" s="23">
        <f t="shared" si="22"/>
        <v>0.81140508375063392</v>
      </c>
      <c r="M336" s="31"/>
      <c r="N336" s="31"/>
      <c r="O336" t="str">
        <f>IF(ISBLANK(Games!L336), "", Games!L336)</f>
        <v/>
      </c>
      <c r="P336" t="str">
        <f>IF(ISBLANK(Games!M336), "", Games!M336)</f>
        <v/>
      </c>
      <c r="Q336" t="str">
        <f t="shared" si="23"/>
        <v/>
      </c>
      <c r="R336" t="str">
        <f>IF(ISBLANK(Games!L336), "", IF(H336=Q336, "W", "L"))</f>
        <v/>
      </c>
      <c r="T336" s="30" t="str">
        <f t="shared" si="20"/>
        <v/>
      </c>
    </row>
    <row r="337" spans="1:20" x14ac:dyDescent="0.45">
      <c r="A337" s="20" t="str">
        <f>Calc!A337</f>
        <v>2024-04-21</v>
      </c>
      <c r="B337" t="str">
        <f>Calc!B337</f>
        <v>ATL</v>
      </c>
      <c r="C337" t="str">
        <f>Calc!C337</f>
        <v>TEX</v>
      </c>
      <c r="D337" t="str">
        <f>IF(ISBLANK(Games!D337), "", Games!D337)</f>
        <v/>
      </c>
      <c r="E337" t="str">
        <f>IF(ISBLANK(Games!E337), "", Games!E337)</f>
        <v/>
      </c>
      <c r="F337">
        <f>Calc!M337</f>
        <v>1593.2508682491175</v>
      </c>
      <c r="G337">
        <f>Calc!N337</f>
        <v>1534.4506247578865</v>
      </c>
      <c r="H337" t="str">
        <f>IF(Calc!O337=Betting!I337, Betting!B337, IF(Calc!P337=Betting!I337, Betting!C337, ""))</f>
        <v>ATL</v>
      </c>
      <c r="I337" s="21">
        <f>MAX(Calc!O337:P337)</f>
        <v>0.60577281176068987</v>
      </c>
      <c r="J337" s="22">
        <f t="shared" si="21"/>
        <v>-153.6608407112104</v>
      </c>
      <c r="K337" s="23">
        <f t="shared" si="22"/>
        <v>0.65078389222104815</v>
      </c>
      <c r="M337" s="31"/>
      <c r="N337" s="31"/>
      <c r="O337" t="str">
        <f>IF(ISBLANK(Games!L337), "", Games!L337)</f>
        <v/>
      </c>
      <c r="P337" t="str">
        <f>IF(ISBLANK(Games!M337), "", Games!M337)</f>
        <v/>
      </c>
      <c r="Q337" t="str">
        <f t="shared" si="23"/>
        <v/>
      </c>
      <c r="R337" t="str">
        <f>IF(ISBLANK(Games!L337), "", IF(H337=Q337, "W", "L"))</f>
        <v/>
      </c>
      <c r="T337" s="30" t="str">
        <f t="shared" si="20"/>
        <v/>
      </c>
    </row>
    <row r="338" spans="1:20" x14ac:dyDescent="0.45">
      <c r="A338" s="20" t="str">
        <f>Calc!A338</f>
        <v>2024-04-22</v>
      </c>
      <c r="B338" t="str">
        <f>Calc!B338</f>
        <v>NYY</v>
      </c>
      <c r="C338" t="str">
        <f>Calc!C338</f>
        <v>OAK</v>
      </c>
      <c r="D338" t="str">
        <f>IF(ISBLANK(Games!D338), "", Games!D338)</f>
        <v/>
      </c>
      <c r="E338" t="str">
        <f>IF(ISBLANK(Games!E338), "", Games!E338)</f>
        <v/>
      </c>
      <c r="F338">
        <f>Calc!M338</f>
        <v>1533.7203518335739</v>
      </c>
      <c r="G338">
        <f>Calc!N338</f>
        <v>1422.9458950386379</v>
      </c>
      <c r="H338" t="str">
        <f>IF(Calc!O338=Betting!I338, Betting!B338, IF(Calc!P338=Betting!I338, Betting!C338, ""))</f>
        <v>NYY</v>
      </c>
      <c r="I338" s="21">
        <f>MAX(Calc!O338:P338)</f>
        <v>0.70118767822581451</v>
      </c>
      <c r="J338" s="22">
        <f t="shared" si="21"/>
        <v>-234.65822094033553</v>
      </c>
      <c r="K338" s="23">
        <f t="shared" si="22"/>
        <v>0.42615170096864458</v>
      </c>
      <c r="M338" s="31"/>
      <c r="N338" s="31"/>
      <c r="O338" t="str">
        <f>IF(ISBLANK(Games!L338), "", Games!L338)</f>
        <v/>
      </c>
      <c r="P338" t="str">
        <f>IF(ISBLANK(Games!M338), "", Games!M338)</f>
        <v/>
      </c>
      <c r="Q338" t="str">
        <f t="shared" si="23"/>
        <v/>
      </c>
      <c r="R338" t="str">
        <f>IF(ISBLANK(Games!L338), "", IF(H338=Q338, "W", "L"))</f>
        <v/>
      </c>
      <c r="T338" s="30" t="str">
        <f t="shared" si="20"/>
        <v/>
      </c>
    </row>
    <row r="339" spans="1:20" x14ac:dyDescent="0.45">
      <c r="A339" s="20" t="str">
        <f>Calc!A339</f>
        <v>2024-04-22</v>
      </c>
      <c r="B339" t="str">
        <f>Calc!B339</f>
        <v>CIN</v>
      </c>
      <c r="C339" t="str">
        <f>Calc!C339</f>
        <v>PHI</v>
      </c>
      <c r="D339" t="str">
        <f>IF(ISBLANK(Games!D339), "", Games!D339)</f>
        <v/>
      </c>
      <c r="E339" t="str">
        <f>IF(ISBLANK(Games!E339), "", Games!E339)</f>
        <v/>
      </c>
      <c r="F339">
        <f>Calc!M339</f>
        <v>1493.1662146218293</v>
      </c>
      <c r="G339">
        <f>Calc!N339</f>
        <v>1539.4111659163295</v>
      </c>
      <c r="H339" t="str">
        <f>IF(Calc!O339=Betting!I339, Betting!B339, IF(Calc!P339=Betting!I339, Betting!C339, ""))</f>
        <v>PHI</v>
      </c>
      <c r="I339" s="21">
        <f>MAX(Calc!O339:P339)</f>
        <v>0.57310602071804251</v>
      </c>
      <c r="J339" s="22">
        <f t="shared" si="21"/>
        <v>-134.25019994004506</v>
      </c>
      <c r="K339" s="23">
        <f t="shared" si="22"/>
        <v>0.74487784781444732</v>
      </c>
      <c r="M339" s="31"/>
      <c r="N339" s="31"/>
      <c r="O339" t="str">
        <f>IF(ISBLANK(Games!L339), "", Games!L339)</f>
        <v/>
      </c>
      <c r="P339" t="str">
        <f>IF(ISBLANK(Games!M339), "", Games!M339)</f>
        <v/>
      </c>
      <c r="Q339" t="str">
        <f t="shared" si="23"/>
        <v/>
      </c>
      <c r="R339" t="str">
        <f>IF(ISBLANK(Games!L339), "", IF(H339=Q339, "W", "L"))</f>
        <v/>
      </c>
      <c r="T339" s="30" t="str">
        <f t="shared" si="20"/>
        <v/>
      </c>
    </row>
    <row r="340" spans="1:20" x14ac:dyDescent="0.45">
      <c r="A340" s="20" t="str">
        <f>Calc!A340</f>
        <v>2024-04-22</v>
      </c>
      <c r="B340" t="str">
        <f>Calc!B340</f>
        <v>PIT</v>
      </c>
      <c r="C340" t="str">
        <f>Calc!C340</f>
        <v>MIL</v>
      </c>
      <c r="D340" t="str">
        <f>IF(ISBLANK(Games!D340), "", Games!D340)</f>
        <v/>
      </c>
      <c r="E340" t="str">
        <f>IF(ISBLANK(Games!E340), "", Games!E340)</f>
        <v/>
      </c>
      <c r="F340">
        <f>Calc!M340</f>
        <v>1464.4120897083565</v>
      </c>
      <c r="G340">
        <f>Calc!N340</f>
        <v>1527.5334034496079</v>
      </c>
      <c r="H340" t="str">
        <f>IF(Calc!O340=Betting!I340, Betting!B340, IF(Calc!P340=Betting!I340, Betting!C340, ""))</f>
        <v>MIL</v>
      </c>
      <c r="I340" s="21">
        <f>MAX(Calc!O340:P340)</f>
        <v>0.56086695298856182</v>
      </c>
      <c r="J340" s="22">
        <f t="shared" si="21"/>
        <v>-127.72141764451466</v>
      </c>
      <c r="K340" s="23">
        <f t="shared" si="22"/>
        <v>0.78295404047525285</v>
      </c>
      <c r="M340" s="31"/>
      <c r="N340" s="31"/>
      <c r="O340" t="str">
        <f>IF(ISBLANK(Games!L340), "", Games!L340)</f>
        <v/>
      </c>
      <c r="P340" t="str">
        <f>IF(ISBLANK(Games!M340), "", Games!M340)</f>
        <v/>
      </c>
      <c r="Q340" t="str">
        <f t="shared" si="23"/>
        <v/>
      </c>
      <c r="R340" t="str">
        <f>IF(ISBLANK(Games!L340), "", IF(H340=Q340, "W", "L"))</f>
        <v/>
      </c>
      <c r="T340" s="30" t="str">
        <f t="shared" si="20"/>
        <v/>
      </c>
    </row>
    <row r="341" spans="1:20" x14ac:dyDescent="0.45">
      <c r="A341" s="20" t="str">
        <f>Calc!A341</f>
        <v>2024-04-22</v>
      </c>
      <c r="B341" t="str">
        <f>Calc!B341</f>
        <v>TBR</v>
      </c>
      <c r="C341" t="str">
        <f>Calc!C341</f>
        <v>DET</v>
      </c>
      <c r="D341" t="str">
        <f>IF(ISBLANK(Games!D341), "", Games!D341)</f>
        <v/>
      </c>
      <c r="E341" t="str">
        <f>IF(ISBLANK(Games!E341), "", Games!E341)</f>
        <v/>
      </c>
      <c r="F341">
        <f>Calc!M341</f>
        <v>1528.0229512954211</v>
      </c>
      <c r="G341">
        <f>Calc!N341</f>
        <v>1495.7868779460348</v>
      </c>
      <c r="H341" t="str">
        <f>IF(Calc!O341=Betting!I341, Betting!B341, IF(Calc!P341=Betting!I341, Betting!C341, ""))</f>
        <v>TBR</v>
      </c>
      <c r="I341" s="21">
        <f>MAX(Calc!O341:P341)</f>
        <v>0.60842093494938709</v>
      </c>
      <c r="J341" s="22">
        <f t="shared" si="21"/>
        <v>-155.37626733715877</v>
      </c>
      <c r="K341" s="23">
        <f t="shared" si="22"/>
        <v>0.64359893382562072</v>
      </c>
      <c r="M341" s="31"/>
      <c r="N341" s="31"/>
      <c r="O341" t="str">
        <f>IF(ISBLANK(Games!L341), "", Games!L341)</f>
        <v/>
      </c>
      <c r="P341" t="str">
        <f>IF(ISBLANK(Games!M341), "", Games!M341)</f>
        <v/>
      </c>
      <c r="Q341" t="str">
        <f t="shared" si="23"/>
        <v/>
      </c>
      <c r="R341" t="str">
        <f>IF(ISBLANK(Games!L341), "", IF(H341=Q341, "W", "L"))</f>
        <v/>
      </c>
      <c r="T341" s="30" t="str">
        <f t="shared" si="20"/>
        <v/>
      </c>
    </row>
    <row r="342" spans="1:20" x14ac:dyDescent="0.45">
      <c r="A342" s="20" t="str">
        <f>Calc!A342</f>
        <v>2024-04-22</v>
      </c>
      <c r="B342" t="str">
        <f>Calc!B342</f>
        <v>ATL</v>
      </c>
      <c r="C342" t="str">
        <f>Calc!C342</f>
        <v>MIA</v>
      </c>
      <c r="D342" t="str">
        <f>IF(ISBLANK(Games!D342), "", Games!D342)</f>
        <v/>
      </c>
      <c r="E342" t="str">
        <f>IF(ISBLANK(Games!E342), "", Games!E342)</f>
        <v/>
      </c>
      <c r="F342">
        <f>Calc!M342</f>
        <v>1593.2508682491175</v>
      </c>
      <c r="G342">
        <f>Calc!N342</f>
        <v>1484.370768699393</v>
      </c>
      <c r="H342" t="str">
        <f>IF(Calc!O342=Betting!I342, Betting!B342, IF(Calc!P342=Betting!I342, Betting!C342, ""))</f>
        <v>ATL</v>
      </c>
      <c r="I342" s="21">
        <f>MAX(Calc!O342:P342)</f>
        <v>0.67370662033841844</v>
      </c>
      <c r="J342" s="22">
        <f t="shared" si="21"/>
        <v>-206.47265998383415</v>
      </c>
      <c r="K342" s="23">
        <f t="shared" si="22"/>
        <v>0.48432562455401862</v>
      </c>
      <c r="M342" s="31"/>
      <c r="N342" s="31"/>
      <c r="O342" t="str">
        <f>IF(ISBLANK(Games!L342), "", Games!L342)</f>
        <v/>
      </c>
      <c r="P342" t="str">
        <f>IF(ISBLANK(Games!M342), "", Games!M342)</f>
        <v/>
      </c>
      <c r="Q342" t="str">
        <f t="shared" si="23"/>
        <v/>
      </c>
      <c r="R342" t="str">
        <f>IF(ISBLANK(Games!L342), "", IF(H342=Q342, "W", "L"))</f>
        <v/>
      </c>
      <c r="T342" s="30" t="str">
        <f t="shared" si="20"/>
        <v/>
      </c>
    </row>
    <row r="343" spans="1:20" x14ac:dyDescent="0.45">
      <c r="A343" s="20" t="str">
        <f>Calc!A343</f>
        <v>2024-04-22</v>
      </c>
      <c r="B343" t="str">
        <f>Calc!B343</f>
        <v>KCR</v>
      </c>
      <c r="C343" t="str">
        <f>Calc!C343</f>
        <v>TOR</v>
      </c>
      <c r="D343" t="str">
        <f>IF(ISBLANK(Games!D343), "", Games!D343)</f>
        <v/>
      </c>
      <c r="E343" t="str">
        <f>IF(ISBLANK(Games!E343), "", Games!E343)</f>
        <v/>
      </c>
      <c r="F343">
        <f>Calc!M343</f>
        <v>1459.3647323881944</v>
      </c>
      <c r="G343">
        <f>Calc!N343</f>
        <v>1549.5770225833428</v>
      </c>
      <c r="H343" t="str">
        <f>IF(Calc!O343=Betting!I343, Betting!B343, IF(Calc!P343=Betting!I343, Betting!C343, ""))</f>
        <v>TOR</v>
      </c>
      <c r="I343" s="21">
        <f>MAX(Calc!O343:P343)</f>
        <v>0.5319436082090333</v>
      </c>
      <c r="J343" s="22">
        <f t="shared" si="21"/>
        <v>-113.64946992254697</v>
      </c>
      <c r="K343" s="23">
        <f t="shared" si="22"/>
        <v>0.87989851662441376</v>
      </c>
      <c r="M343" s="31"/>
      <c r="N343" s="31"/>
      <c r="O343" t="str">
        <f>IF(ISBLANK(Games!L343), "", Games!L343)</f>
        <v/>
      </c>
      <c r="P343" t="str">
        <f>IF(ISBLANK(Games!M343), "", Games!M343)</f>
        <v/>
      </c>
      <c r="Q343" t="str">
        <f t="shared" si="23"/>
        <v/>
      </c>
      <c r="R343" t="str">
        <f>IF(ISBLANK(Games!L343), "", IF(H343=Q343, "W", "L"))</f>
        <v/>
      </c>
      <c r="T343" s="30" t="str">
        <f t="shared" si="20"/>
        <v/>
      </c>
    </row>
    <row r="344" spans="1:20" x14ac:dyDescent="0.45">
      <c r="A344" s="20" t="str">
        <f>Calc!A344</f>
        <v>2024-04-22</v>
      </c>
      <c r="B344" t="str">
        <f>Calc!B344</f>
        <v>MIN</v>
      </c>
      <c r="C344" t="str">
        <f>Calc!C344</f>
        <v>CHW</v>
      </c>
      <c r="D344" t="str">
        <f>IF(ISBLANK(Games!D344), "", Games!D344)</f>
        <v/>
      </c>
      <c r="E344" t="str">
        <f>IF(ISBLANK(Games!E344), "", Games!E344)</f>
        <v/>
      </c>
      <c r="F344">
        <f>Calc!M344</f>
        <v>1529.2726034226744</v>
      </c>
      <c r="G344">
        <f>Calc!N344</f>
        <v>1425.4820043556863</v>
      </c>
      <c r="H344" t="str">
        <f>IF(Calc!O344=Betting!I344, Betting!B344, IF(Calc!P344=Betting!I344, Betting!C344, ""))</f>
        <v>MIN</v>
      </c>
      <c r="I344" s="21">
        <f>MAX(Calc!O344:P344)</f>
        <v>0.70871288066889249</v>
      </c>
      <c r="J344" s="22">
        <f t="shared" si="21"/>
        <v>-243.30388597214113</v>
      </c>
      <c r="K344" s="23">
        <f t="shared" si="22"/>
        <v>0.41100864295874928</v>
      </c>
      <c r="M344" s="31"/>
      <c r="N344" s="31"/>
      <c r="O344" t="str">
        <f>IF(ISBLANK(Games!L344), "", Games!L344)</f>
        <v/>
      </c>
      <c r="P344" t="str">
        <f>IF(ISBLANK(Games!M344), "", Games!M344)</f>
        <v/>
      </c>
      <c r="Q344" t="str">
        <f t="shared" si="23"/>
        <v/>
      </c>
      <c r="R344" t="str">
        <f>IF(ISBLANK(Games!L344), "", IF(H344=Q344, "W", "L"))</f>
        <v/>
      </c>
      <c r="T344" s="30" t="str">
        <f t="shared" si="20"/>
        <v/>
      </c>
    </row>
    <row r="345" spans="1:20" x14ac:dyDescent="0.45">
      <c r="A345" s="20" t="str">
        <f>Calc!A345</f>
        <v>2024-04-22</v>
      </c>
      <c r="B345" t="str">
        <f>Calc!B345</f>
        <v>STL</v>
      </c>
      <c r="C345" t="str">
        <f>Calc!C345</f>
        <v>ARI</v>
      </c>
      <c r="D345" t="str">
        <f>IF(ISBLANK(Games!D345), "", Games!D345)</f>
        <v/>
      </c>
      <c r="E345" t="str">
        <f>IF(ISBLANK(Games!E345), "", Games!E345)</f>
        <v/>
      </c>
      <c r="F345">
        <f>Calc!M345</f>
        <v>1510.540426333587</v>
      </c>
      <c r="G345">
        <f>Calc!N345</f>
        <v>1515.1384034374826</v>
      </c>
      <c r="H345" t="str">
        <f>IF(Calc!O345=Betting!I345, Betting!B345, IF(Calc!P345=Betting!I345, Betting!C345, ""))</f>
        <v>STL</v>
      </c>
      <c r="I345" s="21">
        <f>MAX(Calc!O345:P345)</f>
        <v>0.52996873116713616</v>
      </c>
      <c r="J345" s="22">
        <f t="shared" si="21"/>
        <v>-112.75180319026502</v>
      </c>
      <c r="K345" s="23">
        <f t="shared" si="22"/>
        <v>0.88690377599773929</v>
      </c>
      <c r="M345" s="31"/>
      <c r="N345" s="31"/>
      <c r="O345" t="str">
        <f>IF(ISBLANK(Games!L345), "", Games!L345)</f>
        <v/>
      </c>
      <c r="P345" t="str">
        <f>IF(ISBLANK(Games!M345), "", Games!M345)</f>
        <v/>
      </c>
      <c r="Q345" t="str">
        <f t="shared" si="23"/>
        <v/>
      </c>
      <c r="R345" t="str">
        <f>IF(ISBLANK(Games!L345), "", IF(H345=Q345, "W", "L"))</f>
        <v/>
      </c>
      <c r="T345" s="30" t="str">
        <f t="shared" si="20"/>
        <v/>
      </c>
    </row>
    <row r="346" spans="1:20" x14ac:dyDescent="0.45">
      <c r="A346" s="20" t="str">
        <f>Calc!A346</f>
        <v>2024-04-22</v>
      </c>
      <c r="B346" t="str">
        <f>Calc!B346</f>
        <v>COL</v>
      </c>
      <c r="C346" t="str">
        <f>Calc!C346</f>
        <v>SDP</v>
      </c>
      <c r="D346" t="str">
        <f>IF(ISBLANK(Games!D346), "", Games!D346)</f>
        <v/>
      </c>
      <c r="E346" t="str">
        <f>IF(ISBLANK(Games!E346), "", Games!E346)</f>
        <v/>
      </c>
      <c r="F346">
        <f>Calc!M346</f>
        <v>1423.0710497477428</v>
      </c>
      <c r="G346">
        <f>Calc!N346</f>
        <v>1514.2912987524817</v>
      </c>
      <c r="H346" t="str">
        <f>IF(Calc!O346=Betting!I346, Betting!B346, IF(Calc!P346=Betting!I346, Betting!C346, ""))</f>
        <v>SDP</v>
      </c>
      <c r="I346" s="21">
        <f>MAX(Calc!O346:P346)</f>
        <v>0.51416770587399796</v>
      </c>
      <c r="J346" s="22">
        <f t="shared" si="21"/>
        <v>-105.832344224661</v>
      </c>
      <c r="K346" s="23">
        <f t="shared" si="22"/>
        <v>0.94489072062620016</v>
      </c>
      <c r="M346" s="31"/>
      <c r="N346" s="31"/>
      <c r="O346" t="str">
        <f>IF(ISBLANK(Games!L346), "", Games!L346)</f>
        <v/>
      </c>
      <c r="P346" t="str">
        <f>IF(ISBLANK(Games!M346), "", Games!M346)</f>
        <v/>
      </c>
      <c r="Q346" t="str">
        <f t="shared" si="23"/>
        <v/>
      </c>
      <c r="R346" t="str">
        <f>IF(ISBLANK(Games!L346), "", IF(H346=Q346, "W", "L"))</f>
        <v/>
      </c>
      <c r="T346" s="30" t="str">
        <f t="shared" si="20"/>
        <v/>
      </c>
    </row>
    <row r="347" spans="1:20" x14ac:dyDescent="0.45">
      <c r="A347" s="20" t="str">
        <f>Calc!A347</f>
        <v>2024-04-22</v>
      </c>
      <c r="B347" t="str">
        <f>Calc!B347</f>
        <v>LAA</v>
      </c>
      <c r="C347" t="str">
        <f>Calc!C347</f>
        <v>BAL</v>
      </c>
      <c r="D347" t="str">
        <f>IF(ISBLANK(Games!D347), "", Games!D347)</f>
        <v/>
      </c>
      <c r="E347" t="str">
        <f>IF(ISBLANK(Games!E347), "", Games!E347)</f>
        <v/>
      </c>
      <c r="F347">
        <f>Calc!M347</f>
        <v>1469.5882041455925</v>
      </c>
      <c r="G347">
        <f>Calc!N347</f>
        <v>1539.0873746407135</v>
      </c>
      <c r="H347" t="str">
        <f>IF(Calc!O347=Betting!I347, Betting!B347, IF(Calc!P347=Betting!I347, Betting!C347, ""))</f>
        <v>BAL</v>
      </c>
      <c r="I347" s="21">
        <f>MAX(Calc!O347:P347)</f>
        <v>0.56445775512215646</v>
      </c>
      <c r="J347" s="22">
        <f t="shared" si="21"/>
        <v>-129.59885332833096</v>
      </c>
      <c r="K347" s="23">
        <f t="shared" si="22"/>
        <v>0.77161176531906472</v>
      </c>
      <c r="M347" s="31"/>
      <c r="N347" s="31"/>
      <c r="O347" t="str">
        <f>IF(ISBLANK(Games!L347), "", Games!L347)</f>
        <v/>
      </c>
      <c r="P347" t="str">
        <f>IF(ISBLANK(Games!M347), "", Games!M347)</f>
        <v/>
      </c>
      <c r="Q347" t="str">
        <f t="shared" si="23"/>
        <v/>
      </c>
      <c r="R347" t="str">
        <f>IF(ISBLANK(Games!L347), "", IF(H347=Q347, "W", "L"))</f>
        <v/>
      </c>
      <c r="T347" s="30" t="str">
        <f t="shared" si="20"/>
        <v/>
      </c>
    </row>
    <row r="348" spans="1:20" x14ac:dyDescent="0.45">
      <c r="A348" s="20" t="str">
        <f>Calc!A348</f>
        <v>2024-04-22</v>
      </c>
      <c r="B348" t="str">
        <f>Calc!B348</f>
        <v>SFG</v>
      </c>
      <c r="C348" t="str">
        <f>Calc!C348</f>
        <v>NYM</v>
      </c>
      <c r="D348" t="str">
        <f>IF(ISBLANK(Games!D348), "", Games!D348)</f>
        <v/>
      </c>
      <c r="E348" t="str">
        <f>IF(ISBLANK(Games!E348), "", Games!E348)</f>
        <v/>
      </c>
      <c r="F348">
        <f>Calc!M348</f>
        <v>1506.8907435815931</v>
      </c>
      <c r="G348">
        <f>Calc!N348</f>
        <v>1510.288270753422</v>
      </c>
      <c r="H348" t="str">
        <f>IF(Calc!O348=Betting!I348, Betting!B348, IF(Calc!P348=Betting!I348, Betting!C348, ""))</f>
        <v>SFG</v>
      </c>
      <c r="I348" s="21">
        <f>MAX(Calc!O348:P348)</f>
        <v>0.55136072121005131</v>
      </c>
      <c r="J348" s="22">
        <f t="shared" si="21"/>
        <v>-122.89622136901579</v>
      </c>
      <c r="K348" s="23">
        <f t="shared" si="22"/>
        <v>0.81369466763126763</v>
      </c>
      <c r="M348" s="31"/>
      <c r="N348" s="31"/>
      <c r="O348" t="str">
        <f>IF(ISBLANK(Games!L348), "", Games!L348)</f>
        <v/>
      </c>
      <c r="P348" t="str">
        <f>IF(ISBLANK(Games!M348), "", Games!M348)</f>
        <v/>
      </c>
      <c r="Q348" t="str">
        <f t="shared" si="23"/>
        <v/>
      </c>
      <c r="R348" t="str">
        <f>IF(ISBLANK(Games!L348), "", IF(H348=Q348, "W", "L"))</f>
        <v/>
      </c>
      <c r="T348" s="30" t="str">
        <f t="shared" si="20"/>
        <v/>
      </c>
    </row>
    <row r="349" spans="1:20" x14ac:dyDescent="0.45">
      <c r="A349" s="20" t="str">
        <f>Calc!A349</f>
        <v>2024-04-23</v>
      </c>
      <c r="B349" t="str">
        <f>Calc!B349</f>
        <v>CLE</v>
      </c>
      <c r="C349" t="str">
        <f>Calc!C349</f>
        <v>BOS</v>
      </c>
      <c r="D349" t="str">
        <f>IF(ISBLANK(Games!D349), "", Games!D349)</f>
        <v/>
      </c>
      <c r="E349" t="str">
        <f>IF(ISBLANK(Games!E349), "", Games!E349)</f>
        <v/>
      </c>
      <c r="F349">
        <f>Calc!M349</f>
        <v>1503.8938502056101</v>
      </c>
      <c r="G349">
        <f>Calc!N349</f>
        <v>1518.233689676287</v>
      </c>
      <c r="H349" t="str">
        <f>IF(Calc!O349=Betting!I349, Betting!B349, IF(Calc!P349=Betting!I349, Betting!C349, ""))</f>
        <v>CLE</v>
      </c>
      <c r="I349" s="21">
        <f>MAX(Calc!O349:P349)</f>
        <v>0.5031845460957417</v>
      </c>
      <c r="J349" s="22">
        <f t="shared" si="21"/>
        <v>-101.28198350945637</v>
      </c>
      <c r="K349" s="23">
        <f t="shared" si="22"/>
        <v>0.98734243282926359</v>
      </c>
      <c r="M349" s="31"/>
      <c r="N349" s="31"/>
      <c r="O349" t="str">
        <f>IF(ISBLANK(Games!L349), "", Games!L349)</f>
        <v/>
      </c>
      <c r="P349" t="str">
        <f>IF(ISBLANK(Games!M349), "", Games!M349)</f>
        <v/>
      </c>
      <c r="Q349" t="str">
        <f t="shared" si="23"/>
        <v/>
      </c>
      <c r="R349" t="str">
        <f>IF(ISBLANK(Games!L349), "", IF(H349=Q349, "W", "L"))</f>
        <v/>
      </c>
      <c r="T349" s="30" t="str">
        <f t="shared" si="20"/>
        <v/>
      </c>
    </row>
    <row r="350" spans="1:20" x14ac:dyDescent="0.45">
      <c r="A350" s="20" t="str">
        <f>Calc!A350</f>
        <v>2024-04-23</v>
      </c>
      <c r="B350" t="str">
        <f>Calc!B350</f>
        <v>CIN</v>
      </c>
      <c r="C350" t="str">
        <f>Calc!C350</f>
        <v>PHI</v>
      </c>
      <c r="D350" t="str">
        <f>IF(ISBLANK(Games!D350), "", Games!D350)</f>
        <v/>
      </c>
      <c r="E350" t="str">
        <f>IF(ISBLANK(Games!E350), "", Games!E350)</f>
        <v/>
      </c>
      <c r="F350">
        <f>Calc!M350</f>
        <v>1493.1662146218293</v>
      </c>
      <c r="G350">
        <f>Calc!N350</f>
        <v>1539.4111659163295</v>
      </c>
      <c r="H350" t="str">
        <f>IF(Calc!O350=Betting!I350, Betting!B350, IF(Calc!P350=Betting!I350, Betting!C350, ""))</f>
        <v>PHI</v>
      </c>
      <c r="I350" s="21">
        <f>MAX(Calc!O350:P350)</f>
        <v>0.57310602071804251</v>
      </c>
      <c r="J350" s="22">
        <f t="shared" si="21"/>
        <v>-134.25019994004506</v>
      </c>
      <c r="K350" s="23">
        <f t="shared" si="22"/>
        <v>0.74487784781444732</v>
      </c>
      <c r="M350" s="31"/>
      <c r="N350" s="31"/>
      <c r="O350" t="str">
        <f>IF(ISBLANK(Games!L350), "", Games!L350)</f>
        <v/>
      </c>
      <c r="P350" t="str">
        <f>IF(ISBLANK(Games!M350), "", Games!M350)</f>
        <v/>
      </c>
      <c r="Q350" t="str">
        <f t="shared" si="23"/>
        <v/>
      </c>
      <c r="R350" t="str">
        <f>IF(ISBLANK(Games!L350), "", IF(H350=Q350, "W", "L"))</f>
        <v/>
      </c>
      <c r="T350" s="30" t="str">
        <f t="shared" si="20"/>
        <v/>
      </c>
    </row>
    <row r="351" spans="1:20" x14ac:dyDescent="0.45">
      <c r="A351" s="20" t="str">
        <f>Calc!A351</f>
        <v>2024-04-23</v>
      </c>
      <c r="B351" t="str">
        <f>Calc!B351</f>
        <v>PIT</v>
      </c>
      <c r="C351" t="str">
        <f>Calc!C351</f>
        <v>MIL</v>
      </c>
      <c r="D351" t="str">
        <f>IF(ISBLANK(Games!D351), "", Games!D351)</f>
        <v/>
      </c>
      <c r="E351" t="str">
        <f>IF(ISBLANK(Games!E351), "", Games!E351)</f>
        <v/>
      </c>
      <c r="F351">
        <f>Calc!M351</f>
        <v>1464.4120897083565</v>
      </c>
      <c r="G351">
        <f>Calc!N351</f>
        <v>1527.5334034496079</v>
      </c>
      <c r="H351" t="str">
        <f>IF(Calc!O351=Betting!I351, Betting!B351, IF(Calc!P351=Betting!I351, Betting!C351, ""))</f>
        <v>MIL</v>
      </c>
      <c r="I351" s="21">
        <f>MAX(Calc!O351:P351)</f>
        <v>0.56086695298856182</v>
      </c>
      <c r="J351" s="22">
        <f t="shared" si="21"/>
        <v>-127.72141764451466</v>
      </c>
      <c r="K351" s="23">
        <f t="shared" si="22"/>
        <v>0.78295404047525285</v>
      </c>
      <c r="M351" s="31"/>
      <c r="N351" s="31"/>
      <c r="O351" t="str">
        <f>IF(ISBLANK(Games!L351), "", Games!L351)</f>
        <v/>
      </c>
      <c r="P351" t="str">
        <f>IF(ISBLANK(Games!M351), "", Games!M351)</f>
        <v/>
      </c>
      <c r="Q351" t="str">
        <f t="shared" si="23"/>
        <v/>
      </c>
      <c r="R351" t="str">
        <f>IF(ISBLANK(Games!L351), "", IF(H351=Q351, "W", "L"))</f>
        <v/>
      </c>
      <c r="T351" s="30" t="str">
        <f t="shared" si="20"/>
        <v/>
      </c>
    </row>
    <row r="352" spans="1:20" x14ac:dyDescent="0.45">
      <c r="A352" s="20" t="str">
        <f>Calc!A352</f>
        <v>2024-04-23</v>
      </c>
      <c r="B352" t="str">
        <f>Calc!B352</f>
        <v>WAS</v>
      </c>
      <c r="C352" t="str">
        <f>Calc!C352</f>
        <v>LAD</v>
      </c>
      <c r="D352" t="str">
        <f>IF(ISBLANK(Games!D352), "", Games!D352)</f>
        <v/>
      </c>
      <c r="E352" t="str">
        <f>IF(ISBLANK(Games!E352), "", Games!E352)</f>
        <v/>
      </c>
      <c r="F352">
        <f>Calc!M352</f>
        <v>1419.5380932200808</v>
      </c>
      <c r="G352">
        <f>Calc!N352</f>
        <v>1587.2549754385982</v>
      </c>
      <c r="H352" t="str">
        <f>IF(Calc!O352=Betting!I352, Betting!B352, IF(Calc!P352=Betting!I352, Betting!C352, ""))</f>
        <v>LAD</v>
      </c>
      <c r="I352" s="21">
        <f>MAX(Calc!O352:P352)</f>
        <v>0.74802237655555148</v>
      </c>
      <c r="J352" s="22">
        <f t="shared" si="21"/>
        <v>-296.86063640506632</v>
      </c>
      <c r="K352" s="23">
        <f t="shared" si="22"/>
        <v>0.33685840336052503</v>
      </c>
      <c r="M352" s="31"/>
      <c r="N352" s="31"/>
      <c r="O352" t="str">
        <f>IF(ISBLANK(Games!L352), "", Games!L352)</f>
        <v/>
      </c>
      <c r="P352" t="str">
        <f>IF(ISBLANK(Games!M352), "", Games!M352)</f>
        <v/>
      </c>
      <c r="Q352" t="str">
        <f t="shared" si="23"/>
        <v/>
      </c>
      <c r="R352" t="str">
        <f>IF(ISBLANK(Games!L352), "", IF(H352=Q352, "W", "L"))</f>
        <v/>
      </c>
      <c r="T352" s="30" t="str">
        <f t="shared" si="20"/>
        <v/>
      </c>
    </row>
    <row r="353" spans="1:20" x14ac:dyDescent="0.45">
      <c r="A353" s="20" t="str">
        <f>Calc!A353</f>
        <v>2024-04-23</v>
      </c>
      <c r="B353" t="str">
        <f>Calc!B353</f>
        <v>TBR</v>
      </c>
      <c r="C353" t="str">
        <f>Calc!C353</f>
        <v>DET</v>
      </c>
      <c r="D353" t="str">
        <f>IF(ISBLANK(Games!D353), "", Games!D353)</f>
        <v/>
      </c>
      <c r="E353" t="str">
        <f>IF(ISBLANK(Games!E353), "", Games!E353)</f>
        <v/>
      </c>
      <c r="F353">
        <f>Calc!M353</f>
        <v>1528.0229512954211</v>
      </c>
      <c r="G353">
        <f>Calc!N353</f>
        <v>1495.7868779460348</v>
      </c>
      <c r="H353" t="str">
        <f>IF(Calc!O353=Betting!I353, Betting!B353, IF(Calc!P353=Betting!I353, Betting!C353, ""))</f>
        <v>TBR</v>
      </c>
      <c r="I353" s="21">
        <f>MAX(Calc!O353:P353)</f>
        <v>0.60842093494938709</v>
      </c>
      <c r="J353" s="22">
        <f t="shared" si="21"/>
        <v>-155.37626733715877</v>
      </c>
      <c r="K353" s="23">
        <f t="shared" si="22"/>
        <v>0.64359893382562072</v>
      </c>
      <c r="M353" s="31"/>
      <c r="N353" s="31"/>
      <c r="O353" t="str">
        <f>IF(ISBLANK(Games!L353), "", Games!L353)</f>
        <v/>
      </c>
      <c r="P353" t="str">
        <f>IF(ISBLANK(Games!M353), "", Games!M353)</f>
        <v/>
      </c>
      <c r="Q353" t="str">
        <f t="shared" si="23"/>
        <v/>
      </c>
      <c r="R353" t="str">
        <f>IF(ISBLANK(Games!L353), "", IF(H353=Q353, "W", "L"))</f>
        <v/>
      </c>
      <c r="T353" s="30" t="str">
        <f t="shared" si="20"/>
        <v/>
      </c>
    </row>
    <row r="354" spans="1:20" x14ac:dyDescent="0.45">
      <c r="A354" s="20" t="str">
        <f>Calc!A354</f>
        <v>2024-04-23</v>
      </c>
      <c r="B354" t="str">
        <f>Calc!B354</f>
        <v>NYY</v>
      </c>
      <c r="C354" t="str">
        <f>Calc!C354</f>
        <v>OAK</v>
      </c>
      <c r="D354" t="str">
        <f>IF(ISBLANK(Games!D354), "", Games!D354)</f>
        <v/>
      </c>
      <c r="E354" t="str">
        <f>IF(ISBLANK(Games!E354), "", Games!E354)</f>
        <v/>
      </c>
      <c r="F354">
        <f>Calc!M354</f>
        <v>1533.7203518335739</v>
      </c>
      <c r="G354">
        <f>Calc!N354</f>
        <v>1422.9458950386379</v>
      </c>
      <c r="H354" t="str">
        <f>IF(Calc!O354=Betting!I354, Betting!B354, IF(Calc!P354=Betting!I354, Betting!C354, ""))</f>
        <v>NYY</v>
      </c>
      <c r="I354" s="21">
        <f>MAX(Calc!O354:P354)</f>
        <v>0.70118767822581451</v>
      </c>
      <c r="J354" s="22">
        <f t="shared" si="21"/>
        <v>-234.65822094033553</v>
      </c>
      <c r="K354" s="23">
        <f t="shared" si="22"/>
        <v>0.42615170096864458</v>
      </c>
      <c r="M354" s="31"/>
      <c r="N354" s="31"/>
      <c r="O354" t="str">
        <f>IF(ISBLANK(Games!L354), "", Games!L354)</f>
        <v/>
      </c>
      <c r="P354" t="str">
        <f>IF(ISBLANK(Games!M354), "", Games!M354)</f>
        <v/>
      </c>
      <c r="Q354" t="str">
        <f t="shared" si="23"/>
        <v/>
      </c>
      <c r="R354" t="str">
        <f>IF(ISBLANK(Games!L354), "", IF(H354=Q354, "W", "L"))</f>
        <v/>
      </c>
      <c r="T354" s="30" t="str">
        <f t="shared" ref="T354:T417" si="24">IF(S354="W", N354/(L354/-100), IF(S354="L", -N354, ""))</f>
        <v/>
      </c>
    </row>
    <row r="355" spans="1:20" x14ac:dyDescent="0.45">
      <c r="A355" s="20" t="str">
        <f>Calc!A355</f>
        <v>2024-04-23</v>
      </c>
      <c r="B355" t="str">
        <f>Calc!B355</f>
        <v>ATL</v>
      </c>
      <c r="C355" t="str">
        <f>Calc!C355</f>
        <v>MIA</v>
      </c>
      <c r="D355" t="str">
        <f>IF(ISBLANK(Games!D355), "", Games!D355)</f>
        <v/>
      </c>
      <c r="E355" t="str">
        <f>IF(ISBLANK(Games!E355), "", Games!E355)</f>
        <v/>
      </c>
      <c r="F355">
        <f>Calc!M355</f>
        <v>1593.2508682491175</v>
      </c>
      <c r="G355">
        <f>Calc!N355</f>
        <v>1484.370768699393</v>
      </c>
      <c r="H355" t="str">
        <f>IF(Calc!O355=Betting!I355, Betting!B355, IF(Calc!P355=Betting!I355, Betting!C355, ""))</f>
        <v>ATL</v>
      </c>
      <c r="I355" s="21">
        <f>MAX(Calc!O355:P355)</f>
        <v>0.67370662033841844</v>
      </c>
      <c r="J355" s="22">
        <f t="shared" si="21"/>
        <v>-206.47265998383415</v>
      </c>
      <c r="K355" s="23">
        <f t="shared" si="22"/>
        <v>0.48432562455401862</v>
      </c>
      <c r="M355" s="31"/>
      <c r="N355" s="31"/>
      <c r="O355" t="str">
        <f>IF(ISBLANK(Games!L355), "", Games!L355)</f>
        <v/>
      </c>
      <c r="P355" t="str">
        <f>IF(ISBLANK(Games!M355), "", Games!M355)</f>
        <v/>
      </c>
      <c r="Q355" t="str">
        <f t="shared" si="23"/>
        <v/>
      </c>
      <c r="R355" t="str">
        <f>IF(ISBLANK(Games!L355), "", IF(H355=Q355, "W", "L"))</f>
        <v/>
      </c>
      <c r="T355" s="30" t="str">
        <f t="shared" si="24"/>
        <v/>
      </c>
    </row>
    <row r="356" spans="1:20" x14ac:dyDescent="0.45">
      <c r="A356" s="20" t="str">
        <f>Calc!A356</f>
        <v>2024-04-23</v>
      </c>
      <c r="B356" t="str">
        <f>Calc!B356</f>
        <v>CHC</v>
      </c>
      <c r="C356" t="str">
        <f>Calc!C356</f>
        <v>HOU</v>
      </c>
      <c r="D356" t="str">
        <f>IF(ISBLANK(Games!D356), "", Games!D356)</f>
        <v/>
      </c>
      <c r="E356" t="str">
        <f>IF(ISBLANK(Games!E356), "", Games!E356)</f>
        <v/>
      </c>
      <c r="F356">
        <f>Calc!M356</f>
        <v>1529.9566441509314</v>
      </c>
      <c r="G356">
        <f>Calc!N356</f>
        <v>1554.1885466658973</v>
      </c>
      <c r="H356" t="str">
        <f>IF(Calc!O356=Betting!I356, Betting!B356, IF(Calc!P356=Betting!I356, Betting!C356, ""))</f>
        <v>HOU</v>
      </c>
      <c r="I356" s="21">
        <f>MAX(Calc!O356:P356)</f>
        <v>0.51252308287218939</v>
      </c>
      <c r="J356" s="22">
        <f t="shared" si="21"/>
        <v>-105.13791830225512</v>
      </c>
      <c r="K356" s="23">
        <f t="shared" si="22"/>
        <v>0.95113163371292553</v>
      </c>
      <c r="M356" s="31"/>
      <c r="N356" s="31"/>
      <c r="O356" t="str">
        <f>IF(ISBLANK(Games!L356), "", Games!L356)</f>
        <v/>
      </c>
      <c r="P356" t="str">
        <f>IF(ISBLANK(Games!M356), "", Games!M356)</f>
        <v/>
      </c>
      <c r="Q356" t="str">
        <f t="shared" si="23"/>
        <v/>
      </c>
      <c r="R356" t="str">
        <f>IF(ISBLANK(Games!L356), "", IF(H356=Q356, "W", "L"))</f>
        <v/>
      </c>
      <c r="T356" s="30" t="str">
        <f t="shared" si="24"/>
        <v/>
      </c>
    </row>
    <row r="357" spans="1:20" x14ac:dyDescent="0.45">
      <c r="A357" s="20" t="str">
        <f>Calc!A357</f>
        <v>2024-04-23</v>
      </c>
      <c r="B357" t="str">
        <f>Calc!B357</f>
        <v>KCR</v>
      </c>
      <c r="C357" t="str">
        <f>Calc!C357</f>
        <v>TOR</v>
      </c>
      <c r="D357" t="str">
        <f>IF(ISBLANK(Games!D357), "", Games!D357)</f>
        <v/>
      </c>
      <c r="E357" t="str">
        <f>IF(ISBLANK(Games!E357), "", Games!E357)</f>
        <v/>
      </c>
      <c r="F357">
        <f>Calc!M357</f>
        <v>1459.3647323881944</v>
      </c>
      <c r="G357">
        <f>Calc!N357</f>
        <v>1549.5770225833428</v>
      </c>
      <c r="H357" t="str">
        <f>IF(Calc!O357=Betting!I357, Betting!B357, IF(Calc!P357=Betting!I357, Betting!C357, ""))</f>
        <v>TOR</v>
      </c>
      <c r="I357" s="21">
        <f>MAX(Calc!O357:P357)</f>
        <v>0.5319436082090333</v>
      </c>
      <c r="J357" s="22">
        <f t="shared" si="21"/>
        <v>-113.64946992254697</v>
      </c>
      <c r="K357" s="23">
        <f t="shared" si="22"/>
        <v>0.87989851662441376</v>
      </c>
      <c r="M357" s="31"/>
      <c r="N357" s="31"/>
      <c r="O357" t="str">
        <f>IF(ISBLANK(Games!L357), "", Games!L357)</f>
        <v/>
      </c>
      <c r="P357" t="str">
        <f>IF(ISBLANK(Games!M357), "", Games!M357)</f>
        <v/>
      </c>
      <c r="Q357" t="str">
        <f t="shared" si="23"/>
        <v/>
      </c>
      <c r="R357" t="str">
        <f>IF(ISBLANK(Games!L357), "", IF(H357=Q357, "W", "L"))</f>
        <v/>
      </c>
      <c r="T357" s="30" t="str">
        <f t="shared" si="24"/>
        <v/>
      </c>
    </row>
    <row r="358" spans="1:20" x14ac:dyDescent="0.45">
      <c r="A358" s="20" t="str">
        <f>Calc!A358</f>
        <v>2024-04-23</v>
      </c>
      <c r="B358" t="str">
        <f>Calc!B358</f>
        <v>MIN</v>
      </c>
      <c r="C358" t="str">
        <f>Calc!C358</f>
        <v>CHW</v>
      </c>
      <c r="D358" t="str">
        <f>IF(ISBLANK(Games!D358), "", Games!D358)</f>
        <v/>
      </c>
      <c r="E358" t="str">
        <f>IF(ISBLANK(Games!E358), "", Games!E358)</f>
        <v/>
      </c>
      <c r="F358">
        <f>Calc!M358</f>
        <v>1529.2726034226744</v>
      </c>
      <c r="G358">
        <f>Calc!N358</f>
        <v>1425.4820043556863</v>
      </c>
      <c r="H358" t="str">
        <f>IF(Calc!O358=Betting!I358, Betting!B358, IF(Calc!P358=Betting!I358, Betting!C358, ""))</f>
        <v>MIN</v>
      </c>
      <c r="I358" s="21">
        <f>MAX(Calc!O358:P358)</f>
        <v>0.70871288066889249</v>
      </c>
      <c r="J358" s="22">
        <f t="shared" si="21"/>
        <v>-243.30388597214113</v>
      </c>
      <c r="K358" s="23">
        <f t="shared" si="22"/>
        <v>0.41100864295874928</v>
      </c>
      <c r="M358" s="31"/>
      <c r="N358" s="31"/>
      <c r="O358" t="str">
        <f>IF(ISBLANK(Games!L358), "", Games!L358)</f>
        <v/>
      </c>
      <c r="P358" t="str">
        <f>IF(ISBLANK(Games!M358), "", Games!M358)</f>
        <v/>
      </c>
      <c r="Q358" t="str">
        <f t="shared" si="23"/>
        <v/>
      </c>
      <c r="R358" t="str">
        <f>IF(ISBLANK(Games!L358), "", IF(H358=Q358, "W", "L"))</f>
        <v/>
      </c>
      <c r="T358" s="30" t="str">
        <f t="shared" si="24"/>
        <v/>
      </c>
    </row>
    <row r="359" spans="1:20" x14ac:dyDescent="0.45">
      <c r="A359" s="20" t="str">
        <f>Calc!A359</f>
        <v>2024-04-23</v>
      </c>
      <c r="B359" t="str">
        <f>Calc!B359</f>
        <v>STL</v>
      </c>
      <c r="C359" t="str">
        <f>Calc!C359</f>
        <v>ARI</v>
      </c>
      <c r="D359" t="str">
        <f>IF(ISBLANK(Games!D359), "", Games!D359)</f>
        <v/>
      </c>
      <c r="E359" t="str">
        <f>IF(ISBLANK(Games!E359), "", Games!E359)</f>
        <v/>
      </c>
      <c r="F359">
        <f>Calc!M359</f>
        <v>1510.540426333587</v>
      </c>
      <c r="G359">
        <f>Calc!N359</f>
        <v>1515.1384034374826</v>
      </c>
      <c r="H359" t="str">
        <f>IF(Calc!O359=Betting!I359, Betting!B359, IF(Calc!P359=Betting!I359, Betting!C359, ""))</f>
        <v>STL</v>
      </c>
      <c r="I359" s="21">
        <f>MAX(Calc!O359:P359)</f>
        <v>0.52996873116713616</v>
      </c>
      <c r="J359" s="22">
        <f t="shared" si="21"/>
        <v>-112.75180319026502</v>
      </c>
      <c r="K359" s="23">
        <f t="shared" si="22"/>
        <v>0.88690377599773929</v>
      </c>
      <c r="M359" s="31"/>
      <c r="N359" s="31"/>
      <c r="O359" t="str">
        <f>IF(ISBLANK(Games!L359), "", Games!L359)</f>
        <v/>
      </c>
      <c r="P359" t="str">
        <f>IF(ISBLANK(Games!M359), "", Games!M359)</f>
        <v/>
      </c>
      <c r="Q359" t="str">
        <f t="shared" si="23"/>
        <v/>
      </c>
      <c r="R359" t="str">
        <f>IF(ISBLANK(Games!L359), "", IF(H359=Q359, "W", "L"))</f>
        <v/>
      </c>
      <c r="T359" s="30" t="str">
        <f t="shared" si="24"/>
        <v/>
      </c>
    </row>
    <row r="360" spans="1:20" x14ac:dyDescent="0.45">
      <c r="A360" s="20" t="str">
        <f>Calc!A360</f>
        <v>2024-04-23</v>
      </c>
      <c r="B360" t="str">
        <f>Calc!B360</f>
        <v>TEX</v>
      </c>
      <c r="C360" t="str">
        <f>Calc!C360</f>
        <v>SEA</v>
      </c>
      <c r="D360" t="str">
        <f>IF(ISBLANK(Games!D360), "", Games!D360)</f>
        <v/>
      </c>
      <c r="E360" t="str">
        <f>IF(ISBLANK(Games!E360), "", Games!E360)</f>
        <v/>
      </c>
      <c r="F360">
        <f>Calc!M360</f>
        <v>1535.7428778604465</v>
      </c>
      <c r="G360">
        <f>Calc!N360</f>
        <v>1521.2700100017432</v>
      </c>
      <c r="H360" t="str">
        <f>IF(Calc!O360=Betting!I360, Betting!B360, IF(Calc!P360=Betting!I360, Betting!C360, ""))</f>
        <v>TEX</v>
      </c>
      <c r="I360" s="21">
        <f>MAX(Calc!O360:P360)</f>
        <v>0.5524616617938003</v>
      </c>
      <c r="J360" s="22">
        <f t="shared" si="21"/>
        <v>-123.44454421673657</v>
      </c>
      <c r="K360" s="23">
        <f t="shared" si="22"/>
        <v>0.81008035336438966</v>
      </c>
      <c r="M360" s="31"/>
      <c r="N360" s="31"/>
      <c r="O360" t="str">
        <f>IF(ISBLANK(Games!L360), "", Games!L360)</f>
        <v/>
      </c>
      <c r="P360" t="str">
        <f>IF(ISBLANK(Games!M360), "", Games!M360)</f>
        <v/>
      </c>
      <c r="Q360" t="str">
        <f t="shared" si="23"/>
        <v/>
      </c>
      <c r="R360" t="str">
        <f>IF(ISBLANK(Games!L360), "", IF(H360=Q360, "W", "L"))</f>
        <v/>
      </c>
      <c r="T360" s="30" t="str">
        <f t="shared" si="24"/>
        <v/>
      </c>
    </row>
    <row r="361" spans="1:20" x14ac:dyDescent="0.45">
      <c r="A361" s="20" t="str">
        <f>Calc!A361</f>
        <v>2024-04-23</v>
      </c>
      <c r="B361" t="str">
        <f>Calc!B361</f>
        <v>COL</v>
      </c>
      <c r="C361" t="str">
        <f>Calc!C361</f>
        <v>SDP</v>
      </c>
      <c r="D361" t="str">
        <f>IF(ISBLANK(Games!D361), "", Games!D361)</f>
        <v/>
      </c>
      <c r="E361" t="str">
        <f>IF(ISBLANK(Games!E361), "", Games!E361)</f>
        <v/>
      </c>
      <c r="F361">
        <f>Calc!M361</f>
        <v>1423.0710497477428</v>
      </c>
      <c r="G361">
        <f>Calc!N361</f>
        <v>1514.2912987524817</v>
      </c>
      <c r="H361" t="str">
        <f>IF(Calc!O361=Betting!I361, Betting!B361, IF(Calc!P361=Betting!I361, Betting!C361, ""))</f>
        <v>SDP</v>
      </c>
      <c r="I361" s="21">
        <f>MAX(Calc!O361:P361)</f>
        <v>0.51416770587399796</v>
      </c>
      <c r="J361" s="22">
        <f t="shared" si="21"/>
        <v>-105.832344224661</v>
      </c>
      <c r="K361" s="23">
        <f t="shared" si="22"/>
        <v>0.94489072062620016</v>
      </c>
      <c r="M361" s="31"/>
      <c r="N361" s="31"/>
      <c r="O361" t="str">
        <f>IF(ISBLANK(Games!L361), "", Games!L361)</f>
        <v/>
      </c>
      <c r="P361" t="str">
        <f>IF(ISBLANK(Games!M361), "", Games!M361)</f>
        <v/>
      </c>
      <c r="Q361" t="str">
        <f t="shared" si="23"/>
        <v/>
      </c>
      <c r="R361" t="str">
        <f>IF(ISBLANK(Games!L361), "", IF(H361=Q361, "W", "L"))</f>
        <v/>
      </c>
      <c r="T361" s="30" t="str">
        <f t="shared" si="24"/>
        <v/>
      </c>
    </row>
    <row r="362" spans="1:20" x14ac:dyDescent="0.45">
      <c r="A362" s="20" t="str">
        <f>Calc!A362</f>
        <v>2024-04-23</v>
      </c>
      <c r="B362" t="str">
        <f>Calc!B362</f>
        <v>LAA</v>
      </c>
      <c r="C362" t="str">
        <f>Calc!C362</f>
        <v>BAL</v>
      </c>
      <c r="D362" t="str">
        <f>IF(ISBLANK(Games!D362), "", Games!D362)</f>
        <v/>
      </c>
      <c r="E362" t="str">
        <f>IF(ISBLANK(Games!E362), "", Games!E362)</f>
        <v/>
      </c>
      <c r="F362">
        <f>Calc!M362</f>
        <v>1469.5882041455925</v>
      </c>
      <c r="G362">
        <f>Calc!N362</f>
        <v>1539.0873746407135</v>
      </c>
      <c r="H362" t="str">
        <f>IF(Calc!O362=Betting!I362, Betting!B362, IF(Calc!P362=Betting!I362, Betting!C362, ""))</f>
        <v>BAL</v>
      </c>
      <c r="I362" s="21">
        <f>MAX(Calc!O362:P362)</f>
        <v>0.56445775512215646</v>
      </c>
      <c r="J362" s="22">
        <f t="shared" si="21"/>
        <v>-129.59885332833096</v>
      </c>
      <c r="K362" s="23">
        <f t="shared" si="22"/>
        <v>0.77161176531906472</v>
      </c>
      <c r="M362" s="31"/>
      <c r="N362" s="31"/>
      <c r="O362" t="str">
        <f>IF(ISBLANK(Games!L362), "", Games!L362)</f>
        <v/>
      </c>
      <c r="P362" t="str">
        <f>IF(ISBLANK(Games!M362), "", Games!M362)</f>
        <v/>
      </c>
      <c r="Q362" t="str">
        <f t="shared" si="23"/>
        <v/>
      </c>
      <c r="R362" t="str">
        <f>IF(ISBLANK(Games!L362), "", IF(H362=Q362, "W", "L"))</f>
        <v/>
      </c>
      <c r="T362" s="30" t="str">
        <f t="shared" si="24"/>
        <v/>
      </c>
    </row>
    <row r="363" spans="1:20" x14ac:dyDescent="0.45">
      <c r="A363" s="20" t="str">
        <f>Calc!A363</f>
        <v>2024-04-23</v>
      </c>
      <c r="B363" t="str">
        <f>Calc!B363</f>
        <v>SFG</v>
      </c>
      <c r="C363" t="str">
        <f>Calc!C363</f>
        <v>NYM</v>
      </c>
      <c r="D363" t="str">
        <f>IF(ISBLANK(Games!D363), "", Games!D363)</f>
        <v/>
      </c>
      <c r="E363" t="str">
        <f>IF(ISBLANK(Games!E363), "", Games!E363)</f>
        <v/>
      </c>
      <c r="F363">
        <f>Calc!M363</f>
        <v>1506.8907435815931</v>
      </c>
      <c r="G363">
        <f>Calc!N363</f>
        <v>1510.288270753422</v>
      </c>
      <c r="H363" t="str">
        <f>IF(Calc!O363=Betting!I363, Betting!B363, IF(Calc!P363=Betting!I363, Betting!C363, ""))</f>
        <v>SFG</v>
      </c>
      <c r="I363" s="21">
        <f>MAX(Calc!O363:P363)</f>
        <v>0.55136072121005131</v>
      </c>
      <c r="J363" s="22">
        <f t="shared" si="21"/>
        <v>-122.89622136901579</v>
      </c>
      <c r="K363" s="23">
        <f t="shared" si="22"/>
        <v>0.81369466763126763</v>
      </c>
      <c r="M363" s="31"/>
      <c r="N363" s="31"/>
      <c r="O363" t="str">
        <f>IF(ISBLANK(Games!L363), "", Games!L363)</f>
        <v/>
      </c>
      <c r="P363" t="str">
        <f>IF(ISBLANK(Games!M363), "", Games!M363)</f>
        <v/>
      </c>
      <c r="Q363" t="str">
        <f t="shared" si="23"/>
        <v/>
      </c>
      <c r="R363" t="str">
        <f>IF(ISBLANK(Games!L363), "", IF(H363=Q363, "W", "L"))</f>
        <v/>
      </c>
      <c r="T363" s="30" t="str">
        <f t="shared" si="24"/>
        <v/>
      </c>
    </row>
    <row r="364" spans="1:20" x14ac:dyDescent="0.45">
      <c r="A364" s="20" t="str">
        <f>Calc!A364</f>
        <v>2024-04-24</v>
      </c>
      <c r="B364" t="str">
        <f>Calc!B364</f>
        <v>STL</v>
      </c>
      <c r="C364" t="str">
        <f>Calc!C364</f>
        <v>ARI</v>
      </c>
      <c r="D364" t="str">
        <f>IF(ISBLANK(Games!D364), "", Games!D364)</f>
        <v/>
      </c>
      <c r="E364" t="str">
        <f>IF(ISBLANK(Games!E364), "", Games!E364)</f>
        <v/>
      </c>
      <c r="F364">
        <f>Calc!M364</f>
        <v>1510.540426333587</v>
      </c>
      <c r="G364">
        <f>Calc!N364</f>
        <v>1515.1384034374826</v>
      </c>
      <c r="H364" t="str">
        <f>IF(Calc!O364=Betting!I364, Betting!B364, IF(Calc!P364=Betting!I364, Betting!C364, ""))</f>
        <v>STL</v>
      </c>
      <c r="I364" s="21">
        <f>MAX(Calc!O364:P364)</f>
        <v>0.52996873116713616</v>
      </c>
      <c r="J364" s="22">
        <f t="shared" si="21"/>
        <v>-112.75180319026502</v>
      </c>
      <c r="K364" s="23">
        <f t="shared" si="22"/>
        <v>0.88690377599773929</v>
      </c>
      <c r="M364" s="31"/>
      <c r="N364" s="31"/>
      <c r="O364" t="str">
        <f>IF(ISBLANK(Games!L364), "", Games!L364)</f>
        <v/>
      </c>
      <c r="P364" t="str">
        <f>IF(ISBLANK(Games!M364), "", Games!M364)</f>
        <v/>
      </c>
      <c r="Q364" t="str">
        <f t="shared" si="23"/>
        <v/>
      </c>
      <c r="R364" t="str">
        <f>IF(ISBLANK(Games!L364), "", IF(H364=Q364, "W", "L"))</f>
        <v/>
      </c>
      <c r="T364" s="30" t="str">
        <f t="shared" si="24"/>
        <v/>
      </c>
    </row>
    <row r="365" spans="1:20" x14ac:dyDescent="0.45">
      <c r="A365" s="20" t="str">
        <f>Calc!A365</f>
        <v>2024-04-24</v>
      </c>
      <c r="B365" t="str">
        <f>Calc!B365</f>
        <v>SFG</v>
      </c>
      <c r="C365" t="str">
        <f>Calc!C365</f>
        <v>NYM</v>
      </c>
      <c r="D365" t="str">
        <f>IF(ISBLANK(Games!D365), "", Games!D365)</f>
        <v/>
      </c>
      <c r="E365" t="str">
        <f>IF(ISBLANK(Games!E365), "", Games!E365)</f>
        <v/>
      </c>
      <c r="F365">
        <f>Calc!M365</f>
        <v>1506.8907435815931</v>
      </c>
      <c r="G365">
        <f>Calc!N365</f>
        <v>1510.288270753422</v>
      </c>
      <c r="H365" t="str">
        <f>IF(Calc!O365=Betting!I365, Betting!B365, IF(Calc!P365=Betting!I365, Betting!C365, ""))</f>
        <v>SFG</v>
      </c>
      <c r="I365" s="21">
        <f>MAX(Calc!O365:P365)</f>
        <v>0.55136072121005131</v>
      </c>
      <c r="J365" s="22">
        <f t="shared" si="21"/>
        <v>-122.89622136901579</v>
      </c>
      <c r="K365" s="23">
        <f t="shared" si="22"/>
        <v>0.81369466763126763</v>
      </c>
      <c r="M365" s="31"/>
      <c r="N365" s="31"/>
      <c r="O365" t="str">
        <f>IF(ISBLANK(Games!L365), "", Games!L365)</f>
        <v/>
      </c>
      <c r="P365" t="str">
        <f>IF(ISBLANK(Games!M365), "", Games!M365)</f>
        <v/>
      </c>
      <c r="Q365" t="str">
        <f t="shared" si="23"/>
        <v/>
      </c>
      <c r="R365" t="str">
        <f>IF(ISBLANK(Games!L365), "", IF(H365=Q365, "W", "L"))</f>
        <v/>
      </c>
      <c r="T365" s="30" t="str">
        <f t="shared" si="24"/>
        <v/>
      </c>
    </row>
    <row r="366" spans="1:20" x14ac:dyDescent="0.45">
      <c r="A366" s="20" t="str">
        <f>Calc!A366</f>
        <v>2024-04-24</v>
      </c>
      <c r="B366" t="str">
        <f>Calc!B366</f>
        <v>LAA</v>
      </c>
      <c r="C366" t="str">
        <f>Calc!C366</f>
        <v>BAL</v>
      </c>
      <c r="D366" t="str">
        <f>IF(ISBLANK(Games!D366), "", Games!D366)</f>
        <v/>
      </c>
      <c r="E366" t="str">
        <f>IF(ISBLANK(Games!E366), "", Games!E366)</f>
        <v/>
      </c>
      <c r="F366">
        <f>Calc!M366</f>
        <v>1469.5882041455925</v>
      </c>
      <c r="G366">
        <f>Calc!N366</f>
        <v>1539.0873746407135</v>
      </c>
      <c r="H366" t="str">
        <f>IF(Calc!O366=Betting!I366, Betting!B366, IF(Calc!P366=Betting!I366, Betting!C366, ""))</f>
        <v>BAL</v>
      </c>
      <c r="I366" s="21">
        <f>MAX(Calc!O366:P366)</f>
        <v>0.56445775512215646</v>
      </c>
      <c r="J366" s="22">
        <f t="shared" si="21"/>
        <v>-129.59885332833096</v>
      </c>
      <c r="K366" s="23">
        <f t="shared" si="22"/>
        <v>0.77161176531906472</v>
      </c>
      <c r="M366" s="31"/>
      <c r="N366" s="31"/>
      <c r="O366" t="str">
        <f>IF(ISBLANK(Games!L366), "", Games!L366)</f>
        <v/>
      </c>
      <c r="P366" t="str">
        <f>IF(ISBLANK(Games!M366), "", Games!M366)</f>
        <v/>
      </c>
      <c r="Q366" t="str">
        <f t="shared" si="23"/>
        <v/>
      </c>
      <c r="R366" t="str">
        <f>IF(ISBLANK(Games!L366), "", IF(H366=Q366, "W", "L"))</f>
        <v/>
      </c>
      <c r="T366" s="30" t="str">
        <f t="shared" si="24"/>
        <v/>
      </c>
    </row>
    <row r="367" spans="1:20" x14ac:dyDescent="0.45">
      <c r="A367" s="20" t="str">
        <f>Calc!A367</f>
        <v>2024-04-24</v>
      </c>
      <c r="B367" t="str">
        <f>Calc!B367</f>
        <v>CLE</v>
      </c>
      <c r="C367" t="str">
        <f>Calc!C367</f>
        <v>BOS</v>
      </c>
      <c r="D367" t="str">
        <f>IF(ISBLANK(Games!D367), "", Games!D367)</f>
        <v/>
      </c>
      <c r="E367" t="str">
        <f>IF(ISBLANK(Games!E367), "", Games!E367)</f>
        <v/>
      </c>
      <c r="F367">
        <f>Calc!M367</f>
        <v>1503.8938502056101</v>
      </c>
      <c r="G367">
        <f>Calc!N367</f>
        <v>1518.233689676287</v>
      </c>
      <c r="H367" t="str">
        <f>IF(Calc!O367=Betting!I367, Betting!B367, IF(Calc!P367=Betting!I367, Betting!C367, ""))</f>
        <v>CLE</v>
      </c>
      <c r="I367" s="21">
        <f>MAX(Calc!O367:P367)</f>
        <v>0.5031845460957417</v>
      </c>
      <c r="J367" s="22">
        <f t="shared" si="21"/>
        <v>-101.28198350945637</v>
      </c>
      <c r="K367" s="23">
        <f t="shared" si="22"/>
        <v>0.98734243282926359</v>
      </c>
      <c r="M367" s="31"/>
      <c r="N367" s="31"/>
      <c r="O367" t="str">
        <f>IF(ISBLANK(Games!L367), "", Games!L367)</f>
        <v/>
      </c>
      <c r="P367" t="str">
        <f>IF(ISBLANK(Games!M367), "", Games!M367)</f>
        <v/>
      </c>
      <c r="Q367" t="str">
        <f t="shared" si="23"/>
        <v/>
      </c>
      <c r="R367" t="str">
        <f>IF(ISBLANK(Games!L367), "", IF(H367=Q367, "W", "L"))</f>
        <v/>
      </c>
      <c r="T367" s="30" t="str">
        <f t="shared" si="24"/>
        <v/>
      </c>
    </row>
    <row r="368" spans="1:20" x14ac:dyDescent="0.45">
      <c r="A368" s="20" t="str">
        <f>Calc!A368</f>
        <v>2024-04-24</v>
      </c>
      <c r="B368" t="str">
        <f>Calc!B368</f>
        <v>CIN</v>
      </c>
      <c r="C368" t="str">
        <f>Calc!C368</f>
        <v>PHI</v>
      </c>
      <c r="D368" t="str">
        <f>IF(ISBLANK(Games!D368), "", Games!D368)</f>
        <v/>
      </c>
      <c r="E368" t="str">
        <f>IF(ISBLANK(Games!E368), "", Games!E368)</f>
        <v/>
      </c>
      <c r="F368">
        <f>Calc!M368</f>
        <v>1493.1662146218293</v>
      </c>
      <c r="G368">
        <f>Calc!N368</f>
        <v>1539.4111659163295</v>
      </c>
      <c r="H368" t="str">
        <f>IF(Calc!O368=Betting!I368, Betting!B368, IF(Calc!P368=Betting!I368, Betting!C368, ""))</f>
        <v>PHI</v>
      </c>
      <c r="I368" s="21">
        <f>MAX(Calc!O368:P368)</f>
        <v>0.57310602071804251</v>
      </c>
      <c r="J368" s="22">
        <f t="shared" si="21"/>
        <v>-134.25019994004506</v>
      </c>
      <c r="K368" s="23">
        <f t="shared" si="22"/>
        <v>0.74487784781444732</v>
      </c>
      <c r="M368" s="31"/>
      <c r="N368" s="31"/>
      <c r="O368" t="str">
        <f>IF(ISBLANK(Games!L368), "", Games!L368)</f>
        <v/>
      </c>
      <c r="P368" t="str">
        <f>IF(ISBLANK(Games!M368), "", Games!M368)</f>
        <v/>
      </c>
      <c r="Q368" t="str">
        <f t="shared" si="23"/>
        <v/>
      </c>
      <c r="R368" t="str">
        <f>IF(ISBLANK(Games!L368), "", IF(H368=Q368, "W", "L"))</f>
        <v/>
      </c>
      <c r="T368" s="30" t="str">
        <f t="shared" si="24"/>
        <v/>
      </c>
    </row>
    <row r="369" spans="1:20" x14ac:dyDescent="0.45">
      <c r="A369" s="20" t="str">
        <f>Calc!A369</f>
        <v>2024-04-24</v>
      </c>
      <c r="B369" t="str">
        <f>Calc!B369</f>
        <v>PIT</v>
      </c>
      <c r="C369" t="str">
        <f>Calc!C369</f>
        <v>MIL</v>
      </c>
      <c r="D369" t="str">
        <f>IF(ISBLANK(Games!D369), "", Games!D369)</f>
        <v/>
      </c>
      <c r="E369" t="str">
        <f>IF(ISBLANK(Games!E369), "", Games!E369)</f>
        <v/>
      </c>
      <c r="F369">
        <f>Calc!M369</f>
        <v>1464.4120897083565</v>
      </c>
      <c r="G369">
        <f>Calc!N369</f>
        <v>1527.5334034496079</v>
      </c>
      <c r="H369" t="str">
        <f>IF(Calc!O369=Betting!I369, Betting!B369, IF(Calc!P369=Betting!I369, Betting!C369, ""))</f>
        <v>MIL</v>
      </c>
      <c r="I369" s="21">
        <f>MAX(Calc!O369:P369)</f>
        <v>0.56086695298856182</v>
      </c>
      <c r="J369" s="22">
        <f t="shared" si="21"/>
        <v>-127.72141764451466</v>
      </c>
      <c r="K369" s="23">
        <f t="shared" si="22"/>
        <v>0.78295404047525285</v>
      </c>
      <c r="M369" s="31"/>
      <c r="N369" s="31"/>
      <c r="O369" t="str">
        <f>IF(ISBLANK(Games!L369), "", Games!L369)</f>
        <v/>
      </c>
      <c r="P369" t="str">
        <f>IF(ISBLANK(Games!M369), "", Games!M369)</f>
        <v/>
      </c>
      <c r="Q369" t="str">
        <f t="shared" si="23"/>
        <v/>
      </c>
      <c r="R369" t="str">
        <f>IF(ISBLANK(Games!L369), "", IF(H369=Q369, "W", "L"))</f>
        <v/>
      </c>
      <c r="T369" s="30" t="str">
        <f t="shared" si="24"/>
        <v/>
      </c>
    </row>
    <row r="370" spans="1:20" x14ac:dyDescent="0.45">
      <c r="A370" s="20" t="str">
        <f>Calc!A370</f>
        <v>2024-04-24</v>
      </c>
      <c r="B370" t="str">
        <f>Calc!B370</f>
        <v>WAS</v>
      </c>
      <c r="C370" t="str">
        <f>Calc!C370</f>
        <v>LAD</v>
      </c>
      <c r="D370" t="str">
        <f>IF(ISBLANK(Games!D370), "", Games!D370)</f>
        <v/>
      </c>
      <c r="E370" t="str">
        <f>IF(ISBLANK(Games!E370), "", Games!E370)</f>
        <v/>
      </c>
      <c r="F370">
        <f>Calc!M370</f>
        <v>1419.5380932200808</v>
      </c>
      <c r="G370">
        <f>Calc!N370</f>
        <v>1587.2549754385982</v>
      </c>
      <c r="H370" t="str">
        <f>IF(Calc!O370=Betting!I370, Betting!B370, IF(Calc!P370=Betting!I370, Betting!C370, ""))</f>
        <v>LAD</v>
      </c>
      <c r="I370" s="21">
        <f>MAX(Calc!O370:P370)</f>
        <v>0.74802237655555148</v>
      </c>
      <c r="J370" s="22">
        <f t="shared" si="21"/>
        <v>-296.86063640506632</v>
      </c>
      <c r="K370" s="23">
        <f t="shared" si="22"/>
        <v>0.33685840336052503</v>
      </c>
      <c r="M370" s="31"/>
      <c r="N370" s="31"/>
      <c r="O370" t="str">
        <f>IF(ISBLANK(Games!L370), "", Games!L370)</f>
        <v/>
      </c>
      <c r="P370" t="str">
        <f>IF(ISBLANK(Games!M370), "", Games!M370)</f>
        <v/>
      </c>
      <c r="Q370" t="str">
        <f t="shared" si="23"/>
        <v/>
      </c>
      <c r="R370" t="str">
        <f>IF(ISBLANK(Games!L370), "", IF(H370=Q370, "W", "L"))</f>
        <v/>
      </c>
      <c r="T370" s="30" t="str">
        <f t="shared" si="24"/>
        <v/>
      </c>
    </row>
    <row r="371" spans="1:20" x14ac:dyDescent="0.45">
      <c r="A371" s="20" t="str">
        <f>Calc!A371</f>
        <v>2024-04-24</v>
      </c>
      <c r="B371" t="str">
        <f>Calc!B371</f>
        <v>TBR</v>
      </c>
      <c r="C371" t="str">
        <f>Calc!C371</f>
        <v>DET</v>
      </c>
      <c r="D371" t="str">
        <f>IF(ISBLANK(Games!D371), "", Games!D371)</f>
        <v/>
      </c>
      <c r="E371" t="str">
        <f>IF(ISBLANK(Games!E371), "", Games!E371)</f>
        <v/>
      </c>
      <c r="F371">
        <f>Calc!M371</f>
        <v>1528.0229512954211</v>
      </c>
      <c r="G371">
        <f>Calc!N371</f>
        <v>1495.7868779460348</v>
      </c>
      <c r="H371" t="str">
        <f>IF(Calc!O371=Betting!I371, Betting!B371, IF(Calc!P371=Betting!I371, Betting!C371, ""))</f>
        <v>TBR</v>
      </c>
      <c r="I371" s="21">
        <f>MAX(Calc!O371:P371)</f>
        <v>0.60842093494938709</v>
      </c>
      <c r="J371" s="22">
        <f t="shared" si="21"/>
        <v>-155.37626733715877</v>
      </c>
      <c r="K371" s="23">
        <f t="shared" si="22"/>
        <v>0.64359893382562072</v>
      </c>
      <c r="M371" s="31"/>
      <c r="N371" s="31"/>
      <c r="O371" t="str">
        <f>IF(ISBLANK(Games!L371), "", Games!L371)</f>
        <v/>
      </c>
      <c r="P371" t="str">
        <f>IF(ISBLANK(Games!M371), "", Games!M371)</f>
        <v/>
      </c>
      <c r="Q371" t="str">
        <f t="shared" si="23"/>
        <v/>
      </c>
      <c r="R371" t="str">
        <f>IF(ISBLANK(Games!L371), "", IF(H371=Q371, "W", "L"))</f>
        <v/>
      </c>
      <c r="T371" s="30" t="str">
        <f t="shared" si="24"/>
        <v/>
      </c>
    </row>
    <row r="372" spans="1:20" x14ac:dyDescent="0.45">
      <c r="A372" s="20" t="str">
        <f>Calc!A372</f>
        <v>2024-04-24</v>
      </c>
      <c r="B372" t="str">
        <f>Calc!B372</f>
        <v>NYY</v>
      </c>
      <c r="C372" t="str">
        <f>Calc!C372</f>
        <v>OAK</v>
      </c>
      <c r="D372" t="str">
        <f>IF(ISBLANK(Games!D372), "", Games!D372)</f>
        <v/>
      </c>
      <c r="E372" t="str">
        <f>IF(ISBLANK(Games!E372), "", Games!E372)</f>
        <v/>
      </c>
      <c r="F372">
        <f>Calc!M372</f>
        <v>1533.7203518335739</v>
      </c>
      <c r="G372">
        <f>Calc!N372</f>
        <v>1422.9458950386379</v>
      </c>
      <c r="H372" t="str">
        <f>IF(Calc!O372=Betting!I372, Betting!B372, IF(Calc!P372=Betting!I372, Betting!C372, ""))</f>
        <v>NYY</v>
      </c>
      <c r="I372" s="21">
        <f>MAX(Calc!O372:P372)</f>
        <v>0.70118767822581451</v>
      </c>
      <c r="J372" s="22">
        <f t="shared" si="21"/>
        <v>-234.65822094033553</v>
      </c>
      <c r="K372" s="23">
        <f t="shared" si="22"/>
        <v>0.42615170096864458</v>
      </c>
      <c r="M372" s="31"/>
      <c r="N372" s="31"/>
      <c r="O372" t="str">
        <f>IF(ISBLANK(Games!L372), "", Games!L372)</f>
        <v/>
      </c>
      <c r="P372" t="str">
        <f>IF(ISBLANK(Games!M372), "", Games!M372)</f>
        <v/>
      </c>
      <c r="Q372" t="str">
        <f t="shared" si="23"/>
        <v/>
      </c>
      <c r="R372" t="str">
        <f>IF(ISBLANK(Games!L372), "", IF(H372=Q372, "W", "L"))</f>
        <v/>
      </c>
      <c r="T372" s="30" t="str">
        <f t="shared" si="24"/>
        <v/>
      </c>
    </row>
    <row r="373" spans="1:20" x14ac:dyDescent="0.45">
      <c r="A373" s="20" t="str">
        <f>Calc!A373</f>
        <v>2024-04-24</v>
      </c>
      <c r="B373" t="str">
        <f>Calc!B373</f>
        <v>ATL</v>
      </c>
      <c r="C373" t="str">
        <f>Calc!C373</f>
        <v>MIA</v>
      </c>
      <c r="D373" t="str">
        <f>IF(ISBLANK(Games!D373), "", Games!D373)</f>
        <v/>
      </c>
      <c r="E373" t="str">
        <f>IF(ISBLANK(Games!E373), "", Games!E373)</f>
        <v/>
      </c>
      <c r="F373">
        <f>Calc!M373</f>
        <v>1593.2508682491175</v>
      </c>
      <c r="G373">
        <f>Calc!N373</f>
        <v>1484.370768699393</v>
      </c>
      <c r="H373" t="str">
        <f>IF(Calc!O373=Betting!I373, Betting!B373, IF(Calc!P373=Betting!I373, Betting!C373, ""))</f>
        <v>ATL</v>
      </c>
      <c r="I373" s="21">
        <f>MAX(Calc!O373:P373)</f>
        <v>0.67370662033841844</v>
      </c>
      <c r="J373" s="22">
        <f t="shared" si="21"/>
        <v>-206.47265998383415</v>
      </c>
      <c r="K373" s="23">
        <f t="shared" si="22"/>
        <v>0.48432562455401862</v>
      </c>
      <c r="M373" s="31"/>
      <c r="N373" s="31"/>
      <c r="O373" t="str">
        <f>IF(ISBLANK(Games!L373), "", Games!L373)</f>
        <v/>
      </c>
      <c r="P373" t="str">
        <f>IF(ISBLANK(Games!M373), "", Games!M373)</f>
        <v/>
      </c>
      <c r="Q373" t="str">
        <f t="shared" si="23"/>
        <v/>
      </c>
      <c r="R373" t="str">
        <f>IF(ISBLANK(Games!L373), "", IF(H373=Q373, "W", "L"))</f>
        <v/>
      </c>
      <c r="T373" s="30" t="str">
        <f t="shared" si="24"/>
        <v/>
      </c>
    </row>
    <row r="374" spans="1:20" x14ac:dyDescent="0.45">
      <c r="A374" s="20" t="str">
        <f>Calc!A374</f>
        <v>2024-04-24</v>
      </c>
      <c r="B374" t="str">
        <f>Calc!B374</f>
        <v>CHC</v>
      </c>
      <c r="C374" t="str">
        <f>Calc!C374</f>
        <v>HOU</v>
      </c>
      <c r="D374" t="str">
        <f>IF(ISBLANK(Games!D374), "", Games!D374)</f>
        <v/>
      </c>
      <c r="E374" t="str">
        <f>IF(ISBLANK(Games!E374), "", Games!E374)</f>
        <v/>
      </c>
      <c r="F374">
        <f>Calc!M374</f>
        <v>1529.9566441509314</v>
      </c>
      <c r="G374">
        <f>Calc!N374</f>
        <v>1554.1885466658973</v>
      </c>
      <c r="H374" t="str">
        <f>IF(Calc!O374=Betting!I374, Betting!B374, IF(Calc!P374=Betting!I374, Betting!C374, ""))</f>
        <v>HOU</v>
      </c>
      <c r="I374" s="21">
        <f>MAX(Calc!O374:P374)</f>
        <v>0.51252308287218939</v>
      </c>
      <c r="J374" s="22">
        <f t="shared" si="21"/>
        <v>-105.13791830225512</v>
      </c>
      <c r="K374" s="23">
        <f t="shared" si="22"/>
        <v>0.95113163371292553</v>
      </c>
      <c r="M374" s="31"/>
      <c r="N374" s="31"/>
      <c r="O374" t="str">
        <f>IF(ISBLANK(Games!L374), "", Games!L374)</f>
        <v/>
      </c>
      <c r="P374" t="str">
        <f>IF(ISBLANK(Games!M374), "", Games!M374)</f>
        <v/>
      </c>
      <c r="Q374" t="str">
        <f t="shared" si="23"/>
        <v/>
      </c>
      <c r="R374" t="str">
        <f>IF(ISBLANK(Games!L374), "", IF(H374=Q374, "W", "L"))</f>
        <v/>
      </c>
      <c r="T374" s="30" t="str">
        <f t="shared" si="24"/>
        <v/>
      </c>
    </row>
    <row r="375" spans="1:20" x14ac:dyDescent="0.45">
      <c r="A375" s="20" t="str">
        <f>Calc!A375</f>
        <v>2024-04-24</v>
      </c>
      <c r="B375" t="str">
        <f>Calc!B375</f>
        <v>KCR</v>
      </c>
      <c r="C375" t="str">
        <f>Calc!C375</f>
        <v>TOR</v>
      </c>
      <c r="D375" t="str">
        <f>IF(ISBLANK(Games!D375), "", Games!D375)</f>
        <v/>
      </c>
      <c r="E375" t="str">
        <f>IF(ISBLANK(Games!E375), "", Games!E375)</f>
        <v/>
      </c>
      <c r="F375">
        <f>Calc!M375</f>
        <v>1459.3647323881944</v>
      </c>
      <c r="G375">
        <f>Calc!N375</f>
        <v>1549.5770225833428</v>
      </c>
      <c r="H375" t="str">
        <f>IF(Calc!O375=Betting!I375, Betting!B375, IF(Calc!P375=Betting!I375, Betting!C375, ""))</f>
        <v>TOR</v>
      </c>
      <c r="I375" s="21">
        <f>MAX(Calc!O375:P375)</f>
        <v>0.5319436082090333</v>
      </c>
      <c r="J375" s="22">
        <f t="shared" si="21"/>
        <v>-113.64946992254697</v>
      </c>
      <c r="K375" s="23">
        <f t="shared" si="22"/>
        <v>0.87989851662441376</v>
      </c>
      <c r="M375" s="31"/>
      <c r="N375" s="31"/>
      <c r="O375" t="str">
        <f>IF(ISBLANK(Games!L375), "", Games!L375)</f>
        <v/>
      </c>
      <c r="P375" t="str">
        <f>IF(ISBLANK(Games!M375), "", Games!M375)</f>
        <v/>
      </c>
      <c r="Q375" t="str">
        <f t="shared" si="23"/>
        <v/>
      </c>
      <c r="R375" t="str">
        <f>IF(ISBLANK(Games!L375), "", IF(H375=Q375, "W", "L"))</f>
        <v/>
      </c>
      <c r="T375" s="30" t="str">
        <f t="shared" si="24"/>
        <v/>
      </c>
    </row>
    <row r="376" spans="1:20" x14ac:dyDescent="0.45">
      <c r="A376" s="20" t="str">
        <f>Calc!A376</f>
        <v>2024-04-24</v>
      </c>
      <c r="B376" t="str">
        <f>Calc!B376</f>
        <v>MIN</v>
      </c>
      <c r="C376" t="str">
        <f>Calc!C376</f>
        <v>CHW</v>
      </c>
      <c r="D376" t="str">
        <f>IF(ISBLANK(Games!D376), "", Games!D376)</f>
        <v/>
      </c>
      <c r="E376" t="str">
        <f>IF(ISBLANK(Games!E376), "", Games!E376)</f>
        <v/>
      </c>
      <c r="F376">
        <f>Calc!M376</f>
        <v>1529.2726034226744</v>
      </c>
      <c r="G376">
        <f>Calc!N376</f>
        <v>1425.4820043556863</v>
      </c>
      <c r="H376" t="str">
        <f>IF(Calc!O376=Betting!I376, Betting!B376, IF(Calc!P376=Betting!I376, Betting!C376, ""))</f>
        <v>MIN</v>
      </c>
      <c r="I376" s="21">
        <f>MAX(Calc!O376:P376)</f>
        <v>0.70871288066889249</v>
      </c>
      <c r="J376" s="22">
        <f t="shared" si="21"/>
        <v>-243.30388597214113</v>
      </c>
      <c r="K376" s="23">
        <f t="shared" si="22"/>
        <v>0.41100864295874928</v>
      </c>
      <c r="M376" s="31"/>
      <c r="N376" s="31"/>
      <c r="O376" t="str">
        <f>IF(ISBLANK(Games!L376), "", Games!L376)</f>
        <v/>
      </c>
      <c r="P376" t="str">
        <f>IF(ISBLANK(Games!M376), "", Games!M376)</f>
        <v/>
      </c>
      <c r="Q376" t="str">
        <f t="shared" si="23"/>
        <v/>
      </c>
      <c r="R376" t="str">
        <f>IF(ISBLANK(Games!L376), "", IF(H376=Q376, "W", "L"))</f>
        <v/>
      </c>
      <c r="T376" s="30" t="str">
        <f t="shared" si="24"/>
        <v/>
      </c>
    </row>
    <row r="377" spans="1:20" x14ac:dyDescent="0.45">
      <c r="A377" s="20" t="str">
        <f>Calc!A377</f>
        <v>2024-04-24</v>
      </c>
      <c r="B377" t="str">
        <f>Calc!B377</f>
        <v>TEX</v>
      </c>
      <c r="C377" t="str">
        <f>Calc!C377</f>
        <v>SEA</v>
      </c>
      <c r="D377" t="str">
        <f>IF(ISBLANK(Games!D377), "", Games!D377)</f>
        <v/>
      </c>
      <c r="E377" t="str">
        <f>IF(ISBLANK(Games!E377), "", Games!E377)</f>
        <v/>
      </c>
      <c r="F377">
        <f>Calc!M377</f>
        <v>1535.7428778604465</v>
      </c>
      <c r="G377">
        <f>Calc!N377</f>
        <v>1521.2700100017432</v>
      </c>
      <c r="H377" t="str">
        <f>IF(Calc!O377=Betting!I377, Betting!B377, IF(Calc!P377=Betting!I377, Betting!C377, ""))</f>
        <v>TEX</v>
      </c>
      <c r="I377" s="21">
        <f>MAX(Calc!O377:P377)</f>
        <v>0.5524616617938003</v>
      </c>
      <c r="J377" s="22">
        <f t="shared" si="21"/>
        <v>-123.44454421673657</v>
      </c>
      <c r="K377" s="23">
        <f t="shared" si="22"/>
        <v>0.81008035336438966</v>
      </c>
      <c r="M377" s="31"/>
      <c r="N377" s="31"/>
      <c r="O377" t="str">
        <f>IF(ISBLANK(Games!L377), "", Games!L377)</f>
        <v/>
      </c>
      <c r="P377" t="str">
        <f>IF(ISBLANK(Games!M377), "", Games!M377)</f>
        <v/>
      </c>
      <c r="Q377" t="str">
        <f t="shared" si="23"/>
        <v/>
      </c>
      <c r="R377" t="str">
        <f>IF(ISBLANK(Games!L377), "", IF(H377=Q377, "W", "L"))</f>
        <v/>
      </c>
      <c r="T377" s="30" t="str">
        <f t="shared" si="24"/>
        <v/>
      </c>
    </row>
    <row r="378" spans="1:20" x14ac:dyDescent="0.45">
      <c r="A378" s="20" t="str">
        <f>Calc!A378</f>
        <v>2024-04-24</v>
      </c>
      <c r="B378" t="str">
        <f>Calc!B378</f>
        <v>COL</v>
      </c>
      <c r="C378" t="str">
        <f>Calc!C378</f>
        <v>SDP</v>
      </c>
      <c r="D378" t="str">
        <f>IF(ISBLANK(Games!D378), "", Games!D378)</f>
        <v/>
      </c>
      <c r="E378" t="str">
        <f>IF(ISBLANK(Games!E378), "", Games!E378)</f>
        <v/>
      </c>
      <c r="F378">
        <f>Calc!M378</f>
        <v>1423.0710497477428</v>
      </c>
      <c r="G378">
        <f>Calc!N378</f>
        <v>1514.2912987524817</v>
      </c>
      <c r="H378" t="str">
        <f>IF(Calc!O378=Betting!I378, Betting!B378, IF(Calc!P378=Betting!I378, Betting!C378, ""))</f>
        <v>SDP</v>
      </c>
      <c r="I378" s="21">
        <f>MAX(Calc!O378:P378)</f>
        <v>0.51416770587399796</v>
      </c>
      <c r="J378" s="22">
        <f t="shared" si="21"/>
        <v>-105.832344224661</v>
      </c>
      <c r="K378" s="23">
        <f t="shared" si="22"/>
        <v>0.94489072062620016</v>
      </c>
      <c r="M378" s="31"/>
      <c r="N378" s="31"/>
      <c r="O378" t="str">
        <f>IF(ISBLANK(Games!L378), "", Games!L378)</f>
        <v/>
      </c>
      <c r="P378" t="str">
        <f>IF(ISBLANK(Games!M378), "", Games!M378)</f>
        <v/>
      </c>
      <c r="Q378" t="str">
        <f t="shared" si="23"/>
        <v/>
      </c>
      <c r="R378" t="str">
        <f>IF(ISBLANK(Games!L378), "", IF(H378=Q378, "W", "L"))</f>
        <v/>
      </c>
      <c r="T378" s="30" t="str">
        <f t="shared" si="24"/>
        <v/>
      </c>
    </row>
    <row r="379" spans="1:20" x14ac:dyDescent="0.45">
      <c r="A379" s="20" t="str">
        <f>Calc!A379</f>
        <v>2024-04-25</v>
      </c>
      <c r="B379" t="str">
        <f>Calc!B379</f>
        <v>PIT</v>
      </c>
      <c r="C379" t="str">
        <f>Calc!C379</f>
        <v>MIL</v>
      </c>
      <c r="D379" t="str">
        <f>IF(ISBLANK(Games!D379), "", Games!D379)</f>
        <v/>
      </c>
      <c r="E379" t="str">
        <f>IF(ISBLANK(Games!E379), "", Games!E379)</f>
        <v/>
      </c>
      <c r="F379">
        <f>Calc!M379</f>
        <v>1464.4120897083565</v>
      </c>
      <c r="G379">
        <f>Calc!N379</f>
        <v>1527.5334034496079</v>
      </c>
      <c r="H379" t="str">
        <f>IF(Calc!O379=Betting!I379, Betting!B379, IF(Calc!P379=Betting!I379, Betting!C379, ""))</f>
        <v>MIL</v>
      </c>
      <c r="I379" s="21">
        <f>MAX(Calc!O379:P379)</f>
        <v>0.56086695298856182</v>
      </c>
      <c r="J379" s="22">
        <f t="shared" si="21"/>
        <v>-127.72141764451466</v>
      </c>
      <c r="K379" s="23">
        <f t="shared" si="22"/>
        <v>0.78295404047525285</v>
      </c>
      <c r="M379" s="31"/>
      <c r="N379" s="31"/>
      <c r="O379" t="str">
        <f>IF(ISBLANK(Games!L379), "", Games!L379)</f>
        <v/>
      </c>
      <c r="P379" t="str">
        <f>IF(ISBLANK(Games!M379), "", Games!M379)</f>
        <v/>
      </c>
      <c r="Q379" t="str">
        <f t="shared" si="23"/>
        <v/>
      </c>
      <c r="R379" t="str">
        <f>IF(ISBLANK(Games!L379), "", IF(H379=Q379, "W", "L"))</f>
        <v/>
      </c>
      <c r="T379" s="30" t="str">
        <f t="shared" si="24"/>
        <v/>
      </c>
    </row>
    <row r="380" spans="1:20" x14ac:dyDescent="0.45">
      <c r="A380" s="20" t="str">
        <f>Calc!A380</f>
        <v>2024-04-25</v>
      </c>
      <c r="B380" t="str">
        <f>Calc!B380</f>
        <v>CLE</v>
      </c>
      <c r="C380" t="str">
        <f>Calc!C380</f>
        <v>BOS</v>
      </c>
      <c r="D380" t="str">
        <f>IF(ISBLANK(Games!D380), "", Games!D380)</f>
        <v/>
      </c>
      <c r="E380" t="str">
        <f>IF(ISBLANK(Games!E380), "", Games!E380)</f>
        <v/>
      </c>
      <c r="F380">
        <f>Calc!M380</f>
        <v>1503.8938502056101</v>
      </c>
      <c r="G380">
        <f>Calc!N380</f>
        <v>1518.233689676287</v>
      </c>
      <c r="H380" t="str">
        <f>IF(Calc!O380=Betting!I380, Betting!B380, IF(Calc!P380=Betting!I380, Betting!C380, ""))</f>
        <v>CLE</v>
      </c>
      <c r="I380" s="21">
        <f>MAX(Calc!O380:P380)</f>
        <v>0.5031845460957417</v>
      </c>
      <c r="J380" s="22">
        <f t="shared" si="21"/>
        <v>-101.28198350945637</v>
      </c>
      <c r="K380" s="23">
        <f t="shared" si="22"/>
        <v>0.98734243282926359</v>
      </c>
      <c r="M380" s="31"/>
      <c r="N380" s="31"/>
      <c r="O380" t="str">
        <f>IF(ISBLANK(Games!L380), "", Games!L380)</f>
        <v/>
      </c>
      <c r="P380" t="str">
        <f>IF(ISBLANK(Games!M380), "", Games!M380)</f>
        <v/>
      </c>
      <c r="Q380" t="str">
        <f t="shared" si="23"/>
        <v/>
      </c>
      <c r="R380" t="str">
        <f>IF(ISBLANK(Games!L380), "", IF(H380=Q380, "W", "L"))</f>
        <v/>
      </c>
      <c r="T380" s="30" t="str">
        <f t="shared" si="24"/>
        <v/>
      </c>
    </row>
    <row r="381" spans="1:20" x14ac:dyDescent="0.45">
      <c r="A381" s="20" t="str">
        <f>Calc!A381</f>
        <v>2024-04-25</v>
      </c>
      <c r="B381" t="str">
        <f>Calc!B381</f>
        <v>CIN</v>
      </c>
      <c r="C381" t="str">
        <f>Calc!C381</f>
        <v>PHI</v>
      </c>
      <c r="D381" t="str">
        <f>IF(ISBLANK(Games!D381), "", Games!D381)</f>
        <v/>
      </c>
      <c r="E381" t="str">
        <f>IF(ISBLANK(Games!E381), "", Games!E381)</f>
        <v/>
      </c>
      <c r="F381">
        <f>Calc!M381</f>
        <v>1493.1662146218293</v>
      </c>
      <c r="G381">
        <f>Calc!N381</f>
        <v>1539.4111659163295</v>
      </c>
      <c r="H381" t="str">
        <f>IF(Calc!O381=Betting!I381, Betting!B381, IF(Calc!P381=Betting!I381, Betting!C381, ""))</f>
        <v>PHI</v>
      </c>
      <c r="I381" s="21">
        <f>MAX(Calc!O381:P381)</f>
        <v>0.57310602071804251</v>
      </c>
      <c r="J381" s="22">
        <f t="shared" si="21"/>
        <v>-134.25019994004506</v>
      </c>
      <c r="K381" s="23">
        <f t="shared" si="22"/>
        <v>0.74487784781444732</v>
      </c>
      <c r="M381" s="31"/>
      <c r="N381" s="31"/>
      <c r="O381" t="str">
        <f>IF(ISBLANK(Games!L381), "", Games!L381)</f>
        <v/>
      </c>
      <c r="P381" t="str">
        <f>IF(ISBLANK(Games!M381), "", Games!M381)</f>
        <v/>
      </c>
      <c r="Q381" t="str">
        <f t="shared" si="23"/>
        <v/>
      </c>
      <c r="R381" t="str">
        <f>IF(ISBLANK(Games!L381), "", IF(H381=Q381, "W", "L"))</f>
        <v/>
      </c>
      <c r="T381" s="30" t="str">
        <f t="shared" si="24"/>
        <v/>
      </c>
    </row>
    <row r="382" spans="1:20" x14ac:dyDescent="0.45">
      <c r="A382" s="20" t="str">
        <f>Calc!A382</f>
        <v>2024-04-25</v>
      </c>
      <c r="B382" t="str">
        <f>Calc!B382</f>
        <v>MIN</v>
      </c>
      <c r="C382" t="str">
        <f>Calc!C382</f>
        <v>CHW</v>
      </c>
      <c r="D382" t="str">
        <f>IF(ISBLANK(Games!D382), "", Games!D382)</f>
        <v/>
      </c>
      <c r="E382" t="str">
        <f>IF(ISBLANK(Games!E382), "", Games!E382)</f>
        <v/>
      </c>
      <c r="F382">
        <f>Calc!M382</f>
        <v>1529.2726034226744</v>
      </c>
      <c r="G382">
        <f>Calc!N382</f>
        <v>1425.4820043556863</v>
      </c>
      <c r="H382" t="str">
        <f>IF(Calc!O382=Betting!I382, Betting!B382, IF(Calc!P382=Betting!I382, Betting!C382, ""))</f>
        <v>MIN</v>
      </c>
      <c r="I382" s="21">
        <f>MAX(Calc!O382:P382)</f>
        <v>0.70871288066889249</v>
      </c>
      <c r="J382" s="22">
        <f t="shared" si="21"/>
        <v>-243.30388597214113</v>
      </c>
      <c r="K382" s="23">
        <f t="shared" si="22"/>
        <v>0.41100864295874928</v>
      </c>
      <c r="M382" s="31"/>
      <c r="N382" s="31"/>
      <c r="O382" t="str">
        <f>IF(ISBLANK(Games!L382), "", Games!L382)</f>
        <v/>
      </c>
      <c r="P382" t="str">
        <f>IF(ISBLANK(Games!M382), "", Games!M382)</f>
        <v/>
      </c>
      <c r="Q382" t="str">
        <f t="shared" si="23"/>
        <v/>
      </c>
      <c r="R382" t="str">
        <f>IF(ISBLANK(Games!L382), "", IF(H382=Q382, "W", "L"))</f>
        <v/>
      </c>
      <c r="T382" s="30" t="str">
        <f t="shared" si="24"/>
        <v/>
      </c>
    </row>
    <row r="383" spans="1:20" x14ac:dyDescent="0.45">
      <c r="A383" s="20" t="str">
        <f>Calc!A383</f>
        <v>2024-04-25</v>
      </c>
      <c r="B383" t="str">
        <f>Calc!B383</f>
        <v>KCR</v>
      </c>
      <c r="C383" t="str">
        <f>Calc!C383</f>
        <v>TOR</v>
      </c>
      <c r="D383" t="str">
        <f>IF(ISBLANK(Games!D383), "", Games!D383)</f>
        <v/>
      </c>
      <c r="E383" t="str">
        <f>IF(ISBLANK(Games!E383), "", Games!E383)</f>
        <v/>
      </c>
      <c r="F383">
        <f>Calc!M383</f>
        <v>1459.3647323881944</v>
      </c>
      <c r="G383">
        <f>Calc!N383</f>
        <v>1549.5770225833428</v>
      </c>
      <c r="H383" t="str">
        <f>IF(Calc!O383=Betting!I383, Betting!B383, IF(Calc!P383=Betting!I383, Betting!C383, ""))</f>
        <v>TOR</v>
      </c>
      <c r="I383" s="21">
        <f>MAX(Calc!O383:P383)</f>
        <v>0.5319436082090333</v>
      </c>
      <c r="J383" s="22">
        <f t="shared" si="21"/>
        <v>-113.64946992254697</v>
      </c>
      <c r="K383" s="23">
        <f t="shared" si="22"/>
        <v>0.87989851662441376</v>
      </c>
      <c r="M383" s="31"/>
      <c r="N383" s="31"/>
      <c r="O383" t="str">
        <f>IF(ISBLANK(Games!L383), "", Games!L383)</f>
        <v/>
      </c>
      <c r="P383" t="str">
        <f>IF(ISBLANK(Games!M383), "", Games!M383)</f>
        <v/>
      </c>
      <c r="Q383" t="str">
        <f t="shared" si="23"/>
        <v/>
      </c>
      <c r="R383" t="str">
        <f>IF(ISBLANK(Games!L383), "", IF(H383=Q383, "W", "L"))</f>
        <v/>
      </c>
      <c r="T383" s="30" t="str">
        <f t="shared" si="24"/>
        <v/>
      </c>
    </row>
    <row r="384" spans="1:20" x14ac:dyDescent="0.45">
      <c r="A384" s="20" t="str">
        <f>Calc!A384</f>
        <v>2024-04-25</v>
      </c>
      <c r="B384" t="str">
        <f>Calc!B384</f>
        <v>CHC</v>
      </c>
      <c r="C384" t="str">
        <f>Calc!C384</f>
        <v>HOU</v>
      </c>
      <c r="D384" t="str">
        <f>IF(ISBLANK(Games!D384), "", Games!D384)</f>
        <v/>
      </c>
      <c r="E384" t="str">
        <f>IF(ISBLANK(Games!E384), "", Games!E384)</f>
        <v/>
      </c>
      <c r="F384">
        <f>Calc!M384</f>
        <v>1529.9566441509314</v>
      </c>
      <c r="G384">
        <f>Calc!N384</f>
        <v>1554.1885466658973</v>
      </c>
      <c r="H384" t="str">
        <f>IF(Calc!O384=Betting!I384, Betting!B384, IF(Calc!P384=Betting!I384, Betting!C384, ""))</f>
        <v>HOU</v>
      </c>
      <c r="I384" s="21">
        <f>MAX(Calc!O384:P384)</f>
        <v>0.51252308287218939</v>
      </c>
      <c r="J384" s="22">
        <f t="shared" si="21"/>
        <v>-105.13791830225512</v>
      </c>
      <c r="K384" s="23">
        <f t="shared" si="22"/>
        <v>0.95113163371292553</v>
      </c>
      <c r="M384" s="31"/>
      <c r="N384" s="31"/>
      <c r="O384" t="str">
        <f>IF(ISBLANK(Games!L384), "", Games!L384)</f>
        <v/>
      </c>
      <c r="P384" t="str">
        <f>IF(ISBLANK(Games!M384), "", Games!M384)</f>
        <v/>
      </c>
      <c r="Q384" t="str">
        <f t="shared" si="23"/>
        <v/>
      </c>
      <c r="R384" t="str">
        <f>IF(ISBLANK(Games!L384), "", IF(H384=Q384, "W", "L"))</f>
        <v/>
      </c>
      <c r="T384" s="30" t="str">
        <f t="shared" si="24"/>
        <v/>
      </c>
    </row>
    <row r="385" spans="1:20" x14ac:dyDescent="0.45">
      <c r="A385" s="20" t="str">
        <f>Calc!A385</f>
        <v>2024-04-25</v>
      </c>
      <c r="B385" t="str">
        <f>Calc!B385</f>
        <v>TEX</v>
      </c>
      <c r="C385" t="str">
        <f>Calc!C385</f>
        <v>SEA</v>
      </c>
      <c r="D385" t="str">
        <f>IF(ISBLANK(Games!D385), "", Games!D385)</f>
        <v/>
      </c>
      <c r="E385" t="str">
        <f>IF(ISBLANK(Games!E385), "", Games!E385)</f>
        <v/>
      </c>
      <c r="F385">
        <f>Calc!M385</f>
        <v>1535.7428778604465</v>
      </c>
      <c r="G385">
        <f>Calc!N385</f>
        <v>1521.2700100017432</v>
      </c>
      <c r="H385" t="str">
        <f>IF(Calc!O385=Betting!I385, Betting!B385, IF(Calc!P385=Betting!I385, Betting!C385, ""))</f>
        <v>TEX</v>
      </c>
      <c r="I385" s="21">
        <f>MAX(Calc!O385:P385)</f>
        <v>0.5524616617938003</v>
      </c>
      <c r="J385" s="22">
        <f t="shared" si="21"/>
        <v>-123.44454421673657</v>
      </c>
      <c r="K385" s="23">
        <f t="shared" si="22"/>
        <v>0.81008035336438966</v>
      </c>
      <c r="M385" s="31"/>
      <c r="N385" s="31"/>
      <c r="O385" t="str">
        <f>IF(ISBLANK(Games!L385), "", Games!L385)</f>
        <v/>
      </c>
      <c r="P385" t="str">
        <f>IF(ISBLANK(Games!M385), "", Games!M385)</f>
        <v/>
      </c>
      <c r="Q385" t="str">
        <f t="shared" si="23"/>
        <v/>
      </c>
      <c r="R385" t="str">
        <f>IF(ISBLANK(Games!L385), "", IF(H385=Q385, "W", "L"))</f>
        <v/>
      </c>
      <c r="T385" s="30" t="str">
        <f t="shared" si="24"/>
        <v/>
      </c>
    </row>
    <row r="386" spans="1:20" x14ac:dyDescent="0.45">
      <c r="A386" s="20" t="str">
        <f>Calc!A386</f>
        <v>2024-04-25</v>
      </c>
      <c r="B386" t="str">
        <f>Calc!B386</f>
        <v>COL</v>
      </c>
      <c r="C386" t="str">
        <f>Calc!C386</f>
        <v>SDP</v>
      </c>
      <c r="D386" t="str">
        <f>IF(ISBLANK(Games!D386), "", Games!D386)</f>
        <v/>
      </c>
      <c r="E386" t="str">
        <f>IF(ISBLANK(Games!E386), "", Games!E386)</f>
        <v/>
      </c>
      <c r="F386">
        <f>Calc!M386</f>
        <v>1423.0710497477428</v>
      </c>
      <c r="G386">
        <f>Calc!N386</f>
        <v>1514.2912987524817</v>
      </c>
      <c r="H386" t="str">
        <f>IF(Calc!O386=Betting!I386, Betting!B386, IF(Calc!P386=Betting!I386, Betting!C386, ""))</f>
        <v>SDP</v>
      </c>
      <c r="I386" s="21">
        <f>MAX(Calc!O386:P386)</f>
        <v>0.51416770587399796</v>
      </c>
      <c r="J386" s="22">
        <f t="shared" si="21"/>
        <v>-105.832344224661</v>
      </c>
      <c r="K386" s="23">
        <f t="shared" si="22"/>
        <v>0.94489072062620016</v>
      </c>
      <c r="M386" s="31"/>
      <c r="N386" s="31"/>
      <c r="O386" t="str">
        <f>IF(ISBLANK(Games!L386), "", Games!L386)</f>
        <v/>
      </c>
      <c r="P386" t="str">
        <f>IF(ISBLANK(Games!M386), "", Games!M386)</f>
        <v/>
      </c>
      <c r="Q386" t="str">
        <f t="shared" si="23"/>
        <v/>
      </c>
      <c r="R386" t="str">
        <f>IF(ISBLANK(Games!L386), "", IF(H386=Q386, "W", "L"))</f>
        <v/>
      </c>
      <c r="T386" s="30" t="str">
        <f t="shared" si="24"/>
        <v/>
      </c>
    </row>
    <row r="387" spans="1:20" x14ac:dyDescent="0.45">
      <c r="A387" s="20" t="str">
        <f>Calc!A387</f>
        <v>2024-04-25</v>
      </c>
      <c r="B387" t="str">
        <f>Calc!B387</f>
        <v>WAS</v>
      </c>
      <c r="C387" t="str">
        <f>Calc!C387</f>
        <v>LAD</v>
      </c>
      <c r="D387" t="str">
        <f>IF(ISBLANK(Games!D387), "", Games!D387)</f>
        <v/>
      </c>
      <c r="E387" t="str">
        <f>IF(ISBLANK(Games!E387), "", Games!E387)</f>
        <v/>
      </c>
      <c r="F387">
        <f>Calc!M387</f>
        <v>1419.5380932200808</v>
      </c>
      <c r="G387">
        <f>Calc!N387</f>
        <v>1587.2549754385982</v>
      </c>
      <c r="H387" t="str">
        <f>IF(Calc!O387=Betting!I387, Betting!B387, IF(Calc!P387=Betting!I387, Betting!C387, ""))</f>
        <v>LAD</v>
      </c>
      <c r="I387" s="21">
        <f>MAX(Calc!O387:P387)</f>
        <v>0.74802237655555148</v>
      </c>
      <c r="J387" s="22">
        <f t="shared" ref="J387:J450" si="25">IF(I387&lt;0.5, "",-1*((I387*100)/(1-((I387*100)/100))))</f>
        <v>-296.86063640506632</v>
      </c>
      <c r="K387" s="23">
        <f t="shared" ref="K387:K450" si="26">IF(J387&gt;0, "",1/(J387/-100))</f>
        <v>0.33685840336052503</v>
      </c>
      <c r="M387" s="31"/>
      <c r="N387" s="31"/>
      <c r="O387" t="str">
        <f>IF(ISBLANK(Games!L387), "", Games!L387)</f>
        <v/>
      </c>
      <c r="P387" t="str">
        <f>IF(ISBLANK(Games!M387), "", Games!M387)</f>
        <v/>
      </c>
      <c r="Q387" t="str">
        <f t="shared" ref="Q387:Q450" si="27">IF(O387&gt;P387, B387, IF(P387&gt;O387, C387, ""))</f>
        <v/>
      </c>
      <c r="R387" t="str">
        <f>IF(ISBLANK(Games!L387), "", IF(H387=Q387, "W", "L"))</f>
        <v/>
      </c>
      <c r="T387" s="30" t="str">
        <f t="shared" si="24"/>
        <v/>
      </c>
    </row>
    <row r="388" spans="1:20" x14ac:dyDescent="0.45">
      <c r="A388" s="20" t="str">
        <f>Calc!A388</f>
        <v>2024-04-25</v>
      </c>
      <c r="B388" t="str">
        <f>Calc!B388</f>
        <v>NYY</v>
      </c>
      <c r="C388" t="str">
        <f>Calc!C388</f>
        <v>OAK</v>
      </c>
      <c r="D388" t="str">
        <f>IF(ISBLANK(Games!D388), "", Games!D388)</f>
        <v/>
      </c>
      <c r="E388" t="str">
        <f>IF(ISBLANK(Games!E388), "", Games!E388)</f>
        <v/>
      </c>
      <c r="F388">
        <f>Calc!M388</f>
        <v>1533.7203518335739</v>
      </c>
      <c r="G388">
        <f>Calc!N388</f>
        <v>1422.9458950386379</v>
      </c>
      <c r="H388" t="str">
        <f>IF(Calc!O388=Betting!I388, Betting!B388, IF(Calc!P388=Betting!I388, Betting!C388, ""))</f>
        <v>NYY</v>
      </c>
      <c r="I388" s="21">
        <f>MAX(Calc!O388:P388)</f>
        <v>0.70118767822581451</v>
      </c>
      <c r="J388" s="22">
        <f t="shared" si="25"/>
        <v>-234.65822094033553</v>
      </c>
      <c r="K388" s="23">
        <f t="shared" si="26"/>
        <v>0.42615170096864458</v>
      </c>
      <c r="M388" s="31"/>
      <c r="N388" s="31"/>
      <c r="O388" t="str">
        <f>IF(ISBLANK(Games!L388), "", Games!L388)</f>
        <v/>
      </c>
      <c r="P388" t="str">
        <f>IF(ISBLANK(Games!M388), "", Games!M388)</f>
        <v/>
      </c>
      <c r="Q388" t="str">
        <f t="shared" si="27"/>
        <v/>
      </c>
      <c r="R388" t="str">
        <f>IF(ISBLANK(Games!L388), "", IF(H388=Q388, "W", "L"))</f>
        <v/>
      </c>
      <c r="T388" s="30" t="str">
        <f t="shared" si="24"/>
        <v/>
      </c>
    </row>
    <row r="389" spans="1:20" x14ac:dyDescent="0.45">
      <c r="A389" s="20" t="str">
        <f>Calc!A389</f>
        <v>2024-04-26</v>
      </c>
      <c r="B389" t="str">
        <f>Calc!B389</f>
        <v>DET</v>
      </c>
      <c r="C389" t="str">
        <f>Calc!C389</f>
        <v>KCR</v>
      </c>
      <c r="D389" t="str">
        <f>IF(ISBLANK(Games!D389), "", Games!D389)</f>
        <v/>
      </c>
      <c r="E389" t="str">
        <f>IF(ISBLANK(Games!E389), "", Games!E389)</f>
        <v/>
      </c>
      <c r="F389">
        <f>Calc!M389</f>
        <v>1481.7589766686021</v>
      </c>
      <c r="G389">
        <f>Calc!N389</f>
        <v>1465.2610239810729</v>
      </c>
      <c r="H389" t="str">
        <f>IF(Calc!O389=Betting!I389, Betting!B389, IF(Calc!P389=Betting!I389, Betting!C389, ""))</f>
        <v>DET</v>
      </c>
      <c r="I389" s="21">
        <f>MAX(Calc!O389:P389)</f>
        <v>0.52755898938246215</v>
      </c>
      <c r="J389" s="22">
        <f t="shared" si="25"/>
        <v>-111.66663721527443</v>
      </c>
      <c r="K389" s="23">
        <f t="shared" si="26"/>
        <v>0.89552262424825124</v>
      </c>
      <c r="M389" s="31"/>
      <c r="N389" s="31"/>
      <c r="O389" t="str">
        <f>IF(ISBLANK(Games!L389), "", Games!L389)</f>
        <v/>
      </c>
      <c r="P389" t="str">
        <f>IF(ISBLANK(Games!M389), "", Games!M389)</f>
        <v/>
      </c>
      <c r="Q389" t="str">
        <f t="shared" si="27"/>
        <v/>
      </c>
      <c r="R389" t="str">
        <f>IF(ISBLANK(Games!L389), "", IF(H389=Q389, "W", "L"))</f>
        <v/>
      </c>
      <c r="T389" s="30" t="str">
        <f t="shared" si="24"/>
        <v/>
      </c>
    </row>
    <row r="390" spans="1:20" x14ac:dyDescent="0.45">
      <c r="A390" s="20" t="str">
        <f>Calc!A390</f>
        <v>2024-04-26</v>
      </c>
      <c r="B390" t="str">
        <f>Calc!B390</f>
        <v>BAL</v>
      </c>
      <c r="C390" t="str">
        <f>Calc!C390</f>
        <v>OAK</v>
      </c>
      <c r="D390" t="str">
        <f>IF(ISBLANK(Games!D390), "", Games!D390)</f>
        <v/>
      </c>
      <c r="E390" t="str">
        <f>IF(ISBLANK(Games!E390), "", Games!E390)</f>
        <v/>
      </c>
      <c r="F390">
        <f>Calc!M390</f>
        <v>1527.1786991040578</v>
      </c>
      <c r="G390">
        <f>Calc!N390</f>
        <v>1422.9458950386379</v>
      </c>
      <c r="H390" t="str">
        <f>IF(Calc!O390=Betting!I390, Betting!B390, IF(Calc!P390=Betting!I390, Betting!C390, ""))</f>
        <v>BAL</v>
      </c>
      <c r="I390" s="21">
        <f>MAX(Calc!O390:P390)</f>
        <v>0.6565286745267237</v>
      </c>
      <c r="J390" s="22">
        <f t="shared" si="25"/>
        <v>-191.14511920961061</v>
      </c>
      <c r="K390" s="23">
        <f t="shared" si="26"/>
        <v>0.52316271748660004</v>
      </c>
      <c r="M390" s="31"/>
      <c r="N390" s="31"/>
      <c r="O390" t="str">
        <f>IF(ISBLANK(Games!L390), "", Games!L390)</f>
        <v/>
      </c>
      <c r="P390" t="str">
        <f>IF(ISBLANK(Games!M390), "", Games!M390)</f>
        <v/>
      </c>
      <c r="Q390" t="str">
        <f t="shared" si="27"/>
        <v/>
      </c>
      <c r="R390" t="str">
        <f>IF(ISBLANK(Games!L390), "", IF(H390=Q390, "W", "L"))</f>
        <v/>
      </c>
      <c r="T390" s="30" t="str">
        <f t="shared" si="24"/>
        <v/>
      </c>
    </row>
    <row r="391" spans="1:20" x14ac:dyDescent="0.45">
      <c r="A391" s="20" t="str">
        <f>Calc!A391</f>
        <v>2024-04-26</v>
      </c>
      <c r="B391" t="str">
        <f>Calc!B391</f>
        <v>TOR</v>
      </c>
      <c r="C391" t="str">
        <f>Calc!C391</f>
        <v>LAD</v>
      </c>
      <c r="D391" t="str">
        <f>IF(ISBLANK(Games!D391), "", Games!D391)</f>
        <v/>
      </c>
      <c r="E391" t="str">
        <f>IF(ISBLANK(Games!E391), "", Games!E391)</f>
        <v/>
      </c>
      <c r="F391">
        <f>Calc!M391</f>
        <v>1536.86484917293</v>
      </c>
      <c r="G391">
        <f>Calc!N391</f>
        <v>1587.2549754385982</v>
      </c>
      <c r="H391" t="str">
        <f>IF(Calc!O391=Betting!I391, Betting!B391, IF(Calc!P391=Betting!I391, Betting!C391, ""))</f>
        <v>LAD</v>
      </c>
      <c r="I391" s="21">
        <f>MAX(Calc!O391:P391)</f>
        <v>0.57477542771453505</v>
      </c>
      <c r="J391" s="22">
        <f t="shared" si="25"/>
        <v>-135.16985263228685</v>
      </c>
      <c r="K391" s="23">
        <f t="shared" si="26"/>
        <v>0.73980993581488796</v>
      </c>
      <c r="M391" s="31"/>
      <c r="N391" s="31"/>
      <c r="O391" t="str">
        <f>IF(ISBLANK(Games!L391), "", Games!L391)</f>
        <v/>
      </c>
      <c r="P391" t="str">
        <f>IF(ISBLANK(Games!M391), "", Games!M391)</f>
        <v/>
      </c>
      <c r="Q391" t="str">
        <f t="shared" si="27"/>
        <v/>
      </c>
      <c r="R391" t="str">
        <f>IF(ISBLANK(Games!L391), "", IF(H391=Q391, "W", "L"))</f>
        <v/>
      </c>
      <c r="T391" s="30" t="str">
        <f t="shared" si="24"/>
        <v/>
      </c>
    </row>
    <row r="392" spans="1:20" x14ac:dyDescent="0.45">
      <c r="A392" s="20" t="str">
        <f>Calc!A392</f>
        <v>2024-04-26</v>
      </c>
      <c r="B392" t="str">
        <f>Calc!B392</f>
        <v>BOS</v>
      </c>
      <c r="C392" t="str">
        <f>Calc!C392</f>
        <v>CHC</v>
      </c>
      <c r="D392" t="str">
        <f>IF(ISBLANK(Games!D392), "", Games!D392)</f>
        <v/>
      </c>
      <c r="E392" t="str">
        <f>IF(ISBLANK(Games!E392), "", Games!E392)</f>
        <v/>
      </c>
      <c r="F392">
        <f>Calc!M392</f>
        <v>1500.26839934439</v>
      </c>
      <c r="G392">
        <f>Calc!N392</f>
        <v>1510.9500841970262</v>
      </c>
      <c r="H392" t="str">
        <f>IF(Calc!O392=Betting!I392, Betting!B392, IF(Calc!P392=Betting!I392, Betting!C392, ""))</f>
        <v>BOS</v>
      </c>
      <c r="I392" s="21">
        <f>MAX(Calc!O392:P392)</f>
        <v>0.51027368695893538</v>
      </c>
      <c r="J392" s="22">
        <f t="shared" si="25"/>
        <v>-104.19568509404309</v>
      </c>
      <c r="K392" s="23">
        <f t="shared" si="26"/>
        <v>0.95973264065343755</v>
      </c>
      <c r="M392" s="31"/>
      <c r="N392" s="31"/>
      <c r="O392" t="str">
        <f>IF(ISBLANK(Games!L392), "", Games!L392)</f>
        <v/>
      </c>
      <c r="P392" t="str">
        <f>IF(ISBLANK(Games!M392), "", Games!M392)</f>
        <v/>
      </c>
      <c r="Q392" t="str">
        <f t="shared" si="27"/>
        <v/>
      </c>
      <c r="R392" t="str">
        <f>IF(ISBLANK(Games!L392), "", IF(H392=Q392, "W", "L"))</f>
        <v/>
      </c>
      <c r="T392" s="30" t="str">
        <f t="shared" si="24"/>
        <v/>
      </c>
    </row>
    <row r="393" spans="1:20" x14ac:dyDescent="0.45">
      <c r="A393" s="20" t="str">
        <f>Calc!A393</f>
        <v>2024-04-26</v>
      </c>
      <c r="B393" t="str">
        <f>Calc!B393</f>
        <v>NYM</v>
      </c>
      <c r="C393" t="str">
        <f>Calc!C393</f>
        <v>STL</v>
      </c>
      <c r="D393" t="str">
        <f>IF(ISBLANK(Games!D393), "", Games!D393)</f>
        <v/>
      </c>
      <c r="E393" t="str">
        <f>IF(ISBLANK(Games!E393), "", Games!E393)</f>
        <v/>
      </c>
      <c r="F393">
        <f>Calc!M393</f>
        <v>1483.2891783762693</v>
      </c>
      <c r="G393">
        <f>Calc!N393</f>
        <v>1507.9516916859375</v>
      </c>
      <c r="H393" t="str">
        <f>IF(Calc!O393=Betting!I393, Betting!B393, IF(Calc!P393=Betting!I393, Betting!C393, ""))</f>
        <v>NYM</v>
      </c>
      <c r="I393" s="21">
        <f>MAX(Calc!O393:P393)</f>
        <v>0.51570364661273593</v>
      </c>
      <c r="J393" s="22">
        <f t="shared" si="25"/>
        <v>-106.48513931723893</v>
      </c>
      <c r="K393" s="23">
        <f t="shared" si="26"/>
        <v>0.93909817502404258</v>
      </c>
      <c r="M393" s="31"/>
      <c r="N393" s="31"/>
      <c r="O393" t="str">
        <f>IF(ISBLANK(Games!L393), "", Games!L393)</f>
        <v/>
      </c>
      <c r="P393" t="str">
        <f>IF(ISBLANK(Games!M393), "", Games!M393)</f>
        <v/>
      </c>
      <c r="Q393" t="str">
        <f t="shared" si="27"/>
        <v/>
      </c>
      <c r="R393" t="str">
        <f>IF(ISBLANK(Games!L393), "", IF(H393=Q393, "W", "L"))</f>
        <v/>
      </c>
      <c r="T393" s="30" t="str">
        <f t="shared" si="24"/>
        <v/>
      </c>
    </row>
    <row r="394" spans="1:20" x14ac:dyDescent="0.45">
      <c r="A394" s="20" t="str">
        <f>Calc!A394</f>
        <v>2024-04-26</v>
      </c>
      <c r="B394" t="str">
        <f>Calc!B394</f>
        <v>MIA</v>
      </c>
      <c r="C394" t="str">
        <f>Calc!C394</f>
        <v>WAS</v>
      </c>
      <c r="D394" t="str">
        <f>IF(ISBLANK(Games!D394), "", Games!D394)</f>
        <v/>
      </c>
      <c r="E394" t="str">
        <f>IF(ISBLANK(Games!E394), "", Games!E394)</f>
        <v/>
      </c>
      <c r="F394">
        <f>Calc!M394</f>
        <v>1453.0099819148713</v>
      </c>
      <c r="G394">
        <f>Calc!N394</f>
        <v>1420.7057667976087</v>
      </c>
      <c r="H394" t="str">
        <f>IF(Calc!O394=Betting!I394, Betting!B394, IF(Calc!P394=Betting!I394, Betting!C394, ""))</f>
        <v>MIA</v>
      </c>
      <c r="I394" s="21">
        <f>MAX(Calc!O394:P394)</f>
        <v>0.56923181252466659</v>
      </c>
      <c r="J394" s="22">
        <f t="shared" si="25"/>
        <v>-132.14341937849389</v>
      </c>
      <c r="K394" s="23">
        <f t="shared" si="26"/>
        <v>0.75675353695497616</v>
      </c>
      <c r="M394" s="31"/>
      <c r="N394" s="31"/>
      <c r="O394" t="str">
        <f>IF(ISBLANK(Games!L394), "", Games!L394)</f>
        <v/>
      </c>
      <c r="P394" t="str">
        <f>IF(ISBLANK(Games!M394), "", Games!M394)</f>
        <v/>
      </c>
      <c r="Q394" t="str">
        <f t="shared" si="27"/>
        <v/>
      </c>
      <c r="R394" t="str">
        <f>IF(ISBLANK(Games!L394), "", IF(H394=Q394, "W", "L"))</f>
        <v/>
      </c>
      <c r="T394" s="30" t="str">
        <f t="shared" si="24"/>
        <v/>
      </c>
    </row>
    <row r="395" spans="1:20" x14ac:dyDescent="0.45">
      <c r="A395" s="20" t="str">
        <f>Calc!A395</f>
        <v>2024-04-26</v>
      </c>
      <c r="B395" t="str">
        <f>Calc!B395</f>
        <v>ATL</v>
      </c>
      <c r="C395" t="str">
        <f>Calc!C395</f>
        <v>CLE</v>
      </c>
      <c r="D395" t="str">
        <f>IF(ISBLANK(Games!D395), "", Games!D395)</f>
        <v/>
      </c>
      <c r="E395" t="str">
        <f>IF(ISBLANK(Games!E395), "", Games!E395)</f>
        <v/>
      </c>
      <c r="F395">
        <f>Calc!M395</f>
        <v>1593.2508682491175</v>
      </c>
      <c r="G395">
        <f>Calc!N395</f>
        <v>1521.3210808926906</v>
      </c>
      <c r="H395" t="str">
        <f>IF(Calc!O395=Betting!I395, Betting!B395, IF(Calc!P395=Betting!I395, Betting!C395, ""))</f>
        <v>ATL</v>
      </c>
      <c r="I395" s="21">
        <f>MAX(Calc!O395:P395)</f>
        <v>0.62401248267076259</v>
      </c>
      <c r="J395" s="22">
        <f t="shared" si="25"/>
        <v>-165.96627651453107</v>
      </c>
      <c r="K395" s="23">
        <f t="shared" si="26"/>
        <v>0.60253204506425473</v>
      </c>
      <c r="M395" s="31"/>
      <c r="N395" s="31"/>
      <c r="O395" t="str">
        <f>IF(ISBLANK(Games!L395), "", Games!L395)</f>
        <v/>
      </c>
      <c r="P395" t="str">
        <f>IF(ISBLANK(Games!M395), "", Games!M395)</f>
        <v/>
      </c>
      <c r="Q395" t="str">
        <f t="shared" si="27"/>
        <v/>
      </c>
      <c r="R395" t="str">
        <f>IF(ISBLANK(Games!L395), "", IF(H395=Q395, "W", "L"))</f>
        <v/>
      </c>
      <c r="T395" s="30" t="str">
        <f t="shared" si="24"/>
        <v/>
      </c>
    </row>
    <row r="396" spans="1:20" x14ac:dyDescent="0.45">
      <c r="A396" s="20" t="str">
        <f>Calc!A396</f>
        <v>2024-04-26</v>
      </c>
      <c r="B396" t="str">
        <f>Calc!B396</f>
        <v>CHW</v>
      </c>
      <c r="C396" t="str">
        <f>Calc!C396</f>
        <v>TBR</v>
      </c>
      <c r="D396" t="str">
        <f>IF(ISBLANK(Games!D396), "", Games!D396)</f>
        <v/>
      </c>
      <c r="E396" t="str">
        <f>IF(ISBLANK(Games!E396), "", Games!E396)</f>
        <v/>
      </c>
      <c r="F396">
        <f>Calc!M396</f>
        <v>1426.513159308995</v>
      </c>
      <c r="G396">
        <f>Calc!N396</f>
        <v>1532.6622500113572</v>
      </c>
      <c r="H396" t="str">
        <f>IF(Calc!O396=Betting!I396, Betting!B396, IF(Calc!P396=Betting!I396, Betting!C396, ""))</f>
        <v>TBR</v>
      </c>
      <c r="I396" s="21">
        <f>MAX(Calc!O396:P396)</f>
        <v>0.6693055132439264</v>
      </c>
      <c r="J396" s="22">
        <f t="shared" si="25"/>
        <v>-202.39391343031932</v>
      </c>
      <c r="K396" s="23">
        <f t="shared" si="26"/>
        <v>0.49408600439176875</v>
      </c>
      <c r="M396" s="31"/>
      <c r="N396" s="31"/>
      <c r="O396" t="str">
        <f>IF(ISBLANK(Games!L396), "", Games!L396)</f>
        <v/>
      </c>
      <c r="P396" t="str">
        <f>IF(ISBLANK(Games!M396), "", Games!M396)</f>
        <v/>
      </c>
      <c r="Q396" t="str">
        <f t="shared" si="27"/>
        <v/>
      </c>
      <c r="R396" t="str">
        <f>IF(ISBLANK(Games!L396), "", IF(H396=Q396, "W", "L"))</f>
        <v/>
      </c>
      <c r="T396" s="30" t="str">
        <f t="shared" si="24"/>
        <v/>
      </c>
    </row>
    <row r="397" spans="1:20" x14ac:dyDescent="0.45">
      <c r="A397" s="20" t="str">
        <f>Calc!A397</f>
        <v>2024-04-26</v>
      </c>
      <c r="B397" t="str">
        <f>Calc!B397</f>
        <v>TEX</v>
      </c>
      <c r="C397" t="str">
        <f>Calc!C397</f>
        <v>CIN</v>
      </c>
      <c r="D397" t="str">
        <f>IF(ISBLANK(Games!D397), "", Games!D397)</f>
        <v/>
      </c>
      <c r="E397" t="str">
        <f>IF(ISBLANK(Games!E397), "", Games!E397)</f>
        <v/>
      </c>
      <c r="F397">
        <f>Calc!M397</f>
        <v>1535.7428778604465</v>
      </c>
      <c r="G397">
        <f>Calc!N397</f>
        <v>1513.6155661274754</v>
      </c>
      <c r="H397" t="str">
        <f>IF(Calc!O397=Betting!I397, Betting!B397, IF(Calc!P397=Betting!I397, Betting!C397, ""))</f>
        <v>TEX</v>
      </c>
      <c r="I397" s="21">
        <f>MAX(Calc!O397:P397)</f>
        <v>0.56344634686568518</v>
      </c>
      <c r="J397" s="22">
        <f t="shared" si="25"/>
        <v>-129.06691830896881</v>
      </c>
      <c r="K397" s="23">
        <f t="shared" si="26"/>
        <v>0.77479187781189196</v>
      </c>
      <c r="M397" s="31"/>
      <c r="N397" s="31"/>
      <c r="O397" t="str">
        <f>IF(ISBLANK(Games!L397), "", Games!L397)</f>
        <v/>
      </c>
      <c r="P397" t="str">
        <f>IF(ISBLANK(Games!M397), "", Games!M397)</f>
        <v/>
      </c>
      <c r="Q397" t="str">
        <f t="shared" si="27"/>
        <v/>
      </c>
      <c r="R397" t="str">
        <f>IF(ISBLANK(Games!L397), "", IF(H397=Q397, "W", "L"))</f>
        <v/>
      </c>
      <c r="T397" s="30" t="str">
        <f t="shared" si="24"/>
        <v/>
      </c>
    </row>
    <row r="398" spans="1:20" x14ac:dyDescent="0.45">
      <c r="A398" s="20" t="str">
        <f>Calc!A398</f>
        <v>2024-04-26</v>
      </c>
      <c r="B398" t="str">
        <f>Calc!B398</f>
        <v>MIL</v>
      </c>
      <c r="C398" t="str">
        <f>Calc!C398</f>
        <v>NYY</v>
      </c>
      <c r="D398" t="str">
        <f>IF(ISBLANK(Games!D398), "", Games!D398)</f>
        <v/>
      </c>
      <c r="E398" t="str">
        <f>IF(ISBLANK(Games!E398), "", Games!E398)</f>
        <v/>
      </c>
      <c r="F398">
        <f>Calc!M398</f>
        <v>1516.6563185214643</v>
      </c>
      <c r="G398">
        <f>Calc!N398</f>
        <v>1562.9327852564061</v>
      </c>
      <c r="H398" t="str">
        <f>IF(Calc!O398=Betting!I398, Betting!B398, IF(Calc!P398=Betting!I398, Betting!C398, ""))</f>
        <v>NYY</v>
      </c>
      <c r="I398" s="21">
        <f>MAX(Calc!O398:P398)</f>
        <v>0.53249827080622336</v>
      </c>
      <c r="J398" s="22">
        <f t="shared" si="25"/>
        <v>-113.90295212908316</v>
      </c>
      <c r="K398" s="23">
        <f t="shared" si="26"/>
        <v>0.87794037055925189</v>
      </c>
      <c r="M398" s="31"/>
      <c r="N398" s="31"/>
      <c r="O398" t="str">
        <f>IF(ISBLANK(Games!L398), "", Games!L398)</f>
        <v/>
      </c>
      <c r="P398" t="str">
        <f>IF(ISBLANK(Games!M398), "", Games!M398)</f>
        <v/>
      </c>
      <c r="Q398" t="str">
        <f t="shared" si="27"/>
        <v/>
      </c>
      <c r="R398" t="str">
        <f>IF(ISBLANK(Games!L398), "", IF(H398=Q398, "W", "L"))</f>
        <v/>
      </c>
      <c r="T398" s="30" t="str">
        <f t="shared" si="24"/>
        <v/>
      </c>
    </row>
    <row r="399" spans="1:20" x14ac:dyDescent="0.45">
      <c r="A399" s="20" t="str">
        <f>Calc!A399</f>
        <v>2024-04-26</v>
      </c>
      <c r="B399" t="str">
        <f>Calc!B399</f>
        <v>LAA</v>
      </c>
      <c r="C399" t="str">
        <f>Calc!C399</f>
        <v>MIN</v>
      </c>
      <c r="D399" t="str">
        <f>IF(ISBLANK(Games!D399), "", Games!D399)</f>
        <v/>
      </c>
      <c r="E399" t="str">
        <f>IF(ISBLANK(Games!E399), "", Games!E399)</f>
        <v/>
      </c>
      <c r="F399">
        <f>Calc!M399</f>
        <v>1469.5882041455925</v>
      </c>
      <c r="G399">
        <f>Calc!N399</f>
        <v>1539.5424706464416</v>
      </c>
      <c r="H399" t="str">
        <f>IF(Calc!O399=Betting!I399, Betting!B399, IF(Calc!P399=Betting!I399, Betting!C399, ""))</f>
        <v>MIN</v>
      </c>
      <c r="I399" s="21">
        <f>MAX(Calc!O399:P399)</f>
        <v>0.56508700488444652</v>
      </c>
      <c r="J399" s="22">
        <f t="shared" si="25"/>
        <v>-129.93104626232349</v>
      </c>
      <c r="K399" s="23">
        <f t="shared" si="26"/>
        <v>0.76963899604183594</v>
      </c>
      <c r="M399" s="31"/>
      <c r="N399" s="31"/>
      <c r="O399" t="str">
        <f>IF(ISBLANK(Games!L399), "", Games!L399)</f>
        <v/>
      </c>
      <c r="P399" t="str">
        <f>IF(ISBLANK(Games!M399), "", Games!M399)</f>
        <v/>
      </c>
      <c r="Q399" t="str">
        <f t="shared" si="27"/>
        <v/>
      </c>
      <c r="R399" t="str">
        <f>IF(ISBLANK(Games!L399), "", IF(H399=Q399, "W", "L"))</f>
        <v/>
      </c>
      <c r="T399" s="30" t="str">
        <f t="shared" si="24"/>
        <v/>
      </c>
    </row>
    <row r="400" spans="1:20" x14ac:dyDescent="0.45">
      <c r="A400" s="20" t="str">
        <f>Calc!A400</f>
        <v>2024-04-26</v>
      </c>
      <c r="B400" t="str">
        <f>Calc!B400</f>
        <v>SEA</v>
      </c>
      <c r="C400" t="str">
        <f>Calc!C400</f>
        <v>ARI</v>
      </c>
      <c r="D400" t="str">
        <f>IF(ISBLANK(Games!D400), "", Games!D400)</f>
        <v/>
      </c>
      <c r="E400" t="str">
        <f>IF(ISBLANK(Games!E400), "", Games!E400)</f>
        <v/>
      </c>
      <c r="F400">
        <f>Calc!M400</f>
        <v>1518.2292368487947</v>
      </c>
      <c r="G400">
        <f>Calc!N400</f>
        <v>1515.1384034374826</v>
      </c>
      <c r="H400" t="str">
        <f>IF(Calc!O400=Betting!I400, Betting!B400, IF(Calc!P400=Betting!I400, Betting!C400, ""))</f>
        <v>SEA</v>
      </c>
      <c r="I400" s="21">
        <f>MAX(Calc!O400:P400)</f>
        <v>0.51568390455425495</v>
      </c>
      <c r="J400" s="22">
        <f t="shared" si="25"/>
        <v>-106.47672241403421</v>
      </c>
      <c r="K400" s="23">
        <f t="shared" si="26"/>
        <v>0.93917241001418594</v>
      </c>
      <c r="M400" s="31"/>
      <c r="N400" s="31"/>
      <c r="O400" t="str">
        <f>IF(ISBLANK(Games!L400), "", Games!L400)</f>
        <v/>
      </c>
      <c r="P400" t="str">
        <f>IF(ISBLANK(Games!M400), "", Games!M400)</f>
        <v/>
      </c>
      <c r="Q400" t="str">
        <f t="shared" si="27"/>
        <v/>
      </c>
      <c r="R400" t="str">
        <f>IF(ISBLANK(Games!L400), "", IF(H400=Q400, "W", "L"))</f>
        <v/>
      </c>
      <c r="T400" s="30" t="str">
        <f t="shared" si="24"/>
        <v/>
      </c>
    </row>
    <row r="401" spans="1:20" x14ac:dyDescent="0.45">
      <c r="A401" s="20" t="str">
        <f>Calc!A401</f>
        <v>2024-04-26</v>
      </c>
      <c r="B401" t="str">
        <f>Calc!B401</f>
        <v>SDP</v>
      </c>
      <c r="C401" t="str">
        <f>Calc!C401</f>
        <v>PHI</v>
      </c>
      <c r="D401" t="str">
        <f>IF(ISBLANK(Games!D401), "", Games!D401)</f>
        <v/>
      </c>
      <c r="E401" t="str">
        <f>IF(ISBLANK(Games!E401), "", Games!E401)</f>
        <v/>
      </c>
      <c r="F401">
        <f>Calc!M401</f>
        <v>1502.9671207118124</v>
      </c>
      <c r="G401">
        <f>Calc!N401</f>
        <v>1539.4111659163295</v>
      </c>
      <c r="H401" t="str">
        <f>IF(Calc!O401=Betting!I401, Betting!B401, IF(Calc!P401=Betting!I401, Betting!C401, ""))</f>
        <v>PHI</v>
      </c>
      <c r="I401" s="21">
        <f>MAX(Calc!O401:P401)</f>
        <v>0.53763580086751062</v>
      </c>
      <c r="J401" s="22">
        <f t="shared" si="25"/>
        <v>-116.27972102430282</v>
      </c>
      <c r="K401" s="23">
        <f t="shared" si="26"/>
        <v>0.85999518333123359</v>
      </c>
      <c r="M401" s="31"/>
      <c r="N401" s="31"/>
      <c r="O401" t="str">
        <f>IF(ISBLANK(Games!L401), "", Games!L401)</f>
        <v/>
      </c>
      <c r="P401" t="str">
        <f>IF(ISBLANK(Games!M401), "", Games!M401)</f>
        <v/>
      </c>
      <c r="Q401" t="str">
        <f t="shared" si="27"/>
        <v/>
      </c>
      <c r="R401" t="str">
        <f>IF(ISBLANK(Games!L401), "", IF(H401=Q401, "W", "L"))</f>
        <v/>
      </c>
      <c r="T401" s="30" t="str">
        <f t="shared" si="24"/>
        <v/>
      </c>
    </row>
    <row r="402" spans="1:20" x14ac:dyDescent="0.45">
      <c r="A402" s="20" t="str">
        <f>Calc!A402</f>
        <v>2024-04-26</v>
      </c>
      <c r="B402" t="str">
        <f>Calc!B402</f>
        <v>SFG</v>
      </c>
      <c r="C402" t="str">
        <f>Calc!C402</f>
        <v>PIT</v>
      </c>
      <c r="D402" t="str">
        <f>IF(ISBLANK(Games!D402), "", Games!D402)</f>
        <v/>
      </c>
      <c r="E402" t="str">
        <f>IF(ISBLANK(Games!E402), "", Games!E402)</f>
        <v/>
      </c>
      <c r="F402">
        <f>Calc!M402</f>
        <v>1506.8907435815931</v>
      </c>
      <c r="G402">
        <f>Calc!N402</f>
        <v>1490.342604018655</v>
      </c>
      <c r="H402" t="str">
        <f>IF(Calc!O402=Betting!I402, Betting!B402, IF(Calc!P402=Betting!I402, Betting!C402, ""))</f>
        <v>SFG</v>
      </c>
      <c r="I402" s="21">
        <f>MAX(Calc!O402:P402)</f>
        <v>0.5800466951702028</v>
      </c>
      <c r="J402" s="22">
        <f t="shared" si="25"/>
        <v>-138.12171222352683</v>
      </c>
      <c r="K402" s="23">
        <f t="shared" si="26"/>
        <v>0.72399913373624247</v>
      </c>
      <c r="M402" s="31"/>
      <c r="N402" s="31"/>
      <c r="O402" t="str">
        <f>IF(ISBLANK(Games!L402), "", Games!L402)</f>
        <v/>
      </c>
      <c r="P402" t="str">
        <f>IF(ISBLANK(Games!M402), "", Games!M402)</f>
        <v/>
      </c>
      <c r="Q402" t="str">
        <f t="shared" si="27"/>
        <v/>
      </c>
      <c r="R402" t="str">
        <f>IF(ISBLANK(Games!L402), "", IF(H402=Q402, "W", "L"))</f>
        <v/>
      </c>
      <c r="T402" s="30" t="str">
        <f t="shared" si="24"/>
        <v/>
      </c>
    </row>
    <row r="403" spans="1:20" x14ac:dyDescent="0.45">
      <c r="A403" s="20" t="str">
        <f>Calc!A403</f>
        <v>2024-04-27</v>
      </c>
      <c r="B403" t="str">
        <f>Calc!B403</f>
        <v>TOR</v>
      </c>
      <c r="C403" t="str">
        <f>Calc!C403</f>
        <v>LAD</v>
      </c>
      <c r="D403" t="str">
        <f>IF(ISBLANK(Games!D403), "", Games!D403)</f>
        <v/>
      </c>
      <c r="E403" t="str">
        <f>IF(ISBLANK(Games!E403), "", Games!E403)</f>
        <v/>
      </c>
      <c r="F403">
        <f>Calc!M403</f>
        <v>1536.86484917293</v>
      </c>
      <c r="G403">
        <f>Calc!N403</f>
        <v>1587.2549754385982</v>
      </c>
      <c r="H403" t="str">
        <f>IF(Calc!O403=Betting!I403, Betting!B403, IF(Calc!P403=Betting!I403, Betting!C403, ""))</f>
        <v>LAD</v>
      </c>
      <c r="I403" s="21">
        <f>MAX(Calc!O403:P403)</f>
        <v>0.57477542771453505</v>
      </c>
      <c r="J403" s="22">
        <f t="shared" si="25"/>
        <v>-135.16985263228685</v>
      </c>
      <c r="K403" s="23">
        <f t="shared" si="26"/>
        <v>0.73980993581488796</v>
      </c>
      <c r="M403" s="31"/>
      <c r="N403" s="31"/>
      <c r="O403" t="str">
        <f>IF(ISBLANK(Games!L403), "", Games!L403)</f>
        <v/>
      </c>
      <c r="P403" t="str">
        <f>IF(ISBLANK(Games!M403), "", Games!M403)</f>
        <v/>
      </c>
      <c r="Q403" t="str">
        <f t="shared" si="27"/>
        <v/>
      </c>
      <c r="R403" t="str">
        <f>IF(ISBLANK(Games!L403), "", IF(H403=Q403, "W", "L"))</f>
        <v/>
      </c>
      <c r="T403" s="30" t="str">
        <f t="shared" si="24"/>
        <v/>
      </c>
    </row>
    <row r="404" spans="1:20" x14ac:dyDescent="0.45">
      <c r="A404" s="20" t="str">
        <f>Calc!A404</f>
        <v>2024-04-27</v>
      </c>
      <c r="B404" t="str">
        <f>Calc!B404</f>
        <v>BAL</v>
      </c>
      <c r="C404" t="str">
        <f>Calc!C404</f>
        <v>OAK</v>
      </c>
      <c r="D404" t="str">
        <f>IF(ISBLANK(Games!D404), "", Games!D404)</f>
        <v/>
      </c>
      <c r="E404" t="str">
        <f>IF(ISBLANK(Games!E404), "", Games!E404)</f>
        <v/>
      </c>
      <c r="F404">
        <f>Calc!M404</f>
        <v>1527.1786991040578</v>
      </c>
      <c r="G404">
        <f>Calc!N404</f>
        <v>1422.9458950386379</v>
      </c>
      <c r="H404" t="str">
        <f>IF(Calc!O404=Betting!I404, Betting!B404, IF(Calc!P404=Betting!I404, Betting!C404, ""))</f>
        <v>BAL</v>
      </c>
      <c r="I404" s="21">
        <f>MAX(Calc!O404:P404)</f>
        <v>0.6565286745267237</v>
      </c>
      <c r="J404" s="22">
        <f t="shared" si="25"/>
        <v>-191.14511920961061</v>
      </c>
      <c r="K404" s="23">
        <f t="shared" si="26"/>
        <v>0.52316271748660004</v>
      </c>
      <c r="M404" s="31"/>
      <c r="N404" s="31"/>
      <c r="O404" t="str">
        <f>IF(ISBLANK(Games!L404), "", Games!L404)</f>
        <v/>
      </c>
      <c r="P404" t="str">
        <f>IF(ISBLANK(Games!M404), "", Games!M404)</f>
        <v/>
      </c>
      <c r="Q404" t="str">
        <f t="shared" si="27"/>
        <v/>
      </c>
      <c r="R404" t="str">
        <f>IF(ISBLANK(Games!L404), "", IF(H404=Q404, "W", "L"))</f>
        <v/>
      </c>
      <c r="T404" s="30" t="str">
        <f t="shared" si="24"/>
        <v/>
      </c>
    </row>
    <row r="405" spans="1:20" x14ac:dyDescent="0.45">
      <c r="A405" s="20" t="str">
        <f>Calc!A405</f>
        <v>2024-04-27</v>
      </c>
      <c r="B405" t="str">
        <f>Calc!B405</f>
        <v>NYM</v>
      </c>
      <c r="C405" t="str">
        <f>Calc!C405</f>
        <v>STL</v>
      </c>
      <c r="D405" t="str">
        <f>IF(ISBLANK(Games!D405), "", Games!D405)</f>
        <v/>
      </c>
      <c r="E405" t="str">
        <f>IF(ISBLANK(Games!E405), "", Games!E405)</f>
        <v/>
      </c>
      <c r="F405">
        <f>Calc!M405</f>
        <v>1483.2891783762693</v>
      </c>
      <c r="G405">
        <f>Calc!N405</f>
        <v>1507.9516916859375</v>
      </c>
      <c r="H405" t="str">
        <f>IF(Calc!O405=Betting!I405, Betting!B405, IF(Calc!P405=Betting!I405, Betting!C405, ""))</f>
        <v>NYM</v>
      </c>
      <c r="I405" s="21">
        <f>MAX(Calc!O405:P405)</f>
        <v>0.51570364661273593</v>
      </c>
      <c r="J405" s="22">
        <f t="shared" si="25"/>
        <v>-106.48513931723893</v>
      </c>
      <c r="K405" s="23">
        <f t="shared" si="26"/>
        <v>0.93909817502404258</v>
      </c>
      <c r="M405" s="31"/>
      <c r="N405" s="31"/>
      <c r="O405" t="str">
        <f>IF(ISBLANK(Games!L405), "", Games!L405)</f>
        <v/>
      </c>
      <c r="P405" t="str">
        <f>IF(ISBLANK(Games!M405), "", Games!M405)</f>
        <v/>
      </c>
      <c r="Q405" t="str">
        <f t="shared" si="27"/>
        <v/>
      </c>
      <c r="R405" t="str">
        <f>IF(ISBLANK(Games!L405), "", IF(H405=Q405, "W", "L"))</f>
        <v/>
      </c>
      <c r="T405" s="30" t="str">
        <f t="shared" si="24"/>
        <v/>
      </c>
    </row>
    <row r="406" spans="1:20" x14ac:dyDescent="0.45">
      <c r="A406" s="20" t="str">
        <f>Calc!A406</f>
        <v>2024-04-27</v>
      </c>
      <c r="B406" t="str">
        <f>Calc!B406</f>
        <v>TEX</v>
      </c>
      <c r="C406" t="str">
        <f>Calc!C406</f>
        <v>CIN</v>
      </c>
      <c r="D406" t="str">
        <f>IF(ISBLANK(Games!D406), "", Games!D406)</f>
        <v/>
      </c>
      <c r="E406" t="str">
        <f>IF(ISBLANK(Games!E406), "", Games!E406)</f>
        <v/>
      </c>
      <c r="F406">
        <f>Calc!M406</f>
        <v>1535.7428778604465</v>
      </c>
      <c r="G406">
        <f>Calc!N406</f>
        <v>1513.6155661274754</v>
      </c>
      <c r="H406" t="str">
        <f>IF(Calc!O406=Betting!I406, Betting!B406, IF(Calc!P406=Betting!I406, Betting!C406, ""))</f>
        <v>TEX</v>
      </c>
      <c r="I406" s="21">
        <f>MAX(Calc!O406:P406)</f>
        <v>0.56344634686568518</v>
      </c>
      <c r="J406" s="22">
        <f t="shared" si="25"/>
        <v>-129.06691830896881</v>
      </c>
      <c r="K406" s="23">
        <f t="shared" si="26"/>
        <v>0.77479187781189196</v>
      </c>
      <c r="M406" s="31"/>
      <c r="N406" s="31"/>
      <c r="O406" t="str">
        <f>IF(ISBLANK(Games!L406), "", Games!L406)</f>
        <v/>
      </c>
      <c r="P406" t="str">
        <f>IF(ISBLANK(Games!M406), "", Games!M406)</f>
        <v/>
      </c>
      <c r="Q406" t="str">
        <f t="shared" si="27"/>
        <v/>
      </c>
      <c r="R406" t="str">
        <f>IF(ISBLANK(Games!L406), "", IF(H406=Q406, "W", "L"))</f>
        <v/>
      </c>
      <c r="T406" s="30" t="str">
        <f t="shared" si="24"/>
        <v/>
      </c>
    </row>
    <row r="407" spans="1:20" x14ac:dyDescent="0.45">
      <c r="A407" s="20" t="str">
        <f>Calc!A407</f>
        <v>2024-04-27</v>
      </c>
      <c r="B407" t="str">
        <f>Calc!B407</f>
        <v>BOS</v>
      </c>
      <c r="C407" t="str">
        <f>Calc!C407</f>
        <v>CHC</v>
      </c>
      <c r="D407" t="str">
        <f>IF(ISBLANK(Games!D407), "", Games!D407)</f>
        <v/>
      </c>
      <c r="E407" t="str">
        <f>IF(ISBLANK(Games!E407), "", Games!E407)</f>
        <v/>
      </c>
      <c r="F407">
        <f>Calc!M407</f>
        <v>1500.26839934439</v>
      </c>
      <c r="G407">
        <f>Calc!N407</f>
        <v>1510.9500841970262</v>
      </c>
      <c r="H407" t="str">
        <f>IF(Calc!O407=Betting!I407, Betting!B407, IF(Calc!P407=Betting!I407, Betting!C407, ""))</f>
        <v>BOS</v>
      </c>
      <c r="I407" s="21">
        <f>MAX(Calc!O407:P407)</f>
        <v>0.51027368695893538</v>
      </c>
      <c r="J407" s="22">
        <f t="shared" si="25"/>
        <v>-104.19568509404309</v>
      </c>
      <c r="K407" s="23">
        <f t="shared" si="26"/>
        <v>0.95973264065343755</v>
      </c>
      <c r="M407" s="31"/>
      <c r="N407" s="31"/>
      <c r="O407" t="str">
        <f>IF(ISBLANK(Games!L407), "", Games!L407)</f>
        <v/>
      </c>
      <c r="P407" t="str">
        <f>IF(ISBLANK(Games!M407), "", Games!M407)</f>
        <v/>
      </c>
      <c r="Q407" t="str">
        <f t="shared" si="27"/>
        <v/>
      </c>
      <c r="R407" t="str">
        <f>IF(ISBLANK(Games!L407), "", IF(H407=Q407, "W", "L"))</f>
        <v/>
      </c>
      <c r="T407" s="30" t="str">
        <f t="shared" si="24"/>
        <v/>
      </c>
    </row>
    <row r="408" spans="1:20" x14ac:dyDescent="0.45">
      <c r="A408" s="20" t="str">
        <f>Calc!A408</f>
        <v>2024-04-27</v>
      </c>
      <c r="B408" t="str">
        <f>Calc!B408</f>
        <v>MIA</v>
      </c>
      <c r="C408" t="str">
        <f>Calc!C408</f>
        <v>WAS</v>
      </c>
      <c r="D408" t="str">
        <f>IF(ISBLANK(Games!D408), "", Games!D408)</f>
        <v/>
      </c>
      <c r="E408" t="str">
        <f>IF(ISBLANK(Games!E408), "", Games!E408)</f>
        <v/>
      </c>
      <c r="F408">
        <f>Calc!M408</f>
        <v>1453.0099819148713</v>
      </c>
      <c r="G408">
        <f>Calc!N408</f>
        <v>1420.7057667976087</v>
      </c>
      <c r="H408" t="str">
        <f>IF(Calc!O408=Betting!I408, Betting!B408, IF(Calc!P408=Betting!I408, Betting!C408, ""))</f>
        <v>MIA</v>
      </c>
      <c r="I408" s="21">
        <f>MAX(Calc!O408:P408)</f>
        <v>0.56923181252466659</v>
      </c>
      <c r="J408" s="22">
        <f t="shared" si="25"/>
        <v>-132.14341937849389</v>
      </c>
      <c r="K408" s="23">
        <f t="shared" si="26"/>
        <v>0.75675353695497616</v>
      </c>
      <c r="M408" s="31"/>
      <c r="N408" s="31"/>
      <c r="O408" t="str">
        <f>IF(ISBLANK(Games!L408), "", Games!L408)</f>
        <v/>
      </c>
      <c r="P408" t="str">
        <f>IF(ISBLANK(Games!M408), "", Games!M408)</f>
        <v/>
      </c>
      <c r="Q408" t="str">
        <f t="shared" si="27"/>
        <v/>
      </c>
      <c r="R408" t="str">
        <f>IF(ISBLANK(Games!L408), "", IF(H408=Q408, "W", "L"))</f>
        <v/>
      </c>
      <c r="T408" s="30" t="str">
        <f t="shared" si="24"/>
        <v/>
      </c>
    </row>
    <row r="409" spans="1:20" x14ac:dyDescent="0.45">
      <c r="A409" s="20" t="str">
        <f>Calc!A409</f>
        <v>2024-04-27</v>
      </c>
      <c r="B409" t="str">
        <f>Calc!B409</f>
        <v>COL</v>
      </c>
      <c r="C409" t="str">
        <f>Calc!C409</f>
        <v>HOU</v>
      </c>
      <c r="D409" t="str">
        <f>IF(ISBLANK(Games!D409), "", Games!D409)</f>
        <v/>
      </c>
      <c r="E409" t="str">
        <f>IF(ISBLANK(Games!E409), "", Games!E409)</f>
        <v/>
      </c>
      <c r="F409">
        <f>Calc!M409</f>
        <v>1423.0710497477428</v>
      </c>
      <c r="G409">
        <f>Calc!N409</f>
        <v>1554.1885466658973</v>
      </c>
      <c r="H409" t="str">
        <f>IF(Calc!O409=Betting!I409, Betting!B409, IF(Calc!P409=Betting!I409, Betting!C409, ""))</f>
        <v>HOU</v>
      </c>
      <c r="I409" s="21">
        <f>MAX(Calc!O409:P409)</f>
        <v>0.56604458963059445</v>
      </c>
      <c r="J409" s="22">
        <f t="shared" si="25"/>
        <v>-130.43842203712765</v>
      </c>
      <c r="K409" s="23">
        <f t="shared" si="26"/>
        <v>0.76664527551196726</v>
      </c>
      <c r="M409" s="31"/>
      <c r="N409" s="31"/>
      <c r="O409" t="str">
        <f>IF(ISBLANK(Games!L409), "", Games!L409)</f>
        <v/>
      </c>
      <c r="P409" t="str">
        <f>IF(ISBLANK(Games!M409), "", Games!M409)</f>
        <v/>
      </c>
      <c r="Q409" t="str">
        <f t="shared" si="27"/>
        <v/>
      </c>
      <c r="R409" t="str">
        <f>IF(ISBLANK(Games!L409), "", IF(H409=Q409, "W", "L"))</f>
        <v/>
      </c>
      <c r="T409" s="30" t="str">
        <f t="shared" si="24"/>
        <v/>
      </c>
    </row>
    <row r="410" spans="1:20" x14ac:dyDescent="0.45">
      <c r="A410" s="20" t="str">
        <f>Calc!A410</f>
        <v>2024-04-27</v>
      </c>
      <c r="B410" t="str">
        <f>Calc!B410</f>
        <v>DET</v>
      </c>
      <c r="C410" t="str">
        <f>Calc!C410</f>
        <v>KCR</v>
      </c>
      <c r="D410" t="str">
        <f>IF(ISBLANK(Games!D410), "", Games!D410)</f>
        <v/>
      </c>
      <c r="E410" t="str">
        <f>IF(ISBLANK(Games!E410), "", Games!E410)</f>
        <v/>
      </c>
      <c r="F410">
        <f>Calc!M410</f>
        <v>1481.7589766686021</v>
      </c>
      <c r="G410">
        <f>Calc!N410</f>
        <v>1465.2610239810729</v>
      </c>
      <c r="H410" t="str">
        <f>IF(Calc!O410=Betting!I410, Betting!B410, IF(Calc!P410=Betting!I410, Betting!C410, ""))</f>
        <v>DET</v>
      </c>
      <c r="I410" s="21">
        <f>MAX(Calc!O410:P410)</f>
        <v>0.52755898938246215</v>
      </c>
      <c r="J410" s="22">
        <f t="shared" si="25"/>
        <v>-111.66663721527443</v>
      </c>
      <c r="K410" s="23">
        <f t="shared" si="26"/>
        <v>0.89552262424825124</v>
      </c>
      <c r="M410" s="31"/>
      <c r="N410" s="31"/>
      <c r="O410" t="str">
        <f>IF(ISBLANK(Games!L410), "", Games!L410)</f>
        <v/>
      </c>
      <c r="P410" t="str">
        <f>IF(ISBLANK(Games!M410), "", Games!M410)</f>
        <v/>
      </c>
      <c r="Q410" t="str">
        <f t="shared" si="27"/>
        <v/>
      </c>
      <c r="R410" t="str">
        <f>IF(ISBLANK(Games!L410), "", IF(H410=Q410, "W", "L"))</f>
        <v/>
      </c>
      <c r="T410" s="30" t="str">
        <f t="shared" si="24"/>
        <v/>
      </c>
    </row>
    <row r="411" spans="1:20" x14ac:dyDescent="0.45">
      <c r="A411" s="20" t="str">
        <f>Calc!A411</f>
        <v>2024-04-27</v>
      </c>
      <c r="B411" t="str">
        <f>Calc!B411</f>
        <v>CHW</v>
      </c>
      <c r="C411" t="str">
        <f>Calc!C411</f>
        <v>TBR</v>
      </c>
      <c r="D411" t="str">
        <f>IF(ISBLANK(Games!D411), "", Games!D411)</f>
        <v/>
      </c>
      <c r="E411" t="str">
        <f>IF(ISBLANK(Games!E411), "", Games!E411)</f>
        <v/>
      </c>
      <c r="F411">
        <f>Calc!M411</f>
        <v>1426.513159308995</v>
      </c>
      <c r="G411">
        <f>Calc!N411</f>
        <v>1532.6622500113572</v>
      </c>
      <c r="H411" t="str">
        <f>IF(Calc!O411=Betting!I411, Betting!B411, IF(Calc!P411=Betting!I411, Betting!C411, ""))</f>
        <v>TBR</v>
      </c>
      <c r="I411" s="21">
        <f>MAX(Calc!O411:P411)</f>
        <v>0.6693055132439264</v>
      </c>
      <c r="J411" s="22">
        <f t="shared" si="25"/>
        <v>-202.39391343031932</v>
      </c>
      <c r="K411" s="23">
        <f t="shared" si="26"/>
        <v>0.49408600439176875</v>
      </c>
      <c r="M411" s="31"/>
      <c r="N411" s="31"/>
      <c r="O411" t="str">
        <f>IF(ISBLANK(Games!L411), "", Games!L411)</f>
        <v/>
      </c>
      <c r="P411" t="str">
        <f>IF(ISBLANK(Games!M411), "", Games!M411)</f>
        <v/>
      </c>
      <c r="Q411" t="str">
        <f t="shared" si="27"/>
        <v/>
      </c>
      <c r="R411" t="str">
        <f>IF(ISBLANK(Games!L411), "", IF(H411=Q411, "W", "L"))</f>
        <v/>
      </c>
      <c r="T411" s="30" t="str">
        <f t="shared" si="24"/>
        <v/>
      </c>
    </row>
    <row r="412" spans="1:20" x14ac:dyDescent="0.45">
      <c r="A412" s="20" t="str">
        <f>Calc!A412</f>
        <v>2024-04-27</v>
      </c>
      <c r="B412" t="str">
        <f>Calc!B412</f>
        <v>MIL</v>
      </c>
      <c r="C412" t="str">
        <f>Calc!C412</f>
        <v>NYY</v>
      </c>
      <c r="D412" t="str">
        <f>IF(ISBLANK(Games!D412), "", Games!D412)</f>
        <v/>
      </c>
      <c r="E412" t="str">
        <f>IF(ISBLANK(Games!E412), "", Games!E412)</f>
        <v/>
      </c>
      <c r="F412">
        <f>Calc!M412</f>
        <v>1516.6563185214643</v>
      </c>
      <c r="G412">
        <f>Calc!N412</f>
        <v>1562.9327852564061</v>
      </c>
      <c r="H412" t="str">
        <f>IF(Calc!O412=Betting!I412, Betting!B412, IF(Calc!P412=Betting!I412, Betting!C412, ""))</f>
        <v>NYY</v>
      </c>
      <c r="I412" s="21">
        <f>MAX(Calc!O412:P412)</f>
        <v>0.53249827080622336</v>
      </c>
      <c r="J412" s="22">
        <f t="shared" si="25"/>
        <v>-113.90295212908316</v>
      </c>
      <c r="K412" s="23">
        <f t="shared" si="26"/>
        <v>0.87794037055925189</v>
      </c>
      <c r="M412" s="31"/>
      <c r="N412" s="31"/>
      <c r="O412" t="str">
        <f>IF(ISBLANK(Games!L412), "", Games!L412)</f>
        <v/>
      </c>
      <c r="P412" t="str">
        <f>IF(ISBLANK(Games!M412), "", Games!M412)</f>
        <v/>
      </c>
      <c r="Q412" t="str">
        <f t="shared" si="27"/>
        <v/>
      </c>
      <c r="R412" t="str">
        <f>IF(ISBLANK(Games!L412), "", IF(H412=Q412, "W", "L"))</f>
        <v/>
      </c>
      <c r="T412" s="30" t="str">
        <f t="shared" si="24"/>
        <v/>
      </c>
    </row>
    <row r="413" spans="1:20" x14ac:dyDescent="0.45">
      <c r="A413" s="20" t="str">
        <f>Calc!A413</f>
        <v>2024-04-27</v>
      </c>
      <c r="B413" t="str">
        <f>Calc!B413</f>
        <v>ATL</v>
      </c>
      <c r="C413" t="str">
        <f>Calc!C413</f>
        <v>CLE</v>
      </c>
      <c r="D413" t="str">
        <f>IF(ISBLANK(Games!D413), "", Games!D413)</f>
        <v/>
      </c>
      <c r="E413" t="str">
        <f>IF(ISBLANK(Games!E413), "", Games!E413)</f>
        <v/>
      </c>
      <c r="F413">
        <f>Calc!M413</f>
        <v>1593.2508682491175</v>
      </c>
      <c r="G413">
        <f>Calc!N413</f>
        <v>1521.3210808926906</v>
      </c>
      <c r="H413" t="str">
        <f>IF(Calc!O413=Betting!I413, Betting!B413, IF(Calc!P413=Betting!I413, Betting!C413, ""))</f>
        <v>ATL</v>
      </c>
      <c r="I413" s="21">
        <f>MAX(Calc!O413:P413)</f>
        <v>0.62401248267076259</v>
      </c>
      <c r="J413" s="22">
        <f t="shared" si="25"/>
        <v>-165.96627651453107</v>
      </c>
      <c r="K413" s="23">
        <f t="shared" si="26"/>
        <v>0.60253204506425473</v>
      </c>
      <c r="M413" s="31"/>
      <c r="N413" s="31"/>
      <c r="O413" t="str">
        <f>IF(ISBLANK(Games!L413), "", Games!L413)</f>
        <v/>
      </c>
      <c r="P413" t="str">
        <f>IF(ISBLANK(Games!M413), "", Games!M413)</f>
        <v/>
      </c>
      <c r="Q413" t="str">
        <f t="shared" si="27"/>
        <v/>
      </c>
      <c r="R413" t="str">
        <f>IF(ISBLANK(Games!L413), "", IF(H413=Q413, "W", "L"))</f>
        <v/>
      </c>
      <c r="T413" s="30" t="str">
        <f t="shared" si="24"/>
        <v/>
      </c>
    </row>
    <row r="414" spans="1:20" x14ac:dyDescent="0.45">
      <c r="A414" s="20" t="str">
        <f>Calc!A414</f>
        <v>2024-04-27</v>
      </c>
      <c r="B414" t="str">
        <f>Calc!B414</f>
        <v>SDP</v>
      </c>
      <c r="C414" t="str">
        <f>Calc!C414</f>
        <v>PHI</v>
      </c>
      <c r="D414" t="str">
        <f>IF(ISBLANK(Games!D414), "", Games!D414)</f>
        <v/>
      </c>
      <c r="E414" t="str">
        <f>IF(ISBLANK(Games!E414), "", Games!E414)</f>
        <v/>
      </c>
      <c r="F414">
        <f>Calc!M414</f>
        <v>1502.9671207118124</v>
      </c>
      <c r="G414">
        <f>Calc!N414</f>
        <v>1539.4111659163295</v>
      </c>
      <c r="H414" t="str">
        <f>IF(Calc!O414=Betting!I414, Betting!B414, IF(Calc!P414=Betting!I414, Betting!C414, ""))</f>
        <v>PHI</v>
      </c>
      <c r="I414" s="21">
        <f>MAX(Calc!O414:P414)</f>
        <v>0.53763580086751062</v>
      </c>
      <c r="J414" s="22">
        <f t="shared" si="25"/>
        <v>-116.27972102430282</v>
      </c>
      <c r="K414" s="23">
        <f t="shared" si="26"/>
        <v>0.85999518333123359</v>
      </c>
      <c r="M414" s="31"/>
      <c r="N414" s="31"/>
      <c r="O414" t="str">
        <f>IF(ISBLANK(Games!L414), "", Games!L414)</f>
        <v/>
      </c>
      <c r="P414" t="str">
        <f>IF(ISBLANK(Games!M414), "", Games!M414)</f>
        <v/>
      </c>
      <c r="Q414" t="str">
        <f t="shared" si="27"/>
        <v/>
      </c>
      <c r="R414" t="str">
        <f>IF(ISBLANK(Games!L414), "", IF(H414=Q414, "W", "L"))</f>
        <v/>
      </c>
      <c r="T414" s="30" t="str">
        <f t="shared" si="24"/>
        <v/>
      </c>
    </row>
    <row r="415" spans="1:20" x14ac:dyDescent="0.45">
      <c r="A415" s="20" t="str">
        <f>Calc!A415</f>
        <v>2024-04-27</v>
      </c>
      <c r="B415" t="str">
        <f>Calc!B415</f>
        <v>SFG</v>
      </c>
      <c r="C415" t="str">
        <f>Calc!C415</f>
        <v>PIT</v>
      </c>
      <c r="D415" t="str">
        <f>IF(ISBLANK(Games!D415), "", Games!D415)</f>
        <v/>
      </c>
      <c r="E415" t="str">
        <f>IF(ISBLANK(Games!E415), "", Games!E415)</f>
        <v/>
      </c>
      <c r="F415">
        <f>Calc!M415</f>
        <v>1506.8907435815931</v>
      </c>
      <c r="G415">
        <f>Calc!N415</f>
        <v>1490.342604018655</v>
      </c>
      <c r="H415" t="str">
        <f>IF(Calc!O415=Betting!I415, Betting!B415, IF(Calc!P415=Betting!I415, Betting!C415, ""))</f>
        <v>SFG</v>
      </c>
      <c r="I415" s="21">
        <f>MAX(Calc!O415:P415)</f>
        <v>0.5800466951702028</v>
      </c>
      <c r="J415" s="22">
        <f t="shared" si="25"/>
        <v>-138.12171222352683</v>
      </c>
      <c r="K415" s="23">
        <f t="shared" si="26"/>
        <v>0.72399913373624247</v>
      </c>
      <c r="M415" s="31"/>
      <c r="N415" s="31"/>
      <c r="O415" t="str">
        <f>IF(ISBLANK(Games!L415), "", Games!L415)</f>
        <v/>
      </c>
      <c r="P415" t="str">
        <f>IF(ISBLANK(Games!M415), "", Games!M415)</f>
        <v/>
      </c>
      <c r="Q415" t="str">
        <f t="shared" si="27"/>
        <v/>
      </c>
      <c r="R415" t="str">
        <f>IF(ISBLANK(Games!L415), "", IF(H415=Q415, "W", "L"))</f>
        <v/>
      </c>
      <c r="T415" s="30" t="str">
        <f t="shared" si="24"/>
        <v/>
      </c>
    </row>
    <row r="416" spans="1:20" x14ac:dyDescent="0.45">
      <c r="A416" s="20" t="str">
        <f>Calc!A416</f>
        <v>2024-04-27</v>
      </c>
      <c r="B416" t="str">
        <f>Calc!B416</f>
        <v>LAA</v>
      </c>
      <c r="C416" t="str">
        <f>Calc!C416</f>
        <v>MIN</v>
      </c>
      <c r="D416" t="str">
        <f>IF(ISBLANK(Games!D416), "", Games!D416)</f>
        <v/>
      </c>
      <c r="E416" t="str">
        <f>IF(ISBLANK(Games!E416), "", Games!E416)</f>
        <v/>
      </c>
      <c r="F416">
        <f>Calc!M416</f>
        <v>1469.5882041455925</v>
      </c>
      <c r="G416">
        <f>Calc!N416</f>
        <v>1539.5424706464416</v>
      </c>
      <c r="H416" t="str">
        <f>IF(Calc!O416=Betting!I416, Betting!B416, IF(Calc!P416=Betting!I416, Betting!C416, ""))</f>
        <v>MIN</v>
      </c>
      <c r="I416" s="21">
        <f>MAX(Calc!O416:P416)</f>
        <v>0.56508700488444652</v>
      </c>
      <c r="J416" s="22">
        <f t="shared" si="25"/>
        <v>-129.93104626232349</v>
      </c>
      <c r="K416" s="23">
        <f t="shared" si="26"/>
        <v>0.76963899604183594</v>
      </c>
      <c r="M416" s="31"/>
      <c r="N416" s="31"/>
      <c r="O416" t="str">
        <f>IF(ISBLANK(Games!L416), "", Games!L416)</f>
        <v/>
      </c>
      <c r="P416" t="str">
        <f>IF(ISBLANK(Games!M416), "", Games!M416)</f>
        <v/>
      </c>
      <c r="Q416" t="str">
        <f t="shared" si="27"/>
        <v/>
      </c>
      <c r="R416" t="str">
        <f>IF(ISBLANK(Games!L416), "", IF(H416=Q416, "W", "L"))</f>
        <v/>
      </c>
      <c r="T416" s="30" t="str">
        <f t="shared" si="24"/>
        <v/>
      </c>
    </row>
    <row r="417" spans="1:20" x14ac:dyDescent="0.45">
      <c r="A417" s="20" t="str">
        <f>Calc!A417</f>
        <v>2024-04-27</v>
      </c>
      <c r="B417" t="str">
        <f>Calc!B417</f>
        <v>SEA</v>
      </c>
      <c r="C417" t="str">
        <f>Calc!C417</f>
        <v>ARI</v>
      </c>
      <c r="D417" t="str">
        <f>IF(ISBLANK(Games!D417), "", Games!D417)</f>
        <v/>
      </c>
      <c r="E417" t="str">
        <f>IF(ISBLANK(Games!E417), "", Games!E417)</f>
        <v/>
      </c>
      <c r="F417">
        <f>Calc!M417</f>
        <v>1518.2292368487947</v>
      </c>
      <c r="G417">
        <f>Calc!N417</f>
        <v>1515.1384034374826</v>
      </c>
      <c r="H417" t="str">
        <f>IF(Calc!O417=Betting!I417, Betting!B417, IF(Calc!P417=Betting!I417, Betting!C417, ""))</f>
        <v>SEA</v>
      </c>
      <c r="I417" s="21">
        <f>MAX(Calc!O417:P417)</f>
        <v>0.51568390455425495</v>
      </c>
      <c r="J417" s="22">
        <f t="shared" si="25"/>
        <v>-106.47672241403421</v>
      </c>
      <c r="K417" s="23">
        <f t="shared" si="26"/>
        <v>0.93917241001418594</v>
      </c>
      <c r="M417" s="31"/>
      <c r="N417" s="31"/>
      <c r="O417" t="str">
        <f>IF(ISBLANK(Games!L417), "", Games!L417)</f>
        <v/>
      </c>
      <c r="P417" t="str">
        <f>IF(ISBLANK(Games!M417), "", Games!M417)</f>
        <v/>
      </c>
      <c r="Q417" t="str">
        <f t="shared" si="27"/>
        <v/>
      </c>
      <c r="R417" t="str">
        <f>IF(ISBLANK(Games!L417), "", IF(H417=Q417, "W", "L"))</f>
        <v/>
      </c>
      <c r="T417" s="30" t="str">
        <f t="shared" si="24"/>
        <v/>
      </c>
    </row>
    <row r="418" spans="1:20" x14ac:dyDescent="0.45">
      <c r="A418" s="20" t="str">
        <f>Calc!A418</f>
        <v>2024-04-28</v>
      </c>
      <c r="B418" t="str">
        <f>Calc!B418</f>
        <v>BAL</v>
      </c>
      <c r="C418" t="str">
        <f>Calc!C418</f>
        <v>OAK</v>
      </c>
      <c r="D418" t="str">
        <f>IF(ISBLANK(Games!D418), "", Games!D418)</f>
        <v/>
      </c>
      <c r="E418" t="str">
        <f>IF(ISBLANK(Games!E418), "", Games!E418)</f>
        <v/>
      </c>
      <c r="F418">
        <f>Calc!M418</f>
        <v>1527.1786991040578</v>
      </c>
      <c r="G418">
        <f>Calc!N418</f>
        <v>1422.9458950386379</v>
      </c>
      <c r="H418" t="str">
        <f>IF(Calc!O418=Betting!I418, Betting!B418, IF(Calc!P418=Betting!I418, Betting!C418, ""))</f>
        <v>BAL</v>
      </c>
      <c r="I418" s="21">
        <f>MAX(Calc!O418:P418)</f>
        <v>0.6565286745267237</v>
      </c>
      <c r="J418" s="22">
        <f t="shared" si="25"/>
        <v>-191.14511920961061</v>
      </c>
      <c r="K418" s="23">
        <f t="shared" si="26"/>
        <v>0.52316271748660004</v>
      </c>
      <c r="M418" s="31"/>
      <c r="N418" s="31"/>
      <c r="O418" t="str">
        <f>IF(ISBLANK(Games!L418), "", Games!L418)</f>
        <v/>
      </c>
      <c r="P418" t="str">
        <f>IF(ISBLANK(Games!M418), "", Games!M418)</f>
        <v/>
      </c>
      <c r="Q418" t="str">
        <f t="shared" si="27"/>
        <v/>
      </c>
      <c r="R418" t="str">
        <f>IF(ISBLANK(Games!L418), "", IF(H418=Q418, "W", "L"))</f>
        <v/>
      </c>
      <c r="T418" s="30" t="str">
        <f t="shared" ref="T418:T481" si="28">IF(S418="W", N418/(L418/-100), IF(S418="L", -N418, ""))</f>
        <v/>
      </c>
    </row>
    <row r="419" spans="1:20" x14ac:dyDescent="0.45">
      <c r="A419" s="20" t="str">
        <f>Calc!A419</f>
        <v>2024-04-28</v>
      </c>
      <c r="B419" t="str">
        <f>Calc!B419</f>
        <v>ATL</v>
      </c>
      <c r="C419" t="str">
        <f>Calc!C419</f>
        <v>CLE</v>
      </c>
      <c r="D419" t="str">
        <f>IF(ISBLANK(Games!D419), "", Games!D419)</f>
        <v/>
      </c>
      <c r="E419" t="str">
        <f>IF(ISBLANK(Games!E419), "", Games!E419)</f>
        <v/>
      </c>
      <c r="F419">
        <f>Calc!M419</f>
        <v>1593.2508682491175</v>
      </c>
      <c r="G419">
        <f>Calc!N419</f>
        <v>1521.3210808926906</v>
      </c>
      <c r="H419" t="str">
        <f>IF(Calc!O419=Betting!I419, Betting!B419, IF(Calc!P419=Betting!I419, Betting!C419, ""))</f>
        <v>ATL</v>
      </c>
      <c r="I419" s="21">
        <f>MAX(Calc!O419:P419)</f>
        <v>0.62401248267076259</v>
      </c>
      <c r="J419" s="22">
        <f t="shared" si="25"/>
        <v>-165.96627651453107</v>
      </c>
      <c r="K419" s="23">
        <f t="shared" si="26"/>
        <v>0.60253204506425473</v>
      </c>
      <c r="M419" s="31"/>
      <c r="N419" s="31"/>
      <c r="O419" t="str">
        <f>IF(ISBLANK(Games!L419), "", Games!L419)</f>
        <v/>
      </c>
      <c r="P419" t="str">
        <f>IF(ISBLANK(Games!M419), "", Games!M419)</f>
        <v/>
      </c>
      <c r="Q419" t="str">
        <f t="shared" si="27"/>
        <v/>
      </c>
      <c r="R419" t="str">
        <f>IF(ISBLANK(Games!L419), "", IF(H419=Q419, "W", "L"))</f>
        <v/>
      </c>
      <c r="T419" s="30" t="str">
        <f t="shared" si="28"/>
        <v/>
      </c>
    </row>
    <row r="420" spans="1:20" x14ac:dyDescent="0.45">
      <c r="A420" s="20" t="str">
        <f>Calc!A420</f>
        <v>2024-04-28</v>
      </c>
      <c r="B420" t="str">
        <f>Calc!B420</f>
        <v>TOR</v>
      </c>
      <c r="C420" t="str">
        <f>Calc!C420</f>
        <v>LAD</v>
      </c>
      <c r="D420" t="str">
        <f>IF(ISBLANK(Games!D420), "", Games!D420)</f>
        <v/>
      </c>
      <c r="E420" t="str">
        <f>IF(ISBLANK(Games!E420), "", Games!E420)</f>
        <v/>
      </c>
      <c r="F420">
        <f>Calc!M420</f>
        <v>1536.86484917293</v>
      </c>
      <c r="G420">
        <f>Calc!N420</f>
        <v>1587.2549754385982</v>
      </c>
      <c r="H420" t="str">
        <f>IF(Calc!O420=Betting!I420, Betting!B420, IF(Calc!P420=Betting!I420, Betting!C420, ""))</f>
        <v>LAD</v>
      </c>
      <c r="I420" s="21">
        <f>MAX(Calc!O420:P420)</f>
        <v>0.57477542771453505</v>
      </c>
      <c r="J420" s="22">
        <f t="shared" si="25"/>
        <v>-135.16985263228685</v>
      </c>
      <c r="K420" s="23">
        <f t="shared" si="26"/>
        <v>0.73980993581488796</v>
      </c>
      <c r="M420" s="31"/>
      <c r="N420" s="31"/>
      <c r="O420" t="str">
        <f>IF(ISBLANK(Games!L420), "", Games!L420)</f>
        <v/>
      </c>
      <c r="P420" t="str">
        <f>IF(ISBLANK(Games!M420), "", Games!M420)</f>
        <v/>
      </c>
      <c r="Q420" t="str">
        <f t="shared" si="27"/>
        <v/>
      </c>
      <c r="R420" t="str">
        <f>IF(ISBLANK(Games!L420), "", IF(H420=Q420, "W", "L"))</f>
        <v/>
      </c>
      <c r="T420" s="30" t="str">
        <f t="shared" si="28"/>
        <v/>
      </c>
    </row>
    <row r="421" spans="1:20" x14ac:dyDescent="0.45">
      <c r="A421" s="20" t="str">
        <f>Calc!A421</f>
        <v>2024-04-28</v>
      </c>
      <c r="B421" t="str">
        <f>Calc!B421</f>
        <v>DET</v>
      </c>
      <c r="C421" t="str">
        <f>Calc!C421</f>
        <v>KCR</v>
      </c>
      <c r="D421" t="str">
        <f>IF(ISBLANK(Games!D421), "", Games!D421)</f>
        <v/>
      </c>
      <c r="E421" t="str">
        <f>IF(ISBLANK(Games!E421), "", Games!E421)</f>
        <v/>
      </c>
      <c r="F421">
        <f>Calc!M421</f>
        <v>1481.7589766686021</v>
      </c>
      <c r="G421">
        <f>Calc!N421</f>
        <v>1465.2610239810729</v>
      </c>
      <c r="H421" t="str">
        <f>IF(Calc!O421=Betting!I421, Betting!B421, IF(Calc!P421=Betting!I421, Betting!C421, ""))</f>
        <v>DET</v>
      </c>
      <c r="I421" s="21">
        <f>MAX(Calc!O421:P421)</f>
        <v>0.52755898938246215</v>
      </c>
      <c r="J421" s="22">
        <f t="shared" si="25"/>
        <v>-111.66663721527443</v>
      </c>
      <c r="K421" s="23">
        <f t="shared" si="26"/>
        <v>0.89552262424825124</v>
      </c>
      <c r="M421" s="31"/>
      <c r="N421" s="31"/>
      <c r="O421" t="str">
        <f>IF(ISBLANK(Games!L421), "", Games!L421)</f>
        <v/>
      </c>
      <c r="P421" t="str">
        <f>IF(ISBLANK(Games!M421), "", Games!M421)</f>
        <v/>
      </c>
      <c r="Q421" t="str">
        <f t="shared" si="27"/>
        <v/>
      </c>
      <c r="R421" t="str">
        <f>IF(ISBLANK(Games!L421), "", IF(H421=Q421, "W", "L"))</f>
        <v/>
      </c>
      <c r="T421" s="30" t="str">
        <f t="shared" si="28"/>
        <v/>
      </c>
    </row>
    <row r="422" spans="1:20" x14ac:dyDescent="0.45">
      <c r="A422" s="20" t="str">
        <f>Calc!A422</f>
        <v>2024-04-28</v>
      </c>
      <c r="B422" t="str">
        <f>Calc!B422</f>
        <v>NYM</v>
      </c>
      <c r="C422" t="str">
        <f>Calc!C422</f>
        <v>STL</v>
      </c>
      <c r="D422" t="str">
        <f>IF(ISBLANK(Games!D422), "", Games!D422)</f>
        <v/>
      </c>
      <c r="E422" t="str">
        <f>IF(ISBLANK(Games!E422), "", Games!E422)</f>
        <v/>
      </c>
      <c r="F422">
        <f>Calc!M422</f>
        <v>1483.2891783762693</v>
      </c>
      <c r="G422">
        <f>Calc!N422</f>
        <v>1507.9516916859375</v>
      </c>
      <c r="H422" t="str">
        <f>IF(Calc!O422=Betting!I422, Betting!B422, IF(Calc!P422=Betting!I422, Betting!C422, ""))</f>
        <v>NYM</v>
      </c>
      <c r="I422" s="21">
        <f>MAX(Calc!O422:P422)</f>
        <v>0.51570364661273593</v>
      </c>
      <c r="J422" s="22">
        <f t="shared" si="25"/>
        <v>-106.48513931723893</v>
      </c>
      <c r="K422" s="23">
        <f t="shared" si="26"/>
        <v>0.93909817502404258</v>
      </c>
      <c r="M422" s="31"/>
      <c r="N422" s="31"/>
      <c r="O422" t="str">
        <f>IF(ISBLANK(Games!L422), "", Games!L422)</f>
        <v/>
      </c>
      <c r="P422" t="str">
        <f>IF(ISBLANK(Games!M422), "", Games!M422)</f>
        <v/>
      </c>
      <c r="Q422" t="str">
        <f t="shared" si="27"/>
        <v/>
      </c>
      <c r="R422" t="str">
        <f>IF(ISBLANK(Games!L422), "", IF(H422=Q422, "W", "L"))</f>
        <v/>
      </c>
      <c r="T422" s="30" t="str">
        <f t="shared" si="28"/>
        <v/>
      </c>
    </row>
    <row r="423" spans="1:20" x14ac:dyDescent="0.45">
      <c r="A423" s="20" t="str">
        <f>Calc!A423</f>
        <v>2024-04-28</v>
      </c>
      <c r="B423" t="str">
        <f>Calc!B423</f>
        <v>MIA</v>
      </c>
      <c r="C423" t="str">
        <f>Calc!C423</f>
        <v>WAS</v>
      </c>
      <c r="D423" t="str">
        <f>IF(ISBLANK(Games!D423), "", Games!D423)</f>
        <v/>
      </c>
      <c r="E423" t="str">
        <f>IF(ISBLANK(Games!E423), "", Games!E423)</f>
        <v/>
      </c>
      <c r="F423">
        <f>Calc!M423</f>
        <v>1453.0099819148713</v>
      </c>
      <c r="G423">
        <f>Calc!N423</f>
        <v>1420.7057667976087</v>
      </c>
      <c r="H423" t="str">
        <f>IF(Calc!O423=Betting!I423, Betting!B423, IF(Calc!P423=Betting!I423, Betting!C423, ""))</f>
        <v>MIA</v>
      </c>
      <c r="I423" s="21">
        <f>MAX(Calc!O423:P423)</f>
        <v>0.56923181252466659</v>
      </c>
      <c r="J423" s="22">
        <f t="shared" si="25"/>
        <v>-132.14341937849389</v>
      </c>
      <c r="K423" s="23">
        <f t="shared" si="26"/>
        <v>0.75675353695497616</v>
      </c>
      <c r="M423" s="31"/>
      <c r="N423" s="31"/>
      <c r="O423" t="str">
        <f>IF(ISBLANK(Games!L423), "", Games!L423)</f>
        <v/>
      </c>
      <c r="P423" t="str">
        <f>IF(ISBLANK(Games!M423), "", Games!M423)</f>
        <v/>
      </c>
      <c r="Q423" t="str">
        <f t="shared" si="27"/>
        <v/>
      </c>
      <c r="R423" t="str">
        <f>IF(ISBLANK(Games!L423), "", IF(H423=Q423, "W", "L"))</f>
        <v/>
      </c>
      <c r="T423" s="30" t="str">
        <f t="shared" si="28"/>
        <v/>
      </c>
    </row>
    <row r="424" spans="1:20" x14ac:dyDescent="0.45">
      <c r="A424" s="20" t="str">
        <f>Calc!A424</f>
        <v>2024-04-28</v>
      </c>
      <c r="B424" t="str">
        <f>Calc!B424</f>
        <v>CHW</v>
      </c>
      <c r="C424" t="str">
        <f>Calc!C424</f>
        <v>TBR</v>
      </c>
      <c r="D424" t="str">
        <f>IF(ISBLANK(Games!D424), "", Games!D424)</f>
        <v/>
      </c>
      <c r="E424" t="str">
        <f>IF(ISBLANK(Games!E424), "", Games!E424)</f>
        <v/>
      </c>
      <c r="F424">
        <f>Calc!M424</f>
        <v>1426.513159308995</v>
      </c>
      <c r="G424">
        <f>Calc!N424</f>
        <v>1532.6622500113572</v>
      </c>
      <c r="H424" t="str">
        <f>IF(Calc!O424=Betting!I424, Betting!B424, IF(Calc!P424=Betting!I424, Betting!C424, ""))</f>
        <v>TBR</v>
      </c>
      <c r="I424" s="21">
        <f>MAX(Calc!O424:P424)</f>
        <v>0.6693055132439264</v>
      </c>
      <c r="J424" s="22">
        <f t="shared" si="25"/>
        <v>-202.39391343031932</v>
      </c>
      <c r="K424" s="23">
        <f t="shared" si="26"/>
        <v>0.49408600439176875</v>
      </c>
      <c r="M424" s="31"/>
      <c r="N424" s="31"/>
      <c r="O424" t="str">
        <f>IF(ISBLANK(Games!L424), "", Games!L424)</f>
        <v/>
      </c>
      <c r="P424" t="str">
        <f>IF(ISBLANK(Games!M424), "", Games!M424)</f>
        <v/>
      </c>
      <c r="Q424" t="str">
        <f t="shared" si="27"/>
        <v/>
      </c>
      <c r="R424" t="str">
        <f>IF(ISBLANK(Games!L424), "", IF(H424=Q424, "W", "L"))</f>
        <v/>
      </c>
      <c r="T424" s="30" t="str">
        <f t="shared" si="28"/>
        <v/>
      </c>
    </row>
    <row r="425" spans="1:20" x14ac:dyDescent="0.45">
      <c r="A425" s="20" t="str">
        <f>Calc!A425</f>
        <v>2024-04-28</v>
      </c>
      <c r="B425" t="str">
        <f>Calc!B425</f>
        <v>MIL</v>
      </c>
      <c r="C425" t="str">
        <f>Calc!C425</f>
        <v>NYY</v>
      </c>
      <c r="D425" t="str">
        <f>IF(ISBLANK(Games!D425), "", Games!D425)</f>
        <v/>
      </c>
      <c r="E425" t="str">
        <f>IF(ISBLANK(Games!E425), "", Games!E425)</f>
        <v/>
      </c>
      <c r="F425">
        <f>Calc!M425</f>
        <v>1516.6563185214643</v>
      </c>
      <c r="G425">
        <f>Calc!N425</f>
        <v>1562.9327852564061</v>
      </c>
      <c r="H425" t="str">
        <f>IF(Calc!O425=Betting!I425, Betting!B425, IF(Calc!P425=Betting!I425, Betting!C425, ""))</f>
        <v>NYY</v>
      </c>
      <c r="I425" s="21">
        <f>MAX(Calc!O425:P425)</f>
        <v>0.53249827080622336</v>
      </c>
      <c r="J425" s="22">
        <f t="shared" si="25"/>
        <v>-113.90295212908316</v>
      </c>
      <c r="K425" s="23">
        <f t="shared" si="26"/>
        <v>0.87794037055925189</v>
      </c>
      <c r="M425" s="31"/>
      <c r="N425" s="31"/>
      <c r="O425" t="str">
        <f>IF(ISBLANK(Games!L425), "", Games!L425)</f>
        <v/>
      </c>
      <c r="P425" t="str">
        <f>IF(ISBLANK(Games!M425), "", Games!M425)</f>
        <v/>
      </c>
      <c r="Q425" t="str">
        <f t="shared" si="27"/>
        <v/>
      </c>
      <c r="R425" t="str">
        <f>IF(ISBLANK(Games!L425), "", IF(H425=Q425, "W", "L"))</f>
        <v/>
      </c>
      <c r="T425" s="30" t="str">
        <f t="shared" si="28"/>
        <v/>
      </c>
    </row>
    <row r="426" spans="1:20" x14ac:dyDescent="0.45">
      <c r="A426" s="20" t="str">
        <f>Calc!A426</f>
        <v>2024-04-28</v>
      </c>
      <c r="B426" t="str">
        <f>Calc!B426</f>
        <v>TEX</v>
      </c>
      <c r="C426" t="str">
        <f>Calc!C426</f>
        <v>CIN</v>
      </c>
      <c r="D426" t="str">
        <f>IF(ISBLANK(Games!D426), "", Games!D426)</f>
        <v/>
      </c>
      <c r="E426" t="str">
        <f>IF(ISBLANK(Games!E426), "", Games!E426)</f>
        <v/>
      </c>
      <c r="F426">
        <f>Calc!M426</f>
        <v>1535.7428778604465</v>
      </c>
      <c r="G426">
        <f>Calc!N426</f>
        <v>1513.6155661274754</v>
      </c>
      <c r="H426" t="str">
        <f>IF(Calc!O426=Betting!I426, Betting!B426, IF(Calc!P426=Betting!I426, Betting!C426, ""))</f>
        <v>TEX</v>
      </c>
      <c r="I426" s="21">
        <f>MAX(Calc!O426:P426)</f>
        <v>0.56344634686568518</v>
      </c>
      <c r="J426" s="22">
        <f t="shared" si="25"/>
        <v>-129.06691830896881</v>
      </c>
      <c r="K426" s="23">
        <f t="shared" si="26"/>
        <v>0.77479187781189196</v>
      </c>
      <c r="M426" s="31"/>
      <c r="N426" s="31"/>
      <c r="O426" t="str">
        <f>IF(ISBLANK(Games!L426), "", Games!L426)</f>
        <v/>
      </c>
      <c r="P426" t="str">
        <f>IF(ISBLANK(Games!M426), "", Games!M426)</f>
        <v/>
      </c>
      <c r="Q426" t="str">
        <f t="shared" si="27"/>
        <v/>
      </c>
      <c r="R426" t="str">
        <f>IF(ISBLANK(Games!L426), "", IF(H426=Q426, "W", "L"))</f>
        <v/>
      </c>
      <c r="T426" s="30" t="str">
        <f t="shared" si="28"/>
        <v/>
      </c>
    </row>
    <row r="427" spans="1:20" x14ac:dyDescent="0.45">
      <c r="A427" s="20" t="str">
        <f>Calc!A427</f>
        <v>2024-04-28</v>
      </c>
      <c r="B427" t="str">
        <f>Calc!B427</f>
        <v>COL</v>
      </c>
      <c r="C427" t="str">
        <f>Calc!C427</f>
        <v>HOU</v>
      </c>
      <c r="D427" t="str">
        <f>IF(ISBLANK(Games!D427), "", Games!D427)</f>
        <v/>
      </c>
      <c r="E427" t="str">
        <f>IF(ISBLANK(Games!E427), "", Games!E427)</f>
        <v/>
      </c>
      <c r="F427">
        <f>Calc!M427</f>
        <v>1423.0710497477428</v>
      </c>
      <c r="G427">
        <f>Calc!N427</f>
        <v>1554.1885466658973</v>
      </c>
      <c r="H427" t="str">
        <f>IF(Calc!O427=Betting!I427, Betting!B427, IF(Calc!P427=Betting!I427, Betting!C427, ""))</f>
        <v>HOU</v>
      </c>
      <c r="I427" s="21">
        <f>MAX(Calc!O427:P427)</f>
        <v>0.56604458963059445</v>
      </c>
      <c r="J427" s="22">
        <f t="shared" si="25"/>
        <v>-130.43842203712765</v>
      </c>
      <c r="K427" s="23">
        <f t="shared" si="26"/>
        <v>0.76664527551196726</v>
      </c>
      <c r="M427" s="31"/>
      <c r="N427" s="31"/>
      <c r="O427" t="str">
        <f>IF(ISBLANK(Games!L427), "", Games!L427)</f>
        <v/>
      </c>
      <c r="P427" t="str">
        <f>IF(ISBLANK(Games!M427), "", Games!M427)</f>
        <v/>
      </c>
      <c r="Q427" t="str">
        <f t="shared" si="27"/>
        <v/>
      </c>
      <c r="R427" t="str">
        <f>IF(ISBLANK(Games!L427), "", IF(H427=Q427, "W", "L"))</f>
        <v/>
      </c>
      <c r="T427" s="30" t="str">
        <f t="shared" si="28"/>
        <v/>
      </c>
    </row>
    <row r="428" spans="1:20" x14ac:dyDescent="0.45">
      <c r="A428" s="20" t="str">
        <f>Calc!A428</f>
        <v>2024-04-28</v>
      </c>
      <c r="B428" t="str">
        <f>Calc!B428</f>
        <v>SFG</v>
      </c>
      <c r="C428" t="str">
        <f>Calc!C428</f>
        <v>PIT</v>
      </c>
      <c r="D428" t="str">
        <f>IF(ISBLANK(Games!D428), "", Games!D428)</f>
        <v/>
      </c>
      <c r="E428" t="str">
        <f>IF(ISBLANK(Games!E428), "", Games!E428)</f>
        <v/>
      </c>
      <c r="F428">
        <f>Calc!M428</f>
        <v>1506.8907435815931</v>
      </c>
      <c r="G428">
        <f>Calc!N428</f>
        <v>1490.342604018655</v>
      </c>
      <c r="H428" t="str">
        <f>IF(Calc!O428=Betting!I428, Betting!B428, IF(Calc!P428=Betting!I428, Betting!C428, ""))</f>
        <v>SFG</v>
      </c>
      <c r="I428" s="21">
        <f>MAX(Calc!O428:P428)</f>
        <v>0.5800466951702028</v>
      </c>
      <c r="J428" s="22">
        <f t="shared" si="25"/>
        <v>-138.12171222352683</v>
      </c>
      <c r="K428" s="23">
        <f t="shared" si="26"/>
        <v>0.72399913373624247</v>
      </c>
      <c r="M428" s="31"/>
      <c r="N428" s="31"/>
      <c r="O428" t="str">
        <f>IF(ISBLANK(Games!L428), "", Games!L428)</f>
        <v/>
      </c>
      <c r="P428" t="str">
        <f>IF(ISBLANK(Games!M428), "", Games!M428)</f>
        <v/>
      </c>
      <c r="Q428" t="str">
        <f t="shared" si="27"/>
        <v/>
      </c>
      <c r="R428" t="str">
        <f>IF(ISBLANK(Games!L428), "", IF(H428=Q428, "W", "L"))</f>
        <v/>
      </c>
      <c r="T428" s="30" t="str">
        <f t="shared" si="28"/>
        <v/>
      </c>
    </row>
    <row r="429" spans="1:20" x14ac:dyDescent="0.45">
      <c r="A429" s="20" t="str">
        <f>Calc!A429</f>
        <v>2024-04-28</v>
      </c>
      <c r="B429" t="str">
        <f>Calc!B429</f>
        <v>LAA</v>
      </c>
      <c r="C429" t="str">
        <f>Calc!C429</f>
        <v>MIN</v>
      </c>
      <c r="D429" t="str">
        <f>IF(ISBLANK(Games!D429), "", Games!D429)</f>
        <v/>
      </c>
      <c r="E429" t="str">
        <f>IF(ISBLANK(Games!E429), "", Games!E429)</f>
        <v/>
      </c>
      <c r="F429">
        <f>Calc!M429</f>
        <v>1469.5882041455925</v>
      </c>
      <c r="G429">
        <f>Calc!N429</f>
        <v>1539.5424706464416</v>
      </c>
      <c r="H429" t="str">
        <f>IF(Calc!O429=Betting!I429, Betting!B429, IF(Calc!P429=Betting!I429, Betting!C429, ""))</f>
        <v>MIN</v>
      </c>
      <c r="I429" s="21">
        <f>MAX(Calc!O429:P429)</f>
        <v>0.56508700488444652</v>
      </c>
      <c r="J429" s="22">
        <f t="shared" si="25"/>
        <v>-129.93104626232349</v>
      </c>
      <c r="K429" s="23">
        <f t="shared" si="26"/>
        <v>0.76963899604183594</v>
      </c>
      <c r="M429" s="31"/>
      <c r="N429" s="31"/>
      <c r="O429" t="str">
        <f>IF(ISBLANK(Games!L429), "", Games!L429)</f>
        <v/>
      </c>
      <c r="P429" t="str">
        <f>IF(ISBLANK(Games!M429), "", Games!M429)</f>
        <v/>
      </c>
      <c r="Q429" t="str">
        <f t="shared" si="27"/>
        <v/>
      </c>
      <c r="R429" t="str">
        <f>IF(ISBLANK(Games!L429), "", IF(H429=Q429, "W", "L"))</f>
        <v/>
      </c>
      <c r="T429" s="30" t="str">
        <f t="shared" si="28"/>
        <v/>
      </c>
    </row>
    <row r="430" spans="1:20" x14ac:dyDescent="0.45">
      <c r="A430" s="20" t="str">
        <f>Calc!A430</f>
        <v>2024-04-28</v>
      </c>
      <c r="B430" t="str">
        <f>Calc!B430</f>
        <v>SEA</v>
      </c>
      <c r="C430" t="str">
        <f>Calc!C430</f>
        <v>ARI</v>
      </c>
      <c r="D430" t="str">
        <f>IF(ISBLANK(Games!D430), "", Games!D430)</f>
        <v/>
      </c>
      <c r="E430" t="str">
        <f>IF(ISBLANK(Games!E430), "", Games!E430)</f>
        <v/>
      </c>
      <c r="F430">
        <f>Calc!M430</f>
        <v>1518.2292368487947</v>
      </c>
      <c r="G430">
        <f>Calc!N430</f>
        <v>1515.1384034374826</v>
      </c>
      <c r="H430" t="str">
        <f>IF(Calc!O430=Betting!I430, Betting!B430, IF(Calc!P430=Betting!I430, Betting!C430, ""))</f>
        <v>SEA</v>
      </c>
      <c r="I430" s="21">
        <f>MAX(Calc!O430:P430)</f>
        <v>0.51568390455425495</v>
      </c>
      <c r="J430" s="22">
        <f t="shared" si="25"/>
        <v>-106.47672241403421</v>
      </c>
      <c r="K430" s="23">
        <f t="shared" si="26"/>
        <v>0.93917241001418594</v>
      </c>
      <c r="M430" s="31"/>
      <c r="N430" s="31"/>
      <c r="O430" t="str">
        <f>IF(ISBLANK(Games!L430), "", Games!L430)</f>
        <v/>
      </c>
      <c r="P430" t="str">
        <f>IF(ISBLANK(Games!M430), "", Games!M430)</f>
        <v/>
      </c>
      <c r="Q430" t="str">
        <f t="shared" si="27"/>
        <v/>
      </c>
      <c r="R430" t="str">
        <f>IF(ISBLANK(Games!L430), "", IF(H430=Q430, "W", "L"))</f>
        <v/>
      </c>
      <c r="T430" s="30" t="str">
        <f t="shared" si="28"/>
        <v/>
      </c>
    </row>
    <row r="431" spans="1:20" x14ac:dyDescent="0.45">
      <c r="A431" s="20" t="str">
        <f>Calc!A431</f>
        <v>2024-04-28</v>
      </c>
      <c r="B431" t="str">
        <f>Calc!B431</f>
        <v>SDP</v>
      </c>
      <c r="C431" t="str">
        <f>Calc!C431</f>
        <v>PHI</v>
      </c>
      <c r="D431" t="str">
        <f>IF(ISBLANK(Games!D431), "", Games!D431)</f>
        <v/>
      </c>
      <c r="E431" t="str">
        <f>IF(ISBLANK(Games!E431), "", Games!E431)</f>
        <v/>
      </c>
      <c r="F431">
        <f>Calc!M431</f>
        <v>1502.9671207118124</v>
      </c>
      <c r="G431">
        <f>Calc!N431</f>
        <v>1539.4111659163295</v>
      </c>
      <c r="H431" t="str">
        <f>IF(Calc!O431=Betting!I431, Betting!B431, IF(Calc!P431=Betting!I431, Betting!C431, ""))</f>
        <v>PHI</v>
      </c>
      <c r="I431" s="21">
        <f>MAX(Calc!O431:P431)</f>
        <v>0.53763580086751062</v>
      </c>
      <c r="J431" s="22">
        <f t="shared" si="25"/>
        <v>-116.27972102430282</v>
      </c>
      <c r="K431" s="23">
        <f t="shared" si="26"/>
        <v>0.85999518333123359</v>
      </c>
      <c r="M431" s="31"/>
      <c r="N431" s="31"/>
      <c r="O431" t="str">
        <f>IF(ISBLANK(Games!L431), "", Games!L431)</f>
        <v/>
      </c>
      <c r="P431" t="str">
        <f>IF(ISBLANK(Games!M431), "", Games!M431)</f>
        <v/>
      </c>
      <c r="Q431" t="str">
        <f t="shared" si="27"/>
        <v/>
      </c>
      <c r="R431" t="str">
        <f>IF(ISBLANK(Games!L431), "", IF(H431=Q431, "W", "L"))</f>
        <v/>
      </c>
      <c r="T431" s="30" t="str">
        <f t="shared" si="28"/>
        <v/>
      </c>
    </row>
    <row r="432" spans="1:20" x14ac:dyDescent="0.45">
      <c r="A432" s="20" t="str">
        <f>Calc!A432</f>
        <v>2024-04-28</v>
      </c>
      <c r="B432" t="str">
        <f>Calc!B432</f>
        <v>BOS</v>
      </c>
      <c r="C432" t="str">
        <f>Calc!C432</f>
        <v>CHC</v>
      </c>
      <c r="D432" t="str">
        <f>IF(ISBLANK(Games!D432), "", Games!D432)</f>
        <v/>
      </c>
      <c r="E432" t="str">
        <f>IF(ISBLANK(Games!E432), "", Games!E432)</f>
        <v/>
      </c>
      <c r="F432">
        <f>Calc!M432</f>
        <v>1500.26839934439</v>
      </c>
      <c r="G432">
        <f>Calc!N432</f>
        <v>1510.9500841970262</v>
      </c>
      <c r="H432" t="str">
        <f>IF(Calc!O432=Betting!I432, Betting!B432, IF(Calc!P432=Betting!I432, Betting!C432, ""))</f>
        <v>BOS</v>
      </c>
      <c r="I432" s="21">
        <f>MAX(Calc!O432:P432)</f>
        <v>0.51027368695893538</v>
      </c>
      <c r="J432" s="22">
        <f t="shared" si="25"/>
        <v>-104.19568509404309</v>
      </c>
      <c r="K432" s="23">
        <f t="shared" si="26"/>
        <v>0.95973264065343755</v>
      </c>
      <c r="M432" s="31"/>
      <c r="N432" s="31"/>
      <c r="O432" t="str">
        <f>IF(ISBLANK(Games!L432), "", Games!L432)</f>
        <v/>
      </c>
      <c r="P432" t="str">
        <f>IF(ISBLANK(Games!M432), "", Games!M432)</f>
        <v/>
      </c>
      <c r="Q432" t="str">
        <f t="shared" si="27"/>
        <v/>
      </c>
      <c r="R432" t="str">
        <f>IF(ISBLANK(Games!L432), "", IF(H432=Q432, "W", "L"))</f>
        <v/>
      </c>
      <c r="T432" s="30" t="str">
        <f t="shared" si="28"/>
        <v/>
      </c>
    </row>
    <row r="433" spans="1:20" x14ac:dyDescent="0.45">
      <c r="A433" s="20" t="str">
        <f>Calc!A433</f>
        <v>2024-04-29</v>
      </c>
      <c r="B433" t="str">
        <f>Calc!B433</f>
        <v>BAL</v>
      </c>
      <c r="C433" t="str">
        <f>Calc!C433</f>
        <v>NYY</v>
      </c>
      <c r="D433" t="str">
        <f>IF(ISBLANK(Games!D433), "", Games!D433)</f>
        <v/>
      </c>
      <c r="E433" t="str">
        <f>IF(ISBLANK(Games!E433), "", Games!E433)</f>
        <v/>
      </c>
      <c r="F433">
        <f>Calc!M433</f>
        <v>1527.1786991040578</v>
      </c>
      <c r="G433">
        <f>Calc!N433</f>
        <v>1562.9327852564061</v>
      </c>
      <c r="H433" t="str">
        <f>IF(Calc!O433=Betting!I433, Betting!B433, IF(Calc!P433=Betting!I433, Betting!C433, ""))</f>
        <v>NYY</v>
      </c>
      <c r="I433" s="21">
        <f>MAX(Calc!O433:P433)</f>
        <v>0.5404038306333161</v>
      </c>
      <c r="J433" s="22">
        <f t="shared" si="25"/>
        <v>-117.58231827257913</v>
      </c>
      <c r="K433" s="23">
        <f t="shared" si="26"/>
        <v>0.85046800802294253</v>
      </c>
      <c r="M433" s="31"/>
      <c r="N433" s="31"/>
      <c r="O433" t="str">
        <f>IF(ISBLANK(Games!L433), "", Games!L433)</f>
        <v/>
      </c>
      <c r="P433" t="str">
        <f>IF(ISBLANK(Games!M433), "", Games!M433)</f>
        <v/>
      </c>
      <c r="Q433" t="str">
        <f t="shared" si="27"/>
        <v/>
      </c>
      <c r="R433" t="str">
        <f>IF(ISBLANK(Games!L433), "", IF(H433=Q433, "W", "L"))</f>
        <v/>
      </c>
      <c r="T433" s="30" t="str">
        <f t="shared" si="28"/>
        <v/>
      </c>
    </row>
    <row r="434" spans="1:20" x14ac:dyDescent="0.45">
      <c r="A434" s="20" t="str">
        <f>Calc!A434</f>
        <v>2024-04-29</v>
      </c>
      <c r="B434" t="str">
        <f>Calc!B434</f>
        <v>DET</v>
      </c>
      <c r="C434" t="str">
        <f>Calc!C434</f>
        <v>STL</v>
      </c>
      <c r="D434" t="str">
        <f>IF(ISBLANK(Games!D434), "", Games!D434)</f>
        <v/>
      </c>
      <c r="E434" t="str">
        <f>IF(ISBLANK(Games!E434), "", Games!E434)</f>
        <v/>
      </c>
      <c r="F434">
        <f>Calc!M434</f>
        <v>1481.7589766686021</v>
      </c>
      <c r="G434">
        <f>Calc!N434</f>
        <v>1507.9516916859375</v>
      </c>
      <c r="H434" t="str">
        <f>IF(Calc!O434=Betting!I434, Betting!B434, IF(Calc!P434=Betting!I434, Betting!C434, ""))</f>
        <v>STL</v>
      </c>
      <c r="I434" s="21">
        <f>MAX(Calc!O434:P434)</f>
        <v>0.53378874173241131</v>
      </c>
      <c r="J434" s="22">
        <f t="shared" si="25"/>
        <v>-114.4950346578794</v>
      </c>
      <c r="K434" s="23">
        <f t="shared" si="26"/>
        <v>0.87340032079826202</v>
      </c>
      <c r="M434" s="31"/>
      <c r="N434" s="31"/>
      <c r="O434" t="str">
        <f>IF(ISBLANK(Games!L434), "", Games!L434)</f>
        <v/>
      </c>
      <c r="P434" t="str">
        <f>IF(ISBLANK(Games!M434), "", Games!M434)</f>
        <v/>
      </c>
      <c r="Q434" t="str">
        <f t="shared" si="27"/>
        <v/>
      </c>
      <c r="R434" t="str">
        <f>IF(ISBLANK(Games!L434), "", IF(H434=Q434, "W", "L"))</f>
        <v/>
      </c>
      <c r="T434" s="30" t="str">
        <f t="shared" si="28"/>
        <v/>
      </c>
    </row>
    <row r="435" spans="1:20" x14ac:dyDescent="0.45">
      <c r="A435" s="20" t="str">
        <f>Calc!A435</f>
        <v>2024-04-29</v>
      </c>
      <c r="B435" t="str">
        <f>Calc!B435</f>
        <v>MIA</v>
      </c>
      <c r="C435" t="str">
        <f>Calc!C435</f>
        <v>WAS</v>
      </c>
      <c r="D435" t="str">
        <f>IF(ISBLANK(Games!D435), "", Games!D435)</f>
        <v/>
      </c>
      <c r="E435" t="str">
        <f>IF(ISBLANK(Games!E435), "", Games!E435)</f>
        <v/>
      </c>
      <c r="F435">
        <f>Calc!M435</f>
        <v>1453.0099819148713</v>
      </c>
      <c r="G435">
        <f>Calc!N435</f>
        <v>1420.7057667976087</v>
      </c>
      <c r="H435" t="str">
        <f>IF(Calc!O435=Betting!I435, Betting!B435, IF(Calc!P435=Betting!I435, Betting!C435, ""))</f>
        <v>MIA</v>
      </c>
      <c r="I435" s="21">
        <f>MAX(Calc!O435:P435)</f>
        <v>0.56923181252466659</v>
      </c>
      <c r="J435" s="22">
        <f t="shared" si="25"/>
        <v>-132.14341937849389</v>
      </c>
      <c r="K435" s="23">
        <f t="shared" si="26"/>
        <v>0.75675353695497616</v>
      </c>
      <c r="M435" s="31"/>
      <c r="N435" s="31"/>
      <c r="O435" t="str">
        <f>IF(ISBLANK(Games!L435), "", Games!L435)</f>
        <v/>
      </c>
      <c r="P435" t="str">
        <f>IF(ISBLANK(Games!M435), "", Games!M435)</f>
        <v/>
      </c>
      <c r="Q435" t="str">
        <f t="shared" si="27"/>
        <v/>
      </c>
      <c r="R435" t="str">
        <f>IF(ISBLANK(Games!L435), "", IF(H435=Q435, "W", "L"))</f>
        <v/>
      </c>
      <c r="T435" s="30" t="str">
        <f t="shared" si="28"/>
        <v/>
      </c>
    </row>
    <row r="436" spans="1:20" x14ac:dyDescent="0.45">
      <c r="A436" s="20" t="str">
        <f>Calc!A436</f>
        <v>2024-04-29</v>
      </c>
      <c r="B436" t="str">
        <f>Calc!B436</f>
        <v>TOR</v>
      </c>
      <c r="C436" t="str">
        <f>Calc!C436</f>
        <v>KCR</v>
      </c>
      <c r="D436" t="str">
        <f>IF(ISBLANK(Games!D436), "", Games!D436)</f>
        <v/>
      </c>
      <c r="E436" t="str">
        <f>IF(ISBLANK(Games!E436), "", Games!E436)</f>
        <v/>
      </c>
      <c r="F436">
        <f>Calc!M436</f>
        <v>1536.86484917293</v>
      </c>
      <c r="G436">
        <f>Calc!N436</f>
        <v>1465.2610239810729</v>
      </c>
      <c r="H436" t="str">
        <f>IF(Calc!O436=Betting!I436, Betting!B436, IF(Calc!P436=Betting!I436, Betting!C436, ""))</f>
        <v>TOR</v>
      </c>
      <c r="I436" s="21">
        <f>MAX(Calc!O436:P436)</f>
        <v>0.59884919438876383</v>
      </c>
      <c r="J436" s="22">
        <f t="shared" si="25"/>
        <v>-149.28280985907364</v>
      </c>
      <c r="K436" s="23">
        <f t="shared" si="26"/>
        <v>0.66986949196898338</v>
      </c>
      <c r="M436" s="31"/>
      <c r="N436" s="31"/>
      <c r="O436" t="str">
        <f>IF(ISBLANK(Games!L436), "", Games!L436)</f>
        <v/>
      </c>
      <c r="P436" t="str">
        <f>IF(ISBLANK(Games!M436), "", Games!M436)</f>
        <v/>
      </c>
      <c r="Q436" t="str">
        <f t="shared" si="27"/>
        <v/>
      </c>
      <c r="R436" t="str">
        <f>IF(ISBLANK(Games!L436), "", IF(H436=Q436, "W", "L"))</f>
        <v/>
      </c>
      <c r="T436" s="30" t="str">
        <f t="shared" si="28"/>
        <v/>
      </c>
    </row>
    <row r="437" spans="1:20" x14ac:dyDescent="0.45">
      <c r="A437" s="20" t="str">
        <f>Calc!A437</f>
        <v>2024-04-29</v>
      </c>
      <c r="B437" t="str">
        <f>Calc!B437</f>
        <v>NYM</v>
      </c>
      <c r="C437" t="str">
        <f>Calc!C437</f>
        <v>CHC</v>
      </c>
      <c r="D437" t="str">
        <f>IF(ISBLANK(Games!D437), "", Games!D437)</f>
        <v/>
      </c>
      <c r="E437" t="str">
        <f>IF(ISBLANK(Games!E437), "", Games!E437)</f>
        <v/>
      </c>
      <c r="F437">
        <f>Calc!M437</f>
        <v>1483.2891783762693</v>
      </c>
      <c r="G437">
        <f>Calc!N437</f>
        <v>1510.9500841970262</v>
      </c>
      <c r="H437" t="str">
        <f>IF(Calc!O437=Betting!I437, Betting!B437, IF(Calc!P437=Betting!I437, Betting!C437, ""))</f>
        <v>NYM</v>
      </c>
      <c r="I437" s="21">
        <f>MAX(Calc!O437:P437)</f>
        <v>0.51141301319198429</v>
      </c>
      <c r="J437" s="22">
        <f t="shared" si="25"/>
        <v>-104.6718449324844</v>
      </c>
      <c r="K437" s="23">
        <f t="shared" si="26"/>
        <v>0.95536674704169167</v>
      </c>
      <c r="M437" s="31"/>
      <c r="N437" s="31"/>
      <c r="O437" t="str">
        <f>IF(ISBLANK(Games!L437), "", Games!L437)</f>
        <v/>
      </c>
      <c r="P437" t="str">
        <f>IF(ISBLANK(Games!M437), "", Games!M437)</f>
        <v/>
      </c>
      <c r="Q437" t="str">
        <f t="shared" si="27"/>
        <v/>
      </c>
      <c r="R437" t="str">
        <f>IF(ISBLANK(Games!L437), "", IF(H437=Q437, "W", "L"))</f>
        <v/>
      </c>
      <c r="T437" s="30" t="str">
        <f t="shared" si="28"/>
        <v/>
      </c>
    </row>
    <row r="438" spans="1:20" x14ac:dyDescent="0.45">
      <c r="A438" s="20" t="str">
        <f>Calc!A438</f>
        <v>2024-04-29</v>
      </c>
      <c r="B438" t="str">
        <f>Calc!B438</f>
        <v>CHW</v>
      </c>
      <c r="C438" t="str">
        <f>Calc!C438</f>
        <v>MIN</v>
      </c>
      <c r="D438" t="str">
        <f>IF(ISBLANK(Games!D438), "", Games!D438)</f>
        <v/>
      </c>
      <c r="E438" t="str">
        <f>IF(ISBLANK(Games!E438), "", Games!E438)</f>
        <v/>
      </c>
      <c r="F438">
        <f>Calc!M438</f>
        <v>1426.513159308995</v>
      </c>
      <c r="G438">
        <f>Calc!N438</f>
        <v>1539.5424706464416</v>
      </c>
      <c r="H438" t="str">
        <f>IF(Calc!O438=Betting!I438, Betting!B438, IF(Calc!P438=Betting!I438, Betting!C438, ""))</f>
        <v>MIN</v>
      </c>
      <c r="I438" s="21">
        <f>MAX(Calc!O438:P438)</f>
        <v>0.67828346314099119</v>
      </c>
      <c r="J438" s="22">
        <f t="shared" si="25"/>
        <v>-210.83263849699048</v>
      </c>
      <c r="K438" s="23">
        <f t="shared" si="26"/>
        <v>0.47430986356236038</v>
      </c>
      <c r="M438" s="31"/>
      <c r="N438" s="31"/>
      <c r="O438" t="str">
        <f>IF(ISBLANK(Games!L438), "", Games!L438)</f>
        <v/>
      </c>
      <c r="P438" t="str">
        <f>IF(ISBLANK(Games!M438), "", Games!M438)</f>
        <v/>
      </c>
      <c r="Q438" t="str">
        <f t="shared" si="27"/>
        <v/>
      </c>
      <c r="R438" t="str">
        <f>IF(ISBLANK(Games!L438), "", IF(H438=Q438, "W", "L"))</f>
        <v/>
      </c>
      <c r="T438" s="30" t="str">
        <f t="shared" si="28"/>
        <v/>
      </c>
    </row>
    <row r="439" spans="1:20" x14ac:dyDescent="0.45">
      <c r="A439" s="20" t="str">
        <f>Calc!A439</f>
        <v>2024-04-29</v>
      </c>
      <c r="B439" t="str">
        <f>Calc!B439</f>
        <v>MIL</v>
      </c>
      <c r="C439" t="str">
        <f>Calc!C439</f>
        <v>TBR</v>
      </c>
      <c r="D439" t="str">
        <f>IF(ISBLANK(Games!D439), "", Games!D439)</f>
        <v/>
      </c>
      <c r="E439" t="str">
        <f>IF(ISBLANK(Games!E439), "", Games!E439)</f>
        <v/>
      </c>
      <c r="F439">
        <f>Calc!M439</f>
        <v>1516.6563185214643</v>
      </c>
      <c r="G439">
        <f>Calc!N439</f>
        <v>1532.6622500113572</v>
      </c>
      <c r="H439" t="str">
        <f>IF(Calc!O439=Betting!I439, Betting!B439, IF(Calc!P439=Betting!I439, Betting!C439, ""))</f>
        <v>MIL</v>
      </c>
      <c r="I439" s="21">
        <f>MAX(Calc!O439:P439)</f>
        <v>0.51068975985499021</v>
      </c>
      <c r="J439" s="22">
        <f t="shared" si="25"/>
        <v>-104.3693178592879</v>
      </c>
      <c r="K439" s="23">
        <f t="shared" si="26"/>
        <v>0.95813599294403085</v>
      </c>
      <c r="M439" s="31"/>
      <c r="N439" s="31"/>
      <c r="O439" t="str">
        <f>IF(ISBLANK(Games!L439), "", Games!L439)</f>
        <v/>
      </c>
      <c r="P439" t="str">
        <f>IF(ISBLANK(Games!M439), "", Games!M439)</f>
        <v/>
      </c>
      <c r="Q439" t="str">
        <f t="shared" si="27"/>
        <v/>
      </c>
      <c r="R439" t="str">
        <f>IF(ISBLANK(Games!L439), "", IF(H439=Q439, "W", "L"))</f>
        <v/>
      </c>
      <c r="T439" s="30" t="str">
        <f t="shared" si="28"/>
        <v/>
      </c>
    </row>
    <row r="440" spans="1:20" x14ac:dyDescent="0.45">
      <c r="A440" s="20" t="str">
        <f>Calc!A440</f>
        <v>2024-04-29</v>
      </c>
      <c r="B440" t="str">
        <f>Calc!B440</f>
        <v>LAA</v>
      </c>
      <c r="C440" t="str">
        <f>Calc!C440</f>
        <v>PHI</v>
      </c>
      <c r="D440" t="str">
        <f>IF(ISBLANK(Games!D440), "", Games!D440)</f>
        <v/>
      </c>
      <c r="E440" t="str">
        <f>IF(ISBLANK(Games!E440), "", Games!E440)</f>
        <v/>
      </c>
      <c r="F440">
        <f>Calc!M440</f>
        <v>1469.5882041455925</v>
      </c>
      <c r="G440">
        <f>Calc!N440</f>
        <v>1539.4111659163295</v>
      </c>
      <c r="H440" t="str">
        <f>IF(Calc!O440=Betting!I440, Betting!B440, IF(Calc!P440=Betting!I440, Betting!C440, ""))</f>
        <v>PHI</v>
      </c>
      <c r="I440" s="21">
        <f>MAX(Calc!O440:P440)</f>
        <v>0.56490548666883866</v>
      </c>
      <c r="J440" s="22">
        <f t="shared" si="25"/>
        <v>-129.83512072901618</v>
      </c>
      <c r="K440" s="23">
        <f t="shared" si="26"/>
        <v>0.77020762516725971</v>
      </c>
      <c r="M440" s="31"/>
      <c r="N440" s="31"/>
      <c r="O440" t="str">
        <f>IF(ISBLANK(Games!L440), "", Games!L440)</f>
        <v/>
      </c>
      <c r="P440" t="str">
        <f>IF(ISBLANK(Games!M440), "", Games!M440)</f>
        <v/>
      </c>
      <c r="Q440" t="str">
        <f t="shared" si="27"/>
        <v/>
      </c>
      <c r="R440" t="str">
        <f>IF(ISBLANK(Games!L440), "", IF(H440=Q440, "W", "L"))</f>
        <v/>
      </c>
      <c r="T440" s="30" t="str">
        <f t="shared" si="28"/>
        <v/>
      </c>
    </row>
    <row r="441" spans="1:20" x14ac:dyDescent="0.45">
      <c r="A441" s="20" t="str">
        <f>Calc!A441</f>
        <v>2024-04-29</v>
      </c>
      <c r="B441" t="str">
        <f>Calc!B441</f>
        <v>ARI</v>
      </c>
      <c r="C441" t="str">
        <f>Calc!C441</f>
        <v>LAD</v>
      </c>
      <c r="D441" t="str">
        <f>IF(ISBLANK(Games!D441), "", Games!D441)</f>
        <v/>
      </c>
      <c r="E441" t="str">
        <f>IF(ISBLANK(Games!E441), "", Games!E441)</f>
        <v/>
      </c>
      <c r="F441">
        <f>Calc!M441</f>
        <v>1516.9891876380354</v>
      </c>
      <c r="G441">
        <f>Calc!N441</f>
        <v>1587.2549754385982</v>
      </c>
      <c r="H441" t="str">
        <f>IF(Calc!O441=Betting!I441, Betting!B441, IF(Calc!P441=Betting!I441, Betting!C441, ""))</f>
        <v>LAD</v>
      </c>
      <c r="I441" s="21">
        <f>MAX(Calc!O441:P441)</f>
        <v>0.57444766851908824</v>
      </c>
      <c r="J441" s="22">
        <f t="shared" si="25"/>
        <v>-134.98872548060643</v>
      </c>
      <c r="K441" s="23">
        <f t="shared" si="26"/>
        <v>0.74080260883985316</v>
      </c>
      <c r="M441" s="31"/>
      <c r="N441" s="31"/>
      <c r="O441" t="str">
        <f>IF(ISBLANK(Games!L441), "", Games!L441)</f>
        <v/>
      </c>
      <c r="P441" t="str">
        <f>IF(ISBLANK(Games!M441), "", Games!M441)</f>
        <v/>
      </c>
      <c r="Q441" t="str">
        <f t="shared" si="27"/>
        <v/>
      </c>
      <c r="R441" t="str">
        <f>IF(ISBLANK(Games!L441), "", IF(H441=Q441, "W", "L"))</f>
        <v/>
      </c>
      <c r="T441" s="30" t="str">
        <f t="shared" si="28"/>
        <v/>
      </c>
    </row>
    <row r="442" spans="1:20" x14ac:dyDescent="0.45">
      <c r="A442" s="20" t="str">
        <f>Calc!A442</f>
        <v>2024-04-29</v>
      </c>
      <c r="B442" t="str">
        <f>Calc!B442</f>
        <v>OAK</v>
      </c>
      <c r="C442" t="str">
        <f>Calc!C442</f>
        <v>PIT</v>
      </c>
      <c r="D442" t="str">
        <f>IF(ISBLANK(Games!D442), "", Games!D442)</f>
        <v/>
      </c>
      <c r="E442" t="str">
        <f>IF(ISBLANK(Games!E442), "", Games!E442)</f>
        <v/>
      </c>
      <c r="F442">
        <f>Calc!M442</f>
        <v>1410.609331202211</v>
      </c>
      <c r="G442">
        <f>Calc!N442</f>
        <v>1490.342604018655</v>
      </c>
      <c r="H442" t="str">
        <f>IF(Calc!O442=Betting!I442, Betting!B442, IF(Calc!P442=Betting!I442, Betting!C442, ""))</f>
        <v>PIT</v>
      </c>
      <c r="I442" s="21">
        <f>MAX(Calc!O442:P442)</f>
        <v>0.60966696870663373</v>
      </c>
      <c r="J442" s="22">
        <f t="shared" si="25"/>
        <v>-156.19148773715247</v>
      </c>
      <c r="K442" s="23">
        <f t="shared" si="26"/>
        <v>0.64023975601209093</v>
      </c>
      <c r="M442" s="31"/>
      <c r="N442" s="31"/>
      <c r="O442" t="str">
        <f>IF(ISBLANK(Games!L442), "", Games!L442)</f>
        <v/>
      </c>
      <c r="P442" t="str">
        <f>IF(ISBLANK(Games!M442), "", Games!M442)</f>
        <v/>
      </c>
      <c r="Q442" t="str">
        <f t="shared" si="27"/>
        <v/>
      </c>
      <c r="R442" t="str">
        <f>IF(ISBLANK(Games!L442), "", IF(H442=Q442, "W", "L"))</f>
        <v/>
      </c>
      <c r="T442" s="30" t="str">
        <f t="shared" si="28"/>
        <v/>
      </c>
    </row>
    <row r="443" spans="1:20" x14ac:dyDescent="0.45">
      <c r="A443" s="20" t="str">
        <f>Calc!A443</f>
        <v>2024-04-29</v>
      </c>
      <c r="B443" t="str">
        <f>Calc!B443</f>
        <v>SDP</v>
      </c>
      <c r="C443" t="str">
        <f>Calc!C443</f>
        <v>CIN</v>
      </c>
      <c r="D443" t="str">
        <f>IF(ISBLANK(Games!D443), "", Games!D443)</f>
        <v/>
      </c>
      <c r="E443" t="str">
        <f>IF(ISBLANK(Games!E443), "", Games!E443)</f>
        <v/>
      </c>
      <c r="F443">
        <f>Calc!M443</f>
        <v>1502.9671207118124</v>
      </c>
      <c r="G443">
        <f>Calc!N443</f>
        <v>1513.6155661274754</v>
      </c>
      <c r="H443" t="str">
        <f>IF(Calc!O443=Betting!I443, Betting!B443, IF(Calc!P443=Betting!I443, Betting!C443, ""))</f>
        <v>CIN</v>
      </c>
      <c r="I443" s="21">
        <f>MAX(Calc!O443:P443)</f>
        <v>0.50069966529202059</v>
      </c>
      <c r="J443" s="22">
        <f t="shared" si="25"/>
        <v>-100.280258290806</v>
      </c>
      <c r="K443" s="23">
        <f t="shared" si="26"/>
        <v>0.99720524961161083</v>
      </c>
      <c r="M443" s="31"/>
      <c r="N443" s="31"/>
      <c r="O443" t="str">
        <f>IF(ISBLANK(Games!L443), "", Games!L443)</f>
        <v/>
      </c>
      <c r="P443" t="str">
        <f>IF(ISBLANK(Games!M443), "", Games!M443)</f>
        <v/>
      </c>
      <c r="Q443" t="str">
        <f t="shared" si="27"/>
        <v/>
      </c>
      <c r="R443" t="str">
        <f>IF(ISBLANK(Games!L443), "", IF(H443=Q443, "W", "L"))</f>
        <v/>
      </c>
      <c r="T443" s="30" t="str">
        <f t="shared" si="28"/>
        <v/>
      </c>
    </row>
    <row r="444" spans="1:20" x14ac:dyDescent="0.45">
      <c r="A444" s="20" t="str">
        <f>Calc!A444</f>
        <v>2024-04-29</v>
      </c>
      <c r="B444" t="str">
        <f>Calc!B444</f>
        <v>SEA</v>
      </c>
      <c r="C444" t="str">
        <f>Calc!C444</f>
        <v>ATL</v>
      </c>
      <c r="D444" t="str">
        <f>IF(ISBLANK(Games!D444), "", Games!D444)</f>
        <v/>
      </c>
      <c r="E444" t="str">
        <f>IF(ISBLANK(Games!E444), "", Games!E444)</f>
        <v/>
      </c>
      <c r="F444">
        <f>Calc!M444</f>
        <v>1518.2292368487947</v>
      </c>
      <c r="G444">
        <f>Calc!N444</f>
        <v>1588.8399964445969</v>
      </c>
      <c r="H444" t="str">
        <f>IF(Calc!O444=Betting!I444, Betting!B444, IF(Calc!P444=Betting!I444, Betting!C444, ""))</f>
        <v>ATL</v>
      </c>
      <c r="I444" s="21">
        <f>MAX(Calc!O444:P444)</f>
        <v>0.58900476430133353</v>
      </c>
      <c r="J444" s="22">
        <f t="shared" si="25"/>
        <v>-143.31182289742651</v>
      </c>
      <c r="K444" s="23">
        <f t="shared" si="26"/>
        <v>0.69777913627945165</v>
      </c>
      <c r="M444" s="31"/>
      <c r="N444" s="31"/>
      <c r="O444" t="str">
        <f>IF(ISBLANK(Games!L444), "", Games!L444)</f>
        <v/>
      </c>
      <c r="P444" t="str">
        <f>IF(ISBLANK(Games!M444), "", Games!M444)</f>
        <v/>
      </c>
      <c r="Q444" t="str">
        <f t="shared" si="27"/>
        <v/>
      </c>
      <c r="R444" t="str">
        <f>IF(ISBLANK(Games!L444), "", IF(H444=Q444, "W", "L"))</f>
        <v/>
      </c>
      <c r="T444" s="30" t="str">
        <f t="shared" si="28"/>
        <v/>
      </c>
    </row>
    <row r="445" spans="1:20" x14ac:dyDescent="0.45">
      <c r="A445" s="20" t="str">
        <f>Calc!A445</f>
        <v>2024-04-30</v>
      </c>
      <c r="B445" t="str">
        <f>Calc!B445</f>
        <v>BAL</v>
      </c>
      <c r="C445" t="str">
        <f>Calc!C445</f>
        <v>NYY</v>
      </c>
      <c r="D445" t="str">
        <f>IF(ISBLANK(Games!D445), "", Games!D445)</f>
        <v/>
      </c>
      <c r="E445" t="str">
        <f>IF(ISBLANK(Games!E445), "", Games!E445)</f>
        <v/>
      </c>
      <c r="F445">
        <f>Calc!M445</f>
        <v>1527.1786991040578</v>
      </c>
      <c r="G445">
        <f>Calc!N445</f>
        <v>1562.9327852564061</v>
      </c>
      <c r="H445" t="str">
        <f>IF(Calc!O445=Betting!I445, Betting!B445, IF(Calc!P445=Betting!I445, Betting!C445, ""))</f>
        <v>NYY</v>
      </c>
      <c r="I445" s="21">
        <f>MAX(Calc!O445:P445)</f>
        <v>0.5404038306333161</v>
      </c>
      <c r="J445" s="22">
        <f t="shared" si="25"/>
        <v>-117.58231827257913</v>
      </c>
      <c r="K445" s="23">
        <f t="shared" si="26"/>
        <v>0.85046800802294253</v>
      </c>
      <c r="M445" s="31"/>
      <c r="N445" s="31"/>
      <c r="O445" t="str">
        <f>IF(ISBLANK(Games!L445), "", Games!L445)</f>
        <v/>
      </c>
      <c r="P445" t="str">
        <f>IF(ISBLANK(Games!M445), "", Games!M445)</f>
        <v/>
      </c>
      <c r="Q445" t="str">
        <f t="shared" si="27"/>
        <v/>
      </c>
      <c r="R445" t="str">
        <f>IF(ISBLANK(Games!L445), "", IF(H445=Q445, "W", "L"))</f>
        <v/>
      </c>
      <c r="T445" s="30" t="str">
        <f t="shared" si="28"/>
        <v/>
      </c>
    </row>
    <row r="446" spans="1:20" x14ac:dyDescent="0.45">
      <c r="A446" s="20" t="str">
        <f>Calc!A446</f>
        <v>2024-04-30</v>
      </c>
      <c r="B446" t="str">
        <f>Calc!B446</f>
        <v>DET</v>
      </c>
      <c r="C446" t="str">
        <f>Calc!C446</f>
        <v>STL</v>
      </c>
      <c r="D446" t="str">
        <f>IF(ISBLANK(Games!D446), "", Games!D446)</f>
        <v/>
      </c>
      <c r="E446" t="str">
        <f>IF(ISBLANK(Games!E446), "", Games!E446)</f>
        <v/>
      </c>
      <c r="F446">
        <f>Calc!M446</f>
        <v>1481.7589766686021</v>
      </c>
      <c r="G446">
        <f>Calc!N446</f>
        <v>1507.9516916859375</v>
      </c>
      <c r="H446" t="str">
        <f>IF(Calc!O446=Betting!I446, Betting!B446, IF(Calc!P446=Betting!I446, Betting!C446, ""))</f>
        <v>STL</v>
      </c>
      <c r="I446" s="21">
        <f>MAX(Calc!O446:P446)</f>
        <v>0.53378874173241131</v>
      </c>
      <c r="J446" s="22">
        <f t="shared" si="25"/>
        <v>-114.4950346578794</v>
      </c>
      <c r="K446" s="23">
        <f t="shared" si="26"/>
        <v>0.87340032079826202</v>
      </c>
      <c r="M446" s="31"/>
      <c r="N446" s="31"/>
      <c r="O446" t="str">
        <f>IF(ISBLANK(Games!L446), "", Games!L446)</f>
        <v/>
      </c>
      <c r="P446" t="str">
        <f>IF(ISBLANK(Games!M446), "", Games!M446)</f>
        <v/>
      </c>
      <c r="Q446" t="str">
        <f t="shared" si="27"/>
        <v/>
      </c>
      <c r="R446" t="str">
        <f>IF(ISBLANK(Games!L446), "", IF(H446=Q446, "W", "L"))</f>
        <v/>
      </c>
      <c r="T446" s="30" t="str">
        <f t="shared" si="28"/>
        <v/>
      </c>
    </row>
    <row r="447" spans="1:20" x14ac:dyDescent="0.45">
      <c r="A447" s="20" t="str">
        <f>Calc!A447</f>
        <v>2024-04-30</v>
      </c>
      <c r="B447" t="str">
        <f>Calc!B447</f>
        <v>MIA</v>
      </c>
      <c r="C447" t="str">
        <f>Calc!C447</f>
        <v>COL</v>
      </c>
      <c r="D447" t="str">
        <f>IF(ISBLANK(Games!D447), "", Games!D447)</f>
        <v/>
      </c>
      <c r="E447" t="str">
        <f>IF(ISBLANK(Games!E447), "", Games!E447)</f>
        <v/>
      </c>
      <c r="F447">
        <f>Calc!M447</f>
        <v>1453.0099819148713</v>
      </c>
      <c r="G447">
        <f>Calc!N447</f>
        <v>1405.4006829938121</v>
      </c>
      <c r="H447" t="str">
        <f>IF(Calc!O447=Betting!I447, Betting!B447, IF(Calc!P447=Betting!I447, Betting!C447, ""))</f>
        <v>MIA</v>
      </c>
      <c r="I447" s="21">
        <f>MAX(Calc!O447:P447)</f>
        <v>0.5909654566256749</v>
      </c>
      <c r="J447" s="22">
        <f t="shared" si="25"/>
        <v>-144.47812934098746</v>
      </c>
      <c r="K447" s="23">
        <f t="shared" si="26"/>
        <v>0.6921462816284587</v>
      </c>
      <c r="M447" s="31"/>
      <c r="N447" s="31"/>
      <c r="O447" t="str">
        <f>IF(ISBLANK(Games!L447), "", Games!L447)</f>
        <v/>
      </c>
      <c r="P447" t="str">
        <f>IF(ISBLANK(Games!M447), "", Games!M447)</f>
        <v/>
      </c>
      <c r="Q447" t="str">
        <f t="shared" si="27"/>
        <v/>
      </c>
      <c r="R447" t="str">
        <f>IF(ISBLANK(Games!L447), "", IF(H447=Q447, "W", "L"))</f>
        <v/>
      </c>
      <c r="T447" s="30" t="str">
        <f t="shared" si="28"/>
        <v/>
      </c>
    </row>
    <row r="448" spans="1:20" x14ac:dyDescent="0.45">
      <c r="A448" s="20" t="str">
        <f>Calc!A448</f>
        <v>2024-04-30</v>
      </c>
      <c r="B448" t="str">
        <f>Calc!B448</f>
        <v>TOR</v>
      </c>
      <c r="C448" t="str">
        <f>Calc!C448</f>
        <v>KCR</v>
      </c>
      <c r="D448" t="str">
        <f>IF(ISBLANK(Games!D448), "", Games!D448)</f>
        <v/>
      </c>
      <c r="E448" t="str">
        <f>IF(ISBLANK(Games!E448), "", Games!E448)</f>
        <v/>
      </c>
      <c r="F448">
        <f>Calc!M448</f>
        <v>1536.86484917293</v>
      </c>
      <c r="G448">
        <f>Calc!N448</f>
        <v>1465.2610239810729</v>
      </c>
      <c r="H448" t="str">
        <f>IF(Calc!O448=Betting!I448, Betting!B448, IF(Calc!P448=Betting!I448, Betting!C448, ""))</f>
        <v>TOR</v>
      </c>
      <c r="I448" s="21">
        <f>MAX(Calc!O448:P448)</f>
        <v>0.59884919438876383</v>
      </c>
      <c r="J448" s="22">
        <f t="shared" si="25"/>
        <v>-149.28280985907364</v>
      </c>
      <c r="K448" s="23">
        <f t="shared" si="26"/>
        <v>0.66986949196898338</v>
      </c>
      <c r="M448" s="31"/>
      <c r="N448" s="31"/>
      <c r="O448" t="str">
        <f>IF(ISBLANK(Games!L448), "", Games!L448)</f>
        <v/>
      </c>
      <c r="P448" t="str">
        <f>IF(ISBLANK(Games!M448), "", Games!M448)</f>
        <v/>
      </c>
      <c r="Q448" t="str">
        <f t="shared" si="27"/>
        <v/>
      </c>
      <c r="R448" t="str">
        <f>IF(ISBLANK(Games!L448), "", IF(H448=Q448, "W", "L"))</f>
        <v/>
      </c>
      <c r="T448" s="30" t="str">
        <f t="shared" si="28"/>
        <v/>
      </c>
    </row>
    <row r="449" spans="1:20" x14ac:dyDescent="0.45">
      <c r="A449" s="20" t="str">
        <f>Calc!A449</f>
        <v>2024-04-30</v>
      </c>
      <c r="B449" t="str">
        <f>Calc!B449</f>
        <v>NYM</v>
      </c>
      <c r="C449" t="str">
        <f>Calc!C449</f>
        <v>CHC</v>
      </c>
      <c r="D449" t="str">
        <f>IF(ISBLANK(Games!D449), "", Games!D449)</f>
        <v/>
      </c>
      <c r="E449" t="str">
        <f>IF(ISBLANK(Games!E449), "", Games!E449)</f>
        <v/>
      </c>
      <c r="F449">
        <f>Calc!M449</f>
        <v>1483.2891783762693</v>
      </c>
      <c r="G449">
        <f>Calc!N449</f>
        <v>1510.9500841970262</v>
      </c>
      <c r="H449" t="str">
        <f>IF(Calc!O449=Betting!I449, Betting!B449, IF(Calc!P449=Betting!I449, Betting!C449, ""))</f>
        <v>NYM</v>
      </c>
      <c r="I449" s="21">
        <f>MAX(Calc!O449:P449)</f>
        <v>0.51141301319198429</v>
      </c>
      <c r="J449" s="22">
        <f t="shared" si="25"/>
        <v>-104.6718449324844</v>
      </c>
      <c r="K449" s="23">
        <f t="shared" si="26"/>
        <v>0.95536674704169167</v>
      </c>
      <c r="M449" s="31"/>
      <c r="N449" s="31"/>
      <c r="O449" t="str">
        <f>IF(ISBLANK(Games!L449), "", Games!L449)</f>
        <v/>
      </c>
      <c r="P449" t="str">
        <f>IF(ISBLANK(Games!M449), "", Games!M449)</f>
        <v/>
      </c>
      <c r="Q449" t="str">
        <f t="shared" si="27"/>
        <v/>
      </c>
      <c r="R449" t="str">
        <f>IF(ISBLANK(Games!L449), "", IF(H449=Q449, "W", "L"))</f>
        <v/>
      </c>
      <c r="T449" s="30" t="str">
        <f t="shared" si="28"/>
        <v/>
      </c>
    </row>
    <row r="450" spans="1:20" x14ac:dyDescent="0.45">
      <c r="A450" s="20" t="str">
        <f>Calc!A450</f>
        <v>2024-04-30</v>
      </c>
      <c r="B450" t="str">
        <f>Calc!B450</f>
        <v>BOS</v>
      </c>
      <c r="C450" t="str">
        <f>Calc!C450</f>
        <v>SFG</v>
      </c>
      <c r="D450" t="str">
        <f>IF(ISBLANK(Games!D450), "", Games!D450)</f>
        <v/>
      </c>
      <c r="E450" t="str">
        <f>IF(ISBLANK(Games!E450), "", Games!E450)</f>
        <v/>
      </c>
      <c r="F450">
        <f>Calc!M450</f>
        <v>1500.26839934439</v>
      </c>
      <c r="G450">
        <f>Calc!N450</f>
        <v>1491.6063482058917</v>
      </c>
      <c r="H450" t="str">
        <f>IF(Calc!O450=Betting!I450, Betting!B450, IF(Calc!P450=Betting!I450, Betting!C450, ""))</f>
        <v>BOS</v>
      </c>
      <c r="I450" s="21">
        <f>MAX(Calc!O450:P450)</f>
        <v>0.53810413714044725</v>
      </c>
      <c r="J450" s="22">
        <f t="shared" si="25"/>
        <v>-116.49901642528177</v>
      </c>
      <c r="K450" s="23">
        <f t="shared" si="26"/>
        <v>0.85837634572765986</v>
      </c>
      <c r="M450" s="31"/>
      <c r="N450" s="31"/>
      <c r="O450" t="str">
        <f>IF(ISBLANK(Games!L450), "", Games!L450)</f>
        <v/>
      </c>
      <c r="P450" t="str">
        <f>IF(ISBLANK(Games!M450), "", Games!M450)</f>
        <v/>
      </c>
      <c r="Q450" t="str">
        <f t="shared" si="27"/>
        <v/>
      </c>
      <c r="R450" t="str">
        <f>IF(ISBLANK(Games!L450), "", IF(H450=Q450, "W", "L"))</f>
        <v/>
      </c>
      <c r="T450" s="30" t="str">
        <f t="shared" si="28"/>
        <v/>
      </c>
    </row>
    <row r="451" spans="1:20" x14ac:dyDescent="0.45">
      <c r="A451" s="20" t="str">
        <f>Calc!A451</f>
        <v>2024-04-30</v>
      </c>
      <c r="B451" t="str">
        <f>Calc!B451</f>
        <v>CHW</v>
      </c>
      <c r="C451" t="str">
        <f>Calc!C451</f>
        <v>MIN</v>
      </c>
      <c r="D451" t="str">
        <f>IF(ISBLANK(Games!D451), "", Games!D451)</f>
        <v/>
      </c>
      <c r="E451" t="str">
        <f>IF(ISBLANK(Games!E451), "", Games!E451)</f>
        <v/>
      </c>
      <c r="F451">
        <f>Calc!M451</f>
        <v>1426.513159308995</v>
      </c>
      <c r="G451">
        <f>Calc!N451</f>
        <v>1539.5424706464416</v>
      </c>
      <c r="H451" t="str">
        <f>IF(Calc!O451=Betting!I451, Betting!B451, IF(Calc!P451=Betting!I451, Betting!C451, ""))</f>
        <v>MIN</v>
      </c>
      <c r="I451" s="21">
        <f>MAX(Calc!O451:P451)</f>
        <v>0.67828346314099119</v>
      </c>
      <c r="J451" s="22">
        <f t="shared" ref="J451:J514" si="29">IF(I451&lt;0.5, "",-1*((I451*100)/(1-((I451*100)/100))))</f>
        <v>-210.83263849699048</v>
      </c>
      <c r="K451" s="23">
        <f t="shared" ref="K451:K514" si="30">IF(J451&gt;0, "",1/(J451/-100))</f>
        <v>0.47430986356236038</v>
      </c>
      <c r="M451" s="31"/>
      <c r="N451" s="31"/>
      <c r="O451" t="str">
        <f>IF(ISBLANK(Games!L451), "", Games!L451)</f>
        <v/>
      </c>
      <c r="P451" t="str">
        <f>IF(ISBLANK(Games!M451), "", Games!M451)</f>
        <v/>
      </c>
      <c r="Q451" t="str">
        <f t="shared" ref="Q451:Q514" si="31">IF(O451&gt;P451, B451, IF(P451&gt;O451, C451, ""))</f>
        <v/>
      </c>
      <c r="R451" t="str">
        <f>IF(ISBLANK(Games!L451), "", IF(H451=Q451, "W", "L"))</f>
        <v/>
      </c>
      <c r="T451" s="30" t="str">
        <f t="shared" si="28"/>
        <v/>
      </c>
    </row>
    <row r="452" spans="1:20" x14ac:dyDescent="0.45">
      <c r="A452" s="20" t="str">
        <f>Calc!A452</f>
        <v>2024-04-30</v>
      </c>
      <c r="B452" t="str">
        <f>Calc!B452</f>
        <v>MIL</v>
      </c>
      <c r="C452" t="str">
        <f>Calc!C452</f>
        <v>TBR</v>
      </c>
      <c r="D452" t="str">
        <f>IF(ISBLANK(Games!D452), "", Games!D452)</f>
        <v/>
      </c>
      <c r="E452" t="str">
        <f>IF(ISBLANK(Games!E452), "", Games!E452)</f>
        <v/>
      </c>
      <c r="F452">
        <f>Calc!M452</f>
        <v>1516.6563185214643</v>
      </c>
      <c r="G452">
        <f>Calc!N452</f>
        <v>1532.6622500113572</v>
      </c>
      <c r="H452" t="str">
        <f>IF(Calc!O452=Betting!I452, Betting!B452, IF(Calc!P452=Betting!I452, Betting!C452, ""))</f>
        <v>MIL</v>
      </c>
      <c r="I452" s="21">
        <f>MAX(Calc!O452:P452)</f>
        <v>0.51068975985499021</v>
      </c>
      <c r="J452" s="22">
        <f t="shared" si="29"/>
        <v>-104.3693178592879</v>
      </c>
      <c r="K452" s="23">
        <f t="shared" si="30"/>
        <v>0.95813599294403085</v>
      </c>
      <c r="M452" s="31"/>
      <c r="N452" s="31"/>
      <c r="O452" t="str">
        <f>IF(ISBLANK(Games!L452), "", Games!L452)</f>
        <v/>
      </c>
      <c r="P452" t="str">
        <f>IF(ISBLANK(Games!M452), "", Games!M452)</f>
        <v/>
      </c>
      <c r="Q452" t="str">
        <f t="shared" si="31"/>
        <v/>
      </c>
      <c r="R452" t="str">
        <f>IF(ISBLANK(Games!L452), "", IF(H452=Q452, "W", "L"))</f>
        <v/>
      </c>
      <c r="T452" s="30" t="str">
        <f t="shared" si="28"/>
        <v/>
      </c>
    </row>
    <row r="453" spans="1:20" x14ac:dyDescent="0.45">
      <c r="A453" s="20" t="str">
        <f>Calc!A453</f>
        <v>2024-04-30</v>
      </c>
      <c r="B453" t="str">
        <f>Calc!B453</f>
        <v>TEX</v>
      </c>
      <c r="C453" t="str">
        <f>Calc!C453</f>
        <v>WAS</v>
      </c>
      <c r="D453" t="str">
        <f>IF(ISBLANK(Games!D453), "", Games!D453)</f>
        <v/>
      </c>
      <c r="E453" t="str">
        <f>IF(ISBLANK(Games!E453), "", Games!E453)</f>
        <v/>
      </c>
      <c r="F453">
        <f>Calc!M453</f>
        <v>1535.7428778604465</v>
      </c>
      <c r="G453">
        <f>Calc!N453</f>
        <v>1420.7057667976087</v>
      </c>
      <c r="H453" t="str">
        <f>IF(Calc!O453=Betting!I453, Betting!B453, IF(Calc!P453=Betting!I453, Betting!C453, ""))</f>
        <v>TEX</v>
      </c>
      <c r="I453" s="21">
        <f>MAX(Calc!O453:P453)</f>
        <v>0.69140152029647906</v>
      </c>
      <c r="J453" s="22">
        <f t="shared" si="29"/>
        <v>-224.04566638200149</v>
      </c>
      <c r="K453" s="23">
        <f t="shared" si="30"/>
        <v>0.4463375775789315</v>
      </c>
      <c r="M453" s="31"/>
      <c r="N453" s="31"/>
      <c r="O453" t="str">
        <f>IF(ISBLANK(Games!L453), "", Games!L453)</f>
        <v/>
      </c>
      <c r="P453" t="str">
        <f>IF(ISBLANK(Games!M453), "", Games!M453)</f>
        <v/>
      </c>
      <c r="Q453" t="str">
        <f t="shared" si="31"/>
        <v/>
      </c>
      <c r="R453" t="str">
        <f>IF(ISBLANK(Games!L453), "", IF(H453=Q453, "W", "L"))</f>
        <v/>
      </c>
      <c r="T453" s="30" t="str">
        <f t="shared" si="28"/>
        <v/>
      </c>
    </row>
    <row r="454" spans="1:20" x14ac:dyDescent="0.45">
      <c r="A454" s="20" t="str">
        <f>Calc!A454</f>
        <v>2024-04-30</v>
      </c>
      <c r="B454" t="str">
        <f>Calc!B454</f>
        <v>HOU</v>
      </c>
      <c r="C454" t="str">
        <f>Calc!C454</f>
        <v>CLE</v>
      </c>
      <c r="D454" t="str">
        <f>IF(ISBLANK(Games!D454), "", Games!D454)</f>
        <v/>
      </c>
      <c r="E454" t="str">
        <f>IF(ISBLANK(Games!E454), "", Games!E454)</f>
        <v/>
      </c>
      <c r="F454">
        <f>Calc!M454</f>
        <v>1535.1961987191132</v>
      </c>
      <c r="G454">
        <f>Calc!N454</f>
        <v>1521.3210808926906</v>
      </c>
      <c r="H454" t="str">
        <f>IF(Calc!O454=Betting!I454, Betting!B454, IF(Calc!P454=Betting!I454, Betting!C454, ""))</f>
        <v>CLE</v>
      </c>
      <c r="I454" s="21">
        <f>MAX(Calc!O454:P454)</f>
        <v>0.50045087221698448</v>
      </c>
      <c r="J454" s="22">
        <f t="shared" si="29"/>
        <v>-100.18051166218042</v>
      </c>
      <c r="K454" s="23">
        <f t="shared" si="30"/>
        <v>0.99819813595293727</v>
      </c>
      <c r="M454" s="31"/>
      <c r="N454" s="31"/>
      <c r="O454" t="str">
        <f>IF(ISBLANK(Games!L454), "", Games!L454)</f>
        <v/>
      </c>
      <c r="P454" t="str">
        <f>IF(ISBLANK(Games!M454), "", Games!M454)</f>
        <v/>
      </c>
      <c r="Q454" t="str">
        <f t="shared" si="31"/>
        <v/>
      </c>
      <c r="R454" t="str">
        <f>IF(ISBLANK(Games!L454), "", IF(H454=Q454, "W", "L"))</f>
        <v/>
      </c>
      <c r="T454" s="30" t="str">
        <f t="shared" si="28"/>
        <v/>
      </c>
    </row>
    <row r="455" spans="1:20" x14ac:dyDescent="0.45">
      <c r="A455" s="20" t="str">
        <f>Calc!A455</f>
        <v>2024-04-30</v>
      </c>
      <c r="B455" t="str">
        <f>Calc!B455</f>
        <v>LAA</v>
      </c>
      <c r="C455" t="str">
        <f>Calc!C455</f>
        <v>PHI</v>
      </c>
      <c r="D455" t="str">
        <f>IF(ISBLANK(Games!D455), "", Games!D455)</f>
        <v/>
      </c>
      <c r="E455" t="str">
        <f>IF(ISBLANK(Games!E455), "", Games!E455)</f>
        <v/>
      </c>
      <c r="F455">
        <f>Calc!M455</f>
        <v>1469.5882041455925</v>
      </c>
      <c r="G455">
        <f>Calc!N455</f>
        <v>1539.4111659163295</v>
      </c>
      <c r="H455" t="str">
        <f>IF(Calc!O455=Betting!I455, Betting!B455, IF(Calc!P455=Betting!I455, Betting!C455, ""))</f>
        <v>PHI</v>
      </c>
      <c r="I455" s="21">
        <f>MAX(Calc!O455:P455)</f>
        <v>0.56490548666883866</v>
      </c>
      <c r="J455" s="22">
        <f t="shared" si="29"/>
        <v>-129.83512072901618</v>
      </c>
      <c r="K455" s="23">
        <f t="shared" si="30"/>
        <v>0.77020762516725971</v>
      </c>
      <c r="M455" s="31"/>
      <c r="N455" s="31"/>
      <c r="O455" t="str">
        <f>IF(ISBLANK(Games!L455), "", Games!L455)</f>
        <v/>
      </c>
      <c r="P455" t="str">
        <f>IF(ISBLANK(Games!M455), "", Games!M455)</f>
        <v/>
      </c>
      <c r="Q455" t="str">
        <f t="shared" si="31"/>
        <v/>
      </c>
      <c r="R455" t="str">
        <f>IF(ISBLANK(Games!L455), "", IF(H455=Q455, "W", "L"))</f>
        <v/>
      </c>
      <c r="T455" s="30" t="str">
        <f t="shared" si="28"/>
        <v/>
      </c>
    </row>
    <row r="456" spans="1:20" x14ac:dyDescent="0.45">
      <c r="A456" s="20" t="str">
        <f>Calc!A456</f>
        <v>2024-04-30</v>
      </c>
      <c r="B456" t="str">
        <f>Calc!B456</f>
        <v>ARI</v>
      </c>
      <c r="C456" t="str">
        <f>Calc!C456</f>
        <v>LAD</v>
      </c>
      <c r="D456" t="str">
        <f>IF(ISBLANK(Games!D456), "", Games!D456)</f>
        <v/>
      </c>
      <c r="E456" t="str">
        <f>IF(ISBLANK(Games!E456), "", Games!E456)</f>
        <v/>
      </c>
      <c r="F456">
        <f>Calc!M456</f>
        <v>1516.9891876380354</v>
      </c>
      <c r="G456">
        <f>Calc!N456</f>
        <v>1587.2549754385982</v>
      </c>
      <c r="H456" t="str">
        <f>IF(Calc!O456=Betting!I456, Betting!B456, IF(Calc!P456=Betting!I456, Betting!C456, ""))</f>
        <v>LAD</v>
      </c>
      <c r="I456" s="21">
        <f>MAX(Calc!O456:P456)</f>
        <v>0.57444766851908824</v>
      </c>
      <c r="J456" s="22">
        <f t="shared" si="29"/>
        <v>-134.98872548060643</v>
      </c>
      <c r="K456" s="23">
        <f t="shared" si="30"/>
        <v>0.74080260883985316</v>
      </c>
      <c r="M456" s="31"/>
      <c r="N456" s="31"/>
      <c r="O456" t="str">
        <f>IF(ISBLANK(Games!L456), "", Games!L456)</f>
        <v/>
      </c>
      <c r="P456" t="str">
        <f>IF(ISBLANK(Games!M456), "", Games!M456)</f>
        <v/>
      </c>
      <c r="Q456" t="str">
        <f t="shared" si="31"/>
        <v/>
      </c>
      <c r="R456" t="str">
        <f>IF(ISBLANK(Games!L456), "", IF(H456=Q456, "W", "L"))</f>
        <v/>
      </c>
      <c r="T456" s="30" t="str">
        <f t="shared" si="28"/>
        <v/>
      </c>
    </row>
    <row r="457" spans="1:20" x14ac:dyDescent="0.45">
      <c r="A457" s="20" t="str">
        <f>Calc!A457</f>
        <v>2024-04-30</v>
      </c>
      <c r="B457" t="str">
        <f>Calc!B457</f>
        <v>OAK</v>
      </c>
      <c r="C457" t="str">
        <f>Calc!C457</f>
        <v>PIT</v>
      </c>
      <c r="D457" t="str">
        <f>IF(ISBLANK(Games!D457), "", Games!D457)</f>
        <v/>
      </c>
      <c r="E457" t="str">
        <f>IF(ISBLANK(Games!E457), "", Games!E457)</f>
        <v/>
      </c>
      <c r="F457">
        <f>Calc!M457</f>
        <v>1410.609331202211</v>
      </c>
      <c r="G457">
        <f>Calc!N457</f>
        <v>1490.342604018655</v>
      </c>
      <c r="H457" t="str">
        <f>IF(Calc!O457=Betting!I457, Betting!B457, IF(Calc!P457=Betting!I457, Betting!C457, ""))</f>
        <v>PIT</v>
      </c>
      <c r="I457" s="21">
        <f>MAX(Calc!O457:P457)</f>
        <v>0.60966696870663373</v>
      </c>
      <c r="J457" s="22">
        <f t="shared" si="29"/>
        <v>-156.19148773715247</v>
      </c>
      <c r="K457" s="23">
        <f t="shared" si="30"/>
        <v>0.64023975601209093</v>
      </c>
      <c r="M457" s="31"/>
      <c r="N457" s="31"/>
      <c r="O457" t="str">
        <f>IF(ISBLANK(Games!L457), "", Games!L457)</f>
        <v/>
      </c>
      <c r="P457" t="str">
        <f>IF(ISBLANK(Games!M457), "", Games!M457)</f>
        <v/>
      </c>
      <c r="Q457" t="str">
        <f t="shared" si="31"/>
        <v/>
      </c>
      <c r="R457" t="str">
        <f>IF(ISBLANK(Games!L457), "", IF(H457=Q457, "W", "L"))</f>
        <v/>
      </c>
      <c r="T457" s="30" t="str">
        <f t="shared" si="28"/>
        <v/>
      </c>
    </row>
    <row r="458" spans="1:20" x14ac:dyDescent="0.45">
      <c r="A458" s="20" t="str">
        <f>Calc!A458</f>
        <v>2024-04-30</v>
      </c>
      <c r="B458" t="str">
        <f>Calc!B458</f>
        <v>SDP</v>
      </c>
      <c r="C458" t="str">
        <f>Calc!C458</f>
        <v>CIN</v>
      </c>
      <c r="D458" t="str">
        <f>IF(ISBLANK(Games!D458), "", Games!D458)</f>
        <v/>
      </c>
      <c r="E458" t="str">
        <f>IF(ISBLANK(Games!E458), "", Games!E458)</f>
        <v/>
      </c>
      <c r="F458">
        <f>Calc!M458</f>
        <v>1502.9671207118124</v>
      </c>
      <c r="G458">
        <f>Calc!N458</f>
        <v>1513.6155661274754</v>
      </c>
      <c r="H458" t="str">
        <f>IF(Calc!O458=Betting!I458, Betting!B458, IF(Calc!P458=Betting!I458, Betting!C458, ""))</f>
        <v>CIN</v>
      </c>
      <c r="I458" s="21">
        <f>MAX(Calc!O458:P458)</f>
        <v>0.50069966529202059</v>
      </c>
      <c r="J458" s="22">
        <f t="shared" si="29"/>
        <v>-100.280258290806</v>
      </c>
      <c r="K458" s="23">
        <f t="shared" si="30"/>
        <v>0.99720524961161083</v>
      </c>
      <c r="M458" s="31"/>
      <c r="N458" s="31"/>
      <c r="O458" t="str">
        <f>IF(ISBLANK(Games!L458), "", Games!L458)</f>
        <v/>
      </c>
      <c r="P458" t="str">
        <f>IF(ISBLANK(Games!M458), "", Games!M458)</f>
        <v/>
      </c>
      <c r="Q458" t="str">
        <f t="shared" si="31"/>
        <v/>
      </c>
      <c r="R458" t="str">
        <f>IF(ISBLANK(Games!L458), "", IF(H458=Q458, "W", "L"))</f>
        <v/>
      </c>
      <c r="T458" s="30" t="str">
        <f t="shared" si="28"/>
        <v/>
      </c>
    </row>
    <row r="459" spans="1:20" x14ac:dyDescent="0.45">
      <c r="A459" s="20" t="str">
        <f>Calc!A459</f>
        <v>2024-04-30</v>
      </c>
      <c r="B459" t="str">
        <f>Calc!B459</f>
        <v>SEA</v>
      </c>
      <c r="C459" t="str">
        <f>Calc!C459</f>
        <v>ATL</v>
      </c>
      <c r="D459" t="str">
        <f>IF(ISBLANK(Games!D459), "", Games!D459)</f>
        <v/>
      </c>
      <c r="E459" t="str">
        <f>IF(ISBLANK(Games!E459), "", Games!E459)</f>
        <v/>
      </c>
      <c r="F459">
        <f>Calc!M459</f>
        <v>1518.2292368487947</v>
      </c>
      <c r="G459">
        <f>Calc!N459</f>
        <v>1588.8399964445969</v>
      </c>
      <c r="H459" t="str">
        <f>IF(Calc!O459=Betting!I459, Betting!B459, IF(Calc!P459=Betting!I459, Betting!C459, ""))</f>
        <v>ATL</v>
      </c>
      <c r="I459" s="21">
        <f>MAX(Calc!O459:P459)</f>
        <v>0.58900476430133353</v>
      </c>
      <c r="J459" s="22">
        <f t="shared" si="29"/>
        <v>-143.31182289742651</v>
      </c>
      <c r="K459" s="23">
        <f t="shared" si="30"/>
        <v>0.69777913627945165</v>
      </c>
      <c r="M459" s="31"/>
      <c r="N459" s="31"/>
      <c r="O459" t="str">
        <f>IF(ISBLANK(Games!L459), "", Games!L459)</f>
        <v/>
      </c>
      <c r="P459" t="str">
        <f>IF(ISBLANK(Games!M459), "", Games!M459)</f>
        <v/>
      </c>
      <c r="Q459" t="str">
        <f t="shared" si="31"/>
        <v/>
      </c>
      <c r="R459" t="str">
        <f>IF(ISBLANK(Games!L459), "", IF(H459=Q459, "W", "L"))</f>
        <v/>
      </c>
      <c r="T459" s="30" t="str">
        <f t="shared" si="28"/>
        <v/>
      </c>
    </row>
    <row r="460" spans="1:20" x14ac:dyDescent="0.45">
      <c r="A460" s="20" t="str">
        <f>Calc!A460</f>
        <v>2024-05-01</v>
      </c>
      <c r="B460" t="str">
        <f>Calc!B460</f>
        <v>DET</v>
      </c>
      <c r="C460" t="str">
        <f>Calc!C460</f>
        <v>STL</v>
      </c>
      <c r="D460" t="str">
        <f>IF(ISBLANK(Games!D460), "", Games!D460)</f>
        <v/>
      </c>
      <c r="E460" t="str">
        <f>IF(ISBLANK(Games!E460), "", Games!E460)</f>
        <v/>
      </c>
      <c r="F460">
        <f>Calc!M460</f>
        <v>1481.7589766686021</v>
      </c>
      <c r="G460">
        <f>Calc!N460</f>
        <v>1507.9516916859375</v>
      </c>
      <c r="H460" t="str">
        <f>IF(Calc!O460=Betting!I460, Betting!B460, IF(Calc!P460=Betting!I460, Betting!C460, ""))</f>
        <v>STL</v>
      </c>
      <c r="I460" s="21">
        <f>MAX(Calc!O460:P460)</f>
        <v>0.53378874173241131</v>
      </c>
      <c r="J460" s="22">
        <f t="shared" si="29"/>
        <v>-114.4950346578794</v>
      </c>
      <c r="K460" s="23">
        <f t="shared" si="30"/>
        <v>0.87340032079826202</v>
      </c>
      <c r="M460" s="31"/>
      <c r="N460" s="31"/>
      <c r="O460" t="str">
        <f>IF(ISBLANK(Games!L460), "", Games!L460)</f>
        <v/>
      </c>
      <c r="P460" t="str">
        <f>IF(ISBLANK(Games!M460), "", Games!M460)</f>
        <v/>
      </c>
      <c r="Q460" t="str">
        <f t="shared" si="31"/>
        <v/>
      </c>
      <c r="R460" t="str">
        <f>IF(ISBLANK(Games!L460), "", IF(H460=Q460, "W", "L"))</f>
        <v/>
      </c>
      <c r="T460" s="30" t="str">
        <f t="shared" si="28"/>
        <v/>
      </c>
    </row>
    <row r="461" spans="1:20" x14ac:dyDescent="0.45">
      <c r="A461" s="20" t="str">
        <f>Calc!A461</f>
        <v>2024-05-01</v>
      </c>
      <c r="B461" t="str">
        <f>Calc!B461</f>
        <v>MIL</v>
      </c>
      <c r="C461" t="str">
        <f>Calc!C461</f>
        <v>TBR</v>
      </c>
      <c r="D461" t="str">
        <f>IF(ISBLANK(Games!D461), "", Games!D461)</f>
        <v/>
      </c>
      <c r="E461" t="str">
        <f>IF(ISBLANK(Games!E461), "", Games!E461)</f>
        <v/>
      </c>
      <c r="F461">
        <f>Calc!M461</f>
        <v>1516.6563185214643</v>
      </c>
      <c r="G461">
        <f>Calc!N461</f>
        <v>1532.6622500113572</v>
      </c>
      <c r="H461" t="str">
        <f>IF(Calc!O461=Betting!I461, Betting!B461, IF(Calc!P461=Betting!I461, Betting!C461, ""))</f>
        <v>MIL</v>
      </c>
      <c r="I461" s="21">
        <f>MAX(Calc!O461:P461)</f>
        <v>0.51068975985499021</v>
      </c>
      <c r="J461" s="22">
        <f t="shared" si="29"/>
        <v>-104.3693178592879</v>
      </c>
      <c r="K461" s="23">
        <f t="shared" si="30"/>
        <v>0.95813599294403085</v>
      </c>
      <c r="M461" s="31"/>
      <c r="N461" s="31"/>
      <c r="O461" t="str">
        <f>IF(ISBLANK(Games!L461), "", Games!L461)</f>
        <v/>
      </c>
      <c r="P461" t="str">
        <f>IF(ISBLANK(Games!M461), "", Games!M461)</f>
        <v/>
      </c>
      <c r="Q461" t="str">
        <f t="shared" si="31"/>
        <v/>
      </c>
      <c r="R461" t="str">
        <f>IF(ISBLANK(Games!L461), "", IF(H461=Q461, "W", "L"))</f>
        <v/>
      </c>
      <c r="T461" s="30" t="str">
        <f t="shared" si="28"/>
        <v/>
      </c>
    </row>
    <row r="462" spans="1:20" x14ac:dyDescent="0.45">
      <c r="A462" s="20" t="str">
        <f>Calc!A462</f>
        <v>2024-05-01</v>
      </c>
      <c r="B462" t="str">
        <f>Calc!B462</f>
        <v>CHW</v>
      </c>
      <c r="C462" t="str">
        <f>Calc!C462</f>
        <v>MIN</v>
      </c>
      <c r="D462" t="str">
        <f>IF(ISBLANK(Games!D462), "", Games!D462)</f>
        <v/>
      </c>
      <c r="E462" t="str">
        <f>IF(ISBLANK(Games!E462), "", Games!E462)</f>
        <v/>
      </c>
      <c r="F462">
        <f>Calc!M462</f>
        <v>1426.513159308995</v>
      </c>
      <c r="G462">
        <f>Calc!N462</f>
        <v>1539.5424706464416</v>
      </c>
      <c r="H462" t="str">
        <f>IF(Calc!O462=Betting!I462, Betting!B462, IF(Calc!P462=Betting!I462, Betting!C462, ""))</f>
        <v>MIN</v>
      </c>
      <c r="I462" s="21">
        <f>MAX(Calc!O462:P462)</f>
        <v>0.67828346314099119</v>
      </c>
      <c r="J462" s="22">
        <f t="shared" si="29"/>
        <v>-210.83263849699048</v>
      </c>
      <c r="K462" s="23">
        <f t="shared" si="30"/>
        <v>0.47430986356236038</v>
      </c>
      <c r="M462" s="31"/>
      <c r="N462" s="31"/>
      <c r="O462" t="str">
        <f>IF(ISBLANK(Games!L462), "", Games!L462)</f>
        <v/>
      </c>
      <c r="P462" t="str">
        <f>IF(ISBLANK(Games!M462), "", Games!M462)</f>
        <v/>
      </c>
      <c r="Q462" t="str">
        <f t="shared" si="31"/>
        <v/>
      </c>
      <c r="R462" t="str">
        <f>IF(ISBLANK(Games!L462), "", IF(H462=Q462, "W", "L"))</f>
        <v/>
      </c>
      <c r="T462" s="30" t="str">
        <f t="shared" si="28"/>
        <v/>
      </c>
    </row>
    <row r="463" spans="1:20" x14ac:dyDescent="0.45">
      <c r="A463" s="20" t="str">
        <f>Calc!A463</f>
        <v>2024-05-01</v>
      </c>
      <c r="B463" t="str">
        <f>Calc!B463</f>
        <v>TOR</v>
      </c>
      <c r="C463" t="str">
        <f>Calc!C463</f>
        <v>KCR</v>
      </c>
      <c r="D463" t="str">
        <f>IF(ISBLANK(Games!D463), "", Games!D463)</f>
        <v/>
      </c>
      <c r="E463" t="str">
        <f>IF(ISBLANK(Games!E463), "", Games!E463)</f>
        <v/>
      </c>
      <c r="F463">
        <f>Calc!M463</f>
        <v>1536.86484917293</v>
      </c>
      <c r="G463">
        <f>Calc!N463</f>
        <v>1465.2610239810729</v>
      </c>
      <c r="H463" t="str">
        <f>IF(Calc!O463=Betting!I463, Betting!B463, IF(Calc!P463=Betting!I463, Betting!C463, ""))</f>
        <v>TOR</v>
      </c>
      <c r="I463" s="21">
        <f>MAX(Calc!O463:P463)</f>
        <v>0.59884919438876383</v>
      </c>
      <c r="J463" s="22">
        <f t="shared" si="29"/>
        <v>-149.28280985907364</v>
      </c>
      <c r="K463" s="23">
        <f t="shared" si="30"/>
        <v>0.66986949196898338</v>
      </c>
      <c r="M463" s="31"/>
      <c r="N463" s="31"/>
      <c r="O463" t="str">
        <f>IF(ISBLANK(Games!L463), "", Games!L463)</f>
        <v/>
      </c>
      <c r="P463" t="str">
        <f>IF(ISBLANK(Games!M463), "", Games!M463)</f>
        <v/>
      </c>
      <c r="Q463" t="str">
        <f t="shared" si="31"/>
        <v/>
      </c>
      <c r="R463" t="str">
        <f>IF(ISBLANK(Games!L463), "", IF(H463=Q463, "W", "L"))</f>
        <v/>
      </c>
      <c r="T463" s="30" t="str">
        <f t="shared" si="28"/>
        <v/>
      </c>
    </row>
    <row r="464" spans="1:20" x14ac:dyDescent="0.45">
      <c r="A464" s="20" t="str">
        <f>Calc!A464</f>
        <v>2024-05-01</v>
      </c>
      <c r="B464" t="str">
        <f>Calc!B464</f>
        <v>OAK</v>
      </c>
      <c r="C464" t="str">
        <f>Calc!C464</f>
        <v>PIT</v>
      </c>
      <c r="D464" t="str">
        <f>IF(ISBLANK(Games!D464), "", Games!D464)</f>
        <v/>
      </c>
      <c r="E464" t="str">
        <f>IF(ISBLANK(Games!E464), "", Games!E464)</f>
        <v/>
      </c>
      <c r="F464">
        <f>Calc!M464</f>
        <v>1410.609331202211</v>
      </c>
      <c r="G464">
        <f>Calc!N464</f>
        <v>1490.342604018655</v>
      </c>
      <c r="H464" t="str">
        <f>IF(Calc!O464=Betting!I464, Betting!B464, IF(Calc!P464=Betting!I464, Betting!C464, ""))</f>
        <v>PIT</v>
      </c>
      <c r="I464" s="21">
        <f>MAX(Calc!O464:P464)</f>
        <v>0.60966696870663373</v>
      </c>
      <c r="J464" s="22">
        <f t="shared" si="29"/>
        <v>-156.19148773715247</v>
      </c>
      <c r="K464" s="23">
        <f t="shared" si="30"/>
        <v>0.64023975601209093</v>
      </c>
      <c r="M464" s="31"/>
      <c r="N464" s="31"/>
      <c r="O464" t="str">
        <f>IF(ISBLANK(Games!L464), "", Games!L464)</f>
        <v/>
      </c>
      <c r="P464" t="str">
        <f>IF(ISBLANK(Games!M464), "", Games!M464)</f>
        <v/>
      </c>
      <c r="Q464" t="str">
        <f t="shared" si="31"/>
        <v/>
      </c>
      <c r="R464" t="str">
        <f>IF(ISBLANK(Games!L464), "", IF(H464=Q464, "W", "L"))</f>
        <v/>
      </c>
      <c r="T464" s="30" t="str">
        <f t="shared" si="28"/>
        <v/>
      </c>
    </row>
    <row r="465" spans="1:20" x14ac:dyDescent="0.45">
      <c r="A465" s="20" t="str">
        <f>Calc!A465</f>
        <v>2024-05-01</v>
      </c>
      <c r="B465" t="str">
        <f>Calc!B465</f>
        <v>SEA</v>
      </c>
      <c r="C465" t="str">
        <f>Calc!C465</f>
        <v>ATL</v>
      </c>
      <c r="D465" t="str">
        <f>IF(ISBLANK(Games!D465), "", Games!D465)</f>
        <v/>
      </c>
      <c r="E465" t="str">
        <f>IF(ISBLANK(Games!E465), "", Games!E465)</f>
        <v/>
      </c>
      <c r="F465">
        <f>Calc!M465</f>
        <v>1518.2292368487947</v>
      </c>
      <c r="G465">
        <f>Calc!N465</f>
        <v>1588.8399964445969</v>
      </c>
      <c r="H465" t="str">
        <f>IF(Calc!O465=Betting!I465, Betting!B465, IF(Calc!P465=Betting!I465, Betting!C465, ""))</f>
        <v>ATL</v>
      </c>
      <c r="I465" s="21">
        <f>MAX(Calc!O465:P465)</f>
        <v>0.58900476430133353</v>
      </c>
      <c r="J465" s="22">
        <f t="shared" si="29"/>
        <v>-143.31182289742651</v>
      </c>
      <c r="K465" s="23">
        <f t="shared" si="30"/>
        <v>0.69777913627945165</v>
      </c>
      <c r="M465" s="31"/>
      <c r="N465" s="31"/>
      <c r="O465" t="str">
        <f>IF(ISBLANK(Games!L465), "", Games!L465)</f>
        <v/>
      </c>
      <c r="P465" t="str">
        <f>IF(ISBLANK(Games!M465), "", Games!M465)</f>
        <v/>
      </c>
      <c r="Q465" t="str">
        <f t="shared" si="31"/>
        <v/>
      </c>
      <c r="R465" t="str">
        <f>IF(ISBLANK(Games!L465), "", IF(H465=Q465, "W", "L"))</f>
        <v/>
      </c>
      <c r="T465" s="30" t="str">
        <f t="shared" si="28"/>
        <v/>
      </c>
    </row>
    <row r="466" spans="1:20" x14ac:dyDescent="0.45">
      <c r="A466" s="20" t="str">
        <f>Calc!A466</f>
        <v>2024-05-01</v>
      </c>
      <c r="B466" t="str">
        <f>Calc!B466</f>
        <v>LAA</v>
      </c>
      <c r="C466" t="str">
        <f>Calc!C466</f>
        <v>PHI</v>
      </c>
      <c r="D466" t="str">
        <f>IF(ISBLANK(Games!D466), "", Games!D466)</f>
        <v/>
      </c>
      <c r="E466" t="str">
        <f>IF(ISBLANK(Games!E466), "", Games!E466)</f>
        <v/>
      </c>
      <c r="F466">
        <f>Calc!M466</f>
        <v>1469.5882041455925</v>
      </c>
      <c r="G466">
        <f>Calc!N466</f>
        <v>1539.4111659163295</v>
      </c>
      <c r="H466" t="str">
        <f>IF(Calc!O466=Betting!I466, Betting!B466, IF(Calc!P466=Betting!I466, Betting!C466, ""))</f>
        <v>PHI</v>
      </c>
      <c r="I466" s="21">
        <f>MAX(Calc!O466:P466)</f>
        <v>0.56490548666883866</v>
      </c>
      <c r="J466" s="22">
        <f t="shared" si="29"/>
        <v>-129.83512072901618</v>
      </c>
      <c r="K466" s="23">
        <f t="shared" si="30"/>
        <v>0.77020762516725971</v>
      </c>
      <c r="M466" s="31"/>
      <c r="N466" s="31"/>
      <c r="O466" t="str">
        <f>IF(ISBLANK(Games!L466), "", Games!L466)</f>
        <v/>
      </c>
      <c r="P466" t="str">
        <f>IF(ISBLANK(Games!M466), "", Games!M466)</f>
        <v/>
      </c>
      <c r="Q466" t="str">
        <f t="shared" si="31"/>
        <v/>
      </c>
      <c r="R466" t="str">
        <f>IF(ISBLANK(Games!L466), "", IF(H466=Q466, "W", "L"))</f>
        <v/>
      </c>
      <c r="T466" s="30" t="str">
        <f t="shared" si="28"/>
        <v/>
      </c>
    </row>
    <row r="467" spans="1:20" x14ac:dyDescent="0.45">
      <c r="A467" s="20" t="str">
        <f>Calc!A467</f>
        <v>2024-05-01</v>
      </c>
      <c r="B467" t="str">
        <f>Calc!B467</f>
        <v>SDP</v>
      </c>
      <c r="C467" t="str">
        <f>Calc!C467</f>
        <v>CIN</v>
      </c>
      <c r="D467" t="str">
        <f>IF(ISBLANK(Games!D467), "", Games!D467)</f>
        <v/>
      </c>
      <c r="E467" t="str">
        <f>IF(ISBLANK(Games!E467), "", Games!E467)</f>
        <v/>
      </c>
      <c r="F467">
        <f>Calc!M467</f>
        <v>1502.9671207118124</v>
      </c>
      <c r="G467">
        <f>Calc!N467</f>
        <v>1513.6155661274754</v>
      </c>
      <c r="H467" t="str">
        <f>IF(Calc!O467=Betting!I467, Betting!B467, IF(Calc!P467=Betting!I467, Betting!C467, ""))</f>
        <v>CIN</v>
      </c>
      <c r="I467" s="21">
        <f>MAX(Calc!O467:P467)</f>
        <v>0.50069966529202059</v>
      </c>
      <c r="J467" s="22">
        <f t="shared" si="29"/>
        <v>-100.280258290806</v>
      </c>
      <c r="K467" s="23">
        <f t="shared" si="30"/>
        <v>0.99720524961161083</v>
      </c>
      <c r="M467" s="31"/>
      <c r="N467" s="31"/>
      <c r="O467" t="str">
        <f>IF(ISBLANK(Games!L467), "", Games!L467)</f>
        <v/>
      </c>
      <c r="P467" t="str">
        <f>IF(ISBLANK(Games!M467), "", Games!M467)</f>
        <v/>
      </c>
      <c r="Q467" t="str">
        <f t="shared" si="31"/>
        <v/>
      </c>
      <c r="R467" t="str">
        <f>IF(ISBLANK(Games!L467), "", IF(H467=Q467, "W", "L"))</f>
        <v/>
      </c>
      <c r="T467" s="30" t="str">
        <f t="shared" si="28"/>
        <v/>
      </c>
    </row>
    <row r="468" spans="1:20" x14ac:dyDescent="0.45">
      <c r="A468" s="20" t="str">
        <f>Calc!A468</f>
        <v>2024-05-01</v>
      </c>
      <c r="B468" t="str">
        <f>Calc!B468</f>
        <v>BAL</v>
      </c>
      <c r="C468" t="str">
        <f>Calc!C468</f>
        <v>NYY</v>
      </c>
      <c r="D468" t="str">
        <f>IF(ISBLANK(Games!D468), "", Games!D468)</f>
        <v/>
      </c>
      <c r="E468" t="str">
        <f>IF(ISBLANK(Games!E468), "", Games!E468)</f>
        <v/>
      </c>
      <c r="F468">
        <f>Calc!M468</f>
        <v>1527.1786991040578</v>
      </c>
      <c r="G468">
        <f>Calc!N468</f>
        <v>1562.9327852564061</v>
      </c>
      <c r="H468" t="str">
        <f>IF(Calc!O468=Betting!I468, Betting!B468, IF(Calc!P468=Betting!I468, Betting!C468, ""))</f>
        <v>NYY</v>
      </c>
      <c r="I468" s="21">
        <f>MAX(Calc!O468:P468)</f>
        <v>0.5404038306333161</v>
      </c>
      <c r="J468" s="22">
        <f t="shared" si="29"/>
        <v>-117.58231827257913</v>
      </c>
      <c r="K468" s="23">
        <f t="shared" si="30"/>
        <v>0.85046800802294253</v>
      </c>
      <c r="M468" s="31"/>
      <c r="N468" s="31"/>
      <c r="O468" t="str">
        <f>IF(ISBLANK(Games!L468), "", Games!L468)</f>
        <v/>
      </c>
      <c r="P468" t="str">
        <f>IF(ISBLANK(Games!M468), "", Games!M468)</f>
        <v/>
      </c>
      <c r="Q468" t="str">
        <f t="shared" si="31"/>
        <v/>
      </c>
      <c r="R468" t="str">
        <f>IF(ISBLANK(Games!L468), "", IF(H468=Q468, "W", "L"))</f>
        <v/>
      </c>
      <c r="T468" s="30" t="str">
        <f t="shared" si="28"/>
        <v/>
      </c>
    </row>
    <row r="469" spans="1:20" x14ac:dyDescent="0.45">
      <c r="A469" s="20" t="str">
        <f>Calc!A469</f>
        <v>2024-05-01</v>
      </c>
      <c r="B469" t="str">
        <f>Calc!B469</f>
        <v>MIA</v>
      </c>
      <c r="C469" t="str">
        <f>Calc!C469</f>
        <v>COL</v>
      </c>
      <c r="D469" t="str">
        <f>IF(ISBLANK(Games!D469), "", Games!D469)</f>
        <v/>
      </c>
      <c r="E469" t="str">
        <f>IF(ISBLANK(Games!E469), "", Games!E469)</f>
        <v/>
      </c>
      <c r="F469">
        <f>Calc!M469</f>
        <v>1453.0099819148713</v>
      </c>
      <c r="G469">
        <f>Calc!N469</f>
        <v>1405.4006829938121</v>
      </c>
      <c r="H469" t="str">
        <f>IF(Calc!O469=Betting!I469, Betting!B469, IF(Calc!P469=Betting!I469, Betting!C469, ""))</f>
        <v>MIA</v>
      </c>
      <c r="I469" s="21">
        <f>MAX(Calc!O469:P469)</f>
        <v>0.5909654566256749</v>
      </c>
      <c r="J469" s="22">
        <f t="shared" si="29"/>
        <v>-144.47812934098746</v>
      </c>
      <c r="K469" s="23">
        <f t="shared" si="30"/>
        <v>0.6921462816284587</v>
      </c>
      <c r="M469" s="31"/>
      <c r="N469" s="31"/>
      <c r="O469" t="str">
        <f>IF(ISBLANK(Games!L469), "", Games!L469)</f>
        <v/>
      </c>
      <c r="P469" t="str">
        <f>IF(ISBLANK(Games!M469), "", Games!M469)</f>
        <v/>
      </c>
      <c r="Q469" t="str">
        <f t="shared" si="31"/>
        <v/>
      </c>
      <c r="R469" t="str">
        <f>IF(ISBLANK(Games!L469), "", IF(H469=Q469, "W", "L"))</f>
        <v/>
      </c>
      <c r="T469" s="30" t="str">
        <f t="shared" si="28"/>
        <v/>
      </c>
    </row>
    <row r="470" spans="1:20" x14ac:dyDescent="0.45">
      <c r="A470" s="20" t="str">
        <f>Calc!A470</f>
        <v>2024-05-01</v>
      </c>
      <c r="B470" t="str">
        <f>Calc!B470</f>
        <v>NYM</v>
      </c>
      <c r="C470" t="str">
        <f>Calc!C470</f>
        <v>CHC</v>
      </c>
      <c r="D470" t="str">
        <f>IF(ISBLANK(Games!D470), "", Games!D470)</f>
        <v/>
      </c>
      <c r="E470" t="str">
        <f>IF(ISBLANK(Games!E470), "", Games!E470)</f>
        <v/>
      </c>
      <c r="F470">
        <f>Calc!M470</f>
        <v>1483.2891783762693</v>
      </c>
      <c r="G470">
        <f>Calc!N470</f>
        <v>1510.9500841970262</v>
      </c>
      <c r="H470" t="str">
        <f>IF(Calc!O470=Betting!I470, Betting!B470, IF(Calc!P470=Betting!I470, Betting!C470, ""))</f>
        <v>NYM</v>
      </c>
      <c r="I470" s="21">
        <f>MAX(Calc!O470:P470)</f>
        <v>0.51141301319198429</v>
      </c>
      <c r="J470" s="22">
        <f t="shared" si="29"/>
        <v>-104.6718449324844</v>
      </c>
      <c r="K470" s="23">
        <f t="shared" si="30"/>
        <v>0.95536674704169167</v>
      </c>
      <c r="M470" s="31"/>
      <c r="N470" s="31"/>
      <c r="O470" t="str">
        <f>IF(ISBLANK(Games!L470), "", Games!L470)</f>
        <v/>
      </c>
      <c r="P470" t="str">
        <f>IF(ISBLANK(Games!M470), "", Games!M470)</f>
        <v/>
      </c>
      <c r="Q470" t="str">
        <f t="shared" si="31"/>
        <v/>
      </c>
      <c r="R470" t="str">
        <f>IF(ISBLANK(Games!L470), "", IF(H470=Q470, "W", "L"))</f>
        <v/>
      </c>
      <c r="T470" s="30" t="str">
        <f t="shared" si="28"/>
        <v/>
      </c>
    </row>
    <row r="471" spans="1:20" x14ac:dyDescent="0.45">
      <c r="A471" s="20" t="str">
        <f>Calc!A471</f>
        <v>2024-05-01</v>
      </c>
      <c r="B471" t="str">
        <f>Calc!B471</f>
        <v>BOS</v>
      </c>
      <c r="C471" t="str">
        <f>Calc!C471</f>
        <v>SFG</v>
      </c>
      <c r="D471" t="str">
        <f>IF(ISBLANK(Games!D471), "", Games!D471)</f>
        <v/>
      </c>
      <c r="E471" t="str">
        <f>IF(ISBLANK(Games!E471), "", Games!E471)</f>
        <v/>
      </c>
      <c r="F471">
        <f>Calc!M471</f>
        <v>1500.26839934439</v>
      </c>
      <c r="G471">
        <f>Calc!N471</f>
        <v>1491.6063482058917</v>
      </c>
      <c r="H471" t="str">
        <f>IF(Calc!O471=Betting!I471, Betting!B471, IF(Calc!P471=Betting!I471, Betting!C471, ""))</f>
        <v>BOS</v>
      </c>
      <c r="I471" s="21">
        <f>MAX(Calc!O471:P471)</f>
        <v>0.53810413714044725</v>
      </c>
      <c r="J471" s="22">
        <f t="shared" si="29"/>
        <v>-116.49901642528177</v>
      </c>
      <c r="K471" s="23">
        <f t="shared" si="30"/>
        <v>0.85837634572765986</v>
      </c>
      <c r="M471" s="31"/>
      <c r="N471" s="31"/>
      <c r="O471" t="str">
        <f>IF(ISBLANK(Games!L471), "", Games!L471)</f>
        <v/>
      </c>
      <c r="P471" t="str">
        <f>IF(ISBLANK(Games!M471), "", Games!M471)</f>
        <v/>
      </c>
      <c r="Q471" t="str">
        <f t="shared" si="31"/>
        <v/>
      </c>
      <c r="R471" t="str">
        <f>IF(ISBLANK(Games!L471), "", IF(H471=Q471, "W", "L"))</f>
        <v/>
      </c>
      <c r="T471" s="30" t="str">
        <f t="shared" si="28"/>
        <v/>
      </c>
    </row>
    <row r="472" spans="1:20" x14ac:dyDescent="0.45">
      <c r="A472" s="20" t="str">
        <f>Calc!A472</f>
        <v>2024-05-01</v>
      </c>
      <c r="B472" t="str">
        <f>Calc!B472</f>
        <v>TEX</v>
      </c>
      <c r="C472" t="str">
        <f>Calc!C472</f>
        <v>WAS</v>
      </c>
      <c r="D472" t="str">
        <f>IF(ISBLANK(Games!D472), "", Games!D472)</f>
        <v/>
      </c>
      <c r="E472" t="str">
        <f>IF(ISBLANK(Games!E472), "", Games!E472)</f>
        <v/>
      </c>
      <c r="F472">
        <f>Calc!M472</f>
        <v>1535.7428778604465</v>
      </c>
      <c r="G472">
        <f>Calc!N472</f>
        <v>1420.7057667976087</v>
      </c>
      <c r="H472" t="str">
        <f>IF(Calc!O472=Betting!I472, Betting!B472, IF(Calc!P472=Betting!I472, Betting!C472, ""))</f>
        <v>TEX</v>
      </c>
      <c r="I472" s="21">
        <f>MAX(Calc!O472:P472)</f>
        <v>0.69140152029647906</v>
      </c>
      <c r="J472" s="22">
        <f t="shared" si="29"/>
        <v>-224.04566638200149</v>
      </c>
      <c r="K472" s="23">
        <f t="shared" si="30"/>
        <v>0.4463375775789315</v>
      </c>
      <c r="M472" s="31"/>
      <c r="N472" s="31"/>
      <c r="O472" t="str">
        <f>IF(ISBLANK(Games!L472), "", Games!L472)</f>
        <v/>
      </c>
      <c r="P472" t="str">
        <f>IF(ISBLANK(Games!M472), "", Games!M472)</f>
        <v/>
      </c>
      <c r="Q472" t="str">
        <f t="shared" si="31"/>
        <v/>
      </c>
      <c r="R472" t="str">
        <f>IF(ISBLANK(Games!L472), "", IF(H472=Q472, "W", "L"))</f>
        <v/>
      </c>
      <c r="T472" s="30" t="str">
        <f t="shared" si="28"/>
        <v/>
      </c>
    </row>
    <row r="473" spans="1:20" x14ac:dyDescent="0.45">
      <c r="A473" s="20" t="str">
        <f>Calc!A473</f>
        <v>2024-05-01</v>
      </c>
      <c r="B473" t="str">
        <f>Calc!B473</f>
        <v>HOU</v>
      </c>
      <c r="C473" t="str">
        <f>Calc!C473</f>
        <v>CLE</v>
      </c>
      <c r="D473" t="str">
        <f>IF(ISBLANK(Games!D473), "", Games!D473)</f>
        <v/>
      </c>
      <c r="E473" t="str">
        <f>IF(ISBLANK(Games!E473), "", Games!E473)</f>
        <v/>
      </c>
      <c r="F473">
        <f>Calc!M473</f>
        <v>1535.1961987191132</v>
      </c>
      <c r="G473">
        <f>Calc!N473</f>
        <v>1521.3210808926906</v>
      </c>
      <c r="H473" t="str">
        <f>IF(Calc!O473=Betting!I473, Betting!B473, IF(Calc!P473=Betting!I473, Betting!C473, ""))</f>
        <v>CLE</v>
      </c>
      <c r="I473" s="21">
        <f>MAX(Calc!O473:P473)</f>
        <v>0.50045087221698448</v>
      </c>
      <c r="J473" s="22">
        <f t="shared" si="29"/>
        <v>-100.18051166218042</v>
      </c>
      <c r="K473" s="23">
        <f t="shared" si="30"/>
        <v>0.99819813595293727</v>
      </c>
      <c r="M473" s="31"/>
      <c r="N473" s="31"/>
      <c r="O473" t="str">
        <f>IF(ISBLANK(Games!L473), "", Games!L473)</f>
        <v/>
      </c>
      <c r="P473" t="str">
        <f>IF(ISBLANK(Games!M473), "", Games!M473)</f>
        <v/>
      </c>
      <c r="Q473" t="str">
        <f t="shared" si="31"/>
        <v/>
      </c>
      <c r="R473" t="str">
        <f>IF(ISBLANK(Games!L473), "", IF(H473=Q473, "W", "L"))</f>
        <v/>
      </c>
      <c r="T473" s="30" t="str">
        <f t="shared" si="28"/>
        <v/>
      </c>
    </row>
    <row r="474" spans="1:20" x14ac:dyDescent="0.45">
      <c r="A474" s="20" t="str">
        <f>Calc!A474</f>
        <v>2024-05-01</v>
      </c>
      <c r="B474" t="str">
        <f>Calc!B474</f>
        <v>ARI</v>
      </c>
      <c r="C474" t="str">
        <f>Calc!C474</f>
        <v>LAD</v>
      </c>
      <c r="D474" t="str">
        <f>IF(ISBLANK(Games!D474), "", Games!D474)</f>
        <v/>
      </c>
      <c r="E474" t="str">
        <f>IF(ISBLANK(Games!E474), "", Games!E474)</f>
        <v/>
      </c>
      <c r="F474">
        <f>Calc!M474</f>
        <v>1516.9891876380354</v>
      </c>
      <c r="G474">
        <f>Calc!N474</f>
        <v>1587.2549754385982</v>
      </c>
      <c r="H474" t="str">
        <f>IF(Calc!O474=Betting!I474, Betting!B474, IF(Calc!P474=Betting!I474, Betting!C474, ""))</f>
        <v>LAD</v>
      </c>
      <c r="I474" s="21">
        <f>MAX(Calc!O474:P474)</f>
        <v>0.57444766851908824</v>
      </c>
      <c r="J474" s="22">
        <f t="shared" si="29"/>
        <v>-134.98872548060643</v>
      </c>
      <c r="K474" s="23">
        <f t="shared" si="30"/>
        <v>0.74080260883985316</v>
      </c>
      <c r="M474" s="31"/>
      <c r="N474" s="31"/>
      <c r="O474" t="str">
        <f>IF(ISBLANK(Games!L474), "", Games!L474)</f>
        <v/>
      </c>
      <c r="P474" t="str">
        <f>IF(ISBLANK(Games!M474), "", Games!M474)</f>
        <v/>
      </c>
      <c r="Q474" t="str">
        <f t="shared" si="31"/>
        <v/>
      </c>
      <c r="R474" t="str">
        <f>IF(ISBLANK(Games!L474), "", IF(H474=Q474, "W", "L"))</f>
        <v/>
      </c>
      <c r="T474" s="30" t="str">
        <f t="shared" si="28"/>
        <v/>
      </c>
    </row>
    <row r="475" spans="1:20" x14ac:dyDescent="0.45">
      <c r="A475" s="20" t="str">
        <f>Calc!A475</f>
        <v>2024-05-02</v>
      </c>
      <c r="B475" t="str">
        <f>Calc!B475</f>
        <v>MIA</v>
      </c>
      <c r="C475" t="str">
        <f>Calc!C475</f>
        <v>COL</v>
      </c>
      <c r="D475" t="str">
        <f>IF(ISBLANK(Games!D475), "", Games!D475)</f>
        <v/>
      </c>
      <c r="E475" t="str">
        <f>IF(ISBLANK(Games!E475), "", Games!E475)</f>
        <v/>
      </c>
      <c r="F475">
        <f>Calc!M475</f>
        <v>1453.0099819148713</v>
      </c>
      <c r="G475">
        <f>Calc!N475</f>
        <v>1405.4006829938121</v>
      </c>
      <c r="H475" t="str">
        <f>IF(Calc!O475=Betting!I475, Betting!B475, IF(Calc!P475=Betting!I475, Betting!C475, ""))</f>
        <v>MIA</v>
      </c>
      <c r="I475" s="21">
        <f>MAX(Calc!O475:P475)</f>
        <v>0.5909654566256749</v>
      </c>
      <c r="J475" s="22">
        <f t="shared" si="29"/>
        <v>-144.47812934098746</v>
      </c>
      <c r="K475" s="23">
        <f t="shared" si="30"/>
        <v>0.6921462816284587</v>
      </c>
      <c r="M475" s="31"/>
      <c r="N475" s="31"/>
      <c r="O475" t="str">
        <f>IF(ISBLANK(Games!L475), "", Games!L475)</f>
        <v/>
      </c>
      <c r="P475" t="str">
        <f>IF(ISBLANK(Games!M475), "", Games!M475)</f>
        <v/>
      </c>
      <c r="Q475" t="str">
        <f t="shared" si="31"/>
        <v/>
      </c>
      <c r="R475" t="str">
        <f>IF(ISBLANK(Games!L475), "", IF(H475=Q475, "W", "L"))</f>
        <v/>
      </c>
      <c r="T475" s="30" t="str">
        <f t="shared" si="28"/>
        <v/>
      </c>
    </row>
    <row r="476" spans="1:20" x14ac:dyDescent="0.45">
      <c r="A476" s="20" t="str">
        <f>Calc!A476</f>
        <v>2024-05-02</v>
      </c>
      <c r="B476" t="str">
        <f>Calc!B476</f>
        <v>BAL</v>
      </c>
      <c r="C476" t="str">
        <f>Calc!C476</f>
        <v>NYY</v>
      </c>
      <c r="D476" t="str">
        <f>IF(ISBLANK(Games!D476), "", Games!D476)</f>
        <v/>
      </c>
      <c r="E476" t="str">
        <f>IF(ISBLANK(Games!E476), "", Games!E476)</f>
        <v/>
      </c>
      <c r="F476">
        <f>Calc!M476</f>
        <v>1527.1786991040578</v>
      </c>
      <c r="G476">
        <f>Calc!N476</f>
        <v>1562.9327852564061</v>
      </c>
      <c r="H476" t="str">
        <f>IF(Calc!O476=Betting!I476, Betting!B476, IF(Calc!P476=Betting!I476, Betting!C476, ""))</f>
        <v>NYY</v>
      </c>
      <c r="I476" s="21">
        <f>MAX(Calc!O476:P476)</f>
        <v>0.5404038306333161</v>
      </c>
      <c r="J476" s="22">
        <f t="shared" si="29"/>
        <v>-117.58231827257913</v>
      </c>
      <c r="K476" s="23">
        <f t="shared" si="30"/>
        <v>0.85046800802294253</v>
      </c>
      <c r="M476" s="31"/>
      <c r="N476" s="31"/>
      <c r="O476" t="str">
        <f>IF(ISBLANK(Games!L476), "", Games!L476)</f>
        <v/>
      </c>
      <c r="P476" t="str">
        <f>IF(ISBLANK(Games!M476), "", Games!M476)</f>
        <v/>
      </c>
      <c r="Q476" t="str">
        <f t="shared" si="31"/>
        <v/>
      </c>
      <c r="R476" t="str">
        <f>IF(ISBLANK(Games!L476), "", IF(H476=Q476, "W", "L"))</f>
        <v/>
      </c>
      <c r="T476" s="30" t="str">
        <f t="shared" si="28"/>
        <v/>
      </c>
    </row>
    <row r="477" spans="1:20" x14ac:dyDescent="0.45">
      <c r="A477" s="20" t="str">
        <f>Calc!A477</f>
        <v>2024-05-02</v>
      </c>
      <c r="B477" t="str">
        <f>Calc!B477</f>
        <v>NYM</v>
      </c>
      <c r="C477" t="str">
        <f>Calc!C477</f>
        <v>CHC</v>
      </c>
      <c r="D477" t="str">
        <f>IF(ISBLANK(Games!D477), "", Games!D477)</f>
        <v/>
      </c>
      <c r="E477" t="str">
        <f>IF(ISBLANK(Games!E477), "", Games!E477)</f>
        <v/>
      </c>
      <c r="F477">
        <f>Calc!M477</f>
        <v>1483.2891783762693</v>
      </c>
      <c r="G477">
        <f>Calc!N477</f>
        <v>1510.9500841970262</v>
      </c>
      <c r="H477" t="str">
        <f>IF(Calc!O477=Betting!I477, Betting!B477, IF(Calc!P477=Betting!I477, Betting!C477, ""))</f>
        <v>NYM</v>
      </c>
      <c r="I477" s="21">
        <f>MAX(Calc!O477:P477)</f>
        <v>0.51141301319198429</v>
      </c>
      <c r="J477" s="22">
        <f t="shared" si="29"/>
        <v>-104.6718449324844</v>
      </c>
      <c r="K477" s="23">
        <f t="shared" si="30"/>
        <v>0.95536674704169167</v>
      </c>
      <c r="M477" s="31"/>
      <c r="N477" s="31"/>
      <c r="O477" t="str">
        <f>IF(ISBLANK(Games!L477), "", Games!L477)</f>
        <v/>
      </c>
      <c r="P477" t="str">
        <f>IF(ISBLANK(Games!M477), "", Games!M477)</f>
        <v/>
      </c>
      <c r="Q477" t="str">
        <f t="shared" si="31"/>
        <v/>
      </c>
      <c r="R477" t="str">
        <f>IF(ISBLANK(Games!L477), "", IF(H477=Q477, "W", "L"))</f>
        <v/>
      </c>
      <c r="T477" s="30" t="str">
        <f t="shared" si="28"/>
        <v/>
      </c>
    </row>
    <row r="478" spans="1:20" x14ac:dyDescent="0.45">
      <c r="A478" s="20" t="str">
        <f>Calc!A478</f>
        <v>2024-05-02</v>
      </c>
      <c r="B478" t="str">
        <f>Calc!B478</f>
        <v>BOS</v>
      </c>
      <c r="C478" t="str">
        <f>Calc!C478</f>
        <v>SFG</v>
      </c>
      <c r="D478" t="str">
        <f>IF(ISBLANK(Games!D478), "", Games!D478)</f>
        <v/>
      </c>
      <c r="E478" t="str">
        <f>IF(ISBLANK(Games!E478), "", Games!E478)</f>
        <v/>
      </c>
      <c r="F478">
        <f>Calc!M478</f>
        <v>1500.26839934439</v>
      </c>
      <c r="G478">
        <f>Calc!N478</f>
        <v>1491.6063482058917</v>
      </c>
      <c r="H478" t="str">
        <f>IF(Calc!O478=Betting!I478, Betting!B478, IF(Calc!P478=Betting!I478, Betting!C478, ""))</f>
        <v>BOS</v>
      </c>
      <c r="I478" s="21">
        <f>MAX(Calc!O478:P478)</f>
        <v>0.53810413714044725</v>
      </c>
      <c r="J478" s="22">
        <f t="shared" si="29"/>
        <v>-116.49901642528177</v>
      </c>
      <c r="K478" s="23">
        <f t="shared" si="30"/>
        <v>0.85837634572765986</v>
      </c>
      <c r="M478" s="31"/>
      <c r="N478" s="31"/>
      <c r="O478" t="str">
        <f>IF(ISBLANK(Games!L478), "", Games!L478)</f>
        <v/>
      </c>
      <c r="P478" t="str">
        <f>IF(ISBLANK(Games!M478), "", Games!M478)</f>
        <v/>
      </c>
      <c r="Q478" t="str">
        <f t="shared" si="31"/>
        <v/>
      </c>
      <c r="R478" t="str">
        <f>IF(ISBLANK(Games!L478), "", IF(H478=Q478, "W", "L"))</f>
        <v/>
      </c>
      <c r="T478" s="30" t="str">
        <f t="shared" si="28"/>
        <v/>
      </c>
    </row>
    <row r="479" spans="1:20" x14ac:dyDescent="0.45">
      <c r="A479" s="20" t="str">
        <f>Calc!A479</f>
        <v>2024-05-02</v>
      </c>
      <c r="B479" t="str">
        <f>Calc!B479</f>
        <v>TEX</v>
      </c>
      <c r="C479" t="str">
        <f>Calc!C479</f>
        <v>WAS</v>
      </c>
      <c r="D479" t="str">
        <f>IF(ISBLANK(Games!D479), "", Games!D479)</f>
        <v/>
      </c>
      <c r="E479" t="str">
        <f>IF(ISBLANK(Games!E479), "", Games!E479)</f>
        <v/>
      </c>
      <c r="F479">
        <f>Calc!M479</f>
        <v>1535.7428778604465</v>
      </c>
      <c r="G479">
        <f>Calc!N479</f>
        <v>1420.7057667976087</v>
      </c>
      <c r="H479" t="str">
        <f>IF(Calc!O479=Betting!I479, Betting!B479, IF(Calc!P479=Betting!I479, Betting!C479, ""))</f>
        <v>TEX</v>
      </c>
      <c r="I479" s="21">
        <f>MAX(Calc!O479:P479)</f>
        <v>0.69140152029647906</v>
      </c>
      <c r="J479" s="22">
        <f t="shared" si="29"/>
        <v>-224.04566638200149</v>
      </c>
      <c r="K479" s="23">
        <f t="shared" si="30"/>
        <v>0.4463375775789315</v>
      </c>
      <c r="M479" s="31"/>
      <c r="N479" s="31"/>
      <c r="O479" t="str">
        <f>IF(ISBLANK(Games!L479), "", Games!L479)</f>
        <v/>
      </c>
      <c r="P479" t="str">
        <f>IF(ISBLANK(Games!M479), "", Games!M479)</f>
        <v/>
      </c>
      <c r="Q479" t="str">
        <f t="shared" si="31"/>
        <v/>
      </c>
      <c r="R479" t="str">
        <f>IF(ISBLANK(Games!L479), "", IF(H479=Q479, "W", "L"))</f>
        <v/>
      </c>
      <c r="T479" s="30" t="str">
        <f t="shared" si="28"/>
        <v/>
      </c>
    </row>
    <row r="480" spans="1:20" x14ac:dyDescent="0.45">
      <c r="A480" s="20" t="str">
        <f>Calc!A480</f>
        <v>2024-05-02</v>
      </c>
      <c r="B480" t="str">
        <f>Calc!B480</f>
        <v>HOU</v>
      </c>
      <c r="C480" t="str">
        <f>Calc!C480</f>
        <v>CLE</v>
      </c>
      <c r="D480" t="str">
        <f>IF(ISBLANK(Games!D480), "", Games!D480)</f>
        <v/>
      </c>
      <c r="E480" t="str">
        <f>IF(ISBLANK(Games!E480), "", Games!E480)</f>
        <v/>
      </c>
      <c r="F480">
        <f>Calc!M480</f>
        <v>1535.1961987191132</v>
      </c>
      <c r="G480">
        <f>Calc!N480</f>
        <v>1521.3210808926906</v>
      </c>
      <c r="H480" t="str">
        <f>IF(Calc!O480=Betting!I480, Betting!B480, IF(Calc!P480=Betting!I480, Betting!C480, ""))</f>
        <v>CLE</v>
      </c>
      <c r="I480" s="21">
        <f>MAX(Calc!O480:P480)</f>
        <v>0.50045087221698448</v>
      </c>
      <c r="J480" s="22">
        <f t="shared" si="29"/>
        <v>-100.18051166218042</v>
      </c>
      <c r="K480" s="23">
        <f t="shared" si="30"/>
        <v>0.99819813595293727</v>
      </c>
      <c r="M480" s="31"/>
      <c r="N480" s="31"/>
      <c r="O480" t="str">
        <f>IF(ISBLANK(Games!L480), "", Games!L480)</f>
        <v/>
      </c>
      <c r="P480" t="str">
        <f>IF(ISBLANK(Games!M480), "", Games!M480)</f>
        <v/>
      </c>
      <c r="Q480" t="str">
        <f t="shared" si="31"/>
        <v/>
      </c>
      <c r="R480" t="str">
        <f>IF(ISBLANK(Games!L480), "", IF(H480=Q480, "W", "L"))</f>
        <v/>
      </c>
      <c r="T480" s="30" t="str">
        <f t="shared" si="28"/>
        <v/>
      </c>
    </row>
    <row r="481" spans="1:20" x14ac:dyDescent="0.45">
      <c r="A481" s="20" t="str">
        <f>Calc!A481</f>
        <v>2024-05-03</v>
      </c>
      <c r="B481" t="str">
        <f>Calc!B481</f>
        <v>CHC</v>
      </c>
      <c r="C481" t="str">
        <f>Calc!C481</f>
        <v>MIL</v>
      </c>
      <c r="D481" t="str">
        <f>IF(ISBLANK(Games!D481), "", Games!D481)</f>
        <v/>
      </c>
      <c r="E481" t="str">
        <f>IF(ISBLANK(Games!E481), "", Games!E481)</f>
        <v/>
      </c>
      <c r="F481">
        <f>Calc!M481</f>
        <v>1529.9566441509314</v>
      </c>
      <c r="G481">
        <f>Calc!N481</f>
        <v>1527.5334034496079</v>
      </c>
      <c r="H481" t="str">
        <f>IF(Calc!O481=Betting!I481, Betting!B481, IF(Calc!P481=Betting!I481, Betting!C481, ""))</f>
        <v>CHC</v>
      </c>
      <c r="I481" s="21">
        <f>MAX(Calc!O481:P481)</f>
        <v>0.52578026078115125</v>
      </c>
      <c r="J481" s="22">
        <f t="shared" si="29"/>
        <v>-110.87270674291938</v>
      </c>
      <c r="K481" s="23">
        <f t="shared" si="30"/>
        <v>0.90193522768295054</v>
      </c>
      <c r="M481" s="31"/>
      <c r="N481" s="31"/>
      <c r="O481" t="str">
        <f>IF(ISBLANK(Games!L481), "", Games!L481)</f>
        <v/>
      </c>
      <c r="P481" t="str">
        <f>IF(ISBLANK(Games!M481), "", Games!M481)</f>
        <v/>
      </c>
      <c r="Q481" t="str">
        <f t="shared" si="31"/>
        <v/>
      </c>
      <c r="R481" t="str">
        <f>IF(ISBLANK(Games!L481), "", IF(H481=Q481, "W", "L"))</f>
        <v/>
      </c>
      <c r="T481" s="30" t="str">
        <f t="shared" si="28"/>
        <v/>
      </c>
    </row>
    <row r="482" spans="1:20" x14ac:dyDescent="0.45">
      <c r="A482" s="20" t="str">
        <f>Calc!A482</f>
        <v>2024-05-03</v>
      </c>
      <c r="B482" t="str">
        <f>Calc!B482</f>
        <v>CIN</v>
      </c>
      <c r="C482" t="str">
        <f>Calc!C482</f>
        <v>BAL</v>
      </c>
      <c r="D482" t="str">
        <f>IF(ISBLANK(Games!D482), "", Games!D482)</f>
        <v/>
      </c>
      <c r="E482" t="str">
        <f>IF(ISBLANK(Games!E482), "", Games!E482)</f>
        <v/>
      </c>
      <c r="F482">
        <f>Calc!M482</f>
        <v>1493.1662146218293</v>
      </c>
      <c r="G482">
        <f>Calc!N482</f>
        <v>1539.0873746407135</v>
      </c>
      <c r="H482" t="str">
        <f>IF(Calc!O482=Betting!I482, Betting!B482, IF(Calc!P482=Betting!I482, Betting!C482, ""))</f>
        <v>BAL</v>
      </c>
      <c r="I482" s="21">
        <f>MAX(Calc!O482:P482)</f>
        <v>0.57264815020132687</v>
      </c>
      <c r="J482" s="22">
        <f t="shared" si="29"/>
        <v>-133.99922112683103</v>
      </c>
      <c r="K482" s="23">
        <f t="shared" si="30"/>
        <v>0.74627299441800066</v>
      </c>
      <c r="M482" s="31"/>
      <c r="N482" s="31"/>
      <c r="O482" t="str">
        <f>IF(ISBLANK(Games!L482), "", Games!L482)</f>
        <v/>
      </c>
      <c r="P482" t="str">
        <f>IF(ISBLANK(Games!M482), "", Games!M482)</f>
        <v/>
      </c>
      <c r="Q482" t="str">
        <f t="shared" si="31"/>
        <v/>
      </c>
      <c r="R482" t="str">
        <f>IF(ISBLANK(Games!L482), "", IF(H482=Q482, "W", "L"))</f>
        <v/>
      </c>
      <c r="T482" s="30" t="str">
        <f t="shared" ref="T482:T545" si="32">IF(S482="W", N482/(L482/-100), IF(S482="L", -N482, ""))</f>
        <v/>
      </c>
    </row>
    <row r="483" spans="1:20" x14ac:dyDescent="0.45">
      <c r="A483" s="20" t="str">
        <f>Calc!A483</f>
        <v>2024-05-03</v>
      </c>
      <c r="B483" t="str">
        <f>Calc!B483</f>
        <v>PIT</v>
      </c>
      <c r="C483" t="str">
        <f>Calc!C483</f>
        <v>COL</v>
      </c>
      <c r="D483" t="str">
        <f>IF(ISBLANK(Games!D483), "", Games!D483)</f>
        <v/>
      </c>
      <c r="E483" t="str">
        <f>IF(ISBLANK(Games!E483), "", Games!E483)</f>
        <v/>
      </c>
      <c r="F483">
        <f>Calc!M483</f>
        <v>1464.4120897083565</v>
      </c>
      <c r="G483">
        <f>Calc!N483</f>
        <v>1405.4006829938121</v>
      </c>
      <c r="H483" t="str">
        <f>IF(Calc!O483=Betting!I483, Betting!B483, IF(Calc!P483=Betting!I483, Betting!C483, ""))</f>
        <v>PIT</v>
      </c>
      <c r="I483" s="21">
        <f>MAX(Calc!O483:P483)</f>
        <v>0.61310241712600289</v>
      </c>
      <c r="J483" s="22">
        <f t="shared" si="29"/>
        <v>-158.46633431299441</v>
      </c>
      <c r="K483" s="23">
        <f t="shared" si="30"/>
        <v>0.63104886241947922</v>
      </c>
      <c r="M483" s="31"/>
      <c r="N483" s="31"/>
      <c r="O483" t="str">
        <f>IF(ISBLANK(Games!L483), "", Games!L483)</f>
        <v/>
      </c>
      <c r="P483" t="str">
        <f>IF(ISBLANK(Games!M483), "", Games!M483)</f>
        <v/>
      </c>
      <c r="Q483" t="str">
        <f t="shared" si="31"/>
        <v/>
      </c>
      <c r="R483" t="str">
        <f>IF(ISBLANK(Games!L483), "", IF(H483=Q483, "W", "L"))</f>
        <v/>
      </c>
      <c r="T483" s="30" t="str">
        <f t="shared" si="32"/>
        <v/>
      </c>
    </row>
    <row r="484" spans="1:20" x14ac:dyDescent="0.45">
      <c r="A484" s="20" t="str">
        <f>Calc!A484</f>
        <v>2024-05-03</v>
      </c>
      <c r="B484" t="str">
        <f>Calc!B484</f>
        <v>PHI</v>
      </c>
      <c r="C484" t="str">
        <f>Calc!C484</f>
        <v>SFG</v>
      </c>
      <c r="D484" t="str">
        <f>IF(ISBLANK(Games!D484), "", Games!D484)</f>
        <v/>
      </c>
      <c r="E484" t="str">
        <f>IF(ISBLANK(Games!E484), "", Games!E484)</f>
        <v/>
      </c>
      <c r="F484">
        <f>Calc!M484</f>
        <v>1516.0751994709906</v>
      </c>
      <c r="G484">
        <f>Calc!N484</f>
        <v>1491.6063482058917</v>
      </c>
      <c r="H484" t="str">
        <f>IF(Calc!O484=Betting!I484, Betting!B484, IF(Calc!P484=Betting!I484, Betting!C484, ""))</f>
        <v>PHI</v>
      </c>
      <c r="I484" s="21">
        <f>MAX(Calc!O484:P484)</f>
        <v>0.57752828498536402</v>
      </c>
      <c r="J484" s="22">
        <f t="shared" si="29"/>
        <v>-136.70223696877702</v>
      </c>
      <c r="K484" s="23">
        <f t="shared" si="30"/>
        <v>0.73151692479502106</v>
      </c>
      <c r="M484" s="31"/>
      <c r="N484" s="31"/>
      <c r="O484" t="str">
        <f>IF(ISBLANK(Games!L484), "", Games!L484)</f>
        <v/>
      </c>
      <c r="P484" t="str">
        <f>IF(ISBLANK(Games!M484), "", Games!M484)</f>
        <v/>
      </c>
      <c r="Q484" t="str">
        <f t="shared" si="31"/>
        <v/>
      </c>
      <c r="R484" t="str">
        <f>IF(ISBLANK(Games!L484), "", IF(H484=Q484, "W", "L"))</f>
        <v/>
      </c>
      <c r="T484" s="30" t="str">
        <f t="shared" si="32"/>
        <v/>
      </c>
    </row>
    <row r="485" spans="1:20" x14ac:dyDescent="0.45">
      <c r="A485" s="20" t="str">
        <f>Calc!A485</f>
        <v>2024-05-03</v>
      </c>
      <c r="B485" t="str">
        <f>Calc!B485</f>
        <v>WAS</v>
      </c>
      <c r="C485" t="str">
        <f>Calc!C485</f>
        <v>TOR</v>
      </c>
      <c r="D485" t="str">
        <f>IF(ISBLANK(Games!D485), "", Games!D485)</f>
        <v/>
      </c>
      <c r="E485" t="str">
        <f>IF(ISBLANK(Games!E485), "", Games!E485)</f>
        <v/>
      </c>
      <c r="F485">
        <f>Calc!M485</f>
        <v>1419.5380932200808</v>
      </c>
      <c r="G485">
        <f>Calc!N485</f>
        <v>1549.5770225833428</v>
      </c>
      <c r="H485" t="str">
        <f>IF(Calc!O485=Betting!I485, Betting!B485, IF(Calc!P485=Betting!I485, Betting!C485, ""))</f>
        <v>TOR</v>
      </c>
      <c r="I485" s="21">
        <f>MAX(Calc!O485:P485)</f>
        <v>0.70267529994218292</v>
      </c>
      <c r="J485" s="22">
        <f t="shared" si="29"/>
        <v>-236.33263560193362</v>
      </c>
      <c r="K485" s="23">
        <f t="shared" si="30"/>
        <v>0.42313241988480504</v>
      </c>
      <c r="M485" s="31"/>
      <c r="N485" s="31"/>
      <c r="O485" t="str">
        <f>IF(ISBLANK(Games!L485), "", Games!L485)</f>
        <v/>
      </c>
      <c r="P485" t="str">
        <f>IF(ISBLANK(Games!M485), "", Games!M485)</f>
        <v/>
      </c>
      <c r="Q485" t="str">
        <f t="shared" si="31"/>
        <v/>
      </c>
      <c r="R485" t="str">
        <f>IF(ISBLANK(Games!L485), "", IF(H485=Q485, "W", "L"))</f>
        <v/>
      </c>
      <c r="T485" s="30" t="str">
        <f t="shared" si="32"/>
        <v/>
      </c>
    </row>
    <row r="486" spans="1:20" x14ac:dyDescent="0.45">
      <c r="A486" s="20" t="str">
        <f>Calc!A486</f>
        <v>2024-05-03</v>
      </c>
      <c r="B486" t="str">
        <f>Calc!B486</f>
        <v>TBR</v>
      </c>
      <c r="C486" t="str">
        <f>Calc!C486</f>
        <v>NYM</v>
      </c>
      <c r="D486" t="str">
        <f>IF(ISBLANK(Games!D486), "", Games!D486)</f>
        <v/>
      </c>
      <c r="E486" t="str">
        <f>IF(ISBLANK(Games!E486), "", Games!E486)</f>
        <v/>
      </c>
      <c r="F486">
        <f>Calc!M486</f>
        <v>1528.0229512954211</v>
      </c>
      <c r="G486">
        <f>Calc!N486</f>
        <v>1510.288270753422</v>
      </c>
      <c r="H486" t="str">
        <f>IF(Calc!O486=Betting!I486, Betting!B486, IF(Calc!P486=Betting!I486, Betting!C486, ""))</f>
        <v>TBR</v>
      </c>
      <c r="I486" s="21">
        <f>MAX(Calc!O486:P486)</f>
        <v>0.58766227570245311</v>
      </c>
      <c r="J486" s="22">
        <f t="shared" si="29"/>
        <v>-142.51964859717523</v>
      </c>
      <c r="K486" s="23">
        <f t="shared" si="30"/>
        <v>0.70165763797695768</v>
      </c>
      <c r="M486" s="31"/>
      <c r="N486" s="31"/>
      <c r="O486" t="str">
        <f>IF(ISBLANK(Games!L486), "", Games!L486)</f>
        <v/>
      </c>
      <c r="P486" t="str">
        <f>IF(ISBLANK(Games!M486), "", Games!M486)</f>
        <v/>
      </c>
      <c r="Q486" t="str">
        <f t="shared" si="31"/>
        <v/>
      </c>
      <c r="R486" t="str">
        <f>IF(ISBLANK(Games!L486), "", IF(H486=Q486, "W", "L"))</f>
        <v/>
      </c>
      <c r="T486" s="30" t="str">
        <f t="shared" si="32"/>
        <v/>
      </c>
    </row>
    <row r="487" spans="1:20" x14ac:dyDescent="0.45">
      <c r="A487" s="20" t="str">
        <f>Calc!A487</f>
        <v>2024-05-03</v>
      </c>
      <c r="B487" t="str">
        <f>Calc!B487</f>
        <v>NYY</v>
      </c>
      <c r="C487" t="str">
        <f>Calc!C487</f>
        <v>DET</v>
      </c>
      <c r="D487" t="str">
        <f>IF(ISBLANK(Games!D487), "", Games!D487)</f>
        <v/>
      </c>
      <c r="E487" t="str">
        <f>IF(ISBLANK(Games!E487), "", Games!E487)</f>
        <v/>
      </c>
      <c r="F487">
        <f>Calc!M487</f>
        <v>1533.7203518335739</v>
      </c>
      <c r="G487">
        <f>Calc!N487</f>
        <v>1495.7868779460348</v>
      </c>
      <c r="H487" t="str">
        <f>IF(Calc!O487=Betting!I487, Betting!B487, IF(Calc!P487=Betting!I487, Betting!C487, ""))</f>
        <v>NYY</v>
      </c>
      <c r="I487" s="21">
        <f>MAX(Calc!O487:P487)</f>
        <v>0.60133609543883049</v>
      </c>
      <c r="J487" s="22">
        <f t="shared" si="29"/>
        <v>-150.83785829588786</v>
      </c>
      <c r="K487" s="23">
        <f t="shared" si="30"/>
        <v>0.66296353667285002</v>
      </c>
      <c r="M487" s="31"/>
      <c r="N487" s="31"/>
      <c r="O487" t="str">
        <f>IF(ISBLANK(Games!L487), "", Games!L487)</f>
        <v/>
      </c>
      <c r="P487" t="str">
        <f>IF(ISBLANK(Games!M487), "", Games!M487)</f>
        <v/>
      </c>
      <c r="Q487" t="str">
        <f t="shared" si="31"/>
        <v/>
      </c>
      <c r="R487" t="str">
        <f>IF(ISBLANK(Games!L487), "", IF(H487=Q487, "W", "L"))</f>
        <v/>
      </c>
      <c r="T487" s="30" t="str">
        <f t="shared" si="32"/>
        <v/>
      </c>
    </row>
    <row r="488" spans="1:20" x14ac:dyDescent="0.45">
      <c r="A488" s="20" t="str">
        <f>Calc!A488</f>
        <v>2024-05-03</v>
      </c>
      <c r="B488" t="str">
        <f>Calc!B488</f>
        <v>CLE</v>
      </c>
      <c r="C488" t="str">
        <f>Calc!C488</f>
        <v>LAA</v>
      </c>
      <c r="D488" t="str">
        <f>IF(ISBLANK(Games!D488), "", Games!D488)</f>
        <v/>
      </c>
      <c r="E488" t="str">
        <f>IF(ISBLANK(Games!E488), "", Games!E488)</f>
        <v/>
      </c>
      <c r="F488">
        <f>Calc!M488</f>
        <v>1503.8938502056101</v>
      </c>
      <c r="G488">
        <f>Calc!N488</f>
        <v>1486.8682858001625</v>
      </c>
      <c r="H488" t="str">
        <f>IF(Calc!O488=Betting!I488, Betting!B488, IF(Calc!P488=Betting!I488, Betting!C488, ""))</f>
        <v>CLE</v>
      </c>
      <c r="I488" s="21">
        <f>MAX(Calc!O488:P488)</f>
        <v>0.54829168699461239</v>
      </c>
      <c r="J488" s="22">
        <f t="shared" si="29"/>
        <v>-121.38180131036748</v>
      </c>
      <c r="K488" s="23">
        <f t="shared" si="30"/>
        <v>0.82384672924983837</v>
      </c>
      <c r="M488" s="31"/>
      <c r="N488" s="31"/>
      <c r="O488" t="str">
        <f>IF(ISBLANK(Games!L488), "", Games!L488)</f>
        <v/>
      </c>
      <c r="P488" t="str">
        <f>IF(ISBLANK(Games!M488), "", Games!M488)</f>
        <v/>
      </c>
      <c r="Q488" t="str">
        <f t="shared" si="31"/>
        <v/>
      </c>
      <c r="R488" t="str">
        <f>IF(ISBLANK(Games!L488), "", IF(H488=Q488, "W", "L"))</f>
        <v/>
      </c>
      <c r="T488" s="30" t="str">
        <f t="shared" si="32"/>
        <v/>
      </c>
    </row>
    <row r="489" spans="1:20" x14ac:dyDescent="0.45">
      <c r="A489" s="20" t="str">
        <f>Calc!A489</f>
        <v>2024-05-03</v>
      </c>
      <c r="B489" t="str">
        <f>Calc!B489</f>
        <v>KCR</v>
      </c>
      <c r="C489" t="str">
        <f>Calc!C489</f>
        <v>TEX</v>
      </c>
      <c r="D489" t="str">
        <f>IF(ISBLANK(Games!D489), "", Games!D489)</f>
        <v/>
      </c>
      <c r="E489" t="str">
        <f>IF(ISBLANK(Games!E489), "", Games!E489)</f>
        <v/>
      </c>
      <c r="F489">
        <f>Calc!M489</f>
        <v>1459.3647323881944</v>
      </c>
      <c r="G489">
        <f>Calc!N489</f>
        <v>1534.4506247578865</v>
      </c>
      <c r="H489" t="str">
        <f>IF(Calc!O489=Betting!I489, Betting!B489, IF(Calc!P489=Betting!I489, Betting!C489, ""))</f>
        <v>TEX</v>
      </c>
      <c r="I489" s="21">
        <f>MAX(Calc!O489:P489)</f>
        <v>0.5113645186269431</v>
      </c>
      <c r="J489" s="22">
        <f t="shared" si="29"/>
        <v>-104.6515323017514</v>
      </c>
      <c r="K489" s="23">
        <f t="shared" si="30"/>
        <v>0.95555218161221755</v>
      </c>
      <c r="M489" s="31"/>
      <c r="N489" s="31"/>
      <c r="O489" t="str">
        <f>IF(ISBLANK(Games!L489), "", Games!L489)</f>
        <v/>
      </c>
      <c r="P489" t="str">
        <f>IF(ISBLANK(Games!M489), "", Games!M489)</f>
        <v/>
      </c>
      <c r="Q489" t="str">
        <f t="shared" si="31"/>
        <v/>
      </c>
      <c r="R489" t="str">
        <f>IF(ISBLANK(Games!L489), "", IF(H489=Q489, "W", "L"))</f>
        <v/>
      </c>
      <c r="T489" s="30" t="str">
        <f t="shared" si="32"/>
        <v/>
      </c>
    </row>
    <row r="490" spans="1:20" x14ac:dyDescent="0.45">
      <c r="A490" s="20" t="str">
        <f>Calc!A490</f>
        <v>2024-05-03</v>
      </c>
      <c r="B490" t="str">
        <f>Calc!B490</f>
        <v>HOU</v>
      </c>
      <c r="C490" t="str">
        <f>Calc!C490</f>
        <v>SEA</v>
      </c>
      <c r="D490" t="str">
        <f>IF(ISBLANK(Games!D490), "", Games!D490)</f>
        <v/>
      </c>
      <c r="E490" t="str">
        <f>IF(ISBLANK(Games!E490), "", Games!E490)</f>
        <v/>
      </c>
      <c r="F490">
        <f>Calc!M490</f>
        <v>1535.1961987191132</v>
      </c>
      <c r="G490">
        <f>Calc!N490</f>
        <v>1521.2700100017432</v>
      </c>
      <c r="H490" t="str">
        <f>IF(Calc!O490=Betting!I490, Betting!B490, IF(Calc!P490=Betting!I490, Betting!C490, ""))</f>
        <v>SEA</v>
      </c>
      <c r="I490" s="21">
        <f>MAX(Calc!O490:P490)</f>
        <v>0.50037749282130328</v>
      </c>
      <c r="J490" s="22">
        <f t="shared" si="29"/>
        <v>-100.15111121531932</v>
      </c>
      <c r="K490" s="23">
        <f t="shared" si="30"/>
        <v>0.99849116786138858</v>
      </c>
      <c r="M490" s="31"/>
      <c r="N490" s="31"/>
      <c r="O490" t="str">
        <f>IF(ISBLANK(Games!L490), "", Games!L490)</f>
        <v/>
      </c>
      <c r="P490" t="str">
        <f>IF(ISBLANK(Games!M490), "", Games!M490)</f>
        <v/>
      </c>
      <c r="Q490" t="str">
        <f t="shared" si="31"/>
        <v/>
      </c>
      <c r="R490" t="str">
        <f>IF(ISBLANK(Games!L490), "", IF(H490=Q490, "W", "L"))</f>
        <v/>
      </c>
      <c r="T490" s="30" t="str">
        <f t="shared" si="32"/>
        <v/>
      </c>
    </row>
    <row r="491" spans="1:20" x14ac:dyDescent="0.45">
      <c r="A491" s="20" t="str">
        <f>Calc!A491</f>
        <v>2024-05-03</v>
      </c>
      <c r="B491" t="str">
        <f>Calc!B491</f>
        <v>MIN</v>
      </c>
      <c r="C491" t="str">
        <f>Calc!C491</f>
        <v>BOS</v>
      </c>
      <c r="D491" t="str">
        <f>IF(ISBLANK(Games!D491), "", Games!D491)</f>
        <v/>
      </c>
      <c r="E491" t="str">
        <f>IF(ISBLANK(Games!E491), "", Games!E491)</f>
        <v/>
      </c>
      <c r="F491">
        <f>Calc!M491</f>
        <v>1529.2726034226744</v>
      </c>
      <c r="G491">
        <f>Calc!N491</f>
        <v>1518.233689676287</v>
      </c>
      <c r="H491" t="str">
        <f>IF(Calc!O491=Betting!I491, Betting!B491, IF(Calc!P491=Betting!I491, Betting!C491, ""))</f>
        <v>MIN</v>
      </c>
      <c r="I491" s="21">
        <f>MAX(Calc!O491:P491)</f>
        <v>0.57951729398752017</v>
      </c>
      <c r="J491" s="22">
        <f t="shared" si="29"/>
        <v>-137.82190936773515</v>
      </c>
      <c r="K491" s="23">
        <f t="shared" si="30"/>
        <v>0.72557404304406292</v>
      </c>
      <c r="M491" s="31"/>
      <c r="N491" s="31"/>
      <c r="O491" t="str">
        <f>IF(ISBLANK(Games!L491), "", Games!L491)</f>
        <v/>
      </c>
      <c r="P491" t="str">
        <f>IF(ISBLANK(Games!M491), "", Games!M491)</f>
        <v/>
      </c>
      <c r="Q491" t="str">
        <f t="shared" si="31"/>
        <v/>
      </c>
      <c r="R491" t="str">
        <f>IF(ISBLANK(Games!L491), "", IF(H491=Q491, "W", "L"))</f>
        <v/>
      </c>
      <c r="T491" s="30" t="str">
        <f t="shared" si="32"/>
        <v/>
      </c>
    </row>
    <row r="492" spans="1:20" x14ac:dyDescent="0.45">
      <c r="A492" s="20" t="str">
        <f>Calc!A492</f>
        <v>2024-05-03</v>
      </c>
      <c r="B492" t="str">
        <f>Calc!B492</f>
        <v>STL</v>
      </c>
      <c r="C492" t="str">
        <f>Calc!C492</f>
        <v>CHW</v>
      </c>
      <c r="D492" t="str">
        <f>IF(ISBLANK(Games!D492), "", Games!D492)</f>
        <v/>
      </c>
      <c r="E492" t="str">
        <f>IF(ISBLANK(Games!E492), "", Games!E492)</f>
        <v/>
      </c>
      <c r="F492">
        <f>Calc!M492</f>
        <v>1510.540426333587</v>
      </c>
      <c r="G492">
        <f>Calc!N492</f>
        <v>1425.4820043556863</v>
      </c>
      <c r="H492" t="str">
        <f>IF(Calc!O492=Betting!I492, Betting!B492, IF(Calc!P492=Betting!I492, Betting!C492, ""))</f>
        <v>STL</v>
      </c>
      <c r="I492" s="21">
        <f>MAX(Calc!O492:P492)</f>
        <v>0.65660595964121149</v>
      </c>
      <c r="J492" s="22">
        <f t="shared" si="29"/>
        <v>-191.21064505230476</v>
      </c>
      <c r="K492" s="23">
        <f t="shared" si="30"/>
        <v>0.52298343521954793</v>
      </c>
      <c r="M492" s="31"/>
      <c r="N492" s="31"/>
      <c r="O492" t="str">
        <f>IF(ISBLANK(Games!L492), "", Games!L492)</f>
        <v/>
      </c>
      <c r="P492" t="str">
        <f>IF(ISBLANK(Games!M492), "", Games!M492)</f>
        <v/>
      </c>
      <c r="Q492" t="str">
        <f t="shared" si="31"/>
        <v/>
      </c>
      <c r="R492" t="str">
        <f>IF(ISBLANK(Games!L492), "", IF(H492=Q492, "W", "L"))</f>
        <v/>
      </c>
      <c r="T492" s="30" t="str">
        <f t="shared" si="32"/>
        <v/>
      </c>
    </row>
    <row r="493" spans="1:20" x14ac:dyDescent="0.45">
      <c r="A493" s="20" t="str">
        <f>Calc!A493</f>
        <v>2024-05-03</v>
      </c>
      <c r="B493" t="str">
        <f>Calc!B493</f>
        <v>ARI</v>
      </c>
      <c r="C493" t="str">
        <f>Calc!C493</f>
        <v>SDP</v>
      </c>
      <c r="D493" t="str">
        <f>IF(ISBLANK(Games!D493), "", Games!D493)</f>
        <v/>
      </c>
      <c r="E493" t="str">
        <f>IF(ISBLANK(Games!E493), "", Games!E493)</f>
        <v/>
      </c>
      <c r="F493">
        <f>Calc!M493</f>
        <v>1516.9891876380354</v>
      </c>
      <c r="G493">
        <f>Calc!N493</f>
        <v>1514.2912987524817</v>
      </c>
      <c r="H493" t="str">
        <f>IF(Calc!O493=Betting!I493, Betting!B493, IF(Calc!P493=Betting!I493, Betting!C493, ""))</f>
        <v>ARI</v>
      </c>
      <c r="I493" s="21">
        <f>MAX(Calc!O493:P493)</f>
        <v>0.52919895186805888</v>
      </c>
      <c r="J493" s="22">
        <f t="shared" si="29"/>
        <v>-112.40394514154774</v>
      </c>
      <c r="K493" s="23">
        <f t="shared" si="30"/>
        <v>0.88964848941976427</v>
      </c>
      <c r="M493" s="31"/>
      <c r="N493" s="31"/>
      <c r="O493" t="str">
        <f>IF(ISBLANK(Games!L493), "", Games!L493)</f>
        <v/>
      </c>
      <c r="P493" t="str">
        <f>IF(ISBLANK(Games!M493), "", Games!M493)</f>
        <v/>
      </c>
      <c r="Q493" t="str">
        <f t="shared" si="31"/>
        <v/>
      </c>
      <c r="R493" t="str">
        <f>IF(ISBLANK(Games!L493), "", IF(H493=Q493, "W", "L"))</f>
        <v/>
      </c>
      <c r="T493" s="30" t="str">
        <f t="shared" si="32"/>
        <v/>
      </c>
    </row>
    <row r="494" spans="1:20" x14ac:dyDescent="0.45">
      <c r="A494" s="20" t="str">
        <f>Calc!A494</f>
        <v>2024-05-03</v>
      </c>
      <c r="B494" t="str">
        <f>Calc!B494</f>
        <v>OAK</v>
      </c>
      <c r="C494" t="str">
        <f>Calc!C494</f>
        <v>MIA</v>
      </c>
      <c r="D494" t="str">
        <f>IF(ISBLANK(Games!D494), "", Games!D494)</f>
        <v/>
      </c>
      <c r="E494" t="str">
        <f>IF(ISBLANK(Games!E494), "", Games!E494)</f>
        <v/>
      </c>
      <c r="F494">
        <f>Calc!M494</f>
        <v>1410.609331202211</v>
      </c>
      <c r="G494">
        <f>Calc!N494</f>
        <v>1484.370768699393</v>
      </c>
      <c r="H494" t="str">
        <f>IF(Calc!O494=Betting!I494, Betting!B494, IF(Calc!P494=Betting!I494, Betting!C494, ""))</f>
        <v>MIA</v>
      </c>
      <c r="I494" s="21">
        <f>MAX(Calc!O494:P494)</f>
        <v>0.60147906092768966</v>
      </c>
      <c r="J494" s="22">
        <f t="shared" si="29"/>
        <v>-150.92784392404366</v>
      </c>
      <c r="K494" s="23">
        <f t="shared" si="30"/>
        <v>0.66256826706095573</v>
      </c>
      <c r="M494" s="31"/>
      <c r="N494" s="31"/>
      <c r="O494" t="str">
        <f>IF(ISBLANK(Games!L494), "", Games!L494)</f>
        <v/>
      </c>
      <c r="P494" t="str">
        <f>IF(ISBLANK(Games!M494), "", Games!M494)</f>
        <v/>
      </c>
      <c r="Q494" t="str">
        <f t="shared" si="31"/>
        <v/>
      </c>
      <c r="R494" t="str">
        <f>IF(ISBLANK(Games!L494), "", IF(H494=Q494, "W", "L"))</f>
        <v/>
      </c>
      <c r="T494" s="30" t="str">
        <f t="shared" si="32"/>
        <v/>
      </c>
    </row>
    <row r="495" spans="1:20" x14ac:dyDescent="0.45">
      <c r="A495" s="20" t="str">
        <f>Calc!A495</f>
        <v>2024-05-03</v>
      </c>
      <c r="B495" t="str">
        <f>Calc!B495</f>
        <v>LAD</v>
      </c>
      <c r="C495" t="str">
        <f>Calc!C495</f>
        <v>ATL</v>
      </c>
      <c r="D495" t="str">
        <f>IF(ISBLANK(Games!D495), "", Games!D495)</f>
        <v/>
      </c>
      <c r="E495" t="str">
        <f>IF(ISBLANK(Games!E495), "", Games!E495)</f>
        <v/>
      </c>
      <c r="F495">
        <f>Calc!M495</f>
        <v>1596.6514930600529</v>
      </c>
      <c r="G495">
        <f>Calc!N495</f>
        <v>1588.8399964445969</v>
      </c>
      <c r="H495" t="str">
        <f>IF(Calc!O495=Betting!I495, Betting!B495, IF(Calc!P495=Betting!I495, Betting!C495, ""))</f>
        <v>LAD</v>
      </c>
      <c r="I495" s="21">
        <f>MAX(Calc!O495:P495)</f>
        <v>0.53256676767681299</v>
      </c>
      <c r="J495" s="22">
        <f t="shared" si="29"/>
        <v>-113.93429710376094</v>
      </c>
      <c r="K495" s="23">
        <f t="shared" si="30"/>
        <v>0.87769883645246116</v>
      </c>
      <c r="M495" s="31"/>
      <c r="N495" s="31"/>
      <c r="O495" t="str">
        <f>IF(ISBLANK(Games!L495), "", Games!L495)</f>
        <v/>
      </c>
      <c r="P495" t="str">
        <f>IF(ISBLANK(Games!M495), "", Games!M495)</f>
        <v/>
      </c>
      <c r="Q495" t="str">
        <f t="shared" si="31"/>
        <v/>
      </c>
      <c r="R495" t="str">
        <f>IF(ISBLANK(Games!L495), "", IF(H495=Q495, "W", "L"))</f>
        <v/>
      </c>
      <c r="T495" s="30" t="str">
        <f t="shared" si="32"/>
        <v/>
      </c>
    </row>
    <row r="496" spans="1:20" x14ac:dyDescent="0.45">
      <c r="A496" s="20" t="str">
        <f>Calc!A496</f>
        <v>2024-05-04</v>
      </c>
      <c r="B496" t="str">
        <f>Calc!B496</f>
        <v>NYY</v>
      </c>
      <c r="C496" t="str">
        <f>Calc!C496</f>
        <v>DET</v>
      </c>
      <c r="D496" t="str">
        <f>IF(ISBLANK(Games!D496), "", Games!D496)</f>
        <v/>
      </c>
      <c r="E496" t="str">
        <f>IF(ISBLANK(Games!E496), "", Games!E496)</f>
        <v/>
      </c>
      <c r="F496">
        <f>Calc!M496</f>
        <v>1533.7203518335739</v>
      </c>
      <c r="G496">
        <f>Calc!N496</f>
        <v>1495.7868779460348</v>
      </c>
      <c r="H496" t="str">
        <f>IF(Calc!O496=Betting!I496, Betting!B496, IF(Calc!P496=Betting!I496, Betting!C496, ""))</f>
        <v>NYY</v>
      </c>
      <c r="I496" s="21">
        <f>MAX(Calc!O496:P496)</f>
        <v>0.60133609543883049</v>
      </c>
      <c r="J496" s="22">
        <f t="shared" si="29"/>
        <v>-150.83785829588786</v>
      </c>
      <c r="K496" s="23">
        <f t="shared" si="30"/>
        <v>0.66296353667285002</v>
      </c>
      <c r="M496" s="31"/>
      <c r="N496" s="31"/>
      <c r="O496" t="str">
        <f>IF(ISBLANK(Games!L496), "", Games!L496)</f>
        <v/>
      </c>
      <c r="P496" t="str">
        <f>IF(ISBLANK(Games!M496), "", Games!M496)</f>
        <v/>
      </c>
      <c r="Q496" t="str">
        <f t="shared" si="31"/>
        <v/>
      </c>
      <c r="R496" t="str">
        <f>IF(ISBLANK(Games!L496), "", IF(H496=Q496, "W", "L"))</f>
        <v/>
      </c>
      <c r="T496" s="30" t="str">
        <f t="shared" si="32"/>
        <v/>
      </c>
    </row>
    <row r="497" spans="1:20" x14ac:dyDescent="0.45">
      <c r="A497" s="20" t="str">
        <f>Calc!A497</f>
        <v>2024-05-04</v>
      </c>
      <c r="B497" t="str">
        <f>Calc!B497</f>
        <v>MIN</v>
      </c>
      <c r="C497" t="str">
        <f>Calc!C497</f>
        <v>BOS</v>
      </c>
      <c r="D497" t="str">
        <f>IF(ISBLANK(Games!D497), "", Games!D497)</f>
        <v/>
      </c>
      <c r="E497" t="str">
        <f>IF(ISBLANK(Games!E497), "", Games!E497)</f>
        <v/>
      </c>
      <c r="F497">
        <f>Calc!M497</f>
        <v>1529.2726034226744</v>
      </c>
      <c r="G497">
        <f>Calc!N497</f>
        <v>1518.233689676287</v>
      </c>
      <c r="H497" t="str">
        <f>IF(Calc!O497=Betting!I497, Betting!B497, IF(Calc!P497=Betting!I497, Betting!C497, ""))</f>
        <v>MIN</v>
      </c>
      <c r="I497" s="21">
        <f>MAX(Calc!O497:P497)</f>
        <v>0.57951729398752017</v>
      </c>
      <c r="J497" s="22">
        <f t="shared" si="29"/>
        <v>-137.82190936773515</v>
      </c>
      <c r="K497" s="23">
        <f t="shared" si="30"/>
        <v>0.72557404304406292</v>
      </c>
      <c r="M497" s="31"/>
      <c r="N497" s="31"/>
      <c r="O497" t="str">
        <f>IF(ISBLANK(Games!L497), "", Games!L497)</f>
        <v/>
      </c>
      <c r="P497" t="str">
        <f>IF(ISBLANK(Games!M497), "", Games!M497)</f>
        <v/>
      </c>
      <c r="Q497" t="str">
        <f t="shared" si="31"/>
        <v/>
      </c>
      <c r="R497" t="str">
        <f>IF(ISBLANK(Games!L497), "", IF(H497=Q497, "W", "L"))</f>
        <v/>
      </c>
      <c r="T497" s="30" t="str">
        <f t="shared" si="32"/>
        <v/>
      </c>
    </row>
    <row r="498" spans="1:20" x14ac:dyDescent="0.45">
      <c r="A498" s="20" t="str">
        <f>Calc!A498</f>
        <v>2024-05-04</v>
      </c>
      <c r="B498" t="str">
        <f>Calc!B498</f>
        <v>STL</v>
      </c>
      <c r="C498" t="str">
        <f>Calc!C498</f>
        <v>CHW</v>
      </c>
      <c r="D498" t="str">
        <f>IF(ISBLANK(Games!D498), "", Games!D498)</f>
        <v/>
      </c>
      <c r="E498" t="str">
        <f>IF(ISBLANK(Games!E498), "", Games!E498)</f>
        <v/>
      </c>
      <c r="F498">
        <f>Calc!M498</f>
        <v>1510.540426333587</v>
      </c>
      <c r="G498">
        <f>Calc!N498</f>
        <v>1425.4820043556863</v>
      </c>
      <c r="H498" t="str">
        <f>IF(Calc!O498=Betting!I498, Betting!B498, IF(Calc!P498=Betting!I498, Betting!C498, ""))</f>
        <v>STL</v>
      </c>
      <c r="I498" s="21">
        <f>MAX(Calc!O498:P498)</f>
        <v>0.65660595964121149</v>
      </c>
      <c r="J498" s="22">
        <f t="shared" si="29"/>
        <v>-191.21064505230476</v>
      </c>
      <c r="K498" s="23">
        <f t="shared" si="30"/>
        <v>0.52298343521954793</v>
      </c>
      <c r="M498" s="31"/>
      <c r="N498" s="31"/>
      <c r="O498" t="str">
        <f>IF(ISBLANK(Games!L498), "", Games!L498)</f>
        <v/>
      </c>
      <c r="P498" t="str">
        <f>IF(ISBLANK(Games!M498), "", Games!M498)</f>
        <v/>
      </c>
      <c r="Q498" t="str">
        <f t="shared" si="31"/>
        <v/>
      </c>
      <c r="R498" t="str">
        <f>IF(ISBLANK(Games!L498), "", IF(H498=Q498, "W", "L"))</f>
        <v/>
      </c>
      <c r="T498" s="30" t="str">
        <f t="shared" si="32"/>
        <v/>
      </c>
    </row>
    <row r="499" spans="1:20" x14ac:dyDescent="0.45">
      <c r="A499" s="20" t="str">
        <f>Calc!A499</f>
        <v>2024-05-04</v>
      </c>
      <c r="B499" t="str">
        <f>Calc!B499</f>
        <v>CHC</v>
      </c>
      <c r="C499" t="str">
        <f>Calc!C499</f>
        <v>MIL</v>
      </c>
      <c r="D499" t="str">
        <f>IF(ISBLANK(Games!D499), "", Games!D499)</f>
        <v/>
      </c>
      <c r="E499" t="str">
        <f>IF(ISBLANK(Games!E499), "", Games!E499)</f>
        <v/>
      </c>
      <c r="F499">
        <f>Calc!M499</f>
        <v>1529.9566441509314</v>
      </c>
      <c r="G499">
        <f>Calc!N499</f>
        <v>1527.5334034496079</v>
      </c>
      <c r="H499" t="str">
        <f>IF(Calc!O499=Betting!I499, Betting!B499, IF(Calc!P499=Betting!I499, Betting!C499, ""))</f>
        <v>CHC</v>
      </c>
      <c r="I499" s="21">
        <f>MAX(Calc!O499:P499)</f>
        <v>0.52578026078115125</v>
      </c>
      <c r="J499" s="22">
        <f t="shared" si="29"/>
        <v>-110.87270674291938</v>
      </c>
      <c r="K499" s="23">
        <f t="shared" si="30"/>
        <v>0.90193522768295054</v>
      </c>
      <c r="M499" s="31"/>
      <c r="N499" s="31"/>
      <c r="O499" t="str">
        <f>IF(ISBLANK(Games!L499), "", Games!L499)</f>
        <v/>
      </c>
      <c r="P499" t="str">
        <f>IF(ISBLANK(Games!M499), "", Games!M499)</f>
        <v/>
      </c>
      <c r="Q499" t="str">
        <f t="shared" si="31"/>
        <v/>
      </c>
      <c r="R499" t="str">
        <f>IF(ISBLANK(Games!L499), "", IF(H499=Q499, "W", "L"))</f>
        <v/>
      </c>
      <c r="T499" s="30" t="str">
        <f t="shared" si="32"/>
        <v/>
      </c>
    </row>
    <row r="500" spans="1:20" x14ac:dyDescent="0.45">
      <c r="A500" s="20" t="str">
        <f>Calc!A500</f>
        <v>2024-05-04</v>
      </c>
      <c r="B500" t="str">
        <f>Calc!B500</f>
        <v>PIT</v>
      </c>
      <c r="C500" t="str">
        <f>Calc!C500</f>
        <v>COL</v>
      </c>
      <c r="D500" t="str">
        <f>IF(ISBLANK(Games!D500), "", Games!D500)</f>
        <v/>
      </c>
      <c r="E500" t="str">
        <f>IF(ISBLANK(Games!E500), "", Games!E500)</f>
        <v/>
      </c>
      <c r="F500">
        <f>Calc!M500</f>
        <v>1464.4120897083565</v>
      </c>
      <c r="G500">
        <f>Calc!N500</f>
        <v>1405.4006829938121</v>
      </c>
      <c r="H500" t="str">
        <f>IF(Calc!O500=Betting!I500, Betting!B500, IF(Calc!P500=Betting!I500, Betting!C500, ""))</f>
        <v>PIT</v>
      </c>
      <c r="I500" s="21">
        <f>MAX(Calc!O500:P500)</f>
        <v>0.61310241712600289</v>
      </c>
      <c r="J500" s="22">
        <f t="shared" si="29"/>
        <v>-158.46633431299441</v>
      </c>
      <c r="K500" s="23">
        <f t="shared" si="30"/>
        <v>0.63104886241947922</v>
      </c>
      <c r="M500" s="31"/>
      <c r="N500" s="31"/>
      <c r="O500" t="str">
        <f>IF(ISBLANK(Games!L500), "", Games!L500)</f>
        <v/>
      </c>
      <c r="P500" t="str">
        <f>IF(ISBLANK(Games!M500), "", Games!M500)</f>
        <v/>
      </c>
      <c r="Q500" t="str">
        <f t="shared" si="31"/>
        <v/>
      </c>
      <c r="R500" t="str">
        <f>IF(ISBLANK(Games!L500), "", IF(H500=Q500, "W", "L"))</f>
        <v/>
      </c>
      <c r="T500" s="30" t="str">
        <f t="shared" si="32"/>
        <v/>
      </c>
    </row>
    <row r="501" spans="1:20" x14ac:dyDescent="0.45">
      <c r="A501" s="20" t="str">
        <f>Calc!A501</f>
        <v>2024-05-04</v>
      </c>
      <c r="B501" t="str">
        <f>Calc!B501</f>
        <v>WAS</v>
      </c>
      <c r="C501" t="str">
        <f>Calc!C501</f>
        <v>TOR</v>
      </c>
      <c r="D501" t="str">
        <f>IF(ISBLANK(Games!D501), "", Games!D501)</f>
        <v/>
      </c>
      <c r="E501" t="str">
        <f>IF(ISBLANK(Games!E501), "", Games!E501)</f>
        <v/>
      </c>
      <c r="F501">
        <f>Calc!M501</f>
        <v>1419.5380932200808</v>
      </c>
      <c r="G501">
        <f>Calc!N501</f>
        <v>1549.5770225833428</v>
      </c>
      <c r="H501" t="str">
        <f>IF(Calc!O501=Betting!I501, Betting!B501, IF(Calc!P501=Betting!I501, Betting!C501, ""))</f>
        <v>TOR</v>
      </c>
      <c r="I501" s="21">
        <f>MAX(Calc!O501:P501)</f>
        <v>0.70267529994218292</v>
      </c>
      <c r="J501" s="22">
        <f t="shared" si="29"/>
        <v>-236.33263560193362</v>
      </c>
      <c r="K501" s="23">
        <f t="shared" si="30"/>
        <v>0.42313241988480504</v>
      </c>
      <c r="M501" s="31"/>
      <c r="N501" s="31"/>
      <c r="O501" t="str">
        <f>IF(ISBLANK(Games!L501), "", Games!L501)</f>
        <v/>
      </c>
      <c r="P501" t="str">
        <f>IF(ISBLANK(Games!M501), "", Games!M501)</f>
        <v/>
      </c>
      <c r="Q501" t="str">
        <f t="shared" si="31"/>
        <v/>
      </c>
      <c r="R501" t="str">
        <f>IF(ISBLANK(Games!L501), "", IF(H501=Q501, "W", "L"))</f>
        <v/>
      </c>
      <c r="T501" s="30" t="str">
        <f t="shared" si="32"/>
        <v/>
      </c>
    </row>
    <row r="502" spans="1:20" x14ac:dyDescent="0.45">
      <c r="A502" s="20" t="str">
        <f>Calc!A502</f>
        <v>2024-05-04</v>
      </c>
      <c r="B502" t="str">
        <f>Calc!B502</f>
        <v>OAK</v>
      </c>
      <c r="C502" t="str">
        <f>Calc!C502</f>
        <v>MIA</v>
      </c>
      <c r="D502" t="str">
        <f>IF(ISBLANK(Games!D502), "", Games!D502)</f>
        <v/>
      </c>
      <c r="E502" t="str">
        <f>IF(ISBLANK(Games!E502), "", Games!E502)</f>
        <v/>
      </c>
      <c r="F502">
        <f>Calc!M502</f>
        <v>1410.609331202211</v>
      </c>
      <c r="G502">
        <f>Calc!N502</f>
        <v>1484.370768699393</v>
      </c>
      <c r="H502" t="str">
        <f>IF(Calc!O502=Betting!I502, Betting!B502, IF(Calc!P502=Betting!I502, Betting!C502, ""))</f>
        <v>MIA</v>
      </c>
      <c r="I502" s="21">
        <f>MAX(Calc!O502:P502)</f>
        <v>0.60147906092768966</v>
      </c>
      <c r="J502" s="22">
        <f t="shared" si="29"/>
        <v>-150.92784392404366</v>
      </c>
      <c r="K502" s="23">
        <f t="shared" si="30"/>
        <v>0.66256826706095573</v>
      </c>
      <c r="M502" s="31"/>
      <c r="N502" s="31"/>
      <c r="O502" t="str">
        <f>IF(ISBLANK(Games!L502), "", Games!L502)</f>
        <v/>
      </c>
      <c r="P502" t="str">
        <f>IF(ISBLANK(Games!M502), "", Games!M502)</f>
        <v/>
      </c>
      <c r="Q502" t="str">
        <f t="shared" si="31"/>
        <v/>
      </c>
      <c r="R502" t="str">
        <f>IF(ISBLANK(Games!L502), "", IF(H502=Q502, "W", "L"))</f>
        <v/>
      </c>
      <c r="T502" s="30" t="str">
        <f t="shared" si="32"/>
        <v/>
      </c>
    </row>
    <row r="503" spans="1:20" x14ac:dyDescent="0.45">
      <c r="A503" s="20" t="str">
        <f>Calc!A503</f>
        <v>2024-05-04</v>
      </c>
      <c r="B503" t="str">
        <f>Calc!B503</f>
        <v>PHI</v>
      </c>
      <c r="C503" t="str">
        <f>Calc!C503</f>
        <v>SFG</v>
      </c>
      <c r="D503" t="str">
        <f>IF(ISBLANK(Games!D503), "", Games!D503)</f>
        <v/>
      </c>
      <c r="E503" t="str">
        <f>IF(ISBLANK(Games!E503), "", Games!E503)</f>
        <v/>
      </c>
      <c r="F503">
        <f>Calc!M503</f>
        <v>1516.0751994709906</v>
      </c>
      <c r="G503">
        <f>Calc!N503</f>
        <v>1491.6063482058917</v>
      </c>
      <c r="H503" t="str">
        <f>IF(Calc!O503=Betting!I503, Betting!B503, IF(Calc!P503=Betting!I503, Betting!C503, ""))</f>
        <v>PHI</v>
      </c>
      <c r="I503" s="21">
        <f>MAX(Calc!O503:P503)</f>
        <v>0.57752828498536402</v>
      </c>
      <c r="J503" s="22">
        <f t="shared" si="29"/>
        <v>-136.70223696877702</v>
      </c>
      <c r="K503" s="23">
        <f t="shared" si="30"/>
        <v>0.73151692479502106</v>
      </c>
      <c r="M503" s="31"/>
      <c r="N503" s="31"/>
      <c r="O503" t="str">
        <f>IF(ISBLANK(Games!L503), "", Games!L503)</f>
        <v/>
      </c>
      <c r="P503" t="str">
        <f>IF(ISBLANK(Games!M503), "", Games!M503)</f>
        <v/>
      </c>
      <c r="Q503" t="str">
        <f t="shared" si="31"/>
        <v/>
      </c>
      <c r="R503" t="str">
        <f>IF(ISBLANK(Games!L503), "", IF(H503=Q503, "W", "L"))</f>
        <v/>
      </c>
      <c r="T503" s="30" t="str">
        <f t="shared" si="32"/>
        <v/>
      </c>
    </row>
    <row r="504" spans="1:20" x14ac:dyDescent="0.45">
      <c r="A504" s="20" t="str">
        <f>Calc!A504</f>
        <v>2024-05-04</v>
      </c>
      <c r="B504" t="str">
        <f>Calc!B504</f>
        <v>CLE</v>
      </c>
      <c r="C504" t="str">
        <f>Calc!C504</f>
        <v>LAA</v>
      </c>
      <c r="D504" t="str">
        <f>IF(ISBLANK(Games!D504), "", Games!D504)</f>
        <v/>
      </c>
      <c r="E504" t="str">
        <f>IF(ISBLANK(Games!E504), "", Games!E504)</f>
        <v/>
      </c>
      <c r="F504">
        <f>Calc!M504</f>
        <v>1503.8938502056101</v>
      </c>
      <c r="G504">
        <f>Calc!N504</f>
        <v>1486.8682858001625</v>
      </c>
      <c r="H504" t="str">
        <f>IF(Calc!O504=Betting!I504, Betting!B504, IF(Calc!P504=Betting!I504, Betting!C504, ""))</f>
        <v>CLE</v>
      </c>
      <c r="I504" s="21">
        <f>MAX(Calc!O504:P504)</f>
        <v>0.54829168699461239</v>
      </c>
      <c r="J504" s="22">
        <f t="shared" si="29"/>
        <v>-121.38180131036748</v>
      </c>
      <c r="K504" s="23">
        <f t="shared" si="30"/>
        <v>0.82384672924983837</v>
      </c>
      <c r="M504" s="31"/>
      <c r="N504" s="31"/>
      <c r="O504" t="str">
        <f>IF(ISBLANK(Games!L504), "", Games!L504)</f>
        <v/>
      </c>
      <c r="P504" t="str">
        <f>IF(ISBLANK(Games!M504), "", Games!M504)</f>
        <v/>
      </c>
      <c r="Q504" t="str">
        <f t="shared" si="31"/>
        <v/>
      </c>
      <c r="R504" t="str">
        <f>IF(ISBLANK(Games!L504), "", IF(H504=Q504, "W", "L"))</f>
        <v/>
      </c>
      <c r="T504" s="30" t="str">
        <f t="shared" si="32"/>
        <v/>
      </c>
    </row>
    <row r="505" spans="1:20" x14ac:dyDescent="0.45">
      <c r="A505" s="20" t="str">
        <f>Calc!A505</f>
        <v>2024-05-04</v>
      </c>
      <c r="B505" t="str">
        <f>Calc!B505</f>
        <v>CIN</v>
      </c>
      <c r="C505" t="str">
        <f>Calc!C505</f>
        <v>BAL</v>
      </c>
      <c r="D505" t="str">
        <f>IF(ISBLANK(Games!D505), "", Games!D505)</f>
        <v/>
      </c>
      <c r="E505" t="str">
        <f>IF(ISBLANK(Games!E505), "", Games!E505)</f>
        <v/>
      </c>
      <c r="F505">
        <f>Calc!M505</f>
        <v>1493.1662146218293</v>
      </c>
      <c r="G505">
        <f>Calc!N505</f>
        <v>1539.0873746407135</v>
      </c>
      <c r="H505" t="str">
        <f>IF(Calc!O505=Betting!I505, Betting!B505, IF(Calc!P505=Betting!I505, Betting!C505, ""))</f>
        <v>BAL</v>
      </c>
      <c r="I505" s="21">
        <f>MAX(Calc!O505:P505)</f>
        <v>0.57264815020132687</v>
      </c>
      <c r="J505" s="22">
        <f t="shared" si="29"/>
        <v>-133.99922112683103</v>
      </c>
      <c r="K505" s="23">
        <f t="shared" si="30"/>
        <v>0.74627299441800066</v>
      </c>
      <c r="M505" s="31"/>
      <c r="N505" s="31"/>
      <c r="O505" t="str">
        <f>IF(ISBLANK(Games!L505), "", Games!L505)</f>
        <v/>
      </c>
      <c r="P505" t="str">
        <f>IF(ISBLANK(Games!M505), "", Games!M505)</f>
        <v/>
      </c>
      <c r="Q505" t="str">
        <f t="shared" si="31"/>
        <v/>
      </c>
      <c r="R505" t="str">
        <f>IF(ISBLANK(Games!L505), "", IF(H505=Q505, "W", "L"))</f>
        <v/>
      </c>
      <c r="T505" s="30" t="str">
        <f t="shared" si="32"/>
        <v/>
      </c>
    </row>
    <row r="506" spans="1:20" x14ac:dyDescent="0.45">
      <c r="A506" s="20" t="str">
        <f>Calc!A506</f>
        <v>2024-05-04</v>
      </c>
      <c r="B506" t="str">
        <f>Calc!B506</f>
        <v>KCR</v>
      </c>
      <c r="C506" t="str">
        <f>Calc!C506</f>
        <v>TEX</v>
      </c>
      <c r="D506" t="str">
        <f>IF(ISBLANK(Games!D506), "", Games!D506)</f>
        <v/>
      </c>
      <c r="E506" t="str">
        <f>IF(ISBLANK(Games!E506), "", Games!E506)</f>
        <v/>
      </c>
      <c r="F506">
        <f>Calc!M506</f>
        <v>1459.3647323881944</v>
      </c>
      <c r="G506">
        <f>Calc!N506</f>
        <v>1534.4506247578865</v>
      </c>
      <c r="H506" t="str">
        <f>IF(Calc!O506=Betting!I506, Betting!B506, IF(Calc!P506=Betting!I506, Betting!C506, ""))</f>
        <v>TEX</v>
      </c>
      <c r="I506" s="21">
        <f>MAX(Calc!O506:P506)</f>
        <v>0.5113645186269431</v>
      </c>
      <c r="J506" s="22">
        <f t="shared" si="29"/>
        <v>-104.6515323017514</v>
      </c>
      <c r="K506" s="23">
        <f t="shared" si="30"/>
        <v>0.95555218161221755</v>
      </c>
      <c r="M506" s="31"/>
      <c r="N506" s="31"/>
      <c r="O506" t="str">
        <f>IF(ISBLANK(Games!L506), "", Games!L506)</f>
        <v/>
      </c>
      <c r="P506" t="str">
        <f>IF(ISBLANK(Games!M506), "", Games!M506)</f>
        <v/>
      </c>
      <c r="Q506" t="str">
        <f t="shared" si="31"/>
        <v/>
      </c>
      <c r="R506" t="str">
        <f>IF(ISBLANK(Games!L506), "", IF(H506=Q506, "W", "L"))</f>
        <v/>
      </c>
      <c r="T506" s="30" t="str">
        <f t="shared" si="32"/>
        <v/>
      </c>
    </row>
    <row r="507" spans="1:20" x14ac:dyDescent="0.45">
      <c r="A507" s="20" t="str">
        <f>Calc!A507</f>
        <v>2024-05-04</v>
      </c>
      <c r="B507" t="str">
        <f>Calc!B507</f>
        <v>HOU</v>
      </c>
      <c r="C507" t="str">
        <f>Calc!C507</f>
        <v>SEA</v>
      </c>
      <c r="D507" t="str">
        <f>IF(ISBLANK(Games!D507), "", Games!D507)</f>
        <v/>
      </c>
      <c r="E507" t="str">
        <f>IF(ISBLANK(Games!E507), "", Games!E507)</f>
        <v/>
      </c>
      <c r="F507">
        <f>Calc!M507</f>
        <v>1535.1961987191132</v>
      </c>
      <c r="G507">
        <f>Calc!N507</f>
        <v>1521.2700100017432</v>
      </c>
      <c r="H507" t="str">
        <f>IF(Calc!O507=Betting!I507, Betting!B507, IF(Calc!P507=Betting!I507, Betting!C507, ""))</f>
        <v>SEA</v>
      </c>
      <c r="I507" s="21">
        <f>MAX(Calc!O507:P507)</f>
        <v>0.50037749282130328</v>
      </c>
      <c r="J507" s="22">
        <f t="shared" si="29"/>
        <v>-100.15111121531932</v>
      </c>
      <c r="K507" s="23">
        <f t="shared" si="30"/>
        <v>0.99849116786138858</v>
      </c>
      <c r="M507" s="31"/>
      <c r="N507" s="31"/>
      <c r="O507" t="str">
        <f>IF(ISBLANK(Games!L507), "", Games!L507)</f>
        <v/>
      </c>
      <c r="P507" t="str">
        <f>IF(ISBLANK(Games!M507), "", Games!M507)</f>
        <v/>
      </c>
      <c r="Q507" t="str">
        <f t="shared" si="31"/>
        <v/>
      </c>
      <c r="R507" t="str">
        <f>IF(ISBLANK(Games!L507), "", IF(H507=Q507, "W", "L"))</f>
        <v/>
      </c>
      <c r="T507" s="30" t="str">
        <f t="shared" si="32"/>
        <v/>
      </c>
    </row>
    <row r="508" spans="1:20" x14ac:dyDescent="0.45">
      <c r="A508" s="20" t="str">
        <f>Calc!A508</f>
        <v>2024-05-04</v>
      </c>
      <c r="B508" t="str">
        <f>Calc!B508</f>
        <v>TBR</v>
      </c>
      <c r="C508" t="str">
        <f>Calc!C508</f>
        <v>NYM</v>
      </c>
      <c r="D508" t="str">
        <f>IF(ISBLANK(Games!D508), "", Games!D508)</f>
        <v/>
      </c>
      <c r="E508" t="str">
        <f>IF(ISBLANK(Games!E508), "", Games!E508)</f>
        <v/>
      </c>
      <c r="F508">
        <f>Calc!M508</f>
        <v>1528.0229512954211</v>
      </c>
      <c r="G508">
        <f>Calc!N508</f>
        <v>1510.288270753422</v>
      </c>
      <c r="H508" t="str">
        <f>IF(Calc!O508=Betting!I508, Betting!B508, IF(Calc!P508=Betting!I508, Betting!C508, ""))</f>
        <v>TBR</v>
      </c>
      <c r="I508" s="21">
        <f>MAX(Calc!O508:P508)</f>
        <v>0.58766227570245311</v>
      </c>
      <c r="J508" s="22">
        <f t="shared" si="29"/>
        <v>-142.51964859717523</v>
      </c>
      <c r="K508" s="23">
        <f t="shared" si="30"/>
        <v>0.70165763797695768</v>
      </c>
      <c r="M508" s="31"/>
      <c r="N508" s="31"/>
      <c r="O508" t="str">
        <f>IF(ISBLANK(Games!L508), "", Games!L508)</f>
        <v/>
      </c>
      <c r="P508" t="str">
        <f>IF(ISBLANK(Games!M508), "", Games!M508)</f>
        <v/>
      </c>
      <c r="Q508" t="str">
        <f t="shared" si="31"/>
        <v/>
      </c>
      <c r="R508" t="str">
        <f>IF(ISBLANK(Games!L508), "", IF(H508=Q508, "W", "L"))</f>
        <v/>
      </c>
      <c r="T508" s="30" t="str">
        <f t="shared" si="32"/>
        <v/>
      </c>
    </row>
    <row r="509" spans="1:20" x14ac:dyDescent="0.45">
      <c r="A509" s="20" t="str">
        <f>Calc!A509</f>
        <v>2024-05-04</v>
      </c>
      <c r="B509" t="str">
        <f>Calc!B509</f>
        <v>ARI</v>
      </c>
      <c r="C509" t="str">
        <f>Calc!C509</f>
        <v>SDP</v>
      </c>
      <c r="D509" t="str">
        <f>IF(ISBLANK(Games!D509), "", Games!D509)</f>
        <v/>
      </c>
      <c r="E509" t="str">
        <f>IF(ISBLANK(Games!E509), "", Games!E509)</f>
        <v/>
      </c>
      <c r="F509">
        <f>Calc!M509</f>
        <v>1516.9891876380354</v>
      </c>
      <c r="G509">
        <f>Calc!N509</f>
        <v>1514.2912987524817</v>
      </c>
      <c r="H509" t="str">
        <f>IF(Calc!O509=Betting!I509, Betting!B509, IF(Calc!P509=Betting!I509, Betting!C509, ""))</f>
        <v>ARI</v>
      </c>
      <c r="I509" s="21">
        <f>MAX(Calc!O509:P509)</f>
        <v>0.52919895186805888</v>
      </c>
      <c r="J509" s="22">
        <f t="shared" si="29"/>
        <v>-112.40394514154774</v>
      </c>
      <c r="K509" s="23">
        <f t="shared" si="30"/>
        <v>0.88964848941976427</v>
      </c>
      <c r="M509" s="31"/>
      <c r="N509" s="31"/>
      <c r="O509" t="str">
        <f>IF(ISBLANK(Games!L509), "", Games!L509)</f>
        <v/>
      </c>
      <c r="P509" t="str">
        <f>IF(ISBLANK(Games!M509), "", Games!M509)</f>
        <v/>
      </c>
      <c r="Q509" t="str">
        <f t="shared" si="31"/>
        <v/>
      </c>
      <c r="R509" t="str">
        <f>IF(ISBLANK(Games!L509), "", IF(H509=Q509, "W", "L"))</f>
        <v/>
      </c>
      <c r="T509" s="30" t="str">
        <f t="shared" si="32"/>
        <v/>
      </c>
    </row>
    <row r="510" spans="1:20" x14ac:dyDescent="0.45">
      <c r="A510" s="20" t="str">
        <f>Calc!A510</f>
        <v>2024-05-04</v>
      </c>
      <c r="B510" t="str">
        <f>Calc!B510</f>
        <v>LAD</v>
      </c>
      <c r="C510" t="str">
        <f>Calc!C510</f>
        <v>ATL</v>
      </c>
      <c r="D510" t="str">
        <f>IF(ISBLANK(Games!D510), "", Games!D510)</f>
        <v/>
      </c>
      <c r="E510" t="str">
        <f>IF(ISBLANK(Games!E510), "", Games!E510)</f>
        <v/>
      </c>
      <c r="F510">
        <f>Calc!M510</f>
        <v>1596.6514930600529</v>
      </c>
      <c r="G510">
        <f>Calc!N510</f>
        <v>1588.8399964445969</v>
      </c>
      <c r="H510" t="str">
        <f>IF(Calc!O510=Betting!I510, Betting!B510, IF(Calc!P510=Betting!I510, Betting!C510, ""))</f>
        <v>LAD</v>
      </c>
      <c r="I510" s="21">
        <f>MAX(Calc!O510:P510)</f>
        <v>0.53256676767681299</v>
      </c>
      <c r="J510" s="22">
        <f t="shared" si="29"/>
        <v>-113.93429710376094</v>
      </c>
      <c r="K510" s="23">
        <f t="shared" si="30"/>
        <v>0.87769883645246116</v>
      </c>
      <c r="M510" s="31"/>
      <c r="N510" s="31"/>
      <c r="O510" t="str">
        <f>IF(ISBLANK(Games!L510), "", Games!L510)</f>
        <v/>
      </c>
      <c r="P510" t="str">
        <f>IF(ISBLANK(Games!M510), "", Games!M510)</f>
        <v/>
      </c>
      <c r="Q510" t="str">
        <f t="shared" si="31"/>
        <v/>
      </c>
      <c r="R510" t="str">
        <f>IF(ISBLANK(Games!L510), "", IF(H510=Q510, "W", "L"))</f>
        <v/>
      </c>
      <c r="T510" s="30" t="str">
        <f t="shared" si="32"/>
        <v/>
      </c>
    </row>
    <row r="511" spans="1:20" x14ac:dyDescent="0.45">
      <c r="A511" s="20" t="str">
        <f>Calc!A511</f>
        <v>2024-05-05</v>
      </c>
      <c r="B511" t="str">
        <f>Calc!B511</f>
        <v>PIT</v>
      </c>
      <c r="C511" t="str">
        <f>Calc!C511</f>
        <v>COL</v>
      </c>
      <c r="D511" t="str">
        <f>IF(ISBLANK(Games!D511), "", Games!D511)</f>
        <v/>
      </c>
      <c r="E511" t="str">
        <f>IF(ISBLANK(Games!E511), "", Games!E511)</f>
        <v/>
      </c>
      <c r="F511">
        <f>Calc!M511</f>
        <v>1464.4120897083565</v>
      </c>
      <c r="G511">
        <f>Calc!N511</f>
        <v>1405.4006829938121</v>
      </c>
      <c r="H511" t="str">
        <f>IF(Calc!O511=Betting!I511, Betting!B511, IF(Calc!P511=Betting!I511, Betting!C511, ""))</f>
        <v>PIT</v>
      </c>
      <c r="I511" s="21">
        <f>MAX(Calc!O511:P511)</f>
        <v>0.61310241712600289</v>
      </c>
      <c r="J511" s="22">
        <f t="shared" si="29"/>
        <v>-158.46633431299441</v>
      </c>
      <c r="K511" s="23">
        <f t="shared" si="30"/>
        <v>0.63104886241947922</v>
      </c>
      <c r="M511" s="31"/>
      <c r="N511" s="31"/>
      <c r="O511" t="str">
        <f>IF(ISBLANK(Games!L511), "", Games!L511)</f>
        <v/>
      </c>
      <c r="P511" t="str">
        <f>IF(ISBLANK(Games!M511), "", Games!M511)</f>
        <v/>
      </c>
      <c r="Q511" t="str">
        <f t="shared" si="31"/>
        <v/>
      </c>
      <c r="R511" t="str">
        <f>IF(ISBLANK(Games!L511), "", IF(H511=Q511, "W", "L"))</f>
        <v/>
      </c>
      <c r="T511" s="30" t="str">
        <f t="shared" si="32"/>
        <v/>
      </c>
    </row>
    <row r="512" spans="1:20" x14ac:dyDescent="0.45">
      <c r="A512" s="20" t="str">
        <f>Calc!A512</f>
        <v>2024-05-05</v>
      </c>
      <c r="B512" t="str">
        <f>Calc!B512</f>
        <v>WAS</v>
      </c>
      <c r="C512" t="str">
        <f>Calc!C512</f>
        <v>TOR</v>
      </c>
      <c r="D512" t="str">
        <f>IF(ISBLANK(Games!D512), "", Games!D512)</f>
        <v/>
      </c>
      <c r="E512" t="str">
        <f>IF(ISBLANK(Games!E512), "", Games!E512)</f>
        <v/>
      </c>
      <c r="F512">
        <f>Calc!M512</f>
        <v>1419.5380932200808</v>
      </c>
      <c r="G512">
        <f>Calc!N512</f>
        <v>1549.5770225833428</v>
      </c>
      <c r="H512" t="str">
        <f>IF(Calc!O512=Betting!I512, Betting!B512, IF(Calc!P512=Betting!I512, Betting!C512, ""))</f>
        <v>TOR</v>
      </c>
      <c r="I512" s="21">
        <f>MAX(Calc!O512:P512)</f>
        <v>0.70267529994218292</v>
      </c>
      <c r="J512" s="22">
        <f t="shared" si="29"/>
        <v>-236.33263560193362</v>
      </c>
      <c r="K512" s="23">
        <f t="shared" si="30"/>
        <v>0.42313241988480504</v>
      </c>
      <c r="M512" s="31"/>
      <c r="N512" s="31"/>
      <c r="O512" t="str">
        <f>IF(ISBLANK(Games!L512), "", Games!L512)</f>
        <v/>
      </c>
      <c r="P512" t="str">
        <f>IF(ISBLANK(Games!M512), "", Games!M512)</f>
        <v/>
      </c>
      <c r="Q512" t="str">
        <f t="shared" si="31"/>
        <v/>
      </c>
      <c r="R512" t="str">
        <f>IF(ISBLANK(Games!L512), "", IF(H512=Q512, "W", "L"))</f>
        <v/>
      </c>
      <c r="T512" s="30" t="str">
        <f t="shared" si="32"/>
        <v/>
      </c>
    </row>
    <row r="513" spans="1:20" x14ac:dyDescent="0.45">
      <c r="A513" s="20" t="str">
        <f>Calc!A513</f>
        <v>2024-05-05</v>
      </c>
      <c r="B513" t="str">
        <f>Calc!B513</f>
        <v>NYY</v>
      </c>
      <c r="C513" t="str">
        <f>Calc!C513</f>
        <v>DET</v>
      </c>
      <c r="D513" t="str">
        <f>IF(ISBLANK(Games!D513), "", Games!D513)</f>
        <v/>
      </c>
      <c r="E513" t="str">
        <f>IF(ISBLANK(Games!E513), "", Games!E513)</f>
        <v/>
      </c>
      <c r="F513">
        <f>Calc!M513</f>
        <v>1533.7203518335739</v>
      </c>
      <c r="G513">
        <f>Calc!N513</f>
        <v>1495.7868779460348</v>
      </c>
      <c r="H513" t="str">
        <f>IF(Calc!O513=Betting!I513, Betting!B513, IF(Calc!P513=Betting!I513, Betting!C513, ""))</f>
        <v>NYY</v>
      </c>
      <c r="I513" s="21">
        <f>MAX(Calc!O513:P513)</f>
        <v>0.60133609543883049</v>
      </c>
      <c r="J513" s="22">
        <f t="shared" si="29"/>
        <v>-150.83785829588786</v>
      </c>
      <c r="K513" s="23">
        <f t="shared" si="30"/>
        <v>0.66296353667285002</v>
      </c>
      <c r="M513" s="31"/>
      <c r="N513" s="31"/>
      <c r="O513" t="str">
        <f>IF(ISBLANK(Games!L513), "", Games!L513)</f>
        <v/>
      </c>
      <c r="P513" t="str">
        <f>IF(ISBLANK(Games!M513), "", Games!M513)</f>
        <v/>
      </c>
      <c r="Q513" t="str">
        <f t="shared" si="31"/>
        <v/>
      </c>
      <c r="R513" t="str">
        <f>IF(ISBLANK(Games!L513), "", IF(H513=Q513, "W", "L"))</f>
        <v/>
      </c>
      <c r="T513" s="30" t="str">
        <f t="shared" si="32"/>
        <v/>
      </c>
    </row>
    <row r="514" spans="1:20" x14ac:dyDescent="0.45">
      <c r="A514" s="20" t="str">
        <f>Calc!A514</f>
        <v>2024-05-05</v>
      </c>
      <c r="B514" t="str">
        <f>Calc!B514</f>
        <v>CLE</v>
      </c>
      <c r="C514" t="str">
        <f>Calc!C514</f>
        <v>LAA</v>
      </c>
      <c r="D514" t="str">
        <f>IF(ISBLANK(Games!D514), "", Games!D514)</f>
        <v/>
      </c>
      <c r="E514" t="str">
        <f>IF(ISBLANK(Games!E514), "", Games!E514)</f>
        <v/>
      </c>
      <c r="F514">
        <f>Calc!M514</f>
        <v>1503.8938502056101</v>
      </c>
      <c r="G514">
        <f>Calc!N514</f>
        <v>1486.8682858001625</v>
      </c>
      <c r="H514" t="str">
        <f>IF(Calc!O514=Betting!I514, Betting!B514, IF(Calc!P514=Betting!I514, Betting!C514, ""))</f>
        <v>CLE</v>
      </c>
      <c r="I514" s="21">
        <f>MAX(Calc!O514:P514)</f>
        <v>0.54829168699461239</v>
      </c>
      <c r="J514" s="22">
        <f t="shared" si="29"/>
        <v>-121.38180131036748</v>
      </c>
      <c r="K514" s="23">
        <f t="shared" si="30"/>
        <v>0.82384672924983837</v>
      </c>
      <c r="M514" s="31"/>
      <c r="N514" s="31"/>
      <c r="O514" t="str">
        <f>IF(ISBLANK(Games!L514), "", Games!L514)</f>
        <v/>
      </c>
      <c r="P514" t="str">
        <f>IF(ISBLANK(Games!M514), "", Games!M514)</f>
        <v/>
      </c>
      <c r="Q514" t="str">
        <f t="shared" si="31"/>
        <v/>
      </c>
      <c r="R514" t="str">
        <f>IF(ISBLANK(Games!L514), "", IF(H514=Q514, "W", "L"))</f>
        <v/>
      </c>
      <c r="T514" s="30" t="str">
        <f t="shared" si="32"/>
        <v/>
      </c>
    </row>
    <row r="515" spans="1:20" x14ac:dyDescent="0.45">
      <c r="A515" s="20" t="str">
        <f>Calc!A515</f>
        <v>2024-05-05</v>
      </c>
      <c r="B515" t="str">
        <f>Calc!B515</f>
        <v>TBR</v>
      </c>
      <c r="C515" t="str">
        <f>Calc!C515</f>
        <v>NYM</v>
      </c>
      <c r="D515" t="str">
        <f>IF(ISBLANK(Games!D515), "", Games!D515)</f>
        <v/>
      </c>
      <c r="E515" t="str">
        <f>IF(ISBLANK(Games!E515), "", Games!E515)</f>
        <v/>
      </c>
      <c r="F515">
        <f>Calc!M515</f>
        <v>1528.0229512954211</v>
      </c>
      <c r="G515">
        <f>Calc!N515</f>
        <v>1510.288270753422</v>
      </c>
      <c r="H515" t="str">
        <f>IF(Calc!O515=Betting!I515, Betting!B515, IF(Calc!P515=Betting!I515, Betting!C515, ""))</f>
        <v>TBR</v>
      </c>
      <c r="I515" s="21">
        <f>MAX(Calc!O515:P515)</f>
        <v>0.58766227570245311</v>
      </c>
      <c r="J515" s="22">
        <f t="shared" ref="J515:J578" si="33">IF(I515&lt;0.5, "",-1*((I515*100)/(1-((I515*100)/100))))</f>
        <v>-142.51964859717523</v>
      </c>
      <c r="K515" s="23">
        <f t="shared" ref="K515:K578" si="34">IF(J515&gt;0, "",1/(J515/-100))</f>
        <v>0.70165763797695768</v>
      </c>
      <c r="M515" s="31"/>
      <c r="N515" s="31"/>
      <c r="O515" t="str">
        <f>IF(ISBLANK(Games!L515), "", Games!L515)</f>
        <v/>
      </c>
      <c r="P515" t="str">
        <f>IF(ISBLANK(Games!M515), "", Games!M515)</f>
        <v/>
      </c>
      <c r="Q515" t="str">
        <f t="shared" ref="Q515:Q578" si="35">IF(O515&gt;P515, B515, IF(P515&gt;O515, C515, ""))</f>
        <v/>
      </c>
      <c r="R515" t="str">
        <f>IF(ISBLANK(Games!L515), "", IF(H515=Q515, "W", "L"))</f>
        <v/>
      </c>
      <c r="T515" s="30" t="str">
        <f t="shared" si="32"/>
        <v/>
      </c>
    </row>
    <row r="516" spans="1:20" x14ac:dyDescent="0.45">
      <c r="A516" s="20" t="str">
        <f>Calc!A516</f>
        <v>2024-05-05</v>
      </c>
      <c r="B516" t="str">
        <f>Calc!B516</f>
        <v>HOU</v>
      </c>
      <c r="C516" t="str">
        <f>Calc!C516</f>
        <v>SEA</v>
      </c>
      <c r="D516" t="str">
        <f>IF(ISBLANK(Games!D516), "", Games!D516)</f>
        <v/>
      </c>
      <c r="E516" t="str">
        <f>IF(ISBLANK(Games!E516), "", Games!E516)</f>
        <v/>
      </c>
      <c r="F516">
        <f>Calc!M516</f>
        <v>1535.1961987191132</v>
      </c>
      <c r="G516">
        <f>Calc!N516</f>
        <v>1521.2700100017432</v>
      </c>
      <c r="H516" t="str">
        <f>IF(Calc!O516=Betting!I516, Betting!B516, IF(Calc!P516=Betting!I516, Betting!C516, ""))</f>
        <v>SEA</v>
      </c>
      <c r="I516" s="21">
        <f>MAX(Calc!O516:P516)</f>
        <v>0.50037749282130328</v>
      </c>
      <c r="J516" s="22">
        <f t="shared" si="33"/>
        <v>-100.15111121531932</v>
      </c>
      <c r="K516" s="23">
        <f t="shared" si="34"/>
        <v>0.99849116786138858</v>
      </c>
      <c r="M516" s="31"/>
      <c r="N516" s="31"/>
      <c r="O516" t="str">
        <f>IF(ISBLANK(Games!L516), "", Games!L516)</f>
        <v/>
      </c>
      <c r="P516" t="str">
        <f>IF(ISBLANK(Games!M516), "", Games!M516)</f>
        <v/>
      </c>
      <c r="Q516" t="str">
        <f t="shared" si="35"/>
        <v/>
      </c>
      <c r="R516" t="str">
        <f>IF(ISBLANK(Games!L516), "", IF(H516=Q516, "W", "L"))</f>
        <v/>
      </c>
      <c r="T516" s="30" t="str">
        <f t="shared" si="32"/>
        <v/>
      </c>
    </row>
    <row r="517" spans="1:20" x14ac:dyDescent="0.45">
      <c r="A517" s="20" t="str">
        <f>Calc!A517</f>
        <v>2024-05-05</v>
      </c>
      <c r="B517" t="str">
        <f>Calc!B517</f>
        <v>KCR</v>
      </c>
      <c r="C517" t="str">
        <f>Calc!C517</f>
        <v>TEX</v>
      </c>
      <c r="D517" t="str">
        <f>IF(ISBLANK(Games!D517), "", Games!D517)</f>
        <v/>
      </c>
      <c r="E517" t="str">
        <f>IF(ISBLANK(Games!E517), "", Games!E517)</f>
        <v/>
      </c>
      <c r="F517">
        <f>Calc!M517</f>
        <v>1459.3647323881944</v>
      </c>
      <c r="G517">
        <f>Calc!N517</f>
        <v>1534.4506247578865</v>
      </c>
      <c r="H517" t="str">
        <f>IF(Calc!O517=Betting!I517, Betting!B517, IF(Calc!P517=Betting!I517, Betting!C517, ""))</f>
        <v>TEX</v>
      </c>
      <c r="I517" s="21">
        <f>MAX(Calc!O517:P517)</f>
        <v>0.5113645186269431</v>
      </c>
      <c r="J517" s="22">
        <f t="shared" si="33"/>
        <v>-104.6515323017514</v>
      </c>
      <c r="K517" s="23">
        <f t="shared" si="34"/>
        <v>0.95555218161221755</v>
      </c>
      <c r="M517" s="31"/>
      <c r="N517" s="31"/>
      <c r="O517" t="str">
        <f>IF(ISBLANK(Games!L517), "", Games!L517)</f>
        <v/>
      </c>
      <c r="P517" t="str">
        <f>IF(ISBLANK(Games!M517), "", Games!M517)</f>
        <v/>
      </c>
      <c r="Q517" t="str">
        <f t="shared" si="35"/>
        <v/>
      </c>
      <c r="R517" t="str">
        <f>IF(ISBLANK(Games!L517), "", IF(H517=Q517, "W", "L"))</f>
        <v/>
      </c>
      <c r="T517" s="30" t="str">
        <f t="shared" si="32"/>
        <v/>
      </c>
    </row>
    <row r="518" spans="1:20" x14ac:dyDescent="0.45">
      <c r="A518" s="20" t="str">
        <f>Calc!A518</f>
        <v>2024-05-05</v>
      </c>
      <c r="B518" t="str">
        <f>Calc!B518</f>
        <v>MIN</v>
      </c>
      <c r="C518" t="str">
        <f>Calc!C518</f>
        <v>BOS</v>
      </c>
      <c r="D518" t="str">
        <f>IF(ISBLANK(Games!D518), "", Games!D518)</f>
        <v/>
      </c>
      <c r="E518" t="str">
        <f>IF(ISBLANK(Games!E518), "", Games!E518)</f>
        <v/>
      </c>
      <c r="F518">
        <f>Calc!M518</f>
        <v>1529.2726034226744</v>
      </c>
      <c r="G518">
        <f>Calc!N518</f>
        <v>1518.233689676287</v>
      </c>
      <c r="H518" t="str">
        <f>IF(Calc!O518=Betting!I518, Betting!B518, IF(Calc!P518=Betting!I518, Betting!C518, ""))</f>
        <v>MIN</v>
      </c>
      <c r="I518" s="21">
        <f>MAX(Calc!O518:P518)</f>
        <v>0.57951729398752017</v>
      </c>
      <c r="J518" s="22">
        <f t="shared" si="33"/>
        <v>-137.82190936773515</v>
      </c>
      <c r="K518" s="23">
        <f t="shared" si="34"/>
        <v>0.72557404304406292</v>
      </c>
      <c r="M518" s="31"/>
      <c r="N518" s="31"/>
      <c r="O518" t="str">
        <f>IF(ISBLANK(Games!L518), "", Games!L518)</f>
        <v/>
      </c>
      <c r="P518" t="str">
        <f>IF(ISBLANK(Games!M518), "", Games!M518)</f>
        <v/>
      </c>
      <c r="Q518" t="str">
        <f t="shared" si="35"/>
        <v/>
      </c>
      <c r="R518" t="str">
        <f>IF(ISBLANK(Games!L518), "", IF(H518=Q518, "W", "L"))</f>
        <v/>
      </c>
      <c r="T518" s="30" t="str">
        <f t="shared" si="32"/>
        <v/>
      </c>
    </row>
    <row r="519" spans="1:20" x14ac:dyDescent="0.45">
      <c r="A519" s="20" t="str">
        <f>Calc!A519</f>
        <v>2024-05-05</v>
      </c>
      <c r="B519" t="str">
        <f>Calc!B519</f>
        <v>STL</v>
      </c>
      <c r="C519" t="str">
        <f>Calc!C519</f>
        <v>CHW</v>
      </c>
      <c r="D519" t="str">
        <f>IF(ISBLANK(Games!D519), "", Games!D519)</f>
        <v/>
      </c>
      <c r="E519" t="str">
        <f>IF(ISBLANK(Games!E519), "", Games!E519)</f>
        <v/>
      </c>
      <c r="F519">
        <f>Calc!M519</f>
        <v>1510.540426333587</v>
      </c>
      <c r="G519">
        <f>Calc!N519</f>
        <v>1425.4820043556863</v>
      </c>
      <c r="H519" t="str">
        <f>IF(Calc!O519=Betting!I519, Betting!B519, IF(Calc!P519=Betting!I519, Betting!C519, ""))</f>
        <v>STL</v>
      </c>
      <c r="I519" s="21">
        <f>MAX(Calc!O519:P519)</f>
        <v>0.65660595964121149</v>
      </c>
      <c r="J519" s="22">
        <f t="shared" si="33"/>
        <v>-191.21064505230476</v>
      </c>
      <c r="K519" s="23">
        <f t="shared" si="34"/>
        <v>0.52298343521954793</v>
      </c>
      <c r="M519" s="31"/>
      <c r="N519" s="31"/>
      <c r="O519" t="str">
        <f>IF(ISBLANK(Games!L519), "", Games!L519)</f>
        <v/>
      </c>
      <c r="P519" t="str">
        <f>IF(ISBLANK(Games!M519), "", Games!M519)</f>
        <v/>
      </c>
      <c r="Q519" t="str">
        <f t="shared" si="35"/>
        <v/>
      </c>
      <c r="R519" t="str">
        <f>IF(ISBLANK(Games!L519), "", IF(H519=Q519, "W", "L"))</f>
        <v/>
      </c>
      <c r="T519" s="30" t="str">
        <f t="shared" si="32"/>
        <v/>
      </c>
    </row>
    <row r="520" spans="1:20" x14ac:dyDescent="0.45">
      <c r="A520" s="20" t="str">
        <f>Calc!A520</f>
        <v>2024-05-05</v>
      </c>
      <c r="B520" t="str">
        <f>Calc!B520</f>
        <v>CHC</v>
      </c>
      <c r="C520" t="str">
        <f>Calc!C520</f>
        <v>MIL</v>
      </c>
      <c r="D520" t="str">
        <f>IF(ISBLANK(Games!D520), "", Games!D520)</f>
        <v/>
      </c>
      <c r="E520" t="str">
        <f>IF(ISBLANK(Games!E520), "", Games!E520)</f>
        <v/>
      </c>
      <c r="F520">
        <f>Calc!M520</f>
        <v>1529.9566441509314</v>
      </c>
      <c r="G520">
        <f>Calc!N520</f>
        <v>1527.5334034496079</v>
      </c>
      <c r="H520" t="str">
        <f>IF(Calc!O520=Betting!I520, Betting!B520, IF(Calc!P520=Betting!I520, Betting!C520, ""))</f>
        <v>CHC</v>
      </c>
      <c r="I520" s="21">
        <f>MAX(Calc!O520:P520)</f>
        <v>0.52578026078115125</v>
      </c>
      <c r="J520" s="22">
        <f t="shared" si="33"/>
        <v>-110.87270674291938</v>
      </c>
      <c r="K520" s="23">
        <f t="shared" si="34"/>
        <v>0.90193522768295054</v>
      </c>
      <c r="M520" s="31"/>
      <c r="N520" s="31"/>
      <c r="O520" t="str">
        <f>IF(ISBLANK(Games!L520), "", Games!L520)</f>
        <v/>
      </c>
      <c r="P520" t="str">
        <f>IF(ISBLANK(Games!M520), "", Games!M520)</f>
        <v/>
      </c>
      <c r="Q520" t="str">
        <f t="shared" si="35"/>
        <v/>
      </c>
      <c r="R520" t="str">
        <f>IF(ISBLANK(Games!L520), "", IF(H520=Q520, "W", "L"))</f>
        <v/>
      </c>
      <c r="T520" s="30" t="str">
        <f t="shared" si="32"/>
        <v/>
      </c>
    </row>
    <row r="521" spans="1:20" x14ac:dyDescent="0.45">
      <c r="A521" s="20" t="str">
        <f>Calc!A521</f>
        <v>2024-05-05</v>
      </c>
      <c r="B521" t="str">
        <f>Calc!B521</f>
        <v>OAK</v>
      </c>
      <c r="C521" t="str">
        <f>Calc!C521</f>
        <v>MIA</v>
      </c>
      <c r="D521" t="str">
        <f>IF(ISBLANK(Games!D521), "", Games!D521)</f>
        <v/>
      </c>
      <c r="E521" t="str">
        <f>IF(ISBLANK(Games!E521), "", Games!E521)</f>
        <v/>
      </c>
      <c r="F521">
        <f>Calc!M521</f>
        <v>1410.609331202211</v>
      </c>
      <c r="G521">
        <f>Calc!N521</f>
        <v>1484.370768699393</v>
      </c>
      <c r="H521" t="str">
        <f>IF(Calc!O521=Betting!I521, Betting!B521, IF(Calc!P521=Betting!I521, Betting!C521, ""))</f>
        <v>MIA</v>
      </c>
      <c r="I521" s="21">
        <f>MAX(Calc!O521:P521)</f>
        <v>0.60147906092768966</v>
      </c>
      <c r="J521" s="22">
        <f t="shared" si="33"/>
        <v>-150.92784392404366</v>
      </c>
      <c r="K521" s="23">
        <f t="shared" si="34"/>
        <v>0.66256826706095573</v>
      </c>
      <c r="M521" s="31"/>
      <c r="N521" s="31"/>
      <c r="O521" t="str">
        <f>IF(ISBLANK(Games!L521), "", Games!L521)</f>
        <v/>
      </c>
      <c r="P521" t="str">
        <f>IF(ISBLANK(Games!M521), "", Games!M521)</f>
        <v/>
      </c>
      <c r="Q521" t="str">
        <f t="shared" si="35"/>
        <v/>
      </c>
      <c r="R521" t="str">
        <f>IF(ISBLANK(Games!L521), "", IF(H521=Q521, "W", "L"))</f>
        <v/>
      </c>
      <c r="T521" s="30" t="str">
        <f t="shared" si="32"/>
        <v/>
      </c>
    </row>
    <row r="522" spans="1:20" x14ac:dyDescent="0.45">
      <c r="A522" s="20" t="str">
        <f>Calc!A522</f>
        <v>2024-05-05</v>
      </c>
      <c r="B522" t="str">
        <f>Calc!B522</f>
        <v>CIN</v>
      </c>
      <c r="C522" t="str">
        <f>Calc!C522</f>
        <v>BAL</v>
      </c>
      <c r="D522" t="str">
        <f>IF(ISBLANK(Games!D522), "", Games!D522)</f>
        <v/>
      </c>
      <c r="E522" t="str">
        <f>IF(ISBLANK(Games!E522), "", Games!E522)</f>
        <v/>
      </c>
      <c r="F522">
        <f>Calc!M522</f>
        <v>1493.1662146218293</v>
      </c>
      <c r="G522">
        <f>Calc!N522</f>
        <v>1539.0873746407135</v>
      </c>
      <c r="H522" t="str">
        <f>IF(Calc!O522=Betting!I522, Betting!B522, IF(Calc!P522=Betting!I522, Betting!C522, ""))</f>
        <v>BAL</v>
      </c>
      <c r="I522" s="21">
        <f>MAX(Calc!O522:P522)</f>
        <v>0.57264815020132687</v>
      </c>
      <c r="J522" s="22">
        <f t="shared" si="33"/>
        <v>-133.99922112683103</v>
      </c>
      <c r="K522" s="23">
        <f t="shared" si="34"/>
        <v>0.74627299441800066</v>
      </c>
      <c r="M522" s="31"/>
      <c r="N522" s="31"/>
      <c r="O522" t="str">
        <f>IF(ISBLANK(Games!L522), "", Games!L522)</f>
        <v/>
      </c>
      <c r="P522" t="str">
        <f>IF(ISBLANK(Games!M522), "", Games!M522)</f>
        <v/>
      </c>
      <c r="Q522" t="str">
        <f t="shared" si="35"/>
        <v/>
      </c>
      <c r="R522" t="str">
        <f>IF(ISBLANK(Games!L522), "", IF(H522=Q522, "W", "L"))</f>
        <v/>
      </c>
      <c r="T522" s="30" t="str">
        <f t="shared" si="32"/>
        <v/>
      </c>
    </row>
    <row r="523" spans="1:20" x14ac:dyDescent="0.45">
      <c r="A523" s="20" t="str">
        <f>Calc!A523</f>
        <v>2024-05-05</v>
      </c>
      <c r="B523" t="str">
        <f>Calc!B523</f>
        <v>ARI</v>
      </c>
      <c r="C523" t="str">
        <f>Calc!C523</f>
        <v>SDP</v>
      </c>
      <c r="D523" t="str">
        <f>IF(ISBLANK(Games!D523), "", Games!D523)</f>
        <v/>
      </c>
      <c r="E523" t="str">
        <f>IF(ISBLANK(Games!E523), "", Games!E523)</f>
        <v/>
      </c>
      <c r="F523">
        <f>Calc!M523</f>
        <v>1516.9891876380354</v>
      </c>
      <c r="G523">
        <f>Calc!N523</f>
        <v>1514.2912987524817</v>
      </c>
      <c r="H523" t="str">
        <f>IF(Calc!O523=Betting!I523, Betting!B523, IF(Calc!P523=Betting!I523, Betting!C523, ""))</f>
        <v>ARI</v>
      </c>
      <c r="I523" s="21">
        <f>MAX(Calc!O523:P523)</f>
        <v>0.52919895186805888</v>
      </c>
      <c r="J523" s="22">
        <f t="shared" si="33"/>
        <v>-112.40394514154774</v>
      </c>
      <c r="K523" s="23">
        <f t="shared" si="34"/>
        <v>0.88964848941976427</v>
      </c>
      <c r="M523" s="31"/>
      <c r="N523" s="31"/>
      <c r="O523" t="str">
        <f>IF(ISBLANK(Games!L523), "", Games!L523)</f>
        <v/>
      </c>
      <c r="P523" t="str">
        <f>IF(ISBLANK(Games!M523), "", Games!M523)</f>
        <v/>
      </c>
      <c r="Q523" t="str">
        <f t="shared" si="35"/>
        <v/>
      </c>
      <c r="R523" t="str">
        <f>IF(ISBLANK(Games!L523), "", IF(H523=Q523, "W", "L"))</f>
        <v/>
      </c>
      <c r="T523" s="30" t="str">
        <f t="shared" si="32"/>
        <v/>
      </c>
    </row>
    <row r="524" spans="1:20" x14ac:dyDescent="0.45">
      <c r="A524" s="20" t="str">
        <f>Calc!A524</f>
        <v>2024-05-05</v>
      </c>
      <c r="B524" t="str">
        <f>Calc!B524</f>
        <v>LAD</v>
      </c>
      <c r="C524" t="str">
        <f>Calc!C524</f>
        <v>ATL</v>
      </c>
      <c r="D524" t="str">
        <f>IF(ISBLANK(Games!D524), "", Games!D524)</f>
        <v/>
      </c>
      <c r="E524" t="str">
        <f>IF(ISBLANK(Games!E524), "", Games!E524)</f>
        <v/>
      </c>
      <c r="F524">
        <f>Calc!M524</f>
        <v>1596.6514930600529</v>
      </c>
      <c r="G524">
        <f>Calc!N524</f>
        <v>1588.8399964445969</v>
      </c>
      <c r="H524" t="str">
        <f>IF(Calc!O524=Betting!I524, Betting!B524, IF(Calc!P524=Betting!I524, Betting!C524, ""))</f>
        <v>LAD</v>
      </c>
      <c r="I524" s="21">
        <f>MAX(Calc!O524:P524)</f>
        <v>0.53256676767681299</v>
      </c>
      <c r="J524" s="22">
        <f t="shared" si="33"/>
        <v>-113.93429710376094</v>
      </c>
      <c r="K524" s="23">
        <f t="shared" si="34"/>
        <v>0.87769883645246116</v>
      </c>
      <c r="M524" s="31"/>
      <c r="N524" s="31"/>
      <c r="O524" t="str">
        <f>IF(ISBLANK(Games!L524), "", Games!L524)</f>
        <v/>
      </c>
      <c r="P524" t="str">
        <f>IF(ISBLANK(Games!M524), "", Games!M524)</f>
        <v/>
      </c>
      <c r="Q524" t="str">
        <f t="shared" si="35"/>
        <v/>
      </c>
      <c r="R524" t="str">
        <f>IF(ISBLANK(Games!L524), "", IF(H524=Q524, "W", "L"))</f>
        <v/>
      </c>
      <c r="T524" s="30" t="str">
        <f t="shared" si="32"/>
        <v/>
      </c>
    </row>
    <row r="525" spans="1:20" x14ac:dyDescent="0.45">
      <c r="A525" s="20" t="str">
        <f>Calc!A525</f>
        <v>2024-05-05</v>
      </c>
      <c r="B525" t="str">
        <f>Calc!B525</f>
        <v>PHI</v>
      </c>
      <c r="C525" t="str">
        <f>Calc!C525</f>
        <v>SFG</v>
      </c>
      <c r="D525" t="str">
        <f>IF(ISBLANK(Games!D525), "", Games!D525)</f>
        <v/>
      </c>
      <c r="E525" t="str">
        <f>IF(ISBLANK(Games!E525), "", Games!E525)</f>
        <v/>
      </c>
      <c r="F525">
        <f>Calc!M525</f>
        <v>1516.0751994709906</v>
      </c>
      <c r="G525">
        <f>Calc!N525</f>
        <v>1491.6063482058917</v>
      </c>
      <c r="H525" t="str">
        <f>IF(Calc!O525=Betting!I525, Betting!B525, IF(Calc!P525=Betting!I525, Betting!C525, ""))</f>
        <v>PHI</v>
      </c>
      <c r="I525" s="21">
        <f>MAX(Calc!O525:P525)</f>
        <v>0.57752828498536402</v>
      </c>
      <c r="J525" s="22">
        <f t="shared" si="33"/>
        <v>-136.70223696877702</v>
      </c>
      <c r="K525" s="23">
        <f t="shared" si="34"/>
        <v>0.73151692479502106</v>
      </c>
      <c r="M525" s="31"/>
      <c r="N525" s="31"/>
      <c r="O525" t="str">
        <f>IF(ISBLANK(Games!L525), "", Games!L525)</f>
        <v/>
      </c>
      <c r="P525" t="str">
        <f>IF(ISBLANK(Games!M525), "", Games!M525)</f>
        <v/>
      </c>
      <c r="Q525" t="str">
        <f t="shared" si="35"/>
        <v/>
      </c>
      <c r="R525" t="str">
        <f>IF(ISBLANK(Games!L525), "", IF(H525=Q525, "W", "L"))</f>
        <v/>
      </c>
      <c r="T525" s="30" t="str">
        <f t="shared" si="32"/>
        <v/>
      </c>
    </row>
    <row r="526" spans="1:20" x14ac:dyDescent="0.45">
      <c r="A526" s="20" t="str">
        <f>Calc!A526</f>
        <v>2024-05-06</v>
      </c>
      <c r="B526" t="str">
        <f>Calc!B526</f>
        <v>PHI</v>
      </c>
      <c r="C526" t="str">
        <f>Calc!C526</f>
        <v>SFG</v>
      </c>
      <c r="D526" t="str">
        <f>IF(ISBLANK(Games!D526), "", Games!D526)</f>
        <v/>
      </c>
      <c r="E526" t="str">
        <f>IF(ISBLANK(Games!E526), "", Games!E526)</f>
        <v/>
      </c>
      <c r="F526">
        <f>Calc!M526</f>
        <v>1516.0751994709906</v>
      </c>
      <c r="G526">
        <f>Calc!N526</f>
        <v>1491.6063482058917</v>
      </c>
      <c r="H526" t="str">
        <f>IF(Calc!O526=Betting!I526, Betting!B526, IF(Calc!P526=Betting!I526, Betting!C526, ""))</f>
        <v>PHI</v>
      </c>
      <c r="I526" s="21">
        <f>MAX(Calc!O526:P526)</f>
        <v>0.57752828498536402</v>
      </c>
      <c r="J526" s="22">
        <f t="shared" si="33"/>
        <v>-136.70223696877702</v>
      </c>
      <c r="K526" s="23">
        <f t="shared" si="34"/>
        <v>0.73151692479502106</v>
      </c>
      <c r="M526" s="31"/>
      <c r="N526" s="31"/>
      <c r="O526" t="str">
        <f>IF(ISBLANK(Games!L526), "", Games!L526)</f>
        <v/>
      </c>
      <c r="P526" t="str">
        <f>IF(ISBLANK(Games!M526), "", Games!M526)</f>
        <v/>
      </c>
      <c r="Q526" t="str">
        <f t="shared" si="35"/>
        <v/>
      </c>
      <c r="R526" t="str">
        <f>IF(ISBLANK(Games!L526), "", IF(H526=Q526, "W", "L"))</f>
        <v/>
      </c>
      <c r="T526" s="30" t="str">
        <f t="shared" si="32"/>
        <v/>
      </c>
    </row>
    <row r="527" spans="1:20" x14ac:dyDescent="0.45">
      <c r="A527" s="20" t="str">
        <f>Calc!A527</f>
        <v>2024-05-06</v>
      </c>
      <c r="B527" t="str">
        <f>Calc!B527</f>
        <v>CLE</v>
      </c>
      <c r="C527" t="str">
        <f>Calc!C527</f>
        <v>DET</v>
      </c>
      <c r="D527" t="str">
        <f>IF(ISBLANK(Games!D527), "", Games!D527)</f>
        <v/>
      </c>
      <c r="E527" t="str">
        <f>IF(ISBLANK(Games!E527), "", Games!E527)</f>
        <v/>
      </c>
      <c r="F527">
        <f>Calc!M527</f>
        <v>1503.8938502056101</v>
      </c>
      <c r="G527">
        <f>Calc!N527</f>
        <v>1495.7868779460348</v>
      </c>
      <c r="H527" t="str">
        <f>IF(Calc!O527=Betting!I527, Betting!B527, IF(Calc!P527=Betting!I527, Betting!C527, ""))</f>
        <v>CLE</v>
      </c>
      <c r="I527" s="21">
        <f>MAX(Calc!O527:P527)</f>
        <v>0.53547427779678602</v>
      </c>
      <c r="J527" s="22">
        <f t="shared" si="33"/>
        <v>-115.27333196040638</v>
      </c>
      <c r="K527" s="23">
        <f t="shared" si="34"/>
        <v>0.86750333576154104</v>
      </c>
      <c r="M527" s="31"/>
      <c r="N527" s="31"/>
      <c r="O527" t="str">
        <f>IF(ISBLANK(Games!L527), "", Games!L527)</f>
        <v/>
      </c>
      <c r="P527" t="str">
        <f>IF(ISBLANK(Games!M527), "", Games!M527)</f>
        <v/>
      </c>
      <c r="Q527" t="str">
        <f t="shared" si="35"/>
        <v/>
      </c>
      <c r="R527" t="str">
        <f>IF(ISBLANK(Games!L527), "", IF(H527=Q527, "W", "L"))</f>
        <v/>
      </c>
      <c r="T527" s="30" t="str">
        <f t="shared" si="32"/>
        <v/>
      </c>
    </row>
    <row r="528" spans="1:20" x14ac:dyDescent="0.45">
      <c r="A528" s="20" t="str">
        <f>Calc!A528</f>
        <v>2024-05-06</v>
      </c>
      <c r="B528" t="str">
        <f>Calc!B528</f>
        <v>PIT</v>
      </c>
      <c r="C528" t="str">
        <f>Calc!C528</f>
        <v>LAA</v>
      </c>
      <c r="D528" t="str">
        <f>IF(ISBLANK(Games!D528), "", Games!D528)</f>
        <v/>
      </c>
      <c r="E528" t="str">
        <f>IF(ISBLANK(Games!E528), "", Games!E528)</f>
        <v/>
      </c>
      <c r="F528">
        <f>Calc!M528</f>
        <v>1464.4120897083565</v>
      </c>
      <c r="G528">
        <f>Calc!N528</f>
        <v>1486.8682858001625</v>
      </c>
      <c r="H528" t="str">
        <f>IF(Calc!O528=Betting!I528, Betting!B528, IF(Calc!P528=Betting!I528, Betting!C528, ""))</f>
        <v>LAA</v>
      </c>
      <c r="I528" s="21">
        <f>MAX(Calc!O528:P528)</f>
        <v>0.50328662953470127</v>
      </c>
      <c r="J528" s="22">
        <f t="shared" si="33"/>
        <v>-101.32335053981838</v>
      </c>
      <c r="K528" s="23">
        <f t="shared" si="34"/>
        <v>0.98693933300894621</v>
      </c>
      <c r="M528" s="31"/>
      <c r="N528" s="31"/>
      <c r="O528" t="str">
        <f>IF(ISBLANK(Games!L528), "", Games!L528)</f>
        <v/>
      </c>
      <c r="P528" t="str">
        <f>IF(ISBLANK(Games!M528), "", Games!M528)</f>
        <v/>
      </c>
      <c r="Q528" t="str">
        <f t="shared" si="35"/>
        <v/>
      </c>
      <c r="R528" t="str">
        <f>IF(ISBLANK(Games!L528), "", IF(H528=Q528, "W", "L"))</f>
        <v/>
      </c>
      <c r="T528" s="30" t="str">
        <f t="shared" si="32"/>
        <v/>
      </c>
    </row>
    <row r="529" spans="1:20" x14ac:dyDescent="0.45">
      <c r="A529" s="20" t="str">
        <f>Calc!A529</f>
        <v>2024-05-06</v>
      </c>
      <c r="B529" t="str">
        <f>Calc!B529</f>
        <v>TBR</v>
      </c>
      <c r="C529" t="str">
        <f>Calc!C529</f>
        <v>CHW</v>
      </c>
      <c r="D529" t="str">
        <f>IF(ISBLANK(Games!D529), "", Games!D529)</f>
        <v/>
      </c>
      <c r="E529" t="str">
        <f>IF(ISBLANK(Games!E529), "", Games!E529)</f>
        <v/>
      </c>
      <c r="F529">
        <f>Calc!M529</f>
        <v>1528.0229512954211</v>
      </c>
      <c r="G529">
        <f>Calc!N529</f>
        <v>1425.4820043556863</v>
      </c>
      <c r="H529" t="str">
        <f>IF(Calc!O529=Betting!I529, Betting!B529, IF(Calc!P529=Betting!I529, Betting!C529, ""))</f>
        <v>TBR</v>
      </c>
      <c r="I529" s="21">
        <f>MAX(Calc!O529:P529)</f>
        <v>0.70558997631246212</v>
      </c>
      <c r="J529" s="22">
        <f t="shared" si="33"/>
        <v>-239.6623482702193</v>
      </c>
      <c r="K529" s="23">
        <f t="shared" si="34"/>
        <v>0.41725369346398128</v>
      </c>
      <c r="M529" s="31"/>
      <c r="N529" s="31"/>
      <c r="O529" t="str">
        <f>IF(ISBLANK(Games!L529), "", Games!L529)</f>
        <v/>
      </c>
      <c r="P529" t="str">
        <f>IF(ISBLANK(Games!M529), "", Games!M529)</f>
        <v/>
      </c>
      <c r="Q529" t="str">
        <f t="shared" si="35"/>
        <v/>
      </c>
      <c r="R529" t="str">
        <f>IF(ISBLANK(Games!L529), "", IF(H529=Q529, "W", "L"))</f>
        <v/>
      </c>
      <c r="T529" s="30" t="str">
        <f t="shared" si="32"/>
        <v/>
      </c>
    </row>
    <row r="530" spans="1:20" x14ac:dyDescent="0.45">
      <c r="A530" s="20" t="str">
        <f>Calc!A530</f>
        <v>2024-05-06</v>
      </c>
      <c r="B530" t="str">
        <f>Calc!B530</f>
        <v>CHC</v>
      </c>
      <c r="C530" t="str">
        <f>Calc!C530</f>
        <v>SDP</v>
      </c>
      <c r="D530" t="str">
        <f>IF(ISBLANK(Games!D530), "", Games!D530)</f>
        <v/>
      </c>
      <c r="E530" t="str">
        <f>IF(ISBLANK(Games!E530), "", Games!E530)</f>
        <v/>
      </c>
      <c r="F530">
        <f>Calc!M530</f>
        <v>1529.9566441509314</v>
      </c>
      <c r="G530">
        <f>Calc!N530</f>
        <v>1514.2912987524817</v>
      </c>
      <c r="H530" t="str">
        <f>IF(Calc!O530=Betting!I530, Betting!B530, IF(Calc!P530=Betting!I530, Betting!C530, ""))</f>
        <v>CHC</v>
      </c>
      <c r="I530" s="21">
        <f>MAX(Calc!O530:P530)</f>
        <v>0.54482197301719393</v>
      </c>
      <c r="J530" s="22">
        <f t="shared" si="33"/>
        <v>-119.69426042566288</v>
      </c>
      <c r="K530" s="23">
        <f t="shared" si="34"/>
        <v>0.83546194817006991</v>
      </c>
      <c r="M530" s="31"/>
      <c r="N530" s="31"/>
      <c r="O530" t="str">
        <f>IF(ISBLANK(Games!L530), "", Games!L530)</f>
        <v/>
      </c>
      <c r="P530" t="str">
        <f>IF(ISBLANK(Games!M530), "", Games!M530)</f>
        <v/>
      </c>
      <c r="Q530" t="str">
        <f t="shared" si="35"/>
        <v/>
      </c>
      <c r="R530" t="str">
        <f>IF(ISBLANK(Games!L530), "", IF(H530=Q530, "W", "L"))</f>
        <v/>
      </c>
      <c r="T530" s="30" t="str">
        <f t="shared" si="32"/>
        <v/>
      </c>
    </row>
    <row r="531" spans="1:20" x14ac:dyDescent="0.45">
      <c r="A531" s="20" t="str">
        <f>Calc!A531</f>
        <v>2024-05-06</v>
      </c>
      <c r="B531" t="str">
        <f>Calc!B531</f>
        <v>MIN</v>
      </c>
      <c r="C531" t="str">
        <f>Calc!C531</f>
        <v>SEA</v>
      </c>
      <c r="D531" t="str">
        <f>IF(ISBLANK(Games!D531), "", Games!D531)</f>
        <v/>
      </c>
      <c r="E531" t="str">
        <f>IF(ISBLANK(Games!E531), "", Games!E531)</f>
        <v/>
      </c>
      <c r="F531">
        <f>Calc!M531</f>
        <v>1529.2726034226744</v>
      </c>
      <c r="G531">
        <f>Calc!N531</f>
        <v>1521.2700100017432</v>
      </c>
      <c r="H531" t="str">
        <f>IF(Calc!O531=Betting!I531, Betting!B531, IF(Calc!P531=Betting!I531, Betting!C531, ""))</f>
        <v>MIN</v>
      </c>
      <c r="I531" s="21">
        <f>MAX(Calc!O531:P531)</f>
        <v>0.57515098510815643</v>
      </c>
      <c r="J531" s="22">
        <f t="shared" si="33"/>
        <v>-135.37773772514834</v>
      </c>
      <c r="K531" s="23">
        <f t="shared" si="34"/>
        <v>0.73867388893014108</v>
      </c>
      <c r="M531" s="31"/>
      <c r="N531" s="31"/>
      <c r="O531" t="str">
        <f>IF(ISBLANK(Games!L531), "", Games!L531)</f>
        <v/>
      </c>
      <c r="P531" t="str">
        <f>IF(ISBLANK(Games!M531), "", Games!M531)</f>
        <v/>
      </c>
      <c r="Q531" t="str">
        <f t="shared" si="35"/>
        <v/>
      </c>
      <c r="R531" t="str">
        <f>IF(ISBLANK(Games!L531), "", IF(H531=Q531, "W", "L"))</f>
        <v/>
      </c>
      <c r="T531" s="30" t="str">
        <f t="shared" si="32"/>
        <v/>
      </c>
    </row>
    <row r="532" spans="1:20" x14ac:dyDescent="0.45">
      <c r="A532" s="20" t="str">
        <f>Calc!A532</f>
        <v>2024-05-06</v>
      </c>
      <c r="B532" t="str">
        <f>Calc!B532</f>
        <v>KCR</v>
      </c>
      <c r="C532" t="str">
        <f>Calc!C532</f>
        <v>MIL</v>
      </c>
      <c r="D532" t="str">
        <f>IF(ISBLANK(Games!D532), "", Games!D532)</f>
        <v/>
      </c>
      <c r="E532" t="str">
        <f>IF(ISBLANK(Games!E532), "", Games!E532)</f>
        <v/>
      </c>
      <c r="F532">
        <f>Calc!M532</f>
        <v>1459.3647323881944</v>
      </c>
      <c r="G532">
        <f>Calc!N532</f>
        <v>1527.5334034496079</v>
      </c>
      <c r="H532" t="str">
        <f>IF(Calc!O532=Betting!I532, Betting!B532, IF(Calc!P532=Betting!I532, Betting!C532, ""))</f>
        <v>MIL</v>
      </c>
      <c r="I532" s="21">
        <f>MAX(Calc!O532:P532)</f>
        <v>0.50182150028247796</v>
      </c>
      <c r="J532" s="22">
        <f t="shared" si="33"/>
        <v>-100.73126410855177</v>
      </c>
      <c r="K532" s="23">
        <f t="shared" si="34"/>
        <v>0.99274044543148254</v>
      </c>
      <c r="M532" s="31"/>
      <c r="N532" s="31"/>
      <c r="O532" t="str">
        <f>IF(ISBLANK(Games!L532), "", Games!L532)</f>
        <v/>
      </c>
      <c r="P532" t="str">
        <f>IF(ISBLANK(Games!M532), "", Games!M532)</f>
        <v/>
      </c>
      <c r="Q532" t="str">
        <f t="shared" si="35"/>
        <v/>
      </c>
      <c r="R532" t="str">
        <f>IF(ISBLANK(Games!L532), "", IF(H532=Q532, "W", "L"))</f>
        <v/>
      </c>
      <c r="T532" s="30" t="str">
        <f t="shared" si="32"/>
        <v/>
      </c>
    </row>
    <row r="533" spans="1:20" x14ac:dyDescent="0.45">
      <c r="A533" s="20" t="str">
        <f>Calc!A533</f>
        <v>2024-05-06</v>
      </c>
      <c r="B533" t="str">
        <f>Calc!B533</f>
        <v>STL</v>
      </c>
      <c r="C533" t="str">
        <f>Calc!C533</f>
        <v>NYM</v>
      </c>
      <c r="D533" t="str">
        <f>IF(ISBLANK(Games!D533), "", Games!D533)</f>
        <v/>
      </c>
      <c r="E533" t="str">
        <f>IF(ISBLANK(Games!E533), "", Games!E533)</f>
        <v/>
      </c>
      <c r="F533">
        <f>Calc!M533</f>
        <v>1510.540426333587</v>
      </c>
      <c r="G533">
        <f>Calc!N533</f>
        <v>1510.288270753422</v>
      </c>
      <c r="H533" t="str">
        <f>IF(Calc!O533=Betting!I533, Betting!B533, IF(Calc!P533=Betting!I533, Betting!C533, ""))</f>
        <v>STL</v>
      </c>
      <c r="I533" s="21">
        <f>MAX(Calc!O533:P533)</f>
        <v>0.53694824683994691</v>
      </c>
      <c r="J533" s="22">
        <f t="shared" si="33"/>
        <v>-115.95858198907447</v>
      </c>
      <c r="K533" s="23">
        <f t="shared" si="34"/>
        <v>0.86237687874987923</v>
      </c>
      <c r="M533" s="31"/>
      <c r="N533" s="31"/>
      <c r="O533" t="str">
        <f>IF(ISBLANK(Games!L533), "", Games!L533)</f>
        <v/>
      </c>
      <c r="P533" t="str">
        <f>IF(ISBLANK(Games!M533), "", Games!M533)</f>
        <v/>
      </c>
      <c r="Q533" t="str">
        <f t="shared" si="35"/>
        <v/>
      </c>
      <c r="R533" t="str">
        <f>IF(ISBLANK(Games!L533), "", IF(H533=Q533, "W", "L"))</f>
        <v/>
      </c>
      <c r="T533" s="30" t="str">
        <f t="shared" si="32"/>
        <v/>
      </c>
    </row>
    <row r="534" spans="1:20" x14ac:dyDescent="0.45">
      <c r="A534" s="20" t="str">
        <f>Calc!A534</f>
        <v>2024-05-06</v>
      </c>
      <c r="B534" t="str">
        <f>Calc!B534</f>
        <v>OAK</v>
      </c>
      <c r="C534" t="str">
        <f>Calc!C534</f>
        <v>TEX</v>
      </c>
      <c r="D534" t="str">
        <f>IF(ISBLANK(Games!D534), "", Games!D534)</f>
        <v/>
      </c>
      <c r="E534" t="str">
        <f>IF(ISBLANK(Games!E534), "", Games!E534)</f>
        <v/>
      </c>
      <c r="F534">
        <f>Calc!M534</f>
        <v>1410.609331202211</v>
      </c>
      <c r="G534">
        <f>Calc!N534</f>
        <v>1534.4506247578865</v>
      </c>
      <c r="H534" t="str">
        <f>IF(Calc!O534=Betting!I534, Betting!B534, IF(Calc!P534=Betting!I534, Betting!C534, ""))</f>
        <v>TEX</v>
      </c>
      <c r="I534" s="21">
        <f>MAX(Calc!O534:P534)</f>
        <v>0.66793335173014101</v>
      </c>
      <c r="J534" s="22">
        <f t="shared" si="33"/>
        <v>-201.14436520807558</v>
      </c>
      <c r="K534" s="23">
        <f t="shared" si="34"/>
        <v>0.49715536349504053</v>
      </c>
      <c r="M534" s="31"/>
      <c r="N534" s="31"/>
      <c r="O534" t="str">
        <f>IF(ISBLANK(Games!L534), "", Games!L534)</f>
        <v/>
      </c>
      <c r="P534" t="str">
        <f>IF(ISBLANK(Games!M534), "", Games!M534)</f>
        <v/>
      </c>
      <c r="Q534" t="str">
        <f t="shared" si="35"/>
        <v/>
      </c>
      <c r="R534" t="str">
        <f>IF(ISBLANK(Games!L534), "", IF(H534=Q534, "W", "L"))</f>
        <v/>
      </c>
      <c r="T534" s="30" t="str">
        <f t="shared" si="32"/>
        <v/>
      </c>
    </row>
    <row r="535" spans="1:20" x14ac:dyDescent="0.45">
      <c r="A535" s="20" t="str">
        <f>Calc!A535</f>
        <v>2024-05-06</v>
      </c>
      <c r="B535" t="str">
        <f>Calc!B535</f>
        <v>LAD</v>
      </c>
      <c r="C535" t="str">
        <f>Calc!C535</f>
        <v>MIA</v>
      </c>
      <c r="D535" t="str">
        <f>IF(ISBLANK(Games!D535), "", Games!D535)</f>
        <v/>
      </c>
      <c r="E535" t="str">
        <f>IF(ISBLANK(Games!E535), "", Games!E535)</f>
        <v/>
      </c>
      <c r="F535">
        <f>Calc!M535</f>
        <v>1596.6514930600529</v>
      </c>
      <c r="G535">
        <f>Calc!N535</f>
        <v>1484.370768699393</v>
      </c>
      <c r="H535" t="str">
        <f>IF(Calc!O535=Betting!I535, Betting!B535, IF(Calc!P535=Betting!I535, Betting!C535, ""))</f>
        <v>LAD</v>
      </c>
      <c r="I535" s="21">
        <f>MAX(Calc!O535:P535)</f>
        <v>0.6775121870305153</v>
      </c>
      <c r="J535" s="22">
        <f t="shared" si="33"/>
        <v>-210.08923741705078</v>
      </c>
      <c r="K535" s="23">
        <f t="shared" si="34"/>
        <v>0.47598820972198941</v>
      </c>
      <c r="M535" s="31"/>
      <c r="N535" s="31"/>
      <c r="O535" t="str">
        <f>IF(ISBLANK(Games!L535), "", Games!L535)</f>
        <v/>
      </c>
      <c r="P535" t="str">
        <f>IF(ISBLANK(Games!M535), "", Games!M535)</f>
        <v/>
      </c>
      <c r="Q535" t="str">
        <f t="shared" si="35"/>
        <v/>
      </c>
      <c r="R535" t="str">
        <f>IF(ISBLANK(Games!L535), "", IF(H535=Q535, "W", "L"))</f>
        <v/>
      </c>
      <c r="T535" s="30" t="str">
        <f t="shared" si="32"/>
        <v/>
      </c>
    </row>
    <row r="536" spans="1:20" x14ac:dyDescent="0.45">
      <c r="A536" s="20" t="str">
        <f>Calc!A536</f>
        <v>2024-05-07</v>
      </c>
      <c r="B536" t="str">
        <f>Calc!B536</f>
        <v>OAK</v>
      </c>
      <c r="C536" t="str">
        <f>Calc!C536</f>
        <v>TEX</v>
      </c>
      <c r="D536" t="str">
        <f>IF(ISBLANK(Games!D536), "", Games!D536)</f>
        <v/>
      </c>
      <c r="E536" t="str">
        <f>IF(ISBLANK(Games!E536), "", Games!E536)</f>
        <v/>
      </c>
      <c r="F536">
        <f>Calc!M536</f>
        <v>1410.609331202211</v>
      </c>
      <c r="G536">
        <f>Calc!N536</f>
        <v>1534.4506247578865</v>
      </c>
      <c r="H536" t="str">
        <f>IF(Calc!O536=Betting!I536, Betting!B536, IF(Calc!P536=Betting!I536, Betting!C536, ""))</f>
        <v>TEX</v>
      </c>
      <c r="I536" s="21">
        <f>MAX(Calc!O536:P536)</f>
        <v>0.66793335173014101</v>
      </c>
      <c r="J536" s="22">
        <f t="shared" si="33"/>
        <v>-201.14436520807558</v>
      </c>
      <c r="K536" s="23">
        <f t="shared" si="34"/>
        <v>0.49715536349504053</v>
      </c>
      <c r="M536" s="31"/>
      <c r="N536" s="31"/>
      <c r="O536" t="str">
        <f>IF(ISBLANK(Games!L536), "", Games!L536)</f>
        <v/>
      </c>
      <c r="P536" t="str">
        <f>IF(ISBLANK(Games!M536), "", Games!M536)</f>
        <v/>
      </c>
      <c r="Q536" t="str">
        <f t="shared" si="35"/>
        <v/>
      </c>
      <c r="R536" t="str">
        <f>IF(ISBLANK(Games!L536), "", IF(H536=Q536, "W", "L"))</f>
        <v/>
      </c>
      <c r="T536" s="30" t="str">
        <f t="shared" si="32"/>
        <v/>
      </c>
    </row>
    <row r="537" spans="1:20" x14ac:dyDescent="0.45">
      <c r="A537" s="20" t="str">
        <f>Calc!A537</f>
        <v>2024-05-07</v>
      </c>
      <c r="B537" t="str">
        <f>Calc!B537</f>
        <v>CLE</v>
      </c>
      <c r="C537" t="str">
        <f>Calc!C537</f>
        <v>DET</v>
      </c>
      <c r="D537" t="str">
        <f>IF(ISBLANK(Games!D537), "", Games!D537)</f>
        <v/>
      </c>
      <c r="E537" t="str">
        <f>IF(ISBLANK(Games!E537), "", Games!E537)</f>
        <v/>
      </c>
      <c r="F537">
        <f>Calc!M537</f>
        <v>1503.8938502056101</v>
      </c>
      <c r="G537">
        <f>Calc!N537</f>
        <v>1495.7868779460348</v>
      </c>
      <c r="H537" t="str">
        <f>IF(Calc!O537=Betting!I537, Betting!B537, IF(Calc!P537=Betting!I537, Betting!C537, ""))</f>
        <v>CLE</v>
      </c>
      <c r="I537" s="21">
        <f>MAX(Calc!O537:P537)</f>
        <v>0.53547427779678602</v>
      </c>
      <c r="J537" s="22">
        <f t="shared" si="33"/>
        <v>-115.27333196040638</v>
      </c>
      <c r="K537" s="23">
        <f t="shared" si="34"/>
        <v>0.86750333576154104</v>
      </c>
      <c r="M537" s="31"/>
      <c r="N537" s="31"/>
      <c r="O537" t="str">
        <f>IF(ISBLANK(Games!L537), "", Games!L537)</f>
        <v/>
      </c>
      <c r="P537" t="str">
        <f>IF(ISBLANK(Games!M537), "", Games!M537)</f>
        <v/>
      </c>
      <c r="Q537" t="str">
        <f t="shared" si="35"/>
        <v/>
      </c>
      <c r="R537" t="str">
        <f>IF(ISBLANK(Games!L537), "", IF(H537=Q537, "W", "L"))</f>
        <v/>
      </c>
      <c r="T537" s="30" t="str">
        <f t="shared" si="32"/>
        <v/>
      </c>
    </row>
    <row r="538" spans="1:20" x14ac:dyDescent="0.45">
      <c r="A538" s="20" t="str">
        <f>Calc!A538</f>
        <v>2024-05-07</v>
      </c>
      <c r="B538" t="str">
        <f>Calc!B538</f>
        <v>CIN</v>
      </c>
      <c r="C538" t="str">
        <f>Calc!C538</f>
        <v>ARI</v>
      </c>
      <c r="D538" t="str">
        <f>IF(ISBLANK(Games!D538), "", Games!D538)</f>
        <v/>
      </c>
      <c r="E538" t="str">
        <f>IF(ISBLANK(Games!E538), "", Games!E538)</f>
        <v/>
      </c>
      <c r="F538">
        <f>Calc!M538</f>
        <v>1493.1662146218293</v>
      </c>
      <c r="G538">
        <f>Calc!N538</f>
        <v>1515.1384034374826</v>
      </c>
      <c r="H538" t="str">
        <f>IF(Calc!O538=Betting!I538, Betting!B538, IF(Calc!P538=Betting!I538, Betting!C538, ""))</f>
        <v>ARI</v>
      </c>
      <c r="I538" s="21">
        <f>MAX(Calc!O538:P538)</f>
        <v>0.53852287860799208</v>
      </c>
      <c r="J538" s="22">
        <f t="shared" si="33"/>
        <v>-116.69546628521518</v>
      </c>
      <c r="K538" s="23">
        <f t="shared" si="34"/>
        <v>0.85693132032730557</v>
      </c>
      <c r="M538" s="31"/>
      <c r="N538" s="31"/>
      <c r="O538" t="str">
        <f>IF(ISBLANK(Games!L538), "", Games!L538)</f>
        <v/>
      </c>
      <c r="P538" t="str">
        <f>IF(ISBLANK(Games!M538), "", Games!M538)</f>
        <v/>
      </c>
      <c r="Q538" t="str">
        <f t="shared" si="35"/>
        <v/>
      </c>
      <c r="R538" t="str">
        <f>IF(ISBLANK(Games!L538), "", IF(H538=Q538, "W", "L"))</f>
        <v/>
      </c>
      <c r="T538" s="30" t="str">
        <f t="shared" si="32"/>
        <v/>
      </c>
    </row>
    <row r="539" spans="1:20" x14ac:dyDescent="0.45">
      <c r="A539" s="20" t="str">
        <f>Calc!A539</f>
        <v>2024-05-07</v>
      </c>
      <c r="B539" t="str">
        <f>Calc!B539</f>
        <v>PIT</v>
      </c>
      <c r="C539" t="str">
        <f>Calc!C539</f>
        <v>LAA</v>
      </c>
      <c r="D539" t="str">
        <f>IF(ISBLANK(Games!D539), "", Games!D539)</f>
        <v/>
      </c>
      <c r="E539" t="str">
        <f>IF(ISBLANK(Games!E539), "", Games!E539)</f>
        <v/>
      </c>
      <c r="F539">
        <f>Calc!M539</f>
        <v>1464.4120897083565</v>
      </c>
      <c r="G539">
        <f>Calc!N539</f>
        <v>1486.8682858001625</v>
      </c>
      <c r="H539" t="str">
        <f>IF(Calc!O539=Betting!I539, Betting!B539, IF(Calc!P539=Betting!I539, Betting!C539, ""))</f>
        <v>LAA</v>
      </c>
      <c r="I539" s="21">
        <f>MAX(Calc!O539:P539)</f>
        <v>0.50328662953470127</v>
      </c>
      <c r="J539" s="22">
        <f t="shared" si="33"/>
        <v>-101.32335053981838</v>
      </c>
      <c r="K539" s="23">
        <f t="shared" si="34"/>
        <v>0.98693933300894621</v>
      </c>
      <c r="M539" s="31"/>
      <c r="N539" s="31"/>
      <c r="O539" t="str">
        <f>IF(ISBLANK(Games!L539), "", Games!L539)</f>
        <v/>
      </c>
      <c r="P539" t="str">
        <f>IF(ISBLANK(Games!M539), "", Games!M539)</f>
        <v/>
      </c>
      <c r="Q539" t="str">
        <f t="shared" si="35"/>
        <v/>
      </c>
      <c r="R539" t="str">
        <f>IF(ISBLANK(Games!L539), "", IF(H539=Q539, "W", "L"))</f>
        <v/>
      </c>
      <c r="T539" s="30" t="str">
        <f t="shared" si="32"/>
        <v/>
      </c>
    </row>
    <row r="540" spans="1:20" x14ac:dyDescent="0.45">
      <c r="A540" s="20" t="str">
        <f>Calc!A540</f>
        <v>2024-05-07</v>
      </c>
      <c r="B540" t="str">
        <f>Calc!B540</f>
        <v>PHI</v>
      </c>
      <c r="C540" t="str">
        <f>Calc!C540</f>
        <v>TOR</v>
      </c>
      <c r="D540" t="str">
        <f>IF(ISBLANK(Games!D540), "", Games!D540)</f>
        <v/>
      </c>
      <c r="E540" t="str">
        <f>IF(ISBLANK(Games!E540), "", Games!E540)</f>
        <v/>
      </c>
      <c r="F540">
        <f>Calc!M540</f>
        <v>1516.0751994709906</v>
      </c>
      <c r="G540">
        <f>Calc!N540</f>
        <v>1549.5770225833428</v>
      </c>
      <c r="H540" t="str">
        <f>IF(Calc!O540=Betting!I540, Betting!B540, IF(Calc!P540=Betting!I540, Betting!C540, ""))</f>
        <v>TOR</v>
      </c>
      <c r="I540" s="21">
        <f>MAX(Calc!O540:P540)</f>
        <v>0.50569124364155571</v>
      </c>
      <c r="J540" s="22">
        <f t="shared" si="33"/>
        <v>-102.30270800116223</v>
      </c>
      <c r="K540" s="23">
        <f t="shared" si="34"/>
        <v>0.97749123120830705</v>
      </c>
      <c r="M540" s="31"/>
      <c r="N540" s="31"/>
      <c r="O540" t="str">
        <f>IF(ISBLANK(Games!L540), "", Games!L540)</f>
        <v/>
      </c>
      <c r="P540" t="str">
        <f>IF(ISBLANK(Games!M540), "", Games!M540)</f>
        <v/>
      </c>
      <c r="Q540" t="str">
        <f t="shared" si="35"/>
        <v/>
      </c>
      <c r="R540" t="str">
        <f>IF(ISBLANK(Games!L540), "", IF(H540=Q540, "W", "L"))</f>
        <v/>
      </c>
      <c r="T540" s="30" t="str">
        <f t="shared" si="32"/>
        <v/>
      </c>
    </row>
    <row r="541" spans="1:20" x14ac:dyDescent="0.45">
      <c r="A541" s="20" t="str">
        <f>Calc!A541</f>
        <v>2024-05-07</v>
      </c>
      <c r="B541" t="str">
        <f>Calc!B541</f>
        <v>WAS</v>
      </c>
      <c r="C541" t="str">
        <f>Calc!C541</f>
        <v>BAL</v>
      </c>
      <c r="D541" t="str">
        <f>IF(ISBLANK(Games!D541), "", Games!D541)</f>
        <v/>
      </c>
      <c r="E541" t="str">
        <f>IF(ISBLANK(Games!E541), "", Games!E541)</f>
        <v/>
      </c>
      <c r="F541">
        <f>Calc!M541</f>
        <v>1419.5380932200808</v>
      </c>
      <c r="G541">
        <f>Calc!N541</f>
        <v>1539.0873746407135</v>
      </c>
      <c r="H541" t="str">
        <f>IF(Calc!O541=Betting!I541, Betting!B541, IF(Calc!P541=Betting!I541, Betting!C541, ""))</f>
        <v>BAL</v>
      </c>
      <c r="I541" s="21">
        <f>MAX(Calc!O541:P541)</f>
        <v>0.68937167912786723</v>
      </c>
      <c r="J541" s="22">
        <f t="shared" si="33"/>
        <v>-221.92814782385557</v>
      </c>
      <c r="K541" s="23">
        <f t="shared" si="34"/>
        <v>0.45059628974766208</v>
      </c>
      <c r="M541" s="31"/>
      <c r="N541" s="31"/>
      <c r="O541" t="str">
        <f>IF(ISBLANK(Games!L541), "", Games!L541)</f>
        <v/>
      </c>
      <c r="P541" t="str">
        <f>IF(ISBLANK(Games!M541), "", Games!M541)</f>
        <v/>
      </c>
      <c r="Q541" t="str">
        <f t="shared" si="35"/>
        <v/>
      </c>
      <c r="R541" t="str">
        <f>IF(ISBLANK(Games!L541), "", IF(H541=Q541, "W", "L"))</f>
        <v/>
      </c>
      <c r="T541" s="30" t="str">
        <f t="shared" si="32"/>
        <v/>
      </c>
    </row>
    <row r="542" spans="1:20" x14ac:dyDescent="0.45">
      <c r="A542" s="20" t="str">
        <f>Calc!A542</f>
        <v>2024-05-07</v>
      </c>
      <c r="B542" t="str">
        <f>Calc!B542</f>
        <v>TBR</v>
      </c>
      <c r="C542" t="str">
        <f>Calc!C542</f>
        <v>CHW</v>
      </c>
      <c r="D542" t="str">
        <f>IF(ISBLANK(Games!D542), "", Games!D542)</f>
        <v/>
      </c>
      <c r="E542" t="str">
        <f>IF(ISBLANK(Games!E542), "", Games!E542)</f>
        <v/>
      </c>
      <c r="F542">
        <f>Calc!M542</f>
        <v>1528.0229512954211</v>
      </c>
      <c r="G542">
        <f>Calc!N542</f>
        <v>1425.4820043556863</v>
      </c>
      <c r="H542" t="str">
        <f>IF(Calc!O542=Betting!I542, Betting!B542, IF(Calc!P542=Betting!I542, Betting!C542, ""))</f>
        <v>TBR</v>
      </c>
      <c r="I542" s="21">
        <f>MAX(Calc!O542:P542)</f>
        <v>0.70558997631246212</v>
      </c>
      <c r="J542" s="22">
        <f t="shared" si="33"/>
        <v>-239.6623482702193</v>
      </c>
      <c r="K542" s="23">
        <f t="shared" si="34"/>
        <v>0.41725369346398128</v>
      </c>
      <c r="M542" s="31"/>
      <c r="N542" s="31"/>
      <c r="O542" t="str">
        <f>IF(ISBLANK(Games!L542), "", Games!L542)</f>
        <v/>
      </c>
      <c r="P542" t="str">
        <f>IF(ISBLANK(Games!M542), "", Games!M542)</f>
        <v/>
      </c>
      <c r="Q542" t="str">
        <f t="shared" si="35"/>
        <v/>
      </c>
      <c r="R542" t="str">
        <f>IF(ISBLANK(Games!L542), "", IF(H542=Q542, "W", "L"))</f>
        <v/>
      </c>
      <c r="T542" s="30" t="str">
        <f t="shared" si="32"/>
        <v/>
      </c>
    </row>
    <row r="543" spans="1:20" x14ac:dyDescent="0.45">
      <c r="A543" s="20" t="str">
        <f>Calc!A543</f>
        <v>2024-05-07</v>
      </c>
      <c r="B543" t="str">
        <f>Calc!B543</f>
        <v>NYY</v>
      </c>
      <c r="C543" t="str">
        <f>Calc!C543</f>
        <v>HOU</v>
      </c>
      <c r="D543" t="str">
        <f>IF(ISBLANK(Games!D543), "", Games!D543)</f>
        <v/>
      </c>
      <c r="E543" t="str">
        <f>IF(ISBLANK(Games!E543), "", Games!E543)</f>
        <v/>
      </c>
      <c r="F543">
        <f>Calc!M543</f>
        <v>1533.7203518335739</v>
      </c>
      <c r="G543">
        <f>Calc!N543</f>
        <v>1554.1885466658973</v>
      </c>
      <c r="H543" t="str">
        <f>IF(Calc!O543=Betting!I543, Betting!B543, IF(Calc!P543=Betting!I543, Betting!C543, ""))</f>
        <v>NYY</v>
      </c>
      <c r="I543" s="21">
        <f>MAX(Calc!O543:P543)</f>
        <v>0.51753925578218118</v>
      </c>
      <c r="J543" s="22">
        <f t="shared" si="33"/>
        <v>-107.27074937904695</v>
      </c>
      <c r="K543" s="23">
        <f t="shared" si="34"/>
        <v>0.93222057810600945</v>
      </c>
      <c r="M543" s="31"/>
      <c r="N543" s="31"/>
      <c r="O543" t="str">
        <f>IF(ISBLANK(Games!L543), "", Games!L543)</f>
        <v/>
      </c>
      <c r="P543" t="str">
        <f>IF(ISBLANK(Games!M543), "", Games!M543)</f>
        <v/>
      </c>
      <c r="Q543" t="str">
        <f t="shared" si="35"/>
        <v/>
      </c>
      <c r="R543" t="str">
        <f>IF(ISBLANK(Games!L543), "", IF(H543=Q543, "W", "L"))</f>
        <v/>
      </c>
      <c r="T543" s="30" t="str">
        <f t="shared" si="32"/>
        <v/>
      </c>
    </row>
    <row r="544" spans="1:20" x14ac:dyDescent="0.45">
      <c r="A544" s="20" t="str">
        <f>Calc!A544</f>
        <v>2024-05-07</v>
      </c>
      <c r="B544" t="str">
        <f>Calc!B544</f>
        <v>ATL</v>
      </c>
      <c r="C544" t="str">
        <f>Calc!C544</f>
        <v>BOS</v>
      </c>
      <c r="D544" t="str">
        <f>IF(ISBLANK(Games!D544), "", Games!D544)</f>
        <v/>
      </c>
      <c r="E544" t="str">
        <f>IF(ISBLANK(Games!E544), "", Games!E544)</f>
        <v/>
      </c>
      <c r="F544">
        <f>Calc!M544</f>
        <v>1593.2508682491175</v>
      </c>
      <c r="G544">
        <f>Calc!N544</f>
        <v>1518.233689676287</v>
      </c>
      <c r="H544" t="str">
        <f>IF(Calc!O544=Betting!I544, Betting!B544, IF(Calc!P544=Betting!I544, Betting!C544, ""))</f>
        <v>ATL</v>
      </c>
      <c r="I544" s="21">
        <f>MAX(Calc!O544:P544)</f>
        <v>0.62826264785740704</v>
      </c>
      <c r="J544" s="22">
        <f t="shared" si="33"/>
        <v>-169.00713480533287</v>
      </c>
      <c r="K544" s="23">
        <f t="shared" si="34"/>
        <v>0.59169099644924927</v>
      </c>
      <c r="M544" s="31"/>
      <c r="N544" s="31"/>
      <c r="O544" t="str">
        <f>IF(ISBLANK(Games!L544), "", Games!L544)</f>
        <v/>
      </c>
      <c r="P544" t="str">
        <f>IF(ISBLANK(Games!M544), "", Games!M544)</f>
        <v/>
      </c>
      <c r="Q544" t="str">
        <f t="shared" si="35"/>
        <v/>
      </c>
      <c r="R544" t="str">
        <f>IF(ISBLANK(Games!L544), "", IF(H544=Q544, "W", "L"))</f>
        <v/>
      </c>
      <c r="T544" s="30" t="str">
        <f t="shared" si="32"/>
        <v/>
      </c>
    </row>
    <row r="545" spans="1:20" x14ac:dyDescent="0.45">
      <c r="A545" s="20" t="str">
        <f>Calc!A545</f>
        <v>2024-05-07</v>
      </c>
      <c r="B545" t="str">
        <f>Calc!B545</f>
        <v>CHC</v>
      </c>
      <c r="C545" t="str">
        <f>Calc!C545</f>
        <v>SDP</v>
      </c>
      <c r="D545" t="str">
        <f>IF(ISBLANK(Games!D545), "", Games!D545)</f>
        <v/>
      </c>
      <c r="E545" t="str">
        <f>IF(ISBLANK(Games!E545), "", Games!E545)</f>
        <v/>
      </c>
      <c r="F545">
        <f>Calc!M545</f>
        <v>1529.9566441509314</v>
      </c>
      <c r="G545">
        <f>Calc!N545</f>
        <v>1514.2912987524817</v>
      </c>
      <c r="H545" t="str">
        <f>IF(Calc!O545=Betting!I545, Betting!B545, IF(Calc!P545=Betting!I545, Betting!C545, ""))</f>
        <v>CHC</v>
      </c>
      <c r="I545" s="21">
        <f>MAX(Calc!O545:P545)</f>
        <v>0.54482197301719393</v>
      </c>
      <c r="J545" s="22">
        <f t="shared" si="33"/>
        <v>-119.69426042566288</v>
      </c>
      <c r="K545" s="23">
        <f t="shared" si="34"/>
        <v>0.83546194817006991</v>
      </c>
      <c r="M545" s="31"/>
      <c r="N545" s="31"/>
      <c r="O545" t="str">
        <f>IF(ISBLANK(Games!L545), "", Games!L545)</f>
        <v/>
      </c>
      <c r="P545" t="str">
        <f>IF(ISBLANK(Games!M545), "", Games!M545)</f>
        <v/>
      </c>
      <c r="Q545" t="str">
        <f t="shared" si="35"/>
        <v/>
      </c>
      <c r="R545" t="str">
        <f>IF(ISBLANK(Games!L545), "", IF(H545=Q545, "W", "L"))</f>
        <v/>
      </c>
      <c r="T545" s="30" t="str">
        <f t="shared" si="32"/>
        <v/>
      </c>
    </row>
    <row r="546" spans="1:20" x14ac:dyDescent="0.45">
      <c r="A546" s="20" t="str">
        <f>Calc!A546</f>
        <v>2024-05-07</v>
      </c>
      <c r="B546" t="str">
        <f>Calc!B546</f>
        <v>MIN</v>
      </c>
      <c r="C546" t="str">
        <f>Calc!C546</f>
        <v>SEA</v>
      </c>
      <c r="D546" t="str">
        <f>IF(ISBLANK(Games!D546), "", Games!D546)</f>
        <v/>
      </c>
      <c r="E546" t="str">
        <f>IF(ISBLANK(Games!E546), "", Games!E546)</f>
        <v/>
      </c>
      <c r="F546">
        <f>Calc!M546</f>
        <v>1529.2726034226744</v>
      </c>
      <c r="G546">
        <f>Calc!N546</f>
        <v>1521.2700100017432</v>
      </c>
      <c r="H546" t="str">
        <f>IF(Calc!O546=Betting!I546, Betting!B546, IF(Calc!P546=Betting!I546, Betting!C546, ""))</f>
        <v>MIN</v>
      </c>
      <c r="I546" s="21">
        <f>MAX(Calc!O546:P546)</f>
        <v>0.57515098510815643</v>
      </c>
      <c r="J546" s="22">
        <f t="shared" si="33"/>
        <v>-135.37773772514834</v>
      </c>
      <c r="K546" s="23">
        <f t="shared" si="34"/>
        <v>0.73867388893014108</v>
      </c>
      <c r="M546" s="31"/>
      <c r="N546" s="31"/>
      <c r="O546" t="str">
        <f>IF(ISBLANK(Games!L546), "", Games!L546)</f>
        <v/>
      </c>
      <c r="P546" t="str">
        <f>IF(ISBLANK(Games!M546), "", Games!M546)</f>
        <v/>
      </c>
      <c r="Q546" t="str">
        <f t="shared" si="35"/>
        <v/>
      </c>
      <c r="R546" t="str">
        <f>IF(ISBLANK(Games!L546), "", IF(H546=Q546, "W", "L"))</f>
        <v/>
      </c>
      <c r="T546" s="30" t="str">
        <f t="shared" ref="T546:T609" si="36">IF(S546="W", N546/(L546/-100), IF(S546="L", -N546, ""))</f>
        <v/>
      </c>
    </row>
    <row r="547" spans="1:20" x14ac:dyDescent="0.45">
      <c r="A547" s="20" t="str">
        <f>Calc!A547</f>
        <v>2024-05-07</v>
      </c>
      <c r="B547" t="str">
        <f>Calc!B547</f>
        <v>KCR</v>
      </c>
      <c r="C547" t="str">
        <f>Calc!C547</f>
        <v>MIL</v>
      </c>
      <c r="D547" t="str">
        <f>IF(ISBLANK(Games!D547), "", Games!D547)</f>
        <v/>
      </c>
      <c r="E547" t="str">
        <f>IF(ISBLANK(Games!E547), "", Games!E547)</f>
        <v/>
      </c>
      <c r="F547">
        <f>Calc!M547</f>
        <v>1459.3647323881944</v>
      </c>
      <c r="G547">
        <f>Calc!N547</f>
        <v>1527.5334034496079</v>
      </c>
      <c r="H547" t="str">
        <f>IF(Calc!O547=Betting!I547, Betting!B547, IF(Calc!P547=Betting!I547, Betting!C547, ""))</f>
        <v>MIL</v>
      </c>
      <c r="I547" s="21">
        <f>MAX(Calc!O547:P547)</f>
        <v>0.50182150028247796</v>
      </c>
      <c r="J547" s="22">
        <f t="shared" si="33"/>
        <v>-100.73126410855177</v>
      </c>
      <c r="K547" s="23">
        <f t="shared" si="34"/>
        <v>0.99274044543148254</v>
      </c>
      <c r="M547" s="31"/>
      <c r="N547" s="31"/>
      <c r="O547" t="str">
        <f>IF(ISBLANK(Games!L547), "", Games!L547)</f>
        <v/>
      </c>
      <c r="P547" t="str">
        <f>IF(ISBLANK(Games!M547), "", Games!M547)</f>
        <v/>
      </c>
      <c r="Q547" t="str">
        <f t="shared" si="35"/>
        <v/>
      </c>
      <c r="R547" t="str">
        <f>IF(ISBLANK(Games!L547), "", IF(H547=Q547, "W", "L"))</f>
        <v/>
      </c>
      <c r="T547" s="30" t="str">
        <f t="shared" si="36"/>
        <v/>
      </c>
    </row>
    <row r="548" spans="1:20" x14ac:dyDescent="0.45">
      <c r="A548" s="20" t="str">
        <f>Calc!A548</f>
        <v>2024-05-07</v>
      </c>
      <c r="B548" t="str">
        <f>Calc!B548</f>
        <v>STL</v>
      </c>
      <c r="C548" t="str">
        <f>Calc!C548</f>
        <v>NYM</v>
      </c>
      <c r="D548" t="str">
        <f>IF(ISBLANK(Games!D548), "", Games!D548)</f>
        <v/>
      </c>
      <c r="E548" t="str">
        <f>IF(ISBLANK(Games!E548), "", Games!E548)</f>
        <v/>
      </c>
      <c r="F548">
        <f>Calc!M548</f>
        <v>1510.540426333587</v>
      </c>
      <c r="G548">
        <f>Calc!N548</f>
        <v>1510.288270753422</v>
      </c>
      <c r="H548" t="str">
        <f>IF(Calc!O548=Betting!I548, Betting!B548, IF(Calc!P548=Betting!I548, Betting!C548, ""))</f>
        <v>STL</v>
      </c>
      <c r="I548" s="21">
        <f>MAX(Calc!O548:P548)</f>
        <v>0.53694824683994691</v>
      </c>
      <c r="J548" s="22">
        <f t="shared" si="33"/>
        <v>-115.95858198907447</v>
      </c>
      <c r="K548" s="23">
        <f t="shared" si="34"/>
        <v>0.86237687874987923</v>
      </c>
      <c r="M548" s="31"/>
      <c r="N548" s="31"/>
      <c r="O548" t="str">
        <f>IF(ISBLANK(Games!L548), "", Games!L548)</f>
        <v/>
      </c>
      <c r="P548" t="str">
        <f>IF(ISBLANK(Games!M548), "", Games!M548)</f>
        <v/>
      </c>
      <c r="Q548" t="str">
        <f t="shared" si="35"/>
        <v/>
      </c>
      <c r="R548" t="str">
        <f>IF(ISBLANK(Games!L548), "", IF(H548=Q548, "W", "L"))</f>
        <v/>
      </c>
      <c r="T548" s="30" t="str">
        <f t="shared" si="36"/>
        <v/>
      </c>
    </row>
    <row r="549" spans="1:20" x14ac:dyDescent="0.45">
      <c r="A549" s="20" t="str">
        <f>Calc!A549</f>
        <v>2024-05-07</v>
      </c>
      <c r="B549" t="str">
        <f>Calc!B549</f>
        <v>COL</v>
      </c>
      <c r="C549" t="str">
        <f>Calc!C549</f>
        <v>SFG</v>
      </c>
      <c r="D549" t="str">
        <f>IF(ISBLANK(Games!D549), "", Games!D549)</f>
        <v/>
      </c>
      <c r="E549" t="str">
        <f>IF(ISBLANK(Games!E549), "", Games!E549)</f>
        <v/>
      </c>
      <c r="F549">
        <f>Calc!M549</f>
        <v>1423.0710497477428</v>
      </c>
      <c r="G549">
        <f>Calc!N549</f>
        <v>1491.6063482058917</v>
      </c>
      <c r="H549" t="str">
        <f>IF(Calc!O549=Betting!I549, Betting!B549, IF(Calc!P549=Betting!I549, Betting!C549, ""))</f>
        <v>COL</v>
      </c>
      <c r="I549" s="21">
        <f>MAX(Calc!O549:P549)</f>
        <v>0.51680269184459049</v>
      </c>
      <c r="J549" s="22">
        <f t="shared" si="33"/>
        <v>-106.95479530245491</v>
      </c>
      <c r="K549" s="23">
        <f t="shared" si="34"/>
        <v>0.93497444146578368</v>
      </c>
      <c r="M549" s="31"/>
      <c r="N549" s="31"/>
      <c r="O549" t="str">
        <f>IF(ISBLANK(Games!L549), "", Games!L549)</f>
        <v/>
      </c>
      <c r="P549" t="str">
        <f>IF(ISBLANK(Games!M549), "", Games!M549)</f>
        <v/>
      </c>
      <c r="Q549" t="str">
        <f t="shared" si="35"/>
        <v/>
      </c>
      <c r="R549" t="str">
        <f>IF(ISBLANK(Games!L549), "", IF(H549=Q549, "W", "L"))</f>
        <v/>
      </c>
      <c r="T549" s="30" t="str">
        <f t="shared" si="36"/>
        <v/>
      </c>
    </row>
    <row r="550" spans="1:20" x14ac:dyDescent="0.45">
      <c r="A550" s="20" t="str">
        <f>Calc!A550</f>
        <v>2024-05-07</v>
      </c>
      <c r="B550" t="str">
        <f>Calc!B550</f>
        <v>LAD</v>
      </c>
      <c r="C550" t="str">
        <f>Calc!C550</f>
        <v>MIA</v>
      </c>
      <c r="D550" t="str">
        <f>IF(ISBLANK(Games!D550), "", Games!D550)</f>
        <v/>
      </c>
      <c r="E550" t="str">
        <f>IF(ISBLANK(Games!E550), "", Games!E550)</f>
        <v/>
      </c>
      <c r="F550">
        <f>Calc!M550</f>
        <v>1596.6514930600529</v>
      </c>
      <c r="G550">
        <f>Calc!N550</f>
        <v>1484.370768699393</v>
      </c>
      <c r="H550" t="str">
        <f>IF(Calc!O550=Betting!I550, Betting!B550, IF(Calc!P550=Betting!I550, Betting!C550, ""))</f>
        <v>LAD</v>
      </c>
      <c r="I550" s="21">
        <f>MAX(Calc!O550:P550)</f>
        <v>0.6775121870305153</v>
      </c>
      <c r="J550" s="22">
        <f t="shared" si="33"/>
        <v>-210.08923741705078</v>
      </c>
      <c r="K550" s="23">
        <f t="shared" si="34"/>
        <v>0.47598820972198941</v>
      </c>
      <c r="M550" s="31"/>
      <c r="N550" s="31"/>
      <c r="O550" t="str">
        <f>IF(ISBLANK(Games!L550), "", Games!L550)</f>
        <v/>
      </c>
      <c r="P550" t="str">
        <f>IF(ISBLANK(Games!M550), "", Games!M550)</f>
        <v/>
      </c>
      <c r="Q550" t="str">
        <f t="shared" si="35"/>
        <v/>
      </c>
      <c r="R550" t="str">
        <f>IF(ISBLANK(Games!L550), "", IF(H550=Q550, "W", "L"))</f>
        <v/>
      </c>
      <c r="T550" s="30" t="str">
        <f t="shared" si="36"/>
        <v/>
      </c>
    </row>
    <row r="551" spans="1:20" x14ac:dyDescent="0.45">
      <c r="A551" s="20" t="str">
        <f>Calc!A551</f>
        <v>2024-05-08</v>
      </c>
      <c r="B551" t="str">
        <f>Calc!B551</f>
        <v>PIT</v>
      </c>
      <c r="C551" t="str">
        <f>Calc!C551</f>
        <v>LAA</v>
      </c>
      <c r="D551" t="str">
        <f>IF(ISBLANK(Games!D551), "", Games!D551)</f>
        <v/>
      </c>
      <c r="E551" t="str">
        <f>IF(ISBLANK(Games!E551), "", Games!E551)</f>
        <v/>
      </c>
      <c r="F551">
        <f>Calc!M551</f>
        <v>1464.4120897083565</v>
      </c>
      <c r="G551">
        <f>Calc!N551</f>
        <v>1486.8682858001625</v>
      </c>
      <c r="H551" t="str">
        <f>IF(Calc!O551=Betting!I551, Betting!B551, IF(Calc!P551=Betting!I551, Betting!C551, ""))</f>
        <v>LAA</v>
      </c>
      <c r="I551" s="21">
        <f>MAX(Calc!O551:P551)</f>
        <v>0.50328662953470127</v>
      </c>
      <c r="J551" s="22">
        <f t="shared" si="33"/>
        <v>-101.32335053981838</v>
      </c>
      <c r="K551" s="23">
        <f t="shared" si="34"/>
        <v>0.98693933300894621</v>
      </c>
      <c r="M551" s="31"/>
      <c r="N551" s="31"/>
      <c r="O551" t="str">
        <f>IF(ISBLANK(Games!L551), "", Games!L551)</f>
        <v/>
      </c>
      <c r="P551" t="str">
        <f>IF(ISBLANK(Games!M551), "", Games!M551)</f>
        <v/>
      </c>
      <c r="Q551" t="str">
        <f t="shared" si="35"/>
        <v/>
      </c>
      <c r="R551" t="str">
        <f>IF(ISBLANK(Games!L551), "", IF(H551=Q551, "W", "L"))</f>
        <v/>
      </c>
      <c r="T551" s="30" t="str">
        <f t="shared" si="36"/>
        <v/>
      </c>
    </row>
    <row r="552" spans="1:20" x14ac:dyDescent="0.45">
      <c r="A552" s="20" t="str">
        <f>Calc!A552</f>
        <v>2024-05-08</v>
      </c>
      <c r="B552" t="str">
        <f>Calc!B552</f>
        <v>PHI</v>
      </c>
      <c r="C552" t="str">
        <f>Calc!C552</f>
        <v>TOR</v>
      </c>
      <c r="D552" t="str">
        <f>IF(ISBLANK(Games!D552), "", Games!D552)</f>
        <v/>
      </c>
      <c r="E552" t="str">
        <f>IF(ISBLANK(Games!E552), "", Games!E552)</f>
        <v/>
      </c>
      <c r="F552">
        <f>Calc!M552</f>
        <v>1516.0751994709906</v>
      </c>
      <c r="G552">
        <f>Calc!N552</f>
        <v>1549.5770225833428</v>
      </c>
      <c r="H552" t="str">
        <f>IF(Calc!O552=Betting!I552, Betting!B552, IF(Calc!P552=Betting!I552, Betting!C552, ""))</f>
        <v>TOR</v>
      </c>
      <c r="I552" s="21">
        <f>MAX(Calc!O552:P552)</f>
        <v>0.50569124364155571</v>
      </c>
      <c r="J552" s="22">
        <f t="shared" si="33"/>
        <v>-102.30270800116223</v>
      </c>
      <c r="K552" s="23">
        <f t="shared" si="34"/>
        <v>0.97749123120830705</v>
      </c>
      <c r="M552" s="31"/>
      <c r="N552" s="31"/>
      <c r="O552" t="str">
        <f>IF(ISBLANK(Games!L552), "", Games!L552)</f>
        <v/>
      </c>
      <c r="P552" t="str">
        <f>IF(ISBLANK(Games!M552), "", Games!M552)</f>
        <v/>
      </c>
      <c r="Q552" t="str">
        <f t="shared" si="35"/>
        <v/>
      </c>
      <c r="R552" t="str">
        <f>IF(ISBLANK(Games!L552), "", IF(H552=Q552, "W", "L"))</f>
        <v/>
      </c>
      <c r="T552" s="30" t="str">
        <f t="shared" si="36"/>
        <v/>
      </c>
    </row>
    <row r="553" spans="1:20" x14ac:dyDescent="0.45">
      <c r="A553" s="20" t="str">
        <f>Calc!A553</f>
        <v>2024-05-08</v>
      </c>
      <c r="B553" t="str">
        <f>Calc!B553</f>
        <v>CLE</v>
      </c>
      <c r="C553" t="str">
        <f>Calc!C553</f>
        <v>DET</v>
      </c>
      <c r="D553" t="str">
        <f>IF(ISBLANK(Games!D553), "", Games!D553)</f>
        <v/>
      </c>
      <c r="E553" t="str">
        <f>IF(ISBLANK(Games!E553), "", Games!E553)</f>
        <v/>
      </c>
      <c r="F553">
        <f>Calc!M553</f>
        <v>1503.8938502056101</v>
      </c>
      <c r="G553">
        <f>Calc!N553</f>
        <v>1495.7868779460348</v>
      </c>
      <c r="H553" t="str">
        <f>IF(Calc!O553=Betting!I553, Betting!B553, IF(Calc!P553=Betting!I553, Betting!C553, ""))</f>
        <v>CLE</v>
      </c>
      <c r="I553" s="21">
        <f>MAX(Calc!O553:P553)</f>
        <v>0.53547427779678602</v>
      </c>
      <c r="J553" s="22">
        <f t="shared" si="33"/>
        <v>-115.27333196040638</v>
      </c>
      <c r="K553" s="23">
        <f t="shared" si="34"/>
        <v>0.86750333576154104</v>
      </c>
      <c r="M553" s="31"/>
      <c r="N553" s="31"/>
      <c r="O553" t="str">
        <f>IF(ISBLANK(Games!L553), "", Games!L553)</f>
        <v/>
      </c>
      <c r="P553" t="str">
        <f>IF(ISBLANK(Games!M553), "", Games!M553)</f>
        <v/>
      </c>
      <c r="Q553" t="str">
        <f t="shared" si="35"/>
        <v/>
      </c>
      <c r="R553" t="str">
        <f>IF(ISBLANK(Games!L553), "", IF(H553=Q553, "W", "L"))</f>
        <v/>
      </c>
      <c r="T553" s="30" t="str">
        <f t="shared" si="36"/>
        <v/>
      </c>
    </row>
    <row r="554" spans="1:20" x14ac:dyDescent="0.45">
      <c r="A554" s="20" t="str">
        <f>Calc!A554</f>
        <v>2024-05-08</v>
      </c>
      <c r="B554" t="str">
        <f>Calc!B554</f>
        <v>STL</v>
      </c>
      <c r="C554" t="str">
        <f>Calc!C554</f>
        <v>NYM</v>
      </c>
      <c r="D554" t="str">
        <f>IF(ISBLANK(Games!D554), "", Games!D554)</f>
        <v/>
      </c>
      <c r="E554" t="str">
        <f>IF(ISBLANK(Games!E554), "", Games!E554)</f>
        <v/>
      </c>
      <c r="F554">
        <f>Calc!M554</f>
        <v>1510.540426333587</v>
      </c>
      <c r="G554">
        <f>Calc!N554</f>
        <v>1510.288270753422</v>
      </c>
      <c r="H554" t="str">
        <f>IF(Calc!O554=Betting!I554, Betting!B554, IF(Calc!P554=Betting!I554, Betting!C554, ""))</f>
        <v>STL</v>
      </c>
      <c r="I554" s="21">
        <f>MAX(Calc!O554:P554)</f>
        <v>0.53694824683994691</v>
      </c>
      <c r="J554" s="22">
        <f t="shared" si="33"/>
        <v>-115.95858198907447</v>
      </c>
      <c r="K554" s="23">
        <f t="shared" si="34"/>
        <v>0.86237687874987923</v>
      </c>
      <c r="M554" s="31"/>
      <c r="N554" s="31"/>
      <c r="O554" t="str">
        <f>IF(ISBLANK(Games!L554), "", Games!L554)</f>
        <v/>
      </c>
      <c r="P554" t="str">
        <f>IF(ISBLANK(Games!M554), "", Games!M554)</f>
        <v/>
      </c>
      <c r="Q554" t="str">
        <f t="shared" si="35"/>
        <v/>
      </c>
      <c r="R554" t="str">
        <f>IF(ISBLANK(Games!L554), "", IF(H554=Q554, "W", "L"))</f>
        <v/>
      </c>
      <c r="T554" s="30" t="str">
        <f t="shared" si="36"/>
        <v/>
      </c>
    </row>
    <row r="555" spans="1:20" x14ac:dyDescent="0.45">
      <c r="A555" s="20" t="str">
        <f>Calc!A555</f>
        <v>2024-05-08</v>
      </c>
      <c r="B555" t="str">
        <f>Calc!B555</f>
        <v>KCR</v>
      </c>
      <c r="C555" t="str">
        <f>Calc!C555</f>
        <v>MIL</v>
      </c>
      <c r="D555" t="str">
        <f>IF(ISBLANK(Games!D555), "", Games!D555)</f>
        <v/>
      </c>
      <c r="E555" t="str">
        <f>IF(ISBLANK(Games!E555), "", Games!E555)</f>
        <v/>
      </c>
      <c r="F555">
        <f>Calc!M555</f>
        <v>1459.3647323881944</v>
      </c>
      <c r="G555">
        <f>Calc!N555</f>
        <v>1527.5334034496079</v>
      </c>
      <c r="H555" t="str">
        <f>IF(Calc!O555=Betting!I555, Betting!B555, IF(Calc!P555=Betting!I555, Betting!C555, ""))</f>
        <v>MIL</v>
      </c>
      <c r="I555" s="21">
        <f>MAX(Calc!O555:P555)</f>
        <v>0.50182150028247796</v>
      </c>
      <c r="J555" s="22">
        <f t="shared" si="33"/>
        <v>-100.73126410855177</v>
      </c>
      <c r="K555" s="23">
        <f t="shared" si="34"/>
        <v>0.99274044543148254</v>
      </c>
      <c r="M555" s="31"/>
      <c r="N555" s="31"/>
      <c r="O555" t="str">
        <f>IF(ISBLANK(Games!L555), "", Games!L555)</f>
        <v/>
      </c>
      <c r="P555" t="str">
        <f>IF(ISBLANK(Games!M555), "", Games!M555)</f>
        <v/>
      </c>
      <c r="Q555" t="str">
        <f t="shared" si="35"/>
        <v/>
      </c>
      <c r="R555" t="str">
        <f>IF(ISBLANK(Games!L555), "", IF(H555=Q555, "W", "L"))</f>
        <v/>
      </c>
      <c r="T555" s="30" t="str">
        <f t="shared" si="36"/>
        <v/>
      </c>
    </row>
    <row r="556" spans="1:20" x14ac:dyDescent="0.45">
      <c r="A556" s="20" t="str">
        <f>Calc!A556</f>
        <v>2024-05-08</v>
      </c>
      <c r="B556" t="str">
        <f>Calc!B556</f>
        <v>CHC</v>
      </c>
      <c r="C556" t="str">
        <f>Calc!C556</f>
        <v>SDP</v>
      </c>
      <c r="D556" t="str">
        <f>IF(ISBLANK(Games!D556), "", Games!D556)</f>
        <v/>
      </c>
      <c r="E556" t="str">
        <f>IF(ISBLANK(Games!E556), "", Games!E556)</f>
        <v/>
      </c>
      <c r="F556">
        <f>Calc!M556</f>
        <v>1529.9566441509314</v>
      </c>
      <c r="G556">
        <f>Calc!N556</f>
        <v>1514.2912987524817</v>
      </c>
      <c r="H556" t="str">
        <f>IF(Calc!O556=Betting!I556, Betting!B556, IF(Calc!P556=Betting!I556, Betting!C556, ""))</f>
        <v>CHC</v>
      </c>
      <c r="I556" s="21">
        <f>MAX(Calc!O556:P556)</f>
        <v>0.54482197301719393</v>
      </c>
      <c r="J556" s="22">
        <f t="shared" si="33"/>
        <v>-119.69426042566288</v>
      </c>
      <c r="K556" s="23">
        <f t="shared" si="34"/>
        <v>0.83546194817006991</v>
      </c>
      <c r="M556" s="31"/>
      <c r="N556" s="31"/>
      <c r="O556" t="str">
        <f>IF(ISBLANK(Games!L556), "", Games!L556)</f>
        <v/>
      </c>
      <c r="P556" t="str">
        <f>IF(ISBLANK(Games!M556), "", Games!M556)</f>
        <v/>
      </c>
      <c r="Q556" t="str">
        <f t="shared" si="35"/>
        <v/>
      </c>
      <c r="R556" t="str">
        <f>IF(ISBLANK(Games!L556), "", IF(H556=Q556, "W", "L"))</f>
        <v/>
      </c>
      <c r="T556" s="30" t="str">
        <f t="shared" si="36"/>
        <v/>
      </c>
    </row>
    <row r="557" spans="1:20" x14ac:dyDescent="0.45">
      <c r="A557" s="20" t="str">
        <f>Calc!A557</f>
        <v>2024-05-08</v>
      </c>
      <c r="B557" t="str">
        <f>Calc!B557</f>
        <v>LAD</v>
      </c>
      <c r="C557" t="str">
        <f>Calc!C557</f>
        <v>MIA</v>
      </c>
      <c r="D557" t="str">
        <f>IF(ISBLANK(Games!D557), "", Games!D557)</f>
        <v/>
      </c>
      <c r="E557" t="str">
        <f>IF(ISBLANK(Games!E557), "", Games!E557)</f>
        <v/>
      </c>
      <c r="F557">
        <f>Calc!M557</f>
        <v>1596.6514930600529</v>
      </c>
      <c r="G557">
        <f>Calc!N557</f>
        <v>1484.370768699393</v>
      </c>
      <c r="H557" t="str">
        <f>IF(Calc!O557=Betting!I557, Betting!B557, IF(Calc!P557=Betting!I557, Betting!C557, ""))</f>
        <v>LAD</v>
      </c>
      <c r="I557" s="21">
        <f>MAX(Calc!O557:P557)</f>
        <v>0.6775121870305153</v>
      </c>
      <c r="J557" s="22">
        <f t="shared" si="33"/>
        <v>-210.08923741705078</v>
      </c>
      <c r="K557" s="23">
        <f t="shared" si="34"/>
        <v>0.47598820972198941</v>
      </c>
      <c r="M557" s="31"/>
      <c r="N557" s="31"/>
      <c r="O557" t="str">
        <f>IF(ISBLANK(Games!L557), "", Games!L557)</f>
        <v/>
      </c>
      <c r="P557" t="str">
        <f>IF(ISBLANK(Games!M557), "", Games!M557)</f>
        <v/>
      </c>
      <c r="Q557" t="str">
        <f t="shared" si="35"/>
        <v/>
      </c>
      <c r="R557" t="str">
        <f>IF(ISBLANK(Games!L557), "", IF(H557=Q557, "W", "L"))</f>
        <v/>
      </c>
      <c r="T557" s="30" t="str">
        <f t="shared" si="36"/>
        <v/>
      </c>
    </row>
    <row r="558" spans="1:20" x14ac:dyDescent="0.45">
      <c r="A558" s="20" t="str">
        <f>Calc!A558</f>
        <v>2024-05-08</v>
      </c>
      <c r="B558" t="str">
        <f>Calc!B558</f>
        <v>OAK</v>
      </c>
      <c r="C558" t="str">
        <f>Calc!C558</f>
        <v>TEX</v>
      </c>
      <c r="D558" t="str">
        <f>IF(ISBLANK(Games!D558), "", Games!D558)</f>
        <v/>
      </c>
      <c r="E558" t="str">
        <f>IF(ISBLANK(Games!E558), "", Games!E558)</f>
        <v/>
      </c>
      <c r="F558">
        <f>Calc!M558</f>
        <v>1410.609331202211</v>
      </c>
      <c r="G558">
        <f>Calc!N558</f>
        <v>1534.4506247578865</v>
      </c>
      <c r="H558" t="str">
        <f>IF(Calc!O558=Betting!I558, Betting!B558, IF(Calc!P558=Betting!I558, Betting!C558, ""))</f>
        <v>TEX</v>
      </c>
      <c r="I558" s="21">
        <f>MAX(Calc!O558:P558)</f>
        <v>0.66793335173014101</v>
      </c>
      <c r="J558" s="22">
        <f t="shared" si="33"/>
        <v>-201.14436520807558</v>
      </c>
      <c r="K558" s="23">
        <f t="shared" si="34"/>
        <v>0.49715536349504053</v>
      </c>
      <c r="M558" s="31"/>
      <c r="N558" s="31"/>
      <c r="O558" t="str">
        <f>IF(ISBLANK(Games!L558), "", Games!L558)</f>
        <v/>
      </c>
      <c r="P558" t="str">
        <f>IF(ISBLANK(Games!M558), "", Games!M558)</f>
        <v/>
      </c>
      <c r="Q558" t="str">
        <f t="shared" si="35"/>
        <v/>
      </c>
      <c r="R558" t="str">
        <f>IF(ISBLANK(Games!L558), "", IF(H558=Q558, "W", "L"))</f>
        <v/>
      </c>
      <c r="T558" s="30" t="str">
        <f t="shared" si="36"/>
        <v/>
      </c>
    </row>
    <row r="559" spans="1:20" x14ac:dyDescent="0.45">
      <c r="A559" s="20" t="str">
        <f>Calc!A559</f>
        <v>2024-05-08</v>
      </c>
      <c r="B559" t="str">
        <f>Calc!B559</f>
        <v>OAK</v>
      </c>
      <c r="C559" t="str">
        <f>Calc!C559</f>
        <v>TEX</v>
      </c>
      <c r="D559" t="str">
        <f>IF(ISBLANK(Games!D559), "", Games!D559)</f>
        <v/>
      </c>
      <c r="E559" t="str">
        <f>IF(ISBLANK(Games!E559), "", Games!E559)</f>
        <v/>
      </c>
      <c r="F559">
        <f>Calc!M559</f>
        <v>1410.609331202211</v>
      </c>
      <c r="G559">
        <f>Calc!N559</f>
        <v>1534.4506247578865</v>
      </c>
      <c r="H559" t="str">
        <f>IF(Calc!O559=Betting!I559, Betting!B559, IF(Calc!P559=Betting!I559, Betting!C559, ""))</f>
        <v>TEX</v>
      </c>
      <c r="I559" s="21">
        <f>MAX(Calc!O559:P559)</f>
        <v>0.66793335173014101</v>
      </c>
      <c r="J559" s="22">
        <f t="shared" si="33"/>
        <v>-201.14436520807558</v>
      </c>
      <c r="K559" s="23">
        <f t="shared" si="34"/>
        <v>0.49715536349504053</v>
      </c>
      <c r="M559" s="31"/>
      <c r="N559" s="31"/>
      <c r="O559" t="str">
        <f>IF(ISBLANK(Games!L559), "", Games!L559)</f>
        <v/>
      </c>
      <c r="P559" t="str">
        <f>IF(ISBLANK(Games!M559), "", Games!M559)</f>
        <v/>
      </c>
      <c r="Q559" t="str">
        <f t="shared" si="35"/>
        <v/>
      </c>
      <c r="R559" t="str">
        <f>IF(ISBLANK(Games!L559), "", IF(H559=Q559, "W", "L"))</f>
        <v/>
      </c>
      <c r="T559" s="30" t="str">
        <f t="shared" si="36"/>
        <v/>
      </c>
    </row>
    <row r="560" spans="1:20" x14ac:dyDescent="0.45">
      <c r="A560" s="20" t="str">
        <f>Calc!A560</f>
        <v>2024-05-08</v>
      </c>
      <c r="B560" t="str">
        <f>Calc!B560</f>
        <v>CIN</v>
      </c>
      <c r="C560" t="str">
        <f>Calc!C560</f>
        <v>ARI</v>
      </c>
      <c r="D560" t="str">
        <f>IF(ISBLANK(Games!D560), "", Games!D560)</f>
        <v/>
      </c>
      <c r="E560" t="str">
        <f>IF(ISBLANK(Games!E560), "", Games!E560)</f>
        <v/>
      </c>
      <c r="F560">
        <f>Calc!M560</f>
        <v>1493.1662146218293</v>
      </c>
      <c r="G560">
        <f>Calc!N560</f>
        <v>1515.1384034374826</v>
      </c>
      <c r="H560" t="str">
        <f>IF(Calc!O560=Betting!I560, Betting!B560, IF(Calc!P560=Betting!I560, Betting!C560, ""))</f>
        <v>ARI</v>
      </c>
      <c r="I560" s="21">
        <f>MAX(Calc!O560:P560)</f>
        <v>0.53852287860799208</v>
      </c>
      <c r="J560" s="22">
        <f t="shared" si="33"/>
        <v>-116.69546628521518</v>
      </c>
      <c r="K560" s="23">
        <f t="shared" si="34"/>
        <v>0.85693132032730557</v>
      </c>
      <c r="M560" s="31"/>
      <c r="N560" s="31"/>
      <c r="O560" t="str">
        <f>IF(ISBLANK(Games!L560), "", Games!L560)</f>
        <v/>
      </c>
      <c r="P560" t="str">
        <f>IF(ISBLANK(Games!M560), "", Games!M560)</f>
        <v/>
      </c>
      <c r="Q560" t="str">
        <f t="shared" si="35"/>
        <v/>
      </c>
      <c r="R560" t="str">
        <f>IF(ISBLANK(Games!L560), "", IF(H560=Q560, "W", "L"))</f>
        <v/>
      </c>
      <c r="T560" s="30" t="str">
        <f t="shared" si="36"/>
        <v/>
      </c>
    </row>
    <row r="561" spans="1:20" x14ac:dyDescent="0.45">
      <c r="A561" s="20" t="str">
        <f>Calc!A561</f>
        <v>2024-05-08</v>
      </c>
      <c r="B561" t="str">
        <f>Calc!B561</f>
        <v>WAS</v>
      </c>
      <c r="C561" t="str">
        <f>Calc!C561</f>
        <v>BAL</v>
      </c>
      <c r="D561" t="str">
        <f>IF(ISBLANK(Games!D561), "", Games!D561)</f>
        <v/>
      </c>
      <c r="E561" t="str">
        <f>IF(ISBLANK(Games!E561), "", Games!E561)</f>
        <v/>
      </c>
      <c r="F561">
        <f>Calc!M561</f>
        <v>1419.5380932200808</v>
      </c>
      <c r="G561">
        <f>Calc!N561</f>
        <v>1539.0873746407135</v>
      </c>
      <c r="H561" t="str">
        <f>IF(Calc!O561=Betting!I561, Betting!B561, IF(Calc!P561=Betting!I561, Betting!C561, ""))</f>
        <v>BAL</v>
      </c>
      <c r="I561" s="21">
        <f>MAX(Calc!O561:P561)</f>
        <v>0.68937167912786723</v>
      </c>
      <c r="J561" s="22">
        <f t="shared" si="33"/>
        <v>-221.92814782385557</v>
      </c>
      <c r="K561" s="23">
        <f t="shared" si="34"/>
        <v>0.45059628974766208</v>
      </c>
      <c r="M561" s="31"/>
      <c r="N561" s="31"/>
      <c r="O561" t="str">
        <f>IF(ISBLANK(Games!L561), "", Games!L561)</f>
        <v/>
      </c>
      <c r="P561" t="str">
        <f>IF(ISBLANK(Games!M561), "", Games!M561)</f>
        <v/>
      </c>
      <c r="Q561" t="str">
        <f t="shared" si="35"/>
        <v/>
      </c>
      <c r="R561" t="str">
        <f>IF(ISBLANK(Games!L561), "", IF(H561=Q561, "W", "L"))</f>
        <v/>
      </c>
      <c r="T561" s="30" t="str">
        <f t="shared" si="36"/>
        <v/>
      </c>
    </row>
    <row r="562" spans="1:20" x14ac:dyDescent="0.45">
      <c r="A562" s="20" t="str">
        <f>Calc!A562</f>
        <v>2024-05-08</v>
      </c>
      <c r="B562" t="str">
        <f>Calc!B562</f>
        <v>TBR</v>
      </c>
      <c r="C562" t="str">
        <f>Calc!C562</f>
        <v>CHW</v>
      </c>
      <c r="D562" t="str">
        <f>IF(ISBLANK(Games!D562), "", Games!D562)</f>
        <v/>
      </c>
      <c r="E562" t="str">
        <f>IF(ISBLANK(Games!E562), "", Games!E562)</f>
        <v/>
      </c>
      <c r="F562">
        <f>Calc!M562</f>
        <v>1528.0229512954211</v>
      </c>
      <c r="G562">
        <f>Calc!N562</f>
        <v>1425.4820043556863</v>
      </c>
      <c r="H562" t="str">
        <f>IF(Calc!O562=Betting!I562, Betting!B562, IF(Calc!P562=Betting!I562, Betting!C562, ""))</f>
        <v>TBR</v>
      </c>
      <c r="I562" s="21">
        <f>MAX(Calc!O562:P562)</f>
        <v>0.70558997631246212</v>
      </c>
      <c r="J562" s="22">
        <f t="shared" si="33"/>
        <v>-239.6623482702193</v>
      </c>
      <c r="K562" s="23">
        <f t="shared" si="34"/>
        <v>0.41725369346398128</v>
      </c>
      <c r="M562" s="31"/>
      <c r="N562" s="31"/>
      <c r="O562" t="str">
        <f>IF(ISBLANK(Games!L562), "", Games!L562)</f>
        <v/>
      </c>
      <c r="P562" t="str">
        <f>IF(ISBLANK(Games!M562), "", Games!M562)</f>
        <v/>
      </c>
      <c r="Q562" t="str">
        <f t="shared" si="35"/>
        <v/>
      </c>
      <c r="R562" t="str">
        <f>IF(ISBLANK(Games!L562), "", IF(H562=Q562, "W", "L"))</f>
        <v/>
      </c>
      <c r="T562" s="30" t="str">
        <f t="shared" si="36"/>
        <v/>
      </c>
    </row>
    <row r="563" spans="1:20" x14ac:dyDescent="0.45">
      <c r="A563" s="20" t="str">
        <f>Calc!A563</f>
        <v>2024-05-08</v>
      </c>
      <c r="B563" t="str">
        <f>Calc!B563</f>
        <v>NYY</v>
      </c>
      <c r="C563" t="str">
        <f>Calc!C563</f>
        <v>HOU</v>
      </c>
      <c r="D563" t="str">
        <f>IF(ISBLANK(Games!D563), "", Games!D563)</f>
        <v/>
      </c>
      <c r="E563" t="str">
        <f>IF(ISBLANK(Games!E563), "", Games!E563)</f>
        <v/>
      </c>
      <c r="F563">
        <f>Calc!M563</f>
        <v>1533.7203518335739</v>
      </c>
      <c r="G563">
        <f>Calc!N563</f>
        <v>1554.1885466658973</v>
      </c>
      <c r="H563" t="str">
        <f>IF(Calc!O563=Betting!I563, Betting!B563, IF(Calc!P563=Betting!I563, Betting!C563, ""))</f>
        <v>NYY</v>
      </c>
      <c r="I563" s="21">
        <f>MAX(Calc!O563:P563)</f>
        <v>0.51753925578218118</v>
      </c>
      <c r="J563" s="22">
        <f t="shared" si="33"/>
        <v>-107.27074937904695</v>
      </c>
      <c r="K563" s="23">
        <f t="shared" si="34"/>
        <v>0.93222057810600945</v>
      </c>
      <c r="M563" s="31"/>
      <c r="N563" s="31"/>
      <c r="O563" t="str">
        <f>IF(ISBLANK(Games!L563), "", Games!L563)</f>
        <v/>
      </c>
      <c r="P563" t="str">
        <f>IF(ISBLANK(Games!M563), "", Games!M563)</f>
        <v/>
      </c>
      <c r="Q563" t="str">
        <f t="shared" si="35"/>
        <v/>
      </c>
      <c r="R563" t="str">
        <f>IF(ISBLANK(Games!L563), "", IF(H563=Q563, "W", "L"))</f>
        <v/>
      </c>
      <c r="T563" s="30" t="str">
        <f t="shared" si="36"/>
        <v/>
      </c>
    </row>
    <row r="564" spans="1:20" x14ac:dyDescent="0.45">
      <c r="A564" s="20" t="str">
        <f>Calc!A564</f>
        <v>2024-05-08</v>
      </c>
      <c r="B564" t="str">
        <f>Calc!B564</f>
        <v>ATL</v>
      </c>
      <c r="C564" t="str">
        <f>Calc!C564</f>
        <v>BOS</v>
      </c>
      <c r="D564" t="str">
        <f>IF(ISBLANK(Games!D564), "", Games!D564)</f>
        <v/>
      </c>
      <c r="E564" t="str">
        <f>IF(ISBLANK(Games!E564), "", Games!E564)</f>
        <v/>
      </c>
      <c r="F564">
        <f>Calc!M564</f>
        <v>1593.2508682491175</v>
      </c>
      <c r="G564">
        <f>Calc!N564</f>
        <v>1518.233689676287</v>
      </c>
      <c r="H564" t="str">
        <f>IF(Calc!O564=Betting!I564, Betting!B564, IF(Calc!P564=Betting!I564, Betting!C564, ""))</f>
        <v>ATL</v>
      </c>
      <c r="I564" s="21">
        <f>MAX(Calc!O564:P564)</f>
        <v>0.62826264785740704</v>
      </c>
      <c r="J564" s="22">
        <f t="shared" si="33"/>
        <v>-169.00713480533287</v>
      </c>
      <c r="K564" s="23">
        <f t="shared" si="34"/>
        <v>0.59169099644924927</v>
      </c>
      <c r="M564" s="31"/>
      <c r="N564" s="31"/>
      <c r="O564" t="str">
        <f>IF(ISBLANK(Games!L564), "", Games!L564)</f>
        <v/>
      </c>
      <c r="P564" t="str">
        <f>IF(ISBLANK(Games!M564), "", Games!M564)</f>
        <v/>
      </c>
      <c r="Q564" t="str">
        <f t="shared" si="35"/>
        <v/>
      </c>
      <c r="R564" t="str">
        <f>IF(ISBLANK(Games!L564), "", IF(H564=Q564, "W", "L"))</f>
        <v/>
      </c>
      <c r="T564" s="30" t="str">
        <f t="shared" si="36"/>
        <v/>
      </c>
    </row>
    <row r="565" spans="1:20" x14ac:dyDescent="0.45">
      <c r="A565" s="20" t="str">
        <f>Calc!A565</f>
        <v>2024-05-08</v>
      </c>
      <c r="B565" t="str">
        <f>Calc!B565</f>
        <v>MIN</v>
      </c>
      <c r="C565" t="str">
        <f>Calc!C565</f>
        <v>SEA</v>
      </c>
      <c r="D565" t="str">
        <f>IF(ISBLANK(Games!D565), "", Games!D565)</f>
        <v/>
      </c>
      <c r="E565" t="str">
        <f>IF(ISBLANK(Games!E565), "", Games!E565)</f>
        <v/>
      </c>
      <c r="F565">
        <f>Calc!M565</f>
        <v>1529.2726034226744</v>
      </c>
      <c r="G565">
        <f>Calc!N565</f>
        <v>1521.2700100017432</v>
      </c>
      <c r="H565" t="str">
        <f>IF(Calc!O565=Betting!I565, Betting!B565, IF(Calc!P565=Betting!I565, Betting!C565, ""))</f>
        <v>MIN</v>
      </c>
      <c r="I565" s="21">
        <f>MAX(Calc!O565:P565)</f>
        <v>0.57515098510815643</v>
      </c>
      <c r="J565" s="22">
        <f t="shared" si="33"/>
        <v>-135.37773772514834</v>
      </c>
      <c r="K565" s="23">
        <f t="shared" si="34"/>
        <v>0.73867388893014108</v>
      </c>
      <c r="M565" s="31"/>
      <c r="N565" s="31"/>
      <c r="O565" t="str">
        <f>IF(ISBLANK(Games!L565), "", Games!L565)</f>
        <v/>
      </c>
      <c r="P565" t="str">
        <f>IF(ISBLANK(Games!M565), "", Games!M565)</f>
        <v/>
      </c>
      <c r="Q565" t="str">
        <f t="shared" si="35"/>
        <v/>
      </c>
      <c r="R565" t="str">
        <f>IF(ISBLANK(Games!L565), "", IF(H565=Q565, "W", "L"))</f>
        <v/>
      </c>
      <c r="T565" s="30" t="str">
        <f t="shared" si="36"/>
        <v/>
      </c>
    </row>
    <row r="566" spans="1:20" x14ac:dyDescent="0.45">
      <c r="A566" s="20" t="str">
        <f>Calc!A566</f>
        <v>2024-05-08</v>
      </c>
      <c r="B566" t="str">
        <f>Calc!B566</f>
        <v>COL</v>
      </c>
      <c r="C566" t="str">
        <f>Calc!C566</f>
        <v>SFG</v>
      </c>
      <c r="D566" t="str">
        <f>IF(ISBLANK(Games!D566), "", Games!D566)</f>
        <v/>
      </c>
      <c r="E566" t="str">
        <f>IF(ISBLANK(Games!E566), "", Games!E566)</f>
        <v/>
      </c>
      <c r="F566">
        <f>Calc!M566</f>
        <v>1423.0710497477428</v>
      </c>
      <c r="G566">
        <f>Calc!N566</f>
        <v>1491.6063482058917</v>
      </c>
      <c r="H566" t="str">
        <f>IF(Calc!O566=Betting!I566, Betting!B566, IF(Calc!P566=Betting!I566, Betting!C566, ""))</f>
        <v>COL</v>
      </c>
      <c r="I566" s="21">
        <f>MAX(Calc!O566:P566)</f>
        <v>0.51680269184459049</v>
      </c>
      <c r="J566" s="22">
        <f t="shared" si="33"/>
        <v>-106.95479530245491</v>
      </c>
      <c r="K566" s="23">
        <f t="shared" si="34"/>
        <v>0.93497444146578368</v>
      </c>
      <c r="M566" s="31"/>
      <c r="N566" s="31"/>
      <c r="O566" t="str">
        <f>IF(ISBLANK(Games!L566), "", Games!L566)</f>
        <v/>
      </c>
      <c r="P566" t="str">
        <f>IF(ISBLANK(Games!M566), "", Games!M566)</f>
        <v/>
      </c>
      <c r="Q566" t="str">
        <f t="shared" si="35"/>
        <v/>
      </c>
      <c r="R566" t="str">
        <f>IF(ISBLANK(Games!L566), "", IF(H566=Q566, "W", "L"))</f>
        <v/>
      </c>
      <c r="T566" s="30" t="str">
        <f t="shared" si="36"/>
        <v/>
      </c>
    </row>
    <row r="567" spans="1:20" x14ac:dyDescent="0.45">
      <c r="A567" s="20" t="str">
        <f>Calc!A567</f>
        <v>2024-05-09</v>
      </c>
      <c r="B567" t="str">
        <f>Calc!B567</f>
        <v>CIN</v>
      </c>
      <c r="C567" t="str">
        <f>Calc!C567</f>
        <v>ARI</v>
      </c>
      <c r="D567" t="str">
        <f>IF(ISBLANK(Games!D567), "", Games!D567)</f>
        <v/>
      </c>
      <c r="E567" t="str">
        <f>IF(ISBLANK(Games!E567), "", Games!E567)</f>
        <v/>
      </c>
      <c r="F567">
        <f>Calc!M567</f>
        <v>1493.1662146218293</v>
      </c>
      <c r="G567">
        <f>Calc!N567</f>
        <v>1515.1384034374826</v>
      </c>
      <c r="H567" t="str">
        <f>IF(Calc!O567=Betting!I567, Betting!B567, IF(Calc!P567=Betting!I567, Betting!C567, ""))</f>
        <v>ARI</v>
      </c>
      <c r="I567" s="21">
        <f>MAX(Calc!O567:P567)</f>
        <v>0.53852287860799208</v>
      </c>
      <c r="J567" s="22">
        <f t="shared" si="33"/>
        <v>-116.69546628521518</v>
      </c>
      <c r="K567" s="23">
        <f t="shared" si="34"/>
        <v>0.85693132032730557</v>
      </c>
      <c r="M567" s="31"/>
      <c r="N567" s="31"/>
      <c r="O567" t="str">
        <f>IF(ISBLANK(Games!L567), "", Games!L567)</f>
        <v/>
      </c>
      <c r="P567" t="str">
        <f>IF(ISBLANK(Games!M567), "", Games!M567)</f>
        <v/>
      </c>
      <c r="Q567" t="str">
        <f t="shared" si="35"/>
        <v/>
      </c>
      <c r="R567" t="str">
        <f>IF(ISBLANK(Games!L567), "", IF(H567=Q567, "W", "L"))</f>
        <v/>
      </c>
      <c r="T567" s="30" t="str">
        <f t="shared" si="36"/>
        <v/>
      </c>
    </row>
    <row r="568" spans="1:20" x14ac:dyDescent="0.45">
      <c r="A568" s="20" t="str">
        <f>Calc!A568</f>
        <v>2024-05-09</v>
      </c>
      <c r="B568" t="str">
        <f>Calc!B568</f>
        <v>MIN</v>
      </c>
      <c r="C568" t="str">
        <f>Calc!C568</f>
        <v>SEA</v>
      </c>
      <c r="D568" t="str">
        <f>IF(ISBLANK(Games!D568), "", Games!D568)</f>
        <v/>
      </c>
      <c r="E568" t="str">
        <f>IF(ISBLANK(Games!E568), "", Games!E568)</f>
        <v/>
      </c>
      <c r="F568">
        <f>Calc!M568</f>
        <v>1529.2726034226744</v>
      </c>
      <c r="G568">
        <f>Calc!N568</f>
        <v>1521.2700100017432</v>
      </c>
      <c r="H568" t="str">
        <f>IF(Calc!O568=Betting!I568, Betting!B568, IF(Calc!P568=Betting!I568, Betting!C568, ""))</f>
        <v>MIN</v>
      </c>
      <c r="I568" s="21">
        <f>MAX(Calc!O568:P568)</f>
        <v>0.57515098510815643</v>
      </c>
      <c r="J568" s="22">
        <f t="shared" si="33"/>
        <v>-135.37773772514834</v>
      </c>
      <c r="K568" s="23">
        <f t="shared" si="34"/>
        <v>0.73867388893014108</v>
      </c>
      <c r="M568" s="31"/>
      <c r="N568" s="31"/>
      <c r="O568" t="str">
        <f>IF(ISBLANK(Games!L568), "", Games!L568)</f>
        <v/>
      </c>
      <c r="P568" t="str">
        <f>IF(ISBLANK(Games!M568), "", Games!M568)</f>
        <v/>
      </c>
      <c r="Q568" t="str">
        <f t="shared" si="35"/>
        <v/>
      </c>
      <c r="R568" t="str">
        <f>IF(ISBLANK(Games!L568), "", IF(H568=Q568, "W", "L"))</f>
        <v/>
      </c>
      <c r="T568" s="30" t="str">
        <f t="shared" si="36"/>
        <v/>
      </c>
    </row>
    <row r="569" spans="1:20" x14ac:dyDescent="0.45">
      <c r="A569" s="20" t="str">
        <f>Calc!A569</f>
        <v>2024-05-09</v>
      </c>
      <c r="B569" t="str">
        <f>Calc!B569</f>
        <v>COL</v>
      </c>
      <c r="C569" t="str">
        <f>Calc!C569</f>
        <v>SFG</v>
      </c>
      <c r="D569" t="str">
        <f>IF(ISBLANK(Games!D569), "", Games!D569)</f>
        <v/>
      </c>
      <c r="E569" t="str">
        <f>IF(ISBLANK(Games!E569), "", Games!E569)</f>
        <v/>
      </c>
      <c r="F569">
        <f>Calc!M569</f>
        <v>1423.0710497477428</v>
      </c>
      <c r="G569">
        <f>Calc!N569</f>
        <v>1491.6063482058917</v>
      </c>
      <c r="H569" t="str">
        <f>IF(Calc!O569=Betting!I569, Betting!B569, IF(Calc!P569=Betting!I569, Betting!C569, ""))</f>
        <v>COL</v>
      </c>
      <c r="I569" s="21">
        <f>MAX(Calc!O569:P569)</f>
        <v>0.51680269184459049</v>
      </c>
      <c r="J569" s="22">
        <f t="shared" si="33"/>
        <v>-106.95479530245491</v>
      </c>
      <c r="K569" s="23">
        <f t="shared" si="34"/>
        <v>0.93497444146578368</v>
      </c>
      <c r="M569" s="31"/>
      <c r="N569" s="31"/>
      <c r="O569" t="str">
        <f>IF(ISBLANK(Games!L569), "", Games!L569)</f>
        <v/>
      </c>
      <c r="P569" t="str">
        <f>IF(ISBLANK(Games!M569), "", Games!M569)</f>
        <v/>
      </c>
      <c r="Q569" t="str">
        <f t="shared" si="35"/>
        <v/>
      </c>
      <c r="R569" t="str">
        <f>IF(ISBLANK(Games!L569), "", IF(H569=Q569, "W", "L"))</f>
        <v/>
      </c>
      <c r="T569" s="30" t="str">
        <f t="shared" si="36"/>
        <v/>
      </c>
    </row>
    <row r="570" spans="1:20" x14ac:dyDescent="0.45">
      <c r="A570" s="20" t="str">
        <f>Calc!A570</f>
        <v>2024-05-09</v>
      </c>
      <c r="B570" t="str">
        <f>Calc!B570</f>
        <v>NYY</v>
      </c>
      <c r="C570" t="str">
        <f>Calc!C570</f>
        <v>HOU</v>
      </c>
      <c r="D570" t="str">
        <f>IF(ISBLANK(Games!D570), "", Games!D570)</f>
        <v/>
      </c>
      <c r="E570" t="str">
        <f>IF(ISBLANK(Games!E570), "", Games!E570)</f>
        <v/>
      </c>
      <c r="F570">
        <f>Calc!M570</f>
        <v>1533.7203518335739</v>
      </c>
      <c r="G570">
        <f>Calc!N570</f>
        <v>1554.1885466658973</v>
      </c>
      <c r="H570" t="str">
        <f>IF(Calc!O570=Betting!I570, Betting!B570, IF(Calc!P570=Betting!I570, Betting!C570, ""))</f>
        <v>NYY</v>
      </c>
      <c r="I570" s="21">
        <f>MAX(Calc!O570:P570)</f>
        <v>0.51753925578218118</v>
      </c>
      <c r="J570" s="22">
        <f t="shared" si="33"/>
        <v>-107.27074937904695</v>
      </c>
      <c r="K570" s="23">
        <f t="shared" si="34"/>
        <v>0.93222057810600945</v>
      </c>
      <c r="M570" s="31"/>
      <c r="N570" s="31"/>
      <c r="O570" t="str">
        <f>IF(ISBLANK(Games!L570), "", Games!L570)</f>
        <v/>
      </c>
      <c r="P570" t="str">
        <f>IF(ISBLANK(Games!M570), "", Games!M570)</f>
        <v/>
      </c>
      <c r="Q570" t="str">
        <f t="shared" si="35"/>
        <v/>
      </c>
      <c r="R570" t="str">
        <f>IF(ISBLANK(Games!L570), "", IF(H570=Q570, "W", "L"))</f>
        <v/>
      </c>
      <c r="T570" s="30" t="str">
        <f t="shared" si="36"/>
        <v/>
      </c>
    </row>
    <row r="571" spans="1:20" x14ac:dyDescent="0.45">
      <c r="A571" s="20" t="str">
        <f>Calc!A571</f>
        <v>2024-05-09</v>
      </c>
      <c r="B571" t="str">
        <f>Calc!B571</f>
        <v>CHW</v>
      </c>
      <c r="C571" t="str">
        <f>Calc!C571</f>
        <v>CLE</v>
      </c>
      <c r="D571" t="str">
        <f>IF(ISBLANK(Games!D571), "", Games!D571)</f>
        <v/>
      </c>
      <c r="E571" t="str">
        <f>IF(ISBLANK(Games!E571), "", Games!E571)</f>
        <v/>
      </c>
      <c r="F571">
        <f>Calc!M571</f>
        <v>1426.513159308995</v>
      </c>
      <c r="G571">
        <f>Calc!N571</f>
        <v>1521.3210808926906</v>
      </c>
      <c r="H571" t="str">
        <f>IF(Calc!O571=Betting!I571, Betting!B571, IF(Calc!P571=Betting!I571, Betting!C571, ""))</f>
        <v>CLE</v>
      </c>
      <c r="I571" s="21">
        <f>MAX(Calc!O571:P571)</f>
        <v>0.65427767840628615</v>
      </c>
      <c r="J571" s="22">
        <f t="shared" si="33"/>
        <v>-189.24947495151343</v>
      </c>
      <c r="K571" s="23">
        <f t="shared" si="34"/>
        <v>0.52840305118743636</v>
      </c>
      <c r="M571" s="31"/>
      <c r="N571" s="31"/>
      <c r="O571" t="str">
        <f>IF(ISBLANK(Games!L571), "", Games!L571)</f>
        <v/>
      </c>
      <c r="P571" t="str">
        <f>IF(ISBLANK(Games!M571), "", Games!M571)</f>
        <v/>
      </c>
      <c r="Q571" t="str">
        <f t="shared" si="35"/>
        <v/>
      </c>
      <c r="R571" t="str">
        <f>IF(ISBLANK(Games!L571), "", IF(H571=Q571, "W", "L"))</f>
        <v/>
      </c>
      <c r="T571" s="30" t="str">
        <f t="shared" si="36"/>
        <v/>
      </c>
    </row>
    <row r="572" spans="1:20" x14ac:dyDescent="0.45">
      <c r="A572" s="20" t="str">
        <f>Calc!A572</f>
        <v>2024-05-09</v>
      </c>
      <c r="B572" t="str">
        <f>Calc!B572</f>
        <v>MIL</v>
      </c>
      <c r="C572" t="str">
        <f>Calc!C572</f>
        <v>STL</v>
      </c>
      <c r="D572" t="str">
        <f>IF(ISBLANK(Games!D572), "", Games!D572)</f>
        <v/>
      </c>
      <c r="E572" t="str">
        <f>IF(ISBLANK(Games!E572), "", Games!E572)</f>
        <v/>
      </c>
      <c r="F572">
        <f>Calc!M572</f>
        <v>1516.6563185214643</v>
      </c>
      <c r="G572">
        <f>Calc!N572</f>
        <v>1507.9516916859375</v>
      </c>
      <c r="H572" t="str">
        <f>IF(Calc!O572=Betting!I572, Betting!B572, IF(Calc!P572=Betting!I572, Betting!C572, ""))</f>
        <v>MIL</v>
      </c>
      <c r="I572" s="21">
        <f>MAX(Calc!O572:P572)</f>
        <v>0.5462322097650214</v>
      </c>
      <c r="J572" s="22">
        <f t="shared" si="33"/>
        <v>-120.37703458021142</v>
      </c>
      <c r="K572" s="23">
        <f t="shared" si="34"/>
        <v>0.83072323843769824</v>
      </c>
      <c r="M572" s="31"/>
      <c r="N572" s="31"/>
      <c r="O572" t="str">
        <f>IF(ISBLANK(Games!L572), "", Games!L572)</f>
        <v/>
      </c>
      <c r="P572" t="str">
        <f>IF(ISBLANK(Games!M572), "", Games!M572)</f>
        <v/>
      </c>
      <c r="Q572" t="str">
        <f t="shared" si="35"/>
        <v/>
      </c>
      <c r="R572" t="str">
        <f>IF(ISBLANK(Games!L572), "", IF(H572=Q572, "W", "L"))</f>
        <v/>
      </c>
      <c r="T572" s="30" t="str">
        <f t="shared" si="36"/>
        <v/>
      </c>
    </row>
    <row r="573" spans="1:20" x14ac:dyDescent="0.45">
      <c r="A573" s="20" t="str">
        <f>Calc!A573</f>
        <v>2024-05-09</v>
      </c>
      <c r="B573" t="str">
        <f>Calc!B573</f>
        <v>LAA</v>
      </c>
      <c r="C573" t="str">
        <f>Calc!C573</f>
        <v>KCR</v>
      </c>
      <c r="D573" t="str">
        <f>IF(ISBLANK(Games!D573), "", Games!D573)</f>
        <v/>
      </c>
      <c r="E573" t="str">
        <f>IF(ISBLANK(Games!E573), "", Games!E573)</f>
        <v/>
      </c>
      <c r="F573">
        <f>Calc!M573</f>
        <v>1469.5882041455925</v>
      </c>
      <c r="G573">
        <f>Calc!N573</f>
        <v>1465.2610239810729</v>
      </c>
      <c r="H573" t="str">
        <f>IF(Calc!O573=Betting!I573, Betting!B573, IF(Calc!P573=Betting!I573, Betting!C573, ""))</f>
        <v>LAA</v>
      </c>
      <c r="I573" s="21">
        <f>MAX(Calc!O573:P573)</f>
        <v>0.54047356621207798</v>
      </c>
      <c r="J573" s="22">
        <f t="shared" si="33"/>
        <v>-117.61533754585143</v>
      </c>
      <c r="K573" s="23">
        <f t="shared" si="34"/>
        <v>0.85022924804357058</v>
      </c>
      <c r="M573" s="31"/>
      <c r="N573" s="31"/>
      <c r="O573" t="str">
        <f>IF(ISBLANK(Games!L573), "", Games!L573)</f>
        <v/>
      </c>
      <c r="P573" t="str">
        <f>IF(ISBLANK(Games!M573), "", Games!M573)</f>
        <v/>
      </c>
      <c r="Q573" t="str">
        <f t="shared" si="35"/>
        <v/>
      </c>
      <c r="R573" t="str">
        <f>IF(ISBLANK(Games!L573), "", IF(H573=Q573, "W", "L"))</f>
        <v/>
      </c>
      <c r="T573" s="30" t="str">
        <f t="shared" si="36"/>
        <v/>
      </c>
    </row>
    <row r="574" spans="1:20" x14ac:dyDescent="0.45">
      <c r="A574" s="20" t="str">
        <f>Calc!A574</f>
        <v>2024-05-10</v>
      </c>
      <c r="B574" t="str">
        <f>Calc!B574</f>
        <v>DET</v>
      </c>
      <c r="C574" t="str">
        <f>Calc!C574</f>
        <v>HOU</v>
      </c>
      <c r="D574" t="str">
        <f>IF(ISBLANK(Games!D574), "", Games!D574)</f>
        <v/>
      </c>
      <c r="E574" t="str">
        <f>IF(ISBLANK(Games!E574), "", Games!E574)</f>
        <v/>
      </c>
      <c r="F574">
        <f>Calc!M574</f>
        <v>1481.7589766686021</v>
      </c>
      <c r="G574">
        <f>Calc!N574</f>
        <v>1554.1885466658973</v>
      </c>
      <c r="H574" t="str">
        <f>IF(Calc!O574=Betting!I574, Betting!B574, IF(Calc!P574=Betting!I574, Betting!C574, ""))</f>
        <v>HOU</v>
      </c>
      <c r="I574" s="21">
        <f>MAX(Calc!O574:P574)</f>
        <v>0.59891598149222536</v>
      </c>
      <c r="J574" s="22">
        <f t="shared" si="33"/>
        <v>-149.3243195579023</v>
      </c>
      <c r="K574" s="23">
        <f t="shared" si="34"/>
        <v>0.66968327929479565</v>
      </c>
      <c r="M574" s="31"/>
      <c r="N574" s="31"/>
      <c r="O574" t="str">
        <f>IF(ISBLANK(Games!L574), "", Games!L574)</f>
        <v/>
      </c>
      <c r="P574" t="str">
        <f>IF(ISBLANK(Games!M574), "", Games!M574)</f>
        <v/>
      </c>
      <c r="Q574" t="str">
        <f t="shared" si="35"/>
        <v/>
      </c>
      <c r="R574" t="str">
        <f>IF(ISBLANK(Games!L574), "", IF(H574=Q574, "W", "L"))</f>
        <v/>
      </c>
      <c r="T574" s="30" t="str">
        <f t="shared" si="36"/>
        <v/>
      </c>
    </row>
    <row r="575" spans="1:20" x14ac:dyDescent="0.45">
      <c r="A575" s="20" t="str">
        <f>Calc!A575</f>
        <v>2024-05-10</v>
      </c>
      <c r="B575" t="str">
        <f>Calc!B575</f>
        <v>PIT</v>
      </c>
      <c r="C575" t="str">
        <f>Calc!C575</f>
        <v>CHC</v>
      </c>
      <c r="D575" t="str">
        <f>IF(ISBLANK(Games!D575), "", Games!D575)</f>
        <v/>
      </c>
      <c r="E575" t="str">
        <f>IF(ISBLANK(Games!E575), "", Games!E575)</f>
        <v/>
      </c>
      <c r="F575">
        <f>Calc!M575</f>
        <v>1464.4120897083565</v>
      </c>
      <c r="G575">
        <f>Calc!N575</f>
        <v>1510.9500841970262</v>
      </c>
      <c r="H575" t="str">
        <f>IF(Calc!O575=Betting!I575, Betting!B575, IF(Calc!P575=Betting!I575, Betting!C575, ""))</f>
        <v>CHC</v>
      </c>
      <c r="I575" s="21">
        <f>MAX(Calc!O575:P575)</f>
        <v>0.53759036162267093</v>
      </c>
      <c r="J575" s="22">
        <f t="shared" si="33"/>
        <v>-116.25846803478477</v>
      </c>
      <c r="K575" s="23">
        <f t="shared" si="34"/>
        <v>0.86015239741572891</v>
      </c>
      <c r="M575" s="31"/>
      <c r="N575" s="31"/>
      <c r="O575" t="str">
        <f>IF(ISBLANK(Games!L575), "", Games!L575)</f>
        <v/>
      </c>
      <c r="P575" t="str">
        <f>IF(ISBLANK(Games!M575), "", Games!M575)</f>
        <v/>
      </c>
      <c r="Q575" t="str">
        <f t="shared" si="35"/>
        <v/>
      </c>
      <c r="R575" t="str">
        <f>IF(ISBLANK(Games!L575), "", IF(H575=Q575, "W", "L"))</f>
        <v/>
      </c>
      <c r="T575" s="30" t="str">
        <f t="shared" si="36"/>
        <v/>
      </c>
    </row>
    <row r="576" spans="1:20" x14ac:dyDescent="0.45">
      <c r="A576" s="20" t="str">
        <f>Calc!A576</f>
        <v>2024-05-10</v>
      </c>
      <c r="B576" t="str">
        <f>Calc!B576</f>
        <v>TBR</v>
      </c>
      <c r="C576" t="str">
        <f>Calc!C576</f>
        <v>NYY</v>
      </c>
      <c r="D576" t="str">
        <f>IF(ISBLANK(Games!D576), "", Games!D576)</f>
        <v/>
      </c>
      <c r="E576" t="str">
        <f>IF(ISBLANK(Games!E576), "", Games!E576)</f>
        <v/>
      </c>
      <c r="F576">
        <f>Calc!M576</f>
        <v>1528.0229512954211</v>
      </c>
      <c r="G576">
        <f>Calc!N576</f>
        <v>1562.9327852564061</v>
      </c>
      <c r="H576" t="str">
        <f>IF(Calc!O576=Betting!I576, Betting!B576, IF(Calc!P576=Betting!I576, Betting!C576, ""))</f>
        <v>TBR</v>
      </c>
      <c r="I576" s="21">
        <f>MAX(Calc!O576:P576)</f>
        <v>0.51209126365208901</v>
      </c>
      <c r="J576" s="22">
        <f t="shared" si="33"/>
        <v>-104.95636284055679</v>
      </c>
      <c r="K576" s="23">
        <f t="shared" si="34"/>
        <v>0.95277691884115512</v>
      </c>
      <c r="M576" s="31"/>
      <c r="N576" s="31"/>
      <c r="O576" t="str">
        <f>IF(ISBLANK(Games!L576), "", Games!L576)</f>
        <v/>
      </c>
      <c r="P576" t="str">
        <f>IF(ISBLANK(Games!M576), "", Games!M576)</f>
        <v/>
      </c>
      <c r="Q576" t="str">
        <f t="shared" si="35"/>
        <v/>
      </c>
      <c r="R576" t="str">
        <f>IF(ISBLANK(Games!L576), "", IF(H576=Q576, "W", "L"))</f>
        <v/>
      </c>
      <c r="T576" s="30" t="str">
        <f t="shared" si="36"/>
        <v/>
      </c>
    </row>
    <row r="577" spans="1:20" x14ac:dyDescent="0.45">
      <c r="A577" s="20" t="str">
        <f>Calc!A577</f>
        <v>2024-05-10</v>
      </c>
      <c r="B577" t="str">
        <f>Calc!B577</f>
        <v>BAL</v>
      </c>
      <c r="C577" t="str">
        <f>Calc!C577</f>
        <v>ARI</v>
      </c>
      <c r="D577" t="str">
        <f>IF(ISBLANK(Games!D577), "", Games!D577)</f>
        <v/>
      </c>
      <c r="E577" t="str">
        <f>IF(ISBLANK(Games!E577), "", Games!E577)</f>
        <v/>
      </c>
      <c r="F577">
        <f>Calc!M577</f>
        <v>1527.1786991040578</v>
      </c>
      <c r="G577">
        <f>Calc!N577</f>
        <v>1515.1384034374826</v>
      </c>
      <c r="H577" t="str">
        <f>IF(Calc!O577=Betting!I577, Betting!B577, IF(Calc!P577=Betting!I577, Betting!C577, ""))</f>
        <v>BAL</v>
      </c>
      <c r="I577" s="21">
        <f>MAX(Calc!O577:P577)</f>
        <v>0.52819001042029845</v>
      </c>
      <c r="J577" s="22">
        <f t="shared" si="33"/>
        <v>-111.94973020618352</v>
      </c>
      <c r="K577" s="23">
        <f t="shared" si="34"/>
        <v>0.89325807052705641</v>
      </c>
      <c r="M577" s="31"/>
      <c r="N577" s="31"/>
      <c r="O577" t="str">
        <f>IF(ISBLANK(Games!L577), "", Games!L577)</f>
        <v/>
      </c>
      <c r="P577" t="str">
        <f>IF(ISBLANK(Games!M577), "", Games!M577)</f>
        <v/>
      </c>
      <c r="Q577" t="str">
        <f t="shared" si="35"/>
        <v/>
      </c>
      <c r="R577" t="str">
        <f>IF(ISBLANK(Games!L577), "", IF(H577=Q577, "W", "L"))</f>
        <v/>
      </c>
      <c r="T577" s="30" t="str">
        <f t="shared" si="36"/>
        <v/>
      </c>
    </row>
    <row r="578" spans="1:20" x14ac:dyDescent="0.45">
      <c r="A578" s="20" t="str">
        <f>Calc!A578</f>
        <v>2024-05-10</v>
      </c>
      <c r="B578" t="str">
        <f>Calc!B578</f>
        <v>TOR</v>
      </c>
      <c r="C578" t="str">
        <f>Calc!C578</f>
        <v>MIN</v>
      </c>
      <c r="D578" t="str">
        <f>IF(ISBLANK(Games!D578), "", Games!D578)</f>
        <v/>
      </c>
      <c r="E578" t="str">
        <f>IF(ISBLANK(Games!E578), "", Games!E578)</f>
        <v/>
      </c>
      <c r="F578">
        <f>Calc!M578</f>
        <v>1536.86484917293</v>
      </c>
      <c r="G578">
        <f>Calc!N578</f>
        <v>1539.5424706464416</v>
      </c>
      <c r="H578" t="str">
        <f>IF(Calc!O578=Betting!I578, Betting!B578, IF(Calc!P578=Betting!I578, Betting!C578, ""))</f>
        <v>MIN</v>
      </c>
      <c r="I578" s="21">
        <f>MAX(Calc!O578:P578)</f>
        <v>0.50661576170601541</v>
      </c>
      <c r="J578" s="22">
        <f t="shared" si="33"/>
        <v>-102.68178883415136</v>
      </c>
      <c r="K578" s="23">
        <f t="shared" si="34"/>
        <v>0.97388252712968504</v>
      </c>
      <c r="M578" s="31"/>
      <c r="N578" s="31"/>
      <c r="O578" t="str">
        <f>IF(ISBLANK(Games!L578), "", Games!L578)</f>
        <v/>
      </c>
      <c r="P578" t="str">
        <f>IF(ISBLANK(Games!M578), "", Games!M578)</f>
        <v/>
      </c>
      <c r="Q578" t="str">
        <f t="shared" si="35"/>
        <v/>
      </c>
      <c r="R578" t="str">
        <f>IF(ISBLANK(Games!L578), "", IF(H578=Q578, "W", "L"))</f>
        <v/>
      </c>
      <c r="T578" s="30" t="str">
        <f t="shared" si="36"/>
        <v/>
      </c>
    </row>
    <row r="579" spans="1:20" x14ac:dyDescent="0.45">
      <c r="A579" s="20" t="str">
        <f>Calc!A579</f>
        <v>2024-05-10</v>
      </c>
      <c r="B579" t="str">
        <f>Calc!B579</f>
        <v>BOS</v>
      </c>
      <c r="C579" t="str">
        <f>Calc!C579</f>
        <v>WAS</v>
      </c>
      <c r="D579" t="str">
        <f>IF(ISBLANK(Games!D579), "", Games!D579)</f>
        <v/>
      </c>
      <c r="E579" t="str">
        <f>IF(ISBLANK(Games!E579), "", Games!E579)</f>
        <v/>
      </c>
      <c r="F579">
        <f>Calc!M579</f>
        <v>1500.26839934439</v>
      </c>
      <c r="G579">
        <f>Calc!N579</f>
        <v>1420.7057667976087</v>
      </c>
      <c r="H579" t="str">
        <f>IF(Calc!O579=Betting!I579, Betting!B579, IF(Calc!P579=Betting!I579, Betting!C579, ""))</f>
        <v>BOS</v>
      </c>
      <c r="I579" s="21">
        <f>MAX(Calc!O579:P579)</f>
        <v>0.63818047986679283</v>
      </c>
      <c r="J579" s="22">
        <f t="shared" ref="J579:J642" si="37">IF(I579&lt;0.5, "",-1*((I579*100)/(1-((I579*100)/100))))</f>
        <v>-176.38088725335791</v>
      </c>
      <c r="K579" s="23">
        <f t="shared" ref="K579:K642" si="38">IF(J579&gt;0, "",1/(J579/-100))</f>
        <v>0.56695485297314274</v>
      </c>
      <c r="M579" s="31"/>
      <c r="N579" s="31"/>
      <c r="O579" t="str">
        <f>IF(ISBLANK(Games!L579), "", Games!L579)</f>
        <v/>
      </c>
      <c r="P579" t="str">
        <f>IF(ISBLANK(Games!M579), "", Games!M579)</f>
        <v/>
      </c>
      <c r="Q579" t="str">
        <f t="shared" ref="Q579:Q642" si="39">IF(O579&gt;P579, B579, IF(P579&gt;O579, C579, ""))</f>
        <v/>
      </c>
      <c r="R579" t="str">
        <f>IF(ISBLANK(Games!L579), "", IF(H579=Q579, "W", "L"))</f>
        <v/>
      </c>
      <c r="T579" s="30" t="str">
        <f t="shared" si="36"/>
        <v/>
      </c>
    </row>
    <row r="580" spans="1:20" x14ac:dyDescent="0.45">
      <c r="A580" s="20" t="str">
        <f>Calc!A580</f>
        <v>2024-05-10</v>
      </c>
      <c r="B580" t="str">
        <f>Calc!B580</f>
        <v>NYM</v>
      </c>
      <c r="C580" t="str">
        <f>Calc!C580</f>
        <v>ATL</v>
      </c>
      <c r="D580" t="str">
        <f>IF(ISBLANK(Games!D580), "", Games!D580)</f>
        <v/>
      </c>
      <c r="E580" t="str">
        <f>IF(ISBLANK(Games!E580), "", Games!E580)</f>
        <v/>
      </c>
      <c r="F580">
        <f>Calc!M580</f>
        <v>1483.2891783762693</v>
      </c>
      <c r="G580">
        <f>Calc!N580</f>
        <v>1588.8399964445969</v>
      </c>
      <c r="H580" t="str">
        <f>IF(Calc!O580=Betting!I580, Betting!B580, IF(Calc!P580=Betting!I580, Betting!C580, ""))</f>
        <v>ATL</v>
      </c>
      <c r="I580" s="21">
        <f>MAX(Calc!O580:P580)</f>
        <v>0.59625662356457443</v>
      </c>
      <c r="J580" s="22">
        <f t="shared" si="37"/>
        <v>-147.68208182851495</v>
      </c>
      <c r="K580" s="23">
        <f t="shared" si="38"/>
        <v>0.67713021621754843</v>
      </c>
      <c r="M580" s="31"/>
      <c r="N580" s="31"/>
      <c r="O580" t="str">
        <f>IF(ISBLANK(Games!L580), "", Games!L580)</f>
        <v/>
      </c>
      <c r="P580" t="str">
        <f>IF(ISBLANK(Games!M580), "", Games!M580)</f>
        <v/>
      </c>
      <c r="Q580" t="str">
        <f t="shared" si="39"/>
        <v/>
      </c>
      <c r="R580" t="str">
        <f>IF(ISBLANK(Games!L580), "", IF(H580=Q580, "W", "L"))</f>
        <v/>
      </c>
      <c r="T580" s="30" t="str">
        <f t="shared" si="36"/>
        <v/>
      </c>
    </row>
    <row r="581" spans="1:20" x14ac:dyDescent="0.45">
      <c r="A581" s="20" t="str">
        <f>Calc!A581</f>
        <v>2024-05-10</v>
      </c>
      <c r="B581" t="str">
        <f>Calc!B581</f>
        <v>MIA</v>
      </c>
      <c r="C581" t="str">
        <f>Calc!C581</f>
        <v>PHI</v>
      </c>
      <c r="D581" t="str">
        <f>IF(ISBLANK(Games!D581), "", Games!D581)</f>
        <v/>
      </c>
      <c r="E581" t="str">
        <f>IF(ISBLANK(Games!E581), "", Games!E581)</f>
        <v/>
      </c>
      <c r="F581">
        <f>Calc!M581</f>
        <v>1453.0099819148713</v>
      </c>
      <c r="G581">
        <f>Calc!N581</f>
        <v>1539.4111659163295</v>
      </c>
      <c r="H581" t="str">
        <f>IF(Calc!O581=Betting!I581, Betting!B581, IF(Calc!P581=Betting!I581, Betting!C581, ""))</f>
        <v>PHI</v>
      </c>
      <c r="I581" s="21">
        <f>MAX(Calc!O581:P581)</f>
        <v>0.59896412593676374</v>
      </c>
      <c r="J581" s="22">
        <f t="shared" si="37"/>
        <v>-149.35425099708604</v>
      </c>
      <c r="K581" s="23">
        <f t="shared" si="38"/>
        <v>0.66954907096652405</v>
      </c>
      <c r="M581" s="31"/>
      <c r="N581" s="31"/>
      <c r="O581" t="str">
        <f>IF(ISBLANK(Games!L581), "", Games!L581)</f>
        <v/>
      </c>
      <c r="P581" t="str">
        <f>IF(ISBLANK(Games!M581), "", Games!M581)</f>
        <v/>
      </c>
      <c r="Q581" t="str">
        <f t="shared" si="39"/>
        <v/>
      </c>
      <c r="R581" t="str">
        <f>IF(ISBLANK(Games!L581), "", IF(H581=Q581, "W", "L"))</f>
        <v/>
      </c>
      <c r="T581" s="30" t="str">
        <f t="shared" si="36"/>
        <v/>
      </c>
    </row>
    <row r="582" spans="1:20" x14ac:dyDescent="0.45">
      <c r="A582" s="20" t="str">
        <f>Calc!A582</f>
        <v>2024-05-10</v>
      </c>
      <c r="B582" t="str">
        <f>Calc!B582</f>
        <v>CHW</v>
      </c>
      <c r="C582" t="str">
        <f>Calc!C582</f>
        <v>CLE</v>
      </c>
      <c r="D582" t="str">
        <f>IF(ISBLANK(Games!D582), "", Games!D582)</f>
        <v/>
      </c>
      <c r="E582" t="str">
        <f>IF(ISBLANK(Games!E582), "", Games!E582)</f>
        <v/>
      </c>
      <c r="F582">
        <f>Calc!M582</f>
        <v>1426.513159308995</v>
      </c>
      <c r="G582">
        <f>Calc!N582</f>
        <v>1521.3210808926906</v>
      </c>
      <c r="H582" t="str">
        <f>IF(Calc!O582=Betting!I582, Betting!B582, IF(Calc!P582=Betting!I582, Betting!C582, ""))</f>
        <v>CLE</v>
      </c>
      <c r="I582" s="21">
        <f>MAX(Calc!O582:P582)</f>
        <v>0.65427767840628615</v>
      </c>
      <c r="J582" s="22">
        <f t="shared" si="37"/>
        <v>-189.24947495151343</v>
      </c>
      <c r="K582" s="23">
        <f t="shared" si="38"/>
        <v>0.52840305118743636</v>
      </c>
      <c r="M582" s="31"/>
      <c r="N582" s="31"/>
      <c r="O582" t="str">
        <f>IF(ISBLANK(Games!L582), "", Games!L582)</f>
        <v/>
      </c>
      <c r="P582" t="str">
        <f>IF(ISBLANK(Games!M582), "", Games!M582)</f>
        <v/>
      </c>
      <c r="Q582" t="str">
        <f t="shared" si="39"/>
        <v/>
      </c>
      <c r="R582" t="str">
        <f>IF(ISBLANK(Games!L582), "", IF(H582=Q582, "W", "L"))</f>
        <v/>
      </c>
      <c r="T582" s="30" t="str">
        <f t="shared" si="36"/>
        <v/>
      </c>
    </row>
    <row r="583" spans="1:20" x14ac:dyDescent="0.45">
      <c r="A583" s="20" t="str">
        <f>Calc!A583</f>
        <v>2024-05-10</v>
      </c>
      <c r="B583" t="str">
        <f>Calc!B583</f>
        <v>MIL</v>
      </c>
      <c r="C583" t="str">
        <f>Calc!C583</f>
        <v>STL</v>
      </c>
      <c r="D583" t="str">
        <f>IF(ISBLANK(Games!D583), "", Games!D583)</f>
        <v/>
      </c>
      <c r="E583" t="str">
        <f>IF(ISBLANK(Games!E583), "", Games!E583)</f>
        <v/>
      </c>
      <c r="F583">
        <f>Calc!M583</f>
        <v>1516.6563185214643</v>
      </c>
      <c r="G583">
        <f>Calc!N583</f>
        <v>1507.9516916859375</v>
      </c>
      <c r="H583" t="str">
        <f>IF(Calc!O583=Betting!I583, Betting!B583, IF(Calc!P583=Betting!I583, Betting!C583, ""))</f>
        <v>MIL</v>
      </c>
      <c r="I583" s="21">
        <f>MAX(Calc!O583:P583)</f>
        <v>0.5462322097650214</v>
      </c>
      <c r="J583" s="22">
        <f t="shared" si="37"/>
        <v>-120.37703458021142</v>
      </c>
      <c r="K583" s="23">
        <f t="shared" si="38"/>
        <v>0.83072323843769824</v>
      </c>
      <c r="M583" s="31"/>
      <c r="N583" s="31"/>
      <c r="O583" t="str">
        <f>IF(ISBLANK(Games!L583), "", Games!L583)</f>
        <v/>
      </c>
      <c r="P583" t="str">
        <f>IF(ISBLANK(Games!M583), "", Games!M583)</f>
        <v/>
      </c>
      <c r="Q583" t="str">
        <f t="shared" si="39"/>
        <v/>
      </c>
      <c r="R583" t="str">
        <f>IF(ISBLANK(Games!L583), "", IF(H583=Q583, "W", "L"))</f>
        <v/>
      </c>
      <c r="T583" s="30" t="str">
        <f t="shared" si="36"/>
        <v/>
      </c>
    </row>
    <row r="584" spans="1:20" x14ac:dyDescent="0.45">
      <c r="A584" s="20" t="str">
        <f>Calc!A584</f>
        <v>2024-05-10</v>
      </c>
      <c r="B584" t="str">
        <f>Calc!B584</f>
        <v>COL</v>
      </c>
      <c r="C584" t="str">
        <f>Calc!C584</f>
        <v>TEX</v>
      </c>
      <c r="D584" t="str">
        <f>IF(ISBLANK(Games!D584), "", Games!D584)</f>
        <v/>
      </c>
      <c r="E584" t="str">
        <f>IF(ISBLANK(Games!E584), "", Games!E584)</f>
        <v/>
      </c>
      <c r="F584">
        <f>Calc!M584</f>
        <v>1423.0710497477428</v>
      </c>
      <c r="G584">
        <f>Calc!N584</f>
        <v>1534.4506247578865</v>
      </c>
      <c r="H584" t="str">
        <f>IF(Calc!O584=Betting!I584, Betting!B584, IF(Calc!P584=Betting!I584, Betting!C584, ""))</f>
        <v>TEX</v>
      </c>
      <c r="I584" s="21">
        <f>MAX(Calc!O584:P584)</f>
        <v>0.54084068120903606</v>
      </c>
      <c r="J584" s="22">
        <f t="shared" si="37"/>
        <v>-117.78932912287429</v>
      </c>
      <c r="K584" s="23">
        <f t="shared" si="38"/>
        <v>0.84897333862631141</v>
      </c>
      <c r="M584" s="31"/>
      <c r="N584" s="31"/>
      <c r="O584" t="str">
        <f>IF(ISBLANK(Games!L584), "", Games!L584)</f>
        <v/>
      </c>
      <c r="P584" t="str">
        <f>IF(ISBLANK(Games!M584), "", Games!M584)</f>
        <v/>
      </c>
      <c r="Q584" t="str">
        <f t="shared" si="39"/>
        <v/>
      </c>
      <c r="R584" t="str">
        <f>IF(ISBLANK(Games!L584), "", IF(H584=Q584, "W", "L"))</f>
        <v/>
      </c>
      <c r="T584" s="30" t="str">
        <f t="shared" si="36"/>
        <v/>
      </c>
    </row>
    <row r="585" spans="1:20" x14ac:dyDescent="0.45">
      <c r="A585" s="20" t="str">
        <f>Calc!A585</f>
        <v>2024-05-10</v>
      </c>
      <c r="B585" t="str">
        <f>Calc!B585</f>
        <v>LAA</v>
      </c>
      <c r="C585" t="str">
        <f>Calc!C585</f>
        <v>KCR</v>
      </c>
      <c r="D585" t="str">
        <f>IF(ISBLANK(Games!D585), "", Games!D585)</f>
        <v/>
      </c>
      <c r="E585" t="str">
        <f>IF(ISBLANK(Games!E585), "", Games!E585)</f>
        <v/>
      </c>
      <c r="F585">
        <f>Calc!M585</f>
        <v>1469.5882041455925</v>
      </c>
      <c r="G585">
        <f>Calc!N585</f>
        <v>1465.2610239810729</v>
      </c>
      <c r="H585" t="str">
        <f>IF(Calc!O585=Betting!I585, Betting!B585, IF(Calc!P585=Betting!I585, Betting!C585, ""))</f>
        <v>LAA</v>
      </c>
      <c r="I585" s="21">
        <f>MAX(Calc!O585:P585)</f>
        <v>0.54047356621207798</v>
      </c>
      <c r="J585" s="22">
        <f t="shared" si="37"/>
        <v>-117.61533754585143</v>
      </c>
      <c r="K585" s="23">
        <f t="shared" si="38"/>
        <v>0.85022924804357058</v>
      </c>
      <c r="M585" s="31"/>
      <c r="N585" s="31"/>
      <c r="O585" t="str">
        <f>IF(ISBLANK(Games!L585), "", Games!L585)</f>
        <v/>
      </c>
      <c r="P585" t="str">
        <f>IF(ISBLANK(Games!M585), "", Games!M585)</f>
        <v/>
      </c>
      <c r="Q585" t="str">
        <f t="shared" si="39"/>
        <v/>
      </c>
      <c r="R585" t="str">
        <f>IF(ISBLANK(Games!L585), "", IF(H585=Q585, "W", "L"))</f>
        <v/>
      </c>
      <c r="T585" s="30" t="str">
        <f t="shared" si="36"/>
        <v/>
      </c>
    </row>
    <row r="586" spans="1:20" x14ac:dyDescent="0.45">
      <c r="A586" s="20" t="str">
        <f>Calc!A586</f>
        <v>2024-05-10</v>
      </c>
      <c r="B586" t="str">
        <f>Calc!B586</f>
        <v>SDP</v>
      </c>
      <c r="C586" t="str">
        <f>Calc!C586</f>
        <v>LAD</v>
      </c>
      <c r="D586" t="str">
        <f>IF(ISBLANK(Games!D586), "", Games!D586)</f>
        <v/>
      </c>
      <c r="E586" t="str">
        <f>IF(ISBLANK(Games!E586), "", Games!E586)</f>
        <v/>
      </c>
      <c r="F586">
        <f>Calc!M586</f>
        <v>1502.9671207118124</v>
      </c>
      <c r="G586">
        <f>Calc!N586</f>
        <v>1587.2549754385982</v>
      </c>
      <c r="H586" t="str">
        <f>IF(Calc!O586=Betting!I586, Betting!B586, IF(Calc!P586=Betting!I586, Betting!C586, ""))</f>
        <v>LAD</v>
      </c>
      <c r="I586" s="21">
        <f>MAX(Calc!O586:P586)</f>
        <v>0.60435511699701594</v>
      </c>
      <c r="J586" s="22">
        <f t="shared" si="37"/>
        <v>-152.75191035200567</v>
      </c>
      <c r="K586" s="23">
        <f t="shared" si="38"/>
        <v>0.65465629706075212</v>
      </c>
      <c r="M586" s="31"/>
      <c r="N586" s="31"/>
      <c r="O586" t="str">
        <f>IF(ISBLANK(Games!L586), "", Games!L586)</f>
        <v/>
      </c>
      <c r="P586" t="str">
        <f>IF(ISBLANK(Games!M586), "", Games!M586)</f>
        <v/>
      </c>
      <c r="Q586" t="str">
        <f t="shared" si="39"/>
        <v/>
      </c>
      <c r="R586" t="str">
        <f>IF(ISBLANK(Games!L586), "", IF(H586=Q586, "W", "L"))</f>
        <v/>
      </c>
      <c r="T586" s="30" t="str">
        <f t="shared" si="36"/>
        <v/>
      </c>
    </row>
    <row r="587" spans="1:20" x14ac:dyDescent="0.45">
      <c r="A587" s="20" t="str">
        <f>Calc!A587</f>
        <v>2024-05-10</v>
      </c>
      <c r="B587" t="str">
        <f>Calc!B587</f>
        <v>SEA</v>
      </c>
      <c r="C587" t="str">
        <f>Calc!C587</f>
        <v>OAK</v>
      </c>
      <c r="D587" t="str">
        <f>IF(ISBLANK(Games!D587), "", Games!D587)</f>
        <v/>
      </c>
      <c r="E587" t="str">
        <f>IF(ISBLANK(Games!E587), "", Games!E587)</f>
        <v/>
      </c>
      <c r="F587">
        <f>Calc!M587</f>
        <v>1518.2292368487947</v>
      </c>
      <c r="G587">
        <f>Calc!N587</f>
        <v>1422.9458950386379</v>
      </c>
      <c r="H587" t="str">
        <f>IF(Calc!O587=Betting!I587, Betting!B587, IF(Calc!P587=Betting!I587, Betting!C587, ""))</f>
        <v>SEA</v>
      </c>
      <c r="I587" s="21">
        <f>MAX(Calc!O587:P587)</f>
        <v>0.64502230555596096</v>
      </c>
      <c r="J587" s="22">
        <f t="shared" si="37"/>
        <v>-181.70784126765645</v>
      </c>
      <c r="K587" s="23">
        <f t="shared" si="38"/>
        <v>0.55033398285052304</v>
      </c>
      <c r="M587" s="31"/>
      <c r="N587" s="31"/>
      <c r="O587" t="str">
        <f>IF(ISBLANK(Games!L587), "", Games!L587)</f>
        <v/>
      </c>
      <c r="P587" t="str">
        <f>IF(ISBLANK(Games!M587), "", Games!M587)</f>
        <v/>
      </c>
      <c r="Q587" t="str">
        <f t="shared" si="39"/>
        <v/>
      </c>
      <c r="R587" t="str">
        <f>IF(ISBLANK(Games!L587), "", IF(H587=Q587, "W", "L"))</f>
        <v/>
      </c>
      <c r="T587" s="30" t="str">
        <f t="shared" si="36"/>
        <v/>
      </c>
    </row>
    <row r="588" spans="1:20" x14ac:dyDescent="0.45">
      <c r="A588" s="20" t="str">
        <f>Calc!A588</f>
        <v>2024-05-10</v>
      </c>
      <c r="B588" t="str">
        <f>Calc!B588</f>
        <v>SFG</v>
      </c>
      <c r="C588" t="str">
        <f>Calc!C588</f>
        <v>CIN</v>
      </c>
      <c r="D588" t="str">
        <f>IF(ISBLANK(Games!D588), "", Games!D588)</f>
        <v/>
      </c>
      <c r="E588" t="str">
        <f>IF(ISBLANK(Games!E588), "", Games!E588)</f>
        <v/>
      </c>
      <c r="F588">
        <f>Calc!M588</f>
        <v>1506.8907435815931</v>
      </c>
      <c r="G588">
        <f>Calc!N588</f>
        <v>1513.6155661274754</v>
      </c>
      <c r="H588" t="str">
        <f>IF(Calc!O588=Betting!I588, Betting!B588, IF(Calc!P588=Betting!I588, Betting!C588, ""))</f>
        <v>SFG</v>
      </c>
      <c r="I588" s="21">
        <f>MAX(Calc!O588:P588)</f>
        <v>0.54657341078727795</v>
      </c>
      <c r="J588" s="22">
        <f t="shared" si="37"/>
        <v>-120.54286709041156</v>
      </c>
      <c r="K588" s="23">
        <f t="shared" si="38"/>
        <v>0.82958040084608531</v>
      </c>
      <c r="M588" s="31"/>
      <c r="N588" s="31"/>
      <c r="O588" t="str">
        <f>IF(ISBLANK(Games!L588), "", Games!L588)</f>
        <v/>
      </c>
      <c r="P588" t="str">
        <f>IF(ISBLANK(Games!M588), "", Games!M588)</f>
        <v/>
      </c>
      <c r="Q588" t="str">
        <f t="shared" si="39"/>
        <v/>
      </c>
      <c r="R588" t="str">
        <f>IF(ISBLANK(Games!L588), "", IF(H588=Q588, "W", "L"))</f>
        <v/>
      </c>
      <c r="T588" s="30" t="str">
        <f t="shared" si="36"/>
        <v/>
      </c>
    </row>
    <row r="589" spans="1:20" x14ac:dyDescent="0.45">
      <c r="A589" s="20" t="str">
        <f>Calc!A589</f>
        <v>2024-05-11</v>
      </c>
      <c r="B589" t="str">
        <f>Calc!B589</f>
        <v>TOR</v>
      </c>
      <c r="C589" t="str">
        <f>Calc!C589</f>
        <v>MIN</v>
      </c>
      <c r="D589" t="str">
        <f>IF(ISBLANK(Games!D589), "", Games!D589)</f>
        <v/>
      </c>
      <c r="E589" t="str">
        <f>IF(ISBLANK(Games!E589), "", Games!E589)</f>
        <v/>
      </c>
      <c r="F589">
        <f>Calc!M589</f>
        <v>1536.86484917293</v>
      </c>
      <c r="G589">
        <f>Calc!N589</f>
        <v>1539.5424706464416</v>
      </c>
      <c r="H589" t="str">
        <f>IF(Calc!O589=Betting!I589, Betting!B589, IF(Calc!P589=Betting!I589, Betting!C589, ""))</f>
        <v>MIN</v>
      </c>
      <c r="I589" s="21">
        <f>MAX(Calc!O589:P589)</f>
        <v>0.50661576170601541</v>
      </c>
      <c r="J589" s="22">
        <f t="shared" si="37"/>
        <v>-102.68178883415136</v>
      </c>
      <c r="K589" s="23">
        <f t="shared" si="38"/>
        <v>0.97388252712968504</v>
      </c>
      <c r="M589" s="31"/>
      <c r="N589" s="31"/>
      <c r="O589" t="str">
        <f>IF(ISBLANK(Games!L589), "", Games!L589)</f>
        <v/>
      </c>
      <c r="P589" t="str">
        <f>IF(ISBLANK(Games!M589), "", Games!M589)</f>
        <v/>
      </c>
      <c r="Q589" t="str">
        <f t="shared" si="39"/>
        <v/>
      </c>
      <c r="R589" t="str">
        <f>IF(ISBLANK(Games!L589), "", IF(H589=Q589, "W", "L"))</f>
        <v/>
      </c>
      <c r="T589" s="30" t="str">
        <f t="shared" si="36"/>
        <v/>
      </c>
    </row>
    <row r="590" spans="1:20" x14ac:dyDescent="0.45">
      <c r="A590" s="20" t="str">
        <f>Calc!A590</f>
        <v>2024-05-11</v>
      </c>
      <c r="B590" t="str">
        <f>Calc!B590</f>
        <v>BAL</v>
      </c>
      <c r="C590" t="str">
        <f>Calc!C590</f>
        <v>ARI</v>
      </c>
      <c r="D590" t="str">
        <f>IF(ISBLANK(Games!D590), "", Games!D590)</f>
        <v/>
      </c>
      <c r="E590" t="str">
        <f>IF(ISBLANK(Games!E590), "", Games!E590)</f>
        <v/>
      </c>
      <c r="F590">
        <f>Calc!M590</f>
        <v>1527.1786991040578</v>
      </c>
      <c r="G590">
        <f>Calc!N590</f>
        <v>1515.1384034374826</v>
      </c>
      <c r="H590" t="str">
        <f>IF(Calc!O590=Betting!I590, Betting!B590, IF(Calc!P590=Betting!I590, Betting!C590, ""))</f>
        <v>BAL</v>
      </c>
      <c r="I590" s="21">
        <f>MAX(Calc!O590:P590)</f>
        <v>0.52819001042029845</v>
      </c>
      <c r="J590" s="22">
        <f t="shared" si="37"/>
        <v>-111.94973020618352</v>
      </c>
      <c r="K590" s="23">
        <f t="shared" si="38"/>
        <v>0.89325807052705641</v>
      </c>
      <c r="M590" s="31"/>
      <c r="N590" s="31"/>
      <c r="O590" t="str">
        <f>IF(ISBLANK(Games!L590), "", Games!L590)</f>
        <v/>
      </c>
      <c r="P590" t="str">
        <f>IF(ISBLANK(Games!M590), "", Games!M590)</f>
        <v/>
      </c>
      <c r="Q590" t="str">
        <f t="shared" si="39"/>
        <v/>
      </c>
      <c r="R590" t="str">
        <f>IF(ISBLANK(Games!L590), "", IF(H590=Q590, "W", "L"))</f>
        <v/>
      </c>
      <c r="T590" s="30" t="str">
        <f t="shared" si="36"/>
        <v/>
      </c>
    </row>
    <row r="591" spans="1:20" x14ac:dyDescent="0.45">
      <c r="A591" s="20" t="str">
        <f>Calc!A591</f>
        <v>2024-05-11</v>
      </c>
      <c r="B591" t="str">
        <f>Calc!B591</f>
        <v>PIT</v>
      </c>
      <c r="C591" t="str">
        <f>Calc!C591</f>
        <v>CHC</v>
      </c>
      <c r="D591" t="str">
        <f>IF(ISBLANK(Games!D591), "", Games!D591)</f>
        <v/>
      </c>
      <c r="E591" t="str">
        <f>IF(ISBLANK(Games!E591), "", Games!E591)</f>
        <v/>
      </c>
      <c r="F591">
        <f>Calc!M591</f>
        <v>1464.4120897083565</v>
      </c>
      <c r="G591">
        <f>Calc!N591</f>
        <v>1510.9500841970262</v>
      </c>
      <c r="H591" t="str">
        <f>IF(Calc!O591=Betting!I591, Betting!B591, IF(Calc!P591=Betting!I591, Betting!C591, ""))</f>
        <v>CHC</v>
      </c>
      <c r="I591" s="21">
        <f>MAX(Calc!O591:P591)</f>
        <v>0.53759036162267093</v>
      </c>
      <c r="J591" s="22">
        <f t="shared" si="37"/>
        <v>-116.25846803478477</v>
      </c>
      <c r="K591" s="23">
        <f t="shared" si="38"/>
        <v>0.86015239741572891</v>
      </c>
      <c r="M591" s="31"/>
      <c r="N591" s="31"/>
      <c r="O591" t="str">
        <f>IF(ISBLANK(Games!L591), "", Games!L591)</f>
        <v/>
      </c>
      <c r="P591" t="str">
        <f>IF(ISBLANK(Games!M591), "", Games!M591)</f>
        <v/>
      </c>
      <c r="Q591" t="str">
        <f t="shared" si="39"/>
        <v/>
      </c>
      <c r="R591" t="str">
        <f>IF(ISBLANK(Games!L591), "", IF(H591=Q591, "W", "L"))</f>
        <v/>
      </c>
      <c r="T591" s="30" t="str">
        <f t="shared" si="36"/>
        <v/>
      </c>
    </row>
    <row r="592" spans="1:20" x14ac:dyDescent="0.45">
      <c r="A592" s="20" t="str">
        <f>Calc!A592</f>
        <v>2024-05-11</v>
      </c>
      <c r="B592" t="str">
        <f>Calc!B592</f>
        <v>BOS</v>
      </c>
      <c r="C592" t="str">
        <f>Calc!C592</f>
        <v>WAS</v>
      </c>
      <c r="D592" t="str">
        <f>IF(ISBLANK(Games!D592), "", Games!D592)</f>
        <v/>
      </c>
      <c r="E592" t="str">
        <f>IF(ISBLANK(Games!E592), "", Games!E592)</f>
        <v/>
      </c>
      <c r="F592">
        <f>Calc!M592</f>
        <v>1500.26839934439</v>
      </c>
      <c r="G592">
        <f>Calc!N592</f>
        <v>1420.7057667976087</v>
      </c>
      <c r="H592" t="str">
        <f>IF(Calc!O592=Betting!I592, Betting!B592, IF(Calc!P592=Betting!I592, Betting!C592, ""))</f>
        <v>BOS</v>
      </c>
      <c r="I592" s="21">
        <f>MAX(Calc!O592:P592)</f>
        <v>0.63818047986679283</v>
      </c>
      <c r="J592" s="22">
        <f t="shared" si="37"/>
        <v>-176.38088725335791</v>
      </c>
      <c r="K592" s="23">
        <f t="shared" si="38"/>
        <v>0.56695485297314274</v>
      </c>
      <c r="M592" s="31"/>
      <c r="N592" s="31"/>
      <c r="O592" t="str">
        <f>IF(ISBLANK(Games!L592), "", Games!L592)</f>
        <v/>
      </c>
      <c r="P592" t="str">
        <f>IF(ISBLANK(Games!M592), "", Games!M592)</f>
        <v/>
      </c>
      <c r="Q592" t="str">
        <f t="shared" si="39"/>
        <v/>
      </c>
      <c r="R592" t="str">
        <f>IF(ISBLANK(Games!L592), "", IF(H592=Q592, "W", "L"))</f>
        <v/>
      </c>
      <c r="T592" s="30" t="str">
        <f t="shared" si="36"/>
        <v/>
      </c>
    </row>
    <row r="593" spans="1:20" x14ac:dyDescent="0.45">
      <c r="A593" s="20" t="str">
        <f>Calc!A593</f>
        <v>2024-05-11</v>
      </c>
      <c r="B593" t="str">
        <f>Calc!B593</f>
        <v>NYM</v>
      </c>
      <c r="C593" t="str">
        <f>Calc!C593</f>
        <v>ATL</v>
      </c>
      <c r="D593" t="str">
        <f>IF(ISBLANK(Games!D593), "", Games!D593)</f>
        <v/>
      </c>
      <c r="E593" t="str">
        <f>IF(ISBLANK(Games!E593), "", Games!E593)</f>
        <v/>
      </c>
      <c r="F593">
        <f>Calc!M593</f>
        <v>1483.2891783762693</v>
      </c>
      <c r="G593">
        <f>Calc!N593</f>
        <v>1588.8399964445969</v>
      </c>
      <c r="H593" t="str">
        <f>IF(Calc!O593=Betting!I593, Betting!B593, IF(Calc!P593=Betting!I593, Betting!C593, ""))</f>
        <v>ATL</v>
      </c>
      <c r="I593" s="21">
        <f>MAX(Calc!O593:P593)</f>
        <v>0.59625662356457443</v>
      </c>
      <c r="J593" s="22">
        <f t="shared" si="37"/>
        <v>-147.68208182851495</v>
      </c>
      <c r="K593" s="23">
        <f t="shared" si="38"/>
        <v>0.67713021621754843</v>
      </c>
      <c r="M593" s="31"/>
      <c r="N593" s="31"/>
      <c r="O593" t="str">
        <f>IF(ISBLANK(Games!L593), "", Games!L593)</f>
        <v/>
      </c>
      <c r="P593" t="str">
        <f>IF(ISBLANK(Games!M593), "", Games!M593)</f>
        <v/>
      </c>
      <c r="Q593" t="str">
        <f t="shared" si="39"/>
        <v/>
      </c>
      <c r="R593" t="str">
        <f>IF(ISBLANK(Games!L593), "", IF(H593=Q593, "W", "L"))</f>
        <v/>
      </c>
      <c r="T593" s="30" t="str">
        <f t="shared" si="36"/>
        <v/>
      </c>
    </row>
    <row r="594" spans="1:20" x14ac:dyDescent="0.45">
      <c r="A594" s="20" t="str">
        <f>Calc!A594</f>
        <v>2024-05-11</v>
      </c>
      <c r="B594" t="str">
        <f>Calc!B594</f>
        <v>MIA</v>
      </c>
      <c r="C594" t="str">
        <f>Calc!C594</f>
        <v>PHI</v>
      </c>
      <c r="D594" t="str">
        <f>IF(ISBLANK(Games!D594), "", Games!D594)</f>
        <v/>
      </c>
      <c r="E594" t="str">
        <f>IF(ISBLANK(Games!E594), "", Games!E594)</f>
        <v/>
      </c>
      <c r="F594">
        <f>Calc!M594</f>
        <v>1453.0099819148713</v>
      </c>
      <c r="G594">
        <f>Calc!N594</f>
        <v>1539.4111659163295</v>
      </c>
      <c r="H594" t="str">
        <f>IF(Calc!O594=Betting!I594, Betting!B594, IF(Calc!P594=Betting!I594, Betting!C594, ""))</f>
        <v>PHI</v>
      </c>
      <c r="I594" s="21">
        <f>MAX(Calc!O594:P594)</f>
        <v>0.59896412593676374</v>
      </c>
      <c r="J594" s="22">
        <f t="shared" si="37"/>
        <v>-149.35425099708604</v>
      </c>
      <c r="K594" s="23">
        <f t="shared" si="38"/>
        <v>0.66954907096652405</v>
      </c>
      <c r="M594" s="31"/>
      <c r="N594" s="31"/>
      <c r="O594" t="str">
        <f>IF(ISBLANK(Games!L594), "", Games!L594)</f>
        <v/>
      </c>
      <c r="P594" t="str">
        <f>IF(ISBLANK(Games!M594), "", Games!M594)</f>
        <v/>
      </c>
      <c r="Q594" t="str">
        <f t="shared" si="39"/>
        <v/>
      </c>
      <c r="R594" t="str">
        <f>IF(ISBLANK(Games!L594), "", IF(H594=Q594, "W", "L"))</f>
        <v/>
      </c>
      <c r="T594" s="30" t="str">
        <f t="shared" si="36"/>
        <v/>
      </c>
    </row>
    <row r="595" spans="1:20" x14ac:dyDescent="0.45">
      <c r="A595" s="20" t="str">
        <f>Calc!A595</f>
        <v>2024-05-11</v>
      </c>
      <c r="B595" t="str">
        <f>Calc!B595</f>
        <v>TBR</v>
      </c>
      <c r="C595" t="str">
        <f>Calc!C595</f>
        <v>NYY</v>
      </c>
      <c r="D595" t="str">
        <f>IF(ISBLANK(Games!D595), "", Games!D595)</f>
        <v/>
      </c>
      <c r="E595" t="str">
        <f>IF(ISBLANK(Games!E595), "", Games!E595)</f>
        <v/>
      </c>
      <c r="F595">
        <f>Calc!M595</f>
        <v>1528.0229512954211</v>
      </c>
      <c r="G595">
        <f>Calc!N595</f>
        <v>1562.9327852564061</v>
      </c>
      <c r="H595" t="str">
        <f>IF(Calc!O595=Betting!I595, Betting!B595, IF(Calc!P595=Betting!I595, Betting!C595, ""))</f>
        <v>TBR</v>
      </c>
      <c r="I595" s="21">
        <f>MAX(Calc!O595:P595)</f>
        <v>0.51209126365208901</v>
      </c>
      <c r="J595" s="22">
        <f t="shared" si="37"/>
        <v>-104.95636284055679</v>
      </c>
      <c r="K595" s="23">
        <f t="shared" si="38"/>
        <v>0.95277691884115512</v>
      </c>
      <c r="M595" s="31"/>
      <c r="N595" s="31"/>
      <c r="O595" t="str">
        <f>IF(ISBLANK(Games!L595), "", Games!L595)</f>
        <v/>
      </c>
      <c r="P595" t="str">
        <f>IF(ISBLANK(Games!M595), "", Games!M595)</f>
        <v/>
      </c>
      <c r="Q595" t="str">
        <f t="shared" si="39"/>
        <v/>
      </c>
      <c r="R595" t="str">
        <f>IF(ISBLANK(Games!L595), "", IF(H595=Q595, "W", "L"))</f>
        <v/>
      </c>
      <c r="T595" s="30" t="str">
        <f t="shared" si="36"/>
        <v/>
      </c>
    </row>
    <row r="596" spans="1:20" x14ac:dyDescent="0.45">
      <c r="A596" s="20" t="str">
        <f>Calc!A596</f>
        <v>2024-05-11</v>
      </c>
      <c r="B596" t="str">
        <f>Calc!B596</f>
        <v>DET</v>
      </c>
      <c r="C596" t="str">
        <f>Calc!C596</f>
        <v>HOU</v>
      </c>
      <c r="D596" t="str">
        <f>IF(ISBLANK(Games!D596), "", Games!D596)</f>
        <v/>
      </c>
      <c r="E596" t="str">
        <f>IF(ISBLANK(Games!E596), "", Games!E596)</f>
        <v/>
      </c>
      <c r="F596">
        <f>Calc!M596</f>
        <v>1481.7589766686021</v>
      </c>
      <c r="G596">
        <f>Calc!N596</f>
        <v>1554.1885466658973</v>
      </c>
      <c r="H596" t="str">
        <f>IF(Calc!O596=Betting!I596, Betting!B596, IF(Calc!P596=Betting!I596, Betting!C596, ""))</f>
        <v>HOU</v>
      </c>
      <c r="I596" s="21">
        <f>MAX(Calc!O596:P596)</f>
        <v>0.59891598149222536</v>
      </c>
      <c r="J596" s="22">
        <f t="shared" si="37"/>
        <v>-149.3243195579023</v>
      </c>
      <c r="K596" s="23">
        <f t="shared" si="38"/>
        <v>0.66968327929479565</v>
      </c>
      <c r="M596" s="31"/>
      <c r="N596" s="31"/>
      <c r="O596" t="str">
        <f>IF(ISBLANK(Games!L596), "", Games!L596)</f>
        <v/>
      </c>
      <c r="P596" t="str">
        <f>IF(ISBLANK(Games!M596), "", Games!M596)</f>
        <v/>
      </c>
      <c r="Q596" t="str">
        <f t="shared" si="39"/>
        <v/>
      </c>
      <c r="R596" t="str">
        <f>IF(ISBLANK(Games!L596), "", IF(H596=Q596, "W", "L"))</f>
        <v/>
      </c>
      <c r="T596" s="30" t="str">
        <f t="shared" si="36"/>
        <v/>
      </c>
    </row>
    <row r="597" spans="1:20" x14ac:dyDescent="0.45">
      <c r="A597" s="20" t="str">
        <f>Calc!A597</f>
        <v>2024-05-11</v>
      </c>
      <c r="B597" t="str">
        <f>Calc!B597</f>
        <v>CHW</v>
      </c>
      <c r="C597" t="str">
        <f>Calc!C597</f>
        <v>CLE</v>
      </c>
      <c r="D597" t="str">
        <f>IF(ISBLANK(Games!D597), "", Games!D597)</f>
        <v/>
      </c>
      <c r="E597" t="str">
        <f>IF(ISBLANK(Games!E597), "", Games!E597)</f>
        <v/>
      </c>
      <c r="F597">
        <f>Calc!M597</f>
        <v>1426.513159308995</v>
      </c>
      <c r="G597">
        <f>Calc!N597</f>
        <v>1521.3210808926906</v>
      </c>
      <c r="H597" t="str">
        <f>IF(Calc!O597=Betting!I597, Betting!B597, IF(Calc!P597=Betting!I597, Betting!C597, ""))</f>
        <v>CLE</v>
      </c>
      <c r="I597" s="21">
        <f>MAX(Calc!O597:P597)</f>
        <v>0.65427767840628615</v>
      </c>
      <c r="J597" s="22">
        <f t="shared" si="37"/>
        <v>-189.24947495151343</v>
      </c>
      <c r="K597" s="23">
        <f t="shared" si="38"/>
        <v>0.52840305118743636</v>
      </c>
      <c r="M597" s="31"/>
      <c r="N597" s="31"/>
      <c r="O597" t="str">
        <f>IF(ISBLANK(Games!L597), "", Games!L597)</f>
        <v/>
      </c>
      <c r="P597" t="str">
        <f>IF(ISBLANK(Games!M597), "", Games!M597)</f>
        <v/>
      </c>
      <c r="Q597" t="str">
        <f t="shared" si="39"/>
        <v/>
      </c>
      <c r="R597" t="str">
        <f>IF(ISBLANK(Games!L597), "", IF(H597=Q597, "W", "L"))</f>
        <v/>
      </c>
      <c r="T597" s="30" t="str">
        <f t="shared" si="36"/>
        <v/>
      </c>
    </row>
    <row r="598" spans="1:20" x14ac:dyDescent="0.45">
      <c r="A598" s="20" t="str">
        <f>Calc!A598</f>
        <v>2024-05-11</v>
      </c>
      <c r="B598" t="str">
        <f>Calc!B598</f>
        <v>SFG</v>
      </c>
      <c r="C598" t="str">
        <f>Calc!C598</f>
        <v>CIN</v>
      </c>
      <c r="D598" t="str">
        <f>IF(ISBLANK(Games!D598), "", Games!D598)</f>
        <v/>
      </c>
      <c r="E598" t="str">
        <f>IF(ISBLANK(Games!E598), "", Games!E598)</f>
        <v/>
      </c>
      <c r="F598">
        <f>Calc!M598</f>
        <v>1506.8907435815931</v>
      </c>
      <c r="G598">
        <f>Calc!N598</f>
        <v>1513.6155661274754</v>
      </c>
      <c r="H598" t="str">
        <f>IF(Calc!O598=Betting!I598, Betting!B598, IF(Calc!P598=Betting!I598, Betting!C598, ""))</f>
        <v>SFG</v>
      </c>
      <c r="I598" s="21">
        <f>MAX(Calc!O598:P598)</f>
        <v>0.54657341078727795</v>
      </c>
      <c r="J598" s="22">
        <f t="shared" si="37"/>
        <v>-120.54286709041156</v>
      </c>
      <c r="K598" s="23">
        <f t="shared" si="38"/>
        <v>0.82958040084608531</v>
      </c>
      <c r="M598" s="31"/>
      <c r="N598" s="31"/>
      <c r="O598" t="str">
        <f>IF(ISBLANK(Games!L598), "", Games!L598)</f>
        <v/>
      </c>
      <c r="P598" t="str">
        <f>IF(ISBLANK(Games!M598), "", Games!M598)</f>
        <v/>
      </c>
      <c r="Q598" t="str">
        <f t="shared" si="39"/>
        <v/>
      </c>
      <c r="R598" t="str">
        <f>IF(ISBLANK(Games!L598), "", IF(H598=Q598, "W", "L"))</f>
        <v/>
      </c>
      <c r="T598" s="30" t="str">
        <f t="shared" si="36"/>
        <v/>
      </c>
    </row>
    <row r="599" spans="1:20" x14ac:dyDescent="0.45">
      <c r="A599" s="20" t="str">
        <f>Calc!A599</f>
        <v>2024-05-11</v>
      </c>
      <c r="B599" t="str">
        <f>Calc!B599</f>
        <v>MIL</v>
      </c>
      <c r="C599" t="str">
        <f>Calc!C599</f>
        <v>STL</v>
      </c>
      <c r="D599" t="str">
        <f>IF(ISBLANK(Games!D599), "", Games!D599)</f>
        <v/>
      </c>
      <c r="E599" t="str">
        <f>IF(ISBLANK(Games!E599), "", Games!E599)</f>
        <v/>
      </c>
      <c r="F599">
        <f>Calc!M599</f>
        <v>1516.6563185214643</v>
      </c>
      <c r="G599">
        <f>Calc!N599</f>
        <v>1507.9516916859375</v>
      </c>
      <c r="H599" t="str">
        <f>IF(Calc!O599=Betting!I599, Betting!B599, IF(Calc!P599=Betting!I599, Betting!C599, ""))</f>
        <v>MIL</v>
      </c>
      <c r="I599" s="21">
        <f>MAX(Calc!O599:P599)</f>
        <v>0.5462322097650214</v>
      </c>
      <c r="J599" s="22">
        <f t="shared" si="37"/>
        <v>-120.37703458021142</v>
      </c>
      <c r="K599" s="23">
        <f t="shared" si="38"/>
        <v>0.83072323843769824</v>
      </c>
      <c r="M599" s="31"/>
      <c r="N599" s="31"/>
      <c r="O599" t="str">
        <f>IF(ISBLANK(Games!L599), "", Games!L599)</f>
        <v/>
      </c>
      <c r="P599" t="str">
        <f>IF(ISBLANK(Games!M599), "", Games!M599)</f>
        <v/>
      </c>
      <c r="Q599" t="str">
        <f t="shared" si="39"/>
        <v/>
      </c>
      <c r="R599" t="str">
        <f>IF(ISBLANK(Games!L599), "", IF(H599=Q599, "W", "L"))</f>
        <v/>
      </c>
      <c r="T599" s="30" t="str">
        <f t="shared" si="36"/>
        <v/>
      </c>
    </row>
    <row r="600" spans="1:20" x14ac:dyDescent="0.45">
      <c r="A600" s="20" t="str">
        <f>Calc!A600</f>
        <v>2024-05-11</v>
      </c>
      <c r="B600" t="str">
        <f>Calc!B600</f>
        <v>COL</v>
      </c>
      <c r="C600" t="str">
        <f>Calc!C600</f>
        <v>TEX</v>
      </c>
      <c r="D600" t="str">
        <f>IF(ISBLANK(Games!D600), "", Games!D600)</f>
        <v/>
      </c>
      <c r="E600" t="str">
        <f>IF(ISBLANK(Games!E600), "", Games!E600)</f>
        <v/>
      </c>
      <c r="F600">
        <f>Calc!M600</f>
        <v>1423.0710497477428</v>
      </c>
      <c r="G600">
        <f>Calc!N600</f>
        <v>1534.4506247578865</v>
      </c>
      <c r="H600" t="str">
        <f>IF(Calc!O600=Betting!I600, Betting!B600, IF(Calc!P600=Betting!I600, Betting!C600, ""))</f>
        <v>TEX</v>
      </c>
      <c r="I600" s="21">
        <f>MAX(Calc!O600:P600)</f>
        <v>0.54084068120903606</v>
      </c>
      <c r="J600" s="22">
        <f t="shared" si="37"/>
        <v>-117.78932912287429</v>
      </c>
      <c r="K600" s="23">
        <f t="shared" si="38"/>
        <v>0.84897333862631141</v>
      </c>
      <c r="M600" s="31"/>
      <c r="N600" s="31"/>
      <c r="O600" t="str">
        <f>IF(ISBLANK(Games!L600), "", Games!L600)</f>
        <v/>
      </c>
      <c r="P600" t="str">
        <f>IF(ISBLANK(Games!M600), "", Games!M600)</f>
        <v/>
      </c>
      <c r="Q600" t="str">
        <f t="shared" si="39"/>
        <v/>
      </c>
      <c r="R600" t="str">
        <f>IF(ISBLANK(Games!L600), "", IF(H600=Q600, "W", "L"))</f>
        <v/>
      </c>
      <c r="T600" s="30" t="str">
        <f t="shared" si="36"/>
        <v/>
      </c>
    </row>
    <row r="601" spans="1:20" x14ac:dyDescent="0.45">
      <c r="A601" s="20" t="str">
        <f>Calc!A601</f>
        <v>2024-05-11</v>
      </c>
      <c r="B601" t="str">
        <f>Calc!B601</f>
        <v>SDP</v>
      </c>
      <c r="C601" t="str">
        <f>Calc!C601</f>
        <v>LAD</v>
      </c>
      <c r="D601" t="str">
        <f>IF(ISBLANK(Games!D601), "", Games!D601)</f>
        <v/>
      </c>
      <c r="E601" t="str">
        <f>IF(ISBLANK(Games!E601), "", Games!E601)</f>
        <v/>
      </c>
      <c r="F601">
        <f>Calc!M601</f>
        <v>1502.9671207118124</v>
      </c>
      <c r="G601">
        <f>Calc!N601</f>
        <v>1587.2549754385982</v>
      </c>
      <c r="H601" t="str">
        <f>IF(Calc!O601=Betting!I601, Betting!B601, IF(Calc!P601=Betting!I601, Betting!C601, ""))</f>
        <v>LAD</v>
      </c>
      <c r="I601" s="21">
        <f>MAX(Calc!O601:P601)</f>
        <v>0.60435511699701594</v>
      </c>
      <c r="J601" s="22">
        <f t="shared" si="37"/>
        <v>-152.75191035200567</v>
      </c>
      <c r="K601" s="23">
        <f t="shared" si="38"/>
        <v>0.65465629706075212</v>
      </c>
      <c r="M601" s="31"/>
      <c r="N601" s="31"/>
      <c r="O601" t="str">
        <f>IF(ISBLANK(Games!L601), "", Games!L601)</f>
        <v/>
      </c>
      <c r="P601" t="str">
        <f>IF(ISBLANK(Games!M601), "", Games!M601)</f>
        <v/>
      </c>
      <c r="Q601" t="str">
        <f t="shared" si="39"/>
        <v/>
      </c>
      <c r="R601" t="str">
        <f>IF(ISBLANK(Games!L601), "", IF(H601=Q601, "W", "L"))</f>
        <v/>
      </c>
      <c r="T601" s="30" t="str">
        <f t="shared" si="36"/>
        <v/>
      </c>
    </row>
    <row r="602" spans="1:20" x14ac:dyDescent="0.45">
      <c r="A602" s="20" t="str">
        <f>Calc!A602</f>
        <v>2024-05-11</v>
      </c>
      <c r="B602" t="str">
        <f>Calc!B602</f>
        <v>LAA</v>
      </c>
      <c r="C602" t="str">
        <f>Calc!C602</f>
        <v>KCR</v>
      </c>
      <c r="D602" t="str">
        <f>IF(ISBLANK(Games!D602), "", Games!D602)</f>
        <v/>
      </c>
      <c r="E602" t="str">
        <f>IF(ISBLANK(Games!E602), "", Games!E602)</f>
        <v/>
      </c>
      <c r="F602">
        <f>Calc!M602</f>
        <v>1469.5882041455925</v>
      </c>
      <c r="G602">
        <f>Calc!N602</f>
        <v>1465.2610239810729</v>
      </c>
      <c r="H602" t="str">
        <f>IF(Calc!O602=Betting!I602, Betting!B602, IF(Calc!P602=Betting!I602, Betting!C602, ""))</f>
        <v>LAA</v>
      </c>
      <c r="I602" s="21">
        <f>MAX(Calc!O602:P602)</f>
        <v>0.54047356621207798</v>
      </c>
      <c r="J602" s="22">
        <f t="shared" si="37"/>
        <v>-117.61533754585143</v>
      </c>
      <c r="K602" s="23">
        <f t="shared" si="38"/>
        <v>0.85022924804357058</v>
      </c>
      <c r="M602" s="31"/>
      <c r="N602" s="31"/>
      <c r="O602" t="str">
        <f>IF(ISBLANK(Games!L602), "", Games!L602)</f>
        <v/>
      </c>
      <c r="P602" t="str">
        <f>IF(ISBLANK(Games!M602), "", Games!M602)</f>
        <v/>
      </c>
      <c r="Q602" t="str">
        <f t="shared" si="39"/>
        <v/>
      </c>
      <c r="R602" t="str">
        <f>IF(ISBLANK(Games!L602), "", IF(H602=Q602, "W", "L"))</f>
        <v/>
      </c>
      <c r="T602" s="30" t="str">
        <f t="shared" si="36"/>
        <v/>
      </c>
    </row>
    <row r="603" spans="1:20" x14ac:dyDescent="0.45">
      <c r="A603" s="20" t="str">
        <f>Calc!A603</f>
        <v>2024-05-11</v>
      </c>
      <c r="B603" t="str">
        <f>Calc!B603</f>
        <v>SEA</v>
      </c>
      <c r="C603" t="str">
        <f>Calc!C603</f>
        <v>OAK</v>
      </c>
      <c r="D603" t="str">
        <f>IF(ISBLANK(Games!D603), "", Games!D603)</f>
        <v/>
      </c>
      <c r="E603" t="str">
        <f>IF(ISBLANK(Games!E603), "", Games!E603)</f>
        <v/>
      </c>
      <c r="F603">
        <f>Calc!M603</f>
        <v>1518.2292368487947</v>
      </c>
      <c r="G603">
        <f>Calc!N603</f>
        <v>1422.9458950386379</v>
      </c>
      <c r="H603" t="str">
        <f>IF(Calc!O603=Betting!I603, Betting!B603, IF(Calc!P603=Betting!I603, Betting!C603, ""))</f>
        <v>SEA</v>
      </c>
      <c r="I603" s="21">
        <f>MAX(Calc!O603:P603)</f>
        <v>0.64502230555596096</v>
      </c>
      <c r="J603" s="22">
        <f t="shared" si="37"/>
        <v>-181.70784126765645</v>
      </c>
      <c r="K603" s="23">
        <f t="shared" si="38"/>
        <v>0.55033398285052304</v>
      </c>
      <c r="M603" s="31"/>
      <c r="N603" s="31"/>
      <c r="O603" t="str">
        <f>IF(ISBLANK(Games!L603), "", Games!L603)</f>
        <v/>
      </c>
      <c r="P603" t="str">
        <f>IF(ISBLANK(Games!M603), "", Games!M603)</f>
        <v/>
      </c>
      <c r="Q603" t="str">
        <f t="shared" si="39"/>
        <v/>
      </c>
      <c r="R603" t="str">
        <f>IF(ISBLANK(Games!L603), "", IF(H603=Q603, "W", "L"))</f>
        <v/>
      </c>
      <c r="T603" s="30" t="str">
        <f t="shared" si="36"/>
        <v/>
      </c>
    </row>
    <row r="604" spans="1:20" x14ac:dyDescent="0.45">
      <c r="A604" s="20" t="str">
        <f>Calc!A604</f>
        <v>2024-05-12</v>
      </c>
      <c r="B604" t="str">
        <f>Calc!B604</f>
        <v>BAL</v>
      </c>
      <c r="C604" t="str">
        <f>Calc!C604</f>
        <v>ARI</v>
      </c>
      <c r="D604" t="str">
        <f>IF(ISBLANK(Games!D604), "", Games!D604)</f>
        <v/>
      </c>
      <c r="E604" t="str">
        <f>IF(ISBLANK(Games!E604), "", Games!E604)</f>
        <v/>
      </c>
      <c r="F604">
        <f>Calc!M604</f>
        <v>1527.1786991040578</v>
      </c>
      <c r="G604">
        <f>Calc!N604</f>
        <v>1515.1384034374826</v>
      </c>
      <c r="H604" t="str">
        <f>IF(Calc!O604=Betting!I604, Betting!B604, IF(Calc!P604=Betting!I604, Betting!C604, ""))</f>
        <v>BAL</v>
      </c>
      <c r="I604" s="21">
        <f>MAX(Calc!O604:P604)</f>
        <v>0.52819001042029845</v>
      </c>
      <c r="J604" s="22">
        <f t="shared" si="37"/>
        <v>-111.94973020618352</v>
      </c>
      <c r="K604" s="23">
        <f t="shared" si="38"/>
        <v>0.89325807052705641</v>
      </c>
      <c r="M604" s="31"/>
      <c r="N604" s="31"/>
      <c r="O604" t="str">
        <f>IF(ISBLANK(Games!L604), "", Games!L604)</f>
        <v/>
      </c>
      <c r="P604" t="str">
        <f>IF(ISBLANK(Games!M604), "", Games!M604)</f>
        <v/>
      </c>
      <c r="Q604" t="str">
        <f t="shared" si="39"/>
        <v/>
      </c>
      <c r="R604" t="str">
        <f>IF(ISBLANK(Games!L604), "", IF(H604=Q604, "W", "L"))</f>
        <v/>
      </c>
      <c r="T604" s="30" t="str">
        <f t="shared" si="36"/>
        <v/>
      </c>
    </row>
    <row r="605" spans="1:20" x14ac:dyDescent="0.45">
      <c r="A605" s="20" t="str">
        <f>Calc!A605</f>
        <v>2024-05-12</v>
      </c>
      <c r="B605" t="str">
        <f>Calc!B605</f>
        <v>BOS</v>
      </c>
      <c r="C605" t="str">
        <f>Calc!C605</f>
        <v>WAS</v>
      </c>
      <c r="D605" t="str">
        <f>IF(ISBLANK(Games!D605), "", Games!D605)</f>
        <v/>
      </c>
      <c r="E605" t="str">
        <f>IF(ISBLANK(Games!E605), "", Games!E605)</f>
        <v/>
      </c>
      <c r="F605">
        <f>Calc!M605</f>
        <v>1500.26839934439</v>
      </c>
      <c r="G605">
        <f>Calc!N605</f>
        <v>1420.7057667976087</v>
      </c>
      <c r="H605" t="str">
        <f>IF(Calc!O605=Betting!I605, Betting!B605, IF(Calc!P605=Betting!I605, Betting!C605, ""))</f>
        <v>BOS</v>
      </c>
      <c r="I605" s="21">
        <f>MAX(Calc!O605:P605)</f>
        <v>0.63818047986679283</v>
      </c>
      <c r="J605" s="22">
        <f t="shared" si="37"/>
        <v>-176.38088725335791</v>
      </c>
      <c r="K605" s="23">
        <f t="shared" si="38"/>
        <v>0.56695485297314274</v>
      </c>
      <c r="M605" s="31"/>
      <c r="N605" s="31"/>
      <c r="O605" t="str">
        <f>IF(ISBLANK(Games!L605), "", Games!L605)</f>
        <v/>
      </c>
      <c r="P605" t="str">
        <f>IF(ISBLANK(Games!M605), "", Games!M605)</f>
        <v/>
      </c>
      <c r="Q605" t="str">
        <f t="shared" si="39"/>
        <v/>
      </c>
      <c r="R605" t="str">
        <f>IF(ISBLANK(Games!L605), "", IF(H605=Q605, "W", "L"))</f>
        <v/>
      </c>
      <c r="T605" s="30" t="str">
        <f t="shared" si="36"/>
        <v/>
      </c>
    </row>
    <row r="606" spans="1:20" x14ac:dyDescent="0.45">
      <c r="A606" s="20" t="str">
        <f>Calc!A606</f>
        <v>2024-05-12</v>
      </c>
      <c r="B606" t="str">
        <f>Calc!B606</f>
        <v>PIT</v>
      </c>
      <c r="C606" t="str">
        <f>Calc!C606</f>
        <v>CHC</v>
      </c>
      <c r="D606" t="str">
        <f>IF(ISBLANK(Games!D606), "", Games!D606)</f>
        <v/>
      </c>
      <c r="E606" t="str">
        <f>IF(ISBLANK(Games!E606), "", Games!E606)</f>
        <v/>
      </c>
      <c r="F606">
        <f>Calc!M606</f>
        <v>1464.4120897083565</v>
      </c>
      <c r="G606">
        <f>Calc!N606</f>
        <v>1510.9500841970262</v>
      </c>
      <c r="H606" t="str">
        <f>IF(Calc!O606=Betting!I606, Betting!B606, IF(Calc!P606=Betting!I606, Betting!C606, ""))</f>
        <v>CHC</v>
      </c>
      <c r="I606" s="21">
        <f>MAX(Calc!O606:P606)</f>
        <v>0.53759036162267093</v>
      </c>
      <c r="J606" s="22">
        <f t="shared" si="37"/>
        <v>-116.25846803478477</v>
      </c>
      <c r="K606" s="23">
        <f t="shared" si="38"/>
        <v>0.86015239741572891</v>
      </c>
      <c r="M606" s="31"/>
      <c r="N606" s="31"/>
      <c r="O606" t="str">
        <f>IF(ISBLANK(Games!L606), "", Games!L606)</f>
        <v/>
      </c>
      <c r="P606" t="str">
        <f>IF(ISBLANK(Games!M606), "", Games!M606)</f>
        <v/>
      </c>
      <c r="Q606" t="str">
        <f t="shared" si="39"/>
        <v/>
      </c>
      <c r="R606" t="str">
        <f>IF(ISBLANK(Games!L606), "", IF(H606=Q606, "W", "L"))</f>
        <v/>
      </c>
      <c r="T606" s="30" t="str">
        <f t="shared" si="36"/>
        <v/>
      </c>
    </row>
    <row r="607" spans="1:20" x14ac:dyDescent="0.45">
      <c r="A607" s="20" t="str">
        <f>Calc!A607</f>
        <v>2024-05-12</v>
      </c>
      <c r="B607" t="str">
        <f>Calc!B607</f>
        <v>TOR</v>
      </c>
      <c r="C607" t="str">
        <f>Calc!C607</f>
        <v>MIN</v>
      </c>
      <c r="D607" t="str">
        <f>IF(ISBLANK(Games!D607), "", Games!D607)</f>
        <v/>
      </c>
      <c r="E607" t="str">
        <f>IF(ISBLANK(Games!E607), "", Games!E607)</f>
        <v/>
      </c>
      <c r="F607">
        <f>Calc!M607</f>
        <v>1536.86484917293</v>
      </c>
      <c r="G607">
        <f>Calc!N607</f>
        <v>1539.5424706464416</v>
      </c>
      <c r="H607" t="str">
        <f>IF(Calc!O607=Betting!I607, Betting!B607, IF(Calc!P607=Betting!I607, Betting!C607, ""))</f>
        <v>MIN</v>
      </c>
      <c r="I607" s="21">
        <f>MAX(Calc!O607:P607)</f>
        <v>0.50661576170601541</v>
      </c>
      <c r="J607" s="22">
        <f t="shared" si="37"/>
        <v>-102.68178883415136</v>
      </c>
      <c r="K607" s="23">
        <f t="shared" si="38"/>
        <v>0.97388252712968504</v>
      </c>
      <c r="M607" s="31"/>
      <c r="N607" s="31"/>
      <c r="O607" t="str">
        <f>IF(ISBLANK(Games!L607), "", Games!L607)</f>
        <v/>
      </c>
      <c r="P607" t="str">
        <f>IF(ISBLANK(Games!M607), "", Games!M607)</f>
        <v/>
      </c>
      <c r="Q607" t="str">
        <f t="shared" si="39"/>
        <v/>
      </c>
      <c r="R607" t="str">
        <f>IF(ISBLANK(Games!L607), "", IF(H607=Q607, "W", "L"))</f>
        <v/>
      </c>
      <c r="T607" s="30" t="str">
        <f t="shared" si="36"/>
        <v/>
      </c>
    </row>
    <row r="608" spans="1:20" x14ac:dyDescent="0.45">
      <c r="A608" s="20" t="str">
        <f>Calc!A608</f>
        <v>2024-05-12</v>
      </c>
      <c r="B608" t="str">
        <f>Calc!B608</f>
        <v>DET</v>
      </c>
      <c r="C608" t="str">
        <f>Calc!C608</f>
        <v>HOU</v>
      </c>
      <c r="D608" t="str">
        <f>IF(ISBLANK(Games!D608), "", Games!D608)</f>
        <v/>
      </c>
      <c r="E608" t="str">
        <f>IF(ISBLANK(Games!E608), "", Games!E608)</f>
        <v/>
      </c>
      <c r="F608">
        <f>Calc!M608</f>
        <v>1481.7589766686021</v>
      </c>
      <c r="G608">
        <f>Calc!N608</f>
        <v>1554.1885466658973</v>
      </c>
      <c r="H608" t="str">
        <f>IF(Calc!O608=Betting!I608, Betting!B608, IF(Calc!P608=Betting!I608, Betting!C608, ""))</f>
        <v>HOU</v>
      </c>
      <c r="I608" s="21">
        <f>MAX(Calc!O608:P608)</f>
        <v>0.59891598149222536</v>
      </c>
      <c r="J608" s="22">
        <f t="shared" si="37"/>
        <v>-149.3243195579023</v>
      </c>
      <c r="K608" s="23">
        <f t="shared" si="38"/>
        <v>0.66968327929479565</v>
      </c>
      <c r="M608" s="31"/>
      <c r="N608" s="31"/>
      <c r="O608" t="str">
        <f>IF(ISBLANK(Games!L608), "", Games!L608)</f>
        <v/>
      </c>
      <c r="P608" t="str">
        <f>IF(ISBLANK(Games!M608), "", Games!M608)</f>
        <v/>
      </c>
      <c r="Q608" t="str">
        <f t="shared" si="39"/>
        <v/>
      </c>
      <c r="R608" t="str">
        <f>IF(ISBLANK(Games!L608), "", IF(H608=Q608, "W", "L"))</f>
        <v/>
      </c>
      <c r="T608" s="30" t="str">
        <f t="shared" si="36"/>
        <v/>
      </c>
    </row>
    <row r="609" spans="1:20" x14ac:dyDescent="0.45">
      <c r="A609" s="20" t="str">
        <f>Calc!A609</f>
        <v>2024-05-12</v>
      </c>
      <c r="B609" t="str">
        <f>Calc!B609</f>
        <v>MIA</v>
      </c>
      <c r="C609" t="str">
        <f>Calc!C609</f>
        <v>PHI</v>
      </c>
      <c r="D609" t="str">
        <f>IF(ISBLANK(Games!D609), "", Games!D609)</f>
        <v/>
      </c>
      <c r="E609" t="str">
        <f>IF(ISBLANK(Games!E609), "", Games!E609)</f>
        <v/>
      </c>
      <c r="F609">
        <f>Calc!M609</f>
        <v>1453.0099819148713</v>
      </c>
      <c r="G609">
        <f>Calc!N609</f>
        <v>1539.4111659163295</v>
      </c>
      <c r="H609" t="str">
        <f>IF(Calc!O609=Betting!I609, Betting!B609, IF(Calc!P609=Betting!I609, Betting!C609, ""))</f>
        <v>PHI</v>
      </c>
      <c r="I609" s="21">
        <f>MAX(Calc!O609:P609)</f>
        <v>0.59896412593676374</v>
      </c>
      <c r="J609" s="22">
        <f t="shared" si="37"/>
        <v>-149.35425099708604</v>
      </c>
      <c r="K609" s="23">
        <f t="shared" si="38"/>
        <v>0.66954907096652405</v>
      </c>
      <c r="M609" s="31"/>
      <c r="N609" s="31"/>
      <c r="O609" t="str">
        <f>IF(ISBLANK(Games!L609), "", Games!L609)</f>
        <v/>
      </c>
      <c r="P609" t="str">
        <f>IF(ISBLANK(Games!M609), "", Games!M609)</f>
        <v/>
      </c>
      <c r="Q609" t="str">
        <f t="shared" si="39"/>
        <v/>
      </c>
      <c r="R609" t="str">
        <f>IF(ISBLANK(Games!L609), "", IF(H609=Q609, "W", "L"))</f>
        <v/>
      </c>
      <c r="T609" s="30" t="str">
        <f t="shared" si="36"/>
        <v/>
      </c>
    </row>
    <row r="610" spans="1:20" x14ac:dyDescent="0.45">
      <c r="A610" s="20" t="str">
        <f>Calc!A610</f>
        <v>2024-05-12</v>
      </c>
      <c r="B610" t="str">
        <f>Calc!B610</f>
        <v>TBR</v>
      </c>
      <c r="C610" t="str">
        <f>Calc!C610</f>
        <v>NYY</v>
      </c>
      <c r="D610" t="str">
        <f>IF(ISBLANK(Games!D610), "", Games!D610)</f>
        <v/>
      </c>
      <c r="E610" t="str">
        <f>IF(ISBLANK(Games!E610), "", Games!E610)</f>
        <v/>
      </c>
      <c r="F610">
        <f>Calc!M610</f>
        <v>1528.0229512954211</v>
      </c>
      <c r="G610">
        <f>Calc!N610</f>
        <v>1562.9327852564061</v>
      </c>
      <c r="H610" t="str">
        <f>IF(Calc!O610=Betting!I610, Betting!B610, IF(Calc!P610=Betting!I610, Betting!C610, ""))</f>
        <v>TBR</v>
      </c>
      <c r="I610" s="21">
        <f>MAX(Calc!O610:P610)</f>
        <v>0.51209126365208901</v>
      </c>
      <c r="J610" s="22">
        <f t="shared" si="37"/>
        <v>-104.95636284055679</v>
      </c>
      <c r="K610" s="23">
        <f t="shared" si="38"/>
        <v>0.95277691884115512</v>
      </c>
      <c r="M610" s="31"/>
      <c r="N610" s="31"/>
      <c r="O610" t="str">
        <f>IF(ISBLANK(Games!L610), "", Games!L610)</f>
        <v/>
      </c>
      <c r="P610" t="str">
        <f>IF(ISBLANK(Games!M610), "", Games!M610)</f>
        <v/>
      </c>
      <c r="Q610" t="str">
        <f t="shared" si="39"/>
        <v/>
      </c>
      <c r="R610" t="str">
        <f>IF(ISBLANK(Games!L610), "", IF(H610=Q610, "W", "L"))</f>
        <v/>
      </c>
      <c r="T610" s="30" t="str">
        <f t="shared" ref="T610:T673" si="40">IF(S610="W", N610/(L610/-100), IF(S610="L", -N610, ""))</f>
        <v/>
      </c>
    </row>
    <row r="611" spans="1:20" x14ac:dyDescent="0.45">
      <c r="A611" s="20" t="str">
        <f>Calc!A611</f>
        <v>2024-05-12</v>
      </c>
      <c r="B611" t="str">
        <f>Calc!B611</f>
        <v>CHW</v>
      </c>
      <c r="C611" t="str">
        <f>Calc!C611</f>
        <v>CLE</v>
      </c>
      <c r="D611" t="str">
        <f>IF(ISBLANK(Games!D611), "", Games!D611)</f>
        <v/>
      </c>
      <c r="E611" t="str">
        <f>IF(ISBLANK(Games!E611), "", Games!E611)</f>
        <v/>
      </c>
      <c r="F611">
        <f>Calc!M611</f>
        <v>1426.513159308995</v>
      </c>
      <c r="G611">
        <f>Calc!N611</f>
        <v>1521.3210808926906</v>
      </c>
      <c r="H611" t="str">
        <f>IF(Calc!O611=Betting!I611, Betting!B611, IF(Calc!P611=Betting!I611, Betting!C611, ""))</f>
        <v>CLE</v>
      </c>
      <c r="I611" s="21">
        <f>MAX(Calc!O611:P611)</f>
        <v>0.65427767840628615</v>
      </c>
      <c r="J611" s="22">
        <f t="shared" si="37"/>
        <v>-189.24947495151343</v>
      </c>
      <c r="K611" s="23">
        <f t="shared" si="38"/>
        <v>0.52840305118743636</v>
      </c>
      <c r="M611" s="31"/>
      <c r="N611" s="31"/>
      <c r="O611" t="str">
        <f>IF(ISBLANK(Games!L611), "", Games!L611)</f>
        <v/>
      </c>
      <c r="P611" t="str">
        <f>IF(ISBLANK(Games!M611), "", Games!M611)</f>
        <v/>
      </c>
      <c r="Q611" t="str">
        <f t="shared" si="39"/>
        <v/>
      </c>
      <c r="R611" t="str">
        <f>IF(ISBLANK(Games!L611), "", IF(H611=Q611, "W", "L"))</f>
        <v/>
      </c>
      <c r="T611" s="30" t="str">
        <f t="shared" si="40"/>
        <v/>
      </c>
    </row>
    <row r="612" spans="1:20" x14ac:dyDescent="0.45">
      <c r="A612" s="20" t="str">
        <f>Calc!A612</f>
        <v>2024-05-12</v>
      </c>
      <c r="B612" t="str">
        <f>Calc!B612</f>
        <v>MIL</v>
      </c>
      <c r="C612" t="str">
        <f>Calc!C612</f>
        <v>STL</v>
      </c>
      <c r="D612" t="str">
        <f>IF(ISBLANK(Games!D612), "", Games!D612)</f>
        <v/>
      </c>
      <c r="E612" t="str">
        <f>IF(ISBLANK(Games!E612), "", Games!E612)</f>
        <v/>
      </c>
      <c r="F612">
        <f>Calc!M612</f>
        <v>1516.6563185214643</v>
      </c>
      <c r="G612">
        <f>Calc!N612</f>
        <v>1507.9516916859375</v>
      </c>
      <c r="H612" t="str">
        <f>IF(Calc!O612=Betting!I612, Betting!B612, IF(Calc!P612=Betting!I612, Betting!C612, ""))</f>
        <v>MIL</v>
      </c>
      <c r="I612" s="21">
        <f>MAX(Calc!O612:P612)</f>
        <v>0.5462322097650214</v>
      </c>
      <c r="J612" s="22">
        <f t="shared" si="37"/>
        <v>-120.37703458021142</v>
      </c>
      <c r="K612" s="23">
        <f t="shared" si="38"/>
        <v>0.83072323843769824</v>
      </c>
      <c r="M612" s="31"/>
      <c r="N612" s="31"/>
      <c r="O612" t="str">
        <f>IF(ISBLANK(Games!L612), "", Games!L612)</f>
        <v/>
      </c>
      <c r="P612" t="str">
        <f>IF(ISBLANK(Games!M612), "", Games!M612)</f>
        <v/>
      </c>
      <c r="Q612" t="str">
        <f t="shared" si="39"/>
        <v/>
      </c>
      <c r="R612" t="str">
        <f>IF(ISBLANK(Games!L612), "", IF(H612=Q612, "W", "L"))</f>
        <v/>
      </c>
      <c r="T612" s="30" t="str">
        <f t="shared" si="40"/>
        <v/>
      </c>
    </row>
    <row r="613" spans="1:20" x14ac:dyDescent="0.45">
      <c r="A613" s="20" t="str">
        <f>Calc!A613</f>
        <v>2024-05-12</v>
      </c>
      <c r="B613" t="str">
        <f>Calc!B613</f>
        <v>COL</v>
      </c>
      <c r="C613" t="str">
        <f>Calc!C613</f>
        <v>TEX</v>
      </c>
      <c r="D613" t="str">
        <f>IF(ISBLANK(Games!D613), "", Games!D613)</f>
        <v/>
      </c>
      <c r="E613" t="str">
        <f>IF(ISBLANK(Games!E613), "", Games!E613)</f>
        <v/>
      </c>
      <c r="F613">
        <f>Calc!M613</f>
        <v>1423.0710497477428</v>
      </c>
      <c r="G613">
        <f>Calc!N613</f>
        <v>1534.4506247578865</v>
      </c>
      <c r="H613" t="str">
        <f>IF(Calc!O613=Betting!I613, Betting!B613, IF(Calc!P613=Betting!I613, Betting!C613, ""))</f>
        <v>TEX</v>
      </c>
      <c r="I613" s="21">
        <f>MAX(Calc!O613:P613)</f>
        <v>0.54084068120903606</v>
      </c>
      <c r="J613" s="22">
        <f t="shared" si="37"/>
        <v>-117.78932912287429</v>
      </c>
      <c r="K613" s="23">
        <f t="shared" si="38"/>
        <v>0.84897333862631141</v>
      </c>
      <c r="M613" s="31"/>
      <c r="N613" s="31"/>
      <c r="O613" t="str">
        <f>IF(ISBLANK(Games!L613), "", Games!L613)</f>
        <v/>
      </c>
      <c r="P613" t="str">
        <f>IF(ISBLANK(Games!M613), "", Games!M613)</f>
        <v/>
      </c>
      <c r="Q613" t="str">
        <f t="shared" si="39"/>
        <v/>
      </c>
      <c r="R613" t="str">
        <f>IF(ISBLANK(Games!L613), "", IF(H613=Q613, "W", "L"))</f>
        <v/>
      </c>
      <c r="T613" s="30" t="str">
        <f t="shared" si="40"/>
        <v/>
      </c>
    </row>
    <row r="614" spans="1:20" x14ac:dyDescent="0.45">
      <c r="A614" s="20" t="str">
        <f>Calc!A614</f>
        <v>2024-05-12</v>
      </c>
      <c r="B614" t="str">
        <f>Calc!B614</f>
        <v>SFG</v>
      </c>
      <c r="C614" t="str">
        <f>Calc!C614</f>
        <v>CIN</v>
      </c>
      <c r="D614" t="str">
        <f>IF(ISBLANK(Games!D614), "", Games!D614)</f>
        <v/>
      </c>
      <c r="E614" t="str">
        <f>IF(ISBLANK(Games!E614), "", Games!E614)</f>
        <v/>
      </c>
      <c r="F614">
        <f>Calc!M614</f>
        <v>1506.8907435815931</v>
      </c>
      <c r="G614">
        <f>Calc!N614</f>
        <v>1513.6155661274754</v>
      </c>
      <c r="H614" t="str">
        <f>IF(Calc!O614=Betting!I614, Betting!B614, IF(Calc!P614=Betting!I614, Betting!C614, ""))</f>
        <v>SFG</v>
      </c>
      <c r="I614" s="21">
        <f>MAX(Calc!O614:P614)</f>
        <v>0.54657341078727795</v>
      </c>
      <c r="J614" s="22">
        <f t="shared" si="37"/>
        <v>-120.54286709041156</v>
      </c>
      <c r="K614" s="23">
        <f t="shared" si="38"/>
        <v>0.82958040084608531</v>
      </c>
      <c r="M614" s="31"/>
      <c r="N614" s="31"/>
      <c r="O614" t="str">
        <f>IF(ISBLANK(Games!L614), "", Games!L614)</f>
        <v/>
      </c>
      <c r="P614" t="str">
        <f>IF(ISBLANK(Games!M614), "", Games!M614)</f>
        <v/>
      </c>
      <c r="Q614" t="str">
        <f t="shared" si="39"/>
        <v/>
      </c>
      <c r="R614" t="str">
        <f>IF(ISBLANK(Games!L614), "", IF(H614=Q614, "W", "L"))</f>
        <v/>
      </c>
      <c r="T614" s="30" t="str">
        <f t="shared" si="40"/>
        <v/>
      </c>
    </row>
    <row r="615" spans="1:20" x14ac:dyDescent="0.45">
      <c r="A615" s="20" t="str">
        <f>Calc!A615</f>
        <v>2024-05-12</v>
      </c>
      <c r="B615" t="str">
        <f>Calc!B615</f>
        <v>LAA</v>
      </c>
      <c r="C615" t="str">
        <f>Calc!C615</f>
        <v>KCR</v>
      </c>
      <c r="D615" t="str">
        <f>IF(ISBLANK(Games!D615), "", Games!D615)</f>
        <v/>
      </c>
      <c r="E615" t="str">
        <f>IF(ISBLANK(Games!E615), "", Games!E615)</f>
        <v/>
      </c>
      <c r="F615">
        <f>Calc!M615</f>
        <v>1469.5882041455925</v>
      </c>
      <c r="G615">
        <f>Calc!N615</f>
        <v>1465.2610239810729</v>
      </c>
      <c r="H615" t="str">
        <f>IF(Calc!O615=Betting!I615, Betting!B615, IF(Calc!P615=Betting!I615, Betting!C615, ""))</f>
        <v>LAA</v>
      </c>
      <c r="I615" s="21">
        <f>MAX(Calc!O615:P615)</f>
        <v>0.54047356621207798</v>
      </c>
      <c r="J615" s="22">
        <f t="shared" si="37"/>
        <v>-117.61533754585143</v>
      </c>
      <c r="K615" s="23">
        <f t="shared" si="38"/>
        <v>0.85022924804357058</v>
      </c>
      <c r="M615" s="31"/>
      <c r="N615" s="31"/>
      <c r="O615" t="str">
        <f>IF(ISBLANK(Games!L615), "", Games!L615)</f>
        <v/>
      </c>
      <c r="P615" t="str">
        <f>IF(ISBLANK(Games!M615), "", Games!M615)</f>
        <v/>
      </c>
      <c r="Q615" t="str">
        <f t="shared" si="39"/>
        <v/>
      </c>
      <c r="R615" t="str">
        <f>IF(ISBLANK(Games!L615), "", IF(H615=Q615, "W", "L"))</f>
        <v/>
      </c>
      <c r="T615" s="30" t="str">
        <f t="shared" si="40"/>
        <v/>
      </c>
    </row>
    <row r="616" spans="1:20" x14ac:dyDescent="0.45">
      <c r="A616" s="20" t="str">
        <f>Calc!A616</f>
        <v>2024-05-12</v>
      </c>
      <c r="B616" t="str">
        <f>Calc!B616</f>
        <v>SDP</v>
      </c>
      <c r="C616" t="str">
        <f>Calc!C616</f>
        <v>LAD</v>
      </c>
      <c r="D616" t="str">
        <f>IF(ISBLANK(Games!D616), "", Games!D616)</f>
        <v/>
      </c>
      <c r="E616" t="str">
        <f>IF(ISBLANK(Games!E616), "", Games!E616)</f>
        <v/>
      </c>
      <c r="F616">
        <f>Calc!M616</f>
        <v>1502.9671207118124</v>
      </c>
      <c r="G616">
        <f>Calc!N616</f>
        <v>1587.2549754385982</v>
      </c>
      <c r="H616" t="str">
        <f>IF(Calc!O616=Betting!I616, Betting!B616, IF(Calc!P616=Betting!I616, Betting!C616, ""))</f>
        <v>LAD</v>
      </c>
      <c r="I616" s="21">
        <f>MAX(Calc!O616:P616)</f>
        <v>0.60435511699701594</v>
      </c>
      <c r="J616" s="22">
        <f t="shared" si="37"/>
        <v>-152.75191035200567</v>
      </c>
      <c r="K616" s="23">
        <f t="shared" si="38"/>
        <v>0.65465629706075212</v>
      </c>
      <c r="M616" s="31"/>
      <c r="N616" s="31"/>
      <c r="O616" t="str">
        <f>IF(ISBLANK(Games!L616), "", Games!L616)</f>
        <v/>
      </c>
      <c r="P616" t="str">
        <f>IF(ISBLANK(Games!M616), "", Games!M616)</f>
        <v/>
      </c>
      <c r="Q616" t="str">
        <f t="shared" si="39"/>
        <v/>
      </c>
      <c r="R616" t="str">
        <f>IF(ISBLANK(Games!L616), "", IF(H616=Q616, "W", "L"))</f>
        <v/>
      </c>
      <c r="T616" s="30" t="str">
        <f t="shared" si="40"/>
        <v/>
      </c>
    </row>
    <row r="617" spans="1:20" x14ac:dyDescent="0.45">
      <c r="A617" s="20" t="str">
        <f>Calc!A617</f>
        <v>2024-05-12</v>
      </c>
      <c r="B617" t="str">
        <f>Calc!B617</f>
        <v>SEA</v>
      </c>
      <c r="C617" t="str">
        <f>Calc!C617</f>
        <v>OAK</v>
      </c>
      <c r="D617" t="str">
        <f>IF(ISBLANK(Games!D617), "", Games!D617)</f>
        <v/>
      </c>
      <c r="E617" t="str">
        <f>IF(ISBLANK(Games!E617), "", Games!E617)</f>
        <v/>
      </c>
      <c r="F617">
        <f>Calc!M617</f>
        <v>1518.2292368487947</v>
      </c>
      <c r="G617">
        <f>Calc!N617</f>
        <v>1422.9458950386379</v>
      </c>
      <c r="H617" t="str">
        <f>IF(Calc!O617=Betting!I617, Betting!B617, IF(Calc!P617=Betting!I617, Betting!C617, ""))</f>
        <v>SEA</v>
      </c>
      <c r="I617" s="21">
        <f>MAX(Calc!O617:P617)</f>
        <v>0.64502230555596096</v>
      </c>
      <c r="J617" s="22">
        <f t="shared" si="37"/>
        <v>-181.70784126765645</v>
      </c>
      <c r="K617" s="23">
        <f t="shared" si="38"/>
        <v>0.55033398285052304</v>
      </c>
      <c r="M617" s="31"/>
      <c r="N617" s="31"/>
      <c r="O617" t="str">
        <f>IF(ISBLANK(Games!L617), "", Games!L617)</f>
        <v/>
      </c>
      <c r="P617" t="str">
        <f>IF(ISBLANK(Games!M617), "", Games!M617)</f>
        <v/>
      </c>
      <c r="Q617" t="str">
        <f t="shared" si="39"/>
        <v/>
      </c>
      <c r="R617" t="str">
        <f>IF(ISBLANK(Games!L617), "", IF(H617=Q617, "W", "L"))</f>
        <v/>
      </c>
      <c r="T617" s="30" t="str">
        <f t="shared" si="40"/>
        <v/>
      </c>
    </row>
    <row r="618" spans="1:20" x14ac:dyDescent="0.45">
      <c r="A618" s="20" t="str">
        <f>Calc!A618</f>
        <v>2024-05-12</v>
      </c>
      <c r="B618" t="str">
        <f>Calc!B618</f>
        <v>NYM</v>
      </c>
      <c r="C618" t="str">
        <f>Calc!C618</f>
        <v>ATL</v>
      </c>
      <c r="D618" t="str">
        <f>IF(ISBLANK(Games!D618), "", Games!D618)</f>
        <v/>
      </c>
      <c r="E618" t="str">
        <f>IF(ISBLANK(Games!E618), "", Games!E618)</f>
        <v/>
      </c>
      <c r="F618">
        <f>Calc!M618</f>
        <v>1483.2891783762693</v>
      </c>
      <c r="G618">
        <f>Calc!N618</f>
        <v>1588.8399964445969</v>
      </c>
      <c r="H618" t="str">
        <f>IF(Calc!O618=Betting!I618, Betting!B618, IF(Calc!P618=Betting!I618, Betting!C618, ""))</f>
        <v>ATL</v>
      </c>
      <c r="I618" s="21">
        <f>MAX(Calc!O618:P618)</f>
        <v>0.59625662356457443</v>
      </c>
      <c r="J618" s="22">
        <f t="shared" si="37"/>
        <v>-147.68208182851495</v>
      </c>
      <c r="K618" s="23">
        <f t="shared" si="38"/>
        <v>0.67713021621754843</v>
      </c>
      <c r="M618" s="31"/>
      <c r="N618" s="31"/>
      <c r="O618" t="str">
        <f>IF(ISBLANK(Games!L618), "", Games!L618)</f>
        <v/>
      </c>
      <c r="P618" t="str">
        <f>IF(ISBLANK(Games!M618), "", Games!M618)</f>
        <v/>
      </c>
      <c r="Q618" t="str">
        <f t="shared" si="39"/>
        <v/>
      </c>
      <c r="R618" t="str">
        <f>IF(ISBLANK(Games!L618), "", IF(H618=Q618, "W", "L"))</f>
        <v/>
      </c>
      <c r="T618" s="30" t="str">
        <f t="shared" si="40"/>
        <v/>
      </c>
    </row>
    <row r="619" spans="1:20" x14ac:dyDescent="0.45">
      <c r="A619" s="20" t="str">
        <f>Calc!A619</f>
        <v>2024-05-13</v>
      </c>
      <c r="B619" t="str">
        <f>Calc!B619</f>
        <v>BAL</v>
      </c>
      <c r="C619" t="str">
        <f>Calc!C619</f>
        <v>TOR</v>
      </c>
      <c r="D619" t="str">
        <f>IF(ISBLANK(Games!D619), "", Games!D619)</f>
        <v/>
      </c>
      <c r="E619" t="str">
        <f>IF(ISBLANK(Games!E619), "", Games!E619)</f>
        <v/>
      </c>
      <c r="F619">
        <f>Calc!M619</f>
        <v>1527.1786991040578</v>
      </c>
      <c r="G619">
        <f>Calc!N619</f>
        <v>1549.5770225833428</v>
      </c>
      <c r="H619" t="str">
        <f>IF(Calc!O619=Betting!I619, Betting!B619, IF(Calc!P619=Betting!I619, Betting!C619, ""))</f>
        <v>TOR</v>
      </c>
      <c r="I619" s="21">
        <f>MAX(Calc!O619:P619)</f>
        <v>0.52131963225230549</v>
      </c>
      <c r="J619" s="22">
        <f t="shared" si="37"/>
        <v>-108.90766937136756</v>
      </c>
      <c r="K619" s="23">
        <f t="shared" si="38"/>
        <v>0.91820897992965933</v>
      </c>
      <c r="M619" s="31"/>
      <c r="N619" s="31"/>
      <c r="O619" t="str">
        <f>IF(ISBLANK(Games!L619), "", Games!L619)</f>
        <v/>
      </c>
      <c r="P619" t="str">
        <f>IF(ISBLANK(Games!M619), "", Games!M619)</f>
        <v/>
      </c>
      <c r="Q619" t="str">
        <f t="shared" si="39"/>
        <v/>
      </c>
      <c r="R619" t="str">
        <f>IF(ISBLANK(Games!L619), "", IF(H619=Q619, "W", "L"))</f>
        <v/>
      </c>
      <c r="T619" s="30" t="str">
        <f t="shared" si="40"/>
        <v/>
      </c>
    </row>
    <row r="620" spans="1:20" x14ac:dyDescent="0.45">
      <c r="A620" s="20" t="str">
        <f>Calc!A620</f>
        <v>2024-05-13</v>
      </c>
      <c r="B620" t="str">
        <f>Calc!B620</f>
        <v>DET</v>
      </c>
      <c r="C620" t="str">
        <f>Calc!C620</f>
        <v>MIA</v>
      </c>
      <c r="D620" t="str">
        <f>IF(ISBLANK(Games!D620), "", Games!D620)</f>
        <v/>
      </c>
      <c r="E620" t="str">
        <f>IF(ISBLANK(Games!E620), "", Games!E620)</f>
        <v/>
      </c>
      <c r="F620">
        <f>Calc!M620</f>
        <v>1481.7589766686021</v>
      </c>
      <c r="G620">
        <f>Calc!N620</f>
        <v>1484.370768699393</v>
      </c>
      <c r="H620" t="str">
        <f>IF(Calc!O620=Betting!I620, Betting!B620, IF(Calc!P620=Betting!I620, Betting!C620, ""))</f>
        <v>DET</v>
      </c>
      <c r="I620" s="21">
        <f>MAX(Calc!O620:P620)</f>
        <v>0.5000757557554234</v>
      </c>
      <c r="J620" s="22">
        <f t="shared" si="37"/>
        <v>-100.03030689401267</v>
      </c>
      <c r="K620" s="23">
        <f t="shared" si="38"/>
        <v>0.99969702288282714</v>
      </c>
      <c r="M620" s="31"/>
      <c r="N620" s="31"/>
      <c r="O620" t="str">
        <f>IF(ISBLANK(Games!L620), "", Games!L620)</f>
        <v/>
      </c>
      <c r="P620" t="str">
        <f>IF(ISBLANK(Games!M620), "", Games!M620)</f>
        <v/>
      </c>
      <c r="Q620" t="str">
        <f t="shared" si="39"/>
        <v/>
      </c>
      <c r="R620" t="str">
        <f>IF(ISBLANK(Games!L620), "", IF(H620=Q620, "W", "L"))</f>
        <v/>
      </c>
      <c r="T620" s="30" t="str">
        <f t="shared" si="40"/>
        <v/>
      </c>
    </row>
    <row r="621" spans="1:20" x14ac:dyDescent="0.45">
      <c r="A621" s="20" t="str">
        <f>Calc!A621</f>
        <v>2024-05-13</v>
      </c>
      <c r="B621" t="str">
        <f>Calc!B621</f>
        <v>BOS</v>
      </c>
      <c r="C621" t="str">
        <f>Calc!C621</f>
        <v>TBR</v>
      </c>
      <c r="D621" t="str">
        <f>IF(ISBLANK(Games!D621), "", Games!D621)</f>
        <v/>
      </c>
      <c r="E621" t="str">
        <f>IF(ISBLANK(Games!E621), "", Games!E621)</f>
        <v/>
      </c>
      <c r="F621">
        <f>Calc!M621</f>
        <v>1500.26839934439</v>
      </c>
      <c r="G621">
        <f>Calc!N621</f>
        <v>1532.6622500113572</v>
      </c>
      <c r="H621" t="str">
        <f>IF(Calc!O621=Betting!I621, Betting!B621, IF(Calc!P621=Betting!I621, Betting!C621, ""))</f>
        <v>TBR</v>
      </c>
      <c r="I621" s="21">
        <f>MAX(Calc!O621:P621)</f>
        <v>0.52084285396764307</v>
      </c>
      <c r="J621" s="22">
        <f t="shared" si="37"/>
        <v>-108.69979886149316</v>
      </c>
      <c r="K621" s="23">
        <f t="shared" si="38"/>
        <v>0.91996490377522611</v>
      </c>
      <c r="M621" s="31"/>
      <c r="N621" s="31"/>
      <c r="O621" t="str">
        <f>IF(ISBLANK(Games!L621), "", Games!L621)</f>
        <v/>
      </c>
      <c r="P621" t="str">
        <f>IF(ISBLANK(Games!M621), "", Games!M621)</f>
        <v/>
      </c>
      <c r="Q621" t="str">
        <f t="shared" si="39"/>
        <v/>
      </c>
      <c r="R621" t="str">
        <f>IF(ISBLANK(Games!L621), "", IF(H621=Q621, "W", "L"))</f>
        <v/>
      </c>
      <c r="T621" s="30" t="str">
        <f t="shared" si="40"/>
        <v/>
      </c>
    </row>
    <row r="622" spans="1:20" x14ac:dyDescent="0.45">
      <c r="A622" s="20" t="str">
        <f>Calc!A622</f>
        <v>2024-05-13</v>
      </c>
      <c r="B622" t="str">
        <f>Calc!B622</f>
        <v>NYM</v>
      </c>
      <c r="C622" t="str">
        <f>Calc!C622</f>
        <v>PHI</v>
      </c>
      <c r="D622" t="str">
        <f>IF(ISBLANK(Games!D622), "", Games!D622)</f>
        <v/>
      </c>
      <c r="E622" t="str">
        <f>IF(ISBLANK(Games!E622), "", Games!E622)</f>
        <v/>
      </c>
      <c r="F622">
        <f>Calc!M622</f>
        <v>1483.2891783762693</v>
      </c>
      <c r="G622">
        <f>Calc!N622</f>
        <v>1539.4111659163295</v>
      </c>
      <c r="H622" t="str">
        <f>IF(Calc!O622=Betting!I622, Betting!B622, IF(Calc!P622=Betting!I622, Betting!C622, ""))</f>
        <v>PHI</v>
      </c>
      <c r="I622" s="21">
        <f>MAX(Calc!O622:P622)</f>
        <v>0.5289344583670641</v>
      </c>
      <c r="J622" s="22">
        <f t="shared" si="37"/>
        <v>-112.28468474546604</v>
      </c>
      <c r="K622" s="23">
        <f t="shared" si="38"/>
        <v>0.89059340752201654</v>
      </c>
      <c r="M622" s="31"/>
      <c r="N622" s="31"/>
      <c r="O622" t="str">
        <f>IF(ISBLANK(Games!L622), "", Games!L622)</f>
        <v/>
      </c>
      <c r="P622" t="str">
        <f>IF(ISBLANK(Games!M622), "", Games!M622)</f>
        <v/>
      </c>
      <c r="Q622" t="str">
        <f t="shared" si="39"/>
        <v/>
      </c>
      <c r="R622" t="str">
        <f>IF(ISBLANK(Games!L622), "", IF(H622=Q622, "W", "L"))</f>
        <v/>
      </c>
      <c r="T622" s="30" t="str">
        <f t="shared" si="40"/>
        <v/>
      </c>
    </row>
    <row r="623" spans="1:20" x14ac:dyDescent="0.45">
      <c r="A623" s="20" t="str">
        <f>Calc!A623</f>
        <v>2024-05-13</v>
      </c>
      <c r="B623" t="str">
        <f>Calc!B623</f>
        <v>ATL</v>
      </c>
      <c r="C623" t="str">
        <f>Calc!C623</f>
        <v>CHC</v>
      </c>
      <c r="D623" t="str">
        <f>IF(ISBLANK(Games!D623), "", Games!D623)</f>
        <v/>
      </c>
      <c r="E623" t="str">
        <f>IF(ISBLANK(Games!E623), "", Games!E623)</f>
        <v/>
      </c>
      <c r="F623">
        <f>Calc!M623</f>
        <v>1593.2508682491175</v>
      </c>
      <c r="G623">
        <f>Calc!N623</f>
        <v>1510.9500841970262</v>
      </c>
      <c r="H623" t="str">
        <f>IF(Calc!O623=Betting!I623, Betting!B623, IF(Calc!P623=Betting!I623, Betting!C623, ""))</f>
        <v>ATL</v>
      </c>
      <c r="I623" s="21">
        <f>MAX(Calc!O623:P623)</f>
        <v>0.6382248606880454</v>
      </c>
      <c r="J623" s="22">
        <f t="shared" si="37"/>
        <v>-176.41479232151198</v>
      </c>
      <c r="K623" s="23">
        <f t="shared" si="38"/>
        <v>0.56684589021170206</v>
      </c>
      <c r="M623" s="31"/>
      <c r="N623" s="31"/>
      <c r="O623" t="str">
        <f>IF(ISBLANK(Games!L623), "", Games!L623)</f>
        <v/>
      </c>
      <c r="P623" t="str">
        <f>IF(ISBLANK(Games!M623), "", Games!M623)</f>
        <v/>
      </c>
      <c r="Q623" t="str">
        <f t="shared" si="39"/>
        <v/>
      </c>
      <c r="R623" t="str">
        <f>IF(ISBLANK(Games!L623), "", IF(H623=Q623, "W", "L"))</f>
        <v/>
      </c>
      <c r="T623" s="30" t="str">
        <f t="shared" si="40"/>
        <v/>
      </c>
    </row>
    <row r="624" spans="1:20" x14ac:dyDescent="0.45">
      <c r="A624" s="20" t="str">
        <f>Calc!A624</f>
        <v>2024-05-13</v>
      </c>
      <c r="B624" t="str">
        <f>Calc!B624</f>
        <v>CHW</v>
      </c>
      <c r="C624" t="str">
        <f>Calc!C624</f>
        <v>WAS</v>
      </c>
      <c r="D624" t="str">
        <f>IF(ISBLANK(Games!D624), "", Games!D624)</f>
        <v/>
      </c>
      <c r="E624" t="str">
        <f>IF(ISBLANK(Games!E624), "", Games!E624)</f>
        <v/>
      </c>
      <c r="F624">
        <f>Calc!M624</f>
        <v>1426.513159308995</v>
      </c>
      <c r="G624">
        <f>Calc!N624</f>
        <v>1420.7057667976087</v>
      </c>
      <c r="H624" t="str">
        <f>IF(Calc!O624=Betting!I624, Betting!B624, IF(Calc!P624=Betting!I624, Betting!C624, ""))</f>
        <v>WAS</v>
      </c>
      <c r="I624" s="21">
        <f>MAX(Calc!O624:P624)</f>
        <v>0.51277002917530956</v>
      </c>
      <c r="J624" s="22">
        <f t="shared" si="37"/>
        <v>-105.2418898425706</v>
      </c>
      <c r="K624" s="23">
        <f t="shared" si="38"/>
        <v>0.95019198296028473</v>
      </c>
      <c r="M624" s="31"/>
      <c r="N624" s="31"/>
      <c r="O624" t="str">
        <f>IF(ISBLANK(Games!L624), "", Games!L624)</f>
        <v/>
      </c>
      <c r="P624" t="str">
        <f>IF(ISBLANK(Games!M624), "", Games!M624)</f>
        <v/>
      </c>
      <c r="Q624" t="str">
        <f t="shared" si="39"/>
        <v/>
      </c>
      <c r="R624" t="str">
        <f>IF(ISBLANK(Games!L624), "", IF(H624=Q624, "W", "L"))</f>
        <v/>
      </c>
      <c r="T624" s="30" t="str">
        <f t="shared" si="40"/>
        <v/>
      </c>
    </row>
    <row r="625" spans="1:20" x14ac:dyDescent="0.45">
      <c r="A625" s="20" t="str">
        <f>Calc!A625</f>
        <v>2024-05-13</v>
      </c>
      <c r="B625" t="str">
        <f>Calc!B625</f>
        <v>MIL</v>
      </c>
      <c r="C625" t="str">
        <f>Calc!C625</f>
        <v>PIT</v>
      </c>
      <c r="D625" t="str">
        <f>IF(ISBLANK(Games!D625), "", Games!D625)</f>
        <v/>
      </c>
      <c r="E625" t="str">
        <f>IF(ISBLANK(Games!E625), "", Games!E625)</f>
        <v/>
      </c>
      <c r="F625">
        <f>Calc!M625</f>
        <v>1516.6563185214643</v>
      </c>
      <c r="G625">
        <f>Calc!N625</f>
        <v>1490.342604018655</v>
      </c>
      <c r="H625" t="str">
        <f>IF(Calc!O625=Betting!I625, Betting!B625, IF(Calc!P625=Betting!I625, Betting!C625, ""))</f>
        <v>MIL</v>
      </c>
      <c r="I625" s="21">
        <f>MAX(Calc!O625:P625)</f>
        <v>0.57150410450700795</v>
      </c>
      <c r="J625" s="22">
        <f t="shared" si="37"/>
        <v>-133.37446414731289</v>
      </c>
      <c r="K625" s="23">
        <f t="shared" si="38"/>
        <v>0.74976871051979943</v>
      </c>
      <c r="M625" s="31"/>
      <c r="N625" s="31"/>
      <c r="O625" t="str">
        <f>IF(ISBLANK(Games!L625), "", Games!L625)</f>
        <v/>
      </c>
      <c r="P625" t="str">
        <f>IF(ISBLANK(Games!M625), "", Games!M625)</f>
        <v/>
      </c>
      <c r="Q625" t="str">
        <f t="shared" si="39"/>
        <v/>
      </c>
      <c r="R625" t="str">
        <f>IF(ISBLANK(Games!L625), "", IF(H625=Q625, "W", "L"))</f>
        <v/>
      </c>
      <c r="T625" s="30" t="str">
        <f t="shared" si="40"/>
        <v/>
      </c>
    </row>
    <row r="626" spans="1:20" x14ac:dyDescent="0.45">
      <c r="A626" s="20" t="str">
        <f>Calc!A626</f>
        <v>2024-05-13</v>
      </c>
      <c r="B626" t="str">
        <f>Calc!B626</f>
        <v>TEX</v>
      </c>
      <c r="C626" t="str">
        <f>Calc!C626</f>
        <v>CLE</v>
      </c>
      <c r="D626" t="str">
        <f>IF(ISBLANK(Games!D626), "", Games!D626)</f>
        <v/>
      </c>
      <c r="E626" t="str">
        <f>IF(ISBLANK(Games!E626), "", Games!E626)</f>
        <v/>
      </c>
      <c r="F626">
        <f>Calc!M626</f>
        <v>1535.7428778604465</v>
      </c>
      <c r="G626">
        <f>Calc!N626</f>
        <v>1521.3210808926906</v>
      </c>
      <c r="H626" t="str">
        <f>IF(Calc!O626=Betting!I626, Betting!B626, IF(Calc!P626=Betting!I626, Betting!C626, ""))</f>
        <v>TEX</v>
      </c>
      <c r="I626" s="21">
        <f>MAX(Calc!O626:P626)</f>
        <v>0.5523882918129267</v>
      </c>
      <c r="J626" s="22">
        <f t="shared" si="37"/>
        <v>-123.40791845017232</v>
      </c>
      <c r="K626" s="23">
        <f t="shared" si="38"/>
        <v>0.81032077403020464</v>
      </c>
      <c r="M626" s="31"/>
      <c r="N626" s="31"/>
      <c r="O626" t="str">
        <f>IF(ISBLANK(Games!L626), "", Games!L626)</f>
        <v/>
      </c>
      <c r="P626" t="str">
        <f>IF(ISBLANK(Games!M626), "", Games!M626)</f>
        <v/>
      </c>
      <c r="Q626" t="str">
        <f t="shared" si="39"/>
        <v/>
      </c>
      <c r="R626" t="str">
        <f>IF(ISBLANK(Games!L626), "", IF(H626=Q626, "W", "L"))</f>
        <v/>
      </c>
      <c r="T626" s="30" t="str">
        <f t="shared" si="40"/>
        <v/>
      </c>
    </row>
    <row r="627" spans="1:20" x14ac:dyDescent="0.45">
      <c r="A627" s="20" t="str">
        <f>Calc!A627</f>
        <v>2024-05-13</v>
      </c>
      <c r="B627" t="str">
        <f>Calc!B627</f>
        <v>HOU</v>
      </c>
      <c r="C627" t="str">
        <f>Calc!C627</f>
        <v>OAK</v>
      </c>
      <c r="D627" t="str">
        <f>IF(ISBLANK(Games!D627), "", Games!D627)</f>
        <v/>
      </c>
      <c r="E627" t="str">
        <f>IF(ISBLANK(Games!E627), "", Games!E627)</f>
        <v/>
      </c>
      <c r="F627">
        <f>Calc!M627</f>
        <v>1535.1961987191132</v>
      </c>
      <c r="G627">
        <f>Calc!N627</f>
        <v>1422.9458950386379</v>
      </c>
      <c r="H627" t="str">
        <f>IF(Calc!O627=Betting!I627, Betting!B627, IF(Calc!P627=Betting!I627, Betting!C627, ""))</f>
        <v>HOU</v>
      </c>
      <c r="I627" s="21">
        <f>MAX(Calc!O627:P627)</f>
        <v>0.63573750132299645</v>
      </c>
      <c r="J627" s="22">
        <f t="shared" si="37"/>
        <v>-174.52729930530495</v>
      </c>
      <c r="K627" s="23">
        <f t="shared" si="38"/>
        <v>0.57297626444713101</v>
      </c>
      <c r="M627" s="31"/>
      <c r="N627" s="31"/>
      <c r="O627" t="str">
        <f>IF(ISBLANK(Games!L627), "", Games!L627)</f>
        <v/>
      </c>
      <c r="P627" t="str">
        <f>IF(ISBLANK(Games!M627), "", Games!M627)</f>
        <v/>
      </c>
      <c r="Q627" t="str">
        <f t="shared" si="39"/>
        <v/>
      </c>
      <c r="R627" t="str">
        <f>IF(ISBLANK(Games!L627), "", IF(H627=Q627, "W", "L"))</f>
        <v/>
      </c>
      <c r="T627" s="30" t="str">
        <f t="shared" si="40"/>
        <v/>
      </c>
    </row>
    <row r="628" spans="1:20" x14ac:dyDescent="0.45">
      <c r="A628" s="20" t="str">
        <f>Calc!A628</f>
        <v>2024-05-13</v>
      </c>
      <c r="B628" t="str">
        <f>Calc!B628</f>
        <v>LAA</v>
      </c>
      <c r="C628" t="str">
        <f>Calc!C628</f>
        <v>STL</v>
      </c>
      <c r="D628" t="str">
        <f>IF(ISBLANK(Games!D628), "", Games!D628)</f>
        <v/>
      </c>
      <c r="E628" t="str">
        <f>IF(ISBLANK(Games!E628), "", Games!E628)</f>
        <v/>
      </c>
      <c r="F628">
        <f>Calc!M628</f>
        <v>1469.5882041455925</v>
      </c>
      <c r="G628">
        <f>Calc!N628</f>
        <v>1507.9516916859375</v>
      </c>
      <c r="H628" t="str">
        <f>IF(Calc!O628=Betting!I628, Betting!B628, IF(Calc!P628=Betting!I628, Betting!C628, ""))</f>
        <v>STL</v>
      </c>
      <c r="I628" s="21">
        <f>MAX(Calc!O628:P628)</f>
        <v>0.52073963223059405</v>
      </c>
      <c r="J628" s="22">
        <f t="shared" si="37"/>
        <v>-108.65484969146159</v>
      </c>
      <c r="K628" s="23">
        <f t="shared" si="38"/>
        <v>0.92034548189944509</v>
      </c>
      <c r="M628" s="31"/>
      <c r="N628" s="31"/>
      <c r="O628" t="str">
        <f>IF(ISBLANK(Games!L628), "", Games!L628)</f>
        <v/>
      </c>
      <c r="P628" t="str">
        <f>IF(ISBLANK(Games!M628), "", Games!M628)</f>
        <v/>
      </c>
      <c r="Q628" t="str">
        <f t="shared" si="39"/>
        <v/>
      </c>
      <c r="R628" t="str">
        <f>IF(ISBLANK(Games!L628), "", IF(H628=Q628, "W", "L"))</f>
        <v/>
      </c>
      <c r="T628" s="30" t="str">
        <f t="shared" si="40"/>
        <v/>
      </c>
    </row>
    <row r="629" spans="1:20" x14ac:dyDescent="0.45">
      <c r="A629" s="20" t="str">
        <f>Calc!A629</f>
        <v>2024-05-13</v>
      </c>
      <c r="B629" t="str">
        <f>Calc!B629</f>
        <v>ARI</v>
      </c>
      <c r="C629" t="str">
        <f>Calc!C629</f>
        <v>CIN</v>
      </c>
      <c r="D629" t="str">
        <f>IF(ISBLANK(Games!D629), "", Games!D629)</f>
        <v/>
      </c>
      <c r="E629" t="str">
        <f>IF(ISBLANK(Games!E629), "", Games!E629)</f>
        <v/>
      </c>
      <c r="F629">
        <f>Calc!M629</f>
        <v>1516.9891876380354</v>
      </c>
      <c r="G629">
        <f>Calc!N629</f>
        <v>1513.6155661274754</v>
      </c>
      <c r="H629" t="str">
        <f>IF(Calc!O629=Betting!I629, Betting!B629, IF(Calc!P629=Betting!I629, Betting!C629, ""))</f>
        <v>ARI</v>
      </c>
      <c r="I629" s="21">
        <f>MAX(Calc!O629:P629)</f>
        <v>0.5301713347406356</v>
      </c>
      <c r="J629" s="22">
        <f t="shared" si="37"/>
        <v>-112.84354785972023</v>
      </c>
      <c r="K629" s="23">
        <f t="shared" si="38"/>
        <v>0.88618270070977823</v>
      </c>
      <c r="M629" s="31"/>
      <c r="N629" s="31"/>
      <c r="O629" t="str">
        <f>IF(ISBLANK(Games!L629), "", Games!L629)</f>
        <v/>
      </c>
      <c r="P629" t="str">
        <f>IF(ISBLANK(Games!M629), "", Games!M629)</f>
        <v/>
      </c>
      <c r="Q629" t="str">
        <f t="shared" si="39"/>
        <v/>
      </c>
      <c r="R629" t="str">
        <f>IF(ISBLANK(Games!L629), "", IF(H629=Q629, "W", "L"))</f>
        <v/>
      </c>
      <c r="T629" s="30" t="str">
        <f t="shared" si="40"/>
        <v/>
      </c>
    </row>
    <row r="630" spans="1:20" x14ac:dyDescent="0.45">
      <c r="A630" s="20" t="str">
        <f>Calc!A630</f>
        <v>2024-05-13</v>
      </c>
      <c r="B630" t="str">
        <f>Calc!B630</f>
        <v>SDP</v>
      </c>
      <c r="C630" t="str">
        <f>Calc!C630</f>
        <v>COL</v>
      </c>
      <c r="D630" t="str">
        <f>IF(ISBLANK(Games!D630), "", Games!D630)</f>
        <v/>
      </c>
      <c r="E630" t="str">
        <f>IF(ISBLANK(Games!E630), "", Games!E630)</f>
        <v/>
      </c>
      <c r="F630">
        <f>Calc!M630</f>
        <v>1502.9671207118124</v>
      </c>
      <c r="G630">
        <f>Calc!N630</f>
        <v>1405.4006829938121</v>
      </c>
      <c r="H630" t="str">
        <f>IF(Calc!O630=Betting!I630, Betting!B630, IF(Calc!P630=Betting!I630, Betting!C630, ""))</f>
        <v>SDP</v>
      </c>
      <c r="I630" s="21">
        <f>MAX(Calc!O630:P630)</f>
        <v>0.65145123899432611</v>
      </c>
      <c r="J630" s="22">
        <f t="shared" si="37"/>
        <v>-186.9039032342798</v>
      </c>
      <c r="K630" s="23">
        <f t="shared" si="38"/>
        <v>0.53503430516725103</v>
      </c>
      <c r="M630" s="31"/>
      <c r="N630" s="31"/>
      <c r="O630" t="str">
        <f>IF(ISBLANK(Games!L630), "", Games!L630)</f>
        <v/>
      </c>
      <c r="P630" t="str">
        <f>IF(ISBLANK(Games!M630), "", Games!M630)</f>
        <v/>
      </c>
      <c r="Q630" t="str">
        <f t="shared" si="39"/>
        <v/>
      </c>
      <c r="R630" t="str">
        <f>IF(ISBLANK(Games!L630), "", IF(H630=Q630, "W", "L"))</f>
        <v/>
      </c>
      <c r="T630" s="30" t="str">
        <f t="shared" si="40"/>
        <v/>
      </c>
    </row>
    <row r="631" spans="1:20" x14ac:dyDescent="0.45">
      <c r="A631" s="20" t="str">
        <f>Calc!A631</f>
        <v>2024-05-13</v>
      </c>
      <c r="B631" t="str">
        <f>Calc!B631</f>
        <v>SEA</v>
      </c>
      <c r="C631" t="str">
        <f>Calc!C631</f>
        <v>KCR</v>
      </c>
      <c r="D631" t="str">
        <f>IF(ISBLANK(Games!D631), "", Games!D631)</f>
        <v/>
      </c>
      <c r="E631" t="str">
        <f>IF(ISBLANK(Games!E631), "", Games!E631)</f>
        <v/>
      </c>
      <c r="F631">
        <f>Calc!M631</f>
        <v>1518.2292368487947</v>
      </c>
      <c r="G631">
        <f>Calc!N631</f>
        <v>1465.2610239810729</v>
      </c>
      <c r="H631" t="str">
        <f>IF(Calc!O631=Betting!I631, Betting!B631, IF(Calc!P631=Betting!I631, Betting!C631, ""))</f>
        <v>SEA</v>
      </c>
      <c r="I631" s="21">
        <f>MAX(Calc!O631:P631)</f>
        <v>0.58687820966501125</v>
      </c>
      <c r="J631" s="22">
        <f t="shared" si="37"/>
        <v>-142.05936926956295</v>
      </c>
      <c r="K631" s="23">
        <f t="shared" si="38"/>
        <v>0.70393104315595167</v>
      </c>
      <c r="M631" s="31"/>
      <c r="N631" s="31"/>
      <c r="O631" t="str">
        <f>IF(ISBLANK(Games!L631), "", Games!L631)</f>
        <v/>
      </c>
      <c r="P631" t="str">
        <f>IF(ISBLANK(Games!M631), "", Games!M631)</f>
        <v/>
      </c>
      <c r="Q631" t="str">
        <f t="shared" si="39"/>
        <v/>
      </c>
      <c r="R631" t="str">
        <f>IF(ISBLANK(Games!L631), "", IF(H631=Q631, "W", "L"))</f>
        <v/>
      </c>
      <c r="T631" s="30" t="str">
        <f t="shared" si="40"/>
        <v/>
      </c>
    </row>
    <row r="632" spans="1:20" x14ac:dyDescent="0.45">
      <c r="A632" s="20" t="str">
        <f>Calc!A632</f>
        <v>2024-05-13</v>
      </c>
      <c r="B632" t="str">
        <f>Calc!B632</f>
        <v>SFG</v>
      </c>
      <c r="C632" t="str">
        <f>Calc!C632</f>
        <v>LAD</v>
      </c>
      <c r="D632" t="str">
        <f>IF(ISBLANK(Games!D632), "", Games!D632)</f>
        <v/>
      </c>
      <c r="E632" t="str">
        <f>IF(ISBLANK(Games!E632), "", Games!E632)</f>
        <v/>
      </c>
      <c r="F632">
        <f>Calc!M632</f>
        <v>1506.8907435815931</v>
      </c>
      <c r="G632">
        <f>Calc!N632</f>
        <v>1587.2549754385982</v>
      </c>
      <c r="H632" t="str">
        <f>IF(Calc!O632=Betting!I632, Betting!B632, IF(Calc!P632=Betting!I632, Betting!C632, ""))</f>
        <v>LAD</v>
      </c>
      <c r="I632" s="21">
        <f>MAX(Calc!O632:P632)</f>
        <v>0.55738403633342781</v>
      </c>
      <c r="J632" s="22">
        <f t="shared" si="37"/>
        <v>-125.9294924015239</v>
      </c>
      <c r="K632" s="23">
        <f t="shared" si="38"/>
        <v>0.79409515668618602</v>
      </c>
      <c r="M632" s="31"/>
      <c r="N632" s="31"/>
      <c r="O632" t="str">
        <f>IF(ISBLANK(Games!L632), "", Games!L632)</f>
        <v/>
      </c>
      <c r="P632" t="str">
        <f>IF(ISBLANK(Games!M632), "", Games!M632)</f>
        <v/>
      </c>
      <c r="Q632" t="str">
        <f t="shared" si="39"/>
        <v/>
      </c>
      <c r="R632" t="str">
        <f>IF(ISBLANK(Games!L632), "", IF(H632=Q632, "W", "L"))</f>
        <v/>
      </c>
      <c r="T632" s="30" t="str">
        <f t="shared" si="40"/>
        <v/>
      </c>
    </row>
    <row r="633" spans="1:20" x14ac:dyDescent="0.45">
      <c r="A633" s="20" t="str">
        <f>Calc!A633</f>
        <v>2024-05-14</v>
      </c>
      <c r="B633" t="str">
        <f>Calc!B633</f>
        <v>NYM</v>
      </c>
      <c r="C633" t="str">
        <f>Calc!C633</f>
        <v>PHI</v>
      </c>
      <c r="D633" t="str">
        <f>IF(ISBLANK(Games!D633), "", Games!D633)</f>
        <v/>
      </c>
      <c r="E633" t="str">
        <f>IF(ISBLANK(Games!E633), "", Games!E633)</f>
        <v/>
      </c>
      <c r="F633">
        <f>Calc!M633</f>
        <v>1483.2891783762693</v>
      </c>
      <c r="G633">
        <f>Calc!N633</f>
        <v>1539.4111659163295</v>
      </c>
      <c r="H633" t="str">
        <f>IF(Calc!O633=Betting!I633, Betting!B633, IF(Calc!P633=Betting!I633, Betting!C633, ""))</f>
        <v>PHI</v>
      </c>
      <c r="I633" s="21">
        <f>MAX(Calc!O633:P633)</f>
        <v>0.5289344583670641</v>
      </c>
      <c r="J633" s="22">
        <f t="shared" si="37"/>
        <v>-112.28468474546604</v>
      </c>
      <c r="K633" s="23">
        <f t="shared" si="38"/>
        <v>0.89059340752201654</v>
      </c>
      <c r="M633" s="31"/>
      <c r="N633" s="31"/>
      <c r="O633" t="str">
        <f>IF(ISBLANK(Games!L633), "", Games!L633)</f>
        <v/>
      </c>
      <c r="P633" t="str">
        <f>IF(ISBLANK(Games!M633), "", Games!M633)</f>
        <v/>
      </c>
      <c r="Q633" t="str">
        <f t="shared" si="39"/>
        <v/>
      </c>
      <c r="R633" t="str">
        <f>IF(ISBLANK(Games!L633), "", IF(H633=Q633, "W", "L"))</f>
        <v/>
      </c>
      <c r="T633" s="30" t="str">
        <f t="shared" si="40"/>
        <v/>
      </c>
    </row>
    <row r="634" spans="1:20" x14ac:dyDescent="0.45">
      <c r="A634" s="20" t="str">
        <f>Calc!A634</f>
        <v>2024-05-14</v>
      </c>
      <c r="B634" t="str">
        <f>Calc!B634</f>
        <v>BAL</v>
      </c>
      <c r="C634" t="str">
        <f>Calc!C634</f>
        <v>TOR</v>
      </c>
      <c r="D634" t="str">
        <f>IF(ISBLANK(Games!D634), "", Games!D634)</f>
        <v/>
      </c>
      <c r="E634" t="str">
        <f>IF(ISBLANK(Games!E634), "", Games!E634)</f>
        <v/>
      </c>
      <c r="F634">
        <f>Calc!M634</f>
        <v>1527.1786991040578</v>
      </c>
      <c r="G634">
        <f>Calc!N634</f>
        <v>1549.5770225833428</v>
      </c>
      <c r="H634" t="str">
        <f>IF(Calc!O634=Betting!I634, Betting!B634, IF(Calc!P634=Betting!I634, Betting!C634, ""))</f>
        <v>TOR</v>
      </c>
      <c r="I634" s="21">
        <f>MAX(Calc!O634:P634)</f>
        <v>0.52131963225230549</v>
      </c>
      <c r="J634" s="22">
        <f t="shared" si="37"/>
        <v>-108.90766937136756</v>
      </c>
      <c r="K634" s="23">
        <f t="shared" si="38"/>
        <v>0.91820897992965933</v>
      </c>
      <c r="M634" s="31"/>
      <c r="N634" s="31"/>
      <c r="O634" t="str">
        <f>IF(ISBLANK(Games!L634), "", Games!L634)</f>
        <v/>
      </c>
      <c r="P634" t="str">
        <f>IF(ISBLANK(Games!M634), "", Games!M634)</f>
        <v/>
      </c>
      <c r="Q634" t="str">
        <f t="shared" si="39"/>
        <v/>
      </c>
      <c r="R634" t="str">
        <f>IF(ISBLANK(Games!L634), "", IF(H634=Q634, "W", "L"))</f>
        <v/>
      </c>
      <c r="T634" s="30" t="str">
        <f t="shared" si="40"/>
        <v/>
      </c>
    </row>
    <row r="635" spans="1:20" x14ac:dyDescent="0.45">
      <c r="A635" s="20" t="str">
        <f>Calc!A635</f>
        <v>2024-05-14</v>
      </c>
      <c r="B635" t="str">
        <f>Calc!B635</f>
        <v>DET</v>
      </c>
      <c r="C635" t="str">
        <f>Calc!C635</f>
        <v>MIA</v>
      </c>
      <c r="D635" t="str">
        <f>IF(ISBLANK(Games!D635), "", Games!D635)</f>
        <v/>
      </c>
      <c r="E635" t="str">
        <f>IF(ISBLANK(Games!E635), "", Games!E635)</f>
        <v/>
      </c>
      <c r="F635">
        <f>Calc!M635</f>
        <v>1481.7589766686021</v>
      </c>
      <c r="G635">
        <f>Calc!N635</f>
        <v>1484.370768699393</v>
      </c>
      <c r="H635" t="str">
        <f>IF(Calc!O635=Betting!I635, Betting!B635, IF(Calc!P635=Betting!I635, Betting!C635, ""))</f>
        <v>DET</v>
      </c>
      <c r="I635" s="21">
        <f>MAX(Calc!O635:P635)</f>
        <v>0.5000757557554234</v>
      </c>
      <c r="J635" s="22">
        <f t="shared" si="37"/>
        <v>-100.03030689401267</v>
      </c>
      <c r="K635" s="23">
        <f t="shared" si="38"/>
        <v>0.99969702288282714</v>
      </c>
      <c r="M635" s="31"/>
      <c r="N635" s="31"/>
      <c r="O635" t="str">
        <f>IF(ISBLANK(Games!L635), "", Games!L635)</f>
        <v/>
      </c>
      <c r="P635" t="str">
        <f>IF(ISBLANK(Games!M635), "", Games!M635)</f>
        <v/>
      </c>
      <c r="Q635" t="str">
        <f t="shared" si="39"/>
        <v/>
      </c>
      <c r="R635" t="str">
        <f>IF(ISBLANK(Games!L635), "", IF(H635=Q635, "W", "L"))</f>
        <v/>
      </c>
      <c r="T635" s="30" t="str">
        <f t="shared" si="40"/>
        <v/>
      </c>
    </row>
    <row r="636" spans="1:20" x14ac:dyDescent="0.45">
      <c r="A636" s="20" t="str">
        <f>Calc!A636</f>
        <v>2024-05-14</v>
      </c>
      <c r="B636" t="str">
        <f>Calc!B636</f>
        <v>BOS</v>
      </c>
      <c r="C636" t="str">
        <f>Calc!C636</f>
        <v>TBR</v>
      </c>
      <c r="D636" t="str">
        <f>IF(ISBLANK(Games!D636), "", Games!D636)</f>
        <v/>
      </c>
      <c r="E636" t="str">
        <f>IF(ISBLANK(Games!E636), "", Games!E636)</f>
        <v/>
      </c>
      <c r="F636">
        <f>Calc!M636</f>
        <v>1500.26839934439</v>
      </c>
      <c r="G636">
        <f>Calc!N636</f>
        <v>1532.6622500113572</v>
      </c>
      <c r="H636" t="str">
        <f>IF(Calc!O636=Betting!I636, Betting!B636, IF(Calc!P636=Betting!I636, Betting!C636, ""))</f>
        <v>TBR</v>
      </c>
      <c r="I636" s="21">
        <f>MAX(Calc!O636:P636)</f>
        <v>0.52084285396764307</v>
      </c>
      <c r="J636" s="22">
        <f t="shared" si="37"/>
        <v>-108.69979886149316</v>
      </c>
      <c r="K636" s="23">
        <f t="shared" si="38"/>
        <v>0.91996490377522611</v>
      </c>
      <c r="M636" s="31"/>
      <c r="N636" s="31"/>
      <c r="O636" t="str">
        <f>IF(ISBLANK(Games!L636), "", Games!L636)</f>
        <v/>
      </c>
      <c r="P636" t="str">
        <f>IF(ISBLANK(Games!M636), "", Games!M636)</f>
        <v/>
      </c>
      <c r="Q636" t="str">
        <f t="shared" si="39"/>
        <v/>
      </c>
      <c r="R636" t="str">
        <f>IF(ISBLANK(Games!L636), "", IF(H636=Q636, "W", "L"))</f>
        <v/>
      </c>
      <c r="T636" s="30" t="str">
        <f t="shared" si="40"/>
        <v/>
      </c>
    </row>
    <row r="637" spans="1:20" x14ac:dyDescent="0.45">
      <c r="A637" s="20" t="str">
        <f>Calc!A637</f>
        <v>2024-05-14</v>
      </c>
      <c r="B637" t="str">
        <f>Calc!B637</f>
        <v>ATL</v>
      </c>
      <c r="C637" t="str">
        <f>Calc!C637</f>
        <v>CHC</v>
      </c>
      <c r="D637" t="str">
        <f>IF(ISBLANK(Games!D637), "", Games!D637)</f>
        <v/>
      </c>
      <c r="E637" t="str">
        <f>IF(ISBLANK(Games!E637), "", Games!E637)</f>
        <v/>
      </c>
      <c r="F637">
        <f>Calc!M637</f>
        <v>1593.2508682491175</v>
      </c>
      <c r="G637">
        <f>Calc!N637</f>
        <v>1510.9500841970262</v>
      </c>
      <c r="H637" t="str">
        <f>IF(Calc!O637=Betting!I637, Betting!B637, IF(Calc!P637=Betting!I637, Betting!C637, ""))</f>
        <v>ATL</v>
      </c>
      <c r="I637" s="21">
        <f>MAX(Calc!O637:P637)</f>
        <v>0.6382248606880454</v>
      </c>
      <c r="J637" s="22">
        <f t="shared" si="37"/>
        <v>-176.41479232151198</v>
      </c>
      <c r="K637" s="23">
        <f t="shared" si="38"/>
        <v>0.56684589021170206</v>
      </c>
      <c r="M637" s="31"/>
      <c r="N637" s="31"/>
      <c r="O637" t="str">
        <f>IF(ISBLANK(Games!L637), "", Games!L637)</f>
        <v/>
      </c>
      <c r="P637" t="str">
        <f>IF(ISBLANK(Games!M637), "", Games!M637)</f>
        <v/>
      </c>
      <c r="Q637" t="str">
        <f t="shared" si="39"/>
        <v/>
      </c>
      <c r="R637" t="str">
        <f>IF(ISBLANK(Games!L637), "", IF(H637=Q637, "W", "L"))</f>
        <v/>
      </c>
      <c r="T637" s="30" t="str">
        <f t="shared" si="40"/>
        <v/>
      </c>
    </row>
    <row r="638" spans="1:20" x14ac:dyDescent="0.45">
      <c r="A638" s="20" t="str">
        <f>Calc!A638</f>
        <v>2024-05-14</v>
      </c>
      <c r="B638" t="str">
        <f>Calc!B638</f>
        <v>CHW</v>
      </c>
      <c r="C638" t="str">
        <f>Calc!C638</f>
        <v>WAS</v>
      </c>
      <c r="D638" t="str">
        <f>IF(ISBLANK(Games!D638), "", Games!D638)</f>
        <v/>
      </c>
      <c r="E638" t="str">
        <f>IF(ISBLANK(Games!E638), "", Games!E638)</f>
        <v/>
      </c>
      <c r="F638">
        <f>Calc!M638</f>
        <v>1426.513159308995</v>
      </c>
      <c r="G638">
        <f>Calc!N638</f>
        <v>1420.7057667976087</v>
      </c>
      <c r="H638" t="str">
        <f>IF(Calc!O638=Betting!I638, Betting!B638, IF(Calc!P638=Betting!I638, Betting!C638, ""))</f>
        <v>WAS</v>
      </c>
      <c r="I638" s="21">
        <f>MAX(Calc!O638:P638)</f>
        <v>0.51277002917530956</v>
      </c>
      <c r="J638" s="22">
        <f t="shared" si="37"/>
        <v>-105.2418898425706</v>
      </c>
      <c r="K638" s="23">
        <f t="shared" si="38"/>
        <v>0.95019198296028473</v>
      </c>
      <c r="M638" s="31"/>
      <c r="N638" s="31"/>
      <c r="O638" t="str">
        <f>IF(ISBLANK(Games!L638), "", Games!L638)</f>
        <v/>
      </c>
      <c r="P638" t="str">
        <f>IF(ISBLANK(Games!M638), "", Games!M638)</f>
        <v/>
      </c>
      <c r="Q638" t="str">
        <f t="shared" si="39"/>
        <v/>
      </c>
      <c r="R638" t="str">
        <f>IF(ISBLANK(Games!L638), "", IF(H638=Q638, "W", "L"))</f>
        <v/>
      </c>
      <c r="T638" s="30" t="str">
        <f t="shared" si="40"/>
        <v/>
      </c>
    </row>
    <row r="639" spans="1:20" x14ac:dyDescent="0.45">
      <c r="A639" s="20" t="str">
        <f>Calc!A639</f>
        <v>2024-05-14</v>
      </c>
      <c r="B639" t="str">
        <f>Calc!B639</f>
        <v>MIN</v>
      </c>
      <c r="C639" t="str">
        <f>Calc!C639</f>
        <v>NYY</v>
      </c>
      <c r="D639" t="str">
        <f>IF(ISBLANK(Games!D639), "", Games!D639)</f>
        <v/>
      </c>
      <c r="E639" t="str">
        <f>IF(ISBLANK(Games!E639), "", Games!E639)</f>
        <v/>
      </c>
      <c r="F639">
        <f>Calc!M639</f>
        <v>1529.2726034226744</v>
      </c>
      <c r="G639">
        <f>Calc!N639</f>
        <v>1562.9327852564061</v>
      </c>
      <c r="H639" t="str">
        <f>IF(Calc!O639=Betting!I639, Betting!B639, IF(Calc!P639=Betting!I639, Betting!C639, ""))</f>
        <v>MIN</v>
      </c>
      <c r="I639" s="21">
        <f>MAX(Calc!O639:P639)</f>
        <v>0.5153464579372985</v>
      </c>
      <c r="J639" s="22">
        <f t="shared" si="37"/>
        <v>-106.33296018924507</v>
      </c>
      <c r="K639" s="23">
        <f t="shared" si="38"/>
        <v>0.940442171665549</v>
      </c>
      <c r="M639" s="31"/>
      <c r="N639" s="31"/>
      <c r="O639" t="str">
        <f>IF(ISBLANK(Games!L639), "", Games!L639)</f>
        <v/>
      </c>
      <c r="P639" t="str">
        <f>IF(ISBLANK(Games!M639), "", Games!M639)</f>
        <v/>
      </c>
      <c r="Q639" t="str">
        <f t="shared" si="39"/>
        <v/>
      </c>
      <c r="R639" t="str">
        <f>IF(ISBLANK(Games!L639), "", IF(H639=Q639, "W", "L"))</f>
        <v/>
      </c>
      <c r="T639" s="30" t="str">
        <f t="shared" si="40"/>
        <v/>
      </c>
    </row>
    <row r="640" spans="1:20" x14ac:dyDescent="0.45">
      <c r="A640" s="20" t="str">
        <f>Calc!A640</f>
        <v>2024-05-14</v>
      </c>
      <c r="B640" t="str">
        <f>Calc!B640</f>
        <v>MIL</v>
      </c>
      <c r="C640" t="str">
        <f>Calc!C640</f>
        <v>PIT</v>
      </c>
      <c r="D640" t="str">
        <f>IF(ISBLANK(Games!D640), "", Games!D640)</f>
        <v/>
      </c>
      <c r="E640" t="str">
        <f>IF(ISBLANK(Games!E640), "", Games!E640)</f>
        <v/>
      </c>
      <c r="F640">
        <f>Calc!M640</f>
        <v>1516.6563185214643</v>
      </c>
      <c r="G640">
        <f>Calc!N640</f>
        <v>1490.342604018655</v>
      </c>
      <c r="H640" t="str">
        <f>IF(Calc!O640=Betting!I640, Betting!B640, IF(Calc!P640=Betting!I640, Betting!C640, ""))</f>
        <v>MIL</v>
      </c>
      <c r="I640" s="21">
        <f>MAX(Calc!O640:P640)</f>
        <v>0.57150410450700795</v>
      </c>
      <c r="J640" s="22">
        <f t="shared" si="37"/>
        <v>-133.37446414731289</v>
      </c>
      <c r="K640" s="23">
        <f t="shared" si="38"/>
        <v>0.74976871051979943</v>
      </c>
      <c r="M640" s="31"/>
      <c r="N640" s="31"/>
      <c r="O640" t="str">
        <f>IF(ISBLANK(Games!L640), "", Games!L640)</f>
        <v/>
      </c>
      <c r="P640" t="str">
        <f>IF(ISBLANK(Games!M640), "", Games!M640)</f>
        <v/>
      </c>
      <c r="Q640" t="str">
        <f t="shared" si="39"/>
        <v/>
      </c>
      <c r="R640" t="str">
        <f>IF(ISBLANK(Games!L640), "", IF(H640=Q640, "W", "L"))</f>
        <v/>
      </c>
      <c r="T640" s="30" t="str">
        <f t="shared" si="40"/>
        <v/>
      </c>
    </row>
    <row r="641" spans="1:20" x14ac:dyDescent="0.45">
      <c r="A641" s="20" t="str">
        <f>Calc!A641</f>
        <v>2024-05-14</v>
      </c>
      <c r="B641" t="str">
        <f>Calc!B641</f>
        <v>TEX</v>
      </c>
      <c r="C641" t="str">
        <f>Calc!C641</f>
        <v>CLE</v>
      </c>
      <c r="D641" t="str">
        <f>IF(ISBLANK(Games!D641), "", Games!D641)</f>
        <v/>
      </c>
      <c r="E641" t="str">
        <f>IF(ISBLANK(Games!E641), "", Games!E641)</f>
        <v/>
      </c>
      <c r="F641">
        <f>Calc!M641</f>
        <v>1535.7428778604465</v>
      </c>
      <c r="G641">
        <f>Calc!N641</f>
        <v>1521.3210808926906</v>
      </c>
      <c r="H641" t="str">
        <f>IF(Calc!O641=Betting!I641, Betting!B641, IF(Calc!P641=Betting!I641, Betting!C641, ""))</f>
        <v>TEX</v>
      </c>
      <c r="I641" s="21">
        <f>MAX(Calc!O641:P641)</f>
        <v>0.5523882918129267</v>
      </c>
      <c r="J641" s="22">
        <f t="shared" si="37"/>
        <v>-123.40791845017232</v>
      </c>
      <c r="K641" s="23">
        <f t="shared" si="38"/>
        <v>0.81032077403020464</v>
      </c>
      <c r="M641" s="31"/>
      <c r="N641" s="31"/>
      <c r="O641" t="str">
        <f>IF(ISBLANK(Games!L641), "", Games!L641)</f>
        <v/>
      </c>
      <c r="P641" t="str">
        <f>IF(ISBLANK(Games!M641), "", Games!M641)</f>
        <v/>
      </c>
      <c r="Q641" t="str">
        <f t="shared" si="39"/>
        <v/>
      </c>
      <c r="R641" t="str">
        <f>IF(ISBLANK(Games!L641), "", IF(H641=Q641, "W", "L"))</f>
        <v/>
      </c>
      <c r="T641" s="30" t="str">
        <f t="shared" si="40"/>
        <v/>
      </c>
    </row>
    <row r="642" spans="1:20" x14ac:dyDescent="0.45">
      <c r="A642" s="20" t="str">
        <f>Calc!A642</f>
        <v>2024-05-14</v>
      </c>
      <c r="B642" t="str">
        <f>Calc!B642</f>
        <v>HOU</v>
      </c>
      <c r="C642" t="str">
        <f>Calc!C642</f>
        <v>OAK</v>
      </c>
      <c r="D642" t="str">
        <f>IF(ISBLANK(Games!D642), "", Games!D642)</f>
        <v/>
      </c>
      <c r="E642" t="str">
        <f>IF(ISBLANK(Games!E642), "", Games!E642)</f>
        <v/>
      </c>
      <c r="F642">
        <f>Calc!M642</f>
        <v>1535.1961987191132</v>
      </c>
      <c r="G642">
        <f>Calc!N642</f>
        <v>1422.9458950386379</v>
      </c>
      <c r="H642" t="str">
        <f>IF(Calc!O642=Betting!I642, Betting!B642, IF(Calc!P642=Betting!I642, Betting!C642, ""))</f>
        <v>HOU</v>
      </c>
      <c r="I642" s="21">
        <f>MAX(Calc!O642:P642)</f>
        <v>0.63573750132299645</v>
      </c>
      <c r="J642" s="22">
        <f t="shared" si="37"/>
        <v>-174.52729930530495</v>
      </c>
      <c r="K642" s="23">
        <f t="shared" si="38"/>
        <v>0.57297626444713101</v>
      </c>
      <c r="M642" s="31"/>
      <c r="N642" s="31"/>
      <c r="O642" t="str">
        <f>IF(ISBLANK(Games!L642), "", Games!L642)</f>
        <v/>
      </c>
      <c r="P642" t="str">
        <f>IF(ISBLANK(Games!M642), "", Games!M642)</f>
        <v/>
      </c>
      <c r="Q642" t="str">
        <f t="shared" si="39"/>
        <v/>
      </c>
      <c r="R642" t="str">
        <f>IF(ISBLANK(Games!L642), "", IF(H642=Q642, "W", "L"))</f>
        <v/>
      </c>
      <c r="T642" s="30" t="str">
        <f t="shared" si="40"/>
        <v/>
      </c>
    </row>
    <row r="643" spans="1:20" x14ac:dyDescent="0.45">
      <c r="A643" s="20" t="str">
        <f>Calc!A643</f>
        <v>2024-05-14</v>
      </c>
      <c r="B643" t="str">
        <f>Calc!B643</f>
        <v>LAA</v>
      </c>
      <c r="C643" t="str">
        <f>Calc!C643</f>
        <v>STL</v>
      </c>
      <c r="D643" t="str">
        <f>IF(ISBLANK(Games!D643), "", Games!D643)</f>
        <v/>
      </c>
      <c r="E643" t="str">
        <f>IF(ISBLANK(Games!E643), "", Games!E643)</f>
        <v/>
      </c>
      <c r="F643">
        <f>Calc!M643</f>
        <v>1469.5882041455925</v>
      </c>
      <c r="G643">
        <f>Calc!N643</f>
        <v>1507.9516916859375</v>
      </c>
      <c r="H643" t="str">
        <f>IF(Calc!O643=Betting!I643, Betting!B643, IF(Calc!P643=Betting!I643, Betting!C643, ""))</f>
        <v>STL</v>
      </c>
      <c r="I643" s="21">
        <f>MAX(Calc!O643:P643)</f>
        <v>0.52073963223059405</v>
      </c>
      <c r="J643" s="22">
        <f t="shared" ref="J643:J706" si="41">IF(I643&lt;0.5, "",-1*((I643*100)/(1-((I643*100)/100))))</f>
        <v>-108.65484969146159</v>
      </c>
      <c r="K643" s="23">
        <f t="shared" ref="K643:K706" si="42">IF(J643&gt;0, "",1/(J643/-100))</f>
        <v>0.92034548189944509</v>
      </c>
      <c r="M643" s="31"/>
      <c r="N643" s="31"/>
      <c r="O643" t="str">
        <f>IF(ISBLANK(Games!L643), "", Games!L643)</f>
        <v/>
      </c>
      <c r="P643" t="str">
        <f>IF(ISBLANK(Games!M643), "", Games!M643)</f>
        <v/>
      </c>
      <c r="Q643" t="str">
        <f t="shared" ref="Q643:Q706" si="43">IF(O643&gt;P643, B643, IF(P643&gt;O643, C643, ""))</f>
        <v/>
      </c>
      <c r="R643" t="str">
        <f>IF(ISBLANK(Games!L643), "", IF(H643=Q643, "W", "L"))</f>
        <v/>
      </c>
      <c r="T643" s="30" t="str">
        <f t="shared" si="40"/>
        <v/>
      </c>
    </row>
    <row r="644" spans="1:20" x14ac:dyDescent="0.45">
      <c r="A644" s="20" t="str">
        <f>Calc!A644</f>
        <v>2024-05-14</v>
      </c>
      <c r="B644" t="str">
        <f>Calc!B644</f>
        <v>ARI</v>
      </c>
      <c r="C644" t="str">
        <f>Calc!C644</f>
        <v>CIN</v>
      </c>
      <c r="D644" t="str">
        <f>IF(ISBLANK(Games!D644), "", Games!D644)</f>
        <v/>
      </c>
      <c r="E644" t="str">
        <f>IF(ISBLANK(Games!E644), "", Games!E644)</f>
        <v/>
      </c>
      <c r="F644">
        <f>Calc!M644</f>
        <v>1516.9891876380354</v>
      </c>
      <c r="G644">
        <f>Calc!N644</f>
        <v>1513.6155661274754</v>
      </c>
      <c r="H644" t="str">
        <f>IF(Calc!O644=Betting!I644, Betting!B644, IF(Calc!P644=Betting!I644, Betting!C644, ""))</f>
        <v>ARI</v>
      </c>
      <c r="I644" s="21">
        <f>MAX(Calc!O644:P644)</f>
        <v>0.5301713347406356</v>
      </c>
      <c r="J644" s="22">
        <f t="shared" si="41"/>
        <v>-112.84354785972023</v>
      </c>
      <c r="K644" s="23">
        <f t="shared" si="42"/>
        <v>0.88618270070977823</v>
      </c>
      <c r="M644" s="31"/>
      <c r="N644" s="31"/>
      <c r="O644" t="str">
        <f>IF(ISBLANK(Games!L644), "", Games!L644)</f>
        <v/>
      </c>
      <c r="P644" t="str">
        <f>IF(ISBLANK(Games!M644), "", Games!M644)</f>
        <v/>
      </c>
      <c r="Q644" t="str">
        <f t="shared" si="43"/>
        <v/>
      </c>
      <c r="R644" t="str">
        <f>IF(ISBLANK(Games!L644), "", IF(H644=Q644, "W", "L"))</f>
        <v/>
      </c>
      <c r="T644" s="30" t="str">
        <f t="shared" si="40"/>
        <v/>
      </c>
    </row>
    <row r="645" spans="1:20" x14ac:dyDescent="0.45">
      <c r="A645" s="20" t="str">
        <f>Calc!A645</f>
        <v>2024-05-14</v>
      </c>
      <c r="B645" t="str">
        <f>Calc!B645</f>
        <v>SDP</v>
      </c>
      <c r="C645" t="str">
        <f>Calc!C645</f>
        <v>COL</v>
      </c>
      <c r="D645" t="str">
        <f>IF(ISBLANK(Games!D645), "", Games!D645)</f>
        <v/>
      </c>
      <c r="E645" t="str">
        <f>IF(ISBLANK(Games!E645), "", Games!E645)</f>
        <v/>
      </c>
      <c r="F645">
        <f>Calc!M645</f>
        <v>1502.9671207118124</v>
      </c>
      <c r="G645">
        <f>Calc!N645</f>
        <v>1405.4006829938121</v>
      </c>
      <c r="H645" t="str">
        <f>IF(Calc!O645=Betting!I645, Betting!B645, IF(Calc!P645=Betting!I645, Betting!C645, ""))</f>
        <v>SDP</v>
      </c>
      <c r="I645" s="21">
        <f>MAX(Calc!O645:P645)</f>
        <v>0.65145123899432611</v>
      </c>
      <c r="J645" s="22">
        <f t="shared" si="41"/>
        <v>-186.9039032342798</v>
      </c>
      <c r="K645" s="23">
        <f t="shared" si="42"/>
        <v>0.53503430516725103</v>
      </c>
      <c r="M645" s="31"/>
      <c r="N645" s="31"/>
      <c r="O645" t="str">
        <f>IF(ISBLANK(Games!L645), "", Games!L645)</f>
        <v/>
      </c>
      <c r="P645" t="str">
        <f>IF(ISBLANK(Games!M645), "", Games!M645)</f>
        <v/>
      </c>
      <c r="Q645" t="str">
        <f t="shared" si="43"/>
        <v/>
      </c>
      <c r="R645" t="str">
        <f>IF(ISBLANK(Games!L645), "", IF(H645=Q645, "W", "L"))</f>
        <v/>
      </c>
      <c r="T645" s="30" t="str">
        <f t="shared" si="40"/>
        <v/>
      </c>
    </row>
    <row r="646" spans="1:20" x14ac:dyDescent="0.45">
      <c r="A646" s="20" t="str">
        <f>Calc!A646</f>
        <v>2024-05-14</v>
      </c>
      <c r="B646" t="str">
        <f>Calc!B646</f>
        <v>SEA</v>
      </c>
      <c r="C646" t="str">
        <f>Calc!C646</f>
        <v>KCR</v>
      </c>
      <c r="D646" t="str">
        <f>IF(ISBLANK(Games!D646), "", Games!D646)</f>
        <v/>
      </c>
      <c r="E646" t="str">
        <f>IF(ISBLANK(Games!E646), "", Games!E646)</f>
        <v/>
      </c>
      <c r="F646">
        <f>Calc!M646</f>
        <v>1518.2292368487947</v>
      </c>
      <c r="G646">
        <f>Calc!N646</f>
        <v>1465.2610239810729</v>
      </c>
      <c r="H646" t="str">
        <f>IF(Calc!O646=Betting!I646, Betting!B646, IF(Calc!P646=Betting!I646, Betting!C646, ""))</f>
        <v>SEA</v>
      </c>
      <c r="I646" s="21">
        <f>MAX(Calc!O646:P646)</f>
        <v>0.58687820966501125</v>
      </c>
      <c r="J646" s="22">
        <f t="shared" si="41"/>
        <v>-142.05936926956295</v>
      </c>
      <c r="K646" s="23">
        <f t="shared" si="42"/>
        <v>0.70393104315595167</v>
      </c>
      <c r="M646" s="31"/>
      <c r="N646" s="31"/>
      <c r="O646" t="str">
        <f>IF(ISBLANK(Games!L646), "", Games!L646)</f>
        <v/>
      </c>
      <c r="P646" t="str">
        <f>IF(ISBLANK(Games!M646), "", Games!M646)</f>
        <v/>
      </c>
      <c r="Q646" t="str">
        <f t="shared" si="43"/>
        <v/>
      </c>
      <c r="R646" t="str">
        <f>IF(ISBLANK(Games!L646), "", IF(H646=Q646, "W", "L"))</f>
        <v/>
      </c>
      <c r="T646" s="30" t="str">
        <f t="shared" si="40"/>
        <v/>
      </c>
    </row>
    <row r="647" spans="1:20" x14ac:dyDescent="0.45">
      <c r="A647" s="20" t="str">
        <f>Calc!A647</f>
        <v>2024-05-14</v>
      </c>
      <c r="B647" t="str">
        <f>Calc!B647</f>
        <v>SFG</v>
      </c>
      <c r="C647" t="str">
        <f>Calc!C647</f>
        <v>LAD</v>
      </c>
      <c r="D647" t="str">
        <f>IF(ISBLANK(Games!D647), "", Games!D647)</f>
        <v/>
      </c>
      <c r="E647" t="str">
        <f>IF(ISBLANK(Games!E647), "", Games!E647)</f>
        <v/>
      </c>
      <c r="F647">
        <f>Calc!M647</f>
        <v>1506.8907435815931</v>
      </c>
      <c r="G647">
        <f>Calc!N647</f>
        <v>1587.2549754385982</v>
      </c>
      <c r="H647" t="str">
        <f>IF(Calc!O647=Betting!I647, Betting!B647, IF(Calc!P647=Betting!I647, Betting!C647, ""))</f>
        <v>LAD</v>
      </c>
      <c r="I647" s="21">
        <f>MAX(Calc!O647:P647)</f>
        <v>0.55738403633342781</v>
      </c>
      <c r="J647" s="22">
        <f t="shared" si="41"/>
        <v>-125.9294924015239</v>
      </c>
      <c r="K647" s="23">
        <f t="shared" si="42"/>
        <v>0.79409515668618602</v>
      </c>
      <c r="M647" s="31"/>
      <c r="N647" s="31"/>
      <c r="O647" t="str">
        <f>IF(ISBLANK(Games!L647), "", Games!L647)</f>
        <v/>
      </c>
      <c r="P647" t="str">
        <f>IF(ISBLANK(Games!M647), "", Games!M647)</f>
        <v/>
      </c>
      <c r="Q647" t="str">
        <f t="shared" si="43"/>
        <v/>
      </c>
      <c r="R647" t="str">
        <f>IF(ISBLANK(Games!L647), "", IF(H647=Q647, "W", "L"))</f>
        <v/>
      </c>
      <c r="T647" s="30" t="str">
        <f t="shared" si="40"/>
        <v/>
      </c>
    </row>
    <row r="648" spans="1:20" x14ac:dyDescent="0.45">
      <c r="A648" s="20" t="str">
        <f>Calc!A648</f>
        <v>2024-05-15</v>
      </c>
      <c r="B648" t="str">
        <f>Calc!B648</f>
        <v>BAL</v>
      </c>
      <c r="C648" t="str">
        <f>Calc!C648</f>
        <v>TOR</v>
      </c>
      <c r="D648" t="str">
        <f>IF(ISBLANK(Games!D648), "", Games!D648)</f>
        <v/>
      </c>
      <c r="E648" t="str">
        <f>IF(ISBLANK(Games!E648), "", Games!E648)</f>
        <v/>
      </c>
      <c r="F648">
        <f>Calc!M648</f>
        <v>1527.1786991040578</v>
      </c>
      <c r="G648">
        <f>Calc!N648</f>
        <v>1549.5770225833428</v>
      </c>
      <c r="H648" t="str">
        <f>IF(Calc!O648=Betting!I648, Betting!B648, IF(Calc!P648=Betting!I648, Betting!C648, ""))</f>
        <v>TOR</v>
      </c>
      <c r="I648" s="21">
        <f>MAX(Calc!O648:P648)</f>
        <v>0.52131963225230549</v>
      </c>
      <c r="J648" s="22">
        <f t="shared" si="41"/>
        <v>-108.90766937136756</v>
      </c>
      <c r="K648" s="23">
        <f t="shared" si="42"/>
        <v>0.91820897992965933</v>
      </c>
      <c r="M648" s="31"/>
      <c r="N648" s="31"/>
      <c r="O648" t="str">
        <f>IF(ISBLANK(Games!L648), "", Games!L648)</f>
        <v/>
      </c>
      <c r="P648" t="str">
        <f>IF(ISBLANK(Games!M648), "", Games!M648)</f>
        <v/>
      </c>
      <c r="Q648" t="str">
        <f t="shared" si="43"/>
        <v/>
      </c>
      <c r="R648" t="str">
        <f>IF(ISBLANK(Games!L648), "", IF(H648=Q648, "W", "L"))</f>
        <v/>
      </c>
      <c r="T648" s="30" t="str">
        <f t="shared" si="40"/>
        <v/>
      </c>
    </row>
    <row r="649" spans="1:20" x14ac:dyDescent="0.45">
      <c r="A649" s="20" t="str">
        <f>Calc!A649</f>
        <v>2024-05-15</v>
      </c>
      <c r="B649" t="str">
        <f>Calc!B649</f>
        <v>DET</v>
      </c>
      <c r="C649" t="str">
        <f>Calc!C649</f>
        <v>MIA</v>
      </c>
      <c r="D649" t="str">
        <f>IF(ISBLANK(Games!D649), "", Games!D649)</f>
        <v/>
      </c>
      <c r="E649" t="str">
        <f>IF(ISBLANK(Games!E649), "", Games!E649)</f>
        <v/>
      </c>
      <c r="F649">
        <f>Calc!M649</f>
        <v>1481.7589766686021</v>
      </c>
      <c r="G649">
        <f>Calc!N649</f>
        <v>1484.370768699393</v>
      </c>
      <c r="H649" t="str">
        <f>IF(Calc!O649=Betting!I649, Betting!B649, IF(Calc!P649=Betting!I649, Betting!C649, ""))</f>
        <v>DET</v>
      </c>
      <c r="I649" s="21">
        <f>MAX(Calc!O649:P649)</f>
        <v>0.5000757557554234</v>
      </c>
      <c r="J649" s="22">
        <f t="shared" si="41"/>
        <v>-100.03030689401267</v>
      </c>
      <c r="K649" s="23">
        <f t="shared" si="42"/>
        <v>0.99969702288282714</v>
      </c>
      <c r="M649" s="31"/>
      <c r="N649" s="31"/>
      <c r="O649" t="str">
        <f>IF(ISBLANK(Games!L649), "", Games!L649)</f>
        <v/>
      </c>
      <c r="P649" t="str">
        <f>IF(ISBLANK(Games!M649), "", Games!M649)</f>
        <v/>
      </c>
      <c r="Q649" t="str">
        <f t="shared" si="43"/>
        <v/>
      </c>
      <c r="R649" t="str">
        <f>IF(ISBLANK(Games!L649), "", IF(H649=Q649, "W", "L"))</f>
        <v/>
      </c>
      <c r="T649" s="30" t="str">
        <f t="shared" si="40"/>
        <v/>
      </c>
    </row>
    <row r="650" spans="1:20" x14ac:dyDescent="0.45">
      <c r="A650" s="20" t="str">
        <f>Calc!A650</f>
        <v>2024-05-15</v>
      </c>
      <c r="B650" t="str">
        <f>Calc!B650</f>
        <v>MIL</v>
      </c>
      <c r="C650" t="str">
        <f>Calc!C650</f>
        <v>PIT</v>
      </c>
      <c r="D650" t="str">
        <f>IF(ISBLANK(Games!D650), "", Games!D650)</f>
        <v/>
      </c>
      <c r="E650" t="str">
        <f>IF(ISBLANK(Games!E650), "", Games!E650)</f>
        <v/>
      </c>
      <c r="F650">
        <f>Calc!M650</f>
        <v>1516.6563185214643</v>
      </c>
      <c r="G650">
        <f>Calc!N650</f>
        <v>1490.342604018655</v>
      </c>
      <c r="H650" t="str">
        <f>IF(Calc!O650=Betting!I650, Betting!B650, IF(Calc!P650=Betting!I650, Betting!C650, ""))</f>
        <v>MIL</v>
      </c>
      <c r="I650" s="21">
        <f>MAX(Calc!O650:P650)</f>
        <v>0.57150410450700795</v>
      </c>
      <c r="J650" s="22">
        <f t="shared" si="41"/>
        <v>-133.37446414731289</v>
      </c>
      <c r="K650" s="23">
        <f t="shared" si="42"/>
        <v>0.74976871051979943</v>
      </c>
      <c r="M650" s="31"/>
      <c r="N650" s="31"/>
      <c r="O650" t="str">
        <f>IF(ISBLANK(Games!L650), "", Games!L650)</f>
        <v/>
      </c>
      <c r="P650" t="str">
        <f>IF(ISBLANK(Games!M650), "", Games!M650)</f>
        <v/>
      </c>
      <c r="Q650" t="str">
        <f t="shared" si="43"/>
        <v/>
      </c>
      <c r="R650" t="str">
        <f>IF(ISBLANK(Games!L650), "", IF(H650=Q650, "W", "L"))</f>
        <v/>
      </c>
      <c r="T650" s="30" t="str">
        <f t="shared" si="40"/>
        <v/>
      </c>
    </row>
    <row r="651" spans="1:20" x14ac:dyDescent="0.45">
      <c r="A651" s="20" t="str">
        <f>Calc!A651</f>
        <v>2024-05-15</v>
      </c>
      <c r="B651" t="str">
        <f>Calc!B651</f>
        <v>CHW</v>
      </c>
      <c r="C651" t="str">
        <f>Calc!C651</f>
        <v>WAS</v>
      </c>
      <c r="D651" t="str">
        <f>IF(ISBLANK(Games!D651), "", Games!D651)</f>
        <v/>
      </c>
      <c r="E651" t="str">
        <f>IF(ISBLANK(Games!E651), "", Games!E651)</f>
        <v/>
      </c>
      <c r="F651">
        <f>Calc!M651</f>
        <v>1426.513159308995</v>
      </c>
      <c r="G651">
        <f>Calc!N651</f>
        <v>1420.7057667976087</v>
      </c>
      <c r="H651" t="str">
        <f>IF(Calc!O651=Betting!I651, Betting!B651, IF(Calc!P651=Betting!I651, Betting!C651, ""))</f>
        <v>WAS</v>
      </c>
      <c r="I651" s="21">
        <f>MAX(Calc!O651:P651)</f>
        <v>0.51277002917530956</v>
      </c>
      <c r="J651" s="22">
        <f t="shared" si="41"/>
        <v>-105.2418898425706</v>
      </c>
      <c r="K651" s="23">
        <f t="shared" si="42"/>
        <v>0.95019198296028473</v>
      </c>
      <c r="M651" s="31"/>
      <c r="N651" s="31"/>
      <c r="O651" t="str">
        <f>IF(ISBLANK(Games!L651), "", Games!L651)</f>
        <v/>
      </c>
      <c r="P651" t="str">
        <f>IF(ISBLANK(Games!M651), "", Games!M651)</f>
        <v/>
      </c>
      <c r="Q651" t="str">
        <f t="shared" si="43"/>
        <v/>
      </c>
      <c r="R651" t="str">
        <f>IF(ISBLANK(Games!L651), "", IF(H651=Q651, "W", "L"))</f>
        <v/>
      </c>
      <c r="T651" s="30" t="str">
        <f t="shared" si="40"/>
        <v/>
      </c>
    </row>
    <row r="652" spans="1:20" x14ac:dyDescent="0.45">
      <c r="A652" s="20" t="str">
        <f>Calc!A652</f>
        <v>2024-05-15</v>
      </c>
      <c r="B652" t="str">
        <f>Calc!B652</f>
        <v>ARI</v>
      </c>
      <c r="C652" t="str">
        <f>Calc!C652</f>
        <v>CIN</v>
      </c>
      <c r="D652" t="str">
        <f>IF(ISBLANK(Games!D652), "", Games!D652)</f>
        <v/>
      </c>
      <c r="E652" t="str">
        <f>IF(ISBLANK(Games!E652), "", Games!E652)</f>
        <v/>
      </c>
      <c r="F652">
        <f>Calc!M652</f>
        <v>1516.9891876380354</v>
      </c>
      <c r="G652">
        <f>Calc!N652</f>
        <v>1513.6155661274754</v>
      </c>
      <c r="H652" t="str">
        <f>IF(Calc!O652=Betting!I652, Betting!B652, IF(Calc!P652=Betting!I652, Betting!C652, ""))</f>
        <v>ARI</v>
      </c>
      <c r="I652" s="21">
        <f>MAX(Calc!O652:P652)</f>
        <v>0.5301713347406356</v>
      </c>
      <c r="J652" s="22">
        <f t="shared" si="41"/>
        <v>-112.84354785972023</v>
      </c>
      <c r="K652" s="23">
        <f t="shared" si="42"/>
        <v>0.88618270070977823</v>
      </c>
      <c r="M652" s="31"/>
      <c r="N652" s="31"/>
      <c r="O652" t="str">
        <f>IF(ISBLANK(Games!L652), "", Games!L652)</f>
        <v/>
      </c>
      <c r="P652" t="str">
        <f>IF(ISBLANK(Games!M652), "", Games!M652)</f>
        <v/>
      </c>
      <c r="Q652" t="str">
        <f t="shared" si="43"/>
        <v/>
      </c>
      <c r="R652" t="str">
        <f>IF(ISBLANK(Games!L652), "", IF(H652=Q652, "W", "L"))</f>
        <v/>
      </c>
      <c r="T652" s="30" t="str">
        <f t="shared" si="40"/>
        <v/>
      </c>
    </row>
    <row r="653" spans="1:20" x14ac:dyDescent="0.45">
      <c r="A653" s="20" t="str">
        <f>Calc!A653</f>
        <v>2024-05-15</v>
      </c>
      <c r="B653" t="str">
        <f>Calc!B653</f>
        <v>SDP</v>
      </c>
      <c r="C653" t="str">
        <f>Calc!C653</f>
        <v>COL</v>
      </c>
      <c r="D653" t="str">
        <f>IF(ISBLANK(Games!D653), "", Games!D653)</f>
        <v/>
      </c>
      <c r="E653" t="str">
        <f>IF(ISBLANK(Games!E653), "", Games!E653)</f>
        <v/>
      </c>
      <c r="F653">
        <f>Calc!M653</f>
        <v>1502.9671207118124</v>
      </c>
      <c r="G653">
        <f>Calc!N653</f>
        <v>1405.4006829938121</v>
      </c>
      <c r="H653" t="str">
        <f>IF(Calc!O653=Betting!I653, Betting!B653, IF(Calc!P653=Betting!I653, Betting!C653, ""))</f>
        <v>SDP</v>
      </c>
      <c r="I653" s="21">
        <f>MAX(Calc!O653:P653)</f>
        <v>0.65145123899432611</v>
      </c>
      <c r="J653" s="22">
        <f t="shared" si="41"/>
        <v>-186.9039032342798</v>
      </c>
      <c r="K653" s="23">
        <f t="shared" si="42"/>
        <v>0.53503430516725103</v>
      </c>
      <c r="M653" s="31"/>
      <c r="N653" s="31"/>
      <c r="O653" t="str">
        <f>IF(ISBLANK(Games!L653), "", Games!L653)</f>
        <v/>
      </c>
      <c r="P653" t="str">
        <f>IF(ISBLANK(Games!M653), "", Games!M653)</f>
        <v/>
      </c>
      <c r="Q653" t="str">
        <f t="shared" si="43"/>
        <v/>
      </c>
      <c r="R653" t="str">
        <f>IF(ISBLANK(Games!L653), "", IF(H653=Q653, "W", "L"))</f>
        <v/>
      </c>
      <c r="T653" s="30" t="str">
        <f t="shared" si="40"/>
        <v/>
      </c>
    </row>
    <row r="654" spans="1:20" x14ac:dyDescent="0.45">
      <c r="A654" s="20" t="str">
        <f>Calc!A654</f>
        <v>2024-05-15</v>
      </c>
      <c r="B654" t="str">
        <f>Calc!B654</f>
        <v>SEA</v>
      </c>
      <c r="C654" t="str">
        <f>Calc!C654</f>
        <v>KCR</v>
      </c>
      <c r="D654" t="str">
        <f>IF(ISBLANK(Games!D654), "", Games!D654)</f>
        <v/>
      </c>
      <c r="E654" t="str">
        <f>IF(ISBLANK(Games!E654), "", Games!E654)</f>
        <v/>
      </c>
      <c r="F654">
        <f>Calc!M654</f>
        <v>1518.2292368487947</v>
      </c>
      <c r="G654">
        <f>Calc!N654</f>
        <v>1465.2610239810729</v>
      </c>
      <c r="H654" t="str">
        <f>IF(Calc!O654=Betting!I654, Betting!B654, IF(Calc!P654=Betting!I654, Betting!C654, ""))</f>
        <v>SEA</v>
      </c>
      <c r="I654" s="21">
        <f>MAX(Calc!O654:P654)</f>
        <v>0.58687820966501125</v>
      </c>
      <c r="J654" s="22">
        <f t="shared" si="41"/>
        <v>-142.05936926956295</v>
      </c>
      <c r="K654" s="23">
        <f t="shared" si="42"/>
        <v>0.70393104315595167</v>
      </c>
      <c r="M654" s="31"/>
      <c r="N654" s="31"/>
      <c r="O654" t="str">
        <f>IF(ISBLANK(Games!L654), "", Games!L654)</f>
        <v/>
      </c>
      <c r="P654" t="str">
        <f>IF(ISBLANK(Games!M654), "", Games!M654)</f>
        <v/>
      </c>
      <c r="Q654" t="str">
        <f t="shared" si="43"/>
        <v/>
      </c>
      <c r="R654" t="str">
        <f>IF(ISBLANK(Games!L654), "", IF(H654=Q654, "W", "L"))</f>
        <v/>
      </c>
      <c r="T654" s="30" t="str">
        <f t="shared" si="40"/>
        <v/>
      </c>
    </row>
    <row r="655" spans="1:20" x14ac:dyDescent="0.45">
      <c r="A655" s="20" t="str">
        <f>Calc!A655</f>
        <v>2024-05-15</v>
      </c>
      <c r="B655" t="str">
        <f>Calc!B655</f>
        <v>PHI</v>
      </c>
      <c r="C655" t="str">
        <f>Calc!C655</f>
        <v>NYM</v>
      </c>
      <c r="D655" t="str">
        <f>IF(ISBLANK(Games!D655), "", Games!D655)</f>
        <v/>
      </c>
      <c r="E655" t="str">
        <f>IF(ISBLANK(Games!E655), "", Games!E655)</f>
        <v/>
      </c>
      <c r="F655">
        <f>Calc!M655</f>
        <v>1516.0751994709906</v>
      </c>
      <c r="G655">
        <f>Calc!N655</f>
        <v>1510.288270753422</v>
      </c>
      <c r="H655" t="str">
        <f>IF(Calc!O655=Betting!I655, Betting!B655, IF(Calc!P655=Betting!I655, Betting!C655, ""))</f>
        <v>PHI</v>
      </c>
      <c r="I655" s="21">
        <f>MAX(Calc!O655:P655)</f>
        <v>0.55070017117492798</v>
      </c>
      <c r="J655" s="22">
        <f t="shared" si="41"/>
        <v>-122.56852458969767</v>
      </c>
      <c r="K655" s="23">
        <f t="shared" si="42"/>
        <v>0.81587014557573756</v>
      </c>
      <c r="M655" s="31"/>
      <c r="N655" s="31"/>
      <c r="O655" t="str">
        <f>IF(ISBLANK(Games!L655), "", Games!L655)</f>
        <v/>
      </c>
      <c r="P655" t="str">
        <f>IF(ISBLANK(Games!M655), "", Games!M655)</f>
        <v/>
      </c>
      <c r="Q655" t="str">
        <f t="shared" si="43"/>
        <v/>
      </c>
      <c r="R655" t="str">
        <f>IF(ISBLANK(Games!L655), "", IF(H655=Q655, "W", "L"))</f>
        <v/>
      </c>
      <c r="T655" s="30" t="str">
        <f t="shared" si="40"/>
        <v/>
      </c>
    </row>
    <row r="656" spans="1:20" x14ac:dyDescent="0.45">
      <c r="A656" s="20" t="str">
        <f>Calc!A656</f>
        <v>2024-05-15</v>
      </c>
      <c r="B656" t="str">
        <f>Calc!B656</f>
        <v>BOS</v>
      </c>
      <c r="C656" t="str">
        <f>Calc!C656</f>
        <v>TBR</v>
      </c>
      <c r="D656" t="str">
        <f>IF(ISBLANK(Games!D656), "", Games!D656)</f>
        <v/>
      </c>
      <c r="E656" t="str">
        <f>IF(ISBLANK(Games!E656), "", Games!E656)</f>
        <v/>
      </c>
      <c r="F656">
        <f>Calc!M656</f>
        <v>1500.26839934439</v>
      </c>
      <c r="G656">
        <f>Calc!N656</f>
        <v>1532.6622500113572</v>
      </c>
      <c r="H656" t="str">
        <f>IF(Calc!O656=Betting!I656, Betting!B656, IF(Calc!P656=Betting!I656, Betting!C656, ""))</f>
        <v>TBR</v>
      </c>
      <c r="I656" s="21">
        <f>MAX(Calc!O656:P656)</f>
        <v>0.52084285396764307</v>
      </c>
      <c r="J656" s="22">
        <f t="shared" si="41"/>
        <v>-108.69979886149316</v>
      </c>
      <c r="K656" s="23">
        <f t="shared" si="42"/>
        <v>0.91996490377522611</v>
      </c>
      <c r="M656" s="31"/>
      <c r="N656" s="31"/>
      <c r="O656" t="str">
        <f>IF(ISBLANK(Games!L656), "", Games!L656)</f>
        <v/>
      </c>
      <c r="P656" t="str">
        <f>IF(ISBLANK(Games!M656), "", Games!M656)</f>
        <v/>
      </c>
      <c r="Q656" t="str">
        <f t="shared" si="43"/>
        <v/>
      </c>
      <c r="R656" t="str">
        <f>IF(ISBLANK(Games!L656), "", IF(H656=Q656, "W", "L"))</f>
        <v/>
      </c>
      <c r="T656" s="30" t="str">
        <f t="shared" si="40"/>
        <v/>
      </c>
    </row>
    <row r="657" spans="1:20" x14ac:dyDescent="0.45">
      <c r="A657" s="20" t="str">
        <f>Calc!A657</f>
        <v>2024-05-15</v>
      </c>
      <c r="B657" t="str">
        <f>Calc!B657</f>
        <v>ATL</v>
      </c>
      <c r="C657" t="str">
        <f>Calc!C657</f>
        <v>CHC</v>
      </c>
      <c r="D657" t="str">
        <f>IF(ISBLANK(Games!D657), "", Games!D657)</f>
        <v/>
      </c>
      <c r="E657" t="str">
        <f>IF(ISBLANK(Games!E657), "", Games!E657)</f>
        <v/>
      </c>
      <c r="F657">
        <f>Calc!M657</f>
        <v>1593.2508682491175</v>
      </c>
      <c r="G657">
        <f>Calc!N657</f>
        <v>1510.9500841970262</v>
      </c>
      <c r="H657" t="str">
        <f>IF(Calc!O657=Betting!I657, Betting!B657, IF(Calc!P657=Betting!I657, Betting!C657, ""))</f>
        <v>ATL</v>
      </c>
      <c r="I657" s="21">
        <f>MAX(Calc!O657:P657)</f>
        <v>0.6382248606880454</v>
      </c>
      <c r="J657" s="22">
        <f t="shared" si="41"/>
        <v>-176.41479232151198</v>
      </c>
      <c r="K657" s="23">
        <f t="shared" si="42"/>
        <v>0.56684589021170206</v>
      </c>
      <c r="M657" s="31"/>
      <c r="N657" s="31"/>
      <c r="O657" t="str">
        <f>IF(ISBLANK(Games!L657), "", Games!L657)</f>
        <v/>
      </c>
      <c r="P657" t="str">
        <f>IF(ISBLANK(Games!M657), "", Games!M657)</f>
        <v/>
      </c>
      <c r="Q657" t="str">
        <f t="shared" si="43"/>
        <v/>
      </c>
      <c r="R657" t="str">
        <f>IF(ISBLANK(Games!L657), "", IF(H657=Q657, "W", "L"))</f>
        <v/>
      </c>
      <c r="T657" s="30" t="str">
        <f t="shared" si="40"/>
        <v/>
      </c>
    </row>
    <row r="658" spans="1:20" x14ac:dyDescent="0.45">
      <c r="A658" s="20" t="str">
        <f>Calc!A658</f>
        <v>2024-05-15</v>
      </c>
      <c r="B658" t="str">
        <f>Calc!B658</f>
        <v>MIN</v>
      </c>
      <c r="C658" t="str">
        <f>Calc!C658</f>
        <v>NYY</v>
      </c>
      <c r="D658" t="str">
        <f>IF(ISBLANK(Games!D658), "", Games!D658)</f>
        <v/>
      </c>
      <c r="E658" t="str">
        <f>IF(ISBLANK(Games!E658), "", Games!E658)</f>
        <v/>
      </c>
      <c r="F658">
        <f>Calc!M658</f>
        <v>1529.2726034226744</v>
      </c>
      <c r="G658">
        <f>Calc!N658</f>
        <v>1562.9327852564061</v>
      </c>
      <c r="H658" t="str">
        <f>IF(Calc!O658=Betting!I658, Betting!B658, IF(Calc!P658=Betting!I658, Betting!C658, ""))</f>
        <v>MIN</v>
      </c>
      <c r="I658" s="21">
        <f>MAX(Calc!O658:P658)</f>
        <v>0.5153464579372985</v>
      </c>
      <c r="J658" s="22">
        <f t="shared" si="41"/>
        <v>-106.33296018924507</v>
      </c>
      <c r="K658" s="23">
        <f t="shared" si="42"/>
        <v>0.940442171665549</v>
      </c>
      <c r="M658" s="31"/>
      <c r="N658" s="31"/>
      <c r="O658" t="str">
        <f>IF(ISBLANK(Games!L658), "", Games!L658)</f>
        <v/>
      </c>
      <c r="P658" t="str">
        <f>IF(ISBLANK(Games!M658), "", Games!M658)</f>
        <v/>
      </c>
      <c r="Q658" t="str">
        <f t="shared" si="43"/>
        <v/>
      </c>
      <c r="R658" t="str">
        <f>IF(ISBLANK(Games!L658), "", IF(H658=Q658, "W", "L"))</f>
        <v/>
      </c>
      <c r="T658" s="30" t="str">
        <f t="shared" si="40"/>
        <v/>
      </c>
    </row>
    <row r="659" spans="1:20" x14ac:dyDescent="0.45">
      <c r="A659" s="20" t="str">
        <f>Calc!A659</f>
        <v>2024-05-15</v>
      </c>
      <c r="B659" t="str">
        <f>Calc!B659</f>
        <v>TEX</v>
      </c>
      <c r="C659" t="str">
        <f>Calc!C659</f>
        <v>CLE</v>
      </c>
      <c r="D659" t="str">
        <f>IF(ISBLANK(Games!D659), "", Games!D659)</f>
        <v/>
      </c>
      <c r="E659" t="str">
        <f>IF(ISBLANK(Games!E659), "", Games!E659)</f>
        <v/>
      </c>
      <c r="F659">
        <f>Calc!M659</f>
        <v>1535.7428778604465</v>
      </c>
      <c r="G659">
        <f>Calc!N659</f>
        <v>1521.3210808926906</v>
      </c>
      <c r="H659" t="str">
        <f>IF(Calc!O659=Betting!I659, Betting!B659, IF(Calc!P659=Betting!I659, Betting!C659, ""))</f>
        <v>TEX</v>
      </c>
      <c r="I659" s="21">
        <f>MAX(Calc!O659:P659)</f>
        <v>0.5523882918129267</v>
      </c>
      <c r="J659" s="22">
        <f t="shared" si="41"/>
        <v>-123.40791845017232</v>
      </c>
      <c r="K659" s="23">
        <f t="shared" si="42"/>
        <v>0.81032077403020464</v>
      </c>
      <c r="M659" s="31"/>
      <c r="N659" s="31"/>
      <c r="O659" t="str">
        <f>IF(ISBLANK(Games!L659), "", Games!L659)</f>
        <v/>
      </c>
      <c r="P659" t="str">
        <f>IF(ISBLANK(Games!M659), "", Games!M659)</f>
        <v/>
      </c>
      <c r="Q659" t="str">
        <f t="shared" si="43"/>
        <v/>
      </c>
      <c r="R659" t="str">
        <f>IF(ISBLANK(Games!L659), "", IF(H659=Q659, "W", "L"))</f>
        <v/>
      </c>
      <c r="T659" s="30" t="str">
        <f t="shared" si="40"/>
        <v/>
      </c>
    </row>
    <row r="660" spans="1:20" x14ac:dyDescent="0.45">
      <c r="A660" s="20" t="str">
        <f>Calc!A660</f>
        <v>2024-05-15</v>
      </c>
      <c r="B660" t="str">
        <f>Calc!B660</f>
        <v>HOU</v>
      </c>
      <c r="C660" t="str">
        <f>Calc!C660</f>
        <v>OAK</v>
      </c>
      <c r="D660" t="str">
        <f>IF(ISBLANK(Games!D660), "", Games!D660)</f>
        <v/>
      </c>
      <c r="E660" t="str">
        <f>IF(ISBLANK(Games!E660), "", Games!E660)</f>
        <v/>
      </c>
      <c r="F660">
        <f>Calc!M660</f>
        <v>1535.1961987191132</v>
      </c>
      <c r="G660">
        <f>Calc!N660</f>
        <v>1422.9458950386379</v>
      </c>
      <c r="H660" t="str">
        <f>IF(Calc!O660=Betting!I660, Betting!B660, IF(Calc!P660=Betting!I660, Betting!C660, ""))</f>
        <v>HOU</v>
      </c>
      <c r="I660" s="21">
        <f>MAX(Calc!O660:P660)</f>
        <v>0.63573750132299645</v>
      </c>
      <c r="J660" s="22">
        <f t="shared" si="41"/>
        <v>-174.52729930530495</v>
      </c>
      <c r="K660" s="23">
        <f t="shared" si="42"/>
        <v>0.57297626444713101</v>
      </c>
      <c r="M660" s="31"/>
      <c r="N660" s="31"/>
      <c r="O660" t="str">
        <f>IF(ISBLANK(Games!L660), "", Games!L660)</f>
        <v/>
      </c>
      <c r="P660" t="str">
        <f>IF(ISBLANK(Games!M660), "", Games!M660)</f>
        <v/>
      </c>
      <c r="Q660" t="str">
        <f t="shared" si="43"/>
        <v/>
      </c>
      <c r="R660" t="str">
        <f>IF(ISBLANK(Games!L660), "", IF(H660=Q660, "W", "L"))</f>
        <v/>
      </c>
      <c r="T660" s="30" t="str">
        <f t="shared" si="40"/>
        <v/>
      </c>
    </row>
    <row r="661" spans="1:20" x14ac:dyDescent="0.45">
      <c r="A661" s="20" t="str">
        <f>Calc!A661</f>
        <v>2024-05-15</v>
      </c>
      <c r="B661" t="str">
        <f>Calc!B661</f>
        <v>LAA</v>
      </c>
      <c r="C661" t="str">
        <f>Calc!C661</f>
        <v>STL</v>
      </c>
      <c r="D661" t="str">
        <f>IF(ISBLANK(Games!D661), "", Games!D661)</f>
        <v/>
      </c>
      <c r="E661" t="str">
        <f>IF(ISBLANK(Games!E661), "", Games!E661)</f>
        <v/>
      </c>
      <c r="F661">
        <f>Calc!M661</f>
        <v>1469.5882041455925</v>
      </c>
      <c r="G661">
        <f>Calc!N661</f>
        <v>1507.9516916859375</v>
      </c>
      <c r="H661" t="str">
        <f>IF(Calc!O661=Betting!I661, Betting!B661, IF(Calc!P661=Betting!I661, Betting!C661, ""))</f>
        <v>STL</v>
      </c>
      <c r="I661" s="21">
        <f>MAX(Calc!O661:P661)</f>
        <v>0.52073963223059405</v>
      </c>
      <c r="J661" s="22">
        <f t="shared" si="41"/>
        <v>-108.65484969146159</v>
      </c>
      <c r="K661" s="23">
        <f t="shared" si="42"/>
        <v>0.92034548189944509</v>
      </c>
      <c r="M661" s="31"/>
      <c r="N661" s="31"/>
      <c r="O661" t="str">
        <f>IF(ISBLANK(Games!L661), "", Games!L661)</f>
        <v/>
      </c>
      <c r="P661" t="str">
        <f>IF(ISBLANK(Games!M661), "", Games!M661)</f>
        <v/>
      </c>
      <c r="Q661" t="str">
        <f t="shared" si="43"/>
        <v/>
      </c>
      <c r="R661" t="str">
        <f>IF(ISBLANK(Games!L661), "", IF(H661=Q661, "W", "L"))</f>
        <v/>
      </c>
      <c r="T661" s="30" t="str">
        <f t="shared" si="40"/>
        <v/>
      </c>
    </row>
    <row r="662" spans="1:20" x14ac:dyDescent="0.45">
      <c r="A662" s="20" t="str">
        <f>Calc!A662</f>
        <v>2024-05-15</v>
      </c>
      <c r="B662" t="str">
        <f>Calc!B662</f>
        <v>SFG</v>
      </c>
      <c r="C662" t="str">
        <f>Calc!C662</f>
        <v>LAD</v>
      </c>
      <c r="D662" t="str">
        <f>IF(ISBLANK(Games!D662), "", Games!D662)</f>
        <v/>
      </c>
      <c r="E662" t="str">
        <f>IF(ISBLANK(Games!E662), "", Games!E662)</f>
        <v/>
      </c>
      <c r="F662">
        <f>Calc!M662</f>
        <v>1506.8907435815931</v>
      </c>
      <c r="G662">
        <f>Calc!N662</f>
        <v>1587.2549754385982</v>
      </c>
      <c r="H662" t="str">
        <f>IF(Calc!O662=Betting!I662, Betting!B662, IF(Calc!P662=Betting!I662, Betting!C662, ""))</f>
        <v>LAD</v>
      </c>
      <c r="I662" s="21">
        <f>MAX(Calc!O662:P662)</f>
        <v>0.55738403633342781</v>
      </c>
      <c r="J662" s="22">
        <f t="shared" si="41"/>
        <v>-125.9294924015239</v>
      </c>
      <c r="K662" s="23">
        <f t="shared" si="42"/>
        <v>0.79409515668618602</v>
      </c>
      <c r="M662" s="31"/>
      <c r="N662" s="31"/>
      <c r="O662" t="str">
        <f>IF(ISBLANK(Games!L662), "", Games!L662)</f>
        <v/>
      </c>
      <c r="P662" t="str">
        <f>IF(ISBLANK(Games!M662), "", Games!M662)</f>
        <v/>
      </c>
      <c r="Q662" t="str">
        <f t="shared" si="43"/>
        <v/>
      </c>
      <c r="R662" t="str">
        <f>IF(ISBLANK(Games!L662), "", IF(H662=Q662, "W", "L"))</f>
        <v/>
      </c>
      <c r="T662" s="30" t="str">
        <f t="shared" si="40"/>
        <v/>
      </c>
    </row>
    <row r="663" spans="1:20" x14ac:dyDescent="0.45">
      <c r="A663" s="20" t="str">
        <f>Calc!A663</f>
        <v>2024-05-16</v>
      </c>
      <c r="B663" t="str">
        <f>Calc!B663</f>
        <v>MIN</v>
      </c>
      <c r="C663" t="str">
        <f>Calc!C663</f>
        <v>NYY</v>
      </c>
      <c r="D663" t="str">
        <f>IF(ISBLANK(Games!D663), "", Games!D663)</f>
        <v/>
      </c>
      <c r="E663" t="str">
        <f>IF(ISBLANK(Games!E663), "", Games!E663)</f>
        <v/>
      </c>
      <c r="F663">
        <f>Calc!M663</f>
        <v>1529.2726034226744</v>
      </c>
      <c r="G663">
        <f>Calc!N663</f>
        <v>1562.9327852564061</v>
      </c>
      <c r="H663" t="str">
        <f>IF(Calc!O663=Betting!I663, Betting!B663, IF(Calc!P663=Betting!I663, Betting!C663, ""))</f>
        <v>MIN</v>
      </c>
      <c r="I663" s="21">
        <f>MAX(Calc!O663:P663)</f>
        <v>0.5153464579372985</v>
      </c>
      <c r="J663" s="22">
        <f t="shared" si="41"/>
        <v>-106.33296018924507</v>
      </c>
      <c r="K663" s="23">
        <f t="shared" si="42"/>
        <v>0.940442171665549</v>
      </c>
      <c r="M663" s="31"/>
      <c r="N663" s="31"/>
      <c r="O663" t="str">
        <f>IF(ISBLANK(Games!L663), "", Games!L663)</f>
        <v/>
      </c>
      <c r="P663" t="str">
        <f>IF(ISBLANK(Games!M663), "", Games!M663)</f>
        <v/>
      </c>
      <c r="Q663" t="str">
        <f t="shared" si="43"/>
        <v/>
      </c>
      <c r="R663" t="str">
        <f>IF(ISBLANK(Games!L663), "", IF(H663=Q663, "W", "L"))</f>
        <v/>
      </c>
      <c r="T663" s="30" t="str">
        <f t="shared" si="40"/>
        <v/>
      </c>
    </row>
    <row r="664" spans="1:20" x14ac:dyDescent="0.45">
      <c r="A664" s="20" t="str">
        <f>Calc!A664</f>
        <v>2024-05-16</v>
      </c>
      <c r="B664" t="str">
        <f>Calc!B664</f>
        <v>PHI</v>
      </c>
      <c r="C664" t="str">
        <f>Calc!C664</f>
        <v>NYM</v>
      </c>
      <c r="D664" t="str">
        <f>IF(ISBLANK(Games!D664), "", Games!D664)</f>
        <v/>
      </c>
      <c r="E664" t="str">
        <f>IF(ISBLANK(Games!E664), "", Games!E664)</f>
        <v/>
      </c>
      <c r="F664">
        <f>Calc!M664</f>
        <v>1516.0751994709906</v>
      </c>
      <c r="G664">
        <f>Calc!N664</f>
        <v>1510.288270753422</v>
      </c>
      <c r="H664" t="str">
        <f>IF(Calc!O664=Betting!I664, Betting!B664, IF(Calc!P664=Betting!I664, Betting!C664, ""))</f>
        <v>PHI</v>
      </c>
      <c r="I664" s="21">
        <f>MAX(Calc!O664:P664)</f>
        <v>0.55070017117492798</v>
      </c>
      <c r="J664" s="22">
        <f t="shared" si="41"/>
        <v>-122.56852458969767</v>
      </c>
      <c r="K664" s="23">
        <f t="shared" si="42"/>
        <v>0.81587014557573756</v>
      </c>
      <c r="M664" s="31"/>
      <c r="N664" s="31"/>
      <c r="O664" t="str">
        <f>IF(ISBLANK(Games!L664), "", Games!L664)</f>
        <v/>
      </c>
      <c r="P664" t="str">
        <f>IF(ISBLANK(Games!M664), "", Games!M664)</f>
        <v/>
      </c>
      <c r="Q664" t="str">
        <f t="shared" si="43"/>
        <v/>
      </c>
      <c r="R664" t="str">
        <f>IF(ISBLANK(Games!L664), "", IF(H664=Q664, "W", "L"))</f>
        <v/>
      </c>
      <c r="T664" s="30" t="str">
        <f t="shared" si="40"/>
        <v/>
      </c>
    </row>
    <row r="665" spans="1:20" x14ac:dyDescent="0.45">
      <c r="A665" s="20" t="str">
        <f>Calc!A665</f>
        <v>2024-05-16</v>
      </c>
      <c r="B665" t="str">
        <f>Calc!B665</f>
        <v>BOS</v>
      </c>
      <c r="C665" t="str">
        <f>Calc!C665</f>
        <v>TBR</v>
      </c>
      <c r="D665" t="str">
        <f>IF(ISBLANK(Games!D665), "", Games!D665)</f>
        <v/>
      </c>
      <c r="E665" t="str">
        <f>IF(ISBLANK(Games!E665), "", Games!E665)</f>
        <v/>
      </c>
      <c r="F665">
        <f>Calc!M665</f>
        <v>1500.26839934439</v>
      </c>
      <c r="G665">
        <f>Calc!N665</f>
        <v>1532.6622500113572</v>
      </c>
      <c r="H665" t="str">
        <f>IF(Calc!O665=Betting!I665, Betting!B665, IF(Calc!P665=Betting!I665, Betting!C665, ""))</f>
        <v>TBR</v>
      </c>
      <c r="I665" s="21">
        <f>MAX(Calc!O665:P665)</f>
        <v>0.52084285396764307</v>
      </c>
      <c r="J665" s="22">
        <f t="shared" si="41"/>
        <v>-108.69979886149316</v>
      </c>
      <c r="K665" s="23">
        <f t="shared" si="42"/>
        <v>0.91996490377522611</v>
      </c>
      <c r="M665" s="31"/>
      <c r="N665" s="31"/>
      <c r="O665" t="str">
        <f>IF(ISBLANK(Games!L665), "", Games!L665)</f>
        <v/>
      </c>
      <c r="P665" t="str">
        <f>IF(ISBLANK(Games!M665), "", Games!M665)</f>
        <v/>
      </c>
      <c r="Q665" t="str">
        <f t="shared" si="43"/>
        <v/>
      </c>
      <c r="R665" t="str">
        <f>IF(ISBLANK(Games!L665), "", IF(H665=Q665, "W", "L"))</f>
        <v/>
      </c>
      <c r="T665" s="30" t="str">
        <f t="shared" si="40"/>
        <v/>
      </c>
    </row>
    <row r="666" spans="1:20" x14ac:dyDescent="0.45">
      <c r="A666" s="20" t="str">
        <f>Calc!A666</f>
        <v>2024-05-16</v>
      </c>
      <c r="B666" t="str">
        <f>Calc!B666</f>
        <v>CHC</v>
      </c>
      <c r="C666" t="str">
        <f>Calc!C666</f>
        <v>PIT</v>
      </c>
      <c r="D666" t="str">
        <f>IF(ISBLANK(Games!D666), "", Games!D666)</f>
        <v/>
      </c>
      <c r="E666" t="str">
        <f>IF(ISBLANK(Games!E666), "", Games!E666)</f>
        <v/>
      </c>
      <c r="F666">
        <f>Calc!M666</f>
        <v>1529.9566441509314</v>
      </c>
      <c r="G666">
        <f>Calc!N666</f>
        <v>1490.342604018655</v>
      </c>
      <c r="H666" t="str">
        <f>IF(Calc!O666=Betting!I666, Betting!B666, IF(Calc!P666=Betting!I666, Betting!C666, ""))</f>
        <v>CHC</v>
      </c>
      <c r="I666" s="21">
        <f>MAX(Calc!O666:P666)</f>
        <v>0.57905641457076307</v>
      </c>
      <c r="J666" s="22">
        <f t="shared" si="41"/>
        <v>-137.56152477779136</v>
      </c>
      <c r="K666" s="23">
        <f t="shared" si="42"/>
        <v>0.72694745250558979</v>
      </c>
      <c r="M666" s="31"/>
      <c r="N666" s="31"/>
      <c r="O666" t="str">
        <f>IF(ISBLANK(Games!L666), "", Games!L666)</f>
        <v/>
      </c>
      <c r="P666" t="str">
        <f>IF(ISBLANK(Games!M666), "", Games!M666)</f>
        <v/>
      </c>
      <c r="Q666" t="str">
        <f t="shared" si="43"/>
        <v/>
      </c>
      <c r="R666" t="str">
        <f>IF(ISBLANK(Games!L666), "", IF(H666=Q666, "W", "L"))</f>
        <v/>
      </c>
      <c r="T666" s="30" t="str">
        <f t="shared" si="40"/>
        <v/>
      </c>
    </row>
    <row r="667" spans="1:20" x14ac:dyDescent="0.45">
      <c r="A667" s="20" t="str">
        <f>Calc!A667</f>
        <v>2024-05-16</v>
      </c>
      <c r="B667" t="str">
        <f>Calc!B667</f>
        <v>HOU</v>
      </c>
      <c r="C667" t="str">
        <f>Calc!C667</f>
        <v>OAK</v>
      </c>
      <c r="D667" t="str">
        <f>IF(ISBLANK(Games!D667), "", Games!D667)</f>
        <v/>
      </c>
      <c r="E667" t="str">
        <f>IF(ISBLANK(Games!E667), "", Games!E667)</f>
        <v/>
      </c>
      <c r="F667">
        <f>Calc!M667</f>
        <v>1535.1961987191132</v>
      </c>
      <c r="G667">
        <f>Calc!N667</f>
        <v>1422.9458950386379</v>
      </c>
      <c r="H667" t="str">
        <f>IF(Calc!O667=Betting!I667, Betting!B667, IF(Calc!P667=Betting!I667, Betting!C667, ""))</f>
        <v>HOU</v>
      </c>
      <c r="I667" s="21">
        <f>MAX(Calc!O667:P667)</f>
        <v>0.63573750132299645</v>
      </c>
      <c r="J667" s="22">
        <f t="shared" si="41"/>
        <v>-174.52729930530495</v>
      </c>
      <c r="K667" s="23">
        <f t="shared" si="42"/>
        <v>0.57297626444713101</v>
      </c>
      <c r="M667" s="31"/>
      <c r="N667" s="31"/>
      <c r="O667" t="str">
        <f>IF(ISBLANK(Games!L667), "", Games!L667)</f>
        <v/>
      </c>
      <c r="P667" t="str">
        <f>IF(ISBLANK(Games!M667), "", Games!M667)</f>
        <v/>
      </c>
      <c r="Q667" t="str">
        <f t="shared" si="43"/>
        <v/>
      </c>
      <c r="R667" t="str">
        <f>IF(ISBLANK(Games!L667), "", IF(H667=Q667, "W", "L"))</f>
        <v/>
      </c>
      <c r="T667" s="30" t="str">
        <f t="shared" si="40"/>
        <v/>
      </c>
    </row>
    <row r="668" spans="1:20" x14ac:dyDescent="0.45">
      <c r="A668" s="20" t="str">
        <f>Calc!A668</f>
        <v>2024-05-16</v>
      </c>
      <c r="B668" t="str">
        <f>Calc!B668</f>
        <v>LAD</v>
      </c>
      <c r="C668" t="str">
        <f>Calc!C668</f>
        <v>CIN</v>
      </c>
      <c r="D668" t="str">
        <f>IF(ISBLANK(Games!D668), "", Games!D668)</f>
        <v/>
      </c>
      <c r="E668" t="str">
        <f>IF(ISBLANK(Games!E668), "", Games!E668)</f>
        <v/>
      </c>
      <c r="F668">
        <f>Calc!M668</f>
        <v>1596.6514930600529</v>
      </c>
      <c r="G668">
        <f>Calc!N668</f>
        <v>1513.6155661274754</v>
      </c>
      <c r="H668" t="str">
        <f>IF(Calc!O668=Betting!I668, Betting!B668, IF(Calc!P668=Betting!I668, Betting!C668, ""))</f>
        <v>LAD</v>
      </c>
      <c r="I668" s="21">
        <f>MAX(Calc!O668:P668)</f>
        <v>0.63860090499960931</v>
      </c>
      <c r="J668" s="22">
        <f t="shared" si="41"/>
        <v>-176.70240845481891</v>
      </c>
      <c r="K668" s="23">
        <f t="shared" si="42"/>
        <v>0.56592324278120432</v>
      </c>
      <c r="M668" s="31"/>
      <c r="N668" s="31"/>
      <c r="O668" t="str">
        <f>IF(ISBLANK(Games!L668), "", Games!L668)</f>
        <v/>
      </c>
      <c r="P668" t="str">
        <f>IF(ISBLANK(Games!M668), "", Games!M668)</f>
        <v/>
      </c>
      <c r="Q668" t="str">
        <f t="shared" si="43"/>
        <v/>
      </c>
      <c r="R668" t="str">
        <f>IF(ISBLANK(Games!L668), "", IF(H668=Q668, "W", "L"))</f>
        <v/>
      </c>
      <c r="T668" s="30" t="str">
        <f t="shared" si="40"/>
        <v/>
      </c>
    </row>
    <row r="669" spans="1:20" x14ac:dyDescent="0.45">
      <c r="A669" s="20" t="str">
        <f>Calc!A669</f>
        <v>2024-05-17</v>
      </c>
      <c r="B669" t="str">
        <f>Calc!B669</f>
        <v>CHC</v>
      </c>
      <c r="C669" t="str">
        <f>Calc!C669</f>
        <v>PIT</v>
      </c>
      <c r="D669" t="str">
        <f>IF(ISBLANK(Games!D669), "", Games!D669)</f>
        <v/>
      </c>
      <c r="E669" t="str">
        <f>IF(ISBLANK(Games!E669), "", Games!E669)</f>
        <v/>
      </c>
      <c r="F669">
        <f>Calc!M669</f>
        <v>1529.9566441509314</v>
      </c>
      <c r="G669">
        <f>Calc!N669</f>
        <v>1490.342604018655</v>
      </c>
      <c r="H669" t="str">
        <f>IF(Calc!O669=Betting!I669, Betting!B669, IF(Calc!P669=Betting!I669, Betting!C669, ""))</f>
        <v>CHC</v>
      </c>
      <c r="I669" s="21">
        <f>MAX(Calc!O669:P669)</f>
        <v>0.57905641457076307</v>
      </c>
      <c r="J669" s="22">
        <f t="shared" si="41"/>
        <v>-137.56152477779136</v>
      </c>
      <c r="K669" s="23">
        <f t="shared" si="42"/>
        <v>0.72694745250558979</v>
      </c>
      <c r="M669" s="31"/>
      <c r="N669" s="31"/>
      <c r="O669" t="str">
        <f>IF(ISBLANK(Games!L669), "", Games!L669)</f>
        <v/>
      </c>
      <c r="P669" t="str">
        <f>IF(ISBLANK(Games!M669), "", Games!M669)</f>
        <v/>
      </c>
      <c r="Q669" t="str">
        <f t="shared" si="43"/>
        <v/>
      </c>
      <c r="R669" t="str">
        <f>IF(ISBLANK(Games!L669), "", IF(H669=Q669, "W", "L"))</f>
        <v/>
      </c>
      <c r="T669" s="30" t="str">
        <f t="shared" si="40"/>
        <v/>
      </c>
    </row>
    <row r="670" spans="1:20" x14ac:dyDescent="0.45">
      <c r="A670" s="20" t="str">
        <f>Calc!A670</f>
        <v>2024-05-17</v>
      </c>
      <c r="B670" t="str">
        <f>Calc!B670</f>
        <v>PHI</v>
      </c>
      <c r="C670" t="str">
        <f>Calc!C670</f>
        <v>WAS</v>
      </c>
      <c r="D670" t="str">
        <f>IF(ISBLANK(Games!D670), "", Games!D670)</f>
        <v/>
      </c>
      <c r="E670" t="str">
        <f>IF(ISBLANK(Games!E670), "", Games!E670)</f>
        <v/>
      </c>
      <c r="F670">
        <f>Calc!M670</f>
        <v>1516.0751994709906</v>
      </c>
      <c r="G670">
        <f>Calc!N670</f>
        <v>1420.7057667976087</v>
      </c>
      <c r="H670" t="str">
        <f>IF(Calc!O670=Betting!I670, Betting!B670, IF(Calc!P670=Betting!I670, Betting!C670, ""))</f>
        <v>PHI</v>
      </c>
      <c r="I670" s="21">
        <f>MAX(Calc!O670:P670)</f>
        <v>0.67627424867850139</v>
      </c>
      <c r="J670" s="22">
        <f t="shared" si="41"/>
        <v>-208.90344556089383</v>
      </c>
      <c r="K670" s="23">
        <f t="shared" si="42"/>
        <v>0.47869004616704958</v>
      </c>
      <c r="M670" s="31"/>
      <c r="N670" s="31"/>
      <c r="O670" t="str">
        <f>IF(ISBLANK(Games!L670), "", Games!L670)</f>
        <v/>
      </c>
      <c r="P670" t="str">
        <f>IF(ISBLANK(Games!M670), "", Games!M670)</f>
        <v/>
      </c>
      <c r="Q670" t="str">
        <f t="shared" si="43"/>
        <v/>
      </c>
      <c r="R670" t="str">
        <f>IF(ISBLANK(Games!L670), "", IF(H670=Q670, "W", "L"))</f>
        <v/>
      </c>
      <c r="T670" s="30" t="str">
        <f t="shared" si="40"/>
        <v/>
      </c>
    </row>
    <row r="671" spans="1:20" x14ac:dyDescent="0.45">
      <c r="A671" s="20" t="str">
        <f>Calc!A671</f>
        <v>2024-05-17</v>
      </c>
      <c r="B671" t="str">
        <f>Calc!B671</f>
        <v>BAL</v>
      </c>
      <c r="C671" t="str">
        <f>Calc!C671</f>
        <v>SEA</v>
      </c>
      <c r="D671" t="str">
        <f>IF(ISBLANK(Games!D671), "", Games!D671)</f>
        <v/>
      </c>
      <c r="E671" t="str">
        <f>IF(ISBLANK(Games!E671), "", Games!E671)</f>
        <v/>
      </c>
      <c r="F671">
        <f>Calc!M671</f>
        <v>1527.1786991040578</v>
      </c>
      <c r="G671">
        <f>Calc!N671</f>
        <v>1521.2700100017432</v>
      </c>
      <c r="H671" t="str">
        <f>IF(Calc!O671=Betting!I671, Betting!B671, IF(Calc!P671=Betting!I671, Betting!C671, ""))</f>
        <v>BAL</v>
      </c>
      <c r="I671" s="21">
        <f>MAX(Calc!O671:P671)</f>
        <v>0.51937203268236098</v>
      </c>
      <c r="J671" s="22">
        <f t="shared" si="41"/>
        <v>-108.06113418263</v>
      </c>
      <c r="K671" s="23">
        <f t="shared" si="42"/>
        <v>0.92540209536385043</v>
      </c>
      <c r="M671" s="31"/>
      <c r="N671" s="31"/>
      <c r="O671" t="str">
        <f>IF(ISBLANK(Games!L671), "", Games!L671)</f>
        <v/>
      </c>
      <c r="P671" t="str">
        <f>IF(ISBLANK(Games!M671), "", Games!M671)</f>
        <v/>
      </c>
      <c r="Q671" t="str">
        <f t="shared" si="43"/>
        <v/>
      </c>
      <c r="R671" t="str">
        <f>IF(ISBLANK(Games!L671), "", IF(H671=Q671, "W", "L"))</f>
        <v/>
      </c>
      <c r="T671" s="30" t="str">
        <f t="shared" si="40"/>
        <v/>
      </c>
    </row>
    <row r="672" spans="1:20" x14ac:dyDescent="0.45">
      <c r="A672" s="20" t="str">
        <f>Calc!A672</f>
        <v>2024-05-17</v>
      </c>
      <c r="B672" t="str">
        <f>Calc!B672</f>
        <v>NYY</v>
      </c>
      <c r="C672" t="str">
        <f>Calc!C672</f>
        <v>CHW</v>
      </c>
      <c r="D672" t="str">
        <f>IF(ISBLANK(Games!D672), "", Games!D672)</f>
        <v/>
      </c>
      <c r="E672" t="str">
        <f>IF(ISBLANK(Games!E672), "", Games!E672)</f>
        <v/>
      </c>
      <c r="F672">
        <f>Calc!M672</f>
        <v>1533.7203518335739</v>
      </c>
      <c r="G672">
        <f>Calc!N672</f>
        <v>1425.4820043556863</v>
      </c>
      <c r="H672" t="str">
        <f>IF(Calc!O672=Betting!I672, Betting!B672, IF(Calc!P672=Betting!I672, Betting!C672, ""))</f>
        <v>NYY</v>
      </c>
      <c r="I672" s="21">
        <f>MAX(Calc!O672:P672)</f>
        <v>0.69787777877441892</v>
      </c>
      <c r="J672" s="22">
        <f t="shared" si="41"/>
        <v>-230.99187340256745</v>
      </c>
      <c r="K672" s="23">
        <f t="shared" si="42"/>
        <v>0.43291566290612415</v>
      </c>
      <c r="M672" s="31"/>
      <c r="N672" s="31"/>
      <c r="O672" t="str">
        <f>IF(ISBLANK(Games!L672), "", Games!L672)</f>
        <v/>
      </c>
      <c r="P672" t="str">
        <f>IF(ISBLANK(Games!M672), "", Games!M672)</f>
        <v/>
      </c>
      <c r="Q672" t="str">
        <f t="shared" si="43"/>
        <v/>
      </c>
      <c r="R672" t="str">
        <f>IF(ISBLANK(Games!L672), "", IF(H672=Q672, "W", "L"))</f>
        <v/>
      </c>
      <c r="T672" s="30" t="str">
        <f t="shared" si="40"/>
        <v/>
      </c>
    </row>
    <row r="673" spans="1:20" x14ac:dyDescent="0.45">
      <c r="A673" s="20" t="str">
        <f>Calc!A673</f>
        <v>2024-05-17</v>
      </c>
      <c r="B673" t="str">
        <f>Calc!B673</f>
        <v>TOR</v>
      </c>
      <c r="C673" t="str">
        <f>Calc!C673</f>
        <v>TBR</v>
      </c>
      <c r="D673" t="str">
        <f>IF(ISBLANK(Games!D673), "", Games!D673)</f>
        <v/>
      </c>
      <c r="E673" t="str">
        <f>IF(ISBLANK(Games!E673), "", Games!E673)</f>
        <v/>
      </c>
      <c r="F673">
        <f>Calc!M673</f>
        <v>1536.86484917293</v>
      </c>
      <c r="G673">
        <f>Calc!N673</f>
        <v>1532.6622500113572</v>
      </c>
      <c r="H673" t="str">
        <f>IF(Calc!O673=Betting!I673, Betting!B673, IF(Calc!P673=Betting!I673, Betting!C673, ""))</f>
        <v>TOR</v>
      </c>
      <c r="I673" s="21">
        <f>MAX(Calc!O673:P673)</f>
        <v>0.50328530047002695</v>
      </c>
      <c r="J673" s="22">
        <f t="shared" si="41"/>
        <v>-101.32281185684086</v>
      </c>
      <c r="K673" s="23">
        <f t="shared" si="42"/>
        <v>0.9869445800743285</v>
      </c>
      <c r="M673" s="31"/>
      <c r="N673" s="31"/>
      <c r="O673" t="str">
        <f>IF(ISBLANK(Games!L673), "", Games!L673)</f>
        <v/>
      </c>
      <c r="P673" t="str">
        <f>IF(ISBLANK(Games!M673), "", Games!M673)</f>
        <v/>
      </c>
      <c r="Q673" t="str">
        <f t="shared" si="43"/>
        <v/>
      </c>
      <c r="R673" t="str">
        <f>IF(ISBLANK(Games!L673), "", IF(H673=Q673, "W", "L"))</f>
        <v/>
      </c>
      <c r="T673" s="30" t="str">
        <f t="shared" si="40"/>
        <v/>
      </c>
    </row>
    <row r="674" spans="1:20" x14ac:dyDescent="0.45">
      <c r="A674" s="20" t="str">
        <f>Calc!A674</f>
        <v>2024-05-17</v>
      </c>
      <c r="B674" t="str">
        <f>Calc!B674</f>
        <v>CLE</v>
      </c>
      <c r="C674" t="str">
        <f>Calc!C674</f>
        <v>MIN</v>
      </c>
      <c r="D674" t="str">
        <f>IF(ISBLANK(Games!D674), "", Games!D674)</f>
        <v/>
      </c>
      <c r="E674" t="str">
        <f>IF(ISBLANK(Games!E674), "", Games!E674)</f>
        <v/>
      </c>
      <c r="F674">
        <f>Calc!M674</f>
        <v>1503.8938502056101</v>
      </c>
      <c r="G674">
        <f>Calc!N674</f>
        <v>1539.5424706464416</v>
      </c>
      <c r="H674" t="str">
        <f>IF(Calc!O674=Betting!I674, Betting!B674, IF(Calc!P674=Betting!I674, Betting!C674, ""))</f>
        <v>MIN</v>
      </c>
      <c r="I674" s="21">
        <f>MAX(Calc!O674:P674)</f>
        <v>0.52731368607835749</v>
      </c>
      <c r="J674" s="22">
        <f t="shared" si="41"/>
        <v>-111.5567915862634</v>
      </c>
      <c r="K674" s="23">
        <f t="shared" si="42"/>
        <v>0.89640441050756747</v>
      </c>
      <c r="M674" s="31"/>
      <c r="N674" s="31"/>
      <c r="O674" t="str">
        <f>IF(ISBLANK(Games!L674), "", Games!L674)</f>
        <v/>
      </c>
      <c r="P674" t="str">
        <f>IF(ISBLANK(Games!M674), "", Games!M674)</f>
        <v/>
      </c>
      <c r="Q674" t="str">
        <f t="shared" si="43"/>
        <v/>
      </c>
      <c r="R674" t="str">
        <f>IF(ISBLANK(Games!L674), "", IF(H674=Q674, "W", "L"))</f>
        <v/>
      </c>
      <c r="T674" s="30" t="str">
        <f t="shared" ref="T674:T737" si="44">IF(S674="W", N674/(L674/-100), IF(S674="L", -N674, ""))</f>
        <v/>
      </c>
    </row>
    <row r="675" spans="1:20" x14ac:dyDescent="0.45">
      <c r="A675" s="20" t="str">
        <f>Calc!A675</f>
        <v>2024-05-17</v>
      </c>
      <c r="B675" t="str">
        <f>Calc!B675</f>
        <v>MIA</v>
      </c>
      <c r="C675" t="str">
        <f>Calc!C675</f>
        <v>NYM</v>
      </c>
      <c r="D675" t="str">
        <f>IF(ISBLANK(Games!D675), "", Games!D675)</f>
        <v/>
      </c>
      <c r="E675" t="str">
        <f>IF(ISBLANK(Games!E675), "", Games!E675)</f>
        <v/>
      </c>
      <c r="F675">
        <f>Calc!M675</f>
        <v>1453.0099819148713</v>
      </c>
      <c r="G675">
        <f>Calc!N675</f>
        <v>1510.288270753422</v>
      </c>
      <c r="H675" t="str">
        <f>IF(Calc!O675=Betting!I675, Betting!B675, IF(Calc!P675=Betting!I675, Betting!C675, ""))</f>
        <v>NYM</v>
      </c>
      <c r="I675" s="21">
        <f>MAX(Calc!O675:P675)</f>
        <v>0.5588155115097081</v>
      </c>
      <c r="J675" s="22">
        <f t="shared" si="41"/>
        <v>-126.66254732163019</v>
      </c>
      <c r="K675" s="23">
        <f t="shared" si="42"/>
        <v>0.78949935963369799</v>
      </c>
      <c r="M675" s="31"/>
      <c r="N675" s="31"/>
      <c r="O675" t="str">
        <f>IF(ISBLANK(Games!L675), "", Games!L675)</f>
        <v/>
      </c>
      <c r="P675" t="str">
        <f>IF(ISBLANK(Games!M675), "", Games!M675)</f>
        <v/>
      </c>
      <c r="Q675" t="str">
        <f t="shared" si="43"/>
        <v/>
      </c>
      <c r="R675" t="str">
        <f>IF(ISBLANK(Games!L675), "", IF(H675=Q675, "W", "L"))</f>
        <v/>
      </c>
      <c r="T675" s="30" t="str">
        <f t="shared" si="44"/>
        <v/>
      </c>
    </row>
    <row r="676" spans="1:20" x14ac:dyDescent="0.45">
      <c r="A676" s="20" t="str">
        <f>Calc!A676</f>
        <v>2024-05-17</v>
      </c>
      <c r="B676" t="str">
        <f>Calc!B676</f>
        <v>ATL</v>
      </c>
      <c r="C676" t="str">
        <f>Calc!C676</f>
        <v>SDP</v>
      </c>
      <c r="D676" t="str">
        <f>IF(ISBLANK(Games!D676), "", Games!D676)</f>
        <v/>
      </c>
      <c r="E676" t="str">
        <f>IF(ISBLANK(Games!E676), "", Games!E676)</f>
        <v/>
      </c>
      <c r="F676">
        <f>Calc!M676</f>
        <v>1593.2508682491175</v>
      </c>
      <c r="G676">
        <f>Calc!N676</f>
        <v>1514.2912987524817</v>
      </c>
      <c r="H676" t="str">
        <f>IF(Calc!O676=Betting!I676, Betting!B676, IF(Calc!P676=Betting!I676, Betting!C676, ""))</f>
        <v>ATL</v>
      </c>
      <c r="I676" s="21">
        <f>MAX(Calc!O676:P676)</f>
        <v>0.63366644218084511</v>
      </c>
      <c r="J676" s="22">
        <f t="shared" si="41"/>
        <v>-172.97526493427677</v>
      </c>
      <c r="K676" s="23">
        <f t="shared" si="42"/>
        <v>0.57811733971325752</v>
      </c>
      <c r="M676" s="31"/>
      <c r="N676" s="31"/>
      <c r="O676" t="str">
        <f>IF(ISBLANK(Games!L676), "", Games!L676)</f>
        <v/>
      </c>
      <c r="P676" t="str">
        <f>IF(ISBLANK(Games!M676), "", Games!M676)</f>
        <v/>
      </c>
      <c r="Q676" t="str">
        <f t="shared" si="43"/>
        <v/>
      </c>
      <c r="R676" t="str">
        <f>IF(ISBLANK(Games!L676), "", IF(H676=Q676, "W", "L"))</f>
        <v/>
      </c>
      <c r="T676" s="30" t="str">
        <f t="shared" si="44"/>
        <v/>
      </c>
    </row>
    <row r="677" spans="1:20" x14ac:dyDescent="0.45">
      <c r="A677" s="20" t="str">
        <f>Calc!A677</f>
        <v>2024-05-17</v>
      </c>
      <c r="B677" t="str">
        <f>Calc!B677</f>
        <v>KCR</v>
      </c>
      <c r="C677" t="str">
        <f>Calc!C677</f>
        <v>OAK</v>
      </c>
      <c r="D677" t="str">
        <f>IF(ISBLANK(Games!D677), "", Games!D677)</f>
        <v/>
      </c>
      <c r="E677" t="str">
        <f>IF(ISBLANK(Games!E677), "", Games!E677)</f>
        <v/>
      </c>
      <c r="F677">
        <f>Calc!M677</f>
        <v>1459.3647323881944</v>
      </c>
      <c r="G677">
        <f>Calc!N677</f>
        <v>1422.9458950386379</v>
      </c>
      <c r="H677" t="str">
        <f>IF(Calc!O677=Betting!I677, Betting!B677, IF(Calc!P677=Betting!I677, Betting!C677, ""))</f>
        <v>KCR</v>
      </c>
      <c r="I677" s="21">
        <f>MAX(Calc!O677:P677)</f>
        <v>0.64726112517138645</v>
      </c>
      <c r="J677" s="22">
        <f t="shared" si="41"/>
        <v>-183.4958297369048</v>
      </c>
      <c r="K677" s="23">
        <f t="shared" si="42"/>
        <v>0.54497151321302173</v>
      </c>
      <c r="M677" s="31"/>
      <c r="N677" s="31"/>
      <c r="O677" t="str">
        <f>IF(ISBLANK(Games!L677), "", Games!L677)</f>
        <v/>
      </c>
      <c r="P677" t="str">
        <f>IF(ISBLANK(Games!M677), "", Games!M677)</f>
        <v/>
      </c>
      <c r="Q677" t="str">
        <f t="shared" si="43"/>
        <v/>
      </c>
      <c r="R677" t="str">
        <f>IF(ISBLANK(Games!L677), "", IF(H677=Q677, "W", "L"))</f>
        <v/>
      </c>
      <c r="T677" s="30" t="str">
        <f t="shared" si="44"/>
        <v/>
      </c>
    </row>
    <row r="678" spans="1:20" x14ac:dyDescent="0.45">
      <c r="A678" s="20" t="str">
        <f>Calc!A678</f>
        <v>2024-05-17</v>
      </c>
      <c r="B678" t="str">
        <f>Calc!B678</f>
        <v>TEX</v>
      </c>
      <c r="C678" t="str">
        <f>Calc!C678</f>
        <v>LAA</v>
      </c>
      <c r="D678" t="str">
        <f>IF(ISBLANK(Games!D678), "", Games!D678)</f>
        <v/>
      </c>
      <c r="E678" t="str">
        <f>IF(ISBLANK(Games!E678), "", Games!E678)</f>
        <v/>
      </c>
      <c r="F678">
        <f>Calc!M678</f>
        <v>1535.7428778604465</v>
      </c>
      <c r="G678">
        <f>Calc!N678</f>
        <v>1486.8682858001625</v>
      </c>
      <c r="H678" t="str">
        <f>IF(Calc!O678=Betting!I678, Betting!B678, IF(Calc!P678=Betting!I678, Betting!C678, ""))</f>
        <v>TEX</v>
      </c>
      <c r="I678" s="21">
        <f>MAX(Calc!O678:P678)</f>
        <v>0.60152145041159044</v>
      </c>
      <c r="J678" s="22">
        <f t="shared" si="41"/>
        <v>-150.95453720982093</v>
      </c>
      <c r="K678" s="23">
        <f t="shared" si="42"/>
        <v>0.66245110513640204</v>
      </c>
      <c r="M678" s="31"/>
      <c r="N678" s="31"/>
      <c r="O678" t="str">
        <f>IF(ISBLANK(Games!L678), "", Games!L678)</f>
        <v/>
      </c>
      <c r="P678" t="str">
        <f>IF(ISBLANK(Games!M678), "", Games!M678)</f>
        <v/>
      </c>
      <c r="Q678" t="str">
        <f t="shared" si="43"/>
        <v/>
      </c>
      <c r="R678" t="str">
        <f>IF(ISBLANK(Games!L678), "", IF(H678=Q678, "W", "L"))</f>
        <v/>
      </c>
      <c r="T678" s="30" t="str">
        <f t="shared" si="44"/>
        <v/>
      </c>
    </row>
    <row r="679" spans="1:20" x14ac:dyDescent="0.45">
      <c r="A679" s="20" t="str">
        <f>Calc!A679</f>
        <v>2024-05-17</v>
      </c>
      <c r="B679" t="str">
        <f>Calc!B679</f>
        <v>HOU</v>
      </c>
      <c r="C679" t="str">
        <f>Calc!C679</f>
        <v>MIL</v>
      </c>
      <c r="D679" t="str">
        <f>IF(ISBLANK(Games!D679), "", Games!D679)</f>
        <v/>
      </c>
      <c r="E679" t="str">
        <f>IF(ISBLANK(Games!E679), "", Games!E679)</f>
        <v/>
      </c>
      <c r="F679">
        <f>Calc!M679</f>
        <v>1535.1961987191132</v>
      </c>
      <c r="G679">
        <f>Calc!N679</f>
        <v>1527.5334034496079</v>
      </c>
      <c r="H679" t="str">
        <f>IF(Calc!O679=Betting!I679, Betting!B679, IF(Calc!P679=Betting!I679, Betting!C679, ""))</f>
        <v>MIL</v>
      </c>
      <c r="I679" s="21">
        <f>MAX(Calc!O679:P679)</f>
        <v>0.50938230215094071</v>
      </c>
      <c r="J679" s="22">
        <f t="shared" si="41"/>
        <v>-103.82468964820231</v>
      </c>
      <c r="K679" s="23">
        <f t="shared" si="42"/>
        <v>0.96316204111794779</v>
      </c>
      <c r="M679" s="31"/>
      <c r="N679" s="31"/>
      <c r="O679" t="str">
        <f>IF(ISBLANK(Games!L679), "", Games!L679)</f>
        <v/>
      </c>
      <c r="P679" t="str">
        <f>IF(ISBLANK(Games!M679), "", Games!M679)</f>
        <v/>
      </c>
      <c r="Q679" t="str">
        <f t="shared" si="43"/>
        <v/>
      </c>
      <c r="R679" t="str">
        <f>IF(ISBLANK(Games!L679), "", IF(H679=Q679, "W", "L"))</f>
        <v/>
      </c>
      <c r="T679" s="30" t="str">
        <f t="shared" si="44"/>
        <v/>
      </c>
    </row>
    <row r="680" spans="1:20" x14ac:dyDescent="0.45">
      <c r="A680" s="20" t="str">
        <f>Calc!A680</f>
        <v>2024-05-17</v>
      </c>
      <c r="B680" t="str">
        <f>Calc!B680</f>
        <v>STL</v>
      </c>
      <c r="C680" t="str">
        <f>Calc!C680</f>
        <v>BOS</v>
      </c>
      <c r="D680" t="str">
        <f>IF(ISBLANK(Games!D680), "", Games!D680)</f>
        <v/>
      </c>
      <c r="E680" t="str">
        <f>IF(ISBLANK(Games!E680), "", Games!E680)</f>
        <v/>
      </c>
      <c r="F680">
        <f>Calc!M680</f>
        <v>1510.540426333587</v>
      </c>
      <c r="G680">
        <f>Calc!N680</f>
        <v>1518.233689676287</v>
      </c>
      <c r="H680" t="str">
        <f>IF(Calc!O680=Betting!I680, Betting!B680, IF(Calc!P680=Betting!I680, Betting!C680, ""))</f>
        <v>STL</v>
      </c>
      <c r="I680" s="21">
        <f>MAX(Calc!O680:P680)</f>
        <v>0.52551567906407815</v>
      </c>
      <c r="J680" s="22">
        <f t="shared" si="41"/>
        <v>-110.75512000638857</v>
      </c>
      <c r="K680" s="23">
        <f t="shared" si="42"/>
        <v>0.9028927962358021</v>
      </c>
      <c r="M680" s="31"/>
      <c r="N680" s="31"/>
      <c r="O680" t="str">
        <f>IF(ISBLANK(Games!L680), "", Games!L680)</f>
        <v/>
      </c>
      <c r="P680" t="str">
        <f>IF(ISBLANK(Games!M680), "", Games!M680)</f>
        <v/>
      </c>
      <c r="Q680" t="str">
        <f t="shared" si="43"/>
        <v/>
      </c>
      <c r="R680" t="str">
        <f>IF(ISBLANK(Games!L680), "", IF(H680=Q680, "W", "L"))</f>
        <v/>
      </c>
      <c r="T680" s="30" t="str">
        <f t="shared" si="44"/>
        <v/>
      </c>
    </row>
    <row r="681" spans="1:20" x14ac:dyDescent="0.45">
      <c r="A681" s="20" t="str">
        <f>Calc!A681</f>
        <v>2024-05-17</v>
      </c>
      <c r="B681" t="str">
        <f>Calc!B681</f>
        <v>ARI</v>
      </c>
      <c r="C681" t="str">
        <f>Calc!C681</f>
        <v>DET</v>
      </c>
      <c r="D681" t="str">
        <f>IF(ISBLANK(Games!D681), "", Games!D681)</f>
        <v/>
      </c>
      <c r="E681" t="str">
        <f>IF(ISBLANK(Games!E681), "", Games!E681)</f>
        <v/>
      </c>
      <c r="F681">
        <f>Calc!M681</f>
        <v>1516.9891876380354</v>
      </c>
      <c r="G681">
        <f>Calc!N681</f>
        <v>1495.7868779460348</v>
      </c>
      <c r="H681" t="str">
        <f>IF(Calc!O681=Betting!I681, Betting!B681, IF(Calc!P681=Betting!I681, Betting!C681, ""))</f>
        <v>ARI</v>
      </c>
      <c r="I681" s="21">
        <f>MAX(Calc!O681:P681)</f>
        <v>0.55579121144730126</v>
      </c>
      <c r="J681" s="22">
        <f t="shared" si="41"/>
        <v>-125.11936408510857</v>
      </c>
      <c r="K681" s="23">
        <f t="shared" si="42"/>
        <v>0.7992367986459562</v>
      </c>
      <c r="M681" s="31"/>
      <c r="N681" s="31"/>
      <c r="O681" t="str">
        <f>IF(ISBLANK(Games!L681), "", Games!L681)</f>
        <v/>
      </c>
      <c r="P681" t="str">
        <f>IF(ISBLANK(Games!M681), "", Games!M681)</f>
        <v/>
      </c>
      <c r="Q681" t="str">
        <f t="shared" si="43"/>
        <v/>
      </c>
      <c r="R681" t="str">
        <f>IF(ISBLANK(Games!L681), "", IF(H681=Q681, "W", "L"))</f>
        <v/>
      </c>
      <c r="T681" s="30" t="str">
        <f t="shared" si="44"/>
        <v/>
      </c>
    </row>
    <row r="682" spans="1:20" x14ac:dyDescent="0.45">
      <c r="A682" s="20" t="str">
        <f>Calc!A682</f>
        <v>2024-05-17</v>
      </c>
      <c r="B682" t="str">
        <f>Calc!B682</f>
        <v>LAD</v>
      </c>
      <c r="C682" t="str">
        <f>Calc!C682</f>
        <v>CIN</v>
      </c>
      <c r="D682" t="str">
        <f>IF(ISBLANK(Games!D682), "", Games!D682)</f>
        <v/>
      </c>
      <c r="E682" t="str">
        <f>IF(ISBLANK(Games!E682), "", Games!E682)</f>
        <v/>
      </c>
      <c r="F682">
        <f>Calc!M682</f>
        <v>1596.6514930600529</v>
      </c>
      <c r="G682">
        <f>Calc!N682</f>
        <v>1513.6155661274754</v>
      </c>
      <c r="H682" t="str">
        <f>IF(Calc!O682=Betting!I682, Betting!B682, IF(Calc!P682=Betting!I682, Betting!C682, ""))</f>
        <v>LAD</v>
      </c>
      <c r="I682" s="21">
        <f>MAX(Calc!O682:P682)</f>
        <v>0.63860090499960931</v>
      </c>
      <c r="J682" s="22">
        <f t="shared" si="41"/>
        <v>-176.70240845481891</v>
      </c>
      <c r="K682" s="23">
        <f t="shared" si="42"/>
        <v>0.56592324278120432</v>
      </c>
      <c r="M682" s="31"/>
      <c r="N682" s="31"/>
      <c r="O682" t="str">
        <f>IF(ISBLANK(Games!L682), "", Games!L682)</f>
        <v/>
      </c>
      <c r="P682" t="str">
        <f>IF(ISBLANK(Games!M682), "", Games!M682)</f>
        <v/>
      </c>
      <c r="Q682" t="str">
        <f t="shared" si="43"/>
        <v/>
      </c>
      <c r="R682" t="str">
        <f>IF(ISBLANK(Games!L682), "", IF(H682=Q682, "W", "L"))</f>
        <v/>
      </c>
      <c r="T682" s="30" t="str">
        <f t="shared" si="44"/>
        <v/>
      </c>
    </row>
    <row r="683" spans="1:20" x14ac:dyDescent="0.45">
      <c r="A683" s="20" t="str">
        <f>Calc!A683</f>
        <v>2024-05-17</v>
      </c>
      <c r="B683" t="str">
        <f>Calc!B683</f>
        <v>SFG</v>
      </c>
      <c r="C683" t="str">
        <f>Calc!C683</f>
        <v>COL</v>
      </c>
      <c r="D683" t="str">
        <f>IF(ISBLANK(Games!D683), "", Games!D683)</f>
        <v/>
      </c>
      <c r="E683" t="str">
        <f>IF(ISBLANK(Games!E683), "", Games!E683)</f>
        <v/>
      </c>
      <c r="F683">
        <f>Calc!M683</f>
        <v>1506.8907435815931</v>
      </c>
      <c r="G683">
        <f>Calc!N683</f>
        <v>1405.4006829938121</v>
      </c>
      <c r="H683" t="str">
        <f>IF(Calc!O683=Betting!I683, Betting!B683, IF(Calc!P683=Betting!I683, Betting!C683, ""))</f>
        <v>SFG</v>
      </c>
      <c r="I683" s="21">
        <f>MAX(Calc!O683:P683)</f>
        <v>0.69828871131726555</v>
      </c>
      <c r="J683" s="22">
        <f t="shared" si="41"/>
        <v>-231.44268627335106</v>
      </c>
      <c r="K683" s="23">
        <f t="shared" si="42"/>
        <v>0.4320724133053509</v>
      </c>
      <c r="M683" s="31"/>
      <c r="N683" s="31"/>
      <c r="O683" t="str">
        <f>IF(ISBLANK(Games!L683), "", Games!L683)</f>
        <v/>
      </c>
      <c r="P683" t="str">
        <f>IF(ISBLANK(Games!M683), "", Games!M683)</f>
        <v/>
      </c>
      <c r="Q683" t="str">
        <f t="shared" si="43"/>
        <v/>
      </c>
      <c r="R683" t="str">
        <f>IF(ISBLANK(Games!L683), "", IF(H683=Q683, "W", "L"))</f>
        <v/>
      </c>
      <c r="T683" s="30" t="str">
        <f t="shared" si="44"/>
        <v/>
      </c>
    </row>
    <row r="684" spans="1:20" x14ac:dyDescent="0.45">
      <c r="A684" s="20" t="str">
        <f>Calc!A684</f>
        <v>2024-05-18</v>
      </c>
      <c r="B684" t="str">
        <f>Calc!B684</f>
        <v>NYY</v>
      </c>
      <c r="C684" t="str">
        <f>Calc!C684</f>
        <v>CHW</v>
      </c>
      <c r="D684" t="str">
        <f>IF(ISBLANK(Games!D684), "", Games!D684)</f>
        <v/>
      </c>
      <c r="E684" t="str">
        <f>IF(ISBLANK(Games!E684), "", Games!E684)</f>
        <v/>
      </c>
      <c r="F684">
        <f>Calc!M684</f>
        <v>1533.7203518335739</v>
      </c>
      <c r="G684">
        <f>Calc!N684</f>
        <v>1425.4820043556863</v>
      </c>
      <c r="H684" t="str">
        <f>IF(Calc!O684=Betting!I684, Betting!B684, IF(Calc!P684=Betting!I684, Betting!C684, ""))</f>
        <v>NYY</v>
      </c>
      <c r="I684" s="21">
        <f>MAX(Calc!O684:P684)</f>
        <v>0.69787777877441892</v>
      </c>
      <c r="J684" s="22">
        <f t="shared" si="41"/>
        <v>-230.99187340256745</v>
      </c>
      <c r="K684" s="23">
        <f t="shared" si="42"/>
        <v>0.43291566290612415</v>
      </c>
      <c r="M684" s="31"/>
      <c r="N684" s="31"/>
      <c r="O684" t="str">
        <f>IF(ISBLANK(Games!L684), "", Games!L684)</f>
        <v/>
      </c>
      <c r="P684" t="str">
        <f>IF(ISBLANK(Games!M684), "", Games!M684)</f>
        <v/>
      </c>
      <c r="Q684" t="str">
        <f t="shared" si="43"/>
        <v/>
      </c>
      <c r="R684" t="str">
        <f>IF(ISBLANK(Games!L684), "", IF(H684=Q684, "W", "L"))</f>
        <v/>
      </c>
      <c r="T684" s="30" t="str">
        <f t="shared" si="44"/>
        <v/>
      </c>
    </row>
    <row r="685" spans="1:20" x14ac:dyDescent="0.45">
      <c r="A685" s="20" t="str">
        <f>Calc!A685</f>
        <v>2024-05-18</v>
      </c>
      <c r="B685" t="str">
        <f>Calc!B685</f>
        <v>CHC</v>
      </c>
      <c r="C685" t="str">
        <f>Calc!C685</f>
        <v>PIT</v>
      </c>
      <c r="D685" t="str">
        <f>IF(ISBLANK(Games!D685), "", Games!D685)</f>
        <v/>
      </c>
      <c r="E685" t="str">
        <f>IF(ISBLANK(Games!E685), "", Games!E685)</f>
        <v/>
      </c>
      <c r="F685">
        <f>Calc!M685</f>
        <v>1529.9566441509314</v>
      </c>
      <c r="G685">
        <f>Calc!N685</f>
        <v>1490.342604018655</v>
      </c>
      <c r="H685" t="str">
        <f>IF(Calc!O685=Betting!I685, Betting!B685, IF(Calc!P685=Betting!I685, Betting!C685, ""))</f>
        <v>CHC</v>
      </c>
      <c r="I685" s="21">
        <f>MAX(Calc!O685:P685)</f>
        <v>0.57905641457076307</v>
      </c>
      <c r="J685" s="22">
        <f t="shared" si="41"/>
        <v>-137.56152477779136</v>
      </c>
      <c r="K685" s="23">
        <f t="shared" si="42"/>
        <v>0.72694745250558979</v>
      </c>
      <c r="M685" s="31"/>
      <c r="N685" s="31"/>
      <c r="O685" t="str">
        <f>IF(ISBLANK(Games!L685), "", Games!L685)</f>
        <v/>
      </c>
      <c r="P685" t="str">
        <f>IF(ISBLANK(Games!M685), "", Games!M685)</f>
        <v/>
      </c>
      <c r="Q685" t="str">
        <f t="shared" si="43"/>
        <v/>
      </c>
      <c r="R685" t="str">
        <f>IF(ISBLANK(Games!L685), "", IF(H685=Q685, "W", "L"))</f>
        <v/>
      </c>
      <c r="T685" s="30" t="str">
        <f t="shared" si="44"/>
        <v/>
      </c>
    </row>
    <row r="686" spans="1:20" x14ac:dyDescent="0.45">
      <c r="A686" s="20" t="str">
        <f>Calc!A686</f>
        <v>2024-05-18</v>
      </c>
      <c r="B686" t="str">
        <f>Calc!B686</f>
        <v>TOR</v>
      </c>
      <c r="C686" t="str">
        <f>Calc!C686</f>
        <v>TBR</v>
      </c>
      <c r="D686" t="str">
        <f>IF(ISBLANK(Games!D686), "", Games!D686)</f>
        <v/>
      </c>
      <c r="E686" t="str">
        <f>IF(ISBLANK(Games!E686), "", Games!E686)</f>
        <v/>
      </c>
      <c r="F686">
        <f>Calc!M686</f>
        <v>1536.86484917293</v>
      </c>
      <c r="G686">
        <f>Calc!N686</f>
        <v>1532.6622500113572</v>
      </c>
      <c r="H686" t="str">
        <f>IF(Calc!O686=Betting!I686, Betting!B686, IF(Calc!P686=Betting!I686, Betting!C686, ""))</f>
        <v>TOR</v>
      </c>
      <c r="I686" s="21">
        <f>MAX(Calc!O686:P686)</f>
        <v>0.50328530047002695</v>
      </c>
      <c r="J686" s="22">
        <f t="shared" si="41"/>
        <v>-101.32281185684086</v>
      </c>
      <c r="K686" s="23">
        <f t="shared" si="42"/>
        <v>0.9869445800743285</v>
      </c>
      <c r="M686" s="31"/>
      <c r="N686" s="31"/>
      <c r="O686" t="str">
        <f>IF(ISBLANK(Games!L686), "", Games!L686)</f>
        <v/>
      </c>
      <c r="P686" t="str">
        <f>IF(ISBLANK(Games!M686), "", Games!M686)</f>
        <v/>
      </c>
      <c r="Q686" t="str">
        <f t="shared" si="43"/>
        <v/>
      </c>
      <c r="R686" t="str">
        <f>IF(ISBLANK(Games!L686), "", IF(H686=Q686, "W", "L"))</f>
        <v/>
      </c>
      <c r="T686" s="30" t="str">
        <f t="shared" si="44"/>
        <v/>
      </c>
    </row>
    <row r="687" spans="1:20" x14ac:dyDescent="0.45">
      <c r="A687" s="20" t="str">
        <f>Calc!A687</f>
        <v>2024-05-18</v>
      </c>
      <c r="B687" t="str">
        <f>Calc!B687</f>
        <v>BAL</v>
      </c>
      <c r="C687" t="str">
        <f>Calc!C687</f>
        <v>SEA</v>
      </c>
      <c r="D687" t="str">
        <f>IF(ISBLANK(Games!D687), "", Games!D687)</f>
        <v/>
      </c>
      <c r="E687" t="str">
        <f>IF(ISBLANK(Games!E687), "", Games!E687)</f>
        <v/>
      </c>
      <c r="F687">
        <f>Calc!M687</f>
        <v>1527.1786991040578</v>
      </c>
      <c r="G687">
        <f>Calc!N687</f>
        <v>1521.2700100017432</v>
      </c>
      <c r="H687" t="str">
        <f>IF(Calc!O687=Betting!I687, Betting!B687, IF(Calc!P687=Betting!I687, Betting!C687, ""))</f>
        <v>BAL</v>
      </c>
      <c r="I687" s="21">
        <f>MAX(Calc!O687:P687)</f>
        <v>0.51937203268236098</v>
      </c>
      <c r="J687" s="22">
        <f t="shared" si="41"/>
        <v>-108.06113418263</v>
      </c>
      <c r="K687" s="23">
        <f t="shared" si="42"/>
        <v>0.92540209536385043</v>
      </c>
      <c r="M687" s="31"/>
      <c r="N687" s="31"/>
      <c r="O687" t="str">
        <f>IF(ISBLANK(Games!L687), "", Games!L687)</f>
        <v/>
      </c>
      <c r="P687" t="str">
        <f>IF(ISBLANK(Games!M687), "", Games!M687)</f>
        <v/>
      </c>
      <c r="Q687" t="str">
        <f t="shared" si="43"/>
        <v/>
      </c>
      <c r="R687" t="str">
        <f>IF(ISBLANK(Games!L687), "", IF(H687=Q687, "W", "L"))</f>
        <v/>
      </c>
      <c r="T687" s="30" t="str">
        <f t="shared" si="44"/>
        <v/>
      </c>
    </row>
    <row r="688" spans="1:20" x14ac:dyDescent="0.45">
      <c r="A688" s="20" t="str">
        <f>Calc!A688</f>
        <v>2024-05-18</v>
      </c>
      <c r="B688" t="str">
        <f>Calc!B688</f>
        <v>SFG</v>
      </c>
      <c r="C688" t="str">
        <f>Calc!C688</f>
        <v>COL</v>
      </c>
      <c r="D688" t="str">
        <f>IF(ISBLANK(Games!D688), "", Games!D688)</f>
        <v/>
      </c>
      <c r="E688" t="str">
        <f>IF(ISBLANK(Games!E688), "", Games!E688)</f>
        <v/>
      </c>
      <c r="F688">
        <f>Calc!M688</f>
        <v>1506.8907435815931</v>
      </c>
      <c r="G688">
        <f>Calc!N688</f>
        <v>1405.4006829938121</v>
      </c>
      <c r="H688" t="str">
        <f>IF(Calc!O688=Betting!I688, Betting!B688, IF(Calc!P688=Betting!I688, Betting!C688, ""))</f>
        <v>SFG</v>
      </c>
      <c r="I688" s="21">
        <f>MAX(Calc!O688:P688)</f>
        <v>0.69828871131726555</v>
      </c>
      <c r="J688" s="22">
        <f t="shared" si="41"/>
        <v>-231.44268627335106</v>
      </c>
      <c r="K688" s="23">
        <f t="shared" si="42"/>
        <v>0.4320724133053509</v>
      </c>
      <c r="M688" s="31"/>
      <c r="N688" s="31"/>
      <c r="O688" t="str">
        <f>IF(ISBLANK(Games!L688), "", Games!L688)</f>
        <v/>
      </c>
      <c r="P688" t="str">
        <f>IF(ISBLANK(Games!M688), "", Games!M688)</f>
        <v/>
      </c>
      <c r="Q688" t="str">
        <f t="shared" si="43"/>
        <v/>
      </c>
      <c r="R688" t="str">
        <f>IF(ISBLANK(Games!L688), "", IF(H688=Q688, "W", "L"))</f>
        <v/>
      </c>
      <c r="T688" s="30" t="str">
        <f t="shared" si="44"/>
        <v/>
      </c>
    </row>
    <row r="689" spans="1:20" x14ac:dyDescent="0.45">
      <c r="A689" s="20" t="str">
        <f>Calc!A689</f>
        <v>2024-05-18</v>
      </c>
      <c r="B689" t="str">
        <f>Calc!B689</f>
        <v>MIA</v>
      </c>
      <c r="C689" t="str">
        <f>Calc!C689</f>
        <v>NYM</v>
      </c>
      <c r="D689" t="str">
        <f>IF(ISBLANK(Games!D689), "", Games!D689)</f>
        <v/>
      </c>
      <c r="E689" t="str">
        <f>IF(ISBLANK(Games!E689), "", Games!E689)</f>
        <v/>
      </c>
      <c r="F689">
        <f>Calc!M689</f>
        <v>1453.0099819148713</v>
      </c>
      <c r="G689">
        <f>Calc!N689</f>
        <v>1510.288270753422</v>
      </c>
      <c r="H689" t="str">
        <f>IF(Calc!O689=Betting!I689, Betting!B689, IF(Calc!P689=Betting!I689, Betting!C689, ""))</f>
        <v>NYM</v>
      </c>
      <c r="I689" s="21">
        <f>MAX(Calc!O689:P689)</f>
        <v>0.5588155115097081</v>
      </c>
      <c r="J689" s="22">
        <f t="shared" si="41"/>
        <v>-126.66254732163019</v>
      </c>
      <c r="K689" s="23">
        <f t="shared" si="42"/>
        <v>0.78949935963369799</v>
      </c>
      <c r="M689" s="31"/>
      <c r="N689" s="31"/>
      <c r="O689" t="str">
        <f>IF(ISBLANK(Games!L689), "", Games!L689)</f>
        <v/>
      </c>
      <c r="P689" t="str">
        <f>IF(ISBLANK(Games!M689), "", Games!M689)</f>
        <v/>
      </c>
      <c r="Q689" t="str">
        <f t="shared" si="43"/>
        <v/>
      </c>
      <c r="R689" t="str">
        <f>IF(ISBLANK(Games!L689), "", IF(H689=Q689, "W", "L"))</f>
        <v/>
      </c>
      <c r="T689" s="30" t="str">
        <f t="shared" si="44"/>
        <v/>
      </c>
    </row>
    <row r="690" spans="1:20" x14ac:dyDescent="0.45">
      <c r="A690" s="20" t="str">
        <f>Calc!A690</f>
        <v>2024-05-18</v>
      </c>
      <c r="B690" t="str">
        <f>Calc!B690</f>
        <v>PHI</v>
      </c>
      <c r="C690" t="str">
        <f>Calc!C690</f>
        <v>WAS</v>
      </c>
      <c r="D690" t="str">
        <f>IF(ISBLANK(Games!D690), "", Games!D690)</f>
        <v/>
      </c>
      <c r="E690" t="str">
        <f>IF(ISBLANK(Games!E690), "", Games!E690)</f>
        <v/>
      </c>
      <c r="F690">
        <f>Calc!M690</f>
        <v>1516.0751994709906</v>
      </c>
      <c r="G690">
        <f>Calc!N690</f>
        <v>1420.7057667976087</v>
      </c>
      <c r="H690" t="str">
        <f>IF(Calc!O690=Betting!I690, Betting!B690, IF(Calc!P690=Betting!I690, Betting!C690, ""))</f>
        <v>PHI</v>
      </c>
      <c r="I690" s="21">
        <f>MAX(Calc!O690:P690)</f>
        <v>0.67627424867850139</v>
      </c>
      <c r="J690" s="22">
        <f t="shared" si="41"/>
        <v>-208.90344556089383</v>
      </c>
      <c r="K690" s="23">
        <f t="shared" si="42"/>
        <v>0.47869004616704958</v>
      </c>
      <c r="M690" s="31"/>
      <c r="N690" s="31"/>
      <c r="O690" t="str">
        <f>IF(ISBLANK(Games!L690), "", Games!L690)</f>
        <v/>
      </c>
      <c r="P690" t="str">
        <f>IF(ISBLANK(Games!M690), "", Games!M690)</f>
        <v/>
      </c>
      <c r="Q690" t="str">
        <f t="shared" si="43"/>
        <v/>
      </c>
      <c r="R690" t="str">
        <f>IF(ISBLANK(Games!L690), "", IF(H690=Q690, "W", "L"))</f>
        <v/>
      </c>
      <c r="T690" s="30" t="str">
        <f t="shared" si="44"/>
        <v/>
      </c>
    </row>
    <row r="691" spans="1:20" x14ac:dyDescent="0.45">
      <c r="A691" s="20" t="str">
        <f>Calc!A691</f>
        <v>2024-05-18</v>
      </c>
      <c r="B691" t="str">
        <f>Calc!B691</f>
        <v>CLE</v>
      </c>
      <c r="C691" t="str">
        <f>Calc!C691</f>
        <v>MIN</v>
      </c>
      <c r="D691" t="str">
        <f>IF(ISBLANK(Games!D691), "", Games!D691)</f>
        <v/>
      </c>
      <c r="E691" t="str">
        <f>IF(ISBLANK(Games!E691), "", Games!E691)</f>
        <v/>
      </c>
      <c r="F691">
        <f>Calc!M691</f>
        <v>1503.8938502056101</v>
      </c>
      <c r="G691">
        <f>Calc!N691</f>
        <v>1539.5424706464416</v>
      </c>
      <c r="H691" t="str">
        <f>IF(Calc!O691=Betting!I691, Betting!B691, IF(Calc!P691=Betting!I691, Betting!C691, ""))</f>
        <v>MIN</v>
      </c>
      <c r="I691" s="21">
        <f>MAX(Calc!O691:P691)</f>
        <v>0.52731368607835749</v>
      </c>
      <c r="J691" s="22">
        <f t="shared" si="41"/>
        <v>-111.5567915862634</v>
      </c>
      <c r="K691" s="23">
        <f t="shared" si="42"/>
        <v>0.89640441050756747</v>
      </c>
      <c r="M691" s="31"/>
      <c r="N691" s="31"/>
      <c r="O691" t="str">
        <f>IF(ISBLANK(Games!L691), "", Games!L691)</f>
        <v/>
      </c>
      <c r="P691" t="str">
        <f>IF(ISBLANK(Games!M691), "", Games!M691)</f>
        <v/>
      </c>
      <c r="Q691" t="str">
        <f t="shared" si="43"/>
        <v/>
      </c>
      <c r="R691" t="str">
        <f>IF(ISBLANK(Games!L691), "", IF(H691=Q691, "W", "L"))</f>
        <v/>
      </c>
      <c r="T691" s="30" t="str">
        <f t="shared" si="44"/>
        <v/>
      </c>
    </row>
    <row r="692" spans="1:20" x14ac:dyDescent="0.45">
      <c r="A692" s="20" t="str">
        <f>Calc!A692</f>
        <v>2024-05-18</v>
      </c>
      <c r="B692" t="str">
        <f>Calc!B692</f>
        <v>KCR</v>
      </c>
      <c r="C692" t="str">
        <f>Calc!C692</f>
        <v>OAK</v>
      </c>
      <c r="D692" t="str">
        <f>IF(ISBLANK(Games!D692), "", Games!D692)</f>
        <v/>
      </c>
      <c r="E692" t="str">
        <f>IF(ISBLANK(Games!E692), "", Games!E692)</f>
        <v/>
      </c>
      <c r="F692">
        <f>Calc!M692</f>
        <v>1459.3647323881944</v>
      </c>
      <c r="G692">
        <f>Calc!N692</f>
        <v>1422.9458950386379</v>
      </c>
      <c r="H692" t="str">
        <f>IF(Calc!O692=Betting!I692, Betting!B692, IF(Calc!P692=Betting!I692, Betting!C692, ""))</f>
        <v>KCR</v>
      </c>
      <c r="I692" s="21">
        <f>MAX(Calc!O692:P692)</f>
        <v>0.64726112517138645</v>
      </c>
      <c r="J692" s="22">
        <f t="shared" si="41"/>
        <v>-183.4958297369048</v>
      </c>
      <c r="K692" s="23">
        <f t="shared" si="42"/>
        <v>0.54497151321302173</v>
      </c>
      <c r="M692" s="31"/>
      <c r="N692" s="31"/>
      <c r="O692" t="str">
        <f>IF(ISBLANK(Games!L692), "", Games!L692)</f>
        <v/>
      </c>
      <c r="P692" t="str">
        <f>IF(ISBLANK(Games!M692), "", Games!M692)</f>
        <v/>
      </c>
      <c r="Q692" t="str">
        <f t="shared" si="43"/>
        <v/>
      </c>
      <c r="R692" t="str">
        <f>IF(ISBLANK(Games!L692), "", IF(H692=Q692, "W", "L"))</f>
        <v/>
      </c>
      <c r="T692" s="30" t="str">
        <f t="shared" si="44"/>
        <v/>
      </c>
    </row>
    <row r="693" spans="1:20" x14ac:dyDescent="0.45">
      <c r="A693" s="20" t="str">
        <f>Calc!A693</f>
        <v>2024-05-18</v>
      </c>
      <c r="B693" t="str">
        <f>Calc!B693</f>
        <v>HOU</v>
      </c>
      <c r="C693" t="str">
        <f>Calc!C693</f>
        <v>MIL</v>
      </c>
      <c r="D693" t="str">
        <f>IF(ISBLANK(Games!D693), "", Games!D693)</f>
        <v/>
      </c>
      <c r="E693" t="str">
        <f>IF(ISBLANK(Games!E693), "", Games!E693)</f>
        <v/>
      </c>
      <c r="F693">
        <f>Calc!M693</f>
        <v>1535.1961987191132</v>
      </c>
      <c r="G693">
        <f>Calc!N693</f>
        <v>1527.5334034496079</v>
      </c>
      <c r="H693" t="str">
        <f>IF(Calc!O693=Betting!I693, Betting!B693, IF(Calc!P693=Betting!I693, Betting!C693, ""))</f>
        <v>MIL</v>
      </c>
      <c r="I693" s="21">
        <f>MAX(Calc!O693:P693)</f>
        <v>0.50938230215094071</v>
      </c>
      <c r="J693" s="22">
        <f t="shared" si="41"/>
        <v>-103.82468964820231</v>
      </c>
      <c r="K693" s="23">
        <f t="shared" si="42"/>
        <v>0.96316204111794779</v>
      </c>
      <c r="M693" s="31"/>
      <c r="N693" s="31"/>
      <c r="O693" t="str">
        <f>IF(ISBLANK(Games!L693), "", Games!L693)</f>
        <v/>
      </c>
      <c r="P693" t="str">
        <f>IF(ISBLANK(Games!M693), "", Games!M693)</f>
        <v/>
      </c>
      <c r="Q693" t="str">
        <f t="shared" si="43"/>
        <v/>
      </c>
      <c r="R693" t="str">
        <f>IF(ISBLANK(Games!L693), "", IF(H693=Q693, "W", "L"))</f>
        <v/>
      </c>
      <c r="T693" s="30" t="str">
        <f t="shared" si="44"/>
        <v/>
      </c>
    </row>
    <row r="694" spans="1:20" x14ac:dyDescent="0.45">
      <c r="A694" s="20" t="str">
        <f>Calc!A694</f>
        <v>2024-05-18</v>
      </c>
      <c r="B694" t="str">
        <f>Calc!B694</f>
        <v>STL</v>
      </c>
      <c r="C694" t="str">
        <f>Calc!C694</f>
        <v>BOS</v>
      </c>
      <c r="D694" t="str">
        <f>IF(ISBLANK(Games!D694), "", Games!D694)</f>
        <v/>
      </c>
      <c r="E694" t="str">
        <f>IF(ISBLANK(Games!E694), "", Games!E694)</f>
        <v/>
      </c>
      <c r="F694">
        <f>Calc!M694</f>
        <v>1510.540426333587</v>
      </c>
      <c r="G694">
        <f>Calc!N694</f>
        <v>1518.233689676287</v>
      </c>
      <c r="H694" t="str">
        <f>IF(Calc!O694=Betting!I694, Betting!B694, IF(Calc!P694=Betting!I694, Betting!C694, ""))</f>
        <v>STL</v>
      </c>
      <c r="I694" s="21">
        <f>MAX(Calc!O694:P694)</f>
        <v>0.52551567906407815</v>
      </c>
      <c r="J694" s="22">
        <f t="shared" si="41"/>
        <v>-110.75512000638857</v>
      </c>
      <c r="K694" s="23">
        <f t="shared" si="42"/>
        <v>0.9028927962358021</v>
      </c>
      <c r="M694" s="31"/>
      <c r="N694" s="31"/>
      <c r="O694" t="str">
        <f>IF(ISBLANK(Games!L694), "", Games!L694)</f>
        <v/>
      </c>
      <c r="P694" t="str">
        <f>IF(ISBLANK(Games!M694), "", Games!M694)</f>
        <v/>
      </c>
      <c r="Q694" t="str">
        <f t="shared" si="43"/>
        <v/>
      </c>
      <c r="R694" t="str">
        <f>IF(ISBLANK(Games!L694), "", IF(H694=Q694, "W", "L"))</f>
        <v/>
      </c>
      <c r="T694" s="30" t="str">
        <f t="shared" si="44"/>
        <v/>
      </c>
    </row>
    <row r="695" spans="1:20" x14ac:dyDescent="0.45">
      <c r="A695" s="20" t="str">
        <f>Calc!A695</f>
        <v>2024-05-18</v>
      </c>
      <c r="B695" t="str">
        <f>Calc!B695</f>
        <v>TEX</v>
      </c>
      <c r="C695" t="str">
        <f>Calc!C695</f>
        <v>LAA</v>
      </c>
      <c r="D695" t="str">
        <f>IF(ISBLANK(Games!D695), "", Games!D695)</f>
        <v/>
      </c>
      <c r="E695" t="str">
        <f>IF(ISBLANK(Games!E695), "", Games!E695)</f>
        <v/>
      </c>
      <c r="F695">
        <f>Calc!M695</f>
        <v>1535.7428778604465</v>
      </c>
      <c r="G695">
        <f>Calc!N695</f>
        <v>1486.8682858001625</v>
      </c>
      <c r="H695" t="str">
        <f>IF(Calc!O695=Betting!I695, Betting!B695, IF(Calc!P695=Betting!I695, Betting!C695, ""))</f>
        <v>TEX</v>
      </c>
      <c r="I695" s="21">
        <f>MAX(Calc!O695:P695)</f>
        <v>0.60152145041159044</v>
      </c>
      <c r="J695" s="22">
        <f t="shared" si="41"/>
        <v>-150.95453720982093</v>
      </c>
      <c r="K695" s="23">
        <f t="shared" si="42"/>
        <v>0.66245110513640204</v>
      </c>
      <c r="M695" s="31"/>
      <c r="N695" s="31"/>
      <c r="O695" t="str">
        <f>IF(ISBLANK(Games!L695), "", Games!L695)</f>
        <v/>
      </c>
      <c r="P695" t="str">
        <f>IF(ISBLANK(Games!M695), "", Games!M695)</f>
        <v/>
      </c>
      <c r="Q695" t="str">
        <f t="shared" si="43"/>
        <v/>
      </c>
      <c r="R695" t="str">
        <f>IF(ISBLANK(Games!L695), "", IF(H695=Q695, "W", "L"))</f>
        <v/>
      </c>
      <c r="T695" s="30" t="str">
        <f t="shared" si="44"/>
        <v/>
      </c>
    </row>
    <row r="696" spans="1:20" x14ac:dyDescent="0.45">
      <c r="A696" s="20" t="str">
        <f>Calc!A696</f>
        <v>2024-05-18</v>
      </c>
      <c r="B696" t="str">
        <f>Calc!B696</f>
        <v>ATL</v>
      </c>
      <c r="C696" t="str">
        <f>Calc!C696</f>
        <v>SDP</v>
      </c>
      <c r="D696" t="str">
        <f>IF(ISBLANK(Games!D696), "", Games!D696)</f>
        <v/>
      </c>
      <c r="E696" t="str">
        <f>IF(ISBLANK(Games!E696), "", Games!E696)</f>
        <v/>
      </c>
      <c r="F696">
        <f>Calc!M696</f>
        <v>1593.2508682491175</v>
      </c>
      <c r="G696">
        <f>Calc!N696</f>
        <v>1514.2912987524817</v>
      </c>
      <c r="H696" t="str">
        <f>IF(Calc!O696=Betting!I696, Betting!B696, IF(Calc!P696=Betting!I696, Betting!C696, ""))</f>
        <v>ATL</v>
      </c>
      <c r="I696" s="21">
        <f>MAX(Calc!O696:P696)</f>
        <v>0.63366644218084511</v>
      </c>
      <c r="J696" s="22">
        <f t="shared" si="41"/>
        <v>-172.97526493427677</v>
      </c>
      <c r="K696" s="23">
        <f t="shared" si="42"/>
        <v>0.57811733971325752</v>
      </c>
      <c r="M696" s="31"/>
      <c r="N696" s="31"/>
      <c r="O696" t="str">
        <f>IF(ISBLANK(Games!L696), "", Games!L696)</f>
        <v/>
      </c>
      <c r="P696" t="str">
        <f>IF(ISBLANK(Games!M696), "", Games!M696)</f>
        <v/>
      </c>
      <c r="Q696" t="str">
        <f t="shared" si="43"/>
        <v/>
      </c>
      <c r="R696" t="str">
        <f>IF(ISBLANK(Games!L696), "", IF(H696=Q696, "W", "L"))</f>
        <v/>
      </c>
      <c r="T696" s="30" t="str">
        <f t="shared" si="44"/>
        <v/>
      </c>
    </row>
    <row r="697" spans="1:20" x14ac:dyDescent="0.45">
      <c r="A697" s="20" t="str">
        <f>Calc!A697</f>
        <v>2024-05-18</v>
      </c>
      <c r="B697" t="str">
        <f>Calc!B697</f>
        <v>ARI</v>
      </c>
      <c r="C697" t="str">
        <f>Calc!C697</f>
        <v>DET</v>
      </c>
      <c r="D697" t="str">
        <f>IF(ISBLANK(Games!D697), "", Games!D697)</f>
        <v/>
      </c>
      <c r="E697" t="str">
        <f>IF(ISBLANK(Games!E697), "", Games!E697)</f>
        <v/>
      </c>
      <c r="F697">
        <f>Calc!M697</f>
        <v>1516.9891876380354</v>
      </c>
      <c r="G697">
        <f>Calc!N697</f>
        <v>1495.7868779460348</v>
      </c>
      <c r="H697" t="str">
        <f>IF(Calc!O697=Betting!I697, Betting!B697, IF(Calc!P697=Betting!I697, Betting!C697, ""))</f>
        <v>ARI</v>
      </c>
      <c r="I697" s="21">
        <f>MAX(Calc!O697:P697)</f>
        <v>0.55579121144730126</v>
      </c>
      <c r="J697" s="22">
        <f t="shared" si="41"/>
        <v>-125.11936408510857</v>
      </c>
      <c r="K697" s="23">
        <f t="shared" si="42"/>
        <v>0.7992367986459562</v>
      </c>
      <c r="M697" s="31"/>
      <c r="N697" s="31"/>
      <c r="O697" t="str">
        <f>IF(ISBLANK(Games!L697), "", Games!L697)</f>
        <v/>
      </c>
      <c r="P697" t="str">
        <f>IF(ISBLANK(Games!M697), "", Games!M697)</f>
        <v/>
      </c>
      <c r="Q697" t="str">
        <f t="shared" si="43"/>
        <v/>
      </c>
      <c r="R697" t="str">
        <f>IF(ISBLANK(Games!L697), "", IF(H697=Q697, "W", "L"))</f>
        <v/>
      </c>
      <c r="T697" s="30" t="str">
        <f t="shared" si="44"/>
        <v/>
      </c>
    </row>
    <row r="698" spans="1:20" x14ac:dyDescent="0.45">
      <c r="A698" s="20" t="str">
        <f>Calc!A698</f>
        <v>2024-05-18</v>
      </c>
      <c r="B698" t="str">
        <f>Calc!B698</f>
        <v>LAD</v>
      </c>
      <c r="C698" t="str">
        <f>Calc!C698</f>
        <v>CIN</v>
      </c>
      <c r="D698" t="str">
        <f>IF(ISBLANK(Games!D698), "", Games!D698)</f>
        <v/>
      </c>
      <c r="E698" t="str">
        <f>IF(ISBLANK(Games!E698), "", Games!E698)</f>
        <v/>
      </c>
      <c r="F698">
        <f>Calc!M698</f>
        <v>1596.6514930600529</v>
      </c>
      <c r="G698">
        <f>Calc!N698</f>
        <v>1513.6155661274754</v>
      </c>
      <c r="H698" t="str">
        <f>IF(Calc!O698=Betting!I698, Betting!B698, IF(Calc!P698=Betting!I698, Betting!C698, ""))</f>
        <v>LAD</v>
      </c>
      <c r="I698" s="21">
        <f>MAX(Calc!O698:P698)</f>
        <v>0.63860090499960931</v>
      </c>
      <c r="J698" s="22">
        <f t="shared" si="41"/>
        <v>-176.70240845481891</v>
      </c>
      <c r="K698" s="23">
        <f t="shared" si="42"/>
        <v>0.56592324278120432</v>
      </c>
      <c r="M698" s="31"/>
      <c r="N698" s="31"/>
      <c r="O698" t="str">
        <f>IF(ISBLANK(Games!L698), "", Games!L698)</f>
        <v/>
      </c>
      <c r="P698" t="str">
        <f>IF(ISBLANK(Games!M698), "", Games!M698)</f>
        <v/>
      </c>
      <c r="Q698" t="str">
        <f t="shared" si="43"/>
        <v/>
      </c>
      <c r="R698" t="str">
        <f>IF(ISBLANK(Games!L698), "", IF(H698=Q698, "W", "L"))</f>
        <v/>
      </c>
      <c r="T698" s="30" t="str">
        <f t="shared" si="44"/>
        <v/>
      </c>
    </row>
    <row r="699" spans="1:20" x14ac:dyDescent="0.45">
      <c r="A699" s="20" t="str">
        <f>Calc!A699</f>
        <v>2024-05-19</v>
      </c>
      <c r="B699" t="str">
        <f>Calc!B699</f>
        <v>BAL</v>
      </c>
      <c r="C699" t="str">
        <f>Calc!C699</f>
        <v>SEA</v>
      </c>
      <c r="D699" t="str">
        <f>IF(ISBLANK(Games!D699), "", Games!D699)</f>
        <v/>
      </c>
      <c r="E699" t="str">
        <f>IF(ISBLANK(Games!E699), "", Games!E699)</f>
        <v/>
      </c>
      <c r="F699">
        <f>Calc!M699</f>
        <v>1527.1786991040578</v>
      </c>
      <c r="G699">
        <f>Calc!N699</f>
        <v>1521.2700100017432</v>
      </c>
      <c r="H699" t="str">
        <f>IF(Calc!O699=Betting!I699, Betting!B699, IF(Calc!P699=Betting!I699, Betting!C699, ""))</f>
        <v>BAL</v>
      </c>
      <c r="I699" s="21">
        <f>MAX(Calc!O699:P699)</f>
        <v>0.51937203268236098</v>
      </c>
      <c r="J699" s="22">
        <f t="shared" si="41"/>
        <v>-108.06113418263</v>
      </c>
      <c r="K699" s="23">
        <f t="shared" si="42"/>
        <v>0.92540209536385043</v>
      </c>
      <c r="M699" s="31"/>
      <c r="N699" s="31"/>
      <c r="O699" t="str">
        <f>IF(ISBLANK(Games!L699), "", Games!L699)</f>
        <v/>
      </c>
      <c r="P699" t="str">
        <f>IF(ISBLANK(Games!M699), "", Games!M699)</f>
        <v/>
      </c>
      <c r="Q699" t="str">
        <f t="shared" si="43"/>
        <v/>
      </c>
      <c r="R699" t="str">
        <f>IF(ISBLANK(Games!L699), "", IF(H699=Q699, "W", "L"))</f>
        <v/>
      </c>
      <c r="T699" s="30" t="str">
        <f t="shared" si="44"/>
        <v/>
      </c>
    </row>
    <row r="700" spans="1:20" x14ac:dyDescent="0.45">
      <c r="A700" s="20" t="str">
        <f>Calc!A700</f>
        <v>2024-05-19</v>
      </c>
      <c r="B700" t="str">
        <f>Calc!B700</f>
        <v>PHI</v>
      </c>
      <c r="C700" t="str">
        <f>Calc!C700</f>
        <v>WAS</v>
      </c>
      <c r="D700" t="str">
        <f>IF(ISBLANK(Games!D700), "", Games!D700)</f>
        <v/>
      </c>
      <c r="E700" t="str">
        <f>IF(ISBLANK(Games!E700), "", Games!E700)</f>
        <v/>
      </c>
      <c r="F700">
        <f>Calc!M700</f>
        <v>1516.0751994709906</v>
      </c>
      <c r="G700">
        <f>Calc!N700</f>
        <v>1420.7057667976087</v>
      </c>
      <c r="H700" t="str">
        <f>IF(Calc!O700=Betting!I700, Betting!B700, IF(Calc!P700=Betting!I700, Betting!C700, ""))</f>
        <v>PHI</v>
      </c>
      <c r="I700" s="21">
        <f>MAX(Calc!O700:P700)</f>
        <v>0.67627424867850139</v>
      </c>
      <c r="J700" s="22">
        <f t="shared" si="41"/>
        <v>-208.90344556089383</v>
      </c>
      <c r="K700" s="23">
        <f t="shared" si="42"/>
        <v>0.47869004616704958</v>
      </c>
      <c r="M700" s="31"/>
      <c r="N700" s="31"/>
      <c r="O700" t="str">
        <f>IF(ISBLANK(Games!L700), "", Games!L700)</f>
        <v/>
      </c>
      <c r="P700" t="str">
        <f>IF(ISBLANK(Games!M700), "", Games!M700)</f>
        <v/>
      </c>
      <c r="Q700" t="str">
        <f t="shared" si="43"/>
        <v/>
      </c>
      <c r="R700" t="str">
        <f>IF(ISBLANK(Games!L700), "", IF(H700=Q700, "W", "L"))</f>
        <v/>
      </c>
      <c r="T700" s="30" t="str">
        <f t="shared" si="44"/>
        <v/>
      </c>
    </row>
    <row r="701" spans="1:20" x14ac:dyDescent="0.45">
      <c r="A701" s="20" t="str">
        <f>Calc!A701</f>
        <v>2024-05-19</v>
      </c>
      <c r="B701" t="str">
        <f>Calc!B701</f>
        <v>NYY</v>
      </c>
      <c r="C701" t="str">
        <f>Calc!C701</f>
        <v>CHW</v>
      </c>
      <c r="D701" t="str">
        <f>IF(ISBLANK(Games!D701), "", Games!D701)</f>
        <v/>
      </c>
      <c r="E701" t="str">
        <f>IF(ISBLANK(Games!E701), "", Games!E701)</f>
        <v/>
      </c>
      <c r="F701">
        <f>Calc!M701</f>
        <v>1533.7203518335739</v>
      </c>
      <c r="G701">
        <f>Calc!N701</f>
        <v>1425.4820043556863</v>
      </c>
      <c r="H701" t="str">
        <f>IF(Calc!O701=Betting!I701, Betting!B701, IF(Calc!P701=Betting!I701, Betting!C701, ""))</f>
        <v>NYY</v>
      </c>
      <c r="I701" s="21">
        <f>MAX(Calc!O701:P701)</f>
        <v>0.69787777877441892</v>
      </c>
      <c r="J701" s="22">
        <f t="shared" si="41"/>
        <v>-230.99187340256745</v>
      </c>
      <c r="K701" s="23">
        <f t="shared" si="42"/>
        <v>0.43291566290612415</v>
      </c>
      <c r="M701" s="31"/>
      <c r="N701" s="31"/>
      <c r="O701" t="str">
        <f>IF(ISBLANK(Games!L701), "", Games!L701)</f>
        <v/>
      </c>
      <c r="P701" t="str">
        <f>IF(ISBLANK(Games!M701), "", Games!M701)</f>
        <v/>
      </c>
      <c r="Q701" t="str">
        <f t="shared" si="43"/>
        <v/>
      </c>
      <c r="R701" t="str">
        <f>IF(ISBLANK(Games!L701), "", IF(H701=Q701, "W", "L"))</f>
        <v/>
      </c>
      <c r="T701" s="30" t="str">
        <f t="shared" si="44"/>
        <v/>
      </c>
    </row>
    <row r="702" spans="1:20" x14ac:dyDescent="0.45">
      <c r="A702" s="20" t="str">
        <f>Calc!A702</f>
        <v>2024-05-19</v>
      </c>
      <c r="B702" t="str">
        <f>Calc!B702</f>
        <v>TOR</v>
      </c>
      <c r="C702" t="str">
        <f>Calc!C702</f>
        <v>TBR</v>
      </c>
      <c r="D702" t="str">
        <f>IF(ISBLANK(Games!D702), "", Games!D702)</f>
        <v/>
      </c>
      <c r="E702" t="str">
        <f>IF(ISBLANK(Games!E702), "", Games!E702)</f>
        <v/>
      </c>
      <c r="F702">
        <f>Calc!M702</f>
        <v>1536.86484917293</v>
      </c>
      <c r="G702">
        <f>Calc!N702</f>
        <v>1532.6622500113572</v>
      </c>
      <c r="H702" t="str">
        <f>IF(Calc!O702=Betting!I702, Betting!B702, IF(Calc!P702=Betting!I702, Betting!C702, ""))</f>
        <v>TOR</v>
      </c>
      <c r="I702" s="21">
        <f>MAX(Calc!O702:P702)</f>
        <v>0.50328530047002695</v>
      </c>
      <c r="J702" s="22">
        <f t="shared" si="41"/>
        <v>-101.32281185684086</v>
      </c>
      <c r="K702" s="23">
        <f t="shared" si="42"/>
        <v>0.9869445800743285</v>
      </c>
      <c r="M702" s="31"/>
      <c r="N702" s="31"/>
      <c r="O702" t="str">
        <f>IF(ISBLANK(Games!L702), "", Games!L702)</f>
        <v/>
      </c>
      <c r="P702" t="str">
        <f>IF(ISBLANK(Games!M702), "", Games!M702)</f>
        <v/>
      </c>
      <c r="Q702" t="str">
        <f t="shared" si="43"/>
        <v/>
      </c>
      <c r="R702" t="str">
        <f>IF(ISBLANK(Games!L702), "", IF(H702=Q702, "W", "L"))</f>
        <v/>
      </c>
      <c r="T702" s="30" t="str">
        <f t="shared" si="44"/>
        <v/>
      </c>
    </row>
    <row r="703" spans="1:20" x14ac:dyDescent="0.45">
      <c r="A703" s="20" t="str">
        <f>Calc!A703</f>
        <v>2024-05-19</v>
      </c>
      <c r="B703" t="str">
        <f>Calc!B703</f>
        <v>CLE</v>
      </c>
      <c r="C703" t="str">
        <f>Calc!C703</f>
        <v>MIN</v>
      </c>
      <c r="D703" t="str">
        <f>IF(ISBLANK(Games!D703), "", Games!D703)</f>
        <v/>
      </c>
      <c r="E703" t="str">
        <f>IF(ISBLANK(Games!E703), "", Games!E703)</f>
        <v/>
      </c>
      <c r="F703">
        <f>Calc!M703</f>
        <v>1503.8938502056101</v>
      </c>
      <c r="G703">
        <f>Calc!N703</f>
        <v>1539.5424706464416</v>
      </c>
      <c r="H703" t="str">
        <f>IF(Calc!O703=Betting!I703, Betting!B703, IF(Calc!P703=Betting!I703, Betting!C703, ""))</f>
        <v>MIN</v>
      </c>
      <c r="I703" s="21">
        <f>MAX(Calc!O703:P703)</f>
        <v>0.52731368607835749</v>
      </c>
      <c r="J703" s="22">
        <f t="shared" si="41"/>
        <v>-111.5567915862634</v>
      </c>
      <c r="K703" s="23">
        <f t="shared" si="42"/>
        <v>0.89640441050756747</v>
      </c>
      <c r="M703" s="31"/>
      <c r="N703" s="31"/>
      <c r="O703" t="str">
        <f>IF(ISBLANK(Games!L703), "", Games!L703)</f>
        <v/>
      </c>
      <c r="P703" t="str">
        <f>IF(ISBLANK(Games!M703), "", Games!M703)</f>
        <v/>
      </c>
      <c r="Q703" t="str">
        <f t="shared" si="43"/>
        <v/>
      </c>
      <c r="R703" t="str">
        <f>IF(ISBLANK(Games!L703), "", IF(H703=Q703, "W", "L"))</f>
        <v/>
      </c>
      <c r="T703" s="30" t="str">
        <f t="shared" si="44"/>
        <v/>
      </c>
    </row>
    <row r="704" spans="1:20" x14ac:dyDescent="0.45">
      <c r="A704" s="20" t="str">
        <f>Calc!A704</f>
        <v>2024-05-19</v>
      </c>
      <c r="B704" t="str">
        <f>Calc!B704</f>
        <v>MIA</v>
      </c>
      <c r="C704" t="str">
        <f>Calc!C704</f>
        <v>NYM</v>
      </c>
      <c r="D704" t="str">
        <f>IF(ISBLANK(Games!D704), "", Games!D704)</f>
        <v/>
      </c>
      <c r="E704" t="str">
        <f>IF(ISBLANK(Games!E704), "", Games!E704)</f>
        <v/>
      </c>
      <c r="F704">
        <f>Calc!M704</f>
        <v>1453.0099819148713</v>
      </c>
      <c r="G704">
        <f>Calc!N704</f>
        <v>1510.288270753422</v>
      </c>
      <c r="H704" t="str">
        <f>IF(Calc!O704=Betting!I704, Betting!B704, IF(Calc!P704=Betting!I704, Betting!C704, ""))</f>
        <v>NYM</v>
      </c>
      <c r="I704" s="21">
        <f>MAX(Calc!O704:P704)</f>
        <v>0.5588155115097081</v>
      </c>
      <c r="J704" s="22">
        <f t="shared" si="41"/>
        <v>-126.66254732163019</v>
      </c>
      <c r="K704" s="23">
        <f t="shared" si="42"/>
        <v>0.78949935963369799</v>
      </c>
      <c r="M704" s="31"/>
      <c r="N704" s="31"/>
      <c r="O704" t="str">
        <f>IF(ISBLANK(Games!L704), "", Games!L704)</f>
        <v/>
      </c>
      <c r="P704" t="str">
        <f>IF(ISBLANK(Games!M704), "", Games!M704)</f>
        <v/>
      </c>
      <c r="Q704" t="str">
        <f t="shared" si="43"/>
        <v/>
      </c>
      <c r="R704" t="str">
        <f>IF(ISBLANK(Games!L704), "", IF(H704=Q704, "W", "L"))</f>
        <v/>
      </c>
      <c r="T704" s="30" t="str">
        <f t="shared" si="44"/>
        <v/>
      </c>
    </row>
    <row r="705" spans="1:20" x14ac:dyDescent="0.45">
      <c r="A705" s="20" t="str">
        <f>Calc!A705</f>
        <v>2024-05-19</v>
      </c>
      <c r="B705" t="str">
        <f>Calc!B705</f>
        <v>KCR</v>
      </c>
      <c r="C705" t="str">
        <f>Calc!C705</f>
        <v>OAK</v>
      </c>
      <c r="D705" t="str">
        <f>IF(ISBLANK(Games!D705), "", Games!D705)</f>
        <v/>
      </c>
      <c r="E705" t="str">
        <f>IF(ISBLANK(Games!E705), "", Games!E705)</f>
        <v/>
      </c>
      <c r="F705">
        <f>Calc!M705</f>
        <v>1459.3647323881944</v>
      </c>
      <c r="G705">
        <f>Calc!N705</f>
        <v>1422.9458950386379</v>
      </c>
      <c r="H705" t="str">
        <f>IF(Calc!O705=Betting!I705, Betting!B705, IF(Calc!P705=Betting!I705, Betting!C705, ""))</f>
        <v>KCR</v>
      </c>
      <c r="I705" s="21">
        <f>MAX(Calc!O705:P705)</f>
        <v>0.64726112517138645</v>
      </c>
      <c r="J705" s="22">
        <f t="shared" si="41"/>
        <v>-183.4958297369048</v>
      </c>
      <c r="K705" s="23">
        <f t="shared" si="42"/>
        <v>0.54497151321302173</v>
      </c>
      <c r="M705" s="31"/>
      <c r="N705" s="31"/>
      <c r="O705" t="str">
        <f>IF(ISBLANK(Games!L705), "", Games!L705)</f>
        <v/>
      </c>
      <c r="P705" t="str">
        <f>IF(ISBLANK(Games!M705), "", Games!M705)</f>
        <v/>
      </c>
      <c r="Q705" t="str">
        <f t="shared" si="43"/>
        <v/>
      </c>
      <c r="R705" t="str">
        <f>IF(ISBLANK(Games!L705), "", IF(H705=Q705, "W", "L"))</f>
        <v/>
      </c>
      <c r="T705" s="30" t="str">
        <f t="shared" si="44"/>
        <v/>
      </c>
    </row>
    <row r="706" spans="1:20" x14ac:dyDescent="0.45">
      <c r="A706" s="20" t="str">
        <f>Calc!A706</f>
        <v>2024-05-19</v>
      </c>
      <c r="B706" t="str">
        <f>Calc!B706</f>
        <v>HOU</v>
      </c>
      <c r="C706" t="str">
        <f>Calc!C706</f>
        <v>MIL</v>
      </c>
      <c r="D706" t="str">
        <f>IF(ISBLANK(Games!D706), "", Games!D706)</f>
        <v/>
      </c>
      <c r="E706" t="str">
        <f>IF(ISBLANK(Games!E706), "", Games!E706)</f>
        <v/>
      </c>
      <c r="F706">
        <f>Calc!M706</f>
        <v>1535.1961987191132</v>
      </c>
      <c r="G706">
        <f>Calc!N706</f>
        <v>1527.5334034496079</v>
      </c>
      <c r="H706" t="str">
        <f>IF(Calc!O706=Betting!I706, Betting!B706, IF(Calc!P706=Betting!I706, Betting!C706, ""))</f>
        <v>MIL</v>
      </c>
      <c r="I706" s="21">
        <f>MAX(Calc!O706:P706)</f>
        <v>0.50938230215094071</v>
      </c>
      <c r="J706" s="22">
        <f t="shared" si="41"/>
        <v>-103.82468964820231</v>
      </c>
      <c r="K706" s="23">
        <f t="shared" si="42"/>
        <v>0.96316204111794779</v>
      </c>
      <c r="M706" s="31"/>
      <c r="N706" s="31"/>
      <c r="O706" t="str">
        <f>IF(ISBLANK(Games!L706), "", Games!L706)</f>
        <v/>
      </c>
      <c r="P706" t="str">
        <f>IF(ISBLANK(Games!M706), "", Games!M706)</f>
        <v/>
      </c>
      <c r="Q706" t="str">
        <f t="shared" si="43"/>
        <v/>
      </c>
      <c r="R706" t="str">
        <f>IF(ISBLANK(Games!L706), "", IF(H706=Q706, "W", "L"))</f>
        <v/>
      </c>
      <c r="T706" s="30" t="str">
        <f t="shared" si="44"/>
        <v/>
      </c>
    </row>
    <row r="707" spans="1:20" x14ac:dyDescent="0.45">
      <c r="A707" s="20" t="str">
        <f>Calc!A707</f>
        <v>2024-05-19</v>
      </c>
      <c r="B707" t="str">
        <f>Calc!B707</f>
        <v>STL</v>
      </c>
      <c r="C707" t="str">
        <f>Calc!C707</f>
        <v>BOS</v>
      </c>
      <c r="D707" t="str">
        <f>IF(ISBLANK(Games!D707), "", Games!D707)</f>
        <v/>
      </c>
      <c r="E707" t="str">
        <f>IF(ISBLANK(Games!E707), "", Games!E707)</f>
        <v/>
      </c>
      <c r="F707">
        <f>Calc!M707</f>
        <v>1510.540426333587</v>
      </c>
      <c r="G707">
        <f>Calc!N707</f>
        <v>1518.233689676287</v>
      </c>
      <c r="H707" t="str">
        <f>IF(Calc!O707=Betting!I707, Betting!B707, IF(Calc!P707=Betting!I707, Betting!C707, ""))</f>
        <v>STL</v>
      </c>
      <c r="I707" s="21">
        <f>MAX(Calc!O707:P707)</f>
        <v>0.52551567906407815</v>
      </c>
      <c r="J707" s="22">
        <f t="shared" ref="J707:J770" si="45">IF(I707&lt;0.5, "",-1*((I707*100)/(1-((I707*100)/100))))</f>
        <v>-110.75512000638857</v>
      </c>
      <c r="K707" s="23">
        <f t="shared" ref="K707:K770" si="46">IF(J707&gt;0, "",1/(J707/-100))</f>
        <v>0.9028927962358021</v>
      </c>
      <c r="M707" s="31"/>
      <c r="N707" s="31"/>
      <c r="O707" t="str">
        <f>IF(ISBLANK(Games!L707), "", Games!L707)</f>
        <v/>
      </c>
      <c r="P707" t="str">
        <f>IF(ISBLANK(Games!M707), "", Games!M707)</f>
        <v/>
      </c>
      <c r="Q707" t="str">
        <f t="shared" ref="Q707:Q770" si="47">IF(O707&gt;P707, B707, IF(P707&gt;O707, C707, ""))</f>
        <v/>
      </c>
      <c r="R707" t="str">
        <f>IF(ISBLANK(Games!L707), "", IF(H707=Q707, "W", "L"))</f>
        <v/>
      </c>
      <c r="T707" s="30" t="str">
        <f t="shared" si="44"/>
        <v/>
      </c>
    </row>
    <row r="708" spans="1:20" x14ac:dyDescent="0.45">
      <c r="A708" s="20" t="str">
        <f>Calc!A708</f>
        <v>2024-05-19</v>
      </c>
      <c r="B708" t="str">
        <f>Calc!B708</f>
        <v>CHC</v>
      </c>
      <c r="C708" t="str">
        <f>Calc!C708</f>
        <v>PIT</v>
      </c>
      <c r="D708" t="str">
        <f>IF(ISBLANK(Games!D708), "", Games!D708)</f>
        <v/>
      </c>
      <c r="E708" t="str">
        <f>IF(ISBLANK(Games!E708), "", Games!E708)</f>
        <v/>
      </c>
      <c r="F708">
        <f>Calc!M708</f>
        <v>1529.9566441509314</v>
      </c>
      <c r="G708">
        <f>Calc!N708</f>
        <v>1490.342604018655</v>
      </c>
      <c r="H708" t="str">
        <f>IF(Calc!O708=Betting!I708, Betting!B708, IF(Calc!P708=Betting!I708, Betting!C708, ""))</f>
        <v>CHC</v>
      </c>
      <c r="I708" s="21">
        <f>MAX(Calc!O708:P708)</f>
        <v>0.57905641457076307</v>
      </c>
      <c r="J708" s="22">
        <f t="shared" si="45"/>
        <v>-137.56152477779136</v>
      </c>
      <c r="K708" s="23">
        <f t="shared" si="46"/>
        <v>0.72694745250558979</v>
      </c>
      <c r="M708" s="31"/>
      <c r="N708" s="31"/>
      <c r="O708" t="str">
        <f>IF(ISBLANK(Games!L708), "", Games!L708)</f>
        <v/>
      </c>
      <c r="P708" t="str">
        <f>IF(ISBLANK(Games!M708), "", Games!M708)</f>
        <v/>
      </c>
      <c r="Q708" t="str">
        <f t="shared" si="47"/>
        <v/>
      </c>
      <c r="R708" t="str">
        <f>IF(ISBLANK(Games!L708), "", IF(H708=Q708, "W", "L"))</f>
        <v/>
      </c>
      <c r="T708" s="30" t="str">
        <f t="shared" si="44"/>
        <v/>
      </c>
    </row>
    <row r="709" spans="1:20" x14ac:dyDescent="0.45">
      <c r="A709" s="20" t="str">
        <f>Calc!A709</f>
        <v>2024-05-19</v>
      </c>
      <c r="B709" t="str">
        <f>Calc!B709</f>
        <v>TEX</v>
      </c>
      <c r="C709" t="str">
        <f>Calc!C709</f>
        <v>LAA</v>
      </c>
      <c r="D709" t="str">
        <f>IF(ISBLANK(Games!D709), "", Games!D709)</f>
        <v/>
      </c>
      <c r="E709" t="str">
        <f>IF(ISBLANK(Games!E709), "", Games!E709)</f>
        <v/>
      </c>
      <c r="F709">
        <f>Calc!M709</f>
        <v>1535.7428778604465</v>
      </c>
      <c r="G709">
        <f>Calc!N709</f>
        <v>1486.8682858001625</v>
      </c>
      <c r="H709" t="str">
        <f>IF(Calc!O709=Betting!I709, Betting!B709, IF(Calc!P709=Betting!I709, Betting!C709, ""))</f>
        <v>TEX</v>
      </c>
      <c r="I709" s="21">
        <f>MAX(Calc!O709:P709)</f>
        <v>0.60152145041159044</v>
      </c>
      <c r="J709" s="22">
        <f t="shared" si="45"/>
        <v>-150.95453720982093</v>
      </c>
      <c r="K709" s="23">
        <f t="shared" si="46"/>
        <v>0.66245110513640204</v>
      </c>
      <c r="M709" s="31"/>
      <c r="N709" s="31"/>
      <c r="O709" t="str">
        <f>IF(ISBLANK(Games!L709), "", Games!L709)</f>
        <v/>
      </c>
      <c r="P709" t="str">
        <f>IF(ISBLANK(Games!M709), "", Games!M709)</f>
        <v/>
      </c>
      <c r="Q709" t="str">
        <f t="shared" si="47"/>
        <v/>
      </c>
      <c r="R709" t="str">
        <f>IF(ISBLANK(Games!L709), "", IF(H709=Q709, "W", "L"))</f>
        <v/>
      </c>
      <c r="T709" s="30" t="str">
        <f t="shared" si="44"/>
        <v/>
      </c>
    </row>
    <row r="710" spans="1:20" x14ac:dyDescent="0.45">
      <c r="A710" s="20" t="str">
        <f>Calc!A710</f>
        <v>2024-05-19</v>
      </c>
      <c r="B710" t="str">
        <f>Calc!B710</f>
        <v>SFG</v>
      </c>
      <c r="C710" t="str">
        <f>Calc!C710</f>
        <v>COL</v>
      </c>
      <c r="D710" t="str">
        <f>IF(ISBLANK(Games!D710), "", Games!D710)</f>
        <v/>
      </c>
      <c r="E710" t="str">
        <f>IF(ISBLANK(Games!E710), "", Games!E710)</f>
        <v/>
      </c>
      <c r="F710">
        <f>Calc!M710</f>
        <v>1506.8907435815931</v>
      </c>
      <c r="G710">
        <f>Calc!N710</f>
        <v>1405.4006829938121</v>
      </c>
      <c r="H710" t="str">
        <f>IF(Calc!O710=Betting!I710, Betting!B710, IF(Calc!P710=Betting!I710, Betting!C710, ""))</f>
        <v>SFG</v>
      </c>
      <c r="I710" s="21">
        <f>MAX(Calc!O710:P710)</f>
        <v>0.69828871131726555</v>
      </c>
      <c r="J710" s="22">
        <f t="shared" si="45"/>
        <v>-231.44268627335106</v>
      </c>
      <c r="K710" s="23">
        <f t="shared" si="46"/>
        <v>0.4320724133053509</v>
      </c>
      <c r="M710" s="31"/>
      <c r="N710" s="31"/>
      <c r="O710" t="str">
        <f>IF(ISBLANK(Games!L710), "", Games!L710)</f>
        <v/>
      </c>
      <c r="P710" t="str">
        <f>IF(ISBLANK(Games!M710), "", Games!M710)</f>
        <v/>
      </c>
      <c r="Q710" t="str">
        <f t="shared" si="47"/>
        <v/>
      </c>
      <c r="R710" t="str">
        <f>IF(ISBLANK(Games!L710), "", IF(H710=Q710, "W", "L"))</f>
        <v/>
      </c>
      <c r="T710" s="30" t="str">
        <f t="shared" si="44"/>
        <v/>
      </c>
    </row>
    <row r="711" spans="1:20" x14ac:dyDescent="0.45">
      <c r="A711" s="20" t="str">
        <f>Calc!A711</f>
        <v>2024-05-19</v>
      </c>
      <c r="B711" t="str">
        <f>Calc!B711</f>
        <v>ARI</v>
      </c>
      <c r="C711" t="str">
        <f>Calc!C711</f>
        <v>DET</v>
      </c>
      <c r="D711" t="str">
        <f>IF(ISBLANK(Games!D711), "", Games!D711)</f>
        <v/>
      </c>
      <c r="E711" t="str">
        <f>IF(ISBLANK(Games!E711), "", Games!E711)</f>
        <v/>
      </c>
      <c r="F711">
        <f>Calc!M711</f>
        <v>1516.9891876380354</v>
      </c>
      <c r="G711">
        <f>Calc!N711</f>
        <v>1495.7868779460348</v>
      </c>
      <c r="H711" t="str">
        <f>IF(Calc!O711=Betting!I711, Betting!B711, IF(Calc!P711=Betting!I711, Betting!C711, ""))</f>
        <v>ARI</v>
      </c>
      <c r="I711" s="21">
        <f>MAX(Calc!O711:P711)</f>
        <v>0.55579121144730126</v>
      </c>
      <c r="J711" s="22">
        <f t="shared" si="45"/>
        <v>-125.11936408510857</v>
      </c>
      <c r="K711" s="23">
        <f t="shared" si="46"/>
        <v>0.7992367986459562</v>
      </c>
      <c r="M711" s="31"/>
      <c r="N711" s="31"/>
      <c r="O711" t="str">
        <f>IF(ISBLANK(Games!L711), "", Games!L711)</f>
        <v/>
      </c>
      <c r="P711" t="str">
        <f>IF(ISBLANK(Games!M711), "", Games!M711)</f>
        <v/>
      </c>
      <c r="Q711" t="str">
        <f t="shared" si="47"/>
        <v/>
      </c>
      <c r="R711" t="str">
        <f>IF(ISBLANK(Games!L711), "", IF(H711=Q711, "W", "L"))</f>
        <v/>
      </c>
      <c r="T711" s="30" t="str">
        <f t="shared" si="44"/>
        <v/>
      </c>
    </row>
    <row r="712" spans="1:20" x14ac:dyDescent="0.45">
      <c r="A712" s="20" t="str">
        <f>Calc!A712</f>
        <v>2024-05-19</v>
      </c>
      <c r="B712" t="str">
        <f>Calc!B712</f>
        <v>LAD</v>
      </c>
      <c r="C712" t="str">
        <f>Calc!C712</f>
        <v>CIN</v>
      </c>
      <c r="D712" t="str">
        <f>IF(ISBLANK(Games!D712), "", Games!D712)</f>
        <v/>
      </c>
      <c r="E712" t="str">
        <f>IF(ISBLANK(Games!E712), "", Games!E712)</f>
        <v/>
      </c>
      <c r="F712">
        <f>Calc!M712</f>
        <v>1596.6514930600529</v>
      </c>
      <c r="G712">
        <f>Calc!N712</f>
        <v>1513.6155661274754</v>
      </c>
      <c r="H712" t="str">
        <f>IF(Calc!O712=Betting!I712, Betting!B712, IF(Calc!P712=Betting!I712, Betting!C712, ""))</f>
        <v>LAD</v>
      </c>
      <c r="I712" s="21">
        <f>MAX(Calc!O712:P712)</f>
        <v>0.63860090499960931</v>
      </c>
      <c r="J712" s="22">
        <f t="shared" si="45"/>
        <v>-176.70240845481891</v>
      </c>
      <c r="K712" s="23">
        <f t="shared" si="46"/>
        <v>0.56592324278120432</v>
      </c>
      <c r="M712" s="31"/>
      <c r="N712" s="31"/>
      <c r="O712" t="str">
        <f>IF(ISBLANK(Games!L712), "", Games!L712)</f>
        <v/>
      </c>
      <c r="P712" t="str">
        <f>IF(ISBLANK(Games!M712), "", Games!M712)</f>
        <v/>
      </c>
      <c r="Q712" t="str">
        <f t="shared" si="47"/>
        <v/>
      </c>
      <c r="R712" t="str">
        <f>IF(ISBLANK(Games!L712), "", IF(H712=Q712, "W", "L"))</f>
        <v/>
      </c>
      <c r="T712" s="30" t="str">
        <f t="shared" si="44"/>
        <v/>
      </c>
    </row>
    <row r="713" spans="1:20" x14ac:dyDescent="0.45">
      <c r="A713" s="20" t="str">
        <f>Calc!A713</f>
        <v>2024-05-19</v>
      </c>
      <c r="B713" t="str">
        <f>Calc!B713</f>
        <v>ATL</v>
      </c>
      <c r="C713" t="str">
        <f>Calc!C713</f>
        <v>SDP</v>
      </c>
      <c r="D713" t="str">
        <f>IF(ISBLANK(Games!D713), "", Games!D713)</f>
        <v/>
      </c>
      <c r="E713" t="str">
        <f>IF(ISBLANK(Games!E713), "", Games!E713)</f>
        <v/>
      </c>
      <c r="F713">
        <f>Calc!M713</f>
        <v>1593.2508682491175</v>
      </c>
      <c r="G713">
        <f>Calc!N713</f>
        <v>1514.2912987524817</v>
      </c>
      <c r="H713" t="str">
        <f>IF(Calc!O713=Betting!I713, Betting!B713, IF(Calc!P713=Betting!I713, Betting!C713, ""))</f>
        <v>ATL</v>
      </c>
      <c r="I713" s="21">
        <f>MAX(Calc!O713:P713)</f>
        <v>0.63366644218084511</v>
      </c>
      <c r="J713" s="22">
        <f t="shared" si="45"/>
        <v>-172.97526493427677</v>
      </c>
      <c r="K713" s="23">
        <f t="shared" si="46"/>
        <v>0.57811733971325752</v>
      </c>
      <c r="M713" s="31"/>
      <c r="N713" s="31"/>
      <c r="O713" t="str">
        <f>IF(ISBLANK(Games!L713), "", Games!L713)</f>
        <v/>
      </c>
      <c r="P713" t="str">
        <f>IF(ISBLANK(Games!M713), "", Games!M713)</f>
        <v/>
      </c>
      <c r="Q713" t="str">
        <f t="shared" si="47"/>
        <v/>
      </c>
      <c r="R713" t="str">
        <f>IF(ISBLANK(Games!L713), "", IF(H713=Q713, "W", "L"))</f>
        <v/>
      </c>
      <c r="T713" s="30" t="str">
        <f t="shared" si="44"/>
        <v/>
      </c>
    </row>
    <row r="714" spans="1:20" x14ac:dyDescent="0.45">
      <c r="A714" s="20" t="str">
        <f>Calc!A714</f>
        <v>2024-05-20</v>
      </c>
      <c r="B714" t="str">
        <f>Calc!B714</f>
        <v>ATL</v>
      </c>
      <c r="C714" t="str">
        <f>Calc!C714</f>
        <v>SDP</v>
      </c>
      <c r="D714" t="str">
        <f>IF(ISBLANK(Games!D714), "", Games!D714)</f>
        <v/>
      </c>
      <c r="E714" t="str">
        <f>IF(ISBLANK(Games!E714), "", Games!E714)</f>
        <v/>
      </c>
      <c r="F714">
        <f>Calc!M714</f>
        <v>1593.2508682491175</v>
      </c>
      <c r="G714">
        <f>Calc!N714</f>
        <v>1514.2912987524817</v>
      </c>
      <c r="H714" t="str">
        <f>IF(Calc!O714=Betting!I714, Betting!B714, IF(Calc!P714=Betting!I714, Betting!C714, ""))</f>
        <v>ATL</v>
      </c>
      <c r="I714" s="21">
        <f>MAX(Calc!O714:P714)</f>
        <v>0.63366644218084511</v>
      </c>
      <c r="J714" s="22">
        <f t="shared" si="45"/>
        <v>-172.97526493427677</v>
      </c>
      <c r="K714" s="23">
        <f t="shared" si="46"/>
        <v>0.57811733971325752</v>
      </c>
      <c r="M714" s="31"/>
      <c r="N714" s="31"/>
      <c r="O714" t="str">
        <f>IF(ISBLANK(Games!L714), "", Games!L714)</f>
        <v/>
      </c>
      <c r="P714" t="str">
        <f>IF(ISBLANK(Games!M714), "", Games!M714)</f>
        <v/>
      </c>
      <c r="Q714" t="str">
        <f t="shared" si="47"/>
        <v/>
      </c>
      <c r="R714" t="str">
        <f>IF(ISBLANK(Games!L714), "", IF(H714=Q714, "W", "L"))</f>
        <v/>
      </c>
      <c r="T714" s="30" t="str">
        <f t="shared" si="44"/>
        <v/>
      </c>
    </row>
    <row r="715" spans="1:20" x14ac:dyDescent="0.45">
      <c r="A715" s="20" t="str">
        <f>Calc!A715</f>
        <v>2024-05-20</v>
      </c>
      <c r="B715" t="str">
        <f>Calc!B715</f>
        <v>TOR</v>
      </c>
      <c r="C715" t="str">
        <f>Calc!C715</f>
        <v>CHW</v>
      </c>
      <c r="D715" t="str">
        <f>IF(ISBLANK(Games!D715), "", Games!D715)</f>
        <v/>
      </c>
      <c r="E715" t="str">
        <f>IF(ISBLANK(Games!E715), "", Games!E715)</f>
        <v/>
      </c>
      <c r="F715">
        <f>Calc!M715</f>
        <v>1536.86484917293</v>
      </c>
      <c r="G715">
        <f>Calc!N715</f>
        <v>1425.4820043556863</v>
      </c>
      <c r="H715" t="str">
        <f>IF(Calc!O715=Betting!I715, Betting!B715, IF(Calc!P715=Betting!I715, Betting!C715, ""))</f>
        <v>TOR</v>
      </c>
      <c r="I715" s="21">
        <f>MAX(Calc!O715:P715)</f>
        <v>0.65225573194226016</v>
      </c>
      <c r="J715" s="22">
        <f t="shared" si="45"/>
        <v>-187.56764434545875</v>
      </c>
      <c r="K715" s="23">
        <f t="shared" si="46"/>
        <v>0.5331409921415966</v>
      </c>
      <c r="M715" s="31"/>
      <c r="N715" s="31"/>
      <c r="O715" t="str">
        <f>IF(ISBLANK(Games!L715), "", Games!L715)</f>
        <v/>
      </c>
      <c r="P715" t="str">
        <f>IF(ISBLANK(Games!M715), "", Games!M715)</f>
        <v/>
      </c>
      <c r="Q715" t="str">
        <f t="shared" si="47"/>
        <v/>
      </c>
      <c r="R715" t="str">
        <f>IF(ISBLANK(Games!L715), "", IF(H715=Q715, "W", "L"))</f>
        <v/>
      </c>
      <c r="T715" s="30" t="str">
        <f t="shared" si="44"/>
        <v/>
      </c>
    </row>
    <row r="716" spans="1:20" x14ac:dyDescent="0.45">
      <c r="A716" s="20" t="str">
        <f>Calc!A716</f>
        <v>2024-05-20</v>
      </c>
      <c r="B716" t="str">
        <f>Calc!B716</f>
        <v>CLE</v>
      </c>
      <c r="C716" t="str">
        <f>Calc!C716</f>
        <v>NYM</v>
      </c>
      <c r="D716" t="str">
        <f>IF(ISBLANK(Games!D716), "", Games!D716)</f>
        <v/>
      </c>
      <c r="E716" t="str">
        <f>IF(ISBLANK(Games!E716), "", Games!E716)</f>
        <v/>
      </c>
      <c r="F716">
        <f>Calc!M716</f>
        <v>1503.8938502056101</v>
      </c>
      <c r="G716">
        <f>Calc!N716</f>
        <v>1510.288270753422</v>
      </c>
      <c r="H716" t="str">
        <f>IF(Calc!O716=Betting!I716, Betting!B716, IF(Calc!P716=Betting!I716, Betting!C716, ""))</f>
        <v>CLE</v>
      </c>
      <c r="I716" s="21">
        <f>MAX(Calc!O716:P716)</f>
        <v>0.51460825180717296</v>
      </c>
      <c r="J716" s="22">
        <f t="shared" si="45"/>
        <v>-106.01915951870268</v>
      </c>
      <c r="K716" s="23">
        <f t="shared" si="46"/>
        <v>0.94322573819649214</v>
      </c>
      <c r="M716" s="31"/>
      <c r="N716" s="31"/>
      <c r="O716" t="str">
        <f>IF(ISBLANK(Games!L716), "", Games!L716)</f>
        <v/>
      </c>
      <c r="P716" t="str">
        <f>IF(ISBLANK(Games!M716), "", Games!M716)</f>
        <v/>
      </c>
      <c r="Q716" t="str">
        <f t="shared" si="47"/>
        <v/>
      </c>
      <c r="R716" t="str">
        <f>IF(ISBLANK(Games!L716), "", IF(H716=Q716, "W", "L"))</f>
        <v/>
      </c>
      <c r="T716" s="30" t="str">
        <f t="shared" si="44"/>
        <v/>
      </c>
    </row>
    <row r="717" spans="1:20" x14ac:dyDescent="0.45">
      <c r="A717" s="20" t="str">
        <f>Calc!A717</f>
        <v>2024-05-20</v>
      </c>
      <c r="B717" t="str">
        <f>Calc!B717</f>
        <v>MIA</v>
      </c>
      <c r="C717" t="str">
        <f>Calc!C717</f>
        <v>MIL</v>
      </c>
      <c r="D717" t="str">
        <f>IF(ISBLANK(Games!D717), "", Games!D717)</f>
        <v/>
      </c>
      <c r="E717" t="str">
        <f>IF(ISBLANK(Games!E717), "", Games!E717)</f>
        <v/>
      </c>
      <c r="F717">
        <f>Calc!M717</f>
        <v>1453.0099819148713</v>
      </c>
      <c r="G717">
        <f>Calc!N717</f>
        <v>1527.5334034496079</v>
      </c>
      <c r="H717" t="str">
        <f>IF(Calc!O717=Betting!I717, Betting!B717, IF(Calc!P717=Betting!I717, Betting!C717, ""))</f>
        <v>MIL</v>
      </c>
      <c r="I717" s="21">
        <f>MAX(Calc!O717:P717)</f>
        <v>0.58275695719081944</v>
      </c>
      <c r="J717" s="22">
        <f t="shared" si="45"/>
        <v>-139.6684659538671</v>
      </c>
      <c r="K717" s="23">
        <f t="shared" si="46"/>
        <v>0.71598122967163025</v>
      </c>
      <c r="M717" s="31"/>
      <c r="N717" s="31"/>
      <c r="O717" t="str">
        <f>IF(ISBLANK(Games!L717), "", Games!L717)</f>
        <v/>
      </c>
      <c r="P717" t="str">
        <f>IF(ISBLANK(Games!M717), "", Games!M717)</f>
        <v/>
      </c>
      <c r="Q717" t="str">
        <f t="shared" si="47"/>
        <v/>
      </c>
      <c r="R717" t="str">
        <f>IF(ISBLANK(Games!L717), "", IF(H717=Q717, "W", "L"))</f>
        <v/>
      </c>
      <c r="T717" s="30" t="str">
        <f t="shared" si="44"/>
        <v/>
      </c>
    </row>
    <row r="718" spans="1:20" x14ac:dyDescent="0.45">
      <c r="A718" s="20" t="str">
        <f>Calc!A718</f>
        <v>2024-05-20</v>
      </c>
      <c r="B718" t="str">
        <f>Calc!B718</f>
        <v>WAS</v>
      </c>
      <c r="C718" t="str">
        <f>Calc!C718</f>
        <v>MIN</v>
      </c>
      <c r="D718" t="str">
        <f>IF(ISBLANK(Games!D718), "", Games!D718)</f>
        <v/>
      </c>
      <c r="E718" t="str">
        <f>IF(ISBLANK(Games!E718), "", Games!E718)</f>
        <v/>
      </c>
      <c r="F718">
        <f>Calc!M718</f>
        <v>1419.5380932200808</v>
      </c>
      <c r="G718">
        <f>Calc!N718</f>
        <v>1539.5424706464416</v>
      </c>
      <c r="H718" t="str">
        <f>IF(Calc!O718=Betting!I718, Betting!B718, IF(Calc!P718=Betting!I718, Betting!C718, ""))</f>
        <v>MIN</v>
      </c>
      <c r="I718" s="21">
        <f>MAX(Calc!O718:P718)</f>
        <v>0.68995455245557258</v>
      </c>
      <c r="J718" s="22">
        <f t="shared" si="45"/>
        <v>-222.53336016382136</v>
      </c>
      <c r="K718" s="23">
        <f t="shared" si="46"/>
        <v>0.44937082658700461</v>
      </c>
      <c r="M718" s="31"/>
      <c r="N718" s="31"/>
      <c r="O718" t="str">
        <f>IF(ISBLANK(Games!L718), "", Games!L718)</f>
        <v/>
      </c>
      <c r="P718" t="str">
        <f>IF(ISBLANK(Games!M718), "", Games!M718)</f>
        <v/>
      </c>
      <c r="Q718" t="str">
        <f t="shared" si="47"/>
        <v/>
      </c>
      <c r="R718" t="str">
        <f>IF(ISBLANK(Games!L718), "", IF(H718=Q718, "W", "L"))</f>
        <v/>
      </c>
      <c r="T718" s="30" t="str">
        <f t="shared" si="44"/>
        <v/>
      </c>
    </row>
    <row r="719" spans="1:20" x14ac:dyDescent="0.45">
      <c r="A719" s="20" t="str">
        <f>Calc!A719</f>
        <v>2024-05-20</v>
      </c>
      <c r="B719" t="str">
        <f>Calc!B719</f>
        <v>TBR</v>
      </c>
      <c r="C719" t="str">
        <f>Calc!C719</f>
        <v>BOS</v>
      </c>
      <c r="D719" t="str">
        <f>IF(ISBLANK(Games!D719), "", Games!D719)</f>
        <v/>
      </c>
      <c r="E719" t="str">
        <f>IF(ISBLANK(Games!E719), "", Games!E719)</f>
        <v/>
      </c>
      <c r="F719">
        <f>Calc!M719</f>
        <v>1528.0229512954211</v>
      </c>
      <c r="G719">
        <f>Calc!N719</f>
        <v>1518.233689676287</v>
      </c>
      <c r="H719" t="str">
        <f>IF(Calc!O719=Betting!I719, Betting!B719, IF(Calc!P719=Betting!I719, Betting!C719, ""))</f>
        <v>TBR</v>
      </c>
      <c r="I719" s="21">
        <f>MAX(Calc!O719:P719)</f>
        <v>0.57624631526996628</v>
      </c>
      <c r="J719" s="22">
        <f t="shared" si="45"/>
        <v>-135.98614856578368</v>
      </c>
      <c r="K719" s="23">
        <f t="shared" si="46"/>
        <v>0.73536901408473021</v>
      </c>
      <c r="M719" s="31"/>
      <c r="N719" s="31"/>
      <c r="O719" t="str">
        <f>IF(ISBLANK(Games!L719), "", Games!L719)</f>
        <v/>
      </c>
      <c r="P719" t="str">
        <f>IF(ISBLANK(Games!M719), "", Games!M719)</f>
        <v/>
      </c>
      <c r="Q719" t="str">
        <f t="shared" si="47"/>
        <v/>
      </c>
      <c r="R719" t="str">
        <f>IF(ISBLANK(Games!L719), "", IF(H719=Q719, "W", "L"))</f>
        <v/>
      </c>
      <c r="T719" s="30" t="str">
        <f t="shared" si="44"/>
        <v/>
      </c>
    </row>
    <row r="720" spans="1:20" x14ac:dyDescent="0.45">
      <c r="A720" s="20" t="str">
        <f>Calc!A720</f>
        <v>2024-05-20</v>
      </c>
      <c r="B720" t="str">
        <f>Calc!B720</f>
        <v>NYY</v>
      </c>
      <c r="C720" t="str">
        <f>Calc!C720</f>
        <v>SEA</v>
      </c>
      <c r="D720" t="str">
        <f>IF(ISBLANK(Games!D720), "", Games!D720)</f>
        <v/>
      </c>
      <c r="E720" t="str">
        <f>IF(ISBLANK(Games!E720), "", Games!E720)</f>
        <v/>
      </c>
      <c r="F720">
        <f>Calc!M720</f>
        <v>1533.7203518335739</v>
      </c>
      <c r="G720">
        <f>Calc!N720</f>
        <v>1521.2700100017432</v>
      </c>
      <c r="H720" t="str">
        <f>IF(Calc!O720=Betting!I720, Betting!B720, IF(Calc!P720=Betting!I720, Betting!C720, ""))</f>
        <v>NYY</v>
      </c>
      <c r="I720" s="21">
        <f>MAX(Calc!O720:P720)</f>
        <v>0.56487114254830439</v>
      </c>
      <c r="J720" s="22">
        <f t="shared" si="45"/>
        <v>-129.81698015995451</v>
      </c>
      <c r="K720" s="23">
        <f t="shared" si="46"/>
        <v>0.77031525365005871</v>
      </c>
      <c r="M720" s="31"/>
      <c r="N720" s="31"/>
      <c r="O720" t="str">
        <f>IF(ISBLANK(Games!L720), "", Games!L720)</f>
        <v/>
      </c>
      <c r="P720" t="str">
        <f>IF(ISBLANK(Games!M720), "", Games!M720)</f>
        <v/>
      </c>
      <c r="Q720" t="str">
        <f t="shared" si="47"/>
        <v/>
      </c>
      <c r="R720" t="str">
        <f>IF(ISBLANK(Games!L720), "", IF(H720=Q720, "W", "L"))</f>
        <v/>
      </c>
      <c r="T720" s="30" t="str">
        <f t="shared" si="44"/>
        <v/>
      </c>
    </row>
    <row r="721" spans="1:20" x14ac:dyDescent="0.45">
      <c r="A721" s="20" t="str">
        <f>Calc!A721</f>
        <v>2024-05-20</v>
      </c>
      <c r="B721" t="str">
        <f>Calc!B721</f>
        <v>KCR</v>
      </c>
      <c r="C721" t="str">
        <f>Calc!C721</f>
        <v>DET</v>
      </c>
      <c r="D721" t="str">
        <f>IF(ISBLANK(Games!D721), "", Games!D721)</f>
        <v/>
      </c>
      <c r="E721" t="str">
        <f>IF(ISBLANK(Games!E721), "", Games!E721)</f>
        <v/>
      </c>
      <c r="F721">
        <f>Calc!M721</f>
        <v>1459.3647323881944</v>
      </c>
      <c r="G721">
        <f>Calc!N721</f>
        <v>1495.7868779460348</v>
      </c>
      <c r="H721" t="str">
        <f>IF(Calc!O721=Betting!I721, Betting!B721, IF(Calc!P721=Betting!I721, Betting!C721, ""))</f>
        <v>KCR</v>
      </c>
      <c r="I721" s="21">
        <f>MAX(Calc!O721:P721)</f>
        <v>0.54281681049705177</v>
      </c>
      <c r="J721" s="22">
        <f t="shared" si="45"/>
        <v>-118.73070203810531</v>
      </c>
      <c r="K721" s="23">
        <f t="shared" si="46"/>
        <v>0.8422421352137387</v>
      </c>
      <c r="M721" s="31"/>
      <c r="N721" s="31"/>
      <c r="O721" t="str">
        <f>IF(ISBLANK(Games!L721), "", Games!L721)</f>
        <v/>
      </c>
      <c r="P721" t="str">
        <f>IF(ISBLANK(Games!M721), "", Games!M721)</f>
        <v/>
      </c>
      <c r="Q721" t="str">
        <f t="shared" si="47"/>
        <v/>
      </c>
      <c r="R721" t="str">
        <f>IF(ISBLANK(Games!L721), "", IF(H721=Q721, "W", "L"))</f>
        <v/>
      </c>
      <c r="T721" s="30" t="str">
        <f t="shared" si="44"/>
        <v/>
      </c>
    </row>
    <row r="722" spans="1:20" x14ac:dyDescent="0.45">
      <c r="A722" s="20" t="str">
        <f>Calc!A722</f>
        <v>2024-05-20</v>
      </c>
      <c r="B722" t="str">
        <f>Calc!B722</f>
        <v>STL</v>
      </c>
      <c r="C722" t="str">
        <f>Calc!C722</f>
        <v>BAL</v>
      </c>
      <c r="D722" t="str">
        <f>IF(ISBLANK(Games!D722), "", Games!D722)</f>
        <v/>
      </c>
      <c r="E722" t="str">
        <f>IF(ISBLANK(Games!E722), "", Games!E722)</f>
        <v/>
      </c>
      <c r="F722">
        <f>Calc!M722</f>
        <v>1510.540426333587</v>
      </c>
      <c r="G722">
        <f>Calc!N722</f>
        <v>1539.0873746407135</v>
      </c>
      <c r="H722" t="str">
        <f>IF(Calc!O722=Betting!I722, Betting!B722, IF(Calc!P722=Betting!I722, Betting!C722, ""))</f>
        <v>BAL</v>
      </c>
      <c r="I722" s="21">
        <f>MAX(Calc!O722:P722)</f>
        <v>0.5044047945570822</v>
      </c>
      <c r="J722" s="22">
        <f t="shared" si="45"/>
        <v>-101.77757755067287</v>
      </c>
      <c r="K722" s="23">
        <f t="shared" si="46"/>
        <v>0.98253468402912369</v>
      </c>
      <c r="M722" s="31"/>
      <c r="N722" s="31"/>
      <c r="O722" t="str">
        <f>IF(ISBLANK(Games!L722), "", Games!L722)</f>
        <v/>
      </c>
      <c r="P722" t="str">
        <f>IF(ISBLANK(Games!M722), "", Games!M722)</f>
        <v/>
      </c>
      <c r="Q722" t="str">
        <f t="shared" si="47"/>
        <v/>
      </c>
      <c r="R722" t="str">
        <f>IF(ISBLANK(Games!L722), "", IF(H722=Q722, "W", "L"))</f>
        <v/>
      </c>
      <c r="T722" s="30" t="str">
        <f t="shared" si="44"/>
        <v/>
      </c>
    </row>
    <row r="723" spans="1:20" x14ac:dyDescent="0.45">
      <c r="A723" s="20" t="str">
        <f>Calc!A723</f>
        <v>2024-05-20</v>
      </c>
      <c r="B723" t="str">
        <f>Calc!B723</f>
        <v>HOU</v>
      </c>
      <c r="C723" t="str">
        <f>Calc!C723</f>
        <v>LAA</v>
      </c>
      <c r="D723" t="str">
        <f>IF(ISBLANK(Games!D723), "", Games!D723)</f>
        <v/>
      </c>
      <c r="E723" t="str">
        <f>IF(ISBLANK(Games!E723), "", Games!E723)</f>
        <v/>
      </c>
      <c r="F723">
        <f>Calc!M723</f>
        <v>1535.1961987191132</v>
      </c>
      <c r="G723">
        <f>Calc!N723</f>
        <v>1486.8682858001625</v>
      </c>
      <c r="H723" t="str">
        <f>IF(Calc!O723=Betting!I723, Betting!B723, IF(Calc!P723=Betting!I723, Betting!C723, ""))</f>
        <v>HOU</v>
      </c>
      <c r="I723" s="21">
        <f>MAX(Calc!O723:P723)</f>
        <v>0.54869617934120785</v>
      </c>
      <c r="J723" s="22">
        <f t="shared" si="45"/>
        <v>-121.58022029156476</v>
      </c>
      <c r="K723" s="23">
        <f t="shared" si="46"/>
        <v>0.82250221096973941</v>
      </c>
      <c r="M723" s="31"/>
      <c r="N723" s="31"/>
      <c r="O723" t="str">
        <f>IF(ISBLANK(Games!L723), "", Games!L723)</f>
        <v/>
      </c>
      <c r="P723" t="str">
        <f>IF(ISBLANK(Games!M723), "", Games!M723)</f>
        <v/>
      </c>
      <c r="Q723" t="str">
        <f t="shared" si="47"/>
        <v/>
      </c>
      <c r="R723" t="str">
        <f>IF(ISBLANK(Games!L723), "", IF(H723=Q723, "W", "L"))</f>
        <v/>
      </c>
      <c r="T723" s="30" t="str">
        <f t="shared" si="44"/>
        <v/>
      </c>
    </row>
    <row r="724" spans="1:20" x14ac:dyDescent="0.45">
      <c r="A724" s="20" t="str">
        <f>Calc!A724</f>
        <v>2024-05-20</v>
      </c>
      <c r="B724" t="str">
        <f>Calc!B724</f>
        <v>LAD</v>
      </c>
      <c r="C724" t="str">
        <f>Calc!C724</f>
        <v>ARI</v>
      </c>
      <c r="D724" t="str">
        <f>IF(ISBLANK(Games!D724), "", Games!D724)</f>
        <v/>
      </c>
      <c r="E724" t="str">
        <f>IF(ISBLANK(Games!E724), "", Games!E724)</f>
        <v/>
      </c>
      <c r="F724">
        <f>Calc!M724</f>
        <v>1596.6514930600529</v>
      </c>
      <c r="G724">
        <f>Calc!N724</f>
        <v>1515.1384034374826</v>
      </c>
      <c r="H724" t="str">
        <f>IF(Calc!O724=Betting!I724, Betting!B724, IF(Calc!P724=Betting!I724, Betting!C724, ""))</f>
        <v>LAD</v>
      </c>
      <c r="I724" s="21">
        <f>MAX(Calc!O724:P724)</f>
        <v>0.63652781038978579</v>
      </c>
      <c r="J724" s="22">
        <f t="shared" si="45"/>
        <v>-175.1242126866419</v>
      </c>
      <c r="K724" s="23">
        <f t="shared" si="46"/>
        <v>0.57102326666235914</v>
      </c>
      <c r="M724" s="31"/>
      <c r="N724" s="31"/>
      <c r="O724" t="str">
        <f>IF(ISBLANK(Games!L724), "", Games!L724)</f>
        <v/>
      </c>
      <c r="P724" t="str">
        <f>IF(ISBLANK(Games!M724), "", Games!M724)</f>
        <v/>
      </c>
      <c r="Q724" t="str">
        <f t="shared" si="47"/>
        <v/>
      </c>
      <c r="R724" t="str">
        <f>IF(ISBLANK(Games!L724), "", IF(H724=Q724, "W", "L"))</f>
        <v/>
      </c>
      <c r="T724" s="30" t="str">
        <f t="shared" si="44"/>
        <v/>
      </c>
    </row>
    <row r="725" spans="1:20" x14ac:dyDescent="0.45">
      <c r="A725" s="20" t="str">
        <f>Calc!A725</f>
        <v>2024-05-21</v>
      </c>
      <c r="B725" t="str">
        <f>Calc!B725</f>
        <v>CLE</v>
      </c>
      <c r="C725" t="str">
        <f>Calc!C725</f>
        <v>NYM</v>
      </c>
      <c r="D725" t="str">
        <f>IF(ISBLANK(Games!D725), "", Games!D725)</f>
        <v/>
      </c>
      <c r="E725" t="str">
        <f>IF(ISBLANK(Games!E725), "", Games!E725)</f>
        <v/>
      </c>
      <c r="F725">
        <f>Calc!M725</f>
        <v>1503.8938502056101</v>
      </c>
      <c r="G725">
        <f>Calc!N725</f>
        <v>1510.288270753422</v>
      </c>
      <c r="H725" t="str">
        <f>IF(Calc!O725=Betting!I725, Betting!B725, IF(Calc!P725=Betting!I725, Betting!C725, ""))</f>
        <v>CLE</v>
      </c>
      <c r="I725" s="21">
        <f>MAX(Calc!O725:P725)</f>
        <v>0.51460825180717296</v>
      </c>
      <c r="J725" s="22">
        <f t="shared" si="45"/>
        <v>-106.01915951870268</v>
      </c>
      <c r="K725" s="23">
        <f t="shared" si="46"/>
        <v>0.94322573819649214</v>
      </c>
      <c r="M725" s="31"/>
      <c r="N725" s="31"/>
      <c r="O725" t="str">
        <f>IF(ISBLANK(Games!L725), "", Games!L725)</f>
        <v/>
      </c>
      <c r="P725" t="str">
        <f>IF(ISBLANK(Games!M725), "", Games!M725)</f>
        <v/>
      </c>
      <c r="Q725" t="str">
        <f t="shared" si="47"/>
        <v/>
      </c>
      <c r="R725" t="str">
        <f>IF(ISBLANK(Games!L725), "", IF(H725=Q725, "W", "L"))</f>
        <v/>
      </c>
      <c r="T725" s="30" t="str">
        <f t="shared" si="44"/>
        <v/>
      </c>
    </row>
    <row r="726" spans="1:20" x14ac:dyDescent="0.45">
      <c r="A726" s="20" t="str">
        <f>Calc!A726</f>
        <v>2024-05-21</v>
      </c>
      <c r="B726" t="str">
        <f>Calc!B726</f>
        <v>CIN</v>
      </c>
      <c r="C726" t="str">
        <f>Calc!C726</f>
        <v>SDP</v>
      </c>
      <c r="D726" t="str">
        <f>IF(ISBLANK(Games!D726), "", Games!D726)</f>
        <v/>
      </c>
      <c r="E726" t="str">
        <f>IF(ISBLANK(Games!E726), "", Games!E726)</f>
        <v/>
      </c>
      <c r="F726">
        <f>Calc!M726</f>
        <v>1493.1662146218293</v>
      </c>
      <c r="G726">
        <f>Calc!N726</f>
        <v>1514.2912987524817</v>
      </c>
      <c r="H726" t="str">
        <f>IF(Calc!O726=Betting!I726, Betting!B726, IF(Calc!P726=Betting!I726, Betting!C726, ""))</f>
        <v>SDP</v>
      </c>
      <c r="I726" s="21">
        <f>MAX(Calc!O726:P726)</f>
        <v>0.53730847503555579</v>
      </c>
      <c r="J726" s="22">
        <f t="shared" si="45"/>
        <v>-116.12671640718848</v>
      </c>
      <c r="K726" s="23">
        <f t="shared" si="46"/>
        <v>0.86112828377372252</v>
      </c>
      <c r="M726" s="31"/>
      <c r="N726" s="31"/>
      <c r="O726" t="str">
        <f>IF(ISBLANK(Games!L726), "", Games!L726)</f>
        <v/>
      </c>
      <c r="P726" t="str">
        <f>IF(ISBLANK(Games!M726), "", Games!M726)</f>
        <v/>
      </c>
      <c r="Q726" t="str">
        <f t="shared" si="47"/>
        <v/>
      </c>
      <c r="R726" t="str">
        <f>IF(ISBLANK(Games!L726), "", IF(H726=Q726, "W", "L"))</f>
        <v/>
      </c>
      <c r="T726" s="30" t="str">
        <f t="shared" si="44"/>
        <v/>
      </c>
    </row>
    <row r="727" spans="1:20" x14ac:dyDescent="0.45">
      <c r="A727" s="20" t="str">
        <f>Calc!A727</f>
        <v>2024-05-21</v>
      </c>
      <c r="B727" t="str">
        <f>Calc!B727</f>
        <v>PIT</v>
      </c>
      <c r="C727" t="str">
        <f>Calc!C727</f>
        <v>SFG</v>
      </c>
      <c r="D727" t="str">
        <f>IF(ISBLANK(Games!D727), "", Games!D727)</f>
        <v/>
      </c>
      <c r="E727" t="str">
        <f>IF(ISBLANK(Games!E727), "", Games!E727)</f>
        <v/>
      </c>
      <c r="F727">
        <f>Calc!M727</f>
        <v>1464.4120897083565</v>
      </c>
      <c r="G727">
        <f>Calc!N727</f>
        <v>1491.6063482058917</v>
      </c>
      <c r="H727" t="str">
        <f>IF(Calc!O727=Betting!I727, Betting!B727, IF(Calc!P727=Betting!I727, Betting!C727, ""))</f>
        <v>SFG</v>
      </c>
      <c r="I727" s="21">
        <f>MAX(Calc!O727:P727)</f>
        <v>0.51007045163760367</v>
      </c>
      <c r="J727" s="22">
        <f t="shared" si="45"/>
        <v>-104.11097949542518</v>
      </c>
      <c r="K727" s="23">
        <f t="shared" si="46"/>
        <v>0.96051348747894716</v>
      </c>
      <c r="M727" s="31"/>
      <c r="N727" s="31"/>
      <c r="O727" t="str">
        <f>IF(ISBLANK(Games!L727), "", Games!L727)</f>
        <v/>
      </c>
      <c r="P727" t="str">
        <f>IF(ISBLANK(Games!M727), "", Games!M727)</f>
        <v/>
      </c>
      <c r="Q727" t="str">
        <f t="shared" si="47"/>
        <v/>
      </c>
      <c r="R727" t="str">
        <f>IF(ISBLANK(Games!L727), "", IF(H727=Q727, "W", "L"))</f>
        <v/>
      </c>
      <c r="T727" s="30" t="str">
        <f t="shared" si="44"/>
        <v/>
      </c>
    </row>
    <row r="728" spans="1:20" x14ac:dyDescent="0.45">
      <c r="A728" s="20" t="str">
        <f>Calc!A728</f>
        <v>2024-05-21</v>
      </c>
      <c r="B728" t="str">
        <f>Calc!B728</f>
        <v>PHI</v>
      </c>
      <c r="C728" t="str">
        <f>Calc!C728</f>
        <v>TEX</v>
      </c>
      <c r="D728" t="str">
        <f>IF(ISBLANK(Games!D728), "", Games!D728)</f>
        <v/>
      </c>
      <c r="E728" t="str">
        <f>IF(ISBLANK(Games!E728), "", Games!E728)</f>
        <v/>
      </c>
      <c r="F728">
        <f>Calc!M728</f>
        <v>1516.0751994709906</v>
      </c>
      <c r="G728">
        <f>Calc!N728</f>
        <v>1534.4506247578865</v>
      </c>
      <c r="H728" t="str">
        <f>IF(Calc!O728=Betting!I728, Betting!B728, IF(Calc!P728=Betting!I728, Betting!C728, ""))</f>
        <v>PHI</v>
      </c>
      <c r="I728" s="21">
        <f>MAX(Calc!O728:P728)</f>
        <v>0.51595314796057345</v>
      </c>
      <c r="J728" s="22">
        <f t="shared" si="45"/>
        <v>-106.5915718254786</v>
      </c>
      <c r="K728" s="23">
        <f t="shared" si="46"/>
        <v>0.93816047823864612</v>
      </c>
      <c r="M728" s="31"/>
      <c r="N728" s="31"/>
      <c r="O728" t="str">
        <f>IF(ISBLANK(Games!L728), "", Games!L728)</f>
        <v/>
      </c>
      <c r="P728" t="str">
        <f>IF(ISBLANK(Games!M728), "", Games!M728)</f>
        <v/>
      </c>
      <c r="Q728" t="str">
        <f t="shared" si="47"/>
        <v/>
      </c>
      <c r="R728" t="str">
        <f>IF(ISBLANK(Games!L728), "", IF(H728=Q728, "W", "L"))</f>
        <v/>
      </c>
      <c r="T728" s="30" t="str">
        <f t="shared" si="44"/>
        <v/>
      </c>
    </row>
    <row r="729" spans="1:20" x14ac:dyDescent="0.45">
      <c r="A729" s="20" t="str">
        <f>Calc!A729</f>
        <v>2024-05-21</v>
      </c>
      <c r="B729" t="str">
        <f>Calc!B729</f>
        <v>MIA</v>
      </c>
      <c r="C729" t="str">
        <f>Calc!C729</f>
        <v>MIL</v>
      </c>
      <c r="D729" t="str">
        <f>IF(ISBLANK(Games!D729), "", Games!D729)</f>
        <v/>
      </c>
      <c r="E729" t="str">
        <f>IF(ISBLANK(Games!E729), "", Games!E729)</f>
        <v/>
      </c>
      <c r="F729">
        <f>Calc!M729</f>
        <v>1453.0099819148713</v>
      </c>
      <c r="G729">
        <f>Calc!N729</f>
        <v>1527.5334034496079</v>
      </c>
      <c r="H729" t="str">
        <f>IF(Calc!O729=Betting!I729, Betting!B729, IF(Calc!P729=Betting!I729, Betting!C729, ""))</f>
        <v>MIL</v>
      </c>
      <c r="I729" s="21">
        <f>MAX(Calc!O729:P729)</f>
        <v>0.58275695719081944</v>
      </c>
      <c r="J729" s="22">
        <f t="shared" si="45"/>
        <v>-139.6684659538671</v>
      </c>
      <c r="K729" s="23">
        <f t="shared" si="46"/>
        <v>0.71598122967163025</v>
      </c>
      <c r="M729" s="31"/>
      <c r="N729" s="31"/>
      <c r="O729" t="str">
        <f>IF(ISBLANK(Games!L729), "", Games!L729)</f>
        <v/>
      </c>
      <c r="P729" t="str">
        <f>IF(ISBLANK(Games!M729), "", Games!M729)</f>
        <v/>
      </c>
      <c r="Q729" t="str">
        <f t="shared" si="47"/>
        <v/>
      </c>
      <c r="R729" t="str">
        <f>IF(ISBLANK(Games!L729), "", IF(H729=Q729, "W", "L"))</f>
        <v/>
      </c>
      <c r="T729" s="30" t="str">
        <f t="shared" si="44"/>
        <v/>
      </c>
    </row>
    <row r="730" spans="1:20" x14ac:dyDescent="0.45">
      <c r="A730" s="20" t="str">
        <f>Calc!A730</f>
        <v>2024-05-21</v>
      </c>
      <c r="B730" t="str">
        <f>Calc!B730</f>
        <v>WAS</v>
      </c>
      <c r="C730" t="str">
        <f>Calc!C730</f>
        <v>MIN</v>
      </c>
      <c r="D730" t="str">
        <f>IF(ISBLANK(Games!D730), "", Games!D730)</f>
        <v/>
      </c>
      <c r="E730" t="str">
        <f>IF(ISBLANK(Games!E730), "", Games!E730)</f>
        <v/>
      </c>
      <c r="F730">
        <f>Calc!M730</f>
        <v>1419.5380932200808</v>
      </c>
      <c r="G730">
        <f>Calc!N730</f>
        <v>1539.5424706464416</v>
      </c>
      <c r="H730" t="str">
        <f>IF(Calc!O730=Betting!I730, Betting!B730, IF(Calc!P730=Betting!I730, Betting!C730, ""))</f>
        <v>MIN</v>
      </c>
      <c r="I730" s="21">
        <f>MAX(Calc!O730:P730)</f>
        <v>0.68995455245557258</v>
      </c>
      <c r="J730" s="22">
        <f t="shared" si="45"/>
        <v>-222.53336016382136</v>
      </c>
      <c r="K730" s="23">
        <f t="shared" si="46"/>
        <v>0.44937082658700461</v>
      </c>
      <c r="M730" s="31"/>
      <c r="N730" s="31"/>
      <c r="O730" t="str">
        <f>IF(ISBLANK(Games!L730), "", Games!L730)</f>
        <v/>
      </c>
      <c r="P730" t="str">
        <f>IF(ISBLANK(Games!M730), "", Games!M730)</f>
        <v/>
      </c>
      <c r="Q730" t="str">
        <f t="shared" si="47"/>
        <v/>
      </c>
      <c r="R730" t="str">
        <f>IF(ISBLANK(Games!L730), "", IF(H730=Q730, "W", "L"))</f>
        <v/>
      </c>
      <c r="T730" s="30" t="str">
        <f t="shared" si="44"/>
        <v/>
      </c>
    </row>
    <row r="731" spans="1:20" x14ac:dyDescent="0.45">
      <c r="A731" s="20" t="str">
        <f>Calc!A731</f>
        <v>2024-05-21</v>
      </c>
      <c r="B731" t="str">
        <f>Calc!B731</f>
        <v>TBR</v>
      </c>
      <c r="C731" t="str">
        <f>Calc!C731</f>
        <v>BOS</v>
      </c>
      <c r="D731" t="str">
        <f>IF(ISBLANK(Games!D731), "", Games!D731)</f>
        <v/>
      </c>
      <c r="E731" t="str">
        <f>IF(ISBLANK(Games!E731), "", Games!E731)</f>
        <v/>
      </c>
      <c r="F731">
        <f>Calc!M731</f>
        <v>1528.0229512954211</v>
      </c>
      <c r="G731">
        <f>Calc!N731</f>
        <v>1518.233689676287</v>
      </c>
      <c r="H731" t="str">
        <f>IF(Calc!O731=Betting!I731, Betting!B731, IF(Calc!P731=Betting!I731, Betting!C731, ""))</f>
        <v>TBR</v>
      </c>
      <c r="I731" s="21">
        <f>MAX(Calc!O731:P731)</f>
        <v>0.57624631526996628</v>
      </c>
      <c r="J731" s="22">
        <f t="shared" si="45"/>
        <v>-135.98614856578368</v>
      </c>
      <c r="K731" s="23">
        <f t="shared" si="46"/>
        <v>0.73536901408473021</v>
      </c>
      <c r="M731" s="31"/>
      <c r="N731" s="31"/>
      <c r="O731" t="str">
        <f>IF(ISBLANK(Games!L731), "", Games!L731)</f>
        <v/>
      </c>
      <c r="P731" t="str">
        <f>IF(ISBLANK(Games!M731), "", Games!M731)</f>
        <v/>
      </c>
      <c r="Q731" t="str">
        <f t="shared" si="47"/>
        <v/>
      </c>
      <c r="R731" t="str">
        <f>IF(ISBLANK(Games!L731), "", IF(H731=Q731, "W", "L"))</f>
        <v/>
      </c>
      <c r="T731" s="30" t="str">
        <f t="shared" si="44"/>
        <v/>
      </c>
    </row>
    <row r="732" spans="1:20" x14ac:dyDescent="0.45">
      <c r="A732" s="20" t="str">
        <f>Calc!A732</f>
        <v>2024-05-21</v>
      </c>
      <c r="B732" t="str">
        <f>Calc!B732</f>
        <v>NYY</v>
      </c>
      <c r="C732" t="str">
        <f>Calc!C732</f>
        <v>SEA</v>
      </c>
      <c r="D732" t="str">
        <f>IF(ISBLANK(Games!D732), "", Games!D732)</f>
        <v/>
      </c>
      <c r="E732" t="str">
        <f>IF(ISBLANK(Games!E732), "", Games!E732)</f>
        <v/>
      </c>
      <c r="F732">
        <f>Calc!M732</f>
        <v>1533.7203518335739</v>
      </c>
      <c r="G732">
        <f>Calc!N732</f>
        <v>1521.2700100017432</v>
      </c>
      <c r="H732" t="str">
        <f>IF(Calc!O732=Betting!I732, Betting!B732, IF(Calc!P732=Betting!I732, Betting!C732, ""))</f>
        <v>NYY</v>
      </c>
      <c r="I732" s="21">
        <f>MAX(Calc!O732:P732)</f>
        <v>0.56487114254830439</v>
      </c>
      <c r="J732" s="22">
        <f t="shared" si="45"/>
        <v>-129.81698015995451</v>
      </c>
      <c r="K732" s="23">
        <f t="shared" si="46"/>
        <v>0.77031525365005871</v>
      </c>
      <c r="M732" s="31"/>
      <c r="N732" s="31"/>
      <c r="O732" t="str">
        <f>IF(ISBLANK(Games!L732), "", Games!L732)</f>
        <v/>
      </c>
      <c r="P732" t="str">
        <f>IF(ISBLANK(Games!M732), "", Games!M732)</f>
        <v/>
      </c>
      <c r="Q732" t="str">
        <f t="shared" si="47"/>
        <v/>
      </c>
      <c r="R732" t="str">
        <f>IF(ISBLANK(Games!L732), "", IF(H732=Q732, "W", "L"))</f>
        <v/>
      </c>
      <c r="T732" s="30" t="str">
        <f t="shared" si="44"/>
        <v/>
      </c>
    </row>
    <row r="733" spans="1:20" x14ac:dyDescent="0.45">
      <c r="A733" s="20" t="str">
        <f>Calc!A733</f>
        <v>2024-05-21</v>
      </c>
      <c r="B733" t="str">
        <f>Calc!B733</f>
        <v>TOR</v>
      </c>
      <c r="C733" t="str">
        <f>Calc!C733</f>
        <v>CHW</v>
      </c>
      <c r="D733" t="str">
        <f>IF(ISBLANK(Games!D733), "", Games!D733)</f>
        <v/>
      </c>
      <c r="E733" t="str">
        <f>IF(ISBLANK(Games!E733), "", Games!E733)</f>
        <v/>
      </c>
      <c r="F733">
        <f>Calc!M733</f>
        <v>1536.86484917293</v>
      </c>
      <c r="G733">
        <f>Calc!N733</f>
        <v>1425.4820043556863</v>
      </c>
      <c r="H733" t="str">
        <f>IF(Calc!O733=Betting!I733, Betting!B733, IF(Calc!P733=Betting!I733, Betting!C733, ""))</f>
        <v>TOR</v>
      </c>
      <c r="I733" s="21">
        <f>MAX(Calc!O733:P733)</f>
        <v>0.65225573194226016</v>
      </c>
      <c r="J733" s="22">
        <f t="shared" si="45"/>
        <v>-187.56764434545875</v>
      </c>
      <c r="K733" s="23">
        <f t="shared" si="46"/>
        <v>0.5331409921415966</v>
      </c>
      <c r="M733" s="31"/>
      <c r="N733" s="31"/>
      <c r="O733" t="str">
        <f>IF(ISBLANK(Games!L733), "", Games!L733)</f>
        <v/>
      </c>
      <c r="P733" t="str">
        <f>IF(ISBLANK(Games!M733), "", Games!M733)</f>
        <v/>
      </c>
      <c r="Q733" t="str">
        <f t="shared" si="47"/>
        <v/>
      </c>
      <c r="R733" t="str">
        <f>IF(ISBLANK(Games!L733), "", IF(H733=Q733, "W", "L"))</f>
        <v/>
      </c>
      <c r="T733" s="30" t="str">
        <f t="shared" si="44"/>
        <v/>
      </c>
    </row>
    <row r="734" spans="1:20" x14ac:dyDescent="0.45">
      <c r="A734" s="20" t="str">
        <f>Calc!A734</f>
        <v>2024-05-21</v>
      </c>
      <c r="B734" t="str">
        <f>Calc!B734</f>
        <v>KCR</v>
      </c>
      <c r="C734" t="str">
        <f>Calc!C734</f>
        <v>DET</v>
      </c>
      <c r="D734" t="str">
        <f>IF(ISBLANK(Games!D734), "", Games!D734)</f>
        <v/>
      </c>
      <c r="E734" t="str">
        <f>IF(ISBLANK(Games!E734), "", Games!E734)</f>
        <v/>
      </c>
      <c r="F734">
        <f>Calc!M734</f>
        <v>1459.3647323881944</v>
      </c>
      <c r="G734">
        <f>Calc!N734</f>
        <v>1495.7868779460348</v>
      </c>
      <c r="H734" t="str">
        <f>IF(Calc!O734=Betting!I734, Betting!B734, IF(Calc!P734=Betting!I734, Betting!C734, ""))</f>
        <v>KCR</v>
      </c>
      <c r="I734" s="21">
        <f>MAX(Calc!O734:P734)</f>
        <v>0.54281681049705177</v>
      </c>
      <c r="J734" s="22">
        <f t="shared" si="45"/>
        <v>-118.73070203810531</v>
      </c>
      <c r="K734" s="23">
        <f t="shared" si="46"/>
        <v>0.8422421352137387</v>
      </c>
      <c r="M734" s="31"/>
      <c r="N734" s="31"/>
      <c r="O734" t="str">
        <f>IF(ISBLANK(Games!L734), "", Games!L734)</f>
        <v/>
      </c>
      <c r="P734" t="str">
        <f>IF(ISBLANK(Games!M734), "", Games!M734)</f>
        <v/>
      </c>
      <c r="Q734" t="str">
        <f t="shared" si="47"/>
        <v/>
      </c>
      <c r="R734" t="str">
        <f>IF(ISBLANK(Games!L734), "", IF(H734=Q734, "W", "L"))</f>
        <v/>
      </c>
      <c r="T734" s="30" t="str">
        <f t="shared" si="44"/>
        <v/>
      </c>
    </row>
    <row r="735" spans="1:20" x14ac:dyDescent="0.45">
      <c r="A735" s="20" t="str">
        <f>Calc!A735</f>
        <v>2024-05-21</v>
      </c>
      <c r="B735" t="str">
        <f>Calc!B735</f>
        <v>CHC</v>
      </c>
      <c r="C735" t="str">
        <f>Calc!C735</f>
        <v>ATL</v>
      </c>
      <c r="D735" t="str">
        <f>IF(ISBLANK(Games!D735), "", Games!D735)</f>
        <v/>
      </c>
      <c r="E735" t="str">
        <f>IF(ISBLANK(Games!E735), "", Games!E735)</f>
        <v/>
      </c>
      <c r="F735">
        <f>Calc!M735</f>
        <v>1529.9566441509314</v>
      </c>
      <c r="G735">
        <f>Calc!N735</f>
        <v>1588.8399964445969</v>
      </c>
      <c r="H735" t="str">
        <f>IF(Calc!O735=Betting!I735, Betting!B735, IF(Calc!P735=Betting!I735, Betting!C735, ""))</f>
        <v>ATL</v>
      </c>
      <c r="I735" s="21">
        <f>MAX(Calc!O735:P735)</f>
        <v>0.56164483577924873</v>
      </c>
      <c r="J735" s="22">
        <f t="shared" si="45"/>
        <v>-128.125520496072</v>
      </c>
      <c r="K735" s="23">
        <f t="shared" si="46"/>
        <v>0.78048463423074055</v>
      </c>
      <c r="M735" s="31"/>
      <c r="N735" s="31"/>
      <c r="O735" t="str">
        <f>IF(ISBLANK(Games!L735), "", Games!L735)</f>
        <v/>
      </c>
      <c r="P735" t="str">
        <f>IF(ISBLANK(Games!M735), "", Games!M735)</f>
        <v/>
      </c>
      <c r="Q735" t="str">
        <f t="shared" si="47"/>
        <v/>
      </c>
      <c r="R735" t="str">
        <f>IF(ISBLANK(Games!L735), "", IF(H735=Q735, "W", "L"))</f>
        <v/>
      </c>
      <c r="T735" s="30" t="str">
        <f t="shared" si="44"/>
        <v/>
      </c>
    </row>
    <row r="736" spans="1:20" x14ac:dyDescent="0.45">
      <c r="A736" s="20" t="str">
        <f>Calc!A736</f>
        <v>2024-05-21</v>
      </c>
      <c r="B736" t="str">
        <f>Calc!B736</f>
        <v>STL</v>
      </c>
      <c r="C736" t="str">
        <f>Calc!C736</f>
        <v>BAL</v>
      </c>
      <c r="D736" t="str">
        <f>IF(ISBLANK(Games!D736), "", Games!D736)</f>
        <v/>
      </c>
      <c r="E736" t="str">
        <f>IF(ISBLANK(Games!E736), "", Games!E736)</f>
        <v/>
      </c>
      <c r="F736">
        <f>Calc!M736</f>
        <v>1510.540426333587</v>
      </c>
      <c r="G736">
        <f>Calc!N736</f>
        <v>1539.0873746407135</v>
      </c>
      <c r="H736" t="str">
        <f>IF(Calc!O736=Betting!I736, Betting!B736, IF(Calc!P736=Betting!I736, Betting!C736, ""))</f>
        <v>BAL</v>
      </c>
      <c r="I736" s="21">
        <f>MAX(Calc!O736:P736)</f>
        <v>0.5044047945570822</v>
      </c>
      <c r="J736" s="22">
        <f t="shared" si="45"/>
        <v>-101.77757755067287</v>
      </c>
      <c r="K736" s="23">
        <f t="shared" si="46"/>
        <v>0.98253468402912369</v>
      </c>
      <c r="M736" s="31"/>
      <c r="N736" s="31"/>
      <c r="O736" t="str">
        <f>IF(ISBLANK(Games!L736), "", Games!L736)</f>
        <v/>
      </c>
      <c r="P736" t="str">
        <f>IF(ISBLANK(Games!M736), "", Games!M736)</f>
        <v/>
      </c>
      <c r="Q736" t="str">
        <f t="shared" si="47"/>
        <v/>
      </c>
      <c r="R736" t="str">
        <f>IF(ISBLANK(Games!L736), "", IF(H736=Q736, "W", "L"))</f>
        <v/>
      </c>
      <c r="T736" s="30" t="str">
        <f t="shared" si="44"/>
        <v/>
      </c>
    </row>
    <row r="737" spans="1:20" x14ac:dyDescent="0.45">
      <c r="A737" s="20" t="str">
        <f>Calc!A737</f>
        <v>2024-05-21</v>
      </c>
      <c r="B737" t="str">
        <f>Calc!B737</f>
        <v>HOU</v>
      </c>
      <c r="C737" t="str">
        <f>Calc!C737</f>
        <v>LAA</v>
      </c>
      <c r="D737" t="str">
        <f>IF(ISBLANK(Games!D737), "", Games!D737)</f>
        <v/>
      </c>
      <c r="E737" t="str">
        <f>IF(ISBLANK(Games!E737), "", Games!E737)</f>
        <v/>
      </c>
      <c r="F737">
        <f>Calc!M737</f>
        <v>1535.1961987191132</v>
      </c>
      <c r="G737">
        <f>Calc!N737</f>
        <v>1486.8682858001625</v>
      </c>
      <c r="H737" t="str">
        <f>IF(Calc!O737=Betting!I737, Betting!B737, IF(Calc!P737=Betting!I737, Betting!C737, ""))</f>
        <v>HOU</v>
      </c>
      <c r="I737" s="21">
        <f>MAX(Calc!O737:P737)</f>
        <v>0.54869617934120785</v>
      </c>
      <c r="J737" s="22">
        <f t="shared" si="45"/>
        <v>-121.58022029156476</v>
      </c>
      <c r="K737" s="23">
        <f t="shared" si="46"/>
        <v>0.82250221096973941</v>
      </c>
      <c r="M737" s="31"/>
      <c r="N737" s="31"/>
      <c r="O737" t="str">
        <f>IF(ISBLANK(Games!L737), "", Games!L737)</f>
        <v/>
      </c>
      <c r="P737" t="str">
        <f>IF(ISBLANK(Games!M737), "", Games!M737)</f>
        <v/>
      </c>
      <c r="Q737" t="str">
        <f t="shared" si="47"/>
        <v/>
      </c>
      <c r="R737" t="str">
        <f>IF(ISBLANK(Games!L737), "", IF(H737=Q737, "W", "L"))</f>
        <v/>
      </c>
      <c r="T737" s="30" t="str">
        <f t="shared" si="44"/>
        <v/>
      </c>
    </row>
    <row r="738" spans="1:20" x14ac:dyDescent="0.45">
      <c r="A738" s="20" t="str">
        <f>Calc!A738</f>
        <v>2024-05-21</v>
      </c>
      <c r="B738" t="str">
        <f>Calc!B738</f>
        <v>OAK</v>
      </c>
      <c r="C738" t="str">
        <f>Calc!C738</f>
        <v>COL</v>
      </c>
      <c r="D738" t="str">
        <f>IF(ISBLANK(Games!D738), "", Games!D738)</f>
        <v/>
      </c>
      <c r="E738" t="str">
        <f>IF(ISBLANK(Games!E738), "", Games!E738)</f>
        <v/>
      </c>
      <c r="F738">
        <f>Calc!M738</f>
        <v>1410.609331202211</v>
      </c>
      <c r="G738">
        <f>Calc!N738</f>
        <v>1405.4006829938121</v>
      </c>
      <c r="H738" t="str">
        <f>IF(Calc!O738=Betting!I738, Betting!B738, IF(Calc!P738=Betting!I738, Betting!C738, ""))</f>
        <v>OAK</v>
      </c>
      <c r="I738" s="21">
        <f>MAX(Calc!O738:P738)</f>
        <v>0.51060087587099534</v>
      </c>
      <c r="J738" s="22">
        <f t="shared" si="45"/>
        <v>-104.33220058979957</v>
      </c>
      <c r="K738" s="23">
        <f t="shared" si="46"/>
        <v>0.95847685982554531</v>
      </c>
      <c r="M738" s="31"/>
      <c r="N738" s="31"/>
      <c r="O738" t="str">
        <f>IF(ISBLANK(Games!L738), "", Games!L738)</f>
        <v/>
      </c>
      <c r="P738" t="str">
        <f>IF(ISBLANK(Games!M738), "", Games!M738)</f>
        <v/>
      </c>
      <c r="Q738" t="str">
        <f t="shared" si="47"/>
        <v/>
      </c>
      <c r="R738" t="str">
        <f>IF(ISBLANK(Games!L738), "", IF(H738=Q738, "W", "L"))</f>
        <v/>
      </c>
      <c r="T738" s="30" t="str">
        <f t="shared" ref="T738:T801" si="48">IF(S738="W", N738/(L738/-100), IF(S738="L", -N738, ""))</f>
        <v/>
      </c>
    </row>
    <row r="739" spans="1:20" x14ac:dyDescent="0.45">
      <c r="A739" s="20" t="str">
        <f>Calc!A739</f>
        <v>2024-05-21</v>
      </c>
      <c r="B739" t="str">
        <f>Calc!B739</f>
        <v>LAD</v>
      </c>
      <c r="C739" t="str">
        <f>Calc!C739</f>
        <v>ARI</v>
      </c>
      <c r="D739" t="str">
        <f>IF(ISBLANK(Games!D739), "", Games!D739)</f>
        <v/>
      </c>
      <c r="E739" t="str">
        <f>IF(ISBLANK(Games!E739), "", Games!E739)</f>
        <v/>
      </c>
      <c r="F739">
        <f>Calc!M739</f>
        <v>1596.6514930600529</v>
      </c>
      <c r="G739">
        <f>Calc!N739</f>
        <v>1515.1384034374826</v>
      </c>
      <c r="H739" t="str">
        <f>IF(Calc!O739=Betting!I739, Betting!B739, IF(Calc!P739=Betting!I739, Betting!C739, ""))</f>
        <v>LAD</v>
      </c>
      <c r="I739" s="21">
        <f>MAX(Calc!O739:P739)</f>
        <v>0.63652781038978579</v>
      </c>
      <c r="J739" s="22">
        <f t="shared" si="45"/>
        <v>-175.1242126866419</v>
      </c>
      <c r="K739" s="23">
        <f t="shared" si="46"/>
        <v>0.57102326666235914</v>
      </c>
      <c r="M739" s="31"/>
      <c r="N739" s="31"/>
      <c r="O739" t="str">
        <f>IF(ISBLANK(Games!L739), "", Games!L739)</f>
        <v/>
      </c>
      <c r="P739" t="str">
        <f>IF(ISBLANK(Games!M739), "", Games!M739)</f>
        <v/>
      </c>
      <c r="Q739" t="str">
        <f t="shared" si="47"/>
        <v/>
      </c>
      <c r="R739" t="str">
        <f>IF(ISBLANK(Games!L739), "", IF(H739=Q739, "W", "L"))</f>
        <v/>
      </c>
      <c r="T739" s="30" t="str">
        <f t="shared" si="48"/>
        <v/>
      </c>
    </row>
    <row r="740" spans="1:20" x14ac:dyDescent="0.45">
      <c r="A740" s="20" t="str">
        <f>Calc!A740</f>
        <v>2024-05-22</v>
      </c>
      <c r="B740" t="str">
        <f>Calc!B740</f>
        <v>WAS</v>
      </c>
      <c r="C740" t="str">
        <f>Calc!C740</f>
        <v>MIN</v>
      </c>
      <c r="D740" t="str">
        <f>IF(ISBLANK(Games!D740), "", Games!D740)</f>
        <v/>
      </c>
      <c r="E740" t="str">
        <f>IF(ISBLANK(Games!E740), "", Games!E740)</f>
        <v/>
      </c>
      <c r="F740">
        <f>Calc!M740</f>
        <v>1419.5380932200808</v>
      </c>
      <c r="G740">
        <f>Calc!N740</f>
        <v>1539.5424706464416</v>
      </c>
      <c r="H740" t="str">
        <f>IF(Calc!O740=Betting!I740, Betting!B740, IF(Calc!P740=Betting!I740, Betting!C740, ""))</f>
        <v>MIN</v>
      </c>
      <c r="I740" s="21">
        <f>MAX(Calc!O740:P740)</f>
        <v>0.68995455245557258</v>
      </c>
      <c r="J740" s="22">
        <f t="shared" si="45"/>
        <v>-222.53336016382136</v>
      </c>
      <c r="K740" s="23">
        <f t="shared" si="46"/>
        <v>0.44937082658700461</v>
      </c>
      <c r="M740" s="31"/>
      <c r="N740" s="31"/>
      <c r="O740" t="str">
        <f>IF(ISBLANK(Games!L740), "", Games!L740)</f>
        <v/>
      </c>
      <c r="P740" t="str">
        <f>IF(ISBLANK(Games!M740), "", Games!M740)</f>
        <v/>
      </c>
      <c r="Q740" t="str">
        <f t="shared" si="47"/>
        <v/>
      </c>
      <c r="R740" t="str">
        <f>IF(ISBLANK(Games!L740), "", IF(H740=Q740, "W", "L"))</f>
        <v/>
      </c>
      <c r="T740" s="30" t="str">
        <f t="shared" si="48"/>
        <v/>
      </c>
    </row>
    <row r="741" spans="1:20" x14ac:dyDescent="0.45">
      <c r="A741" s="20" t="str">
        <f>Calc!A741</f>
        <v>2024-05-22</v>
      </c>
      <c r="B741" t="str">
        <f>Calc!B741</f>
        <v>CLE</v>
      </c>
      <c r="C741" t="str">
        <f>Calc!C741</f>
        <v>NYM</v>
      </c>
      <c r="D741" t="str">
        <f>IF(ISBLANK(Games!D741), "", Games!D741)</f>
        <v/>
      </c>
      <c r="E741" t="str">
        <f>IF(ISBLANK(Games!E741), "", Games!E741)</f>
        <v/>
      </c>
      <c r="F741">
        <f>Calc!M741</f>
        <v>1503.8938502056101</v>
      </c>
      <c r="G741">
        <f>Calc!N741</f>
        <v>1510.288270753422</v>
      </c>
      <c r="H741" t="str">
        <f>IF(Calc!O741=Betting!I741, Betting!B741, IF(Calc!P741=Betting!I741, Betting!C741, ""))</f>
        <v>CLE</v>
      </c>
      <c r="I741" s="21">
        <f>MAX(Calc!O741:P741)</f>
        <v>0.51460825180717296</v>
      </c>
      <c r="J741" s="22">
        <f t="shared" si="45"/>
        <v>-106.01915951870268</v>
      </c>
      <c r="K741" s="23">
        <f t="shared" si="46"/>
        <v>0.94322573819649214</v>
      </c>
      <c r="M741" s="31"/>
      <c r="N741" s="31"/>
      <c r="O741" t="str">
        <f>IF(ISBLANK(Games!L741), "", Games!L741)</f>
        <v/>
      </c>
      <c r="P741" t="str">
        <f>IF(ISBLANK(Games!M741), "", Games!M741)</f>
        <v/>
      </c>
      <c r="Q741" t="str">
        <f t="shared" si="47"/>
        <v/>
      </c>
      <c r="R741" t="str">
        <f>IF(ISBLANK(Games!L741), "", IF(H741=Q741, "W", "L"))</f>
        <v/>
      </c>
      <c r="T741" s="30" t="str">
        <f t="shared" si="48"/>
        <v/>
      </c>
    </row>
    <row r="742" spans="1:20" x14ac:dyDescent="0.45">
      <c r="A742" s="20" t="str">
        <f>Calc!A742</f>
        <v>2024-05-22</v>
      </c>
      <c r="B742" t="str">
        <f>Calc!B742</f>
        <v>STL</v>
      </c>
      <c r="C742" t="str">
        <f>Calc!C742</f>
        <v>BAL</v>
      </c>
      <c r="D742" t="str">
        <f>IF(ISBLANK(Games!D742), "", Games!D742)</f>
        <v/>
      </c>
      <c r="E742" t="str">
        <f>IF(ISBLANK(Games!E742), "", Games!E742)</f>
        <v/>
      </c>
      <c r="F742">
        <f>Calc!M742</f>
        <v>1510.540426333587</v>
      </c>
      <c r="G742">
        <f>Calc!N742</f>
        <v>1539.0873746407135</v>
      </c>
      <c r="H742" t="str">
        <f>IF(Calc!O742=Betting!I742, Betting!B742, IF(Calc!P742=Betting!I742, Betting!C742, ""))</f>
        <v>BAL</v>
      </c>
      <c r="I742" s="21">
        <f>MAX(Calc!O742:P742)</f>
        <v>0.5044047945570822</v>
      </c>
      <c r="J742" s="22">
        <f t="shared" si="45"/>
        <v>-101.77757755067287</v>
      </c>
      <c r="K742" s="23">
        <f t="shared" si="46"/>
        <v>0.98253468402912369</v>
      </c>
      <c r="M742" s="31"/>
      <c r="N742" s="31"/>
      <c r="O742" t="str">
        <f>IF(ISBLANK(Games!L742), "", Games!L742)</f>
        <v/>
      </c>
      <c r="P742" t="str">
        <f>IF(ISBLANK(Games!M742), "", Games!M742)</f>
        <v/>
      </c>
      <c r="Q742" t="str">
        <f t="shared" si="47"/>
        <v/>
      </c>
      <c r="R742" t="str">
        <f>IF(ISBLANK(Games!L742), "", IF(H742=Q742, "W", "L"))</f>
        <v/>
      </c>
      <c r="T742" s="30" t="str">
        <f t="shared" si="48"/>
        <v/>
      </c>
    </row>
    <row r="743" spans="1:20" x14ac:dyDescent="0.45">
      <c r="A743" s="20" t="str">
        <f>Calc!A743</f>
        <v>2024-05-22</v>
      </c>
      <c r="B743" t="str">
        <f>Calc!B743</f>
        <v>HOU</v>
      </c>
      <c r="C743" t="str">
        <f>Calc!C743</f>
        <v>LAA</v>
      </c>
      <c r="D743" t="str">
        <f>IF(ISBLANK(Games!D743), "", Games!D743)</f>
        <v/>
      </c>
      <c r="E743" t="str">
        <f>IF(ISBLANK(Games!E743), "", Games!E743)</f>
        <v/>
      </c>
      <c r="F743">
        <f>Calc!M743</f>
        <v>1535.1961987191132</v>
      </c>
      <c r="G743">
        <f>Calc!N743</f>
        <v>1486.8682858001625</v>
      </c>
      <c r="H743" t="str">
        <f>IF(Calc!O743=Betting!I743, Betting!B743, IF(Calc!P743=Betting!I743, Betting!C743, ""))</f>
        <v>HOU</v>
      </c>
      <c r="I743" s="21">
        <f>MAX(Calc!O743:P743)</f>
        <v>0.54869617934120785</v>
      </c>
      <c r="J743" s="22">
        <f t="shared" si="45"/>
        <v>-121.58022029156476</v>
      </c>
      <c r="K743" s="23">
        <f t="shared" si="46"/>
        <v>0.82250221096973941</v>
      </c>
      <c r="M743" s="31"/>
      <c r="N743" s="31"/>
      <c r="O743" t="str">
        <f>IF(ISBLANK(Games!L743), "", Games!L743)</f>
        <v/>
      </c>
      <c r="P743" t="str">
        <f>IF(ISBLANK(Games!M743), "", Games!M743)</f>
        <v/>
      </c>
      <c r="Q743" t="str">
        <f t="shared" si="47"/>
        <v/>
      </c>
      <c r="R743" t="str">
        <f>IF(ISBLANK(Games!L743), "", IF(H743=Q743, "W", "L"))</f>
        <v/>
      </c>
      <c r="T743" s="30" t="str">
        <f t="shared" si="48"/>
        <v/>
      </c>
    </row>
    <row r="744" spans="1:20" x14ac:dyDescent="0.45">
      <c r="A744" s="20" t="str">
        <f>Calc!A744</f>
        <v>2024-05-22</v>
      </c>
      <c r="B744" t="str">
        <f>Calc!B744</f>
        <v>KCR</v>
      </c>
      <c r="C744" t="str">
        <f>Calc!C744</f>
        <v>DET</v>
      </c>
      <c r="D744" t="str">
        <f>IF(ISBLANK(Games!D744), "", Games!D744)</f>
        <v/>
      </c>
      <c r="E744" t="str">
        <f>IF(ISBLANK(Games!E744), "", Games!E744)</f>
        <v/>
      </c>
      <c r="F744">
        <f>Calc!M744</f>
        <v>1459.3647323881944</v>
      </c>
      <c r="G744">
        <f>Calc!N744</f>
        <v>1495.7868779460348</v>
      </c>
      <c r="H744" t="str">
        <f>IF(Calc!O744=Betting!I744, Betting!B744, IF(Calc!P744=Betting!I744, Betting!C744, ""))</f>
        <v>KCR</v>
      </c>
      <c r="I744" s="21">
        <f>MAX(Calc!O744:P744)</f>
        <v>0.54281681049705177</v>
      </c>
      <c r="J744" s="22">
        <f t="shared" si="45"/>
        <v>-118.73070203810531</v>
      </c>
      <c r="K744" s="23">
        <f t="shared" si="46"/>
        <v>0.8422421352137387</v>
      </c>
      <c r="M744" s="31"/>
      <c r="N744" s="31"/>
      <c r="O744" t="str">
        <f>IF(ISBLANK(Games!L744), "", Games!L744)</f>
        <v/>
      </c>
      <c r="P744" t="str">
        <f>IF(ISBLANK(Games!M744), "", Games!M744)</f>
        <v/>
      </c>
      <c r="Q744" t="str">
        <f t="shared" si="47"/>
        <v/>
      </c>
      <c r="R744" t="str">
        <f>IF(ISBLANK(Games!L744), "", IF(H744=Q744, "W", "L"))</f>
        <v/>
      </c>
      <c r="T744" s="30" t="str">
        <f t="shared" si="48"/>
        <v/>
      </c>
    </row>
    <row r="745" spans="1:20" x14ac:dyDescent="0.45">
      <c r="A745" s="20" t="str">
        <f>Calc!A745</f>
        <v>2024-05-22</v>
      </c>
      <c r="B745" t="str">
        <f>Calc!B745</f>
        <v>CIN</v>
      </c>
      <c r="C745" t="str">
        <f>Calc!C745</f>
        <v>SDP</v>
      </c>
      <c r="D745" t="str">
        <f>IF(ISBLANK(Games!D745), "", Games!D745)</f>
        <v/>
      </c>
      <c r="E745" t="str">
        <f>IF(ISBLANK(Games!E745), "", Games!E745)</f>
        <v/>
      </c>
      <c r="F745">
        <f>Calc!M745</f>
        <v>1493.1662146218293</v>
      </c>
      <c r="G745">
        <f>Calc!N745</f>
        <v>1514.2912987524817</v>
      </c>
      <c r="H745" t="str">
        <f>IF(Calc!O745=Betting!I745, Betting!B745, IF(Calc!P745=Betting!I745, Betting!C745, ""))</f>
        <v>SDP</v>
      </c>
      <c r="I745" s="21">
        <f>MAX(Calc!O745:P745)</f>
        <v>0.53730847503555579</v>
      </c>
      <c r="J745" s="22">
        <f t="shared" si="45"/>
        <v>-116.12671640718848</v>
      </c>
      <c r="K745" s="23">
        <f t="shared" si="46"/>
        <v>0.86112828377372252</v>
      </c>
      <c r="M745" s="31"/>
      <c r="N745" s="31"/>
      <c r="O745" t="str">
        <f>IF(ISBLANK(Games!L745), "", Games!L745)</f>
        <v/>
      </c>
      <c r="P745" t="str">
        <f>IF(ISBLANK(Games!M745), "", Games!M745)</f>
        <v/>
      </c>
      <c r="Q745" t="str">
        <f t="shared" si="47"/>
        <v/>
      </c>
      <c r="R745" t="str">
        <f>IF(ISBLANK(Games!L745), "", IF(H745=Q745, "W", "L"))</f>
        <v/>
      </c>
      <c r="T745" s="30" t="str">
        <f t="shared" si="48"/>
        <v/>
      </c>
    </row>
    <row r="746" spans="1:20" x14ac:dyDescent="0.45">
      <c r="A746" s="20" t="str">
        <f>Calc!A746</f>
        <v>2024-05-22</v>
      </c>
      <c r="B746" t="str">
        <f>Calc!B746</f>
        <v>PIT</v>
      </c>
      <c r="C746" t="str">
        <f>Calc!C746</f>
        <v>SFG</v>
      </c>
      <c r="D746" t="str">
        <f>IF(ISBLANK(Games!D746), "", Games!D746)</f>
        <v/>
      </c>
      <c r="E746" t="str">
        <f>IF(ISBLANK(Games!E746), "", Games!E746)</f>
        <v/>
      </c>
      <c r="F746">
        <f>Calc!M746</f>
        <v>1464.4120897083565</v>
      </c>
      <c r="G746">
        <f>Calc!N746</f>
        <v>1491.6063482058917</v>
      </c>
      <c r="H746" t="str">
        <f>IF(Calc!O746=Betting!I746, Betting!B746, IF(Calc!P746=Betting!I746, Betting!C746, ""))</f>
        <v>SFG</v>
      </c>
      <c r="I746" s="21">
        <f>MAX(Calc!O746:P746)</f>
        <v>0.51007045163760367</v>
      </c>
      <c r="J746" s="22">
        <f t="shared" si="45"/>
        <v>-104.11097949542518</v>
      </c>
      <c r="K746" s="23">
        <f t="shared" si="46"/>
        <v>0.96051348747894716</v>
      </c>
      <c r="M746" s="31"/>
      <c r="N746" s="31"/>
      <c r="O746" t="str">
        <f>IF(ISBLANK(Games!L746), "", Games!L746)</f>
        <v/>
      </c>
      <c r="P746" t="str">
        <f>IF(ISBLANK(Games!M746), "", Games!M746)</f>
        <v/>
      </c>
      <c r="Q746" t="str">
        <f t="shared" si="47"/>
        <v/>
      </c>
      <c r="R746" t="str">
        <f>IF(ISBLANK(Games!L746), "", IF(H746=Q746, "W", "L"))</f>
        <v/>
      </c>
      <c r="T746" s="30" t="str">
        <f t="shared" si="48"/>
        <v/>
      </c>
    </row>
    <row r="747" spans="1:20" x14ac:dyDescent="0.45">
      <c r="A747" s="20" t="str">
        <f>Calc!A747</f>
        <v>2024-05-22</v>
      </c>
      <c r="B747" t="str">
        <f>Calc!B747</f>
        <v>PHI</v>
      </c>
      <c r="C747" t="str">
        <f>Calc!C747</f>
        <v>TEX</v>
      </c>
      <c r="D747" t="str">
        <f>IF(ISBLANK(Games!D747), "", Games!D747)</f>
        <v/>
      </c>
      <c r="E747" t="str">
        <f>IF(ISBLANK(Games!E747), "", Games!E747)</f>
        <v/>
      </c>
      <c r="F747">
        <f>Calc!M747</f>
        <v>1516.0751994709906</v>
      </c>
      <c r="G747">
        <f>Calc!N747</f>
        <v>1534.4506247578865</v>
      </c>
      <c r="H747" t="str">
        <f>IF(Calc!O747=Betting!I747, Betting!B747, IF(Calc!P747=Betting!I747, Betting!C747, ""))</f>
        <v>PHI</v>
      </c>
      <c r="I747" s="21">
        <f>MAX(Calc!O747:P747)</f>
        <v>0.51595314796057345</v>
      </c>
      <c r="J747" s="22">
        <f t="shared" si="45"/>
        <v>-106.5915718254786</v>
      </c>
      <c r="K747" s="23">
        <f t="shared" si="46"/>
        <v>0.93816047823864612</v>
      </c>
      <c r="M747" s="31"/>
      <c r="N747" s="31"/>
      <c r="O747" t="str">
        <f>IF(ISBLANK(Games!L747), "", Games!L747)</f>
        <v/>
      </c>
      <c r="P747" t="str">
        <f>IF(ISBLANK(Games!M747), "", Games!M747)</f>
        <v/>
      </c>
      <c r="Q747" t="str">
        <f t="shared" si="47"/>
        <v/>
      </c>
      <c r="R747" t="str">
        <f>IF(ISBLANK(Games!L747), "", IF(H747=Q747, "W", "L"))</f>
        <v/>
      </c>
      <c r="T747" s="30" t="str">
        <f t="shared" si="48"/>
        <v/>
      </c>
    </row>
    <row r="748" spans="1:20" x14ac:dyDescent="0.45">
      <c r="A748" s="20" t="str">
        <f>Calc!A748</f>
        <v>2024-05-22</v>
      </c>
      <c r="B748" t="str">
        <f>Calc!B748</f>
        <v>MIA</v>
      </c>
      <c r="C748" t="str">
        <f>Calc!C748</f>
        <v>MIL</v>
      </c>
      <c r="D748" t="str">
        <f>IF(ISBLANK(Games!D748), "", Games!D748)</f>
        <v/>
      </c>
      <c r="E748" t="str">
        <f>IF(ISBLANK(Games!E748), "", Games!E748)</f>
        <v/>
      </c>
      <c r="F748">
        <f>Calc!M748</f>
        <v>1453.0099819148713</v>
      </c>
      <c r="G748">
        <f>Calc!N748</f>
        <v>1527.5334034496079</v>
      </c>
      <c r="H748" t="str">
        <f>IF(Calc!O748=Betting!I748, Betting!B748, IF(Calc!P748=Betting!I748, Betting!C748, ""))</f>
        <v>MIL</v>
      </c>
      <c r="I748" s="21">
        <f>MAX(Calc!O748:P748)</f>
        <v>0.58275695719081944</v>
      </c>
      <c r="J748" s="22">
        <f t="shared" si="45"/>
        <v>-139.6684659538671</v>
      </c>
      <c r="K748" s="23">
        <f t="shared" si="46"/>
        <v>0.71598122967163025</v>
      </c>
      <c r="M748" s="31"/>
      <c r="N748" s="31"/>
      <c r="O748" t="str">
        <f>IF(ISBLANK(Games!L748), "", Games!L748)</f>
        <v/>
      </c>
      <c r="P748" t="str">
        <f>IF(ISBLANK(Games!M748), "", Games!M748)</f>
        <v/>
      </c>
      <c r="Q748" t="str">
        <f t="shared" si="47"/>
        <v/>
      </c>
      <c r="R748" t="str">
        <f>IF(ISBLANK(Games!L748), "", IF(H748=Q748, "W", "L"))</f>
        <v/>
      </c>
      <c r="T748" s="30" t="str">
        <f t="shared" si="48"/>
        <v/>
      </c>
    </row>
    <row r="749" spans="1:20" x14ac:dyDescent="0.45">
      <c r="A749" s="20" t="str">
        <f>Calc!A749</f>
        <v>2024-05-22</v>
      </c>
      <c r="B749" t="str">
        <f>Calc!B749</f>
        <v>TBR</v>
      </c>
      <c r="C749" t="str">
        <f>Calc!C749</f>
        <v>BOS</v>
      </c>
      <c r="D749" t="str">
        <f>IF(ISBLANK(Games!D749), "", Games!D749)</f>
        <v/>
      </c>
      <c r="E749" t="str">
        <f>IF(ISBLANK(Games!E749), "", Games!E749)</f>
        <v/>
      </c>
      <c r="F749">
        <f>Calc!M749</f>
        <v>1528.0229512954211</v>
      </c>
      <c r="G749">
        <f>Calc!N749</f>
        <v>1518.233689676287</v>
      </c>
      <c r="H749" t="str">
        <f>IF(Calc!O749=Betting!I749, Betting!B749, IF(Calc!P749=Betting!I749, Betting!C749, ""))</f>
        <v>TBR</v>
      </c>
      <c r="I749" s="21">
        <f>MAX(Calc!O749:P749)</f>
        <v>0.57624631526996628</v>
      </c>
      <c r="J749" s="22">
        <f t="shared" si="45"/>
        <v>-135.98614856578368</v>
      </c>
      <c r="K749" s="23">
        <f t="shared" si="46"/>
        <v>0.73536901408473021</v>
      </c>
      <c r="M749" s="31"/>
      <c r="N749" s="31"/>
      <c r="O749" t="str">
        <f>IF(ISBLANK(Games!L749), "", Games!L749)</f>
        <v/>
      </c>
      <c r="P749" t="str">
        <f>IF(ISBLANK(Games!M749), "", Games!M749)</f>
        <v/>
      </c>
      <c r="Q749" t="str">
        <f t="shared" si="47"/>
        <v/>
      </c>
      <c r="R749" t="str">
        <f>IF(ISBLANK(Games!L749), "", IF(H749=Q749, "W", "L"))</f>
        <v/>
      </c>
      <c r="T749" s="30" t="str">
        <f t="shared" si="48"/>
        <v/>
      </c>
    </row>
    <row r="750" spans="1:20" x14ac:dyDescent="0.45">
      <c r="A750" s="20" t="str">
        <f>Calc!A750</f>
        <v>2024-05-22</v>
      </c>
      <c r="B750" t="str">
        <f>Calc!B750</f>
        <v>NYY</v>
      </c>
      <c r="C750" t="str">
        <f>Calc!C750</f>
        <v>SEA</v>
      </c>
      <c r="D750" t="str">
        <f>IF(ISBLANK(Games!D750), "", Games!D750)</f>
        <v/>
      </c>
      <c r="E750" t="str">
        <f>IF(ISBLANK(Games!E750), "", Games!E750)</f>
        <v/>
      </c>
      <c r="F750">
        <f>Calc!M750</f>
        <v>1533.7203518335739</v>
      </c>
      <c r="G750">
        <f>Calc!N750</f>
        <v>1521.2700100017432</v>
      </c>
      <c r="H750" t="str">
        <f>IF(Calc!O750=Betting!I750, Betting!B750, IF(Calc!P750=Betting!I750, Betting!C750, ""))</f>
        <v>NYY</v>
      </c>
      <c r="I750" s="21">
        <f>MAX(Calc!O750:P750)</f>
        <v>0.56487114254830439</v>
      </c>
      <c r="J750" s="22">
        <f t="shared" si="45"/>
        <v>-129.81698015995451</v>
      </c>
      <c r="K750" s="23">
        <f t="shared" si="46"/>
        <v>0.77031525365005871</v>
      </c>
      <c r="M750" s="31"/>
      <c r="N750" s="31"/>
      <c r="O750" t="str">
        <f>IF(ISBLANK(Games!L750), "", Games!L750)</f>
        <v/>
      </c>
      <c r="P750" t="str">
        <f>IF(ISBLANK(Games!M750), "", Games!M750)</f>
        <v/>
      </c>
      <c r="Q750" t="str">
        <f t="shared" si="47"/>
        <v/>
      </c>
      <c r="R750" t="str">
        <f>IF(ISBLANK(Games!L750), "", IF(H750=Q750, "W", "L"))</f>
        <v/>
      </c>
      <c r="T750" s="30" t="str">
        <f t="shared" si="48"/>
        <v/>
      </c>
    </row>
    <row r="751" spans="1:20" x14ac:dyDescent="0.45">
      <c r="A751" s="20" t="str">
        <f>Calc!A751</f>
        <v>2024-05-22</v>
      </c>
      <c r="B751" t="str">
        <f>Calc!B751</f>
        <v>TOR</v>
      </c>
      <c r="C751" t="str">
        <f>Calc!C751</f>
        <v>CHW</v>
      </c>
      <c r="D751" t="str">
        <f>IF(ISBLANK(Games!D751), "", Games!D751)</f>
        <v/>
      </c>
      <c r="E751" t="str">
        <f>IF(ISBLANK(Games!E751), "", Games!E751)</f>
        <v/>
      </c>
      <c r="F751">
        <f>Calc!M751</f>
        <v>1536.86484917293</v>
      </c>
      <c r="G751">
        <f>Calc!N751</f>
        <v>1425.4820043556863</v>
      </c>
      <c r="H751" t="str">
        <f>IF(Calc!O751=Betting!I751, Betting!B751, IF(Calc!P751=Betting!I751, Betting!C751, ""))</f>
        <v>TOR</v>
      </c>
      <c r="I751" s="21">
        <f>MAX(Calc!O751:P751)</f>
        <v>0.65225573194226016</v>
      </c>
      <c r="J751" s="22">
        <f t="shared" si="45"/>
        <v>-187.56764434545875</v>
      </c>
      <c r="K751" s="23">
        <f t="shared" si="46"/>
        <v>0.5331409921415966</v>
      </c>
      <c r="M751" s="31"/>
      <c r="N751" s="31"/>
      <c r="O751" t="str">
        <f>IF(ISBLANK(Games!L751), "", Games!L751)</f>
        <v/>
      </c>
      <c r="P751" t="str">
        <f>IF(ISBLANK(Games!M751), "", Games!M751)</f>
        <v/>
      </c>
      <c r="Q751" t="str">
        <f t="shared" si="47"/>
        <v/>
      </c>
      <c r="R751" t="str">
        <f>IF(ISBLANK(Games!L751), "", IF(H751=Q751, "W", "L"))</f>
        <v/>
      </c>
      <c r="T751" s="30" t="str">
        <f t="shared" si="48"/>
        <v/>
      </c>
    </row>
    <row r="752" spans="1:20" x14ac:dyDescent="0.45">
      <c r="A752" s="20" t="str">
        <f>Calc!A752</f>
        <v>2024-05-22</v>
      </c>
      <c r="B752" t="str">
        <f>Calc!B752</f>
        <v>CHC</v>
      </c>
      <c r="C752" t="str">
        <f>Calc!C752</f>
        <v>ATL</v>
      </c>
      <c r="D752" t="str">
        <f>IF(ISBLANK(Games!D752), "", Games!D752)</f>
        <v/>
      </c>
      <c r="E752" t="str">
        <f>IF(ISBLANK(Games!E752), "", Games!E752)</f>
        <v/>
      </c>
      <c r="F752">
        <f>Calc!M752</f>
        <v>1529.9566441509314</v>
      </c>
      <c r="G752">
        <f>Calc!N752</f>
        <v>1588.8399964445969</v>
      </c>
      <c r="H752" t="str">
        <f>IF(Calc!O752=Betting!I752, Betting!B752, IF(Calc!P752=Betting!I752, Betting!C752, ""))</f>
        <v>ATL</v>
      </c>
      <c r="I752" s="21">
        <f>MAX(Calc!O752:P752)</f>
        <v>0.56164483577924873</v>
      </c>
      <c r="J752" s="22">
        <f t="shared" si="45"/>
        <v>-128.125520496072</v>
      </c>
      <c r="K752" s="23">
        <f t="shared" si="46"/>
        <v>0.78048463423074055</v>
      </c>
      <c r="M752" s="31"/>
      <c r="N752" s="31"/>
      <c r="O752" t="str">
        <f>IF(ISBLANK(Games!L752), "", Games!L752)</f>
        <v/>
      </c>
      <c r="P752" t="str">
        <f>IF(ISBLANK(Games!M752), "", Games!M752)</f>
        <v/>
      </c>
      <c r="Q752" t="str">
        <f t="shared" si="47"/>
        <v/>
      </c>
      <c r="R752" t="str">
        <f>IF(ISBLANK(Games!L752), "", IF(H752=Q752, "W", "L"))</f>
        <v/>
      </c>
      <c r="T752" s="30" t="str">
        <f t="shared" si="48"/>
        <v/>
      </c>
    </row>
    <row r="753" spans="1:20" x14ac:dyDescent="0.45">
      <c r="A753" s="20" t="str">
        <f>Calc!A753</f>
        <v>2024-05-22</v>
      </c>
      <c r="B753" t="str">
        <f>Calc!B753</f>
        <v>OAK</v>
      </c>
      <c r="C753" t="str">
        <f>Calc!C753</f>
        <v>COL</v>
      </c>
      <c r="D753" t="str">
        <f>IF(ISBLANK(Games!D753), "", Games!D753)</f>
        <v/>
      </c>
      <c r="E753" t="str">
        <f>IF(ISBLANK(Games!E753), "", Games!E753)</f>
        <v/>
      </c>
      <c r="F753">
        <f>Calc!M753</f>
        <v>1410.609331202211</v>
      </c>
      <c r="G753">
        <f>Calc!N753</f>
        <v>1405.4006829938121</v>
      </c>
      <c r="H753" t="str">
        <f>IF(Calc!O753=Betting!I753, Betting!B753, IF(Calc!P753=Betting!I753, Betting!C753, ""))</f>
        <v>OAK</v>
      </c>
      <c r="I753" s="21">
        <f>MAX(Calc!O753:P753)</f>
        <v>0.51060087587099534</v>
      </c>
      <c r="J753" s="22">
        <f t="shared" si="45"/>
        <v>-104.33220058979957</v>
      </c>
      <c r="K753" s="23">
        <f t="shared" si="46"/>
        <v>0.95847685982554531</v>
      </c>
      <c r="M753" s="31"/>
      <c r="N753" s="31"/>
      <c r="O753" t="str">
        <f>IF(ISBLANK(Games!L753), "", Games!L753)</f>
        <v/>
      </c>
      <c r="P753" t="str">
        <f>IF(ISBLANK(Games!M753), "", Games!M753)</f>
        <v/>
      </c>
      <c r="Q753" t="str">
        <f t="shared" si="47"/>
        <v/>
      </c>
      <c r="R753" t="str">
        <f>IF(ISBLANK(Games!L753), "", IF(H753=Q753, "W", "L"))</f>
        <v/>
      </c>
      <c r="T753" s="30" t="str">
        <f t="shared" si="48"/>
        <v/>
      </c>
    </row>
    <row r="754" spans="1:20" x14ac:dyDescent="0.45">
      <c r="A754" s="20" t="str">
        <f>Calc!A754</f>
        <v>2024-05-22</v>
      </c>
      <c r="B754" t="str">
        <f>Calc!B754</f>
        <v>LAD</v>
      </c>
      <c r="C754" t="str">
        <f>Calc!C754</f>
        <v>ARI</v>
      </c>
      <c r="D754" t="str">
        <f>IF(ISBLANK(Games!D754), "", Games!D754)</f>
        <v/>
      </c>
      <c r="E754" t="str">
        <f>IF(ISBLANK(Games!E754), "", Games!E754)</f>
        <v/>
      </c>
      <c r="F754">
        <f>Calc!M754</f>
        <v>1596.6514930600529</v>
      </c>
      <c r="G754">
        <f>Calc!N754</f>
        <v>1515.1384034374826</v>
      </c>
      <c r="H754" t="str">
        <f>IF(Calc!O754=Betting!I754, Betting!B754, IF(Calc!P754=Betting!I754, Betting!C754, ""))</f>
        <v>LAD</v>
      </c>
      <c r="I754" s="21">
        <f>MAX(Calc!O754:P754)</f>
        <v>0.63652781038978579</v>
      </c>
      <c r="J754" s="22">
        <f t="shared" si="45"/>
        <v>-175.1242126866419</v>
      </c>
      <c r="K754" s="23">
        <f t="shared" si="46"/>
        <v>0.57102326666235914</v>
      </c>
      <c r="M754" s="31"/>
      <c r="N754" s="31"/>
      <c r="O754" t="str">
        <f>IF(ISBLANK(Games!L754), "", Games!L754)</f>
        <v/>
      </c>
      <c r="P754" t="str">
        <f>IF(ISBLANK(Games!M754), "", Games!M754)</f>
        <v/>
      </c>
      <c r="Q754" t="str">
        <f t="shared" si="47"/>
        <v/>
      </c>
      <c r="R754" t="str">
        <f>IF(ISBLANK(Games!L754), "", IF(H754=Q754, "W", "L"))</f>
        <v/>
      </c>
      <c r="T754" s="30" t="str">
        <f t="shared" si="48"/>
        <v/>
      </c>
    </row>
    <row r="755" spans="1:20" x14ac:dyDescent="0.45">
      <c r="A755" s="20" t="str">
        <f>Calc!A755</f>
        <v>2024-05-23</v>
      </c>
      <c r="B755" t="str">
        <f>Calc!B755</f>
        <v>PIT</v>
      </c>
      <c r="C755" t="str">
        <f>Calc!C755</f>
        <v>SFG</v>
      </c>
      <c r="D755" t="str">
        <f>IF(ISBLANK(Games!D755), "", Games!D755)</f>
        <v/>
      </c>
      <c r="E755" t="str">
        <f>IF(ISBLANK(Games!E755), "", Games!E755)</f>
        <v/>
      </c>
      <c r="F755">
        <f>Calc!M755</f>
        <v>1464.4120897083565</v>
      </c>
      <c r="G755">
        <f>Calc!N755</f>
        <v>1491.6063482058917</v>
      </c>
      <c r="H755" t="str">
        <f>IF(Calc!O755=Betting!I755, Betting!B755, IF(Calc!P755=Betting!I755, Betting!C755, ""))</f>
        <v>SFG</v>
      </c>
      <c r="I755" s="21">
        <f>MAX(Calc!O755:P755)</f>
        <v>0.51007045163760367</v>
      </c>
      <c r="J755" s="22">
        <f t="shared" si="45"/>
        <v>-104.11097949542518</v>
      </c>
      <c r="K755" s="23">
        <f t="shared" si="46"/>
        <v>0.96051348747894716</v>
      </c>
      <c r="M755" s="31"/>
      <c r="N755" s="31"/>
      <c r="O755" t="str">
        <f>IF(ISBLANK(Games!L755), "", Games!L755)</f>
        <v/>
      </c>
      <c r="P755" t="str">
        <f>IF(ISBLANK(Games!M755), "", Games!M755)</f>
        <v/>
      </c>
      <c r="Q755" t="str">
        <f t="shared" si="47"/>
        <v/>
      </c>
      <c r="R755" t="str">
        <f>IF(ISBLANK(Games!L755), "", IF(H755=Q755, "W", "L"))</f>
        <v/>
      </c>
      <c r="T755" s="30" t="str">
        <f t="shared" si="48"/>
        <v/>
      </c>
    </row>
    <row r="756" spans="1:20" x14ac:dyDescent="0.45">
      <c r="A756" s="20" t="str">
        <f>Calc!A756</f>
        <v>2024-05-23</v>
      </c>
      <c r="B756" t="str">
        <f>Calc!B756</f>
        <v>NYY</v>
      </c>
      <c r="C756" t="str">
        <f>Calc!C756</f>
        <v>SEA</v>
      </c>
      <c r="D756" t="str">
        <f>IF(ISBLANK(Games!D756), "", Games!D756)</f>
        <v/>
      </c>
      <c r="E756" t="str">
        <f>IF(ISBLANK(Games!E756), "", Games!E756)</f>
        <v/>
      </c>
      <c r="F756">
        <f>Calc!M756</f>
        <v>1533.7203518335739</v>
      </c>
      <c r="G756">
        <f>Calc!N756</f>
        <v>1521.2700100017432</v>
      </c>
      <c r="H756" t="str">
        <f>IF(Calc!O756=Betting!I756, Betting!B756, IF(Calc!P756=Betting!I756, Betting!C756, ""))</f>
        <v>NYY</v>
      </c>
      <c r="I756" s="21">
        <f>MAX(Calc!O756:P756)</f>
        <v>0.56487114254830439</v>
      </c>
      <c r="J756" s="22">
        <f t="shared" si="45"/>
        <v>-129.81698015995451</v>
      </c>
      <c r="K756" s="23">
        <f t="shared" si="46"/>
        <v>0.77031525365005871</v>
      </c>
      <c r="M756" s="31"/>
      <c r="N756" s="31"/>
      <c r="O756" t="str">
        <f>IF(ISBLANK(Games!L756), "", Games!L756)</f>
        <v/>
      </c>
      <c r="P756" t="str">
        <f>IF(ISBLANK(Games!M756), "", Games!M756)</f>
        <v/>
      </c>
      <c r="Q756" t="str">
        <f t="shared" si="47"/>
        <v/>
      </c>
      <c r="R756" t="str">
        <f>IF(ISBLANK(Games!L756), "", IF(H756=Q756, "W", "L"))</f>
        <v/>
      </c>
      <c r="T756" s="30" t="str">
        <f t="shared" si="48"/>
        <v/>
      </c>
    </row>
    <row r="757" spans="1:20" x14ac:dyDescent="0.45">
      <c r="A757" s="20" t="str">
        <f>Calc!A757</f>
        <v>2024-05-23</v>
      </c>
      <c r="B757" t="str">
        <f>Calc!B757</f>
        <v>PHI</v>
      </c>
      <c r="C757" t="str">
        <f>Calc!C757</f>
        <v>TEX</v>
      </c>
      <c r="D757" t="str">
        <f>IF(ISBLANK(Games!D757), "", Games!D757)</f>
        <v/>
      </c>
      <c r="E757" t="str">
        <f>IF(ISBLANK(Games!E757), "", Games!E757)</f>
        <v/>
      </c>
      <c r="F757">
        <f>Calc!M757</f>
        <v>1516.0751994709906</v>
      </c>
      <c r="G757">
        <f>Calc!N757</f>
        <v>1534.4506247578865</v>
      </c>
      <c r="H757" t="str">
        <f>IF(Calc!O757=Betting!I757, Betting!B757, IF(Calc!P757=Betting!I757, Betting!C757, ""))</f>
        <v>PHI</v>
      </c>
      <c r="I757" s="21">
        <f>MAX(Calc!O757:P757)</f>
        <v>0.51595314796057345</v>
      </c>
      <c r="J757" s="22">
        <f t="shared" si="45"/>
        <v>-106.5915718254786</v>
      </c>
      <c r="K757" s="23">
        <f t="shared" si="46"/>
        <v>0.93816047823864612</v>
      </c>
      <c r="M757" s="31"/>
      <c r="N757" s="31"/>
      <c r="O757" t="str">
        <f>IF(ISBLANK(Games!L757), "", Games!L757)</f>
        <v/>
      </c>
      <c r="P757" t="str">
        <f>IF(ISBLANK(Games!M757), "", Games!M757)</f>
        <v/>
      </c>
      <c r="Q757" t="str">
        <f t="shared" si="47"/>
        <v/>
      </c>
      <c r="R757" t="str">
        <f>IF(ISBLANK(Games!L757), "", IF(H757=Q757, "W", "L"))</f>
        <v/>
      </c>
      <c r="T757" s="30" t="str">
        <f t="shared" si="48"/>
        <v/>
      </c>
    </row>
    <row r="758" spans="1:20" x14ac:dyDescent="0.45">
      <c r="A758" s="20" t="str">
        <f>Calc!A758</f>
        <v>2024-05-23</v>
      </c>
      <c r="B758" t="str">
        <f>Calc!B758</f>
        <v>CIN</v>
      </c>
      <c r="C758" t="str">
        <f>Calc!C758</f>
        <v>SDP</v>
      </c>
      <c r="D758" t="str">
        <f>IF(ISBLANK(Games!D758), "", Games!D758)</f>
        <v/>
      </c>
      <c r="E758" t="str">
        <f>IF(ISBLANK(Games!E758), "", Games!E758)</f>
        <v/>
      </c>
      <c r="F758">
        <f>Calc!M758</f>
        <v>1493.1662146218293</v>
      </c>
      <c r="G758">
        <f>Calc!N758</f>
        <v>1514.2912987524817</v>
      </c>
      <c r="H758" t="str">
        <f>IF(Calc!O758=Betting!I758, Betting!B758, IF(Calc!P758=Betting!I758, Betting!C758, ""))</f>
        <v>SDP</v>
      </c>
      <c r="I758" s="21">
        <f>MAX(Calc!O758:P758)</f>
        <v>0.53730847503555579</v>
      </c>
      <c r="J758" s="22">
        <f t="shared" si="45"/>
        <v>-116.12671640718848</v>
      </c>
      <c r="K758" s="23">
        <f t="shared" si="46"/>
        <v>0.86112828377372252</v>
      </c>
      <c r="M758" s="31"/>
      <c r="N758" s="31"/>
      <c r="O758" t="str">
        <f>IF(ISBLANK(Games!L758), "", Games!L758)</f>
        <v/>
      </c>
      <c r="P758" t="str">
        <f>IF(ISBLANK(Games!M758), "", Games!M758)</f>
        <v/>
      </c>
      <c r="Q758" t="str">
        <f t="shared" si="47"/>
        <v/>
      </c>
      <c r="R758" t="str">
        <f>IF(ISBLANK(Games!L758), "", IF(H758=Q758, "W", "L"))</f>
        <v/>
      </c>
      <c r="T758" s="30" t="str">
        <f t="shared" si="48"/>
        <v/>
      </c>
    </row>
    <row r="759" spans="1:20" x14ac:dyDescent="0.45">
      <c r="A759" s="20" t="str">
        <f>Calc!A759</f>
        <v>2024-05-23</v>
      </c>
      <c r="B759" t="str">
        <f>Calc!B759</f>
        <v>CHC</v>
      </c>
      <c r="C759" t="str">
        <f>Calc!C759</f>
        <v>ATL</v>
      </c>
      <c r="D759" t="str">
        <f>IF(ISBLANK(Games!D759), "", Games!D759)</f>
        <v/>
      </c>
      <c r="E759" t="str">
        <f>IF(ISBLANK(Games!E759), "", Games!E759)</f>
        <v/>
      </c>
      <c r="F759">
        <f>Calc!M759</f>
        <v>1529.9566441509314</v>
      </c>
      <c r="G759">
        <f>Calc!N759</f>
        <v>1588.8399964445969</v>
      </c>
      <c r="H759" t="str">
        <f>IF(Calc!O759=Betting!I759, Betting!B759, IF(Calc!P759=Betting!I759, Betting!C759, ""))</f>
        <v>ATL</v>
      </c>
      <c r="I759" s="21">
        <f>MAX(Calc!O759:P759)</f>
        <v>0.56164483577924873</v>
      </c>
      <c r="J759" s="22">
        <f t="shared" si="45"/>
        <v>-128.125520496072</v>
      </c>
      <c r="K759" s="23">
        <f t="shared" si="46"/>
        <v>0.78048463423074055</v>
      </c>
      <c r="M759" s="31"/>
      <c r="N759" s="31"/>
      <c r="O759" t="str">
        <f>IF(ISBLANK(Games!L759), "", Games!L759)</f>
        <v/>
      </c>
      <c r="P759" t="str">
        <f>IF(ISBLANK(Games!M759), "", Games!M759)</f>
        <v/>
      </c>
      <c r="Q759" t="str">
        <f t="shared" si="47"/>
        <v/>
      </c>
      <c r="R759" t="str">
        <f>IF(ISBLANK(Games!L759), "", IF(H759=Q759, "W", "L"))</f>
        <v/>
      </c>
      <c r="T759" s="30" t="str">
        <f t="shared" si="48"/>
        <v/>
      </c>
    </row>
    <row r="760" spans="1:20" x14ac:dyDescent="0.45">
      <c r="A760" s="20" t="str">
        <f>Calc!A760</f>
        <v>2024-05-23</v>
      </c>
      <c r="B760" t="str">
        <f>Calc!B760</f>
        <v>OAK</v>
      </c>
      <c r="C760" t="str">
        <f>Calc!C760</f>
        <v>COL</v>
      </c>
      <c r="D760" t="str">
        <f>IF(ISBLANK(Games!D760), "", Games!D760)</f>
        <v/>
      </c>
      <c r="E760" t="str">
        <f>IF(ISBLANK(Games!E760), "", Games!E760)</f>
        <v/>
      </c>
      <c r="F760">
        <f>Calc!M760</f>
        <v>1410.609331202211</v>
      </c>
      <c r="G760">
        <f>Calc!N760</f>
        <v>1405.4006829938121</v>
      </c>
      <c r="H760" t="str">
        <f>IF(Calc!O760=Betting!I760, Betting!B760, IF(Calc!P760=Betting!I760, Betting!C760, ""))</f>
        <v>OAK</v>
      </c>
      <c r="I760" s="21">
        <f>MAX(Calc!O760:P760)</f>
        <v>0.51060087587099534</v>
      </c>
      <c r="J760" s="22">
        <f t="shared" si="45"/>
        <v>-104.33220058979957</v>
      </c>
      <c r="K760" s="23">
        <f t="shared" si="46"/>
        <v>0.95847685982554531</v>
      </c>
      <c r="M760" s="31"/>
      <c r="N760" s="31"/>
      <c r="O760" t="str">
        <f>IF(ISBLANK(Games!L760), "", Games!L760)</f>
        <v/>
      </c>
      <c r="P760" t="str">
        <f>IF(ISBLANK(Games!M760), "", Games!M760)</f>
        <v/>
      </c>
      <c r="Q760" t="str">
        <f t="shared" si="47"/>
        <v/>
      </c>
      <c r="R760" t="str">
        <f>IF(ISBLANK(Games!L760), "", IF(H760=Q760, "W", "L"))</f>
        <v/>
      </c>
      <c r="T760" s="30" t="str">
        <f t="shared" si="48"/>
        <v/>
      </c>
    </row>
    <row r="761" spans="1:20" x14ac:dyDescent="0.45">
      <c r="A761" s="20" t="str">
        <f>Calc!A761</f>
        <v>2024-05-23</v>
      </c>
      <c r="B761" t="str">
        <f>Calc!B761</f>
        <v>DET</v>
      </c>
      <c r="C761" t="str">
        <f>Calc!C761</f>
        <v>TOR</v>
      </c>
      <c r="D761" t="str">
        <f>IF(ISBLANK(Games!D761), "", Games!D761)</f>
        <v/>
      </c>
      <c r="E761" t="str">
        <f>IF(ISBLANK(Games!E761), "", Games!E761)</f>
        <v/>
      </c>
      <c r="F761">
        <f>Calc!M761</f>
        <v>1481.7589766686021</v>
      </c>
      <c r="G761">
        <f>Calc!N761</f>
        <v>1549.5770225833428</v>
      </c>
      <c r="H761" t="str">
        <f>IF(Calc!O761=Betting!I761, Betting!B761, IF(Calc!P761=Betting!I761, Betting!C761, ""))</f>
        <v>TOR</v>
      </c>
      <c r="I761" s="21">
        <f>MAX(Calc!O761:P761)</f>
        <v>0.59254271889935239</v>
      </c>
      <c r="J761" s="22">
        <f t="shared" si="45"/>
        <v>-145.42450126274369</v>
      </c>
      <c r="K761" s="23">
        <f t="shared" si="46"/>
        <v>0.68764203508820287</v>
      </c>
      <c r="M761" s="31"/>
      <c r="N761" s="31"/>
      <c r="O761" t="str">
        <f>IF(ISBLANK(Games!L761), "", Games!L761)</f>
        <v/>
      </c>
      <c r="P761" t="str">
        <f>IF(ISBLANK(Games!M761), "", Games!M761)</f>
        <v/>
      </c>
      <c r="Q761" t="str">
        <f t="shared" si="47"/>
        <v/>
      </c>
      <c r="R761" t="str">
        <f>IF(ISBLANK(Games!L761), "", IF(H761=Q761, "W", "L"))</f>
        <v/>
      </c>
      <c r="T761" s="30" t="str">
        <f t="shared" si="48"/>
        <v/>
      </c>
    </row>
    <row r="762" spans="1:20" x14ac:dyDescent="0.45">
      <c r="A762" s="20" t="str">
        <f>Calc!A762</f>
        <v>2024-05-23</v>
      </c>
      <c r="B762" t="str">
        <f>Calc!B762</f>
        <v>CHW</v>
      </c>
      <c r="C762" t="str">
        <f>Calc!C762</f>
        <v>BAL</v>
      </c>
      <c r="D762" t="str">
        <f>IF(ISBLANK(Games!D762), "", Games!D762)</f>
        <v/>
      </c>
      <c r="E762" t="str">
        <f>IF(ISBLANK(Games!E762), "", Games!E762)</f>
        <v/>
      </c>
      <c r="F762">
        <f>Calc!M762</f>
        <v>1426.513159308995</v>
      </c>
      <c r="G762">
        <f>Calc!N762</f>
        <v>1539.0873746407135</v>
      </c>
      <c r="H762" t="str">
        <f>IF(Calc!O762=Betting!I762, Betting!B762, IF(Calc!P762=Betting!I762, Betting!C762, ""))</f>
        <v>BAL</v>
      </c>
      <c r="I762" s="21">
        <f>MAX(Calc!O762:P762)</f>
        <v>0.67769298759254504</v>
      </c>
      <c r="J762" s="22">
        <f t="shared" si="45"/>
        <v>-210.26318432557619</v>
      </c>
      <c r="K762" s="23">
        <f t="shared" si="46"/>
        <v>0.47559443333245527</v>
      </c>
      <c r="M762" s="31"/>
      <c r="N762" s="31"/>
      <c r="O762" t="str">
        <f>IF(ISBLANK(Games!L762), "", Games!L762)</f>
        <v/>
      </c>
      <c r="P762" t="str">
        <f>IF(ISBLANK(Games!M762), "", Games!M762)</f>
        <v/>
      </c>
      <c r="Q762" t="str">
        <f t="shared" si="47"/>
        <v/>
      </c>
      <c r="R762" t="str">
        <f>IF(ISBLANK(Games!L762), "", IF(H762=Q762, "W", "L"))</f>
        <v/>
      </c>
      <c r="T762" s="30" t="str">
        <f t="shared" si="48"/>
        <v/>
      </c>
    </row>
    <row r="763" spans="1:20" x14ac:dyDescent="0.45">
      <c r="A763" s="20" t="str">
        <f>Calc!A763</f>
        <v>2024-05-24</v>
      </c>
      <c r="B763" t="str">
        <f>Calc!B763</f>
        <v>DET</v>
      </c>
      <c r="C763" t="str">
        <f>Calc!C763</f>
        <v>TOR</v>
      </c>
      <c r="D763" t="str">
        <f>IF(ISBLANK(Games!D763), "", Games!D763)</f>
        <v/>
      </c>
      <c r="E763" t="str">
        <f>IF(ISBLANK(Games!E763), "", Games!E763)</f>
        <v/>
      </c>
      <c r="F763">
        <f>Calc!M763</f>
        <v>1481.7589766686021</v>
      </c>
      <c r="G763">
        <f>Calc!N763</f>
        <v>1549.5770225833428</v>
      </c>
      <c r="H763" t="str">
        <f>IF(Calc!O763=Betting!I763, Betting!B763, IF(Calc!P763=Betting!I763, Betting!C763, ""))</f>
        <v>TOR</v>
      </c>
      <c r="I763" s="21">
        <f>MAX(Calc!O763:P763)</f>
        <v>0.59254271889935239</v>
      </c>
      <c r="J763" s="22">
        <f t="shared" si="45"/>
        <v>-145.42450126274369</v>
      </c>
      <c r="K763" s="23">
        <f t="shared" si="46"/>
        <v>0.68764203508820287</v>
      </c>
      <c r="M763" s="31"/>
      <c r="N763" s="31"/>
      <c r="O763" t="str">
        <f>IF(ISBLANK(Games!L763), "", Games!L763)</f>
        <v/>
      </c>
      <c r="P763" t="str">
        <f>IF(ISBLANK(Games!M763), "", Games!M763)</f>
        <v/>
      </c>
      <c r="Q763" t="str">
        <f t="shared" si="47"/>
        <v/>
      </c>
      <c r="R763" t="str">
        <f>IF(ISBLANK(Games!L763), "", IF(H763=Q763, "W", "L"))</f>
        <v/>
      </c>
      <c r="T763" s="30" t="str">
        <f t="shared" si="48"/>
        <v/>
      </c>
    </row>
    <row r="764" spans="1:20" x14ac:dyDescent="0.45">
      <c r="A764" s="20" t="str">
        <f>Calc!A764</f>
        <v>2024-05-24</v>
      </c>
      <c r="B764" t="str">
        <f>Calc!B764</f>
        <v>PIT</v>
      </c>
      <c r="C764" t="str">
        <f>Calc!C764</f>
        <v>ATL</v>
      </c>
      <c r="D764" t="str">
        <f>IF(ISBLANK(Games!D764), "", Games!D764)</f>
        <v/>
      </c>
      <c r="E764" t="str">
        <f>IF(ISBLANK(Games!E764), "", Games!E764)</f>
        <v/>
      </c>
      <c r="F764">
        <f>Calc!M764</f>
        <v>1464.4120897083565</v>
      </c>
      <c r="G764">
        <f>Calc!N764</f>
        <v>1588.8399964445969</v>
      </c>
      <c r="H764" t="str">
        <f>IF(Calc!O764=Betting!I764, Betting!B764, IF(Calc!P764=Betting!I764, Betting!C764, ""))</f>
        <v>ATL</v>
      </c>
      <c r="I764" s="21">
        <f>MAX(Calc!O764:P764)</f>
        <v>0.64279842130491049</v>
      </c>
      <c r="J764" s="22">
        <f t="shared" si="45"/>
        <v>-179.95396987133952</v>
      </c>
      <c r="K764" s="23">
        <f t="shared" si="46"/>
        <v>0.55569766019330569</v>
      </c>
      <c r="M764" s="31"/>
      <c r="N764" s="31"/>
      <c r="O764" t="str">
        <f>IF(ISBLANK(Games!L764), "", Games!L764)</f>
        <v/>
      </c>
      <c r="P764" t="str">
        <f>IF(ISBLANK(Games!M764), "", Games!M764)</f>
        <v/>
      </c>
      <c r="Q764" t="str">
        <f t="shared" si="47"/>
        <v/>
      </c>
      <c r="R764" t="str">
        <f>IF(ISBLANK(Games!L764), "", IF(H764=Q764, "W", "L"))</f>
        <v/>
      </c>
      <c r="T764" s="30" t="str">
        <f t="shared" si="48"/>
        <v/>
      </c>
    </row>
    <row r="765" spans="1:20" x14ac:dyDescent="0.45">
      <c r="A765" s="20" t="str">
        <f>Calc!A765</f>
        <v>2024-05-24</v>
      </c>
      <c r="B765" t="str">
        <f>Calc!B765</f>
        <v>WAS</v>
      </c>
      <c r="C765" t="str">
        <f>Calc!C765</f>
        <v>SEA</v>
      </c>
      <c r="D765" t="str">
        <f>IF(ISBLANK(Games!D765), "", Games!D765)</f>
        <v/>
      </c>
      <c r="E765" t="str">
        <f>IF(ISBLANK(Games!E765), "", Games!E765)</f>
        <v/>
      </c>
      <c r="F765">
        <f>Calc!M765</f>
        <v>1419.5380932200808</v>
      </c>
      <c r="G765">
        <f>Calc!N765</f>
        <v>1521.2700100017432</v>
      </c>
      <c r="H765" t="str">
        <f>IF(Calc!O765=Betting!I765, Betting!B765, IF(Calc!P765=Betting!I765, Betting!C765, ""))</f>
        <v>SEA</v>
      </c>
      <c r="I765" s="21">
        <f>MAX(Calc!O765:P765)</f>
        <v>0.66616814249623468</v>
      </c>
      <c r="J765" s="22">
        <f t="shared" si="45"/>
        <v>-199.55199826569009</v>
      </c>
      <c r="K765" s="23">
        <f t="shared" si="46"/>
        <v>0.50112251878759295</v>
      </c>
      <c r="M765" s="31"/>
      <c r="N765" s="31"/>
      <c r="O765" t="str">
        <f>IF(ISBLANK(Games!L765), "", Games!L765)</f>
        <v/>
      </c>
      <c r="P765" t="str">
        <f>IF(ISBLANK(Games!M765), "", Games!M765)</f>
        <v/>
      </c>
      <c r="Q765" t="str">
        <f t="shared" si="47"/>
        <v/>
      </c>
      <c r="R765" t="str">
        <f>IF(ISBLANK(Games!L765), "", IF(H765=Q765, "W", "L"))</f>
        <v/>
      </c>
      <c r="T765" s="30" t="str">
        <f t="shared" si="48"/>
        <v/>
      </c>
    </row>
    <row r="766" spans="1:20" x14ac:dyDescent="0.45">
      <c r="A766" s="20" t="str">
        <f>Calc!A766</f>
        <v>2024-05-24</v>
      </c>
      <c r="B766" t="str">
        <f>Calc!B766</f>
        <v>TBR</v>
      </c>
      <c r="C766" t="str">
        <f>Calc!C766</f>
        <v>KCR</v>
      </c>
      <c r="D766" t="str">
        <f>IF(ISBLANK(Games!D766), "", Games!D766)</f>
        <v/>
      </c>
      <c r="E766" t="str">
        <f>IF(ISBLANK(Games!E766), "", Games!E766)</f>
        <v/>
      </c>
      <c r="F766">
        <f>Calc!M766</f>
        <v>1528.0229512954211</v>
      </c>
      <c r="G766">
        <f>Calc!N766</f>
        <v>1465.2610239810729</v>
      </c>
      <c r="H766" t="str">
        <f>IF(Calc!O766=Betting!I766, Betting!B766, IF(Calc!P766=Betting!I766, Betting!C766, ""))</f>
        <v>TBR</v>
      </c>
      <c r="I766" s="21">
        <f>MAX(Calc!O766:P766)</f>
        <v>0.65151403321949319</v>
      </c>
      <c r="J766" s="22">
        <f t="shared" si="45"/>
        <v>-186.9556008922012</v>
      </c>
      <c r="K766" s="23">
        <f t="shared" si="46"/>
        <v>0.53488635549175179</v>
      </c>
      <c r="M766" s="31"/>
      <c r="N766" s="31"/>
      <c r="O766" t="str">
        <f>IF(ISBLANK(Games!L766), "", Games!L766)</f>
        <v/>
      </c>
      <c r="P766" t="str">
        <f>IF(ISBLANK(Games!M766), "", Games!M766)</f>
        <v/>
      </c>
      <c r="Q766" t="str">
        <f t="shared" si="47"/>
        <v/>
      </c>
      <c r="R766" t="str">
        <f>IF(ISBLANK(Games!L766), "", IF(H766=Q766, "W", "L"))</f>
        <v/>
      </c>
      <c r="T766" s="30" t="str">
        <f t="shared" si="48"/>
        <v/>
      </c>
    </row>
    <row r="767" spans="1:20" x14ac:dyDescent="0.45">
      <c r="A767" s="20" t="str">
        <f>Calc!A767</f>
        <v>2024-05-24</v>
      </c>
      <c r="B767" t="str">
        <f>Calc!B767</f>
        <v>CIN</v>
      </c>
      <c r="C767" t="str">
        <f>Calc!C767</f>
        <v>LAD</v>
      </c>
      <c r="D767" t="str">
        <f>IF(ISBLANK(Games!D767), "", Games!D767)</f>
        <v/>
      </c>
      <c r="E767" t="str">
        <f>IF(ISBLANK(Games!E767), "", Games!E767)</f>
        <v/>
      </c>
      <c r="F767">
        <f>Calc!M767</f>
        <v>1493.1662146218293</v>
      </c>
      <c r="G767">
        <f>Calc!N767</f>
        <v>1587.2549754385982</v>
      </c>
      <c r="H767" t="str">
        <f>IF(Calc!O767=Betting!I767, Betting!B767, IF(Calc!P767=Betting!I767, Betting!C767, ""))</f>
        <v>LAD</v>
      </c>
      <c r="I767" s="21">
        <f>MAX(Calc!O767:P767)</f>
        <v>0.63913327339728665</v>
      </c>
      <c r="J767" s="22">
        <f t="shared" si="45"/>
        <v>-177.11061349829669</v>
      </c>
      <c r="K767" s="23">
        <f t="shared" si="46"/>
        <v>0.56461890128883618</v>
      </c>
      <c r="M767" s="31"/>
      <c r="N767" s="31"/>
      <c r="O767" t="str">
        <f>IF(ISBLANK(Games!L767), "", Games!L767)</f>
        <v/>
      </c>
      <c r="P767" t="str">
        <f>IF(ISBLANK(Games!M767), "", Games!M767)</f>
        <v/>
      </c>
      <c r="Q767" t="str">
        <f t="shared" si="47"/>
        <v/>
      </c>
      <c r="R767" t="str">
        <f>IF(ISBLANK(Games!L767), "", IF(H767=Q767, "W", "L"))</f>
        <v/>
      </c>
      <c r="T767" s="30" t="str">
        <f t="shared" si="48"/>
        <v/>
      </c>
    </row>
    <row r="768" spans="1:20" x14ac:dyDescent="0.45">
      <c r="A768" s="20" t="str">
        <f>Calc!A768</f>
        <v>2024-05-24</v>
      </c>
      <c r="B768" t="str">
        <f>Calc!B768</f>
        <v>NYM</v>
      </c>
      <c r="C768" t="str">
        <f>Calc!C768</f>
        <v>SFG</v>
      </c>
      <c r="D768" t="str">
        <f>IF(ISBLANK(Games!D768), "", Games!D768)</f>
        <v/>
      </c>
      <c r="E768" t="str">
        <f>IF(ISBLANK(Games!E768), "", Games!E768)</f>
        <v/>
      </c>
      <c r="F768">
        <f>Calc!M768</f>
        <v>1483.2891783762693</v>
      </c>
      <c r="G768">
        <f>Calc!N768</f>
        <v>1491.6063482058917</v>
      </c>
      <c r="H768" t="str">
        <f>IF(Calc!O768=Betting!I768, Betting!B768, IF(Calc!P768=Betting!I768, Betting!C768, ""))</f>
        <v>NYM</v>
      </c>
      <c r="I768" s="21">
        <f>MAX(Calc!O768:P768)</f>
        <v>0.53916927997324338</v>
      </c>
      <c r="J768" s="22">
        <f t="shared" si="45"/>
        <v>-116.99942224813881</v>
      </c>
      <c r="K768" s="23">
        <f t="shared" si="46"/>
        <v>0.85470507527733341</v>
      </c>
      <c r="M768" s="31"/>
      <c r="N768" s="31"/>
      <c r="O768" t="str">
        <f>IF(ISBLANK(Games!L768), "", Games!L768)</f>
        <v/>
      </c>
      <c r="P768" t="str">
        <f>IF(ISBLANK(Games!M768), "", Games!M768)</f>
        <v/>
      </c>
      <c r="Q768" t="str">
        <f t="shared" si="47"/>
        <v/>
      </c>
      <c r="R768" t="str">
        <f>IF(ISBLANK(Games!L768), "", IF(H768=Q768, "W", "L"))</f>
        <v/>
      </c>
      <c r="T768" s="30" t="str">
        <f t="shared" si="48"/>
        <v/>
      </c>
    </row>
    <row r="769" spans="1:20" x14ac:dyDescent="0.45">
      <c r="A769" s="20" t="str">
        <f>Calc!A769</f>
        <v>2024-05-24</v>
      </c>
      <c r="B769" t="str">
        <f>Calc!B769</f>
        <v>BOS</v>
      </c>
      <c r="C769" t="str">
        <f>Calc!C769</f>
        <v>MIL</v>
      </c>
      <c r="D769" t="str">
        <f>IF(ISBLANK(Games!D769), "", Games!D769)</f>
        <v/>
      </c>
      <c r="E769" t="str">
        <f>IF(ISBLANK(Games!E769), "", Games!E769)</f>
        <v/>
      </c>
      <c r="F769">
        <f>Calc!M769</f>
        <v>1500.26839934439</v>
      </c>
      <c r="G769">
        <f>Calc!N769</f>
        <v>1527.5334034496079</v>
      </c>
      <c r="H769" t="str">
        <f>IF(Calc!O769=Betting!I769, Betting!B769, IF(Calc!P769=Betting!I769, Betting!C769, ""))</f>
        <v>MIL</v>
      </c>
      <c r="I769" s="21">
        <f>MAX(Calc!O769:P769)</f>
        <v>0.51351612154802417</v>
      </c>
      <c r="J769" s="22">
        <f t="shared" si="45"/>
        <v>-105.55665753653888</v>
      </c>
      <c r="K769" s="23">
        <f t="shared" si="46"/>
        <v>0.94735853080024413</v>
      </c>
      <c r="M769" s="31"/>
      <c r="N769" s="31"/>
      <c r="O769" t="str">
        <f>IF(ISBLANK(Games!L769), "", Games!L769)</f>
        <v/>
      </c>
      <c r="P769" t="str">
        <f>IF(ISBLANK(Games!M769), "", Games!M769)</f>
        <v/>
      </c>
      <c r="Q769" t="str">
        <f t="shared" si="47"/>
        <v/>
      </c>
      <c r="R769" t="str">
        <f>IF(ISBLANK(Games!L769), "", IF(H769=Q769, "W", "L"))</f>
        <v/>
      </c>
      <c r="T769" s="30" t="str">
        <f t="shared" si="48"/>
        <v/>
      </c>
    </row>
    <row r="770" spans="1:20" x14ac:dyDescent="0.45">
      <c r="A770" s="20" t="str">
        <f>Calc!A770</f>
        <v>2024-05-24</v>
      </c>
      <c r="B770" t="str">
        <f>Calc!B770</f>
        <v>CHW</v>
      </c>
      <c r="C770" t="str">
        <f>Calc!C770</f>
        <v>BAL</v>
      </c>
      <c r="D770" t="str">
        <f>IF(ISBLANK(Games!D770), "", Games!D770)</f>
        <v/>
      </c>
      <c r="E770" t="str">
        <f>IF(ISBLANK(Games!E770), "", Games!E770)</f>
        <v/>
      </c>
      <c r="F770">
        <f>Calc!M770</f>
        <v>1426.513159308995</v>
      </c>
      <c r="G770">
        <f>Calc!N770</f>
        <v>1539.0873746407135</v>
      </c>
      <c r="H770" t="str">
        <f>IF(Calc!O770=Betting!I770, Betting!B770, IF(Calc!P770=Betting!I770, Betting!C770, ""))</f>
        <v>BAL</v>
      </c>
      <c r="I770" s="21">
        <f>MAX(Calc!O770:P770)</f>
        <v>0.67769298759254504</v>
      </c>
      <c r="J770" s="22">
        <f t="shared" si="45"/>
        <v>-210.26318432557619</v>
      </c>
      <c r="K770" s="23">
        <f t="shared" si="46"/>
        <v>0.47559443333245527</v>
      </c>
      <c r="M770" s="31"/>
      <c r="N770" s="31"/>
      <c r="O770" t="str">
        <f>IF(ISBLANK(Games!L770), "", Games!L770)</f>
        <v/>
      </c>
      <c r="P770" t="str">
        <f>IF(ISBLANK(Games!M770), "", Games!M770)</f>
        <v/>
      </c>
      <c r="Q770" t="str">
        <f t="shared" si="47"/>
        <v/>
      </c>
      <c r="R770" t="str">
        <f>IF(ISBLANK(Games!L770), "", IF(H770=Q770, "W", "L"))</f>
        <v/>
      </c>
      <c r="T770" s="30" t="str">
        <f t="shared" si="48"/>
        <v/>
      </c>
    </row>
    <row r="771" spans="1:20" x14ac:dyDescent="0.45">
      <c r="A771" s="20" t="str">
        <f>Calc!A771</f>
        <v>2024-05-24</v>
      </c>
      <c r="B771" t="str">
        <f>Calc!B771</f>
        <v>MIN</v>
      </c>
      <c r="C771" t="str">
        <f>Calc!C771</f>
        <v>TEX</v>
      </c>
      <c r="D771" t="str">
        <f>IF(ISBLANK(Games!D771), "", Games!D771)</f>
        <v/>
      </c>
      <c r="E771" t="str">
        <f>IF(ISBLANK(Games!E771), "", Games!E771)</f>
        <v/>
      </c>
      <c r="F771">
        <f>Calc!M771</f>
        <v>1529.2726034226744</v>
      </c>
      <c r="G771">
        <f>Calc!N771</f>
        <v>1534.4506247578865</v>
      </c>
      <c r="H771" t="str">
        <f>IF(Calc!O771=Betting!I771, Betting!B771, IF(Calc!P771=Betting!I771, Betting!C771, ""))</f>
        <v>MIN</v>
      </c>
      <c r="I771" s="21">
        <f>MAX(Calc!O771:P771)</f>
        <v>0.55618514359457383</v>
      </c>
      <c r="J771" s="22">
        <f t="shared" ref="J771:J834" si="49">IF(I771&lt;0.5, "",-1*((I771*100)/(1-((I771*100)/100))))</f>
        <v>-125.31918108809253</v>
      </c>
      <c r="K771" s="23">
        <f t="shared" ref="K771:K834" si="50">IF(J771&gt;0, "",1/(J771/-100))</f>
        <v>0.7979624438313675</v>
      </c>
      <c r="M771" s="31"/>
      <c r="N771" s="31"/>
      <c r="O771" t="str">
        <f>IF(ISBLANK(Games!L771), "", Games!L771)</f>
        <v/>
      </c>
      <c r="P771" t="str">
        <f>IF(ISBLANK(Games!M771), "", Games!M771)</f>
        <v/>
      </c>
      <c r="Q771" t="str">
        <f t="shared" ref="Q771:Q834" si="51">IF(O771&gt;P771, B771, IF(P771&gt;O771, C771, ""))</f>
        <v/>
      </c>
      <c r="R771" t="str">
        <f>IF(ISBLANK(Games!L771), "", IF(H771=Q771, "W", "L"))</f>
        <v/>
      </c>
      <c r="T771" s="30" t="str">
        <f t="shared" si="48"/>
        <v/>
      </c>
    </row>
    <row r="772" spans="1:20" x14ac:dyDescent="0.45">
      <c r="A772" s="20" t="str">
        <f>Calc!A772</f>
        <v>2024-05-24</v>
      </c>
      <c r="B772" t="str">
        <f>Calc!B772</f>
        <v>STL</v>
      </c>
      <c r="C772" t="str">
        <f>Calc!C772</f>
        <v>CHC</v>
      </c>
      <c r="D772" t="str">
        <f>IF(ISBLANK(Games!D772), "", Games!D772)</f>
        <v/>
      </c>
      <c r="E772" t="str">
        <f>IF(ISBLANK(Games!E772), "", Games!E772)</f>
        <v/>
      </c>
      <c r="F772">
        <f>Calc!M772</f>
        <v>1510.540426333587</v>
      </c>
      <c r="G772">
        <f>Calc!N772</f>
        <v>1510.9500841970262</v>
      </c>
      <c r="H772" t="str">
        <f>IF(Calc!O772=Betting!I772, Betting!B772, IF(Calc!P772=Betting!I772, Betting!C772, ""))</f>
        <v>STL</v>
      </c>
      <c r="I772" s="21">
        <f>MAX(Calc!O772:P772)</f>
        <v>0.53599582107087473</v>
      </c>
      <c r="J772" s="22">
        <f t="shared" si="49"/>
        <v>-115.51530038110839</v>
      </c>
      <c r="K772" s="23">
        <f t="shared" si="50"/>
        <v>0.8656861876312465</v>
      </c>
      <c r="M772" s="31"/>
      <c r="N772" s="31"/>
      <c r="O772" t="str">
        <f>IF(ISBLANK(Games!L772), "", Games!L772)</f>
        <v/>
      </c>
      <c r="P772" t="str">
        <f>IF(ISBLANK(Games!M772), "", Games!M772)</f>
        <v/>
      </c>
      <c r="Q772" t="str">
        <f t="shared" si="51"/>
        <v/>
      </c>
      <c r="R772" t="str">
        <f>IF(ISBLANK(Games!L772), "", IF(H772=Q772, "W", "L"))</f>
        <v/>
      </c>
      <c r="T772" s="30" t="str">
        <f t="shared" si="48"/>
        <v/>
      </c>
    </row>
    <row r="773" spans="1:20" x14ac:dyDescent="0.45">
      <c r="A773" s="20" t="str">
        <f>Calc!A773</f>
        <v>2024-05-24</v>
      </c>
      <c r="B773" t="str">
        <f>Calc!B773</f>
        <v>COL</v>
      </c>
      <c r="C773" t="str">
        <f>Calc!C773</f>
        <v>PHI</v>
      </c>
      <c r="D773" t="str">
        <f>IF(ISBLANK(Games!D773), "", Games!D773)</f>
        <v/>
      </c>
      <c r="E773" t="str">
        <f>IF(ISBLANK(Games!E773), "", Games!E773)</f>
        <v/>
      </c>
      <c r="F773">
        <f>Calc!M773</f>
        <v>1423.0710497477428</v>
      </c>
      <c r="G773">
        <f>Calc!N773</f>
        <v>1539.4111659163295</v>
      </c>
      <c r="H773" t="str">
        <f>IF(Calc!O773=Betting!I773, Betting!B773, IF(Calc!P773=Betting!I773, Betting!C773, ""))</f>
        <v>PHI</v>
      </c>
      <c r="I773" s="21">
        <f>MAX(Calc!O773:P773)</f>
        <v>0.54726444175266387</v>
      </c>
      <c r="J773" s="22">
        <f t="shared" si="49"/>
        <v>-120.87949174376209</v>
      </c>
      <c r="K773" s="23">
        <f t="shared" si="50"/>
        <v>0.82727018915646988</v>
      </c>
      <c r="M773" s="31"/>
      <c r="N773" s="31"/>
      <c r="O773" t="str">
        <f>IF(ISBLANK(Games!L773), "", Games!L773)</f>
        <v/>
      </c>
      <c r="P773" t="str">
        <f>IF(ISBLANK(Games!M773), "", Games!M773)</f>
        <v/>
      </c>
      <c r="Q773" t="str">
        <f t="shared" si="51"/>
        <v/>
      </c>
      <c r="R773" t="str">
        <f>IF(ISBLANK(Games!L773), "", IF(H773=Q773, "W", "L"))</f>
        <v/>
      </c>
      <c r="T773" s="30" t="str">
        <f t="shared" si="48"/>
        <v/>
      </c>
    </row>
    <row r="774" spans="1:20" x14ac:dyDescent="0.45">
      <c r="A774" s="20" t="str">
        <f>Calc!A774</f>
        <v>2024-05-24</v>
      </c>
      <c r="B774" t="str">
        <f>Calc!B774</f>
        <v>LAA</v>
      </c>
      <c r="C774" t="str">
        <f>Calc!C774</f>
        <v>CLE</v>
      </c>
      <c r="D774" t="str">
        <f>IF(ISBLANK(Games!D774), "", Games!D774)</f>
        <v/>
      </c>
      <c r="E774" t="str">
        <f>IF(ISBLANK(Games!E774), "", Games!E774)</f>
        <v/>
      </c>
      <c r="F774">
        <f>Calc!M774</f>
        <v>1469.5882041455925</v>
      </c>
      <c r="G774">
        <f>Calc!N774</f>
        <v>1521.3210808926906</v>
      </c>
      <c r="H774" t="str">
        <f>IF(Calc!O774=Betting!I774, Betting!B774, IF(Calc!P774=Betting!I774, Betting!C774, ""))</f>
        <v>CLE</v>
      </c>
      <c r="I774" s="21">
        <f>MAX(Calc!O774:P774)</f>
        <v>0.53965764843138919</v>
      </c>
      <c r="J774" s="22">
        <f t="shared" si="49"/>
        <v>-117.22963281403776</v>
      </c>
      <c r="K774" s="23">
        <f t="shared" si="50"/>
        <v>0.85302664181018761</v>
      </c>
      <c r="M774" s="31"/>
      <c r="N774" s="31"/>
      <c r="O774" t="str">
        <f>IF(ISBLANK(Games!L774), "", Games!L774)</f>
        <v/>
      </c>
      <c r="P774" t="str">
        <f>IF(ISBLANK(Games!M774), "", Games!M774)</f>
        <v/>
      </c>
      <c r="Q774" t="str">
        <f t="shared" si="51"/>
        <v/>
      </c>
      <c r="R774" t="str">
        <f>IF(ISBLANK(Games!L774), "", IF(H774=Q774, "W", "L"))</f>
        <v/>
      </c>
      <c r="T774" s="30" t="str">
        <f t="shared" si="48"/>
        <v/>
      </c>
    </row>
    <row r="775" spans="1:20" x14ac:dyDescent="0.45">
      <c r="A775" s="20" t="str">
        <f>Calc!A775</f>
        <v>2024-05-24</v>
      </c>
      <c r="B775" t="str">
        <f>Calc!B775</f>
        <v>OAK</v>
      </c>
      <c r="C775" t="str">
        <f>Calc!C775</f>
        <v>HOU</v>
      </c>
      <c r="D775" t="str">
        <f>IF(ISBLANK(Games!D775), "", Games!D775)</f>
        <v/>
      </c>
      <c r="E775" t="str">
        <f>IF(ISBLANK(Games!E775), "", Games!E775)</f>
        <v/>
      </c>
      <c r="F775">
        <f>Calc!M775</f>
        <v>1410.609331202211</v>
      </c>
      <c r="G775">
        <f>Calc!N775</f>
        <v>1554.1885466658973</v>
      </c>
      <c r="H775" t="str">
        <f>IF(Calc!O775=Betting!I775, Betting!B775, IF(Calc!P775=Betting!I775, Betting!C775, ""))</f>
        <v>HOU</v>
      </c>
      <c r="I775" s="21">
        <f>MAX(Calc!O775:P775)</f>
        <v>0.69251055417633578</v>
      </c>
      <c r="J775" s="22">
        <f t="shared" si="49"/>
        <v>-225.2144142122749</v>
      </c>
      <c r="K775" s="23">
        <f t="shared" si="50"/>
        <v>0.4440213134215531</v>
      </c>
      <c r="M775" s="31"/>
      <c r="N775" s="31"/>
      <c r="O775" t="str">
        <f>IF(ISBLANK(Games!L775), "", Games!L775)</f>
        <v/>
      </c>
      <c r="P775" t="str">
        <f>IF(ISBLANK(Games!M775), "", Games!M775)</f>
        <v/>
      </c>
      <c r="Q775" t="str">
        <f t="shared" si="51"/>
        <v/>
      </c>
      <c r="R775" t="str">
        <f>IF(ISBLANK(Games!L775), "", IF(H775=Q775, "W", "L"))</f>
        <v/>
      </c>
      <c r="T775" s="30" t="str">
        <f t="shared" si="48"/>
        <v/>
      </c>
    </row>
    <row r="776" spans="1:20" x14ac:dyDescent="0.45">
      <c r="A776" s="20" t="str">
        <f>Calc!A776</f>
        <v>2024-05-24</v>
      </c>
      <c r="B776" t="str">
        <f>Calc!B776</f>
        <v>ARI</v>
      </c>
      <c r="C776" t="str">
        <f>Calc!C776</f>
        <v>MIA</v>
      </c>
      <c r="D776" t="str">
        <f>IF(ISBLANK(Games!D776), "", Games!D776)</f>
        <v/>
      </c>
      <c r="E776" t="str">
        <f>IF(ISBLANK(Games!E776), "", Games!E776)</f>
        <v/>
      </c>
      <c r="F776">
        <f>Calc!M776</f>
        <v>1516.9891876380354</v>
      </c>
      <c r="G776">
        <f>Calc!N776</f>
        <v>1484.370768699393</v>
      </c>
      <c r="H776" t="str">
        <f>IF(Calc!O776=Betting!I776, Betting!B776, IF(Calc!P776=Betting!I776, Betting!C776, ""))</f>
        <v>ARI</v>
      </c>
      <c r="I776" s="21">
        <f>MAX(Calc!O776:P776)</f>
        <v>0.57212070248719404</v>
      </c>
      <c r="J776" s="22">
        <f t="shared" si="49"/>
        <v>-133.71076979251868</v>
      </c>
      <c r="K776" s="23">
        <f t="shared" si="50"/>
        <v>0.7478829129109924</v>
      </c>
      <c r="M776" s="31"/>
      <c r="N776" s="31"/>
      <c r="O776" t="str">
        <f>IF(ISBLANK(Games!L776), "", Games!L776)</f>
        <v/>
      </c>
      <c r="P776" t="str">
        <f>IF(ISBLANK(Games!M776), "", Games!M776)</f>
        <v/>
      </c>
      <c r="Q776" t="str">
        <f t="shared" si="51"/>
        <v/>
      </c>
      <c r="R776" t="str">
        <f>IF(ISBLANK(Games!L776), "", IF(H776=Q776, "W", "L"))</f>
        <v/>
      </c>
      <c r="T776" s="30" t="str">
        <f t="shared" si="48"/>
        <v/>
      </c>
    </row>
    <row r="777" spans="1:20" x14ac:dyDescent="0.45">
      <c r="A777" s="20" t="str">
        <f>Calc!A777</f>
        <v>2024-05-24</v>
      </c>
      <c r="B777" t="str">
        <f>Calc!B777</f>
        <v>SDP</v>
      </c>
      <c r="C777" t="str">
        <f>Calc!C777</f>
        <v>NYY</v>
      </c>
      <c r="D777" t="str">
        <f>IF(ISBLANK(Games!D777), "", Games!D777)</f>
        <v/>
      </c>
      <c r="E777" t="str">
        <f>IF(ISBLANK(Games!E777), "", Games!E777)</f>
        <v/>
      </c>
      <c r="F777">
        <f>Calc!M777</f>
        <v>1502.9671207118124</v>
      </c>
      <c r="G777">
        <f>Calc!N777</f>
        <v>1562.9327852564061</v>
      </c>
      <c r="H777" t="str">
        <f>IF(Calc!O777=Betting!I777, Betting!B777, IF(Calc!P777=Betting!I777, Betting!C777, ""))</f>
        <v>NYY</v>
      </c>
      <c r="I777" s="21">
        <f>MAX(Calc!O777:P777)</f>
        <v>0.57083082695992993</v>
      </c>
      <c r="J777" s="22">
        <f t="shared" si="49"/>
        <v>-133.00834794735673</v>
      </c>
      <c r="K777" s="23">
        <f t="shared" si="50"/>
        <v>0.75183250933677437</v>
      </c>
      <c r="M777" s="31"/>
      <c r="N777" s="31"/>
      <c r="O777" t="str">
        <f>IF(ISBLANK(Games!L777), "", Games!L777)</f>
        <v/>
      </c>
      <c r="P777" t="str">
        <f>IF(ISBLANK(Games!M777), "", Games!M777)</f>
        <v/>
      </c>
      <c r="Q777" t="str">
        <f t="shared" si="51"/>
        <v/>
      </c>
      <c r="R777" t="str">
        <f>IF(ISBLANK(Games!L777), "", IF(H777=Q777, "W", "L"))</f>
        <v/>
      </c>
      <c r="T777" s="30" t="str">
        <f t="shared" si="48"/>
        <v/>
      </c>
    </row>
    <row r="778" spans="1:20" x14ac:dyDescent="0.45">
      <c r="A778" s="20" t="str">
        <f>Calc!A778</f>
        <v>2024-05-25</v>
      </c>
      <c r="B778" t="str">
        <f>Calc!B778</f>
        <v>DET</v>
      </c>
      <c r="C778" t="str">
        <f>Calc!C778</f>
        <v>TOR</v>
      </c>
      <c r="D778" t="str">
        <f>IF(ISBLANK(Games!D778), "", Games!D778)</f>
        <v/>
      </c>
      <c r="E778" t="str">
        <f>IF(ISBLANK(Games!E778), "", Games!E778)</f>
        <v/>
      </c>
      <c r="F778">
        <f>Calc!M778</f>
        <v>1481.7589766686021</v>
      </c>
      <c r="G778">
        <f>Calc!N778</f>
        <v>1549.5770225833428</v>
      </c>
      <c r="H778" t="str">
        <f>IF(Calc!O778=Betting!I778, Betting!B778, IF(Calc!P778=Betting!I778, Betting!C778, ""))</f>
        <v>TOR</v>
      </c>
      <c r="I778" s="21">
        <f>MAX(Calc!O778:P778)</f>
        <v>0.59254271889935239</v>
      </c>
      <c r="J778" s="22">
        <f t="shared" si="49"/>
        <v>-145.42450126274369</v>
      </c>
      <c r="K778" s="23">
        <f t="shared" si="50"/>
        <v>0.68764203508820287</v>
      </c>
      <c r="M778" s="31"/>
      <c r="N778" s="31"/>
      <c r="O778" t="str">
        <f>IF(ISBLANK(Games!L778), "", Games!L778)</f>
        <v/>
      </c>
      <c r="P778" t="str">
        <f>IF(ISBLANK(Games!M778), "", Games!M778)</f>
        <v/>
      </c>
      <c r="Q778" t="str">
        <f t="shared" si="51"/>
        <v/>
      </c>
      <c r="R778" t="str">
        <f>IF(ISBLANK(Games!L778), "", IF(H778=Q778, "W", "L"))</f>
        <v/>
      </c>
      <c r="T778" s="30" t="str">
        <f t="shared" si="48"/>
        <v/>
      </c>
    </row>
    <row r="779" spans="1:20" x14ac:dyDescent="0.45">
      <c r="A779" s="20" t="str">
        <f>Calc!A779</f>
        <v>2024-05-25</v>
      </c>
      <c r="B779" t="str">
        <f>Calc!B779</f>
        <v>NYM</v>
      </c>
      <c r="C779" t="str">
        <f>Calc!C779</f>
        <v>SFG</v>
      </c>
      <c r="D779" t="str">
        <f>IF(ISBLANK(Games!D779), "", Games!D779)</f>
        <v/>
      </c>
      <c r="E779" t="str">
        <f>IF(ISBLANK(Games!E779), "", Games!E779)</f>
        <v/>
      </c>
      <c r="F779">
        <f>Calc!M779</f>
        <v>1483.2891783762693</v>
      </c>
      <c r="G779">
        <f>Calc!N779</f>
        <v>1491.6063482058917</v>
      </c>
      <c r="H779" t="str">
        <f>IF(Calc!O779=Betting!I779, Betting!B779, IF(Calc!P779=Betting!I779, Betting!C779, ""))</f>
        <v>NYM</v>
      </c>
      <c r="I779" s="21">
        <f>MAX(Calc!O779:P779)</f>
        <v>0.53916927997324338</v>
      </c>
      <c r="J779" s="22">
        <f t="shared" si="49"/>
        <v>-116.99942224813881</v>
      </c>
      <c r="K779" s="23">
        <f t="shared" si="50"/>
        <v>0.85470507527733341</v>
      </c>
      <c r="M779" s="31"/>
      <c r="N779" s="31"/>
      <c r="O779" t="str">
        <f>IF(ISBLANK(Games!L779), "", Games!L779)</f>
        <v/>
      </c>
      <c r="P779" t="str">
        <f>IF(ISBLANK(Games!M779), "", Games!M779)</f>
        <v/>
      </c>
      <c r="Q779" t="str">
        <f t="shared" si="51"/>
        <v/>
      </c>
      <c r="R779" t="str">
        <f>IF(ISBLANK(Games!L779), "", IF(H779=Q779, "W", "L"))</f>
        <v/>
      </c>
      <c r="T779" s="30" t="str">
        <f t="shared" si="48"/>
        <v/>
      </c>
    </row>
    <row r="780" spans="1:20" x14ac:dyDescent="0.45">
      <c r="A780" s="20" t="str">
        <f>Calc!A780</f>
        <v>2024-05-25</v>
      </c>
      <c r="B780" t="str">
        <f>Calc!B780</f>
        <v>MIN</v>
      </c>
      <c r="C780" t="str">
        <f>Calc!C780</f>
        <v>TEX</v>
      </c>
      <c r="D780" t="str">
        <f>IF(ISBLANK(Games!D780), "", Games!D780)</f>
        <v/>
      </c>
      <c r="E780" t="str">
        <f>IF(ISBLANK(Games!E780), "", Games!E780)</f>
        <v/>
      </c>
      <c r="F780">
        <f>Calc!M780</f>
        <v>1529.2726034226744</v>
      </c>
      <c r="G780">
        <f>Calc!N780</f>
        <v>1534.4506247578865</v>
      </c>
      <c r="H780" t="str">
        <f>IF(Calc!O780=Betting!I780, Betting!B780, IF(Calc!P780=Betting!I780, Betting!C780, ""))</f>
        <v>MIN</v>
      </c>
      <c r="I780" s="21">
        <f>MAX(Calc!O780:P780)</f>
        <v>0.55618514359457383</v>
      </c>
      <c r="J780" s="22">
        <f t="shared" si="49"/>
        <v>-125.31918108809253</v>
      </c>
      <c r="K780" s="23">
        <f t="shared" si="50"/>
        <v>0.7979624438313675</v>
      </c>
      <c r="M780" s="31"/>
      <c r="N780" s="31"/>
      <c r="O780" t="str">
        <f>IF(ISBLANK(Games!L780), "", Games!L780)</f>
        <v/>
      </c>
      <c r="P780" t="str">
        <f>IF(ISBLANK(Games!M780), "", Games!M780)</f>
        <v/>
      </c>
      <c r="Q780" t="str">
        <f t="shared" si="51"/>
        <v/>
      </c>
      <c r="R780" t="str">
        <f>IF(ISBLANK(Games!L780), "", IF(H780=Q780, "W", "L"))</f>
        <v/>
      </c>
      <c r="T780" s="30" t="str">
        <f t="shared" si="48"/>
        <v/>
      </c>
    </row>
    <row r="781" spans="1:20" x14ac:dyDescent="0.45">
      <c r="A781" s="20" t="str">
        <f>Calc!A781</f>
        <v>2024-05-25</v>
      </c>
      <c r="B781" t="str">
        <f>Calc!B781</f>
        <v>CHW</v>
      </c>
      <c r="C781" t="str">
        <f>Calc!C781</f>
        <v>BAL</v>
      </c>
      <c r="D781" t="str">
        <f>IF(ISBLANK(Games!D781), "", Games!D781)</f>
        <v/>
      </c>
      <c r="E781" t="str">
        <f>IF(ISBLANK(Games!E781), "", Games!E781)</f>
        <v/>
      </c>
      <c r="F781">
        <f>Calc!M781</f>
        <v>1426.513159308995</v>
      </c>
      <c r="G781">
        <f>Calc!N781</f>
        <v>1539.0873746407135</v>
      </c>
      <c r="H781" t="str">
        <f>IF(Calc!O781=Betting!I781, Betting!B781, IF(Calc!P781=Betting!I781, Betting!C781, ""))</f>
        <v>BAL</v>
      </c>
      <c r="I781" s="21">
        <f>MAX(Calc!O781:P781)</f>
        <v>0.67769298759254504</v>
      </c>
      <c r="J781" s="22">
        <f t="shared" si="49"/>
        <v>-210.26318432557619</v>
      </c>
      <c r="K781" s="23">
        <f t="shared" si="50"/>
        <v>0.47559443333245527</v>
      </c>
      <c r="M781" s="31"/>
      <c r="N781" s="31"/>
      <c r="O781" t="str">
        <f>IF(ISBLANK(Games!L781), "", Games!L781)</f>
        <v/>
      </c>
      <c r="P781" t="str">
        <f>IF(ISBLANK(Games!M781), "", Games!M781)</f>
        <v/>
      </c>
      <c r="Q781" t="str">
        <f t="shared" si="51"/>
        <v/>
      </c>
      <c r="R781" t="str">
        <f>IF(ISBLANK(Games!L781), "", IF(H781=Q781, "W", "L"))</f>
        <v/>
      </c>
      <c r="T781" s="30" t="str">
        <f t="shared" si="48"/>
        <v/>
      </c>
    </row>
    <row r="782" spans="1:20" x14ac:dyDescent="0.45">
      <c r="A782" s="20" t="str">
        <f>Calc!A782</f>
        <v>2024-05-25</v>
      </c>
      <c r="B782" t="str">
        <f>Calc!B782</f>
        <v>WAS</v>
      </c>
      <c r="C782" t="str">
        <f>Calc!C782</f>
        <v>SEA</v>
      </c>
      <c r="D782" t="str">
        <f>IF(ISBLANK(Games!D782), "", Games!D782)</f>
        <v/>
      </c>
      <c r="E782" t="str">
        <f>IF(ISBLANK(Games!E782), "", Games!E782)</f>
        <v/>
      </c>
      <c r="F782">
        <f>Calc!M782</f>
        <v>1419.5380932200808</v>
      </c>
      <c r="G782">
        <f>Calc!N782</f>
        <v>1521.2700100017432</v>
      </c>
      <c r="H782" t="str">
        <f>IF(Calc!O782=Betting!I782, Betting!B782, IF(Calc!P782=Betting!I782, Betting!C782, ""))</f>
        <v>SEA</v>
      </c>
      <c r="I782" s="21">
        <f>MAX(Calc!O782:P782)</f>
        <v>0.66616814249623468</v>
      </c>
      <c r="J782" s="22">
        <f t="shared" si="49"/>
        <v>-199.55199826569009</v>
      </c>
      <c r="K782" s="23">
        <f t="shared" si="50"/>
        <v>0.50112251878759295</v>
      </c>
      <c r="M782" s="31"/>
      <c r="N782" s="31"/>
      <c r="O782" t="str">
        <f>IF(ISBLANK(Games!L782), "", Games!L782)</f>
        <v/>
      </c>
      <c r="P782" t="str">
        <f>IF(ISBLANK(Games!M782), "", Games!M782)</f>
        <v/>
      </c>
      <c r="Q782" t="str">
        <f t="shared" si="51"/>
        <v/>
      </c>
      <c r="R782" t="str">
        <f>IF(ISBLANK(Games!L782), "", IF(H782=Q782, "W", "L"))</f>
        <v/>
      </c>
      <c r="T782" s="30" t="str">
        <f t="shared" si="48"/>
        <v/>
      </c>
    </row>
    <row r="783" spans="1:20" x14ac:dyDescent="0.45">
      <c r="A783" s="20" t="str">
        <f>Calc!A783</f>
        <v>2024-05-25</v>
      </c>
      <c r="B783" t="str">
        <f>Calc!B783</f>
        <v>PIT</v>
      </c>
      <c r="C783" t="str">
        <f>Calc!C783</f>
        <v>ATL</v>
      </c>
      <c r="D783" t="str">
        <f>IF(ISBLANK(Games!D783), "", Games!D783)</f>
        <v/>
      </c>
      <c r="E783" t="str">
        <f>IF(ISBLANK(Games!E783), "", Games!E783)</f>
        <v/>
      </c>
      <c r="F783">
        <f>Calc!M783</f>
        <v>1464.4120897083565</v>
      </c>
      <c r="G783">
        <f>Calc!N783</f>
        <v>1588.8399964445969</v>
      </c>
      <c r="H783" t="str">
        <f>IF(Calc!O783=Betting!I783, Betting!B783, IF(Calc!P783=Betting!I783, Betting!C783, ""))</f>
        <v>ATL</v>
      </c>
      <c r="I783" s="21">
        <f>MAX(Calc!O783:P783)</f>
        <v>0.64279842130491049</v>
      </c>
      <c r="J783" s="22">
        <f t="shared" si="49"/>
        <v>-179.95396987133952</v>
      </c>
      <c r="K783" s="23">
        <f t="shared" si="50"/>
        <v>0.55569766019330569</v>
      </c>
      <c r="M783" s="31"/>
      <c r="N783" s="31"/>
      <c r="O783" t="str">
        <f>IF(ISBLANK(Games!L783), "", Games!L783)</f>
        <v/>
      </c>
      <c r="P783" t="str">
        <f>IF(ISBLANK(Games!M783), "", Games!M783)</f>
        <v/>
      </c>
      <c r="Q783" t="str">
        <f t="shared" si="51"/>
        <v/>
      </c>
      <c r="R783" t="str">
        <f>IF(ISBLANK(Games!L783), "", IF(H783=Q783, "W", "L"))</f>
        <v/>
      </c>
      <c r="T783" s="30" t="str">
        <f t="shared" si="48"/>
        <v/>
      </c>
    </row>
    <row r="784" spans="1:20" x14ac:dyDescent="0.45">
      <c r="A784" s="20" t="str">
        <f>Calc!A784</f>
        <v>2024-05-25</v>
      </c>
      <c r="B784" t="str">
        <f>Calc!B784</f>
        <v>OAK</v>
      </c>
      <c r="C784" t="str">
        <f>Calc!C784</f>
        <v>HOU</v>
      </c>
      <c r="D784" t="str">
        <f>IF(ISBLANK(Games!D784), "", Games!D784)</f>
        <v/>
      </c>
      <c r="E784" t="str">
        <f>IF(ISBLANK(Games!E784), "", Games!E784)</f>
        <v/>
      </c>
      <c r="F784">
        <f>Calc!M784</f>
        <v>1410.609331202211</v>
      </c>
      <c r="G784">
        <f>Calc!N784</f>
        <v>1554.1885466658973</v>
      </c>
      <c r="H784" t="str">
        <f>IF(Calc!O784=Betting!I784, Betting!B784, IF(Calc!P784=Betting!I784, Betting!C784, ""))</f>
        <v>HOU</v>
      </c>
      <c r="I784" s="21">
        <f>MAX(Calc!O784:P784)</f>
        <v>0.69251055417633578</v>
      </c>
      <c r="J784" s="22">
        <f t="shared" si="49"/>
        <v>-225.2144142122749</v>
      </c>
      <c r="K784" s="23">
        <f t="shared" si="50"/>
        <v>0.4440213134215531</v>
      </c>
      <c r="M784" s="31"/>
      <c r="N784" s="31"/>
      <c r="O784" t="str">
        <f>IF(ISBLANK(Games!L784), "", Games!L784)</f>
        <v/>
      </c>
      <c r="P784" t="str">
        <f>IF(ISBLANK(Games!M784), "", Games!M784)</f>
        <v/>
      </c>
      <c r="Q784" t="str">
        <f t="shared" si="51"/>
        <v/>
      </c>
      <c r="R784" t="str">
        <f>IF(ISBLANK(Games!L784), "", IF(H784=Q784, "W", "L"))</f>
        <v/>
      </c>
      <c r="T784" s="30" t="str">
        <f t="shared" si="48"/>
        <v/>
      </c>
    </row>
    <row r="785" spans="1:20" x14ac:dyDescent="0.45">
      <c r="A785" s="20" t="str">
        <f>Calc!A785</f>
        <v>2024-05-25</v>
      </c>
      <c r="B785" t="str">
        <f>Calc!B785</f>
        <v>TBR</v>
      </c>
      <c r="C785" t="str">
        <f>Calc!C785</f>
        <v>KCR</v>
      </c>
      <c r="D785" t="str">
        <f>IF(ISBLANK(Games!D785), "", Games!D785)</f>
        <v/>
      </c>
      <c r="E785" t="str">
        <f>IF(ISBLANK(Games!E785), "", Games!E785)</f>
        <v/>
      </c>
      <c r="F785">
        <f>Calc!M785</f>
        <v>1528.0229512954211</v>
      </c>
      <c r="G785">
        <f>Calc!N785</f>
        <v>1465.2610239810729</v>
      </c>
      <c r="H785" t="str">
        <f>IF(Calc!O785=Betting!I785, Betting!B785, IF(Calc!P785=Betting!I785, Betting!C785, ""))</f>
        <v>TBR</v>
      </c>
      <c r="I785" s="21">
        <f>MAX(Calc!O785:P785)</f>
        <v>0.65151403321949319</v>
      </c>
      <c r="J785" s="22">
        <f t="shared" si="49"/>
        <v>-186.9556008922012</v>
      </c>
      <c r="K785" s="23">
        <f t="shared" si="50"/>
        <v>0.53488635549175179</v>
      </c>
      <c r="M785" s="31"/>
      <c r="N785" s="31"/>
      <c r="O785" t="str">
        <f>IF(ISBLANK(Games!L785), "", Games!L785)</f>
        <v/>
      </c>
      <c r="P785" t="str">
        <f>IF(ISBLANK(Games!M785), "", Games!M785)</f>
        <v/>
      </c>
      <c r="Q785" t="str">
        <f t="shared" si="51"/>
        <v/>
      </c>
      <c r="R785" t="str">
        <f>IF(ISBLANK(Games!L785), "", IF(H785=Q785, "W", "L"))</f>
        <v/>
      </c>
      <c r="T785" s="30" t="str">
        <f t="shared" si="48"/>
        <v/>
      </c>
    </row>
    <row r="786" spans="1:20" x14ac:dyDescent="0.45">
      <c r="A786" s="20" t="str">
        <f>Calc!A786</f>
        <v>2024-05-25</v>
      </c>
      <c r="B786" t="str">
        <f>Calc!B786</f>
        <v>BOS</v>
      </c>
      <c r="C786" t="str">
        <f>Calc!C786</f>
        <v>MIL</v>
      </c>
      <c r="D786" t="str">
        <f>IF(ISBLANK(Games!D786), "", Games!D786)</f>
        <v/>
      </c>
      <c r="E786" t="str">
        <f>IF(ISBLANK(Games!E786), "", Games!E786)</f>
        <v/>
      </c>
      <c r="F786">
        <f>Calc!M786</f>
        <v>1500.26839934439</v>
      </c>
      <c r="G786">
        <f>Calc!N786</f>
        <v>1527.5334034496079</v>
      </c>
      <c r="H786" t="str">
        <f>IF(Calc!O786=Betting!I786, Betting!B786, IF(Calc!P786=Betting!I786, Betting!C786, ""))</f>
        <v>MIL</v>
      </c>
      <c r="I786" s="21">
        <f>MAX(Calc!O786:P786)</f>
        <v>0.51351612154802417</v>
      </c>
      <c r="J786" s="22">
        <f t="shared" si="49"/>
        <v>-105.55665753653888</v>
      </c>
      <c r="K786" s="23">
        <f t="shared" si="50"/>
        <v>0.94735853080024413</v>
      </c>
      <c r="M786" s="31"/>
      <c r="N786" s="31"/>
      <c r="O786" t="str">
        <f>IF(ISBLANK(Games!L786), "", Games!L786)</f>
        <v/>
      </c>
      <c r="P786" t="str">
        <f>IF(ISBLANK(Games!M786), "", Games!M786)</f>
        <v/>
      </c>
      <c r="Q786" t="str">
        <f t="shared" si="51"/>
        <v/>
      </c>
      <c r="R786" t="str">
        <f>IF(ISBLANK(Games!L786), "", IF(H786=Q786, "W", "L"))</f>
        <v/>
      </c>
      <c r="T786" s="30" t="str">
        <f t="shared" si="48"/>
        <v/>
      </c>
    </row>
    <row r="787" spans="1:20" x14ac:dyDescent="0.45">
      <c r="A787" s="20" t="str">
        <f>Calc!A787</f>
        <v>2024-05-25</v>
      </c>
      <c r="B787" t="str">
        <f>Calc!B787</f>
        <v>CIN</v>
      </c>
      <c r="C787" t="str">
        <f>Calc!C787</f>
        <v>LAD</v>
      </c>
      <c r="D787" t="str">
        <f>IF(ISBLANK(Games!D787), "", Games!D787)</f>
        <v/>
      </c>
      <c r="E787" t="str">
        <f>IF(ISBLANK(Games!E787), "", Games!E787)</f>
        <v/>
      </c>
      <c r="F787">
        <f>Calc!M787</f>
        <v>1493.1662146218293</v>
      </c>
      <c r="G787">
        <f>Calc!N787</f>
        <v>1587.2549754385982</v>
      </c>
      <c r="H787" t="str">
        <f>IF(Calc!O787=Betting!I787, Betting!B787, IF(Calc!P787=Betting!I787, Betting!C787, ""))</f>
        <v>LAD</v>
      </c>
      <c r="I787" s="21">
        <f>MAX(Calc!O787:P787)</f>
        <v>0.63913327339728665</v>
      </c>
      <c r="J787" s="22">
        <f t="shared" si="49"/>
        <v>-177.11061349829669</v>
      </c>
      <c r="K787" s="23">
        <f t="shared" si="50"/>
        <v>0.56461890128883618</v>
      </c>
      <c r="M787" s="31"/>
      <c r="N787" s="31"/>
      <c r="O787" t="str">
        <f>IF(ISBLANK(Games!L787), "", Games!L787)</f>
        <v/>
      </c>
      <c r="P787" t="str">
        <f>IF(ISBLANK(Games!M787), "", Games!M787)</f>
        <v/>
      </c>
      <c r="Q787" t="str">
        <f t="shared" si="51"/>
        <v/>
      </c>
      <c r="R787" t="str">
        <f>IF(ISBLANK(Games!L787), "", IF(H787=Q787, "W", "L"))</f>
        <v/>
      </c>
      <c r="T787" s="30" t="str">
        <f t="shared" si="48"/>
        <v/>
      </c>
    </row>
    <row r="788" spans="1:20" x14ac:dyDescent="0.45">
      <c r="A788" s="20" t="str">
        <f>Calc!A788</f>
        <v>2024-05-25</v>
      </c>
      <c r="B788" t="str">
        <f>Calc!B788</f>
        <v>STL</v>
      </c>
      <c r="C788" t="str">
        <f>Calc!C788</f>
        <v>CHC</v>
      </c>
      <c r="D788" t="str">
        <f>IF(ISBLANK(Games!D788), "", Games!D788)</f>
        <v/>
      </c>
      <c r="E788" t="str">
        <f>IF(ISBLANK(Games!E788), "", Games!E788)</f>
        <v/>
      </c>
      <c r="F788">
        <f>Calc!M788</f>
        <v>1510.540426333587</v>
      </c>
      <c r="G788">
        <f>Calc!N788</f>
        <v>1510.9500841970262</v>
      </c>
      <c r="H788" t="str">
        <f>IF(Calc!O788=Betting!I788, Betting!B788, IF(Calc!P788=Betting!I788, Betting!C788, ""))</f>
        <v>STL</v>
      </c>
      <c r="I788" s="21">
        <f>MAX(Calc!O788:P788)</f>
        <v>0.53599582107087473</v>
      </c>
      <c r="J788" s="22">
        <f t="shared" si="49"/>
        <v>-115.51530038110839</v>
      </c>
      <c r="K788" s="23">
        <f t="shared" si="50"/>
        <v>0.8656861876312465</v>
      </c>
      <c r="M788" s="31"/>
      <c r="N788" s="31"/>
      <c r="O788" t="str">
        <f>IF(ISBLANK(Games!L788), "", Games!L788)</f>
        <v/>
      </c>
      <c r="P788" t="str">
        <f>IF(ISBLANK(Games!M788), "", Games!M788)</f>
        <v/>
      </c>
      <c r="Q788" t="str">
        <f t="shared" si="51"/>
        <v/>
      </c>
      <c r="R788" t="str">
        <f>IF(ISBLANK(Games!L788), "", IF(H788=Q788, "W", "L"))</f>
        <v/>
      </c>
      <c r="T788" s="30" t="str">
        <f t="shared" si="48"/>
        <v/>
      </c>
    </row>
    <row r="789" spans="1:20" x14ac:dyDescent="0.45">
      <c r="A789" s="20" t="str">
        <f>Calc!A789</f>
        <v>2024-05-25</v>
      </c>
      <c r="B789" t="str">
        <f>Calc!B789</f>
        <v>COL</v>
      </c>
      <c r="C789" t="str">
        <f>Calc!C789</f>
        <v>PHI</v>
      </c>
      <c r="D789" t="str">
        <f>IF(ISBLANK(Games!D789), "", Games!D789)</f>
        <v/>
      </c>
      <c r="E789" t="str">
        <f>IF(ISBLANK(Games!E789), "", Games!E789)</f>
        <v/>
      </c>
      <c r="F789">
        <f>Calc!M789</f>
        <v>1423.0710497477428</v>
      </c>
      <c r="G789">
        <f>Calc!N789</f>
        <v>1539.4111659163295</v>
      </c>
      <c r="H789" t="str">
        <f>IF(Calc!O789=Betting!I789, Betting!B789, IF(Calc!P789=Betting!I789, Betting!C789, ""))</f>
        <v>PHI</v>
      </c>
      <c r="I789" s="21">
        <f>MAX(Calc!O789:P789)</f>
        <v>0.54726444175266387</v>
      </c>
      <c r="J789" s="22">
        <f t="shared" si="49"/>
        <v>-120.87949174376209</v>
      </c>
      <c r="K789" s="23">
        <f t="shared" si="50"/>
        <v>0.82727018915646988</v>
      </c>
      <c r="M789" s="31"/>
      <c r="N789" s="31"/>
      <c r="O789" t="str">
        <f>IF(ISBLANK(Games!L789), "", Games!L789)</f>
        <v/>
      </c>
      <c r="P789" t="str">
        <f>IF(ISBLANK(Games!M789), "", Games!M789)</f>
        <v/>
      </c>
      <c r="Q789" t="str">
        <f t="shared" si="51"/>
        <v/>
      </c>
      <c r="R789" t="str">
        <f>IF(ISBLANK(Games!L789), "", IF(H789=Q789, "W", "L"))</f>
        <v/>
      </c>
      <c r="T789" s="30" t="str">
        <f t="shared" si="48"/>
        <v/>
      </c>
    </row>
    <row r="790" spans="1:20" x14ac:dyDescent="0.45">
      <c r="A790" s="20" t="str">
        <f>Calc!A790</f>
        <v>2024-05-25</v>
      </c>
      <c r="B790" t="str">
        <f>Calc!B790</f>
        <v>LAA</v>
      </c>
      <c r="C790" t="str">
        <f>Calc!C790</f>
        <v>CLE</v>
      </c>
      <c r="D790" t="str">
        <f>IF(ISBLANK(Games!D790), "", Games!D790)</f>
        <v/>
      </c>
      <c r="E790" t="str">
        <f>IF(ISBLANK(Games!E790), "", Games!E790)</f>
        <v/>
      </c>
      <c r="F790">
        <f>Calc!M790</f>
        <v>1469.5882041455925</v>
      </c>
      <c r="G790">
        <f>Calc!N790</f>
        <v>1521.3210808926906</v>
      </c>
      <c r="H790" t="str">
        <f>IF(Calc!O790=Betting!I790, Betting!B790, IF(Calc!P790=Betting!I790, Betting!C790, ""))</f>
        <v>CLE</v>
      </c>
      <c r="I790" s="21">
        <f>MAX(Calc!O790:P790)</f>
        <v>0.53965764843138919</v>
      </c>
      <c r="J790" s="22">
        <f t="shared" si="49"/>
        <v>-117.22963281403776</v>
      </c>
      <c r="K790" s="23">
        <f t="shared" si="50"/>
        <v>0.85302664181018761</v>
      </c>
      <c r="M790" s="31"/>
      <c r="N790" s="31"/>
      <c r="O790" t="str">
        <f>IF(ISBLANK(Games!L790), "", Games!L790)</f>
        <v/>
      </c>
      <c r="P790" t="str">
        <f>IF(ISBLANK(Games!M790), "", Games!M790)</f>
        <v/>
      </c>
      <c r="Q790" t="str">
        <f t="shared" si="51"/>
        <v/>
      </c>
      <c r="R790" t="str">
        <f>IF(ISBLANK(Games!L790), "", IF(H790=Q790, "W", "L"))</f>
        <v/>
      </c>
      <c r="T790" s="30" t="str">
        <f t="shared" si="48"/>
        <v/>
      </c>
    </row>
    <row r="791" spans="1:20" x14ac:dyDescent="0.45">
      <c r="A791" s="20" t="str">
        <f>Calc!A791</f>
        <v>2024-05-25</v>
      </c>
      <c r="B791" t="str">
        <f>Calc!B791</f>
        <v>SDP</v>
      </c>
      <c r="C791" t="str">
        <f>Calc!C791</f>
        <v>NYY</v>
      </c>
      <c r="D791" t="str">
        <f>IF(ISBLANK(Games!D791), "", Games!D791)</f>
        <v/>
      </c>
      <c r="E791" t="str">
        <f>IF(ISBLANK(Games!E791), "", Games!E791)</f>
        <v/>
      </c>
      <c r="F791">
        <f>Calc!M791</f>
        <v>1502.9671207118124</v>
      </c>
      <c r="G791">
        <f>Calc!N791</f>
        <v>1562.9327852564061</v>
      </c>
      <c r="H791" t="str">
        <f>IF(Calc!O791=Betting!I791, Betting!B791, IF(Calc!P791=Betting!I791, Betting!C791, ""))</f>
        <v>NYY</v>
      </c>
      <c r="I791" s="21">
        <f>MAX(Calc!O791:P791)</f>
        <v>0.57083082695992993</v>
      </c>
      <c r="J791" s="22">
        <f t="shared" si="49"/>
        <v>-133.00834794735673</v>
      </c>
      <c r="K791" s="23">
        <f t="shared" si="50"/>
        <v>0.75183250933677437</v>
      </c>
      <c r="M791" s="31"/>
      <c r="N791" s="31"/>
      <c r="O791" t="str">
        <f>IF(ISBLANK(Games!L791), "", Games!L791)</f>
        <v/>
      </c>
      <c r="P791" t="str">
        <f>IF(ISBLANK(Games!M791), "", Games!M791)</f>
        <v/>
      </c>
      <c r="Q791" t="str">
        <f t="shared" si="51"/>
        <v/>
      </c>
      <c r="R791" t="str">
        <f>IF(ISBLANK(Games!L791), "", IF(H791=Q791, "W", "L"))</f>
        <v/>
      </c>
      <c r="T791" s="30" t="str">
        <f t="shared" si="48"/>
        <v/>
      </c>
    </row>
    <row r="792" spans="1:20" x14ac:dyDescent="0.45">
      <c r="A792" s="20" t="str">
        <f>Calc!A792</f>
        <v>2024-05-25</v>
      </c>
      <c r="B792" t="str">
        <f>Calc!B792</f>
        <v>ARI</v>
      </c>
      <c r="C792" t="str">
        <f>Calc!C792</f>
        <v>MIA</v>
      </c>
      <c r="D792" t="str">
        <f>IF(ISBLANK(Games!D792), "", Games!D792)</f>
        <v/>
      </c>
      <c r="E792" t="str">
        <f>IF(ISBLANK(Games!E792), "", Games!E792)</f>
        <v/>
      </c>
      <c r="F792">
        <f>Calc!M792</f>
        <v>1516.9891876380354</v>
      </c>
      <c r="G792">
        <f>Calc!N792</f>
        <v>1484.370768699393</v>
      </c>
      <c r="H792" t="str">
        <f>IF(Calc!O792=Betting!I792, Betting!B792, IF(Calc!P792=Betting!I792, Betting!C792, ""))</f>
        <v>ARI</v>
      </c>
      <c r="I792" s="21">
        <f>MAX(Calc!O792:P792)</f>
        <v>0.57212070248719404</v>
      </c>
      <c r="J792" s="22">
        <f t="shared" si="49"/>
        <v>-133.71076979251868</v>
      </c>
      <c r="K792" s="23">
        <f t="shared" si="50"/>
        <v>0.7478829129109924</v>
      </c>
      <c r="M792" s="31"/>
      <c r="N792" s="31"/>
      <c r="O792" t="str">
        <f>IF(ISBLANK(Games!L792), "", Games!L792)</f>
        <v/>
      </c>
      <c r="P792" t="str">
        <f>IF(ISBLANK(Games!M792), "", Games!M792)</f>
        <v/>
      </c>
      <c r="Q792" t="str">
        <f t="shared" si="51"/>
        <v/>
      </c>
      <c r="R792" t="str">
        <f>IF(ISBLANK(Games!L792), "", IF(H792=Q792, "W", "L"))</f>
        <v/>
      </c>
      <c r="T792" s="30" t="str">
        <f t="shared" si="48"/>
        <v/>
      </c>
    </row>
    <row r="793" spans="1:20" x14ac:dyDescent="0.45">
      <c r="A793" s="20" t="str">
        <f>Calc!A793</f>
        <v>2024-05-26</v>
      </c>
      <c r="B793" t="str">
        <f>Calc!B793</f>
        <v>WAS</v>
      </c>
      <c r="C793" t="str">
        <f>Calc!C793</f>
        <v>SEA</v>
      </c>
      <c r="D793" t="str">
        <f>IF(ISBLANK(Games!D793), "", Games!D793)</f>
        <v/>
      </c>
      <c r="E793" t="str">
        <f>IF(ISBLANK(Games!E793), "", Games!E793)</f>
        <v/>
      </c>
      <c r="F793">
        <f>Calc!M793</f>
        <v>1419.5380932200808</v>
      </c>
      <c r="G793">
        <f>Calc!N793</f>
        <v>1521.2700100017432</v>
      </c>
      <c r="H793" t="str">
        <f>IF(Calc!O793=Betting!I793, Betting!B793, IF(Calc!P793=Betting!I793, Betting!C793, ""))</f>
        <v>SEA</v>
      </c>
      <c r="I793" s="21">
        <f>MAX(Calc!O793:P793)</f>
        <v>0.66616814249623468</v>
      </c>
      <c r="J793" s="22">
        <f t="shared" si="49"/>
        <v>-199.55199826569009</v>
      </c>
      <c r="K793" s="23">
        <f t="shared" si="50"/>
        <v>0.50112251878759295</v>
      </c>
      <c r="M793" s="31"/>
      <c r="N793" s="31"/>
      <c r="O793" t="str">
        <f>IF(ISBLANK(Games!L793), "", Games!L793)</f>
        <v/>
      </c>
      <c r="P793" t="str">
        <f>IF(ISBLANK(Games!M793), "", Games!M793)</f>
        <v/>
      </c>
      <c r="Q793" t="str">
        <f t="shared" si="51"/>
        <v/>
      </c>
      <c r="R793" t="str">
        <f>IF(ISBLANK(Games!L793), "", IF(H793=Q793, "W", "L"))</f>
        <v/>
      </c>
      <c r="T793" s="30" t="str">
        <f t="shared" si="48"/>
        <v/>
      </c>
    </row>
    <row r="794" spans="1:20" x14ac:dyDescent="0.45">
      <c r="A794" s="20" t="str">
        <f>Calc!A794</f>
        <v>2024-05-26</v>
      </c>
      <c r="B794" t="str">
        <f>Calc!B794</f>
        <v>PIT</v>
      </c>
      <c r="C794" t="str">
        <f>Calc!C794</f>
        <v>ATL</v>
      </c>
      <c r="D794" t="str">
        <f>IF(ISBLANK(Games!D794), "", Games!D794)</f>
        <v/>
      </c>
      <c r="E794" t="str">
        <f>IF(ISBLANK(Games!E794), "", Games!E794)</f>
        <v/>
      </c>
      <c r="F794">
        <f>Calc!M794</f>
        <v>1464.4120897083565</v>
      </c>
      <c r="G794">
        <f>Calc!N794</f>
        <v>1588.8399964445969</v>
      </c>
      <c r="H794" t="str">
        <f>IF(Calc!O794=Betting!I794, Betting!B794, IF(Calc!P794=Betting!I794, Betting!C794, ""))</f>
        <v>ATL</v>
      </c>
      <c r="I794" s="21">
        <f>MAX(Calc!O794:P794)</f>
        <v>0.64279842130491049</v>
      </c>
      <c r="J794" s="22">
        <f t="shared" si="49"/>
        <v>-179.95396987133952</v>
      </c>
      <c r="K794" s="23">
        <f t="shared" si="50"/>
        <v>0.55569766019330569</v>
      </c>
      <c r="M794" s="31"/>
      <c r="N794" s="31"/>
      <c r="O794" t="str">
        <f>IF(ISBLANK(Games!L794), "", Games!L794)</f>
        <v/>
      </c>
      <c r="P794" t="str">
        <f>IF(ISBLANK(Games!M794), "", Games!M794)</f>
        <v/>
      </c>
      <c r="Q794" t="str">
        <f t="shared" si="51"/>
        <v/>
      </c>
      <c r="R794" t="str">
        <f>IF(ISBLANK(Games!L794), "", IF(H794=Q794, "W", "L"))</f>
        <v/>
      </c>
      <c r="T794" s="30" t="str">
        <f t="shared" si="48"/>
        <v/>
      </c>
    </row>
    <row r="795" spans="1:20" x14ac:dyDescent="0.45">
      <c r="A795" s="20" t="str">
        <f>Calc!A795</f>
        <v>2024-05-26</v>
      </c>
      <c r="B795" t="str">
        <f>Calc!B795</f>
        <v>BOS</v>
      </c>
      <c r="C795" t="str">
        <f>Calc!C795</f>
        <v>MIL</v>
      </c>
      <c r="D795" t="str">
        <f>IF(ISBLANK(Games!D795), "", Games!D795)</f>
        <v/>
      </c>
      <c r="E795" t="str">
        <f>IF(ISBLANK(Games!E795), "", Games!E795)</f>
        <v/>
      </c>
      <c r="F795">
        <f>Calc!M795</f>
        <v>1500.26839934439</v>
      </c>
      <c r="G795">
        <f>Calc!N795</f>
        <v>1527.5334034496079</v>
      </c>
      <c r="H795" t="str">
        <f>IF(Calc!O795=Betting!I795, Betting!B795, IF(Calc!P795=Betting!I795, Betting!C795, ""))</f>
        <v>MIL</v>
      </c>
      <c r="I795" s="21">
        <f>MAX(Calc!O795:P795)</f>
        <v>0.51351612154802417</v>
      </c>
      <c r="J795" s="22">
        <f t="shared" si="49"/>
        <v>-105.55665753653888</v>
      </c>
      <c r="K795" s="23">
        <f t="shared" si="50"/>
        <v>0.94735853080024413</v>
      </c>
      <c r="M795" s="31"/>
      <c r="N795" s="31"/>
      <c r="O795" t="str">
        <f>IF(ISBLANK(Games!L795), "", Games!L795)</f>
        <v/>
      </c>
      <c r="P795" t="str">
        <f>IF(ISBLANK(Games!M795), "", Games!M795)</f>
        <v/>
      </c>
      <c r="Q795" t="str">
        <f t="shared" si="51"/>
        <v/>
      </c>
      <c r="R795" t="str">
        <f>IF(ISBLANK(Games!L795), "", IF(H795=Q795, "W", "L"))</f>
        <v/>
      </c>
      <c r="T795" s="30" t="str">
        <f t="shared" si="48"/>
        <v/>
      </c>
    </row>
    <row r="796" spans="1:20" x14ac:dyDescent="0.45">
      <c r="A796" s="20" t="str">
        <f>Calc!A796</f>
        <v>2024-05-26</v>
      </c>
      <c r="B796" t="str">
        <f>Calc!B796</f>
        <v>CIN</v>
      </c>
      <c r="C796" t="str">
        <f>Calc!C796</f>
        <v>LAD</v>
      </c>
      <c r="D796" t="str">
        <f>IF(ISBLANK(Games!D796), "", Games!D796)</f>
        <v/>
      </c>
      <c r="E796" t="str">
        <f>IF(ISBLANK(Games!E796), "", Games!E796)</f>
        <v/>
      </c>
      <c r="F796">
        <f>Calc!M796</f>
        <v>1493.1662146218293</v>
      </c>
      <c r="G796">
        <f>Calc!N796</f>
        <v>1587.2549754385982</v>
      </c>
      <c r="H796" t="str">
        <f>IF(Calc!O796=Betting!I796, Betting!B796, IF(Calc!P796=Betting!I796, Betting!C796, ""))</f>
        <v>LAD</v>
      </c>
      <c r="I796" s="21">
        <f>MAX(Calc!O796:P796)</f>
        <v>0.63913327339728665</v>
      </c>
      <c r="J796" s="22">
        <f t="shared" si="49"/>
        <v>-177.11061349829669</v>
      </c>
      <c r="K796" s="23">
        <f t="shared" si="50"/>
        <v>0.56461890128883618</v>
      </c>
      <c r="M796" s="31"/>
      <c r="N796" s="31"/>
      <c r="O796" t="str">
        <f>IF(ISBLANK(Games!L796), "", Games!L796)</f>
        <v/>
      </c>
      <c r="P796" t="str">
        <f>IF(ISBLANK(Games!M796), "", Games!M796)</f>
        <v/>
      </c>
      <c r="Q796" t="str">
        <f t="shared" si="51"/>
        <v/>
      </c>
      <c r="R796" t="str">
        <f>IF(ISBLANK(Games!L796), "", IF(H796=Q796, "W", "L"))</f>
        <v/>
      </c>
      <c r="T796" s="30" t="str">
        <f t="shared" si="48"/>
        <v/>
      </c>
    </row>
    <row r="797" spans="1:20" x14ac:dyDescent="0.45">
      <c r="A797" s="20" t="str">
        <f>Calc!A797</f>
        <v>2024-05-26</v>
      </c>
      <c r="B797" t="str">
        <f>Calc!B797</f>
        <v>NYM</v>
      </c>
      <c r="C797" t="str">
        <f>Calc!C797</f>
        <v>SFG</v>
      </c>
      <c r="D797" t="str">
        <f>IF(ISBLANK(Games!D797), "", Games!D797)</f>
        <v/>
      </c>
      <c r="E797" t="str">
        <f>IF(ISBLANK(Games!E797), "", Games!E797)</f>
        <v/>
      </c>
      <c r="F797">
        <f>Calc!M797</f>
        <v>1483.2891783762693</v>
      </c>
      <c r="G797">
        <f>Calc!N797</f>
        <v>1491.6063482058917</v>
      </c>
      <c r="H797" t="str">
        <f>IF(Calc!O797=Betting!I797, Betting!B797, IF(Calc!P797=Betting!I797, Betting!C797, ""))</f>
        <v>NYM</v>
      </c>
      <c r="I797" s="21">
        <f>MAX(Calc!O797:P797)</f>
        <v>0.53916927997324338</v>
      </c>
      <c r="J797" s="22">
        <f t="shared" si="49"/>
        <v>-116.99942224813881</v>
      </c>
      <c r="K797" s="23">
        <f t="shared" si="50"/>
        <v>0.85470507527733341</v>
      </c>
      <c r="M797" s="31"/>
      <c r="N797" s="31"/>
      <c r="O797" t="str">
        <f>IF(ISBLANK(Games!L797), "", Games!L797)</f>
        <v/>
      </c>
      <c r="P797" t="str">
        <f>IF(ISBLANK(Games!M797), "", Games!M797)</f>
        <v/>
      </c>
      <c r="Q797" t="str">
        <f t="shared" si="51"/>
        <v/>
      </c>
      <c r="R797" t="str">
        <f>IF(ISBLANK(Games!L797), "", IF(H797=Q797, "W", "L"))</f>
        <v/>
      </c>
      <c r="T797" s="30" t="str">
        <f t="shared" si="48"/>
        <v/>
      </c>
    </row>
    <row r="798" spans="1:20" x14ac:dyDescent="0.45">
      <c r="A798" s="20" t="str">
        <f>Calc!A798</f>
        <v>2024-05-26</v>
      </c>
      <c r="B798" t="str">
        <f>Calc!B798</f>
        <v>TBR</v>
      </c>
      <c r="C798" t="str">
        <f>Calc!C798</f>
        <v>KCR</v>
      </c>
      <c r="D798" t="str">
        <f>IF(ISBLANK(Games!D798), "", Games!D798)</f>
        <v/>
      </c>
      <c r="E798" t="str">
        <f>IF(ISBLANK(Games!E798), "", Games!E798)</f>
        <v/>
      </c>
      <c r="F798">
        <f>Calc!M798</f>
        <v>1528.0229512954211</v>
      </c>
      <c r="G798">
        <f>Calc!N798</f>
        <v>1465.2610239810729</v>
      </c>
      <c r="H798" t="str">
        <f>IF(Calc!O798=Betting!I798, Betting!B798, IF(Calc!P798=Betting!I798, Betting!C798, ""))</f>
        <v>TBR</v>
      </c>
      <c r="I798" s="21">
        <f>MAX(Calc!O798:P798)</f>
        <v>0.65151403321949319</v>
      </c>
      <c r="J798" s="22">
        <f t="shared" si="49"/>
        <v>-186.9556008922012</v>
      </c>
      <c r="K798" s="23">
        <f t="shared" si="50"/>
        <v>0.53488635549175179</v>
      </c>
      <c r="M798" s="31"/>
      <c r="N798" s="31"/>
      <c r="O798" t="str">
        <f>IF(ISBLANK(Games!L798), "", Games!L798)</f>
        <v/>
      </c>
      <c r="P798" t="str">
        <f>IF(ISBLANK(Games!M798), "", Games!M798)</f>
        <v/>
      </c>
      <c r="Q798" t="str">
        <f t="shared" si="51"/>
        <v/>
      </c>
      <c r="R798" t="str">
        <f>IF(ISBLANK(Games!L798), "", IF(H798=Q798, "W", "L"))</f>
        <v/>
      </c>
      <c r="T798" s="30" t="str">
        <f t="shared" si="48"/>
        <v/>
      </c>
    </row>
    <row r="799" spans="1:20" x14ac:dyDescent="0.45">
      <c r="A799" s="20" t="str">
        <f>Calc!A799</f>
        <v>2024-05-26</v>
      </c>
      <c r="B799" t="str">
        <f>Calc!B799</f>
        <v>DET</v>
      </c>
      <c r="C799" t="str">
        <f>Calc!C799</f>
        <v>TOR</v>
      </c>
      <c r="D799" t="str">
        <f>IF(ISBLANK(Games!D799), "", Games!D799)</f>
        <v/>
      </c>
      <c r="E799" t="str">
        <f>IF(ISBLANK(Games!E799), "", Games!E799)</f>
        <v/>
      </c>
      <c r="F799">
        <f>Calc!M799</f>
        <v>1481.7589766686021</v>
      </c>
      <c r="G799">
        <f>Calc!N799</f>
        <v>1549.5770225833428</v>
      </c>
      <c r="H799" t="str">
        <f>IF(Calc!O799=Betting!I799, Betting!B799, IF(Calc!P799=Betting!I799, Betting!C799, ""))</f>
        <v>TOR</v>
      </c>
      <c r="I799" s="21">
        <f>MAX(Calc!O799:P799)</f>
        <v>0.59254271889935239</v>
      </c>
      <c r="J799" s="22">
        <f t="shared" si="49"/>
        <v>-145.42450126274369</v>
      </c>
      <c r="K799" s="23">
        <f t="shared" si="50"/>
        <v>0.68764203508820287</v>
      </c>
      <c r="M799" s="31"/>
      <c r="N799" s="31"/>
      <c r="O799" t="str">
        <f>IF(ISBLANK(Games!L799), "", Games!L799)</f>
        <v/>
      </c>
      <c r="P799" t="str">
        <f>IF(ISBLANK(Games!M799), "", Games!M799)</f>
        <v/>
      </c>
      <c r="Q799" t="str">
        <f t="shared" si="51"/>
        <v/>
      </c>
      <c r="R799" t="str">
        <f>IF(ISBLANK(Games!L799), "", IF(H799=Q799, "W", "L"))</f>
        <v/>
      </c>
      <c r="T799" s="30" t="str">
        <f t="shared" si="48"/>
        <v/>
      </c>
    </row>
    <row r="800" spans="1:20" x14ac:dyDescent="0.45">
      <c r="A800" s="20" t="str">
        <f>Calc!A800</f>
        <v>2024-05-26</v>
      </c>
      <c r="B800" t="str">
        <f>Calc!B800</f>
        <v>MIN</v>
      </c>
      <c r="C800" t="str">
        <f>Calc!C800</f>
        <v>TEX</v>
      </c>
      <c r="D800" t="str">
        <f>IF(ISBLANK(Games!D800), "", Games!D800)</f>
        <v/>
      </c>
      <c r="E800" t="str">
        <f>IF(ISBLANK(Games!E800), "", Games!E800)</f>
        <v/>
      </c>
      <c r="F800">
        <f>Calc!M800</f>
        <v>1529.2726034226744</v>
      </c>
      <c r="G800">
        <f>Calc!N800</f>
        <v>1534.4506247578865</v>
      </c>
      <c r="H800" t="str">
        <f>IF(Calc!O800=Betting!I800, Betting!B800, IF(Calc!P800=Betting!I800, Betting!C800, ""))</f>
        <v>MIN</v>
      </c>
      <c r="I800" s="21">
        <f>MAX(Calc!O800:P800)</f>
        <v>0.55618514359457383</v>
      </c>
      <c r="J800" s="22">
        <f t="shared" si="49"/>
        <v>-125.31918108809253</v>
      </c>
      <c r="K800" s="23">
        <f t="shared" si="50"/>
        <v>0.7979624438313675</v>
      </c>
      <c r="M800" s="31"/>
      <c r="N800" s="31"/>
      <c r="O800" t="str">
        <f>IF(ISBLANK(Games!L800), "", Games!L800)</f>
        <v/>
      </c>
      <c r="P800" t="str">
        <f>IF(ISBLANK(Games!M800), "", Games!M800)</f>
        <v/>
      </c>
      <c r="Q800" t="str">
        <f t="shared" si="51"/>
        <v/>
      </c>
      <c r="R800" t="str">
        <f>IF(ISBLANK(Games!L800), "", IF(H800=Q800, "W", "L"))</f>
        <v/>
      </c>
      <c r="T800" s="30" t="str">
        <f t="shared" si="48"/>
        <v/>
      </c>
    </row>
    <row r="801" spans="1:20" x14ac:dyDescent="0.45">
      <c r="A801" s="20" t="str">
        <f>Calc!A801</f>
        <v>2024-05-26</v>
      </c>
      <c r="B801" t="str">
        <f>Calc!B801</f>
        <v>CHW</v>
      </c>
      <c r="C801" t="str">
        <f>Calc!C801</f>
        <v>BAL</v>
      </c>
      <c r="D801" t="str">
        <f>IF(ISBLANK(Games!D801), "", Games!D801)</f>
        <v/>
      </c>
      <c r="E801" t="str">
        <f>IF(ISBLANK(Games!E801), "", Games!E801)</f>
        <v/>
      </c>
      <c r="F801">
        <f>Calc!M801</f>
        <v>1426.513159308995</v>
      </c>
      <c r="G801">
        <f>Calc!N801</f>
        <v>1539.0873746407135</v>
      </c>
      <c r="H801" t="str">
        <f>IF(Calc!O801=Betting!I801, Betting!B801, IF(Calc!P801=Betting!I801, Betting!C801, ""))</f>
        <v>BAL</v>
      </c>
      <c r="I801" s="21">
        <f>MAX(Calc!O801:P801)</f>
        <v>0.67769298759254504</v>
      </c>
      <c r="J801" s="22">
        <f t="shared" si="49"/>
        <v>-210.26318432557619</v>
      </c>
      <c r="K801" s="23">
        <f t="shared" si="50"/>
        <v>0.47559443333245527</v>
      </c>
      <c r="M801" s="31"/>
      <c r="N801" s="31"/>
      <c r="O801" t="str">
        <f>IF(ISBLANK(Games!L801), "", Games!L801)</f>
        <v/>
      </c>
      <c r="P801" t="str">
        <f>IF(ISBLANK(Games!M801), "", Games!M801)</f>
        <v/>
      </c>
      <c r="Q801" t="str">
        <f t="shared" si="51"/>
        <v/>
      </c>
      <c r="R801" t="str">
        <f>IF(ISBLANK(Games!L801), "", IF(H801=Q801, "W", "L"))</f>
        <v/>
      </c>
      <c r="T801" s="30" t="str">
        <f t="shared" si="48"/>
        <v/>
      </c>
    </row>
    <row r="802" spans="1:20" x14ac:dyDescent="0.45">
      <c r="A802" s="20" t="str">
        <f>Calc!A802</f>
        <v>2024-05-26</v>
      </c>
      <c r="B802" t="str">
        <f>Calc!B802</f>
        <v>COL</v>
      </c>
      <c r="C802" t="str">
        <f>Calc!C802</f>
        <v>PHI</v>
      </c>
      <c r="D802" t="str">
        <f>IF(ISBLANK(Games!D802), "", Games!D802)</f>
        <v/>
      </c>
      <c r="E802" t="str">
        <f>IF(ISBLANK(Games!E802), "", Games!E802)</f>
        <v/>
      </c>
      <c r="F802">
        <f>Calc!M802</f>
        <v>1423.0710497477428</v>
      </c>
      <c r="G802">
        <f>Calc!N802</f>
        <v>1539.4111659163295</v>
      </c>
      <c r="H802" t="str">
        <f>IF(Calc!O802=Betting!I802, Betting!B802, IF(Calc!P802=Betting!I802, Betting!C802, ""))</f>
        <v>PHI</v>
      </c>
      <c r="I802" s="21">
        <f>MAX(Calc!O802:P802)</f>
        <v>0.54726444175266387</v>
      </c>
      <c r="J802" s="22">
        <f t="shared" si="49"/>
        <v>-120.87949174376209</v>
      </c>
      <c r="K802" s="23">
        <f t="shared" si="50"/>
        <v>0.82727018915646988</v>
      </c>
      <c r="M802" s="31"/>
      <c r="N802" s="31"/>
      <c r="O802" t="str">
        <f>IF(ISBLANK(Games!L802), "", Games!L802)</f>
        <v/>
      </c>
      <c r="P802" t="str">
        <f>IF(ISBLANK(Games!M802), "", Games!M802)</f>
        <v/>
      </c>
      <c r="Q802" t="str">
        <f t="shared" si="51"/>
        <v/>
      </c>
      <c r="R802" t="str">
        <f>IF(ISBLANK(Games!L802), "", IF(H802=Q802, "W", "L"))</f>
        <v/>
      </c>
      <c r="T802" s="30" t="str">
        <f t="shared" ref="T802:T865" si="52">IF(S802="W", N802/(L802/-100), IF(S802="L", -N802, ""))</f>
        <v/>
      </c>
    </row>
    <row r="803" spans="1:20" x14ac:dyDescent="0.45">
      <c r="A803" s="20" t="str">
        <f>Calc!A803</f>
        <v>2024-05-26</v>
      </c>
      <c r="B803" t="str">
        <f>Calc!B803</f>
        <v>LAA</v>
      </c>
      <c r="C803" t="str">
        <f>Calc!C803</f>
        <v>CLE</v>
      </c>
      <c r="D803" t="str">
        <f>IF(ISBLANK(Games!D803), "", Games!D803)</f>
        <v/>
      </c>
      <c r="E803" t="str">
        <f>IF(ISBLANK(Games!E803), "", Games!E803)</f>
        <v/>
      </c>
      <c r="F803">
        <f>Calc!M803</f>
        <v>1469.5882041455925</v>
      </c>
      <c r="G803">
        <f>Calc!N803</f>
        <v>1521.3210808926906</v>
      </c>
      <c r="H803" t="str">
        <f>IF(Calc!O803=Betting!I803, Betting!B803, IF(Calc!P803=Betting!I803, Betting!C803, ""))</f>
        <v>CLE</v>
      </c>
      <c r="I803" s="21">
        <f>MAX(Calc!O803:P803)</f>
        <v>0.53965764843138919</v>
      </c>
      <c r="J803" s="22">
        <f t="shared" si="49"/>
        <v>-117.22963281403776</v>
      </c>
      <c r="K803" s="23">
        <f t="shared" si="50"/>
        <v>0.85302664181018761</v>
      </c>
      <c r="M803" s="31"/>
      <c r="N803" s="31"/>
      <c r="O803" t="str">
        <f>IF(ISBLANK(Games!L803), "", Games!L803)</f>
        <v/>
      </c>
      <c r="P803" t="str">
        <f>IF(ISBLANK(Games!M803), "", Games!M803)</f>
        <v/>
      </c>
      <c r="Q803" t="str">
        <f t="shared" si="51"/>
        <v/>
      </c>
      <c r="R803" t="str">
        <f>IF(ISBLANK(Games!L803), "", IF(H803=Q803, "W", "L"))</f>
        <v/>
      </c>
      <c r="T803" s="30" t="str">
        <f t="shared" si="52"/>
        <v/>
      </c>
    </row>
    <row r="804" spans="1:20" x14ac:dyDescent="0.45">
      <c r="A804" s="20" t="str">
        <f>Calc!A804</f>
        <v>2024-05-26</v>
      </c>
      <c r="B804" t="str">
        <f>Calc!B804</f>
        <v>OAK</v>
      </c>
      <c r="C804" t="str">
        <f>Calc!C804</f>
        <v>HOU</v>
      </c>
      <c r="D804" t="str">
        <f>IF(ISBLANK(Games!D804), "", Games!D804)</f>
        <v/>
      </c>
      <c r="E804" t="str">
        <f>IF(ISBLANK(Games!E804), "", Games!E804)</f>
        <v/>
      </c>
      <c r="F804">
        <f>Calc!M804</f>
        <v>1410.609331202211</v>
      </c>
      <c r="G804">
        <f>Calc!N804</f>
        <v>1554.1885466658973</v>
      </c>
      <c r="H804" t="str">
        <f>IF(Calc!O804=Betting!I804, Betting!B804, IF(Calc!P804=Betting!I804, Betting!C804, ""))</f>
        <v>HOU</v>
      </c>
      <c r="I804" s="21">
        <f>MAX(Calc!O804:P804)</f>
        <v>0.69251055417633578</v>
      </c>
      <c r="J804" s="22">
        <f t="shared" si="49"/>
        <v>-225.2144142122749</v>
      </c>
      <c r="K804" s="23">
        <f t="shared" si="50"/>
        <v>0.4440213134215531</v>
      </c>
      <c r="M804" s="31"/>
      <c r="N804" s="31"/>
      <c r="O804" t="str">
        <f>IF(ISBLANK(Games!L804), "", Games!L804)</f>
        <v/>
      </c>
      <c r="P804" t="str">
        <f>IF(ISBLANK(Games!M804), "", Games!M804)</f>
        <v/>
      </c>
      <c r="Q804" t="str">
        <f t="shared" si="51"/>
        <v/>
      </c>
      <c r="R804" t="str">
        <f>IF(ISBLANK(Games!L804), "", IF(H804=Q804, "W", "L"))</f>
        <v/>
      </c>
      <c r="T804" s="30" t="str">
        <f t="shared" si="52"/>
        <v/>
      </c>
    </row>
    <row r="805" spans="1:20" x14ac:dyDescent="0.45">
      <c r="A805" s="20" t="str">
        <f>Calc!A805</f>
        <v>2024-05-26</v>
      </c>
      <c r="B805" t="str">
        <f>Calc!B805</f>
        <v>ARI</v>
      </c>
      <c r="C805" t="str">
        <f>Calc!C805</f>
        <v>MIA</v>
      </c>
      <c r="D805" t="str">
        <f>IF(ISBLANK(Games!D805), "", Games!D805)</f>
        <v/>
      </c>
      <c r="E805" t="str">
        <f>IF(ISBLANK(Games!E805), "", Games!E805)</f>
        <v/>
      </c>
      <c r="F805">
        <f>Calc!M805</f>
        <v>1516.9891876380354</v>
      </c>
      <c r="G805">
        <f>Calc!N805</f>
        <v>1484.370768699393</v>
      </c>
      <c r="H805" t="str">
        <f>IF(Calc!O805=Betting!I805, Betting!B805, IF(Calc!P805=Betting!I805, Betting!C805, ""))</f>
        <v>ARI</v>
      </c>
      <c r="I805" s="21">
        <f>MAX(Calc!O805:P805)</f>
        <v>0.57212070248719404</v>
      </c>
      <c r="J805" s="22">
        <f t="shared" si="49"/>
        <v>-133.71076979251868</v>
      </c>
      <c r="K805" s="23">
        <f t="shared" si="50"/>
        <v>0.7478829129109924</v>
      </c>
      <c r="M805" s="31"/>
      <c r="N805" s="31"/>
      <c r="O805" t="str">
        <f>IF(ISBLANK(Games!L805), "", Games!L805)</f>
        <v/>
      </c>
      <c r="P805" t="str">
        <f>IF(ISBLANK(Games!M805), "", Games!M805)</f>
        <v/>
      </c>
      <c r="Q805" t="str">
        <f t="shared" si="51"/>
        <v/>
      </c>
      <c r="R805" t="str">
        <f>IF(ISBLANK(Games!L805), "", IF(H805=Q805, "W", "L"))</f>
        <v/>
      </c>
      <c r="T805" s="30" t="str">
        <f t="shared" si="52"/>
        <v/>
      </c>
    </row>
    <row r="806" spans="1:20" x14ac:dyDescent="0.45">
      <c r="A806" s="20" t="str">
        <f>Calc!A806</f>
        <v>2024-05-26</v>
      </c>
      <c r="B806" t="str">
        <f>Calc!B806</f>
        <v>SDP</v>
      </c>
      <c r="C806" t="str">
        <f>Calc!C806</f>
        <v>NYY</v>
      </c>
      <c r="D806" t="str">
        <f>IF(ISBLANK(Games!D806), "", Games!D806)</f>
        <v/>
      </c>
      <c r="E806" t="str">
        <f>IF(ISBLANK(Games!E806), "", Games!E806)</f>
        <v/>
      </c>
      <c r="F806">
        <f>Calc!M806</f>
        <v>1502.9671207118124</v>
      </c>
      <c r="G806">
        <f>Calc!N806</f>
        <v>1562.9327852564061</v>
      </c>
      <c r="H806" t="str">
        <f>IF(Calc!O806=Betting!I806, Betting!B806, IF(Calc!P806=Betting!I806, Betting!C806, ""))</f>
        <v>NYY</v>
      </c>
      <c r="I806" s="21">
        <f>MAX(Calc!O806:P806)</f>
        <v>0.57083082695992993</v>
      </c>
      <c r="J806" s="22">
        <f t="shared" si="49"/>
        <v>-133.00834794735673</v>
      </c>
      <c r="K806" s="23">
        <f t="shared" si="50"/>
        <v>0.75183250933677437</v>
      </c>
      <c r="M806" s="31"/>
      <c r="N806" s="31"/>
      <c r="O806" t="str">
        <f>IF(ISBLANK(Games!L806), "", Games!L806)</f>
        <v/>
      </c>
      <c r="P806" t="str">
        <f>IF(ISBLANK(Games!M806), "", Games!M806)</f>
        <v/>
      </c>
      <c r="Q806" t="str">
        <f t="shared" si="51"/>
        <v/>
      </c>
      <c r="R806" t="str">
        <f>IF(ISBLANK(Games!L806), "", IF(H806=Q806, "W", "L"))</f>
        <v/>
      </c>
      <c r="T806" s="30" t="str">
        <f t="shared" si="52"/>
        <v/>
      </c>
    </row>
    <row r="807" spans="1:20" x14ac:dyDescent="0.45">
      <c r="A807" s="20" t="str">
        <f>Calc!A807</f>
        <v>2024-05-26</v>
      </c>
      <c r="B807" t="str">
        <f>Calc!B807</f>
        <v>STL</v>
      </c>
      <c r="C807" t="str">
        <f>Calc!C807</f>
        <v>CHC</v>
      </c>
      <c r="D807" t="str">
        <f>IF(ISBLANK(Games!D807), "", Games!D807)</f>
        <v/>
      </c>
      <c r="E807" t="str">
        <f>IF(ISBLANK(Games!E807), "", Games!E807)</f>
        <v/>
      </c>
      <c r="F807">
        <f>Calc!M807</f>
        <v>1510.540426333587</v>
      </c>
      <c r="G807">
        <f>Calc!N807</f>
        <v>1510.9500841970262</v>
      </c>
      <c r="H807" t="str">
        <f>IF(Calc!O807=Betting!I807, Betting!B807, IF(Calc!P807=Betting!I807, Betting!C807, ""))</f>
        <v>STL</v>
      </c>
      <c r="I807" s="21">
        <f>MAX(Calc!O807:P807)</f>
        <v>0.53599582107087473</v>
      </c>
      <c r="J807" s="22">
        <f t="shared" si="49"/>
        <v>-115.51530038110839</v>
      </c>
      <c r="K807" s="23">
        <f t="shared" si="50"/>
        <v>0.8656861876312465</v>
      </c>
      <c r="M807" s="31"/>
      <c r="N807" s="31"/>
      <c r="O807" t="str">
        <f>IF(ISBLANK(Games!L807), "", Games!L807)</f>
        <v/>
      </c>
      <c r="P807" t="str">
        <f>IF(ISBLANK(Games!M807), "", Games!M807)</f>
        <v/>
      </c>
      <c r="Q807" t="str">
        <f t="shared" si="51"/>
        <v/>
      </c>
      <c r="R807" t="str">
        <f>IF(ISBLANK(Games!L807), "", IF(H807=Q807, "W", "L"))</f>
        <v/>
      </c>
      <c r="T807" s="30" t="str">
        <f t="shared" si="52"/>
        <v/>
      </c>
    </row>
    <row r="808" spans="1:20" x14ac:dyDescent="0.45">
      <c r="A808" s="20" t="str">
        <f>Calc!A808</f>
        <v>2024-05-27</v>
      </c>
      <c r="B808" t="str">
        <f>Calc!B808</f>
        <v>BAL</v>
      </c>
      <c r="C808" t="str">
        <f>Calc!C808</f>
        <v>BOS</v>
      </c>
      <c r="D808" t="str">
        <f>IF(ISBLANK(Games!D808), "", Games!D808)</f>
        <v/>
      </c>
      <c r="E808" t="str">
        <f>IF(ISBLANK(Games!E808), "", Games!E808)</f>
        <v/>
      </c>
      <c r="F808">
        <f>Calc!M808</f>
        <v>1527.1786991040578</v>
      </c>
      <c r="G808">
        <f>Calc!N808</f>
        <v>1518.233689676287</v>
      </c>
      <c r="H808" t="str">
        <f>IF(Calc!O808=Betting!I808, Betting!B808, IF(Calc!P808=Betting!I808, Betting!C808, ""))</f>
        <v>BAL</v>
      </c>
      <c r="I808" s="21">
        <f>MAX(Calc!O808:P808)</f>
        <v>0.5237396250712355</v>
      </c>
      <c r="J808" s="22">
        <f t="shared" si="49"/>
        <v>-109.96917918052128</v>
      </c>
      <c r="K808" s="23">
        <f t="shared" si="50"/>
        <v>0.9093456979963791</v>
      </c>
      <c r="M808" s="31"/>
      <c r="N808" s="31"/>
      <c r="O808" t="str">
        <f>IF(ISBLANK(Games!L808), "", Games!L808)</f>
        <v/>
      </c>
      <c r="P808" t="str">
        <f>IF(ISBLANK(Games!M808), "", Games!M808)</f>
        <v/>
      </c>
      <c r="Q808" t="str">
        <f t="shared" si="51"/>
        <v/>
      </c>
      <c r="R808" t="str">
        <f>IF(ISBLANK(Games!L808), "", IF(H808=Q808, "W", "L"))</f>
        <v/>
      </c>
      <c r="T808" s="30" t="str">
        <f t="shared" si="52"/>
        <v/>
      </c>
    </row>
    <row r="809" spans="1:20" x14ac:dyDescent="0.45">
      <c r="A809" s="20" t="str">
        <f>Calc!A809</f>
        <v>2024-05-27</v>
      </c>
      <c r="B809" t="str">
        <f>Calc!B809</f>
        <v>MIN</v>
      </c>
      <c r="C809" t="str">
        <f>Calc!C809</f>
        <v>KCR</v>
      </c>
      <c r="D809" t="str">
        <f>IF(ISBLANK(Games!D809), "", Games!D809)</f>
        <v/>
      </c>
      <c r="E809" t="str">
        <f>IF(ISBLANK(Games!E809), "", Games!E809)</f>
        <v/>
      </c>
      <c r="F809">
        <f>Calc!M809</f>
        <v>1529.2726034226744</v>
      </c>
      <c r="G809">
        <f>Calc!N809</f>
        <v>1465.2610239810729</v>
      </c>
      <c r="H809" t="str">
        <f>IF(Calc!O809=Betting!I809, Betting!B809, IF(Calc!P809=Betting!I809, Betting!C809, ""))</f>
        <v>MIN</v>
      </c>
      <c r="I809" s="21">
        <f>MAX(Calc!O809:P809)</f>
        <v>0.65472807110852227</v>
      </c>
      <c r="J809" s="22">
        <f t="shared" si="49"/>
        <v>-189.62678872000325</v>
      </c>
      <c r="K809" s="23">
        <f t="shared" si="50"/>
        <v>0.52735165044458332</v>
      </c>
      <c r="M809" s="31"/>
      <c r="N809" s="31"/>
      <c r="O809" t="str">
        <f>IF(ISBLANK(Games!L809), "", Games!L809)</f>
        <v/>
      </c>
      <c r="P809" t="str">
        <f>IF(ISBLANK(Games!M809), "", Games!M809)</f>
        <v/>
      </c>
      <c r="Q809" t="str">
        <f t="shared" si="51"/>
        <v/>
      </c>
      <c r="R809" t="str">
        <f>IF(ISBLANK(Games!L809), "", IF(H809=Q809, "W", "L"))</f>
        <v/>
      </c>
      <c r="T809" s="30" t="str">
        <f t="shared" si="52"/>
        <v/>
      </c>
    </row>
    <row r="810" spans="1:20" x14ac:dyDescent="0.45">
      <c r="A810" s="20" t="str">
        <f>Calc!A810</f>
        <v>2024-05-27</v>
      </c>
      <c r="B810" t="str">
        <f>Calc!B810</f>
        <v>CHW</v>
      </c>
      <c r="C810" t="str">
        <f>Calc!C810</f>
        <v>TOR</v>
      </c>
      <c r="D810" t="str">
        <f>IF(ISBLANK(Games!D810), "", Games!D810)</f>
        <v/>
      </c>
      <c r="E810" t="str">
        <f>IF(ISBLANK(Games!E810), "", Games!E810)</f>
        <v/>
      </c>
      <c r="F810">
        <f>Calc!M810</f>
        <v>1426.513159308995</v>
      </c>
      <c r="G810">
        <f>Calc!N810</f>
        <v>1549.5770225833428</v>
      </c>
      <c r="H810" t="str">
        <f>IF(Calc!O810=Betting!I810, Betting!B810, IF(Calc!P810=Betting!I810, Betting!C810, ""))</f>
        <v>TOR</v>
      </c>
      <c r="I810" s="21">
        <f>MAX(Calc!O810:P810)</f>
        <v>0.69117705549192754</v>
      </c>
      <c r="J810" s="22">
        <f t="shared" si="49"/>
        <v>-223.81013709745926</v>
      </c>
      <c r="K810" s="23">
        <f t="shared" si="50"/>
        <v>0.44680728628683375</v>
      </c>
      <c r="M810" s="31"/>
      <c r="N810" s="31"/>
      <c r="O810" t="str">
        <f>IF(ISBLANK(Games!L810), "", Games!L810)</f>
        <v/>
      </c>
      <c r="P810" t="str">
        <f>IF(ISBLANK(Games!M810), "", Games!M810)</f>
        <v/>
      </c>
      <c r="Q810" t="str">
        <f t="shared" si="51"/>
        <v/>
      </c>
      <c r="R810" t="str">
        <f>IF(ISBLANK(Games!L810), "", IF(H810=Q810, "W", "L"))</f>
        <v/>
      </c>
      <c r="T810" s="30" t="str">
        <f t="shared" si="52"/>
        <v/>
      </c>
    </row>
    <row r="811" spans="1:20" x14ac:dyDescent="0.45">
      <c r="A811" s="20" t="str">
        <f>Calc!A811</f>
        <v>2024-05-27</v>
      </c>
      <c r="B811" t="str">
        <f>Calc!B811</f>
        <v>COL</v>
      </c>
      <c r="C811" t="str">
        <f>Calc!C811</f>
        <v>CLE</v>
      </c>
      <c r="D811" t="str">
        <f>IF(ISBLANK(Games!D811), "", Games!D811)</f>
        <v/>
      </c>
      <c r="E811" t="str">
        <f>IF(ISBLANK(Games!E811), "", Games!E811)</f>
        <v/>
      </c>
      <c r="F811">
        <f>Calc!M811</f>
        <v>1423.0710497477428</v>
      </c>
      <c r="G811">
        <f>Calc!N811</f>
        <v>1521.3210808926906</v>
      </c>
      <c r="H811" t="str">
        <f>IF(Calc!O811=Betting!I811, Betting!B811, IF(Calc!P811=Betting!I811, Betting!C811, ""))</f>
        <v>CLE</v>
      </c>
      <c r="I811" s="21">
        <f>MAX(Calc!O811:P811)</f>
        <v>0.52356773088981989</v>
      </c>
      <c r="J811" s="22">
        <f t="shared" si="49"/>
        <v>-109.89342343827244</v>
      </c>
      <c r="K811" s="23">
        <f t="shared" si="50"/>
        <v>0.9099725613350319</v>
      </c>
      <c r="M811" s="31"/>
      <c r="N811" s="31"/>
      <c r="O811" t="str">
        <f>IF(ISBLANK(Games!L811), "", Games!L811)</f>
        <v/>
      </c>
      <c r="P811" t="str">
        <f>IF(ISBLANK(Games!M811), "", Games!M811)</f>
        <v/>
      </c>
      <c r="Q811" t="str">
        <f t="shared" si="51"/>
        <v/>
      </c>
      <c r="R811" t="str">
        <f>IF(ISBLANK(Games!L811), "", IF(H811=Q811, "W", "L"))</f>
        <v/>
      </c>
      <c r="T811" s="30" t="str">
        <f t="shared" si="52"/>
        <v/>
      </c>
    </row>
    <row r="812" spans="1:20" x14ac:dyDescent="0.45">
      <c r="A812" s="20" t="str">
        <f>Calc!A812</f>
        <v>2024-05-27</v>
      </c>
      <c r="B812" t="str">
        <f>Calc!B812</f>
        <v>NYM</v>
      </c>
      <c r="C812" t="str">
        <f>Calc!C812</f>
        <v>LAD</v>
      </c>
      <c r="D812" t="str">
        <f>IF(ISBLANK(Games!D812), "", Games!D812)</f>
        <v/>
      </c>
      <c r="E812" t="str">
        <f>IF(ISBLANK(Games!E812), "", Games!E812)</f>
        <v/>
      </c>
      <c r="F812">
        <f>Calc!M812</f>
        <v>1483.2891783762693</v>
      </c>
      <c r="G812">
        <f>Calc!N812</f>
        <v>1587.2549754385982</v>
      </c>
      <c r="H812" t="str">
        <f>IF(Calc!O812=Betting!I812, Betting!B812, IF(Calc!P812=Betting!I812, Betting!C812, ""))</f>
        <v>LAD</v>
      </c>
      <c r="I812" s="21">
        <f>MAX(Calc!O812:P812)</f>
        <v>0.59417102324687032</v>
      </c>
      <c r="J812" s="22">
        <f t="shared" si="49"/>
        <v>-146.40921602015402</v>
      </c>
      <c r="K812" s="23">
        <f t="shared" si="50"/>
        <v>0.68301711270849552</v>
      </c>
      <c r="M812" s="31"/>
      <c r="N812" s="31"/>
      <c r="O812" t="str">
        <f>IF(ISBLANK(Games!L812), "", Games!L812)</f>
        <v/>
      </c>
      <c r="P812" t="str">
        <f>IF(ISBLANK(Games!M812), "", Games!M812)</f>
        <v/>
      </c>
      <c r="Q812" t="str">
        <f t="shared" si="51"/>
        <v/>
      </c>
      <c r="R812" t="str">
        <f>IF(ISBLANK(Games!L812), "", IF(H812=Q812, "W", "L"))</f>
        <v/>
      </c>
      <c r="T812" s="30" t="str">
        <f t="shared" si="52"/>
        <v/>
      </c>
    </row>
    <row r="813" spans="1:20" x14ac:dyDescent="0.45">
      <c r="A813" s="20" t="str">
        <f>Calc!A813</f>
        <v>2024-05-27</v>
      </c>
      <c r="B813" t="str">
        <f>Calc!B813</f>
        <v>CIN</v>
      </c>
      <c r="C813" t="str">
        <f>Calc!C813</f>
        <v>STL</v>
      </c>
      <c r="D813" t="str">
        <f>IF(ISBLANK(Games!D813), "", Games!D813)</f>
        <v/>
      </c>
      <c r="E813" t="str">
        <f>IF(ISBLANK(Games!E813), "", Games!E813)</f>
        <v/>
      </c>
      <c r="F813">
        <f>Calc!M813</f>
        <v>1493.1662146218293</v>
      </c>
      <c r="G813">
        <f>Calc!N813</f>
        <v>1507.9516916859375</v>
      </c>
      <c r="H813" t="str">
        <f>IF(Calc!O813=Betting!I813, Betting!B813, IF(Calc!P813=Betting!I813, Betting!C813, ""))</f>
        <v>STL</v>
      </c>
      <c r="I813" s="21">
        <f>MAX(Calc!O813:P813)</f>
        <v>0.52820962073386513</v>
      </c>
      <c r="J813" s="22">
        <f t="shared" si="49"/>
        <v>-111.95854005236177</v>
      </c>
      <c r="K813" s="23">
        <f t="shared" si="50"/>
        <v>0.89318778141650568</v>
      </c>
      <c r="M813" s="31"/>
      <c r="N813" s="31"/>
      <c r="O813" t="str">
        <f>IF(ISBLANK(Games!L813), "", Games!L813)</f>
        <v/>
      </c>
      <c r="P813" t="str">
        <f>IF(ISBLANK(Games!M813), "", Games!M813)</f>
        <v/>
      </c>
      <c r="Q813" t="str">
        <f t="shared" si="51"/>
        <v/>
      </c>
      <c r="R813" t="str">
        <f>IF(ISBLANK(Games!L813), "", IF(H813=Q813, "W", "L"))</f>
        <v/>
      </c>
      <c r="T813" s="30" t="str">
        <f t="shared" si="52"/>
        <v/>
      </c>
    </row>
    <row r="814" spans="1:20" x14ac:dyDescent="0.45">
      <c r="A814" s="20" t="str">
        <f>Calc!A814</f>
        <v>2024-05-27</v>
      </c>
      <c r="B814" t="str">
        <f>Calc!B814</f>
        <v>ATL</v>
      </c>
      <c r="C814" t="str">
        <f>Calc!C814</f>
        <v>WAS</v>
      </c>
      <c r="D814" t="str">
        <f>IF(ISBLANK(Games!D814), "", Games!D814)</f>
        <v/>
      </c>
      <c r="E814" t="str">
        <f>IF(ISBLANK(Games!E814), "", Games!E814)</f>
        <v/>
      </c>
      <c r="F814">
        <f>Calc!M814</f>
        <v>1593.2508682491175</v>
      </c>
      <c r="G814">
        <f>Calc!N814</f>
        <v>1420.7057667976087</v>
      </c>
      <c r="H814" t="str">
        <f>IF(Calc!O814=Betting!I814, Betting!B814, IF(Calc!P814=Betting!I814, Betting!C814, ""))</f>
        <v>ATL</v>
      </c>
      <c r="I814" s="21">
        <f>MAX(Calc!O814:P814)</f>
        <v>0.75168049033401807</v>
      </c>
      <c r="J814" s="22">
        <f t="shared" si="49"/>
        <v>-302.70698075439731</v>
      </c>
      <c r="K814" s="23">
        <f t="shared" si="50"/>
        <v>0.33035247403539547</v>
      </c>
      <c r="M814" s="31"/>
      <c r="N814" s="31"/>
      <c r="O814" t="str">
        <f>IF(ISBLANK(Games!L814), "", Games!L814)</f>
        <v/>
      </c>
      <c r="P814" t="str">
        <f>IF(ISBLANK(Games!M814), "", Games!M814)</f>
        <v/>
      </c>
      <c r="Q814" t="str">
        <f t="shared" si="51"/>
        <v/>
      </c>
      <c r="R814" t="str">
        <f>IF(ISBLANK(Games!L814), "", IF(H814=Q814, "W", "L"))</f>
        <v/>
      </c>
      <c r="T814" s="30" t="str">
        <f t="shared" si="52"/>
        <v/>
      </c>
    </row>
    <row r="815" spans="1:20" x14ac:dyDescent="0.45">
      <c r="A815" s="20" t="str">
        <f>Calc!A815</f>
        <v>2024-05-27</v>
      </c>
      <c r="B815" t="str">
        <f>Calc!B815</f>
        <v>MIL</v>
      </c>
      <c r="C815" t="str">
        <f>Calc!C815</f>
        <v>CHC</v>
      </c>
      <c r="D815" t="str">
        <f>IF(ISBLANK(Games!D815), "", Games!D815)</f>
        <v/>
      </c>
      <c r="E815" t="str">
        <f>IF(ISBLANK(Games!E815), "", Games!E815)</f>
        <v/>
      </c>
      <c r="F815">
        <f>Calc!M815</f>
        <v>1516.6563185214643</v>
      </c>
      <c r="G815">
        <f>Calc!N815</f>
        <v>1510.9500841970262</v>
      </c>
      <c r="H815" t="str">
        <f>IF(Calc!O815=Betting!I815, Betting!B815, IF(Calc!P815=Betting!I815, Betting!C815, ""))</f>
        <v>MIL</v>
      </c>
      <c r="I815" s="21">
        <f>MAX(Calc!O815:P815)</f>
        <v>0.54191905818501329</v>
      </c>
      <c r="J815" s="22">
        <f t="shared" si="49"/>
        <v>-118.30203108600134</v>
      </c>
      <c r="K815" s="23">
        <f t="shared" si="50"/>
        <v>0.84529402481098226</v>
      </c>
      <c r="M815" s="31"/>
      <c r="N815" s="31"/>
      <c r="O815" t="str">
        <f>IF(ISBLANK(Games!L815), "", Games!L815)</f>
        <v/>
      </c>
      <c r="P815" t="str">
        <f>IF(ISBLANK(Games!M815), "", Games!M815)</f>
        <v/>
      </c>
      <c r="Q815" t="str">
        <f t="shared" si="51"/>
        <v/>
      </c>
      <c r="R815" t="str">
        <f>IF(ISBLANK(Games!L815), "", IF(H815=Q815, "W", "L"))</f>
        <v/>
      </c>
      <c r="T815" s="30" t="str">
        <f t="shared" si="52"/>
        <v/>
      </c>
    </row>
    <row r="816" spans="1:20" x14ac:dyDescent="0.45">
      <c r="A816" s="20" t="str">
        <f>Calc!A816</f>
        <v>2024-05-27</v>
      </c>
      <c r="B816" t="str">
        <f>Calc!B816</f>
        <v>SFG</v>
      </c>
      <c r="C816" t="str">
        <f>Calc!C816</f>
        <v>PHI</v>
      </c>
      <c r="D816" t="str">
        <f>IF(ISBLANK(Games!D816), "", Games!D816)</f>
        <v/>
      </c>
      <c r="E816" t="str">
        <f>IF(ISBLANK(Games!E816), "", Games!E816)</f>
        <v/>
      </c>
      <c r="F816">
        <f>Calc!M816</f>
        <v>1506.8907435815931</v>
      </c>
      <c r="G816">
        <f>Calc!N816</f>
        <v>1539.4111659163295</v>
      </c>
      <c r="H816" t="str">
        <f>IF(Calc!O816=Betting!I816, Betting!B816, IF(Calc!P816=Betting!I816, Betting!C816, ""))</f>
        <v>SFG</v>
      </c>
      <c r="I816" s="21">
        <f>MAX(Calc!O816:P816)</f>
        <v>0.50958554957705682</v>
      </c>
      <c r="J816" s="22">
        <f t="shared" si="49"/>
        <v>-103.9091627780503</v>
      </c>
      <c r="K816" s="23">
        <f t="shared" si="50"/>
        <v>0.96237903690552995</v>
      </c>
      <c r="M816" s="31"/>
      <c r="N816" s="31"/>
      <c r="O816" t="str">
        <f>IF(ISBLANK(Games!L816), "", Games!L816)</f>
        <v/>
      </c>
      <c r="P816" t="str">
        <f>IF(ISBLANK(Games!M816), "", Games!M816)</f>
        <v/>
      </c>
      <c r="Q816" t="str">
        <f t="shared" si="51"/>
        <v/>
      </c>
      <c r="R816" t="str">
        <f>IF(ISBLANK(Games!L816), "", IF(H816=Q816, "W", "L"))</f>
        <v/>
      </c>
      <c r="T816" s="30" t="str">
        <f t="shared" si="52"/>
        <v/>
      </c>
    </row>
    <row r="817" spans="1:20" x14ac:dyDescent="0.45">
      <c r="A817" s="20" t="str">
        <f>Calc!A817</f>
        <v>2024-05-27</v>
      </c>
      <c r="B817" t="str">
        <f>Calc!B817</f>
        <v>SDP</v>
      </c>
      <c r="C817" t="str">
        <f>Calc!C817</f>
        <v>MIA</v>
      </c>
      <c r="D817" t="str">
        <f>IF(ISBLANK(Games!D817), "", Games!D817)</f>
        <v/>
      </c>
      <c r="E817" t="str">
        <f>IF(ISBLANK(Games!E817), "", Games!E817)</f>
        <v/>
      </c>
      <c r="F817">
        <f>Calc!M817</f>
        <v>1502.9671207118124</v>
      </c>
      <c r="G817">
        <f>Calc!N817</f>
        <v>1484.370768699393</v>
      </c>
      <c r="H817" t="str">
        <f>IF(Calc!O817=Betting!I817, Betting!B817, IF(Calc!P817=Betting!I817, Betting!C817, ""))</f>
        <v>SDP</v>
      </c>
      <c r="I817" s="21">
        <f>MAX(Calc!O817:P817)</f>
        <v>0.54135665716773373</v>
      </c>
      <c r="J817" s="22">
        <f t="shared" si="49"/>
        <v>-118.03434316187538</v>
      </c>
      <c r="K817" s="23">
        <f t="shared" si="50"/>
        <v>0.84721105164161747</v>
      </c>
      <c r="M817" s="31"/>
      <c r="N817" s="31"/>
      <c r="O817" t="str">
        <f>IF(ISBLANK(Games!L817), "", Games!L817)</f>
        <v/>
      </c>
      <c r="P817" t="str">
        <f>IF(ISBLANK(Games!M817), "", Games!M817)</f>
        <v/>
      </c>
      <c r="Q817" t="str">
        <f t="shared" si="51"/>
        <v/>
      </c>
      <c r="R817" t="str">
        <f>IF(ISBLANK(Games!L817), "", IF(H817=Q817, "W", "L"))</f>
        <v/>
      </c>
      <c r="T817" s="30" t="str">
        <f t="shared" si="52"/>
        <v/>
      </c>
    </row>
    <row r="818" spans="1:20" x14ac:dyDescent="0.45">
      <c r="A818" s="20" t="str">
        <f>Calc!A818</f>
        <v>2024-05-27</v>
      </c>
      <c r="B818" t="str">
        <f>Calc!B818</f>
        <v>SEA</v>
      </c>
      <c r="C818" t="str">
        <f>Calc!C818</f>
        <v>HOU</v>
      </c>
      <c r="D818" t="str">
        <f>IF(ISBLANK(Games!D818), "", Games!D818)</f>
        <v/>
      </c>
      <c r="E818" t="str">
        <f>IF(ISBLANK(Games!E818), "", Games!E818)</f>
        <v/>
      </c>
      <c r="F818">
        <f>Calc!M818</f>
        <v>1518.2292368487947</v>
      </c>
      <c r="G818">
        <f>Calc!N818</f>
        <v>1554.1885466658973</v>
      </c>
      <c r="H818" t="str">
        <f>IF(Calc!O818=Betting!I818, Betting!B818, IF(Calc!P818=Betting!I818, Betting!C818, ""))</f>
        <v>HOU</v>
      </c>
      <c r="I818" s="21">
        <f>MAX(Calc!O818:P818)</f>
        <v>0.54032965789896614</v>
      </c>
      <c r="J818" s="22">
        <f t="shared" si="49"/>
        <v>-117.54720903447011</v>
      </c>
      <c r="K818" s="23">
        <f t="shared" si="50"/>
        <v>0.85072202752747206</v>
      </c>
      <c r="M818" s="31"/>
      <c r="N818" s="31"/>
      <c r="O818" t="str">
        <f>IF(ISBLANK(Games!L818), "", Games!L818)</f>
        <v/>
      </c>
      <c r="P818" t="str">
        <f>IF(ISBLANK(Games!M818), "", Games!M818)</f>
        <v/>
      </c>
      <c r="Q818" t="str">
        <f t="shared" si="51"/>
        <v/>
      </c>
      <c r="R818" t="str">
        <f>IF(ISBLANK(Games!L818), "", IF(H818=Q818, "W", "L"))</f>
        <v/>
      </c>
      <c r="T818" s="30" t="str">
        <f t="shared" si="52"/>
        <v/>
      </c>
    </row>
    <row r="819" spans="1:20" x14ac:dyDescent="0.45">
      <c r="A819" s="20" t="str">
        <f>Calc!A819</f>
        <v>2024-05-28</v>
      </c>
      <c r="B819" t="str">
        <f>Calc!B819</f>
        <v>BAL</v>
      </c>
      <c r="C819" t="str">
        <f>Calc!C819</f>
        <v>BOS</v>
      </c>
      <c r="D819" t="str">
        <f>IF(ISBLANK(Games!D819), "", Games!D819)</f>
        <v/>
      </c>
      <c r="E819" t="str">
        <f>IF(ISBLANK(Games!E819), "", Games!E819)</f>
        <v/>
      </c>
      <c r="F819">
        <f>Calc!M819</f>
        <v>1527.1786991040578</v>
      </c>
      <c r="G819">
        <f>Calc!N819</f>
        <v>1518.233689676287</v>
      </c>
      <c r="H819" t="str">
        <f>IF(Calc!O819=Betting!I819, Betting!B819, IF(Calc!P819=Betting!I819, Betting!C819, ""))</f>
        <v>BAL</v>
      </c>
      <c r="I819" s="21">
        <f>MAX(Calc!O819:P819)</f>
        <v>0.5237396250712355</v>
      </c>
      <c r="J819" s="22">
        <f t="shared" si="49"/>
        <v>-109.96917918052128</v>
      </c>
      <c r="K819" s="23">
        <f t="shared" si="50"/>
        <v>0.9093456979963791</v>
      </c>
      <c r="M819" s="31"/>
      <c r="N819" s="31"/>
      <c r="O819" t="str">
        <f>IF(ISBLANK(Games!L819), "", Games!L819)</f>
        <v/>
      </c>
      <c r="P819" t="str">
        <f>IF(ISBLANK(Games!M819), "", Games!M819)</f>
        <v/>
      </c>
      <c r="Q819" t="str">
        <f t="shared" si="51"/>
        <v/>
      </c>
      <c r="R819" t="str">
        <f>IF(ISBLANK(Games!L819), "", IF(H819=Q819, "W", "L"))</f>
        <v/>
      </c>
      <c r="T819" s="30" t="str">
        <f t="shared" si="52"/>
        <v/>
      </c>
    </row>
    <row r="820" spans="1:20" x14ac:dyDescent="0.45">
      <c r="A820" s="20" t="str">
        <f>Calc!A820</f>
        <v>2024-05-28</v>
      </c>
      <c r="B820" t="str">
        <f>Calc!B820</f>
        <v>DET</v>
      </c>
      <c r="C820" t="str">
        <f>Calc!C820</f>
        <v>PIT</v>
      </c>
      <c r="D820" t="str">
        <f>IF(ISBLANK(Games!D820), "", Games!D820)</f>
        <v/>
      </c>
      <c r="E820" t="str">
        <f>IF(ISBLANK(Games!E820), "", Games!E820)</f>
        <v/>
      </c>
      <c r="F820">
        <f>Calc!M820</f>
        <v>1481.7589766686021</v>
      </c>
      <c r="G820">
        <f>Calc!N820</f>
        <v>1490.342604018655</v>
      </c>
      <c r="H820" t="str">
        <f>IF(Calc!O820=Betting!I820, Betting!B820, IF(Calc!P820=Betting!I820, Betting!C820, ""))</f>
        <v>PIT</v>
      </c>
      <c r="I820" s="21">
        <f>MAX(Calc!O820:P820)</f>
        <v>0.5085159642569782</v>
      </c>
      <c r="J820" s="22">
        <f t="shared" si="49"/>
        <v>-103.46540828904192</v>
      </c>
      <c r="K820" s="23">
        <f t="shared" si="50"/>
        <v>0.96650660016378687</v>
      </c>
      <c r="M820" s="31"/>
      <c r="N820" s="31"/>
      <c r="O820" t="str">
        <f>IF(ISBLANK(Games!L820), "", Games!L820)</f>
        <v/>
      </c>
      <c r="P820" t="str">
        <f>IF(ISBLANK(Games!M820), "", Games!M820)</f>
        <v/>
      </c>
      <c r="Q820" t="str">
        <f t="shared" si="51"/>
        <v/>
      </c>
      <c r="R820" t="str">
        <f>IF(ISBLANK(Games!L820), "", IF(H820=Q820, "W", "L"))</f>
        <v/>
      </c>
      <c r="T820" s="30" t="str">
        <f t="shared" si="52"/>
        <v/>
      </c>
    </row>
    <row r="821" spans="1:20" x14ac:dyDescent="0.45">
      <c r="A821" s="20" t="str">
        <f>Calc!A821</f>
        <v>2024-05-28</v>
      </c>
      <c r="B821" t="str">
        <f>Calc!B821</f>
        <v>CIN</v>
      </c>
      <c r="C821" t="str">
        <f>Calc!C821</f>
        <v>STL</v>
      </c>
      <c r="D821" t="str">
        <f>IF(ISBLANK(Games!D821), "", Games!D821)</f>
        <v/>
      </c>
      <c r="E821" t="str">
        <f>IF(ISBLANK(Games!E821), "", Games!E821)</f>
        <v/>
      </c>
      <c r="F821">
        <f>Calc!M821</f>
        <v>1493.1662146218293</v>
      </c>
      <c r="G821">
        <f>Calc!N821</f>
        <v>1507.9516916859375</v>
      </c>
      <c r="H821" t="str">
        <f>IF(Calc!O821=Betting!I821, Betting!B821, IF(Calc!P821=Betting!I821, Betting!C821, ""))</f>
        <v>STL</v>
      </c>
      <c r="I821" s="21">
        <f>MAX(Calc!O821:P821)</f>
        <v>0.52820962073386513</v>
      </c>
      <c r="J821" s="22">
        <f t="shared" si="49"/>
        <v>-111.95854005236177</v>
      </c>
      <c r="K821" s="23">
        <f t="shared" si="50"/>
        <v>0.89318778141650568</v>
      </c>
      <c r="M821" s="31"/>
      <c r="N821" s="31"/>
      <c r="O821" t="str">
        <f>IF(ISBLANK(Games!L821), "", Games!L821)</f>
        <v/>
      </c>
      <c r="P821" t="str">
        <f>IF(ISBLANK(Games!M821), "", Games!M821)</f>
        <v/>
      </c>
      <c r="Q821" t="str">
        <f t="shared" si="51"/>
        <v/>
      </c>
      <c r="R821" t="str">
        <f>IF(ISBLANK(Games!L821), "", IF(H821=Q821, "W", "L"))</f>
        <v/>
      </c>
      <c r="T821" s="30" t="str">
        <f t="shared" si="52"/>
        <v/>
      </c>
    </row>
    <row r="822" spans="1:20" x14ac:dyDescent="0.45">
      <c r="A822" s="20" t="str">
        <f>Calc!A822</f>
        <v>2024-05-28</v>
      </c>
      <c r="B822" t="str">
        <f>Calc!B822</f>
        <v>TBR</v>
      </c>
      <c r="C822" t="str">
        <f>Calc!C822</f>
        <v>OAK</v>
      </c>
      <c r="D822" t="str">
        <f>IF(ISBLANK(Games!D822), "", Games!D822)</f>
        <v/>
      </c>
      <c r="E822" t="str">
        <f>IF(ISBLANK(Games!E822), "", Games!E822)</f>
        <v/>
      </c>
      <c r="F822">
        <f>Calc!M822</f>
        <v>1528.0229512954211</v>
      </c>
      <c r="G822">
        <f>Calc!N822</f>
        <v>1422.9458950386379</v>
      </c>
      <c r="H822" t="str">
        <f>IF(Calc!O822=Betting!I822, Betting!B822, IF(Calc!P822=Betting!I822, Betting!C822, ""))</f>
        <v>TBR</v>
      </c>
      <c r="I822" s="21">
        <f>MAX(Calc!O822:P822)</f>
        <v>0.70893234876219335</v>
      </c>
      <c r="J822" s="22">
        <f t="shared" si="49"/>
        <v>-243.56274073994743</v>
      </c>
      <c r="K822" s="23">
        <f t="shared" si="50"/>
        <v>0.41057182923873509</v>
      </c>
      <c r="M822" s="31"/>
      <c r="N822" s="31"/>
      <c r="O822" t="str">
        <f>IF(ISBLANK(Games!L822), "", Games!L822)</f>
        <v/>
      </c>
      <c r="P822" t="str">
        <f>IF(ISBLANK(Games!M822), "", Games!M822)</f>
        <v/>
      </c>
      <c r="Q822" t="str">
        <f t="shared" si="51"/>
        <v/>
      </c>
      <c r="R822" t="str">
        <f>IF(ISBLANK(Games!L822), "", IF(H822=Q822, "W", "L"))</f>
        <v/>
      </c>
      <c r="T822" s="30" t="str">
        <f t="shared" si="52"/>
        <v/>
      </c>
    </row>
    <row r="823" spans="1:20" x14ac:dyDescent="0.45">
      <c r="A823" s="20" t="str">
        <f>Calc!A823</f>
        <v>2024-05-28</v>
      </c>
      <c r="B823" t="str">
        <f>Calc!B823</f>
        <v>NYM</v>
      </c>
      <c r="C823" t="str">
        <f>Calc!C823</f>
        <v>LAD</v>
      </c>
      <c r="D823" t="str">
        <f>IF(ISBLANK(Games!D823), "", Games!D823)</f>
        <v/>
      </c>
      <c r="E823" t="str">
        <f>IF(ISBLANK(Games!E823), "", Games!E823)</f>
        <v/>
      </c>
      <c r="F823">
        <f>Calc!M823</f>
        <v>1483.2891783762693</v>
      </c>
      <c r="G823">
        <f>Calc!N823</f>
        <v>1587.2549754385982</v>
      </c>
      <c r="H823" t="str">
        <f>IF(Calc!O823=Betting!I823, Betting!B823, IF(Calc!P823=Betting!I823, Betting!C823, ""))</f>
        <v>LAD</v>
      </c>
      <c r="I823" s="21">
        <f>MAX(Calc!O823:P823)</f>
        <v>0.59417102324687032</v>
      </c>
      <c r="J823" s="22">
        <f t="shared" si="49"/>
        <v>-146.40921602015402</v>
      </c>
      <c r="K823" s="23">
        <f t="shared" si="50"/>
        <v>0.68301711270849552</v>
      </c>
      <c r="M823" s="31"/>
      <c r="N823" s="31"/>
      <c r="O823" t="str">
        <f>IF(ISBLANK(Games!L823), "", Games!L823)</f>
        <v/>
      </c>
      <c r="P823" t="str">
        <f>IF(ISBLANK(Games!M823), "", Games!M823)</f>
        <v/>
      </c>
      <c r="Q823" t="str">
        <f t="shared" si="51"/>
        <v/>
      </c>
      <c r="R823" t="str">
        <f>IF(ISBLANK(Games!L823), "", IF(H823=Q823, "W", "L"))</f>
        <v/>
      </c>
      <c r="T823" s="30" t="str">
        <f t="shared" si="52"/>
        <v/>
      </c>
    </row>
    <row r="824" spans="1:20" x14ac:dyDescent="0.45">
      <c r="A824" s="20" t="str">
        <f>Calc!A824</f>
        <v>2024-05-28</v>
      </c>
      <c r="B824" t="str">
        <f>Calc!B824</f>
        <v>ATL</v>
      </c>
      <c r="C824" t="str">
        <f>Calc!C824</f>
        <v>WAS</v>
      </c>
      <c r="D824" t="str">
        <f>IF(ISBLANK(Games!D824), "", Games!D824)</f>
        <v/>
      </c>
      <c r="E824" t="str">
        <f>IF(ISBLANK(Games!E824), "", Games!E824)</f>
        <v/>
      </c>
      <c r="F824">
        <f>Calc!M824</f>
        <v>1593.2508682491175</v>
      </c>
      <c r="G824">
        <f>Calc!N824</f>
        <v>1420.7057667976087</v>
      </c>
      <c r="H824" t="str">
        <f>IF(Calc!O824=Betting!I824, Betting!B824, IF(Calc!P824=Betting!I824, Betting!C824, ""))</f>
        <v>ATL</v>
      </c>
      <c r="I824" s="21">
        <f>MAX(Calc!O824:P824)</f>
        <v>0.75168049033401807</v>
      </c>
      <c r="J824" s="22">
        <f t="shared" si="49"/>
        <v>-302.70698075439731</v>
      </c>
      <c r="K824" s="23">
        <f t="shared" si="50"/>
        <v>0.33035247403539547</v>
      </c>
      <c r="M824" s="31"/>
      <c r="N824" s="31"/>
      <c r="O824" t="str">
        <f>IF(ISBLANK(Games!L824), "", Games!L824)</f>
        <v/>
      </c>
      <c r="P824" t="str">
        <f>IF(ISBLANK(Games!M824), "", Games!M824)</f>
        <v/>
      </c>
      <c r="Q824" t="str">
        <f t="shared" si="51"/>
        <v/>
      </c>
      <c r="R824" t="str">
        <f>IF(ISBLANK(Games!L824), "", IF(H824=Q824, "W", "L"))</f>
        <v/>
      </c>
      <c r="T824" s="30" t="str">
        <f t="shared" si="52"/>
        <v/>
      </c>
    </row>
    <row r="825" spans="1:20" x14ac:dyDescent="0.45">
      <c r="A825" s="20" t="str">
        <f>Calc!A825</f>
        <v>2024-05-28</v>
      </c>
      <c r="B825" t="str">
        <f>Calc!B825</f>
        <v>MIN</v>
      </c>
      <c r="C825" t="str">
        <f>Calc!C825</f>
        <v>KCR</v>
      </c>
      <c r="D825" t="str">
        <f>IF(ISBLANK(Games!D825), "", Games!D825)</f>
        <v/>
      </c>
      <c r="E825" t="str">
        <f>IF(ISBLANK(Games!E825), "", Games!E825)</f>
        <v/>
      </c>
      <c r="F825">
        <f>Calc!M825</f>
        <v>1529.2726034226744</v>
      </c>
      <c r="G825">
        <f>Calc!N825</f>
        <v>1465.2610239810729</v>
      </c>
      <c r="H825" t="str">
        <f>IF(Calc!O825=Betting!I825, Betting!B825, IF(Calc!P825=Betting!I825, Betting!C825, ""))</f>
        <v>MIN</v>
      </c>
      <c r="I825" s="21">
        <f>MAX(Calc!O825:P825)</f>
        <v>0.65472807110852227</v>
      </c>
      <c r="J825" s="22">
        <f t="shared" si="49"/>
        <v>-189.62678872000325</v>
      </c>
      <c r="K825" s="23">
        <f t="shared" si="50"/>
        <v>0.52735165044458332</v>
      </c>
      <c r="M825" s="31"/>
      <c r="N825" s="31"/>
      <c r="O825" t="str">
        <f>IF(ISBLANK(Games!L825), "", Games!L825)</f>
        <v/>
      </c>
      <c r="P825" t="str">
        <f>IF(ISBLANK(Games!M825), "", Games!M825)</f>
        <v/>
      </c>
      <c r="Q825" t="str">
        <f t="shared" si="51"/>
        <v/>
      </c>
      <c r="R825" t="str">
        <f>IF(ISBLANK(Games!L825), "", IF(H825=Q825, "W", "L"))</f>
        <v/>
      </c>
      <c r="T825" s="30" t="str">
        <f t="shared" si="52"/>
        <v/>
      </c>
    </row>
    <row r="826" spans="1:20" x14ac:dyDescent="0.45">
      <c r="A826" s="20" t="str">
        <f>Calc!A826</f>
        <v>2024-05-28</v>
      </c>
      <c r="B826" t="str">
        <f>Calc!B826</f>
        <v>CHW</v>
      </c>
      <c r="C826" t="str">
        <f>Calc!C826</f>
        <v>TOR</v>
      </c>
      <c r="D826" t="str">
        <f>IF(ISBLANK(Games!D826), "", Games!D826)</f>
        <v/>
      </c>
      <c r="E826" t="str">
        <f>IF(ISBLANK(Games!E826), "", Games!E826)</f>
        <v/>
      </c>
      <c r="F826">
        <f>Calc!M826</f>
        <v>1426.513159308995</v>
      </c>
      <c r="G826">
        <f>Calc!N826</f>
        <v>1549.5770225833428</v>
      </c>
      <c r="H826" t="str">
        <f>IF(Calc!O826=Betting!I826, Betting!B826, IF(Calc!P826=Betting!I826, Betting!C826, ""))</f>
        <v>TOR</v>
      </c>
      <c r="I826" s="21">
        <f>MAX(Calc!O826:P826)</f>
        <v>0.69117705549192754</v>
      </c>
      <c r="J826" s="22">
        <f t="shared" si="49"/>
        <v>-223.81013709745926</v>
      </c>
      <c r="K826" s="23">
        <f t="shared" si="50"/>
        <v>0.44680728628683375</v>
      </c>
      <c r="M826" s="31"/>
      <c r="N826" s="31"/>
      <c r="O826" t="str">
        <f>IF(ISBLANK(Games!L826), "", Games!L826)</f>
        <v/>
      </c>
      <c r="P826" t="str">
        <f>IF(ISBLANK(Games!M826), "", Games!M826)</f>
        <v/>
      </c>
      <c r="Q826" t="str">
        <f t="shared" si="51"/>
        <v/>
      </c>
      <c r="R826" t="str">
        <f>IF(ISBLANK(Games!L826), "", IF(H826=Q826, "W", "L"))</f>
        <v/>
      </c>
      <c r="T826" s="30" t="str">
        <f t="shared" si="52"/>
        <v/>
      </c>
    </row>
    <row r="827" spans="1:20" x14ac:dyDescent="0.45">
      <c r="A827" s="20" t="str">
        <f>Calc!A827</f>
        <v>2024-05-28</v>
      </c>
      <c r="B827" t="str">
        <f>Calc!B827</f>
        <v>MIL</v>
      </c>
      <c r="C827" t="str">
        <f>Calc!C827</f>
        <v>CHC</v>
      </c>
      <c r="D827" t="str">
        <f>IF(ISBLANK(Games!D827), "", Games!D827)</f>
        <v/>
      </c>
      <c r="E827" t="str">
        <f>IF(ISBLANK(Games!E827), "", Games!E827)</f>
        <v/>
      </c>
      <c r="F827">
        <f>Calc!M827</f>
        <v>1516.6563185214643</v>
      </c>
      <c r="G827">
        <f>Calc!N827</f>
        <v>1510.9500841970262</v>
      </c>
      <c r="H827" t="str">
        <f>IF(Calc!O827=Betting!I827, Betting!B827, IF(Calc!P827=Betting!I827, Betting!C827, ""))</f>
        <v>MIL</v>
      </c>
      <c r="I827" s="21">
        <f>MAX(Calc!O827:P827)</f>
        <v>0.54191905818501329</v>
      </c>
      <c r="J827" s="22">
        <f t="shared" si="49"/>
        <v>-118.30203108600134</v>
      </c>
      <c r="K827" s="23">
        <f t="shared" si="50"/>
        <v>0.84529402481098226</v>
      </c>
      <c r="M827" s="31"/>
      <c r="N827" s="31"/>
      <c r="O827" t="str">
        <f>IF(ISBLANK(Games!L827), "", Games!L827)</f>
        <v/>
      </c>
      <c r="P827" t="str">
        <f>IF(ISBLANK(Games!M827), "", Games!M827)</f>
        <v/>
      </c>
      <c r="Q827" t="str">
        <f t="shared" si="51"/>
        <v/>
      </c>
      <c r="R827" t="str">
        <f>IF(ISBLANK(Games!L827), "", IF(H827=Q827, "W", "L"))</f>
        <v/>
      </c>
      <c r="T827" s="30" t="str">
        <f t="shared" si="52"/>
        <v/>
      </c>
    </row>
    <row r="828" spans="1:20" x14ac:dyDescent="0.45">
      <c r="A828" s="20" t="str">
        <f>Calc!A828</f>
        <v>2024-05-28</v>
      </c>
      <c r="B828" t="str">
        <f>Calc!B828</f>
        <v>TEX</v>
      </c>
      <c r="C828" t="str">
        <f>Calc!C828</f>
        <v>ARI</v>
      </c>
      <c r="D828" t="str">
        <f>IF(ISBLANK(Games!D828), "", Games!D828)</f>
        <v/>
      </c>
      <c r="E828" t="str">
        <f>IF(ISBLANK(Games!E828), "", Games!E828)</f>
        <v/>
      </c>
      <c r="F828">
        <f>Calc!M828</f>
        <v>1535.7428778604465</v>
      </c>
      <c r="G828">
        <f>Calc!N828</f>
        <v>1515.1384034374826</v>
      </c>
      <c r="H828" t="str">
        <f>IF(Calc!O828=Betting!I828, Betting!B828, IF(Calc!P828=Betting!I828, Betting!C828, ""))</f>
        <v>TEX</v>
      </c>
      <c r="I828" s="21">
        <f>MAX(Calc!O828:P828)</f>
        <v>0.56126307828129707</v>
      </c>
      <c r="J828" s="22">
        <f t="shared" si="49"/>
        <v>-127.92702197996275</v>
      </c>
      <c r="K828" s="23">
        <f t="shared" si="50"/>
        <v>0.78169567658397476</v>
      </c>
      <c r="M828" s="31"/>
      <c r="N828" s="31"/>
      <c r="O828" t="str">
        <f>IF(ISBLANK(Games!L828), "", Games!L828)</f>
        <v/>
      </c>
      <c r="P828" t="str">
        <f>IF(ISBLANK(Games!M828), "", Games!M828)</f>
        <v/>
      </c>
      <c r="Q828" t="str">
        <f t="shared" si="51"/>
        <v/>
      </c>
      <c r="R828" t="str">
        <f>IF(ISBLANK(Games!L828), "", IF(H828=Q828, "W", "L"))</f>
        <v/>
      </c>
      <c r="T828" s="30" t="str">
        <f t="shared" si="52"/>
        <v/>
      </c>
    </row>
    <row r="829" spans="1:20" x14ac:dyDescent="0.45">
      <c r="A829" s="20" t="str">
        <f>Calc!A829</f>
        <v>2024-05-28</v>
      </c>
      <c r="B829" t="str">
        <f>Calc!B829</f>
        <v>COL</v>
      </c>
      <c r="C829" t="str">
        <f>Calc!C829</f>
        <v>CLE</v>
      </c>
      <c r="D829" t="str">
        <f>IF(ISBLANK(Games!D829), "", Games!D829)</f>
        <v/>
      </c>
      <c r="E829" t="str">
        <f>IF(ISBLANK(Games!E829), "", Games!E829)</f>
        <v/>
      </c>
      <c r="F829">
        <f>Calc!M829</f>
        <v>1423.0710497477428</v>
      </c>
      <c r="G829">
        <f>Calc!N829</f>
        <v>1521.3210808926906</v>
      </c>
      <c r="H829" t="str">
        <f>IF(Calc!O829=Betting!I829, Betting!B829, IF(Calc!P829=Betting!I829, Betting!C829, ""))</f>
        <v>CLE</v>
      </c>
      <c r="I829" s="21">
        <f>MAX(Calc!O829:P829)</f>
        <v>0.52356773088981989</v>
      </c>
      <c r="J829" s="22">
        <f t="shared" si="49"/>
        <v>-109.89342343827244</v>
      </c>
      <c r="K829" s="23">
        <f t="shared" si="50"/>
        <v>0.9099725613350319</v>
      </c>
      <c r="M829" s="31"/>
      <c r="N829" s="31"/>
      <c r="O829" t="str">
        <f>IF(ISBLANK(Games!L829), "", Games!L829)</f>
        <v/>
      </c>
      <c r="P829" t="str">
        <f>IF(ISBLANK(Games!M829), "", Games!M829)</f>
        <v/>
      </c>
      <c r="Q829" t="str">
        <f t="shared" si="51"/>
        <v/>
      </c>
      <c r="R829" t="str">
        <f>IF(ISBLANK(Games!L829), "", IF(H829=Q829, "W", "L"))</f>
        <v/>
      </c>
      <c r="T829" s="30" t="str">
        <f t="shared" si="52"/>
        <v/>
      </c>
    </row>
    <row r="830" spans="1:20" x14ac:dyDescent="0.45">
      <c r="A830" s="20" t="str">
        <f>Calc!A830</f>
        <v>2024-05-28</v>
      </c>
      <c r="B830" t="str">
        <f>Calc!B830</f>
        <v>LAA</v>
      </c>
      <c r="C830" t="str">
        <f>Calc!C830</f>
        <v>NYY</v>
      </c>
      <c r="D830" t="str">
        <f>IF(ISBLANK(Games!D830), "", Games!D830)</f>
        <v/>
      </c>
      <c r="E830" t="str">
        <f>IF(ISBLANK(Games!E830), "", Games!E830)</f>
        <v/>
      </c>
      <c r="F830">
        <f>Calc!M830</f>
        <v>1469.5882041455925</v>
      </c>
      <c r="G830">
        <f>Calc!N830</f>
        <v>1562.9327852564061</v>
      </c>
      <c r="H830" t="str">
        <f>IF(Calc!O830=Betting!I830, Betting!B830, IF(Calc!P830=Betting!I830, Betting!C830, ""))</f>
        <v>NYY</v>
      </c>
      <c r="I830" s="21">
        <f>MAX(Calc!O830:P830)</f>
        <v>0.59694558544112164</v>
      </c>
      <c r="J830" s="22">
        <f t="shared" si="49"/>
        <v>-148.10545769470031</v>
      </c>
      <c r="K830" s="23">
        <f t="shared" si="50"/>
        <v>0.67519456444432102</v>
      </c>
      <c r="M830" s="31"/>
      <c r="N830" s="31"/>
      <c r="O830" t="str">
        <f>IF(ISBLANK(Games!L830), "", Games!L830)</f>
        <v/>
      </c>
      <c r="P830" t="str">
        <f>IF(ISBLANK(Games!M830), "", Games!M830)</f>
        <v/>
      </c>
      <c r="Q830" t="str">
        <f t="shared" si="51"/>
        <v/>
      </c>
      <c r="R830" t="str">
        <f>IF(ISBLANK(Games!L830), "", IF(H830=Q830, "W", "L"))</f>
        <v/>
      </c>
      <c r="T830" s="30" t="str">
        <f t="shared" si="52"/>
        <v/>
      </c>
    </row>
    <row r="831" spans="1:20" x14ac:dyDescent="0.45">
      <c r="A831" s="20" t="str">
        <f>Calc!A831</f>
        <v>2024-05-28</v>
      </c>
      <c r="B831" t="str">
        <f>Calc!B831</f>
        <v>SEA</v>
      </c>
      <c r="C831" t="str">
        <f>Calc!C831</f>
        <v>HOU</v>
      </c>
      <c r="D831" t="str">
        <f>IF(ISBLANK(Games!D831), "", Games!D831)</f>
        <v/>
      </c>
      <c r="E831" t="str">
        <f>IF(ISBLANK(Games!E831), "", Games!E831)</f>
        <v/>
      </c>
      <c r="F831">
        <f>Calc!M831</f>
        <v>1518.2292368487947</v>
      </c>
      <c r="G831">
        <f>Calc!N831</f>
        <v>1554.1885466658973</v>
      </c>
      <c r="H831" t="str">
        <f>IF(Calc!O831=Betting!I831, Betting!B831, IF(Calc!P831=Betting!I831, Betting!C831, ""))</f>
        <v>HOU</v>
      </c>
      <c r="I831" s="21">
        <f>MAX(Calc!O831:P831)</f>
        <v>0.54032965789896614</v>
      </c>
      <c r="J831" s="22">
        <f t="shared" si="49"/>
        <v>-117.54720903447011</v>
      </c>
      <c r="K831" s="23">
        <f t="shared" si="50"/>
        <v>0.85072202752747206</v>
      </c>
      <c r="M831" s="31"/>
      <c r="N831" s="31"/>
      <c r="O831" t="str">
        <f>IF(ISBLANK(Games!L831), "", Games!L831)</f>
        <v/>
      </c>
      <c r="P831" t="str">
        <f>IF(ISBLANK(Games!M831), "", Games!M831)</f>
        <v/>
      </c>
      <c r="Q831" t="str">
        <f t="shared" si="51"/>
        <v/>
      </c>
      <c r="R831" t="str">
        <f>IF(ISBLANK(Games!L831), "", IF(H831=Q831, "W", "L"))</f>
        <v/>
      </c>
      <c r="T831" s="30" t="str">
        <f t="shared" si="52"/>
        <v/>
      </c>
    </row>
    <row r="832" spans="1:20" x14ac:dyDescent="0.45">
      <c r="A832" s="20" t="str">
        <f>Calc!A832</f>
        <v>2024-05-28</v>
      </c>
      <c r="B832" t="str">
        <f>Calc!B832</f>
        <v>SDP</v>
      </c>
      <c r="C832" t="str">
        <f>Calc!C832</f>
        <v>MIA</v>
      </c>
      <c r="D832" t="str">
        <f>IF(ISBLANK(Games!D832), "", Games!D832)</f>
        <v/>
      </c>
      <c r="E832" t="str">
        <f>IF(ISBLANK(Games!E832), "", Games!E832)</f>
        <v/>
      </c>
      <c r="F832">
        <f>Calc!M832</f>
        <v>1502.9671207118124</v>
      </c>
      <c r="G832">
        <f>Calc!N832</f>
        <v>1484.370768699393</v>
      </c>
      <c r="H832" t="str">
        <f>IF(Calc!O832=Betting!I832, Betting!B832, IF(Calc!P832=Betting!I832, Betting!C832, ""))</f>
        <v>SDP</v>
      </c>
      <c r="I832" s="21">
        <f>MAX(Calc!O832:P832)</f>
        <v>0.54135665716773373</v>
      </c>
      <c r="J832" s="22">
        <f t="shared" si="49"/>
        <v>-118.03434316187538</v>
      </c>
      <c r="K832" s="23">
        <f t="shared" si="50"/>
        <v>0.84721105164161747</v>
      </c>
      <c r="M832" s="31"/>
      <c r="N832" s="31"/>
      <c r="O832" t="str">
        <f>IF(ISBLANK(Games!L832), "", Games!L832)</f>
        <v/>
      </c>
      <c r="P832" t="str">
        <f>IF(ISBLANK(Games!M832), "", Games!M832)</f>
        <v/>
      </c>
      <c r="Q832" t="str">
        <f t="shared" si="51"/>
        <v/>
      </c>
      <c r="R832" t="str">
        <f>IF(ISBLANK(Games!L832), "", IF(H832=Q832, "W", "L"))</f>
        <v/>
      </c>
      <c r="T832" s="30" t="str">
        <f t="shared" si="52"/>
        <v/>
      </c>
    </row>
    <row r="833" spans="1:20" x14ac:dyDescent="0.45">
      <c r="A833" s="20" t="str">
        <f>Calc!A833</f>
        <v>2024-05-28</v>
      </c>
      <c r="B833" t="str">
        <f>Calc!B833</f>
        <v>SFG</v>
      </c>
      <c r="C833" t="str">
        <f>Calc!C833</f>
        <v>PHI</v>
      </c>
      <c r="D833" t="str">
        <f>IF(ISBLANK(Games!D833), "", Games!D833)</f>
        <v/>
      </c>
      <c r="E833" t="str">
        <f>IF(ISBLANK(Games!E833), "", Games!E833)</f>
        <v/>
      </c>
      <c r="F833">
        <f>Calc!M833</f>
        <v>1506.8907435815931</v>
      </c>
      <c r="G833">
        <f>Calc!N833</f>
        <v>1539.4111659163295</v>
      </c>
      <c r="H833" t="str">
        <f>IF(Calc!O833=Betting!I833, Betting!B833, IF(Calc!P833=Betting!I833, Betting!C833, ""))</f>
        <v>SFG</v>
      </c>
      <c r="I833" s="21">
        <f>MAX(Calc!O833:P833)</f>
        <v>0.50958554957705682</v>
      </c>
      <c r="J833" s="22">
        <f t="shared" si="49"/>
        <v>-103.9091627780503</v>
      </c>
      <c r="K833" s="23">
        <f t="shared" si="50"/>
        <v>0.96237903690552995</v>
      </c>
      <c r="M833" s="31"/>
      <c r="N833" s="31"/>
      <c r="O833" t="str">
        <f>IF(ISBLANK(Games!L833), "", Games!L833)</f>
        <v/>
      </c>
      <c r="P833" t="str">
        <f>IF(ISBLANK(Games!M833), "", Games!M833)</f>
        <v/>
      </c>
      <c r="Q833" t="str">
        <f t="shared" si="51"/>
        <v/>
      </c>
      <c r="R833" t="str">
        <f>IF(ISBLANK(Games!L833), "", IF(H833=Q833, "W", "L"))</f>
        <v/>
      </c>
      <c r="T833" s="30" t="str">
        <f t="shared" si="52"/>
        <v/>
      </c>
    </row>
    <row r="834" spans="1:20" x14ac:dyDescent="0.45">
      <c r="A834" s="20" t="str">
        <f>Calc!A834</f>
        <v>2024-05-29</v>
      </c>
      <c r="B834" t="str">
        <f>Calc!B834</f>
        <v>DET</v>
      </c>
      <c r="C834" t="str">
        <f>Calc!C834</f>
        <v>PIT</v>
      </c>
      <c r="D834" t="str">
        <f>IF(ISBLANK(Games!D834), "", Games!D834)</f>
        <v/>
      </c>
      <c r="E834" t="str">
        <f>IF(ISBLANK(Games!E834), "", Games!E834)</f>
        <v/>
      </c>
      <c r="F834">
        <f>Calc!M834</f>
        <v>1481.7589766686021</v>
      </c>
      <c r="G834">
        <f>Calc!N834</f>
        <v>1490.342604018655</v>
      </c>
      <c r="H834" t="str">
        <f>IF(Calc!O834=Betting!I834, Betting!B834, IF(Calc!P834=Betting!I834, Betting!C834, ""))</f>
        <v>PIT</v>
      </c>
      <c r="I834" s="21">
        <f>MAX(Calc!O834:P834)</f>
        <v>0.5085159642569782</v>
      </c>
      <c r="J834" s="22">
        <f t="shared" si="49"/>
        <v>-103.46540828904192</v>
      </c>
      <c r="K834" s="23">
        <f t="shared" si="50"/>
        <v>0.96650660016378687</v>
      </c>
      <c r="M834" s="31"/>
      <c r="N834" s="31"/>
      <c r="O834" t="str">
        <f>IF(ISBLANK(Games!L834), "", Games!L834)</f>
        <v/>
      </c>
      <c r="P834" t="str">
        <f>IF(ISBLANK(Games!M834), "", Games!M834)</f>
        <v/>
      </c>
      <c r="Q834" t="str">
        <f t="shared" si="51"/>
        <v/>
      </c>
      <c r="R834" t="str">
        <f>IF(ISBLANK(Games!L834), "", IF(H834=Q834, "W", "L"))</f>
        <v/>
      </c>
      <c r="T834" s="30" t="str">
        <f t="shared" si="52"/>
        <v/>
      </c>
    </row>
    <row r="835" spans="1:20" x14ac:dyDescent="0.45">
      <c r="A835" s="20" t="str">
        <f>Calc!A835</f>
        <v>2024-05-29</v>
      </c>
      <c r="B835" t="str">
        <f>Calc!B835</f>
        <v>CIN</v>
      </c>
      <c r="C835" t="str">
        <f>Calc!C835</f>
        <v>STL</v>
      </c>
      <c r="D835" t="str">
        <f>IF(ISBLANK(Games!D835), "", Games!D835)</f>
        <v/>
      </c>
      <c r="E835" t="str">
        <f>IF(ISBLANK(Games!E835), "", Games!E835)</f>
        <v/>
      </c>
      <c r="F835">
        <f>Calc!M835</f>
        <v>1493.1662146218293</v>
      </c>
      <c r="G835">
        <f>Calc!N835</f>
        <v>1507.9516916859375</v>
      </c>
      <c r="H835" t="str">
        <f>IF(Calc!O835=Betting!I835, Betting!B835, IF(Calc!P835=Betting!I835, Betting!C835, ""))</f>
        <v>STL</v>
      </c>
      <c r="I835" s="21">
        <f>MAX(Calc!O835:P835)</f>
        <v>0.52820962073386513</v>
      </c>
      <c r="J835" s="22">
        <f t="shared" ref="J835:J898" si="53">IF(I835&lt;0.5, "",-1*((I835*100)/(1-((I835*100)/100))))</f>
        <v>-111.95854005236177</v>
      </c>
      <c r="K835" s="23">
        <f t="shared" ref="K835:K898" si="54">IF(J835&gt;0, "",1/(J835/-100))</f>
        <v>0.89318778141650568</v>
      </c>
      <c r="M835" s="31"/>
      <c r="N835" s="31"/>
      <c r="O835" t="str">
        <f>IF(ISBLANK(Games!L835), "", Games!L835)</f>
        <v/>
      </c>
      <c r="P835" t="str">
        <f>IF(ISBLANK(Games!M835), "", Games!M835)</f>
        <v/>
      </c>
      <c r="Q835" t="str">
        <f t="shared" ref="Q835:Q898" si="55">IF(O835&gt;P835, B835, IF(P835&gt;O835, C835, ""))</f>
        <v/>
      </c>
      <c r="R835" t="str">
        <f>IF(ISBLANK(Games!L835), "", IF(H835=Q835, "W", "L"))</f>
        <v/>
      </c>
      <c r="T835" s="30" t="str">
        <f t="shared" si="52"/>
        <v/>
      </c>
    </row>
    <row r="836" spans="1:20" x14ac:dyDescent="0.45">
      <c r="A836" s="20" t="str">
        <f>Calc!A836</f>
        <v>2024-05-29</v>
      </c>
      <c r="B836" t="str">
        <f>Calc!B836</f>
        <v>TEX</v>
      </c>
      <c r="C836" t="str">
        <f>Calc!C836</f>
        <v>ARI</v>
      </c>
      <c r="D836" t="str">
        <f>IF(ISBLANK(Games!D836), "", Games!D836)</f>
        <v/>
      </c>
      <c r="E836" t="str">
        <f>IF(ISBLANK(Games!E836), "", Games!E836)</f>
        <v/>
      </c>
      <c r="F836">
        <f>Calc!M836</f>
        <v>1535.7428778604465</v>
      </c>
      <c r="G836">
        <f>Calc!N836</f>
        <v>1515.1384034374826</v>
      </c>
      <c r="H836" t="str">
        <f>IF(Calc!O836=Betting!I836, Betting!B836, IF(Calc!P836=Betting!I836, Betting!C836, ""))</f>
        <v>TEX</v>
      </c>
      <c r="I836" s="21">
        <f>MAX(Calc!O836:P836)</f>
        <v>0.56126307828129707</v>
      </c>
      <c r="J836" s="22">
        <f t="shared" si="53"/>
        <v>-127.92702197996275</v>
      </c>
      <c r="K836" s="23">
        <f t="shared" si="54"/>
        <v>0.78169567658397476</v>
      </c>
      <c r="M836" s="31"/>
      <c r="N836" s="31"/>
      <c r="O836" t="str">
        <f>IF(ISBLANK(Games!L836), "", Games!L836)</f>
        <v/>
      </c>
      <c r="P836" t="str">
        <f>IF(ISBLANK(Games!M836), "", Games!M836)</f>
        <v/>
      </c>
      <c r="Q836" t="str">
        <f t="shared" si="55"/>
        <v/>
      </c>
      <c r="R836" t="str">
        <f>IF(ISBLANK(Games!L836), "", IF(H836=Q836, "W", "L"))</f>
        <v/>
      </c>
      <c r="T836" s="30" t="str">
        <f t="shared" si="52"/>
        <v/>
      </c>
    </row>
    <row r="837" spans="1:20" x14ac:dyDescent="0.45">
      <c r="A837" s="20" t="str">
        <f>Calc!A837</f>
        <v>2024-05-29</v>
      </c>
      <c r="B837" t="str">
        <f>Calc!B837</f>
        <v>SFG</v>
      </c>
      <c r="C837" t="str">
        <f>Calc!C837</f>
        <v>PHI</v>
      </c>
      <c r="D837" t="str">
        <f>IF(ISBLANK(Games!D837), "", Games!D837)</f>
        <v/>
      </c>
      <c r="E837" t="str">
        <f>IF(ISBLANK(Games!E837), "", Games!E837)</f>
        <v/>
      </c>
      <c r="F837">
        <f>Calc!M837</f>
        <v>1506.8907435815931</v>
      </c>
      <c r="G837">
        <f>Calc!N837</f>
        <v>1539.4111659163295</v>
      </c>
      <c r="H837" t="str">
        <f>IF(Calc!O837=Betting!I837, Betting!B837, IF(Calc!P837=Betting!I837, Betting!C837, ""))</f>
        <v>SFG</v>
      </c>
      <c r="I837" s="21">
        <f>MAX(Calc!O837:P837)</f>
        <v>0.50958554957705682</v>
      </c>
      <c r="J837" s="22">
        <f t="shared" si="53"/>
        <v>-103.9091627780503</v>
      </c>
      <c r="K837" s="23">
        <f t="shared" si="54"/>
        <v>0.96237903690552995</v>
      </c>
      <c r="M837" s="31"/>
      <c r="N837" s="31"/>
      <c r="O837" t="str">
        <f>IF(ISBLANK(Games!L837), "", Games!L837)</f>
        <v/>
      </c>
      <c r="P837" t="str">
        <f>IF(ISBLANK(Games!M837), "", Games!M837)</f>
        <v/>
      </c>
      <c r="Q837" t="str">
        <f t="shared" si="55"/>
        <v/>
      </c>
      <c r="R837" t="str">
        <f>IF(ISBLANK(Games!L837), "", IF(H837=Q837, "W", "L"))</f>
        <v/>
      </c>
      <c r="T837" s="30" t="str">
        <f t="shared" si="52"/>
        <v/>
      </c>
    </row>
    <row r="838" spans="1:20" x14ac:dyDescent="0.45">
      <c r="A838" s="20" t="str">
        <f>Calc!A838</f>
        <v>2024-05-29</v>
      </c>
      <c r="B838" t="str">
        <f>Calc!B838</f>
        <v>NYM</v>
      </c>
      <c r="C838" t="str">
        <f>Calc!C838</f>
        <v>LAD</v>
      </c>
      <c r="D838" t="str">
        <f>IF(ISBLANK(Games!D838), "", Games!D838)</f>
        <v/>
      </c>
      <c r="E838" t="str">
        <f>IF(ISBLANK(Games!E838), "", Games!E838)</f>
        <v/>
      </c>
      <c r="F838">
        <f>Calc!M838</f>
        <v>1483.2891783762693</v>
      </c>
      <c r="G838">
        <f>Calc!N838</f>
        <v>1587.2549754385982</v>
      </c>
      <c r="H838" t="str">
        <f>IF(Calc!O838=Betting!I838, Betting!B838, IF(Calc!P838=Betting!I838, Betting!C838, ""))</f>
        <v>LAD</v>
      </c>
      <c r="I838" s="21">
        <f>MAX(Calc!O838:P838)</f>
        <v>0.59417102324687032</v>
      </c>
      <c r="J838" s="22">
        <f t="shared" si="53"/>
        <v>-146.40921602015402</v>
      </c>
      <c r="K838" s="23">
        <f t="shared" si="54"/>
        <v>0.68301711270849552</v>
      </c>
      <c r="M838" s="31"/>
      <c r="N838" s="31"/>
      <c r="O838" t="str">
        <f>IF(ISBLANK(Games!L838), "", Games!L838)</f>
        <v/>
      </c>
      <c r="P838" t="str">
        <f>IF(ISBLANK(Games!M838), "", Games!M838)</f>
        <v/>
      </c>
      <c r="Q838" t="str">
        <f t="shared" si="55"/>
        <v/>
      </c>
      <c r="R838" t="str">
        <f>IF(ISBLANK(Games!L838), "", IF(H838=Q838, "W", "L"))</f>
        <v/>
      </c>
      <c r="T838" s="30" t="str">
        <f t="shared" si="52"/>
        <v/>
      </c>
    </row>
    <row r="839" spans="1:20" x14ac:dyDescent="0.45">
      <c r="A839" s="20" t="str">
        <f>Calc!A839</f>
        <v>2024-05-29</v>
      </c>
      <c r="B839" t="str">
        <f>Calc!B839</f>
        <v>SDP</v>
      </c>
      <c r="C839" t="str">
        <f>Calc!C839</f>
        <v>MIA</v>
      </c>
      <c r="D839" t="str">
        <f>IF(ISBLANK(Games!D839), "", Games!D839)</f>
        <v/>
      </c>
      <c r="E839" t="str">
        <f>IF(ISBLANK(Games!E839), "", Games!E839)</f>
        <v/>
      </c>
      <c r="F839">
        <f>Calc!M839</f>
        <v>1502.9671207118124</v>
      </c>
      <c r="G839">
        <f>Calc!N839</f>
        <v>1484.370768699393</v>
      </c>
      <c r="H839" t="str">
        <f>IF(Calc!O839=Betting!I839, Betting!B839, IF(Calc!P839=Betting!I839, Betting!C839, ""))</f>
        <v>SDP</v>
      </c>
      <c r="I839" s="21">
        <f>MAX(Calc!O839:P839)</f>
        <v>0.54135665716773373</v>
      </c>
      <c r="J839" s="22">
        <f t="shared" si="53"/>
        <v>-118.03434316187538</v>
      </c>
      <c r="K839" s="23">
        <f t="shared" si="54"/>
        <v>0.84721105164161747</v>
      </c>
      <c r="M839" s="31"/>
      <c r="N839" s="31"/>
      <c r="O839" t="str">
        <f>IF(ISBLANK(Games!L839), "", Games!L839)</f>
        <v/>
      </c>
      <c r="P839" t="str">
        <f>IF(ISBLANK(Games!M839), "", Games!M839)</f>
        <v/>
      </c>
      <c r="Q839" t="str">
        <f t="shared" si="55"/>
        <v/>
      </c>
      <c r="R839" t="str">
        <f>IF(ISBLANK(Games!L839), "", IF(H839=Q839, "W", "L"))</f>
        <v/>
      </c>
      <c r="T839" s="30" t="str">
        <f t="shared" si="52"/>
        <v/>
      </c>
    </row>
    <row r="840" spans="1:20" x14ac:dyDescent="0.45">
      <c r="A840" s="20" t="str">
        <f>Calc!A840</f>
        <v>2024-05-29</v>
      </c>
      <c r="B840" t="str">
        <f>Calc!B840</f>
        <v>BAL</v>
      </c>
      <c r="C840" t="str">
        <f>Calc!C840</f>
        <v>BOS</v>
      </c>
      <c r="D840" t="str">
        <f>IF(ISBLANK(Games!D840), "", Games!D840)</f>
        <v/>
      </c>
      <c r="E840" t="str">
        <f>IF(ISBLANK(Games!E840), "", Games!E840)</f>
        <v/>
      </c>
      <c r="F840">
        <f>Calc!M840</f>
        <v>1527.1786991040578</v>
      </c>
      <c r="G840">
        <f>Calc!N840</f>
        <v>1518.233689676287</v>
      </c>
      <c r="H840" t="str">
        <f>IF(Calc!O840=Betting!I840, Betting!B840, IF(Calc!P840=Betting!I840, Betting!C840, ""))</f>
        <v>BAL</v>
      </c>
      <c r="I840" s="21">
        <f>MAX(Calc!O840:P840)</f>
        <v>0.5237396250712355</v>
      </c>
      <c r="J840" s="22">
        <f t="shared" si="53"/>
        <v>-109.96917918052128</v>
      </c>
      <c r="K840" s="23">
        <f t="shared" si="54"/>
        <v>0.9093456979963791</v>
      </c>
      <c r="M840" s="31"/>
      <c r="N840" s="31"/>
      <c r="O840" t="str">
        <f>IF(ISBLANK(Games!L840), "", Games!L840)</f>
        <v/>
      </c>
      <c r="P840" t="str">
        <f>IF(ISBLANK(Games!M840), "", Games!M840)</f>
        <v/>
      </c>
      <c r="Q840" t="str">
        <f t="shared" si="55"/>
        <v/>
      </c>
      <c r="R840" t="str">
        <f>IF(ISBLANK(Games!L840), "", IF(H840=Q840, "W", "L"))</f>
        <v/>
      </c>
      <c r="T840" s="30" t="str">
        <f t="shared" si="52"/>
        <v/>
      </c>
    </row>
    <row r="841" spans="1:20" x14ac:dyDescent="0.45">
      <c r="A841" s="20" t="str">
        <f>Calc!A841</f>
        <v>2024-05-29</v>
      </c>
      <c r="B841" t="str">
        <f>Calc!B841</f>
        <v>TBR</v>
      </c>
      <c r="C841" t="str">
        <f>Calc!C841</f>
        <v>OAK</v>
      </c>
      <c r="D841" t="str">
        <f>IF(ISBLANK(Games!D841), "", Games!D841)</f>
        <v/>
      </c>
      <c r="E841" t="str">
        <f>IF(ISBLANK(Games!E841), "", Games!E841)</f>
        <v/>
      </c>
      <c r="F841">
        <f>Calc!M841</f>
        <v>1528.0229512954211</v>
      </c>
      <c r="G841">
        <f>Calc!N841</f>
        <v>1422.9458950386379</v>
      </c>
      <c r="H841" t="str">
        <f>IF(Calc!O841=Betting!I841, Betting!B841, IF(Calc!P841=Betting!I841, Betting!C841, ""))</f>
        <v>TBR</v>
      </c>
      <c r="I841" s="21">
        <f>MAX(Calc!O841:P841)</f>
        <v>0.70893234876219335</v>
      </c>
      <c r="J841" s="22">
        <f t="shared" si="53"/>
        <v>-243.56274073994743</v>
      </c>
      <c r="K841" s="23">
        <f t="shared" si="54"/>
        <v>0.41057182923873509</v>
      </c>
      <c r="M841" s="31"/>
      <c r="N841" s="31"/>
      <c r="O841" t="str">
        <f>IF(ISBLANK(Games!L841), "", Games!L841)</f>
        <v/>
      </c>
      <c r="P841" t="str">
        <f>IF(ISBLANK(Games!M841), "", Games!M841)</f>
        <v/>
      </c>
      <c r="Q841" t="str">
        <f t="shared" si="55"/>
        <v/>
      </c>
      <c r="R841" t="str">
        <f>IF(ISBLANK(Games!L841), "", IF(H841=Q841, "W", "L"))</f>
        <v/>
      </c>
      <c r="T841" s="30" t="str">
        <f t="shared" si="52"/>
        <v/>
      </c>
    </row>
    <row r="842" spans="1:20" x14ac:dyDescent="0.45">
      <c r="A842" s="20" t="str">
        <f>Calc!A842</f>
        <v>2024-05-29</v>
      </c>
      <c r="B842" t="str">
        <f>Calc!B842</f>
        <v>ATL</v>
      </c>
      <c r="C842" t="str">
        <f>Calc!C842</f>
        <v>WAS</v>
      </c>
      <c r="D842" t="str">
        <f>IF(ISBLANK(Games!D842), "", Games!D842)</f>
        <v/>
      </c>
      <c r="E842" t="str">
        <f>IF(ISBLANK(Games!E842), "", Games!E842)</f>
        <v/>
      </c>
      <c r="F842">
        <f>Calc!M842</f>
        <v>1593.2508682491175</v>
      </c>
      <c r="G842">
        <f>Calc!N842</f>
        <v>1420.7057667976087</v>
      </c>
      <c r="H842" t="str">
        <f>IF(Calc!O842=Betting!I842, Betting!B842, IF(Calc!P842=Betting!I842, Betting!C842, ""))</f>
        <v>ATL</v>
      </c>
      <c r="I842" s="21">
        <f>MAX(Calc!O842:P842)</f>
        <v>0.75168049033401807</v>
      </c>
      <c r="J842" s="22">
        <f t="shared" si="53"/>
        <v>-302.70698075439731</v>
      </c>
      <c r="K842" s="23">
        <f t="shared" si="54"/>
        <v>0.33035247403539547</v>
      </c>
      <c r="M842" s="31"/>
      <c r="N842" s="31"/>
      <c r="O842" t="str">
        <f>IF(ISBLANK(Games!L842), "", Games!L842)</f>
        <v/>
      </c>
      <c r="P842" t="str">
        <f>IF(ISBLANK(Games!M842), "", Games!M842)</f>
        <v/>
      </c>
      <c r="Q842" t="str">
        <f t="shared" si="55"/>
        <v/>
      </c>
      <c r="R842" t="str">
        <f>IF(ISBLANK(Games!L842), "", IF(H842=Q842, "W", "L"))</f>
        <v/>
      </c>
      <c r="T842" s="30" t="str">
        <f t="shared" si="52"/>
        <v/>
      </c>
    </row>
    <row r="843" spans="1:20" x14ac:dyDescent="0.45">
      <c r="A843" s="20" t="str">
        <f>Calc!A843</f>
        <v>2024-05-29</v>
      </c>
      <c r="B843" t="str">
        <f>Calc!B843</f>
        <v>MIN</v>
      </c>
      <c r="C843" t="str">
        <f>Calc!C843</f>
        <v>KCR</v>
      </c>
      <c r="D843" t="str">
        <f>IF(ISBLANK(Games!D843), "", Games!D843)</f>
        <v/>
      </c>
      <c r="E843" t="str">
        <f>IF(ISBLANK(Games!E843), "", Games!E843)</f>
        <v/>
      </c>
      <c r="F843">
        <f>Calc!M843</f>
        <v>1529.2726034226744</v>
      </c>
      <c r="G843">
        <f>Calc!N843</f>
        <v>1465.2610239810729</v>
      </c>
      <c r="H843" t="str">
        <f>IF(Calc!O843=Betting!I843, Betting!B843, IF(Calc!P843=Betting!I843, Betting!C843, ""))</f>
        <v>MIN</v>
      </c>
      <c r="I843" s="21">
        <f>MAX(Calc!O843:P843)</f>
        <v>0.65472807110852227</v>
      </c>
      <c r="J843" s="22">
        <f t="shared" si="53"/>
        <v>-189.62678872000325</v>
      </c>
      <c r="K843" s="23">
        <f t="shared" si="54"/>
        <v>0.52735165044458332</v>
      </c>
      <c r="M843" s="31"/>
      <c r="N843" s="31"/>
      <c r="O843" t="str">
        <f>IF(ISBLANK(Games!L843), "", Games!L843)</f>
        <v/>
      </c>
      <c r="P843" t="str">
        <f>IF(ISBLANK(Games!M843), "", Games!M843)</f>
        <v/>
      </c>
      <c r="Q843" t="str">
        <f t="shared" si="55"/>
        <v/>
      </c>
      <c r="R843" t="str">
        <f>IF(ISBLANK(Games!L843), "", IF(H843=Q843, "W", "L"))</f>
        <v/>
      </c>
      <c r="T843" s="30" t="str">
        <f t="shared" si="52"/>
        <v/>
      </c>
    </row>
    <row r="844" spans="1:20" x14ac:dyDescent="0.45">
      <c r="A844" s="20" t="str">
        <f>Calc!A844</f>
        <v>2024-05-29</v>
      </c>
      <c r="B844" t="str">
        <f>Calc!B844</f>
        <v>CHW</v>
      </c>
      <c r="C844" t="str">
        <f>Calc!C844</f>
        <v>TOR</v>
      </c>
      <c r="D844" t="str">
        <f>IF(ISBLANK(Games!D844), "", Games!D844)</f>
        <v/>
      </c>
      <c r="E844" t="str">
        <f>IF(ISBLANK(Games!E844), "", Games!E844)</f>
        <v/>
      </c>
      <c r="F844">
        <f>Calc!M844</f>
        <v>1426.513159308995</v>
      </c>
      <c r="G844">
        <f>Calc!N844</f>
        <v>1549.5770225833428</v>
      </c>
      <c r="H844" t="str">
        <f>IF(Calc!O844=Betting!I844, Betting!B844, IF(Calc!P844=Betting!I844, Betting!C844, ""))</f>
        <v>TOR</v>
      </c>
      <c r="I844" s="21">
        <f>MAX(Calc!O844:P844)</f>
        <v>0.69117705549192754</v>
      </c>
      <c r="J844" s="22">
        <f t="shared" si="53"/>
        <v>-223.81013709745926</v>
      </c>
      <c r="K844" s="23">
        <f t="shared" si="54"/>
        <v>0.44680728628683375</v>
      </c>
      <c r="M844" s="31"/>
      <c r="N844" s="31"/>
      <c r="O844" t="str">
        <f>IF(ISBLANK(Games!L844), "", Games!L844)</f>
        <v/>
      </c>
      <c r="P844" t="str">
        <f>IF(ISBLANK(Games!M844), "", Games!M844)</f>
        <v/>
      </c>
      <c r="Q844" t="str">
        <f t="shared" si="55"/>
        <v/>
      </c>
      <c r="R844" t="str">
        <f>IF(ISBLANK(Games!L844), "", IF(H844=Q844, "W", "L"))</f>
        <v/>
      </c>
      <c r="T844" s="30" t="str">
        <f t="shared" si="52"/>
        <v/>
      </c>
    </row>
    <row r="845" spans="1:20" x14ac:dyDescent="0.45">
      <c r="A845" s="20" t="str">
        <f>Calc!A845</f>
        <v>2024-05-29</v>
      </c>
      <c r="B845" t="str">
        <f>Calc!B845</f>
        <v>MIL</v>
      </c>
      <c r="C845" t="str">
        <f>Calc!C845</f>
        <v>CHC</v>
      </c>
      <c r="D845" t="str">
        <f>IF(ISBLANK(Games!D845), "", Games!D845)</f>
        <v/>
      </c>
      <c r="E845" t="str">
        <f>IF(ISBLANK(Games!E845), "", Games!E845)</f>
        <v/>
      </c>
      <c r="F845">
        <f>Calc!M845</f>
        <v>1516.6563185214643</v>
      </c>
      <c r="G845">
        <f>Calc!N845</f>
        <v>1510.9500841970262</v>
      </c>
      <c r="H845" t="str">
        <f>IF(Calc!O845=Betting!I845, Betting!B845, IF(Calc!P845=Betting!I845, Betting!C845, ""))</f>
        <v>MIL</v>
      </c>
      <c r="I845" s="21">
        <f>MAX(Calc!O845:P845)</f>
        <v>0.54191905818501329</v>
      </c>
      <c r="J845" s="22">
        <f t="shared" si="53"/>
        <v>-118.30203108600134</v>
      </c>
      <c r="K845" s="23">
        <f t="shared" si="54"/>
        <v>0.84529402481098226</v>
      </c>
      <c r="M845" s="31"/>
      <c r="N845" s="31"/>
      <c r="O845" t="str">
        <f>IF(ISBLANK(Games!L845), "", Games!L845)</f>
        <v/>
      </c>
      <c r="P845" t="str">
        <f>IF(ISBLANK(Games!M845), "", Games!M845)</f>
        <v/>
      </c>
      <c r="Q845" t="str">
        <f t="shared" si="55"/>
        <v/>
      </c>
      <c r="R845" t="str">
        <f>IF(ISBLANK(Games!L845), "", IF(H845=Q845, "W", "L"))</f>
        <v/>
      </c>
      <c r="T845" s="30" t="str">
        <f t="shared" si="52"/>
        <v/>
      </c>
    </row>
    <row r="846" spans="1:20" x14ac:dyDescent="0.45">
      <c r="A846" s="20" t="str">
        <f>Calc!A846</f>
        <v>2024-05-29</v>
      </c>
      <c r="B846" t="str">
        <f>Calc!B846</f>
        <v>COL</v>
      </c>
      <c r="C846" t="str">
        <f>Calc!C846</f>
        <v>CLE</v>
      </c>
      <c r="D846" t="str">
        <f>IF(ISBLANK(Games!D846), "", Games!D846)</f>
        <v/>
      </c>
      <c r="E846" t="str">
        <f>IF(ISBLANK(Games!E846), "", Games!E846)</f>
        <v/>
      </c>
      <c r="F846">
        <f>Calc!M846</f>
        <v>1423.0710497477428</v>
      </c>
      <c r="G846">
        <f>Calc!N846</f>
        <v>1521.3210808926906</v>
      </c>
      <c r="H846" t="str">
        <f>IF(Calc!O846=Betting!I846, Betting!B846, IF(Calc!P846=Betting!I846, Betting!C846, ""))</f>
        <v>CLE</v>
      </c>
      <c r="I846" s="21">
        <f>MAX(Calc!O846:P846)</f>
        <v>0.52356773088981989</v>
      </c>
      <c r="J846" s="22">
        <f t="shared" si="53"/>
        <v>-109.89342343827244</v>
      </c>
      <c r="K846" s="23">
        <f t="shared" si="54"/>
        <v>0.9099725613350319</v>
      </c>
      <c r="M846" s="31"/>
      <c r="N846" s="31"/>
      <c r="O846" t="str">
        <f>IF(ISBLANK(Games!L846), "", Games!L846)</f>
        <v/>
      </c>
      <c r="P846" t="str">
        <f>IF(ISBLANK(Games!M846), "", Games!M846)</f>
        <v/>
      </c>
      <c r="Q846" t="str">
        <f t="shared" si="55"/>
        <v/>
      </c>
      <c r="R846" t="str">
        <f>IF(ISBLANK(Games!L846), "", IF(H846=Q846, "W", "L"))</f>
        <v/>
      </c>
      <c r="T846" s="30" t="str">
        <f t="shared" si="52"/>
        <v/>
      </c>
    </row>
    <row r="847" spans="1:20" x14ac:dyDescent="0.45">
      <c r="A847" s="20" t="str">
        <f>Calc!A847</f>
        <v>2024-05-29</v>
      </c>
      <c r="B847" t="str">
        <f>Calc!B847</f>
        <v>LAA</v>
      </c>
      <c r="C847" t="str">
        <f>Calc!C847</f>
        <v>NYY</v>
      </c>
      <c r="D847" t="str">
        <f>IF(ISBLANK(Games!D847), "", Games!D847)</f>
        <v/>
      </c>
      <c r="E847" t="str">
        <f>IF(ISBLANK(Games!E847), "", Games!E847)</f>
        <v/>
      </c>
      <c r="F847">
        <f>Calc!M847</f>
        <v>1469.5882041455925</v>
      </c>
      <c r="G847">
        <f>Calc!N847</f>
        <v>1562.9327852564061</v>
      </c>
      <c r="H847" t="str">
        <f>IF(Calc!O847=Betting!I847, Betting!B847, IF(Calc!P847=Betting!I847, Betting!C847, ""))</f>
        <v>NYY</v>
      </c>
      <c r="I847" s="21">
        <f>MAX(Calc!O847:P847)</f>
        <v>0.59694558544112164</v>
      </c>
      <c r="J847" s="22">
        <f t="shared" si="53"/>
        <v>-148.10545769470031</v>
      </c>
      <c r="K847" s="23">
        <f t="shared" si="54"/>
        <v>0.67519456444432102</v>
      </c>
      <c r="M847" s="31"/>
      <c r="N847" s="31"/>
      <c r="O847" t="str">
        <f>IF(ISBLANK(Games!L847), "", Games!L847)</f>
        <v/>
      </c>
      <c r="P847" t="str">
        <f>IF(ISBLANK(Games!M847), "", Games!M847)</f>
        <v/>
      </c>
      <c r="Q847" t="str">
        <f t="shared" si="55"/>
        <v/>
      </c>
      <c r="R847" t="str">
        <f>IF(ISBLANK(Games!L847), "", IF(H847=Q847, "W", "L"))</f>
        <v/>
      </c>
      <c r="T847" s="30" t="str">
        <f t="shared" si="52"/>
        <v/>
      </c>
    </row>
    <row r="848" spans="1:20" x14ac:dyDescent="0.45">
      <c r="A848" s="20" t="str">
        <f>Calc!A848</f>
        <v>2024-05-29</v>
      </c>
      <c r="B848" t="str">
        <f>Calc!B848</f>
        <v>SEA</v>
      </c>
      <c r="C848" t="str">
        <f>Calc!C848</f>
        <v>HOU</v>
      </c>
      <c r="D848" t="str">
        <f>IF(ISBLANK(Games!D848), "", Games!D848)</f>
        <v/>
      </c>
      <c r="E848" t="str">
        <f>IF(ISBLANK(Games!E848), "", Games!E848)</f>
        <v/>
      </c>
      <c r="F848">
        <f>Calc!M848</f>
        <v>1518.2292368487947</v>
      </c>
      <c r="G848">
        <f>Calc!N848</f>
        <v>1554.1885466658973</v>
      </c>
      <c r="H848" t="str">
        <f>IF(Calc!O848=Betting!I848, Betting!B848, IF(Calc!P848=Betting!I848, Betting!C848, ""))</f>
        <v>HOU</v>
      </c>
      <c r="I848" s="21">
        <f>MAX(Calc!O848:P848)</f>
        <v>0.54032965789896614</v>
      </c>
      <c r="J848" s="22">
        <f t="shared" si="53"/>
        <v>-117.54720903447011</v>
      </c>
      <c r="K848" s="23">
        <f t="shared" si="54"/>
        <v>0.85072202752747206</v>
      </c>
      <c r="M848" s="31"/>
      <c r="N848" s="31"/>
      <c r="O848" t="str">
        <f>IF(ISBLANK(Games!L848), "", Games!L848)</f>
        <v/>
      </c>
      <c r="P848" t="str">
        <f>IF(ISBLANK(Games!M848), "", Games!M848)</f>
        <v/>
      </c>
      <c r="Q848" t="str">
        <f t="shared" si="55"/>
        <v/>
      </c>
      <c r="R848" t="str">
        <f>IF(ISBLANK(Games!L848), "", IF(H848=Q848, "W", "L"))</f>
        <v/>
      </c>
      <c r="T848" s="30" t="str">
        <f t="shared" si="52"/>
        <v/>
      </c>
    </row>
    <row r="849" spans="1:20" x14ac:dyDescent="0.45">
      <c r="A849" s="20" t="str">
        <f>Calc!A849</f>
        <v>2024-05-30</v>
      </c>
      <c r="B849" t="str">
        <f>Calc!B849</f>
        <v>TBR</v>
      </c>
      <c r="C849" t="str">
        <f>Calc!C849</f>
        <v>OAK</v>
      </c>
      <c r="D849" t="str">
        <f>IF(ISBLANK(Games!D849), "", Games!D849)</f>
        <v/>
      </c>
      <c r="E849" t="str">
        <f>IF(ISBLANK(Games!E849), "", Games!E849)</f>
        <v/>
      </c>
      <c r="F849">
        <f>Calc!M849</f>
        <v>1528.0229512954211</v>
      </c>
      <c r="G849">
        <f>Calc!N849</f>
        <v>1422.9458950386379</v>
      </c>
      <c r="H849" t="str">
        <f>IF(Calc!O849=Betting!I849, Betting!B849, IF(Calc!P849=Betting!I849, Betting!C849, ""))</f>
        <v>TBR</v>
      </c>
      <c r="I849" s="21">
        <f>MAX(Calc!O849:P849)</f>
        <v>0.70893234876219335</v>
      </c>
      <c r="J849" s="22">
        <f t="shared" si="53"/>
        <v>-243.56274073994743</v>
      </c>
      <c r="K849" s="23">
        <f t="shared" si="54"/>
        <v>0.41057182923873509</v>
      </c>
      <c r="M849" s="31"/>
      <c r="N849" s="31"/>
      <c r="O849" t="str">
        <f>IF(ISBLANK(Games!L849), "", Games!L849)</f>
        <v/>
      </c>
      <c r="P849" t="str">
        <f>IF(ISBLANK(Games!M849), "", Games!M849)</f>
        <v/>
      </c>
      <c r="Q849" t="str">
        <f t="shared" si="55"/>
        <v/>
      </c>
      <c r="R849" t="str">
        <f>IF(ISBLANK(Games!L849), "", IF(H849=Q849, "W", "L"))</f>
        <v/>
      </c>
      <c r="T849" s="30" t="str">
        <f t="shared" si="52"/>
        <v/>
      </c>
    </row>
    <row r="850" spans="1:20" x14ac:dyDescent="0.45">
      <c r="A850" s="20" t="str">
        <f>Calc!A850</f>
        <v>2024-05-30</v>
      </c>
      <c r="B850" t="str">
        <f>Calc!B850</f>
        <v>MIN</v>
      </c>
      <c r="C850" t="str">
        <f>Calc!C850</f>
        <v>KCR</v>
      </c>
      <c r="D850" t="str">
        <f>IF(ISBLANK(Games!D850), "", Games!D850)</f>
        <v/>
      </c>
      <c r="E850" t="str">
        <f>IF(ISBLANK(Games!E850), "", Games!E850)</f>
        <v/>
      </c>
      <c r="F850">
        <f>Calc!M850</f>
        <v>1529.2726034226744</v>
      </c>
      <c r="G850">
        <f>Calc!N850</f>
        <v>1465.2610239810729</v>
      </c>
      <c r="H850" t="str">
        <f>IF(Calc!O850=Betting!I850, Betting!B850, IF(Calc!P850=Betting!I850, Betting!C850, ""))</f>
        <v>MIN</v>
      </c>
      <c r="I850" s="21">
        <f>MAX(Calc!O850:P850)</f>
        <v>0.65472807110852227</v>
      </c>
      <c r="J850" s="22">
        <f t="shared" si="53"/>
        <v>-189.62678872000325</v>
      </c>
      <c r="K850" s="23">
        <f t="shared" si="54"/>
        <v>0.52735165044458332</v>
      </c>
      <c r="M850" s="31"/>
      <c r="N850" s="31"/>
      <c r="O850" t="str">
        <f>IF(ISBLANK(Games!L850), "", Games!L850)</f>
        <v/>
      </c>
      <c r="P850" t="str">
        <f>IF(ISBLANK(Games!M850), "", Games!M850)</f>
        <v/>
      </c>
      <c r="Q850" t="str">
        <f t="shared" si="55"/>
        <v/>
      </c>
      <c r="R850" t="str">
        <f>IF(ISBLANK(Games!L850), "", IF(H850=Q850, "W", "L"))</f>
        <v/>
      </c>
      <c r="T850" s="30" t="str">
        <f t="shared" si="52"/>
        <v/>
      </c>
    </row>
    <row r="851" spans="1:20" x14ac:dyDescent="0.45">
      <c r="A851" s="20" t="str">
        <f>Calc!A851</f>
        <v>2024-05-30</v>
      </c>
      <c r="B851" t="str">
        <f>Calc!B851</f>
        <v>MIL</v>
      </c>
      <c r="C851" t="str">
        <f>Calc!C851</f>
        <v>CHC</v>
      </c>
      <c r="D851" t="str">
        <f>IF(ISBLANK(Games!D851), "", Games!D851)</f>
        <v/>
      </c>
      <c r="E851" t="str">
        <f>IF(ISBLANK(Games!E851), "", Games!E851)</f>
        <v/>
      </c>
      <c r="F851">
        <f>Calc!M851</f>
        <v>1516.6563185214643</v>
      </c>
      <c r="G851">
        <f>Calc!N851</f>
        <v>1510.9500841970262</v>
      </c>
      <c r="H851" t="str">
        <f>IF(Calc!O851=Betting!I851, Betting!B851, IF(Calc!P851=Betting!I851, Betting!C851, ""))</f>
        <v>MIL</v>
      </c>
      <c r="I851" s="21">
        <f>MAX(Calc!O851:P851)</f>
        <v>0.54191905818501329</v>
      </c>
      <c r="J851" s="22">
        <f t="shared" si="53"/>
        <v>-118.30203108600134</v>
      </c>
      <c r="K851" s="23">
        <f t="shared" si="54"/>
        <v>0.84529402481098226</v>
      </c>
      <c r="M851" s="31"/>
      <c r="N851" s="31"/>
      <c r="O851" t="str">
        <f>IF(ISBLANK(Games!L851), "", Games!L851)</f>
        <v/>
      </c>
      <c r="P851" t="str">
        <f>IF(ISBLANK(Games!M851), "", Games!M851)</f>
        <v/>
      </c>
      <c r="Q851" t="str">
        <f t="shared" si="55"/>
        <v/>
      </c>
      <c r="R851" t="str">
        <f>IF(ISBLANK(Games!L851), "", IF(H851=Q851, "W", "L"))</f>
        <v/>
      </c>
      <c r="T851" s="30" t="str">
        <f t="shared" si="52"/>
        <v/>
      </c>
    </row>
    <row r="852" spans="1:20" x14ac:dyDescent="0.45">
      <c r="A852" s="20" t="str">
        <f>Calc!A852</f>
        <v>2024-05-30</v>
      </c>
      <c r="B852" t="str">
        <f>Calc!B852</f>
        <v>SEA</v>
      </c>
      <c r="C852" t="str">
        <f>Calc!C852</f>
        <v>HOU</v>
      </c>
      <c r="D852" t="str">
        <f>IF(ISBLANK(Games!D852), "", Games!D852)</f>
        <v/>
      </c>
      <c r="E852" t="str">
        <f>IF(ISBLANK(Games!E852), "", Games!E852)</f>
        <v/>
      </c>
      <c r="F852">
        <f>Calc!M852</f>
        <v>1518.2292368487947</v>
      </c>
      <c r="G852">
        <f>Calc!N852</f>
        <v>1554.1885466658973</v>
      </c>
      <c r="H852" t="str">
        <f>IF(Calc!O852=Betting!I852, Betting!B852, IF(Calc!P852=Betting!I852, Betting!C852, ""))</f>
        <v>HOU</v>
      </c>
      <c r="I852" s="21">
        <f>MAX(Calc!O852:P852)</f>
        <v>0.54032965789896614</v>
      </c>
      <c r="J852" s="22">
        <f t="shared" si="53"/>
        <v>-117.54720903447011</v>
      </c>
      <c r="K852" s="23">
        <f t="shared" si="54"/>
        <v>0.85072202752747206</v>
      </c>
      <c r="M852" s="31"/>
      <c r="N852" s="31"/>
      <c r="O852" t="str">
        <f>IF(ISBLANK(Games!L852), "", Games!L852)</f>
        <v/>
      </c>
      <c r="P852" t="str">
        <f>IF(ISBLANK(Games!M852), "", Games!M852)</f>
        <v/>
      </c>
      <c r="Q852" t="str">
        <f t="shared" si="55"/>
        <v/>
      </c>
      <c r="R852" t="str">
        <f>IF(ISBLANK(Games!L852), "", IF(H852=Q852, "W", "L"))</f>
        <v/>
      </c>
      <c r="T852" s="30" t="str">
        <f t="shared" si="52"/>
        <v/>
      </c>
    </row>
    <row r="853" spans="1:20" x14ac:dyDescent="0.45">
      <c r="A853" s="20" t="str">
        <f>Calc!A853</f>
        <v>2024-05-30</v>
      </c>
      <c r="B853" t="str">
        <f>Calc!B853</f>
        <v>BOS</v>
      </c>
      <c r="C853" t="str">
        <f>Calc!C853</f>
        <v>DET</v>
      </c>
      <c r="D853" t="str">
        <f>IF(ISBLANK(Games!D853), "", Games!D853)</f>
        <v/>
      </c>
      <c r="E853" t="str">
        <f>IF(ISBLANK(Games!E853), "", Games!E853)</f>
        <v/>
      </c>
      <c r="F853">
        <f>Calc!M853</f>
        <v>1500.26839934439</v>
      </c>
      <c r="G853">
        <f>Calc!N853</f>
        <v>1495.7868779460348</v>
      </c>
      <c r="H853" t="str">
        <f>IF(Calc!O853=Betting!I853, Betting!B853, IF(Calc!P853=Betting!I853, Betting!C853, ""))</f>
        <v>BOS</v>
      </c>
      <c r="I853" s="21">
        <f>MAX(Calc!O853:P853)</f>
        <v>0.5320900957071687</v>
      </c>
      <c r="J853" s="22">
        <f t="shared" si="53"/>
        <v>-113.71635668010387</v>
      </c>
      <c r="K853" s="23">
        <f t="shared" si="54"/>
        <v>0.879380969628763</v>
      </c>
      <c r="M853" s="31"/>
      <c r="N853" s="31"/>
      <c r="O853" t="str">
        <f>IF(ISBLANK(Games!L853), "", Games!L853)</f>
        <v/>
      </c>
      <c r="P853" t="str">
        <f>IF(ISBLANK(Games!M853), "", Games!M853)</f>
        <v/>
      </c>
      <c r="Q853" t="str">
        <f t="shared" si="55"/>
        <v/>
      </c>
      <c r="R853" t="str">
        <f>IF(ISBLANK(Games!L853), "", IF(H853=Q853, "W", "L"))</f>
        <v/>
      </c>
      <c r="T853" s="30" t="str">
        <f t="shared" si="52"/>
        <v/>
      </c>
    </row>
    <row r="854" spans="1:20" x14ac:dyDescent="0.45">
      <c r="A854" s="20" t="str">
        <f>Calc!A854</f>
        <v>2024-05-30</v>
      </c>
      <c r="B854" t="str">
        <f>Calc!B854</f>
        <v>NYM</v>
      </c>
      <c r="C854" t="str">
        <f>Calc!C854</f>
        <v>ARI</v>
      </c>
      <c r="D854" t="str">
        <f>IF(ISBLANK(Games!D854), "", Games!D854)</f>
        <v/>
      </c>
      <c r="E854" t="str">
        <f>IF(ISBLANK(Games!E854), "", Games!E854)</f>
        <v/>
      </c>
      <c r="F854">
        <f>Calc!M854</f>
        <v>1483.2891783762693</v>
      </c>
      <c r="G854">
        <f>Calc!N854</f>
        <v>1515.1384034374826</v>
      </c>
      <c r="H854" t="str">
        <f>IF(Calc!O854=Betting!I854, Betting!B854, IF(Calc!P854=Betting!I854, Betting!C854, ""))</f>
        <v>NYM</v>
      </c>
      <c r="I854" s="21">
        <f>MAX(Calc!O854:P854)</f>
        <v>0.50542960168566808</v>
      </c>
      <c r="J854" s="22">
        <f t="shared" si="53"/>
        <v>-102.19568405394826</v>
      </c>
      <c r="K854" s="23">
        <f t="shared" si="54"/>
        <v>0.97851490428119081</v>
      </c>
      <c r="M854" s="31"/>
      <c r="N854" s="31"/>
      <c r="O854" t="str">
        <f>IF(ISBLANK(Games!L854), "", Games!L854)</f>
        <v/>
      </c>
      <c r="P854" t="str">
        <f>IF(ISBLANK(Games!M854), "", Games!M854)</f>
        <v/>
      </c>
      <c r="Q854" t="str">
        <f t="shared" si="55"/>
        <v/>
      </c>
      <c r="R854" t="str">
        <f>IF(ISBLANK(Games!L854), "", IF(H854=Q854, "W", "L"))</f>
        <v/>
      </c>
      <c r="T854" s="30" t="str">
        <f t="shared" si="52"/>
        <v/>
      </c>
    </row>
    <row r="855" spans="1:20" x14ac:dyDescent="0.45">
      <c r="A855" s="20" t="str">
        <f>Calc!A855</f>
        <v>2024-05-30</v>
      </c>
      <c r="B855" t="str">
        <f>Calc!B855</f>
        <v>ATL</v>
      </c>
      <c r="C855" t="str">
        <f>Calc!C855</f>
        <v>WAS</v>
      </c>
      <c r="D855" t="str">
        <f>IF(ISBLANK(Games!D855), "", Games!D855)</f>
        <v/>
      </c>
      <c r="E855" t="str">
        <f>IF(ISBLANK(Games!E855), "", Games!E855)</f>
        <v/>
      </c>
      <c r="F855">
        <f>Calc!M855</f>
        <v>1593.2508682491175</v>
      </c>
      <c r="G855">
        <f>Calc!N855</f>
        <v>1420.7057667976087</v>
      </c>
      <c r="H855" t="str">
        <f>IF(Calc!O855=Betting!I855, Betting!B855, IF(Calc!P855=Betting!I855, Betting!C855, ""))</f>
        <v>ATL</v>
      </c>
      <c r="I855" s="21">
        <f>MAX(Calc!O855:P855)</f>
        <v>0.75168049033401807</v>
      </c>
      <c r="J855" s="22">
        <f t="shared" si="53"/>
        <v>-302.70698075439731</v>
      </c>
      <c r="K855" s="23">
        <f t="shared" si="54"/>
        <v>0.33035247403539547</v>
      </c>
      <c r="M855" s="31"/>
      <c r="N855" s="31"/>
      <c r="O855" t="str">
        <f>IF(ISBLANK(Games!L855), "", Games!L855)</f>
        <v/>
      </c>
      <c r="P855" t="str">
        <f>IF(ISBLANK(Games!M855), "", Games!M855)</f>
        <v/>
      </c>
      <c r="Q855" t="str">
        <f t="shared" si="55"/>
        <v/>
      </c>
      <c r="R855" t="str">
        <f>IF(ISBLANK(Games!L855), "", IF(H855=Q855, "W", "L"))</f>
        <v/>
      </c>
      <c r="T855" s="30" t="str">
        <f t="shared" si="52"/>
        <v/>
      </c>
    </row>
    <row r="856" spans="1:20" x14ac:dyDescent="0.45">
      <c r="A856" s="20" t="str">
        <f>Calc!A856</f>
        <v>2024-05-30</v>
      </c>
      <c r="B856" t="str">
        <f>Calc!B856</f>
        <v>LAA</v>
      </c>
      <c r="C856" t="str">
        <f>Calc!C856</f>
        <v>NYY</v>
      </c>
      <c r="D856" t="str">
        <f>IF(ISBLANK(Games!D856), "", Games!D856)</f>
        <v/>
      </c>
      <c r="E856" t="str">
        <f>IF(ISBLANK(Games!E856), "", Games!E856)</f>
        <v/>
      </c>
      <c r="F856">
        <f>Calc!M856</f>
        <v>1469.5882041455925</v>
      </c>
      <c r="G856">
        <f>Calc!N856</f>
        <v>1562.9327852564061</v>
      </c>
      <c r="H856" t="str">
        <f>IF(Calc!O856=Betting!I856, Betting!B856, IF(Calc!P856=Betting!I856, Betting!C856, ""))</f>
        <v>NYY</v>
      </c>
      <c r="I856" s="21">
        <f>MAX(Calc!O856:P856)</f>
        <v>0.59694558544112164</v>
      </c>
      <c r="J856" s="22">
        <f t="shared" si="53"/>
        <v>-148.10545769470031</v>
      </c>
      <c r="K856" s="23">
        <f t="shared" si="54"/>
        <v>0.67519456444432102</v>
      </c>
      <c r="M856" s="31"/>
      <c r="N856" s="31"/>
      <c r="O856" t="str">
        <f>IF(ISBLANK(Games!L856), "", Games!L856)</f>
        <v/>
      </c>
      <c r="P856" t="str">
        <f>IF(ISBLANK(Games!M856), "", Games!M856)</f>
        <v/>
      </c>
      <c r="Q856" t="str">
        <f t="shared" si="55"/>
        <v/>
      </c>
      <c r="R856" t="str">
        <f>IF(ISBLANK(Games!L856), "", IF(H856=Q856, "W", "L"))</f>
        <v/>
      </c>
      <c r="T856" s="30" t="str">
        <f t="shared" si="52"/>
        <v/>
      </c>
    </row>
    <row r="857" spans="1:20" x14ac:dyDescent="0.45">
      <c r="A857" s="20" t="str">
        <f>Calc!A857</f>
        <v>2024-05-31</v>
      </c>
      <c r="B857" t="str">
        <f>Calc!B857</f>
        <v>CHC</v>
      </c>
      <c r="C857" t="str">
        <f>Calc!C857</f>
        <v>CIN</v>
      </c>
      <c r="D857" t="str">
        <f>IF(ISBLANK(Games!D857), "", Games!D857)</f>
        <v/>
      </c>
      <c r="E857" t="str">
        <f>IF(ISBLANK(Games!E857), "", Games!E857)</f>
        <v/>
      </c>
      <c r="F857">
        <f>Calc!M857</f>
        <v>1529.9566441509314</v>
      </c>
      <c r="G857">
        <f>Calc!N857</f>
        <v>1513.6155661274754</v>
      </c>
      <c r="H857" t="str">
        <f>IF(Calc!O857=Betting!I857, Betting!B857, IF(Calc!P857=Betting!I857, Betting!C857, ""))</f>
        <v>CHC</v>
      </c>
      <c r="I857" s="21">
        <f>MAX(Calc!O857:P857)</f>
        <v>0.54579236987005442</v>
      </c>
      <c r="J857" s="22">
        <f t="shared" si="53"/>
        <v>-120.16362862814681</v>
      </c>
      <c r="K857" s="23">
        <f t="shared" si="54"/>
        <v>0.83219857074602588</v>
      </c>
      <c r="M857" s="31"/>
      <c r="N857" s="31"/>
      <c r="O857" t="str">
        <f>IF(ISBLANK(Games!L857), "", Games!L857)</f>
        <v/>
      </c>
      <c r="P857" t="str">
        <f>IF(ISBLANK(Games!M857), "", Games!M857)</f>
        <v/>
      </c>
      <c r="Q857" t="str">
        <f t="shared" si="55"/>
        <v/>
      </c>
      <c r="R857" t="str">
        <f>IF(ISBLANK(Games!L857), "", IF(H857=Q857, "W", "L"))</f>
        <v/>
      </c>
      <c r="T857" s="30" t="str">
        <f t="shared" si="52"/>
        <v/>
      </c>
    </row>
    <row r="858" spans="1:20" x14ac:dyDescent="0.45">
      <c r="A858" s="20" t="str">
        <f>Calc!A858</f>
        <v>2024-05-31</v>
      </c>
      <c r="B858" t="str">
        <f>Calc!B858</f>
        <v>PHI</v>
      </c>
      <c r="C858" t="str">
        <f>Calc!C858</f>
        <v>STL</v>
      </c>
      <c r="D858" t="str">
        <f>IF(ISBLANK(Games!D858), "", Games!D858)</f>
        <v/>
      </c>
      <c r="E858" t="str">
        <f>IF(ISBLANK(Games!E858), "", Games!E858)</f>
        <v/>
      </c>
      <c r="F858">
        <f>Calc!M858</f>
        <v>1516.0751994709906</v>
      </c>
      <c r="G858">
        <f>Calc!N858</f>
        <v>1507.9516916859375</v>
      </c>
      <c r="H858" t="str">
        <f>IF(Calc!O858=Betting!I858, Betting!B858, IF(Calc!P858=Betting!I858, Betting!C858, ""))</f>
        <v>PHI</v>
      </c>
      <c r="I858" s="21">
        <f>MAX(Calc!O858:P858)</f>
        <v>0.55406141889916971</v>
      </c>
      <c r="J858" s="22">
        <f t="shared" si="53"/>
        <v>-124.24612769126877</v>
      </c>
      <c r="K858" s="23">
        <f t="shared" si="54"/>
        <v>0.80485405749210615</v>
      </c>
      <c r="M858" s="31"/>
      <c r="N858" s="31"/>
      <c r="O858" t="str">
        <f>IF(ISBLANK(Games!L858), "", Games!L858)</f>
        <v/>
      </c>
      <c r="P858" t="str">
        <f>IF(ISBLANK(Games!M858), "", Games!M858)</f>
        <v/>
      </c>
      <c r="Q858" t="str">
        <f t="shared" si="55"/>
        <v/>
      </c>
      <c r="R858" t="str">
        <f>IF(ISBLANK(Games!L858), "", IF(H858=Q858, "W", "L"))</f>
        <v/>
      </c>
      <c r="T858" s="30" t="str">
        <f t="shared" si="52"/>
        <v/>
      </c>
    </row>
    <row r="859" spans="1:20" x14ac:dyDescent="0.45">
      <c r="A859" s="20" t="str">
        <f>Calc!A859</f>
        <v>2024-05-31</v>
      </c>
      <c r="B859" t="str">
        <f>Calc!B859</f>
        <v>BAL</v>
      </c>
      <c r="C859" t="str">
        <f>Calc!C859</f>
        <v>TBR</v>
      </c>
      <c r="D859" t="str">
        <f>IF(ISBLANK(Games!D859), "", Games!D859)</f>
        <v/>
      </c>
      <c r="E859" t="str">
        <f>IF(ISBLANK(Games!E859), "", Games!E859)</f>
        <v/>
      </c>
      <c r="F859">
        <f>Calc!M859</f>
        <v>1527.1786991040578</v>
      </c>
      <c r="G859">
        <f>Calc!N859</f>
        <v>1532.6622500113572</v>
      </c>
      <c r="H859" t="str">
        <f>IF(Calc!O859=Betting!I859, Betting!B859, IF(Calc!P859=Betting!I859, Betting!C859, ""))</f>
        <v>BAL</v>
      </c>
      <c r="I859" s="21">
        <f>MAX(Calc!O859:P859)</f>
        <v>0.50297875629895483</v>
      </c>
      <c r="J859" s="22">
        <f t="shared" si="53"/>
        <v>-101.1986434530539</v>
      </c>
      <c r="K859" s="23">
        <f t="shared" si="54"/>
        <v>0.98815553833377279</v>
      </c>
      <c r="M859" s="31"/>
      <c r="N859" s="31"/>
      <c r="O859" t="str">
        <f>IF(ISBLANK(Games!L859), "", Games!L859)</f>
        <v/>
      </c>
      <c r="P859" t="str">
        <f>IF(ISBLANK(Games!M859), "", Games!M859)</f>
        <v/>
      </c>
      <c r="Q859" t="str">
        <f t="shared" si="55"/>
        <v/>
      </c>
      <c r="R859" t="str">
        <f>IF(ISBLANK(Games!L859), "", IF(H859=Q859, "W", "L"))</f>
        <v/>
      </c>
      <c r="T859" s="30" t="str">
        <f t="shared" si="52"/>
        <v/>
      </c>
    </row>
    <row r="860" spans="1:20" x14ac:dyDescent="0.45">
      <c r="A860" s="20" t="str">
        <f>Calc!A860</f>
        <v>2024-05-31</v>
      </c>
      <c r="B860" t="str">
        <f>Calc!B860</f>
        <v>TOR</v>
      </c>
      <c r="C860" t="str">
        <f>Calc!C860</f>
        <v>PIT</v>
      </c>
      <c r="D860" t="str">
        <f>IF(ISBLANK(Games!D860), "", Games!D860)</f>
        <v/>
      </c>
      <c r="E860" t="str">
        <f>IF(ISBLANK(Games!E860), "", Games!E860)</f>
        <v/>
      </c>
      <c r="F860">
        <f>Calc!M860</f>
        <v>1536.86484917293</v>
      </c>
      <c r="G860">
        <f>Calc!N860</f>
        <v>1490.342604018655</v>
      </c>
      <c r="H860" t="str">
        <f>IF(Calc!O860=Betting!I860, Betting!B860, IF(Calc!P860=Betting!I860, Betting!C860, ""))</f>
        <v>TOR</v>
      </c>
      <c r="I860" s="21">
        <f>MAX(Calc!O860:P860)</f>
        <v>0.56379117451987304</v>
      </c>
      <c r="J860" s="22">
        <f t="shared" si="53"/>
        <v>-129.24799811175725</v>
      </c>
      <c r="K860" s="23">
        <f t="shared" si="54"/>
        <v>0.77370637426455691</v>
      </c>
      <c r="M860" s="31"/>
      <c r="N860" s="31"/>
      <c r="O860" t="str">
        <f>IF(ISBLANK(Games!L860), "", Games!L860)</f>
        <v/>
      </c>
      <c r="P860" t="str">
        <f>IF(ISBLANK(Games!M860), "", Games!M860)</f>
        <v/>
      </c>
      <c r="Q860" t="str">
        <f t="shared" si="55"/>
        <v/>
      </c>
      <c r="R860" t="str">
        <f>IF(ISBLANK(Games!L860), "", IF(H860=Q860, "W", "L"))</f>
        <v/>
      </c>
      <c r="T860" s="30" t="str">
        <f t="shared" si="52"/>
        <v/>
      </c>
    </row>
    <row r="861" spans="1:20" x14ac:dyDescent="0.45">
      <c r="A861" s="20" t="str">
        <f>Calc!A861</f>
        <v>2024-05-31</v>
      </c>
      <c r="B861" t="str">
        <f>Calc!B861</f>
        <v>BOS</v>
      </c>
      <c r="C861" t="str">
        <f>Calc!C861</f>
        <v>DET</v>
      </c>
      <c r="D861" t="str">
        <f>IF(ISBLANK(Games!D861), "", Games!D861)</f>
        <v/>
      </c>
      <c r="E861" t="str">
        <f>IF(ISBLANK(Games!E861), "", Games!E861)</f>
        <v/>
      </c>
      <c r="F861">
        <f>Calc!M861</f>
        <v>1500.26839934439</v>
      </c>
      <c r="G861">
        <f>Calc!N861</f>
        <v>1495.7868779460348</v>
      </c>
      <c r="H861" t="str">
        <f>IF(Calc!O861=Betting!I861, Betting!B861, IF(Calc!P861=Betting!I861, Betting!C861, ""))</f>
        <v>BOS</v>
      </c>
      <c r="I861" s="21">
        <f>MAX(Calc!O861:P861)</f>
        <v>0.5320900957071687</v>
      </c>
      <c r="J861" s="22">
        <f t="shared" si="53"/>
        <v>-113.71635668010387</v>
      </c>
      <c r="K861" s="23">
        <f t="shared" si="54"/>
        <v>0.879380969628763</v>
      </c>
      <c r="M861" s="31"/>
      <c r="N861" s="31"/>
      <c r="O861" t="str">
        <f>IF(ISBLANK(Games!L861), "", Games!L861)</f>
        <v/>
      </c>
      <c r="P861" t="str">
        <f>IF(ISBLANK(Games!M861), "", Games!M861)</f>
        <v/>
      </c>
      <c r="Q861" t="str">
        <f t="shared" si="55"/>
        <v/>
      </c>
      <c r="R861" t="str">
        <f>IF(ISBLANK(Games!L861), "", IF(H861=Q861, "W", "L"))</f>
        <v/>
      </c>
      <c r="T861" s="30" t="str">
        <f t="shared" si="52"/>
        <v/>
      </c>
    </row>
    <row r="862" spans="1:20" x14ac:dyDescent="0.45">
      <c r="A862" s="20" t="str">
        <f>Calc!A862</f>
        <v>2024-05-31</v>
      </c>
      <c r="B862" t="str">
        <f>Calc!B862</f>
        <v>CLE</v>
      </c>
      <c r="C862" t="str">
        <f>Calc!C862</f>
        <v>WAS</v>
      </c>
      <c r="D862" t="str">
        <f>IF(ISBLANK(Games!D862), "", Games!D862)</f>
        <v/>
      </c>
      <c r="E862" t="str">
        <f>IF(ISBLANK(Games!E862), "", Games!E862)</f>
        <v/>
      </c>
      <c r="F862">
        <f>Calc!M862</f>
        <v>1503.8938502056101</v>
      </c>
      <c r="G862">
        <f>Calc!N862</f>
        <v>1420.7057667976087</v>
      </c>
      <c r="H862" t="str">
        <f>IF(Calc!O862=Betting!I862, Betting!B862, IF(Calc!P862=Betting!I862, Betting!C862, ""))</f>
        <v>CLE</v>
      </c>
      <c r="I862" s="21">
        <f>MAX(Calc!O862:P862)</f>
        <v>0.64129031793029911</v>
      </c>
      <c r="J862" s="22">
        <f t="shared" si="53"/>
        <v>-178.77697480317522</v>
      </c>
      <c r="K862" s="23">
        <f t="shared" si="54"/>
        <v>0.55935614812866785</v>
      </c>
      <c r="M862" s="31"/>
      <c r="N862" s="31"/>
      <c r="O862" t="str">
        <f>IF(ISBLANK(Games!L862), "", Games!L862)</f>
        <v/>
      </c>
      <c r="P862" t="str">
        <f>IF(ISBLANK(Games!M862), "", Games!M862)</f>
        <v/>
      </c>
      <c r="Q862" t="str">
        <f t="shared" si="55"/>
        <v/>
      </c>
      <c r="R862" t="str">
        <f>IF(ISBLANK(Games!L862), "", IF(H862=Q862, "W", "L"))</f>
        <v/>
      </c>
      <c r="T862" s="30" t="str">
        <f t="shared" si="52"/>
        <v/>
      </c>
    </row>
    <row r="863" spans="1:20" x14ac:dyDescent="0.45">
      <c r="A863" s="20" t="str">
        <f>Calc!A863</f>
        <v>2024-05-31</v>
      </c>
      <c r="B863" t="str">
        <f>Calc!B863</f>
        <v>NYM</v>
      </c>
      <c r="C863" t="str">
        <f>Calc!C863</f>
        <v>ARI</v>
      </c>
      <c r="D863" t="str">
        <f>IF(ISBLANK(Games!D863), "", Games!D863)</f>
        <v/>
      </c>
      <c r="E863" t="str">
        <f>IF(ISBLANK(Games!E863), "", Games!E863)</f>
        <v/>
      </c>
      <c r="F863">
        <f>Calc!M863</f>
        <v>1483.2891783762693</v>
      </c>
      <c r="G863">
        <f>Calc!N863</f>
        <v>1515.1384034374826</v>
      </c>
      <c r="H863" t="str">
        <f>IF(Calc!O863=Betting!I863, Betting!B863, IF(Calc!P863=Betting!I863, Betting!C863, ""))</f>
        <v>NYM</v>
      </c>
      <c r="I863" s="21">
        <f>MAX(Calc!O863:P863)</f>
        <v>0.50542960168566808</v>
      </c>
      <c r="J863" s="22">
        <f t="shared" si="53"/>
        <v>-102.19568405394826</v>
      </c>
      <c r="K863" s="23">
        <f t="shared" si="54"/>
        <v>0.97851490428119081</v>
      </c>
      <c r="M863" s="31"/>
      <c r="N863" s="31"/>
      <c r="O863" t="str">
        <f>IF(ISBLANK(Games!L863), "", Games!L863)</f>
        <v/>
      </c>
      <c r="P863" t="str">
        <f>IF(ISBLANK(Games!M863), "", Games!M863)</f>
        <v/>
      </c>
      <c r="Q863" t="str">
        <f t="shared" si="55"/>
        <v/>
      </c>
      <c r="R863" t="str">
        <f>IF(ISBLANK(Games!L863), "", IF(H863=Q863, "W", "L"))</f>
        <v/>
      </c>
      <c r="T863" s="30" t="str">
        <f t="shared" si="52"/>
        <v/>
      </c>
    </row>
    <row r="864" spans="1:20" x14ac:dyDescent="0.45">
      <c r="A864" s="20" t="str">
        <f>Calc!A864</f>
        <v>2024-05-31</v>
      </c>
      <c r="B864" t="str">
        <f>Calc!B864</f>
        <v>MIA</v>
      </c>
      <c r="C864" t="str">
        <f>Calc!C864</f>
        <v>TEX</v>
      </c>
      <c r="D864" t="str">
        <f>IF(ISBLANK(Games!D864), "", Games!D864)</f>
        <v/>
      </c>
      <c r="E864" t="str">
        <f>IF(ISBLANK(Games!E864), "", Games!E864)</f>
        <v/>
      </c>
      <c r="F864">
        <f>Calc!M864</f>
        <v>1453.0099819148713</v>
      </c>
      <c r="G864">
        <f>Calc!N864</f>
        <v>1534.4506247578865</v>
      </c>
      <c r="H864" t="str">
        <f>IF(Calc!O864=Betting!I864, Betting!B864, IF(Calc!P864=Betting!I864, Betting!C864, ""))</f>
        <v>TEX</v>
      </c>
      <c r="I864" s="21">
        <f>MAX(Calc!O864:P864)</f>
        <v>0.59222624973351889</v>
      </c>
      <c r="J864" s="22">
        <f t="shared" si="53"/>
        <v>-145.23402973989809</v>
      </c>
      <c r="K864" s="23">
        <f t="shared" si="54"/>
        <v>0.68854386385264921</v>
      </c>
      <c r="M864" s="31"/>
      <c r="N864" s="31"/>
      <c r="O864" t="str">
        <f>IF(ISBLANK(Games!L864), "", Games!L864)</f>
        <v/>
      </c>
      <c r="P864" t="str">
        <f>IF(ISBLANK(Games!M864), "", Games!M864)</f>
        <v/>
      </c>
      <c r="Q864" t="str">
        <f t="shared" si="55"/>
        <v/>
      </c>
      <c r="R864" t="str">
        <f>IF(ISBLANK(Games!L864), "", IF(H864=Q864, "W", "L"))</f>
        <v/>
      </c>
      <c r="T864" s="30" t="str">
        <f t="shared" si="52"/>
        <v/>
      </c>
    </row>
    <row r="865" spans="1:20" x14ac:dyDescent="0.45">
      <c r="A865" s="20" t="str">
        <f>Calc!A865</f>
        <v>2024-05-31</v>
      </c>
      <c r="B865" t="str">
        <f>Calc!B865</f>
        <v>ATL</v>
      </c>
      <c r="C865" t="str">
        <f>Calc!C865</f>
        <v>OAK</v>
      </c>
      <c r="D865" t="str">
        <f>IF(ISBLANK(Games!D865), "", Games!D865)</f>
        <v/>
      </c>
      <c r="E865" t="str">
        <f>IF(ISBLANK(Games!E865), "", Games!E865)</f>
        <v/>
      </c>
      <c r="F865">
        <f>Calc!M865</f>
        <v>1593.2508682491175</v>
      </c>
      <c r="G865">
        <f>Calc!N865</f>
        <v>1422.9458950386379</v>
      </c>
      <c r="H865" t="str">
        <f>IF(Calc!O865=Betting!I865, Betting!B865, IF(Calc!P865=Betting!I865, Betting!C865, ""))</f>
        <v>ATL</v>
      </c>
      <c r="I865" s="21">
        <f>MAX(Calc!O865:P865)</f>
        <v>0.74912971745962131</v>
      </c>
      <c r="J865" s="22">
        <f t="shared" si="53"/>
        <v>-298.6123784267055</v>
      </c>
      <c r="K865" s="23">
        <f t="shared" si="54"/>
        <v>0.33488229967849453</v>
      </c>
      <c r="M865" s="31"/>
      <c r="N865" s="31"/>
      <c r="O865" t="str">
        <f>IF(ISBLANK(Games!L865), "", Games!L865)</f>
        <v/>
      </c>
      <c r="P865" t="str">
        <f>IF(ISBLANK(Games!M865), "", Games!M865)</f>
        <v/>
      </c>
      <c r="Q865" t="str">
        <f t="shared" si="55"/>
        <v/>
      </c>
      <c r="R865" t="str">
        <f>IF(ISBLANK(Games!L865), "", IF(H865=Q865, "W", "L"))</f>
        <v/>
      </c>
      <c r="T865" s="30" t="str">
        <f t="shared" si="52"/>
        <v/>
      </c>
    </row>
    <row r="866" spans="1:20" x14ac:dyDescent="0.45">
      <c r="A866" s="20" t="str">
        <f>Calc!A866</f>
        <v>2024-05-31</v>
      </c>
      <c r="B866" t="str">
        <f>Calc!B866</f>
        <v>KCR</v>
      </c>
      <c r="C866" t="str">
        <f>Calc!C866</f>
        <v>SDP</v>
      </c>
      <c r="D866" t="str">
        <f>IF(ISBLANK(Games!D866), "", Games!D866)</f>
        <v/>
      </c>
      <c r="E866" t="str">
        <f>IF(ISBLANK(Games!E866), "", Games!E866)</f>
        <v/>
      </c>
      <c r="F866">
        <f>Calc!M866</f>
        <v>1459.3647323881944</v>
      </c>
      <c r="G866">
        <f>Calc!N866</f>
        <v>1514.2912987524817</v>
      </c>
      <c r="H866" t="str">
        <f>IF(Calc!O866=Betting!I866, Betting!B866, IF(Calc!P866=Betting!I866, Betting!C866, ""))</f>
        <v>KCR</v>
      </c>
      <c r="I866" s="21">
        <f>MAX(Calc!O866:P866)</f>
        <v>0.51664764820655018</v>
      </c>
      <c r="J866" s="22">
        <f t="shared" si="53"/>
        <v>-106.88841096760162</v>
      </c>
      <c r="K866" s="23">
        <f t="shared" si="54"/>
        <v>0.93555511860224461</v>
      </c>
      <c r="M866" s="31"/>
      <c r="N866" s="31"/>
      <c r="O866" t="str">
        <f>IF(ISBLANK(Games!L866), "", Games!L866)</f>
        <v/>
      </c>
      <c r="P866" t="str">
        <f>IF(ISBLANK(Games!M866), "", Games!M866)</f>
        <v/>
      </c>
      <c r="Q866" t="str">
        <f t="shared" si="55"/>
        <v/>
      </c>
      <c r="R866" t="str">
        <f>IF(ISBLANK(Games!L866), "", IF(H866=Q866, "W", "L"))</f>
        <v/>
      </c>
      <c r="T866" s="30" t="str">
        <f t="shared" ref="T866:T929" si="56">IF(S866="W", N866/(L866/-100), IF(S866="L", -N866, ""))</f>
        <v/>
      </c>
    </row>
    <row r="867" spans="1:20" x14ac:dyDescent="0.45">
      <c r="A867" s="20" t="str">
        <f>Calc!A867</f>
        <v>2024-05-31</v>
      </c>
      <c r="B867" t="str">
        <f>Calc!B867</f>
        <v>HOU</v>
      </c>
      <c r="C867" t="str">
        <f>Calc!C867</f>
        <v>MIN</v>
      </c>
      <c r="D867" t="str">
        <f>IF(ISBLANK(Games!D867), "", Games!D867)</f>
        <v/>
      </c>
      <c r="E867" t="str">
        <f>IF(ISBLANK(Games!E867), "", Games!E867)</f>
        <v/>
      </c>
      <c r="F867">
        <f>Calc!M867</f>
        <v>1535.1961987191132</v>
      </c>
      <c r="G867">
        <f>Calc!N867</f>
        <v>1539.5424706464416</v>
      </c>
      <c r="H867" t="str">
        <f>IF(Calc!O867=Betting!I867, Betting!B867, IF(Calc!P867=Betting!I867, Betting!C867, ""))</f>
        <v>MIN</v>
      </c>
      <c r="I867" s="21">
        <f>MAX(Calc!O867:P867)</f>
        <v>0.52666262510990969</v>
      </c>
      <c r="J867" s="22">
        <f t="shared" si="53"/>
        <v>-111.26580174071434</v>
      </c>
      <c r="K867" s="23">
        <f t="shared" si="54"/>
        <v>0.89874874791297199</v>
      </c>
      <c r="M867" s="31"/>
      <c r="N867" s="31"/>
      <c r="O867" t="str">
        <f>IF(ISBLANK(Games!L867), "", Games!L867)</f>
        <v/>
      </c>
      <c r="P867" t="str">
        <f>IF(ISBLANK(Games!M867), "", Games!M867)</f>
        <v/>
      </c>
      <c r="Q867" t="str">
        <f t="shared" si="55"/>
        <v/>
      </c>
      <c r="R867" t="str">
        <f>IF(ISBLANK(Games!L867), "", IF(H867=Q867, "W", "L"))</f>
        <v/>
      </c>
      <c r="T867" s="30" t="str">
        <f t="shared" si="56"/>
        <v/>
      </c>
    </row>
    <row r="868" spans="1:20" x14ac:dyDescent="0.45">
      <c r="A868" s="20" t="str">
        <f>Calc!A868</f>
        <v>2024-05-31</v>
      </c>
      <c r="B868" t="str">
        <f>Calc!B868</f>
        <v>MIL</v>
      </c>
      <c r="C868" t="str">
        <f>Calc!C868</f>
        <v>CHW</v>
      </c>
      <c r="D868" t="str">
        <f>IF(ISBLANK(Games!D868), "", Games!D868)</f>
        <v/>
      </c>
      <c r="E868" t="str">
        <f>IF(ISBLANK(Games!E868), "", Games!E868)</f>
        <v/>
      </c>
      <c r="F868">
        <f>Calc!M868</f>
        <v>1516.6563185214643</v>
      </c>
      <c r="G868">
        <f>Calc!N868</f>
        <v>1425.4820043556863</v>
      </c>
      <c r="H868" t="str">
        <f>IF(Calc!O868=Betting!I868, Betting!B868, IF(Calc!P868=Betting!I868, Betting!C868, ""))</f>
        <v>MIL</v>
      </c>
      <c r="I868" s="21">
        <f>MAX(Calc!O868:P868)</f>
        <v>0.66198704714898771</v>
      </c>
      <c r="J868" s="22">
        <f t="shared" si="53"/>
        <v>-195.84665071719164</v>
      </c>
      <c r="K868" s="23">
        <f t="shared" si="54"/>
        <v>0.51060357495928266</v>
      </c>
      <c r="M868" s="31"/>
      <c r="N868" s="31"/>
      <c r="O868" t="str">
        <f>IF(ISBLANK(Games!L868), "", Games!L868)</f>
        <v/>
      </c>
      <c r="P868" t="str">
        <f>IF(ISBLANK(Games!M868), "", Games!M868)</f>
        <v/>
      </c>
      <c r="Q868" t="str">
        <f t="shared" si="55"/>
        <v/>
      </c>
      <c r="R868" t="str">
        <f>IF(ISBLANK(Games!L868), "", IF(H868=Q868, "W", "L"))</f>
        <v/>
      </c>
      <c r="T868" s="30" t="str">
        <f t="shared" si="56"/>
        <v/>
      </c>
    </row>
    <row r="869" spans="1:20" x14ac:dyDescent="0.45">
      <c r="A869" s="20" t="str">
        <f>Calc!A869</f>
        <v>2024-05-31</v>
      </c>
      <c r="B869" t="str">
        <f>Calc!B869</f>
        <v>LAD</v>
      </c>
      <c r="C869" t="str">
        <f>Calc!C869</f>
        <v>COL</v>
      </c>
      <c r="D869" t="str">
        <f>IF(ISBLANK(Games!D869), "", Games!D869)</f>
        <v/>
      </c>
      <c r="E869" t="str">
        <f>IF(ISBLANK(Games!E869), "", Games!E869)</f>
        <v/>
      </c>
      <c r="F869">
        <f>Calc!M869</f>
        <v>1596.6514930600529</v>
      </c>
      <c r="G869">
        <f>Calc!N869</f>
        <v>1405.4006829938121</v>
      </c>
      <c r="H869" t="str">
        <f>IF(Calc!O869=Betting!I869, Betting!B869, IF(Calc!P869=Betting!I869, Betting!C869, ""))</f>
        <v>LAD</v>
      </c>
      <c r="I869" s="21">
        <f>MAX(Calc!O869:P869)</f>
        <v>0.77176098877337673</v>
      </c>
      <c r="J869" s="22">
        <f t="shared" si="53"/>
        <v>-338.13719426214988</v>
      </c>
      <c r="K869" s="23">
        <f t="shared" si="54"/>
        <v>0.2957379480781766</v>
      </c>
      <c r="M869" s="31"/>
      <c r="N869" s="31"/>
      <c r="O869" t="str">
        <f>IF(ISBLANK(Games!L869), "", Games!L869)</f>
        <v/>
      </c>
      <c r="P869" t="str">
        <f>IF(ISBLANK(Games!M869), "", Games!M869)</f>
        <v/>
      </c>
      <c r="Q869" t="str">
        <f t="shared" si="55"/>
        <v/>
      </c>
      <c r="R869" t="str">
        <f>IF(ISBLANK(Games!L869), "", IF(H869=Q869, "W", "L"))</f>
        <v/>
      </c>
      <c r="T869" s="30" t="str">
        <f t="shared" si="56"/>
        <v/>
      </c>
    </row>
    <row r="870" spans="1:20" x14ac:dyDescent="0.45">
      <c r="A870" s="20" t="str">
        <f>Calc!A870</f>
        <v>2024-05-31</v>
      </c>
      <c r="B870" t="str">
        <f>Calc!B870</f>
        <v>SEA</v>
      </c>
      <c r="C870" t="str">
        <f>Calc!C870</f>
        <v>LAA</v>
      </c>
      <c r="D870" t="str">
        <f>IF(ISBLANK(Games!D870), "", Games!D870)</f>
        <v/>
      </c>
      <c r="E870" t="str">
        <f>IF(ISBLANK(Games!E870), "", Games!E870)</f>
        <v/>
      </c>
      <c r="F870">
        <f>Calc!M870</f>
        <v>1518.2292368487947</v>
      </c>
      <c r="G870">
        <f>Calc!N870</f>
        <v>1486.8682858001625</v>
      </c>
      <c r="H870" t="str">
        <f>IF(Calc!O870=Betting!I870, Betting!B870, IF(Calc!P870=Betting!I870, Betting!C870, ""))</f>
        <v>SEA</v>
      </c>
      <c r="I870" s="21">
        <f>MAX(Calc!O870:P870)</f>
        <v>0.55624581706737541</v>
      </c>
      <c r="J870" s="22">
        <f t="shared" si="53"/>
        <v>-125.34998845336642</v>
      </c>
      <c r="K870" s="23">
        <f t="shared" si="54"/>
        <v>0.7977663279737971</v>
      </c>
      <c r="M870" s="31"/>
      <c r="N870" s="31"/>
      <c r="O870" t="str">
        <f>IF(ISBLANK(Games!L870), "", Games!L870)</f>
        <v/>
      </c>
      <c r="P870" t="str">
        <f>IF(ISBLANK(Games!M870), "", Games!M870)</f>
        <v/>
      </c>
      <c r="Q870" t="str">
        <f t="shared" si="55"/>
        <v/>
      </c>
      <c r="R870" t="str">
        <f>IF(ISBLANK(Games!L870), "", IF(H870=Q870, "W", "L"))</f>
        <v/>
      </c>
      <c r="T870" s="30" t="str">
        <f t="shared" si="56"/>
        <v/>
      </c>
    </row>
    <row r="871" spans="1:20" x14ac:dyDescent="0.45">
      <c r="A871" s="20" t="str">
        <f>Calc!A871</f>
        <v>2024-05-31</v>
      </c>
      <c r="B871" t="str">
        <f>Calc!B871</f>
        <v>SFG</v>
      </c>
      <c r="C871" t="str">
        <f>Calc!C871</f>
        <v>NYY</v>
      </c>
      <c r="D871" t="str">
        <f>IF(ISBLANK(Games!D871), "", Games!D871)</f>
        <v/>
      </c>
      <c r="E871" t="str">
        <f>IF(ISBLANK(Games!E871), "", Games!E871)</f>
        <v/>
      </c>
      <c r="F871">
        <f>Calc!M871</f>
        <v>1506.8907435815931</v>
      </c>
      <c r="G871">
        <f>Calc!N871</f>
        <v>1562.9327852564061</v>
      </c>
      <c r="H871" t="str">
        <f>IF(Calc!O871=Betting!I871, Betting!B871, IF(Calc!P871=Betting!I871, Betting!C871, ""))</f>
        <v>NYY</v>
      </c>
      <c r="I871" s="21">
        <f>MAX(Calc!O871:P871)</f>
        <v>0.52370871705762645</v>
      </c>
      <c r="J871" s="22">
        <f t="shared" si="53"/>
        <v>-109.95555363145077</v>
      </c>
      <c r="K871" s="23">
        <f t="shared" si="54"/>
        <v>0.90945838293152692</v>
      </c>
      <c r="M871" s="31"/>
      <c r="N871" s="31"/>
      <c r="O871" t="str">
        <f>IF(ISBLANK(Games!L871), "", Games!L871)</f>
        <v/>
      </c>
      <c r="P871" t="str">
        <f>IF(ISBLANK(Games!M871), "", Games!M871)</f>
        <v/>
      </c>
      <c r="Q871" t="str">
        <f t="shared" si="55"/>
        <v/>
      </c>
      <c r="R871" t="str">
        <f>IF(ISBLANK(Games!L871), "", IF(H871=Q871, "W", "L"))</f>
        <v/>
      </c>
      <c r="T871" s="30" t="str">
        <f t="shared" si="56"/>
        <v/>
      </c>
    </row>
    <row r="872" spans="1:20" x14ac:dyDescent="0.45">
      <c r="A872" s="20" t="str">
        <f>Calc!A872</f>
        <v>2024-06-01</v>
      </c>
      <c r="B872" t="str">
        <f>Calc!B872</f>
        <v>TOR</v>
      </c>
      <c r="C872" t="str">
        <f>Calc!C872</f>
        <v>PIT</v>
      </c>
      <c r="D872" t="str">
        <f>IF(ISBLANK(Games!D872), "", Games!D872)</f>
        <v/>
      </c>
      <c r="E872" t="str">
        <f>IF(ISBLANK(Games!E872), "", Games!E872)</f>
        <v/>
      </c>
      <c r="F872">
        <f>Calc!M872</f>
        <v>1536.86484917293</v>
      </c>
      <c r="G872">
        <f>Calc!N872</f>
        <v>1490.342604018655</v>
      </c>
      <c r="H872" t="str">
        <f>IF(Calc!O872=Betting!I872, Betting!B872, IF(Calc!P872=Betting!I872, Betting!C872, ""))</f>
        <v>TOR</v>
      </c>
      <c r="I872" s="21">
        <f>MAX(Calc!O872:P872)</f>
        <v>0.56379117451987304</v>
      </c>
      <c r="J872" s="22">
        <f t="shared" si="53"/>
        <v>-129.24799811175725</v>
      </c>
      <c r="K872" s="23">
        <f t="shared" si="54"/>
        <v>0.77370637426455691</v>
      </c>
      <c r="M872" s="31"/>
      <c r="N872" s="31"/>
      <c r="O872" t="str">
        <f>IF(ISBLANK(Games!L872), "", Games!L872)</f>
        <v/>
      </c>
      <c r="P872" t="str">
        <f>IF(ISBLANK(Games!M872), "", Games!M872)</f>
        <v/>
      </c>
      <c r="Q872" t="str">
        <f t="shared" si="55"/>
        <v/>
      </c>
      <c r="R872" t="str">
        <f>IF(ISBLANK(Games!L872), "", IF(H872=Q872, "W", "L"))</f>
        <v/>
      </c>
      <c r="T872" s="30" t="str">
        <f t="shared" si="56"/>
        <v/>
      </c>
    </row>
    <row r="873" spans="1:20" x14ac:dyDescent="0.45">
      <c r="A873" s="20" t="str">
        <f>Calc!A873</f>
        <v>2024-06-01</v>
      </c>
      <c r="B873" t="str">
        <f>Calc!B873</f>
        <v>BAL</v>
      </c>
      <c r="C873" t="str">
        <f>Calc!C873</f>
        <v>TBR</v>
      </c>
      <c r="D873" t="str">
        <f>IF(ISBLANK(Games!D873), "", Games!D873)</f>
        <v/>
      </c>
      <c r="E873" t="str">
        <f>IF(ISBLANK(Games!E873), "", Games!E873)</f>
        <v/>
      </c>
      <c r="F873">
        <f>Calc!M873</f>
        <v>1527.1786991040578</v>
      </c>
      <c r="G873">
        <f>Calc!N873</f>
        <v>1532.6622500113572</v>
      </c>
      <c r="H873" t="str">
        <f>IF(Calc!O873=Betting!I873, Betting!B873, IF(Calc!P873=Betting!I873, Betting!C873, ""))</f>
        <v>BAL</v>
      </c>
      <c r="I873" s="21">
        <f>MAX(Calc!O873:P873)</f>
        <v>0.50297875629895483</v>
      </c>
      <c r="J873" s="22">
        <f t="shared" si="53"/>
        <v>-101.1986434530539</v>
      </c>
      <c r="K873" s="23">
        <f t="shared" si="54"/>
        <v>0.98815553833377279</v>
      </c>
      <c r="M873" s="31"/>
      <c r="N873" s="31"/>
      <c r="O873" t="str">
        <f>IF(ISBLANK(Games!L873), "", Games!L873)</f>
        <v/>
      </c>
      <c r="P873" t="str">
        <f>IF(ISBLANK(Games!M873), "", Games!M873)</f>
        <v/>
      </c>
      <c r="Q873" t="str">
        <f t="shared" si="55"/>
        <v/>
      </c>
      <c r="R873" t="str">
        <f>IF(ISBLANK(Games!L873), "", IF(H873=Q873, "W", "L"))</f>
        <v/>
      </c>
      <c r="T873" s="30" t="str">
        <f t="shared" si="56"/>
        <v/>
      </c>
    </row>
    <row r="874" spans="1:20" x14ac:dyDescent="0.45">
      <c r="A874" s="20" t="str">
        <f>Calc!A874</f>
        <v>2024-06-01</v>
      </c>
      <c r="B874" t="str">
        <f>Calc!B874</f>
        <v>BOS</v>
      </c>
      <c r="C874" t="str">
        <f>Calc!C874</f>
        <v>DET</v>
      </c>
      <c r="D874" t="str">
        <f>IF(ISBLANK(Games!D874), "", Games!D874)</f>
        <v/>
      </c>
      <c r="E874" t="str">
        <f>IF(ISBLANK(Games!E874), "", Games!E874)</f>
        <v/>
      </c>
      <c r="F874">
        <f>Calc!M874</f>
        <v>1500.26839934439</v>
      </c>
      <c r="G874">
        <f>Calc!N874</f>
        <v>1495.7868779460348</v>
      </c>
      <c r="H874" t="str">
        <f>IF(Calc!O874=Betting!I874, Betting!B874, IF(Calc!P874=Betting!I874, Betting!C874, ""))</f>
        <v>BOS</v>
      </c>
      <c r="I874" s="21">
        <f>MAX(Calc!O874:P874)</f>
        <v>0.5320900957071687</v>
      </c>
      <c r="J874" s="22">
        <f t="shared" si="53"/>
        <v>-113.71635668010387</v>
      </c>
      <c r="K874" s="23">
        <f t="shared" si="54"/>
        <v>0.879380969628763</v>
      </c>
      <c r="M874" s="31"/>
      <c r="N874" s="31"/>
      <c r="O874" t="str">
        <f>IF(ISBLANK(Games!L874), "", Games!L874)</f>
        <v/>
      </c>
      <c r="P874" t="str">
        <f>IF(ISBLANK(Games!M874), "", Games!M874)</f>
        <v/>
      </c>
      <c r="Q874" t="str">
        <f t="shared" si="55"/>
        <v/>
      </c>
      <c r="R874" t="str">
        <f>IF(ISBLANK(Games!L874), "", IF(H874=Q874, "W", "L"))</f>
        <v/>
      </c>
      <c r="T874" s="30" t="str">
        <f t="shared" si="56"/>
        <v/>
      </c>
    </row>
    <row r="875" spans="1:20" x14ac:dyDescent="0.45">
      <c r="A875" s="20" t="str">
        <f>Calc!A875</f>
        <v>2024-06-01</v>
      </c>
      <c r="B875" t="str">
        <f>Calc!B875</f>
        <v>CLE</v>
      </c>
      <c r="C875" t="str">
        <f>Calc!C875</f>
        <v>WAS</v>
      </c>
      <c r="D875" t="str">
        <f>IF(ISBLANK(Games!D875), "", Games!D875)</f>
        <v/>
      </c>
      <c r="E875" t="str">
        <f>IF(ISBLANK(Games!E875), "", Games!E875)</f>
        <v/>
      </c>
      <c r="F875">
        <f>Calc!M875</f>
        <v>1503.8938502056101</v>
      </c>
      <c r="G875">
        <f>Calc!N875</f>
        <v>1420.7057667976087</v>
      </c>
      <c r="H875" t="str">
        <f>IF(Calc!O875=Betting!I875, Betting!B875, IF(Calc!P875=Betting!I875, Betting!C875, ""))</f>
        <v>CLE</v>
      </c>
      <c r="I875" s="21">
        <f>MAX(Calc!O875:P875)</f>
        <v>0.64129031793029911</v>
      </c>
      <c r="J875" s="22">
        <f t="shared" si="53"/>
        <v>-178.77697480317522</v>
      </c>
      <c r="K875" s="23">
        <f t="shared" si="54"/>
        <v>0.55935614812866785</v>
      </c>
      <c r="M875" s="31"/>
      <c r="N875" s="31"/>
      <c r="O875" t="str">
        <f>IF(ISBLANK(Games!L875), "", Games!L875)</f>
        <v/>
      </c>
      <c r="P875" t="str">
        <f>IF(ISBLANK(Games!M875), "", Games!M875)</f>
        <v/>
      </c>
      <c r="Q875" t="str">
        <f t="shared" si="55"/>
        <v/>
      </c>
      <c r="R875" t="str">
        <f>IF(ISBLANK(Games!L875), "", IF(H875=Q875, "W", "L"))</f>
        <v/>
      </c>
      <c r="T875" s="30" t="str">
        <f t="shared" si="56"/>
        <v/>
      </c>
    </row>
    <row r="876" spans="1:20" x14ac:dyDescent="0.45">
      <c r="A876" s="20" t="str">
        <f>Calc!A876</f>
        <v>2024-06-01</v>
      </c>
      <c r="B876" t="str">
        <f>Calc!B876</f>
        <v>NYM</v>
      </c>
      <c r="C876" t="str">
        <f>Calc!C876</f>
        <v>ARI</v>
      </c>
      <c r="D876" t="str">
        <f>IF(ISBLANK(Games!D876), "", Games!D876)</f>
        <v/>
      </c>
      <c r="E876" t="str">
        <f>IF(ISBLANK(Games!E876), "", Games!E876)</f>
        <v/>
      </c>
      <c r="F876">
        <f>Calc!M876</f>
        <v>1483.2891783762693</v>
      </c>
      <c r="G876">
        <f>Calc!N876</f>
        <v>1515.1384034374826</v>
      </c>
      <c r="H876" t="str">
        <f>IF(Calc!O876=Betting!I876, Betting!B876, IF(Calc!P876=Betting!I876, Betting!C876, ""))</f>
        <v>NYM</v>
      </c>
      <c r="I876" s="21">
        <f>MAX(Calc!O876:P876)</f>
        <v>0.50542960168566808</v>
      </c>
      <c r="J876" s="22">
        <f t="shared" si="53"/>
        <v>-102.19568405394826</v>
      </c>
      <c r="K876" s="23">
        <f t="shared" si="54"/>
        <v>0.97851490428119081</v>
      </c>
      <c r="M876" s="31"/>
      <c r="N876" s="31"/>
      <c r="O876" t="str">
        <f>IF(ISBLANK(Games!L876), "", Games!L876)</f>
        <v/>
      </c>
      <c r="P876" t="str">
        <f>IF(ISBLANK(Games!M876), "", Games!M876)</f>
        <v/>
      </c>
      <c r="Q876" t="str">
        <f t="shared" si="55"/>
        <v/>
      </c>
      <c r="R876" t="str">
        <f>IF(ISBLANK(Games!L876), "", IF(H876=Q876, "W", "L"))</f>
        <v/>
      </c>
      <c r="T876" s="30" t="str">
        <f t="shared" si="56"/>
        <v/>
      </c>
    </row>
    <row r="877" spans="1:20" x14ac:dyDescent="0.45">
      <c r="A877" s="20" t="str">
        <f>Calc!A877</f>
        <v>2024-06-01</v>
      </c>
      <c r="B877" t="str">
        <f>Calc!B877</f>
        <v>KCR</v>
      </c>
      <c r="C877" t="str">
        <f>Calc!C877</f>
        <v>SDP</v>
      </c>
      <c r="D877" t="str">
        <f>IF(ISBLANK(Games!D877), "", Games!D877)</f>
        <v/>
      </c>
      <c r="E877" t="str">
        <f>IF(ISBLANK(Games!E877), "", Games!E877)</f>
        <v/>
      </c>
      <c r="F877">
        <f>Calc!M877</f>
        <v>1459.3647323881944</v>
      </c>
      <c r="G877">
        <f>Calc!N877</f>
        <v>1514.2912987524817</v>
      </c>
      <c r="H877" t="str">
        <f>IF(Calc!O877=Betting!I877, Betting!B877, IF(Calc!P877=Betting!I877, Betting!C877, ""))</f>
        <v>KCR</v>
      </c>
      <c r="I877" s="21">
        <f>MAX(Calc!O877:P877)</f>
        <v>0.51664764820655018</v>
      </c>
      <c r="J877" s="22">
        <f t="shared" si="53"/>
        <v>-106.88841096760162</v>
      </c>
      <c r="K877" s="23">
        <f t="shared" si="54"/>
        <v>0.93555511860224461</v>
      </c>
      <c r="M877" s="31"/>
      <c r="N877" s="31"/>
      <c r="O877" t="str">
        <f>IF(ISBLANK(Games!L877), "", Games!L877)</f>
        <v/>
      </c>
      <c r="P877" t="str">
        <f>IF(ISBLANK(Games!M877), "", Games!M877)</f>
        <v/>
      </c>
      <c r="Q877" t="str">
        <f t="shared" si="55"/>
        <v/>
      </c>
      <c r="R877" t="str">
        <f>IF(ISBLANK(Games!L877), "", IF(H877=Q877, "W", "L"))</f>
        <v/>
      </c>
      <c r="T877" s="30" t="str">
        <f t="shared" si="56"/>
        <v/>
      </c>
    </row>
    <row r="878" spans="1:20" x14ac:dyDescent="0.45">
      <c r="A878" s="20" t="str">
        <f>Calc!A878</f>
        <v>2024-06-01</v>
      </c>
      <c r="B878" t="str">
        <f>Calc!B878</f>
        <v>HOU</v>
      </c>
      <c r="C878" t="str">
        <f>Calc!C878</f>
        <v>MIN</v>
      </c>
      <c r="D878" t="str">
        <f>IF(ISBLANK(Games!D878), "", Games!D878)</f>
        <v/>
      </c>
      <c r="E878" t="str">
        <f>IF(ISBLANK(Games!E878), "", Games!E878)</f>
        <v/>
      </c>
      <c r="F878">
        <f>Calc!M878</f>
        <v>1535.1961987191132</v>
      </c>
      <c r="G878">
        <f>Calc!N878</f>
        <v>1539.5424706464416</v>
      </c>
      <c r="H878" t="str">
        <f>IF(Calc!O878=Betting!I878, Betting!B878, IF(Calc!P878=Betting!I878, Betting!C878, ""))</f>
        <v>MIN</v>
      </c>
      <c r="I878" s="21">
        <f>MAX(Calc!O878:P878)</f>
        <v>0.52666262510990969</v>
      </c>
      <c r="J878" s="22">
        <f t="shared" si="53"/>
        <v>-111.26580174071434</v>
      </c>
      <c r="K878" s="23">
        <f t="shared" si="54"/>
        <v>0.89874874791297199</v>
      </c>
      <c r="M878" s="31"/>
      <c r="N878" s="31"/>
      <c r="O878" t="str">
        <f>IF(ISBLANK(Games!L878), "", Games!L878)</f>
        <v/>
      </c>
      <c r="P878" t="str">
        <f>IF(ISBLANK(Games!M878), "", Games!M878)</f>
        <v/>
      </c>
      <c r="Q878" t="str">
        <f t="shared" si="55"/>
        <v/>
      </c>
      <c r="R878" t="str">
        <f>IF(ISBLANK(Games!L878), "", IF(H878=Q878, "W", "L"))</f>
        <v/>
      </c>
      <c r="T878" s="30" t="str">
        <f t="shared" si="56"/>
        <v/>
      </c>
    </row>
    <row r="879" spans="1:20" x14ac:dyDescent="0.45">
      <c r="A879" s="20" t="str">
        <f>Calc!A879</f>
        <v>2024-06-01</v>
      </c>
      <c r="B879" t="str">
        <f>Calc!B879</f>
        <v>ATL</v>
      </c>
      <c r="C879" t="str">
        <f>Calc!C879</f>
        <v>OAK</v>
      </c>
      <c r="D879" t="str">
        <f>IF(ISBLANK(Games!D879), "", Games!D879)</f>
        <v/>
      </c>
      <c r="E879" t="str">
        <f>IF(ISBLANK(Games!E879), "", Games!E879)</f>
        <v/>
      </c>
      <c r="F879">
        <f>Calc!M879</f>
        <v>1593.2508682491175</v>
      </c>
      <c r="G879">
        <f>Calc!N879</f>
        <v>1422.9458950386379</v>
      </c>
      <c r="H879" t="str">
        <f>IF(Calc!O879=Betting!I879, Betting!B879, IF(Calc!P879=Betting!I879, Betting!C879, ""))</f>
        <v>ATL</v>
      </c>
      <c r="I879" s="21">
        <f>MAX(Calc!O879:P879)</f>
        <v>0.74912971745962131</v>
      </c>
      <c r="J879" s="22">
        <f t="shared" si="53"/>
        <v>-298.6123784267055</v>
      </c>
      <c r="K879" s="23">
        <f t="shared" si="54"/>
        <v>0.33488229967849453</v>
      </c>
      <c r="M879" s="31"/>
      <c r="N879" s="31"/>
      <c r="O879" t="str">
        <f>IF(ISBLANK(Games!L879), "", Games!L879)</f>
        <v/>
      </c>
      <c r="P879" t="str">
        <f>IF(ISBLANK(Games!M879), "", Games!M879)</f>
        <v/>
      </c>
      <c r="Q879" t="str">
        <f t="shared" si="55"/>
        <v/>
      </c>
      <c r="R879" t="str">
        <f>IF(ISBLANK(Games!L879), "", IF(H879=Q879, "W", "L"))</f>
        <v/>
      </c>
      <c r="T879" s="30" t="str">
        <f t="shared" si="56"/>
        <v/>
      </c>
    </row>
    <row r="880" spans="1:20" x14ac:dyDescent="0.45">
      <c r="A880" s="20" t="str">
        <f>Calc!A880</f>
        <v>2024-06-01</v>
      </c>
      <c r="B880" t="str">
        <f>Calc!B880</f>
        <v>MIA</v>
      </c>
      <c r="C880" t="str">
        <f>Calc!C880</f>
        <v>TEX</v>
      </c>
      <c r="D880" t="str">
        <f>IF(ISBLANK(Games!D880), "", Games!D880)</f>
        <v/>
      </c>
      <c r="E880" t="str">
        <f>IF(ISBLANK(Games!E880), "", Games!E880)</f>
        <v/>
      </c>
      <c r="F880">
        <f>Calc!M880</f>
        <v>1453.0099819148713</v>
      </c>
      <c r="G880">
        <f>Calc!N880</f>
        <v>1534.4506247578865</v>
      </c>
      <c r="H880" t="str">
        <f>IF(Calc!O880=Betting!I880, Betting!B880, IF(Calc!P880=Betting!I880, Betting!C880, ""))</f>
        <v>TEX</v>
      </c>
      <c r="I880" s="21">
        <f>MAX(Calc!O880:P880)</f>
        <v>0.59222624973351889</v>
      </c>
      <c r="J880" s="22">
        <f t="shared" si="53"/>
        <v>-145.23402973989809</v>
      </c>
      <c r="K880" s="23">
        <f t="shared" si="54"/>
        <v>0.68854386385264921</v>
      </c>
      <c r="M880" s="31"/>
      <c r="N880" s="31"/>
      <c r="O880" t="str">
        <f>IF(ISBLANK(Games!L880), "", Games!L880)</f>
        <v/>
      </c>
      <c r="P880" t="str">
        <f>IF(ISBLANK(Games!M880), "", Games!M880)</f>
        <v/>
      </c>
      <c r="Q880" t="str">
        <f t="shared" si="55"/>
        <v/>
      </c>
      <c r="R880" t="str">
        <f>IF(ISBLANK(Games!L880), "", IF(H880=Q880, "W", "L"))</f>
        <v/>
      </c>
      <c r="T880" s="30" t="str">
        <f t="shared" si="56"/>
        <v/>
      </c>
    </row>
    <row r="881" spans="1:20" x14ac:dyDescent="0.45">
      <c r="A881" s="20" t="str">
        <f>Calc!A881</f>
        <v>2024-06-01</v>
      </c>
      <c r="B881" t="str">
        <f>Calc!B881</f>
        <v>MIL</v>
      </c>
      <c r="C881" t="str">
        <f>Calc!C881</f>
        <v>CHW</v>
      </c>
      <c r="D881" t="str">
        <f>IF(ISBLANK(Games!D881), "", Games!D881)</f>
        <v/>
      </c>
      <c r="E881" t="str">
        <f>IF(ISBLANK(Games!E881), "", Games!E881)</f>
        <v/>
      </c>
      <c r="F881">
        <f>Calc!M881</f>
        <v>1516.6563185214643</v>
      </c>
      <c r="G881">
        <f>Calc!N881</f>
        <v>1425.4820043556863</v>
      </c>
      <c r="H881" t="str">
        <f>IF(Calc!O881=Betting!I881, Betting!B881, IF(Calc!P881=Betting!I881, Betting!C881, ""))</f>
        <v>MIL</v>
      </c>
      <c r="I881" s="21">
        <f>MAX(Calc!O881:P881)</f>
        <v>0.66198704714898771</v>
      </c>
      <c r="J881" s="22">
        <f t="shared" si="53"/>
        <v>-195.84665071719164</v>
      </c>
      <c r="K881" s="23">
        <f t="shared" si="54"/>
        <v>0.51060357495928266</v>
      </c>
      <c r="M881" s="31"/>
      <c r="N881" s="31"/>
      <c r="O881" t="str">
        <f>IF(ISBLANK(Games!L881), "", Games!L881)</f>
        <v/>
      </c>
      <c r="P881" t="str">
        <f>IF(ISBLANK(Games!M881), "", Games!M881)</f>
        <v/>
      </c>
      <c r="Q881" t="str">
        <f t="shared" si="55"/>
        <v/>
      </c>
      <c r="R881" t="str">
        <f>IF(ISBLANK(Games!L881), "", IF(H881=Q881, "W", "L"))</f>
        <v/>
      </c>
      <c r="T881" s="30" t="str">
        <f t="shared" si="56"/>
        <v/>
      </c>
    </row>
    <row r="882" spans="1:20" x14ac:dyDescent="0.45">
      <c r="A882" s="20" t="str">
        <f>Calc!A882</f>
        <v>2024-06-01</v>
      </c>
      <c r="B882" t="str">
        <f>Calc!B882</f>
        <v>CHC</v>
      </c>
      <c r="C882" t="str">
        <f>Calc!C882</f>
        <v>CIN</v>
      </c>
      <c r="D882" t="str">
        <f>IF(ISBLANK(Games!D882), "", Games!D882)</f>
        <v/>
      </c>
      <c r="E882" t="str">
        <f>IF(ISBLANK(Games!E882), "", Games!E882)</f>
        <v/>
      </c>
      <c r="F882">
        <f>Calc!M882</f>
        <v>1529.9566441509314</v>
      </c>
      <c r="G882">
        <f>Calc!N882</f>
        <v>1513.6155661274754</v>
      </c>
      <c r="H882" t="str">
        <f>IF(Calc!O882=Betting!I882, Betting!B882, IF(Calc!P882=Betting!I882, Betting!C882, ""))</f>
        <v>CHC</v>
      </c>
      <c r="I882" s="21">
        <f>MAX(Calc!O882:P882)</f>
        <v>0.54579236987005442</v>
      </c>
      <c r="J882" s="22">
        <f t="shared" si="53"/>
        <v>-120.16362862814681</v>
      </c>
      <c r="K882" s="23">
        <f t="shared" si="54"/>
        <v>0.83219857074602588</v>
      </c>
      <c r="M882" s="31"/>
      <c r="N882" s="31"/>
      <c r="O882" t="str">
        <f>IF(ISBLANK(Games!L882), "", Games!L882)</f>
        <v/>
      </c>
      <c r="P882" t="str">
        <f>IF(ISBLANK(Games!M882), "", Games!M882)</f>
        <v/>
      </c>
      <c r="Q882" t="str">
        <f t="shared" si="55"/>
        <v/>
      </c>
      <c r="R882" t="str">
        <f>IF(ISBLANK(Games!L882), "", IF(H882=Q882, "W", "L"))</f>
        <v/>
      </c>
      <c r="T882" s="30" t="str">
        <f t="shared" si="56"/>
        <v/>
      </c>
    </row>
    <row r="883" spans="1:20" x14ac:dyDescent="0.45">
      <c r="A883" s="20" t="str">
        <f>Calc!A883</f>
        <v>2024-06-01</v>
      </c>
      <c r="B883" t="str">
        <f>Calc!B883</f>
        <v>SEA</v>
      </c>
      <c r="C883" t="str">
        <f>Calc!C883</f>
        <v>LAA</v>
      </c>
      <c r="D883" t="str">
        <f>IF(ISBLANK(Games!D883), "", Games!D883)</f>
        <v/>
      </c>
      <c r="E883" t="str">
        <f>IF(ISBLANK(Games!E883), "", Games!E883)</f>
        <v/>
      </c>
      <c r="F883">
        <f>Calc!M883</f>
        <v>1518.2292368487947</v>
      </c>
      <c r="G883">
        <f>Calc!N883</f>
        <v>1486.8682858001625</v>
      </c>
      <c r="H883" t="str">
        <f>IF(Calc!O883=Betting!I883, Betting!B883, IF(Calc!P883=Betting!I883, Betting!C883, ""))</f>
        <v>SEA</v>
      </c>
      <c r="I883" s="21">
        <f>MAX(Calc!O883:P883)</f>
        <v>0.55624581706737541</v>
      </c>
      <c r="J883" s="22">
        <f t="shared" si="53"/>
        <v>-125.34998845336642</v>
      </c>
      <c r="K883" s="23">
        <f t="shared" si="54"/>
        <v>0.7977663279737971</v>
      </c>
      <c r="M883" s="31"/>
      <c r="N883" s="31"/>
      <c r="O883" t="str">
        <f>IF(ISBLANK(Games!L883), "", Games!L883)</f>
        <v/>
      </c>
      <c r="P883" t="str">
        <f>IF(ISBLANK(Games!M883), "", Games!M883)</f>
        <v/>
      </c>
      <c r="Q883" t="str">
        <f t="shared" si="55"/>
        <v/>
      </c>
      <c r="R883" t="str">
        <f>IF(ISBLANK(Games!L883), "", IF(H883=Q883, "W", "L"))</f>
        <v/>
      </c>
      <c r="T883" s="30" t="str">
        <f t="shared" si="56"/>
        <v/>
      </c>
    </row>
    <row r="884" spans="1:20" x14ac:dyDescent="0.45">
      <c r="A884" s="20" t="str">
        <f>Calc!A884</f>
        <v>2024-06-01</v>
      </c>
      <c r="B884" t="str">
        <f>Calc!B884</f>
        <v>PHI</v>
      </c>
      <c r="C884" t="str">
        <f>Calc!C884</f>
        <v>STL</v>
      </c>
      <c r="D884" t="str">
        <f>IF(ISBLANK(Games!D884), "", Games!D884)</f>
        <v/>
      </c>
      <c r="E884" t="str">
        <f>IF(ISBLANK(Games!E884), "", Games!E884)</f>
        <v/>
      </c>
      <c r="F884">
        <f>Calc!M884</f>
        <v>1516.0751994709906</v>
      </c>
      <c r="G884">
        <f>Calc!N884</f>
        <v>1507.9516916859375</v>
      </c>
      <c r="H884" t="str">
        <f>IF(Calc!O884=Betting!I884, Betting!B884, IF(Calc!P884=Betting!I884, Betting!C884, ""))</f>
        <v>PHI</v>
      </c>
      <c r="I884" s="21">
        <f>MAX(Calc!O884:P884)</f>
        <v>0.55406141889916971</v>
      </c>
      <c r="J884" s="22">
        <f t="shared" si="53"/>
        <v>-124.24612769126877</v>
      </c>
      <c r="K884" s="23">
        <f t="shared" si="54"/>
        <v>0.80485405749210615</v>
      </c>
      <c r="M884" s="31"/>
      <c r="N884" s="31"/>
      <c r="O884" t="str">
        <f>IF(ISBLANK(Games!L884), "", Games!L884)</f>
        <v/>
      </c>
      <c r="P884" t="str">
        <f>IF(ISBLANK(Games!M884), "", Games!M884)</f>
        <v/>
      </c>
      <c r="Q884" t="str">
        <f t="shared" si="55"/>
        <v/>
      </c>
      <c r="R884" t="str">
        <f>IF(ISBLANK(Games!L884), "", IF(H884=Q884, "W", "L"))</f>
        <v/>
      </c>
      <c r="T884" s="30" t="str">
        <f t="shared" si="56"/>
        <v/>
      </c>
    </row>
    <row r="885" spans="1:20" x14ac:dyDescent="0.45">
      <c r="A885" s="20" t="str">
        <f>Calc!A885</f>
        <v>2024-06-01</v>
      </c>
      <c r="B885" t="str">
        <f>Calc!B885</f>
        <v>SFG</v>
      </c>
      <c r="C885" t="str">
        <f>Calc!C885</f>
        <v>NYY</v>
      </c>
      <c r="D885" t="str">
        <f>IF(ISBLANK(Games!D885), "", Games!D885)</f>
        <v/>
      </c>
      <c r="E885" t="str">
        <f>IF(ISBLANK(Games!E885), "", Games!E885)</f>
        <v/>
      </c>
      <c r="F885">
        <f>Calc!M885</f>
        <v>1506.8907435815931</v>
      </c>
      <c r="G885">
        <f>Calc!N885</f>
        <v>1562.9327852564061</v>
      </c>
      <c r="H885" t="str">
        <f>IF(Calc!O885=Betting!I885, Betting!B885, IF(Calc!P885=Betting!I885, Betting!C885, ""))</f>
        <v>NYY</v>
      </c>
      <c r="I885" s="21">
        <f>MAX(Calc!O885:P885)</f>
        <v>0.52370871705762645</v>
      </c>
      <c r="J885" s="22">
        <f t="shared" si="53"/>
        <v>-109.95555363145077</v>
      </c>
      <c r="K885" s="23">
        <f t="shared" si="54"/>
        <v>0.90945838293152692</v>
      </c>
      <c r="M885" s="31"/>
      <c r="N885" s="31"/>
      <c r="O885" t="str">
        <f>IF(ISBLANK(Games!L885), "", Games!L885)</f>
        <v/>
      </c>
      <c r="P885" t="str">
        <f>IF(ISBLANK(Games!M885), "", Games!M885)</f>
        <v/>
      </c>
      <c r="Q885" t="str">
        <f t="shared" si="55"/>
        <v/>
      </c>
      <c r="R885" t="str">
        <f>IF(ISBLANK(Games!L885), "", IF(H885=Q885, "W", "L"))</f>
        <v/>
      </c>
      <c r="T885" s="30" t="str">
        <f t="shared" si="56"/>
        <v/>
      </c>
    </row>
    <row r="886" spans="1:20" x14ac:dyDescent="0.45">
      <c r="A886" s="20" t="str">
        <f>Calc!A886</f>
        <v>2024-06-01</v>
      </c>
      <c r="B886" t="str">
        <f>Calc!B886</f>
        <v>LAD</v>
      </c>
      <c r="C886" t="str">
        <f>Calc!C886</f>
        <v>COL</v>
      </c>
      <c r="D886" t="str">
        <f>IF(ISBLANK(Games!D886), "", Games!D886)</f>
        <v/>
      </c>
      <c r="E886" t="str">
        <f>IF(ISBLANK(Games!E886), "", Games!E886)</f>
        <v/>
      </c>
      <c r="F886">
        <f>Calc!M886</f>
        <v>1596.6514930600529</v>
      </c>
      <c r="G886">
        <f>Calc!N886</f>
        <v>1405.4006829938121</v>
      </c>
      <c r="H886" t="str">
        <f>IF(Calc!O886=Betting!I886, Betting!B886, IF(Calc!P886=Betting!I886, Betting!C886, ""))</f>
        <v>LAD</v>
      </c>
      <c r="I886" s="21">
        <f>MAX(Calc!O886:P886)</f>
        <v>0.77176098877337673</v>
      </c>
      <c r="J886" s="22">
        <f t="shared" si="53"/>
        <v>-338.13719426214988</v>
      </c>
      <c r="K886" s="23">
        <f t="shared" si="54"/>
        <v>0.2957379480781766</v>
      </c>
      <c r="M886" s="31"/>
      <c r="N886" s="31"/>
      <c r="O886" t="str">
        <f>IF(ISBLANK(Games!L886), "", Games!L886)</f>
        <v/>
      </c>
      <c r="P886" t="str">
        <f>IF(ISBLANK(Games!M886), "", Games!M886)</f>
        <v/>
      </c>
      <c r="Q886" t="str">
        <f t="shared" si="55"/>
        <v/>
      </c>
      <c r="R886" t="str">
        <f>IF(ISBLANK(Games!L886), "", IF(H886=Q886, "W", "L"))</f>
        <v/>
      </c>
      <c r="T886" s="30" t="str">
        <f t="shared" si="56"/>
        <v/>
      </c>
    </row>
    <row r="887" spans="1:20" x14ac:dyDescent="0.45">
      <c r="A887" s="20" t="str">
        <f>Calc!A887</f>
        <v>2024-06-02</v>
      </c>
      <c r="B887" t="str">
        <f>Calc!B887</f>
        <v>BOS</v>
      </c>
      <c r="C887" t="str">
        <f>Calc!C887</f>
        <v>DET</v>
      </c>
      <c r="D887" t="str">
        <f>IF(ISBLANK(Games!D887), "", Games!D887)</f>
        <v/>
      </c>
      <c r="E887" t="str">
        <f>IF(ISBLANK(Games!E887), "", Games!E887)</f>
        <v/>
      </c>
      <c r="F887">
        <f>Calc!M887</f>
        <v>1500.26839934439</v>
      </c>
      <c r="G887">
        <f>Calc!N887</f>
        <v>1495.7868779460348</v>
      </c>
      <c r="H887" t="str">
        <f>IF(Calc!O887=Betting!I887, Betting!B887, IF(Calc!P887=Betting!I887, Betting!C887, ""))</f>
        <v>BOS</v>
      </c>
      <c r="I887" s="21">
        <f>MAX(Calc!O887:P887)</f>
        <v>0.5320900957071687</v>
      </c>
      <c r="J887" s="22">
        <f t="shared" si="53"/>
        <v>-113.71635668010387</v>
      </c>
      <c r="K887" s="23">
        <f t="shared" si="54"/>
        <v>0.879380969628763</v>
      </c>
      <c r="M887" s="31"/>
      <c r="N887" s="31"/>
      <c r="O887" t="str">
        <f>IF(ISBLANK(Games!L887), "", Games!L887)</f>
        <v/>
      </c>
      <c r="P887" t="str">
        <f>IF(ISBLANK(Games!M887), "", Games!M887)</f>
        <v/>
      </c>
      <c r="Q887" t="str">
        <f t="shared" si="55"/>
        <v/>
      </c>
      <c r="R887" t="str">
        <f>IF(ISBLANK(Games!L887), "", IF(H887=Q887, "W", "L"))</f>
        <v/>
      </c>
      <c r="T887" s="30" t="str">
        <f t="shared" si="56"/>
        <v/>
      </c>
    </row>
    <row r="888" spans="1:20" x14ac:dyDescent="0.45">
      <c r="A888" s="20" t="str">
        <f>Calc!A888</f>
        <v>2024-06-02</v>
      </c>
      <c r="B888" t="str">
        <f>Calc!B888</f>
        <v>BAL</v>
      </c>
      <c r="C888" t="str">
        <f>Calc!C888</f>
        <v>TBR</v>
      </c>
      <c r="D888" t="str">
        <f>IF(ISBLANK(Games!D888), "", Games!D888)</f>
        <v/>
      </c>
      <c r="E888" t="str">
        <f>IF(ISBLANK(Games!E888), "", Games!E888)</f>
        <v/>
      </c>
      <c r="F888">
        <f>Calc!M888</f>
        <v>1527.1786991040578</v>
      </c>
      <c r="G888">
        <f>Calc!N888</f>
        <v>1532.6622500113572</v>
      </c>
      <c r="H888" t="str">
        <f>IF(Calc!O888=Betting!I888, Betting!B888, IF(Calc!P888=Betting!I888, Betting!C888, ""))</f>
        <v>BAL</v>
      </c>
      <c r="I888" s="21">
        <f>MAX(Calc!O888:P888)</f>
        <v>0.50297875629895483</v>
      </c>
      <c r="J888" s="22">
        <f t="shared" si="53"/>
        <v>-101.1986434530539</v>
      </c>
      <c r="K888" s="23">
        <f t="shared" si="54"/>
        <v>0.98815553833377279</v>
      </c>
      <c r="M888" s="31"/>
      <c r="N888" s="31"/>
      <c r="O888" t="str">
        <f>IF(ISBLANK(Games!L888), "", Games!L888)</f>
        <v/>
      </c>
      <c r="P888" t="str">
        <f>IF(ISBLANK(Games!M888), "", Games!M888)</f>
        <v/>
      </c>
      <c r="Q888" t="str">
        <f t="shared" si="55"/>
        <v/>
      </c>
      <c r="R888" t="str">
        <f>IF(ISBLANK(Games!L888), "", IF(H888=Q888, "W", "L"))</f>
        <v/>
      </c>
      <c r="T888" s="30" t="str">
        <f t="shared" si="56"/>
        <v/>
      </c>
    </row>
    <row r="889" spans="1:20" x14ac:dyDescent="0.45">
      <c r="A889" s="20" t="str">
        <f>Calc!A889</f>
        <v>2024-06-02</v>
      </c>
      <c r="B889" t="str">
        <f>Calc!B889</f>
        <v>PHI</v>
      </c>
      <c r="C889" t="str">
        <f>Calc!C889</f>
        <v>STL</v>
      </c>
      <c r="D889" t="str">
        <f>IF(ISBLANK(Games!D889), "", Games!D889)</f>
        <v/>
      </c>
      <c r="E889" t="str">
        <f>IF(ISBLANK(Games!E889), "", Games!E889)</f>
        <v/>
      </c>
      <c r="F889">
        <f>Calc!M889</f>
        <v>1516.0751994709906</v>
      </c>
      <c r="G889">
        <f>Calc!N889</f>
        <v>1507.9516916859375</v>
      </c>
      <c r="H889" t="str">
        <f>IF(Calc!O889=Betting!I889, Betting!B889, IF(Calc!P889=Betting!I889, Betting!C889, ""))</f>
        <v>PHI</v>
      </c>
      <c r="I889" s="21">
        <f>MAX(Calc!O889:P889)</f>
        <v>0.55406141889916971</v>
      </c>
      <c r="J889" s="22">
        <f t="shared" si="53"/>
        <v>-124.24612769126877</v>
      </c>
      <c r="K889" s="23">
        <f t="shared" si="54"/>
        <v>0.80485405749210615</v>
      </c>
      <c r="M889" s="31"/>
      <c r="N889" s="31"/>
      <c r="O889" t="str">
        <f>IF(ISBLANK(Games!L889), "", Games!L889)</f>
        <v/>
      </c>
      <c r="P889" t="str">
        <f>IF(ISBLANK(Games!M889), "", Games!M889)</f>
        <v/>
      </c>
      <c r="Q889" t="str">
        <f t="shared" si="55"/>
        <v/>
      </c>
      <c r="R889" t="str">
        <f>IF(ISBLANK(Games!L889), "", IF(H889=Q889, "W", "L"))</f>
        <v/>
      </c>
      <c r="T889" s="30" t="str">
        <f t="shared" si="56"/>
        <v/>
      </c>
    </row>
    <row r="890" spans="1:20" x14ac:dyDescent="0.45">
      <c r="A890" s="20" t="str">
        <f>Calc!A890</f>
        <v>2024-06-02</v>
      </c>
      <c r="B890" t="str">
        <f>Calc!B890</f>
        <v>ATL</v>
      </c>
      <c r="C890" t="str">
        <f>Calc!C890</f>
        <v>OAK</v>
      </c>
      <c r="D890" t="str">
        <f>IF(ISBLANK(Games!D890), "", Games!D890)</f>
        <v/>
      </c>
      <c r="E890" t="str">
        <f>IF(ISBLANK(Games!E890), "", Games!E890)</f>
        <v/>
      </c>
      <c r="F890">
        <f>Calc!M890</f>
        <v>1593.2508682491175</v>
      </c>
      <c r="G890">
        <f>Calc!N890</f>
        <v>1422.9458950386379</v>
      </c>
      <c r="H890" t="str">
        <f>IF(Calc!O890=Betting!I890, Betting!B890, IF(Calc!P890=Betting!I890, Betting!C890, ""))</f>
        <v>ATL</v>
      </c>
      <c r="I890" s="21">
        <f>MAX(Calc!O890:P890)</f>
        <v>0.74912971745962131</v>
      </c>
      <c r="J890" s="22">
        <f t="shared" si="53"/>
        <v>-298.6123784267055</v>
      </c>
      <c r="K890" s="23">
        <f t="shared" si="54"/>
        <v>0.33488229967849453</v>
      </c>
      <c r="M890" s="31"/>
      <c r="N890" s="31"/>
      <c r="O890" t="str">
        <f>IF(ISBLANK(Games!L890), "", Games!L890)</f>
        <v/>
      </c>
      <c r="P890" t="str">
        <f>IF(ISBLANK(Games!M890), "", Games!M890)</f>
        <v/>
      </c>
      <c r="Q890" t="str">
        <f t="shared" si="55"/>
        <v/>
      </c>
      <c r="R890" t="str">
        <f>IF(ISBLANK(Games!L890), "", IF(H890=Q890, "W", "L"))</f>
        <v/>
      </c>
      <c r="T890" s="30" t="str">
        <f t="shared" si="56"/>
        <v/>
      </c>
    </row>
    <row r="891" spans="1:20" x14ac:dyDescent="0.45">
      <c r="A891" s="20" t="str">
        <f>Calc!A891</f>
        <v>2024-06-02</v>
      </c>
      <c r="B891" t="str">
        <f>Calc!B891</f>
        <v>TOR</v>
      </c>
      <c r="C891" t="str">
        <f>Calc!C891</f>
        <v>PIT</v>
      </c>
      <c r="D891" t="str">
        <f>IF(ISBLANK(Games!D891), "", Games!D891)</f>
        <v/>
      </c>
      <c r="E891" t="str">
        <f>IF(ISBLANK(Games!E891), "", Games!E891)</f>
        <v/>
      </c>
      <c r="F891">
        <f>Calc!M891</f>
        <v>1536.86484917293</v>
      </c>
      <c r="G891">
        <f>Calc!N891</f>
        <v>1490.342604018655</v>
      </c>
      <c r="H891" t="str">
        <f>IF(Calc!O891=Betting!I891, Betting!B891, IF(Calc!P891=Betting!I891, Betting!C891, ""))</f>
        <v>TOR</v>
      </c>
      <c r="I891" s="21">
        <f>MAX(Calc!O891:P891)</f>
        <v>0.56379117451987304</v>
      </c>
      <c r="J891" s="22">
        <f t="shared" si="53"/>
        <v>-129.24799811175725</v>
      </c>
      <c r="K891" s="23">
        <f t="shared" si="54"/>
        <v>0.77370637426455691</v>
      </c>
      <c r="M891" s="31"/>
      <c r="N891" s="31"/>
      <c r="O891" t="str">
        <f>IF(ISBLANK(Games!L891), "", Games!L891)</f>
        <v/>
      </c>
      <c r="P891" t="str">
        <f>IF(ISBLANK(Games!M891), "", Games!M891)</f>
        <v/>
      </c>
      <c r="Q891" t="str">
        <f t="shared" si="55"/>
        <v/>
      </c>
      <c r="R891" t="str">
        <f>IF(ISBLANK(Games!L891), "", IF(H891=Q891, "W", "L"))</f>
        <v/>
      </c>
      <c r="T891" s="30" t="str">
        <f t="shared" si="56"/>
        <v/>
      </c>
    </row>
    <row r="892" spans="1:20" x14ac:dyDescent="0.45">
      <c r="A892" s="20" t="str">
        <f>Calc!A892</f>
        <v>2024-06-02</v>
      </c>
      <c r="B892" t="str">
        <f>Calc!B892</f>
        <v>CLE</v>
      </c>
      <c r="C892" t="str">
        <f>Calc!C892</f>
        <v>WAS</v>
      </c>
      <c r="D892" t="str">
        <f>IF(ISBLANK(Games!D892), "", Games!D892)</f>
        <v/>
      </c>
      <c r="E892" t="str">
        <f>IF(ISBLANK(Games!E892), "", Games!E892)</f>
        <v/>
      </c>
      <c r="F892">
        <f>Calc!M892</f>
        <v>1503.8938502056101</v>
      </c>
      <c r="G892">
        <f>Calc!N892</f>
        <v>1420.7057667976087</v>
      </c>
      <c r="H892" t="str">
        <f>IF(Calc!O892=Betting!I892, Betting!B892, IF(Calc!P892=Betting!I892, Betting!C892, ""))</f>
        <v>CLE</v>
      </c>
      <c r="I892" s="21">
        <f>MAX(Calc!O892:P892)</f>
        <v>0.64129031793029911</v>
      </c>
      <c r="J892" s="22">
        <f t="shared" si="53"/>
        <v>-178.77697480317522</v>
      </c>
      <c r="K892" s="23">
        <f t="shared" si="54"/>
        <v>0.55935614812866785</v>
      </c>
      <c r="M892" s="31"/>
      <c r="N892" s="31"/>
      <c r="O892" t="str">
        <f>IF(ISBLANK(Games!L892), "", Games!L892)</f>
        <v/>
      </c>
      <c r="P892" t="str">
        <f>IF(ISBLANK(Games!M892), "", Games!M892)</f>
        <v/>
      </c>
      <c r="Q892" t="str">
        <f t="shared" si="55"/>
        <v/>
      </c>
      <c r="R892" t="str">
        <f>IF(ISBLANK(Games!L892), "", IF(H892=Q892, "W", "L"))</f>
        <v/>
      </c>
      <c r="T892" s="30" t="str">
        <f t="shared" si="56"/>
        <v/>
      </c>
    </row>
    <row r="893" spans="1:20" x14ac:dyDescent="0.45">
      <c r="A893" s="20" t="str">
        <f>Calc!A893</f>
        <v>2024-06-02</v>
      </c>
      <c r="B893" t="str">
        <f>Calc!B893</f>
        <v>NYM</v>
      </c>
      <c r="C893" t="str">
        <f>Calc!C893</f>
        <v>ARI</v>
      </c>
      <c r="D893" t="str">
        <f>IF(ISBLANK(Games!D893), "", Games!D893)</f>
        <v/>
      </c>
      <c r="E893" t="str">
        <f>IF(ISBLANK(Games!E893), "", Games!E893)</f>
        <v/>
      </c>
      <c r="F893">
        <f>Calc!M893</f>
        <v>1483.2891783762693</v>
      </c>
      <c r="G893">
        <f>Calc!N893</f>
        <v>1515.1384034374826</v>
      </c>
      <c r="H893" t="str">
        <f>IF(Calc!O893=Betting!I893, Betting!B893, IF(Calc!P893=Betting!I893, Betting!C893, ""))</f>
        <v>NYM</v>
      </c>
      <c r="I893" s="21">
        <f>MAX(Calc!O893:P893)</f>
        <v>0.50542960168566808</v>
      </c>
      <c r="J893" s="22">
        <f t="shared" si="53"/>
        <v>-102.19568405394826</v>
      </c>
      <c r="K893" s="23">
        <f t="shared" si="54"/>
        <v>0.97851490428119081</v>
      </c>
      <c r="M893" s="31"/>
      <c r="N893" s="31"/>
      <c r="O893" t="str">
        <f>IF(ISBLANK(Games!L893), "", Games!L893)</f>
        <v/>
      </c>
      <c r="P893" t="str">
        <f>IF(ISBLANK(Games!M893), "", Games!M893)</f>
        <v/>
      </c>
      <c r="Q893" t="str">
        <f t="shared" si="55"/>
        <v/>
      </c>
      <c r="R893" t="str">
        <f>IF(ISBLANK(Games!L893), "", IF(H893=Q893, "W", "L"))</f>
        <v/>
      </c>
      <c r="T893" s="30" t="str">
        <f t="shared" si="56"/>
        <v/>
      </c>
    </row>
    <row r="894" spans="1:20" x14ac:dyDescent="0.45">
      <c r="A894" s="20" t="str">
        <f>Calc!A894</f>
        <v>2024-06-02</v>
      </c>
      <c r="B894" t="str">
        <f>Calc!B894</f>
        <v>MIA</v>
      </c>
      <c r="C894" t="str">
        <f>Calc!C894</f>
        <v>TEX</v>
      </c>
      <c r="D894" t="str">
        <f>IF(ISBLANK(Games!D894), "", Games!D894)</f>
        <v/>
      </c>
      <c r="E894" t="str">
        <f>IF(ISBLANK(Games!E894), "", Games!E894)</f>
        <v/>
      </c>
      <c r="F894">
        <f>Calc!M894</f>
        <v>1453.0099819148713</v>
      </c>
      <c r="G894">
        <f>Calc!N894</f>
        <v>1534.4506247578865</v>
      </c>
      <c r="H894" t="str">
        <f>IF(Calc!O894=Betting!I894, Betting!B894, IF(Calc!P894=Betting!I894, Betting!C894, ""))</f>
        <v>TEX</v>
      </c>
      <c r="I894" s="21">
        <f>MAX(Calc!O894:P894)</f>
        <v>0.59222624973351889</v>
      </c>
      <c r="J894" s="22">
        <f t="shared" si="53"/>
        <v>-145.23402973989809</v>
      </c>
      <c r="K894" s="23">
        <f t="shared" si="54"/>
        <v>0.68854386385264921</v>
      </c>
      <c r="M894" s="31"/>
      <c r="N894" s="31"/>
      <c r="O894" t="str">
        <f>IF(ISBLANK(Games!L894), "", Games!L894)</f>
        <v/>
      </c>
      <c r="P894" t="str">
        <f>IF(ISBLANK(Games!M894), "", Games!M894)</f>
        <v/>
      </c>
      <c r="Q894" t="str">
        <f t="shared" si="55"/>
        <v/>
      </c>
      <c r="R894" t="str">
        <f>IF(ISBLANK(Games!L894), "", IF(H894=Q894, "W", "L"))</f>
        <v/>
      </c>
      <c r="T894" s="30" t="str">
        <f t="shared" si="56"/>
        <v/>
      </c>
    </row>
    <row r="895" spans="1:20" x14ac:dyDescent="0.45">
      <c r="A895" s="20" t="str">
        <f>Calc!A895</f>
        <v>2024-06-02</v>
      </c>
      <c r="B895" t="str">
        <f>Calc!B895</f>
        <v>KCR</v>
      </c>
      <c r="C895" t="str">
        <f>Calc!C895</f>
        <v>SDP</v>
      </c>
      <c r="D895" t="str">
        <f>IF(ISBLANK(Games!D895), "", Games!D895)</f>
        <v/>
      </c>
      <c r="E895" t="str">
        <f>IF(ISBLANK(Games!E895), "", Games!E895)</f>
        <v/>
      </c>
      <c r="F895">
        <f>Calc!M895</f>
        <v>1459.3647323881944</v>
      </c>
      <c r="G895">
        <f>Calc!N895</f>
        <v>1514.2912987524817</v>
      </c>
      <c r="H895" t="str">
        <f>IF(Calc!O895=Betting!I895, Betting!B895, IF(Calc!P895=Betting!I895, Betting!C895, ""))</f>
        <v>KCR</v>
      </c>
      <c r="I895" s="21">
        <f>MAX(Calc!O895:P895)</f>
        <v>0.51664764820655018</v>
      </c>
      <c r="J895" s="22">
        <f t="shared" si="53"/>
        <v>-106.88841096760162</v>
      </c>
      <c r="K895" s="23">
        <f t="shared" si="54"/>
        <v>0.93555511860224461</v>
      </c>
      <c r="M895" s="31"/>
      <c r="N895" s="31"/>
      <c r="O895" t="str">
        <f>IF(ISBLANK(Games!L895), "", Games!L895)</f>
        <v/>
      </c>
      <c r="P895" t="str">
        <f>IF(ISBLANK(Games!M895), "", Games!M895)</f>
        <v/>
      </c>
      <c r="Q895" t="str">
        <f t="shared" si="55"/>
        <v/>
      </c>
      <c r="R895" t="str">
        <f>IF(ISBLANK(Games!L895), "", IF(H895=Q895, "W", "L"))</f>
        <v/>
      </c>
      <c r="T895" s="30" t="str">
        <f t="shared" si="56"/>
        <v/>
      </c>
    </row>
    <row r="896" spans="1:20" x14ac:dyDescent="0.45">
      <c r="A896" s="20" t="str">
        <f>Calc!A896</f>
        <v>2024-06-02</v>
      </c>
      <c r="B896" t="str">
        <f>Calc!B896</f>
        <v>HOU</v>
      </c>
      <c r="C896" t="str">
        <f>Calc!C896</f>
        <v>MIN</v>
      </c>
      <c r="D896" t="str">
        <f>IF(ISBLANK(Games!D896), "", Games!D896)</f>
        <v/>
      </c>
      <c r="E896" t="str">
        <f>IF(ISBLANK(Games!E896), "", Games!E896)</f>
        <v/>
      </c>
      <c r="F896">
        <f>Calc!M896</f>
        <v>1535.1961987191132</v>
      </c>
      <c r="G896">
        <f>Calc!N896</f>
        <v>1539.5424706464416</v>
      </c>
      <c r="H896" t="str">
        <f>IF(Calc!O896=Betting!I896, Betting!B896, IF(Calc!P896=Betting!I896, Betting!C896, ""))</f>
        <v>MIN</v>
      </c>
      <c r="I896" s="21">
        <f>MAX(Calc!O896:P896)</f>
        <v>0.52666262510990969</v>
      </c>
      <c r="J896" s="22">
        <f t="shared" si="53"/>
        <v>-111.26580174071434</v>
      </c>
      <c r="K896" s="23">
        <f t="shared" si="54"/>
        <v>0.89874874791297199</v>
      </c>
      <c r="M896" s="31"/>
      <c r="N896" s="31"/>
      <c r="O896" t="str">
        <f>IF(ISBLANK(Games!L896), "", Games!L896)</f>
        <v/>
      </c>
      <c r="P896" t="str">
        <f>IF(ISBLANK(Games!M896), "", Games!M896)</f>
        <v/>
      </c>
      <c r="Q896" t="str">
        <f t="shared" si="55"/>
        <v/>
      </c>
      <c r="R896" t="str">
        <f>IF(ISBLANK(Games!L896), "", IF(H896=Q896, "W", "L"))</f>
        <v/>
      </c>
      <c r="T896" s="30" t="str">
        <f t="shared" si="56"/>
        <v/>
      </c>
    </row>
    <row r="897" spans="1:20" x14ac:dyDescent="0.45">
      <c r="A897" s="20" t="str">
        <f>Calc!A897</f>
        <v>2024-06-02</v>
      </c>
      <c r="B897" t="str">
        <f>Calc!B897</f>
        <v>MIL</v>
      </c>
      <c r="C897" t="str">
        <f>Calc!C897</f>
        <v>CHW</v>
      </c>
      <c r="D897" t="str">
        <f>IF(ISBLANK(Games!D897), "", Games!D897)</f>
        <v/>
      </c>
      <c r="E897" t="str">
        <f>IF(ISBLANK(Games!E897), "", Games!E897)</f>
        <v/>
      </c>
      <c r="F897">
        <f>Calc!M897</f>
        <v>1516.6563185214643</v>
      </c>
      <c r="G897">
        <f>Calc!N897</f>
        <v>1425.4820043556863</v>
      </c>
      <c r="H897" t="str">
        <f>IF(Calc!O897=Betting!I897, Betting!B897, IF(Calc!P897=Betting!I897, Betting!C897, ""))</f>
        <v>MIL</v>
      </c>
      <c r="I897" s="21">
        <f>MAX(Calc!O897:P897)</f>
        <v>0.66198704714898771</v>
      </c>
      <c r="J897" s="22">
        <f t="shared" si="53"/>
        <v>-195.84665071719164</v>
      </c>
      <c r="K897" s="23">
        <f t="shared" si="54"/>
        <v>0.51060357495928266</v>
      </c>
      <c r="M897" s="31"/>
      <c r="N897" s="31"/>
      <c r="O897" t="str">
        <f>IF(ISBLANK(Games!L897), "", Games!L897)</f>
        <v/>
      </c>
      <c r="P897" t="str">
        <f>IF(ISBLANK(Games!M897), "", Games!M897)</f>
        <v/>
      </c>
      <c r="Q897" t="str">
        <f t="shared" si="55"/>
        <v/>
      </c>
      <c r="R897" t="str">
        <f>IF(ISBLANK(Games!L897), "", IF(H897=Q897, "W", "L"))</f>
        <v/>
      </c>
      <c r="T897" s="30" t="str">
        <f t="shared" si="56"/>
        <v/>
      </c>
    </row>
    <row r="898" spans="1:20" x14ac:dyDescent="0.45">
      <c r="A898" s="20" t="str">
        <f>Calc!A898</f>
        <v>2024-06-02</v>
      </c>
      <c r="B898" t="str">
        <f>Calc!B898</f>
        <v>CHC</v>
      </c>
      <c r="C898" t="str">
        <f>Calc!C898</f>
        <v>CIN</v>
      </c>
      <c r="D898" t="str">
        <f>IF(ISBLANK(Games!D898), "", Games!D898)</f>
        <v/>
      </c>
      <c r="E898" t="str">
        <f>IF(ISBLANK(Games!E898), "", Games!E898)</f>
        <v/>
      </c>
      <c r="F898">
        <f>Calc!M898</f>
        <v>1529.9566441509314</v>
      </c>
      <c r="G898">
        <f>Calc!N898</f>
        <v>1513.6155661274754</v>
      </c>
      <c r="H898" t="str">
        <f>IF(Calc!O898=Betting!I898, Betting!B898, IF(Calc!P898=Betting!I898, Betting!C898, ""))</f>
        <v>CHC</v>
      </c>
      <c r="I898" s="21">
        <f>MAX(Calc!O898:P898)</f>
        <v>0.54579236987005442</v>
      </c>
      <c r="J898" s="22">
        <f t="shared" si="53"/>
        <v>-120.16362862814681</v>
      </c>
      <c r="K898" s="23">
        <f t="shared" si="54"/>
        <v>0.83219857074602588</v>
      </c>
      <c r="M898" s="31"/>
      <c r="N898" s="31"/>
      <c r="O898" t="str">
        <f>IF(ISBLANK(Games!L898), "", Games!L898)</f>
        <v/>
      </c>
      <c r="P898" t="str">
        <f>IF(ISBLANK(Games!M898), "", Games!M898)</f>
        <v/>
      </c>
      <c r="Q898" t="str">
        <f t="shared" si="55"/>
        <v/>
      </c>
      <c r="R898" t="str">
        <f>IF(ISBLANK(Games!L898), "", IF(H898=Q898, "W", "L"))</f>
        <v/>
      </c>
      <c r="T898" s="30" t="str">
        <f t="shared" si="56"/>
        <v/>
      </c>
    </row>
    <row r="899" spans="1:20" x14ac:dyDescent="0.45">
      <c r="A899" s="20" t="str">
        <f>Calc!A899</f>
        <v>2024-06-02</v>
      </c>
      <c r="B899" t="str">
        <f>Calc!B899</f>
        <v>SFG</v>
      </c>
      <c r="C899" t="str">
        <f>Calc!C899</f>
        <v>NYY</v>
      </c>
      <c r="D899" t="str">
        <f>IF(ISBLANK(Games!D899), "", Games!D899)</f>
        <v/>
      </c>
      <c r="E899" t="str">
        <f>IF(ISBLANK(Games!E899), "", Games!E899)</f>
        <v/>
      </c>
      <c r="F899">
        <f>Calc!M899</f>
        <v>1506.8907435815931</v>
      </c>
      <c r="G899">
        <f>Calc!N899</f>
        <v>1562.9327852564061</v>
      </c>
      <c r="H899" t="str">
        <f>IF(Calc!O899=Betting!I899, Betting!B899, IF(Calc!P899=Betting!I899, Betting!C899, ""))</f>
        <v>NYY</v>
      </c>
      <c r="I899" s="21">
        <f>MAX(Calc!O899:P899)</f>
        <v>0.52370871705762645</v>
      </c>
      <c r="J899" s="22">
        <f t="shared" ref="J899:J962" si="57">IF(I899&lt;0.5, "",-1*((I899*100)/(1-((I899*100)/100))))</f>
        <v>-109.95555363145077</v>
      </c>
      <c r="K899" s="23">
        <f t="shared" ref="K899:K962" si="58">IF(J899&gt;0, "",1/(J899/-100))</f>
        <v>0.90945838293152692</v>
      </c>
      <c r="M899" s="31"/>
      <c r="N899" s="31"/>
      <c r="O899" t="str">
        <f>IF(ISBLANK(Games!L899), "", Games!L899)</f>
        <v/>
      </c>
      <c r="P899" t="str">
        <f>IF(ISBLANK(Games!M899), "", Games!M899)</f>
        <v/>
      </c>
      <c r="Q899" t="str">
        <f t="shared" ref="Q899:Q962" si="59">IF(O899&gt;P899, B899, IF(P899&gt;O899, C899, ""))</f>
        <v/>
      </c>
      <c r="R899" t="str">
        <f>IF(ISBLANK(Games!L899), "", IF(H899=Q899, "W", "L"))</f>
        <v/>
      </c>
      <c r="T899" s="30" t="str">
        <f t="shared" si="56"/>
        <v/>
      </c>
    </row>
    <row r="900" spans="1:20" x14ac:dyDescent="0.45">
      <c r="A900" s="20" t="str">
        <f>Calc!A900</f>
        <v>2024-06-02</v>
      </c>
      <c r="B900" t="str">
        <f>Calc!B900</f>
        <v>LAD</v>
      </c>
      <c r="C900" t="str">
        <f>Calc!C900</f>
        <v>COL</v>
      </c>
      <c r="D900" t="str">
        <f>IF(ISBLANK(Games!D900), "", Games!D900)</f>
        <v/>
      </c>
      <c r="E900" t="str">
        <f>IF(ISBLANK(Games!E900), "", Games!E900)</f>
        <v/>
      </c>
      <c r="F900">
        <f>Calc!M900</f>
        <v>1596.6514930600529</v>
      </c>
      <c r="G900">
        <f>Calc!N900</f>
        <v>1405.4006829938121</v>
      </c>
      <c r="H900" t="str">
        <f>IF(Calc!O900=Betting!I900, Betting!B900, IF(Calc!P900=Betting!I900, Betting!C900, ""))</f>
        <v>LAD</v>
      </c>
      <c r="I900" s="21">
        <f>MAX(Calc!O900:P900)</f>
        <v>0.77176098877337673</v>
      </c>
      <c r="J900" s="22">
        <f t="shared" si="57"/>
        <v>-338.13719426214988</v>
      </c>
      <c r="K900" s="23">
        <f t="shared" si="58"/>
        <v>0.2957379480781766</v>
      </c>
      <c r="M900" s="31"/>
      <c r="N900" s="31"/>
      <c r="O900" t="str">
        <f>IF(ISBLANK(Games!L900), "", Games!L900)</f>
        <v/>
      </c>
      <c r="P900" t="str">
        <f>IF(ISBLANK(Games!M900), "", Games!M900)</f>
        <v/>
      </c>
      <c r="Q900" t="str">
        <f t="shared" si="59"/>
        <v/>
      </c>
      <c r="R900" t="str">
        <f>IF(ISBLANK(Games!L900), "", IF(H900=Q900, "W", "L"))</f>
        <v/>
      </c>
      <c r="T900" s="30" t="str">
        <f t="shared" si="56"/>
        <v/>
      </c>
    </row>
    <row r="901" spans="1:20" x14ac:dyDescent="0.45">
      <c r="A901" s="20" t="str">
        <f>Calc!A901</f>
        <v>2024-06-02</v>
      </c>
      <c r="B901" t="str">
        <f>Calc!B901</f>
        <v>SEA</v>
      </c>
      <c r="C901" t="str">
        <f>Calc!C901</f>
        <v>LAA</v>
      </c>
      <c r="D901" t="str">
        <f>IF(ISBLANK(Games!D901), "", Games!D901)</f>
        <v/>
      </c>
      <c r="E901" t="str">
        <f>IF(ISBLANK(Games!E901), "", Games!E901)</f>
        <v/>
      </c>
      <c r="F901">
        <f>Calc!M901</f>
        <v>1518.2292368487947</v>
      </c>
      <c r="G901">
        <f>Calc!N901</f>
        <v>1486.8682858001625</v>
      </c>
      <c r="H901" t="str">
        <f>IF(Calc!O901=Betting!I901, Betting!B901, IF(Calc!P901=Betting!I901, Betting!C901, ""))</f>
        <v>SEA</v>
      </c>
      <c r="I901" s="21">
        <f>MAX(Calc!O901:P901)</f>
        <v>0.55624581706737541</v>
      </c>
      <c r="J901" s="22">
        <f t="shared" si="57"/>
        <v>-125.34998845336642</v>
      </c>
      <c r="K901" s="23">
        <f t="shared" si="58"/>
        <v>0.7977663279737971</v>
      </c>
      <c r="M901" s="31"/>
      <c r="N901" s="31"/>
      <c r="O901" t="str">
        <f>IF(ISBLANK(Games!L901), "", Games!L901)</f>
        <v/>
      </c>
      <c r="P901" t="str">
        <f>IF(ISBLANK(Games!M901), "", Games!M901)</f>
        <v/>
      </c>
      <c r="Q901" t="str">
        <f t="shared" si="59"/>
        <v/>
      </c>
      <c r="R901" t="str">
        <f>IF(ISBLANK(Games!L901), "", IF(H901=Q901, "W", "L"))</f>
        <v/>
      </c>
      <c r="T901" s="30" t="str">
        <f t="shared" si="56"/>
        <v/>
      </c>
    </row>
    <row r="902" spans="1:20" x14ac:dyDescent="0.45">
      <c r="A902" s="20" t="str">
        <f>Calc!A902</f>
        <v>2024-06-03</v>
      </c>
      <c r="B902" t="str">
        <f>Calc!B902</f>
        <v>PHI</v>
      </c>
      <c r="C902" t="str">
        <f>Calc!C902</f>
        <v>MIL</v>
      </c>
      <c r="D902" t="str">
        <f>IF(ISBLANK(Games!D902), "", Games!D902)</f>
        <v/>
      </c>
      <c r="E902" t="str">
        <f>IF(ISBLANK(Games!E902), "", Games!E902)</f>
        <v/>
      </c>
      <c r="F902">
        <f>Calc!M902</f>
        <v>1516.0751994709906</v>
      </c>
      <c r="G902">
        <f>Calc!N902</f>
        <v>1527.5334034496079</v>
      </c>
      <c r="H902" t="str">
        <f>IF(Calc!O902=Betting!I902, Betting!B902, IF(Calc!P902=Betting!I902, Betting!C902, ""))</f>
        <v>PHI</v>
      </c>
      <c r="I902" s="21">
        <f>MAX(Calc!O902:P902)</f>
        <v>0.52588917597985319</v>
      </c>
      <c r="J902" s="22">
        <f t="shared" si="57"/>
        <v>-110.92114951535173</v>
      </c>
      <c r="K902" s="23">
        <f t="shared" si="58"/>
        <v>0.90154132405704812</v>
      </c>
      <c r="M902" s="31"/>
      <c r="N902" s="31"/>
      <c r="O902" t="str">
        <f>IF(ISBLANK(Games!L902), "", Games!L902)</f>
        <v/>
      </c>
      <c r="P902" t="str">
        <f>IF(ISBLANK(Games!M902), "", Games!M902)</f>
        <v/>
      </c>
      <c r="Q902" t="str">
        <f t="shared" si="59"/>
        <v/>
      </c>
      <c r="R902" t="str">
        <f>IF(ISBLANK(Games!L902), "", IF(H902=Q902, "W", "L"))</f>
        <v/>
      </c>
      <c r="T902" s="30" t="str">
        <f t="shared" si="56"/>
        <v/>
      </c>
    </row>
    <row r="903" spans="1:20" x14ac:dyDescent="0.45">
      <c r="A903" s="20" t="str">
        <f>Calc!A903</f>
        <v>2024-06-03</v>
      </c>
      <c r="B903" t="str">
        <f>Calc!B903</f>
        <v>WAS</v>
      </c>
      <c r="C903" t="str">
        <f>Calc!C903</f>
        <v>NYM</v>
      </c>
      <c r="D903" t="str">
        <f>IF(ISBLANK(Games!D903), "", Games!D903)</f>
        <v/>
      </c>
      <c r="E903" t="str">
        <f>IF(ISBLANK(Games!E903), "", Games!E903)</f>
        <v/>
      </c>
      <c r="F903">
        <f>Calc!M903</f>
        <v>1419.5380932200808</v>
      </c>
      <c r="G903">
        <f>Calc!N903</f>
        <v>1510.288270753422</v>
      </c>
      <c r="H903" t="str">
        <f>IF(Calc!O903=Betting!I903, Betting!B903, IF(Calc!P903=Betting!I903, Betting!C903, ""))</f>
        <v>NYM</v>
      </c>
      <c r="I903" s="21">
        <f>MAX(Calc!O903:P903)</f>
        <v>0.65151832241279128</v>
      </c>
      <c r="J903" s="22">
        <f t="shared" si="57"/>
        <v>-186.95913280827989</v>
      </c>
      <c r="K903" s="23">
        <f t="shared" si="58"/>
        <v>0.53487625075019218</v>
      </c>
      <c r="M903" s="31"/>
      <c r="N903" s="31"/>
      <c r="O903" t="str">
        <f>IF(ISBLANK(Games!L903), "", Games!L903)</f>
        <v/>
      </c>
      <c r="P903" t="str">
        <f>IF(ISBLANK(Games!M903), "", Games!M903)</f>
        <v/>
      </c>
      <c r="Q903" t="str">
        <f t="shared" si="59"/>
        <v/>
      </c>
      <c r="R903" t="str">
        <f>IF(ISBLANK(Games!L903), "", IF(H903=Q903, "W", "L"))</f>
        <v/>
      </c>
      <c r="T903" s="30" t="str">
        <f t="shared" si="56"/>
        <v/>
      </c>
    </row>
    <row r="904" spans="1:20" x14ac:dyDescent="0.45">
      <c r="A904" s="20" t="str">
        <f>Calc!A904</f>
        <v>2024-06-03</v>
      </c>
      <c r="B904" t="str">
        <f>Calc!B904</f>
        <v>TOR</v>
      </c>
      <c r="C904" t="str">
        <f>Calc!C904</f>
        <v>BAL</v>
      </c>
      <c r="D904" t="str">
        <f>IF(ISBLANK(Games!D904), "", Games!D904)</f>
        <v/>
      </c>
      <c r="E904" t="str">
        <f>IF(ISBLANK(Games!E904), "", Games!E904)</f>
        <v/>
      </c>
      <c r="F904">
        <f>Calc!M904</f>
        <v>1536.86484917293</v>
      </c>
      <c r="G904">
        <f>Calc!N904</f>
        <v>1539.0873746407135</v>
      </c>
      <c r="H904" t="str">
        <f>IF(Calc!O904=Betting!I904, Betting!B904, IF(Calc!P904=Betting!I904, Betting!C904, ""))</f>
        <v>BAL</v>
      </c>
      <c r="I904" s="21">
        <f>MAX(Calc!O904:P904)</f>
        <v>0.50596085856868511</v>
      </c>
      <c r="J904" s="22">
        <f t="shared" si="57"/>
        <v>-102.41311186454398</v>
      </c>
      <c r="K904" s="23">
        <f t="shared" si="58"/>
        <v>0.97643747152478222</v>
      </c>
      <c r="M904" s="31"/>
      <c r="N904" s="31"/>
      <c r="O904" t="str">
        <f>IF(ISBLANK(Games!L904), "", Games!L904)</f>
        <v/>
      </c>
      <c r="P904" t="str">
        <f>IF(ISBLANK(Games!M904), "", Games!M904)</f>
        <v/>
      </c>
      <c r="Q904" t="str">
        <f t="shared" si="59"/>
        <v/>
      </c>
      <c r="R904" t="str">
        <f>IF(ISBLANK(Games!L904), "", IF(H904=Q904, "W", "L"))</f>
        <v/>
      </c>
      <c r="T904" s="30" t="str">
        <f t="shared" si="56"/>
        <v/>
      </c>
    </row>
    <row r="905" spans="1:20" x14ac:dyDescent="0.45">
      <c r="A905" s="20" t="str">
        <f>Calc!A905</f>
        <v>2024-06-03</v>
      </c>
      <c r="B905" t="str">
        <f>Calc!B905</f>
        <v>TEX</v>
      </c>
      <c r="C905" t="str">
        <f>Calc!C905</f>
        <v>DET</v>
      </c>
      <c r="D905" t="str">
        <f>IF(ISBLANK(Games!D905), "", Games!D905)</f>
        <v/>
      </c>
      <c r="E905" t="str">
        <f>IF(ISBLANK(Games!E905), "", Games!E905)</f>
        <v/>
      </c>
      <c r="F905">
        <f>Calc!M905</f>
        <v>1535.7428778604465</v>
      </c>
      <c r="G905">
        <f>Calc!N905</f>
        <v>1495.7868779460348</v>
      </c>
      <c r="H905" t="str">
        <f>IF(Calc!O905=Betting!I905, Betting!B905, IF(Calc!P905=Betting!I905, Betting!C905, ""))</f>
        <v>TEX</v>
      </c>
      <c r="I905" s="21">
        <f>MAX(Calc!O905:P905)</f>
        <v>0.58889471320787889</v>
      </c>
      <c r="J905" s="22">
        <f t="shared" si="57"/>
        <v>-143.24668938292163</v>
      </c>
      <c r="K905" s="23">
        <f t="shared" si="58"/>
        <v>0.6980964127742163</v>
      </c>
      <c r="M905" s="31"/>
      <c r="N905" s="31"/>
      <c r="O905" t="str">
        <f>IF(ISBLANK(Games!L905), "", Games!L905)</f>
        <v/>
      </c>
      <c r="P905" t="str">
        <f>IF(ISBLANK(Games!M905), "", Games!M905)</f>
        <v/>
      </c>
      <c r="Q905" t="str">
        <f t="shared" si="59"/>
        <v/>
      </c>
      <c r="R905" t="str">
        <f>IF(ISBLANK(Games!L905), "", IF(H905=Q905, "W", "L"))</f>
        <v/>
      </c>
      <c r="T905" s="30" t="str">
        <f t="shared" si="56"/>
        <v/>
      </c>
    </row>
    <row r="906" spans="1:20" x14ac:dyDescent="0.45">
      <c r="A906" s="20" t="str">
        <f>Calc!A906</f>
        <v>2024-06-03</v>
      </c>
      <c r="B906" t="str">
        <f>Calc!B906</f>
        <v>HOU</v>
      </c>
      <c r="C906" t="str">
        <f>Calc!C906</f>
        <v>STL</v>
      </c>
      <c r="D906" t="str">
        <f>IF(ISBLANK(Games!D906), "", Games!D906)</f>
        <v/>
      </c>
      <c r="E906" t="str">
        <f>IF(ISBLANK(Games!E906), "", Games!E906)</f>
        <v/>
      </c>
      <c r="F906">
        <f>Calc!M906</f>
        <v>1535.1961987191132</v>
      </c>
      <c r="G906">
        <f>Calc!N906</f>
        <v>1507.9516916859375</v>
      </c>
      <c r="H906" t="str">
        <f>IF(Calc!O906=Betting!I906, Betting!B906, IF(Calc!P906=Betting!I906, Betting!C906, ""))</f>
        <v>HOU</v>
      </c>
      <c r="I906" s="21">
        <f>MAX(Calc!O906:P906)</f>
        <v>0.51871966704342654</v>
      </c>
      <c r="J906" s="22">
        <f t="shared" si="57"/>
        <v>-107.77911157450751</v>
      </c>
      <c r="K906" s="23">
        <f t="shared" si="58"/>
        <v>0.92782356932744048</v>
      </c>
      <c r="M906" s="31"/>
      <c r="N906" s="31"/>
      <c r="O906" t="str">
        <f>IF(ISBLANK(Games!L906), "", Games!L906)</f>
        <v/>
      </c>
      <c r="P906" t="str">
        <f>IF(ISBLANK(Games!M906), "", Games!M906)</f>
        <v/>
      </c>
      <c r="Q906" t="str">
        <f t="shared" si="59"/>
        <v/>
      </c>
      <c r="R906" t="str">
        <f>IF(ISBLANK(Games!L906), "", IF(H906=Q906, "W", "L"))</f>
        <v/>
      </c>
      <c r="T906" s="30" t="str">
        <f t="shared" si="56"/>
        <v/>
      </c>
    </row>
    <row r="907" spans="1:20" x14ac:dyDescent="0.45">
      <c r="A907" s="20" t="str">
        <f>Calc!A907</f>
        <v>2024-06-03</v>
      </c>
      <c r="B907" t="str">
        <f>Calc!B907</f>
        <v>COL</v>
      </c>
      <c r="C907" t="str">
        <f>Calc!C907</f>
        <v>CIN</v>
      </c>
      <c r="D907" t="str">
        <f>IF(ISBLANK(Games!D907), "", Games!D907)</f>
        <v/>
      </c>
      <c r="E907" t="str">
        <f>IF(ISBLANK(Games!E907), "", Games!E907)</f>
        <v/>
      </c>
      <c r="F907">
        <f>Calc!M907</f>
        <v>1423.0710497477428</v>
      </c>
      <c r="G907">
        <f>Calc!N907</f>
        <v>1513.6155661274754</v>
      </c>
      <c r="H907" t="str">
        <f>IF(Calc!O907=Betting!I907, Betting!B907, IF(Calc!P907=Betting!I907, Betting!C907, ""))</f>
        <v>CIN</v>
      </c>
      <c r="I907" s="21">
        <f>MAX(Calc!O907:P907)</f>
        <v>0.51325886680966337</v>
      </c>
      <c r="J907" s="22">
        <f t="shared" si="57"/>
        <v>-105.44801575439426</v>
      </c>
      <c r="K907" s="23">
        <f t="shared" si="58"/>
        <v>0.94833458253891101</v>
      </c>
      <c r="M907" s="31"/>
      <c r="N907" s="31"/>
      <c r="O907" t="str">
        <f>IF(ISBLANK(Games!L907), "", Games!L907)</f>
        <v/>
      </c>
      <c r="P907" t="str">
        <f>IF(ISBLANK(Games!M907), "", Games!M907)</f>
        <v/>
      </c>
      <c r="Q907" t="str">
        <f t="shared" si="59"/>
        <v/>
      </c>
      <c r="R907" t="str">
        <f>IF(ISBLANK(Games!L907), "", IF(H907=Q907, "W", "L"))</f>
        <v/>
      </c>
      <c r="T907" s="30" t="str">
        <f t="shared" si="56"/>
        <v/>
      </c>
    </row>
    <row r="908" spans="1:20" x14ac:dyDescent="0.45">
      <c r="A908" s="20" t="str">
        <f>Calc!A908</f>
        <v>2024-06-03</v>
      </c>
      <c r="B908" t="str">
        <f>Calc!B908</f>
        <v>LAA</v>
      </c>
      <c r="C908" t="str">
        <f>Calc!C908</f>
        <v>SDP</v>
      </c>
      <c r="D908" t="str">
        <f>IF(ISBLANK(Games!D908), "", Games!D908)</f>
        <v/>
      </c>
      <c r="E908" t="str">
        <f>IF(ISBLANK(Games!E908), "", Games!E908)</f>
        <v/>
      </c>
      <c r="F908">
        <f>Calc!M908</f>
        <v>1469.5882041455925</v>
      </c>
      <c r="G908">
        <f>Calc!N908</f>
        <v>1514.2912987524817</v>
      </c>
      <c r="H908" t="str">
        <f>IF(Calc!O908=Betting!I908, Betting!B908, IF(Calc!P908=Betting!I908, Betting!C908, ""))</f>
        <v>SDP</v>
      </c>
      <c r="I908" s="21">
        <f>MAX(Calc!O908:P908)</f>
        <v>0.52973367600144483</v>
      </c>
      <c r="J908" s="22">
        <f t="shared" si="57"/>
        <v>-112.64546257474996</v>
      </c>
      <c r="K908" s="23">
        <f t="shared" si="58"/>
        <v>0.88774103913543245</v>
      </c>
      <c r="M908" s="31"/>
      <c r="N908" s="31"/>
      <c r="O908" t="str">
        <f>IF(ISBLANK(Games!L908), "", Games!L908)</f>
        <v/>
      </c>
      <c r="P908" t="str">
        <f>IF(ISBLANK(Games!M908), "", Games!M908)</f>
        <v/>
      </c>
      <c r="Q908" t="str">
        <f t="shared" si="59"/>
        <v/>
      </c>
      <c r="R908" t="str">
        <f>IF(ISBLANK(Games!L908), "", IF(H908=Q908, "W", "L"))</f>
        <v/>
      </c>
      <c r="T908" s="30" t="str">
        <f t="shared" si="56"/>
        <v/>
      </c>
    </row>
    <row r="909" spans="1:20" x14ac:dyDescent="0.45">
      <c r="A909" s="20" t="str">
        <f>Calc!A909</f>
        <v>2024-06-03</v>
      </c>
      <c r="B909" t="str">
        <f>Calc!B909</f>
        <v>ARI</v>
      </c>
      <c r="C909" t="str">
        <f>Calc!C909</f>
        <v>SFG</v>
      </c>
      <c r="D909" t="str">
        <f>IF(ISBLANK(Games!D909), "", Games!D909)</f>
        <v/>
      </c>
      <c r="E909" t="str">
        <f>IF(ISBLANK(Games!E909), "", Games!E909)</f>
        <v/>
      </c>
      <c r="F909">
        <f>Calc!M909</f>
        <v>1516.9891876380354</v>
      </c>
      <c r="G909">
        <f>Calc!N909</f>
        <v>1491.6063482058917</v>
      </c>
      <c r="H909" t="str">
        <f>IF(Calc!O909=Betting!I909, Betting!B909, IF(Calc!P909=Betting!I909, Betting!C909, ""))</f>
        <v>ARI</v>
      </c>
      <c r="I909" s="21">
        <f>MAX(Calc!O909:P909)</f>
        <v>0.56178044646890601</v>
      </c>
      <c r="J909" s="22">
        <f t="shared" si="57"/>
        <v>-128.19611583786727</v>
      </c>
      <c r="K909" s="23">
        <f t="shared" si="58"/>
        <v>0.78005483509712892</v>
      </c>
      <c r="M909" s="31"/>
      <c r="N909" s="31"/>
      <c r="O909" t="str">
        <f>IF(ISBLANK(Games!L909), "", Games!L909)</f>
        <v/>
      </c>
      <c r="P909" t="str">
        <f>IF(ISBLANK(Games!M909), "", Games!M909)</f>
        <v/>
      </c>
      <c r="Q909" t="str">
        <f t="shared" si="59"/>
        <v/>
      </c>
      <c r="R909" t="str">
        <f>IF(ISBLANK(Games!L909), "", IF(H909=Q909, "W", "L"))</f>
        <v/>
      </c>
      <c r="T909" s="30" t="str">
        <f t="shared" si="56"/>
        <v/>
      </c>
    </row>
    <row r="910" spans="1:20" x14ac:dyDescent="0.45">
      <c r="A910" s="20" t="str">
        <f>Calc!A910</f>
        <v>2024-06-04</v>
      </c>
      <c r="B910" t="str">
        <f>Calc!B910</f>
        <v>CLE</v>
      </c>
      <c r="C910" t="str">
        <f>Calc!C910</f>
        <v>KCR</v>
      </c>
      <c r="D910" t="str">
        <f>IF(ISBLANK(Games!D910), "", Games!D910)</f>
        <v/>
      </c>
      <c r="E910" t="str">
        <f>IF(ISBLANK(Games!E910), "", Games!E910)</f>
        <v/>
      </c>
      <c r="F910">
        <f>Calc!M910</f>
        <v>1503.8938502056101</v>
      </c>
      <c r="G910">
        <f>Calc!N910</f>
        <v>1465.2610239810729</v>
      </c>
      <c r="H910" t="str">
        <f>IF(Calc!O910=Betting!I910, Betting!B910, IF(Calc!P910=Betting!I910, Betting!C910, ""))</f>
        <v>CLE</v>
      </c>
      <c r="I910" s="21">
        <f>MAX(Calc!O910:P910)</f>
        <v>0.57917862046477475</v>
      </c>
      <c r="J910" s="22">
        <f t="shared" si="57"/>
        <v>-137.63051228634026</v>
      </c>
      <c r="K910" s="23">
        <f t="shared" si="58"/>
        <v>0.72658306896329794</v>
      </c>
      <c r="M910" s="31"/>
      <c r="N910" s="31"/>
      <c r="O910" t="str">
        <f>IF(ISBLANK(Games!L910), "", Games!L910)</f>
        <v/>
      </c>
      <c r="P910" t="str">
        <f>IF(ISBLANK(Games!M910), "", Games!M910)</f>
        <v/>
      </c>
      <c r="Q910" t="str">
        <f t="shared" si="59"/>
        <v/>
      </c>
      <c r="R910" t="str">
        <f>IF(ISBLANK(Games!L910), "", IF(H910=Q910, "W", "L"))</f>
        <v/>
      </c>
      <c r="T910" s="30" t="str">
        <f t="shared" si="56"/>
        <v/>
      </c>
    </row>
    <row r="911" spans="1:20" x14ac:dyDescent="0.45">
      <c r="A911" s="20" t="str">
        <f>Calc!A911</f>
        <v>2024-06-04</v>
      </c>
      <c r="B911" t="str">
        <f>Calc!B911</f>
        <v>PIT</v>
      </c>
      <c r="C911" t="str">
        <f>Calc!C911</f>
        <v>LAD</v>
      </c>
      <c r="D911" t="str">
        <f>IF(ISBLANK(Games!D911), "", Games!D911)</f>
        <v/>
      </c>
      <c r="E911" t="str">
        <f>IF(ISBLANK(Games!E911), "", Games!E911)</f>
        <v/>
      </c>
      <c r="F911">
        <f>Calc!M911</f>
        <v>1464.4120897083565</v>
      </c>
      <c r="G911">
        <f>Calc!N911</f>
        <v>1587.2549754385982</v>
      </c>
      <c r="H911" t="str">
        <f>IF(Calc!O911=Betting!I911, Betting!B911, IF(Calc!P911=Betting!I911, Betting!C911, ""))</f>
        <v>LAD</v>
      </c>
      <c r="I911" s="21">
        <f>MAX(Calc!O911:P911)</f>
        <v>0.6407834985960984</v>
      </c>
      <c r="J911" s="22">
        <f t="shared" si="57"/>
        <v>-178.38364777001266</v>
      </c>
      <c r="K911" s="23">
        <f t="shared" si="58"/>
        <v>0.5605895004957433</v>
      </c>
      <c r="M911" s="31"/>
      <c r="N911" s="31"/>
      <c r="O911" t="str">
        <f>IF(ISBLANK(Games!L911), "", Games!L911)</f>
        <v/>
      </c>
      <c r="P911" t="str">
        <f>IF(ISBLANK(Games!M911), "", Games!M911)</f>
        <v/>
      </c>
      <c r="Q911" t="str">
        <f t="shared" si="59"/>
        <v/>
      </c>
      <c r="R911" t="str">
        <f>IF(ISBLANK(Games!L911), "", IF(H911=Q911, "W", "L"))</f>
        <v/>
      </c>
      <c r="T911" s="30" t="str">
        <f t="shared" si="56"/>
        <v/>
      </c>
    </row>
    <row r="912" spans="1:20" x14ac:dyDescent="0.45">
      <c r="A912" s="20" t="str">
        <f>Calc!A912</f>
        <v>2024-06-04</v>
      </c>
      <c r="B912" t="str">
        <f>Calc!B912</f>
        <v>MIA</v>
      </c>
      <c r="C912" t="str">
        <f>Calc!C912</f>
        <v>TBR</v>
      </c>
      <c r="D912" t="str">
        <f>IF(ISBLANK(Games!D912), "", Games!D912)</f>
        <v/>
      </c>
      <c r="E912" t="str">
        <f>IF(ISBLANK(Games!E912), "", Games!E912)</f>
        <v/>
      </c>
      <c r="F912">
        <f>Calc!M912</f>
        <v>1453.0099819148713</v>
      </c>
      <c r="G912">
        <f>Calc!N912</f>
        <v>1532.6622500113572</v>
      </c>
      <c r="H912" t="str">
        <f>IF(Calc!O912=Betting!I912, Betting!B912, IF(Calc!P912=Betting!I912, Betting!C912, ""))</f>
        <v>TBR</v>
      </c>
      <c r="I912" s="21">
        <f>MAX(Calc!O912:P912)</f>
        <v>0.58978609104420443</v>
      </c>
      <c r="J912" s="22">
        <f t="shared" si="57"/>
        <v>-143.77525436558503</v>
      </c>
      <c r="K912" s="23">
        <f t="shared" si="58"/>
        <v>0.6955299814370326</v>
      </c>
      <c r="M912" s="31"/>
      <c r="N912" s="31"/>
      <c r="O912" t="str">
        <f>IF(ISBLANK(Games!L912), "", Games!L912)</f>
        <v/>
      </c>
      <c r="P912" t="str">
        <f>IF(ISBLANK(Games!M912), "", Games!M912)</f>
        <v/>
      </c>
      <c r="Q912" t="str">
        <f t="shared" si="59"/>
        <v/>
      </c>
      <c r="R912" t="str">
        <f>IF(ISBLANK(Games!L912), "", IF(H912=Q912, "W", "L"))</f>
        <v/>
      </c>
      <c r="T912" s="30" t="str">
        <f t="shared" si="56"/>
        <v/>
      </c>
    </row>
    <row r="913" spans="1:20" x14ac:dyDescent="0.45">
      <c r="A913" s="20" t="str">
        <f>Calc!A913</f>
        <v>2024-06-04</v>
      </c>
      <c r="B913" t="str">
        <f>Calc!B913</f>
        <v>PHI</v>
      </c>
      <c r="C913" t="str">
        <f>Calc!C913</f>
        <v>MIL</v>
      </c>
      <c r="D913" t="str">
        <f>IF(ISBLANK(Games!D913), "", Games!D913)</f>
        <v/>
      </c>
      <c r="E913" t="str">
        <f>IF(ISBLANK(Games!E913), "", Games!E913)</f>
        <v/>
      </c>
      <c r="F913">
        <f>Calc!M913</f>
        <v>1516.0751994709906</v>
      </c>
      <c r="G913">
        <f>Calc!N913</f>
        <v>1527.5334034496079</v>
      </c>
      <c r="H913" t="str">
        <f>IF(Calc!O913=Betting!I913, Betting!B913, IF(Calc!P913=Betting!I913, Betting!C913, ""))</f>
        <v>PHI</v>
      </c>
      <c r="I913" s="21">
        <f>MAX(Calc!O913:P913)</f>
        <v>0.52588917597985319</v>
      </c>
      <c r="J913" s="22">
        <f t="shared" si="57"/>
        <v>-110.92114951535173</v>
      </c>
      <c r="K913" s="23">
        <f t="shared" si="58"/>
        <v>0.90154132405704812</v>
      </c>
      <c r="M913" s="31"/>
      <c r="N913" s="31"/>
      <c r="O913" t="str">
        <f>IF(ISBLANK(Games!L913), "", Games!L913)</f>
        <v/>
      </c>
      <c r="P913" t="str">
        <f>IF(ISBLANK(Games!M913), "", Games!M913)</f>
        <v/>
      </c>
      <c r="Q913" t="str">
        <f t="shared" si="59"/>
        <v/>
      </c>
      <c r="R913" t="str">
        <f>IF(ISBLANK(Games!L913), "", IF(H913=Q913, "W", "L"))</f>
        <v/>
      </c>
      <c r="T913" s="30" t="str">
        <f t="shared" si="56"/>
        <v/>
      </c>
    </row>
    <row r="914" spans="1:20" x14ac:dyDescent="0.45">
      <c r="A914" s="20" t="str">
        <f>Calc!A914</f>
        <v>2024-06-04</v>
      </c>
      <c r="B914" t="str">
        <f>Calc!B914</f>
        <v>WAS</v>
      </c>
      <c r="C914" t="str">
        <f>Calc!C914</f>
        <v>NYM</v>
      </c>
      <c r="D914" t="str">
        <f>IF(ISBLANK(Games!D914), "", Games!D914)</f>
        <v/>
      </c>
      <c r="E914" t="str">
        <f>IF(ISBLANK(Games!E914), "", Games!E914)</f>
        <v/>
      </c>
      <c r="F914">
        <f>Calc!M914</f>
        <v>1419.5380932200808</v>
      </c>
      <c r="G914">
        <f>Calc!N914</f>
        <v>1510.288270753422</v>
      </c>
      <c r="H914" t="str">
        <f>IF(Calc!O914=Betting!I914, Betting!B914, IF(Calc!P914=Betting!I914, Betting!C914, ""))</f>
        <v>NYM</v>
      </c>
      <c r="I914" s="21">
        <f>MAX(Calc!O914:P914)</f>
        <v>0.65151832241279128</v>
      </c>
      <c r="J914" s="22">
        <f t="shared" si="57"/>
        <v>-186.95913280827989</v>
      </c>
      <c r="K914" s="23">
        <f t="shared" si="58"/>
        <v>0.53487625075019218</v>
      </c>
      <c r="M914" s="31"/>
      <c r="N914" s="31"/>
      <c r="O914" t="str">
        <f>IF(ISBLANK(Games!L914), "", Games!L914)</f>
        <v/>
      </c>
      <c r="P914" t="str">
        <f>IF(ISBLANK(Games!M914), "", Games!M914)</f>
        <v/>
      </c>
      <c r="Q914" t="str">
        <f t="shared" si="59"/>
        <v/>
      </c>
      <c r="R914" t="str">
        <f>IF(ISBLANK(Games!L914), "", IF(H914=Q914, "W", "L"))</f>
        <v/>
      </c>
      <c r="T914" s="30" t="str">
        <f t="shared" si="56"/>
        <v/>
      </c>
    </row>
    <row r="915" spans="1:20" x14ac:dyDescent="0.45">
      <c r="A915" s="20" t="str">
        <f>Calc!A915</f>
        <v>2024-06-04</v>
      </c>
      <c r="B915" t="str">
        <f>Calc!B915</f>
        <v>NYY</v>
      </c>
      <c r="C915" t="str">
        <f>Calc!C915</f>
        <v>MIN</v>
      </c>
      <c r="D915" t="str">
        <f>IF(ISBLANK(Games!D915), "", Games!D915)</f>
        <v/>
      </c>
      <c r="E915" t="str">
        <f>IF(ISBLANK(Games!E915), "", Games!E915)</f>
        <v/>
      </c>
      <c r="F915">
        <f>Calc!M915</f>
        <v>1533.7203518335739</v>
      </c>
      <c r="G915">
        <f>Calc!N915</f>
        <v>1539.5424706464416</v>
      </c>
      <c r="H915" t="str">
        <f>IF(Calc!O915=Betting!I915, Betting!B915, IF(Calc!P915=Betting!I915, Betting!C915, ""))</f>
        <v>NYY</v>
      </c>
      <c r="I915" s="21">
        <f>MAX(Calc!O915:P915)</f>
        <v>0.53858340766239321</v>
      </c>
      <c r="J915" s="22">
        <f t="shared" si="57"/>
        <v>-116.72389259645986</v>
      </c>
      <c r="K915" s="23">
        <f t="shared" si="58"/>
        <v>0.85672262786610431</v>
      </c>
      <c r="M915" s="31"/>
      <c r="N915" s="31"/>
      <c r="O915" t="str">
        <f>IF(ISBLANK(Games!L915), "", Games!L915)</f>
        <v/>
      </c>
      <c r="P915" t="str">
        <f>IF(ISBLANK(Games!M915), "", Games!M915)</f>
        <v/>
      </c>
      <c r="Q915" t="str">
        <f t="shared" si="59"/>
        <v/>
      </c>
      <c r="R915" t="str">
        <f>IF(ISBLANK(Games!L915), "", IF(H915=Q915, "W", "L"))</f>
        <v/>
      </c>
      <c r="T915" s="30" t="str">
        <f t="shared" si="56"/>
        <v/>
      </c>
    </row>
    <row r="916" spans="1:20" x14ac:dyDescent="0.45">
      <c r="A916" s="20" t="str">
        <f>Calc!A916</f>
        <v>2024-06-04</v>
      </c>
      <c r="B916" t="str">
        <f>Calc!B916</f>
        <v>TOR</v>
      </c>
      <c r="C916" t="str">
        <f>Calc!C916</f>
        <v>BAL</v>
      </c>
      <c r="D916" t="str">
        <f>IF(ISBLANK(Games!D916), "", Games!D916)</f>
        <v/>
      </c>
      <c r="E916" t="str">
        <f>IF(ISBLANK(Games!E916), "", Games!E916)</f>
        <v/>
      </c>
      <c r="F916">
        <f>Calc!M916</f>
        <v>1536.86484917293</v>
      </c>
      <c r="G916">
        <f>Calc!N916</f>
        <v>1539.0873746407135</v>
      </c>
      <c r="H916" t="str">
        <f>IF(Calc!O916=Betting!I916, Betting!B916, IF(Calc!P916=Betting!I916, Betting!C916, ""))</f>
        <v>BAL</v>
      </c>
      <c r="I916" s="21">
        <f>MAX(Calc!O916:P916)</f>
        <v>0.50596085856868511</v>
      </c>
      <c r="J916" s="22">
        <f t="shared" si="57"/>
        <v>-102.41311186454398</v>
      </c>
      <c r="K916" s="23">
        <f t="shared" si="58"/>
        <v>0.97643747152478222</v>
      </c>
      <c r="M916" s="31"/>
      <c r="N916" s="31"/>
      <c r="O916" t="str">
        <f>IF(ISBLANK(Games!L916), "", Games!L916)</f>
        <v/>
      </c>
      <c r="P916" t="str">
        <f>IF(ISBLANK(Games!M916), "", Games!M916)</f>
        <v/>
      </c>
      <c r="Q916" t="str">
        <f t="shared" si="59"/>
        <v/>
      </c>
      <c r="R916" t="str">
        <f>IF(ISBLANK(Games!L916), "", IF(H916=Q916, "W", "L"))</f>
        <v/>
      </c>
      <c r="T916" s="30" t="str">
        <f t="shared" si="56"/>
        <v/>
      </c>
    </row>
    <row r="917" spans="1:20" x14ac:dyDescent="0.45">
      <c r="A917" s="20" t="str">
        <f>Calc!A917</f>
        <v>2024-06-04</v>
      </c>
      <c r="B917" t="str">
        <f>Calc!B917</f>
        <v>BOS</v>
      </c>
      <c r="C917" t="str">
        <f>Calc!C917</f>
        <v>ATL</v>
      </c>
      <c r="D917" t="str">
        <f>IF(ISBLANK(Games!D917), "", Games!D917)</f>
        <v/>
      </c>
      <c r="E917" t="str">
        <f>IF(ISBLANK(Games!E917), "", Games!E917)</f>
        <v/>
      </c>
      <c r="F917">
        <f>Calc!M917</f>
        <v>1500.26839934439</v>
      </c>
      <c r="G917">
        <f>Calc!N917</f>
        <v>1588.8399964445969</v>
      </c>
      <c r="H917" t="str">
        <f>IF(Calc!O917=Betting!I917, Betting!B917, IF(Calc!P917=Betting!I917, Betting!C917, ""))</f>
        <v>ATL</v>
      </c>
      <c r="I917" s="21">
        <f>MAX(Calc!O917:P917)</f>
        <v>0.59913241749670421</v>
      </c>
      <c r="J917" s="22">
        <f t="shared" si="57"/>
        <v>-149.45893448287961</v>
      </c>
      <c r="K917" s="23">
        <f t="shared" si="58"/>
        <v>0.66908010783025429</v>
      </c>
      <c r="M917" s="31"/>
      <c r="N917" s="31"/>
      <c r="O917" t="str">
        <f>IF(ISBLANK(Games!L917), "", Games!L917)</f>
        <v/>
      </c>
      <c r="P917" t="str">
        <f>IF(ISBLANK(Games!M917), "", Games!M917)</f>
        <v/>
      </c>
      <c r="Q917" t="str">
        <f t="shared" si="59"/>
        <v/>
      </c>
      <c r="R917" t="str">
        <f>IF(ISBLANK(Games!L917), "", IF(H917=Q917, "W", "L"))</f>
        <v/>
      </c>
      <c r="T917" s="30" t="str">
        <f t="shared" si="56"/>
        <v/>
      </c>
    </row>
    <row r="918" spans="1:20" x14ac:dyDescent="0.45">
      <c r="A918" s="20" t="str">
        <f>Calc!A918</f>
        <v>2024-06-04</v>
      </c>
      <c r="B918" t="str">
        <f>Calc!B918</f>
        <v>TEX</v>
      </c>
      <c r="C918" t="str">
        <f>Calc!C918</f>
        <v>DET</v>
      </c>
      <c r="D918" t="str">
        <f>IF(ISBLANK(Games!D918), "", Games!D918)</f>
        <v/>
      </c>
      <c r="E918" t="str">
        <f>IF(ISBLANK(Games!E918), "", Games!E918)</f>
        <v/>
      </c>
      <c r="F918">
        <f>Calc!M918</f>
        <v>1535.7428778604465</v>
      </c>
      <c r="G918">
        <f>Calc!N918</f>
        <v>1495.7868779460348</v>
      </c>
      <c r="H918" t="str">
        <f>IF(Calc!O918=Betting!I918, Betting!B918, IF(Calc!P918=Betting!I918, Betting!C918, ""))</f>
        <v>TEX</v>
      </c>
      <c r="I918" s="21">
        <f>MAX(Calc!O918:P918)</f>
        <v>0.58889471320787889</v>
      </c>
      <c r="J918" s="22">
        <f t="shared" si="57"/>
        <v>-143.24668938292163</v>
      </c>
      <c r="K918" s="23">
        <f t="shared" si="58"/>
        <v>0.6980964127742163</v>
      </c>
      <c r="M918" s="31"/>
      <c r="N918" s="31"/>
      <c r="O918" t="str">
        <f>IF(ISBLANK(Games!L918), "", Games!L918)</f>
        <v/>
      </c>
      <c r="P918" t="str">
        <f>IF(ISBLANK(Games!M918), "", Games!M918)</f>
        <v/>
      </c>
      <c r="Q918" t="str">
        <f t="shared" si="59"/>
        <v/>
      </c>
      <c r="R918" t="str">
        <f>IF(ISBLANK(Games!L918), "", IF(H918=Q918, "W", "L"))</f>
        <v/>
      </c>
      <c r="T918" s="30" t="str">
        <f t="shared" si="56"/>
        <v/>
      </c>
    </row>
    <row r="919" spans="1:20" x14ac:dyDescent="0.45">
      <c r="A919" s="20" t="str">
        <f>Calc!A919</f>
        <v>2024-06-04</v>
      </c>
      <c r="B919" t="str">
        <f>Calc!B919</f>
        <v>CHC</v>
      </c>
      <c r="C919" t="str">
        <f>Calc!C919</f>
        <v>CHW</v>
      </c>
      <c r="D919" t="str">
        <f>IF(ISBLANK(Games!D919), "", Games!D919)</f>
        <v/>
      </c>
      <c r="E919" t="str">
        <f>IF(ISBLANK(Games!E919), "", Games!E919)</f>
        <v/>
      </c>
      <c r="F919">
        <f>Calc!M919</f>
        <v>1529.9566441509314</v>
      </c>
      <c r="G919">
        <f>Calc!N919</f>
        <v>1425.4820043556863</v>
      </c>
      <c r="H919" t="str">
        <f>IF(Calc!O919=Betting!I919, Betting!B919, IF(Calc!P919=Betting!I919, Betting!C919, ""))</f>
        <v>CHC</v>
      </c>
      <c r="I919" s="21">
        <f>MAX(Calc!O919:P919)</f>
        <v>0.66827053192537189</v>
      </c>
      <c r="J919" s="22">
        <f t="shared" si="57"/>
        <v>-201.45045774921428</v>
      </c>
      <c r="K919" s="23">
        <f t="shared" si="58"/>
        <v>0.49639996412661436</v>
      </c>
      <c r="M919" s="31"/>
      <c r="N919" s="31"/>
      <c r="O919" t="str">
        <f>IF(ISBLANK(Games!L919), "", Games!L919)</f>
        <v/>
      </c>
      <c r="P919" t="str">
        <f>IF(ISBLANK(Games!M919), "", Games!M919)</f>
        <v/>
      </c>
      <c r="Q919" t="str">
        <f t="shared" si="59"/>
        <v/>
      </c>
      <c r="R919" t="str">
        <f>IF(ISBLANK(Games!L919), "", IF(H919=Q919, "W", "L"))</f>
        <v/>
      </c>
      <c r="T919" s="30" t="str">
        <f t="shared" si="56"/>
        <v/>
      </c>
    </row>
    <row r="920" spans="1:20" x14ac:dyDescent="0.45">
      <c r="A920" s="20" t="str">
        <f>Calc!A920</f>
        <v>2024-06-04</v>
      </c>
      <c r="B920" t="str">
        <f>Calc!B920</f>
        <v>HOU</v>
      </c>
      <c r="C920" t="str">
        <f>Calc!C920</f>
        <v>STL</v>
      </c>
      <c r="D920" t="str">
        <f>IF(ISBLANK(Games!D920), "", Games!D920)</f>
        <v/>
      </c>
      <c r="E920" t="str">
        <f>IF(ISBLANK(Games!E920), "", Games!E920)</f>
        <v/>
      </c>
      <c r="F920">
        <f>Calc!M920</f>
        <v>1535.1961987191132</v>
      </c>
      <c r="G920">
        <f>Calc!N920</f>
        <v>1507.9516916859375</v>
      </c>
      <c r="H920" t="str">
        <f>IF(Calc!O920=Betting!I920, Betting!B920, IF(Calc!P920=Betting!I920, Betting!C920, ""))</f>
        <v>HOU</v>
      </c>
      <c r="I920" s="21">
        <f>MAX(Calc!O920:P920)</f>
        <v>0.51871966704342654</v>
      </c>
      <c r="J920" s="22">
        <f t="shared" si="57"/>
        <v>-107.77911157450751</v>
      </c>
      <c r="K920" s="23">
        <f t="shared" si="58"/>
        <v>0.92782356932744048</v>
      </c>
      <c r="M920" s="31"/>
      <c r="N920" s="31"/>
      <c r="O920" t="str">
        <f>IF(ISBLANK(Games!L920), "", Games!L920)</f>
        <v/>
      </c>
      <c r="P920" t="str">
        <f>IF(ISBLANK(Games!M920), "", Games!M920)</f>
        <v/>
      </c>
      <c r="Q920" t="str">
        <f t="shared" si="59"/>
        <v/>
      </c>
      <c r="R920" t="str">
        <f>IF(ISBLANK(Games!L920), "", IF(H920=Q920, "W", "L"))</f>
        <v/>
      </c>
      <c r="T920" s="30" t="str">
        <f t="shared" si="56"/>
        <v/>
      </c>
    </row>
    <row r="921" spans="1:20" x14ac:dyDescent="0.45">
      <c r="A921" s="20" t="str">
        <f>Calc!A921</f>
        <v>2024-06-04</v>
      </c>
      <c r="B921" t="str">
        <f>Calc!B921</f>
        <v>COL</v>
      </c>
      <c r="C921" t="str">
        <f>Calc!C921</f>
        <v>CIN</v>
      </c>
      <c r="D921" t="str">
        <f>IF(ISBLANK(Games!D921), "", Games!D921)</f>
        <v/>
      </c>
      <c r="E921" t="str">
        <f>IF(ISBLANK(Games!E921), "", Games!E921)</f>
        <v/>
      </c>
      <c r="F921">
        <f>Calc!M921</f>
        <v>1423.0710497477428</v>
      </c>
      <c r="G921">
        <f>Calc!N921</f>
        <v>1513.6155661274754</v>
      </c>
      <c r="H921" t="str">
        <f>IF(Calc!O921=Betting!I921, Betting!B921, IF(Calc!P921=Betting!I921, Betting!C921, ""))</f>
        <v>CIN</v>
      </c>
      <c r="I921" s="21">
        <f>MAX(Calc!O921:P921)</f>
        <v>0.51325886680966337</v>
      </c>
      <c r="J921" s="22">
        <f t="shared" si="57"/>
        <v>-105.44801575439426</v>
      </c>
      <c r="K921" s="23">
        <f t="shared" si="58"/>
        <v>0.94833458253891101</v>
      </c>
      <c r="M921" s="31"/>
      <c r="N921" s="31"/>
      <c r="O921" t="str">
        <f>IF(ISBLANK(Games!L921), "", Games!L921)</f>
        <v/>
      </c>
      <c r="P921" t="str">
        <f>IF(ISBLANK(Games!M921), "", Games!M921)</f>
        <v/>
      </c>
      <c r="Q921" t="str">
        <f t="shared" si="59"/>
        <v/>
      </c>
      <c r="R921" t="str">
        <f>IF(ISBLANK(Games!L921), "", IF(H921=Q921, "W", "L"))</f>
        <v/>
      </c>
      <c r="T921" s="30" t="str">
        <f t="shared" si="56"/>
        <v/>
      </c>
    </row>
    <row r="922" spans="1:20" x14ac:dyDescent="0.45">
      <c r="A922" s="20" t="str">
        <f>Calc!A922</f>
        <v>2024-06-04</v>
      </c>
      <c r="B922" t="str">
        <f>Calc!B922</f>
        <v>LAA</v>
      </c>
      <c r="C922" t="str">
        <f>Calc!C922</f>
        <v>SDP</v>
      </c>
      <c r="D922" t="str">
        <f>IF(ISBLANK(Games!D922), "", Games!D922)</f>
        <v/>
      </c>
      <c r="E922" t="str">
        <f>IF(ISBLANK(Games!E922), "", Games!E922)</f>
        <v/>
      </c>
      <c r="F922">
        <f>Calc!M922</f>
        <v>1469.5882041455925</v>
      </c>
      <c r="G922">
        <f>Calc!N922</f>
        <v>1514.2912987524817</v>
      </c>
      <c r="H922" t="str">
        <f>IF(Calc!O922=Betting!I922, Betting!B922, IF(Calc!P922=Betting!I922, Betting!C922, ""))</f>
        <v>SDP</v>
      </c>
      <c r="I922" s="21">
        <f>MAX(Calc!O922:P922)</f>
        <v>0.52973367600144483</v>
      </c>
      <c r="J922" s="22">
        <f t="shared" si="57"/>
        <v>-112.64546257474996</v>
      </c>
      <c r="K922" s="23">
        <f t="shared" si="58"/>
        <v>0.88774103913543245</v>
      </c>
      <c r="M922" s="31"/>
      <c r="N922" s="31"/>
      <c r="O922" t="str">
        <f>IF(ISBLANK(Games!L922), "", Games!L922)</f>
        <v/>
      </c>
      <c r="P922" t="str">
        <f>IF(ISBLANK(Games!M922), "", Games!M922)</f>
        <v/>
      </c>
      <c r="Q922" t="str">
        <f t="shared" si="59"/>
        <v/>
      </c>
      <c r="R922" t="str">
        <f>IF(ISBLANK(Games!L922), "", IF(H922=Q922, "W", "L"))</f>
        <v/>
      </c>
      <c r="T922" s="30" t="str">
        <f t="shared" si="56"/>
        <v/>
      </c>
    </row>
    <row r="923" spans="1:20" x14ac:dyDescent="0.45">
      <c r="A923" s="20" t="str">
        <f>Calc!A923</f>
        <v>2024-06-04</v>
      </c>
      <c r="B923" t="str">
        <f>Calc!B923</f>
        <v>OAK</v>
      </c>
      <c r="C923" t="str">
        <f>Calc!C923</f>
        <v>SEA</v>
      </c>
      <c r="D923" t="str">
        <f>IF(ISBLANK(Games!D923), "", Games!D923)</f>
        <v/>
      </c>
      <c r="E923" t="str">
        <f>IF(ISBLANK(Games!E923), "", Games!E923)</f>
        <v/>
      </c>
      <c r="F923">
        <f>Calc!M923</f>
        <v>1410.609331202211</v>
      </c>
      <c r="G923">
        <f>Calc!N923</f>
        <v>1521.2700100017432</v>
      </c>
      <c r="H923" t="str">
        <f>IF(Calc!O923=Betting!I923, Betting!B923, IF(Calc!P923=Betting!I923, Betting!C923, ""))</f>
        <v>SEA</v>
      </c>
      <c r="I923" s="21">
        <f>MAX(Calc!O923:P923)</f>
        <v>0.6509725862346929</v>
      </c>
      <c r="J923" s="22">
        <f t="shared" si="57"/>
        <v>-186.51044604548446</v>
      </c>
      <c r="K923" s="23">
        <f t="shared" si="58"/>
        <v>0.5361629984822025</v>
      </c>
      <c r="M923" s="31"/>
      <c r="N923" s="31"/>
      <c r="O923" t="str">
        <f>IF(ISBLANK(Games!L923), "", Games!L923)</f>
        <v/>
      </c>
      <c r="P923" t="str">
        <f>IF(ISBLANK(Games!M923), "", Games!M923)</f>
        <v/>
      </c>
      <c r="Q923" t="str">
        <f t="shared" si="59"/>
        <v/>
      </c>
      <c r="R923" t="str">
        <f>IF(ISBLANK(Games!L923), "", IF(H923=Q923, "W", "L"))</f>
        <v/>
      </c>
      <c r="T923" s="30" t="str">
        <f t="shared" si="56"/>
        <v/>
      </c>
    </row>
    <row r="924" spans="1:20" x14ac:dyDescent="0.45">
      <c r="A924" s="20" t="str">
        <f>Calc!A924</f>
        <v>2024-06-04</v>
      </c>
      <c r="B924" t="str">
        <f>Calc!B924</f>
        <v>ARI</v>
      </c>
      <c r="C924" t="str">
        <f>Calc!C924</f>
        <v>SFG</v>
      </c>
      <c r="D924" t="str">
        <f>IF(ISBLANK(Games!D924), "", Games!D924)</f>
        <v/>
      </c>
      <c r="E924" t="str">
        <f>IF(ISBLANK(Games!E924), "", Games!E924)</f>
        <v/>
      </c>
      <c r="F924">
        <f>Calc!M924</f>
        <v>1516.9891876380354</v>
      </c>
      <c r="G924">
        <f>Calc!N924</f>
        <v>1491.6063482058917</v>
      </c>
      <c r="H924" t="str">
        <f>IF(Calc!O924=Betting!I924, Betting!B924, IF(Calc!P924=Betting!I924, Betting!C924, ""))</f>
        <v>ARI</v>
      </c>
      <c r="I924" s="21">
        <f>MAX(Calc!O924:P924)</f>
        <v>0.56178044646890601</v>
      </c>
      <c r="J924" s="22">
        <f t="shared" si="57"/>
        <v>-128.19611583786727</v>
      </c>
      <c r="K924" s="23">
        <f t="shared" si="58"/>
        <v>0.78005483509712892</v>
      </c>
      <c r="M924" s="31"/>
      <c r="N924" s="31"/>
      <c r="O924" t="str">
        <f>IF(ISBLANK(Games!L924), "", Games!L924)</f>
        <v/>
      </c>
      <c r="P924" t="str">
        <f>IF(ISBLANK(Games!M924), "", Games!M924)</f>
        <v/>
      </c>
      <c r="Q924" t="str">
        <f t="shared" si="59"/>
        <v/>
      </c>
      <c r="R924" t="str">
        <f>IF(ISBLANK(Games!L924), "", IF(H924=Q924, "W", "L"))</f>
        <v/>
      </c>
      <c r="T924" s="30" t="str">
        <f t="shared" si="56"/>
        <v/>
      </c>
    </row>
    <row r="925" spans="1:20" x14ac:dyDescent="0.45">
      <c r="A925" s="20" t="str">
        <f>Calc!A925</f>
        <v>2024-06-05</v>
      </c>
      <c r="B925" t="str">
        <f>Calc!B925</f>
        <v>BOS</v>
      </c>
      <c r="C925" t="str">
        <f>Calc!C925</f>
        <v>ATL</v>
      </c>
      <c r="D925" t="str">
        <f>IF(ISBLANK(Games!D925), "", Games!D925)</f>
        <v/>
      </c>
      <c r="E925" t="str">
        <f>IF(ISBLANK(Games!E925), "", Games!E925)</f>
        <v/>
      </c>
      <c r="F925">
        <f>Calc!M925</f>
        <v>1500.26839934439</v>
      </c>
      <c r="G925">
        <f>Calc!N925</f>
        <v>1588.8399964445969</v>
      </c>
      <c r="H925" t="str">
        <f>IF(Calc!O925=Betting!I925, Betting!B925, IF(Calc!P925=Betting!I925, Betting!C925, ""))</f>
        <v>ATL</v>
      </c>
      <c r="I925" s="21">
        <f>MAX(Calc!O925:P925)</f>
        <v>0.59913241749670421</v>
      </c>
      <c r="J925" s="22">
        <f t="shared" si="57"/>
        <v>-149.45893448287961</v>
      </c>
      <c r="K925" s="23">
        <f t="shared" si="58"/>
        <v>0.66908010783025429</v>
      </c>
      <c r="M925" s="31"/>
      <c r="N925" s="31"/>
      <c r="O925" t="str">
        <f>IF(ISBLANK(Games!L925), "", Games!L925)</f>
        <v/>
      </c>
      <c r="P925" t="str">
        <f>IF(ISBLANK(Games!M925), "", Games!M925)</f>
        <v/>
      </c>
      <c r="Q925" t="str">
        <f t="shared" si="59"/>
        <v/>
      </c>
      <c r="R925" t="str">
        <f>IF(ISBLANK(Games!L925), "", IF(H925=Q925, "W", "L"))</f>
        <v/>
      </c>
      <c r="T925" s="30" t="str">
        <f t="shared" si="56"/>
        <v/>
      </c>
    </row>
    <row r="926" spans="1:20" x14ac:dyDescent="0.45">
      <c r="A926" s="20" t="str">
        <f>Calc!A926</f>
        <v>2024-06-05</v>
      </c>
      <c r="B926" t="str">
        <f>Calc!B926</f>
        <v>HOU</v>
      </c>
      <c r="C926" t="str">
        <f>Calc!C926</f>
        <v>STL</v>
      </c>
      <c r="D926" t="str">
        <f>IF(ISBLANK(Games!D926), "", Games!D926)</f>
        <v/>
      </c>
      <c r="E926" t="str">
        <f>IF(ISBLANK(Games!E926), "", Games!E926)</f>
        <v/>
      </c>
      <c r="F926">
        <f>Calc!M926</f>
        <v>1535.1961987191132</v>
      </c>
      <c r="G926">
        <f>Calc!N926</f>
        <v>1507.9516916859375</v>
      </c>
      <c r="H926" t="str">
        <f>IF(Calc!O926=Betting!I926, Betting!B926, IF(Calc!P926=Betting!I926, Betting!C926, ""))</f>
        <v>HOU</v>
      </c>
      <c r="I926" s="21">
        <f>MAX(Calc!O926:P926)</f>
        <v>0.51871966704342654</v>
      </c>
      <c r="J926" s="22">
        <f t="shared" si="57"/>
        <v>-107.77911157450751</v>
      </c>
      <c r="K926" s="23">
        <f t="shared" si="58"/>
        <v>0.92782356932744048</v>
      </c>
      <c r="M926" s="31"/>
      <c r="N926" s="31"/>
      <c r="O926" t="str">
        <f>IF(ISBLANK(Games!L926), "", Games!L926)</f>
        <v/>
      </c>
      <c r="P926" t="str">
        <f>IF(ISBLANK(Games!M926), "", Games!M926)</f>
        <v/>
      </c>
      <c r="Q926" t="str">
        <f t="shared" si="59"/>
        <v/>
      </c>
      <c r="R926" t="str">
        <f>IF(ISBLANK(Games!L926), "", IF(H926=Q926, "W", "L"))</f>
        <v/>
      </c>
      <c r="T926" s="30" t="str">
        <f t="shared" si="56"/>
        <v/>
      </c>
    </row>
    <row r="927" spans="1:20" x14ac:dyDescent="0.45">
      <c r="A927" s="20" t="str">
        <f>Calc!A927</f>
        <v>2024-06-05</v>
      </c>
      <c r="B927" t="str">
        <f>Calc!B927</f>
        <v>COL</v>
      </c>
      <c r="C927" t="str">
        <f>Calc!C927</f>
        <v>CIN</v>
      </c>
      <c r="D927" t="str">
        <f>IF(ISBLANK(Games!D927), "", Games!D927)</f>
        <v/>
      </c>
      <c r="E927" t="str">
        <f>IF(ISBLANK(Games!E927), "", Games!E927)</f>
        <v/>
      </c>
      <c r="F927">
        <f>Calc!M927</f>
        <v>1423.0710497477428</v>
      </c>
      <c r="G927">
        <f>Calc!N927</f>
        <v>1513.6155661274754</v>
      </c>
      <c r="H927" t="str">
        <f>IF(Calc!O927=Betting!I927, Betting!B927, IF(Calc!P927=Betting!I927, Betting!C927, ""))</f>
        <v>CIN</v>
      </c>
      <c r="I927" s="21">
        <f>MAX(Calc!O927:P927)</f>
        <v>0.51325886680966337</v>
      </c>
      <c r="J927" s="22">
        <f t="shared" si="57"/>
        <v>-105.44801575439426</v>
      </c>
      <c r="K927" s="23">
        <f t="shared" si="58"/>
        <v>0.94833458253891101</v>
      </c>
      <c r="M927" s="31"/>
      <c r="N927" s="31"/>
      <c r="O927" t="str">
        <f>IF(ISBLANK(Games!L927), "", Games!L927)</f>
        <v/>
      </c>
      <c r="P927" t="str">
        <f>IF(ISBLANK(Games!M927), "", Games!M927)</f>
        <v/>
      </c>
      <c r="Q927" t="str">
        <f t="shared" si="59"/>
        <v/>
      </c>
      <c r="R927" t="str">
        <f>IF(ISBLANK(Games!L927), "", IF(H927=Q927, "W", "L"))</f>
        <v/>
      </c>
      <c r="T927" s="30" t="str">
        <f t="shared" si="56"/>
        <v/>
      </c>
    </row>
    <row r="928" spans="1:20" x14ac:dyDescent="0.45">
      <c r="A928" s="20" t="str">
        <f>Calc!A928</f>
        <v>2024-06-05</v>
      </c>
      <c r="B928" t="str">
        <f>Calc!B928</f>
        <v>ARI</v>
      </c>
      <c r="C928" t="str">
        <f>Calc!C928</f>
        <v>SFG</v>
      </c>
      <c r="D928" t="str">
        <f>IF(ISBLANK(Games!D928), "", Games!D928)</f>
        <v/>
      </c>
      <c r="E928" t="str">
        <f>IF(ISBLANK(Games!E928), "", Games!E928)</f>
        <v/>
      </c>
      <c r="F928">
        <f>Calc!M928</f>
        <v>1516.9891876380354</v>
      </c>
      <c r="G928">
        <f>Calc!N928</f>
        <v>1491.6063482058917</v>
      </c>
      <c r="H928" t="str">
        <f>IF(Calc!O928=Betting!I928, Betting!B928, IF(Calc!P928=Betting!I928, Betting!C928, ""))</f>
        <v>ARI</v>
      </c>
      <c r="I928" s="21">
        <f>MAX(Calc!O928:P928)</f>
        <v>0.56178044646890601</v>
      </c>
      <c r="J928" s="22">
        <f t="shared" si="57"/>
        <v>-128.19611583786727</v>
      </c>
      <c r="K928" s="23">
        <f t="shared" si="58"/>
        <v>0.78005483509712892</v>
      </c>
      <c r="M928" s="31"/>
      <c r="N928" s="31"/>
      <c r="O928" t="str">
        <f>IF(ISBLANK(Games!L928), "", Games!L928)</f>
        <v/>
      </c>
      <c r="P928" t="str">
        <f>IF(ISBLANK(Games!M928), "", Games!M928)</f>
        <v/>
      </c>
      <c r="Q928" t="str">
        <f t="shared" si="59"/>
        <v/>
      </c>
      <c r="R928" t="str">
        <f>IF(ISBLANK(Games!L928), "", IF(H928=Q928, "W", "L"))</f>
        <v/>
      </c>
      <c r="T928" s="30" t="str">
        <f t="shared" si="56"/>
        <v/>
      </c>
    </row>
    <row r="929" spans="1:20" x14ac:dyDescent="0.45">
      <c r="A929" s="20" t="str">
        <f>Calc!A929</f>
        <v>2024-06-05</v>
      </c>
      <c r="B929" t="str">
        <f>Calc!B929</f>
        <v>WAS</v>
      </c>
      <c r="C929" t="str">
        <f>Calc!C929</f>
        <v>NYM</v>
      </c>
      <c r="D929" t="str">
        <f>IF(ISBLANK(Games!D929), "", Games!D929)</f>
        <v/>
      </c>
      <c r="E929" t="str">
        <f>IF(ISBLANK(Games!E929), "", Games!E929)</f>
        <v/>
      </c>
      <c r="F929">
        <f>Calc!M929</f>
        <v>1419.5380932200808</v>
      </c>
      <c r="G929">
        <f>Calc!N929</f>
        <v>1510.288270753422</v>
      </c>
      <c r="H929" t="str">
        <f>IF(Calc!O929=Betting!I929, Betting!B929, IF(Calc!P929=Betting!I929, Betting!C929, ""))</f>
        <v>NYM</v>
      </c>
      <c r="I929" s="21">
        <f>MAX(Calc!O929:P929)</f>
        <v>0.65151832241279128</v>
      </c>
      <c r="J929" s="22">
        <f t="shared" si="57"/>
        <v>-186.95913280827989</v>
      </c>
      <c r="K929" s="23">
        <f t="shared" si="58"/>
        <v>0.53487625075019218</v>
      </c>
      <c r="M929" s="31"/>
      <c r="N929" s="31"/>
      <c r="O929" t="str">
        <f>IF(ISBLANK(Games!L929), "", Games!L929)</f>
        <v/>
      </c>
      <c r="P929" t="str">
        <f>IF(ISBLANK(Games!M929), "", Games!M929)</f>
        <v/>
      </c>
      <c r="Q929" t="str">
        <f t="shared" si="59"/>
        <v/>
      </c>
      <c r="R929" t="str">
        <f>IF(ISBLANK(Games!L929), "", IF(H929=Q929, "W", "L"))</f>
        <v/>
      </c>
      <c r="T929" s="30" t="str">
        <f t="shared" si="56"/>
        <v/>
      </c>
    </row>
    <row r="930" spans="1:20" x14ac:dyDescent="0.45">
      <c r="A930" s="20" t="str">
        <f>Calc!A930</f>
        <v>2024-06-05</v>
      </c>
      <c r="B930" t="str">
        <f>Calc!B930</f>
        <v>PHI</v>
      </c>
      <c r="C930" t="str">
        <f>Calc!C930</f>
        <v>MIL</v>
      </c>
      <c r="D930" t="str">
        <f>IF(ISBLANK(Games!D930), "", Games!D930)</f>
        <v/>
      </c>
      <c r="E930" t="str">
        <f>IF(ISBLANK(Games!E930), "", Games!E930)</f>
        <v/>
      </c>
      <c r="F930">
        <f>Calc!M930</f>
        <v>1516.0751994709906</v>
      </c>
      <c r="G930">
        <f>Calc!N930</f>
        <v>1527.5334034496079</v>
      </c>
      <c r="H930" t="str">
        <f>IF(Calc!O930=Betting!I930, Betting!B930, IF(Calc!P930=Betting!I930, Betting!C930, ""))</f>
        <v>PHI</v>
      </c>
      <c r="I930" s="21">
        <f>MAX(Calc!O930:P930)</f>
        <v>0.52588917597985319</v>
      </c>
      <c r="J930" s="22">
        <f t="shared" si="57"/>
        <v>-110.92114951535173</v>
      </c>
      <c r="K930" s="23">
        <f t="shared" si="58"/>
        <v>0.90154132405704812</v>
      </c>
      <c r="M930" s="31"/>
      <c r="N930" s="31"/>
      <c r="O930" t="str">
        <f>IF(ISBLANK(Games!L930), "", Games!L930)</f>
        <v/>
      </c>
      <c r="P930" t="str">
        <f>IF(ISBLANK(Games!M930), "", Games!M930)</f>
        <v/>
      </c>
      <c r="Q930" t="str">
        <f t="shared" si="59"/>
        <v/>
      </c>
      <c r="R930" t="str">
        <f>IF(ISBLANK(Games!L930), "", IF(H930=Q930, "W", "L"))</f>
        <v/>
      </c>
      <c r="T930" s="30" t="str">
        <f t="shared" ref="T930:T993" si="60">IF(S930="W", N930/(L930/-100), IF(S930="L", -N930, ""))</f>
        <v/>
      </c>
    </row>
    <row r="931" spans="1:20" x14ac:dyDescent="0.45">
      <c r="A931" s="20" t="str">
        <f>Calc!A931</f>
        <v>2024-06-05</v>
      </c>
      <c r="B931" t="str">
        <f>Calc!B931</f>
        <v>CLE</v>
      </c>
      <c r="C931" t="str">
        <f>Calc!C931</f>
        <v>KCR</v>
      </c>
      <c r="D931" t="str">
        <f>IF(ISBLANK(Games!D931), "", Games!D931)</f>
        <v/>
      </c>
      <c r="E931" t="str">
        <f>IF(ISBLANK(Games!E931), "", Games!E931)</f>
        <v/>
      </c>
      <c r="F931">
        <f>Calc!M931</f>
        <v>1503.8938502056101</v>
      </c>
      <c r="G931">
        <f>Calc!N931</f>
        <v>1465.2610239810729</v>
      </c>
      <c r="H931" t="str">
        <f>IF(Calc!O931=Betting!I931, Betting!B931, IF(Calc!P931=Betting!I931, Betting!C931, ""))</f>
        <v>CLE</v>
      </c>
      <c r="I931" s="21">
        <f>MAX(Calc!O931:P931)</f>
        <v>0.57917862046477475</v>
      </c>
      <c r="J931" s="22">
        <f t="shared" si="57"/>
        <v>-137.63051228634026</v>
      </c>
      <c r="K931" s="23">
        <f t="shared" si="58"/>
        <v>0.72658306896329794</v>
      </c>
      <c r="M931" s="31"/>
      <c r="N931" s="31"/>
      <c r="O931" t="str">
        <f>IF(ISBLANK(Games!L931), "", Games!L931)</f>
        <v/>
      </c>
      <c r="P931" t="str">
        <f>IF(ISBLANK(Games!M931), "", Games!M931)</f>
        <v/>
      </c>
      <c r="Q931" t="str">
        <f t="shared" si="59"/>
        <v/>
      </c>
      <c r="R931" t="str">
        <f>IF(ISBLANK(Games!L931), "", IF(H931=Q931, "W", "L"))</f>
        <v/>
      </c>
      <c r="T931" s="30" t="str">
        <f t="shared" si="60"/>
        <v/>
      </c>
    </row>
    <row r="932" spans="1:20" x14ac:dyDescent="0.45">
      <c r="A932" s="20" t="str">
        <f>Calc!A932</f>
        <v>2024-06-05</v>
      </c>
      <c r="B932" t="str">
        <f>Calc!B932</f>
        <v>PIT</v>
      </c>
      <c r="C932" t="str">
        <f>Calc!C932</f>
        <v>LAD</v>
      </c>
      <c r="D932" t="str">
        <f>IF(ISBLANK(Games!D932), "", Games!D932)</f>
        <v/>
      </c>
      <c r="E932" t="str">
        <f>IF(ISBLANK(Games!E932), "", Games!E932)</f>
        <v/>
      </c>
      <c r="F932">
        <f>Calc!M932</f>
        <v>1464.4120897083565</v>
      </c>
      <c r="G932">
        <f>Calc!N932</f>
        <v>1587.2549754385982</v>
      </c>
      <c r="H932" t="str">
        <f>IF(Calc!O932=Betting!I932, Betting!B932, IF(Calc!P932=Betting!I932, Betting!C932, ""))</f>
        <v>LAD</v>
      </c>
      <c r="I932" s="21">
        <f>MAX(Calc!O932:P932)</f>
        <v>0.6407834985960984</v>
      </c>
      <c r="J932" s="22">
        <f t="shared" si="57"/>
        <v>-178.38364777001266</v>
      </c>
      <c r="K932" s="23">
        <f t="shared" si="58"/>
        <v>0.5605895004957433</v>
      </c>
      <c r="M932" s="31"/>
      <c r="N932" s="31"/>
      <c r="O932" t="str">
        <f>IF(ISBLANK(Games!L932), "", Games!L932)</f>
        <v/>
      </c>
      <c r="P932" t="str">
        <f>IF(ISBLANK(Games!M932), "", Games!M932)</f>
        <v/>
      </c>
      <c r="Q932" t="str">
        <f t="shared" si="59"/>
        <v/>
      </c>
      <c r="R932" t="str">
        <f>IF(ISBLANK(Games!L932), "", IF(H932=Q932, "W", "L"))</f>
        <v/>
      </c>
      <c r="T932" s="30" t="str">
        <f t="shared" si="60"/>
        <v/>
      </c>
    </row>
    <row r="933" spans="1:20" x14ac:dyDescent="0.45">
      <c r="A933" s="20" t="str">
        <f>Calc!A933</f>
        <v>2024-06-05</v>
      </c>
      <c r="B933" t="str">
        <f>Calc!B933</f>
        <v>MIA</v>
      </c>
      <c r="C933" t="str">
        <f>Calc!C933</f>
        <v>TBR</v>
      </c>
      <c r="D933" t="str">
        <f>IF(ISBLANK(Games!D933), "", Games!D933)</f>
        <v/>
      </c>
      <c r="E933" t="str">
        <f>IF(ISBLANK(Games!E933), "", Games!E933)</f>
        <v/>
      </c>
      <c r="F933">
        <f>Calc!M933</f>
        <v>1453.0099819148713</v>
      </c>
      <c r="G933">
        <f>Calc!N933</f>
        <v>1532.6622500113572</v>
      </c>
      <c r="H933" t="str">
        <f>IF(Calc!O933=Betting!I933, Betting!B933, IF(Calc!P933=Betting!I933, Betting!C933, ""))</f>
        <v>TBR</v>
      </c>
      <c r="I933" s="21">
        <f>MAX(Calc!O933:P933)</f>
        <v>0.58978609104420443</v>
      </c>
      <c r="J933" s="22">
        <f t="shared" si="57"/>
        <v>-143.77525436558503</v>
      </c>
      <c r="K933" s="23">
        <f t="shared" si="58"/>
        <v>0.6955299814370326</v>
      </c>
      <c r="M933" s="31"/>
      <c r="N933" s="31"/>
      <c r="O933" t="str">
        <f>IF(ISBLANK(Games!L933), "", Games!L933)</f>
        <v/>
      </c>
      <c r="P933" t="str">
        <f>IF(ISBLANK(Games!M933), "", Games!M933)</f>
        <v/>
      </c>
      <c r="Q933" t="str">
        <f t="shared" si="59"/>
        <v/>
      </c>
      <c r="R933" t="str">
        <f>IF(ISBLANK(Games!L933), "", IF(H933=Q933, "W", "L"))</f>
        <v/>
      </c>
      <c r="T933" s="30" t="str">
        <f t="shared" si="60"/>
        <v/>
      </c>
    </row>
    <row r="934" spans="1:20" x14ac:dyDescent="0.45">
      <c r="A934" s="20" t="str">
        <f>Calc!A934</f>
        <v>2024-06-05</v>
      </c>
      <c r="B934" t="str">
        <f>Calc!B934</f>
        <v>NYY</v>
      </c>
      <c r="C934" t="str">
        <f>Calc!C934</f>
        <v>MIN</v>
      </c>
      <c r="D934" t="str">
        <f>IF(ISBLANK(Games!D934), "", Games!D934)</f>
        <v/>
      </c>
      <c r="E934" t="str">
        <f>IF(ISBLANK(Games!E934), "", Games!E934)</f>
        <v/>
      </c>
      <c r="F934">
        <f>Calc!M934</f>
        <v>1533.7203518335739</v>
      </c>
      <c r="G934">
        <f>Calc!N934</f>
        <v>1539.5424706464416</v>
      </c>
      <c r="H934" t="str">
        <f>IF(Calc!O934=Betting!I934, Betting!B934, IF(Calc!P934=Betting!I934, Betting!C934, ""))</f>
        <v>NYY</v>
      </c>
      <c r="I934" s="21">
        <f>MAX(Calc!O934:P934)</f>
        <v>0.53858340766239321</v>
      </c>
      <c r="J934" s="22">
        <f t="shared" si="57"/>
        <v>-116.72389259645986</v>
      </c>
      <c r="K934" s="23">
        <f t="shared" si="58"/>
        <v>0.85672262786610431</v>
      </c>
      <c r="M934" s="31"/>
      <c r="N934" s="31"/>
      <c r="O934" t="str">
        <f>IF(ISBLANK(Games!L934), "", Games!L934)</f>
        <v/>
      </c>
      <c r="P934" t="str">
        <f>IF(ISBLANK(Games!M934), "", Games!M934)</f>
        <v/>
      </c>
      <c r="Q934" t="str">
        <f t="shared" si="59"/>
        <v/>
      </c>
      <c r="R934" t="str">
        <f>IF(ISBLANK(Games!L934), "", IF(H934=Q934, "W", "L"))</f>
        <v/>
      </c>
      <c r="T934" s="30" t="str">
        <f t="shared" si="60"/>
        <v/>
      </c>
    </row>
    <row r="935" spans="1:20" x14ac:dyDescent="0.45">
      <c r="A935" s="20" t="str">
        <f>Calc!A935</f>
        <v>2024-06-05</v>
      </c>
      <c r="B935" t="str">
        <f>Calc!B935</f>
        <v>TOR</v>
      </c>
      <c r="C935" t="str">
        <f>Calc!C935</f>
        <v>BAL</v>
      </c>
      <c r="D935" t="str">
        <f>IF(ISBLANK(Games!D935), "", Games!D935)</f>
        <v/>
      </c>
      <c r="E935" t="str">
        <f>IF(ISBLANK(Games!E935), "", Games!E935)</f>
        <v/>
      </c>
      <c r="F935">
        <f>Calc!M935</f>
        <v>1536.86484917293</v>
      </c>
      <c r="G935">
        <f>Calc!N935</f>
        <v>1539.0873746407135</v>
      </c>
      <c r="H935" t="str">
        <f>IF(Calc!O935=Betting!I935, Betting!B935, IF(Calc!P935=Betting!I935, Betting!C935, ""))</f>
        <v>BAL</v>
      </c>
      <c r="I935" s="21">
        <f>MAX(Calc!O935:P935)</f>
        <v>0.50596085856868511</v>
      </c>
      <c r="J935" s="22">
        <f t="shared" si="57"/>
        <v>-102.41311186454398</v>
      </c>
      <c r="K935" s="23">
        <f t="shared" si="58"/>
        <v>0.97643747152478222</v>
      </c>
      <c r="M935" s="31"/>
      <c r="N935" s="31"/>
      <c r="O935" t="str">
        <f>IF(ISBLANK(Games!L935), "", Games!L935)</f>
        <v/>
      </c>
      <c r="P935" t="str">
        <f>IF(ISBLANK(Games!M935), "", Games!M935)</f>
        <v/>
      </c>
      <c r="Q935" t="str">
        <f t="shared" si="59"/>
        <v/>
      </c>
      <c r="R935" t="str">
        <f>IF(ISBLANK(Games!L935), "", IF(H935=Q935, "W", "L"))</f>
        <v/>
      </c>
      <c r="T935" s="30" t="str">
        <f t="shared" si="60"/>
        <v/>
      </c>
    </row>
    <row r="936" spans="1:20" x14ac:dyDescent="0.45">
      <c r="A936" s="20" t="str">
        <f>Calc!A936</f>
        <v>2024-06-05</v>
      </c>
      <c r="B936" t="str">
        <f>Calc!B936</f>
        <v>TEX</v>
      </c>
      <c r="C936" t="str">
        <f>Calc!C936</f>
        <v>DET</v>
      </c>
      <c r="D936" t="str">
        <f>IF(ISBLANK(Games!D936), "", Games!D936)</f>
        <v/>
      </c>
      <c r="E936" t="str">
        <f>IF(ISBLANK(Games!E936), "", Games!E936)</f>
        <v/>
      </c>
      <c r="F936">
        <f>Calc!M936</f>
        <v>1535.7428778604465</v>
      </c>
      <c r="G936">
        <f>Calc!N936</f>
        <v>1495.7868779460348</v>
      </c>
      <c r="H936" t="str">
        <f>IF(Calc!O936=Betting!I936, Betting!B936, IF(Calc!P936=Betting!I936, Betting!C936, ""))</f>
        <v>TEX</v>
      </c>
      <c r="I936" s="21">
        <f>MAX(Calc!O936:P936)</f>
        <v>0.58889471320787889</v>
      </c>
      <c r="J936" s="22">
        <f t="shared" si="57"/>
        <v>-143.24668938292163</v>
      </c>
      <c r="K936" s="23">
        <f t="shared" si="58"/>
        <v>0.6980964127742163</v>
      </c>
      <c r="M936" s="31"/>
      <c r="N936" s="31"/>
      <c r="O936" t="str">
        <f>IF(ISBLANK(Games!L936), "", Games!L936)</f>
        <v/>
      </c>
      <c r="P936" t="str">
        <f>IF(ISBLANK(Games!M936), "", Games!M936)</f>
        <v/>
      </c>
      <c r="Q936" t="str">
        <f t="shared" si="59"/>
        <v/>
      </c>
      <c r="R936" t="str">
        <f>IF(ISBLANK(Games!L936), "", IF(H936=Q936, "W", "L"))</f>
        <v/>
      </c>
      <c r="T936" s="30" t="str">
        <f t="shared" si="60"/>
        <v/>
      </c>
    </row>
    <row r="937" spans="1:20" x14ac:dyDescent="0.45">
      <c r="A937" s="20" t="str">
        <f>Calc!A937</f>
        <v>2024-06-05</v>
      </c>
      <c r="B937" t="str">
        <f>Calc!B937</f>
        <v>CHC</v>
      </c>
      <c r="C937" t="str">
        <f>Calc!C937</f>
        <v>CHW</v>
      </c>
      <c r="D937" t="str">
        <f>IF(ISBLANK(Games!D937), "", Games!D937)</f>
        <v/>
      </c>
      <c r="E937" t="str">
        <f>IF(ISBLANK(Games!E937), "", Games!E937)</f>
        <v/>
      </c>
      <c r="F937">
        <f>Calc!M937</f>
        <v>1529.9566441509314</v>
      </c>
      <c r="G937">
        <f>Calc!N937</f>
        <v>1425.4820043556863</v>
      </c>
      <c r="H937" t="str">
        <f>IF(Calc!O937=Betting!I937, Betting!B937, IF(Calc!P937=Betting!I937, Betting!C937, ""))</f>
        <v>CHC</v>
      </c>
      <c r="I937" s="21">
        <f>MAX(Calc!O937:P937)</f>
        <v>0.66827053192537189</v>
      </c>
      <c r="J937" s="22">
        <f t="shared" si="57"/>
        <v>-201.45045774921428</v>
      </c>
      <c r="K937" s="23">
        <f t="shared" si="58"/>
        <v>0.49639996412661436</v>
      </c>
      <c r="M937" s="31"/>
      <c r="N937" s="31"/>
      <c r="O937" t="str">
        <f>IF(ISBLANK(Games!L937), "", Games!L937)</f>
        <v/>
      </c>
      <c r="P937" t="str">
        <f>IF(ISBLANK(Games!M937), "", Games!M937)</f>
        <v/>
      </c>
      <c r="Q937" t="str">
        <f t="shared" si="59"/>
        <v/>
      </c>
      <c r="R937" t="str">
        <f>IF(ISBLANK(Games!L937), "", IF(H937=Q937, "W", "L"))</f>
        <v/>
      </c>
      <c r="T937" s="30" t="str">
        <f t="shared" si="60"/>
        <v/>
      </c>
    </row>
    <row r="938" spans="1:20" x14ac:dyDescent="0.45">
      <c r="A938" s="20" t="str">
        <f>Calc!A938</f>
        <v>2024-06-05</v>
      </c>
      <c r="B938" t="str">
        <f>Calc!B938</f>
        <v>LAA</v>
      </c>
      <c r="C938" t="str">
        <f>Calc!C938</f>
        <v>SDP</v>
      </c>
      <c r="D938" t="str">
        <f>IF(ISBLANK(Games!D938), "", Games!D938)</f>
        <v/>
      </c>
      <c r="E938" t="str">
        <f>IF(ISBLANK(Games!E938), "", Games!E938)</f>
        <v/>
      </c>
      <c r="F938">
        <f>Calc!M938</f>
        <v>1469.5882041455925</v>
      </c>
      <c r="G938">
        <f>Calc!N938</f>
        <v>1514.2912987524817</v>
      </c>
      <c r="H938" t="str">
        <f>IF(Calc!O938=Betting!I938, Betting!B938, IF(Calc!P938=Betting!I938, Betting!C938, ""))</f>
        <v>SDP</v>
      </c>
      <c r="I938" s="21">
        <f>MAX(Calc!O938:P938)</f>
        <v>0.52973367600144483</v>
      </c>
      <c r="J938" s="22">
        <f t="shared" si="57"/>
        <v>-112.64546257474996</v>
      </c>
      <c r="K938" s="23">
        <f t="shared" si="58"/>
        <v>0.88774103913543245</v>
      </c>
      <c r="M938" s="31"/>
      <c r="N938" s="31"/>
      <c r="O938" t="str">
        <f>IF(ISBLANK(Games!L938), "", Games!L938)</f>
        <v/>
      </c>
      <c r="P938" t="str">
        <f>IF(ISBLANK(Games!M938), "", Games!M938)</f>
        <v/>
      </c>
      <c r="Q938" t="str">
        <f t="shared" si="59"/>
        <v/>
      </c>
      <c r="R938" t="str">
        <f>IF(ISBLANK(Games!L938), "", IF(H938=Q938, "W", "L"))</f>
        <v/>
      </c>
      <c r="T938" s="30" t="str">
        <f t="shared" si="60"/>
        <v/>
      </c>
    </row>
    <row r="939" spans="1:20" x14ac:dyDescent="0.45">
      <c r="A939" s="20" t="str">
        <f>Calc!A939</f>
        <v>2024-06-05</v>
      </c>
      <c r="B939" t="str">
        <f>Calc!B939</f>
        <v>OAK</v>
      </c>
      <c r="C939" t="str">
        <f>Calc!C939</f>
        <v>SEA</v>
      </c>
      <c r="D939" t="str">
        <f>IF(ISBLANK(Games!D939), "", Games!D939)</f>
        <v/>
      </c>
      <c r="E939" t="str">
        <f>IF(ISBLANK(Games!E939), "", Games!E939)</f>
        <v/>
      </c>
      <c r="F939">
        <f>Calc!M939</f>
        <v>1410.609331202211</v>
      </c>
      <c r="G939">
        <f>Calc!N939</f>
        <v>1521.2700100017432</v>
      </c>
      <c r="H939" t="str">
        <f>IF(Calc!O939=Betting!I939, Betting!B939, IF(Calc!P939=Betting!I939, Betting!C939, ""))</f>
        <v>SEA</v>
      </c>
      <c r="I939" s="21">
        <f>MAX(Calc!O939:P939)</f>
        <v>0.6509725862346929</v>
      </c>
      <c r="J939" s="22">
        <f t="shared" si="57"/>
        <v>-186.51044604548446</v>
      </c>
      <c r="K939" s="23">
        <f t="shared" si="58"/>
        <v>0.5361629984822025</v>
      </c>
      <c r="M939" s="31"/>
      <c r="N939" s="31"/>
      <c r="O939" t="str">
        <f>IF(ISBLANK(Games!L939), "", Games!L939)</f>
        <v/>
      </c>
      <c r="P939" t="str">
        <f>IF(ISBLANK(Games!M939), "", Games!M939)</f>
        <v/>
      </c>
      <c r="Q939" t="str">
        <f t="shared" si="59"/>
        <v/>
      </c>
      <c r="R939" t="str">
        <f>IF(ISBLANK(Games!L939), "", IF(H939=Q939, "W", "L"))</f>
        <v/>
      </c>
      <c r="T939" s="30" t="str">
        <f t="shared" si="60"/>
        <v/>
      </c>
    </row>
    <row r="940" spans="1:20" x14ac:dyDescent="0.45">
      <c r="A940" s="20" t="str">
        <f>Calc!A940</f>
        <v>2024-06-06</v>
      </c>
      <c r="B940" t="str">
        <f>Calc!B940</f>
        <v>TOR</v>
      </c>
      <c r="C940" t="str">
        <f>Calc!C940</f>
        <v>BAL</v>
      </c>
      <c r="D940" t="str">
        <f>IF(ISBLANK(Games!D940), "", Games!D940)</f>
        <v/>
      </c>
      <c r="E940" t="str">
        <f>IF(ISBLANK(Games!E940), "", Games!E940)</f>
        <v/>
      </c>
      <c r="F940">
        <f>Calc!M940</f>
        <v>1536.86484917293</v>
      </c>
      <c r="G940">
        <f>Calc!N940</f>
        <v>1539.0873746407135</v>
      </c>
      <c r="H940" t="str">
        <f>IF(Calc!O940=Betting!I940, Betting!B940, IF(Calc!P940=Betting!I940, Betting!C940, ""))</f>
        <v>BAL</v>
      </c>
      <c r="I940" s="21">
        <f>MAX(Calc!O940:P940)</f>
        <v>0.50596085856868511</v>
      </c>
      <c r="J940" s="22">
        <f t="shared" si="57"/>
        <v>-102.41311186454398</v>
      </c>
      <c r="K940" s="23">
        <f t="shared" si="58"/>
        <v>0.97643747152478222</v>
      </c>
      <c r="M940" s="31"/>
      <c r="N940" s="31"/>
      <c r="O940" t="str">
        <f>IF(ISBLANK(Games!L940), "", Games!L940)</f>
        <v/>
      </c>
      <c r="P940" t="str">
        <f>IF(ISBLANK(Games!M940), "", Games!M940)</f>
        <v/>
      </c>
      <c r="Q940" t="str">
        <f t="shared" si="59"/>
        <v/>
      </c>
      <c r="R940" t="str">
        <f>IF(ISBLANK(Games!L940), "", IF(H940=Q940, "W", "L"))</f>
        <v/>
      </c>
      <c r="T940" s="30" t="str">
        <f t="shared" si="60"/>
        <v/>
      </c>
    </row>
    <row r="941" spans="1:20" x14ac:dyDescent="0.45">
      <c r="A941" s="20" t="str">
        <f>Calc!A941</f>
        <v>2024-06-06</v>
      </c>
      <c r="B941" t="str">
        <f>Calc!B941</f>
        <v>CLE</v>
      </c>
      <c r="C941" t="str">
        <f>Calc!C941</f>
        <v>KCR</v>
      </c>
      <c r="D941" t="str">
        <f>IF(ISBLANK(Games!D941), "", Games!D941)</f>
        <v/>
      </c>
      <c r="E941" t="str">
        <f>IF(ISBLANK(Games!E941), "", Games!E941)</f>
        <v/>
      </c>
      <c r="F941">
        <f>Calc!M941</f>
        <v>1503.8938502056101</v>
      </c>
      <c r="G941">
        <f>Calc!N941</f>
        <v>1465.2610239810729</v>
      </c>
      <c r="H941" t="str">
        <f>IF(Calc!O941=Betting!I941, Betting!B941, IF(Calc!P941=Betting!I941, Betting!C941, ""))</f>
        <v>CLE</v>
      </c>
      <c r="I941" s="21">
        <f>MAX(Calc!O941:P941)</f>
        <v>0.57917862046477475</v>
      </c>
      <c r="J941" s="22">
        <f t="shared" si="57"/>
        <v>-137.63051228634026</v>
      </c>
      <c r="K941" s="23">
        <f t="shared" si="58"/>
        <v>0.72658306896329794</v>
      </c>
      <c r="M941" s="31"/>
      <c r="N941" s="31"/>
      <c r="O941" t="str">
        <f>IF(ISBLANK(Games!L941), "", Games!L941)</f>
        <v/>
      </c>
      <c r="P941" t="str">
        <f>IF(ISBLANK(Games!M941), "", Games!M941)</f>
        <v/>
      </c>
      <c r="Q941" t="str">
        <f t="shared" si="59"/>
        <v/>
      </c>
      <c r="R941" t="str">
        <f>IF(ISBLANK(Games!L941), "", IF(H941=Q941, "W", "L"))</f>
        <v/>
      </c>
      <c r="T941" s="30" t="str">
        <f t="shared" si="60"/>
        <v/>
      </c>
    </row>
    <row r="942" spans="1:20" x14ac:dyDescent="0.45">
      <c r="A942" s="20" t="str">
        <f>Calc!A942</f>
        <v>2024-06-06</v>
      </c>
      <c r="B942" t="str">
        <f>Calc!B942</f>
        <v>OAK</v>
      </c>
      <c r="C942" t="str">
        <f>Calc!C942</f>
        <v>SEA</v>
      </c>
      <c r="D942" t="str">
        <f>IF(ISBLANK(Games!D942), "", Games!D942)</f>
        <v/>
      </c>
      <c r="E942" t="str">
        <f>IF(ISBLANK(Games!E942), "", Games!E942)</f>
        <v/>
      </c>
      <c r="F942">
        <f>Calc!M942</f>
        <v>1410.609331202211</v>
      </c>
      <c r="G942">
        <f>Calc!N942</f>
        <v>1521.2700100017432</v>
      </c>
      <c r="H942" t="str">
        <f>IF(Calc!O942=Betting!I942, Betting!B942, IF(Calc!P942=Betting!I942, Betting!C942, ""))</f>
        <v>SEA</v>
      </c>
      <c r="I942" s="21">
        <f>MAX(Calc!O942:P942)</f>
        <v>0.6509725862346929</v>
      </c>
      <c r="J942" s="22">
        <f t="shared" si="57"/>
        <v>-186.51044604548446</v>
      </c>
      <c r="K942" s="23">
        <f t="shared" si="58"/>
        <v>0.5361629984822025</v>
      </c>
      <c r="M942" s="31"/>
      <c r="N942" s="31"/>
      <c r="O942" t="str">
        <f>IF(ISBLANK(Games!L942), "", Games!L942)</f>
        <v/>
      </c>
      <c r="P942" t="str">
        <f>IF(ISBLANK(Games!M942), "", Games!M942)</f>
        <v/>
      </c>
      <c r="Q942" t="str">
        <f t="shared" si="59"/>
        <v/>
      </c>
      <c r="R942" t="str">
        <f>IF(ISBLANK(Games!L942), "", IF(H942=Q942, "W", "L"))</f>
        <v/>
      </c>
      <c r="T942" s="30" t="str">
        <f t="shared" si="60"/>
        <v/>
      </c>
    </row>
    <row r="943" spans="1:20" x14ac:dyDescent="0.45">
      <c r="A943" s="20" t="str">
        <f>Calc!A943</f>
        <v>2024-06-06</v>
      </c>
      <c r="B943" t="str">
        <f>Calc!B943</f>
        <v>PIT</v>
      </c>
      <c r="C943" t="str">
        <f>Calc!C943</f>
        <v>LAD</v>
      </c>
      <c r="D943" t="str">
        <f>IF(ISBLANK(Games!D943), "", Games!D943)</f>
        <v/>
      </c>
      <c r="E943" t="str">
        <f>IF(ISBLANK(Games!E943), "", Games!E943)</f>
        <v/>
      </c>
      <c r="F943">
        <f>Calc!M943</f>
        <v>1464.4120897083565</v>
      </c>
      <c r="G943">
        <f>Calc!N943</f>
        <v>1587.2549754385982</v>
      </c>
      <c r="H943" t="str">
        <f>IF(Calc!O943=Betting!I943, Betting!B943, IF(Calc!P943=Betting!I943, Betting!C943, ""))</f>
        <v>LAD</v>
      </c>
      <c r="I943" s="21">
        <f>MAX(Calc!O943:P943)</f>
        <v>0.6407834985960984</v>
      </c>
      <c r="J943" s="22">
        <f t="shared" si="57"/>
        <v>-178.38364777001266</v>
      </c>
      <c r="K943" s="23">
        <f t="shared" si="58"/>
        <v>0.5605895004957433</v>
      </c>
      <c r="M943" s="31"/>
      <c r="N943" s="31"/>
      <c r="O943" t="str">
        <f>IF(ISBLANK(Games!L943), "", Games!L943)</f>
        <v/>
      </c>
      <c r="P943" t="str">
        <f>IF(ISBLANK(Games!M943), "", Games!M943)</f>
        <v/>
      </c>
      <c r="Q943" t="str">
        <f t="shared" si="59"/>
        <v/>
      </c>
      <c r="R943" t="str">
        <f>IF(ISBLANK(Games!L943), "", IF(H943=Q943, "W", "L"))</f>
        <v/>
      </c>
      <c r="T943" s="30" t="str">
        <f t="shared" si="60"/>
        <v/>
      </c>
    </row>
    <row r="944" spans="1:20" x14ac:dyDescent="0.45">
      <c r="A944" s="20" t="str">
        <f>Calc!A944</f>
        <v>2024-06-06</v>
      </c>
      <c r="B944" t="str">
        <f>Calc!B944</f>
        <v>WAS</v>
      </c>
      <c r="C944" t="str">
        <f>Calc!C944</f>
        <v>ATL</v>
      </c>
      <c r="D944" t="str">
        <f>IF(ISBLANK(Games!D944), "", Games!D944)</f>
        <v/>
      </c>
      <c r="E944" t="str">
        <f>IF(ISBLANK(Games!E944), "", Games!E944)</f>
        <v/>
      </c>
      <c r="F944">
        <f>Calc!M944</f>
        <v>1419.5380932200808</v>
      </c>
      <c r="G944">
        <f>Calc!N944</f>
        <v>1588.8399964445969</v>
      </c>
      <c r="H944" t="str">
        <f>IF(Calc!O944=Betting!I944, Betting!B944, IF(Calc!P944=Betting!I944, Betting!C944, ""))</f>
        <v>ATL</v>
      </c>
      <c r="I944" s="21">
        <f>MAX(Calc!O944:P944)</f>
        <v>0.7498409900770211</v>
      </c>
      <c r="J944" s="22">
        <f t="shared" si="57"/>
        <v>-299.74574583897203</v>
      </c>
      <c r="K944" s="23">
        <f t="shared" si="58"/>
        <v>0.3336160775863739</v>
      </c>
      <c r="M944" s="31"/>
      <c r="N944" s="31"/>
      <c r="O944" t="str">
        <f>IF(ISBLANK(Games!L944), "", Games!L944)</f>
        <v/>
      </c>
      <c r="P944" t="str">
        <f>IF(ISBLANK(Games!M944), "", Games!M944)</f>
        <v/>
      </c>
      <c r="Q944" t="str">
        <f t="shared" si="59"/>
        <v/>
      </c>
      <c r="R944" t="str">
        <f>IF(ISBLANK(Games!L944), "", IF(H944=Q944, "W", "L"))</f>
        <v/>
      </c>
      <c r="T944" s="30" t="str">
        <f t="shared" si="60"/>
        <v/>
      </c>
    </row>
    <row r="945" spans="1:20" x14ac:dyDescent="0.45">
      <c r="A945" s="20" t="str">
        <f>Calc!A945</f>
        <v>2024-06-06</v>
      </c>
      <c r="B945" t="str">
        <f>Calc!B945</f>
        <v>NYY</v>
      </c>
      <c r="C945" t="str">
        <f>Calc!C945</f>
        <v>MIN</v>
      </c>
      <c r="D945" t="str">
        <f>IF(ISBLANK(Games!D945), "", Games!D945)</f>
        <v/>
      </c>
      <c r="E945" t="str">
        <f>IF(ISBLANK(Games!E945), "", Games!E945)</f>
        <v/>
      </c>
      <c r="F945">
        <f>Calc!M945</f>
        <v>1533.7203518335739</v>
      </c>
      <c r="G945">
        <f>Calc!N945</f>
        <v>1539.5424706464416</v>
      </c>
      <c r="H945" t="str">
        <f>IF(Calc!O945=Betting!I945, Betting!B945, IF(Calc!P945=Betting!I945, Betting!C945, ""))</f>
        <v>NYY</v>
      </c>
      <c r="I945" s="21">
        <f>MAX(Calc!O945:P945)</f>
        <v>0.53858340766239321</v>
      </c>
      <c r="J945" s="22">
        <f t="shared" si="57"/>
        <v>-116.72389259645986</v>
      </c>
      <c r="K945" s="23">
        <f t="shared" si="58"/>
        <v>0.85672262786610431</v>
      </c>
      <c r="M945" s="31"/>
      <c r="N945" s="31"/>
      <c r="O945" t="str">
        <f>IF(ISBLANK(Games!L945), "", Games!L945)</f>
        <v/>
      </c>
      <c r="P945" t="str">
        <f>IF(ISBLANK(Games!M945), "", Games!M945)</f>
        <v/>
      </c>
      <c r="Q945" t="str">
        <f t="shared" si="59"/>
        <v/>
      </c>
      <c r="R945" t="str">
        <f>IF(ISBLANK(Games!L945), "", IF(H945=Q945, "W", "L"))</f>
        <v/>
      </c>
      <c r="T945" s="30" t="str">
        <f t="shared" si="60"/>
        <v/>
      </c>
    </row>
    <row r="946" spans="1:20" x14ac:dyDescent="0.45">
      <c r="A946" s="20" t="str">
        <f>Calc!A946</f>
        <v>2024-06-06</v>
      </c>
      <c r="B946" t="str">
        <f>Calc!B946</f>
        <v>CIN</v>
      </c>
      <c r="C946" t="str">
        <f>Calc!C946</f>
        <v>CHC</v>
      </c>
      <c r="D946" t="str">
        <f>IF(ISBLANK(Games!D946), "", Games!D946)</f>
        <v/>
      </c>
      <c r="E946" t="str">
        <f>IF(ISBLANK(Games!E946), "", Games!E946)</f>
        <v/>
      </c>
      <c r="F946">
        <f>Calc!M946</f>
        <v>1493.1662146218293</v>
      </c>
      <c r="G946">
        <f>Calc!N946</f>
        <v>1510.9500841970262</v>
      </c>
      <c r="H946" t="str">
        <f>IF(Calc!O946=Betting!I946, Betting!B946, IF(Calc!P946=Betting!I946, Betting!C946, ""))</f>
        <v>CHC</v>
      </c>
      <c r="I946" s="21">
        <f>MAX(Calc!O946:P946)</f>
        <v>0.53251516206050886</v>
      </c>
      <c r="J946" s="22">
        <f t="shared" si="57"/>
        <v>-113.91068091270051</v>
      </c>
      <c r="K946" s="23">
        <f t="shared" si="58"/>
        <v>0.87788080273735303</v>
      </c>
      <c r="M946" s="31"/>
      <c r="N946" s="31"/>
      <c r="O946" t="str">
        <f>IF(ISBLANK(Games!L946), "", Games!L946)</f>
        <v/>
      </c>
      <c r="P946" t="str">
        <f>IF(ISBLANK(Games!M946), "", Games!M946)</f>
        <v/>
      </c>
      <c r="Q946" t="str">
        <f t="shared" si="59"/>
        <v/>
      </c>
      <c r="R946" t="str">
        <f>IF(ISBLANK(Games!L946), "", IF(H946=Q946, "W", "L"))</f>
        <v/>
      </c>
      <c r="T946" s="30" t="str">
        <f t="shared" si="60"/>
        <v/>
      </c>
    </row>
    <row r="947" spans="1:20" x14ac:dyDescent="0.45">
      <c r="A947" s="20" t="str">
        <f>Calc!A947</f>
        <v>2024-06-06</v>
      </c>
      <c r="B947" t="str">
        <f>Calc!B947</f>
        <v>STL</v>
      </c>
      <c r="C947" t="str">
        <f>Calc!C947</f>
        <v>COL</v>
      </c>
      <c r="D947" t="str">
        <f>IF(ISBLANK(Games!D947), "", Games!D947)</f>
        <v/>
      </c>
      <c r="E947" t="str">
        <f>IF(ISBLANK(Games!E947), "", Games!E947)</f>
        <v/>
      </c>
      <c r="F947">
        <f>Calc!M947</f>
        <v>1510.540426333587</v>
      </c>
      <c r="G947">
        <f>Calc!N947</f>
        <v>1405.4006829938121</v>
      </c>
      <c r="H947" t="str">
        <f>IF(Calc!O947=Betting!I947, Betting!B947, IF(Calc!P947=Betting!I947, Betting!C947, ""))</f>
        <v>STL</v>
      </c>
      <c r="I947" s="21">
        <f>MAX(Calc!O947:P947)</f>
        <v>0.68343798867900074</v>
      </c>
      <c r="J947" s="22">
        <f t="shared" si="57"/>
        <v>-215.8938736290701</v>
      </c>
      <c r="K947" s="23">
        <f t="shared" si="58"/>
        <v>0.46319054042177793</v>
      </c>
      <c r="M947" s="31"/>
      <c r="N947" s="31"/>
      <c r="O947" t="str">
        <f>IF(ISBLANK(Games!L947), "", Games!L947)</f>
        <v/>
      </c>
      <c r="P947" t="str">
        <f>IF(ISBLANK(Games!M947), "", Games!M947)</f>
        <v/>
      </c>
      <c r="Q947" t="str">
        <f t="shared" si="59"/>
        <v/>
      </c>
      <c r="R947" t="str">
        <f>IF(ISBLANK(Games!L947), "", IF(H947=Q947, "W", "L"))</f>
        <v/>
      </c>
      <c r="T947" s="30" t="str">
        <f t="shared" si="60"/>
        <v/>
      </c>
    </row>
    <row r="948" spans="1:20" x14ac:dyDescent="0.45">
      <c r="A948" s="20" t="str">
        <f>Calc!A948</f>
        <v>2024-06-06</v>
      </c>
      <c r="B948" t="str">
        <f>Calc!B948</f>
        <v>CHW</v>
      </c>
      <c r="C948" t="str">
        <f>Calc!C948</f>
        <v>BOS</v>
      </c>
      <c r="D948" t="str">
        <f>IF(ISBLANK(Games!D948), "", Games!D948)</f>
        <v/>
      </c>
      <c r="E948" t="str">
        <f>IF(ISBLANK(Games!E948), "", Games!E948)</f>
        <v/>
      </c>
      <c r="F948">
        <f>Calc!M948</f>
        <v>1426.513159308995</v>
      </c>
      <c r="G948">
        <f>Calc!N948</f>
        <v>1518.233689676287</v>
      </c>
      <c r="H948" t="str">
        <f>IF(Calc!O948=Betting!I948, Betting!B948, IF(Calc!P948=Betting!I948, Betting!C948, ""))</f>
        <v>BOS</v>
      </c>
      <c r="I948" s="21">
        <f>MAX(Calc!O948:P948)</f>
        <v>0.65013997343315411</v>
      </c>
      <c r="J948" s="22">
        <f t="shared" si="57"/>
        <v>-185.8285954565705</v>
      </c>
      <c r="K948" s="23">
        <f t="shared" si="58"/>
        <v>0.53813031172250736</v>
      </c>
      <c r="M948" s="31"/>
      <c r="N948" s="31"/>
      <c r="O948" t="str">
        <f>IF(ISBLANK(Games!L948), "", Games!L948)</f>
        <v/>
      </c>
      <c r="P948" t="str">
        <f>IF(ISBLANK(Games!M948), "", Games!M948)</f>
        <v/>
      </c>
      <c r="Q948" t="str">
        <f t="shared" si="59"/>
        <v/>
      </c>
      <c r="R948" t="str">
        <f>IF(ISBLANK(Games!L948), "", IF(H948=Q948, "W", "L"))</f>
        <v/>
      </c>
      <c r="T948" s="30" t="str">
        <f t="shared" si="60"/>
        <v/>
      </c>
    </row>
    <row r="949" spans="1:20" x14ac:dyDescent="0.45">
      <c r="A949" s="20" t="str">
        <f>Calc!A949</f>
        <v>2024-06-06</v>
      </c>
      <c r="B949" t="str">
        <f>Calc!B949</f>
        <v>SDP</v>
      </c>
      <c r="C949" t="str">
        <f>Calc!C949</f>
        <v>ARI</v>
      </c>
      <c r="D949" t="str">
        <f>IF(ISBLANK(Games!D949), "", Games!D949)</f>
        <v/>
      </c>
      <c r="E949" t="str">
        <f>IF(ISBLANK(Games!E949), "", Games!E949)</f>
        <v/>
      </c>
      <c r="F949">
        <f>Calc!M949</f>
        <v>1502.9671207118124</v>
      </c>
      <c r="G949">
        <f>Calc!N949</f>
        <v>1515.1384034374826</v>
      </c>
      <c r="H949" t="str">
        <f>IF(Calc!O949=Betting!I949, Betting!B949, IF(Calc!P949=Betting!I949, Betting!C949, ""))</f>
        <v>ARI</v>
      </c>
      <c r="I949" s="21">
        <f>MAX(Calc!O949:P949)</f>
        <v>0.50288883902018988</v>
      </c>
      <c r="J949" s="22">
        <f t="shared" si="57"/>
        <v>-101.16225071852982</v>
      </c>
      <c r="K949" s="23">
        <f t="shared" si="58"/>
        <v>0.98851102352631881</v>
      </c>
      <c r="M949" s="31"/>
      <c r="N949" s="31"/>
      <c r="O949" t="str">
        <f>IF(ISBLANK(Games!L949), "", Games!L949)</f>
        <v/>
      </c>
      <c r="P949" t="str">
        <f>IF(ISBLANK(Games!M949), "", Games!M949)</f>
        <v/>
      </c>
      <c r="Q949" t="str">
        <f t="shared" si="59"/>
        <v/>
      </c>
      <c r="R949" t="str">
        <f>IF(ISBLANK(Games!L949), "", IF(H949=Q949, "W", "L"))</f>
        <v/>
      </c>
      <c r="T949" s="30" t="str">
        <f t="shared" si="60"/>
        <v/>
      </c>
    </row>
    <row r="950" spans="1:20" x14ac:dyDescent="0.45">
      <c r="A950" s="20" t="str">
        <f>Calc!A950</f>
        <v>2024-06-07</v>
      </c>
      <c r="B950" t="str">
        <f>Calc!B950</f>
        <v>PIT</v>
      </c>
      <c r="C950" t="str">
        <f>Calc!C950</f>
        <v>MIN</v>
      </c>
      <c r="D950" t="str">
        <f>IF(ISBLANK(Games!D950), "", Games!D950)</f>
        <v/>
      </c>
      <c r="E950" t="str">
        <f>IF(ISBLANK(Games!E950), "", Games!E950)</f>
        <v/>
      </c>
      <c r="F950">
        <f>Calc!M950</f>
        <v>1464.4120897083565</v>
      </c>
      <c r="G950">
        <f>Calc!N950</f>
        <v>1539.5424706464416</v>
      </c>
      <c r="H950" t="str">
        <f>IF(Calc!O950=Betting!I950, Betting!B950, IF(Calc!P950=Betting!I950, Betting!C950, ""))</f>
        <v>MIN</v>
      </c>
      <c r="I950" s="21">
        <f>MAX(Calc!O950:P950)</f>
        <v>0.57748145664536843</v>
      </c>
      <c r="J950" s="22">
        <f t="shared" si="57"/>
        <v>-136.67600291821327</v>
      </c>
      <c r="K950" s="23">
        <f t="shared" si="58"/>
        <v>0.73165733460788918</v>
      </c>
      <c r="M950" s="31"/>
      <c r="N950" s="31"/>
      <c r="O950" t="str">
        <f>IF(ISBLANK(Games!L950), "", Games!L950)</f>
        <v/>
      </c>
      <c r="P950" t="str">
        <f>IF(ISBLANK(Games!M950), "", Games!M950)</f>
        <v/>
      </c>
      <c r="Q950" t="str">
        <f t="shared" si="59"/>
        <v/>
      </c>
      <c r="R950" t="str">
        <f>IF(ISBLANK(Games!L950), "", IF(H950=Q950, "W", "L"))</f>
        <v/>
      </c>
      <c r="T950" s="30" t="str">
        <f t="shared" si="60"/>
        <v/>
      </c>
    </row>
    <row r="951" spans="1:20" x14ac:dyDescent="0.45">
      <c r="A951" s="20" t="str">
        <f>Calc!A951</f>
        <v>2024-06-07</v>
      </c>
      <c r="B951" t="str">
        <f>Calc!B951</f>
        <v>DET</v>
      </c>
      <c r="C951" t="str">
        <f>Calc!C951</f>
        <v>MIL</v>
      </c>
      <c r="D951" t="str">
        <f>IF(ISBLANK(Games!D951), "", Games!D951)</f>
        <v/>
      </c>
      <c r="E951" t="str">
        <f>IF(ISBLANK(Games!E951), "", Games!E951)</f>
        <v/>
      </c>
      <c r="F951">
        <f>Calc!M951</f>
        <v>1481.7589766686021</v>
      </c>
      <c r="G951">
        <f>Calc!N951</f>
        <v>1527.5334034496079</v>
      </c>
      <c r="H951" t="str">
        <f>IF(Calc!O951=Betting!I951, Betting!B951, IF(Calc!P951=Betting!I951, Betting!C951, ""))</f>
        <v>MIL</v>
      </c>
      <c r="I951" s="21">
        <f>MAX(Calc!O951:P951)</f>
        <v>0.56166181871646592</v>
      </c>
      <c r="J951" s="22">
        <f t="shared" si="57"/>
        <v>-128.13435897183717</v>
      </c>
      <c r="K951" s="23">
        <f t="shared" si="58"/>
        <v>0.78043079781574531</v>
      </c>
      <c r="M951" s="31"/>
      <c r="N951" s="31"/>
      <c r="O951" t="str">
        <f>IF(ISBLANK(Games!L951), "", Games!L951)</f>
        <v/>
      </c>
      <c r="P951" t="str">
        <f>IF(ISBLANK(Games!M951), "", Games!M951)</f>
        <v/>
      </c>
      <c r="Q951" t="str">
        <f t="shared" si="59"/>
        <v/>
      </c>
      <c r="R951" t="str">
        <f>IF(ISBLANK(Games!L951), "", IF(H951=Q951, "W", "L"))</f>
        <v/>
      </c>
      <c r="T951" s="30" t="str">
        <f t="shared" si="60"/>
        <v/>
      </c>
    </row>
    <row r="952" spans="1:20" x14ac:dyDescent="0.45">
      <c r="A952" s="20" t="str">
        <f>Calc!A952</f>
        <v>2024-06-07</v>
      </c>
      <c r="B952" t="str">
        <f>Calc!B952</f>
        <v>WAS</v>
      </c>
      <c r="C952" t="str">
        <f>Calc!C952</f>
        <v>ATL</v>
      </c>
      <c r="D952" t="str">
        <f>IF(ISBLANK(Games!D952), "", Games!D952)</f>
        <v/>
      </c>
      <c r="E952" t="str">
        <f>IF(ISBLANK(Games!E952), "", Games!E952)</f>
        <v/>
      </c>
      <c r="F952">
        <f>Calc!M952</f>
        <v>1419.5380932200808</v>
      </c>
      <c r="G952">
        <f>Calc!N952</f>
        <v>1588.8399964445969</v>
      </c>
      <c r="H952" t="str">
        <f>IF(Calc!O952=Betting!I952, Betting!B952, IF(Calc!P952=Betting!I952, Betting!C952, ""))</f>
        <v>ATL</v>
      </c>
      <c r="I952" s="21">
        <f>MAX(Calc!O952:P952)</f>
        <v>0.7498409900770211</v>
      </c>
      <c r="J952" s="22">
        <f t="shared" si="57"/>
        <v>-299.74574583897203</v>
      </c>
      <c r="K952" s="23">
        <f t="shared" si="58"/>
        <v>0.3336160775863739</v>
      </c>
      <c r="M952" s="31"/>
      <c r="N952" s="31"/>
      <c r="O952" t="str">
        <f>IF(ISBLANK(Games!L952), "", Games!L952)</f>
        <v/>
      </c>
      <c r="P952" t="str">
        <f>IF(ISBLANK(Games!M952), "", Games!M952)</f>
        <v/>
      </c>
      <c r="Q952" t="str">
        <f t="shared" si="59"/>
        <v/>
      </c>
      <c r="R952" t="str">
        <f>IF(ISBLANK(Games!L952), "", IF(H952=Q952, "W", "L"))</f>
        <v/>
      </c>
      <c r="T952" s="30" t="str">
        <f t="shared" si="60"/>
        <v/>
      </c>
    </row>
    <row r="953" spans="1:20" x14ac:dyDescent="0.45">
      <c r="A953" s="20" t="str">
        <f>Calc!A953</f>
        <v>2024-06-07</v>
      </c>
      <c r="B953" t="str">
        <f>Calc!B953</f>
        <v>TBR</v>
      </c>
      <c r="C953" t="str">
        <f>Calc!C953</f>
        <v>BAL</v>
      </c>
      <c r="D953" t="str">
        <f>IF(ISBLANK(Games!D953), "", Games!D953)</f>
        <v/>
      </c>
      <c r="E953" t="str">
        <f>IF(ISBLANK(Games!E953), "", Games!E953)</f>
        <v/>
      </c>
      <c r="F953">
        <f>Calc!M953</f>
        <v>1528.0229512954211</v>
      </c>
      <c r="G953">
        <f>Calc!N953</f>
        <v>1539.0873746407135</v>
      </c>
      <c r="H953" t="str">
        <f>IF(Calc!O953=Betting!I953, Betting!B953, IF(Calc!P953=Betting!I953, Betting!C953, ""))</f>
        <v>TBR</v>
      </c>
      <c r="I953" s="21">
        <f>MAX(Calc!O953:P953)</f>
        <v>0.54624455766764513</v>
      </c>
      <c r="J953" s="22">
        <f t="shared" si="57"/>
        <v>-120.3830316304055</v>
      </c>
      <c r="K953" s="23">
        <f t="shared" si="58"/>
        <v>0.83068185479009582</v>
      </c>
      <c r="M953" s="31"/>
      <c r="N953" s="31"/>
      <c r="O953" t="str">
        <f>IF(ISBLANK(Games!L953), "", Games!L953)</f>
        <v/>
      </c>
      <c r="P953" t="str">
        <f>IF(ISBLANK(Games!M953), "", Games!M953)</f>
        <v/>
      </c>
      <c r="Q953" t="str">
        <f t="shared" si="59"/>
        <v/>
      </c>
      <c r="R953" t="str">
        <f>IF(ISBLANK(Games!L953), "", IF(H953=Q953, "W", "L"))</f>
        <v/>
      </c>
      <c r="T953" s="30" t="str">
        <f t="shared" si="60"/>
        <v/>
      </c>
    </row>
    <row r="954" spans="1:20" x14ac:dyDescent="0.45">
      <c r="A954" s="20" t="str">
        <f>Calc!A954</f>
        <v>2024-06-07</v>
      </c>
      <c r="B954" t="str">
        <f>Calc!B954</f>
        <v>NYY</v>
      </c>
      <c r="C954" t="str">
        <f>Calc!C954</f>
        <v>LAD</v>
      </c>
      <c r="D954" t="str">
        <f>IF(ISBLANK(Games!D954), "", Games!D954)</f>
        <v/>
      </c>
      <c r="E954" t="str">
        <f>IF(ISBLANK(Games!E954), "", Games!E954)</f>
        <v/>
      </c>
      <c r="F954">
        <f>Calc!M954</f>
        <v>1533.7203518335739</v>
      </c>
      <c r="G954">
        <f>Calc!N954</f>
        <v>1587.2549754385982</v>
      </c>
      <c r="H954" t="str">
        <f>IF(Calc!O954=Betting!I954, Betting!B954, IF(Calc!P954=Betting!I954, Betting!C954, ""))</f>
        <v>LAD</v>
      </c>
      <c r="I954" s="21">
        <f>MAX(Calc!O954:P954)</f>
        <v>0.52947720622745187</v>
      </c>
      <c r="J954" s="22">
        <f t="shared" si="57"/>
        <v>-112.52955504710415</v>
      </c>
      <c r="K954" s="23">
        <f t="shared" si="58"/>
        <v>0.88865542886169446</v>
      </c>
      <c r="M954" s="31"/>
      <c r="N954" s="31"/>
      <c r="O954" t="str">
        <f>IF(ISBLANK(Games!L954), "", Games!L954)</f>
        <v/>
      </c>
      <c r="P954" t="str">
        <f>IF(ISBLANK(Games!M954), "", Games!M954)</f>
        <v/>
      </c>
      <c r="Q954" t="str">
        <f t="shared" si="59"/>
        <v/>
      </c>
      <c r="R954" t="str">
        <f>IF(ISBLANK(Games!L954), "", IF(H954=Q954, "W", "L"))</f>
        <v/>
      </c>
      <c r="T954" s="30" t="str">
        <f t="shared" si="60"/>
        <v/>
      </c>
    </row>
    <row r="955" spans="1:20" x14ac:dyDescent="0.45">
      <c r="A955" s="20" t="str">
        <f>Calc!A955</f>
        <v>2024-06-07</v>
      </c>
      <c r="B955" t="str">
        <f>Calc!B955</f>
        <v>CIN</v>
      </c>
      <c r="C955" t="str">
        <f>Calc!C955</f>
        <v>CHC</v>
      </c>
      <c r="D955" t="str">
        <f>IF(ISBLANK(Games!D955), "", Games!D955)</f>
        <v/>
      </c>
      <c r="E955" t="str">
        <f>IF(ISBLANK(Games!E955), "", Games!E955)</f>
        <v/>
      </c>
      <c r="F955">
        <f>Calc!M955</f>
        <v>1493.1662146218293</v>
      </c>
      <c r="G955">
        <f>Calc!N955</f>
        <v>1510.9500841970262</v>
      </c>
      <c r="H955" t="str">
        <f>IF(Calc!O955=Betting!I955, Betting!B955, IF(Calc!P955=Betting!I955, Betting!C955, ""))</f>
        <v>CHC</v>
      </c>
      <c r="I955" s="21">
        <f>MAX(Calc!O955:P955)</f>
        <v>0.53251516206050886</v>
      </c>
      <c r="J955" s="22">
        <f t="shared" si="57"/>
        <v>-113.91068091270051</v>
      </c>
      <c r="K955" s="23">
        <f t="shared" si="58"/>
        <v>0.87788080273735303</v>
      </c>
      <c r="M955" s="31"/>
      <c r="N955" s="31"/>
      <c r="O955" t="str">
        <f>IF(ISBLANK(Games!L955), "", Games!L955)</f>
        <v/>
      </c>
      <c r="P955" t="str">
        <f>IF(ISBLANK(Games!M955), "", Games!M955)</f>
        <v/>
      </c>
      <c r="Q955" t="str">
        <f t="shared" si="59"/>
        <v/>
      </c>
      <c r="R955" t="str">
        <f>IF(ISBLANK(Games!L955), "", IF(H955=Q955, "W", "L"))</f>
        <v/>
      </c>
      <c r="T955" s="30" t="str">
        <f t="shared" si="60"/>
        <v/>
      </c>
    </row>
    <row r="956" spans="1:20" x14ac:dyDescent="0.45">
      <c r="A956" s="20" t="str">
        <f>Calc!A956</f>
        <v>2024-06-07</v>
      </c>
      <c r="B956" t="str">
        <f>Calc!B956</f>
        <v>MIA</v>
      </c>
      <c r="C956" t="str">
        <f>Calc!C956</f>
        <v>CLE</v>
      </c>
      <c r="D956" t="str">
        <f>IF(ISBLANK(Games!D956), "", Games!D956)</f>
        <v/>
      </c>
      <c r="E956" t="str">
        <f>IF(ISBLANK(Games!E956), "", Games!E956)</f>
        <v/>
      </c>
      <c r="F956">
        <f>Calc!M956</f>
        <v>1453.0099819148713</v>
      </c>
      <c r="G956">
        <f>Calc!N956</f>
        <v>1521.3210808926906</v>
      </c>
      <c r="H956" t="str">
        <f>IF(Calc!O956=Betting!I956, Betting!B956, IF(Calc!P956=Betting!I956, Betting!C956, ""))</f>
        <v>CLE</v>
      </c>
      <c r="I956" s="21">
        <f>MAX(Calc!O956:P956)</f>
        <v>0.57418426771778575</v>
      </c>
      <c r="J956" s="22">
        <f t="shared" si="57"/>
        <v>-134.84336631724977</v>
      </c>
      <c r="K956" s="23">
        <f t="shared" si="58"/>
        <v>0.74160118314405754</v>
      </c>
      <c r="M956" s="31"/>
      <c r="N956" s="31"/>
      <c r="O956" t="str">
        <f>IF(ISBLANK(Games!L956), "", Games!L956)</f>
        <v/>
      </c>
      <c r="P956" t="str">
        <f>IF(ISBLANK(Games!M956), "", Games!M956)</f>
        <v/>
      </c>
      <c r="Q956" t="str">
        <f t="shared" si="59"/>
        <v/>
      </c>
      <c r="R956" t="str">
        <f>IF(ISBLANK(Games!L956), "", IF(H956=Q956, "W", "L"))</f>
        <v/>
      </c>
      <c r="T956" s="30" t="str">
        <f t="shared" si="60"/>
        <v/>
      </c>
    </row>
    <row r="957" spans="1:20" x14ac:dyDescent="0.45">
      <c r="A957" s="20" t="str">
        <f>Calc!A957</f>
        <v>2024-06-07</v>
      </c>
      <c r="B957" t="str">
        <f>Calc!B957</f>
        <v>TEX</v>
      </c>
      <c r="C957" t="str">
        <f>Calc!C957</f>
        <v>SFG</v>
      </c>
      <c r="D957" t="str">
        <f>IF(ISBLANK(Games!D957), "", Games!D957)</f>
        <v/>
      </c>
      <c r="E957" t="str">
        <f>IF(ISBLANK(Games!E957), "", Games!E957)</f>
        <v/>
      </c>
      <c r="F957">
        <f>Calc!M957</f>
        <v>1535.7428778604465</v>
      </c>
      <c r="G957">
        <f>Calc!N957</f>
        <v>1491.6063482058917</v>
      </c>
      <c r="H957" t="str">
        <f>IF(Calc!O957=Betting!I957, Betting!B957, IF(Calc!P957=Betting!I957, Betting!C957, ""))</f>
        <v>TEX</v>
      </c>
      <c r="I957" s="21">
        <f>MAX(Calc!O957:P957)</f>
        <v>0.59482365227408207</v>
      </c>
      <c r="J957" s="22">
        <f t="shared" si="57"/>
        <v>-146.80611432838407</v>
      </c>
      <c r="K957" s="23">
        <f t="shared" si="58"/>
        <v>0.68117053882588607</v>
      </c>
      <c r="M957" s="31"/>
      <c r="N957" s="31"/>
      <c r="O957" t="str">
        <f>IF(ISBLANK(Games!L957), "", Games!L957)</f>
        <v/>
      </c>
      <c r="P957" t="str">
        <f>IF(ISBLANK(Games!M957), "", Games!M957)</f>
        <v/>
      </c>
      <c r="Q957" t="str">
        <f t="shared" si="59"/>
        <v/>
      </c>
      <c r="R957" t="str">
        <f>IF(ISBLANK(Games!L957), "", IF(H957=Q957, "W", "L"))</f>
        <v/>
      </c>
      <c r="T957" s="30" t="str">
        <f t="shared" si="60"/>
        <v/>
      </c>
    </row>
    <row r="958" spans="1:20" x14ac:dyDescent="0.45">
      <c r="A958" s="20" t="str">
        <f>Calc!A958</f>
        <v>2024-06-07</v>
      </c>
      <c r="B958" t="str">
        <f>Calc!B958</f>
        <v>KCR</v>
      </c>
      <c r="C958" t="str">
        <f>Calc!C958</f>
        <v>SEA</v>
      </c>
      <c r="D958" t="str">
        <f>IF(ISBLANK(Games!D958), "", Games!D958)</f>
        <v/>
      </c>
      <c r="E958" t="str">
        <f>IF(ISBLANK(Games!E958), "", Games!E958)</f>
        <v/>
      </c>
      <c r="F958">
        <f>Calc!M958</f>
        <v>1459.3647323881944</v>
      </c>
      <c r="G958">
        <f>Calc!N958</f>
        <v>1521.2700100017432</v>
      </c>
      <c r="H958" t="str">
        <f>IF(Calc!O958=Betting!I958, Betting!B958, IF(Calc!P958=Betting!I958, Betting!C958, ""))</f>
        <v>KCR</v>
      </c>
      <c r="I958" s="21">
        <f>MAX(Calc!O958:P958)</f>
        <v>0.50688342286511268</v>
      </c>
      <c r="J958" s="22">
        <f t="shared" si="57"/>
        <v>-102.79180347377768</v>
      </c>
      <c r="K958" s="23">
        <f t="shared" si="58"/>
        <v>0.97284021313538027</v>
      </c>
      <c r="M958" s="31"/>
      <c r="N958" s="31"/>
      <c r="O958" t="str">
        <f>IF(ISBLANK(Games!L958), "", Games!L958)</f>
        <v/>
      </c>
      <c r="P958" t="str">
        <f>IF(ISBLANK(Games!M958), "", Games!M958)</f>
        <v/>
      </c>
      <c r="Q958" t="str">
        <f t="shared" si="59"/>
        <v/>
      </c>
      <c r="R958" t="str">
        <f>IF(ISBLANK(Games!L958), "", IF(H958=Q958, "W", "L"))</f>
        <v/>
      </c>
      <c r="T958" s="30" t="str">
        <f t="shared" si="60"/>
        <v/>
      </c>
    </row>
    <row r="959" spans="1:20" x14ac:dyDescent="0.45">
      <c r="A959" s="20" t="str">
        <f>Calc!A959</f>
        <v>2024-06-07</v>
      </c>
      <c r="B959" t="str">
        <f>Calc!B959</f>
        <v>CHW</v>
      </c>
      <c r="C959" t="str">
        <f>Calc!C959</f>
        <v>BOS</v>
      </c>
      <c r="D959" t="str">
        <f>IF(ISBLANK(Games!D959), "", Games!D959)</f>
        <v/>
      </c>
      <c r="E959" t="str">
        <f>IF(ISBLANK(Games!E959), "", Games!E959)</f>
        <v/>
      </c>
      <c r="F959">
        <f>Calc!M959</f>
        <v>1426.513159308995</v>
      </c>
      <c r="G959">
        <f>Calc!N959</f>
        <v>1518.233689676287</v>
      </c>
      <c r="H959" t="str">
        <f>IF(Calc!O959=Betting!I959, Betting!B959, IF(Calc!P959=Betting!I959, Betting!C959, ""))</f>
        <v>BOS</v>
      </c>
      <c r="I959" s="21">
        <f>MAX(Calc!O959:P959)</f>
        <v>0.65013997343315411</v>
      </c>
      <c r="J959" s="22">
        <f t="shared" si="57"/>
        <v>-185.8285954565705</v>
      </c>
      <c r="K959" s="23">
        <f t="shared" si="58"/>
        <v>0.53813031172250736</v>
      </c>
      <c r="M959" s="31"/>
      <c r="N959" s="31"/>
      <c r="O959" t="str">
        <f>IF(ISBLANK(Games!L959), "", Games!L959)</f>
        <v/>
      </c>
      <c r="P959" t="str">
        <f>IF(ISBLANK(Games!M959), "", Games!M959)</f>
        <v/>
      </c>
      <c r="Q959" t="str">
        <f t="shared" si="59"/>
        <v/>
      </c>
      <c r="R959" t="str">
        <f>IF(ISBLANK(Games!L959), "", IF(H959=Q959, "W", "L"))</f>
        <v/>
      </c>
      <c r="T959" s="30" t="str">
        <f t="shared" si="60"/>
        <v/>
      </c>
    </row>
    <row r="960" spans="1:20" x14ac:dyDescent="0.45">
      <c r="A960" s="20" t="str">
        <f>Calc!A960</f>
        <v>2024-06-07</v>
      </c>
      <c r="B960" t="str">
        <f>Calc!B960</f>
        <v>STL</v>
      </c>
      <c r="C960" t="str">
        <f>Calc!C960</f>
        <v>COL</v>
      </c>
      <c r="D960" t="str">
        <f>IF(ISBLANK(Games!D960), "", Games!D960)</f>
        <v/>
      </c>
      <c r="E960" t="str">
        <f>IF(ISBLANK(Games!E960), "", Games!E960)</f>
        <v/>
      </c>
      <c r="F960">
        <f>Calc!M960</f>
        <v>1510.540426333587</v>
      </c>
      <c r="G960">
        <f>Calc!N960</f>
        <v>1405.4006829938121</v>
      </c>
      <c r="H960" t="str">
        <f>IF(Calc!O960=Betting!I960, Betting!B960, IF(Calc!P960=Betting!I960, Betting!C960, ""))</f>
        <v>STL</v>
      </c>
      <c r="I960" s="21">
        <f>MAX(Calc!O960:P960)</f>
        <v>0.68343798867900074</v>
      </c>
      <c r="J960" s="22">
        <f t="shared" si="57"/>
        <v>-215.8938736290701</v>
      </c>
      <c r="K960" s="23">
        <f t="shared" si="58"/>
        <v>0.46319054042177793</v>
      </c>
      <c r="M960" s="31"/>
      <c r="N960" s="31"/>
      <c r="O960" t="str">
        <f>IF(ISBLANK(Games!L960), "", Games!L960)</f>
        <v/>
      </c>
      <c r="P960" t="str">
        <f>IF(ISBLANK(Games!M960), "", Games!M960)</f>
        <v/>
      </c>
      <c r="Q960" t="str">
        <f t="shared" si="59"/>
        <v/>
      </c>
      <c r="R960" t="str">
        <f>IF(ISBLANK(Games!L960), "", IF(H960=Q960, "W", "L"))</f>
        <v/>
      </c>
      <c r="T960" s="30" t="str">
        <f t="shared" si="60"/>
        <v/>
      </c>
    </row>
    <row r="961" spans="1:20" x14ac:dyDescent="0.45">
      <c r="A961" s="20" t="str">
        <f>Calc!A961</f>
        <v>2024-06-07</v>
      </c>
      <c r="B961" t="str">
        <f>Calc!B961</f>
        <v>LAA</v>
      </c>
      <c r="C961" t="str">
        <f>Calc!C961</f>
        <v>HOU</v>
      </c>
      <c r="D961" t="str">
        <f>IF(ISBLANK(Games!D961), "", Games!D961)</f>
        <v/>
      </c>
      <c r="E961" t="str">
        <f>IF(ISBLANK(Games!E961), "", Games!E961)</f>
        <v/>
      </c>
      <c r="F961">
        <f>Calc!M961</f>
        <v>1469.5882041455925</v>
      </c>
      <c r="G961">
        <f>Calc!N961</f>
        <v>1554.1885466658973</v>
      </c>
      <c r="H961" t="str">
        <f>IF(Calc!O961=Betting!I961, Betting!B961, IF(Calc!P961=Betting!I961, Betting!C961, ""))</f>
        <v>HOU</v>
      </c>
      <c r="I961" s="21">
        <f>MAX(Calc!O961:P961)</f>
        <v>0.5851525774408658</v>
      </c>
      <c r="J961" s="22">
        <f t="shared" si="57"/>
        <v>-141.05247992892026</v>
      </c>
      <c r="K961" s="23">
        <f t="shared" si="58"/>
        <v>0.70895598610100585</v>
      </c>
      <c r="M961" s="31"/>
      <c r="N961" s="31"/>
      <c r="O961" t="str">
        <f>IF(ISBLANK(Games!L961), "", Games!L961)</f>
        <v/>
      </c>
      <c r="P961" t="str">
        <f>IF(ISBLANK(Games!M961), "", Games!M961)</f>
        <v/>
      </c>
      <c r="Q961" t="str">
        <f t="shared" si="59"/>
        <v/>
      </c>
      <c r="R961" t="str">
        <f>IF(ISBLANK(Games!L961), "", IF(H961=Q961, "W", "L"))</f>
        <v/>
      </c>
      <c r="T961" s="30" t="str">
        <f t="shared" si="60"/>
        <v/>
      </c>
    </row>
    <row r="962" spans="1:20" x14ac:dyDescent="0.45">
      <c r="A962" s="20" t="str">
        <f>Calc!A962</f>
        <v>2024-06-07</v>
      </c>
      <c r="B962" t="str">
        <f>Calc!B962</f>
        <v>SDP</v>
      </c>
      <c r="C962" t="str">
        <f>Calc!C962</f>
        <v>ARI</v>
      </c>
      <c r="D962" t="str">
        <f>IF(ISBLANK(Games!D962), "", Games!D962)</f>
        <v/>
      </c>
      <c r="E962" t="str">
        <f>IF(ISBLANK(Games!E962), "", Games!E962)</f>
        <v/>
      </c>
      <c r="F962">
        <f>Calc!M962</f>
        <v>1502.9671207118124</v>
      </c>
      <c r="G962">
        <f>Calc!N962</f>
        <v>1515.1384034374826</v>
      </c>
      <c r="H962" t="str">
        <f>IF(Calc!O962=Betting!I962, Betting!B962, IF(Calc!P962=Betting!I962, Betting!C962, ""))</f>
        <v>ARI</v>
      </c>
      <c r="I962" s="21">
        <f>MAX(Calc!O962:P962)</f>
        <v>0.50288883902018988</v>
      </c>
      <c r="J962" s="22">
        <f t="shared" si="57"/>
        <v>-101.16225071852982</v>
      </c>
      <c r="K962" s="23">
        <f t="shared" si="58"/>
        <v>0.98851102352631881</v>
      </c>
      <c r="M962" s="31"/>
      <c r="N962" s="31"/>
      <c r="O962" t="str">
        <f>IF(ISBLANK(Games!L962), "", Games!L962)</f>
        <v/>
      </c>
      <c r="P962" t="str">
        <f>IF(ISBLANK(Games!M962), "", Games!M962)</f>
        <v/>
      </c>
      <c r="Q962" t="str">
        <f t="shared" si="59"/>
        <v/>
      </c>
      <c r="R962" t="str">
        <f>IF(ISBLANK(Games!L962), "", IF(H962=Q962, "W", "L"))</f>
        <v/>
      </c>
      <c r="T962" s="30" t="str">
        <f t="shared" si="60"/>
        <v/>
      </c>
    </row>
    <row r="963" spans="1:20" x14ac:dyDescent="0.45">
      <c r="A963" s="20" t="str">
        <f>Calc!A963</f>
        <v>2024-06-07</v>
      </c>
      <c r="B963" t="str">
        <f>Calc!B963</f>
        <v>OAK</v>
      </c>
      <c r="C963" t="str">
        <f>Calc!C963</f>
        <v>TOR</v>
      </c>
      <c r="D963" t="str">
        <f>IF(ISBLANK(Games!D963), "", Games!D963)</f>
        <v/>
      </c>
      <c r="E963" t="str">
        <f>IF(ISBLANK(Games!E963), "", Games!E963)</f>
        <v/>
      </c>
      <c r="F963">
        <f>Calc!M963</f>
        <v>1410.609331202211</v>
      </c>
      <c r="G963">
        <f>Calc!N963</f>
        <v>1549.5770225833428</v>
      </c>
      <c r="H963" t="str">
        <f>IF(Calc!O963=Betting!I963, Betting!B963, IF(Calc!P963=Betting!I963, Betting!C963, ""))</f>
        <v>TOR</v>
      </c>
      <c r="I963" s="21">
        <f>MAX(Calc!O963:P963)</f>
        <v>0.68686083441036982</v>
      </c>
      <c r="J963" s="22">
        <f t="shared" ref="J963:J1026" si="61">IF(I963&lt;0.5, "",-1*((I963*100)/(1-((I963*100)/100))))</f>
        <v>-219.34683038355638</v>
      </c>
      <c r="K963" s="23">
        <f t="shared" ref="K963:K1026" si="62">IF(J963&gt;0, "",1/(J963/-100))</f>
        <v>0.45589899715048093</v>
      </c>
      <c r="M963" s="31"/>
      <c r="N963" s="31"/>
      <c r="O963" t="str">
        <f>IF(ISBLANK(Games!L963), "", Games!L963)</f>
        <v/>
      </c>
      <c r="P963" t="str">
        <f>IF(ISBLANK(Games!M963), "", Games!M963)</f>
        <v/>
      </c>
      <c r="Q963" t="str">
        <f t="shared" ref="Q963:Q1026" si="63">IF(O963&gt;P963, B963, IF(P963&gt;O963, C963, ""))</f>
        <v/>
      </c>
      <c r="R963" t="str">
        <f>IF(ISBLANK(Games!L963), "", IF(H963=Q963, "W", "L"))</f>
        <v/>
      </c>
      <c r="T963" s="30" t="str">
        <f t="shared" si="60"/>
        <v/>
      </c>
    </row>
    <row r="964" spans="1:20" x14ac:dyDescent="0.45">
      <c r="A964" s="20" t="str">
        <f>Calc!A964</f>
        <v>2024-06-08</v>
      </c>
      <c r="B964" t="str">
        <f>Calc!B964</f>
        <v>NYM</v>
      </c>
      <c r="C964" t="str">
        <f>Calc!C964</f>
        <v>PHI</v>
      </c>
      <c r="D964" t="str">
        <f>IF(ISBLANK(Games!D964), "", Games!D964)</f>
        <v/>
      </c>
      <c r="E964" t="str">
        <f>IF(ISBLANK(Games!E964), "", Games!E964)</f>
        <v/>
      </c>
      <c r="F964">
        <f>Calc!M964</f>
        <v>1483.2891783762693</v>
      </c>
      <c r="G964">
        <f>Calc!N964</f>
        <v>1539.4111659163295</v>
      </c>
      <c r="H964" t="str">
        <f>IF(Calc!O964=Betting!I964, Betting!B964, IF(Calc!P964=Betting!I964, Betting!C964, ""))</f>
        <v>PHI</v>
      </c>
      <c r="I964" s="21">
        <f>MAX(Calc!O964:P964)</f>
        <v>0.5289344583670641</v>
      </c>
      <c r="J964" s="22">
        <f t="shared" si="61"/>
        <v>-112.28468474546604</v>
      </c>
      <c r="K964" s="23">
        <f t="shared" si="62"/>
        <v>0.89059340752201654</v>
      </c>
      <c r="M964" s="31"/>
      <c r="N964" s="31"/>
      <c r="O964" t="str">
        <f>IF(ISBLANK(Games!L964), "", Games!L964)</f>
        <v/>
      </c>
      <c r="P964" t="str">
        <f>IF(ISBLANK(Games!M964), "", Games!M964)</f>
        <v/>
      </c>
      <c r="Q964" t="str">
        <f t="shared" si="63"/>
        <v/>
      </c>
      <c r="R964" t="str">
        <f>IF(ISBLANK(Games!L964), "", IF(H964=Q964, "W", "L"))</f>
        <v/>
      </c>
      <c r="T964" s="30" t="str">
        <f t="shared" si="60"/>
        <v/>
      </c>
    </row>
    <row r="965" spans="1:20" x14ac:dyDescent="0.45">
      <c r="A965" s="20" t="str">
        <f>Calc!A965</f>
        <v>2024-06-08</v>
      </c>
      <c r="B965" t="str">
        <f>Calc!B965</f>
        <v>TEX</v>
      </c>
      <c r="C965" t="str">
        <f>Calc!C965</f>
        <v>SFG</v>
      </c>
      <c r="D965" t="str">
        <f>IF(ISBLANK(Games!D965), "", Games!D965)</f>
        <v/>
      </c>
      <c r="E965" t="str">
        <f>IF(ISBLANK(Games!E965), "", Games!E965)</f>
        <v/>
      </c>
      <c r="F965">
        <f>Calc!M965</f>
        <v>1535.7428778604465</v>
      </c>
      <c r="G965">
        <f>Calc!N965</f>
        <v>1491.6063482058917</v>
      </c>
      <c r="H965" t="str">
        <f>IF(Calc!O965=Betting!I965, Betting!B965, IF(Calc!P965=Betting!I965, Betting!C965, ""))</f>
        <v>TEX</v>
      </c>
      <c r="I965" s="21">
        <f>MAX(Calc!O965:P965)</f>
        <v>0.59482365227408207</v>
      </c>
      <c r="J965" s="22">
        <f t="shared" si="61"/>
        <v>-146.80611432838407</v>
      </c>
      <c r="K965" s="23">
        <f t="shared" si="62"/>
        <v>0.68117053882588607</v>
      </c>
      <c r="M965" s="31"/>
      <c r="N965" s="31"/>
      <c r="O965" t="str">
        <f>IF(ISBLANK(Games!L965), "", Games!L965)</f>
        <v/>
      </c>
      <c r="P965" t="str">
        <f>IF(ISBLANK(Games!M965), "", Games!M965)</f>
        <v/>
      </c>
      <c r="Q965" t="str">
        <f t="shared" si="63"/>
        <v/>
      </c>
      <c r="R965" t="str">
        <f>IF(ISBLANK(Games!L965), "", IF(H965=Q965, "W", "L"))</f>
        <v/>
      </c>
      <c r="T965" s="30" t="str">
        <f t="shared" si="60"/>
        <v/>
      </c>
    </row>
    <row r="966" spans="1:20" x14ac:dyDescent="0.45">
      <c r="A966" s="20" t="str">
        <f>Calc!A966</f>
        <v>2024-06-08</v>
      </c>
      <c r="B966" t="str">
        <f>Calc!B966</f>
        <v>PIT</v>
      </c>
      <c r="C966" t="str">
        <f>Calc!C966</f>
        <v>MIN</v>
      </c>
      <c r="D966" t="str">
        <f>IF(ISBLANK(Games!D966), "", Games!D966)</f>
        <v/>
      </c>
      <c r="E966" t="str">
        <f>IF(ISBLANK(Games!E966), "", Games!E966)</f>
        <v/>
      </c>
      <c r="F966">
        <f>Calc!M966</f>
        <v>1464.4120897083565</v>
      </c>
      <c r="G966">
        <f>Calc!N966</f>
        <v>1539.5424706464416</v>
      </c>
      <c r="H966" t="str">
        <f>IF(Calc!O966=Betting!I966, Betting!B966, IF(Calc!P966=Betting!I966, Betting!C966, ""))</f>
        <v>MIN</v>
      </c>
      <c r="I966" s="21">
        <f>MAX(Calc!O966:P966)</f>
        <v>0.57748145664536843</v>
      </c>
      <c r="J966" s="22">
        <f t="shared" si="61"/>
        <v>-136.67600291821327</v>
      </c>
      <c r="K966" s="23">
        <f t="shared" si="62"/>
        <v>0.73165733460788918</v>
      </c>
      <c r="M966" s="31"/>
      <c r="N966" s="31"/>
      <c r="O966" t="str">
        <f>IF(ISBLANK(Games!L966), "", Games!L966)</f>
        <v/>
      </c>
      <c r="P966" t="str">
        <f>IF(ISBLANK(Games!M966), "", Games!M966)</f>
        <v/>
      </c>
      <c r="Q966" t="str">
        <f t="shared" si="63"/>
        <v/>
      </c>
      <c r="R966" t="str">
        <f>IF(ISBLANK(Games!L966), "", IF(H966=Q966, "W", "L"))</f>
        <v/>
      </c>
      <c r="T966" s="30" t="str">
        <f t="shared" si="60"/>
        <v/>
      </c>
    </row>
    <row r="967" spans="1:20" x14ac:dyDescent="0.45">
      <c r="A967" s="20" t="str">
        <f>Calc!A967</f>
        <v>2024-06-08</v>
      </c>
      <c r="B967" t="str">
        <f>Calc!B967</f>
        <v>WAS</v>
      </c>
      <c r="C967" t="str">
        <f>Calc!C967</f>
        <v>ATL</v>
      </c>
      <c r="D967" t="str">
        <f>IF(ISBLANK(Games!D967), "", Games!D967)</f>
        <v/>
      </c>
      <c r="E967" t="str">
        <f>IF(ISBLANK(Games!E967), "", Games!E967)</f>
        <v/>
      </c>
      <c r="F967">
        <f>Calc!M967</f>
        <v>1419.5380932200808</v>
      </c>
      <c r="G967">
        <f>Calc!N967</f>
        <v>1588.8399964445969</v>
      </c>
      <c r="H967" t="str">
        <f>IF(Calc!O967=Betting!I967, Betting!B967, IF(Calc!P967=Betting!I967, Betting!C967, ""))</f>
        <v>ATL</v>
      </c>
      <c r="I967" s="21">
        <f>MAX(Calc!O967:P967)</f>
        <v>0.7498409900770211</v>
      </c>
      <c r="J967" s="22">
        <f t="shared" si="61"/>
        <v>-299.74574583897203</v>
      </c>
      <c r="K967" s="23">
        <f t="shared" si="62"/>
        <v>0.3336160775863739</v>
      </c>
      <c r="M967" s="31"/>
      <c r="N967" s="31"/>
      <c r="O967" t="str">
        <f>IF(ISBLANK(Games!L967), "", Games!L967)</f>
        <v/>
      </c>
      <c r="P967" t="str">
        <f>IF(ISBLANK(Games!M967), "", Games!M967)</f>
        <v/>
      </c>
      <c r="Q967" t="str">
        <f t="shared" si="63"/>
        <v/>
      </c>
      <c r="R967" t="str">
        <f>IF(ISBLANK(Games!L967), "", IF(H967=Q967, "W", "L"))</f>
        <v/>
      </c>
      <c r="T967" s="30" t="str">
        <f t="shared" si="60"/>
        <v/>
      </c>
    </row>
    <row r="968" spans="1:20" x14ac:dyDescent="0.45">
      <c r="A968" s="20" t="str">
        <f>Calc!A968</f>
        <v>2024-06-08</v>
      </c>
      <c r="B968" t="str">
        <f>Calc!B968</f>
        <v>OAK</v>
      </c>
      <c r="C968" t="str">
        <f>Calc!C968</f>
        <v>TOR</v>
      </c>
      <c r="D968" t="str">
        <f>IF(ISBLANK(Games!D968), "", Games!D968)</f>
        <v/>
      </c>
      <c r="E968" t="str">
        <f>IF(ISBLANK(Games!E968), "", Games!E968)</f>
        <v/>
      </c>
      <c r="F968">
        <f>Calc!M968</f>
        <v>1410.609331202211</v>
      </c>
      <c r="G968">
        <f>Calc!N968</f>
        <v>1549.5770225833428</v>
      </c>
      <c r="H968" t="str">
        <f>IF(Calc!O968=Betting!I968, Betting!B968, IF(Calc!P968=Betting!I968, Betting!C968, ""))</f>
        <v>TOR</v>
      </c>
      <c r="I968" s="21">
        <f>MAX(Calc!O968:P968)</f>
        <v>0.68686083441036982</v>
      </c>
      <c r="J968" s="22">
        <f t="shared" si="61"/>
        <v>-219.34683038355638</v>
      </c>
      <c r="K968" s="23">
        <f t="shared" si="62"/>
        <v>0.45589899715048093</v>
      </c>
      <c r="M968" s="31"/>
      <c r="N968" s="31"/>
      <c r="O968" t="str">
        <f>IF(ISBLANK(Games!L968), "", Games!L968)</f>
        <v/>
      </c>
      <c r="P968" t="str">
        <f>IF(ISBLANK(Games!M968), "", Games!M968)</f>
        <v/>
      </c>
      <c r="Q968" t="str">
        <f t="shared" si="63"/>
        <v/>
      </c>
      <c r="R968" t="str">
        <f>IF(ISBLANK(Games!L968), "", IF(H968=Q968, "W", "L"))</f>
        <v/>
      </c>
      <c r="T968" s="30" t="str">
        <f t="shared" si="60"/>
        <v/>
      </c>
    </row>
    <row r="969" spans="1:20" x14ac:dyDescent="0.45">
      <c r="A969" s="20" t="str">
        <f>Calc!A969</f>
        <v>2024-06-08</v>
      </c>
      <c r="B969" t="str">
        <f>Calc!B969</f>
        <v>CIN</v>
      </c>
      <c r="C969" t="str">
        <f>Calc!C969</f>
        <v>CHC</v>
      </c>
      <c r="D969" t="str">
        <f>IF(ISBLANK(Games!D969), "", Games!D969)</f>
        <v/>
      </c>
      <c r="E969" t="str">
        <f>IF(ISBLANK(Games!E969), "", Games!E969)</f>
        <v/>
      </c>
      <c r="F969">
        <f>Calc!M969</f>
        <v>1493.1662146218293</v>
      </c>
      <c r="G969">
        <f>Calc!N969</f>
        <v>1510.9500841970262</v>
      </c>
      <c r="H969" t="str">
        <f>IF(Calc!O969=Betting!I969, Betting!B969, IF(Calc!P969=Betting!I969, Betting!C969, ""))</f>
        <v>CHC</v>
      </c>
      <c r="I969" s="21">
        <f>MAX(Calc!O969:P969)</f>
        <v>0.53251516206050886</v>
      </c>
      <c r="J969" s="22">
        <f t="shared" si="61"/>
        <v>-113.91068091270051</v>
      </c>
      <c r="K969" s="23">
        <f t="shared" si="62"/>
        <v>0.87788080273735303</v>
      </c>
      <c r="M969" s="31"/>
      <c r="N969" s="31"/>
      <c r="O969" t="str">
        <f>IF(ISBLANK(Games!L969), "", Games!L969)</f>
        <v/>
      </c>
      <c r="P969" t="str">
        <f>IF(ISBLANK(Games!M969), "", Games!M969)</f>
        <v/>
      </c>
      <c r="Q969" t="str">
        <f t="shared" si="63"/>
        <v/>
      </c>
      <c r="R969" t="str">
        <f>IF(ISBLANK(Games!L969), "", IF(H969=Q969, "W", "L"))</f>
        <v/>
      </c>
      <c r="T969" s="30" t="str">
        <f t="shared" si="60"/>
        <v/>
      </c>
    </row>
    <row r="970" spans="1:20" x14ac:dyDescent="0.45">
      <c r="A970" s="20" t="str">
        <f>Calc!A970</f>
        <v>2024-06-08</v>
      </c>
      <c r="B970" t="str">
        <f>Calc!B970</f>
        <v>KCR</v>
      </c>
      <c r="C970" t="str">
        <f>Calc!C970</f>
        <v>SEA</v>
      </c>
      <c r="D970" t="str">
        <f>IF(ISBLANK(Games!D970), "", Games!D970)</f>
        <v/>
      </c>
      <c r="E970" t="str">
        <f>IF(ISBLANK(Games!E970), "", Games!E970)</f>
        <v/>
      </c>
      <c r="F970">
        <f>Calc!M970</f>
        <v>1459.3647323881944</v>
      </c>
      <c r="G970">
        <f>Calc!N970</f>
        <v>1521.2700100017432</v>
      </c>
      <c r="H970" t="str">
        <f>IF(Calc!O970=Betting!I970, Betting!B970, IF(Calc!P970=Betting!I970, Betting!C970, ""))</f>
        <v>KCR</v>
      </c>
      <c r="I970" s="21">
        <f>MAX(Calc!O970:P970)</f>
        <v>0.50688342286511268</v>
      </c>
      <c r="J970" s="22">
        <f t="shared" si="61"/>
        <v>-102.79180347377768</v>
      </c>
      <c r="K970" s="23">
        <f t="shared" si="62"/>
        <v>0.97284021313538027</v>
      </c>
      <c r="M970" s="31"/>
      <c r="N970" s="31"/>
      <c r="O970" t="str">
        <f>IF(ISBLANK(Games!L970), "", Games!L970)</f>
        <v/>
      </c>
      <c r="P970" t="str">
        <f>IF(ISBLANK(Games!M970), "", Games!M970)</f>
        <v/>
      </c>
      <c r="Q970" t="str">
        <f t="shared" si="63"/>
        <v/>
      </c>
      <c r="R970" t="str">
        <f>IF(ISBLANK(Games!L970), "", IF(H970=Q970, "W", "L"))</f>
        <v/>
      </c>
      <c r="T970" s="30" t="str">
        <f t="shared" si="60"/>
        <v/>
      </c>
    </row>
    <row r="971" spans="1:20" x14ac:dyDescent="0.45">
      <c r="A971" s="20" t="str">
        <f>Calc!A971</f>
        <v>2024-06-08</v>
      </c>
      <c r="B971" t="str">
        <f>Calc!B971</f>
        <v>TBR</v>
      </c>
      <c r="C971" t="str">
        <f>Calc!C971</f>
        <v>BAL</v>
      </c>
      <c r="D971" t="str">
        <f>IF(ISBLANK(Games!D971), "", Games!D971)</f>
        <v/>
      </c>
      <c r="E971" t="str">
        <f>IF(ISBLANK(Games!E971), "", Games!E971)</f>
        <v/>
      </c>
      <c r="F971">
        <f>Calc!M971</f>
        <v>1528.0229512954211</v>
      </c>
      <c r="G971">
        <f>Calc!N971</f>
        <v>1539.0873746407135</v>
      </c>
      <c r="H971" t="str">
        <f>IF(Calc!O971=Betting!I971, Betting!B971, IF(Calc!P971=Betting!I971, Betting!C971, ""))</f>
        <v>TBR</v>
      </c>
      <c r="I971" s="21">
        <f>MAX(Calc!O971:P971)</f>
        <v>0.54624455766764513</v>
      </c>
      <c r="J971" s="22">
        <f t="shared" si="61"/>
        <v>-120.3830316304055</v>
      </c>
      <c r="K971" s="23">
        <f t="shared" si="62"/>
        <v>0.83068185479009582</v>
      </c>
      <c r="M971" s="31"/>
      <c r="N971" s="31"/>
      <c r="O971" t="str">
        <f>IF(ISBLANK(Games!L971), "", Games!L971)</f>
        <v/>
      </c>
      <c r="P971" t="str">
        <f>IF(ISBLANK(Games!M971), "", Games!M971)</f>
        <v/>
      </c>
      <c r="Q971" t="str">
        <f t="shared" si="63"/>
        <v/>
      </c>
      <c r="R971" t="str">
        <f>IF(ISBLANK(Games!L971), "", IF(H971=Q971, "W", "L"))</f>
        <v/>
      </c>
      <c r="T971" s="30" t="str">
        <f t="shared" si="60"/>
        <v/>
      </c>
    </row>
    <row r="972" spans="1:20" x14ac:dyDescent="0.45">
      <c r="A972" s="20" t="str">
        <f>Calc!A972</f>
        <v>2024-06-08</v>
      </c>
      <c r="B972" t="str">
        <f>Calc!B972</f>
        <v>CHW</v>
      </c>
      <c r="C972" t="str">
        <f>Calc!C972</f>
        <v>BOS</v>
      </c>
      <c r="D972" t="str">
        <f>IF(ISBLANK(Games!D972), "", Games!D972)</f>
        <v/>
      </c>
      <c r="E972" t="str">
        <f>IF(ISBLANK(Games!E972), "", Games!E972)</f>
        <v/>
      </c>
      <c r="F972">
        <f>Calc!M972</f>
        <v>1426.513159308995</v>
      </c>
      <c r="G972">
        <f>Calc!N972</f>
        <v>1518.233689676287</v>
      </c>
      <c r="H972" t="str">
        <f>IF(Calc!O972=Betting!I972, Betting!B972, IF(Calc!P972=Betting!I972, Betting!C972, ""))</f>
        <v>BOS</v>
      </c>
      <c r="I972" s="21">
        <f>MAX(Calc!O972:P972)</f>
        <v>0.65013997343315411</v>
      </c>
      <c r="J972" s="22">
        <f t="shared" si="61"/>
        <v>-185.8285954565705</v>
      </c>
      <c r="K972" s="23">
        <f t="shared" si="62"/>
        <v>0.53813031172250736</v>
      </c>
      <c r="M972" s="31"/>
      <c r="N972" s="31"/>
      <c r="O972" t="str">
        <f>IF(ISBLANK(Games!L972), "", Games!L972)</f>
        <v/>
      </c>
      <c r="P972" t="str">
        <f>IF(ISBLANK(Games!M972), "", Games!M972)</f>
        <v/>
      </c>
      <c r="Q972" t="str">
        <f t="shared" si="63"/>
        <v/>
      </c>
      <c r="R972" t="str">
        <f>IF(ISBLANK(Games!L972), "", IF(H972=Q972, "W", "L"))</f>
        <v/>
      </c>
      <c r="T972" s="30" t="str">
        <f t="shared" si="60"/>
        <v/>
      </c>
    </row>
    <row r="973" spans="1:20" x14ac:dyDescent="0.45">
      <c r="A973" s="20" t="str">
        <f>Calc!A973</f>
        <v>2024-06-08</v>
      </c>
      <c r="B973" t="str">
        <f>Calc!B973</f>
        <v>DET</v>
      </c>
      <c r="C973" t="str">
        <f>Calc!C973</f>
        <v>MIL</v>
      </c>
      <c r="D973" t="str">
        <f>IF(ISBLANK(Games!D973), "", Games!D973)</f>
        <v/>
      </c>
      <c r="E973" t="str">
        <f>IF(ISBLANK(Games!E973), "", Games!E973)</f>
        <v/>
      </c>
      <c r="F973">
        <f>Calc!M973</f>
        <v>1481.7589766686021</v>
      </c>
      <c r="G973">
        <f>Calc!N973</f>
        <v>1527.5334034496079</v>
      </c>
      <c r="H973" t="str">
        <f>IF(Calc!O973=Betting!I973, Betting!B973, IF(Calc!P973=Betting!I973, Betting!C973, ""))</f>
        <v>MIL</v>
      </c>
      <c r="I973" s="21">
        <f>MAX(Calc!O973:P973)</f>
        <v>0.56166181871646592</v>
      </c>
      <c r="J973" s="22">
        <f t="shared" si="61"/>
        <v>-128.13435897183717</v>
      </c>
      <c r="K973" s="23">
        <f t="shared" si="62"/>
        <v>0.78043079781574531</v>
      </c>
      <c r="M973" s="31"/>
      <c r="N973" s="31"/>
      <c r="O973" t="str">
        <f>IF(ISBLANK(Games!L973), "", Games!L973)</f>
        <v/>
      </c>
      <c r="P973" t="str">
        <f>IF(ISBLANK(Games!M973), "", Games!M973)</f>
        <v/>
      </c>
      <c r="Q973" t="str">
        <f t="shared" si="63"/>
        <v/>
      </c>
      <c r="R973" t="str">
        <f>IF(ISBLANK(Games!L973), "", IF(H973=Q973, "W", "L"))</f>
        <v/>
      </c>
      <c r="T973" s="30" t="str">
        <f t="shared" si="60"/>
        <v/>
      </c>
    </row>
    <row r="974" spans="1:20" x14ac:dyDescent="0.45">
      <c r="A974" s="20" t="str">
        <f>Calc!A974</f>
        <v>2024-06-08</v>
      </c>
      <c r="B974" t="str">
        <f>Calc!B974</f>
        <v>STL</v>
      </c>
      <c r="C974" t="str">
        <f>Calc!C974</f>
        <v>COL</v>
      </c>
      <c r="D974" t="str">
        <f>IF(ISBLANK(Games!D974), "", Games!D974)</f>
        <v/>
      </c>
      <c r="E974" t="str">
        <f>IF(ISBLANK(Games!E974), "", Games!E974)</f>
        <v/>
      </c>
      <c r="F974">
        <f>Calc!M974</f>
        <v>1510.540426333587</v>
      </c>
      <c r="G974">
        <f>Calc!N974</f>
        <v>1405.4006829938121</v>
      </c>
      <c r="H974" t="str">
        <f>IF(Calc!O974=Betting!I974, Betting!B974, IF(Calc!P974=Betting!I974, Betting!C974, ""))</f>
        <v>STL</v>
      </c>
      <c r="I974" s="21">
        <f>MAX(Calc!O974:P974)</f>
        <v>0.68343798867900074</v>
      </c>
      <c r="J974" s="22">
        <f t="shared" si="61"/>
        <v>-215.8938736290701</v>
      </c>
      <c r="K974" s="23">
        <f t="shared" si="62"/>
        <v>0.46319054042177793</v>
      </c>
      <c r="M974" s="31"/>
      <c r="N974" s="31"/>
      <c r="O974" t="str">
        <f>IF(ISBLANK(Games!L974), "", Games!L974)</f>
        <v/>
      </c>
      <c r="P974" t="str">
        <f>IF(ISBLANK(Games!M974), "", Games!M974)</f>
        <v/>
      </c>
      <c r="Q974" t="str">
        <f t="shared" si="63"/>
        <v/>
      </c>
      <c r="R974" t="str">
        <f>IF(ISBLANK(Games!L974), "", IF(H974=Q974, "W", "L"))</f>
        <v/>
      </c>
      <c r="T974" s="30" t="str">
        <f t="shared" si="60"/>
        <v/>
      </c>
    </row>
    <row r="975" spans="1:20" x14ac:dyDescent="0.45">
      <c r="A975" s="20" t="str">
        <f>Calc!A975</f>
        <v>2024-06-08</v>
      </c>
      <c r="B975" t="str">
        <f>Calc!B975</f>
        <v>MIA</v>
      </c>
      <c r="C975" t="str">
        <f>Calc!C975</f>
        <v>CLE</v>
      </c>
      <c r="D975" t="str">
        <f>IF(ISBLANK(Games!D975), "", Games!D975)</f>
        <v/>
      </c>
      <c r="E975" t="str">
        <f>IF(ISBLANK(Games!E975), "", Games!E975)</f>
        <v/>
      </c>
      <c r="F975">
        <f>Calc!M975</f>
        <v>1453.0099819148713</v>
      </c>
      <c r="G975">
        <f>Calc!N975</f>
        <v>1521.3210808926906</v>
      </c>
      <c r="H975" t="str">
        <f>IF(Calc!O975=Betting!I975, Betting!B975, IF(Calc!P975=Betting!I975, Betting!C975, ""))</f>
        <v>CLE</v>
      </c>
      <c r="I975" s="21">
        <f>MAX(Calc!O975:P975)</f>
        <v>0.57418426771778575</v>
      </c>
      <c r="J975" s="22">
        <f t="shared" si="61"/>
        <v>-134.84336631724977</v>
      </c>
      <c r="K975" s="23">
        <f t="shared" si="62"/>
        <v>0.74160118314405754</v>
      </c>
      <c r="M975" s="31"/>
      <c r="N975" s="31"/>
      <c r="O975" t="str">
        <f>IF(ISBLANK(Games!L975), "", Games!L975)</f>
        <v/>
      </c>
      <c r="P975" t="str">
        <f>IF(ISBLANK(Games!M975), "", Games!M975)</f>
        <v/>
      </c>
      <c r="Q975" t="str">
        <f t="shared" si="63"/>
        <v/>
      </c>
      <c r="R975" t="str">
        <f>IF(ISBLANK(Games!L975), "", IF(H975=Q975, "W", "L"))</f>
        <v/>
      </c>
      <c r="T975" s="30" t="str">
        <f t="shared" si="60"/>
        <v/>
      </c>
    </row>
    <row r="976" spans="1:20" x14ac:dyDescent="0.45">
      <c r="A976" s="20" t="str">
        <f>Calc!A976</f>
        <v>2024-06-08</v>
      </c>
      <c r="B976" t="str">
        <f>Calc!B976</f>
        <v>NYY</v>
      </c>
      <c r="C976" t="str">
        <f>Calc!C976</f>
        <v>LAD</v>
      </c>
      <c r="D976" t="str">
        <f>IF(ISBLANK(Games!D976), "", Games!D976)</f>
        <v/>
      </c>
      <c r="E976" t="str">
        <f>IF(ISBLANK(Games!E976), "", Games!E976)</f>
        <v/>
      </c>
      <c r="F976">
        <f>Calc!M976</f>
        <v>1533.7203518335739</v>
      </c>
      <c r="G976">
        <f>Calc!N976</f>
        <v>1587.2549754385982</v>
      </c>
      <c r="H976" t="str">
        <f>IF(Calc!O976=Betting!I976, Betting!B976, IF(Calc!P976=Betting!I976, Betting!C976, ""))</f>
        <v>LAD</v>
      </c>
      <c r="I976" s="21">
        <f>MAX(Calc!O976:P976)</f>
        <v>0.52947720622745187</v>
      </c>
      <c r="J976" s="22">
        <f t="shared" si="61"/>
        <v>-112.52955504710415</v>
      </c>
      <c r="K976" s="23">
        <f t="shared" si="62"/>
        <v>0.88865542886169446</v>
      </c>
      <c r="M976" s="31"/>
      <c r="N976" s="31"/>
      <c r="O976" t="str">
        <f>IF(ISBLANK(Games!L976), "", Games!L976)</f>
        <v/>
      </c>
      <c r="P976" t="str">
        <f>IF(ISBLANK(Games!M976), "", Games!M976)</f>
        <v/>
      </c>
      <c r="Q976" t="str">
        <f t="shared" si="63"/>
        <v/>
      </c>
      <c r="R976" t="str">
        <f>IF(ISBLANK(Games!L976), "", IF(H976=Q976, "W", "L"))</f>
        <v/>
      </c>
      <c r="T976" s="30" t="str">
        <f t="shared" si="60"/>
        <v/>
      </c>
    </row>
    <row r="977" spans="1:20" x14ac:dyDescent="0.45">
      <c r="A977" s="20" t="str">
        <f>Calc!A977</f>
        <v>2024-06-08</v>
      </c>
      <c r="B977" t="str">
        <f>Calc!B977</f>
        <v>SDP</v>
      </c>
      <c r="C977" t="str">
        <f>Calc!C977</f>
        <v>ARI</v>
      </c>
      <c r="D977" t="str">
        <f>IF(ISBLANK(Games!D977), "", Games!D977)</f>
        <v/>
      </c>
      <c r="E977" t="str">
        <f>IF(ISBLANK(Games!E977), "", Games!E977)</f>
        <v/>
      </c>
      <c r="F977">
        <f>Calc!M977</f>
        <v>1502.9671207118124</v>
      </c>
      <c r="G977">
        <f>Calc!N977</f>
        <v>1515.1384034374826</v>
      </c>
      <c r="H977" t="str">
        <f>IF(Calc!O977=Betting!I977, Betting!B977, IF(Calc!P977=Betting!I977, Betting!C977, ""))</f>
        <v>ARI</v>
      </c>
      <c r="I977" s="21">
        <f>MAX(Calc!O977:P977)</f>
        <v>0.50288883902018988</v>
      </c>
      <c r="J977" s="22">
        <f t="shared" si="61"/>
        <v>-101.16225071852982</v>
      </c>
      <c r="K977" s="23">
        <f t="shared" si="62"/>
        <v>0.98851102352631881</v>
      </c>
      <c r="M977" s="31"/>
      <c r="N977" s="31"/>
      <c r="O977" t="str">
        <f>IF(ISBLANK(Games!L977), "", Games!L977)</f>
        <v/>
      </c>
      <c r="P977" t="str">
        <f>IF(ISBLANK(Games!M977), "", Games!M977)</f>
        <v/>
      </c>
      <c r="Q977" t="str">
        <f t="shared" si="63"/>
        <v/>
      </c>
      <c r="R977" t="str">
        <f>IF(ISBLANK(Games!L977), "", IF(H977=Q977, "W", "L"))</f>
        <v/>
      </c>
      <c r="T977" s="30" t="str">
        <f t="shared" si="60"/>
        <v/>
      </c>
    </row>
    <row r="978" spans="1:20" x14ac:dyDescent="0.45">
      <c r="A978" s="20" t="str">
        <f>Calc!A978</f>
        <v>2024-06-08</v>
      </c>
      <c r="B978" t="str">
        <f>Calc!B978</f>
        <v>LAA</v>
      </c>
      <c r="C978" t="str">
        <f>Calc!C978</f>
        <v>HOU</v>
      </c>
      <c r="D978" t="str">
        <f>IF(ISBLANK(Games!D978), "", Games!D978)</f>
        <v/>
      </c>
      <c r="E978" t="str">
        <f>IF(ISBLANK(Games!E978), "", Games!E978)</f>
        <v/>
      </c>
      <c r="F978">
        <f>Calc!M978</f>
        <v>1469.5882041455925</v>
      </c>
      <c r="G978">
        <f>Calc!N978</f>
        <v>1554.1885466658973</v>
      </c>
      <c r="H978" t="str">
        <f>IF(Calc!O978=Betting!I978, Betting!B978, IF(Calc!P978=Betting!I978, Betting!C978, ""))</f>
        <v>HOU</v>
      </c>
      <c r="I978" s="21">
        <f>MAX(Calc!O978:P978)</f>
        <v>0.5851525774408658</v>
      </c>
      <c r="J978" s="22">
        <f t="shared" si="61"/>
        <v>-141.05247992892026</v>
      </c>
      <c r="K978" s="23">
        <f t="shared" si="62"/>
        <v>0.70895598610100585</v>
      </c>
      <c r="M978" s="31"/>
      <c r="N978" s="31"/>
      <c r="O978" t="str">
        <f>IF(ISBLANK(Games!L978), "", Games!L978)</f>
        <v/>
      </c>
      <c r="P978" t="str">
        <f>IF(ISBLANK(Games!M978), "", Games!M978)</f>
        <v/>
      </c>
      <c r="Q978" t="str">
        <f t="shared" si="63"/>
        <v/>
      </c>
      <c r="R978" t="str">
        <f>IF(ISBLANK(Games!L978), "", IF(H978=Q978, "W", "L"))</f>
        <v/>
      </c>
      <c r="T978" s="30" t="str">
        <f t="shared" si="60"/>
        <v/>
      </c>
    </row>
    <row r="979" spans="1:20" x14ac:dyDescent="0.45">
      <c r="A979" s="20" t="str">
        <f>Calc!A979</f>
        <v>2024-06-09</v>
      </c>
      <c r="B979" t="str">
        <f>Calc!B979</f>
        <v>PHI</v>
      </c>
      <c r="C979" t="str">
        <f>Calc!C979</f>
        <v>NYM</v>
      </c>
      <c r="D979" t="str">
        <f>IF(ISBLANK(Games!D979), "", Games!D979)</f>
        <v/>
      </c>
      <c r="E979" t="str">
        <f>IF(ISBLANK(Games!E979), "", Games!E979)</f>
        <v/>
      </c>
      <c r="F979">
        <f>Calc!M979</f>
        <v>1516.0751994709906</v>
      </c>
      <c r="G979">
        <f>Calc!N979</f>
        <v>1510.288270753422</v>
      </c>
      <c r="H979" t="str">
        <f>IF(Calc!O979=Betting!I979, Betting!B979, IF(Calc!P979=Betting!I979, Betting!C979, ""))</f>
        <v>PHI</v>
      </c>
      <c r="I979" s="21">
        <f>MAX(Calc!O979:P979)</f>
        <v>0.55070017117492798</v>
      </c>
      <c r="J979" s="22">
        <f t="shared" si="61"/>
        <v>-122.56852458969767</v>
      </c>
      <c r="K979" s="23">
        <f t="shared" si="62"/>
        <v>0.81587014557573756</v>
      </c>
      <c r="M979" s="31"/>
      <c r="N979" s="31"/>
      <c r="O979" t="str">
        <f>IF(ISBLANK(Games!L979), "", Games!L979)</f>
        <v/>
      </c>
      <c r="P979" t="str">
        <f>IF(ISBLANK(Games!M979), "", Games!M979)</f>
        <v/>
      </c>
      <c r="Q979" t="str">
        <f t="shared" si="63"/>
        <v/>
      </c>
      <c r="R979" t="str">
        <f>IF(ISBLANK(Games!L979), "", IF(H979=Q979, "W", "L"))</f>
        <v/>
      </c>
      <c r="T979" s="30" t="str">
        <f t="shared" si="60"/>
        <v/>
      </c>
    </row>
    <row r="980" spans="1:20" x14ac:dyDescent="0.45">
      <c r="A980" s="20" t="str">
        <f>Calc!A980</f>
        <v>2024-06-09</v>
      </c>
      <c r="B980" t="str">
        <f>Calc!B980</f>
        <v>PIT</v>
      </c>
      <c r="C980" t="str">
        <f>Calc!C980</f>
        <v>MIN</v>
      </c>
      <c r="D980" t="str">
        <f>IF(ISBLANK(Games!D980), "", Games!D980)</f>
        <v/>
      </c>
      <c r="E980" t="str">
        <f>IF(ISBLANK(Games!E980), "", Games!E980)</f>
        <v/>
      </c>
      <c r="F980">
        <f>Calc!M980</f>
        <v>1464.4120897083565</v>
      </c>
      <c r="G980">
        <f>Calc!N980</f>
        <v>1539.5424706464416</v>
      </c>
      <c r="H980" t="str">
        <f>IF(Calc!O980=Betting!I980, Betting!B980, IF(Calc!P980=Betting!I980, Betting!C980, ""))</f>
        <v>MIN</v>
      </c>
      <c r="I980" s="21">
        <f>MAX(Calc!O980:P980)</f>
        <v>0.57748145664536843</v>
      </c>
      <c r="J980" s="22">
        <f t="shared" si="61"/>
        <v>-136.67600291821327</v>
      </c>
      <c r="K980" s="23">
        <f t="shared" si="62"/>
        <v>0.73165733460788918</v>
      </c>
      <c r="M980" s="31"/>
      <c r="N980" s="31"/>
      <c r="O980" t="str">
        <f>IF(ISBLANK(Games!L980), "", Games!L980)</f>
        <v/>
      </c>
      <c r="P980" t="str">
        <f>IF(ISBLANK(Games!M980), "", Games!M980)</f>
        <v/>
      </c>
      <c r="Q980" t="str">
        <f t="shared" si="63"/>
        <v/>
      </c>
      <c r="R980" t="str">
        <f>IF(ISBLANK(Games!L980), "", IF(H980=Q980, "W", "L"))</f>
        <v/>
      </c>
      <c r="T980" s="30" t="str">
        <f t="shared" si="60"/>
        <v/>
      </c>
    </row>
    <row r="981" spans="1:20" x14ac:dyDescent="0.45">
      <c r="A981" s="20" t="str">
        <f>Calc!A981</f>
        <v>2024-06-09</v>
      </c>
      <c r="B981" t="str">
        <f>Calc!B981</f>
        <v>WAS</v>
      </c>
      <c r="C981" t="str">
        <f>Calc!C981</f>
        <v>ATL</v>
      </c>
      <c r="D981" t="str">
        <f>IF(ISBLANK(Games!D981), "", Games!D981)</f>
        <v/>
      </c>
      <c r="E981" t="str">
        <f>IF(ISBLANK(Games!E981), "", Games!E981)</f>
        <v/>
      </c>
      <c r="F981">
        <f>Calc!M981</f>
        <v>1419.5380932200808</v>
      </c>
      <c r="G981">
        <f>Calc!N981</f>
        <v>1588.8399964445969</v>
      </c>
      <c r="H981" t="str">
        <f>IF(Calc!O981=Betting!I981, Betting!B981, IF(Calc!P981=Betting!I981, Betting!C981, ""))</f>
        <v>ATL</v>
      </c>
      <c r="I981" s="21">
        <f>MAX(Calc!O981:P981)</f>
        <v>0.7498409900770211</v>
      </c>
      <c r="J981" s="22">
        <f t="shared" si="61"/>
        <v>-299.74574583897203</v>
      </c>
      <c r="K981" s="23">
        <f t="shared" si="62"/>
        <v>0.3336160775863739</v>
      </c>
      <c r="M981" s="31"/>
      <c r="N981" s="31"/>
      <c r="O981" t="str">
        <f>IF(ISBLANK(Games!L981), "", Games!L981)</f>
        <v/>
      </c>
      <c r="P981" t="str">
        <f>IF(ISBLANK(Games!M981), "", Games!M981)</f>
        <v/>
      </c>
      <c r="Q981" t="str">
        <f t="shared" si="63"/>
        <v/>
      </c>
      <c r="R981" t="str">
        <f>IF(ISBLANK(Games!L981), "", IF(H981=Q981, "W", "L"))</f>
        <v/>
      </c>
      <c r="T981" s="30" t="str">
        <f t="shared" si="60"/>
        <v/>
      </c>
    </row>
    <row r="982" spans="1:20" x14ac:dyDescent="0.45">
      <c r="A982" s="20" t="str">
        <f>Calc!A982</f>
        <v>2024-06-09</v>
      </c>
      <c r="B982" t="str">
        <f>Calc!B982</f>
        <v>CIN</v>
      </c>
      <c r="C982" t="str">
        <f>Calc!C982</f>
        <v>CHC</v>
      </c>
      <c r="D982" t="str">
        <f>IF(ISBLANK(Games!D982), "", Games!D982)</f>
        <v/>
      </c>
      <c r="E982" t="str">
        <f>IF(ISBLANK(Games!E982), "", Games!E982)</f>
        <v/>
      </c>
      <c r="F982">
        <f>Calc!M982</f>
        <v>1493.1662146218293</v>
      </c>
      <c r="G982">
        <f>Calc!N982</f>
        <v>1510.9500841970262</v>
      </c>
      <c r="H982" t="str">
        <f>IF(Calc!O982=Betting!I982, Betting!B982, IF(Calc!P982=Betting!I982, Betting!C982, ""))</f>
        <v>CHC</v>
      </c>
      <c r="I982" s="21">
        <f>MAX(Calc!O982:P982)</f>
        <v>0.53251516206050886</v>
      </c>
      <c r="J982" s="22">
        <f t="shared" si="61"/>
        <v>-113.91068091270051</v>
      </c>
      <c r="K982" s="23">
        <f t="shared" si="62"/>
        <v>0.87788080273735303</v>
      </c>
      <c r="M982" s="31"/>
      <c r="N982" s="31"/>
      <c r="O982" t="str">
        <f>IF(ISBLANK(Games!L982), "", Games!L982)</f>
        <v/>
      </c>
      <c r="P982" t="str">
        <f>IF(ISBLANK(Games!M982), "", Games!M982)</f>
        <v/>
      </c>
      <c r="Q982" t="str">
        <f t="shared" si="63"/>
        <v/>
      </c>
      <c r="R982" t="str">
        <f>IF(ISBLANK(Games!L982), "", IF(H982=Q982, "W", "L"))</f>
        <v/>
      </c>
      <c r="T982" s="30" t="str">
        <f t="shared" si="60"/>
        <v/>
      </c>
    </row>
    <row r="983" spans="1:20" x14ac:dyDescent="0.45">
      <c r="A983" s="20" t="str">
        <f>Calc!A983</f>
        <v>2024-06-09</v>
      </c>
      <c r="B983" t="str">
        <f>Calc!B983</f>
        <v>TBR</v>
      </c>
      <c r="C983" t="str">
        <f>Calc!C983</f>
        <v>BAL</v>
      </c>
      <c r="D983" t="str">
        <f>IF(ISBLANK(Games!D983), "", Games!D983)</f>
        <v/>
      </c>
      <c r="E983" t="str">
        <f>IF(ISBLANK(Games!E983), "", Games!E983)</f>
        <v/>
      </c>
      <c r="F983">
        <f>Calc!M983</f>
        <v>1528.0229512954211</v>
      </c>
      <c r="G983">
        <f>Calc!N983</f>
        <v>1539.0873746407135</v>
      </c>
      <c r="H983" t="str">
        <f>IF(Calc!O983=Betting!I983, Betting!B983, IF(Calc!P983=Betting!I983, Betting!C983, ""))</f>
        <v>TBR</v>
      </c>
      <c r="I983" s="21">
        <f>MAX(Calc!O983:P983)</f>
        <v>0.54624455766764513</v>
      </c>
      <c r="J983" s="22">
        <f t="shared" si="61"/>
        <v>-120.3830316304055</v>
      </c>
      <c r="K983" s="23">
        <f t="shared" si="62"/>
        <v>0.83068185479009582</v>
      </c>
      <c r="M983" s="31"/>
      <c r="N983" s="31"/>
      <c r="O983" t="str">
        <f>IF(ISBLANK(Games!L983), "", Games!L983)</f>
        <v/>
      </c>
      <c r="P983" t="str">
        <f>IF(ISBLANK(Games!M983), "", Games!M983)</f>
        <v/>
      </c>
      <c r="Q983" t="str">
        <f t="shared" si="63"/>
        <v/>
      </c>
      <c r="R983" t="str">
        <f>IF(ISBLANK(Games!L983), "", IF(H983=Q983, "W", "L"))</f>
        <v/>
      </c>
      <c r="T983" s="30" t="str">
        <f t="shared" si="60"/>
        <v/>
      </c>
    </row>
    <row r="984" spans="1:20" x14ac:dyDescent="0.45">
      <c r="A984" s="20" t="str">
        <f>Calc!A984</f>
        <v>2024-06-09</v>
      </c>
      <c r="B984" t="str">
        <f>Calc!B984</f>
        <v>MIA</v>
      </c>
      <c r="C984" t="str">
        <f>Calc!C984</f>
        <v>CLE</v>
      </c>
      <c r="D984" t="str">
        <f>IF(ISBLANK(Games!D984), "", Games!D984)</f>
        <v/>
      </c>
      <c r="E984" t="str">
        <f>IF(ISBLANK(Games!E984), "", Games!E984)</f>
        <v/>
      </c>
      <c r="F984">
        <f>Calc!M984</f>
        <v>1453.0099819148713</v>
      </c>
      <c r="G984">
        <f>Calc!N984</f>
        <v>1521.3210808926906</v>
      </c>
      <c r="H984" t="str">
        <f>IF(Calc!O984=Betting!I984, Betting!B984, IF(Calc!P984=Betting!I984, Betting!C984, ""))</f>
        <v>CLE</v>
      </c>
      <c r="I984" s="21">
        <f>MAX(Calc!O984:P984)</f>
        <v>0.57418426771778575</v>
      </c>
      <c r="J984" s="22">
        <f t="shared" si="61"/>
        <v>-134.84336631724977</v>
      </c>
      <c r="K984" s="23">
        <f t="shared" si="62"/>
        <v>0.74160118314405754</v>
      </c>
      <c r="M984" s="31"/>
      <c r="N984" s="31"/>
      <c r="O984" t="str">
        <f>IF(ISBLANK(Games!L984), "", Games!L984)</f>
        <v/>
      </c>
      <c r="P984" t="str">
        <f>IF(ISBLANK(Games!M984), "", Games!M984)</f>
        <v/>
      </c>
      <c r="Q984" t="str">
        <f t="shared" si="63"/>
        <v/>
      </c>
      <c r="R984" t="str">
        <f>IF(ISBLANK(Games!L984), "", IF(H984=Q984, "W", "L"))</f>
        <v/>
      </c>
      <c r="T984" s="30" t="str">
        <f t="shared" si="60"/>
        <v/>
      </c>
    </row>
    <row r="985" spans="1:20" x14ac:dyDescent="0.45">
      <c r="A985" s="20" t="str">
        <f>Calc!A985</f>
        <v>2024-06-09</v>
      </c>
      <c r="B985" t="str">
        <f>Calc!B985</f>
        <v>DET</v>
      </c>
      <c r="C985" t="str">
        <f>Calc!C985</f>
        <v>MIL</v>
      </c>
      <c r="D985" t="str">
        <f>IF(ISBLANK(Games!D985), "", Games!D985)</f>
        <v/>
      </c>
      <c r="E985" t="str">
        <f>IF(ISBLANK(Games!E985), "", Games!E985)</f>
        <v/>
      </c>
      <c r="F985">
        <f>Calc!M985</f>
        <v>1481.7589766686021</v>
      </c>
      <c r="G985">
        <f>Calc!N985</f>
        <v>1527.5334034496079</v>
      </c>
      <c r="H985" t="str">
        <f>IF(Calc!O985=Betting!I985, Betting!B985, IF(Calc!P985=Betting!I985, Betting!C985, ""))</f>
        <v>MIL</v>
      </c>
      <c r="I985" s="21">
        <f>MAX(Calc!O985:P985)</f>
        <v>0.56166181871646592</v>
      </c>
      <c r="J985" s="22">
        <f t="shared" si="61"/>
        <v>-128.13435897183717</v>
      </c>
      <c r="K985" s="23">
        <f t="shared" si="62"/>
        <v>0.78043079781574531</v>
      </c>
      <c r="M985" s="31"/>
      <c r="N985" s="31"/>
      <c r="O985" t="str">
        <f>IF(ISBLANK(Games!L985), "", Games!L985)</f>
        <v/>
      </c>
      <c r="P985" t="str">
        <f>IF(ISBLANK(Games!M985), "", Games!M985)</f>
        <v/>
      </c>
      <c r="Q985" t="str">
        <f t="shared" si="63"/>
        <v/>
      </c>
      <c r="R985" t="str">
        <f>IF(ISBLANK(Games!L985), "", IF(H985=Q985, "W", "L"))</f>
        <v/>
      </c>
      <c r="T985" s="30" t="str">
        <f t="shared" si="60"/>
        <v/>
      </c>
    </row>
    <row r="986" spans="1:20" x14ac:dyDescent="0.45">
      <c r="A986" s="20" t="str">
        <f>Calc!A986</f>
        <v>2024-06-09</v>
      </c>
      <c r="B986" t="str">
        <f>Calc!B986</f>
        <v>KCR</v>
      </c>
      <c r="C986" t="str">
        <f>Calc!C986</f>
        <v>SEA</v>
      </c>
      <c r="D986" t="str">
        <f>IF(ISBLANK(Games!D986), "", Games!D986)</f>
        <v/>
      </c>
      <c r="E986" t="str">
        <f>IF(ISBLANK(Games!E986), "", Games!E986)</f>
        <v/>
      </c>
      <c r="F986">
        <f>Calc!M986</f>
        <v>1459.3647323881944</v>
      </c>
      <c r="G986">
        <f>Calc!N986</f>
        <v>1521.2700100017432</v>
      </c>
      <c r="H986" t="str">
        <f>IF(Calc!O986=Betting!I986, Betting!B986, IF(Calc!P986=Betting!I986, Betting!C986, ""))</f>
        <v>KCR</v>
      </c>
      <c r="I986" s="21">
        <f>MAX(Calc!O986:P986)</f>
        <v>0.50688342286511268</v>
      </c>
      <c r="J986" s="22">
        <f t="shared" si="61"/>
        <v>-102.79180347377768</v>
      </c>
      <c r="K986" s="23">
        <f t="shared" si="62"/>
        <v>0.97284021313538027</v>
      </c>
      <c r="M986" s="31"/>
      <c r="N986" s="31"/>
      <c r="O986" t="str">
        <f>IF(ISBLANK(Games!L986), "", Games!L986)</f>
        <v/>
      </c>
      <c r="P986" t="str">
        <f>IF(ISBLANK(Games!M986), "", Games!M986)</f>
        <v/>
      </c>
      <c r="Q986" t="str">
        <f t="shared" si="63"/>
        <v/>
      </c>
      <c r="R986" t="str">
        <f>IF(ISBLANK(Games!L986), "", IF(H986=Q986, "W", "L"))</f>
        <v/>
      </c>
      <c r="T986" s="30" t="str">
        <f t="shared" si="60"/>
        <v/>
      </c>
    </row>
    <row r="987" spans="1:20" x14ac:dyDescent="0.45">
      <c r="A987" s="20" t="str">
        <f>Calc!A987</f>
        <v>2024-06-09</v>
      </c>
      <c r="B987" t="str">
        <f>Calc!B987</f>
        <v>CHW</v>
      </c>
      <c r="C987" t="str">
        <f>Calc!C987</f>
        <v>BOS</v>
      </c>
      <c r="D987" t="str">
        <f>IF(ISBLANK(Games!D987), "", Games!D987)</f>
        <v/>
      </c>
      <c r="E987" t="str">
        <f>IF(ISBLANK(Games!E987), "", Games!E987)</f>
        <v/>
      </c>
      <c r="F987">
        <f>Calc!M987</f>
        <v>1426.513159308995</v>
      </c>
      <c r="G987">
        <f>Calc!N987</f>
        <v>1518.233689676287</v>
      </c>
      <c r="H987" t="str">
        <f>IF(Calc!O987=Betting!I987, Betting!B987, IF(Calc!P987=Betting!I987, Betting!C987, ""))</f>
        <v>BOS</v>
      </c>
      <c r="I987" s="21">
        <f>MAX(Calc!O987:P987)</f>
        <v>0.65013997343315411</v>
      </c>
      <c r="J987" s="22">
        <f t="shared" si="61"/>
        <v>-185.8285954565705</v>
      </c>
      <c r="K987" s="23">
        <f t="shared" si="62"/>
        <v>0.53813031172250736</v>
      </c>
      <c r="M987" s="31"/>
      <c r="N987" s="31"/>
      <c r="O987" t="str">
        <f>IF(ISBLANK(Games!L987), "", Games!L987)</f>
        <v/>
      </c>
      <c r="P987" t="str">
        <f>IF(ISBLANK(Games!M987), "", Games!M987)</f>
        <v/>
      </c>
      <c r="Q987" t="str">
        <f t="shared" si="63"/>
        <v/>
      </c>
      <c r="R987" t="str">
        <f>IF(ISBLANK(Games!L987), "", IF(H987=Q987, "W", "L"))</f>
        <v/>
      </c>
      <c r="T987" s="30" t="str">
        <f t="shared" si="60"/>
        <v/>
      </c>
    </row>
    <row r="988" spans="1:20" x14ac:dyDescent="0.45">
      <c r="A988" s="20" t="str">
        <f>Calc!A988</f>
        <v>2024-06-09</v>
      </c>
      <c r="B988" t="str">
        <f>Calc!B988</f>
        <v>STL</v>
      </c>
      <c r="C988" t="str">
        <f>Calc!C988</f>
        <v>COL</v>
      </c>
      <c r="D988" t="str">
        <f>IF(ISBLANK(Games!D988), "", Games!D988)</f>
        <v/>
      </c>
      <c r="E988" t="str">
        <f>IF(ISBLANK(Games!E988), "", Games!E988)</f>
        <v/>
      </c>
      <c r="F988">
        <f>Calc!M988</f>
        <v>1510.540426333587</v>
      </c>
      <c r="G988">
        <f>Calc!N988</f>
        <v>1405.4006829938121</v>
      </c>
      <c r="H988" t="str">
        <f>IF(Calc!O988=Betting!I988, Betting!B988, IF(Calc!P988=Betting!I988, Betting!C988, ""))</f>
        <v>STL</v>
      </c>
      <c r="I988" s="21">
        <f>MAX(Calc!O988:P988)</f>
        <v>0.68343798867900074</v>
      </c>
      <c r="J988" s="22">
        <f t="shared" si="61"/>
        <v>-215.8938736290701</v>
      </c>
      <c r="K988" s="23">
        <f t="shared" si="62"/>
        <v>0.46319054042177793</v>
      </c>
      <c r="M988" s="31"/>
      <c r="N988" s="31"/>
      <c r="O988" t="str">
        <f>IF(ISBLANK(Games!L988), "", Games!L988)</f>
        <v/>
      </c>
      <c r="P988" t="str">
        <f>IF(ISBLANK(Games!M988), "", Games!M988)</f>
        <v/>
      </c>
      <c r="Q988" t="str">
        <f t="shared" si="63"/>
        <v/>
      </c>
      <c r="R988" t="str">
        <f>IF(ISBLANK(Games!L988), "", IF(H988=Q988, "W", "L"))</f>
        <v/>
      </c>
      <c r="T988" s="30" t="str">
        <f t="shared" si="60"/>
        <v/>
      </c>
    </row>
    <row r="989" spans="1:20" x14ac:dyDescent="0.45">
      <c r="A989" s="20" t="str">
        <f>Calc!A989</f>
        <v>2024-06-09</v>
      </c>
      <c r="B989" t="str">
        <f>Calc!B989</f>
        <v>TEX</v>
      </c>
      <c r="C989" t="str">
        <f>Calc!C989</f>
        <v>SFG</v>
      </c>
      <c r="D989" t="str">
        <f>IF(ISBLANK(Games!D989), "", Games!D989)</f>
        <v/>
      </c>
      <c r="E989" t="str">
        <f>IF(ISBLANK(Games!E989), "", Games!E989)</f>
        <v/>
      </c>
      <c r="F989">
        <f>Calc!M989</f>
        <v>1535.7428778604465</v>
      </c>
      <c r="G989">
        <f>Calc!N989</f>
        <v>1491.6063482058917</v>
      </c>
      <c r="H989" t="str">
        <f>IF(Calc!O989=Betting!I989, Betting!B989, IF(Calc!P989=Betting!I989, Betting!C989, ""))</f>
        <v>TEX</v>
      </c>
      <c r="I989" s="21">
        <f>MAX(Calc!O989:P989)</f>
        <v>0.59482365227408207</v>
      </c>
      <c r="J989" s="22">
        <f t="shared" si="61"/>
        <v>-146.80611432838407</v>
      </c>
      <c r="K989" s="23">
        <f t="shared" si="62"/>
        <v>0.68117053882588607</v>
      </c>
      <c r="M989" s="31"/>
      <c r="N989" s="31"/>
      <c r="O989" t="str">
        <f>IF(ISBLANK(Games!L989), "", Games!L989)</f>
        <v/>
      </c>
      <c r="P989" t="str">
        <f>IF(ISBLANK(Games!M989), "", Games!M989)</f>
        <v/>
      </c>
      <c r="Q989" t="str">
        <f t="shared" si="63"/>
        <v/>
      </c>
      <c r="R989" t="str">
        <f>IF(ISBLANK(Games!L989), "", IF(H989=Q989, "W", "L"))</f>
        <v/>
      </c>
      <c r="T989" s="30" t="str">
        <f t="shared" si="60"/>
        <v/>
      </c>
    </row>
    <row r="990" spans="1:20" x14ac:dyDescent="0.45">
      <c r="A990" s="20" t="str">
        <f>Calc!A990</f>
        <v>2024-06-09</v>
      </c>
      <c r="B990" t="str">
        <f>Calc!B990</f>
        <v>LAA</v>
      </c>
      <c r="C990" t="str">
        <f>Calc!C990</f>
        <v>HOU</v>
      </c>
      <c r="D990" t="str">
        <f>IF(ISBLANK(Games!D990), "", Games!D990)</f>
        <v/>
      </c>
      <c r="E990" t="str">
        <f>IF(ISBLANK(Games!E990), "", Games!E990)</f>
        <v/>
      </c>
      <c r="F990">
        <f>Calc!M990</f>
        <v>1469.5882041455925</v>
      </c>
      <c r="G990">
        <f>Calc!N990</f>
        <v>1554.1885466658973</v>
      </c>
      <c r="H990" t="str">
        <f>IF(Calc!O990=Betting!I990, Betting!B990, IF(Calc!P990=Betting!I990, Betting!C990, ""))</f>
        <v>HOU</v>
      </c>
      <c r="I990" s="21">
        <f>MAX(Calc!O990:P990)</f>
        <v>0.5851525774408658</v>
      </c>
      <c r="J990" s="22">
        <f t="shared" si="61"/>
        <v>-141.05247992892026</v>
      </c>
      <c r="K990" s="23">
        <f t="shared" si="62"/>
        <v>0.70895598610100585</v>
      </c>
      <c r="M990" s="31"/>
      <c r="N990" s="31"/>
      <c r="O990" t="str">
        <f>IF(ISBLANK(Games!L990), "", Games!L990)</f>
        <v/>
      </c>
      <c r="P990" t="str">
        <f>IF(ISBLANK(Games!M990), "", Games!M990)</f>
        <v/>
      </c>
      <c r="Q990" t="str">
        <f t="shared" si="63"/>
        <v/>
      </c>
      <c r="R990" t="str">
        <f>IF(ISBLANK(Games!L990), "", IF(H990=Q990, "W", "L"))</f>
        <v/>
      </c>
      <c r="T990" s="30" t="str">
        <f t="shared" si="60"/>
        <v/>
      </c>
    </row>
    <row r="991" spans="1:20" x14ac:dyDescent="0.45">
      <c r="A991" s="20" t="str">
        <f>Calc!A991</f>
        <v>2024-06-09</v>
      </c>
      <c r="B991" t="str">
        <f>Calc!B991</f>
        <v>OAK</v>
      </c>
      <c r="C991" t="str">
        <f>Calc!C991</f>
        <v>TOR</v>
      </c>
      <c r="D991" t="str">
        <f>IF(ISBLANK(Games!D991), "", Games!D991)</f>
        <v/>
      </c>
      <c r="E991" t="str">
        <f>IF(ISBLANK(Games!E991), "", Games!E991)</f>
        <v/>
      </c>
      <c r="F991">
        <f>Calc!M991</f>
        <v>1410.609331202211</v>
      </c>
      <c r="G991">
        <f>Calc!N991</f>
        <v>1549.5770225833428</v>
      </c>
      <c r="H991" t="str">
        <f>IF(Calc!O991=Betting!I991, Betting!B991, IF(Calc!P991=Betting!I991, Betting!C991, ""))</f>
        <v>TOR</v>
      </c>
      <c r="I991" s="21">
        <f>MAX(Calc!O991:P991)</f>
        <v>0.68686083441036982</v>
      </c>
      <c r="J991" s="22">
        <f t="shared" si="61"/>
        <v>-219.34683038355638</v>
      </c>
      <c r="K991" s="23">
        <f t="shared" si="62"/>
        <v>0.45589899715048093</v>
      </c>
      <c r="M991" s="31"/>
      <c r="N991" s="31"/>
      <c r="O991" t="str">
        <f>IF(ISBLANK(Games!L991), "", Games!L991)</f>
        <v/>
      </c>
      <c r="P991" t="str">
        <f>IF(ISBLANK(Games!M991), "", Games!M991)</f>
        <v/>
      </c>
      <c r="Q991" t="str">
        <f t="shared" si="63"/>
        <v/>
      </c>
      <c r="R991" t="str">
        <f>IF(ISBLANK(Games!L991), "", IF(H991=Q991, "W", "L"))</f>
        <v/>
      </c>
      <c r="T991" s="30" t="str">
        <f t="shared" si="60"/>
        <v/>
      </c>
    </row>
    <row r="992" spans="1:20" x14ac:dyDescent="0.45">
      <c r="A992" s="20" t="str">
        <f>Calc!A992</f>
        <v>2024-06-09</v>
      </c>
      <c r="B992" t="str">
        <f>Calc!B992</f>
        <v>SDP</v>
      </c>
      <c r="C992" t="str">
        <f>Calc!C992</f>
        <v>ARI</v>
      </c>
      <c r="D992" t="str">
        <f>IF(ISBLANK(Games!D992), "", Games!D992)</f>
        <v/>
      </c>
      <c r="E992" t="str">
        <f>IF(ISBLANK(Games!E992), "", Games!E992)</f>
        <v/>
      </c>
      <c r="F992">
        <f>Calc!M992</f>
        <v>1502.9671207118124</v>
      </c>
      <c r="G992">
        <f>Calc!N992</f>
        <v>1515.1384034374826</v>
      </c>
      <c r="H992" t="str">
        <f>IF(Calc!O992=Betting!I992, Betting!B992, IF(Calc!P992=Betting!I992, Betting!C992, ""))</f>
        <v>ARI</v>
      </c>
      <c r="I992" s="21">
        <f>MAX(Calc!O992:P992)</f>
        <v>0.50288883902018988</v>
      </c>
      <c r="J992" s="22">
        <f t="shared" si="61"/>
        <v>-101.16225071852982</v>
      </c>
      <c r="K992" s="23">
        <f t="shared" si="62"/>
        <v>0.98851102352631881</v>
      </c>
      <c r="M992" s="31"/>
      <c r="N992" s="31"/>
      <c r="O992" t="str">
        <f>IF(ISBLANK(Games!L992), "", Games!L992)</f>
        <v/>
      </c>
      <c r="P992" t="str">
        <f>IF(ISBLANK(Games!M992), "", Games!M992)</f>
        <v/>
      </c>
      <c r="Q992" t="str">
        <f t="shared" si="63"/>
        <v/>
      </c>
      <c r="R992" t="str">
        <f>IF(ISBLANK(Games!L992), "", IF(H992=Q992, "W", "L"))</f>
        <v/>
      </c>
      <c r="T992" s="30" t="str">
        <f t="shared" si="60"/>
        <v/>
      </c>
    </row>
    <row r="993" spans="1:20" x14ac:dyDescent="0.45">
      <c r="A993" s="20" t="str">
        <f>Calc!A993</f>
        <v>2024-06-09</v>
      </c>
      <c r="B993" t="str">
        <f>Calc!B993</f>
        <v>NYY</v>
      </c>
      <c r="C993" t="str">
        <f>Calc!C993</f>
        <v>LAD</v>
      </c>
      <c r="D993" t="str">
        <f>IF(ISBLANK(Games!D993), "", Games!D993)</f>
        <v/>
      </c>
      <c r="E993" t="str">
        <f>IF(ISBLANK(Games!E993), "", Games!E993)</f>
        <v/>
      </c>
      <c r="F993">
        <f>Calc!M993</f>
        <v>1533.7203518335739</v>
      </c>
      <c r="G993">
        <f>Calc!N993</f>
        <v>1587.2549754385982</v>
      </c>
      <c r="H993" t="str">
        <f>IF(Calc!O993=Betting!I993, Betting!B993, IF(Calc!P993=Betting!I993, Betting!C993, ""))</f>
        <v>LAD</v>
      </c>
      <c r="I993" s="21">
        <f>MAX(Calc!O993:P993)</f>
        <v>0.52947720622745187</v>
      </c>
      <c r="J993" s="22">
        <f t="shared" si="61"/>
        <v>-112.52955504710415</v>
      </c>
      <c r="K993" s="23">
        <f t="shared" si="62"/>
        <v>0.88865542886169446</v>
      </c>
      <c r="M993" s="31"/>
      <c r="N993" s="31"/>
      <c r="O993" t="str">
        <f>IF(ISBLANK(Games!L993), "", Games!L993)</f>
        <v/>
      </c>
      <c r="P993" t="str">
        <f>IF(ISBLANK(Games!M993), "", Games!M993)</f>
        <v/>
      </c>
      <c r="Q993" t="str">
        <f t="shared" si="63"/>
        <v/>
      </c>
      <c r="R993" t="str">
        <f>IF(ISBLANK(Games!L993), "", IF(H993=Q993, "W", "L"))</f>
        <v/>
      </c>
      <c r="T993" s="30" t="str">
        <f t="shared" si="60"/>
        <v/>
      </c>
    </row>
    <row r="994" spans="1:20" x14ac:dyDescent="0.45">
      <c r="A994" s="20" t="str">
        <f>Calc!A994</f>
        <v>2024-06-10</v>
      </c>
      <c r="B994" t="str">
        <f>Calc!B994</f>
        <v>TBR</v>
      </c>
      <c r="C994" t="str">
        <f>Calc!C994</f>
        <v>BAL</v>
      </c>
      <c r="D994" t="str">
        <f>IF(ISBLANK(Games!D994), "", Games!D994)</f>
        <v/>
      </c>
      <c r="E994" t="str">
        <f>IF(ISBLANK(Games!E994), "", Games!E994)</f>
        <v/>
      </c>
      <c r="F994">
        <f>Calc!M994</f>
        <v>1528.0229512954211</v>
      </c>
      <c r="G994">
        <f>Calc!N994</f>
        <v>1539.0873746407135</v>
      </c>
      <c r="H994" t="str">
        <f>IF(Calc!O994=Betting!I994, Betting!B994, IF(Calc!P994=Betting!I994, Betting!C994, ""))</f>
        <v>TBR</v>
      </c>
      <c r="I994" s="21">
        <f>MAX(Calc!O994:P994)</f>
        <v>0.54624455766764513</v>
      </c>
      <c r="J994" s="22">
        <f t="shared" si="61"/>
        <v>-120.3830316304055</v>
      </c>
      <c r="K994" s="23">
        <f t="shared" si="62"/>
        <v>0.83068185479009582</v>
      </c>
      <c r="M994" s="31"/>
      <c r="N994" s="31"/>
      <c r="O994" t="str">
        <f>IF(ISBLANK(Games!L994), "", Games!L994)</f>
        <v/>
      </c>
      <c r="P994" t="str">
        <f>IF(ISBLANK(Games!M994), "", Games!M994)</f>
        <v/>
      </c>
      <c r="Q994" t="str">
        <f t="shared" si="63"/>
        <v/>
      </c>
      <c r="R994" t="str">
        <f>IF(ISBLANK(Games!L994), "", IF(H994=Q994, "W", "L"))</f>
        <v/>
      </c>
      <c r="T994" s="30" t="str">
        <f t="shared" ref="T994:T1057" si="64">IF(S994="W", N994/(L994/-100), IF(S994="L", -N994, ""))</f>
        <v/>
      </c>
    </row>
    <row r="995" spans="1:20" x14ac:dyDescent="0.45">
      <c r="A995" s="20" t="str">
        <f>Calc!A995</f>
        <v>2024-06-10</v>
      </c>
      <c r="B995" t="str">
        <f>Calc!B995</f>
        <v>MIN</v>
      </c>
      <c r="C995" t="str">
        <f>Calc!C995</f>
        <v>COL</v>
      </c>
      <c r="D995" t="str">
        <f>IF(ISBLANK(Games!D995), "", Games!D995)</f>
        <v/>
      </c>
      <c r="E995" t="str">
        <f>IF(ISBLANK(Games!E995), "", Games!E995)</f>
        <v/>
      </c>
      <c r="F995">
        <f>Calc!M995</f>
        <v>1529.2726034226744</v>
      </c>
      <c r="G995">
        <f>Calc!N995</f>
        <v>1405.4006829938121</v>
      </c>
      <c r="H995" t="str">
        <f>IF(Calc!O995=Betting!I995, Betting!B995, IF(Calc!P995=Betting!I995, Betting!C995, ""))</f>
        <v>MIN</v>
      </c>
      <c r="I995" s="21">
        <f>MAX(Calc!O995:P995)</f>
        <v>0.7347142222601819</v>
      </c>
      <c r="J995" s="22">
        <f t="shared" si="61"/>
        <v>-276.95198307266998</v>
      </c>
      <c r="K995" s="23">
        <f t="shared" si="62"/>
        <v>0.36107342106938733</v>
      </c>
      <c r="M995" s="31"/>
      <c r="N995" s="31"/>
      <c r="O995" t="str">
        <f>IF(ISBLANK(Games!L995), "", Games!L995)</f>
        <v/>
      </c>
      <c r="P995" t="str">
        <f>IF(ISBLANK(Games!M995), "", Games!M995)</f>
        <v/>
      </c>
      <c r="Q995" t="str">
        <f t="shared" si="63"/>
        <v/>
      </c>
      <c r="R995" t="str">
        <f>IF(ISBLANK(Games!L995), "", IF(H995=Q995, "W", "L"))</f>
        <v/>
      </c>
      <c r="T995" s="30" t="str">
        <f t="shared" si="64"/>
        <v/>
      </c>
    </row>
    <row r="996" spans="1:20" x14ac:dyDescent="0.45">
      <c r="A996" s="20" t="str">
        <f>Calc!A996</f>
        <v>2024-06-10</v>
      </c>
      <c r="B996" t="str">
        <f>Calc!B996</f>
        <v>KCR</v>
      </c>
      <c r="C996" t="str">
        <f>Calc!C996</f>
        <v>NYY</v>
      </c>
      <c r="D996" t="str">
        <f>IF(ISBLANK(Games!D996), "", Games!D996)</f>
        <v/>
      </c>
      <c r="E996" t="str">
        <f>IF(ISBLANK(Games!E996), "", Games!E996)</f>
        <v/>
      </c>
      <c r="F996">
        <f>Calc!M996</f>
        <v>1459.3647323881944</v>
      </c>
      <c r="G996">
        <f>Calc!N996</f>
        <v>1562.9327852564061</v>
      </c>
      <c r="H996" t="str">
        <f>IF(Calc!O996=Betting!I996, Betting!B996, IF(Calc!P996=Betting!I996, Betting!C996, ""))</f>
        <v>NYY</v>
      </c>
      <c r="I996" s="21">
        <f>MAX(Calc!O996:P996)</f>
        <v>0.54974183362968032</v>
      </c>
      <c r="J996" s="22">
        <f t="shared" si="61"/>
        <v>-122.09480575584702</v>
      </c>
      <c r="K996" s="23">
        <f t="shared" si="62"/>
        <v>0.81903566151675611</v>
      </c>
      <c r="M996" s="31"/>
      <c r="N996" s="31"/>
      <c r="O996" t="str">
        <f>IF(ISBLANK(Games!L996), "", Games!L996)</f>
        <v/>
      </c>
      <c r="P996" t="str">
        <f>IF(ISBLANK(Games!M996), "", Games!M996)</f>
        <v/>
      </c>
      <c r="Q996" t="str">
        <f t="shared" si="63"/>
        <v/>
      </c>
      <c r="R996" t="str">
        <f>IF(ISBLANK(Games!L996), "", IF(H996=Q996, "W", "L"))</f>
        <v/>
      </c>
      <c r="T996" s="30" t="str">
        <f t="shared" si="64"/>
        <v/>
      </c>
    </row>
    <row r="997" spans="1:20" x14ac:dyDescent="0.45">
      <c r="A997" s="20" t="str">
        <f>Calc!A997</f>
        <v>2024-06-10</v>
      </c>
      <c r="B997" t="str">
        <f>Calc!B997</f>
        <v>MIL</v>
      </c>
      <c r="C997" t="str">
        <f>Calc!C997</f>
        <v>TOR</v>
      </c>
      <c r="D997" t="str">
        <f>IF(ISBLANK(Games!D997), "", Games!D997)</f>
        <v/>
      </c>
      <c r="E997" t="str">
        <f>IF(ISBLANK(Games!E997), "", Games!E997)</f>
        <v/>
      </c>
      <c r="F997">
        <f>Calc!M997</f>
        <v>1516.6563185214643</v>
      </c>
      <c r="G997">
        <f>Calc!N997</f>
        <v>1549.5770225833428</v>
      </c>
      <c r="H997" t="str">
        <f>IF(Calc!O997=Betting!I997, Betting!B997, IF(Calc!P997=Betting!I997, Betting!C997, ""))</f>
        <v>TOR</v>
      </c>
      <c r="I997" s="21">
        <f>MAX(Calc!O997:P997)</f>
        <v>0.51352755774556802</v>
      </c>
      <c r="J997" s="22">
        <f t="shared" si="61"/>
        <v>-105.56148984837786</v>
      </c>
      <c r="K997" s="23">
        <f t="shared" si="62"/>
        <v>0.94731516335771648</v>
      </c>
      <c r="M997" s="31"/>
      <c r="N997" s="31"/>
      <c r="O997" t="str">
        <f>IF(ISBLANK(Games!L997), "", Games!L997)</f>
        <v/>
      </c>
      <c r="P997" t="str">
        <f>IF(ISBLANK(Games!M997), "", Games!M997)</f>
        <v/>
      </c>
      <c r="Q997" t="str">
        <f t="shared" si="63"/>
        <v/>
      </c>
      <c r="R997" t="str">
        <f>IF(ISBLANK(Games!L997), "", IF(H997=Q997, "W", "L"))</f>
        <v/>
      </c>
      <c r="T997" s="30" t="str">
        <f t="shared" si="64"/>
        <v/>
      </c>
    </row>
    <row r="998" spans="1:20" x14ac:dyDescent="0.45">
      <c r="A998" s="20" t="str">
        <f>Calc!A998</f>
        <v>2024-06-10</v>
      </c>
      <c r="B998" t="str">
        <f>Calc!B998</f>
        <v>SDP</v>
      </c>
      <c r="C998" t="str">
        <f>Calc!C998</f>
        <v>OAK</v>
      </c>
      <c r="D998" t="str">
        <f>IF(ISBLANK(Games!D998), "", Games!D998)</f>
        <v/>
      </c>
      <c r="E998" t="str">
        <f>IF(ISBLANK(Games!E998), "", Games!E998)</f>
        <v/>
      </c>
      <c r="F998">
        <f>Calc!M998</f>
        <v>1502.9671207118124</v>
      </c>
      <c r="G998">
        <f>Calc!N998</f>
        <v>1422.9458950386379</v>
      </c>
      <c r="H998" t="str">
        <f>IF(Calc!O998=Betting!I998, Betting!B998, IF(Calc!P998=Betting!I998, Betting!C998, ""))</f>
        <v>SDP</v>
      </c>
      <c r="I998" s="21">
        <f>MAX(Calc!O998:P998)</f>
        <v>0.62778568503448506</v>
      </c>
      <c r="J998" s="22">
        <f t="shared" si="61"/>
        <v>-168.66242371485589</v>
      </c>
      <c r="K998" s="23">
        <f t="shared" si="62"/>
        <v>0.59290029039937209</v>
      </c>
      <c r="M998" s="31"/>
      <c r="N998" s="31"/>
      <c r="O998" t="str">
        <f>IF(ISBLANK(Games!L998), "", Games!L998)</f>
        <v/>
      </c>
      <c r="P998" t="str">
        <f>IF(ISBLANK(Games!M998), "", Games!M998)</f>
        <v/>
      </c>
      <c r="Q998" t="str">
        <f t="shared" si="63"/>
        <v/>
      </c>
      <c r="R998" t="str">
        <f>IF(ISBLANK(Games!L998), "", IF(H998=Q998, "W", "L"))</f>
        <v/>
      </c>
      <c r="T998" s="30" t="str">
        <f t="shared" si="64"/>
        <v/>
      </c>
    </row>
    <row r="999" spans="1:20" x14ac:dyDescent="0.45">
      <c r="A999" s="20" t="str">
        <f>Calc!A999</f>
        <v>2024-06-10</v>
      </c>
      <c r="B999" t="str">
        <f>Calc!B999</f>
        <v>SEA</v>
      </c>
      <c r="C999" t="str">
        <f>Calc!C999</f>
        <v>CHW</v>
      </c>
      <c r="D999" t="str">
        <f>IF(ISBLANK(Games!D999), "", Games!D999)</f>
        <v/>
      </c>
      <c r="E999" t="str">
        <f>IF(ISBLANK(Games!E999), "", Games!E999)</f>
        <v/>
      </c>
      <c r="F999">
        <f>Calc!M999</f>
        <v>1518.2292368487947</v>
      </c>
      <c r="G999">
        <f>Calc!N999</f>
        <v>1425.4820043556863</v>
      </c>
      <c r="H999" t="str">
        <f>IF(Calc!O999=Betting!I999, Betting!B999, IF(Calc!P999=Betting!I999, Betting!C999, ""))</f>
        <v>SEA</v>
      </c>
      <c r="I999" s="21">
        <f>MAX(Calc!O999:P999)</f>
        <v>0.64162728491540544</v>
      </c>
      <c r="J999" s="22">
        <f t="shared" si="61"/>
        <v>-179.03910032993113</v>
      </c>
      <c r="K999" s="23">
        <f t="shared" si="62"/>
        <v>0.55853721235038145</v>
      </c>
      <c r="M999" s="31"/>
      <c r="N999" s="31"/>
      <c r="O999" t="str">
        <f>IF(ISBLANK(Games!L999), "", Games!L999)</f>
        <v/>
      </c>
      <c r="P999" t="str">
        <f>IF(ISBLANK(Games!M999), "", Games!M999)</f>
        <v/>
      </c>
      <c r="Q999" t="str">
        <f t="shared" si="63"/>
        <v/>
      </c>
      <c r="R999" t="str">
        <f>IF(ISBLANK(Games!L999), "", IF(H999=Q999, "W", "L"))</f>
        <v/>
      </c>
      <c r="T999" s="30" t="str">
        <f t="shared" si="64"/>
        <v/>
      </c>
    </row>
    <row r="1000" spans="1:20" x14ac:dyDescent="0.45">
      <c r="A1000" s="20" t="str">
        <f>Calc!A1000</f>
        <v>2024-06-10</v>
      </c>
      <c r="B1000" t="str">
        <f>Calc!B1000</f>
        <v>SFG</v>
      </c>
      <c r="C1000" t="str">
        <f>Calc!C1000</f>
        <v>HOU</v>
      </c>
      <c r="D1000" t="str">
        <f>IF(ISBLANK(Games!D1000), "", Games!D1000)</f>
        <v/>
      </c>
      <c r="E1000" t="str">
        <f>IF(ISBLANK(Games!E1000), "", Games!E1000)</f>
        <v/>
      </c>
      <c r="F1000">
        <f>Calc!M1000</f>
        <v>1506.8907435815931</v>
      </c>
      <c r="G1000">
        <f>Calc!N1000</f>
        <v>1554.1885466658973</v>
      </c>
      <c r="H1000" t="str">
        <f>IF(Calc!O1000=Betting!I1000, Betting!B1000, IF(Calc!P1000=Betting!I1000, Betting!C1000, ""))</f>
        <v>HOU</v>
      </c>
      <c r="I1000" s="21">
        <f>MAX(Calc!O1000:P1000)</f>
        <v>0.51139962071739209</v>
      </c>
      <c r="J1000" s="22">
        <f t="shared" si="61"/>
        <v>-104.66623490310411</v>
      </c>
      <c r="K1000" s="23">
        <f t="shared" si="62"/>
        <v>0.95541795396171525</v>
      </c>
      <c r="M1000" s="31"/>
      <c r="N1000" s="31"/>
      <c r="O1000" t="str">
        <f>IF(ISBLANK(Games!L1000), "", Games!L1000)</f>
        <v/>
      </c>
      <c r="P1000" t="str">
        <f>IF(ISBLANK(Games!M1000), "", Games!M1000)</f>
        <v/>
      </c>
      <c r="Q1000" t="str">
        <f t="shared" si="63"/>
        <v/>
      </c>
      <c r="R1000" t="str">
        <f>IF(ISBLANK(Games!L1000), "", IF(H1000=Q1000, "W", "L"))</f>
        <v/>
      </c>
      <c r="T1000" s="30" t="str">
        <f t="shared" si="64"/>
        <v/>
      </c>
    </row>
    <row r="1001" spans="1:20" x14ac:dyDescent="0.45">
      <c r="A1001" s="20" t="str">
        <f>Calc!A1001</f>
        <v>2024-06-11</v>
      </c>
      <c r="B1001" t="str">
        <f>Calc!B1001</f>
        <v>BAL</v>
      </c>
      <c r="C1001" t="str">
        <f>Calc!C1001</f>
        <v>ATL</v>
      </c>
      <c r="D1001" t="str">
        <f>IF(ISBLANK(Games!D1001), "", Games!D1001)</f>
        <v/>
      </c>
      <c r="E1001" t="str">
        <f>IF(ISBLANK(Games!E1001), "", Games!E1001)</f>
        <v/>
      </c>
      <c r="F1001">
        <f>Calc!M1001</f>
        <v>1527.1786991040578</v>
      </c>
      <c r="G1001">
        <f>Calc!N1001</f>
        <v>1588.8399964445969</v>
      </c>
      <c r="H1001" t="str">
        <f>IF(Calc!O1001=Betting!I1001, Betting!B1001, IF(Calc!P1001=Betting!I1001, Betting!C1001, ""))</f>
        <v>ATL</v>
      </c>
      <c r="I1001" s="21">
        <f>MAX(Calc!O1001:P1001)</f>
        <v>0.57694809155287596</v>
      </c>
      <c r="J1001" s="22">
        <f t="shared" si="61"/>
        <v>-136.37761230546178</v>
      </c>
      <c r="K1001" s="23">
        <f t="shared" si="62"/>
        <v>0.73325818152628786</v>
      </c>
      <c r="M1001" s="31"/>
      <c r="N1001" s="31"/>
      <c r="O1001" t="str">
        <f>IF(ISBLANK(Games!L1001), "", Games!L1001)</f>
        <v/>
      </c>
      <c r="P1001" t="str">
        <f>IF(ISBLANK(Games!M1001), "", Games!M1001)</f>
        <v/>
      </c>
      <c r="Q1001" t="str">
        <f t="shared" si="63"/>
        <v/>
      </c>
      <c r="R1001" t="str">
        <f>IF(ISBLANK(Games!L1001), "", IF(H1001=Q1001, "W", "L"))</f>
        <v/>
      </c>
      <c r="T1001" s="30" t="str">
        <f t="shared" si="64"/>
        <v/>
      </c>
    </row>
    <row r="1002" spans="1:20" x14ac:dyDescent="0.45">
      <c r="A1002" s="20" t="str">
        <f>Calc!A1002</f>
        <v>2024-06-11</v>
      </c>
      <c r="B1002" t="str">
        <f>Calc!B1002</f>
        <v>DET</v>
      </c>
      <c r="C1002" t="str">
        <f>Calc!C1002</f>
        <v>WAS</v>
      </c>
      <c r="D1002" t="str">
        <f>IF(ISBLANK(Games!D1002), "", Games!D1002)</f>
        <v/>
      </c>
      <c r="E1002" t="str">
        <f>IF(ISBLANK(Games!E1002), "", Games!E1002)</f>
        <v/>
      </c>
      <c r="F1002">
        <f>Calc!M1002</f>
        <v>1481.7589766686021</v>
      </c>
      <c r="G1002">
        <f>Calc!N1002</f>
        <v>1420.7057667976087</v>
      </c>
      <c r="H1002" t="str">
        <f>IF(Calc!O1002=Betting!I1002, Betting!B1002, IF(Calc!P1002=Betting!I1002, Betting!C1002, ""))</f>
        <v>DET</v>
      </c>
      <c r="I1002" s="21">
        <f>MAX(Calc!O1002:P1002)</f>
        <v>0.5908036395920212</v>
      </c>
      <c r="J1002" s="22">
        <f t="shared" si="61"/>
        <v>-144.38145026582725</v>
      </c>
      <c r="K1002" s="23">
        <f t="shared" si="62"/>
        <v>0.69260974880003945</v>
      </c>
      <c r="M1002" s="31"/>
      <c r="N1002" s="31"/>
      <c r="O1002" t="str">
        <f>IF(ISBLANK(Games!L1002), "", Games!L1002)</f>
        <v/>
      </c>
      <c r="P1002" t="str">
        <f>IF(ISBLANK(Games!M1002), "", Games!M1002)</f>
        <v/>
      </c>
      <c r="Q1002" t="str">
        <f t="shared" si="63"/>
        <v/>
      </c>
      <c r="R1002" t="str">
        <f>IF(ISBLANK(Games!L1002), "", IF(H1002=Q1002, "W", "L"))</f>
        <v/>
      </c>
      <c r="T1002" s="30" t="str">
        <f t="shared" si="64"/>
        <v/>
      </c>
    </row>
    <row r="1003" spans="1:20" x14ac:dyDescent="0.45">
      <c r="A1003" s="20" t="str">
        <f>Calc!A1003</f>
        <v>2024-06-11</v>
      </c>
      <c r="B1003" t="str">
        <f>Calc!B1003</f>
        <v>TBR</v>
      </c>
      <c r="C1003" t="str">
        <f>Calc!C1003</f>
        <v>CHC</v>
      </c>
      <c r="D1003" t="str">
        <f>IF(ISBLANK(Games!D1003), "", Games!D1003)</f>
        <v/>
      </c>
      <c r="E1003" t="str">
        <f>IF(ISBLANK(Games!E1003), "", Games!E1003)</f>
        <v/>
      </c>
      <c r="F1003">
        <f>Calc!M1003</f>
        <v>1528.0229512954211</v>
      </c>
      <c r="G1003">
        <f>Calc!N1003</f>
        <v>1510.9500841970262</v>
      </c>
      <c r="H1003" t="str">
        <f>IF(Calc!O1003=Betting!I1003, Betting!B1003, IF(Calc!P1003=Betting!I1003, Betting!C1003, ""))</f>
        <v>TBR</v>
      </c>
      <c r="I1003" s="21">
        <f>MAX(Calc!O1003:P1003)</f>
        <v>0.58671223573350129</v>
      </c>
      <c r="J1003" s="22">
        <f t="shared" si="61"/>
        <v>-141.9621596528016</v>
      </c>
      <c r="K1003" s="23">
        <f t="shared" si="62"/>
        <v>0.70441306503487322</v>
      </c>
      <c r="M1003" s="31"/>
      <c r="N1003" s="31"/>
      <c r="O1003" t="str">
        <f>IF(ISBLANK(Games!L1003), "", Games!L1003)</f>
        <v/>
      </c>
      <c r="P1003" t="str">
        <f>IF(ISBLANK(Games!M1003), "", Games!M1003)</f>
        <v/>
      </c>
      <c r="Q1003" t="str">
        <f t="shared" si="63"/>
        <v/>
      </c>
      <c r="R1003" t="str">
        <f>IF(ISBLANK(Games!L1003), "", IF(H1003=Q1003, "W", "L"))</f>
        <v/>
      </c>
      <c r="T1003" s="30" t="str">
        <f t="shared" si="64"/>
        <v/>
      </c>
    </row>
    <row r="1004" spans="1:20" x14ac:dyDescent="0.45">
      <c r="A1004" s="20" t="str">
        <f>Calc!A1004</f>
        <v>2024-06-11</v>
      </c>
      <c r="B1004" t="str">
        <f>Calc!B1004</f>
        <v>CIN</v>
      </c>
      <c r="C1004" t="str">
        <f>Calc!C1004</f>
        <v>CLE</v>
      </c>
      <c r="D1004" t="str">
        <f>IF(ISBLANK(Games!D1004), "", Games!D1004)</f>
        <v/>
      </c>
      <c r="E1004" t="str">
        <f>IF(ISBLANK(Games!E1004), "", Games!E1004)</f>
        <v/>
      </c>
      <c r="F1004">
        <f>Calc!M1004</f>
        <v>1493.1662146218293</v>
      </c>
      <c r="G1004">
        <f>Calc!N1004</f>
        <v>1521.3210808926906</v>
      </c>
      <c r="H1004" t="str">
        <f>IF(Calc!O1004=Betting!I1004, Betting!B1004, IF(Calc!P1004=Betting!I1004, Betting!C1004, ""))</f>
        <v>CLE</v>
      </c>
      <c r="I1004" s="21">
        <f>MAX(Calc!O1004:P1004)</f>
        <v>0.54737409403562021</v>
      </c>
      <c r="J1004" s="22">
        <f t="shared" si="61"/>
        <v>-120.93300158535264</v>
      </c>
      <c r="K1004" s="23">
        <f t="shared" si="62"/>
        <v>0.82690414269938994</v>
      </c>
      <c r="M1004" s="31"/>
      <c r="N1004" s="31"/>
      <c r="O1004" t="str">
        <f>IF(ISBLANK(Games!L1004), "", Games!L1004)</f>
        <v/>
      </c>
      <c r="P1004" t="str">
        <f>IF(ISBLANK(Games!M1004), "", Games!M1004)</f>
        <v/>
      </c>
      <c r="Q1004" t="str">
        <f t="shared" si="63"/>
        <v/>
      </c>
      <c r="R1004" t="str">
        <f>IF(ISBLANK(Games!L1004), "", IF(H1004=Q1004, "W", "L"))</f>
        <v/>
      </c>
      <c r="T1004" s="30" t="str">
        <f t="shared" si="64"/>
        <v/>
      </c>
    </row>
    <row r="1005" spans="1:20" x14ac:dyDescent="0.45">
      <c r="A1005" s="20" t="str">
        <f>Calc!A1005</f>
        <v>2024-06-11</v>
      </c>
      <c r="B1005" t="str">
        <f>Calc!B1005</f>
        <v>BOS</v>
      </c>
      <c r="C1005" t="str">
        <f>Calc!C1005</f>
        <v>PHI</v>
      </c>
      <c r="D1005" t="str">
        <f>IF(ISBLANK(Games!D1005), "", Games!D1005)</f>
        <v/>
      </c>
      <c r="E1005" t="str">
        <f>IF(ISBLANK(Games!E1005), "", Games!E1005)</f>
        <v/>
      </c>
      <c r="F1005">
        <f>Calc!M1005</f>
        <v>1500.26839934439</v>
      </c>
      <c r="G1005">
        <f>Calc!N1005</f>
        <v>1539.4111659163295</v>
      </c>
      <c r="H1005" t="str">
        <f>IF(Calc!O1005=Betting!I1005, Betting!B1005, IF(Calc!P1005=Betting!I1005, Betting!C1005, ""))</f>
        <v>PHI</v>
      </c>
      <c r="I1005" s="21">
        <f>MAX(Calc!O1005:P1005)</f>
        <v>0.53045281652461884</v>
      </c>
      <c r="J1005" s="22">
        <f t="shared" si="61"/>
        <v>-112.97114223930404</v>
      </c>
      <c r="K1005" s="23">
        <f t="shared" si="62"/>
        <v>0.88518180853808148</v>
      </c>
      <c r="M1005" s="31"/>
      <c r="N1005" s="31"/>
      <c r="O1005" t="str">
        <f>IF(ISBLANK(Games!L1005), "", Games!L1005)</f>
        <v/>
      </c>
      <c r="P1005" t="str">
        <f>IF(ISBLANK(Games!M1005), "", Games!M1005)</f>
        <v/>
      </c>
      <c r="Q1005" t="str">
        <f t="shared" si="63"/>
        <v/>
      </c>
      <c r="R1005" t="str">
        <f>IF(ISBLANK(Games!L1005), "", IF(H1005=Q1005, "W", "L"))</f>
        <v/>
      </c>
      <c r="T1005" s="30" t="str">
        <f t="shared" si="64"/>
        <v/>
      </c>
    </row>
    <row r="1006" spans="1:20" x14ac:dyDescent="0.45">
      <c r="A1006" s="20" t="str">
        <f>Calc!A1006</f>
        <v>2024-06-11</v>
      </c>
      <c r="B1006" t="str">
        <f>Calc!B1006</f>
        <v>NYM</v>
      </c>
      <c r="C1006" t="str">
        <f>Calc!C1006</f>
        <v>MIA</v>
      </c>
      <c r="D1006" t="str">
        <f>IF(ISBLANK(Games!D1006), "", Games!D1006)</f>
        <v/>
      </c>
      <c r="E1006" t="str">
        <f>IF(ISBLANK(Games!E1006), "", Games!E1006)</f>
        <v/>
      </c>
      <c r="F1006">
        <f>Calc!M1006</f>
        <v>1483.2891783762693</v>
      </c>
      <c r="G1006">
        <f>Calc!N1006</f>
        <v>1484.370768699393</v>
      </c>
      <c r="H1006" t="str">
        <f>IF(Calc!O1006=Betting!I1006, Betting!B1006, IF(Calc!P1006=Betting!I1006, Betting!C1006, ""))</f>
        <v>NYM</v>
      </c>
      <c r="I1006" s="21">
        <f>MAX(Calc!O1006:P1006)</f>
        <v>0.54957983506784402</v>
      </c>
      <c r="J1006" s="22">
        <f t="shared" si="61"/>
        <v>-122.01492691843045</v>
      </c>
      <c r="K1006" s="23">
        <f t="shared" si="62"/>
        <v>0.81957185506370134</v>
      </c>
      <c r="M1006" s="31"/>
      <c r="N1006" s="31"/>
      <c r="O1006" t="str">
        <f>IF(ISBLANK(Games!L1006), "", Games!L1006)</f>
        <v/>
      </c>
      <c r="P1006" t="str">
        <f>IF(ISBLANK(Games!M1006), "", Games!M1006)</f>
        <v/>
      </c>
      <c r="Q1006" t="str">
        <f t="shared" si="63"/>
        <v/>
      </c>
      <c r="R1006" t="str">
        <f>IF(ISBLANK(Games!L1006), "", IF(H1006=Q1006, "W", "L"))</f>
        <v/>
      </c>
      <c r="T1006" s="30" t="str">
        <f t="shared" si="64"/>
        <v/>
      </c>
    </row>
    <row r="1007" spans="1:20" x14ac:dyDescent="0.45">
      <c r="A1007" s="20" t="str">
        <f>Calc!A1007</f>
        <v>2024-06-11</v>
      </c>
      <c r="B1007" t="str">
        <f>Calc!B1007</f>
        <v>MIN</v>
      </c>
      <c r="C1007" t="str">
        <f>Calc!C1007</f>
        <v>COL</v>
      </c>
      <c r="D1007" t="str">
        <f>IF(ISBLANK(Games!D1007), "", Games!D1007)</f>
        <v/>
      </c>
      <c r="E1007" t="str">
        <f>IF(ISBLANK(Games!E1007), "", Games!E1007)</f>
        <v/>
      </c>
      <c r="F1007">
        <f>Calc!M1007</f>
        <v>1529.2726034226744</v>
      </c>
      <c r="G1007">
        <f>Calc!N1007</f>
        <v>1405.4006829938121</v>
      </c>
      <c r="H1007" t="str">
        <f>IF(Calc!O1007=Betting!I1007, Betting!B1007, IF(Calc!P1007=Betting!I1007, Betting!C1007, ""))</f>
        <v>MIN</v>
      </c>
      <c r="I1007" s="21">
        <f>MAX(Calc!O1007:P1007)</f>
        <v>0.7347142222601819</v>
      </c>
      <c r="J1007" s="22">
        <f t="shared" si="61"/>
        <v>-276.95198307266998</v>
      </c>
      <c r="K1007" s="23">
        <f t="shared" si="62"/>
        <v>0.36107342106938733</v>
      </c>
      <c r="M1007" s="31"/>
      <c r="N1007" s="31"/>
      <c r="O1007" t="str">
        <f>IF(ISBLANK(Games!L1007), "", Games!L1007)</f>
        <v/>
      </c>
      <c r="P1007" t="str">
        <f>IF(ISBLANK(Games!M1007), "", Games!M1007)</f>
        <v/>
      </c>
      <c r="Q1007" t="str">
        <f t="shared" si="63"/>
        <v/>
      </c>
      <c r="R1007" t="str">
        <f>IF(ISBLANK(Games!L1007), "", IF(H1007=Q1007, "W", "L"))</f>
        <v/>
      </c>
      <c r="T1007" s="30" t="str">
        <f t="shared" si="64"/>
        <v/>
      </c>
    </row>
    <row r="1008" spans="1:20" x14ac:dyDescent="0.45">
      <c r="A1008" s="20" t="str">
        <f>Calc!A1008</f>
        <v>2024-06-11</v>
      </c>
      <c r="B1008" t="str">
        <f>Calc!B1008</f>
        <v>STL</v>
      </c>
      <c r="C1008" t="str">
        <f>Calc!C1008</f>
        <v>PIT</v>
      </c>
      <c r="D1008" t="str">
        <f>IF(ISBLANK(Games!D1008), "", Games!D1008)</f>
        <v/>
      </c>
      <c r="E1008" t="str">
        <f>IF(ISBLANK(Games!E1008), "", Games!E1008)</f>
        <v/>
      </c>
      <c r="F1008">
        <f>Calc!M1008</f>
        <v>1510.540426333587</v>
      </c>
      <c r="G1008">
        <f>Calc!N1008</f>
        <v>1490.342604018655</v>
      </c>
      <c r="H1008" t="str">
        <f>IF(Calc!O1008=Betting!I1008, Betting!B1008, IF(Calc!P1008=Betting!I1008, Betting!C1008, ""))</f>
        <v>STL</v>
      </c>
      <c r="I1008" s="21">
        <f>MAX(Calc!O1008:P1008)</f>
        <v>0.56561966833100519</v>
      </c>
      <c r="J1008" s="22">
        <f t="shared" si="61"/>
        <v>-130.21300162411981</v>
      </c>
      <c r="K1008" s="23">
        <f t="shared" si="62"/>
        <v>0.76797246628770321</v>
      </c>
      <c r="M1008" s="31"/>
      <c r="N1008" s="31"/>
      <c r="O1008" t="str">
        <f>IF(ISBLANK(Games!L1008), "", Games!L1008)</f>
        <v/>
      </c>
      <c r="P1008" t="str">
        <f>IF(ISBLANK(Games!M1008), "", Games!M1008)</f>
        <v/>
      </c>
      <c r="Q1008" t="str">
        <f t="shared" si="63"/>
        <v/>
      </c>
      <c r="R1008" t="str">
        <f>IF(ISBLANK(Games!L1008), "", IF(H1008=Q1008, "W", "L"))</f>
        <v/>
      </c>
      <c r="T1008" s="30" t="str">
        <f t="shared" si="64"/>
        <v/>
      </c>
    </row>
    <row r="1009" spans="1:20" x14ac:dyDescent="0.45">
      <c r="A1009" s="20" t="str">
        <f>Calc!A1009</f>
        <v>2024-06-11</v>
      </c>
      <c r="B1009" t="str">
        <f>Calc!B1009</f>
        <v>KCR</v>
      </c>
      <c r="C1009" t="str">
        <f>Calc!C1009</f>
        <v>NYY</v>
      </c>
      <c r="D1009" t="str">
        <f>IF(ISBLANK(Games!D1009), "", Games!D1009)</f>
        <v/>
      </c>
      <c r="E1009" t="str">
        <f>IF(ISBLANK(Games!E1009), "", Games!E1009)</f>
        <v/>
      </c>
      <c r="F1009">
        <f>Calc!M1009</f>
        <v>1459.3647323881944</v>
      </c>
      <c r="G1009">
        <f>Calc!N1009</f>
        <v>1562.9327852564061</v>
      </c>
      <c r="H1009" t="str">
        <f>IF(Calc!O1009=Betting!I1009, Betting!B1009, IF(Calc!P1009=Betting!I1009, Betting!C1009, ""))</f>
        <v>NYY</v>
      </c>
      <c r="I1009" s="21">
        <f>MAX(Calc!O1009:P1009)</f>
        <v>0.54974183362968032</v>
      </c>
      <c r="J1009" s="22">
        <f t="shared" si="61"/>
        <v>-122.09480575584702</v>
      </c>
      <c r="K1009" s="23">
        <f t="shared" si="62"/>
        <v>0.81903566151675611</v>
      </c>
      <c r="M1009" s="31"/>
      <c r="N1009" s="31"/>
      <c r="O1009" t="str">
        <f>IF(ISBLANK(Games!L1009), "", Games!L1009)</f>
        <v/>
      </c>
      <c r="P1009" t="str">
        <f>IF(ISBLANK(Games!M1009), "", Games!M1009)</f>
        <v/>
      </c>
      <c r="Q1009" t="str">
        <f t="shared" si="63"/>
        <v/>
      </c>
      <c r="R1009" t="str">
        <f>IF(ISBLANK(Games!L1009), "", IF(H1009=Q1009, "W", "L"))</f>
        <v/>
      </c>
      <c r="T1009" s="30" t="str">
        <f t="shared" si="64"/>
        <v/>
      </c>
    </row>
    <row r="1010" spans="1:20" x14ac:dyDescent="0.45">
      <c r="A1010" s="20" t="str">
        <f>Calc!A1010</f>
        <v>2024-06-11</v>
      </c>
      <c r="B1010" t="str">
        <f>Calc!B1010</f>
        <v>MIL</v>
      </c>
      <c r="C1010" t="str">
        <f>Calc!C1010</f>
        <v>TOR</v>
      </c>
      <c r="D1010" t="str">
        <f>IF(ISBLANK(Games!D1010), "", Games!D1010)</f>
        <v/>
      </c>
      <c r="E1010" t="str">
        <f>IF(ISBLANK(Games!E1010), "", Games!E1010)</f>
        <v/>
      </c>
      <c r="F1010">
        <f>Calc!M1010</f>
        <v>1516.6563185214643</v>
      </c>
      <c r="G1010">
        <f>Calc!N1010</f>
        <v>1549.5770225833428</v>
      </c>
      <c r="H1010" t="str">
        <f>IF(Calc!O1010=Betting!I1010, Betting!B1010, IF(Calc!P1010=Betting!I1010, Betting!C1010, ""))</f>
        <v>TOR</v>
      </c>
      <c r="I1010" s="21">
        <f>MAX(Calc!O1010:P1010)</f>
        <v>0.51352755774556802</v>
      </c>
      <c r="J1010" s="22">
        <f t="shared" si="61"/>
        <v>-105.56148984837786</v>
      </c>
      <c r="K1010" s="23">
        <f t="shared" si="62"/>
        <v>0.94731516335771648</v>
      </c>
      <c r="M1010" s="31"/>
      <c r="N1010" s="31"/>
      <c r="O1010" t="str">
        <f>IF(ISBLANK(Games!L1010), "", Games!L1010)</f>
        <v/>
      </c>
      <c r="P1010" t="str">
        <f>IF(ISBLANK(Games!M1010), "", Games!M1010)</f>
        <v/>
      </c>
      <c r="Q1010" t="str">
        <f t="shared" si="63"/>
        <v/>
      </c>
      <c r="R1010" t="str">
        <f>IF(ISBLANK(Games!L1010), "", IF(H1010=Q1010, "W", "L"))</f>
        <v/>
      </c>
      <c r="T1010" s="30" t="str">
        <f t="shared" si="64"/>
        <v/>
      </c>
    </row>
    <row r="1011" spans="1:20" x14ac:dyDescent="0.45">
      <c r="A1011" s="20" t="str">
        <f>Calc!A1011</f>
        <v>2024-06-11</v>
      </c>
      <c r="B1011" t="str">
        <f>Calc!B1011</f>
        <v>ARI</v>
      </c>
      <c r="C1011" t="str">
        <f>Calc!C1011</f>
        <v>LAA</v>
      </c>
      <c r="D1011" t="str">
        <f>IF(ISBLANK(Games!D1011), "", Games!D1011)</f>
        <v/>
      </c>
      <c r="E1011" t="str">
        <f>IF(ISBLANK(Games!E1011), "", Games!E1011)</f>
        <v/>
      </c>
      <c r="F1011">
        <f>Calc!M1011</f>
        <v>1516.9891876380354</v>
      </c>
      <c r="G1011">
        <f>Calc!N1011</f>
        <v>1486.8682858001625</v>
      </c>
      <c r="H1011" t="str">
        <f>IF(Calc!O1011=Betting!I1011, Betting!B1011, IF(Calc!P1011=Betting!I1011, Betting!C1011, ""))</f>
        <v>ARI</v>
      </c>
      <c r="I1011" s="21">
        <f>MAX(Calc!O1011:P1011)</f>
        <v>0.56855564344058429</v>
      </c>
      <c r="J1011" s="22">
        <f t="shared" si="61"/>
        <v>-131.77959910626078</v>
      </c>
      <c r="K1011" s="23">
        <f t="shared" si="62"/>
        <v>0.75884280023772699</v>
      </c>
      <c r="M1011" s="31"/>
      <c r="N1011" s="31"/>
      <c r="O1011" t="str">
        <f>IF(ISBLANK(Games!L1011), "", Games!L1011)</f>
        <v/>
      </c>
      <c r="P1011" t="str">
        <f>IF(ISBLANK(Games!M1011), "", Games!M1011)</f>
        <v/>
      </c>
      <c r="Q1011" t="str">
        <f t="shared" si="63"/>
        <v/>
      </c>
      <c r="R1011" t="str">
        <f>IF(ISBLANK(Games!L1011), "", IF(H1011=Q1011, "W", "L"))</f>
        <v/>
      </c>
      <c r="T1011" s="30" t="str">
        <f t="shared" si="64"/>
        <v/>
      </c>
    </row>
    <row r="1012" spans="1:20" x14ac:dyDescent="0.45">
      <c r="A1012" s="20" t="str">
        <f>Calc!A1012</f>
        <v>2024-06-11</v>
      </c>
      <c r="B1012" t="str">
        <f>Calc!B1012</f>
        <v>SDP</v>
      </c>
      <c r="C1012" t="str">
        <f>Calc!C1012</f>
        <v>OAK</v>
      </c>
      <c r="D1012" t="str">
        <f>IF(ISBLANK(Games!D1012), "", Games!D1012)</f>
        <v/>
      </c>
      <c r="E1012" t="str">
        <f>IF(ISBLANK(Games!E1012), "", Games!E1012)</f>
        <v/>
      </c>
      <c r="F1012">
        <f>Calc!M1012</f>
        <v>1502.9671207118124</v>
      </c>
      <c r="G1012">
        <f>Calc!N1012</f>
        <v>1422.9458950386379</v>
      </c>
      <c r="H1012" t="str">
        <f>IF(Calc!O1012=Betting!I1012, Betting!B1012, IF(Calc!P1012=Betting!I1012, Betting!C1012, ""))</f>
        <v>SDP</v>
      </c>
      <c r="I1012" s="21">
        <f>MAX(Calc!O1012:P1012)</f>
        <v>0.62778568503448506</v>
      </c>
      <c r="J1012" s="22">
        <f t="shared" si="61"/>
        <v>-168.66242371485589</v>
      </c>
      <c r="K1012" s="23">
        <f t="shared" si="62"/>
        <v>0.59290029039937209</v>
      </c>
      <c r="M1012" s="31"/>
      <c r="N1012" s="31"/>
      <c r="O1012" t="str">
        <f>IF(ISBLANK(Games!L1012), "", Games!L1012)</f>
        <v/>
      </c>
      <c r="P1012" t="str">
        <f>IF(ISBLANK(Games!M1012), "", Games!M1012)</f>
        <v/>
      </c>
      <c r="Q1012" t="str">
        <f t="shared" si="63"/>
        <v/>
      </c>
      <c r="R1012" t="str">
        <f>IF(ISBLANK(Games!L1012), "", IF(H1012=Q1012, "W", "L"))</f>
        <v/>
      </c>
      <c r="T1012" s="30" t="str">
        <f t="shared" si="64"/>
        <v/>
      </c>
    </row>
    <row r="1013" spans="1:20" x14ac:dyDescent="0.45">
      <c r="A1013" s="20" t="str">
        <f>Calc!A1013</f>
        <v>2024-06-11</v>
      </c>
      <c r="B1013" t="str">
        <f>Calc!B1013</f>
        <v>SEA</v>
      </c>
      <c r="C1013" t="str">
        <f>Calc!C1013</f>
        <v>CHW</v>
      </c>
      <c r="D1013" t="str">
        <f>IF(ISBLANK(Games!D1013), "", Games!D1013)</f>
        <v/>
      </c>
      <c r="E1013" t="str">
        <f>IF(ISBLANK(Games!E1013), "", Games!E1013)</f>
        <v/>
      </c>
      <c r="F1013">
        <f>Calc!M1013</f>
        <v>1518.2292368487947</v>
      </c>
      <c r="G1013">
        <f>Calc!N1013</f>
        <v>1425.4820043556863</v>
      </c>
      <c r="H1013" t="str">
        <f>IF(Calc!O1013=Betting!I1013, Betting!B1013, IF(Calc!P1013=Betting!I1013, Betting!C1013, ""))</f>
        <v>SEA</v>
      </c>
      <c r="I1013" s="21">
        <f>MAX(Calc!O1013:P1013)</f>
        <v>0.64162728491540544</v>
      </c>
      <c r="J1013" s="22">
        <f t="shared" si="61"/>
        <v>-179.03910032993113</v>
      </c>
      <c r="K1013" s="23">
        <f t="shared" si="62"/>
        <v>0.55853721235038145</v>
      </c>
      <c r="M1013" s="31"/>
      <c r="N1013" s="31"/>
      <c r="O1013" t="str">
        <f>IF(ISBLANK(Games!L1013), "", Games!L1013)</f>
        <v/>
      </c>
      <c r="P1013" t="str">
        <f>IF(ISBLANK(Games!M1013), "", Games!M1013)</f>
        <v/>
      </c>
      <c r="Q1013" t="str">
        <f t="shared" si="63"/>
        <v/>
      </c>
      <c r="R1013" t="str">
        <f>IF(ISBLANK(Games!L1013), "", IF(H1013=Q1013, "W", "L"))</f>
        <v/>
      </c>
      <c r="T1013" s="30" t="str">
        <f t="shared" si="64"/>
        <v/>
      </c>
    </row>
    <row r="1014" spans="1:20" x14ac:dyDescent="0.45">
      <c r="A1014" s="20" t="str">
        <f>Calc!A1014</f>
        <v>2024-06-11</v>
      </c>
      <c r="B1014" t="str">
        <f>Calc!B1014</f>
        <v>SFG</v>
      </c>
      <c r="C1014" t="str">
        <f>Calc!C1014</f>
        <v>HOU</v>
      </c>
      <c r="D1014" t="str">
        <f>IF(ISBLANK(Games!D1014), "", Games!D1014)</f>
        <v/>
      </c>
      <c r="E1014" t="str">
        <f>IF(ISBLANK(Games!E1014), "", Games!E1014)</f>
        <v/>
      </c>
      <c r="F1014">
        <f>Calc!M1014</f>
        <v>1506.8907435815931</v>
      </c>
      <c r="G1014">
        <f>Calc!N1014</f>
        <v>1554.1885466658973</v>
      </c>
      <c r="H1014" t="str">
        <f>IF(Calc!O1014=Betting!I1014, Betting!B1014, IF(Calc!P1014=Betting!I1014, Betting!C1014, ""))</f>
        <v>HOU</v>
      </c>
      <c r="I1014" s="21">
        <f>MAX(Calc!O1014:P1014)</f>
        <v>0.51139962071739209</v>
      </c>
      <c r="J1014" s="22">
        <f t="shared" si="61"/>
        <v>-104.66623490310411</v>
      </c>
      <c r="K1014" s="23">
        <f t="shared" si="62"/>
        <v>0.95541795396171525</v>
      </c>
      <c r="M1014" s="31"/>
      <c r="N1014" s="31"/>
      <c r="O1014" t="str">
        <f>IF(ISBLANK(Games!L1014), "", Games!L1014)</f>
        <v/>
      </c>
      <c r="P1014" t="str">
        <f>IF(ISBLANK(Games!M1014), "", Games!M1014)</f>
        <v/>
      </c>
      <c r="Q1014" t="str">
        <f t="shared" si="63"/>
        <v/>
      </c>
      <c r="R1014" t="str">
        <f>IF(ISBLANK(Games!L1014), "", IF(H1014=Q1014, "W", "L"))</f>
        <v/>
      </c>
      <c r="T1014" s="30" t="str">
        <f t="shared" si="64"/>
        <v/>
      </c>
    </row>
    <row r="1015" spans="1:20" x14ac:dyDescent="0.45">
      <c r="A1015" s="20" t="str">
        <f>Calc!A1015</f>
        <v>2024-06-11</v>
      </c>
      <c r="B1015" t="str">
        <f>Calc!B1015</f>
        <v>LAD</v>
      </c>
      <c r="C1015" t="str">
        <f>Calc!C1015</f>
        <v>TEX</v>
      </c>
      <c r="D1015" t="str">
        <f>IF(ISBLANK(Games!D1015), "", Games!D1015)</f>
        <v/>
      </c>
      <c r="E1015" t="str">
        <f>IF(ISBLANK(Games!E1015), "", Games!E1015)</f>
        <v/>
      </c>
      <c r="F1015">
        <f>Calc!M1015</f>
        <v>1596.6514930600529</v>
      </c>
      <c r="G1015">
        <f>Calc!N1015</f>
        <v>1534.4506247578865</v>
      </c>
      <c r="H1015" t="str">
        <f>IF(Calc!O1015=Betting!I1015, Betting!B1015, IF(Calc!P1015=Betting!I1015, Betting!C1015, ""))</f>
        <v>LAD</v>
      </c>
      <c r="I1015" s="21">
        <f>MAX(Calc!O1015:P1015)</f>
        <v>0.60989701676055841</v>
      </c>
      <c r="J1015" s="22">
        <f t="shared" si="61"/>
        <v>-156.34256669762746</v>
      </c>
      <c r="K1015" s="23">
        <f t="shared" si="62"/>
        <v>0.63962107129406309</v>
      </c>
      <c r="M1015" s="31"/>
      <c r="N1015" s="31"/>
      <c r="O1015" t="str">
        <f>IF(ISBLANK(Games!L1015), "", Games!L1015)</f>
        <v/>
      </c>
      <c r="P1015" t="str">
        <f>IF(ISBLANK(Games!M1015), "", Games!M1015)</f>
        <v/>
      </c>
      <c r="Q1015" t="str">
        <f t="shared" si="63"/>
        <v/>
      </c>
      <c r="R1015" t="str">
        <f>IF(ISBLANK(Games!L1015), "", IF(H1015=Q1015, "W", "L"))</f>
        <v/>
      </c>
      <c r="T1015" s="30" t="str">
        <f t="shared" si="64"/>
        <v/>
      </c>
    </row>
    <row r="1016" spans="1:20" x14ac:dyDescent="0.45">
      <c r="A1016" s="20" t="str">
        <f>Calc!A1016</f>
        <v>2024-06-12</v>
      </c>
      <c r="B1016" t="str">
        <f>Calc!B1016</f>
        <v>MIN</v>
      </c>
      <c r="C1016" t="str">
        <f>Calc!C1016</f>
        <v>COL</v>
      </c>
      <c r="D1016" t="str">
        <f>IF(ISBLANK(Games!D1016), "", Games!D1016)</f>
        <v/>
      </c>
      <c r="E1016" t="str">
        <f>IF(ISBLANK(Games!E1016), "", Games!E1016)</f>
        <v/>
      </c>
      <c r="F1016">
        <f>Calc!M1016</f>
        <v>1529.2726034226744</v>
      </c>
      <c r="G1016">
        <f>Calc!N1016</f>
        <v>1405.4006829938121</v>
      </c>
      <c r="H1016" t="str">
        <f>IF(Calc!O1016=Betting!I1016, Betting!B1016, IF(Calc!P1016=Betting!I1016, Betting!C1016, ""))</f>
        <v>MIN</v>
      </c>
      <c r="I1016" s="21">
        <f>MAX(Calc!O1016:P1016)</f>
        <v>0.7347142222601819</v>
      </c>
      <c r="J1016" s="22">
        <f t="shared" si="61"/>
        <v>-276.95198307266998</v>
      </c>
      <c r="K1016" s="23">
        <f t="shared" si="62"/>
        <v>0.36107342106938733</v>
      </c>
      <c r="M1016" s="31"/>
      <c r="N1016" s="31"/>
      <c r="O1016" t="str">
        <f>IF(ISBLANK(Games!L1016), "", Games!L1016)</f>
        <v/>
      </c>
      <c r="P1016" t="str">
        <f>IF(ISBLANK(Games!M1016), "", Games!M1016)</f>
        <v/>
      </c>
      <c r="Q1016" t="str">
        <f t="shared" si="63"/>
        <v/>
      </c>
      <c r="R1016" t="str">
        <f>IF(ISBLANK(Games!L1016), "", IF(H1016=Q1016, "W", "L"))</f>
        <v/>
      </c>
      <c r="T1016" s="30" t="str">
        <f t="shared" si="64"/>
        <v/>
      </c>
    </row>
    <row r="1017" spans="1:20" x14ac:dyDescent="0.45">
      <c r="A1017" s="20" t="str">
        <f>Calc!A1017</f>
        <v>2024-06-12</v>
      </c>
      <c r="B1017" t="str">
        <f>Calc!B1017</f>
        <v>MIL</v>
      </c>
      <c r="C1017" t="str">
        <f>Calc!C1017</f>
        <v>TOR</v>
      </c>
      <c r="D1017" t="str">
        <f>IF(ISBLANK(Games!D1017), "", Games!D1017)</f>
        <v/>
      </c>
      <c r="E1017" t="str">
        <f>IF(ISBLANK(Games!E1017), "", Games!E1017)</f>
        <v/>
      </c>
      <c r="F1017">
        <f>Calc!M1017</f>
        <v>1516.6563185214643</v>
      </c>
      <c r="G1017">
        <f>Calc!N1017</f>
        <v>1549.5770225833428</v>
      </c>
      <c r="H1017" t="str">
        <f>IF(Calc!O1017=Betting!I1017, Betting!B1017, IF(Calc!P1017=Betting!I1017, Betting!C1017, ""))</f>
        <v>TOR</v>
      </c>
      <c r="I1017" s="21">
        <f>MAX(Calc!O1017:P1017)</f>
        <v>0.51352755774556802</v>
      </c>
      <c r="J1017" s="22">
        <f t="shared" si="61"/>
        <v>-105.56148984837786</v>
      </c>
      <c r="K1017" s="23">
        <f t="shared" si="62"/>
        <v>0.94731516335771648</v>
      </c>
      <c r="M1017" s="31"/>
      <c r="N1017" s="31"/>
      <c r="O1017" t="str">
        <f>IF(ISBLANK(Games!L1017), "", Games!L1017)</f>
        <v/>
      </c>
      <c r="P1017" t="str">
        <f>IF(ISBLANK(Games!M1017), "", Games!M1017)</f>
        <v/>
      </c>
      <c r="Q1017" t="str">
        <f t="shared" si="63"/>
        <v/>
      </c>
      <c r="R1017" t="str">
        <f>IF(ISBLANK(Games!L1017), "", IF(H1017=Q1017, "W", "L"))</f>
        <v/>
      </c>
      <c r="T1017" s="30" t="str">
        <f t="shared" si="64"/>
        <v/>
      </c>
    </row>
    <row r="1018" spans="1:20" x14ac:dyDescent="0.45">
      <c r="A1018" s="20" t="str">
        <f>Calc!A1018</f>
        <v>2024-06-12</v>
      </c>
      <c r="B1018" t="str">
        <f>Calc!B1018</f>
        <v>SFG</v>
      </c>
      <c r="C1018" t="str">
        <f>Calc!C1018</f>
        <v>HOU</v>
      </c>
      <c r="D1018" t="str">
        <f>IF(ISBLANK(Games!D1018), "", Games!D1018)</f>
        <v/>
      </c>
      <c r="E1018" t="str">
        <f>IF(ISBLANK(Games!E1018), "", Games!E1018)</f>
        <v/>
      </c>
      <c r="F1018">
        <f>Calc!M1018</f>
        <v>1506.8907435815931</v>
      </c>
      <c r="G1018">
        <f>Calc!N1018</f>
        <v>1554.1885466658973</v>
      </c>
      <c r="H1018" t="str">
        <f>IF(Calc!O1018=Betting!I1018, Betting!B1018, IF(Calc!P1018=Betting!I1018, Betting!C1018, ""))</f>
        <v>HOU</v>
      </c>
      <c r="I1018" s="21">
        <f>MAX(Calc!O1018:P1018)</f>
        <v>0.51139962071739209</v>
      </c>
      <c r="J1018" s="22">
        <f t="shared" si="61"/>
        <v>-104.66623490310411</v>
      </c>
      <c r="K1018" s="23">
        <f t="shared" si="62"/>
        <v>0.95541795396171525</v>
      </c>
      <c r="M1018" s="31"/>
      <c r="N1018" s="31"/>
      <c r="O1018" t="str">
        <f>IF(ISBLANK(Games!L1018), "", Games!L1018)</f>
        <v/>
      </c>
      <c r="P1018" t="str">
        <f>IF(ISBLANK(Games!M1018), "", Games!M1018)</f>
        <v/>
      </c>
      <c r="Q1018" t="str">
        <f t="shared" si="63"/>
        <v/>
      </c>
      <c r="R1018" t="str">
        <f>IF(ISBLANK(Games!L1018), "", IF(H1018=Q1018, "W", "L"))</f>
        <v/>
      </c>
      <c r="T1018" s="30" t="str">
        <f t="shared" si="64"/>
        <v/>
      </c>
    </row>
    <row r="1019" spans="1:20" x14ac:dyDescent="0.45">
      <c r="A1019" s="20" t="str">
        <f>Calc!A1019</f>
        <v>2024-06-12</v>
      </c>
      <c r="B1019" t="str">
        <f>Calc!B1019</f>
        <v>SDP</v>
      </c>
      <c r="C1019" t="str">
        <f>Calc!C1019</f>
        <v>OAK</v>
      </c>
      <c r="D1019" t="str">
        <f>IF(ISBLANK(Games!D1019), "", Games!D1019)</f>
        <v/>
      </c>
      <c r="E1019" t="str">
        <f>IF(ISBLANK(Games!E1019), "", Games!E1019)</f>
        <v/>
      </c>
      <c r="F1019">
        <f>Calc!M1019</f>
        <v>1502.9671207118124</v>
      </c>
      <c r="G1019">
        <f>Calc!N1019</f>
        <v>1422.9458950386379</v>
      </c>
      <c r="H1019" t="str">
        <f>IF(Calc!O1019=Betting!I1019, Betting!B1019, IF(Calc!P1019=Betting!I1019, Betting!C1019, ""))</f>
        <v>SDP</v>
      </c>
      <c r="I1019" s="21">
        <f>MAX(Calc!O1019:P1019)</f>
        <v>0.62778568503448506</v>
      </c>
      <c r="J1019" s="22">
        <f t="shared" si="61"/>
        <v>-168.66242371485589</v>
      </c>
      <c r="K1019" s="23">
        <f t="shared" si="62"/>
        <v>0.59290029039937209</v>
      </c>
      <c r="M1019" s="31"/>
      <c r="N1019" s="31"/>
      <c r="O1019" t="str">
        <f>IF(ISBLANK(Games!L1019), "", Games!L1019)</f>
        <v/>
      </c>
      <c r="P1019" t="str">
        <f>IF(ISBLANK(Games!M1019), "", Games!M1019)</f>
        <v/>
      </c>
      <c r="Q1019" t="str">
        <f t="shared" si="63"/>
        <v/>
      </c>
      <c r="R1019" t="str">
        <f>IF(ISBLANK(Games!L1019), "", IF(H1019=Q1019, "W", "L"))</f>
        <v/>
      </c>
      <c r="T1019" s="30" t="str">
        <f t="shared" si="64"/>
        <v/>
      </c>
    </row>
    <row r="1020" spans="1:20" x14ac:dyDescent="0.45">
      <c r="A1020" s="20" t="str">
        <f>Calc!A1020</f>
        <v>2024-06-12</v>
      </c>
      <c r="B1020" t="str">
        <f>Calc!B1020</f>
        <v>BAL</v>
      </c>
      <c r="C1020" t="str">
        <f>Calc!C1020</f>
        <v>ATL</v>
      </c>
      <c r="D1020" t="str">
        <f>IF(ISBLANK(Games!D1020), "", Games!D1020)</f>
        <v/>
      </c>
      <c r="E1020" t="str">
        <f>IF(ISBLANK(Games!E1020), "", Games!E1020)</f>
        <v/>
      </c>
      <c r="F1020">
        <f>Calc!M1020</f>
        <v>1527.1786991040578</v>
      </c>
      <c r="G1020">
        <f>Calc!N1020</f>
        <v>1588.8399964445969</v>
      </c>
      <c r="H1020" t="str">
        <f>IF(Calc!O1020=Betting!I1020, Betting!B1020, IF(Calc!P1020=Betting!I1020, Betting!C1020, ""))</f>
        <v>ATL</v>
      </c>
      <c r="I1020" s="21">
        <f>MAX(Calc!O1020:P1020)</f>
        <v>0.57694809155287596</v>
      </c>
      <c r="J1020" s="22">
        <f t="shared" si="61"/>
        <v>-136.37761230546178</v>
      </c>
      <c r="K1020" s="23">
        <f t="shared" si="62"/>
        <v>0.73325818152628786</v>
      </c>
      <c r="M1020" s="31"/>
      <c r="N1020" s="31"/>
      <c r="O1020" t="str">
        <f>IF(ISBLANK(Games!L1020), "", Games!L1020)</f>
        <v/>
      </c>
      <c r="P1020" t="str">
        <f>IF(ISBLANK(Games!M1020), "", Games!M1020)</f>
        <v/>
      </c>
      <c r="Q1020" t="str">
        <f t="shared" si="63"/>
        <v/>
      </c>
      <c r="R1020" t="str">
        <f>IF(ISBLANK(Games!L1020), "", IF(H1020=Q1020, "W", "L"))</f>
        <v/>
      </c>
      <c r="T1020" s="30" t="str">
        <f t="shared" si="64"/>
        <v/>
      </c>
    </row>
    <row r="1021" spans="1:20" x14ac:dyDescent="0.45">
      <c r="A1021" s="20" t="str">
        <f>Calc!A1021</f>
        <v>2024-06-12</v>
      </c>
      <c r="B1021" t="str">
        <f>Calc!B1021</f>
        <v>DET</v>
      </c>
      <c r="C1021" t="str">
        <f>Calc!C1021</f>
        <v>WAS</v>
      </c>
      <c r="D1021" t="str">
        <f>IF(ISBLANK(Games!D1021), "", Games!D1021)</f>
        <v/>
      </c>
      <c r="E1021" t="str">
        <f>IF(ISBLANK(Games!E1021), "", Games!E1021)</f>
        <v/>
      </c>
      <c r="F1021">
        <f>Calc!M1021</f>
        <v>1481.7589766686021</v>
      </c>
      <c r="G1021">
        <f>Calc!N1021</f>
        <v>1420.7057667976087</v>
      </c>
      <c r="H1021" t="str">
        <f>IF(Calc!O1021=Betting!I1021, Betting!B1021, IF(Calc!P1021=Betting!I1021, Betting!C1021, ""))</f>
        <v>DET</v>
      </c>
      <c r="I1021" s="21">
        <f>MAX(Calc!O1021:P1021)</f>
        <v>0.5908036395920212</v>
      </c>
      <c r="J1021" s="22">
        <f t="shared" si="61"/>
        <v>-144.38145026582725</v>
      </c>
      <c r="K1021" s="23">
        <f t="shared" si="62"/>
        <v>0.69260974880003945</v>
      </c>
      <c r="M1021" s="31"/>
      <c r="N1021" s="31"/>
      <c r="O1021" t="str">
        <f>IF(ISBLANK(Games!L1021), "", Games!L1021)</f>
        <v/>
      </c>
      <c r="P1021" t="str">
        <f>IF(ISBLANK(Games!M1021), "", Games!M1021)</f>
        <v/>
      </c>
      <c r="Q1021" t="str">
        <f t="shared" si="63"/>
        <v/>
      </c>
      <c r="R1021" t="str">
        <f>IF(ISBLANK(Games!L1021), "", IF(H1021=Q1021, "W", "L"))</f>
        <v/>
      </c>
      <c r="T1021" s="30" t="str">
        <f t="shared" si="64"/>
        <v/>
      </c>
    </row>
    <row r="1022" spans="1:20" x14ac:dyDescent="0.45">
      <c r="A1022" s="20" t="str">
        <f>Calc!A1022</f>
        <v>2024-06-12</v>
      </c>
      <c r="B1022" t="str">
        <f>Calc!B1022</f>
        <v>TBR</v>
      </c>
      <c r="C1022" t="str">
        <f>Calc!C1022</f>
        <v>CHC</v>
      </c>
      <c r="D1022" t="str">
        <f>IF(ISBLANK(Games!D1022), "", Games!D1022)</f>
        <v/>
      </c>
      <c r="E1022" t="str">
        <f>IF(ISBLANK(Games!E1022), "", Games!E1022)</f>
        <v/>
      </c>
      <c r="F1022">
        <f>Calc!M1022</f>
        <v>1528.0229512954211</v>
      </c>
      <c r="G1022">
        <f>Calc!N1022</f>
        <v>1510.9500841970262</v>
      </c>
      <c r="H1022" t="str">
        <f>IF(Calc!O1022=Betting!I1022, Betting!B1022, IF(Calc!P1022=Betting!I1022, Betting!C1022, ""))</f>
        <v>TBR</v>
      </c>
      <c r="I1022" s="21">
        <f>MAX(Calc!O1022:P1022)</f>
        <v>0.58671223573350129</v>
      </c>
      <c r="J1022" s="22">
        <f t="shared" si="61"/>
        <v>-141.9621596528016</v>
      </c>
      <c r="K1022" s="23">
        <f t="shared" si="62"/>
        <v>0.70441306503487322</v>
      </c>
      <c r="M1022" s="31"/>
      <c r="N1022" s="31"/>
      <c r="O1022" t="str">
        <f>IF(ISBLANK(Games!L1022), "", Games!L1022)</f>
        <v/>
      </c>
      <c r="P1022" t="str">
        <f>IF(ISBLANK(Games!M1022), "", Games!M1022)</f>
        <v/>
      </c>
      <c r="Q1022" t="str">
        <f t="shared" si="63"/>
        <v/>
      </c>
      <c r="R1022" t="str">
        <f>IF(ISBLANK(Games!L1022), "", IF(H1022=Q1022, "W", "L"))</f>
        <v/>
      </c>
      <c r="T1022" s="30" t="str">
        <f t="shared" si="64"/>
        <v/>
      </c>
    </row>
    <row r="1023" spans="1:20" x14ac:dyDescent="0.45">
      <c r="A1023" s="20" t="str">
        <f>Calc!A1023</f>
        <v>2024-06-12</v>
      </c>
      <c r="B1023" t="str">
        <f>Calc!B1023</f>
        <v>CIN</v>
      </c>
      <c r="C1023" t="str">
        <f>Calc!C1023</f>
        <v>CLE</v>
      </c>
      <c r="D1023" t="str">
        <f>IF(ISBLANK(Games!D1023), "", Games!D1023)</f>
        <v/>
      </c>
      <c r="E1023" t="str">
        <f>IF(ISBLANK(Games!E1023), "", Games!E1023)</f>
        <v/>
      </c>
      <c r="F1023">
        <f>Calc!M1023</f>
        <v>1493.1662146218293</v>
      </c>
      <c r="G1023">
        <f>Calc!N1023</f>
        <v>1521.3210808926906</v>
      </c>
      <c r="H1023" t="str">
        <f>IF(Calc!O1023=Betting!I1023, Betting!B1023, IF(Calc!P1023=Betting!I1023, Betting!C1023, ""))</f>
        <v>CLE</v>
      </c>
      <c r="I1023" s="21">
        <f>MAX(Calc!O1023:P1023)</f>
        <v>0.54737409403562021</v>
      </c>
      <c r="J1023" s="22">
        <f t="shared" si="61"/>
        <v>-120.93300158535264</v>
      </c>
      <c r="K1023" s="23">
        <f t="shared" si="62"/>
        <v>0.82690414269938994</v>
      </c>
      <c r="M1023" s="31"/>
      <c r="N1023" s="31"/>
      <c r="O1023" t="str">
        <f>IF(ISBLANK(Games!L1023), "", Games!L1023)</f>
        <v/>
      </c>
      <c r="P1023" t="str">
        <f>IF(ISBLANK(Games!M1023), "", Games!M1023)</f>
        <v/>
      </c>
      <c r="Q1023" t="str">
        <f t="shared" si="63"/>
        <v/>
      </c>
      <c r="R1023" t="str">
        <f>IF(ISBLANK(Games!L1023), "", IF(H1023=Q1023, "W", "L"))</f>
        <v/>
      </c>
      <c r="T1023" s="30" t="str">
        <f t="shared" si="64"/>
        <v/>
      </c>
    </row>
    <row r="1024" spans="1:20" x14ac:dyDescent="0.45">
      <c r="A1024" s="20" t="str">
        <f>Calc!A1024</f>
        <v>2024-06-12</v>
      </c>
      <c r="B1024" t="str">
        <f>Calc!B1024</f>
        <v>BOS</v>
      </c>
      <c r="C1024" t="str">
        <f>Calc!C1024</f>
        <v>PHI</v>
      </c>
      <c r="D1024" t="str">
        <f>IF(ISBLANK(Games!D1024), "", Games!D1024)</f>
        <v/>
      </c>
      <c r="E1024" t="str">
        <f>IF(ISBLANK(Games!E1024), "", Games!E1024)</f>
        <v/>
      </c>
      <c r="F1024">
        <f>Calc!M1024</f>
        <v>1500.26839934439</v>
      </c>
      <c r="G1024">
        <f>Calc!N1024</f>
        <v>1539.4111659163295</v>
      </c>
      <c r="H1024" t="str">
        <f>IF(Calc!O1024=Betting!I1024, Betting!B1024, IF(Calc!P1024=Betting!I1024, Betting!C1024, ""))</f>
        <v>PHI</v>
      </c>
      <c r="I1024" s="21">
        <f>MAX(Calc!O1024:P1024)</f>
        <v>0.53045281652461884</v>
      </c>
      <c r="J1024" s="22">
        <f t="shared" si="61"/>
        <v>-112.97114223930404</v>
      </c>
      <c r="K1024" s="23">
        <f t="shared" si="62"/>
        <v>0.88518180853808148</v>
      </c>
      <c r="M1024" s="31"/>
      <c r="N1024" s="31"/>
      <c r="O1024" t="str">
        <f>IF(ISBLANK(Games!L1024), "", Games!L1024)</f>
        <v/>
      </c>
      <c r="P1024" t="str">
        <f>IF(ISBLANK(Games!M1024), "", Games!M1024)</f>
        <v/>
      </c>
      <c r="Q1024" t="str">
        <f t="shared" si="63"/>
        <v/>
      </c>
      <c r="R1024" t="str">
        <f>IF(ISBLANK(Games!L1024), "", IF(H1024=Q1024, "W", "L"))</f>
        <v/>
      </c>
      <c r="T1024" s="30" t="str">
        <f t="shared" si="64"/>
        <v/>
      </c>
    </row>
    <row r="1025" spans="1:20" x14ac:dyDescent="0.45">
      <c r="A1025" s="20" t="str">
        <f>Calc!A1025</f>
        <v>2024-06-12</v>
      </c>
      <c r="B1025" t="str">
        <f>Calc!B1025</f>
        <v>NYM</v>
      </c>
      <c r="C1025" t="str">
        <f>Calc!C1025</f>
        <v>MIA</v>
      </c>
      <c r="D1025" t="str">
        <f>IF(ISBLANK(Games!D1025), "", Games!D1025)</f>
        <v/>
      </c>
      <c r="E1025" t="str">
        <f>IF(ISBLANK(Games!E1025), "", Games!E1025)</f>
        <v/>
      </c>
      <c r="F1025">
        <f>Calc!M1025</f>
        <v>1483.2891783762693</v>
      </c>
      <c r="G1025">
        <f>Calc!N1025</f>
        <v>1484.370768699393</v>
      </c>
      <c r="H1025" t="str">
        <f>IF(Calc!O1025=Betting!I1025, Betting!B1025, IF(Calc!P1025=Betting!I1025, Betting!C1025, ""))</f>
        <v>NYM</v>
      </c>
      <c r="I1025" s="21">
        <f>MAX(Calc!O1025:P1025)</f>
        <v>0.54957983506784402</v>
      </c>
      <c r="J1025" s="22">
        <f t="shared" si="61"/>
        <v>-122.01492691843045</v>
      </c>
      <c r="K1025" s="23">
        <f t="shared" si="62"/>
        <v>0.81957185506370134</v>
      </c>
      <c r="M1025" s="31"/>
      <c r="N1025" s="31"/>
      <c r="O1025" t="str">
        <f>IF(ISBLANK(Games!L1025), "", Games!L1025)</f>
        <v/>
      </c>
      <c r="P1025" t="str">
        <f>IF(ISBLANK(Games!M1025), "", Games!M1025)</f>
        <v/>
      </c>
      <c r="Q1025" t="str">
        <f t="shared" si="63"/>
        <v/>
      </c>
      <c r="R1025" t="str">
        <f>IF(ISBLANK(Games!L1025), "", IF(H1025=Q1025, "W", "L"))</f>
        <v/>
      </c>
      <c r="T1025" s="30" t="str">
        <f t="shared" si="64"/>
        <v/>
      </c>
    </row>
    <row r="1026" spans="1:20" x14ac:dyDescent="0.45">
      <c r="A1026" s="20" t="str">
        <f>Calc!A1026</f>
        <v>2024-06-12</v>
      </c>
      <c r="B1026" t="str">
        <f>Calc!B1026</f>
        <v>STL</v>
      </c>
      <c r="C1026" t="str">
        <f>Calc!C1026</f>
        <v>PIT</v>
      </c>
      <c r="D1026" t="str">
        <f>IF(ISBLANK(Games!D1026), "", Games!D1026)</f>
        <v/>
      </c>
      <c r="E1026" t="str">
        <f>IF(ISBLANK(Games!E1026), "", Games!E1026)</f>
        <v/>
      </c>
      <c r="F1026">
        <f>Calc!M1026</f>
        <v>1510.540426333587</v>
      </c>
      <c r="G1026">
        <f>Calc!N1026</f>
        <v>1490.342604018655</v>
      </c>
      <c r="H1026" t="str">
        <f>IF(Calc!O1026=Betting!I1026, Betting!B1026, IF(Calc!P1026=Betting!I1026, Betting!C1026, ""))</f>
        <v>STL</v>
      </c>
      <c r="I1026" s="21">
        <f>MAX(Calc!O1026:P1026)</f>
        <v>0.56561966833100519</v>
      </c>
      <c r="J1026" s="22">
        <f t="shared" si="61"/>
        <v>-130.21300162411981</v>
      </c>
      <c r="K1026" s="23">
        <f t="shared" si="62"/>
        <v>0.76797246628770321</v>
      </c>
      <c r="M1026" s="31"/>
      <c r="N1026" s="31"/>
      <c r="O1026" t="str">
        <f>IF(ISBLANK(Games!L1026), "", Games!L1026)</f>
        <v/>
      </c>
      <c r="P1026" t="str">
        <f>IF(ISBLANK(Games!M1026), "", Games!M1026)</f>
        <v/>
      </c>
      <c r="Q1026" t="str">
        <f t="shared" si="63"/>
        <v/>
      </c>
      <c r="R1026" t="str">
        <f>IF(ISBLANK(Games!L1026), "", IF(H1026=Q1026, "W", "L"))</f>
        <v/>
      </c>
      <c r="T1026" s="30" t="str">
        <f t="shared" si="64"/>
        <v/>
      </c>
    </row>
    <row r="1027" spans="1:20" x14ac:dyDescent="0.45">
      <c r="A1027" s="20" t="str">
        <f>Calc!A1027</f>
        <v>2024-06-12</v>
      </c>
      <c r="B1027" t="str">
        <f>Calc!B1027</f>
        <v>KCR</v>
      </c>
      <c r="C1027" t="str">
        <f>Calc!C1027</f>
        <v>NYY</v>
      </c>
      <c r="D1027" t="str">
        <f>IF(ISBLANK(Games!D1027), "", Games!D1027)</f>
        <v/>
      </c>
      <c r="E1027" t="str">
        <f>IF(ISBLANK(Games!E1027), "", Games!E1027)</f>
        <v/>
      </c>
      <c r="F1027">
        <f>Calc!M1027</f>
        <v>1459.3647323881944</v>
      </c>
      <c r="G1027">
        <f>Calc!N1027</f>
        <v>1562.9327852564061</v>
      </c>
      <c r="H1027" t="str">
        <f>IF(Calc!O1027=Betting!I1027, Betting!B1027, IF(Calc!P1027=Betting!I1027, Betting!C1027, ""))</f>
        <v>NYY</v>
      </c>
      <c r="I1027" s="21">
        <f>MAX(Calc!O1027:P1027)</f>
        <v>0.54974183362968032</v>
      </c>
      <c r="J1027" s="22">
        <f t="shared" ref="J1027:J1090" si="65">IF(I1027&lt;0.5, "",-1*((I1027*100)/(1-((I1027*100)/100))))</f>
        <v>-122.09480575584702</v>
      </c>
      <c r="K1027" s="23">
        <f t="shared" ref="K1027:K1090" si="66">IF(J1027&gt;0, "",1/(J1027/-100))</f>
        <v>0.81903566151675611</v>
      </c>
      <c r="M1027" s="31"/>
      <c r="N1027" s="31"/>
      <c r="O1027" t="str">
        <f>IF(ISBLANK(Games!L1027), "", Games!L1027)</f>
        <v/>
      </c>
      <c r="P1027" t="str">
        <f>IF(ISBLANK(Games!M1027), "", Games!M1027)</f>
        <v/>
      </c>
      <c r="Q1027" t="str">
        <f t="shared" ref="Q1027:Q1090" si="67">IF(O1027&gt;P1027, B1027, IF(P1027&gt;O1027, C1027, ""))</f>
        <v/>
      </c>
      <c r="R1027" t="str">
        <f>IF(ISBLANK(Games!L1027), "", IF(H1027=Q1027, "W", "L"))</f>
        <v/>
      </c>
      <c r="T1027" s="30" t="str">
        <f t="shared" si="64"/>
        <v/>
      </c>
    </row>
    <row r="1028" spans="1:20" x14ac:dyDescent="0.45">
      <c r="A1028" s="20" t="str">
        <f>Calc!A1028</f>
        <v>2024-06-12</v>
      </c>
      <c r="B1028" t="str">
        <f>Calc!B1028</f>
        <v>ARI</v>
      </c>
      <c r="C1028" t="str">
        <f>Calc!C1028</f>
        <v>LAA</v>
      </c>
      <c r="D1028" t="str">
        <f>IF(ISBLANK(Games!D1028), "", Games!D1028)</f>
        <v/>
      </c>
      <c r="E1028" t="str">
        <f>IF(ISBLANK(Games!E1028), "", Games!E1028)</f>
        <v/>
      </c>
      <c r="F1028">
        <f>Calc!M1028</f>
        <v>1516.9891876380354</v>
      </c>
      <c r="G1028">
        <f>Calc!N1028</f>
        <v>1486.8682858001625</v>
      </c>
      <c r="H1028" t="str">
        <f>IF(Calc!O1028=Betting!I1028, Betting!B1028, IF(Calc!P1028=Betting!I1028, Betting!C1028, ""))</f>
        <v>ARI</v>
      </c>
      <c r="I1028" s="21">
        <f>MAX(Calc!O1028:P1028)</f>
        <v>0.56855564344058429</v>
      </c>
      <c r="J1028" s="22">
        <f t="shared" si="65"/>
        <v>-131.77959910626078</v>
      </c>
      <c r="K1028" s="23">
        <f t="shared" si="66"/>
        <v>0.75884280023772699</v>
      </c>
      <c r="M1028" s="31"/>
      <c r="N1028" s="31"/>
      <c r="O1028" t="str">
        <f>IF(ISBLANK(Games!L1028), "", Games!L1028)</f>
        <v/>
      </c>
      <c r="P1028" t="str">
        <f>IF(ISBLANK(Games!M1028), "", Games!M1028)</f>
        <v/>
      </c>
      <c r="Q1028" t="str">
        <f t="shared" si="67"/>
        <v/>
      </c>
      <c r="R1028" t="str">
        <f>IF(ISBLANK(Games!L1028), "", IF(H1028=Q1028, "W", "L"))</f>
        <v/>
      </c>
      <c r="T1028" s="30" t="str">
        <f t="shared" si="64"/>
        <v/>
      </c>
    </row>
    <row r="1029" spans="1:20" x14ac:dyDescent="0.45">
      <c r="A1029" s="20" t="str">
        <f>Calc!A1029</f>
        <v>2024-06-12</v>
      </c>
      <c r="B1029" t="str">
        <f>Calc!B1029</f>
        <v>SEA</v>
      </c>
      <c r="C1029" t="str">
        <f>Calc!C1029</f>
        <v>CHW</v>
      </c>
      <c r="D1029" t="str">
        <f>IF(ISBLANK(Games!D1029), "", Games!D1029)</f>
        <v/>
      </c>
      <c r="E1029" t="str">
        <f>IF(ISBLANK(Games!E1029), "", Games!E1029)</f>
        <v/>
      </c>
      <c r="F1029">
        <f>Calc!M1029</f>
        <v>1518.2292368487947</v>
      </c>
      <c r="G1029">
        <f>Calc!N1029</f>
        <v>1425.4820043556863</v>
      </c>
      <c r="H1029" t="str">
        <f>IF(Calc!O1029=Betting!I1029, Betting!B1029, IF(Calc!P1029=Betting!I1029, Betting!C1029, ""))</f>
        <v>SEA</v>
      </c>
      <c r="I1029" s="21">
        <f>MAX(Calc!O1029:P1029)</f>
        <v>0.64162728491540544</v>
      </c>
      <c r="J1029" s="22">
        <f t="shared" si="65"/>
        <v>-179.03910032993113</v>
      </c>
      <c r="K1029" s="23">
        <f t="shared" si="66"/>
        <v>0.55853721235038145</v>
      </c>
      <c r="M1029" s="31"/>
      <c r="N1029" s="31"/>
      <c r="O1029" t="str">
        <f>IF(ISBLANK(Games!L1029), "", Games!L1029)</f>
        <v/>
      </c>
      <c r="P1029" t="str">
        <f>IF(ISBLANK(Games!M1029), "", Games!M1029)</f>
        <v/>
      </c>
      <c r="Q1029" t="str">
        <f t="shared" si="67"/>
        <v/>
      </c>
      <c r="R1029" t="str">
        <f>IF(ISBLANK(Games!L1029), "", IF(H1029=Q1029, "W", "L"))</f>
        <v/>
      </c>
      <c r="T1029" s="30" t="str">
        <f t="shared" si="64"/>
        <v/>
      </c>
    </row>
    <row r="1030" spans="1:20" x14ac:dyDescent="0.45">
      <c r="A1030" s="20" t="str">
        <f>Calc!A1030</f>
        <v>2024-06-12</v>
      </c>
      <c r="B1030" t="str">
        <f>Calc!B1030</f>
        <v>LAD</v>
      </c>
      <c r="C1030" t="str">
        <f>Calc!C1030</f>
        <v>TEX</v>
      </c>
      <c r="D1030" t="str">
        <f>IF(ISBLANK(Games!D1030), "", Games!D1030)</f>
        <v/>
      </c>
      <c r="E1030" t="str">
        <f>IF(ISBLANK(Games!E1030), "", Games!E1030)</f>
        <v/>
      </c>
      <c r="F1030">
        <f>Calc!M1030</f>
        <v>1596.6514930600529</v>
      </c>
      <c r="G1030">
        <f>Calc!N1030</f>
        <v>1534.4506247578865</v>
      </c>
      <c r="H1030" t="str">
        <f>IF(Calc!O1030=Betting!I1030, Betting!B1030, IF(Calc!P1030=Betting!I1030, Betting!C1030, ""))</f>
        <v>LAD</v>
      </c>
      <c r="I1030" s="21">
        <f>MAX(Calc!O1030:P1030)</f>
        <v>0.60989701676055841</v>
      </c>
      <c r="J1030" s="22">
        <f t="shared" si="65"/>
        <v>-156.34256669762746</v>
      </c>
      <c r="K1030" s="23">
        <f t="shared" si="66"/>
        <v>0.63962107129406309</v>
      </c>
      <c r="M1030" s="31"/>
      <c r="N1030" s="31"/>
      <c r="O1030" t="str">
        <f>IF(ISBLANK(Games!L1030), "", Games!L1030)</f>
        <v/>
      </c>
      <c r="P1030" t="str">
        <f>IF(ISBLANK(Games!M1030), "", Games!M1030)</f>
        <v/>
      </c>
      <c r="Q1030" t="str">
        <f t="shared" si="67"/>
        <v/>
      </c>
      <c r="R1030" t="str">
        <f>IF(ISBLANK(Games!L1030), "", IF(H1030=Q1030, "W", "L"))</f>
        <v/>
      </c>
      <c r="T1030" s="30" t="str">
        <f t="shared" si="64"/>
        <v/>
      </c>
    </row>
    <row r="1031" spans="1:20" x14ac:dyDescent="0.45">
      <c r="A1031" s="20" t="str">
        <f>Calc!A1031</f>
        <v>2024-06-13</v>
      </c>
      <c r="B1031" t="str">
        <f>Calc!B1031</f>
        <v>BAL</v>
      </c>
      <c r="C1031" t="str">
        <f>Calc!C1031</f>
        <v>ATL</v>
      </c>
      <c r="D1031" t="str">
        <f>IF(ISBLANK(Games!D1031), "", Games!D1031)</f>
        <v/>
      </c>
      <c r="E1031" t="str">
        <f>IF(ISBLANK(Games!E1031), "", Games!E1031)</f>
        <v/>
      </c>
      <c r="F1031">
        <f>Calc!M1031</f>
        <v>1527.1786991040578</v>
      </c>
      <c r="G1031">
        <f>Calc!N1031</f>
        <v>1588.8399964445969</v>
      </c>
      <c r="H1031" t="str">
        <f>IF(Calc!O1031=Betting!I1031, Betting!B1031, IF(Calc!P1031=Betting!I1031, Betting!C1031, ""))</f>
        <v>ATL</v>
      </c>
      <c r="I1031" s="21">
        <f>MAX(Calc!O1031:P1031)</f>
        <v>0.57694809155287596</v>
      </c>
      <c r="J1031" s="22">
        <f t="shared" si="65"/>
        <v>-136.37761230546178</v>
      </c>
      <c r="K1031" s="23">
        <f t="shared" si="66"/>
        <v>0.73325818152628786</v>
      </c>
      <c r="M1031" s="31"/>
      <c r="N1031" s="31"/>
      <c r="O1031" t="str">
        <f>IF(ISBLANK(Games!L1031), "", Games!L1031)</f>
        <v/>
      </c>
      <c r="P1031" t="str">
        <f>IF(ISBLANK(Games!M1031), "", Games!M1031)</f>
        <v/>
      </c>
      <c r="Q1031" t="str">
        <f t="shared" si="67"/>
        <v/>
      </c>
      <c r="R1031" t="str">
        <f>IF(ISBLANK(Games!L1031), "", IF(H1031=Q1031, "W", "L"))</f>
        <v/>
      </c>
      <c r="T1031" s="30" t="str">
        <f t="shared" si="64"/>
        <v/>
      </c>
    </row>
    <row r="1032" spans="1:20" x14ac:dyDescent="0.45">
      <c r="A1032" s="20" t="str">
        <f>Calc!A1032</f>
        <v>2024-06-13</v>
      </c>
      <c r="B1032" t="str">
        <f>Calc!B1032</f>
        <v>DET</v>
      </c>
      <c r="C1032" t="str">
        <f>Calc!C1032</f>
        <v>WAS</v>
      </c>
      <c r="D1032" t="str">
        <f>IF(ISBLANK(Games!D1032), "", Games!D1032)</f>
        <v/>
      </c>
      <c r="E1032" t="str">
        <f>IF(ISBLANK(Games!E1032), "", Games!E1032)</f>
        <v/>
      </c>
      <c r="F1032">
        <f>Calc!M1032</f>
        <v>1481.7589766686021</v>
      </c>
      <c r="G1032">
        <f>Calc!N1032</f>
        <v>1420.7057667976087</v>
      </c>
      <c r="H1032" t="str">
        <f>IF(Calc!O1032=Betting!I1032, Betting!B1032, IF(Calc!P1032=Betting!I1032, Betting!C1032, ""))</f>
        <v>DET</v>
      </c>
      <c r="I1032" s="21">
        <f>MAX(Calc!O1032:P1032)</f>
        <v>0.5908036395920212</v>
      </c>
      <c r="J1032" s="22">
        <f t="shared" si="65"/>
        <v>-144.38145026582725</v>
      </c>
      <c r="K1032" s="23">
        <f t="shared" si="66"/>
        <v>0.69260974880003945</v>
      </c>
      <c r="M1032" s="31"/>
      <c r="N1032" s="31"/>
      <c r="O1032" t="str">
        <f>IF(ISBLANK(Games!L1032), "", Games!L1032)</f>
        <v/>
      </c>
      <c r="P1032" t="str">
        <f>IF(ISBLANK(Games!M1032), "", Games!M1032)</f>
        <v/>
      </c>
      <c r="Q1032" t="str">
        <f t="shared" si="67"/>
        <v/>
      </c>
      <c r="R1032" t="str">
        <f>IF(ISBLANK(Games!L1032), "", IF(H1032=Q1032, "W", "L"))</f>
        <v/>
      </c>
      <c r="T1032" s="30" t="str">
        <f t="shared" si="64"/>
        <v/>
      </c>
    </row>
    <row r="1033" spans="1:20" x14ac:dyDescent="0.45">
      <c r="A1033" s="20" t="str">
        <f>Calc!A1033</f>
        <v>2024-06-13</v>
      </c>
      <c r="B1033" t="str">
        <f>Calc!B1033</f>
        <v>KCR</v>
      </c>
      <c r="C1033" t="str">
        <f>Calc!C1033</f>
        <v>NYY</v>
      </c>
      <c r="D1033" t="str">
        <f>IF(ISBLANK(Games!D1033), "", Games!D1033)</f>
        <v/>
      </c>
      <c r="E1033" t="str">
        <f>IF(ISBLANK(Games!E1033), "", Games!E1033)</f>
        <v/>
      </c>
      <c r="F1033">
        <f>Calc!M1033</f>
        <v>1459.3647323881944</v>
      </c>
      <c r="G1033">
        <f>Calc!N1033</f>
        <v>1562.9327852564061</v>
      </c>
      <c r="H1033" t="str">
        <f>IF(Calc!O1033=Betting!I1033, Betting!B1033, IF(Calc!P1033=Betting!I1033, Betting!C1033, ""))</f>
        <v>NYY</v>
      </c>
      <c r="I1033" s="21">
        <f>MAX(Calc!O1033:P1033)</f>
        <v>0.54974183362968032</v>
      </c>
      <c r="J1033" s="22">
        <f t="shared" si="65"/>
        <v>-122.09480575584702</v>
      </c>
      <c r="K1033" s="23">
        <f t="shared" si="66"/>
        <v>0.81903566151675611</v>
      </c>
      <c r="M1033" s="31"/>
      <c r="N1033" s="31"/>
      <c r="O1033" t="str">
        <f>IF(ISBLANK(Games!L1033), "", Games!L1033)</f>
        <v/>
      </c>
      <c r="P1033" t="str">
        <f>IF(ISBLANK(Games!M1033), "", Games!M1033)</f>
        <v/>
      </c>
      <c r="Q1033" t="str">
        <f t="shared" si="67"/>
        <v/>
      </c>
      <c r="R1033" t="str">
        <f>IF(ISBLANK(Games!L1033), "", IF(H1033=Q1033, "W", "L"))</f>
        <v/>
      </c>
      <c r="T1033" s="30" t="str">
        <f t="shared" si="64"/>
        <v/>
      </c>
    </row>
    <row r="1034" spans="1:20" x14ac:dyDescent="0.45">
      <c r="A1034" s="20" t="str">
        <f>Calc!A1034</f>
        <v>2024-06-13</v>
      </c>
      <c r="B1034" t="str">
        <f>Calc!B1034</f>
        <v>STL</v>
      </c>
      <c r="C1034" t="str">
        <f>Calc!C1034</f>
        <v>PIT</v>
      </c>
      <c r="D1034" t="str">
        <f>IF(ISBLANK(Games!D1034), "", Games!D1034)</f>
        <v/>
      </c>
      <c r="E1034" t="str">
        <f>IF(ISBLANK(Games!E1034), "", Games!E1034)</f>
        <v/>
      </c>
      <c r="F1034">
        <f>Calc!M1034</f>
        <v>1510.540426333587</v>
      </c>
      <c r="G1034">
        <f>Calc!N1034</f>
        <v>1490.342604018655</v>
      </c>
      <c r="H1034" t="str">
        <f>IF(Calc!O1034=Betting!I1034, Betting!B1034, IF(Calc!P1034=Betting!I1034, Betting!C1034, ""))</f>
        <v>STL</v>
      </c>
      <c r="I1034" s="21">
        <f>MAX(Calc!O1034:P1034)</f>
        <v>0.56561966833100519</v>
      </c>
      <c r="J1034" s="22">
        <f t="shared" si="65"/>
        <v>-130.21300162411981</v>
      </c>
      <c r="K1034" s="23">
        <f t="shared" si="66"/>
        <v>0.76797246628770321</v>
      </c>
      <c r="M1034" s="31"/>
      <c r="N1034" s="31"/>
      <c r="O1034" t="str">
        <f>IF(ISBLANK(Games!L1034), "", Games!L1034)</f>
        <v/>
      </c>
      <c r="P1034" t="str">
        <f>IF(ISBLANK(Games!M1034), "", Games!M1034)</f>
        <v/>
      </c>
      <c r="Q1034" t="str">
        <f t="shared" si="67"/>
        <v/>
      </c>
      <c r="R1034" t="str">
        <f>IF(ISBLANK(Games!L1034), "", IF(H1034=Q1034, "W", "L"))</f>
        <v/>
      </c>
      <c r="T1034" s="30" t="str">
        <f t="shared" si="64"/>
        <v/>
      </c>
    </row>
    <row r="1035" spans="1:20" x14ac:dyDescent="0.45">
      <c r="A1035" s="20" t="str">
        <f>Calc!A1035</f>
        <v>2024-06-13</v>
      </c>
      <c r="B1035" t="str">
        <f>Calc!B1035</f>
        <v>TBR</v>
      </c>
      <c r="C1035" t="str">
        <f>Calc!C1035</f>
        <v>CHC</v>
      </c>
      <c r="D1035" t="str">
        <f>IF(ISBLANK(Games!D1035), "", Games!D1035)</f>
        <v/>
      </c>
      <c r="E1035" t="str">
        <f>IF(ISBLANK(Games!E1035), "", Games!E1035)</f>
        <v/>
      </c>
      <c r="F1035">
        <f>Calc!M1035</f>
        <v>1528.0229512954211</v>
      </c>
      <c r="G1035">
        <f>Calc!N1035</f>
        <v>1510.9500841970262</v>
      </c>
      <c r="H1035" t="str">
        <f>IF(Calc!O1035=Betting!I1035, Betting!B1035, IF(Calc!P1035=Betting!I1035, Betting!C1035, ""))</f>
        <v>TBR</v>
      </c>
      <c r="I1035" s="21">
        <f>MAX(Calc!O1035:P1035)</f>
        <v>0.58671223573350129</v>
      </c>
      <c r="J1035" s="22">
        <f t="shared" si="65"/>
        <v>-141.9621596528016</v>
      </c>
      <c r="K1035" s="23">
        <f t="shared" si="66"/>
        <v>0.70441306503487322</v>
      </c>
      <c r="M1035" s="31"/>
      <c r="N1035" s="31"/>
      <c r="O1035" t="str">
        <f>IF(ISBLANK(Games!L1035), "", Games!L1035)</f>
        <v/>
      </c>
      <c r="P1035" t="str">
        <f>IF(ISBLANK(Games!M1035), "", Games!M1035)</f>
        <v/>
      </c>
      <c r="Q1035" t="str">
        <f t="shared" si="67"/>
        <v/>
      </c>
      <c r="R1035" t="str">
        <f>IF(ISBLANK(Games!L1035), "", IF(H1035=Q1035, "W", "L"))</f>
        <v/>
      </c>
      <c r="T1035" s="30" t="str">
        <f t="shared" si="64"/>
        <v/>
      </c>
    </row>
    <row r="1036" spans="1:20" x14ac:dyDescent="0.45">
      <c r="A1036" s="20" t="str">
        <f>Calc!A1036</f>
        <v>2024-06-13</v>
      </c>
      <c r="B1036" t="str">
        <f>Calc!B1036</f>
        <v>BOS</v>
      </c>
      <c r="C1036" t="str">
        <f>Calc!C1036</f>
        <v>PHI</v>
      </c>
      <c r="D1036" t="str">
        <f>IF(ISBLANK(Games!D1036), "", Games!D1036)</f>
        <v/>
      </c>
      <c r="E1036" t="str">
        <f>IF(ISBLANK(Games!E1036), "", Games!E1036)</f>
        <v/>
      </c>
      <c r="F1036">
        <f>Calc!M1036</f>
        <v>1500.26839934439</v>
      </c>
      <c r="G1036">
        <f>Calc!N1036</f>
        <v>1539.4111659163295</v>
      </c>
      <c r="H1036" t="str">
        <f>IF(Calc!O1036=Betting!I1036, Betting!B1036, IF(Calc!P1036=Betting!I1036, Betting!C1036, ""))</f>
        <v>PHI</v>
      </c>
      <c r="I1036" s="21">
        <f>MAX(Calc!O1036:P1036)</f>
        <v>0.53045281652461884</v>
      </c>
      <c r="J1036" s="22">
        <f t="shared" si="65"/>
        <v>-112.97114223930404</v>
      </c>
      <c r="K1036" s="23">
        <f t="shared" si="66"/>
        <v>0.88518180853808148</v>
      </c>
      <c r="M1036" s="31"/>
      <c r="N1036" s="31"/>
      <c r="O1036" t="str">
        <f>IF(ISBLANK(Games!L1036), "", Games!L1036)</f>
        <v/>
      </c>
      <c r="P1036" t="str">
        <f>IF(ISBLANK(Games!M1036), "", Games!M1036)</f>
        <v/>
      </c>
      <c r="Q1036" t="str">
        <f t="shared" si="67"/>
        <v/>
      </c>
      <c r="R1036" t="str">
        <f>IF(ISBLANK(Games!L1036), "", IF(H1036=Q1036, "W", "L"))</f>
        <v/>
      </c>
      <c r="T1036" s="30" t="str">
        <f t="shared" si="64"/>
        <v/>
      </c>
    </row>
    <row r="1037" spans="1:20" x14ac:dyDescent="0.45">
      <c r="A1037" s="20" t="str">
        <f>Calc!A1037</f>
        <v>2024-06-13</v>
      </c>
      <c r="B1037" t="str">
        <f>Calc!B1037</f>
        <v>NYM</v>
      </c>
      <c r="C1037" t="str">
        <f>Calc!C1037</f>
        <v>MIA</v>
      </c>
      <c r="D1037" t="str">
        <f>IF(ISBLANK(Games!D1037), "", Games!D1037)</f>
        <v/>
      </c>
      <c r="E1037" t="str">
        <f>IF(ISBLANK(Games!E1037), "", Games!E1037)</f>
        <v/>
      </c>
      <c r="F1037">
        <f>Calc!M1037</f>
        <v>1483.2891783762693</v>
      </c>
      <c r="G1037">
        <f>Calc!N1037</f>
        <v>1484.370768699393</v>
      </c>
      <c r="H1037" t="str">
        <f>IF(Calc!O1037=Betting!I1037, Betting!B1037, IF(Calc!P1037=Betting!I1037, Betting!C1037, ""))</f>
        <v>NYM</v>
      </c>
      <c r="I1037" s="21">
        <f>MAX(Calc!O1037:P1037)</f>
        <v>0.54957983506784402</v>
      </c>
      <c r="J1037" s="22">
        <f t="shared" si="65"/>
        <v>-122.01492691843045</v>
      </c>
      <c r="K1037" s="23">
        <f t="shared" si="66"/>
        <v>0.81957185506370134</v>
      </c>
      <c r="M1037" s="31"/>
      <c r="N1037" s="31"/>
      <c r="O1037" t="str">
        <f>IF(ISBLANK(Games!L1037), "", Games!L1037)</f>
        <v/>
      </c>
      <c r="P1037" t="str">
        <f>IF(ISBLANK(Games!M1037), "", Games!M1037)</f>
        <v/>
      </c>
      <c r="Q1037" t="str">
        <f t="shared" si="67"/>
        <v/>
      </c>
      <c r="R1037" t="str">
        <f>IF(ISBLANK(Games!L1037), "", IF(H1037=Q1037, "W", "L"))</f>
        <v/>
      </c>
      <c r="T1037" s="30" t="str">
        <f t="shared" si="64"/>
        <v/>
      </c>
    </row>
    <row r="1038" spans="1:20" x14ac:dyDescent="0.45">
      <c r="A1038" s="20" t="str">
        <f>Calc!A1038</f>
        <v>2024-06-13</v>
      </c>
      <c r="B1038" t="str">
        <f>Calc!B1038</f>
        <v>MIN</v>
      </c>
      <c r="C1038" t="str">
        <f>Calc!C1038</f>
        <v>OAK</v>
      </c>
      <c r="D1038" t="str">
        <f>IF(ISBLANK(Games!D1038), "", Games!D1038)</f>
        <v/>
      </c>
      <c r="E1038" t="str">
        <f>IF(ISBLANK(Games!E1038), "", Games!E1038)</f>
        <v/>
      </c>
      <c r="F1038">
        <f>Calc!M1038</f>
        <v>1529.2726034226744</v>
      </c>
      <c r="G1038">
        <f>Calc!N1038</f>
        <v>1422.9458950386379</v>
      </c>
      <c r="H1038" t="str">
        <f>IF(Calc!O1038=Betting!I1038, Betting!B1038, IF(Calc!P1038=Betting!I1038, Betting!C1038, ""))</f>
        <v>MIN</v>
      </c>
      <c r="I1038" s="21">
        <f>MAX(Calc!O1038:P1038)</f>
        <v>0.71204824350132956</v>
      </c>
      <c r="J1038" s="22">
        <f t="shared" si="65"/>
        <v>-247.28039591056194</v>
      </c>
      <c r="K1038" s="23">
        <f t="shared" si="66"/>
        <v>0.40439922312389326</v>
      </c>
      <c r="M1038" s="31"/>
      <c r="N1038" s="31"/>
      <c r="O1038" t="str">
        <f>IF(ISBLANK(Games!L1038), "", Games!L1038)</f>
        <v/>
      </c>
      <c r="P1038" t="str">
        <f>IF(ISBLANK(Games!M1038), "", Games!M1038)</f>
        <v/>
      </c>
      <c r="Q1038" t="str">
        <f t="shared" si="67"/>
        <v/>
      </c>
      <c r="R1038" t="str">
        <f>IF(ISBLANK(Games!L1038), "", IF(H1038=Q1038, "W", "L"))</f>
        <v/>
      </c>
      <c r="T1038" s="30" t="str">
        <f t="shared" si="64"/>
        <v/>
      </c>
    </row>
    <row r="1039" spans="1:20" x14ac:dyDescent="0.45">
      <c r="A1039" s="20" t="str">
        <f>Calc!A1039</f>
        <v>2024-06-13</v>
      </c>
      <c r="B1039" t="str">
        <f>Calc!B1039</f>
        <v>ARI</v>
      </c>
      <c r="C1039" t="str">
        <f>Calc!C1039</f>
        <v>LAA</v>
      </c>
      <c r="D1039" t="str">
        <f>IF(ISBLANK(Games!D1039), "", Games!D1039)</f>
        <v/>
      </c>
      <c r="E1039" t="str">
        <f>IF(ISBLANK(Games!E1039), "", Games!E1039)</f>
        <v/>
      </c>
      <c r="F1039">
        <f>Calc!M1039</f>
        <v>1516.9891876380354</v>
      </c>
      <c r="G1039">
        <f>Calc!N1039</f>
        <v>1486.8682858001625</v>
      </c>
      <c r="H1039" t="str">
        <f>IF(Calc!O1039=Betting!I1039, Betting!B1039, IF(Calc!P1039=Betting!I1039, Betting!C1039, ""))</f>
        <v>ARI</v>
      </c>
      <c r="I1039" s="21">
        <f>MAX(Calc!O1039:P1039)</f>
        <v>0.56855564344058429</v>
      </c>
      <c r="J1039" s="22">
        <f t="shared" si="65"/>
        <v>-131.77959910626078</v>
      </c>
      <c r="K1039" s="23">
        <f t="shared" si="66"/>
        <v>0.75884280023772699</v>
      </c>
      <c r="M1039" s="31"/>
      <c r="N1039" s="31"/>
      <c r="O1039" t="str">
        <f>IF(ISBLANK(Games!L1039), "", Games!L1039)</f>
        <v/>
      </c>
      <c r="P1039" t="str">
        <f>IF(ISBLANK(Games!M1039), "", Games!M1039)</f>
        <v/>
      </c>
      <c r="Q1039" t="str">
        <f t="shared" si="67"/>
        <v/>
      </c>
      <c r="R1039" t="str">
        <f>IF(ISBLANK(Games!L1039), "", IF(H1039=Q1039, "W", "L"))</f>
        <v/>
      </c>
      <c r="T1039" s="30" t="str">
        <f t="shared" si="64"/>
        <v/>
      </c>
    </row>
    <row r="1040" spans="1:20" x14ac:dyDescent="0.45">
      <c r="A1040" s="20" t="str">
        <f>Calc!A1040</f>
        <v>2024-06-13</v>
      </c>
      <c r="B1040" t="str">
        <f>Calc!B1040</f>
        <v>SEA</v>
      </c>
      <c r="C1040" t="str">
        <f>Calc!C1040</f>
        <v>CHW</v>
      </c>
      <c r="D1040" t="str">
        <f>IF(ISBLANK(Games!D1040), "", Games!D1040)</f>
        <v/>
      </c>
      <c r="E1040" t="str">
        <f>IF(ISBLANK(Games!E1040), "", Games!E1040)</f>
        <v/>
      </c>
      <c r="F1040">
        <f>Calc!M1040</f>
        <v>1518.2292368487947</v>
      </c>
      <c r="G1040">
        <f>Calc!N1040</f>
        <v>1425.4820043556863</v>
      </c>
      <c r="H1040" t="str">
        <f>IF(Calc!O1040=Betting!I1040, Betting!B1040, IF(Calc!P1040=Betting!I1040, Betting!C1040, ""))</f>
        <v>SEA</v>
      </c>
      <c r="I1040" s="21">
        <f>MAX(Calc!O1040:P1040)</f>
        <v>0.64162728491540544</v>
      </c>
      <c r="J1040" s="22">
        <f t="shared" si="65"/>
        <v>-179.03910032993113</v>
      </c>
      <c r="K1040" s="23">
        <f t="shared" si="66"/>
        <v>0.55853721235038145</v>
      </c>
      <c r="M1040" s="31"/>
      <c r="N1040" s="31"/>
      <c r="O1040" t="str">
        <f>IF(ISBLANK(Games!L1040), "", Games!L1040)</f>
        <v/>
      </c>
      <c r="P1040" t="str">
        <f>IF(ISBLANK(Games!M1040), "", Games!M1040)</f>
        <v/>
      </c>
      <c r="Q1040" t="str">
        <f t="shared" si="67"/>
        <v/>
      </c>
      <c r="R1040" t="str">
        <f>IF(ISBLANK(Games!L1040), "", IF(H1040=Q1040, "W", "L"))</f>
        <v/>
      </c>
      <c r="T1040" s="30" t="str">
        <f t="shared" si="64"/>
        <v/>
      </c>
    </row>
    <row r="1041" spans="1:20" x14ac:dyDescent="0.45">
      <c r="A1041" s="20" t="str">
        <f>Calc!A1041</f>
        <v>2024-06-13</v>
      </c>
      <c r="B1041" t="str">
        <f>Calc!B1041</f>
        <v>LAD</v>
      </c>
      <c r="C1041" t="str">
        <f>Calc!C1041</f>
        <v>TEX</v>
      </c>
      <c r="D1041" t="str">
        <f>IF(ISBLANK(Games!D1041), "", Games!D1041)</f>
        <v/>
      </c>
      <c r="E1041" t="str">
        <f>IF(ISBLANK(Games!E1041), "", Games!E1041)</f>
        <v/>
      </c>
      <c r="F1041">
        <f>Calc!M1041</f>
        <v>1596.6514930600529</v>
      </c>
      <c r="G1041">
        <f>Calc!N1041</f>
        <v>1534.4506247578865</v>
      </c>
      <c r="H1041" t="str">
        <f>IF(Calc!O1041=Betting!I1041, Betting!B1041, IF(Calc!P1041=Betting!I1041, Betting!C1041, ""))</f>
        <v>LAD</v>
      </c>
      <c r="I1041" s="21">
        <f>MAX(Calc!O1041:P1041)</f>
        <v>0.60989701676055841</v>
      </c>
      <c r="J1041" s="22">
        <f t="shared" si="65"/>
        <v>-156.34256669762746</v>
      </c>
      <c r="K1041" s="23">
        <f t="shared" si="66"/>
        <v>0.63962107129406309</v>
      </c>
      <c r="M1041" s="31"/>
      <c r="N1041" s="31"/>
      <c r="O1041" t="str">
        <f>IF(ISBLANK(Games!L1041), "", Games!L1041)</f>
        <v/>
      </c>
      <c r="P1041" t="str">
        <f>IF(ISBLANK(Games!M1041), "", Games!M1041)</f>
        <v/>
      </c>
      <c r="Q1041" t="str">
        <f t="shared" si="67"/>
        <v/>
      </c>
      <c r="R1041" t="str">
        <f>IF(ISBLANK(Games!L1041), "", IF(H1041=Q1041, "W", "L"))</f>
        <v/>
      </c>
      <c r="T1041" s="30" t="str">
        <f t="shared" si="64"/>
        <v/>
      </c>
    </row>
    <row r="1042" spans="1:20" x14ac:dyDescent="0.45">
      <c r="A1042" s="20" t="str">
        <f>Calc!A1042</f>
        <v>2024-06-14</v>
      </c>
      <c r="B1042" t="str">
        <f>Calc!B1042</f>
        <v>CHC</v>
      </c>
      <c r="C1042" t="str">
        <f>Calc!C1042</f>
        <v>STL</v>
      </c>
      <c r="D1042" t="str">
        <f>IF(ISBLANK(Games!D1042), "", Games!D1042)</f>
        <v/>
      </c>
      <c r="E1042" t="str">
        <f>IF(ISBLANK(Games!E1042), "", Games!E1042)</f>
        <v/>
      </c>
      <c r="F1042">
        <f>Calc!M1042</f>
        <v>1529.9566441509314</v>
      </c>
      <c r="G1042">
        <f>Calc!N1042</f>
        <v>1507.9516916859375</v>
      </c>
      <c r="H1042" t="str">
        <f>IF(Calc!O1042=Betting!I1042, Betting!B1042, IF(Calc!P1042=Betting!I1042, Betting!C1042, ""))</f>
        <v>CHC</v>
      </c>
      <c r="I1042" s="21">
        <f>MAX(Calc!O1042:P1042)</f>
        <v>0.55391839012171906</v>
      </c>
      <c r="J1042" s="22">
        <f t="shared" si="65"/>
        <v>-124.17422683550276</v>
      </c>
      <c r="K1042" s="23">
        <f t="shared" si="66"/>
        <v>0.80532009377817937</v>
      </c>
      <c r="M1042" s="31"/>
      <c r="N1042" s="31"/>
      <c r="O1042" t="str">
        <f>IF(ISBLANK(Games!L1042), "", Games!L1042)</f>
        <v/>
      </c>
      <c r="P1042" t="str">
        <f>IF(ISBLANK(Games!M1042), "", Games!M1042)</f>
        <v/>
      </c>
      <c r="Q1042" t="str">
        <f t="shared" si="67"/>
        <v/>
      </c>
      <c r="R1042" t="str">
        <f>IF(ISBLANK(Games!L1042), "", IF(H1042=Q1042, "W", "L"))</f>
        <v/>
      </c>
      <c r="T1042" s="30" t="str">
        <f t="shared" si="64"/>
        <v/>
      </c>
    </row>
    <row r="1043" spans="1:20" x14ac:dyDescent="0.45">
      <c r="A1043" s="20" t="str">
        <f>Calc!A1043</f>
        <v>2024-06-14</v>
      </c>
      <c r="B1043" t="str">
        <f>Calc!B1043</f>
        <v>WAS</v>
      </c>
      <c r="C1043" t="str">
        <f>Calc!C1043</f>
        <v>MIA</v>
      </c>
      <c r="D1043" t="str">
        <f>IF(ISBLANK(Games!D1043), "", Games!D1043)</f>
        <v/>
      </c>
      <c r="E1043" t="str">
        <f>IF(ISBLANK(Games!E1043), "", Games!E1043)</f>
        <v/>
      </c>
      <c r="F1043">
        <f>Calc!M1043</f>
        <v>1419.5380932200808</v>
      </c>
      <c r="G1043">
        <f>Calc!N1043</f>
        <v>1484.370768699393</v>
      </c>
      <c r="H1043" t="str">
        <f>IF(Calc!O1043=Betting!I1043, Betting!B1043, IF(Calc!P1043=Betting!I1043, Betting!C1043, ""))</f>
        <v>MIA</v>
      </c>
      <c r="I1043" s="21">
        <f>MAX(Calc!O1043:P1043)</f>
        <v>0.61604316969635176</v>
      </c>
      <c r="J1043" s="22">
        <f t="shared" si="65"/>
        <v>-160.44594628233608</v>
      </c>
      <c r="K1043" s="23">
        <f t="shared" si="66"/>
        <v>0.62326286401795661</v>
      </c>
      <c r="M1043" s="31"/>
      <c r="N1043" s="31"/>
      <c r="O1043" t="str">
        <f>IF(ISBLANK(Games!L1043), "", Games!L1043)</f>
        <v/>
      </c>
      <c r="P1043" t="str">
        <f>IF(ISBLANK(Games!M1043), "", Games!M1043)</f>
        <v/>
      </c>
      <c r="Q1043" t="str">
        <f t="shared" si="67"/>
        <v/>
      </c>
      <c r="R1043" t="str">
        <f>IF(ISBLANK(Games!L1043), "", IF(H1043=Q1043, "W", "L"))</f>
        <v/>
      </c>
      <c r="T1043" s="30" t="str">
        <f t="shared" si="64"/>
        <v/>
      </c>
    </row>
    <row r="1044" spans="1:20" x14ac:dyDescent="0.45">
      <c r="A1044" s="20" t="str">
        <f>Calc!A1044</f>
        <v>2024-06-14</v>
      </c>
      <c r="B1044" t="str">
        <f>Calc!B1044</f>
        <v>BAL</v>
      </c>
      <c r="C1044" t="str">
        <f>Calc!C1044</f>
        <v>PHI</v>
      </c>
      <c r="D1044" t="str">
        <f>IF(ISBLANK(Games!D1044), "", Games!D1044)</f>
        <v/>
      </c>
      <c r="E1044" t="str">
        <f>IF(ISBLANK(Games!E1044), "", Games!E1044)</f>
        <v/>
      </c>
      <c r="F1044">
        <f>Calc!M1044</f>
        <v>1527.1786991040578</v>
      </c>
      <c r="G1044">
        <f>Calc!N1044</f>
        <v>1539.4111659163295</v>
      </c>
      <c r="H1044" t="str">
        <f>IF(Calc!O1044=Betting!I1044, Betting!B1044, IF(Calc!P1044=Betting!I1044, Betting!C1044, ""))</f>
        <v>PHI</v>
      </c>
      <c r="I1044" s="21">
        <f>MAX(Calc!O1044:P1044)</f>
        <v>0.50672709930910764</v>
      </c>
      <c r="J1044" s="22">
        <f t="shared" si="65"/>
        <v>-102.7275365420178</v>
      </c>
      <c r="K1044" s="23">
        <f t="shared" si="66"/>
        <v>0.97344882751177253</v>
      </c>
      <c r="M1044" s="31"/>
      <c r="N1044" s="31"/>
      <c r="O1044" t="str">
        <f>IF(ISBLANK(Games!L1044), "", Games!L1044)</f>
        <v/>
      </c>
      <c r="P1044" t="str">
        <f>IF(ISBLANK(Games!M1044), "", Games!M1044)</f>
        <v/>
      </c>
      <c r="Q1044" t="str">
        <f t="shared" si="67"/>
        <v/>
      </c>
      <c r="R1044" t="str">
        <f>IF(ISBLANK(Games!L1044), "", IF(H1044=Q1044, "W", "L"))</f>
        <v/>
      </c>
      <c r="T1044" s="30" t="str">
        <f t="shared" si="64"/>
        <v/>
      </c>
    </row>
    <row r="1045" spans="1:20" x14ac:dyDescent="0.45">
      <c r="A1045" s="20" t="str">
        <f>Calc!A1045</f>
        <v>2024-06-14</v>
      </c>
      <c r="B1045" t="str">
        <f>Calc!B1045</f>
        <v>TOR</v>
      </c>
      <c r="C1045" t="str">
        <f>Calc!C1045</f>
        <v>CLE</v>
      </c>
      <c r="D1045" t="str">
        <f>IF(ISBLANK(Games!D1045), "", Games!D1045)</f>
        <v/>
      </c>
      <c r="E1045" t="str">
        <f>IF(ISBLANK(Games!E1045), "", Games!E1045)</f>
        <v/>
      </c>
      <c r="F1045">
        <f>Calc!M1045</f>
        <v>1536.86484917293</v>
      </c>
      <c r="G1045">
        <f>Calc!N1045</f>
        <v>1521.3210808926906</v>
      </c>
      <c r="H1045" t="str">
        <f>IF(Calc!O1045=Betting!I1045, Betting!B1045, IF(Calc!P1045=Betting!I1045, Betting!C1045, ""))</f>
        <v>TOR</v>
      </c>
      <c r="I1045" s="21">
        <f>MAX(Calc!O1045:P1045)</f>
        <v>0.51959193737831477</v>
      </c>
      <c r="J1045" s="22">
        <f t="shared" si="65"/>
        <v>-108.15637325959833</v>
      </c>
      <c r="K1045" s="23">
        <f t="shared" si="66"/>
        <v>0.92458721558625778</v>
      </c>
      <c r="M1045" s="31"/>
      <c r="N1045" s="31"/>
      <c r="O1045" t="str">
        <f>IF(ISBLANK(Games!L1045), "", Games!L1045)</f>
        <v/>
      </c>
      <c r="P1045" t="str">
        <f>IF(ISBLANK(Games!M1045), "", Games!M1045)</f>
        <v/>
      </c>
      <c r="Q1045" t="str">
        <f t="shared" si="67"/>
        <v/>
      </c>
      <c r="R1045" t="str">
        <f>IF(ISBLANK(Games!L1045), "", IF(H1045=Q1045, "W", "L"))</f>
        <v/>
      </c>
      <c r="T1045" s="30" t="str">
        <f t="shared" si="64"/>
        <v/>
      </c>
    </row>
    <row r="1046" spans="1:20" x14ac:dyDescent="0.45">
      <c r="A1046" s="20" t="str">
        <f>Calc!A1046</f>
        <v>2024-06-14</v>
      </c>
      <c r="B1046" t="str">
        <f>Calc!B1046</f>
        <v>NYM</v>
      </c>
      <c r="C1046" t="str">
        <f>Calc!C1046</f>
        <v>SDP</v>
      </c>
      <c r="D1046" t="str">
        <f>IF(ISBLANK(Games!D1046), "", Games!D1046)</f>
        <v/>
      </c>
      <c r="E1046" t="str">
        <f>IF(ISBLANK(Games!E1046), "", Games!E1046)</f>
        <v/>
      </c>
      <c r="F1046">
        <f>Calc!M1046</f>
        <v>1483.2891783762693</v>
      </c>
      <c r="G1046">
        <f>Calc!N1046</f>
        <v>1514.2912987524817</v>
      </c>
      <c r="H1046" t="str">
        <f>IF(Calc!O1046=Betting!I1046, Betting!B1046, IF(Calc!P1046=Betting!I1046, Betting!C1046, ""))</f>
        <v>NYM</v>
      </c>
      <c r="I1046" s="21">
        <f>MAX(Calc!O1046:P1046)</f>
        <v>0.50663876325311086</v>
      </c>
      <c r="J1046" s="22">
        <f t="shared" si="65"/>
        <v>-102.69123828896058</v>
      </c>
      <c r="K1046" s="23">
        <f t="shared" si="66"/>
        <v>0.97379291228928633</v>
      </c>
      <c r="M1046" s="31"/>
      <c r="N1046" s="31"/>
      <c r="O1046" t="str">
        <f>IF(ISBLANK(Games!L1046), "", Games!L1046)</f>
        <v/>
      </c>
      <c r="P1046" t="str">
        <f>IF(ISBLANK(Games!M1046), "", Games!M1046)</f>
        <v/>
      </c>
      <c r="Q1046" t="str">
        <f t="shared" si="67"/>
        <v/>
      </c>
      <c r="R1046" t="str">
        <f>IF(ISBLANK(Games!L1046), "", IF(H1046=Q1046, "W", "L"))</f>
        <v/>
      </c>
      <c r="T1046" s="30" t="str">
        <f t="shared" si="64"/>
        <v/>
      </c>
    </row>
    <row r="1047" spans="1:20" x14ac:dyDescent="0.45">
      <c r="A1047" s="20" t="str">
        <f>Calc!A1047</f>
        <v>2024-06-14</v>
      </c>
      <c r="B1047" t="str">
        <f>Calc!B1047</f>
        <v>BOS</v>
      </c>
      <c r="C1047" t="str">
        <f>Calc!C1047</f>
        <v>NYY</v>
      </c>
      <c r="D1047" t="str">
        <f>IF(ISBLANK(Games!D1047), "", Games!D1047)</f>
        <v/>
      </c>
      <c r="E1047" t="str">
        <f>IF(ISBLANK(Games!E1047), "", Games!E1047)</f>
        <v/>
      </c>
      <c r="F1047">
        <f>Calc!M1047</f>
        <v>1500.26839934439</v>
      </c>
      <c r="G1047">
        <f>Calc!N1047</f>
        <v>1562.9327852564061</v>
      </c>
      <c r="H1047" t="str">
        <f>IF(Calc!O1047=Betting!I1047, Betting!B1047, IF(Calc!P1047=Betting!I1047, Betting!C1047, ""))</f>
        <v>NYY</v>
      </c>
      <c r="I1047" s="21">
        <f>MAX(Calc!O1047:P1047)</f>
        <v>0.5635749480671528</v>
      </c>
      <c r="J1047" s="22">
        <f t="shared" si="65"/>
        <v>-129.1344173693013</v>
      </c>
      <c r="K1047" s="23">
        <f t="shared" si="66"/>
        <v>0.77438689109517489</v>
      </c>
      <c r="M1047" s="31"/>
      <c r="N1047" s="31"/>
      <c r="O1047" t="str">
        <f>IF(ISBLANK(Games!L1047), "", Games!L1047)</f>
        <v/>
      </c>
      <c r="P1047" t="str">
        <f>IF(ISBLANK(Games!M1047), "", Games!M1047)</f>
        <v/>
      </c>
      <c r="Q1047" t="str">
        <f t="shared" si="67"/>
        <v/>
      </c>
      <c r="R1047" t="str">
        <f>IF(ISBLANK(Games!L1047), "", IF(H1047=Q1047, "W", "L"))</f>
        <v/>
      </c>
      <c r="T1047" s="30" t="str">
        <f t="shared" si="64"/>
        <v/>
      </c>
    </row>
    <row r="1048" spans="1:20" x14ac:dyDescent="0.45">
      <c r="A1048" s="20" t="str">
        <f>Calc!A1048</f>
        <v>2024-06-14</v>
      </c>
      <c r="B1048" t="str">
        <f>Calc!B1048</f>
        <v>ATL</v>
      </c>
      <c r="C1048" t="str">
        <f>Calc!C1048</f>
        <v>TBR</v>
      </c>
      <c r="D1048" t="str">
        <f>IF(ISBLANK(Games!D1048), "", Games!D1048)</f>
        <v/>
      </c>
      <c r="E1048" t="str">
        <f>IF(ISBLANK(Games!E1048), "", Games!E1048)</f>
        <v/>
      </c>
      <c r="F1048">
        <f>Calc!M1048</f>
        <v>1593.2508682491175</v>
      </c>
      <c r="G1048">
        <f>Calc!N1048</f>
        <v>1532.6622500113572</v>
      </c>
      <c r="H1048" t="str">
        <f>IF(Calc!O1048=Betting!I1048, Betting!B1048, IF(Calc!P1048=Betting!I1048, Betting!C1048, ""))</f>
        <v>ATL</v>
      </c>
      <c r="I1048" s="21">
        <f>MAX(Calc!O1048:P1048)</f>
        <v>0.60827197999211147</v>
      </c>
      <c r="J1048" s="22">
        <f t="shared" si="65"/>
        <v>-155.2791602652938</v>
      </c>
      <c r="K1048" s="23">
        <f t="shared" si="66"/>
        <v>0.64400142188527043</v>
      </c>
      <c r="M1048" s="31"/>
      <c r="N1048" s="31"/>
      <c r="O1048" t="str">
        <f>IF(ISBLANK(Games!L1048), "", Games!L1048)</f>
        <v/>
      </c>
      <c r="P1048" t="str">
        <f>IF(ISBLANK(Games!M1048), "", Games!M1048)</f>
        <v/>
      </c>
      <c r="Q1048" t="str">
        <f t="shared" si="67"/>
        <v/>
      </c>
      <c r="R1048" t="str">
        <f>IF(ISBLANK(Games!L1048), "", IF(H1048=Q1048, "W", "L"))</f>
        <v/>
      </c>
      <c r="T1048" s="30" t="str">
        <f t="shared" si="64"/>
        <v/>
      </c>
    </row>
    <row r="1049" spans="1:20" x14ac:dyDescent="0.45">
      <c r="A1049" s="20" t="str">
        <f>Calc!A1049</f>
        <v>2024-06-14</v>
      </c>
      <c r="B1049" t="str">
        <f>Calc!B1049</f>
        <v>HOU</v>
      </c>
      <c r="C1049" t="str">
        <f>Calc!C1049</f>
        <v>DET</v>
      </c>
      <c r="D1049" t="str">
        <f>IF(ISBLANK(Games!D1049), "", Games!D1049)</f>
        <v/>
      </c>
      <c r="E1049" t="str">
        <f>IF(ISBLANK(Games!E1049), "", Games!E1049)</f>
        <v/>
      </c>
      <c r="F1049">
        <f>Calc!M1049</f>
        <v>1535.1961987191132</v>
      </c>
      <c r="G1049">
        <f>Calc!N1049</f>
        <v>1495.7868779460348</v>
      </c>
      <c r="H1049" t="str">
        <f>IF(Calc!O1049=Betting!I1049, Betting!B1049, IF(Calc!P1049=Betting!I1049, Betting!C1049, ""))</f>
        <v>HOU</v>
      </c>
      <c r="I1049" s="21">
        <f>MAX(Calc!O1049:P1049)</f>
        <v>0.53606442051036018</v>
      </c>
      <c r="J1049" s="22">
        <f t="shared" si="65"/>
        <v>-115.54716736751834</v>
      </c>
      <c r="K1049" s="23">
        <f t="shared" si="66"/>
        <v>0.86544743829099846</v>
      </c>
      <c r="M1049" s="31"/>
      <c r="N1049" s="31"/>
      <c r="O1049" t="str">
        <f>IF(ISBLANK(Games!L1049), "", Games!L1049)</f>
        <v/>
      </c>
      <c r="P1049" t="str">
        <f>IF(ISBLANK(Games!M1049), "", Games!M1049)</f>
        <v/>
      </c>
      <c r="Q1049" t="str">
        <f t="shared" si="67"/>
        <v/>
      </c>
      <c r="R1049" t="str">
        <f>IF(ISBLANK(Games!L1049), "", IF(H1049=Q1049, "W", "L"))</f>
        <v/>
      </c>
      <c r="T1049" s="30" t="str">
        <f t="shared" si="64"/>
        <v/>
      </c>
    </row>
    <row r="1050" spans="1:20" x14ac:dyDescent="0.45">
      <c r="A1050" s="20" t="str">
        <f>Calc!A1050</f>
        <v>2024-06-14</v>
      </c>
      <c r="B1050" t="str">
        <f>Calc!B1050</f>
        <v>MIN</v>
      </c>
      <c r="C1050" t="str">
        <f>Calc!C1050</f>
        <v>OAK</v>
      </c>
      <c r="D1050" t="str">
        <f>IF(ISBLANK(Games!D1050), "", Games!D1050)</f>
        <v/>
      </c>
      <c r="E1050" t="str">
        <f>IF(ISBLANK(Games!E1050), "", Games!E1050)</f>
        <v/>
      </c>
      <c r="F1050">
        <f>Calc!M1050</f>
        <v>1529.2726034226744</v>
      </c>
      <c r="G1050">
        <f>Calc!N1050</f>
        <v>1422.9458950386379</v>
      </c>
      <c r="H1050" t="str">
        <f>IF(Calc!O1050=Betting!I1050, Betting!B1050, IF(Calc!P1050=Betting!I1050, Betting!C1050, ""))</f>
        <v>MIN</v>
      </c>
      <c r="I1050" s="21">
        <f>MAX(Calc!O1050:P1050)</f>
        <v>0.71204824350132956</v>
      </c>
      <c r="J1050" s="22">
        <f t="shared" si="65"/>
        <v>-247.28039591056194</v>
      </c>
      <c r="K1050" s="23">
        <f t="shared" si="66"/>
        <v>0.40439922312389326</v>
      </c>
      <c r="M1050" s="31"/>
      <c r="N1050" s="31"/>
      <c r="O1050" t="str">
        <f>IF(ISBLANK(Games!L1050), "", Games!L1050)</f>
        <v/>
      </c>
      <c r="P1050" t="str">
        <f>IF(ISBLANK(Games!M1050), "", Games!M1050)</f>
        <v/>
      </c>
      <c r="Q1050" t="str">
        <f t="shared" si="67"/>
        <v/>
      </c>
      <c r="R1050" t="str">
        <f>IF(ISBLANK(Games!L1050), "", IF(H1050=Q1050, "W", "L"))</f>
        <v/>
      </c>
      <c r="T1050" s="30" t="str">
        <f t="shared" si="64"/>
        <v/>
      </c>
    </row>
    <row r="1051" spans="1:20" x14ac:dyDescent="0.45">
      <c r="A1051" s="20" t="str">
        <f>Calc!A1051</f>
        <v>2024-06-14</v>
      </c>
      <c r="B1051" t="str">
        <f>Calc!B1051</f>
        <v>MIL</v>
      </c>
      <c r="C1051" t="str">
        <f>Calc!C1051</f>
        <v>CIN</v>
      </c>
      <c r="D1051" t="str">
        <f>IF(ISBLANK(Games!D1051), "", Games!D1051)</f>
        <v/>
      </c>
      <c r="E1051" t="str">
        <f>IF(ISBLANK(Games!E1051), "", Games!E1051)</f>
        <v/>
      </c>
      <c r="F1051">
        <f>Calc!M1051</f>
        <v>1516.6563185214643</v>
      </c>
      <c r="G1051">
        <f>Calc!N1051</f>
        <v>1513.6155661274754</v>
      </c>
      <c r="H1051" t="str">
        <f>IF(Calc!O1051=Betting!I1051, Betting!B1051, IF(Calc!P1051=Betting!I1051, Betting!C1051, ""))</f>
        <v>MIL</v>
      </c>
      <c r="I1051" s="21">
        <f>MAX(Calc!O1051:P1051)</f>
        <v>0.53808374790083913</v>
      </c>
      <c r="J1051" s="22">
        <f t="shared" si="65"/>
        <v>-116.48946003859746</v>
      </c>
      <c r="K1051" s="23">
        <f t="shared" si="66"/>
        <v>0.85844676391208385</v>
      </c>
      <c r="M1051" s="31"/>
      <c r="N1051" s="31"/>
      <c r="O1051" t="str">
        <f>IF(ISBLANK(Games!L1051), "", Games!L1051)</f>
        <v/>
      </c>
      <c r="P1051" t="str">
        <f>IF(ISBLANK(Games!M1051), "", Games!M1051)</f>
        <v/>
      </c>
      <c r="Q1051" t="str">
        <f t="shared" si="67"/>
        <v/>
      </c>
      <c r="R1051" t="str">
        <f>IF(ISBLANK(Games!L1051), "", IF(H1051=Q1051, "W", "L"))</f>
        <v/>
      </c>
      <c r="T1051" s="30" t="str">
        <f t="shared" si="64"/>
        <v/>
      </c>
    </row>
    <row r="1052" spans="1:20" x14ac:dyDescent="0.45">
      <c r="A1052" s="20" t="str">
        <f>Calc!A1052</f>
        <v>2024-06-14</v>
      </c>
      <c r="B1052" t="str">
        <f>Calc!B1052</f>
        <v>COL</v>
      </c>
      <c r="C1052" t="str">
        <f>Calc!C1052</f>
        <v>PIT</v>
      </c>
      <c r="D1052" t="str">
        <f>IF(ISBLANK(Games!D1052), "", Games!D1052)</f>
        <v/>
      </c>
      <c r="E1052" t="str">
        <f>IF(ISBLANK(Games!E1052), "", Games!E1052)</f>
        <v/>
      </c>
      <c r="F1052">
        <f>Calc!M1052</f>
        <v>1423.0710497477428</v>
      </c>
      <c r="G1052">
        <f>Calc!N1052</f>
        <v>1490.342604018655</v>
      </c>
      <c r="H1052" t="str">
        <f>IF(Calc!O1052=Betting!I1052, Betting!B1052, IF(Calc!P1052=Betting!I1052, Betting!C1052, ""))</f>
        <v>COL</v>
      </c>
      <c r="I1052" s="21">
        <f>MAX(Calc!O1052:P1052)</f>
        <v>0.51855362691003737</v>
      </c>
      <c r="J1052" s="22">
        <f t="shared" si="65"/>
        <v>-107.7074531856824</v>
      </c>
      <c r="K1052" s="23">
        <f t="shared" si="66"/>
        <v>0.92844085569087664</v>
      </c>
      <c r="M1052" s="31"/>
      <c r="N1052" s="31"/>
      <c r="O1052" t="str">
        <f>IF(ISBLANK(Games!L1052), "", Games!L1052)</f>
        <v/>
      </c>
      <c r="P1052" t="str">
        <f>IF(ISBLANK(Games!M1052), "", Games!M1052)</f>
        <v/>
      </c>
      <c r="Q1052" t="str">
        <f t="shared" si="67"/>
        <v/>
      </c>
      <c r="R1052" t="str">
        <f>IF(ISBLANK(Games!L1052), "", IF(H1052=Q1052, "W", "L"))</f>
        <v/>
      </c>
      <c r="T1052" s="30" t="str">
        <f t="shared" si="64"/>
        <v/>
      </c>
    </row>
    <row r="1053" spans="1:20" x14ac:dyDescent="0.45">
      <c r="A1053" s="20" t="str">
        <f>Calc!A1053</f>
        <v>2024-06-14</v>
      </c>
      <c r="B1053" t="str">
        <f>Calc!B1053</f>
        <v>ARI</v>
      </c>
      <c r="C1053" t="str">
        <f>Calc!C1053</f>
        <v>CHW</v>
      </c>
      <c r="D1053" t="str">
        <f>IF(ISBLANK(Games!D1053), "", Games!D1053)</f>
        <v/>
      </c>
      <c r="E1053" t="str">
        <f>IF(ISBLANK(Games!E1053), "", Games!E1053)</f>
        <v/>
      </c>
      <c r="F1053">
        <f>Calc!M1053</f>
        <v>1516.9891876380354</v>
      </c>
      <c r="G1053">
        <f>Calc!N1053</f>
        <v>1425.4820043556863</v>
      </c>
      <c r="H1053" t="str">
        <f>IF(Calc!O1053=Betting!I1053, Betting!B1053, IF(Calc!P1053=Betting!I1053, Betting!C1053, ""))</f>
        <v>ARI</v>
      </c>
      <c r="I1053" s="21">
        <f>MAX(Calc!O1053:P1053)</f>
        <v>0.65404303345773973</v>
      </c>
      <c r="J1053" s="22">
        <f t="shared" si="65"/>
        <v>-189.05329179947162</v>
      </c>
      <c r="K1053" s="23">
        <f t="shared" si="66"/>
        <v>0.52895138216408188</v>
      </c>
      <c r="M1053" s="31"/>
      <c r="N1053" s="31"/>
      <c r="O1053" t="str">
        <f>IF(ISBLANK(Games!L1053), "", Games!L1053)</f>
        <v/>
      </c>
      <c r="P1053" t="str">
        <f>IF(ISBLANK(Games!M1053), "", Games!M1053)</f>
        <v/>
      </c>
      <c r="Q1053" t="str">
        <f t="shared" si="67"/>
        <v/>
      </c>
      <c r="R1053" t="str">
        <f>IF(ISBLANK(Games!L1053), "", IF(H1053=Q1053, "W", "L"))</f>
        <v/>
      </c>
      <c r="T1053" s="30" t="str">
        <f t="shared" si="64"/>
        <v/>
      </c>
    </row>
    <row r="1054" spans="1:20" x14ac:dyDescent="0.45">
      <c r="A1054" s="20" t="str">
        <f>Calc!A1054</f>
        <v>2024-06-14</v>
      </c>
      <c r="B1054" t="str">
        <f>Calc!B1054</f>
        <v>LAD</v>
      </c>
      <c r="C1054" t="str">
        <f>Calc!C1054</f>
        <v>KCR</v>
      </c>
      <c r="D1054" t="str">
        <f>IF(ISBLANK(Games!D1054), "", Games!D1054)</f>
        <v/>
      </c>
      <c r="E1054" t="str">
        <f>IF(ISBLANK(Games!E1054), "", Games!E1054)</f>
        <v/>
      </c>
      <c r="F1054">
        <f>Calc!M1054</f>
        <v>1596.6514930600529</v>
      </c>
      <c r="G1054">
        <f>Calc!N1054</f>
        <v>1465.2610239810729</v>
      </c>
      <c r="H1054" t="str">
        <f>IF(Calc!O1054=Betting!I1054, Betting!B1054, IF(Calc!P1054=Betting!I1054, Betting!C1054, ""))</f>
        <v>LAD</v>
      </c>
      <c r="I1054" s="21">
        <f>MAX(Calc!O1054:P1054)</f>
        <v>0.70188653871260143</v>
      </c>
      <c r="J1054" s="22">
        <f t="shared" si="65"/>
        <v>-235.44275246126585</v>
      </c>
      <c r="K1054" s="23">
        <f t="shared" si="66"/>
        <v>0.42473169785275772</v>
      </c>
      <c r="M1054" s="31"/>
      <c r="N1054" s="31"/>
      <c r="O1054" t="str">
        <f>IF(ISBLANK(Games!L1054), "", Games!L1054)</f>
        <v/>
      </c>
      <c r="P1054" t="str">
        <f>IF(ISBLANK(Games!M1054), "", Games!M1054)</f>
        <v/>
      </c>
      <c r="Q1054" t="str">
        <f t="shared" si="67"/>
        <v/>
      </c>
      <c r="R1054" t="str">
        <f>IF(ISBLANK(Games!L1054), "", IF(H1054=Q1054, "W", "L"))</f>
        <v/>
      </c>
      <c r="T1054" s="30" t="str">
        <f t="shared" si="64"/>
        <v/>
      </c>
    </row>
    <row r="1055" spans="1:20" x14ac:dyDescent="0.45">
      <c r="A1055" s="20" t="str">
        <f>Calc!A1055</f>
        <v>2024-06-14</v>
      </c>
      <c r="B1055" t="str">
        <f>Calc!B1055</f>
        <v>SEA</v>
      </c>
      <c r="C1055" t="str">
        <f>Calc!C1055</f>
        <v>TEX</v>
      </c>
      <c r="D1055" t="str">
        <f>IF(ISBLANK(Games!D1055), "", Games!D1055)</f>
        <v/>
      </c>
      <c r="E1055" t="str">
        <f>IF(ISBLANK(Games!E1055), "", Games!E1055)</f>
        <v/>
      </c>
      <c r="F1055">
        <f>Calc!M1055</f>
        <v>1518.2292368487947</v>
      </c>
      <c r="G1055">
        <f>Calc!N1055</f>
        <v>1534.4506247578865</v>
      </c>
      <c r="H1055" t="str">
        <f>IF(Calc!O1055=Betting!I1055, Betting!B1055, IF(Calc!P1055=Betting!I1055, Betting!C1055, ""))</f>
        <v>TEX</v>
      </c>
      <c r="I1055" s="21">
        <f>MAX(Calc!O1055:P1055)</f>
        <v>0.5120915509621331</v>
      </c>
      <c r="J1055" s="22">
        <f t="shared" si="65"/>
        <v>-104.95648353127604</v>
      </c>
      <c r="K1055" s="23">
        <f t="shared" si="66"/>
        <v>0.95277582323154852</v>
      </c>
      <c r="M1055" s="31"/>
      <c r="N1055" s="31"/>
      <c r="O1055" t="str">
        <f>IF(ISBLANK(Games!L1055), "", Games!L1055)</f>
        <v/>
      </c>
      <c r="P1055" t="str">
        <f>IF(ISBLANK(Games!M1055), "", Games!M1055)</f>
        <v/>
      </c>
      <c r="Q1055" t="str">
        <f t="shared" si="67"/>
        <v/>
      </c>
      <c r="R1055" t="str">
        <f>IF(ISBLANK(Games!L1055), "", IF(H1055=Q1055, "W", "L"))</f>
        <v/>
      </c>
      <c r="T1055" s="30" t="str">
        <f t="shared" si="64"/>
        <v/>
      </c>
    </row>
    <row r="1056" spans="1:20" x14ac:dyDescent="0.45">
      <c r="A1056" s="20" t="str">
        <f>Calc!A1056</f>
        <v>2024-06-14</v>
      </c>
      <c r="B1056" t="str">
        <f>Calc!B1056</f>
        <v>SFG</v>
      </c>
      <c r="C1056" t="str">
        <f>Calc!C1056</f>
        <v>LAA</v>
      </c>
      <c r="D1056" t="str">
        <f>IF(ISBLANK(Games!D1056), "", Games!D1056)</f>
        <v/>
      </c>
      <c r="E1056" t="str">
        <f>IF(ISBLANK(Games!E1056), "", Games!E1056)</f>
        <v/>
      </c>
      <c r="F1056">
        <f>Calc!M1056</f>
        <v>1506.8907435815931</v>
      </c>
      <c r="G1056">
        <f>Calc!N1056</f>
        <v>1486.8682858001625</v>
      </c>
      <c r="H1056" t="str">
        <f>IF(Calc!O1056=Betting!I1056, Betting!B1056, IF(Calc!P1056=Betting!I1056, Betting!C1056, ""))</f>
        <v>SFG</v>
      </c>
      <c r="I1056" s="21">
        <f>MAX(Calc!O1056:P1056)</f>
        <v>0.58503277625793415</v>
      </c>
      <c r="J1056" s="22">
        <f t="shared" si="65"/>
        <v>-140.98288799348094</v>
      </c>
      <c r="K1056" s="23">
        <f t="shared" si="66"/>
        <v>0.70930594076512321</v>
      </c>
      <c r="M1056" s="31"/>
      <c r="N1056" s="31"/>
      <c r="O1056" t="str">
        <f>IF(ISBLANK(Games!L1056), "", Games!L1056)</f>
        <v/>
      </c>
      <c r="P1056" t="str">
        <f>IF(ISBLANK(Games!M1056), "", Games!M1056)</f>
        <v/>
      </c>
      <c r="Q1056" t="str">
        <f t="shared" si="67"/>
        <v/>
      </c>
      <c r="R1056" t="str">
        <f>IF(ISBLANK(Games!L1056), "", IF(H1056=Q1056, "W", "L"))</f>
        <v/>
      </c>
      <c r="T1056" s="30" t="str">
        <f t="shared" si="64"/>
        <v/>
      </c>
    </row>
    <row r="1057" spans="1:20" x14ac:dyDescent="0.45">
      <c r="A1057" s="20" t="str">
        <f>Calc!A1057</f>
        <v>2024-06-15</v>
      </c>
      <c r="B1057" t="str">
        <f>Calc!B1057</f>
        <v>MIN</v>
      </c>
      <c r="C1057" t="str">
        <f>Calc!C1057</f>
        <v>OAK</v>
      </c>
      <c r="D1057" t="str">
        <f>IF(ISBLANK(Games!D1057), "", Games!D1057)</f>
        <v/>
      </c>
      <c r="E1057" t="str">
        <f>IF(ISBLANK(Games!E1057), "", Games!E1057)</f>
        <v/>
      </c>
      <c r="F1057">
        <f>Calc!M1057</f>
        <v>1529.2726034226744</v>
      </c>
      <c r="G1057">
        <f>Calc!N1057</f>
        <v>1422.9458950386379</v>
      </c>
      <c r="H1057" t="str">
        <f>IF(Calc!O1057=Betting!I1057, Betting!B1057, IF(Calc!P1057=Betting!I1057, Betting!C1057, ""))</f>
        <v>MIN</v>
      </c>
      <c r="I1057" s="21">
        <f>MAX(Calc!O1057:P1057)</f>
        <v>0.71204824350132956</v>
      </c>
      <c r="J1057" s="22">
        <f t="shared" si="65"/>
        <v>-247.28039591056194</v>
      </c>
      <c r="K1057" s="23">
        <f t="shared" si="66"/>
        <v>0.40439922312389326</v>
      </c>
      <c r="M1057" s="31"/>
      <c r="N1057" s="31"/>
      <c r="O1057" t="str">
        <f>IF(ISBLANK(Games!L1057), "", Games!L1057)</f>
        <v/>
      </c>
      <c r="P1057" t="str">
        <f>IF(ISBLANK(Games!M1057), "", Games!M1057)</f>
        <v/>
      </c>
      <c r="Q1057" t="str">
        <f t="shared" si="67"/>
        <v/>
      </c>
      <c r="R1057" t="str">
        <f>IF(ISBLANK(Games!L1057), "", IF(H1057=Q1057, "W", "L"))</f>
        <v/>
      </c>
      <c r="T1057" s="30" t="str">
        <f t="shared" si="64"/>
        <v/>
      </c>
    </row>
    <row r="1058" spans="1:20" x14ac:dyDescent="0.45">
      <c r="A1058" s="20" t="str">
        <f>Calc!A1058</f>
        <v>2024-06-15</v>
      </c>
      <c r="B1058" t="str">
        <f>Calc!B1058</f>
        <v>CHC</v>
      </c>
      <c r="C1058" t="str">
        <f>Calc!C1058</f>
        <v>STL</v>
      </c>
      <c r="D1058" t="str">
        <f>IF(ISBLANK(Games!D1058), "", Games!D1058)</f>
        <v/>
      </c>
      <c r="E1058" t="str">
        <f>IF(ISBLANK(Games!E1058), "", Games!E1058)</f>
        <v/>
      </c>
      <c r="F1058">
        <f>Calc!M1058</f>
        <v>1529.9566441509314</v>
      </c>
      <c r="G1058">
        <f>Calc!N1058</f>
        <v>1507.9516916859375</v>
      </c>
      <c r="H1058" t="str">
        <f>IF(Calc!O1058=Betting!I1058, Betting!B1058, IF(Calc!P1058=Betting!I1058, Betting!C1058, ""))</f>
        <v>CHC</v>
      </c>
      <c r="I1058" s="21">
        <f>MAX(Calc!O1058:P1058)</f>
        <v>0.55391839012171906</v>
      </c>
      <c r="J1058" s="22">
        <f t="shared" si="65"/>
        <v>-124.17422683550276</v>
      </c>
      <c r="K1058" s="23">
        <f t="shared" si="66"/>
        <v>0.80532009377817937</v>
      </c>
      <c r="M1058" s="31"/>
      <c r="N1058" s="31"/>
      <c r="O1058" t="str">
        <f>IF(ISBLANK(Games!L1058), "", Games!L1058)</f>
        <v/>
      </c>
      <c r="P1058" t="str">
        <f>IF(ISBLANK(Games!M1058), "", Games!M1058)</f>
        <v/>
      </c>
      <c r="Q1058" t="str">
        <f t="shared" si="67"/>
        <v/>
      </c>
      <c r="R1058" t="str">
        <f>IF(ISBLANK(Games!L1058), "", IF(H1058=Q1058, "W", "L"))</f>
        <v/>
      </c>
      <c r="T1058" s="30" t="str">
        <f t="shared" ref="T1058:T1121" si="68">IF(S1058="W", N1058/(L1058/-100), IF(S1058="L", -N1058, ""))</f>
        <v/>
      </c>
    </row>
    <row r="1059" spans="1:20" x14ac:dyDescent="0.45">
      <c r="A1059" s="20" t="str">
        <f>Calc!A1059</f>
        <v>2024-06-15</v>
      </c>
      <c r="B1059" t="str">
        <f>Calc!B1059</f>
        <v>TOR</v>
      </c>
      <c r="C1059" t="str">
        <f>Calc!C1059</f>
        <v>CLE</v>
      </c>
      <c r="D1059" t="str">
        <f>IF(ISBLANK(Games!D1059), "", Games!D1059)</f>
        <v/>
      </c>
      <c r="E1059" t="str">
        <f>IF(ISBLANK(Games!E1059), "", Games!E1059)</f>
        <v/>
      </c>
      <c r="F1059">
        <f>Calc!M1059</f>
        <v>1536.86484917293</v>
      </c>
      <c r="G1059">
        <f>Calc!N1059</f>
        <v>1521.3210808926906</v>
      </c>
      <c r="H1059" t="str">
        <f>IF(Calc!O1059=Betting!I1059, Betting!B1059, IF(Calc!P1059=Betting!I1059, Betting!C1059, ""))</f>
        <v>TOR</v>
      </c>
      <c r="I1059" s="21">
        <f>MAX(Calc!O1059:P1059)</f>
        <v>0.51959193737831477</v>
      </c>
      <c r="J1059" s="22">
        <f t="shared" si="65"/>
        <v>-108.15637325959833</v>
      </c>
      <c r="K1059" s="23">
        <f t="shared" si="66"/>
        <v>0.92458721558625778</v>
      </c>
      <c r="M1059" s="31"/>
      <c r="N1059" s="31"/>
      <c r="O1059" t="str">
        <f>IF(ISBLANK(Games!L1059), "", Games!L1059)</f>
        <v/>
      </c>
      <c r="P1059" t="str">
        <f>IF(ISBLANK(Games!M1059), "", Games!M1059)</f>
        <v/>
      </c>
      <c r="Q1059" t="str">
        <f t="shared" si="67"/>
        <v/>
      </c>
      <c r="R1059" t="str">
        <f>IF(ISBLANK(Games!L1059), "", IF(H1059=Q1059, "W", "L"))</f>
        <v/>
      </c>
      <c r="T1059" s="30" t="str">
        <f t="shared" si="68"/>
        <v/>
      </c>
    </row>
    <row r="1060" spans="1:20" x14ac:dyDescent="0.45">
      <c r="A1060" s="20" t="str">
        <f>Calc!A1060</f>
        <v>2024-06-15</v>
      </c>
      <c r="B1060" t="str">
        <f>Calc!B1060</f>
        <v>SFG</v>
      </c>
      <c r="C1060" t="str">
        <f>Calc!C1060</f>
        <v>LAA</v>
      </c>
      <c r="D1060" t="str">
        <f>IF(ISBLANK(Games!D1060), "", Games!D1060)</f>
        <v/>
      </c>
      <c r="E1060" t="str">
        <f>IF(ISBLANK(Games!E1060), "", Games!E1060)</f>
        <v/>
      </c>
      <c r="F1060">
        <f>Calc!M1060</f>
        <v>1506.8907435815931</v>
      </c>
      <c r="G1060">
        <f>Calc!N1060</f>
        <v>1486.8682858001625</v>
      </c>
      <c r="H1060" t="str">
        <f>IF(Calc!O1060=Betting!I1060, Betting!B1060, IF(Calc!P1060=Betting!I1060, Betting!C1060, ""))</f>
        <v>SFG</v>
      </c>
      <c r="I1060" s="21">
        <f>MAX(Calc!O1060:P1060)</f>
        <v>0.58503277625793415</v>
      </c>
      <c r="J1060" s="22">
        <f t="shared" si="65"/>
        <v>-140.98288799348094</v>
      </c>
      <c r="K1060" s="23">
        <f t="shared" si="66"/>
        <v>0.70930594076512321</v>
      </c>
      <c r="M1060" s="31"/>
      <c r="N1060" s="31"/>
      <c r="O1060" t="str">
        <f>IF(ISBLANK(Games!L1060), "", Games!L1060)</f>
        <v/>
      </c>
      <c r="P1060" t="str">
        <f>IF(ISBLANK(Games!M1060), "", Games!M1060)</f>
        <v/>
      </c>
      <c r="Q1060" t="str">
        <f t="shared" si="67"/>
        <v/>
      </c>
      <c r="R1060" t="str">
        <f>IF(ISBLANK(Games!L1060), "", IF(H1060=Q1060, "W", "L"))</f>
        <v/>
      </c>
      <c r="T1060" s="30" t="str">
        <f t="shared" si="68"/>
        <v/>
      </c>
    </row>
    <row r="1061" spans="1:20" x14ac:dyDescent="0.45">
      <c r="A1061" s="20" t="str">
        <f>Calc!A1061</f>
        <v>2024-06-15</v>
      </c>
      <c r="B1061" t="str">
        <f>Calc!B1061</f>
        <v>BAL</v>
      </c>
      <c r="C1061" t="str">
        <f>Calc!C1061</f>
        <v>PHI</v>
      </c>
      <c r="D1061" t="str">
        <f>IF(ISBLANK(Games!D1061), "", Games!D1061)</f>
        <v/>
      </c>
      <c r="E1061" t="str">
        <f>IF(ISBLANK(Games!E1061), "", Games!E1061)</f>
        <v/>
      </c>
      <c r="F1061">
        <f>Calc!M1061</f>
        <v>1527.1786991040578</v>
      </c>
      <c r="G1061">
        <f>Calc!N1061</f>
        <v>1539.4111659163295</v>
      </c>
      <c r="H1061" t="str">
        <f>IF(Calc!O1061=Betting!I1061, Betting!B1061, IF(Calc!P1061=Betting!I1061, Betting!C1061, ""))</f>
        <v>PHI</v>
      </c>
      <c r="I1061" s="21">
        <f>MAX(Calc!O1061:P1061)</f>
        <v>0.50672709930910764</v>
      </c>
      <c r="J1061" s="22">
        <f t="shared" si="65"/>
        <v>-102.7275365420178</v>
      </c>
      <c r="K1061" s="23">
        <f t="shared" si="66"/>
        <v>0.97344882751177253</v>
      </c>
      <c r="M1061" s="31"/>
      <c r="N1061" s="31"/>
      <c r="O1061" t="str">
        <f>IF(ISBLANK(Games!L1061), "", Games!L1061)</f>
        <v/>
      </c>
      <c r="P1061" t="str">
        <f>IF(ISBLANK(Games!M1061), "", Games!M1061)</f>
        <v/>
      </c>
      <c r="Q1061" t="str">
        <f t="shared" si="67"/>
        <v/>
      </c>
      <c r="R1061" t="str">
        <f>IF(ISBLANK(Games!L1061), "", IF(H1061=Q1061, "W", "L"))</f>
        <v/>
      </c>
      <c r="T1061" s="30" t="str">
        <f t="shared" si="68"/>
        <v/>
      </c>
    </row>
    <row r="1062" spans="1:20" x14ac:dyDescent="0.45">
      <c r="A1062" s="20" t="str">
        <f>Calc!A1062</f>
        <v>2024-06-15</v>
      </c>
      <c r="B1062" t="str">
        <f>Calc!B1062</f>
        <v>WAS</v>
      </c>
      <c r="C1062" t="str">
        <f>Calc!C1062</f>
        <v>MIA</v>
      </c>
      <c r="D1062" t="str">
        <f>IF(ISBLANK(Games!D1062), "", Games!D1062)</f>
        <v/>
      </c>
      <c r="E1062" t="str">
        <f>IF(ISBLANK(Games!E1062), "", Games!E1062)</f>
        <v/>
      </c>
      <c r="F1062">
        <f>Calc!M1062</f>
        <v>1419.5380932200808</v>
      </c>
      <c r="G1062">
        <f>Calc!N1062</f>
        <v>1484.370768699393</v>
      </c>
      <c r="H1062" t="str">
        <f>IF(Calc!O1062=Betting!I1062, Betting!B1062, IF(Calc!P1062=Betting!I1062, Betting!C1062, ""))</f>
        <v>MIA</v>
      </c>
      <c r="I1062" s="21">
        <f>MAX(Calc!O1062:P1062)</f>
        <v>0.61604316969635176</v>
      </c>
      <c r="J1062" s="22">
        <f t="shared" si="65"/>
        <v>-160.44594628233608</v>
      </c>
      <c r="K1062" s="23">
        <f t="shared" si="66"/>
        <v>0.62326286401795661</v>
      </c>
      <c r="M1062" s="31"/>
      <c r="N1062" s="31"/>
      <c r="O1062" t="str">
        <f>IF(ISBLANK(Games!L1062), "", Games!L1062)</f>
        <v/>
      </c>
      <c r="P1062" t="str">
        <f>IF(ISBLANK(Games!M1062), "", Games!M1062)</f>
        <v/>
      </c>
      <c r="Q1062" t="str">
        <f t="shared" si="67"/>
        <v/>
      </c>
      <c r="R1062" t="str">
        <f>IF(ISBLANK(Games!L1062), "", IF(H1062=Q1062, "W", "L"))</f>
        <v/>
      </c>
      <c r="T1062" s="30" t="str">
        <f t="shared" si="68"/>
        <v/>
      </c>
    </row>
    <row r="1063" spans="1:20" x14ac:dyDescent="0.45">
      <c r="A1063" s="20" t="str">
        <f>Calc!A1063</f>
        <v>2024-06-15</v>
      </c>
      <c r="B1063" t="str">
        <f>Calc!B1063</f>
        <v>HOU</v>
      </c>
      <c r="C1063" t="str">
        <f>Calc!C1063</f>
        <v>DET</v>
      </c>
      <c r="D1063" t="str">
        <f>IF(ISBLANK(Games!D1063), "", Games!D1063)</f>
        <v/>
      </c>
      <c r="E1063" t="str">
        <f>IF(ISBLANK(Games!E1063), "", Games!E1063)</f>
        <v/>
      </c>
      <c r="F1063">
        <f>Calc!M1063</f>
        <v>1535.1961987191132</v>
      </c>
      <c r="G1063">
        <f>Calc!N1063</f>
        <v>1495.7868779460348</v>
      </c>
      <c r="H1063" t="str">
        <f>IF(Calc!O1063=Betting!I1063, Betting!B1063, IF(Calc!P1063=Betting!I1063, Betting!C1063, ""))</f>
        <v>HOU</v>
      </c>
      <c r="I1063" s="21">
        <f>MAX(Calc!O1063:P1063)</f>
        <v>0.53606442051036018</v>
      </c>
      <c r="J1063" s="22">
        <f t="shared" si="65"/>
        <v>-115.54716736751834</v>
      </c>
      <c r="K1063" s="23">
        <f t="shared" si="66"/>
        <v>0.86544743829099846</v>
      </c>
      <c r="M1063" s="31"/>
      <c r="N1063" s="31"/>
      <c r="O1063" t="str">
        <f>IF(ISBLANK(Games!L1063), "", Games!L1063)</f>
        <v/>
      </c>
      <c r="P1063" t="str">
        <f>IF(ISBLANK(Games!M1063), "", Games!M1063)</f>
        <v/>
      </c>
      <c r="Q1063" t="str">
        <f t="shared" si="67"/>
        <v/>
      </c>
      <c r="R1063" t="str">
        <f>IF(ISBLANK(Games!L1063), "", IF(H1063=Q1063, "W", "L"))</f>
        <v/>
      </c>
      <c r="T1063" s="30" t="str">
        <f t="shared" si="68"/>
        <v/>
      </c>
    </row>
    <row r="1064" spans="1:20" x14ac:dyDescent="0.45">
      <c r="A1064" s="20" t="str">
        <f>Calc!A1064</f>
        <v>2024-06-15</v>
      </c>
      <c r="B1064" t="str">
        <f>Calc!B1064</f>
        <v>NYM</v>
      </c>
      <c r="C1064" t="str">
        <f>Calc!C1064</f>
        <v>SDP</v>
      </c>
      <c r="D1064" t="str">
        <f>IF(ISBLANK(Games!D1064), "", Games!D1064)</f>
        <v/>
      </c>
      <c r="E1064" t="str">
        <f>IF(ISBLANK(Games!E1064), "", Games!E1064)</f>
        <v/>
      </c>
      <c r="F1064">
        <f>Calc!M1064</f>
        <v>1483.2891783762693</v>
      </c>
      <c r="G1064">
        <f>Calc!N1064</f>
        <v>1514.2912987524817</v>
      </c>
      <c r="H1064" t="str">
        <f>IF(Calc!O1064=Betting!I1064, Betting!B1064, IF(Calc!P1064=Betting!I1064, Betting!C1064, ""))</f>
        <v>NYM</v>
      </c>
      <c r="I1064" s="21">
        <f>MAX(Calc!O1064:P1064)</f>
        <v>0.50663876325311086</v>
      </c>
      <c r="J1064" s="22">
        <f t="shared" si="65"/>
        <v>-102.69123828896058</v>
      </c>
      <c r="K1064" s="23">
        <f t="shared" si="66"/>
        <v>0.97379291228928633</v>
      </c>
      <c r="M1064" s="31"/>
      <c r="N1064" s="31"/>
      <c r="O1064" t="str">
        <f>IF(ISBLANK(Games!L1064), "", Games!L1064)</f>
        <v/>
      </c>
      <c r="P1064" t="str">
        <f>IF(ISBLANK(Games!M1064), "", Games!M1064)</f>
        <v/>
      </c>
      <c r="Q1064" t="str">
        <f t="shared" si="67"/>
        <v/>
      </c>
      <c r="R1064" t="str">
        <f>IF(ISBLANK(Games!L1064), "", IF(H1064=Q1064, "W", "L"))</f>
        <v/>
      </c>
      <c r="T1064" s="30" t="str">
        <f t="shared" si="68"/>
        <v/>
      </c>
    </row>
    <row r="1065" spans="1:20" x14ac:dyDescent="0.45">
      <c r="A1065" s="20" t="str">
        <f>Calc!A1065</f>
        <v>2024-06-15</v>
      </c>
      <c r="B1065" t="str">
        <f>Calc!B1065</f>
        <v>ATL</v>
      </c>
      <c r="C1065" t="str">
        <f>Calc!C1065</f>
        <v>TBR</v>
      </c>
      <c r="D1065" t="str">
        <f>IF(ISBLANK(Games!D1065), "", Games!D1065)</f>
        <v/>
      </c>
      <c r="E1065" t="str">
        <f>IF(ISBLANK(Games!E1065), "", Games!E1065)</f>
        <v/>
      </c>
      <c r="F1065">
        <f>Calc!M1065</f>
        <v>1593.2508682491175</v>
      </c>
      <c r="G1065">
        <f>Calc!N1065</f>
        <v>1532.6622500113572</v>
      </c>
      <c r="H1065" t="str">
        <f>IF(Calc!O1065=Betting!I1065, Betting!B1065, IF(Calc!P1065=Betting!I1065, Betting!C1065, ""))</f>
        <v>ATL</v>
      </c>
      <c r="I1065" s="21">
        <f>MAX(Calc!O1065:P1065)</f>
        <v>0.60827197999211147</v>
      </c>
      <c r="J1065" s="22">
        <f t="shared" si="65"/>
        <v>-155.2791602652938</v>
      </c>
      <c r="K1065" s="23">
        <f t="shared" si="66"/>
        <v>0.64400142188527043</v>
      </c>
      <c r="M1065" s="31"/>
      <c r="N1065" s="31"/>
      <c r="O1065" t="str">
        <f>IF(ISBLANK(Games!L1065), "", Games!L1065)</f>
        <v/>
      </c>
      <c r="P1065" t="str">
        <f>IF(ISBLANK(Games!M1065), "", Games!M1065)</f>
        <v/>
      </c>
      <c r="Q1065" t="str">
        <f t="shared" si="67"/>
        <v/>
      </c>
      <c r="R1065" t="str">
        <f>IF(ISBLANK(Games!L1065), "", IF(H1065=Q1065, "W", "L"))</f>
        <v/>
      </c>
      <c r="T1065" s="30" t="str">
        <f t="shared" si="68"/>
        <v/>
      </c>
    </row>
    <row r="1066" spans="1:20" x14ac:dyDescent="0.45">
      <c r="A1066" s="20" t="str">
        <f>Calc!A1066</f>
        <v>2024-06-15</v>
      </c>
      <c r="B1066" t="str">
        <f>Calc!B1066</f>
        <v>MIL</v>
      </c>
      <c r="C1066" t="str">
        <f>Calc!C1066</f>
        <v>CIN</v>
      </c>
      <c r="D1066" t="str">
        <f>IF(ISBLANK(Games!D1066), "", Games!D1066)</f>
        <v/>
      </c>
      <c r="E1066" t="str">
        <f>IF(ISBLANK(Games!E1066), "", Games!E1066)</f>
        <v/>
      </c>
      <c r="F1066">
        <f>Calc!M1066</f>
        <v>1516.6563185214643</v>
      </c>
      <c r="G1066">
        <f>Calc!N1066</f>
        <v>1513.6155661274754</v>
      </c>
      <c r="H1066" t="str">
        <f>IF(Calc!O1066=Betting!I1066, Betting!B1066, IF(Calc!P1066=Betting!I1066, Betting!C1066, ""))</f>
        <v>MIL</v>
      </c>
      <c r="I1066" s="21">
        <f>MAX(Calc!O1066:P1066)</f>
        <v>0.53808374790083913</v>
      </c>
      <c r="J1066" s="22">
        <f t="shared" si="65"/>
        <v>-116.48946003859746</v>
      </c>
      <c r="K1066" s="23">
        <f t="shared" si="66"/>
        <v>0.85844676391208385</v>
      </c>
      <c r="M1066" s="31"/>
      <c r="N1066" s="31"/>
      <c r="O1066" t="str">
        <f>IF(ISBLANK(Games!L1066), "", Games!L1066)</f>
        <v/>
      </c>
      <c r="P1066" t="str">
        <f>IF(ISBLANK(Games!M1066), "", Games!M1066)</f>
        <v/>
      </c>
      <c r="Q1066" t="str">
        <f t="shared" si="67"/>
        <v/>
      </c>
      <c r="R1066" t="str">
        <f>IF(ISBLANK(Games!L1066), "", IF(H1066=Q1066, "W", "L"))</f>
        <v/>
      </c>
      <c r="T1066" s="30" t="str">
        <f t="shared" si="68"/>
        <v/>
      </c>
    </row>
    <row r="1067" spans="1:20" x14ac:dyDescent="0.45">
      <c r="A1067" s="20" t="str">
        <f>Calc!A1067</f>
        <v>2024-06-15</v>
      </c>
      <c r="B1067" t="str">
        <f>Calc!B1067</f>
        <v>SEA</v>
      </c>
      <c r="C1067" t="str">
        <f>Calc!C1067</f>
        <v>TEX</v>
      </c>
      <c r="D1067" t="str">
        <f>IF(ISBLANK(Games!D1067), "", Games!D1067)</f>
        <v/>
      </c>
      <c r="E1067" t="str">
        <f>IF(ISBLANK(Games!E1067), "", Games!E1067)</f>
        <v/>
      </c>
      <c r="F1067">
        <f>Calc!M1067</f>
        <v>1518.2292368487947</v>
      </c>
      <c r="G1067">
        <f>Calc!N1067</f>
        <v>1534.4506247578865</v>
      </c>
      <c r="H1067" t="str">
        <f>IF(Calc!O1067=Betting!I1067, Betting!B1067, IF(Calc!P1067=Betting!I1067, Betting!C1067, ""))</f>
        <v>TEX</v>
      </c>
      <c r="I1067" s="21">
        <f>MAX(Calc!O1067:P1067)</f>
        <v>0.5120915509621331</v>
      </c>
      <c r="J1067" s="22">
        <f t="shared" si="65"/>
        <v>-104.95648353127604</v>
      </c>
      <c r="K1067" s="23">
        <f t="shared" si="66"/>
        <v>0.95277582323154852</v>
      </c>
      <c r="M1067" s="31"/>
      <c r="N1067" s="31"/>
      <c r="O1067" t="str">
        <f>IF(ISBLANK(Games!L1067), "", Games!L1067)</f>
        <v/>
      </c>
      <c r="P1067" t="str">
        <f>IF(ISBLANK(Games!M1067), "", Games!M1067)</f>
        <v/>
      </c>
      <c r="Q1067" t="str">
        <f t="shared" si="67"/>
        <v/>
      </c>
      <c r="R1067" t="str">
        <f>IF(ISBLANK(Games!L1067), "", IF(H1067=Q1067, "W", "L"))</f>
        <v/>
      </c>
      <c r="T1067" s="30" t="str">
        <f t="shared" si="68"/>
        <v/>
      </c>
    </row>
    <row r="1068" spans="1:20" x14ac:dyDescent="0.45">
      <c r="A1068" s="20" t="str">
        <f>Calc!A1068</f>
        <v>2024-06-15</v>
      </c>
      <c r="B1068" t="str">
        <f>Calc!B1068</f>
        <v>BOS</v>
      </c>
      <c r="C1068" t="str">
        <f>Calc!C1068</f>
        <v>NYY</v>
      </c>
      <c r="D1068" t="str">
        <f>IF(ISBLANK(Games!D1068), "", Games!D1068)</f>
        <v/>
      </c>
      <c r="E1068" t="str">
        <f>IF(ISBLANK(Games!E1068), "", Games!E1068)</f>
        <v/>
      </c>
      <c r="F1068">
        <f>Calc!M1068</f>
        <v>1500.26839934439</v>
      </c>
      <c r="G1068">
        <f>Calc!N1068</f>
        <v>1562.9327852564061</v>
      </c>
      <c r="H1068" t="str">
        <f>IF(Calc!O1068=Betting!I1068, Betting!B1068, IF(Calc!P1068=Betting!I1068, Betting!C1068, ""))</f>
        <v>NYY</v>
      </c>
      <c r="I1068" s="21">
        <f>MAX(Calc!O1068:P1068)</f>
        <v>0.5635749480671528</v>
      </c>
      <c r="J1068" s="22">
        <f t="shared" si="65"/>
        <v>-129.1344173693013</v>
      </c>
      <c r="K1068" s="23">
        <f t="shared" si="66"/>
        <v>0.77438689109517489</v>
      </c>
      <c r="M1068" s="31"/>
      <c r="N1068" s="31"/>
      <c r="O1068" t="str">
        <f>IF(ISBLANK(Games!L1068), "", Games!L1068)</f>
        <v/>
      </c>
      <c r="P1068" t="str">
        <f>IF(ISBLANK(Games!M1068), "", Games!M1068)</f>
        <v/>
      </c>
      <c r="Q1068" t="str">
        <f t="shared" si="67"/>
        <v/>
      </c>
      <c r="R1068" t="str">
        <f>IF(ISBLANK(Games!L1068), "", IF(H1068=Q1068, "W", "L"))</f>
        <v/>
      </c>
      <c r="T1068" s="30" t="str">
        <f t="shared" si="68"/>
        <v/>
      </c>
    </row>
    <row r="1069" spans="1:20" x14ac:dyDescent="0.45">
      <c r="A1069" s="20" t="str">
        <f>Calc!A1069</f>
        <v>2024-06-15</v>
      </c>
      <c r="B1069" t="str">
        <f>Calc!B1069</f>
        <v>LAD</v>
      </c>
      <c r="C1069" t="str">
        <f>Calc!C1069</f>
        <v>KCR</v>
      </c>
      <c r="D1069" t="str">
        <f>IF(ISBLANK(Games!D1069), "", Games!D1069)</f>
        <v/>
      </c>
      <c r="E1069" t="str">
        <f>IF(ISBLANK(Games!E1069), "", Games!E1069)</f>
        <v/>
      </c>
      <c r="F1069">
        <f>Calc!M1069</f>
        <v>1596.6514930600529</v>
      </c>
      <c r="G1069">
        <f>Calc!N1069</f>
        <v>1465.2610239810729</v>
      </c>
      <c r="H1069" t="str">
        <f>IF(Calc!O1069=Betting!I1069, Betting!B1069, IF(Calc!P1069=Betting!I1069, Betting!C1069, ""))</f>
        <v>LAD</v>
      </c>
      <c r="I1069" s="21">
        <f>MAX(Calc!O1069:P1069)</f>
        <v>0.70188653871260143</v>
      </c>
      <c r="J1069" s="22">
        <f t="shared" si="65"/>
        <v>-235.44275246126585</v>
      </c>
      <c r="K1069" s="23">
        <f t="shared" si="66"/>
        <v>0.42473169785275772</v>
      </c>
      <c r="M1069" s="31"/>
      <c r="N1069" s="31"/>
      <c r="O1069" t="str">
        <f>IF(ISBLANK(Games!L1069), "", Games!L1069)</f>
        <v/>
      </c>
      <c r="P1069" t="str">
        <f>IF(ISBLANK(Games!M1069), "", Games!M1069)</f>
        <v/>
      </c>
      <c r="Q1069" t="str">
        <f t="shared" si="67"/>
        <v/>
      </c>
      <c r="R1069" t="str">
        <f>IF(ISBLANK(Games!L1069), "", IF(H1069=Q1069, "W", "L"))</f>
        <v/>
      </c>
      <c r="T1069" s="30" t="str">
        <f t="shared" si="68"/>
        <v/>
      </c>
    </row>
    <row r="1070" spans="1:20" x14ac:dyDescent="0.45">
      <c r="A1070" s="20" t="str">
        <f>Calc!A1070</f>
        <v>2024-06-15</v>
      </c>
      <c r="B1070" t="str">
        <f>Calc!B1070</f>
        <v>COL</v>
      </c>
      <c r="C1070" t="str">
        <f>Calc!C1070</f>
        <v>PIT</v>
      </c>
      <c r="D1070" t="str">
        <f>IF(ISBLANK(Games!D1070), "", Games!D1070)</f>
        <v/>
      </c>
      <c r="E1070" t="str">
        <f>IF(ISBLANK(Games!E1070), "", Games!E1070)</f>
        <v/>
      </c>
      <c r="F1070">
        <f>Calc!M1070</f>
        <v>1423.0710497477428</v>
      </c>
      <c r="G1070">
        <f>Calc!N1070</f>
        <v>1490.342604018655</v>
      </c>
      <c r="H1070" t="str">
        <f>IF(Calc!O1070=Betting!I1070, Betting!B1070, IF(Calc!P1070=Betting!I1070, Betting!C1070, ""))</f>
        <v>COL</v>
      </c>
      <c r="I1070" s="21">
        <f>MAX(Calc!O1070:P1070)</f>
        <v>0.51855362691003737</v>
      </c>
      <c r="J1070" s="22">
        <f t="shared" si="65"/>
        <v>-107.7074531856824</v>
      </c>
      <c r="K1070" s="23">
        <f t="shared" si="66"/>
        <v>0.92844085569087664</v>
      </c>
      <c r="M1070" s="31"/>
      <c r="N1070" s="31"/>
      <c r="O1070" t="str">
        <f>IF(ISBLANK(Games!L1070), "", Games!L1070)</f>
        <v/>
      </c>
      <c r="P1070" t="str">
        <f>IF(ISBLANK(Games!M1070), "", Games!M1070)</f>
        <v/>
      </c>
      <c r="Q1070" t="str">
        <f t="shared" si="67"/>
        <v/>
      </c>
      <c r="R1070" t="str">
        <f>IF(ISBLANK(Games!L1070), "", IF(H1070=Q1070, "W", "L"))</f>
        <v/>
      </c>
      <c r="T1070" s="30" t="str">
        <f t="shared" si="68"/>
        <v/>
      </c>
    </row>
    <row r="1071" spans="1:20" x14ac:dyDescent="0.45">
      <c r="A1071" s="20" t="str">
        <f>Calc!A1071</f>
        <v>2024-06-15</v>
      </c>
      <c r="B1071" t="str">
        <f>Calc!B1071</f>
        <v>ARI</v>
      </c>
      <c r="C1071" t="str">
        <f>Calc!C1071</f>
        <v>CHW</v>
      </c>
      <c r="D1071" t="str">
        <f>IF(ISBLANK(Games!D1071), "", Games!D1071)</f>
        <v/>
      </c>
      <c r="E1071" t="str">
        <f>IF(ISBLANK(Games!E1071), "", Games!E1071)</f>
        <v/>
      </c>
      <c r="F1071">
        <f>Calc!M1071</f>
        <v>1516.9891876380354</v>
      </c>
      <c r="G1071">
        <f>Calc!N1071</f>
        <v>1425.4820043556863</v>
      </c>
      <c r="H1071" t="str">
        <f>IF(Calc!O1071=Betting!I1071, Betting!B1071, IF(Calc!P1071=Betting!I1071, Betting!C1071, ""))</f>
        <v>ARI</v>
      </c>
      <c r="I1071" s="21">
        <f>MAX(Calc!O1071:P1071)</f>
        <v>0.65404303345773973</v>
      </c>
      <c r="J1071" s="22">
        <f t="shared" si="65"/>
        <v>-189.05329179947162</v>
      </c>
      <c r="K1071" s="23">
        <f t="shared" si="66"/>
        <v>0.52895138216408188</v>
      </c>
      <c r="M1071" s="31"/>
      <c r="N1071" s="31"/>
      <c r="O1071" t="str">
        <f>IF(ISBLANK(Games!L1071), "", Games!L1071)</f>
        <v/>
      </c>
      <c r="P1071" t="str">
        <f>IF(ISBLANK(Games!M1071), "", Games!M1071)</f>
        <v/>
      </c>
      <c r="Q1071" t="str">
        <f t="shared" si="67"/>
        <v/>
      </c>
      <c r="R1071" t="str">
        <f>IF(ISBLANK(Games!L1071), "", IF(H1071=Q1071, "W", "L"))</f>
        <v/>
      </c>
      <c r="T1071" s="30" t="str">
        <f t="shared" si="68"/>
        <v/>
      </c>
    </row>
    <row r="1072" spans="1:20" x14ac:dyDescent="0.45">
      <c r="A1072" s="20" t="str">
        <f>Calc!A1072</f>
        <v>2024-06-16</v>
      </c>
      <c r="B1072" t="str">
        <f>Calc!B1072</f>
        <v>BAL</v>
      </c>
      <c r="C1072" t="str">
        <f>Calc!C1072</f>
        <v>PHI</v>
      </c>
      <c r="D1072" t="str">
        <f>IF(ISBLANK(Games!D1072), "", Games!D1072)</f>
        <v/>
      </c>
      <c r="E1072" t="str">
        <f>IF(ISBLANK(Games!E1072), "", Games!E1072)</f>
        <v/>
      </c>
      <c r="F1072">
        <f>Calc!M1072</f>
        <v>1527.1786991040578</v>
      </c>
      <c r="G1072">
        <f>Calc!N1072</f>
        <v>1539.4111659163295</v>
      </c>
      <c r="H1072" t="str">
        <f>IF(Calc!O1072=Betting!I1072, Betting!B1072, IF(Calc!P1072=Betting!I1072, Betting!C1072, ""))</f>
        <v>PHI</v>
      </c>
      <c r="I1072" s="21">
        <f>MAX(Calc!O1072:P1072)</f>
        <v>0.50672709930910764</v>
      </c>
      <c r="J1072" s="22">
        <f t="shared" si="65"/>
        <v>-102.7275365420178</v>
      </c>
      <c r="K1072" s="23">
        <f t="shared" si="66"/>
        <v>0.97344882751177253</v>
      </c>
      <c r="M1072" s="31"/>
      <c r="N1072" s="31"/>
      <c r="O1072" t="str">
        <f>IF(ISBLANK(Games!L1072), "", Games!L1072)</f>
        <v/>
      </c>
      <c r="P1072" t="str">
        <f>IF(ISBLANK(Games!M1072), "", Games!M1072)</f>
        <v/>
      </c>
      <c r="Q1072" t="str">
        <f t="shared" si="67"/>
        <v/>
      </c>
      <c r="R1072" t="str">
        <f>IF(ISBLANK(Games!L1072), "", IF(H1072=Q1072, "W", "L"))</f>
        <v/>
      </c>
      <c r="T1072" s="30" t="str">
        <f t="shared" si="68"/>
        <v/>
      </c>
    </row>
    <row r="1073" spans="1:20" x14ac:dyDescent="0.45">
      <c r="A1073" s="20" t="str">
        <f>Calc!A1073</f>
        <v>2024-06-16</v>
      </c>
      <c r="B1073" t="str">
        <f>Calc!B1073</f>
        <v>ATL</v>
      </c>
      <c r="C1073" t="str">
        <f>Calc!C1073</f>
        <v>TBR</v>
      </c>
      <c r="D1073" t="str">
        <f>IF(ISBLANK(Games!D1073), "", Games!D1073)</f>
        <v/>
      </c>
      <c r="E1073" t="str">
        <f>IF(ISBLANK(Games!E1073), "", Games!E1073)</f>
        <v/>
      </c>
      <c r="F1073">
        <f>Calc!M1073</f>
        <v>1593.2508682491175</v>
      </c>
      <c r="G1073">
        <f>Calc!N1073</f>
        <v>1532.6622500113572</v>
      </c>
      <c r="H1073" t="str">
        <f>IF(Calc!O1073=Betting!I1073, Betting!B1073, IF(Calc!P1073=Betting!I1073, Betting!C1073, ""))</f>
        <v>ATL</v>
      </c>
      <c r="I1073" s="21">
        <f>MAX(Calc!O1073:P1073)</f>
        <v>0.60827197999211147</v>
      </c>
      <c r="J1073" s="22">
        <f t="shared" si="65"/>
        <v>-155.2791602652938</v>
      </c>
      <c r="K1073" s="23">
        <f t="shared" si="66"/>
        <v>0.64400142188527043</v>
      </c>
      <c r="M1073" s="31"/>
      <c r="N1073" s="31"/>
      <c r="O1073" t="str">
        <f>IF(ISBLANK(Games!L1073), "", Games!L1073)</f>
        <v/>
      </c>
      <c r="P1073" t="str">
        <f>IF(ISBLANK(Games!M1073), "", Games!M1073)</f>
        <v/>
      </c>
      <c r="Q1073" t="str">
        <f t="shared" si="67"/>
        <v/>
      </c>
      <c r="R1073" t="str">
        <f>IF(ISBLANK(Games!L1073), "", IF(H1073=Q1073, "W", "L"))</f>
        <v/>
      </c>
      <c r="T1073" s="30" t="str">
        <f t="shared" si="68"/>
        <v/>
      </c>
    </row>
    <row r="1074" spans="1:20" x14ac:dyDescent="0.45">
      <c r="A1074" s="20" t="str">
        <f>Calc!A1074</f>
        <v>2024-06-16</v>
      </c>
      <c r="B1074" t="str">
        <f>Calc!B1074</f>
        <v>WAS</v>
      </c>
      <c r="C1074" t="str">
        <f>Calc!C1074</f>
        <v>MIA</v>
      </c>
      <c r="D1074" t="str">
        <f>IF(ISBLANK(Games!D1074), "", Games!D1074)</f>
        <v/>
      </c>
      <c r="E1074" t="str">
        <f>IF(ISBLANK(Games!E1074), "", Games!E1074)</f>
        <v/>
      </c>
      <c r="F1074">
        <f>Calc!M1074</f>
        <v>1419.5380932200808</v>
      </c>
      <c r="G1074">
        <f>Calc!N1074</f>
        <v>1484.370768699393</v>
      </c>
      <c r="H1074" t="str">
        <f>IF(Calc!O1074=Betting!I1074, Betting!B1074, IF(Calc!P1074=Betting!I1074, Betting!C1074, ""))</f>
        <v>MIA</v>
      </c>
      <c r="I1074" s="21">
        <f>MAX(Calc!O1074:P1074)</f>
        <v>0.61604316969635176</v>
      </c>
      <c r="J1074" s="22">
        <f t="shared" si="65"/>
        <v>-160.44594628233608</v>
      </c>
      <c r="K1074" s="23">
        <f t="shared" si="66"/>
        <v>0.62326286401795661</v>
      </c>
      <c r="M1074" s="31"/>
      <c r="N1074" s="31"/>
      <c r="O1074" t="str">
        <f>IF(ISBLANK(Games!L1074), "", Games!L1074)</f>
        <v/>
      </c>
      <c r="P1074" t="str">
        <f>IF(ISBLANK(Games!M1074), "", Games!M1074)</f>
        <v/>
      </c>
      <c r="Q1074" t="str">
        <f t="shared" si="67"/>
        <v/>
      </c>
      <c r="R1074" t="str">
        <f>IF(ISBLANK(Games!L1074), "", IF(H1074=Q1074, "W", "L"))</f>
        <v/>
      </c>
      <c r="T1074" s="30" t="str">
        <f t="shared" si="68"/>
        <v/>
      </c>
    </row>
    <row r="1075" spans="1:20" x14ac:dyDescent="0.45">
      <c r="A1075" s="20" t="str">
        <f>Calc!A1075</f>
        <v>2024-06-16</v>
      </c>
      <c r="B1075" t="str">
        <f>Calc!B1075</f>
        <v>TOR</v>
      </c>
      <c r="C1075" t="str">
        <f>Calc!C1075</f>
        <v>CLE</v>
      </c>
      <c r="D1075" t="str">
        <f>IF(ISBLANK(Games!D1075), "", Games!D1075)</f>
        <v/>
      </c>
      <c r="E1075" t="str">
        <f>IF(ISBLANK(Games!E1075), "", Games!E1075)</f>
        <v/>
      </c>
      <c r="F1075">
        <f>Calc!M1075</f>
        <v>1536.86484917293</v>
      </c>
      <c r="G1075">
        <f>Calc!N1075</f>
        <v>1521.3210808926906</v>
      </c>
      <c r="H1075" t="str">
        <f>IF(Calc!O1075=Betting!I1075, Betting!B1075, IF(Calc!P1075=Betting!I1075, Betting!C1075, ""))</f>
        <v>TOR</v>
      </c>
      <c r="I1075" s="21">
        <f>MAX(Calc!O1075:P1075)</f>
        <v>0.51959193737831477</v>
      </c>
      <c r="J1075" s="22">
        <f t="shared" si="65"/>
        <v>-108.15637325959833</v>
      </c>
      <c r="K1075" s="23">
        <f t="shared" si="66"/>
        <v>0.92458721558625778</v>
      </c>
      <c r="M1075" s="31"/>
      <c r="N1075" s="31"/>
      <c r="O1075" t="str">
        <f>IF(ISBLANK(Games!L1075), "", Games!L1075)</f>
        <v/>
      </c>
      <c r="P1075" t="str">
        <f>IF(ISBLANK(Games!M1075), "", Games!M1075)</f>
        <v/>
      </c>
      <c r="Q1075" t="str">
        <f t="shared" si="67"/>
        <v/>
      </c>
      <c r="R1075" t="str">
        <f>IF(ISBLANK(Games!L1075), "", IF(H1075=Q1075, "W", "L"))</f>
        <v/>
      </c>
      <c r="T1075" s="30" t="str">
        <f t="shared" si="68"/>
        <v/>
      </c>
    </row>
    <row r="1076" spans="1:20" x14ac:dyDescent="0.45">
      <c r="A1076" s="20" t="str">
        <f>Calc!A1076</f>
        <v>2024-06-16</v>
      </c>
      <c r="B1076" t="str">
        <f>Calc!B1076</f>
        <v>NYM</v>
      </c>
      <c r="C1076" t="str">
        <f>Calc!C1076</f>
        <v>SDP</v>
      </c>
      <c r="D1076" t="str">
        <f>IF(ISBLANK(Games!D1076), "", Games!D1076)</f>
        <v/>
      </c>
      <c r="E1076" t="str">
        <f>IF(ISBLANK(Games!E1076), "", Games!E1076)</f>
        <v/>
      </c>
      <c r="F1076">
        <f>Calc!M1076</f>
        <v>1483.2891783762693</v>
      </c>
      <c r="G1076">
        <f>Calc!N1076</f>
        <v>1514.2912987524817</v>
      </c>
      <c r="H1076" t="str">
        <f>IF(Calc!O1076=Betting!I1076, Betting!B1076, IF(Calc!P1076=Betting!I1076, Betting!C1076, ""))</f>
        <v>NYM</v>
      </c>
      <c r="I1076" s="21">
        <f>MAX(Calc!O1076:P1076)</f>
        <v>0.50663876325311086</v>
      </c>
      <c r="J1076" s="22">
        <f t="shared" si="65"/>
        <v>-102.69123828896058</v>
      </c>
      <c r="K1076" s="23">
        <f t="shared" si="66"/>
        <v>0.97379291228928633</v>
      </c>
      <c r="M1076" s="31"/>
      <c r="N1076" s="31"/>
      <c r="O1076" t="str">
        <f>IF(ISBLANK(Games!L1076), "", Games!L1076)</f>
        <v/>
      </c>
      <c r="P1076" t="str">
        <f>IF(ISBLANK(Games!M1076), "", Games!M1076)</f>
        <v/>
      </c>
      <c r="Q1076" t="str">
        <f t="shared" si="67"/>
        <v/>
      </c>
      <c r="R1076" t="str">
        <f>IF(ISBLANK(Games!L1076), "", IF(H1076=Q1076, "W", "L"))</f>
        <v/>
      </c>
      <c r="T1076" s="30" t="str">
        <f t="shared" si="68"/>
        <v/>
      </c>
    </row>
    <row r="1077" spans="1:20" x14ac:dyDescent="0.45">
      <c r="A1077" s="20" t="str">
        <f>Calc!A1077</f>
        <v>2024-06-16</v>
      </c>
      <c r="B1077" t="str">
        <f>Calc!B1077</f>
        <v>HOU</v>
      </c>
      <c r="C1077" t="str">
        <f>Calc!C1077</f>
        <v>DET</v>
      </c>
      <c r="D1077" t="str">
        <f>IF(ISBLANK(Games!D1077), "", Games!D1077)</f>
        <v/>
      </c>
      <c r="E1077" t="str">
        <f>IF(ISBLANK(Games!E1077), "", Games!E1077)</f>
        <v/>
      </c>
      <c r="F1077">
        <f>Calc!M1077</f>
        <v>1535.1961987191132</v>
      </c>
      <c r="G1077">
        <f>Calc!N1077</f>
        <v>1495.7868779460348</v>
      </c>
      <c r="H1077" t="str">
        <f>IF(Calc!O1077=Betting!I1077, Betting!B1077, IF(Calc!P1077=Betting!I1077, Betting!C1077, ""))</f>
        <v>HOU</v>
      </c>
      <c r="I1077" s="21">
        <f>MAX(Calc!O1077:P1077)</f>
        <v>0.53606442051036018</v>
      </c>
      <c r="J1077" s="22">
        <f t="shared" si="65"/>
        <v>-115.54716736751834</v>
      </c>
      <c r="K1077" s="23">
        <f t="shared" si="66"/>
        <v>0.86544743829099846</v>
      </c>
      <c r="M1077" s="31"/>
      <c r="N1077" s="31"/>
      <c r="O1077" t="str">
        <f>IF(ISBLANK(Games!L1077), "", Games!L1077)</f>
        <v/>
      </c>
      <c r="P1077" t="str">
        <f>IF(ISBLANK(Games!M1077), "", Games!M1077)</f>
        <v/>
      </c>
      <c r="Q1077" t="str">
        <f t="shared" si="67"/>
        <v/>
      </c>
      <c r="R1077" t="str">
        <f>IF(ISBLANK(Games!L1077), "", IF(H1077=Q1077, "W", "L"))</f>
        <v/>
      </c>
      <c r="T1077" s="30" t="str">
        <f t="shared" si="68"/>
        <v/>
      </c>
    </row>
    <row r="1078" spans="1:20" x14ac:dyDescent="0.45">
      <c r="A1078" s="20" t="str">
        <f>Calc!A1078</f>
        <v>2024-06-16</v>
      </c>
      <c r="B1078" t="str">
        <f>Calc!B1078</f>
        <v>MIN</v>
      </c>
      <c r="C1078" t="str">
        <f>Calc!C1078</f>
        <v>OAK</v>
      </c>
      <c r="D1078" t="str">
        <f>IF(ISBLANK(Games!D1078), "", Games!D1078)</f>
        <v/>
      </c>
      <c r="E1078" t="str">
        <f>IF(ISBLANK(Games!E1078), "", Games!E1078)</f>
        <v/>
      </c>
      <c r="F1078">
        <f>Calc!M1078</f>
        <v>1529.2726034226744</v>
      </c>
      <c r="G1078">
        <f>Calc!N1078</f>
        <v>1422.9458950386379</v>
      </c>
      <c r="H1078" t="str">
        <f>IF(Calc!O1078=Betting!I1078, Betting!B1078, IF(Calc!P1078=Betting!I1078, Betting!C1078, ""))</f>
        <v>MIN</v>
      </c>
      <c r="I1078" s="21">
        <f>MAX(Calc!O1078:P1078)</f>
        <v>0.71204824350132956</v>
      </c>
      <c r="J1078" s="22">
        <f t="shared" si="65"/>
        <v>-247.28039591056194</v>
      </c>
      <c r="K1078" s="23">
        <f t="shared" si="66"/>
        <v>0.40439922312389326</v>
      </c>
      <c r="M1078" s="31"/>
      <c r="N1078" s="31"/>
      <c r="O1078" t="str">
        <f>IF(ISBLANK(Games!L1078), "", Games!L1078)</f>
        <v/>
      </c>
      <c r="P1078" t="str">
        <f>IF(ISBLANK(Games!M1078), "", Games!M1078)</f>
        <v/>
      </c>
      <c r="Q1078" t="str">
        <f t="shared" si="67"/>
        <v/>
      </c>
      <c r="R1078" t="str">
        <f>IF(ISBLANK(Games!L1078), "", IF(H1078=Q1078, "W", "L"))</f>
        <v/>
      </c>
      <c r="T1078" s="30" t="str">
        <f t="shared" si="68"/>
        <v/>
      </c>
    </row>
    <row r="1079" spans="1:20" x14ac:dyDescent="0.45">
      <c r="A1079" s="20" t="str">
        <f>Calc!A1079</f>
        <v>2024-06-16</v>
      </c>
      <c r="B1079" t="str">
        <f>Calc!B1079</f>
        <v>MIL</v>
      </c>
      <c r="C1079" t="str">
        <f>Calc!C1079</f>
        <v>CIN</v>
      </c>
      <c r="D1079" t="str">
        <f>IF(ISBLANK(Games!D1079), "", Games!D1079)</f>
        <v/>
      </c>
      <c r="E1079" t="str">
        <f>IF(ISBLANK(Games!E1079), "", Games!E1079)</f>
        <v/>
      </c>
      <c r="F1079">
        <f>Calc!M1079</f>
        <v>1516.6563185214643</v>
      </c>
      <c r="G1079">
        <f>Calc!N1079</f>
        <v>1513.6155661274754</v>
      </c>
      <c r="H1079" t="str">
        <f>IF(Calc!O1079=Betting!I1079, Betting!B1079, IF(Calc!P1079=Betting!I1079, Betting!C1079, ""))</f>
        <v>MIL</v>
      </c>
      <c r="I1079" s="21">
        <f>MAX(Calc!O1079:P1079)</f>
        <v>0.53808374790083913</v>
      </c>
      <c r="J1079" s="22">
        <f t="shared" si="65"/>
        <v>-116.48946003859746</v>
      </c>
      <c r="K1079" s="23">
        <f t="shared" si="66"/>
        <v>0.85844676391208385</v>
      </c>
      <c r="M1079" s="31"/>
      <c r="N1079" s="31"/>
      <c r="O1079" t="str">
        <f>IF(ISBLANK(Games!L1079), "", Games!L1079)</f>
        <v/>
      </c>
      <c r="P1079" t="str">
        <f>IF(ISBLANK(Games!M1079), "", Games!M1079)</f>
        <v/>
      </c>
      <c r="Q1079" t="str">
        <f t="shared" si="67"/>
        <v/>
      </c>
      <c r="R1079" t="str">
        <f>IF(ISBLANK(Games!L1079), "", IF(H1079=Q1079, "W", "L"))</f>
        <v/>
      </c>
      <c r="T1079" s="30" t="str">
        <f t="shared" si="68"/>
        <v/>
      </c>
    </row>
    <row r="1080" spans="1:20" x14ac:dyDescent="0.45">
      <c r="A1080" s="20" t="str">
        <f>Calc!A1080</f>
        <v>2024-06-16</v>
      </c>
      <c r="B1080" t="str">
        <f>Calc!B1080</f>
        <v>CHC</v>
      </c>
      <c r="C1080" t="str">
        <f>Calc!C1080</f>
        <v>STL</v>
      </c>
      <c r="D1080" t="str">
        <f>IF(ISBLANK(Games!D1080), "", Games!D1080)</f>
        <v/>
      </c>
      <c r="E1080" t="str">
        <f>IF(ISBLANK(Games!E1080), "", Games!E1080)</f>
        <v/>
      </c>
      <c r="F1080">
        <f>Calc!M1080</f>
        <v>1529.9566441509314</v>
      </c>
      <c r="G1080">
        <f>Calc!N1080</f>
        <v>1507.9516916859375</v>
      </c>
      <c r="H1080" t="str">
        <f>IF(Calc!O1080=Betting!I1080, Betting!B1080, IF(Calc!P1080=Betting!I1080, Betting!C1080, ""))</f>
        <v>CHC</v>
      </c>
      <c r="I1080" s="21">
        <f>MAX(Calc!O1080:P1080)</f>
        <v>0.55391839012171906</v>
      </c>
      <c r="J1080" s="22">
        <f t="shared" si="65"/>
        <v>-124.17422683550276</v>
      </c>
      <c r="K1080" s="23">
        <f t="shared" si="66"/>
        <v>0.80532009377817937</v>
      </c>
      <c r="M1080" s="31"/>
      <c r="N1080" s="31"/>
      <c r="O1080" t="str">
        <f>IF(ISBLANK(Games!L1080), "", Games!L1080)</f>
        <v/>
      </c>
      <c r="P1080" t="str">
        <f>IF(ISBLANK(Games!M1080), "", Games!M1080)</f>
        <v/>
      </c>
      <c r="Q1080" t="str">
        <f t="shared" si="67"/>
        <v/>
      </c>
      <c r="R1080" t="str">
        <f>IF(ISBLANK(Games!L1080), "", IF(H1080=Q1080, "W", "L"))</f>
        <v/>
      </c>
      <c r="T1080" s="30" t="str">
        <f t="shared" si="68"/>
        <v/>
      </c>
    </row>
    <row r="1081" spans="1:20" x14ac:dyDescent="0.45">
      <c r="A1081" s="20" t="str">
        <f>Calc!A1081</f>
        <v>2024-06-16</v>
      </c>
      <c r="B1081" t="str">
        <f>Calc!B1081</f>
        <v>COL</v>
      </c>
      <c r="C1081" t="str">
        <f>Calc!C1081</f>
        <v>PIT</v>
      </c>
      <c r="D1081" t="str">
        <f>IF(ISBLANK(Games!D1081), "", Games!D1081)</f>
        <v/>
      </c>
      <c r="E1081" t="str">
        <f>IF(ISBLANK(Games!E1081), "", Games!E1081)</f>
        <v/>
      </c>
      <c r="F1081">
        <f>Calc!M1081</f>
        <v>1423.0710497477428</v>
      </c>
      <c r="G1081">
        <f>Calc!N1081</f>
        <v>1490.342604018655</v>
      </c>
      <c r="H1081" t="str">
        <f>IF(Calc!O1081=Betting!I1081, Betting!B1081, IF(Calc!P1081=Betting!I1081, Betting!C1081, ""))</f>
        <v>COL</v>
      </c>
      <c r="I1081" s="21">
        <f>MAX(Calc!O1081:P1081)</f>
        <v>0.51855362691003737</v>
      </c>
      <c r="J1081" s="22">
        <f t="shared" si="65"/>
        <v>-107.7074531856824</v>
      </c>
      <c r="K1081" s="23">
        <f t="shared" si="66"/>
        <v>0.92844085569087664</v>
      </c>
      <c r="M1081" s="31"/>
      <c r="N1081" s="31"/>
      <c r="O1081" t="str">
        <f>IF(ISBLANK(Games!L1081), "", Games!L1081)</f>
        <v/>
      </c>
      <c r="P1081" t="str">
        <f>IF(ISBLANK(Games!M1081), "", Games!M1081)</f>
        <v/>
      </c>
      <c r="Q1081" t="str">
        <f t="shared" si="67"/>
        <v/>
      </c>
      <c r="R1081" t="str">
        <f>IF(ISBLANK(Games!L1081), "", IF(H1081=Q1081, "W", "L"))</f>
        <v/>
      </c>
      <c r="T1081" s="30" t="str">
        <f t="shared" si="68"/>
        <v/>
      </c>
    </row>
    <row r="1082" spans="1:20" x14ac:dyDescent="0.45">
      <c r="A1082" s="20" t="str">
        <f>Calc!A1082</f>
        <v>2024-06-16</v>
      </c>
      <c r="B1082" t="str">
        <f>Calc!B1082</f>
        <v>SFG</v>
      </c>
      <c r="C1082" t="str">
        <f>Calc!C1082</f>
        <v>LAA</v>
      </c>
      <c r="D1082" t="str">
        <f>IF(ISBLANK(Games!D1082), "", Games!D1082)</f>
        <v/>
      </c>
      <c r="E1082" t="str">
        <f>IF(ISBLANK(Games!E1082), "", Games!E1082)</f>
        <v/>
      </c>
      <c r="F1082">
        <f>Calc!M1082</f>
        <v>1506.8907435815931</v>
      </c>
      <c r="G1082">
        <f>Calc!N1082</f>
        <v>1486.8682858001625</v>
      </c>
      <c r="H1082" t="str">
        <f>IF(Calc!O1082=Betting!I1082, Betting!B1082, IF(Calc!P1082=Betting!I1082, Betting!C1082, ""))</f>
        <v>SFG</v>
      </c>
      <c r="I1082" s="21">
        <f>MAX(Calc!O1082:P1082)</f>
        <v>0.58503277625793415</v>
      </c>
      <c r="J1082" s="22">
        <f t="shared" si="65"/>
        <v>-140.98288799348094</v>
      </c>
      <c r="K1082" s="23">
        <f t="shared" si="66"/>
        <v>0.70930594076512321</v>
      </c>
      <c r="M1082" s="31"/>
      <c r="N1082" s="31"/>
      <c r="O1082" t="str">
        <f>IF(ISBLANK(Games!L1082), "", Games!L1082)</f>
        <v/>
      </c>
      <c r="P1082" t="str">
        <f>IF(ISBLANK(Games!M1082), "", Games!M1082)</f>
        <v/>
      </c>
      <c r="Q1082" t="str">
        <f t="shared" si="67"/>
        <v/>
      </c>
      <c r="R1082" t="str">
        <f>IF(ISBLANK(Games!L1082), "", IF(H1082=Q1082, "W", "L"))</f>
        <v/>
      </c>
      <c r="T1082" s="30" t="str">
        <f t="shared" si="68"/>
        <v/>
      </c>
    </row>
    <row r="1083" spans="1:20" x14ac:dyDescent="0.45">
      <c r="A1083" s="20" t="str">
        <f>Calc!A1083</f>
        <v>2024-06-16</v>
      </c>
      <c r="B1083" t="str">
        <f>Calc!B1083</f>
        <v>LAD</v>
      </c>
      <c r="C1083" t="str">
        <f>Calc!C1083</f>
        <v>KCR</v>
      </c>
      <c r="D1083" t="str">
        <f>IF(ISBLANK(Games!D1083), "", Games!D1083)</f>
        <v/>
      </c>
      <c r="E1083" t="str">
        <f>IF(ISBLANK(Games!E1083), "", Games!E1083)</f>
        <v/>
      </c>
      <c r="F1083">
        <f>Calc!M1083</f>
        <v>1596.6514930600529</v>
      </c>
      <c r="G1083">
        <f>Calc!N1083</f>
        <v>1465.2610239810729</v>
      </c>
      <c r="H1083" t="str">
        <f>IF(Calc!O1083=Betting!I1083, Betting!B1083, IF(Calc!P1083=Betting!I1083, Betting!C1083, ""))</f>
        <v>LAD</v>
      </c>
      <c r="I1083" s="21">
        <f>MAX(Calc!O1083:P1083)</f>
        <v>0.70188653871260143</v>
      </c>
      <c r="J1083" s="22">
        <f t="shared" si="65"/>
        <v>-235.44275246126585</v>
      </c>
      <c r="K1083" s="23">
        <f t="shared" si="66"/>
        <v>0.42473169785275772</v>
      </c>
      <c r="M1083" s="31"/>
      <c r="N1083" s="31"/>
      <c r="O1083" t="str">
        <f>IF(ISBLANK(Games!L1083), "", Games!L1083)</f>
        <v/>
      </c>
      <c r="P1083" t="str">
        <f>IF(ISBLANK(Games!M1083), "", Games!M1083)</f>
        <v/>
      </c>
      <c r="Q1083" t="str">
        <f t="shared" si="67"/>
        <v/>
      </c>
      <c r="R1083" t="str">
        <f>IF(ISBLANK(Games!L1083), "", IF(H1083=Q1083, "W", "L"))</f>
        <v/>
      </c>
      <c r="T1083" s="30" t="str">
        <f t="shared" si="68"/>
        <v/>
      </c>
    </row>
    <row r="1084" spans="1:20" x14ac:dyDescent="0.45">
      <c r="A1084" s="20" t="str">
        <f>Calc!A1084</f>
        <v>2024-06-16</v>
      </c>
      <c r="B1084" t="str">
        <f>Calc!B1084</f>
        <v>SEA</v>
      </c>
      <c r="C1084" t="str">
        <f>Calc!C1084</f>
        <v>TEX</v>
      </c>
      <c r="D1084" t="str">
        <f>IF(ISBLANK(Games!D1084), "", Games!D1084)</f>
        <v/>
      </c>
      <c r="E1084" t="str">
        <f>IF(ISBLANK(Games!E1084), "", Games!E1084)</f>
        <v/>
      </c>
      <c r="F1084">
        <f>Calc!M1084</f>
        <v>1518.2292368487947</v>
      </c>
      <c r="G1084">
        <f>Calc!N1084</f>
        <v>1534.4506247578865</v>
      </c>
      <c r="H1084" t="str">
        <f>IF(Calc!O1084=Betting!I1084, Betting!B1084, IF(Calc!P1084=Betting!I1084, Betting!C1084, ""))</f>
        <v>TEX</v>
      </c>
      <c r="I1084" s="21">
        <f>MAX(Calc!O1084:P1084)</f>
        <v>0.5120915509621331</v>
      </c>
      <c r="J1084" s="22">
        <f t="shared" si="65"/>
        <v>-104.95648353127604</v>
      </c>
      <c r="K1084" s="23">
        <f t="shared" si="66"/>
        <v>0.95277582323154852</v>
      </c>
      <c r="M1084" s="31"/>
      <c r="N1084" s="31"/>
      <c r="O1084" t="str">
        <f>IF(ISBLANK(Games!L1084), "", Games!L1084)</f>
        <v/>
      </c>
      <c r="P1084" t="str">
        <f>IF(ISBLANK(Games!M1084), "", Games!M1084)</f>
        <v/>
      </c>
      <c r="Q1084" t="str">
        <f t="shared" si="67"/>
        <v/>
      </c>
      <c r="R1084" t="str">
        <f>IF(ISBLANK(Games!L1084), "", IF(H1084=Q1084, "W", "L"))</f>
        <v/>
      </c>
      <c r="T1084" s="30" t="str">
        <f t="shared" si="68"/>
        <v/>
      </c>
    </row>
    <row r="1085" spans="1:20" x14ac:dyDescent="0.45">
      <c r="A1085" s="20" t="str">
        <f>Calc!A1085</f>
        <v>2024-06-16</v>
      </c>
      <c r="B1085" t="str">
        <f>Calc!B1085</f>
        <v>ARI</v>
      </c>
      <c r="C1085" t="str">
        <f>Calc!C1085</f>
        <v>CHW</v>
      </c>
      <c r="D1085" t="str">
        <f>IF(ISBLANK(Games!D1085), "", Games!D1085)</f>
        <v/>
      </c>
      <c r="E1085" t="str">
        <f>IF(ISBLANK(Games!E1085), "", Games!E1085)</f>
        <v/>
      </c>
      <c r="F1085">
        <f>Calc!M1085</f>
        <v>1516.9891876380354</v>
      </c>
      <c r="G1085">
        <f>Calc!N1085</f>
        <v>1425.4820043556863</v>
      </c>
      <c r="H1085" t="str">
        <f>IF(Calc!O1085=Betting!I1085, Betting!B1085, IF(Calc!P1085=Betting!I1085, Betting!C1085, ""))</f>
        <v>ARI</v>
      </c>
      <c r="I1085" s="21">
        <f>MAX(Calc!O1085:P1085)</f>
        <v>0.65404303345773973</v>
      </c>
      <c r="J1085" s="22">
        <f t="shared" si="65"/>
        <v>-189.05329179947162</v>
      </c>
      <c r="K1085" s="23">
        <f t="shared" si="66"/>
        <v>0.52895138216408188</v>
      </c>
      <c r="M1085" s="31"/>
      <c r="N1085" s="31"/>
      <c r="O1085" t="str">
        <f>IF(ISBLANK(Games!L1085), "", Games!L1085)</f>
        <v/>
      </c>
      <c r="P1085" t="str">
        <f>IF(ISBLANK(Games!M1085), "", Games!M1085)</f>
        <v/>
      </c>
      <c r="Q1085" t="str">
        <f t="shared" si="67"/>
        <v/>
      </c>
      <c r="R1085" t="str">
        <f>IF(ISBLANK(Games!L1085), "", IF(H1085=Q1085, "W", "L"))</f>
        <v/>
      </c>
      <c r="T1085" s="30" t="str">
        <f t="shared" si="68"/>
        <v/>
      </c>
    </row>
    <row r="1086" spans="1:20" x14ac:dyDescent="0.45">
      <c r="A1086" s="20" t="str">
        <f>Calc!A1086</f>
        <v>2024-06-16</v>
      </c>
      <c r="B1086" t="str">
        <f>Calc!B1086</f>
        <v>BOS</v>
      </c>
      <c r="C1086" t="str">
        <f>Calc!C1086</f>
        <v>NYY</v>
      </c>
      <c r="D1086" t="str">
        <f>IF(ISBLANK(Games!D1086), "", Games!D1086)</f>
        <v/>
      </c>
      <c r="E1086" t="str">
        <f>IF(ISBLANK(Games!E1086), "", Games!E1086)</f>
        <v/>
      </c>
      <c r="F1086">
        <f>Calc!M1086</f>
        <v>1500.26839934439</v>
      </c>
      <c r="G1086">
        <f>Calc!N1086</f>
        <v>1562.9327852564061</v>
      </c>
      <c r="H1086" t="str">
        <f>IF(Calc!O1086=Betting!I1086, Betting!B1086, IF(Calc!P1086=Betting!I1086, Betting!C1086, ""))</f>
        <v>NYY</v>
      </c>
      <c r="I1086" s="21">
        <f>MAX(Calc!O1086:P1086)</f>
        <v>0.5635749480671528</v>
      </c>
      <c r="J1086" s="22">
        <f t="shared" si="65"/>
        <v>-129.1344173693013</v>
      </c>
      <c r="K1086" s="23">
        <f t="shared" si="66"/>
        <v>0.77438689109517489</v>
      </c>
      <c r="M1086" s="31"/>
      <c r="N1086" s="31"/>
      <c r="O1086" t="str">
        <f>IF(ISBLANK(Games!L1086), "", Games!L1086)</f>
        <v/>
      </c>
      <c r="P1086" t="str">
        <f>IF(ISBLANK(Games!M1086), "", Games!M1086)</f>
        <v/>
      </c>
      <c r="Q1086" t="str">
        <f t="shared" si="67"/>
        <v/>
      </c>
      <c r="R1086" t="str">
        <f>IF(ISBLANK(Games!L1086), "", IF(H1086=Q1086, "W", "L"))</f>
        <v/>
      </c>
      <c r="T1086" s="30" t="str">
        <f t="shared" si="68"/>
        <v/>
      </c>
    </row>
    <row r="1087" spans="1:20" x14ac:dyDescent="0.45">
      <c r="A1087" s="20" t="str">
        <f>Calc!A1087</f>
        <v>2024-06-17</v>
      </c>
      <c r="B1087" t="str">
        <f>Calc!B1087</f>
        <v>PIT</v>
      </c>
      <c r="C1087" t="str">
        <f>Calc!C1087</f>
        <v>CIN</v>
      </c>
      <c r="D1087" t="str">
        <f>IF(ISBLANK(Games!D1087), "", Games!D1087)</f>
        <v/>
      </c>
      <c r="E1087" t="str">
        <f>IF(ISBLANK(Games!E1087), "", Games!E1087)</f>
        <v/>
      </c>
      <c r="F1087">
        <f>Calc!M1087</f>
        <v>1464.4120897083565</v>
      </c>
      <c r="G1087">
        <f>Calc!N1087</f>
        <v>1513.6155661274754</v>
      </c>
      <c r="H1087" t="str">
        <f>IF(Calc!O1087=Betting!I1087, Betting!B1087, IF(Calc!P1087=Betting!I1087, Betting!C1087, ""))</f>
        <v>CIN</v>
      </c>
      <c r="I1087" s="21">
        <f>MAX(Calc!O1087:P1087)</f>
        <v>0.54135437079986626</v>
      </c>
      <c r="J1087" s="22">
        <f t="shared" si="65"/>
        <v>-118.03325625144939</v>
      </c>
      <c r="K1087" s="23">
        <f t="shared" si="66"/>
        <v>0.84721885319309786</v>
      </c>
      <c r="M1087" s="31"/>
      <c r="N1087" s="31"/>
      <c r="O1087" t="str">
        <f>IF(ISBLANK(Games!L1087), "", Games!L1087)</f>
        <v/>
      </c>
      <c r="P1087" t="str">
        <f>IF(ISBLANK(Games!M1087), "", Games!M1087)</f>
        <v/>
      </c>
      <c r="Q1087" t="str">
        <f t="shared" si="67"/>
        <v/>
      </c>
      <c r="R1087" t="str">
        <f>IF(ISBLANK(Games!L1087), "", IF(H1087=Q1087, "W", "L"))</f>
        <v/>
      </c>
      <c r="T1087" s="30" t="str">
        <f t="shared" si="68"/>
        <v/>
      </c>
    </row>
    <row r="1088" spans="1:20" x14ac:dyDescent="0.45">
      <c r="A1088" s="20" t="str">
        <f>Calc!A1088</f>
        <v>2024-06-17</v>
      </c>
      <c r="B1088" t="str">
        <f>Calc!B1088</f>
        <v>PHI</v>
      </c>
      <c r="C1088" t="str">
        <f>Calc!C1088</f>
        <v>SDP</v>
      </c>
      <c r="D1088" t="str">
        <f>IF(ISBLANK(Games!D1088), "", Games!D1088)</f>
        <v/>
      </c>
      <c r="E1088" t="str">
        <f>IF(ISBLANK(Games!E1088), "", Games!E1088)</f>
        <v/>
      </c>
      <c r="F1088">
        <f>Calc!M1088</f>
        <v>1516.0751994709906</v>
      </c>
      <c r="G1088">
        <f>Calc!N1088</f>
        <v>1514.2912987524817</v>
      </c>
      <c r="H1088" t="str">
        <f>IF(Calc!O1088=Betting!I1088, Betting!B1088, IF(Calc!P1088=Betting!I1088, Betting!C1088, ""))</f>
        <v>PHI</v>
      </c>
      <c r="I1088" s="21">
        <f>MAX(Calc!O1088:P1088)</f>
        <v>0.54494009829736989</v>
      </c>
      <c r="J1088" s="22">
        <f t="shared" si="65"/>
        <v>-119.75128906292301</v>
      </c>
      <c r="K1088" s="23">
        <f t="shared" si="66"/>
        <v>0.83506407974827945</v>
      </c>
      <c r="M1088" s="31"/>
      <c r="N1088" s="31"/>
      <c r="O1088" t="str">
        <f>IF(ISBLANK(Games!L1088), "", Games!L1088)</f>
        <v/>
      </c>
      <c r="P1088" t="str">
        <f>IF(ISBLANK(Games!M1088), "", Games!M1088)</f>
        <v/>
      </c>
      <c r="Q1088" t="str">
        <f t="shared" si="67"/>
        <v/>
      </c>
      <c r="R1088" t="str">
        <f>IF(ISBLANK(Games!L1088), "", IF(H1088=Q1088, "W", "L"))</f>
        <v/>
      </c>
      <c r="T1088" s="30" t="str">
        <f t="shared" si="68"/>
        <v/>
      </c>
    </row>
    <row r="1089" spans="1:20" x14ac:dyDescent="0.45">
      <c r="A1089" s="20" t="str">
        <f>Calc!A1089</f>
        <v>2024-06-17</v>
      </c>
      <c r="B1089" t="str">
        <f>Calc!B1089</f>
        <v>MIA</v>
      </c>
      <c r="C1089" t="str">
        <f>Calc!C1089</f>
        <v>STL</v>
      </c>
      <c r="D1089" t="str">
        <f>IF(ISBLANK(Games!D1089), "", Games!D1089)</f>
        <v/>
      </c>
      <c r="E1089" t="str">
        <f>IF(ISBLANK(Games!E1089), "", Games!E1089)</f>
        <v/>
      </c>
      <c r="F1089">
        <f>Calc!M1089</f>
        <v>1453.0099819148713</v>
      </c>
      <c r="G1089">
        <f>Calc!N1089</f>
        <v>1507.9516916859375</v>
      </c>
      <c r="H1089" t="str">
        <f>IF(Calc!O1089=Betting!I1089, Betting!B1089, IF(Calc!P1089=Betting!I1089, Betting!C1089, ""))</f>
        <v>STL</v>
      </c>
      <c r="I1089" s="21">
        <f>MAX(Calc!O1089:P1089)</f>
        <v>0.55553911435867298</v>
      </c>
      <c r="J1089" s="22">
        <f t="shared" si="65"/>
        <v>-124.99167695197016</v>
      </c>
      <c r="K1089" s="23">
        <f t="shared" si="66"/>
        <v>0.80005327105441137</v>
      </c>
      <c r="M1089" s="31"/>
      <c r="N1089" s="31"/>
      <c r="O1089" t="str">
        <f>IF(ISBLANK(Games!L1089), "", Games!L1089)</f>
        <v/>
      </c>
      <c r="P1089" t="str">
        <f>IF(ISBLANK(Games!M1089), "", Games!M1089)</f>
        <v/>
      </c>
      <c r="Q1089" t="str">
        <f t="shared" si="67"/>
        <v/>
      </c>
      <c r="R1089" t="str">
        <f>IF(ISBLANK(Games!L1089), "", IF(H1089=Q1089, "W", "L"))</f>
        <v/>
      </c>
      <c r="T1089" s="30" t="str">
        <f t="shared" si="68"/>
        <v/>
      </c>
    </row>
    <row r="1090" spans="1:20" x14ac:dyDescent="0.45">
      <c r="A1090" s="20" t="str">
        <f>Calc!A1090</f>
        <v>2024-06-17</v>
      </c>
      <c r="B1090" t="str">
        <f>Calc!B1090</f>
        <v>TOR</v>
      </c>
      <c r="C1090" t="str">
        <f>Calc!C1090</f>
        <v>BOS</v>
      </c>
      <c r="D1090" t="str">
        <f>IF(ISBLANK(Games!D1090), "", Games!D1090)</f>
        <v/>
      </c>
      <c r="E1090" t="str">
        <f>IF(ISBLANK(Games!E1090), "", Games!E1090)</f>
        <v/>
      </c>
      <c r="F1090">
        <f>Calc!M1090</f>
        <v>1536.86484917293</v>
      </c>
      <c r="G1090">
        <f>Calc!N1090</f>
        <v>1518.233689676287</v>
      </c>
      <c r="H1090" t="str">
        <f>IF(Calc!O1090=Betting!I1090, Betting!B1090, IF(Calc!P1090=Betting!I1090, Betting!C1090, ""))</f>
        <v>TOR</v>
      </c>
      <c r="I1090" s="21">
        <f>MAX(Calc!O1090:P1090)</f>
        <v>0.52402429168218234</v>
      </c>
      <c r="J1090" s="22">
        <f t="shared" si="65"/>
        <v>-110.09475536770077</v>
      </c>
      <c r="K1090" s="23">
        <f t="shared" si="66"/>
        <v>0.9083084808719023</v>
      </c>
      <c r="M1090" s="31"/>
      <c r="N1090" s="31"/>
      <c r="O1090" t="str">
        <f>IF(ISBLANK(Games!L1090), "", Games!L1090)</f>
        <v/>
      </c>
      <c r="P1090" t="str">
        <f>IF(ISBLANK(Games!M1090), "", Games!M1090)</f>
        <v/>
      </c>
      <c r="Q1090" t="str">
        <f t="shared" si="67"/>
        <v/>
      </c>
      <c r="R1090" t="str">
        <f>IF(ISBLANK(Games!L1090), "", IF(H1090=Q1090, "W", "L"))</f>
        <v/>
      </c>
      <c r="T1090" s="30" t="str">
        <f t="shared" si="68"/>
        <v/>
      </c>
    </row>
    <row r="1091" spans="1:20" x14ac:dyDescent="0.45">
      <c r="A1091" s="20" t="str">
        <f>Calc!A1091</f>
        <v>2024-06-17</v>
      </c>
      <c r="B1091" t="str">
        <f>Calc!B1091</f>
        <v>ATL</v>
      </c>
      <c r="C1091" t="str">
        <f>Calc!C1091</f>
        <v>DET</v>
      </c>
      <c r="D1091" t="str">
        <f>IF(ISBLANK(Games!D1091), "", Games!D1091)</f>
        <v/>
      </c>
      <c r="E1091" t="str">
        <f>IF(ISBLANK(Games!E1091), "", Games!E1091)</f>
        <v/>
      </c>
      <c r="F1091">
        <f>Calc!M1091</f>
        <v>1593.2508682491175</v>
      </c>
      <c r="G1091">
        <f>Calc!N1091</f>
        <v>1495.7868779460348</v>
      </c>
      <c r="H1091" t="str">
        <f>IF(Calc!O1091=Betting!I1091, Betting!B1091, IF(Calc!P1091=Betting!I1091, Betting!C1091, ""))</f>
        <v>ATL</v>
      </c>
      <c r="I1091" s="21">
        <f>MAX(Calc!O1091:P1091)</f>
        <v>0.65864617227819588</v>
      </c>
      <c r="J1091" s="22">
        <f t="shared" ref="J1091:J1154" si="69">IF(I1091&lt;0.5, "",-1*((I1091*100)/(1-((I1091*100)/100))))</f>
        <v>-192.95116058138305</v>
      </c>
      <c r="K1091" s="23">
        <f t="shared" ref="K1091:K1154" si="70">IF(J1091&gt;0, "",1/(J1091/-100))</f>
        <v>0.51826586426683841</v>
      </c>
      <c r="M1091" s="31"/>
      <c r="N1091" s="31"/>
      <c r="O1091" t="str">
        <f>IF(ISBLANK(Games!L1091), "", Games!L1091)</f>
        <v/>
      </c>
      <c r="P1091" t="str">
        <f>IF(ISBLANK(Games!M1091), "", Games!M1091)</f>
        <v/>
      </c>
      <c r="Q1091" t="str">
        <f t="shared" ref="Q1091:Q1154" si="71">IF(O1091&gt;P1091, B1091, IF(P1091&gt;O1091, C1091, ""))</f>
        <v/>
      </c>
      <c r="R1091" t="str">
        <f>IF(ISBLANK(Games!L1091), "", IF(H1091=Q1091, "W", "L"))</f>
        <v/>
      </c>
      <c r="T1091" s="30" t="str">
        <f t="shared" si="68"/>
        <v/>
      </c>
    </row>
    <row r="1092" spans="1:20" x14ac:dyDescent="0.45">
      <c r="A1092" s="20" t="str">
        <f>Calc!A1092</f>
        <v>2024-06-17</v>
      </c>
      <c r="B1092" t="str">
        <f>Calc!B1092</f>
        <v>CHC</v>
      </c>
      <c r="C1092" t="str">
        <f>Calc!C1092</f>
        <v>SFG</v>
      </c>
      <c r="D1092" t="str">
        <f>IF(ISBLANK(Games!D1092), "", Games!D1092)</f>
        <v/>
      </c>
      <c r="E1092" t="str">
        <f>IF(ISBLANK(Games!E1092), "", Games!E1092)</f>
        <v/>
      </c>
      <c r="F1092">
        <f>Calc!M1092</f>
        <v>1529.9566441509314</v>
      </c>
      <c r="G1092">
        <f>Calc!N1092</f>
        <v>1491.6063482058917</v>
      </c>
      <c r="H1092" t="str">
        <f>IF(Calc!O1092=Betting!I1092, Betting!B1092, IF(Calc!P1092=Betting!I1092, Betting!C1092, ""))</f>
        <v>CHC</v>
      </c>
      <c r="I1092" s="21">
        <f>MAX(Calc!O1092:P1092)</f>
        <v>0.57726044648765185</v>
      </c>
      <c r="J1092" s="22">
        <f t="shared" si="69"/>
        <v>-136.552267629433</v>
      </c>
      <c r="K1092" s="23">
        <f t="shared" si="70"/>
        <v>0.73232031760449223</v>
      </c>
      <c r="M1092" s="31"/>
      <c r="N1092" s="31"/>
      <c r="O1092" t="str">
        <f>IF(ISBLANK(Games!L1092), "", Games!L1092)</f>
        <v/>
      </c>
      <c r="P1092" t="str">
        <f>IF(ISBLANK(Games!M1092), "", Games!M1092)</f>
        <v/>
      </c>
      <c r="Q1092" t="str">
        <f t="shared" si="71"/>
        <v/>
      </c>
      <c r="R1092" t="str">
        <f>IF(ISBLANK(Games!L1092), "", IF(H1092=Q1092, "W", "L"))</f>
        <v/>
      </c>
      <c r="T1092" s="30" t="str">
        <f t="shared" si="68"/>
        <v/>
      </c>
    </row>
    <row r="1093" spans="1:20" x14ac:dyDescent="0.45">
      <c r="A1093" s="20" t="str">
        <f>Calc!A1093</f>
        <v>2024-06-17</v>
      </c>
      <c r="B1093" t="str">
        <f>Calc!B1093</f>
        <v>TEX</v>
      </c>
      <c r="C1093" t="str">
        <f>Calc!C1093</f>
        <v>NYM</v>
      </c>
      <c r="D1093" t="str">
        <f>IF(ISBLANK(Games!D1093), "", Games!D1093)</f>
        <v/>
      </c>
      <c r="E1093" t="str">
        <f>IF(ISBLANK(Games!E1093), "", Games!E1093)</f>
        <v/>
      </c>
      <c r="F1093">
        <f>Calc!M1093</f>
        <v>1535.7428778604465</v>
      </c>
      <c r="G1093">
        <f>Calc!N1093</f>
        <v>1510.288270753422</v>
      </c>
      <c r="H1093" t="str">
        <f>IF(Calc!O1093=Betting!I1093, Betting!B1093, IF(Calc!P1093=Betting!I1093, Betting!C1093, ""))</f>
        <v>TEX</v>
      </c>
      <c r="I1093" s="21">
        <f>MAX(Calc!O1093:P1093)</f>
        <v>0.5682122915261224</v>
      </c>
      <c r="J1093" s="22">
        <f t="shared" si="69"/>
        <v>-131.59529101336108</v>
      </c>
      <c r="K1093" s="23">
        <f t="shared" si="70"/>
        <v>0.75990561083106578</v>
      </c>
      <c r="M1093" s="31"/>
      <c r="N1093" s="31"/>
      <c r="O1093" t="str">
        <f>IF(ISBLANK(Games!L1093), "", Games!L1093)</f>
        <v/>
      </c>
      <c r="P1093" t="str">
        <f>IF(ISBLANK(Games!M1093), "", Games!M1093)</f>
        <v/>
      </c>
      <c r="Q1093" t="str">
        <f t="shared" si="71"/>
        <v/>
      </c>
      <c r="R1093" t="str">
        <f>IF(ISBLANK(Games!L1093), "", IF(H1093=Q1093, "W", "L"))</f>
        <v/>
      </c>
      <c r="T1093" s="30" t="str">
        <f t="shared" si="68"/>
        <v/>
      </c>
    </row>
    <row r="1094" spans="1:20" x14ac:dyDescent="0.45">
      <c r="A1094" s="20" t="str">
        <f>Calc!A1094</f>
        <v>2024-06-17</v>
      </c>
      <c r="B1094" t="str">
        <f>Calc!B1094</f>
        <v>COL</v>
      </c>
      <c r="C1094" t="str">
        <f>Calc!C1094</f>
        <v>LAD</v>
      </c>
      <c r="D1094" t="str">
        <f>IF(ISBLANK(Games!D1094), "", Games!D1094)</f>
        <v/>
      </c>
      <c r="E1094" t="str">
        <f>IF(ISBLANK(Games!E1094), "", Games!E1094)</f>
        <v/>
      </c>
      <c r="F1094">
        <f>Calc!M1094</f>
        <v>1423.0710497477428</v>
      </c>
      <c r="G1094">
        <f>Calc!N1094</f>
        <v>1587.2549754385982</v>
      </c>
      <c r="H1094" t="str">
        <f>IF(Calc!O1094=Betting!I1094, Betting!B1094, IF(Calc!P1094=Betting!I1094, Betting!C1094, ""))</f>
        <v>LAD</v>
      </c>
      <c r="I1094" s="21">
        <f>MAX(Calc!O1094:P1094)</f>
        <v>0.60595921190408741</v>
      </c>
      <c r="J1094" s="22">
        <f t="shared" si="69"/>
        <v>-153.78083442381913</v>
      </c>
      <c r="K1094" s="23">
        <f t="shared" si="70"/>
        <v>0.65027609178137602</v>
      </c>
      <c r="M1094" s="31"/>
      <c r="N1094" s="31"/>
      <c r="O1094" t="str">
        <f>IF(ISBLANK(Games!L1094), "", Games!L1094)</f>
        <v/>
      </c>
      <c r="P1094" t="str">
        <f>IF(ISBLANK(Games!M1094), "", Games!M1094)</f>
        <v/>
      </c>
      <c r="Q1094" t="str">
        <f t="shared" si="71"/>
        <v/>
      </c>
      <c r="R1094" t="str">
        <f>IF(ISBLANK(Games!L1094), "", IF(H1094=Q1094, "W", "L"))</f>
        <v/>
      </c>
      <c r="T1094" s="30" t="str">
        <f t="shared" si="68"/>
        <v/>
      </c>
    </row>
    <row r="1095" spans="1:20" x14ac:dyDescent="0.45">
      <c r="A1095" s="20" t="str">
        <f>Calc!A1095</f>
        <v>2024-06-17</v>
      </c>
      <c r="B1095" t="str">
        <f>Calc!B1095</f>
        <v>LAA</v>
      </c>
      <c r="C1095" t="str">
        <f>Calc!C1095</f>
        <v>MIL</v>
      </c>
      <c r="D1095" t="str">
        <f>IF(ISBLANK(Games!D1095), "", Games!D1095)</f>
        <v/>
      </c>
      <c r="E1095" t="str">
        <f>IF(ISBLANK(Games!E1095), "", Games!E1095)</f>
        <v/>
      </c>
      <c r="F1095">
        <f>Calc!M1095</f>
        <v>1469.5882041455925</v>
      </c>
      <c r="G1095">
        <f>Calc!N1095</f>
        <v>1527.5334034496079</v>
      </c>
      <c r="H1095" t="str">
        <f>IF(Calc!O1095=Betting!I1095, Betting!B1095, IF(Calc!P1095=Betting!I1095, Betting!C1095, ""))</f>
        <v>MIL</v>
      </c>
      <c r="I1095" s="21">
        <f>MAX(Calc!O1095:P1095)</f>
        <v>0.548378600688325</v>
      </c>
      <c r="J1095" s="22">
        <f t="shared" si="69"/>
        <v>-121.42440582401974</v>
      </c>
      <c r="K1095" s="23">
        <f t="shared" si="70"/>
        <v>0.82355766389279172</v>
      </c>
      <c r="M1095" s="31"/>
      <c r="N1095" s="31"/>
      <c r="O1095" t="str">
        <f>IF(ISBLANK(Games!L1095), "", Games!L1095)</f>
        <v/>
      </c>
      <c r="P1095" t="str">
        <f>IF(ISBLANK(Games!M1095), "", Games!M1095)</f>
        <v/>
      </c>
      <c r="Q1095" t="str">
        <f t="shared" si="71"/>
        <v/>
      </c>
      <c r="R1095" t="str">
        <f>IF(ISBLANK(Games!L1095), "", IF(H1095=Q1095, "W", "L"))</f>
        <v/>
      </c>
      <c r="T1095" s="30" t="str">
        <f t="shared" si="68"/>
        <v/>
      </c>
    </row>
    <row r="1096" spans="1:20" x14ac:dyDescent="0.45">
      <c r="A1096" s="20" t="str">
        <f>Calc!A1096</f>
        <v>2024-06-18</v>
      </c>
      <c r="B1096" t="str">
        <f>Calc!B1096</f>
        <v>PIT</v>
      </c>
      <c r="C1096" t="str">
        <f>Calc!C1096</f>
        <v>CIN</v>
      </c>
      <c r="D1096" t="str">
        <f>IF(ISBLANK(Games!D1096), "", Games!D1096)</f>
        <v/>
      </c>
      <c r="E1096" t="str">
        <f>IF(ISBLANK(Games!E1096), "", Games!E1096)</f>
        <v/>
      </c>
      <c r="F1096">
        <f>Calc!M1096</f>
        <v>1464.4120897083565</v>
      </c>
      <c r="G1096">
        <f>Calc!N1096</f>
        <v>1513.6155661274754</v>
      </c>
      <c r="H1096" t="str">
        <f>IF(Calc!O1096=Betting!I1096, Betting!B1096, IF(Calc!P1096=Betting!I1096, Betting!C1096, ""))</f>
        <v>CIN</v>
      </c>
      <c r="I1096" s="21">
        <f>MAX(Calc!O1096:P1096)</f>
        <v>0.54135437079986626</v>
      </c>
      <c r="J1096" s="22">
        <f t="shared" si="69"/>
        <v>-118.03325625144939</v>
      </c>
      <c r="K1096" s="23">
        <f t="shared" si="70"/>
        <v>0.84721885319309786</v>
      </c>
      <c r="M1096" s="31"/>
      <c r="N1096" s="31"/>
      <c r="O1096" t="str">
        <f>IF(ISBLANK(Games!L1096), "", Games!L1096)</f>
        <v/>
      </c>
      <c r="P1096" t="str">
        <f>IF(ISBLANK(Games!M1096), "", Games!M1096)</f>
        <v/>
      </c>
      <c r="Q1096" t="str">
        <f t="shared" si="71"/>
        <v/>
      </c>
      <c r="R1096" t="str">
        <f>IF(ISBLANK(Games!L1096), "", IF(H1096=Q1096, "W", "L"))</f>
        <v/>
      </c>
      <c r="T1096" s="30" t="str">
        <f t="shared" si="68"/>
        <v/>
      </c>
    </row>
    <row r="1097" spans="1:20" x14ac:dyDescent="0.45">
      <c r="A1097" s="20" t="str">
        <f>Calc!A1097</f>
        <v>2024-06-18</v>
      </c>
      <c r="B1097" t="str">
        <f>Calc!B1097</f>
        <v>CLE</v>
      </c>
      <c r="C1097" t="str">
        <f>Calc!C1097</f>
        <v>SEA</v>
      </c>
      <c r="D1097" t="str">
        <f>IF(ISBLANK(Games!D1097), "", Games!D1097)</f>
        <v/>
      </c>
      <c r="E1097" t="str">
        <f>IF(ISBLANK(Games!E1097), "", Games!E1097)</f>
        <v/>
      </c>
      <c r="F1097">
        <f>Calc!M1097</f>
        <v>1503.8938502056101</v>
      </c>
      <c r="G1097">
        <f>Calc!N1097</f>
        <v>1521.2700100017432</v>
      </c>
      <c r="H1097" t="str">
        <f>IF(Calc!O1097=Betting!I1097, Betting!B1097, IF(Calc!P1097=Betting!I1097, Betting!C1097, ""))</f>
        <v>SEA</v>
      </c>
      <c r="I1097" s="21">
        <f>MAX(Calc!O1097:P1097)</f>
        <v>0.50117595200653375</v>
      </c>
      <c r="J1097" s="22">
        <f t="shared" si="69"/>
        <v>-100.47148970113372</v>
      </c>
      <c r="K1097" s="23">
        <f t="shared" si="70"/>
        <v>0.99530722892099821</v>
      </c>
      <c r="M1097" s="31"/>
      <c r="N1097" s="31"/>
      <c r="O1097" t="str">
        <f>IF(ISBLANK(Games!L1097), "", Games!L1097)</f>
        <v/>
      </c>
      <c r="P1097" t="str">
        <f>IF(ISBLANK(Games!M1097), "", Games!M1097)</f>
        <v/>
      </c>
      <c r="Q1097" t="str">
        <f t="shared" si="71"/>
        <v/>
      </c>
      <c r="R1097" t="str">
        <f>IF(ISBLANK(Games!L1097), "", IF(H1097=Q1097, "W", "L"))</f>
        <v/>
      </c>
      <c r="T1097" s="30" t="str">
        <f t="shared" si="68"/>
        <v/>
      </c>
    </row>
    <row r="1098" spans="1:20" x14ac:dyDescent="0.45">
      <c r="A1098" s="20" t="str">
        <f>Calc!A1098</f>
        <v>2024-06-18</v>
      </c>
      <c r="B1098" t="str">
        <f>Calc!B1098</f>
        <v>PHI</v>
      </c>
      <c r="C1098" t="str">
        <f>Calc!C1098</f>
        <v>SDP</v>
      </c>
      <c r="D1098" t="str">
        <f>IF(ISBLANK(Games!D1098), "", Games!D1098)</f>
        <v/>
      </c>
      <c r="E1098" t="str">
        <f>IF(ISBLANK(Games!E1098), "", Games!E1098)</f>
        <v/>
      </c>
      <c r="F1098">
        <f>Calc!M1098</f>
        <v>1516.0751994709906</v>
      </c>
      <c r="G1098">
        <f>Calc!N1098</f>
        <v>1514.2912987524817</v>
      </c>
      <c r="H1098" t="str">
        <f>IF(Calc!O1098=Betting!I1098, Betting!B1098, IF(Calc!P1098=Betting!I1098, Betting!C1098, ""))</f>
        <v>PHI</v>
      </c>
      <c r="I1098" s="21">
        <f>MAX(Calc!O1098:P1098)</f>
        <v>0.54494009829736989</v>
      </c>
      <c r="J1098" s="22">
        <f t="shared" si="69"/>
        <v>-119.75128906292301</v>
      </c>
      <c r="K1098" s="23">
        <f t="shared" si="70"/>
        <v>0.83506407974827945</v>
      </c>
      <c r="M1098" s="31"/>
      <c r="N1098" s="31"/>
      <c r="O1098" t="str">
        <f>IF(ISBLANK(Games!L1098), "", Games!L1098)</f>
        <v/>
      </c>
      <c r="P1098" t="str">
        <f>IF(ISBLANK(Games!M1098), "", Games!M1098)</f>
        <v/>
      </c>
      <c r="Q1098" t="str">
        <f t="shared" si="71"/>
        <v/>
      </c>
      <c r="R1098" t="str">
        <f>IF(ISBLANK(Games!L1098), "", IF(H1098=Q1098, "W", "L"))</f>
        <v/>
      </c>
      <c r="T1098" s="30" t="str">
        <f t="shared" si="68"/>
        <v/>
      </c>
    </row>
    <row r="1099" spans="1:20" x14ac:dyDescent="0.45">
      <c r="A1099" s="20" t="str">
        <f>Calc!A1099</f>
        <v>2024-06-18</v>
      </c>
      <c r="B1099" t="str">
        <f>Calc!B1099</f>
        <v>MIA</v>
      </c>
      <c r="C1099" t="str">
        <f>Calc!C1099</f>
        <v>STL</v>
      </c>
      <c r="D1099" t="str">
        <f>IF(ISBLANK(Games!D1099), "", Games!D1099)</f>
        <v/>
      </c>
      <c r="E1099" t="str">
        <f>IF(ISBLANK(Games!E1099), "", Games!E1099)</f>
        <v/>
      </c>
      <c r="F1099">
        <f>Calc!M1099</f>
        <v>1453.0099819148713</v>
      </c>
      <c r="G1099">
        <f>Calc!N1099</f>
        <v>1507.9516916859375</v>
      </c>
      <c r="H1099" t="str">
        <f>IF(Calc!O1099=Betting!I1099, Betting!B1099, IF(Calc!P1099=Betting!I1099, Betting!C1099, ""))</f>
        <v>STL</v>
      </c>
      <c r="I1099" s="21">
        <f>MAX(Calc!O1099:P1099)</f>
        <v>0.55553911435867298</v>
      </c>
      <c r="J1099" s="22">
        <f t="shared" si="69"/>
        <v>-124.99167695197016</v>
      </c>
      <c r="K1099" s="23">
        <f t="shared" si="70"/>
        <v>0.80005327105441137</v>
      </c>
      <c r="M1099" s="31"/>
      <c r="N1099" s="31"/>
      <c r="O1099" t="str">
        <f>IF(ISBLANK(Games!L1099), "", Games!L1099)</f>
        <v/>
      </c>
      <c r="P1099" t="str">
        <f>IF(ISBLANK(Games!M1099), "", Games!M1099)</f>
        <v/>
      </c>
      <c r="Q1099" t="str">
        <f t="shared" si="71"/>
        <v/>
      </c>
      <c r="R1099" t="str">
        <f>IF(ISBLANK(Games!L1099), "", IF(H1099=Q1099, "W", "L"))</f>
        <v/>
      </c>
      <c r="T1099" s="30" t="str">
        <f t="shared" si="68"/>
        <v/>
      </c>
    </row>
    <row r="1100" spans="1:20" x14ac:dyDescent="0.45">
      <c r="A1100" s="20" t="str">
        <f>Calc!A1100</f>
        <v>2024-06-18</v>
      </c>
      <c r="B1100" t="str">
        <f>Calc!B1100</f>
        <v>WAS</v>
      </c>
      <c r="C1100" t="str">
        <f>Calc!C1100</f>
        <v>ARI</v>
      </c>
      <c r="D1100" t="str">
        <f>IF(ISBLANK(Games!D1100), "", Games!D1100)</f>
        <v/>
      </c>
      <c r="E1100" t="str">
        <f>IF(ISBLANK(Games!E1100), "", Games!E1100)</f>
        <v/>
      </c>
      <c r="F1100">
        <f>Calc!M1100</f>
        <v>1419.5380932200808</v>
      </c>
      <c r="G1100">
        <f>Calc!N1100</f>
        <v>1515.1384034374826</v>
      </c>
      <c r="H1100" t="str">
        <f>IF(Calc!O1100=Betting!I1100, Betting!B1100, IF(Calc!P1100=Betting!I1100, Betting!C1100, ""))</f>
        <v>ARI</v>
      </c>
      <c r="I1100" s="21">
        <f>MAX(Calc!O1100:P1100)</f>
        <v>0.65801926661502053</v>
      </c>
      <c r="J1100" s="22">
        <f t="shared" si="69"/>
        <v>-192.41413400744585</v>
      </c>
      <c r="K1100" s="23">
        <f t="shared" si="70"/>
        <v>0.51971234086228979</v>
      </c>
      <c r="M1100" s="31"/>
      <c r="N1100" s="31"/>
      <c r="O1100" t="str">
        <f>IF(ISBLANK(Games!L1100), "", Games!L1100)</f>
        <v/>
      </c>
      <c r="P1100" t="str">
        <f>IF(ISBLANK(Games!M1100), "", Games!M1100)</f>
        <v/>
      </c>
      <c r="Q1100" t="str">
        <f t="shared" si="71"/>
        <v/>
      </c>
      <c r="R1100" t="str">
        <f>IF(ISBLANK(Games!L1100), "", IF(H1100=Q1100, "W", "L"))</f>
        <v/>
      </c>
      <c r="T1100" s="30" t="str">
        <f t="shared" si="68"/>
        <v/>
      </c>
    </row>
    <row r="1101" spans="1:20" x14ac:dyDescent="0.45">
      <c r="A1101" s="20" t="str">
        <f>Calc!A1101</f>
        <v>2024-06-18</v>
      </c>
      <c r="B1101" t="str">
        <f>Calc!B1101</f>
        <v>NYY</v>
      </c>
      <c r="C1101" t="str">
        <f>Calc!C1101</f>
        <v>BAL</v>
      </c>
      <c r="D1101" t="str">
        <f>IF(ISBLANK(Games!D1101), "", Games!D1101)</f>
        <v/>
      </c>
      <c r="E1101" t="str">
        <f>IF(ISBLANK(Games!E1101), "", Games!E1101)</f>
        <v/>
      </c>
      <c r="F1101">
        <f>Calc!M1101</f>
        <v>1533.7203518335739</v>
      </c>
      <c r="G1101">
        <f>Calc!N1101</f>
        <v>1539.0873746407135</v>
      </c>
      <c r="H1101" t="str">
        <f>IF(Calc!O1101=Betting!I1101, Betting!B1101, IF(Calc!P1101=Betting!I1101, Betting!C1101, ""))</f>
        <v>NYY</v>
      </c>
      <c r="I1101" s="21">
        <f>MAX(Calc!O1101:P1101)</f>
        <v>0.53923817357938197</v>
      </c>
      <c r="J1101" s="22">
        <f t="shared" si="69"/>
        <v>-117.03186823622077</v>
      </c>
      <c r="K1101" s="23">
        <f t="shared" si="70"/>
        <v>0.8544681163096266</v>
      </c>
      <c r="M1101" s="31"/>
      <c r="N1101" s="31"/>
      <c r="O1101" t="str">
        <f>IF(ISBLANK(Games!L1101), "", Games!L1101)</f>
        <v/>
      </c>
      <c r="P1101" t="str">
        <f>IF(ISBLANK(Games!M1101), "", Games!M1101)</f>
        <v/>
      </c>
      <c r="Q1101" t="str">
        <f t="shared" si="71"/>
        <v/>
      </c>
      <c r="R1101" t="str">
        <f>IF(ISBLANK(Games!L1101), "", IF(H1101=Q1101, "W", "L"))</f>
        <v/>
      </c>
      <c r="T1101" s="30" t="str">
        <f t="shared" si="68"/>
        <v/>
      </c>
    </row>
    <row r="1102" spans="1:20" x14ac:dyDescent="0.45">
      <c r="A1102" s="20" t="str">
        <f>Calc!A1102</f>
        <v>2024-06-18</v>
      </c>
      <c r="B1102" t="str">
        <f>Calc!B1102</f>
        <v>TOR</v>
      </c>
      <c r="C1102" t="str">
        <f>Calc!C1102</f>
        <v>BOS</v>
      </c>
      <c r="D1102" t="str">
        <f>IF(ISBLANK(Games!D1102), "", Games!D1102)</f>
        <v/>
      </c>
      <c r="E1102" t="str">
        <f>IF(ISBLANK(Games!E1102), "", Games!E1102)</f>
        <v/>
      </c>
      <c r="F1102">
        <f>Calc!M1102</f>
        <v>1536.86484917293</v>
      </c>
      <c r="G1102">
        <f>Calc!N1102</f>
        <v>1518.233689676287</v>
      </c>
      <c r="H1102" t="str">
        <f>IF(Calc!O1102=Betting!I1102, Betting!B1102, IF(Calc!P1102=Betting!I1102, Betting!C1102, ""))</f>
        <v>TOR</v>
      </c>
      <c r="I1102" s="21">
        <f>MAX(Calc!O1102:P1102)</f>
        <v>0.52402429168218234</v>
      </c>
      <c r="J1102" s="22">
        <f t="shared" si="69"/>
        <v>-110.09475536770077</v>
      </c>
      <c r="K1102" s="23">
        <f t="shared" si="70"/>
        <v>0.9083084808719023</v>
      </c>
      <c r="M1102" s="31"/>
      <c r="N1102" s="31"/>
      <c r="O1102" t="str">
        <f>IF(ISBLANK(Games!L1102), "", Games!L1102)</f>
        <v/>
      </c>
      <c r="P1102" t="str">
        <f>IF(ISBLANK(Games!M1102), "", Games!M1102)</f>
        <v/>
      </c>
      <c r="Q1102" t="str">
        <f t="shared" si="71"/>
        <v/>
      </c>
      <c r="R1102" t="str">
        <f>IF(ISBLANK(Games!L1102), "", IF(H1102=Q1102, "W", "L"))</f>
        <v/>
      </c>
      <c r="T1102" s="30" t="str">
        <f t="shared" si="68"/>
        <v/>
      </c>
    </row>
    <row r="1103" spans="1:20" x14ac:dyDescent="0.45">
      <c r="A1103" s="20" t="str">
        <f>Calc!A1103</f>
        <v>2024-06-18</v>
      </c>
      <c r="B1103" t="str">
        <f>Calc!B1103</f>
        <v>ATL</v>
      </c>
      <c r="C1103" t="str">
        <f>Calc!C1103</f>
        <v>DET</v>
      </c>
      <c r="D1103" t="str">
        <f>IF(ISBLANK(Games!D1103), "", Games!D1103)</f>
        <v/>
      </c>
      <c r="E1103" t="str">
        <f>IF(ISBLANK(Games!E1103), "", Games!E1103)</f>
        <v/>
      </c>
      <c r="F1103">
        <f>Calc!M1103</f>
        <v>1593.2508682491175</v>
      </c>
      <c r="G1103">
        <f>Calc!N1103</f>
        <v>1495.7868779460348</v>
      </c>
      <c r="H1103" t="str">
        <f>IF(Calc!O1103=Betting!I1103, Betting!B1103, IF(Calc!P1103=Betting!I1103, Betting!C1103, ""))</f>
        <v>ATL</v>
      </c>
      <c r="I1103" s="21">
        <f>MAX(Calc!O1103:P1103)</f>
        <v>0.65864617227819588</v>
      </c>
      <c r="J1103" s="22">
        <f t="shared" si="69"/>
        <v>-192.95116058138305</v>
      </c>
      <c r="K1103" s="23">
        <f t="shared" si="70"/>
        <v>0.51826586426683841</v>
      </c>
      <c r="M1103" s="31"/>
      <c r="N1103" s="31"/>
      <c r="O1103" t="str">
        <f>IF(ISBLANK(Games!L1103), "", Games!L1103)</f>
        <v/>
      </c>
      <c r="P1103" t="str">
        <f>IF(ISBLANK(Games!M1103), "", Games!M1103)</f>
        <v/>
      </c>
      <c r="Q1103" t="str">
        <f t="shared" si="71"/>
        <v/>
      </c>
      <c r="R1103" t="str">
        <f>IF(ISBLANK(Games!L1103), "", IF(H1103=Q1103, "W", "L"))</f>
        <v/>
      </c>
      <c r="T1103" s="30" t="str">
        <f t="shared" si="68"/>
        <v/>
      </c>
    </row>
    <row r="1104" spans="1:20" x14ac:dyDescent="0.45">
      <c r="A1104" s="20" t="str">
        <f>Calc!A1104</f>
        <v>2024-06-18</v>
      </c>
      <c r="B1104" t="str">
        <f>Calc!B1104</f>
        <v>MIN</v>
      </c>
      <c r="C1104" t="str">
        <f>Calc!C1104</f>
        <v>TBR</v>
      </c>
      <c r="D1104" t="str">
        <f>IF(ISBLANK(Games!D1104), "", Games!D1104)</f>
        <v/>
      </c>
      <c r="E1104" t="str">
        <f>IF(ISBLANK(Games!E1104), "", Games!E1104)</f>
        <v/>
      </c>
      <c r="F1104">
        <f>Calc!M1104</f>
        <v>1529.2726034226744</v>
      </c>
      <c r="G1104">
        <f>Calc!N1104</f>
        <v>1532.6622500113572</v>
      </c>
      <c r="H1104" t="str">
        <f>IF(Calc!O1104=Betting!I1104, Betting!B1104, IF(Calc!P1104=Betting!I1104, Betting!C1104, ""))</f>
        <v>MIN</v>
      </c>
      <c r="I1104" s="21">
        <f>MAX(Calc!O1104:P1104)</f>
        <v>0.55875842483529037</v>
      </c>
      <c r="J1104" s="22">
        <f t="shared" si="69"/>
        <v>-126.63322231743761</v>
      </c>
      <c r="K1104" s="23">
        <f t="shared" si="70"/>
        <v>0.78968218742254837</v>
      </c>
      <c r="M1104" s="31"/>
      <c r="N1104" s="31"/>
      <c r="O1104" t="str">
        <f>IF(ISBLANK(Games!L1104), "", Games!L1104)</f>
        <v/>
      </c>
      <c r="P1104" t="str">
        <f>IF(ISBLANK(Games!M1104), "", Games!M1104)</f>
        <v/>
      </c>
      <c r="Q1104" t="str">
        <f t="shared" si="71"/>
        <v/>
      </c>
      <c r="R1104" t="str">
        <f>IF(ISBLANK(Games!L1104), "", IF(H1104=Q1104, "W", "L"))</f>
        <v/>
      </c>
      <c r="T1104" s="30" t="str">
        <f t="shared" si="68"/>
        <v/>
      </c>
    </row>
    <row r="1105" spans="1:20" x14ac:dyDescent="0.45">
      <c r="A1105" s="20" t="str">
        <f>Calc!A1105</f>
        <v>2024-06-18</v>
      </c>
      <c r="B1105" t="str">
        <f>Calc!B1105</f>
        <v>CHC</v>
      </c>
      <c r="C1105" t="str">
        <f>Calc!C1105</f>
        <v>SFG</v>
      </c>
      <c r="D1105" t="str">
        <f>IF(ISBLANK(Games!D1105), "", Games!D1105)</f>
        <v/>
      </c>
      <c r="E1105" t="str">
        <f>IF(ISBLANK(Games!E1105), "", Games!E1105)</f>
        <v/>
      </c>
      <c r="F1105">
        <f>Calc!M1105</f>
        <v>1529.9566441509314</v>
      </c>
      <c r="G1105">
        <f>Calc!N1105</f>
        <v>1491.6063482058917</v>
      </c>
      <c r="H1105" t="str">
        <f>IF(Calc!O1105=Betting!I1105, Betting!B1105, IF(Calc!P1105=Betting!I1105, Betting!C1105, ""))</f>
        <v>CHC</v>
      </c>
      <c r="I1105" s="21">
        <f>MAX(Calc!O1105:P1105)</f>
        <v>0.57726044648765185</v>
      </c>
      <c r="J1105" s="22">
        <f t="shared" si="69"/>
        <v>-136.552267629433</v>
      </c>
      <c r="K1105" s="23">
        <f t="shared" si="70"/>
        <v>0.73232031760449223</v>
      </c>
      <c r="M1105" s="31"/>
      <c r="N1105" s="31"/>
      <c r="O1105" t="str">
        <f>IF(ISBLANK(Games!L1105), "", Games!L1105)</f>
        <v/>
      </c>
      <c r="P1105" t="str">
        <f>IF(ISBLANK(Games!M1105), "", Games!M1105)</f>
        <v/>
      </c>
      <c r="Q1105" t="str">
        <f t="shared" si="71"/>
        <v/>
      </c>
      <c r="R1105" t="str">
        <f>IF(ISBLANK(Games!L1105), "", IF(H1105=Q1105, "W", "L"))</f>
        <v/>
      </c>
      <c r="T1105" s="30" t="str">
        <f t="shared" si="68"/>
        <v/>
      </c>
    </row>
    <row r="1106" spans="1:20" x14ac:dyDescent="0.45">
      <c r="A1106" s="20" t="str">
        <f>Calc!A1106</f>
        <v>2024-06-18</v>
      </c>
      <c r="B1106" t="str">
        <f>Calc!B1106</f>
        <v>TEX</v>
      </c>
      <c r="C1106" t="str">
        <f>Calc!C1106</f>
        <v>NYM</v>
      </c>
      <c r="D1106" t="str">
        <f>IF(ISBLANK(Games!D1106), "", Games!D1106)</f>
        <v/>
      </c>
      <c r="E1106" t="str">
        <f>IF(ISBLANK(Games!E1106), "", Games!E1106)</f>
        <v/>
      </c>
      <c r="F1106">
        <f>Calc!M1106</f>
        <v>1535.7428778604465</v>
      </c>
      <c r="G1106">
        <f>Calc!N1106</f>
        <v>1510.288270753422</v>
      </c>
      <c r="H1106" t="str">
        <f>IF(Calc!O1106=Betting!I1106, Betting!B1106, IF(Calc!P1106=Betting!I1106, Betting!C1106, ""))</f>
        <v>TEX</v>
      </c>
      <c r="I1106" s="21">
        <f>MAX(Calc!O1106:P1106)</f>
        <v>0.5682122915261224</v>
      </c>
      <c r="J1106" s="22">
        <f t="shared" si="69"/>
        <v>-131.59529101336108</v>
      </c>
      <c r="K1106" s="23">
        <f t="shared" si="70"/>
        <v>0.75990561083106578</v>
      </c>
      <c r="M1106" s="31"/>
      <c r="N1106" s="31"/>
      <c r="O1106" t="str">
        <f>IF(ISBLANK(Games!L1106), "", Games!L1106)</f>
        <v/>
      </c>
      <c r="P1106" t="str">
        <f>IF(ISBLANK(Games!M1106), "", Games!M1106)</f>
        <v/>
      </c>
      <c r="Q1106" t="str">
        <f t="shared" si="71"/>
        <v/>
      </c>
      <c r="R1106" t="str">
        <f>IF(ISBLANK(Games!L1106), "", IF(H1106=Q1106, "W", "L"))</f>
        <v/>
      </c>
      <c r="T1106" s="30" t="str">
        <f t="shared" si="68"/>
        <v/>
      </c>
    </row>
    <row r="1107" spans="1:20" x14ac:dyDescent="0.45">
      <c r="A1107" s="20" t="str">
        <f>Calc!A1107</f>
        <v>2024-06-18</v>
      </c>
      <c r="B1107" t="str">
        <f>Calc!B1107</f>
        <v>CHW</v>
      </c>
      <c r="C1107" t="str">
        <f>Calc!C1107</f>
        <v>HOU</v>
      </c>
      <c r="D1107" t="str">
        <f>IF(ISBLANK(Games!D1107), "", Games!D1107)</f>
        <v/>
      </c>
      <c r="E1107" t="str">
        <f>IF(ISBLANK(Games!E1107), "", Games!E1107)</f>
        <v/>
      </c>
      <c r="F1107">
        <f>Calc!M1107</f>
        <v>1426.513159308995</v>
      </c>
      <c r="G1107">
        <f>Calc!N1107</f>
        <v>1554.1885466658973</v>
      </c>
      <c r="H1107" t="str">
        <f>IF(Calc!O1107=Betting!I1107, Betting!B1107, IF(Calc!P1107=Betting!I1107, Betting!C1107, ""))</f>
        <v>HOU</v>
      </c>
      <c r="I1107" s="21">
        <f>MAX(Calc!O1107:P1107)</f>
        <v>0.69701922120508875</v>
      </c>
      <c r="J1107" s="22">
        <f t="shared" si="69"/>
        <v>-230.05394070787017</v>
      </c>
      <c r="K1107" s="23">
        <f t="shared" si="70"/>
        <v>0.43468066529224636</v>
      </c>
      <c r="M1107" s="31"/>
      <c r="N1107" s="31"/>
      <c r="O1107" t="str">
        <f>IF(ISBLANK(Games!L1107), "", Games!L1107)</f>
        <v/>
      </c>
      <c r="P1107" t="str">
        <f>IF(ISBLANK(Games!M1107), "", Games!M1107)</f>
        <v/>
      </c>
      <c r="Q1107" t="str">
        <f t="shared" si="71"/>
        <v/>
      </c>
      <c r="R1107" t="str">
        <f>IF(ISBLANK(Games!L1107), "", IF(H1107=Q1107, "W", "L"))</f>
        <v/>
      </c>
      <c r="T1107" s="30" t="str">
        <f t="shared" si="68"/>
        <v/>
      </c>
    </row>
    <row r="1108" spans="1:20" x14ac:dyDescent="0.45">
      <c r="A1108" s="20" t="str">
        <f>Calc!A1108</f>
        <v>2024-06-18</v>
      </c>
      <c r="B1108" t="str">
        <f>Calc!B1108</f>
        <v>COL</v>
      </c>
      <c r="C1108" t="str">
        <f>Calc!C1108</f>
        <v>LAD</v>
      </c>
      <c r="D1108" t="str">
        <f>IF(ISBLANK(Games!D1108), "", Games!D1108)</f>
        <v/>
      </c>
      <c r="E1108" t="str">
        <f>IF(ISBLANK(Games!E1108), "", Games!E1108)</f>
        <v/>
      </c>
      <c r="F1108">
        <f>Calc!M1108</f>
        <v>1423.0710497477428</v>
      </c>
      <c r="G1108">
        <f>Calc!N1108</f>
        <v>1587.2549754385982</v>
      </c>
      <c r="H1108" t="str">
        <f>IF(Calc!O1108=Betting!I1108, Betting!B1108, IF(Calc!P1108=Betting!I1108, Betting!C1108, ""))</f>
        <v>LAD</v>
      </c>
      <c r="I1108" s="21">
        <f>MAX(Calc!O1108:P1108)</f>
        <v>0.60595921190408741</v>
      </c>
      <c r="J1108" s="22">
        <f t="shared" si="69"/>
        <v>-153.78083442381913</v>
      </c>
      <c r="K1108" s="23">
        <f t="shared" si="70"/>
        <v>0.65027609178137602</v>
      </c>
      <c r="M1108" s="31"/>
      <c r="N1108" s="31"/>
      <c r="O1108" t="str">
        <f>IF(ISBLANK(Games!L1108), "", Games!L1108)</f>
        <v/>
      </c>
      <c r="P1108" t="str">
        <f>IF(ISBLANK(Games!M1108), "", Games!M1108)</f>
        <v/>
      </c>
      <c r="Q1108" t="str">
        <f t="shared" si="71"/>
        <v/>
      </c>
      <c r="R1108" t="str">
        <f>IF(ISBLANK(Games!L1108), "", IF(H1108=Q1108, "W", "L"))</f>
        <v/>
      </c>
      <c r="T1108" s="30" t="str">
        <f t="shared" si="68"/>
        <v/>
      </c>
    </row>
    <row r="1109" spans="1:20" x14ac:dyDescent="0.45">
      <c r="A1109" s="20" t="str">
        <f>Calc!A1109</f>
        <v>2024-06-18</v>
      </c>
      <c r="B1109" t="str">
        <f>Calc!B1109</f>
        <v>LAA</v>
      </c>
      <c r="C1109" t="str">
        <f>Calc!C1109</f>
        <v>MIL</v>
      </c>
      <c r="D1109" t="str">
        <f>IF(ISBLANK(Games!D1109), "", Games!D1109)</f>
        <v/>
      </c>
      <c r="E1109" t="str">
        <f>IF(ISBLANK(Games!E1109), "", Games!E1109)</f>
        <v/>
      </c>
      <c r="F1109">
        <f>Calc!M1109</f>
        <v>1469.5882041455925</v>
      </c>
      <c r="G1109">
        <f>Calc!N1109</f>
        <v>1527.5334034496079</v>
      </c>
      <c r="H1109" t="str">
        <f>IF(Calc!O1109=Betting!I1109, Betting!B1109, IF(Calc!P1109=Betting!I1109, Betting!C1109, ""))</f>
        <v>MIL</v>
      </c>
      <c r="I1109" s="21">
        <f>MAX(Calc!O1109:P1109)</f>
        <v>0.548378600688325</v>
      </c>
      <c r="J1109" s="22">
        <f t="shared" si="69"/>
        <v>-121.42440582401974</v>
      </c>
      <c r="K1109" s="23">
        <f t="shared" si="70"/>
        <v>0.82355766389279172</v>
      </c>
      <c r="M1109" s="31"/>
      <c r="N1109" s="31"/>
      <c r="O1109" t="str">
        <f>IF(ISBLANK(Games!L1109), "", Games!L1109)</f>
        <v/>
      </c>
      <c r="P1109" t="str">
        <f>IF(ISBLANK(Games!M1109), "", Games!M1109)</f>
        <v/>
      </c>
      <c r="Q1109" t="str">
        <f t="shared" si="71"/>
        <v/>
      </c>
      <c r="R1109" t="str">
        <f>IF(ISBLANK(Games!L1109), "", IF(H1109=Q1109, "W", "L"))</f>
        <v/>
      </c>
      <c r="T1109" s="30" t="str">
        <f t="shared" si="68"/>
        <v/>
      </c>
    </row>
    <row r="1110" spans="1:20" x14ac:dyDescent="0.45">
      <c r="A1110" s="20" t="str">
        <f>Calc!A1110</f>
        <v>2024-06-18</v>
      </c>
      <c r="B1110" t="str">
        <f>Calc!B1110</f>
        <v>OAK</v>
      </c>
      <c r="C1110" t="str">
        <f>Calc!C1110</f>
        <v>KCR</v>
      </c>
      <c r="D1110" t="str">
        <f>IF(ISBLANK(Games!D1110), "", Games!D1110)</f>
        <v/>
      </c>
      <c r="E1110" t="str">
        <f>IF(ISBLANK(Games!E1110), "", Games!E1110)</f>
        <v/>
      </c>
      <c r="F1110">
        <f>Calc!M1110</f>
        <v>1410.609331202211</v>
      </c>
      <c r="G1110">
        <f>Calc!N1110</f>
        <v>1465.2610239810729</v>
      </c>
      <c r="H1110" t="str">
        <f>IF(Calc!O1110=Betting!I1110, Betting!B1110, IF(Calc!P1110=Betting!I1110, Betting!C1110, ""))</f>
        <v>KCR</v>
      </c>
      <c r="I1110" s="21">
        <f>MAX(Calc!O1110:P1110)</f>
        <v>0.57490218550021255</v>
      </c>
      <c r="J1110" s="22">
        <f t="shared" si="69"/>
        <v>-135.23997675139776</v>
      </c>
      <c r="K1110" s="23">
        <f t="shared" si="70"/>
        <v>0.73942633237672795</v>
      </c>
      <c r="M1110" s="31"/>
      <c r="N1110" s="31"/>
      <c r="O1110" t="str">
        <f>IF(ISBLANK(Games!L1110), "", Games!L1110)</f>
        <v/>
      </c>
      <c r="P1110" t="str">
        <f>IF(ISBLANK(Games!M1110), "", Games!M1110)</f>
        <v/>
      </c>
      <c r="Q1110" t="str">
        <f t="shared" si="71"/>
        <v/>
      </c>
      <c r="R1110" t="str">
        <f>IF(ISBLANK(Games!L1110), "", IF(H1110=Q1110, "W", "L"))</f>
        <v/>
      </c>
      <c r="T1110" s="30" t="str">
        <f t="shared" si="68"/>
        <v/>
      </c>
    </row>
    <row r="1111" spans="1:20" x14ac:dyDescent="0.45">
      <c r="A1111" s="20" t="str">
        <f>Calc!A1111</f>
        <v>2024-06-19</v>
      </c>
      <c r="B1111" t="str">
        <f>Calc!B1111</f>
        <v>ATL</v>
      </c>
      <c r="C1111" t="str">
        <f>Calc!C1111</f>
        <v>DET</v>
      </c>
      <c r="D1111" t="str">
        <f>IF(ISBLANK(Games!D1111), "", Games!D1111)</f>
        <v/>
      </c>
      <c r="E1111" t="str">
        <f>IF(ISBLANK(Games!E1111), "", Games!E1111)</f>
        <v/>
      </c>
      <c r="F1111">
        <f>Calc!M1111</f>
        <v>1593.2508682491175</v>
      </c>
      <c r="G1111">
        <f>Calc!N1111</f>
        <v>1495.7868779460348</v>
      </c>
      <c r="H1111" t="str">
        <f>IF(Calc!O1111=Betting!I1111, Betting!B1111, IF(Calc!P1111=Betting!I1111, Betting!C1111, ""))</f>
        <v>ATL</v>
      </c>
      <c r="I1111" s="21">
        <f>MAX(Calc!O1111:P1111)</f>
        <v>0.65864617227819588</v>
      </c>
      <c r="J1111" s="22">
        <f t="shared" si="69"/>
        <v>-192.95116058138305</v>
      </c>
      <c r="K1111" s="23">
        <f t="shared" si="70"/>
        <v>0.51826586426683841</v>
      </c>
      <c r="M1111" s="31"/>
      <c r="N1111" s="31"/>
      <c r="O1111" t="str">
        <f>IF(ISBLANK(Games!L1111), "", Games!L1111)</f>
        <v/>
      </c>
      <c r="P1111" t="str">
        <f>IF(ISBLANK(Games!M1111), "", Games!M1111)</f>
        <v/>
      </c>
      <c r="Q1111" t="str">
        <f t="shared" si="71"/>
        <v/>
      </c>
      <c r="R1111" t="str">
        <f>IF(ISBLANK(Games!L1111), "", IF(H1111=Q1111, "W", "L"))</f>
        <v/>
      </c>
      <c r="T1111" s="30" t="str">
        <f t="shared" si="68"/>
        <v/>
      </c>
    </row>
    <row r="1112" spans="1:20" x14ac:dyDescent="0.45">
      <c r="A1112" s="20" t="str">
        <f>Calc!A1112</f>
        <v>2024-06-19</v>
      </c>
      <c r="B1112" t="str">
        <f>Calc!B1112</f>
        <v>PIT</v>
      </c>
      <c r="C1112" t="str">
        <f>Calc!C1112</f>
        <v>CIN</v>
      </c>
      <c r="D1112" t="str">
        <f>IF(ISBLANK(Games!D1112), "", Games!D1112)</f>
        <v/>
      </c>
      <c r="E1112" t="str">
        <f>IF(ISBLANK(Games!E1112), "", Games!E1112)</f>
        <v/>
      </c>
      <c r="F1112">
        <f>Calc!M1112</f>
        <v>1464.4120897083565</v>
      </c>
      <c r="G1112">
        <f>Calc!N1112</f>
        <v>1513.6155661274754</v>
      </c>
      <c r="H1112" t="str">
        <f>IF(Calc!O1112=Betting!I1112, Betting!B1112, IF(Calc!P1112=Betting!I1112, Betting!C1112, ""))</f>
        <v>CIN</v>
      </c>
      <c r="I1112" s="21">
        <f>MAX(Calc!O1112:P1112)</f>
        <v>0.54135437079986626</v>
      </c>
      <c r="J1112" s="22">
        <f t="shared" si="69"/>
        <v>-118.03325625144939</v>
      </c>
      <c r="K1112" s="23">
        <f t="shared" si="70"/>
        <v>0.84721885319309786</v>
      </c>
      <c r="M1112" s="31"/>
      <c r="N1112" s="31"/>
      <c r="O1112" t="str">
        <f>IF(ISBLANK(Games!L1112), "", Games!L1112)</f>
        <v/>
      </c>
      <c r="P1112" t="str">
        <f>IF(ISBLANK(Games!M1112), "", Games!M1112)</f>
        <v/>
      </c>
      <c r="Q1112" t="str">
        <f t="shared" si="71"/>
        <v/>
      </c>
      <c r="R1112" t="str">
        <f>IF(ISBLANK(Games!L1112), "", IF(H1112=Q1112, "W", "L"))</f>
        <v/>
      </c>
      <c r="T1112" s="30" t="str">
        <f t="shared" si="68"/>
        <v/>
      </c>
    </row>
    <row r="1113" spans="1:20" x14ac:dyDescent="0.45">
      <c r="A1113" s="20" t="str">
        <f>Calc!A1113</f>
        <v>2024-06-19</v>
      </c>
      <c r="B1113" t="str">
        <f>Calc!B1113</f>
        <v>MIA</v>
      </c>
      <c r="C1113" t="str">
        <f>Calc!C1113</f>
        <v>STL</v>
      </c>
      <c r="D1113" t="str">
        <f>IF(ISBLANK(Games!D1113), "", Games!D1113)</f>
        <v/>
      </c>
      <c r="E1113" t="str">
        <f>IF(ISBLANK(Games!E1113), "", Games!E1113)</f>
        <v/>
      </c>
      <c r="F1113">
        <f>Calc!M1113</f>
        <v>1453.0099819148713</v>
      </c>
      <c r="G1113">
        <f>Calc!N1113</f>
        <v>1507.9516916859375</v>
      </c>
      <c r="H1113" t="str">
        <f>IF(Calc!O1113=Betting!I1113, Betting!B1113, IF(Calc!P1113=Betting!I1113, Betting!C1113, ""))</f>
        <v>STL</v>
      </c>
      <c r="I1113" s="21">
        <f>MAX(Calc!O1113:P1113)</f>
        <v>0.55553911435867298</v>
      </c>
      <c r="J1113" s="22">
        <f t="shared" si="69"/>
        <v>-124.99167695197016</v>
      </c>
      <c r="K1113" s="23">
        <f t="shared" si="70"/>
        <v>0.80005327105441137</v>
      </c>
      <c r="M1113" s="31"/>
      <c r="N1113" s="31"/>
      <c r="O1113" t="str">
        <f>IF(ISBLANK(Games!L1113), "", Games!L1113)</f>
        <v/>
      </c>
      <c r="P1113" t="str">
        <f>IF(ISBLANK(Games!M1113), "", Games!M1113)</f>
        <v/>
      </c>
      <c r="Q1113" t="str">
        <f t="shared" si="71"/>
        <v/>
      </c>
      <c r="R1113" t="str">
        <f>IF(ISBLANK(Games!L1113), "", IF(H1113=Q1113, "W", "L"))</f>
        <v/>
      </c>
      <c r="T1113" s="30" t="str">
        <f t="shared" si="68"/>
        <v/>
      </c>
    </row>
    <row r="1114" spans="1:20" x14ac:dyDescent="0.45">
      <c r="A1114" s="20" t="str">
        <f>Calc!A1114</f>
        <v>2024-06-19</v>
      </c>
      <c r="B1114" t="str">
        <f>Calc!B1114</f>
        <v>PHI</v>
      </c>
      <c r="C1114" t="str">
        <f>Calc!C1114</f>
        <v>SDP</v>
      </c>
      <c r="D1114" t="str">
        <f>IF(ISBLANK(Games!D1114), "", Games!D1114)</f>
        <v/>
      </c>
      <c r="E1114" t="str">
        <f>IF(ISBLANK(Games!E1114), "", Games!E1114)</f>
        <v/>
      </c>
      <c r="F1114">
        <f>Calc!M1114</f>
        <v>1516.0751994709906</v>
      </c>
      <c r="G1114">
        <f>Calc!N1114</f>
        <v>1514.2912987524817</v>
      </c>
      <c r="H1114" t="str">
        <f>IF(Calc!O1114=Betting!I1114, Betting!B1114, IF(Calc!P1114=Betting!I1114, Betting!C1114, ""))</f>
        <v>PHI</v>
      </c>
      <c r="I1114" s="21">
        <f>MAX(Calc!O1114:P1114)</f>
        <v>0.54494009829736989</v>
      </c>
      <c r="J1114" s="22">
        <f t="shared" si="69"/>
        <v>-119.75128906292301</v>
      </c>
      <c r="K1114" s="23">
        <f t="shared" si="70"/>
        <v>0.83506407974827945</v>
      </c>
      <c r="M1114" s="31"/>
      <c r="N1114" s="31"/>
      <c r="O1114" t="str">
        <f>IF(ISBLANK(Games!L1114), "", Games!L1114)</f>
        <v/>
      </c>
      <c r="P1114" t="str">
        <f>IF(ISBLANK(Games!M1114), "", Games!M1114)</f>
        <v/>
      </c>
      <c r="Q1114" t="str">
        <f t="shared" si="71"/>
        <v/>
      </c>
      <c r="R1114" t="str">
        <f>IF(ISBLANK(Games!L1114), "", IF(H1114=Q1114, "W", "L"))</f>
        <v/>
      </c>
      <c r="T1114" s="30" t="str">
        <f t="shared" si="68"/>
        <v/>
      </c>
    </row>
    <row r="1115" spans="1:20" x14ac:dyDescent="0.45">
      <c r="A1115" s="20" t="str">
        <f>Calc!A1115</f>
        <v>2024-06-19</v>
      </c>
      <c r="B1115" t="str">
        <f>Calc!B1115</f>
        <v>CHC</v>
      </c>
      <c r="C1115" t="str">
        <f>Calc!C1115</f>
        <v>SFG</v>
      </c>
      <c r="D1115" t="str">
        <f>IF(ISBLANK(Games!D1115), "", Games!D1115)</f>
        <v/>
      </c>
      <c r="E1115" t="str">
        <f>IF(ISBLANK(Games!E1115), "", Games!E1115)</f>
        <v/>
      </c>
      <c r="F1115">
        <f>Calc!M1115</f>
        <v>1529.9566441509314</v>
      </c>
      <c r="G1115">
        <f>Calc!N1115</f>
        <v>1491.6063482058917</v>
      </c>
      <c r="H1115" t="str">
        <f>IF(Calc!O1115=Betting!I1115, Betting!B1115, IF(Calc!P1115=Betting!I1115, Betting!C1115, ""))</f>
        <v>CHC</v>
      </c>
      <c r="I1115" s="21">
        <f>MAX(Calc!O1115:P1115)</f>
        <v>0.57726044648765185</v>
      </c>
      <c r="J1115" s="22">
        <f t="shared" si="69"/>
        <v>-136.552267629433</v>
      </c>
      <c r="K1115" s="23">
        <f t="shared" si="70"/>
        <v>0.73232031760449223</v>
      </c>
      <c r="M1115" s="31"/>
      <c r="N1115" s="31"/>
      <c r="O1115" t="str">
        <f>IF(ISBLANK(Games!L1115), "", Games!L1115)</f>
        <v/>
      </c>
      <c r="P1115" t="str">
        <f>IF(ISBLANK(Games!M1115), "", Games!M1115)</f>
        <v/>
      </c>
      <c r="Q1115" t="str">
        <f t="shared" si="71"/>
        <v/>
      </c>
      <c r="R1115" t="str">
        <f>IF(ISBLANK(Games!L1115), "", IF(H1115=Q1115, "W", "L"))</f>
        <v/>
      </c>
      <c r="T1115" s="30" t="str">
        <f t="shared" si="68"/>
        <v/>
      </c>
    </row>
    <row r="1116" spans="1:20" x14ac:dyDescent="0.45">
      <c r="A1116" s="20" t="str">
        <f>Calc!A1116</f>
        <v>2024-06-19</v>
      </c>
      <c r="B1116" t="str">
        <f>Calc!B1116</f>
        <v>WAS</v>
      </c>
      <c r="C1116" t="str">
        <f>Calc!C1116</f>
        <v>ARI</v>
      </c>
      <c r="D1116" t="str">
        <f>IF(ISBLANK(Games!D1116), "", Games!D1116)</f>
        <v/>
      </c>
      <c r="E1116" t="str">
        <f>IF(ISBLANK(Games!E1116), "", Games!E1116)</f>
        <v/>
      </c>
      <c r="F1116">
        <f>Calc!M1116</f>
        <v>1419.5380932200808</v>
      </c>
      <c r="G1116">
        <f>Calc!N1116</f>
        <v>1515.1384034374826</v>
      </c>
      <c r="H1116" t="str">
        <f>IF(Calc!O1116=Betting!I1116, Betting!B1116, IF(Calc!P1116=Betting!I1116, Betting!C1116, ""))</f>
        <v>ARI</v>
      </c>
      <c r="I1116" s="21">
        <f>MAX(Calc!O1116:P1116)</f>
        <v>0.65801926661502053</v>
      </c>
      <c r="J1116" s="22">
        <f t="shared" si="69"/>
        <v>-192.41413400744585</v>
      </c>
      <c r="K1116" s="23">
        <f t="shared" si="70"/>
        <v>0.51971234086228979</v>
      </c>
      <c r="M1116" s="31"/>
      <c r="N1116" s="31"/>
      <c r="O1116" t="str">
        <f>IF(ISBLANK(Games!L1116), "", Games!L1116)</f>
        <v/>
      </c>
      <c r="P1116" t="str">
        <f>IF(ISBLANK(Games!M1116), "", Games!M1116)</f>
        <v/>
      </c>
      <c r="Q1116" t="str">
        <f t="shared" si="71"/>
        <v/>
      </c>
      <c r="R1116" t="str">
        <f>IF(ISBLANK(Games!L1116), "", IF(H1116=Q1116, "W", "L"))</f>
        <v/>
      </c>
      <c r="T1116" s="30" t="str">
        <f t="shared" si="68"/>
        <v/>
      </c>
    </row>
    <row r="1117" spans="1:20" x14ac:dyDescent="0.45">
      <c r="A1117" s="20" t="str">
        <f>Calc!A1117</f>
        <v>2024-06-19</v>
      </c>
      <c r="B1117" t="str">
        <f>Calc!B1117</f>
        <v>CLE</v>
      </c>
      <c r="C1117" t="str">
        <f>Calc!C1117</f>
        <v>SEA</v>
      </c>
      <c r="D1117" t="str">
        <f>IF(ISBLANK(Games!D1117), "", Games!D1117)</f>
        <v/>
      </c>
      <c r="E1117" t="str">
        <f>IF(ISBLANK(Games!E1117), "", Games!E1117)</f>
        <v/>
      </c>
      <c r="F1117">
        <f>Calc!M1117</f>
        <v>1503.8938502056101</v>
      </c>
      <c r="G1117">
        <f>Calc!N1117</f>
        <v>1521.2700100017432</v>
      </c>
      <c r="H1117" t="str">
        <f>IF(Calc!O1117=Betting!I1117, Betting!B1117, IF(Calc!P1117=Betting!I1117, Betting!C1117, ""))</f>
        <v>SEA</v>
      </c>
      <c r="I1117" s="21">
        <f>MAX(Calc!O1117:P1117)</f>
        <v>0.50117595200653375</v>
      </c>
      <c r="J1117" s="22">
        <f t="shared" si="69"/>
        <v>-100.47148970113372</v>
      </c>
      <c r="K1117" s="23">
        <f t="shared" si="70"/>
        <v>0.99530722892099821</v>
      </c>
      <c r="M1117" s="31"/>
      <c r="N1117" s="31"/>
      <c r="O1117" t="str">
        <f>IF(ISBLANK(Games!L1117), "", Games!L1117)</f>
        <v/>
      </c>
      <c r="P1117" t="str">
        <f>IF(ISBLANK(Games!M1117), "", Games!M1117)</f>
        <v/>
      </c>
      <c r="Q1117" t="str">
        <f t="shared" si="71"/>
        <v/>
      </c>
      <c r="R1117" t="str">
        <f>IF(ISBLANK(Games!L1117), "", IF(H1117=Q1117, "W", "L"))</f>
        <v/>
      </c>
      <c r="T1117" s="30" t="str">
        <f t="shared" si="68"/>
        <v/>
      </c>
    </row>
    <row r="1118" spans="1:20" x14ac:dyDescent="0.45">
      <c r="A1118" s="20" t="str">
        <f>Calc!A1118</f>
        <v>2024-06-19</v>
      </c>
      <c r="B1118" t="str">
        <f>Calc!B1118</f>
        <v>NYY</v>
      </c>
      <c r="C1118" t="str">
        <f>Calc!C1118</f>
        <v>BAL</v>
      </c>
      <c r="D1118" t="str">
        <f>IF(ISBLANK(Games!D1118), "", Games!D1118)</f>
        <v/>
      </c>
      <c r="E1118" t="str">
        <f>IF(ISBLANK(Games!E1118), "", Games!E1118)</f>
        <v/>
      </c>
      <c r="F1118">
        <f>Calc!M1118</f>
        <v>1533.7203518335739</v>
      </c>
      <c r="G1118">
        <f>Calc!N1118</f>
        <v>1539.0873746407135</v>
      </c>
      <c r="H1118" t="str">
        <f>IF(Calc!O1118=Betting!I1118, Betting!B1118, IF(Calc!P1118=Betting!I1118, Betting!C1118, ""))</f>
        <v>NYY</v>
      </c>
      <c r="I1118" s="21">
        <f>MAX(Calc!O1118:P1118)</f>
        <v>0.53923817357938197</v>
      </c>
      <c r="J1118" s="22">
        <f t="shared" si="69"/>
        <v>-117.03186823622077</v>
      </c>
      <c r="K1118" s="23">
        <f t="shared" si="70"/>
        <v>0.8544681163096266</v>
      </c>
      <c r="M1118" s="31"/>
      <c r="N1118" s="31"/>
      <c r="O1118" t="str">
        <f>IF(ISBLANK(Games!L1118), "", Games!L1118)</f>
        <v/>
      </c>
      <c r="P1118" t="str">
        <f>IF(ISBLANK(Games!M1118), "", Games!M1118)</f>
        <v/>
      </c>
      <c r="Q1118" t="str">
        <f t="shared" si="71"/>
        <v/>
      </c>
      <c r="R1118" t="str">
        <f>IF(ISBLANK(Games!L1118), "", IF(H1118=Q1118, "W", "L"))</f>
        <v/>
      </c>
      <c r="T1118" s="30" t="str">
        <f t="shared" si="68"/>
        <v/>
      </c>
    </row>
    <row r="1119" spans="1:20" x14ac:dyDescent="0.45">
      <c r="A1119" s="20" t="str">
        <f>Calc!A1119</f>
        <v>2024-06-19</v>
      </c>
      <c r="B1119" t="str">
        <f>Calc!B1119</f>
        <v>TOR</v>
      </c>
      <c r="C1119" t="str">
        <f>Calc!C1119</f>
        <v>BOS</v>
      </c>
      <c r="D1119" t="str">
        <f>IF(ISBLANK(Games!D1119), "", Games!D1119)</f>
        <v/>
      </c>
      <c r="E1119" t="str">
        <f>IF(ISBLANK(Games!E1119), "", Games!E1119)</f>
        <v/>
      </c>
      <c r="F1119">
        <f>Calc!M1119</f>
        <v>1536.86484917293</v>
      </c>
      <c r="G1119">
        <f>Calc!N1119</f>
        <v>1518.233689676287</v>
      </c>
      <c r="H1119" t="str">
        <f>IF(Calc!O1119=Betting!I1119, Betting!B1119, IF(Calc!P1119=Betting!I1119, Betting!C1119, ""))</f>
        <v>TOR</v>
      </c>
      <c r="I1119" s="21">
        <f>MAX(Calc!O1119:P1119)</f>
        <v>0.52402429168218234</v>
      </c>
      <c r="J1119" s="22">
        <f t="shared" si="69"/>
        <v>-110.09475536770077</v>
      </c>
      <c r="K1119" s="23">
        <f t="shared" si="70"/>
        <v>0.9083084808719023</v>
      </c>
      <c r="M1119" s="31"/>
      <c r="N1119" s="31"/>
      <c r="O1119" t="str">
        <f>IF(ISBLANK(Games!L1119), "", Games!L1119)</f>
        <v/>
      </c>
      <c r="P1119" t="str">
        <f>IF(ISBLANK(Games!M1119), "", Games!M1119)</f>
        <v/>
      </c>
      <c r="Q1119" t="str">
        <f t="shared" si="71"/>
        <v/>
      </c>
      <c r="R1119" t="str">
        <f>IF(ISBLANK(Games!L1119), "", IF(H1119=Q1119, "W", "L"))</f>
        <v/>
      </c>
      <c r="T1119" s="30" t="str">
        <f t="shared" si="68"/>
        <v/>
      </c>
    </row>
    <row r="1120" spans="1:20" x14ac:dyDescent="0.45">
      <c r="A1120" s="20" t="str">
        <f>Calc!A1120</f>
        <v>2024-06-19</v>
      </c>
      <c r="B1120" t="str">
        <f>Calc!B1120</f>
        <v>MIN</v>
      </c>
      <c r="C1120" t="str">
        <f>Calc!C1120</f>
        <v>TBR</v>
      </c>
      <c r="D1120" t="str">
        <f>IF(ISBLANK(Games!D1120), "", Games!D1120)</f>
        <v/>
      </c>
      <c r="E1120" t="str">
        <f>IF(ISBLANK(Games!E1120), "", Games!E1120)</f>
        <v/>
      </c>
      <c r="F1120">
        <f>Calc!M1120</f>
        <v>1529.2726034226744</v>
      </c>
      <c r="G1120">
        <f>Calc!N1120</f>
        <v>1532.6622500113572</v>
      </c>
      <c r="H1120" t="str">
        <f>IF(Calc!O1120=Betting!I1120, Betting!B1120, IF(Calc!P1120=Betting!I1120, Betting!C1120, ""))</f>
        <v>MIN</v>
      </c>
      <c r="I1120" s="21">
        <f>MAX(Calc!O1120:P1120)</f>
        <v>0.55875842483529037</v>
      </c>
      <c r="J1120" s="22">
        <f t="shared" si="69"/>
        <v>-126.63322231743761</v>
      </c>
      <c r="K1120" s="23">
        <f t="shared" si="70"/>
        <v>0.78968218742254837</v>
      </c>
      <c r="M1120" s="31"/>
      <c r="N1120" s="31"/>
      <c r="O1120" t="str">
        <f>IF(ISBLANK(Games!L1120), "", Games!L1120)</f>
        <v/>
      </c>
      <c r="P1120" t="str">
        <f>IF(ISBLANK(Games!M1120), "", Games!M1120)</f>
        <v/>
      </c>
      <c r="Q1120" t="str">
        <f t="shared" si="71"/>
        <v/>
      </c>
      <c r="R1120" t="str">
        <f>IF(ISBLANK(Games!L1120), "", IF(H1120=Q1120, "W", "L"))</f>
        <v/>
      </c>
      <c r="T1120" s="30" t="str">
        <f t="shared" si="68"/>
        <v/>
      </c>
    </row>
    <row r="1121" spans="1:20" x14ac:dyDescent="0.45">
      <c r="A1121" s="20" t="str">
        <f>Calc!A1121</f>
        <v>2024-06-19</v>
      </c>
      <c r="B1121" t="str">
        <f>Calc!B1121</f>
        <v>TEX</v>
      </c>
      <c r="C1121" t="str">
        <f>Calc!C1121</f>
        <v>NYM</v>
      </c>
      <c r="D1121" t="str">
        <f>IF(ISBLANK(Games!D1121), "", Games!D1121)</f>
        <v/>
      </c>
      <c r="E1121" t="str">
        <f>IF(ISBLANK(Games!E1121), "", Games!E1121)</f>
        <v/>
      </c>
      <c r="F1121">
        <f>Calc!M1121</f>
        <v>1535.7428778604465</v>
      </c>
      <c r="G1121">
        <f>Calc!N1121</f>
        <v>1510.288270753422</v>
      </c>
      <c r="H1121" t="str">
        <f>IF(Calc!O1121=Betting!I1121, Betting!B1121, IF(Calc!P1121=Betting!I1121, Betting!C1121, ""))</f>
        <v>TEX</v>
      </c>
      <c r="I1121" s="21">
        <f>MAX(Calc!O1121:P1121)</f>
        <v>0.5682122915261224</v>
      </c>
      <c r="J1121" s="22">
        <f t="shared" si="69"/>
        <v>-131.59529101336108</v>
      </c>
      <c r="K1121" s="23">
        <f t="shared" si="70"/>
        <v>0.75990561083106578</v>
      </c>
      <c r="M1121" s="31"/>
      <c r="N1121" s="31"/>
      <c r="O1121" t="str">
        <f>IF(ISBLANK(Games!L1121), "", Games!L1121)</f>
        <v/>
      </c>
      <c r="P1121" t="str">
        <f>IF(ISBLANK(Games!M1121), "", Games!M1121)</f>
        <v/>
      </c>
      <c r="Q1121" t="str">
        <f t="shared" si="71"/>
        <v/>
      </c>
      <c r="R1121" t="str">
        <f>IF(ISBLANK(Games!L1121), "", IF(H1121=Q1121, "W", "L"))</f>
        <v/>
      </c>
      <c r="T1121" s="30" t="str">
        <f t="shared" si="68"/>
        <v/>
      </c>
    </row>
    <row r="1122" spans="1:20" x14ac:dyDescent="0.45">
      <c r="A1122" s="20" t="str">
        <f>Calc!A1122</f>
        <v>2024-06-19</v>
      </c>
      <c r="B1122" t="str">
        <f>Calc!B1122</f>
        <v>CHW</v>
      </c>
      <c r="C1122" t="str">
        <f>Calc!C1122</f>
        <v>HOU</v>
      </c>
      <c r="D1122" t="str">
        <f>IF(ISBLANK(Games!D1122), "", Games!D1122)</f>
        <v/>
      </c>
      <c r="E1122" t="str">
        <f>IF(ISBLANK(Games!E1122), "", Games!E1122)</f>
        <v/>
      </c>
      <c r="F1122">
        <f>Calc!M1122</f>
        <v>1426.513159308995</v>
      </c>
      <c r="G1122">
        <f>Calc!N1122</f>
        <v>1554.1885466658973</v>
      </c>
      <c r="H1122" t="str">
        <f>IF(Calc!O1122=Betting!I1122, Betting!B1122, IF(Calc!P1122=Betting!I1122, Betting!C1122, ""))</f>
        <v>HOU</v>
      </c>
      <c r="I1122" s="21">
        <f>MAX(Calc!O1122:P1122)</f>
        <v>0.69701922120508875</v>
      </c>
      <c r="J1122" s="22">
        <f t="shared" si="69"/>
        <v>-230.05394070787017</v>
      </c>
      <c r="K1122" s="23">
        <f t="shared" si="70"/>
        <v>0.43468066529224636</v>
      </c>
      <c r="M1122" s="31"/>
      <c r="N1122" s="31"/>
      <c r="O1122" t="str">
        <f>IF(ISBLANK(Games!L1122), "", Games!L1122)</f>
        <v/>
      </c>
      <c r="P1122" t="str">
        <f>IF(ISBLANK(Games!M1122), "", Games!M1122)</f>
        <v/>
      </c>
      <c r="Q1122" t="str">
        <f t="shared" si="71"/>
        <v/>
      </c>
      <c r="R1122" t="str">
        <f>IF(ISBLANK(Games!L1122), "", IF(H1122=Q1122, "W", "L"))</f>
        <v/>
      </c>
      <c r="T1122" s="30" t="str">
        <f t="shared" ref="T1122:T1185" si="72">IF(S1122="W", N1122/(L1122/-100), IF(S1122="L", -N1122, ""))</f>
        <v/>
      </c>
    </row>
    <row r="1123" spans="1:20" x14ac:dyDescent="0.45">
      <c r="A1123" s="20" t="str">
        <f>Calc!A1123</f>
        <v>2024-06-19</v>
      </c>
      <c r="B1123" t="str">
        <f>Calc!B1123</f>
        <v>COL</v>
      </c>
      <c r="C1123" t="str">
        <f>Calc!C1123</f>
        <v>LAD</v>
      </c>
      <c r="D1123" t="str">
        <f>IF(ISBLANK(Games!D1123), "", Games!D1123)</f>
        <v/>
      </c>
      <c r="E1123" t="str">
        <f>IF(ISBLANK(Games!E1123), "", Games!E1123)</f>
        <v/>
      </c>
      <c r="F1123">
        <f>Calc!M1123</f>
        <v>1423.0710497477428</v>
      </c>
      <c r="G1123">
        <f>Calc!N1123</f>
        <v>1587.2549754385982</v>
      </c>
      <c r="H1123" t="str">
        <f>IF(Calc!O1123=Betting!I1123, Betting!B1123, IF(Calc!P1123=Betting!I1123, Betting!C1123, ""))</f>
        <v>LAD</v>
      </c>
      <c r="I1123" s="21">
        <f>MAX(Calc!O1123:P1123)</f>
        <v>0.60595921190408741</v>
      </c>
      <c r="J1123" s="22">
        <f t="shared" si="69"/>
        <v>-153.78083442381913</v>
      </c>
      <c r="K1123" s="23">
        <f t="shared" si="70"/>
        <v>0.65027609178137602</v>
      </c>
      <c r="M1123" s="31"/>
      <c r="N1123" s="31"/>
      <c r="O1123" t="str">
        <f>IF(ISBLANK(Games!L1123), "", Games!L1123)</f>
        <v/>
      </c>
      <c r="P1123" t="str">
        <f>IF(ISBLANK(Games!M1123), "", Games!M1123)</f>
        <v/>
      </c>
      <c r="Q1123" t="str">
        <f t="shared" si="71"/>
        <v/>
      </c>
      <c r="R1123" t="str">
        <f>IF(ISBLANK(Games!L1123), "", IF(H1123=Q1123, "W", "L"))</f>
        <v/>
      </c>
      <c r="T1123" s="30" t="str">
        <f t="shared" si="72"/>
        <v/>
      </c>
    </row>
    <row r="1124" spans="1:20" x14ac:dyDescent="0.45">
      <c r="A1124" s="20" t="str">
        <f>Calc!A1124</f>
        <v>2024-06-19</v>
      </c>
      <c r="B1124" t="str">
        <f>Calc!B1124</f>
        <v>LAA</v>
      </c>
      <c r="C1124" t="str">
        <f>Calc!C1124</f>
        <v>MIL</v>
      </c>
      <c r="D1124" t="str">
        <f>IF(ISBLANK(Games!D1124), "", Games!D1124)</f>
        <v/>
      </c>
      <c r="E1124" t="str">
        <f>IF(ISBLANK(Games!E1124), "", Games!E1124)</f>
        <v/>
      </c>
      <c r="F1124">
        <f>Calc!M1124</f>
        <v>1469.5882041455925</v>
      </c>
      <c r="G1124">
        <f>Calc!N1124</f>
        <v>1527.5334034496079</v>
      </c>
      <c r="H1124" t="str">
        <f>IF(Calc!O1124=Betting!I1124, Betting!B1124, IF(Calc!P1124=Betting!I1124, Betting!C1124, ""))</f>
        <v>MIL</v>
      </c>
      <c r="I1124" s="21">
        <f>MAX(Calc!O1124:P1124)</f>
        <v>0.548378600688325</v>
      </c>
      <c r="J1124" s="22">
        <f t="shared" si="69"/>
        <v>-121.42440582401974</v>
      </c>
      <c r="K1124" s="23">
        <f t="shared" si="70"/>
        <v>0.82355766389279172</v>
      </c>
      <c r="M1124" s="31"/>
      <c r="N1124" s="31"/>
      <c r="O1124" t="str">
        <f>IF(ISBLANK(Games!L1124), "", Games!L1124)</f>
        <v/>
      </c>
      <c r="P1124" t="str">
        <f>IF(ISBLANK(Games!M1124), "", Games!M1124)</f>
        <v/>
      </c>
      <c r="Q1124" t="str">
        <f t="shared" si="71"/>
        <v/>
      </c>
      <c r="R1124" t="str">
        <f>IF(ISBLANK(Games!L1124), "", IF(H1124=Q1124, "W", "L"))</f>
        <v/>
      </c>
      <c r="T1124" s="30" t="str">
        <f t="shared" si="72"/>
        <v/>
      </c>
    </row>
    <row r="1125" spans="1:20" x14ac:dyDescent="0.45">
      <c r="A1125" s="20" t="str">
        <f>Calc!A1125</f>
        <v>2024-06-19</v>
      </c>
      <c r="B1125" t="str">
        <f>Calc!B1125</f>
        <v>OAK</v>
      </c>
      <c r="C1125" t="str">
        <f>Calc!C1125</f>
        <v>KCR</v>
      </c>
      <c r="D1125" t="str">
        <f>IF(ISBLANK(Games!D1125), "", Games!D1125)</f>
        <v/>
      </c>
      <c r="E1125" t="str">
        <f>IF(ISBLANK(Games!E1125), "", Games!E1125)</f>
        <v/>
      </c>
      <c r="F1125">
        <f>Calc!M1125</f>
        <v>1410.609331202211</v>
      </c>
      <c r="G1125">
        <f>Calc!N1125</f>
        <v>1465.2610239810729</v>
      </c>
      <c r="H1125" t="str">
        <f>IF(Calc!O1125=Betting!I1125, Betting!B1125, IF(Calc!P1125=Betting!I1125, Betting!C1125, ""))</f>
        <v>KCR</v>
      </c>
      <c r="I1125" s="21">
        <f>MAX(Calc!O1125:P1125)</f>
        <v>0.57490218550021255</v>
      </c>
      <c r="J1125" s="22">
        <f t="shared" si="69"/>
        <v>-135.23997675139776</v>
      </c>
      <c r="K1125" s="23">
        <f t="shared" si="70"/>
        <v>0.73942633237672795</v>
      </c>
      <c r="M1125" s="31"/>
      <c r="N1125" s="31"/>
      <c r="O1125" t="str">
        <f>IF(ISBLANK(Games!L1125), "", Games!L1125)</f>
        <v/>
      </c>
      <c r="P1125" t="str">
        <f>IF(ISBLANK(Games!M1125), "", Games!M1125)</f>
        <v/>
      </c>
      <c r="Q1125" t="str">
        <f t="shared" si="71"/>
        <v/>
      </c>
      <c r="R1125" t="str">
        <f>IF(ISBLANK(Games!L1125), "", IF(H1125=Q1125, "W", "L"))</f>
        <v/>
      </c>
      <c r="T1125" s="30" t="str">
        <f t="shared" si="72"/>
        <v/>
      </c>
    </row>
    <row r="1126" spans="1:20" x14ac:dyDescent="0.45">
      <c r="A1126" s="20" t="str">
        <f>Calc!A1126</f>
        <v>2024-06-20</v>
      </c>
      <c r="B1126" t="str">
        <f>Calc!B1126</f>
        <v>WAS</v>
      </c>
      <c r="C1126" t="str">
        <f>Calc!C1126</f>
        <v>ARI</v>
      </c>
      <c r="D1126" t="str">
        <f>IF(ISBLANK(Games!D1126), "", Games!D1126)</f>
        <v/>
      </c>
      <c r="E1126" t="str">
        <f>IF(ISBLANK(Games!E1126), "", Games!E1126)</f>
        <v/>
      </c>
      <c r="F1126">
        <f>Calc!M1126</f>
        <v>1419.5380932200808</v>
      </c>
      <c r="G1126">
        <f>Calc!N1126</f>
        <v>1515.1384034374826</v>
      </c>
      <c r="H1126" t="str">
        <f>IF(Calc!O1126=Betting!I1126, Betting!B1126, IF(Calc!P1126=Betting!I1126, Betting!C1126, ""))</f>
        <v>ARI</v>
      </c>
      <c r="I1126" s="21">
        <f>MAX(Calc!O1126:P1126)</f>
        <v>0.65801926661502053</v>
      </c>
      <c r="J1126" s="22">
        <f t="shared" si="69"/>
        <v>-192.41413400744585</v>
      </c>
      <c r="K1126" s="23">
        <f t="shared" si="70"/>
        <v>0.51971234086228979</v>
      </c>
      <c r="M1126" s="31"/>
      <c r="N1126" s="31"/>
      <c r="O1126" t="str">
        <f>IF(ISBLANK(Games!L1126), "", Games!L1126)</f>
        <v/>
      </c>
      <c r="P1126" t="str">
        <f>IF(ISBLANK(Games!M1126), "", Games!M1126)</f>
        <v/>
      </c>
      <c r="Q1126" t="str">
        <f t="shared" si="71"/>
        <v/>
      </c>
      <c r="R1126" t="str">
        <f>IF(ISBLANK(Games!L1126), "", IF(H1126=Q1126, "W", "L"))</f>
        <v/>
      </c>
      <c r="T1126" s="30" t="str">
        <f t="shared" si="72"/>
        <v/>
      </c>
    </row>
    <row r="1127" spans="1:20" x14ac:dyDescent="0.45">
      <c r="A1127" s="20" t="str">
        <f>Calc!A1127</f>
        <v>2024-06-20</v>
      </c>
      <c r="B1127" t="str">
        <f>Calc!B1127</f>
        <v>CLE</v>
      </c>
      <c r="C1127" t="str">
        <f>Calc!C1127</f>
        <v>SEA</v>
      </c>
      <c r="D1127" t="str">
        <f>IF(ISBLANK(Games!D1127), "", Games!D1127)</f>
        <v/>
      </c>
      <c r="E1127" t="str">
        <f>IF(ISBLANK(Games!E1127), "", Games!E1127)</f>
        <v/>
      </c>
      <c r="F1127">
        <f>Calc!M1127</f>
        <v>1503.8938502056101</v>
      </c>
      <c r="G1127">
        <f>Calc!N1127</f>
        <v>1521.2700100017432</v>
      </c>
      <c r="H1127" t="str">
        <f>IF(Calc!O1127=Betting!I1127, Betting!B1127, IF(Calc!P1127=Betting!I1127, Betting!C1127, ""))</f>
        <v>SEA</v>
      </c>
      <c r="I1127" s="21">
        <f>MAX(Calc!O1127:P1127)</f>
        <v>0.50117595200653375</v>
      </c>
      <c r="J1127" s="22">
        <f t="shared" si="69"/>
        <v>-100.47148970113372</v>
      </c>
      <c r="K1127" s="23">
        <f t="shared" si="70"/>
        <v>0.99530722892099821</v>
      </c>
      <c r="M1127" s="31"/>
      <c r="N1127" s="31"/>
      <c r="O1127" t="str">
        <f>IF(ISBLANK(Games!L1127), "", Games!L1127)</f>
        <v/>
      </c>
      <c r="P1127" t="str">
        <f>IF(ISBLANK(Games!M1127), "", Games!M1127)</f>
        <v/>
      </c>
      <c r="Q1127" t="str">
        <f t="shared" si="71"/>
        <v/>
      </c>
      <c r="R1127" t="str">
        <f>IF(ISBLANK(Games!L1127), "", IF(H1127=Q1127, "W", "L"))</f>
        <v/>
      </c>
      <c r="T1127" s="30" t="str">
        <f t="shared" si="72"/>
        <v/>
      </c>
    </row>
    <row r="1128" spans="1:20" x14ac:dyDescent="0.45">
      <c r="A1128" s="20" t="str">
        <f>Calc!A1128</f>
        <v>2024-06-20</v>
      </c>
      <c r="B1128" t="str">
        <f>Calc!B1128</f>
        <v>MIN</v>
      </c>
      <c r="C1128" t="str">
        <f>Calc!C1128</f>
        <v>TBR</v>
      </c>
      <c r="D1128" t="str">
        <f>IF(ISBLANK(Games!D1128), "", Games!D1128)</f>
        <v/>
      </c>
      <c r="E1128" t="str">
        <f>IF(ISBLANK(Games!E1128), "", Games!E1128)</f>
        <v/>
      </c>
      <c r="F1128">
        <f>Calc!M1128</f>
        <v>1529.2726034226744</v>
      </c>
      <c r="G1128">
        <f>Calc!N1128</f>
        <v>1532.6622500113572</v>
      </c>
      <c r="H1128" t="str">
        <f>IF(Calc!O1128=Betting!I1128, Betting!B1128, IF(Calc!P1128=Betting!I1128, Betting!C1128, ""))</f>
        <v>MIN</v>
      </c>
      <c r="I1128" s="21">
        <f>MAX(Calc!O1128:P1128)</f>
        <v>0.55875842483529037</v>
      </c>
      <c r="J1128" s="22">
        <f t="shared" si="69"/>
        <v>-126.63322231743761</v>
      </c>
      <c r="K1128" s="23">
        <f t="shared" si="70"/>
        <v>0.78968218742254837</v>
      </c>
      <c r="M1128" s="31"/>
      <c r="N1128" s="31"/>
      <c r="O1128" t="str">
        <f>IF(ISBLANK(Games!L1128), "", Games!L1128)</f>
        <v/>
      </c>
      <c r="P1128" t="str">
        <f>IF(ISBLANK(Games!M1128), "", Games!M1128)</f>
        <v/>
      </c>
      <c r="Q1128" t="str">
        <f t="shared" si="71"/>
        <v/>
      </c>
      <c r="R1128" t="str">
        <f>IF(ISBLANK(Games!L1128), "", IF(H1128=Q1128, "W", "L"))</f>
        <v/>
      </c>
      <c r="T1128" s="30" t="str">
        <f t="shared" si="72"/>
        <v/>
      </c>
    </row>
    <row r="1129" spans="1:20" x14ac:dyDescent="0.45">
      <c r="A1129" s="20" t="str">
        <f>Calc!A1129</f>
        <v>2024-06-20</v>
      </c>
      <c r="B1129" t="str">
        <f>Calc!B1129</f>
        <v>CHW</v>
      </c>
      <c r="C1129" t="str">
        <f>Calc!C1129</f>
        <v>HOU</v>
      </c>
      <c r="D1129" t="str">
        <f>IF(ISBLANK(Games!D1129), "", Games!D1129)</f>
        <v/>
      </c>
      <c r="E1129" t="str">
        <f>IF(ISBLANK(Games!E1129), "", Games!E1129)</f>
        <v/>
      </c>
      <c r="F1129">
        <f>Calc!M1129</f>
        <v>1426.513159308995</v>
      </c>
      <c r="G1129">
        <f>Calc!N1129</f>
        <v>1554.1885466658973</v>
      </c>
      <c r="H1129" t="str">
        <f>IF(Calc!O1129=Betting!I1129, Betting!B1129, IF(Calc!P1129=Betting!I1129, Betting!C1129, ""))</f>
        <v>HOU</v>
      </c>
      <c r="I1129" s="21">
        <f>MAX(Calc!O1129:P1129)</f>
        <v>0.69701922120508875</v>
      </c>
      <c r="J1129" s="22">
        <f t="shared" si="69"/>
        <v>-230.05394070787017</v>
      </c>
      <c r="K1129" s="23">
        <f t="shared" si="70"/>
        <v>0.43468066529224636</v>
      </c>
      <c r="M1129" s="31"/>
      <c r="N1129" s="31"/>
      <c r="O1129" t="str">
        <f>IF(ISBLANK(Games!L1129), "", Games!L1129)</f>
        <v/>
      </c>
      <c r="P1129" t="str">
        <f>IF(ISBLANK(Games!M1129), "", Games!M1129)</f>
        <v/>
      </c>
      <c r="Q1129" t="str">
        <f t="shared" si="71"/>
        <v/>
      </c>
      <c r="R1129" t="str">
        <f>IF(ISBLANK(Games!L1129), "", IF(H1129=Q1129, "W", "L"))</f>
        <v/>
      </c>
      <c r="T1129" s="30" t="str">
        <f t="shared" si="72"/>
        <v/>
      </c>
    </row>
    <row r="1130" spans="1:20" x14ac:dyDescent="0.45">
      <c r="A1130" s="20" t="str">
        <f>Calc!A1130</f>
        <v>2024-06-20</v>
      </c>
      <c r="B1130" t="str">
        <f>Calc!B1130</f>
        <v>COL</v>
      </c>
      <c r="C1130" t="str">
        <f>Calc!C1130</f>
        <v>LAD</v>
      </c>
      <c r="D1130" t="str">
        <f>IF(ISBLANK(Games!D1130), "", Games!D1130)</f>
        <v/>
      </c>
      <c r="E1130" t="str">
        <f>IF(ISBLANK(Games!E1130), "", Games!E1130)</f>
        <v/>
      </c>
      <c r="F1130">
        <f>Calc!M1130</f>
        <v>1423.0710497477428</v>
      </c>
      <c r="G1130">
        <f>Calc!N1130</f>
        <v>1587.2549754385982</v>
      </c>
      <c r="H1130" t="str">
        <f>IF(Calc!O1130=Betting!I1130, Betting!B1130, IF(Calc!P1130=Betting!I1130, Betting!C1130, ""))</f>
        <v>LAD</v>
      </c>
      <c r="I1130" s="21">
        <f>MAX(Calc!O1130:P1130)</f>
        <v>0.60595921190408741</v>
      </c>
      <c r="J1130" s="22">
        <f t="shared" si="69"/>
        <v>-153.78083442381913</v>
      </c>
      <c r="K1130" s="23">
        <f t="shared" si="70"/>
        <v>0.65027609178137602</v>
      </c>
      <c r="M1130" s="31"/>
      <c r="N1130" s="31"/>
      <c r="O1130" t="str">
        <f>IF(ISBLANK(Games!L1130), "", Games!L1130)</f>
        <v/>
      </c>
      <c r="P1130" t="str">
        <f>IF(ISBLANK(Games!M1130), "", Games!M1130)</f>
        <v/>
      </c>
      <c r="Q1130" t="str">
        <f t="shared" si="71"/>
        <v/>
      </c>
      <c r="R1130" t="str">
        <f>IF(ISBLANK(Games!L1130), "", IF(H1130=Q1130, "W", "L"))</f>
        <v/>
      </c>
      <c r="T1130" s="30" t="str">
        <f t="shared" si="72"/>
        <v/>
      </c>
    </row>
    <row r="1131" spans="1:20" x14ac:dyDescent="0.45">
      <c r="A1131" s="20" t="str">
        <f>Calc!A1131</f>
        <v>2024-06-20</v>
      </c>
      <c r="B1131" t="str">
        <f>Calc!B1131</f>
        <v>OAK</v>
      </c>
      <c r="C1131" t="str">
        <f>Calc!C1131</f>
        <v>KCR</v>
      </c>
      <c r="D1131" t="str">
        <f>IF(ISBLANK(Games!D1131), "", Games!D1131)</f>
        <v/>
      </c>
      <c r="E1131" t="str">
        <f>IF(ISBLANK(Games!E1131), "", Games!E1131)</f>
        <v/>
      </c>
      <c r="F1131">
        <f>Calc!M1131</f>
        <v>1410.609331202211</v>
      </c>
      <c r="G1131">
        <f>Calc!N1131</f>
        <v>1465.2610239810729</v>
      </c>
      <c r="H1131" t="str">
        <f>IF(Calc!O1131=Betting!I1131, Betting!B1131, IF(Calc!P1131=Betting!I1131, Betting!C1131, ""))</f>
        <v>KCR</v>
      </c>
      <c r="I1131" s="21">
        <f>MAX(Calc!O1131:P1131)</f>
        <v>0.57490218550021255</v>
      </c>
      <c r="J1131" s="22">
        <f t="shared" si="69"/>
        <v>-135.23997675139776</v>
      </c>
      <c r="K1131" s="23">
        <f t="shared" si="70"/>
        <v>0.73942633237672795</v>
      </c>
      <c r="M1131" s="31"/>
      <c r="N1131" s="31"/>
      <c r="O1131" t="str">
        <f>IF(ISBLANK(Games!L1131), "", Games!L1131)</f>
        <v/>
      </c>
      <c r="P1131" t="str">
        <f>IF(ISBLANK(Games!M1131), "", Games!M1131)</f>
        <v/>
      </c>
      <c r="Q1131" t="str">
        <f t="shared" si="71"/>
        <v/>
      </c>
      <c r="R1131" t="str">
        <f>IF(ISBLANK(Games!L1131), "", IF(H1131=Q1131, "W", "L"))</f>
        <v/>
      </c>
      <c r="T1131" s="30" t="str">
        <f t="shared" si="72"/>
        <v/>
      </c>
    </row>
    <row r="1132" spans="1:20" x14ac:dyDescent="0.45">
      <c r="A1132" s="20" t="str">
        <f>Calc!A1132</f>
        <v>2024-06-20</v>
      </c>
      <c r="B1132" t="str">
        <f>Calc!B1132</f>
        <v>NYY</v>
      </c>
      <c r="C1132" t="str">
        <f>Calc!C1132</f>
        <v>BAL</v>
      </c>
      <c r="D1132" t="str">
        <f>IF(ISBLANK(Games!D1132), "", Games!D1132)</f>
        <v/>
      </c>
      <c r="E1132" t="str">
        <f>IF(ISBLANK(Games!E1132), "", Games!E1132)</f>
        <v/>
      </c>
      <c r="F1132">
        <f>Calc!M1132</f>
        <v>1533.7203518335739</v>
      </c>
      <c r="G1132">
        <f>Calc!N1132</f>
        <v>1539.0873746407135</v>
      </c>
      <c r="H1132" t="str">
        <f>IF(Calc!O1132=Betting!I1132, Betting!B1132, IF(Calc!P1132=Betting!I1132, Betting!C1132, ""))</f>
        <v>NYY</v>
      </c>
      <c r="I1132" s="21">
        <f>MAX(Calc!O1132:P1132)</f>
        <v>0.53923817357938197</v>
      </c>
      <c r="J1132" s="22">
        <f t="shared" si="69"/>
        <v>-117.03186823622077</v>
      </c>
      <c r="K1132" s="23">
        <f t="shared" si="70"/>
        <v>0.8544681163096266</v>
      </c>
      <c r="M1132" s="31"/>
      <c r="N1132" s="31"/>
      <c r="O1132" t="str">
        <f>IF(ISBLANK(Games!L1132), "", Games!L1132)</f>
        <v/>
      </c>
      <c r="P1132" t="str">
        <f>IF(ISBLANK(Games!M1132), "", Games!M1132)</f>
        <v/>
      </c>
      <c r="Q1132" t="str">
        <f t="shared" si="71"/>
        <v/>
      </c>
      <c r="R1132" t="str">
        <f>IF(ISBLANK(Games!L1132), "", IF(H1132=Q1132, "W", "L"))</f>
        <v/>
      </c>
      <c r="T1132" s="30" t="str">
        <f t="shared" si="72"/>
        <v/>
      </c>
    </row>
    <row r="1133" spans="1:20" x14ac:dyDescent="0.45">
      <c r="A1133" s="20" t="str">
        <f>Calc!A1133</f>
        <v>2024-06-20</v>
      </c>
      <c r="B1133" t="str">
        <f>Calc!B1133</f>
        <v>STL</v>
      </c>
      <c r="C1133" t="str">
        <f>Calc!C1133</f>
        <v>SFG</v>
      </c>
      <c r="D1133" t="str">
        <f>IF(ISBLANK(Games!D1133), "", Games!D1133)</f>
        <v/>
      </c>
      <c r="E1133" t="str">
        <f>IF(ISBLANK(Games!E1133), "", Games!E1133)</f>
        <v/>
      </c>
      <c r="F1133">
        <f>Calc!M1133</f>
        <v>1510.540426333587</v>
      </c>
      <c r="G1133">
        <f>Calc!N1133</f>
        <v>1491.6063482058917</v>
      </c>
      <c r="H1133" t="str">
        <f>IF(Calc!O1133=Betting!I1133, Betting!B1133, IF(Calc!P1133=Betting!I1133, Betting!C1133, ""))</f>
        <v>STL</v>
      </c>
      <c r="I1133" s="21">
        <f>MAX(Calc!O1133:P1133)</f>
        <v>0.56380675183183759</v>
      </c>
      <c r="J1133" s="22">
        <f t="shared" si="69"/>
        <v>-129.25618500506391</v>
      </c>
      <c r="K1133" s="23">
        <f t="shared" si="70"/>
        <v>0.7736573688607804</v>
      </c>
      <c r="M1133" s="31"/>
      <c r="N1133" s="31"/>
      <c r="O1133" t="str">
        <f>IF(ISBLANK(Games!L1133), "", Games!L1133)</f>
        <v/>
      </c>
      <c r="P1133" t="str">
        <f>IF(ISBLANK(Games!M1133), "", Games!M1133)</f>
        <v/>
      </c>
      <c r="Q1133" t="str">
        <f t="shared" si="71"/>
        <v/>
      </c>
      <c r="R1133" t="str">
        <f>IF(ISBLANK(Games!L1133), "", IF(H1133=Q1133, "W", "L"))</f>
        <v/>
      </c>
      <c r="T1133" s="30" t="str">
        <f t="shared" si="72"/>
        <v/>
      </c>
    </row>
    <row r="1134" spans="1:20" x14ac:dyDescent="0.45">
      <c r="A1134" s="20" t="str">
        <f>Calc!A1134</f>
        <v>2024-06-20</v>
      </c>
      <c r="B1134" t="str">
        <f>Calc!B1134</f>
        <v>SDP</v>
      </c>
      <c r="C1134" t="str">
        <f>Calc!C1134</f>
        <v>MIL</v>
      </c>
      <c r="D1134" t="str">
        <f>IF(ISBLANK(Games!D1134), "", Games!D1134)</f>
        <v/>
      </c>
      <c r="E1134" t="str">
        <f>IF(ISBLANK(Games!E1134), "", Games!E1134)</f>
        <v/>
      </c>
      <c r="F1134">
        <f>Calc!M1134</f>
        <v>1502.9671207118124</v>
      </c>
      <c r="G1134">
        <f>Calc!N1134</f>
        <v>1527.5334034496079</v>
      </c>
      <c r="H1134" t="str">
        <f>IF(Calc!O1134=Betting!I1134, Betting!B1134, IF(Calc!P1134=Betting!I1134, Betting!C1134, ""))</f>
        <v>MIL</v>
      </c>
      <c r="I1134" s="21">
        <f>MAX(Calc!O1134:P1134)</f>
        <v>0.52067503982527052</v>
      </c>
      <c r="J1134" s="22">
        <f t="shared" si="69"/>
        <v>-108.62673198480371</v>
      </c>
      <c r="K1134" s="23">
        <f t="shared" si="70"/>
        <v>0.92058371059150945</v>
      </c>
      <c r="M1134" s="31"/>
      <c r="N1134" s="31"/>
      <c r="O1134" t="str">
        <f>IF(ISBLANK(Games!L1134), "", Games!L1134)</f>
        <v/>
      </c>
      <c r="P1134" t="str">
        <f>IF(ISBLANK(Games!M1134), "", Games!M1134)</f>
        <v/>
      </c>
      <c r="Q1134" t="str">
        <f t="shared" si="71"/>
        <v/>
      </c>
      <c r="R1134" t="str">
        <f>IF(ISBLANK(Games!L1134), "", IF(H1134=Q1134, "W", "L"))</f>
        <v/>
      </c>
      <c r="T1134" s="30" t="str">
        <f t="shared" si="72"/>
        <v/>
      </c>
    </row>
    <row r="1135" spans="1:20" x14ac:dyDescent="0.45">
      <c r="A1135" s="20" t="str">
        <f>Calc!A1135</f>
        <v>2024-06-21</v>
      </c>
      <c r="B1135" t="str">
        <f>Calc!B1135</f>
        <v>CHC</v>
      </c>
      <c r="C1135" t="str">
        <f>Calc!C1135</f>
        <v>NYM</v>
      </c>
      <c r="D1135" t="str">
        <f>IF(ISBLANK(Games!D1135), "", Games!D1135)</f>
        <v/>
      </c>
      <c r="E1135" t="str">
        <f>IF(ISBLANK(Games!E1135), "", Games!E1135)</f>
        <v/>
      </c>
      <c r="F1135">
        <f>Calc!M1135</f>
        <v>1529.9566441509314</v>
      </c>
      <c r="G1135">
        <f>Calc!N1135</f>
        <v>1510.288270753422</v>
      </c>
      <c r="H1135" t="str">
        <f>IF(Calc!O1135=Betting!I1135, Betting!B1135, IF(Calc!P1135=Betting!I1135, Betting!C1135, ""))</f>
        <v>CHC</v>
      </c>
      <c r="I1135" s="21">
        <f>MAX(Calc!O1135:P1135)</f>
        <v>0.55056786048077533</v>
      </c>
      <c r="J1135" s="22">
        <f t="shared" si="69"/>
        <v>-122.50300146975238</v>
      </c>
      <c r="K1135" s="23">
        <f t="shared" si="70"/>
        <v>0.81630652963789896</v>
      </c>
      <c r="M1135" s="31"/>
      <c r="N1135" s="31"/>
      <c r="O1135" t="str">
        <f>IF(ISBLANK(Games!L1135), "", Games!L1135)</f>
        <v/>
      </c>
      <c r="P1135" t="str">
        <f>IF(ISBLANK(Games!M1135), "", Games!M1135)</f>
        <v/>
      </c>
      <c r="Q1135" t="str">
        <f t="shared" si="71"/>
        <v/>
      </c>
      <c r="R1135" t="str">
        <f>IF(ISBLANK(Games!L1135), "", IF(H1135=Q1135, "W", "L"))</f>
        <v/>
      </c>
      <c r="T1135" s="30" t="str">
        <f t="shared" si="72"/>
        <v/>
      </c>
    </row>
    <row r="1136" spans="1:20" x14ac:dyDescent="0.45">
      <c r="A1136" s="20" t="str">
        <f>Calc!A1136</f>
        <v>2024-06-21</v>
      </c>
      <c r="B1136" t="str">
        <f>Calc!B1136</f>
        <v>PIT</v>
      </c>
      <c r="C1136" t="str">
        <f>Calc!C1136</f>
        <v>TBR</v>
      </c>
      <c r="D1136" t="str">
        <f>IF(ISBLANK(Games!D1136), "", Games!D1136)</f>
        <v/>
      </c>
      <c r="E1136" t="str">
        <f>IF(ISBLANK(Games!E1136), "", Games!E1136)</f>
        <v/>
      </c>
      <c r="F1136">
        <f>Calc!M1136</f>
        <v>1464.4120897083565</v>
      </c>
      <c r="G1136">
        <f>Calc!N1136</f>
        <v>1532.6622500113572</v>
      </c>
      <c r="H1136" t="str">
        <f>IF(Calc!O1136=Betting!I1136, Betting!B1136, IF(Calc!P1136=Betting!I1136, Betting!C1136, ""))</f>
        <v>TBR</v>
      </c>
      <c r="I1136" s="21">
        <f>MAX(Calc!O1136:P1136)</f>
        <v>0.56799018147433977</v>
      </c>
      <c r="J1136" s="22">
        <f t="shared" si="69"/>
        <v>-131.47622047404985</v>
      </c>
      <c r="K1136" s="23">
        <f t="shared" si="70"/>
        <v>0.76059381414708005</v>
      </c>
      <c r="M1136" s="31"/>
      <c r="N1136" s="31"/>
      <c r="O1136" t="str">
        <f>IF(ISBLANK(Games!L1136), "", Games!L1136)</f>
        <v/>
      </c>
      <c r="P1136" t="str">
        <f>IF(ISBLANK(Games!M1136), "", Games!M1136)</f>
        <v/>
      </c>
      <c r="Q1136" t="str">
        <f t="shared" si="71"/>
        <v/>
      </c>
      <c r="R1136" t="str">
        <f>IF(ISBLANK(Games!L1136), "", IF(H1136=Q1136, "W", "L"))</f>
        <v/>
      </c>
      <c r="T1136" s="30" t="str">
        <f t="shared" si="72"/>
        <v/>
      </c>
    </row>
    <row r="1137" spans="1:20" x14ac:dyDescent="0.45">
      <c r="A1137" s="20" t="str">
        <f>Calc!A1137</f>
        <v>2024-06-21</v>
      </c>
      <c r="B1137" t="str">
        <f>Calc!B1137</f>
        <v>PHI</v>
      </c>
      <c r="C1137" t="str">
        <f>Calc!C1137</f>
        <v>ARI</v>
      </c>
      <c r="D1137" t="str">
        <f>IF(ISBLANK(Games!D1137), "", Games!D1137)</f>
        <v/>
      </c>
      <c r="E1137" t="str">
        <f>IF(ISBLANK(Games!E1137), "", Games!E1137)</f>
        <v/>
      </c>
      <c r="F1137">
        <f>Calc!M1137</f>
        <v>1516.0751994709906</v>
      </c>
      <c r="G1137">
        <f>Calc!N1137</f>
        <v>1515.1384034374826</v>
      </c>
      <c r="H1137" t="str">
        <f>IF(Calc!O1137=Betting!I1137, Betting!B1137, IF(Calc!P1137=Betting!I1137, Betting!C1137, ""))</f>
        <v>PHI</v>
      </c>
      <c r="I1137" s="21">
        <f>MAX(Calc!O1137:P1137)</f>
        <v>0.54372103595255972</v>
      </c>
      <c r="J1137" s="22">
        <f t="shared" si="69"/>
        <v>-119.1641690270928</v>
      </c>
      <c r="K1137" s="23">
        <f t="shared" si="70"/>
        <v>0.83917842768042394</v>
      </c>
      <c r="M1137" s="31"/>
      <c r="N1137" s="31"/>
      <c r="O1137" t="str">
        <f>IF(ISBLANK(Games!L1137), "", Games!L1137)</f>
        <v/>
      </c>
      <c r="P1137" t="str">
        <f>IF(ISBLANK(Games!M1137), "", Games!M1137)</f>
        <v/>
      </c>
      <c r="Q1137" t="str">
        <f t="shared" si="71"/>
        <v/>
      </c>
      <c r="R1137" t="str">
        <f>IF(ISBLANK(Games!L1137), "", IF(H1137=Q1137, "W", "L"))</f>
        <v/>
      </c>
      <c r="T1137" s="30" t="str">
        <f t="shared" si="72"/>
        <v/>
      </c>
    </row>
    <row r="1138" spans="1:20" x14ac:dyDescent="0.45">
      <c r="A1138" s="20" t="str">
        <f>Calc!A1138</f>
        <v>2024-06-21</v>
      </c>
      <c r="B1138" t="str">
        <f>Calc!B1138</f>
        <v>DET</v>
      </c>
      <c r="C1138" t="str">
        <f>Calc!C1138</f>
        <v>CHW</v>
      </c>
      <c r="D1138" t="str">
        <f>IF(ISBLANK(Games!D1138), "", Games!D1138)</f>
        <v/>
      </c>
      <c r="E1138" t="str">
        <f>IF(ISBLANK(Games!E1138), "", Games!E1138)</f>
        <v/>
      </c>
      <c r="F1138">
        <f>Calc!M1138</f>
        <v>1481.7589766686021</v>
      </c>
      <c r="G1138">
        <f>Calc!N1138</f>
        <v>1425.4820043556863</v>
      </c>
      <c r="H1138" t="str">
        <f>IF(Calc!O1138=Betting!I1138, Betting!B1138, IF(Calc!P1138=Betting!I1138, Betting!C1138, ""))</f>
        <v>DET</v>
      </c>
      <c r="I1138" s="21">
        <f>MAX(Calc!O1138:P1138)</f>
        <v>0.58412248334689976</v>
      </c>
      <c r="J1138" s="22">
        <f t="shared" si="69"/>
        <v>-140.45541294172421</v>
      </c>
      <c r="K1138" s="23">
        <f t="shared" si="70"/>
        <v>0.71196971270513154</v>
      </c>
      <c r="M1138" s="31"/>
      <c r="N1138" s="31"/>
      <c r="O1138" t="str">
        <f>IF(ISBLANK(Games!L1138), "", Games!L1138)</f>
        <v/>
      </c>
      <c r="P1138" t="str">
        <f>IF(ISBLANK(Games!M1138), "", Games!M1138)</f>
        <v/>
      </c>
      <c r="Q1138" t="str">
        <f t="shared" si="71"/>
        <v/>
      </c>
      <c r="R1138" t="str">
        <f>IF(ISBLANK(Games!L1138), "", IF(H1138=Q1138, "W", "L"))</f>
        <v/>
      </c>
      <c r="T1138" s="30" t="str">
        <f t="shared" si="72"/>
        <v/>
      </c>
    </row>
    <row r="1139" spans="1:20" x14ac:dyDescent="0.45">
      <c r="A1139" s="20" t="str">
        <f>Calc!A1139</f>
        <v>2024-06-21</v>
      </c>
      <c r="B1139" t="str">
        <f>Calc!B1139</f>
        <v>NYY</v>
      </c>
      <c r="C1139" t="str">
        <f>Calc!C1139</f>
        <v>ATL</v>
      </c>
      <c r="D1139" t="str">
        <f>IF(ISBLANK(Games!D1139), "", Games!D1139)</f>
        <v/>
      </c>
      <c r="E1139" t="str">
        <f>IF(ISBLANK(Games!E1139), "", Games!E1139)</f>
        <v/>
      </c>
      <c r="F1139">
        <f>Calc!M1139</f>
        <v>1533.7203518335739</v>
      </c>
      <c r="G1139">
        <f>Calc!N1139</f>
        <v>1588.8399964445969</v>
      </c>
      <c r="H1139" t="str">
        <f>IF(Calc!O1139=Betting!I1139, Betting!B1139, IF(Calc!P1139=Betting!I1139, Betting!C1139, ""))</f>
        <v>ATL</v>
      </c>
      <c r="I1139" s="21">
        <f>MAX(Calc!O1139:P1139)</f>
        <v>0.5317033559548886</v>
      </c>
      <c r="J1139" s="22">
        <f t="shared" si="69"/>
        <v>-113.53986041028925</v>
      </c>
      <c r="K1139" s="23">
        <f t="shared" si="70"/>
        <v>0.88074795616833224</v>
      </c>
      <c r="M1139" s="31"/>
      <c r="N1139" s="31"/>
      <c r="O1139" t="str">
        <f>IF(ISBLANK(Games!L1139), "", Games!L1139)</f>
        <v/>
      </c>
      <c r="P1139" t="str">
        <f>IF(ISBLANK(Games!M1139), "", Games!M1139)</f>
        <v/>
      </c>
      <c r="Q1139" t="str">
        <f t="shared" si="71"/>
        <v/>
      </c>
      <c r="R1139" t="str">
        <f>IF(ISBLANK(Games!L1139), "", IF(H1139=Q1139, "W", "L"))</f>
        <v/>
      </c>
      <c r="T1139" s="30" t="str">
        <f t="shared" si="72"/>
        <v/>
      </c>
    </row>
    <row r="1140" spans="1:20" x14ac:dyDescent="0.45">
      <c r="A1140" s="20" t="str">
        <f>Calc!A1140</f>
        <v>2024-06-21</v>
      </c>
      <c r="B1140" t="str">
        <f>Calc!B1140</f>
        <v>CIN</v>
      </c>
      <c r="C1140" t="str">
        <f>Calc!C1140</f>
        <v>BOS</v>
      </c>
      <c r="D1140" t="str">
        <f>IF(ISBLANK(Games!D1140), "", Games!D1140)</f>
        <v/>
      </c>
      <c r="E1140" t="str">
        <f>IF(ISBLANK(Games!E1140), "", Games!E1140)</f>
        <v/>
      </c>
      <c r="F1140">
        <f>Calc!M1140</f>
        <v>1493.1662146218293</v>
      </c>
      <c r="G1140">
        <f>Calc!N1140</f>
        <v>1518.233689676287</v>
      </c>
      <c r="H1140" t="str">
        <f>IF(Calc!O1140=Betting!I1140, Betting!B1140, IF(Calc!P1140=Betting!I1140, Betting!C1140, ""))</f>
        <v>BOS</v>
      </c>
      <c r="I1140" s="21">
        <f>MAX(Calc!O1140:P1140)</f>
        <v>0.54295697340897764</v>
      </c>
      <c r="J1140" s="22">
        <f t="shared" si="69"/>
        <v>-118.79778091326924</v>
      </c>
      <c r="K1140" s="23">
        <f t="shared" si="70"/>
        <v>0.84176656526107208</v>
      </c>
      <c r="M1140" s="31"/>
      <c r="N1140" s="31"/>
      <c r="O1140" t="str">
        <f>IF(ISBLANK(Games!L1140), "", Games!L1140)</f>
        <v/>
      </c>
      <c r="P1140" t="str">
        <f>IF(ISBLANK(Games!M1140), "", Games!M1140)</f>
        <v/>
      </c>
      <c r="Q1140" t="str">
        <f t="shared" si="71"/>
        <v/>
      </c>
      <c r="R1140" t="str">
        <f>IF(ISBLANK(Games!L1140), "", IF(H1140=Q1140, "W", "L"))</f>
        <v/>
      </c>
      <c r="T1140" s="30" t="str">
        <f t="shared" si="72"/>
        <v/>
      </c>
    </row>
    <row r="1141" spans="1:20" x14ac:dyDescent="0.45">
      <c r="A1141" s="20" t="str">
        <f>Calc!A1141</f>
        <v>2024-06-21</v>
      </c>
      <c r="B1141" t="str">
        <f>Calc!B1141</f>
        <v>CLE</v>
      </c>
      <c r="C1141" t="str">
        <f>Calc!C1141</f>
        <v>TOR</v>
      </c>
      <c r="D1141" t="str">
        <f>IF(ISBLANK(Games!D1141), "", Games!D1141)</f>
        <v/>
      </c>
      <c r="E1141" t="str">
        <f>IF(ISBLANK(Games!E1141), "", Games!E1141)</f>
        <v/>
      </c>
      <c r="F1141">
        <f>Calc!M1141</f>
        <v>1503.8938502056101</v>
      </c>
      <c r="G1141">
        <f>Calc!N1141</f>
        <v>1549.5770225833428</v>
      </c>
      <c r="H1141" t="str">
        <f>IF(Calc!O1141=Betting!I1141, Betting!B1141, IF(Calc!P1141=Betting!I1141, Betting!C1141, ""))</f>
        <v>TOR</v>
      </c>
      <c r="I1141" s="21">
        <f>MAX(Calc!O1141:P1141)</f>
        <v>0.54155757407042282</v>
      </c>
      <c r="J1141" s="22">
        <f t="shared" si="69"/>
        <v>-118.12989885748777</v>
      </c>
      <c r="K1141" s="23">
        <f t="shared" si="70"/>
        <v>0.84652573960670419</v>
      </c>
      <c r="M1141" s="31"/>
      <c r="N1141" s="31"/>
      <c r="O1141" t="str">
        <f>IF(ISBLANK(Games!L1141), "", Games!L1141)</f>
        <v/>
      </c>
      <c r="P1141" t="str">
        <f>IF(ISBLANK(Games!M1141), "", Games!M1141)</f>
        <v/>
      </c>
      <c r="Q1141" t="str">
        <f t="shared" si="71"/>
        <v/>
      </c>
      <c r="R1141" t="str">
        <f>IF(ISBLANK(Games!L1141), "", IF(H1141=Q1141, "W", "L"))</f>
        <v/>
      </c>
      <c r="T1141" s="30" t="str">
        <f t="shared" si="72"/>
        <v/>
      </c>
    </row>
    <row r="1142" spans="1:20" x14ac:dyDescent="0.45">
      <c r="A1142" s="20" t="str">
        <f>Calc!A1142</f>
        <v>2024-06-21</v>
      </c>
      <c r="B1142" t="str">
        <f>Calc!B1142</f>
        <v>MIA</v>
      </c>
      <c r="C1142" t="str">
        <f>Calc!C1142</f>
        <v>SEA</v>
      </c>
      <c r="D1142" t="str">
        <f>IF(ISBLANK(Games!D1142), "", Games!D1142)</f>
        <v/>
      </c>
      <c r="E1142" t="str">
        <f>IF(ISBLANK(Games!E1142), "", Games!E1142)</f>
        <v/>
      </c>
      <c r="F1142">
        <f>Calc!M1142</f>
        <v>1453.0099819148713</v>
      </c>
      <c r="G1142">
        <f>Calc!N1142</f>
        <v>1521.2700100017432</v>
      </c>
      <c r="H1142" t="str">
        <f>IF(Calc!O1142=Betting!I1142, Betting!B1142, IF(Calc!P1142=Betting!I1142, Betting!C1142, ""))</f>
        <v>SEA</v>
      </c>
      <c r="I1142" s="21">
        <f>MAX(Calc!O1142:P1142)</f>
        <v>0.57411353833795131</v>
      </c>
      <c r="J1142" s="22">
        <f t="shared" si="69"/>
        <v>-134.80436454763955</v>
      </c>
      <c r="K1142" s="23">
        <f t="shared" si="70"/>
        <v>0.74181574413831552</v>
      </c>
      <c r="M1142" s="31"/>
      <c r="N1142" s="31"/>
      <c r="O1142" t="str">
        <f>IF(ISBLANK(Games!L1142), "", Games!L1142)</f>
        <v/>
      </c>
      <c r="P1142" t="str">
        <f>IF(ISBLANK(Games!M1142), "", Games!M1142)</f>
        <v/>
      </c>
      <c r="Q1142" t="str">
        <f t="shared" si="71"/>
        <v/>
      </c>
      <c r="R1142" t="str">
        <f>IF(ISBLANK(Games!L1142), "", IF(H1142=Q1142, "W", "L"))</f>
        <v/>
      </c>
      <c r="T1142" s="30" t="str">
        <f t="shared" si="72"/>
        <v/>
      </c>
    </row>
    <row r="1143" spans="1:20" x14ac:dyDescent="0.45">
      <c r="A1143" s="20" t="str">
        <f>Calc!A1143</f>
        <v>2024-06-21</v>
      </c>
      <c r="B1143" t="str">
        <f>Calc!B1143</f>
        <v>TEX</v>
      </c>
      <c r="C1143" t="str">
        <f>Calc!C1143</f>
        <v>KCR</v>
      </c>
      <c r="D1143" t="str">
        <f>IF(ISBLANK(Games!D1143), "", Games!D1143)</f>
        <v/>
      </c>
      <c r="E1143" t="str">
        <f>IF(ISBLANK(Games!E1143), "", Games!E1143)</f>
        <v/>
      </c>
      <c r="F1143">
        <f>Calc!M1143</f>
        <v>1535.7428778604465</v>
      </c>
      <c r="G1143">
        <f>Calc!N1143</f>
        <v>1465.2610239810729</v>
      </c>
      <c r="H1143" t="str">
        <f>IF(Calc!O1143=Betting!I1143, Betting!B1143, IF(Calc!P1143=Betting!I1143, Betting!C1143, ""))</f>
        <v>TEX</v>
      </c>
      <c r="I1143" s="21">
        <f>MAX(Calc!O1143:P1143)</f>
        <v>0.63170822167989971</v>
      </c>
      <c r="J1143" s="22">
        <f t="shared" si="69"/>
        <v>-171.52384572941818</v>
      </c>
      <c r="K1143" s="23">
        <f t="shared" si="70"/>
        <v>0.58300931613760409</v>
      </c>
      <c r="M1143" s="31"/>
      <c r="N1143" s="31"/>
      <c r="O1143" t="str">
        <f>IF(ISBLANK(Games!L1143), "", Games!L1143)</f>
        <v/>
      </c>
      <c r="P1143" t="str">
        <f>IF(ISBLANK(Games!M1143), "", Games!M1143)</f>
        <v/>
      </c>
      <c r="Q1143" t="str">
        <f t="shared" si="71"/>
        <v/>
      </c>
      <c r="R1143" t="str">
        <f>IF(ISBLANK(Games!L1143), "", IF(H1143=Q1143, "W", "L"))</f>
        <v/>
      </c>
      <c r="T1143" s="30" t="str">
        <f t="shared" si="72"/>
        <v/>
      </c>
    </row>
    <row r="1144" spans="1:20" x14ac:dyDescent="0.45">
      <c r="A1144" s="20" t="str">
        <f>Calc!A1144</f>
        <v>2024-06-21</v>
      </c>
      <c r="B1144" t="str">
        <f>Calc!B1144</f>
        <v>HOU</v>
      </c>
      <c r="C1144" t="str">
        <f>Calc!C1144</f>
        <v>BAL</v>
      </c>
      <c r="D1144" t="str">
        <f>IF(ISBLANK(Games!D1144), "", Games!D1144)</f>
        <v/>
      </c>
      <c r="E1144" t="str">
        <f>IF(ISBLANK(Games!E1144), "", Games!E1144)</f>
        <v/>
      </c>
      <c r="F1144">
        <f>Calc!M1144</f>
        <v>1535.1961987191132</v>
      </c>
      <c r="G1144">
        <f>Calc!N1144</f>
        <v>1539.0873746407135</v>
      </c>
      <c r="H1144" t="str">
        <f>IF(Calc!O1144=Betting!I1144, Betting!B1144, IF(Calc!P1144=Betting!I1144, Betting!C1144, ""))</f>
        <v>BAL</v>
      </c>
      <c r="I1144" s="21">
        <f>MAX(Calc!O1144:P1144)</f>
        <v>0.52600778143547278</v>
      </c>
      <c r="J1144" s="22">
        <f t="shared" si="69"/>
        <v>-110.9739275949452</v>
      </c>
      <c r="K1144" s="23">
        <f t="shared" si="70"/>
        <v>0.90111256010510832</v>
      </c>
      <c r="M1144" s="31"/>
      <c r="N1144" s="31"/>
      <c r="O1144" t="str">
        <f>IF(ISBLANK(Games!L1144), "", Games!L1144)</f>
        <v/>
      </c>
      <c r="P1144" t="str">
        <f>IF(ISBLANK(Games!M1144), "", Games!M1144)</f>
        <v/>
      </c>
      <c r="Q1144" t="str">
        <f t="shared" si="71"/>
        <v/>
      </c>
      <c r="R1144" t="str">
        <f>IF(ISBLANK(Games!L1144), "", IF(H1144=Q1144, "W", "L"))</f>
        <v/>
      </c>
      <c r="T1144" s="30" t="str">
        <f t="shared" si="72"/>
        <v/>
      </c>
    </row>
    <row r="1145" spans="1:20" x14ac:dyDescent="0.45">
      <c r="A1145" s="20" t="str">
        <f>Calc!A1145</f>
        <v>2024-06-21</v>
      </c>
      <c r="B1145" t="str">
        <f>Calc!B1145</f>
        <v>COL</v>
      </c>
      <c r="C1145" t="str">
        <f>Calc!C1145</f>
        <v>WAS</v>
      </c>
      <c r="D1145" t="str">
        <f>IF(ISBLANK(Games!D1145), "", Games!D1145)</f>
        <v/>
      </c>
      <c r="E1145" t="str">
        <f>IF(ISBLANK(Games!E1145), "", Games!E1145)</f>
        <v/>
      </c>
      <c r="F1145">
        <f>Calc!M1145</f>
        <v>1423.0710497477428</v>
      </c>
      <c r="G1145">
        <f>Calc!N1145</f>
        <v>1420.7057667976087</v>
      </c>
      <c r="H1145" t="str">
        <f>IF(Calc!O1145=Betting!I1145, Betting!B1145, IF(Calc!P1145=Betting!I1145, Betting!C1145, ""))</f>
        <v>COL</v>
      </c>
      <c r="I1145" s="21">
        <f>MAX(Calc!O1145:P1145)</f>
        <v>0.61757709154938067</v>
      </c>
      <c r="J1145" s="22">
        <f t="shared" si="69"/>
        <v>-161.4906110231432</v>
      </c>
      <c r="K1145" s="23">
        <f t="shared" si="70"/>
        <v>0.619231046105021</v>
      </c>
      <c r="M1145" s="31"/>
      <c r="N1145" s="31"/>
      <c r="O1145" t="str">
        <f>IF(ISBLANK(Games!L1145), "", Games!L1145)</f>
        <v/>
      </c>
      <c r="P1145" t="str">
        <f>IF(ISBLANK(Games!M1145), "", Games!M1145)</f>
        <v/>
      </c>
      <c r="Q1145" t="str">
        <f t="shared" si="71"/>
        <v/>
      </c>
      <c r="R1145" t="str">
        <f>IF(ISBLANK(Games!L1145), "", IF(H1145=Q1145, "W", "L"))</f>
        <v/>
      </c>
      <c r="T1145" s="30" t="str">
        <f t="shared" si="72"/>
        <v/>
      </c>
    </row>
    <row r="1146" spans="1:20" x14ac:dyDescent="0.45">
      <c r="A1146" s="20" t="str">
        <f>Calc!A1146</f>
        <v>2024-06-21</v>
      </c>
      <c r="B1146" t="str">
        <f>Calc!B1146</f>
        <v>OAK</v>
      </c>
      <c r="C1146" t="str">
        <f>Calc!C1146</f>
        <v>MIN</v>
      </c>
      <c r="D1146" t="str">
        <f>IF(ISBLANK(Games!D1146), "", Games!D1146)</f>
        <v/>
      </c>
      <c r="E1146" t="str">
        <f>IF(ISBLANK(Games!E1146), "", Games!E1146)</f>
        <v/>
      </c>
      <c r="F1146">
        <f>Calc!M1146</f>
        <v>1410.609331202211</v>
      </c>
      <c r="G1146">
        <f>Calc!N1146</f>
        <v>1539.5424706464416</v>
      </c>
      <c r="H1146" t="str">
        <f>IF(Calc!O1146=Betting!I1146, Betting!B1146, IF(Calc!P1146=Betting!I1146, Betting!C1146, ""))</f>
        <v>MIN</v>
      </c>
      <c r="I1146" s="21">
        <f>MAX(Calc!O1146:P1146)</f>
        <v>0.67437089861636279</v>
      </c>
      <c r="J1146" s="22">
        <f t="shared" si="69"/>
        <v>-207.09785942069666</v>
      </c>
      <c r="K1146" s="23">
        <f t="shared" si="70"/>
        <v>0.48286351331551397</v>
      </c>
      <c r="M1146" s="31"/>
      <c r="N1146" s="31"/>
      <c r="O1146" t="str">
        <f>IF(ISBLANK(Games!L1146), "", Games!L1146)</f>
        <v/>
      </c>
      <c r="P1146" t="str">
        <f>IF(ISBLANK(Games!M1146), "", Games!M1146)</f>
        <v/>
      </c>
      <c r="Q1146" t="str">
        <f t="shared" si="71"/>
        <v/>
      </c>
      <c r="R1146" t="str">
        <f>IF(ISBLANK(Games!L1146), "", IF(H1146=Q1146, "W", "L"))</f>
        <v/>
      </c>
      <c r="T1146" s="30" t="str">
        <f t="shared" si="72"/>
        <v/>
      </c>
    </row>
    <row r="1147" spans="1:20" x14ac:dyDescent="0.45">
      <c r="A1147" s="20" t="str">
        <f>Calc!A1147</f>
        <v>2024-06-21</v>
      </c>
      <c r="B1147" t="str">
        <f>Calc!B1147</f>
        <v>SDP</v>
      </c>
      <c r="C1147" t="str">
        <f>Calc!C1147</f>
        <v>MIL</v>
      </c>
      <c r="D1147" t="str">
        <f>IF(ISBLANK(Games!D1147), "", Games!D1147)</f>
        <v/>
      </c>
      <c r="E1147" t="str">
        <f>IF(ISBLANK(Games!E1147), "", Games!E1147)</f>
        <v/>
      </c>
      <c r="F1147">
        <f>Calc!M1147</f>
        <v>1502.9671207118124</v>
      </c>
      <c r="G1147">
        <f>Calc!N1147</f>
        <v>1527.5334034496079</v>
      </c>
      <c r="H1147" t="str">
        <f>IF(Calc!O1147=Betting!I1147, Betting!B1147, IF(Calc!P1147=Betting!I1147, Betting!C1147, ""))</f>
        <v>MIL</v>
      </c>
      <c r="I1147" s="21">
        <f>MAX(Calc!O1147:P1147)</f>
        <v>0.52067503982527052</v>
      </c>
      <c r="J1147" s="22">
        <f t="shared" si="69"/>
        <v>-108.62673198480371</v>
      </c>
      <c r="K1147" s="23">
        <f t="shared" si="70"/>
        <v>0.92058371059150945</v>
      </c>
      <c r="M1147" s="31"/>
      <c r="N1147" s="31"/>
      <c r="O1147" t="str">
        <f>IF(ISBLANK(Games!L1147), "", Games!L1147)</f>
        <v/>
      </c>
      <c r="P1147" t="str">
        <f>IF(ISBLANK(Games!M1147), "", Games!M1147)</f>
        <v/>
      </c>
      <c r="Q1147" t="str">
        <f t="shared" si="71"/>
        <v/>
      </c>
      <c r="R1147" t="str">
        <f>IF(ISBLANK(Games!L1147), "", IF(H1147=Q1147, "W", "L"))</f>
        <v/>
      </c>
      <c r="T1147" s="30" t="str">
        <f t="shared" si="72"/>
        <v/>
      </c>
    </row>
    <row r="1148" spans="1:20" x14ac:dyDescent="0.45">
      <c r="A1148" s="20" t="str">
        <f>Calc!A1148</f>
        <v>2024-06-21</v>
      </c>
      <c r="B1148" t="str">
        <f>Calc!B1148</f>
        <v>LAD</v>
      </c>
      <c r="C1148" t="str">
        <f>Calc!C1148</f>
        <v>LAA</v>
      </c>
      <c r="D1148" t="str">
        <f>IF(ISBLANK(Games!D1148), "", Games!D1148)</f>
        <v/>
      </c>
      <c r="E1148" t="str">
        <f>IF(ISBLANK(Games!E1148), "", Games!E1148)</f>
        <v/>
      </c>
      <c r="F1148">
        <f>Calc!M1148</f>
        <v>1596.6514930600529</v>
      </c>
      <c r="G1148">
        <f>Calc!N1148</f>
        <v>1486.8682858001625</v>
      </c>
      <c r="H1148" t="str">
        <f>IF(Calc!O1148=Betting!I1148, Betting!B1148, IF(Calc!P1148=Betting!I1148, Betting!C1148, ""))</f>
        <v>LAD</v>
      </c>
      <c r="I1148" s="21">
        <f>MAX(Calc!O1148:P1148)</f>
        <v>0.67426143404715255</v>
      </c>
      <c r="J1148" s="22">
        <f t="shared" si="69"/>
        <v>-206.99465906801964</v>
      </c>
      <c r="K1148" s="23">
        <f t="shared" si="70"/>
        <v>0.48310425230411097</v>
      </c>
      <c r="M1148" s="31"/>
      <c r="N1148" s="31"/>
      <c r="O1148" t="str">
        <f>IF(ISBLANK(Games!L1148), "", Games!L1148)</f>
        <v/>
      </c>
      <c r="P1148" t="str">
        <f>IF(ISBLANK(Games!M1148), "", Games!M1148)</f>
        <v/>
      </c>
      <c r="Q1148" t="str">
        <f t="shared" si="71"/>
        <v/>
      </c>
      <c r="R1148" t="str">
        <f>IF(ISBLANK(Games!L1148), "", IF(H1148=Q1148, "W", "L"))</f>
        <v/>
      </c>
      <c r="T1148" s="30" t="str">
        <f t="shared" si="72"/>
        <v/>
      </c>
    </row>
    <row r="1149" spans="1:20" x14ac:dyDescent="0.45">
      <c r="A1149" s="20" t="str">
        <f>Calc!A1149</f>
        <v>2024-06-22</v>
      </c>
      <c r="B1149" t="str">
        <f>Calc!B1149</f>
        <v>DET</v>
      </c>
      <c r="C1149" t="str">
        <f>Calc!C1149</f>
        <v>CHW</v>
      </c>
      <c r="D1149" t="str">
        <f>IF(ISBLANK(Games!D1149), "", Games!D1149)</f>
        <v/>
      </c>
      <c r="E1149" t="str">
        <f>IF(ISBLANK(Games!E1149), "", Games!E1149)</f>
        <v/>
      </c>
      <c r="F1149">
        <f>Calc!M1149</f>
        <v>1481.7589766686021</v>
      </c>
      <c r="G1149">
        <f>Calc!N1149</f>
        <v>1425.4820043556863</v>
      </c>
      <c r="H1149" t="str">
        <f>IF(Calc!O1149=Betting!I1149, Betting!B1149, IF(Calc!P1149=Betting!I1149, Betting!C1149, ""))</f>
        <v>DET</v>
      </c>
      <c r="I1149" s="21">
        <f>MAX(Calc!O1149:P1149)</f>
        <v>0.58412248334689976</v>
      </c>
      <c r="J1149" s="22">
        <f t="shared" si="69"/>
        <v>-140.45541294172421</v>
      </c>
      <c r="K1149" s="23">
        <f t="shared" si="70"/>
        <v>0.71196971270513154</v>
      </c>
      <c r="M1149" s="31"/>
      <c r="N1149" s="31"/>
      <c r="O1149" t="str">
        <f>IF(ISBLANK(Games!L1149), "", Games!L1149)</f>
        <v/>
      </c>
      <c r="P1149" t="str">
        <f>IF(ISBLANK(Games!M1149), "", Games!M1149)</f>
        <v/>
      </c>
      <c r="Q1149" t="str">
        <f t="shared" si="71"/>
        <v/>
      </c>
      <c r="R1149" t="str">
        <f>IF(ISBLANK(Games!L1149), "", IF(H1149=Q1149, "W", "L"))</f>
        <v/>
      </c>
      <c r="T1149" s="30" t="str">
        <f t="shared" si="72"/>
        <v/>
      </c>
    </row>
    <row r="1150" spans="1:20" x14ac:dyDescent="0.45">
      <c r="A1150" s="20" t="str">
        <f>Calc!A1150</f>
        <v>2024-06-22</v>
      </c>
      <c r="B1150" t="str">
        <f>Calc!B1150</f>
        <v>STL</v>
      </c>
      <c r="C1150" t="str">
        <f>Calc!C1150</f>
        <v>SFG</v>
      </c>
      <c r="D1150" t="str">
        <f>IF(ISBLANK(Games!D1150), "", Games!D1150)</f>
        <v/>
      </c>
      <c r="E1150" t="str">
        <f>IF(ISBLANK(Games!E1150), "", Games!E1150)</f>
        <v/>
      </c>
      <c r="F1150">
        <f>Calc!M1150</f>
        <v>1510.540426333587</v>
      </c>
      <c r="G1150">
        <f>Calc!N1150</f>
        <v>1491.6063482058917</v>
      </c>
      <c r="H1150" t="str">
        <f>IF(Calc!O1150=Betting!I1150, Betting!B1150, IF(Calc!P1150=Betting!I1150, Betting!C1150, ""))</f>
        <v>STL</v>
      </c>
      <c r="I1150" s="21">
        <f>MAX(Calc!O1150:P1150)</f>
        <v>0.56380675183183759</v>
      </c>
      <c r="J1150" s="22">
        <f t="shared" si="69"/>
        <v>-129.25618500506391</v>
      </c>
      <c r="K1150" s="23">
        <f t="shared" si="70"/>
        <v>0.7736573688607804</v>
      </c>
      <c r="M1150" s="31"/>
      <c r="N1150" s="31"/>
      <c r="O1150" t="str">
        <f>IF(ISBLANK(Games!L1150), "", Games!L1150)</f>
        <v/>
      </c>
      <c r="P1150" t="str">
        <f>IF(ISBLANK(Games!M1150), "", Games!M1150)</f>
        <v/>
      </c>
      <c r="Q1150" t="str">
        <f t="shared" si="71"/>
        <v/>
      </c>
      <c r="R1150" t="str">
        <f>IF(ISBLANK(Games!L1150), "", IF(H1150=Q1150, "W", "L"))</f>
        <v/>
      </c>
      <c r="T1150" s="30" t="str">
        <f t="shared" si="72"/>
        <v/>
      </c>
    </row>
    <row r="1151" spans="1:20" x14ac:dyDescent="0.45">
      <c r="A1151" s="20" t="str">
        <f>Calc!A1151</f>
        <v>2024-06-22</v>
      </c>
      <c r="B1151" t="str">
        <f>Calc!B1151</f>
        <v>CHC</v>
      </c>
      <c r="C1151" t="str">
        <f>Calc!C1151</f>
        <v>NYM</v>
      </c>
      <c r="D1151" t="str">
        <f>IF(ISBLANK(Games!D1151), "", Games!D1151)</f>
        <v/>
      </c>
      <c r="E1151" t="str">
        <f>IF(ISBLANK(Games!E1151), "", Games!E1151)</f>
        <v/>
      </c>
      <c r="F1151">
        <f>Calc!M1151</f>
        <v>1529.9566441509314</v>
      </c>
      <c r="G1151">
        <f>Calc!N1151</f>
        <v>1510.288270753422</v>
      </c>
      <c r="H1151" t="str">
        <f>IF(Calc!O1151=Betting!I1151, Betting!B1151, IF(Calc!P1151=Betting!I1151, Betting!C1151, ""))</f>
        <v>CHC</v>
      </c>
      <c r="I1151" s="21">
        <f>MAX(Calc!O1151:P1151)</f>
        <v>0.55056786048077533</v>
      </c>
      <c r="J1151" s="22">
        <f t="shared" si="69"/>
        <v>-122.50300146975238</v>
      </c>
      <c r="K1151" s="23">
        <f t="shared" si="70"/>
        <v>0.81630652963789896</v>
      </c>
      <c r="M1151" s="31"/>
      <c r="N1151" s="31"/>
      <c r="O1151" t="str">
        <f>IF(ISBLANK(Games!L1151), "", Games!L1151)</f>
        <v/>
      </c>
      <c r="P1151" t="str">
        <f>IF(ISBLANK(Games!M1151), "", Games!M1151)</f>
        <v/>
      </c>
      <c r="Q1151" t="str">
        <f t="shared" si="71"/>
        <v/>
      </c>
      <c r="R1151" t="str">
        <f>IF(ISBLANK(Games!L1151), "", IF(H1151=Q1151, "W", "L"))</f>
        <v/>
      </c>
      <c r="T1151" s="30" t="str">
        <f t="shared" si="72"/>
        <v/>
      </c>
    </row>
    <row r="1152" spans="1:20" x14ac:dyDescent="0.45">
      <c r="A1152" s="20" t="str">
        <f>Calc!A1152</f>
        <v>2024-06-22</v>
      </c>
      <c r="B1152" t="str">
        <f>Calc!B1152</f>
        <v>PIT</v>
      </c>
      <c r="C1152" t="str">
        <f>Calc!C1152</f>
        <v>TBR</v>
      </c>
      <c r="D1152" t="str">
        <f>IF(ISBLANK(Games!D1152), "", Games!D1152)</f>
        <v/>
      </c>
      <c r="E1152" t="str">
        <f>IF(ISBLANK(Games!E1152), "", Games!E1152)</f>
        <v/>
      </c>
      <c r="F1152">
        <f>Calc!M1152</f>
        <v>1464.4120897083565</v>
      </c>
      <c r="G1152">
        <f>Calc!N1152</f>
        <v>1532.6622500113572</v>
      </c>
      <c r="H1152" t="str">
        <f>IF(Calc!O1152=Betting!I1152, Betting!B1152, IF(Calc!P1152=Betting!I1152, Betting!C1152, ""))</f>
        <v>TBR</v>
      </c>
      <c r="I1152" s="21">
        <f>MAX(Calc!O1152:P1152)</f>
        <v>0.56799018147433977</v>
      </c>
      <c r="J1152" s="22">
        <f t="shared" si="69"/>
        <v>-131.47622047404985</v>
      </c>
      <c r="K1152" s="23">
        <f t="shared" si="70"/>
        <v>0.76059381414708005</v>
      </c>
      <c r="M1152" s="31"/>
      <c r="N1152" s="31"/>
      <c r="O1152" t="str">
        <f>IF(ISBLANK(Games!L1152), "", Games!L1152)</f>
        <v/>
      </c>
      <c r="P1152" t="str">
        <f>IF(ISBLANK(Games!M1152), "", Games!M1152)</f>
        <v/>
      </c>
      <c r="Q1152" t="str">
        <f t="shared" si="71"/>
        <v/>
      </c>
      <c r="R1152" t="str">
        <f>IF(ISBLANK(Games!L1152), "", IF(H1152=Q1152, "W", "L"))</f>
        <v/>
      </c>
      <c r="T1152" s="30" t="str">
        <f t="shared" si="72"/>
        <v/>
      </c>
    </row>
    <row r="1153" spans="1:20" x14ac:dyDescent="0.45">
      <c r="A1153" s="20" t="str">
        <f>Calc!A1153</f>
        <v>2024-06-22</v>
      </c>
      <c r="B1153" t="str">
        <f>Calc!B1153</f>
        <v>TEX</v>
      </c>
      <c r="C1153" t="str">
        <f>Calc!C1153</f>
        <v>KCR</v>
      </c>
      <c r="D1153" t="str">
        <f>IF(ISBLANK(Games!D1153), "", Games!D1153)</f>
        <v/>
      </c>
      <c r="E1153" t="str">
        <f>IF(ISBLANK(Games!E1153), "", Games!E1153)</f>
        <v/>
      </c>
      <c r="F1153">
        <f>Calc!M1153</f>
        <v>1535.7428778604465</v>
      </c>
      <c r="G1153">
        <f>Calc!N1153</f>
        <v>1465.2610239810729</v>
      </c>
      <c r="H1153" t="str">
        <f>IF(Calc!O1153=Betting!I1153, Betting!B1153, IF(Calc!P1153=Betting!I1153, Betting!C1153, ""))</f>
        <v>TEX</v>
      </c>
      <c r="I1153" s="21">
        <f>MAX(Calc!O1153:P1153)</f>
        <v>0.63170822167989971</v>
      </c>
      <c r="J1153" s="22">
        <f t="shared" si="69"/>
        <v>-171.52384572941818</v>
      </c>
      <c r="K1153" s="23">
        <f t="shared" si="70"/>
        <v>0.58300931613760409</v>
      </c>
      <c r="M1153" s="31"/>
      <c r="N1153" s="31"/>
      <c r="O1153" t="str">
        <f>IF(ISBLANK(Games!L1153), "", Games!L1153)</f>
        <v/>
      </c>
      <c r="P1153" t="str">
        <f>IF(ISBLANK(Games!M1153), "", Games!M1153)</f>
        <v/>
      </c>
      <c r="Q1153" t="str">
        <f t="shared" si="71"/>
        <v/>
      </c>
      <c r="R1153" t="str">
        <f>IF(ISBLANK(Games!L1153), "", IF(H1153=Q1153, "W", "L"))</f>
        <v/>
      </c>
      <c r="T1153" s="30" t="str">
        <f t="shared" si="72"/>
        <v/>
      </c>
    </row>
    <row r="1154" spans="1:20" x14ac:dyDescent="0.45">
      <c r="A1154" s="20" t="str">
        <f>Calc!A1154</f>
        <v>2024-06-22</v>
      </c>
      <c r="B1154" t="str">
        <f>Calc!B1154</f>
        <v>PHI</v>
      </c>
      <c r="C1154" t="str">
        <f>Calc!C1154</f>
        <v>ARI</v>
      </c>
      <c r="D1154" t="str">
        <f>IF(ISBLANK(Games!D1154), "", Games!D1154)</f>
        <v/>
      </c>
      <c r="E1154" t="str">
        <f>IF(ISBLANK(Games!E1154), "", Games!E1154)</f>
        <v/>
      </c>
      <c r="F1154">
        <f>Calc!M1154</f>
        <v>1516.0751994709906</v>
      </c>
      <c r="G1154">
        <f>Calc!N1154</f>
        <v>1515.1384034374826</v>
      </c>
      <c r="H1154" t="str">
        <f>IF(Calc!O1154=Betting!I1154, Betting!B1154, IF(Calc!P1154=Betting!I1154, Betting!C1154, ""))</f>
        <v>PHI</v>
      </c>
      <c r="I1154" s="21">
        <f>MAX(Calc!O1154:P1154)</f>
        <v>0.54372103595255972</v>
      </c>
      <c r="J1154" s="22">
        <f t="shared" si="69"/>
        <v>-119.1641690270928</v>
      </c>
      <c r="K1154" s="23">
        <f t="shared" si="70"/>
        <v>0.83917842768042394</v>
      </c>
      <c r="M1154" s="31"/>
      <c r="N1154" s="31"/>
      <c r="O1154" t="str">
        <f>IF(ISBLANK(Games!L1154), "", Games!L1154)</f>
        <v/>
      </c>
      <c r="P1154" t="str">
        <f>IF(ISBLANK(Games!M1154), "", Games!M1154)</f>
        <v/>
      </c>
      <c r="Q1154" t="str">
        <f t="shared" si="71"/>
        <v/>
      </c>
      <c r="R1154" t="str">
        <f>IF(ISBLANK(Games!L1154), "", IF(H1154=Q1154, "W", "L"))</f>
        <v/>
      </c>
      <c r="T1154" s="30" t="str">
        <f t="shared" si="72"/>
        <v/>
      </c>
    </row>
    <row r="1155" spans="1:20" x14ac:dyDescent="0.45">
      <c r="A1155" s="20" t="str">
        <f>Calc!A1155</f>
        <v>2024-06-22</v>
      </c>
      <c r="B1155" t="str">
        <f>Calc!B1155</f>
        <v>OAK</v>
      </c>
      <c r="C1155" t="str">
        <f>Calc!C1155</f>
        <v>MIN</v>
      </c>
      <c r="D1155" t="str">
        <f>IF(ISBLANK(Games!D1155), "", Games!D1155)</f>
        <v/>
      </c>
      <c r="E1155" t="str">
        <f>IF(ISBLANK(Games!E1155), "", Games!E1155)</f>
        <v/>
      </c>
      <c r="F1155">
        <f>Calc!M1155</f>
        <v>1410.609331202211</v>
      </c>
      <c r="G1155">
        <f>Calc!N1155</f>
        <v>1539.5424706464416</v>
      </c>
      <c r="H1155" t="str">
        <f>IF(Calc!O1155=Betting!I1155, Betting!B1155, IF(Calc!P1155=Betting!I1155, Betting!C1155, ""))</f>
        <v>MIN</v>
      </c>
      <c r="I1155" s="21">
        <f>MAX(Calc!O1155:P1155)</f>
        <v>0.67437089861636279</v>
      </c>
      <c r="J1155" s="22">
        <f t="shared" ref="J1155:J1218" si="73">IF(I1155&lt;0.5, "",-1*((I1155*100)/(1-((I1155*100)/100))))</f>
        <v>-207.09785942069666</v>
      </c>
      <c r="K1155" s="23">
        <f t="shared" ref="K1155:K1218" si="74">IF(J1155&gt;0, "",1/(J1155/-100))</f>
        <v>0.48286351331551397</v>
      </c>
      <c r="M1155" s="31"/>
      <c r="N1155" s="31"/>
      <c r="O1155" t="str">
        <f>IF(ISBLANK(Games!L1155), "", Games!L1155)</f>
        <v/>
      </c>
      <c r="P1155" t="str">
        <f>IF(ISBLANK(Games!M1155), "", Games!M1155)</f>
        <v/>
      </c>
      <c r="Q1155" t="str">
        <f t="shared" ref="Q1155:Q1218" si="75">IF(O1155&gt;P1155, B1155, IF(P1155&gt;O1155, C1155, ""))</f>
        <v/>
      </c>
      <c r="R1155" t="str">
        <f>IF(ISBLANK(Games!L1155), "", IF(H1155=Q1155, "W", "L"))</f>
        <v/>
      </c>
      <c r="T1155" s="30" t="str">
        <f t="shared" si="72"/>
        <v/>
      </c>
    </row>
    <row r="1156" spans="1:20" x14ac:dyDescent="0.45">
      <c r="A1156" s="20" t="str">
        <f>Calc!A1156</f>
        <v>2024-06-22</v>
      </c>
      <c r="B1156" t="str">
        <f>Calc!B1156</f>
        <v>CIN</v>
      </c>
      <c r="C1156" t="str">
        <f>Calc!C1156</f>
        <v>BOS</v>
      </c>
      <c r="D1156" t="str">
        <f>IF(ISBLANK(Games!D1156), "", Games!D1156)</f>
        <v/>
      </c>
      <c r="E1156" t="str">
        <f>IF(ISBLANK(Games!E1156), "", Games!E1156)</f>
        <v/>
      </c>
      <c r="F1156">
        <f>Calc!M1156</f>
        <v>1493.1662146218293</v>
      </c>
      <c r="G1156">
        <f>Calc!N1156</f>
        <v>1518.233689676287</v>
      </c>
      <c r="H1156" t="str">
        <f>IF(Calc!O1156=Betting!I1156, Betting!B1156, IF(Calc!P1156=Betting!I1156, Betting!C1156, ""))</f>
        <v>BOS</v>
      </c>
      <c r="I1156" s="21">
        <f>MAX(Calc!O1156:P1156)</f>
        <v>0.54295697340897764</v>
      </c>
      <c r="J1156" s="22">
        <f t="shared" si="73"/>
        <v>-118.79778091326924</v>
      </c>
      <c r="K1156" s="23">
        <f t="shared" si="74"/>
        <v>0.84176656526107208</v>
      </c>
      <c r="M1156" s="31"/>
      <c r="N1156" s="31"/>
      <c r="O1156" t="str">
        <f>IF(ISBLANK(Games!L1156), "", Games!L1156)</f>
        <v/>
      </c>
      <c r="P1156" t="str">
        <f>IF(ISBLANK(Games!M1156), "", Games!M1156)</f>
        <v/>
      </c>
      <c r="Q1156" t="str">
        <f t="shared" si="75"/>
        <v/>
      </c>
      <c r="R1156" t="str">
        <f>IF(ISBLANK(Games!L1156), "", IF(H1156=Q1156, "W", "L"))</f>
        <v/>
      </c>
      <c r="T1156" s="30" t="str">
        <f t="shared" si="72"/>
        <v/>
      </c>
    </row>
    <row r="1157" spans="1:20" x14ac:dyDescent="0.45">
      <c r="A1157" s="20" t="str">
        <f>Calc!A1157</f>
        <v>2024-06-22</v>
      </c>
      <c r="B1157" t="str">
        <f>Calc!B1157</f>
        <v>HOU</v>
      </c>
      <c r="C1157" t="str">
        <f>Calc!C1157</f>
        <v>BAL</v>
      </c>
      <c r="D1157" t="str">
        <f>IF(ISBLANK(Games!D1157), "", Games!D1157)</f>
        <v/>
      </c>
      <c r="E1157" t="str">
        <f>IF(ISBLANK(Games!E1157), "", Games!E1157)</f>
        <v/>
      </c>
      <c r="F1157">
        <f>Calc!M1157</f>
        <v>1535.1961987191132</v>
      </c>
      <c r="G1157">
        <f>Calc!N1157</f>
        <v>1539.0873746407135</v>
      </c>
      <c r="H1157" t="str">
        <f>IF(Calc!O1157=Betting!I1157, Betting!B1157, IF(Calc!P1157=Betting!I1157, Betting!C1157, ""))</f>
        <v>BAL</v>
      </c>
      <c r="I1157" s="21">
        <f>MAX(Calc!O1157:P1157)</f>
        <v>0.52600778143547278</v>
      </c>
      <c r="J1157" s="22">
        <f t="shared" si="73"/>
        <v>-110.9739275949452</v>
      </c>
      <c r="K1157" s="23">
        <f t="shared" si="74"/>
        <v>0.90111256010510832</v>
      </c>
      <c r="M1157" s="31"/>
      <c r="N1157" s="31"/>
      <c r="O1157" t="str">
        <f>IF(ISBLANK(Games!L1157), "", Games!L1157)</f>
        <v/>
      </c>
      <c r="P1157" t="str">
        <f>IF(ISBLANK(Games!M1157), "", Games!M1157)</f>
        <v/>
      </c>
      <c r="Q1157" t="str">
        <f t="shared" si="75"/>
        <v/>
      </c>
      <c r="R1157" t="str">
        <f>IF(ISBLANK(Games!L1157), "", IF(H1157=Q1157, "W", "L"))</f>
        <v/>
      </c>
      <c r="T1157" s="30" t="str">
        <f t="shared" si="72"/>
        <v/>
      </c>
    </row>
    <row r="1158" spans="1:20" x14ac:dyDescent="0.45">
      <c r="A1158" s="20" t="str">
        <f>Calc!A1158</f>
        <v>2024-06-22</v>
      </c>
      <c r="B1158" t="str">
        <f>Calc!B1158</f>
        <v>CLE</v>
      </c>
      <c r="C1158" t="str">
        <f>Calc!C1158</f>
        <v>TOR</v>
      </c>
      <c r="D1158" t="str">
        <f>IF(ISBLANK(Games!D1158), "", Games!D1158)</f>
        <v/>
      </c>
      <c r="E1158" t="str">
        <f>IF(ISBLANK(Games!E1158), "", Games!E1158)</f>
        <v/>
      </c>
      <c r="F1158">
        <f>Calc!M1158</f>
        <v>1503.8938502056101</v>
      </c>
      <c r="G1158">
        <f>Calc!N1158</f>
        <v>1549.5770225833428</v>
      </c>
      <c r="H1158" t="str">
        <f>IF(Calc!O1158=Betting!I1158, Betting!B1158, IF(Calc!P1158=Betting!I1158, Betting!C1158, ""))</f>
        <v>TOR</v>
      </c>
      <c r="I1158" s="21">
        <f>MAX(Calc!O1158:P1158)</f>
        <v>0.54155757407042282</v>
      </c>
      <c r="J1158" s="22">
        <f t="shared" si="73"/>
        <v>-118.12989885748777</v>
      </c>
      <c r="K1158" s="23">
        <f t="shared" si="74"/>
        <v>0.84652573960670419</v>
      </c>
      <c r="M1158" s="31"/>
      <c r="N1158" s="31"/>
      <c r="O1158" t="str">
        <f>IF(ISBLANK(Games!L1158), "", Games!L1158)</f>
        <v/>
      </c>
      <c r="P1158" t="str">
        <f>IF(ISBLANK(Games!M1158), "", Games!M1158)</f>
        <v/>
      </c>
      <c r="Q1158" t="str">
        <f t="shared" si="75"/>
        <v/>
      </c>
      <c r="R1158" t="str">
        <f>IF(ISBLANK(Games!L1158), "", IF(H1158=Q1158, "W", "L"))</f>
        <v/>
      </c>
      <c r="T1158" s="30" t="str">
        <f t="shared" si="72"/>
        <v/>
      </c>
    </row>
    <row r="1159" spans="1:20" x14ac:dyDescent="0.45">
      <c r="A1159" s="20" t="str">
        <f>Calc!A1159</f>
        <v>2024-06-22</v>
      </c>
      <c r="B1159" t="str">
        <f>Calc!B1159</f>
        <v>MIA</v>
      </c>
      <c r="C1159" t="str">
        <f>Calc!C1159</f>
        <v>SEA</v>
      </c>
      <c r="D1159" t="str">
        <f>IF(ISBLANK(Games!D1159), "", Games!D1159)</f>
        <v/>
      </c>
      <c r="E1159" t="str">
        <f>IF(ISBLANK(Games!E1159), "", Games!E1159)</f>
        <v/>
      </c>
      <c r="F1159">
        <f>Calc!M1159</f>
        <v>1453.0099819148713</v>
      </c>
      <c r="G1159">
        <f>Calc!N1159</f>
        <v>1521.2700100017432</v>
      </c>
      <c r="H1159" t="str">
        <f>IF(Calc!O1159=Betting!I1159, Betting!B1159, IF(Calc!P1159=Betting!I1159, Betting!C1159, ""))</f>
        <v>SEA</v>
      </c>
      <c r="I1159" s="21">
        <f>MAX(Calc!O1159:P1159)</f>
        <v>0.57411353833795131</v>
      </c>
      <c r="J1159" s="22">
        <f t="shared" si="73"/>
        <v>-134.80436454763955</v>
      </c>
      <c r="K1159" s="23">
        <f t="shared" si="74"/>
        <v>0.74181574413831552</v>
      </c>
      <c r="M1159" s="31"/>
      <c r="N1159" s="31"/>
      <c r="O1159" t="str">
        <f>IF(ISBLANK(Games!L1159), "", Games!L1159)</f>
        <v/>
      </c>
      <c r="P1159" t="str">
        <f>IF(ISBLANK(Games!M1159), "", Games!M1159)</f>
        <v/>
      </c>
      <c r="Q1159" t="str">
        <f t="shared" si="75"/>
        <v/>
      </c>
      <c r="R1159" t="str">
        <f>IF(ISBLANK(Games!L1159), "", IF(H1159=Q1159, "W", "L"))</f>
        <v/>
      </c>
      <c r="T1159" s="30" t="str">
        <f t="shared" si="72"/>
        <v/>
      </c>
    </row>
    <row r="1160" spans="1:20" x14ac:dyDescent="0.45">
      <c r="A1160" s="20" t="str">
        <f>Calc!A1160</f>
        <v>2024-06-22</v>
      </c>
      <c r="B1160" t="str">
        <f>Calc!B1160</f>
        <v>NYY</v>
      </c>
      <c r="C1160" t="str">
        <f>Calc!C1160</f>
        <v>ATL</v>
      </c>
      <c r="D1160" t="str">
        <f>IF(ISBLANK(Games!D1160), "", Games!D1160)</f>
        <v/>
      </c>
      <c r="E1160" t="str">
        <f>IF(ISBLANK(Games!E1160), "", Games!E1160)</f>
        <v/>
      </c>
      <c r="F1160">
        <f>Calc!M1160</f>
        <v>1533.7203518335739</v>
      </c>
      <c r="G1160">
        <f>Calc!N1160</f>
        <v>1588.8399964445969</v>
      </c>
      <c r="H1160" t="str">
        <f>IF(Calc!O1160=Betting!I1160, Betting!B1160, IF(Calc!P1160=Betting!I1160, Betting!C1160, ""))</f>
        <v>ATL</v>
      </c>
      <c r="I1160" s="21">
        <f>MAX(Calc!O1160:P1160)</f>
        <v>0.5317033559548886</v>
      </c>
      <c r="J1160" s="22">
        <f t="shared" si="73"/>
        <v>-113.53986041028925</v>
      </c>
      <c r="K1160" s="23">
        <f t="shared" si="74"/>
        <v>0.88074795616833224</v>
      </c>
      <c r="M1160" s="31"/>
      <c r="N1160" s="31"/>
      <c r="O1160" t="str">
        <f>IF(ISBLANK(Games!L1160), "", Games!L1160)</f>
        <v/>
      </c>
      <c r="P1160" t="str">
        <f>IF(ISBLANK(Games!M1160), "", Games!M1160)</f>
        <v/>
      </c>
      <c r="Q1160" t="str">
        <f t="shared" si="75"/>
        <v/>
      </c>
      <c r="R1160" t="str">
        <f>IF(ISBLANK(Games!L1160), "", IF(H1160=Q1160, "W", "L"))</f>
        <v/>
      </c>
      <c r="T1160" s="30" t="str">
        <f t="shared" si="72"/>
        <v/>
      </c>
    </row>
    <row r="1161" spans="1:20" x14ac:dyDescent="0.45">
      <c r="A1161" s="20" t="str">
        <f>Calc!A1161</f>
        <v>2024-06-22</v>
      </c>
      <c r="B1161" t="str">
        <f>Calc!B1161</f>
        <v>SDP</v>
      </c>
      <c r="C1161" t="str">
        <f>Calc!C1161</f>
        <v>MIL</v>
      </c>
      <c r="D1161" t="str">
        <f>IF(ISBLANK(Games!D1161), "", Games!D1161)</f>
        <v/>
      </c>
      <c r="E1161" t="str">
        <f>IF(ISBLANK(Games!E1161), "", Games!E1161)</f>
        <v/>
      </c>
      <c r="F1161">
        <f>Calc!M1161</f>
        <v>1502.9671207118124</v>
      </c>
      <c r="G1161">
        <f>Calc!N1161</f>
        <v>1527.5334034496079</v>
      </c>
      <c r="H1161" t="str">
        <f>IF(Calc!O1161=Betting!I1161, Betting!B1161, IF(Calc!P1161=Betting!I1161, Betting!C1161, ""))</f>
        <v>MIL</v>
      </c>
      <c r="I1161" s="21">
        <f>MAX(Calc!O1161:P1161)</f>
        <v>0.52067503982527052</v>
      </c>
      <c r="J1161" s="22">
        <f t="shared" si="73"/>
        <v>-108.62673198480371</v>
      </c>
      <c r="K1161" s="23">
        <f t="shared" si="74"/>
        <v>0.92058371059150945</v>
      </c>
      <c r="M1161" s="31"/>
      <c r="N1161" s="31"/>
      <c r="O1161" t="str">
        <f>IF(ISBLANK(Games!L1161), "", Games!L1161)</f>
        <v/>
      </c>
      <c r="P1161" t="str">
        <f>IF(ISBLANK(Games!M1161), "", Games!M1161)</f>
        <v/>
      </c>
      <c r="Q1161" t="str">
        <f t="shared" si="75"/>
        <v/>
      </c>
      <c r="R1161" t="str">
        <f>IF(ISBLANK(Games!L1161), "", IF(H1161=Q1161, "W", "L"))</f>
        <v/>
      </c>
      <c r="T1161" s="30" t="str">
        <f t="shared" si="72"/>
        <v/>
      </c>
    </row>
    <row r="1162" spans="1:20" x14ac:dyDescent="0.45">
      <c r="A1162" s="20" t="str">
        <f>Calc!A1162</f>
        <v>2024-06-22</v>
      </c>
      <c r="B1162" t="str">
        <f>Calc!B1162</f>
        <v>COL</v>
      </c>
      <c r="C1162" t="str">
        <f>Calc!C1162</f>
        <v>WAS</v>
      </c>
      <c r="D1162" t="str">
        <f>IF(ISBLANK(Games!D1162), "", Games!D1162)</f>
        <v/>
      </c>
      <c r="E1162" t="str">
        <f>IF(ISBLANK(Games!E1162), "", Games!E1162)</f>
        <v/>
      </c>
      <c r="F1162">
        <f>Calc!M1162</f>
        <v>1423.0710497477428</v>
      </c>
      <c r="G1162">
        <f>Calc!N1162</f>
        <v>1420.7057667976087</v>
      </c>
      <c r="H1162" t="str">
        <f>IF(Calc!O1162=Betting!I1162, Betting!B1162, IF(Calc!P1162=Betting!I1162, Betting!C1162, ""))</f>
        <v>COL</v>
      </c>
      <c r="I1162" s="21">
        <f>MAX(Calc!O1162:P1162)</f>
        <v>0.61757709154938067</v>
      </c>
      <c r="J1162" s="22">
        <f t="shared" si="73"/>
        <v>-161.4906110231432</v>
      </c>
      <c r="K1162" s="23">
        <f t="shared" si="74"/>
        <v>0.619231046105021</v>
      </c>
      <c r="M1162" s="31"/>
      <c r="N1162" s="31"/>
      <c r="O1162" t="str">
        <f>IF(ISBLANK(Games!L1162), "", Games!L1162)</f>
        <v/>
      </c>
      <c r="P1162" t="str">
        <f>IF(ISBLANK(Games!M1162), "", Games!M1162)</f>
        <v/>
      </c>
      <c r="Q1162" t="str">
        <f t="shared" si="75"/>
        <v/>
      </c>
      <c r="R1162" t="str">
        <f>IF(ISBLANK(Games!L1162), "", IF(H1162=Q1162, "W", "L"))</f>
        <v/>
      </c>
      <c r="T1162" s="30" t="str">
        <f t="shared" si="72"/>
        <v/>
      </c>
    </row>
    <row r="1163" spans="1:20" x14ac:dyDescent="0.45">
      <c r="A1163" s="20" t="str">
        <f>Calc!A1163</f>
        <v>2024-06-22</v>
      </c>
      <c r="B1163" t="str">
        <f>Calc!B1163</f>
        <v>LAD</v>
      </c>
      <c r="C1163" t="str">
        <f>Calc!C1163</f>
        <v>LAA</v>
      </c>
      <c r="D1163" t="str">
        <f>IF(ISBLANK(Games!D1163), "", Games!D1163)</f>
        <v/>
      </c>
      <c r="E1163" t="str">
        <f>IF(ISBLANK(Games!E1163), "", Games!E1163)</f>
        <v/>
      </c>
      <c r="F1163">
        <f>Calc!M1163</f>
        <v>1596.6514930600529</v>
      </c>
      <c r="G1163">
        <f>Calc!N1163</f>
        <v>1486.8682858001625</v>
      </c>
      <c r="H1163" t="str">
        <f>IF(Calc!O1163=Betting!I1163, Betting!B1163, IF(Calc!P1163=Betting!I1163, Betting!C1163, ""))</f>
        <v>LAD</v>
      </c>
      <c r="I1163" s="21">
        <f>MAX(Calc!O1163:P1163)</f>
        <v>0.67426143404715255</v>
      </c>
      <c r="J1163" s="22">
        <f t="shared" si="73"/>
        <v>-206.99465906801964</v>
      </c>
      <c r="K1163" s="23">
        <f t="shared" si="74"/>
        <v>0.48310425230411097</v>
      </c>
      <c r="M1163" s="31"/>
      <c r="N1163" s="31"/>
      <c r="O1163" t="str">
        <f>IF(ISBLANK(Games!L1163), "", Games!L1163)</f>
        <v/>
      </c>
      <c r="P1163" t="str">
        <f>IF(ISBLANK(Games!M1163), "", Games!M1163)</f>
        <v/>
      </c>
      <c r="Q1163" t="str">
        <f t="shared" si="75"/>
        <v/>
      </c>
      <c r="R1163" t="str">
        <f>IF(ISBLANK(Games!L1163), "", IF(H1163=Q1163, "W", "L"))</f>
        <v/>
      </c>
      <c r="T1163" s="30" t="str">
        <f t="shared" si="72"/>
        <v/>
      </c>
    </row>
    <row r="1164" spans="1:20" x14ac:dyDescent="0.45">
      <c r="A1164" s="20" t="str">
        <f>Calc!A1164</f>
        <v>2024-06-23</v>
      </c>
      <c r="B1164" t="str">
        <f>Calc!B1164</f>
        <v>PIT</v>
      </c>
      <c r="C1164" t="str">
        <f>Calc!C1164</f>
        <v>TBR</v>
      </c>
      <c r="D1164" t="str">
        <f>IF(ISBLANK(Games!D1164), "", Games!D1164)</f>
        <v/>
      </c>
      <c r="E1164" t="str">
        <f>IF(ISBLANK(Games!E1164), "", Games!E1164)</f>
        <v/>
      </c>
      <c r="F1164">
        <f>Calc!M1164</f>
        <v>1464.4120897083565</v>
      </c>
      <c r="G1164">
        <f>Calc!N1164</f>
        <v>1532.6622500113572</v>
      </c>
      <c r="H1164" t="str">
        <f>IF(Calc!O1164=Betting!I1164, Betting!B1164, IF(Calc!P1164=Betting!I1164, Betting!C1164, ""))</f>
        <v>TBR</v>
      </c>
      <c r="I1164" s="21">
        <f>MAX(Calc!O1164:P1164)</f>
        <v>0.56799018147433977</v>
      </c>
      <c r="J1164" s="22">
        <f t="shared" si="73"/>
        <v>-131.47622047404985</v>
      </c>
      <c r="K1164" s="23">
        <f t="shared" si="74"/>
        <v>0.76059381414708005</v>
      </c>
      <c r="M1164" s="31"/>
      <c r="N1164" s="31"/>
      <c r="O1164" t="str">
        <f>IF(ISBLANK(Games!L1164), "", Games!L1164)</f>
        <v/>
      </c>
      <c r="P1164" t="str">
        <f>IF(ISBLANK(Games!M1164), "", Games!M1164)</f>
        <v/>
      </c>
      <c r="Q1164" t="str">
        <f t="shared" si="75"/>
        <v/>
      </c>
      <c r="R1164" t="str">
        <f>IF(ISBLANK(Games!L1164), "", IF(H1164=Q1164, "W", "L"))</f>
        <v/>
      </c>
      <c r="T1164" s="30" t="str">
        <f t="shared" si="72"/>
        <v/>
      </c>
    </row>
    <row r="1165" spans="1:20" x14ac:dyDescent="0.45">
      <c r="A1165" s="20" t="str">
        <f>Calc!A1165</f>
        <v>2024-06-23</v>
      </c>
      <c r="B1165" t="str">
        <f>Calc!B1165</f>
        <v>PHI</v>
      </c>
      <c r="C1165" t="str">
        <f>Calc!C1165</f>
        <v>ARI</v>
      </c>
      <c r="D1165" t="str">
        <f>IF(ISBLANK(Games!D1165), "", Games!D1165)</f>
        <v/>
      </c>
      <c r="E1165" t="str">
        <f>IF(ISBLANK(Games!E1165), "", Games!E1165)</f>
        <v/>
      </c>
      <c r="F1165">
        <f>Calc!M1165</f>
        <v>1516.0751994709906</v>
      </c>
      <c r="G1165">
        <f>Calc!N1165</f>
        <v>1515.1384034374826</v>
      </c>
      <c r="H1165" t="str">
        <f>IF(Calc!O1165=Betting!I1165, Betting!B1165, IF(Calc!P1165=Betting!I1165, Betting!C1165, ""))</f>
        <v>PHI</v>
      </c>
      <c r="I1165" s="21">
        <f>MAX(Calc!O1165:P1165)</f>
        <v>0.54372103595255972</v>
      </c>
      <c r="J1165" s="22">
        <f t="shared" si="73"/>
        <v>-119.1641690270928</v>
      </c>
      <c r="K1165" s="23">
        <f t="shared" si="74"/>
        <v>0.83917842768042394</v>
      </c>
      <c r="M1165" s="31"/>
      <c r="N1165" s="31"/>
      <c r="O1165" t="str">
        <f>IF(ISBLANK(Games!L1165), "", Games!L1165)</f>
        <v/>
      </c>
      <c r="P1165" t="str">
        <f>IF(ISBLANK(Games!M1165), "", Games!M1165)</f>
        <v/>
      </c>
      <c r="Q1165" t="str">
        <f t="shared" si="75"/>
        <v/>
      </c>
      <c r="R1165" t="str">
        <f>IF(ISBLANK(Games!L1165), "", IF(H1165=Q1165, "W", "L"))</f>
        <v/>
      </c>
      <c r="T1165" s="30" t="str">
        <f t="shared" si="72"/>
        <v/>
      </c>
    </row>
    <row r="1166" spans="1:20" x14ac:dyDescent="0.45">
      <c r="A1166" s="20" t="str">
        <f>Calc!A1166</f>
        <v>2024-06-23</v>
      </c>
      <c r="B1166" t="str">
        <f>Calc!B1166</f>
        <v>NYY</v>
      </c>
      <c r="C1166" t="str">
        <f>Calc!C1166</f>
        <v>ATL</v>
      </c>
      <c r="D1166" t="str">
        <f>IF(ISBLANK(Games!D1166), "", Games!D1166)</f>
        <v/>
      </c>
      <c r="E1166" t="str">
        <f>IF(ISBLANK(Games!E1166), "", Games!E1166)</f>
        <v/>
      </c>
      <c r="F1166">
        <f>Calc!M1166</f>
        <v>1533.7203518335739</v>
      </c>
      <c r="G1166">
        <f>Calc!N1166</f>
        <v>1588.8399964445969</v>
      </c>
      <c r="H1166" t="str">
        <f>IF(Calc!O1166=Betting!I1166, Betting!B1166, IF(Calc!P1166=Betting!I1166, Betting!C1166, ""))</f>
        <v>ATL</v>
      </c>
      <c r="I1166" s="21">
        <f>MAX(Calc!O1166:P1166)</f>
        <v>0.5317033559548886</v>
      </c>
      <c r="J1166" s="22">
        <f t="shared" si="73"/>
        <v>-113.53986041028925</v>
      </c>
      <c r="K1166" s="23">
        <f t="shared" si="74"/>
        <v>0.88074795616833224</v>
      </c>
      <c r="M1166" s="31"/>
      <c r="N1166" s="31"/>
      <c r="O1166" t="str">
        <f>IF(ISBLANK(Games!L1166), "", Games!L1166)</f>
        <v/>
      </c>
      <c r="P1166" t="str">
        <f>IF(ISBLANK(Games!M1166), "", Games!M1166)</f>
        <v/>
      </c>
      <c r="Q1166" t="str">
        <f t="shared" si="75"/>
        <v/>
      </c>
      <c r="R1166" t="str">
        <f>IF(ISBLANK(Games!L1166), "", IF(H1166=Q1166, "W", "L"))</f>
        <v/>
      </c>
      <c r="T1166" s="30" t="str">
        <f t="shared" si="72"/>
        <v/>
      </c>
    </row>
    <row r="1167" spans="1:20" x14ac:dyDescent="0.45">
      <c r="A1167" s="20" t="str">
        <f>Calc!A1167</f>
        <v>2024-06-23</v>
      </c>
      <c r="B1167" t="str">
        <f>Calc!B1167</f>
        <v>CIN</v>
      </c>
      <c r="C1167" t="str">
        <f>Calc!C1167</f>
        <v>BOS</v>
      </c>
      <c r="D1167" t="str">
        <f>IF(ISBLANK(Games!D1167), "", Games!D1167)</f>
        <v/>
      </c>
      <c r="E1167" t="str">
        <f>IF(ISBLANK(Games!E1167), "", Games!E1167)</f>
        <v/>
      </c>
      <c r="F1167">
        <f>Calc!M1167</f>
        <v>1493.1662146218293</v>
      </c>
      <c r="G1167">
        <f>Calc!N1167</f>
        <v>1518.233689676287</v>
      </c>
      <c r="H1167" t="str">
        <f>IF(Calc!O1167=Betting!I1167, Betting!B1167, IF(Calc!P1167=Betting!I1167, Betting!C1167, ""))</f>
        <v>BOS</v>
      </c>
      <c r="I1167" s="21">
        <f>MAX(Calc!O1167:P1167)</f>
        <v>0.54295697340897764</v>
      </c>
      <c r="J1167" s="22">
        <f t="shared" si="73"/>
        <v>-118.79778091326924</v>
      </c>
      <c r="K1167" s="23">
        <f t="shared" si="74"/>
        <v>0.84176656526107208</v>
      </c>
      <c r="M1167" s="31"/>
      <c r="N1167" s="31"/>
      <c r="O1167" t="str">
        <f>IF(ISBLANK(Games!L1167), "", Games!L1167)</f>
        <v/>
      </c>
      <c r="P1167" t="str">
        <f>IF(ISBLANK(Games!M1167), "", Games!M1167)</f>
        <v/>
      </c>
      <c r="Q1167" t="str">
        <f t="shared" si="75"/>
        <v/>
      </c>
      <c r="R1167" t="str">
        <f>IF(ISBLANK(Games!L1167), "", IF(H1167=Q1167, "W", "L"))</f>
        <v/>
      </c>
      <c r="T1167" s="30" t="str">
        <f t="shared" si="72"/>
        <v/>
      </c>
    </row>
    <row r="1168" spans="1:20" x14ac:dyDescent="0.45">
      <c r="A1168" s="20" t="str">
        <f>Calc!A1168</f>
        <v>2024-06-23</v>
      </c>
      <c r="B1168" t="str">
        <f>Calc!B1168</f>
        <v>CLE</v>
      </c>
      <c r="C1168" t="str">
        <f>Calc!C1168</f>
        <v>TOR</v>
      </c>
      <c r="D1168" t="str">
        <f>IF(ISBLANK(Games!D1168), "", Games!D1168)</f>
        <v/>
      </c>
      <c r="E1168" t="str">
        <f>IF(ISBLANK(Games!E1168), "", Games!E1168)</f>
        <v/>
      </c>
      <c r="F1168">
        <f>Calc!M1168</f>
        <v>1503.8938502056101</v>
      </c>
      <c r="G1168">
        <f>Calc!N1168</f>
        <v>1549.5770225833428</v>
      </c>
      <c r="H1168" t="str">
        <f>IF(Calc!O1168=Betting!I1168, Betting!B1168, IF(Calc!P1168=Betting!I1168, Betting!C1168, ""))</f>
        <v>TOR</v>
      </c>
      <c r="I1168" s="21">
        <f>MAX(Calc!O1168:P1168)</f>
        <v>0.54155757407042282</v>
      </c>
      <c r="J1168" s="22">
        <f t="shared" si="73"/>
        <v>-118.12989885748777</v>
      </c>
      <c r="K1168" s="23">
        <f t="shared" si="74"/>
        <v>0.84652573960670419</v>
      </c>
      <c r="M1168" s="31"/>
      <c r="N1168" s="31"/>
      <c r="O1168" t="str">
        <f>IF(ISBLANK(Games!L1168), "", Games!L1168)</f>
        <v/>
      </c>
      <c r="P1168" t="str">
        <f>IF(ISBLANK(Games!M1168), "", Games!M1168)</f>
        <v/>
      </c>
      <c r="Q1168" t="str">
        <f t="shared" si="75"/>
        <v/>
      </c>
      <c r="R1168" t="str">
        <f>IF(ISBLANK(Games!L1168), "", IF(H1168=Q1168, "W", "L"))</f>
        <v/>
      </c>
      <c r="T1168" s="30" t="str">
        <f t="shared" si="72"/>
        <v/>
      </c>
    </row>
    <row r="1169" spans="1:20" x14ac:dyDescent="0.45">
      <c r="A1169" s="20" t="str">
        <f>Calc!A1169</f>
        <v>2024-06-23</v>
      </c>
      <c r="B1169" t="str">
        <f>Calc!B1169</f>
        <v>DET</v>
      </c>
      <c r="C1169" t="str">
        <f>Calc!C1169</f>
        <v>CHW</v>
      </c>
      <c r="D1169" t="str">
        <f>IF(ISBLANK(Games!D1169), "", Games!D1169)</f>
        <v/>
      </c>
      <c r="E1169" t="str">
        <f>IF(ISBLANK(Games!E1169), "", Games!E1169)</f>
        <v/>
      </c>
      <c r="F1169">
        <f>Calc!M1169</f>
        <v>1481.7589766686021</v>
      </c>
      <c r="G1169">
        <f>Calc!N1169</f>
        <v>1425.4820043556863</v>
      </c>
      <c r="H1169" t="str">
        <f>IF(Calc!O1169=Betting!I1169, Betting!B1169, IF(Calc!P1169=Betting!I1169, Betting!C1169, ""))</f>
        <v>DET</v>
      </c>
      <c r="I1169" s="21">
        <f>MAX(Calc!O1169:P1169)</f>
        <v>0.58412248334689976</v>
      </c>
      <c r="J1169" s="22">
        <f t="shared" si="73"/>
        <v>-140.45541294172421</v>
      </c>
      <c r="K1169" s="23">
        <f t="shared" si="74"/>
        <v>0.71196971270513154</v>
      </c>
      <c r="M1169" s="31"/>
      <c r="N1169" s="31"/>
      <c r="O1169" t="str">
        <f>IF(ISBLANK(Games!L1169), "", Games!L1169)</f>
        <v/>
      </c>
      <c r="P1169" t="str">
        <f>IF(ISBLANK(Games!M1169), "", Games!M1169)</f>
        <v/>
      </c>
      <c r="Q1169" t="str">
        <f t="shared" si="75"/>
        <v/>
      </c>
      <c r="R1169" t="str">
        <f>IF(ISBLANK(Games!L1169), "", IF(H1169=Q1169, "W", "L"))</f>
        <v/>
      </c>
      <c r="T1169" s="30" t="str">
        <f t="shared" si="72"/>
        <v/>
      </c>
    </row>
    <row r="1170" spans="1:20" x14ac:dyDescent="0.45">
      <c r="A1170" s="20" t="str">
        <f>Calc!A1170</f>
        <v>2024-06-23</v>
      </c>
      <c r="B1170" t="str">
        <f>Calc!B1170</f>
        <v>MIA</v>
      </c>
      <c r="C1170" t="str">
        <f>Calc!C1170</f>
        <v>SEA</v>
      </c>
      <c r="D1170" t="str">
        <f>IF(ISBLANK(Games!D1170), "", Games!D1170)</f>
        <v/>
      </c>
      <c r="E1170" t="str">
        <f>IF(ISBLANK(Games!E1170), "", Games!E1170)</f>
        <v/>
      </c>
      <c r="F1170">
        <f>Calc!M1170</f>
        <v>1453.0099819148713</v>
      </c>
      <c r="G1170">
        <f>Calc!N1170</f>
        <v>1521.2700100017432</v>
      </c>
      <c r="H1170" t="str">
        <f>IF(Calc!O1170=Betting!I1170, Betting!B1170, IF(Calc!P1170=Betting!I1170, Betting!C1170, ""))</f>
        <v>SEA</v>
      </c>
      <c r="I1170" s="21">
        <f>MAX(Calc!O1170:P1170)</f>
        <v>0.57411353833795131</v>
      </c>
      <c r="J1170" s="22">
        <f t="shared" si="73"/>
        <v>-134.80436454763955</v>
      </c>
      <c r="K1170" s="23">
        <f t="shared" si="74"/>
        <v>0.74181574413831552</v>
      </c>
      <c r="M1170" s="31"/>
      <c r="N1170" s="31"/>
      <c r="O1170" t="str">
        <f>IF(ISBLANK(Games!L1170), "", Games!L1170)</f>
        <v/>
      </c>
      <c r="P1170" t="str">
        <f>IF(ISBLANK(Games!M1170), "", Games!M1170)</f>
        <v/>
      </c>
      <c r="Q1170" t="str">
        <f t="shared" si="75"/>
        <v/>
      </c>
      <c r="R1170" t="str">
        <f>IF(ISBLANK(Games!L1170), "", IF(H1170=Q1170, "W", "L"))</f>
        <v/>
      </c>
      <c r="T1170" s="30" t="str">
        <f t="shared" si="72"/>
        <v/>
      </c>
    </row>
    <row r="1171" spans="1:20" x14ac:dyDescent="0.45">
      <c r="A1171" s="20" t="str">
        <f>Calc!A1171</f>
        <v>2024-06-23</v>
      </c>
      <c r="B1171" t="str">
        <f>Calc!B1171</f>
        <v>HOU</v>
      </c>
      <c r="C1171" t="str">
        <f>Calc!C1171</f>
        <v>BAL</v>
      </c>
      <c r="D1171" t="str">
        <f>IF(ISBLANK(Games!D1171), "", Games!D1171)</f>
        <v/>
      </c>
      <c r="E1171" t="str">
        <f>IF(ISBLANK(Games!E1171), "", Games!E1171)</f>
        <v/>
      </c>
      <c r="F1171">
        <f>Calc!M1171</f>
        <v>1535.1961987191132</v>
      </c>
      <c r="G1171">
        <f>Calc!N1171</f>
        <v>1539.0873746407135</v>
      </c>
      <c r="H1171" t="str">
        <f>IF(Calc!O1171=Betting!I1171, Betting!B1171, IF(Calc!P1171=Betting!I1171, Betting!C1171, ""))</f>
        <v>BAL</v>
      </c>
      <c r="I1171" s="21">
        <f>MAX(Calc!O1171:P1171)</f>
        <v>0.52600778143547278</v>
      </c>
      <c r="J1171" s="22">
        <f t="shared" si="73"/>
        <v>-110.9739275949452</v>
      </c>
      <c r="K1171" s="23">
        <f t="shared" si="74"/>
        <v>0.90111256010510832</v>
      </c>
      <c r="M1171" s="31"/>
      <c r="N1171" s="31"/>
      <c r="O1171" t="str">
        <f>IF(ISBLANK(Games!L1171), "", Games!L1171)</f>
        <v/>
      </c>
      <c r="P1171" t="str">
        <f>IF(ISBLANK(Games!M1171), "", Games!M1171)</f>
        <v/>
      </c>
      <c r="Q1171" t="str">
        <f t="shared" si="75"/>
        <v/>
      </c>
      <c r="R1171" t="str">
        <f>IF(ISBLANK(Games!L1171), "", IF(H1171=Q1171, "W", "L"))</f>
        <v/>
      </c>
      <c r="T1171" s="30" t="str">
        <f t="shared" si="72"/>
        <v/>
      </c>
    </row>
    <row r="1172" spans="1:20" x14ac:dyDescent="0.45">
      <c r="A1172" s="20" t="str">
        <f>Calc!A1172</f>
        <v>2024-06-23</v>
      </c>
      <c r="B1172" t="str">
        <f>Calc!B1172</f>
        <v>STL</v>
      </c>
      <c r="C1172" t="str">
        <f>Calc!C1172</f>
        <v>SFG</v>
      </c>
      <c r="D1172" t="str">
        <f>IF(ISBLANK(Games!D1172), "", Games!D1172)</f>
        <v/>
      </c>
      <c r="E1172" t="str">
        <f>IF(ISBLANK(Games!E1172), "", Games!E1172)</f>
        <v/>
      </c>
      <c r="F1172">
        <f>Calc!M1172</f>
        <v>1510.540426333587</v>
      </c>
      <c r="G1172">
        <f>Calc!N1172</f>
        <v>1491.6063482058917</v>
      </c>
      <c r="H1172" t="str">
        <f>IF(Calc!O1172=Betting!I1172, Betting!B1172, IF(Calc!P1172=Betting!I1172, Betting!C1172, ""))</f>
        <v>STL</v>
      </c>
      <c r="I1172" s="21">
        <f>MAX(Calc!O1172:P1172)</f>
        <v>0.56380675183183759</v>
      </c>
      <c r="J1172" s="22">
        <f t="shared" si="73"/>
        <v>-129.25618500506391</v>
      </c>
      <c r="K1172" s="23">
        <f t="shared" si="74"/>
        <v>0.7736573688607804</v>
      </c>
      <c r="M1172" s="31"/>
      <c r="N1172" s="31"/>
      <c r="O1172" t="str">
        <f>IF(ISBLANK(Games!L1172), "", Games!L1172)</f>
        <v/>
      </c>
      <c r="P1172" t="str">
        <f>IF(ISBLANK(Games!M1172), "", Games!M1172)</f>
        <v/>
      </c>
      <c r="Q1172" t="str">
        <f t="shared" si="75"/>
        <v/>
      </c>
      <c r="R1172" t="str">
        <f>IF(ISBLANK(Games!L1172), "", IF(H1172=Q1172, "W", "L"))</f>
        <v/>
      </c>
      <c r="T1172" s="30" t="str">
        <f t="shared" si="72"/>
        <v/>
      </c>
    </row>
    <row r="1173" spans="1:20" x14ac:dyDescent="0.45">
      <c r="A1173" s="20" t="str">
        <f>Calc!A1173</f>
        <v>2024-06-23</v>
      </c>
      <c r="B1173" t="str">
        <f>Calc!B1173</f>
        <v>CHC</v>
      </c>
      <c r="C1173" t="str">
        <f>Calc!C1173</f>
        <v>NYM</v>
      </c>
      <c r="D1173" t="str">
        <f>IF(ISBLANK(Games!D1173), "", Games!D1173)</f>
        <v/>
      </c>
      <c r="E1173" t="str">
        <f>IF(ISBLANK(Games!E1173), "", Games!E1173)</f>
        <v/>
      </c>
      <c r="F1173">
        <f>Calc!M1173</f>
        <v>1529.9566441509314</v>
      </c>
      <c r="G1173">
        <f>Calc!N1173</f>
        <v>1510.288270753422</v>
      </c>
      <c r="H1173" t="str">
        <f>IF(Calc!O1173=Betting!I1173, Betting!B1173, IF(Calc!P1173=Betting!I1173, Betting!C1173, ""))</f>
        <v>CHC</v>
      </c>
      <c r="I1173" s="21">
        <f>MAX(Calc!O1173:P1173)</f>
        <v>0.55056786048077533</v>
      </c>
      <c r="J1173" s="22">
        <f t="shared" si="73"/>
        <v>-122.50300146975238</v>
      </c>
      <c r="K1173" s="23">
        <f t="shared" si="74"/>
        <v>0.81630652963789896</v>
      </c>
      <c r="M1173" s="31"/>
      <c r="N1173" s="31"/>
      <c r="O1173" t="str">
        <f>IF(ISBLANK(Games!L1173), "", Games!L1173)</f>
        <v/>
      </c>
      <c r="P1173" t="str">
        <f>IF(ISBLANK(Games!M1173), "", Games!M1173)</f>
        <v/>
      </c>
      <c r="Q1173" t="str">
        <f t="shared" si="75"/>
        <v/>
      </c>
      <c r="R1173" t="str">
        <f>IF(ISBLANK(Games!L1173), "", IF(H1173=Q1173, "W", "L"))</f>
        <v/>
      </c>
      <c r="T1173" s="30" t="str">
        <f t="shared" si="72"/>
        <v/>
      </c>
    </row>
    <row r="1174" spans="1:20" x14ac:dyDescent="0.45">
      <c r="A1174" s="20" t="str">
        <f>Calc!A1174</f>
        <v>2024-06-23</v>
      </c>
      <c r="B1174" t="str">
        <f>Calc!B1174</f>
        <v>TEX</v>
      </c>
      <c r="C1174" t="str">
        <f>Calc!C1174</f>
        <v>KCR</v>
      </c>
      <c r="D1174" t="str">
        <f>IF(ISBLANK(Games!D1174), "", Games!D1174)</f>
        <v/>
      </c>
      <c r="E1174" t="str">
        <f>IF(ISBLANK(Games!E1174), "", Games!E1174)</f>
        <v/>
      </c>
      <c r="F1174">
        <f>Calc!M1174</f>
        <v>1535.7428778604465</v>
      </c>
      <c r="G1174">
        <f>Calc!N1174</f>
        <v>1465.2610239810729</v>
      </c>
      <c r="H1174" t="str">
        <f>IF(Calc!O1174=Betting!I1174, Betting!B1174, IF(Calc!P1174=Betting!I1174, Betting!C1174, ""))</f>
        <v>TEX</v>
      </c>
      <c r="I1174" s="21">
        <f>MAX(Calc!O1174:P1174)</f>
        <v>0.63170822167989971</v>
      </c>
      <c r="J1174" s="22">
        <f t="shared" si="73"/>
        <v>-171.52384572941818</v>
      </c>
      <c r="K1174" s="23">
        <f t="shared" si="74"/>
        <v>0.58300931613760409</v>
      </c>
      <c r="M1174" s="31"/>
      <c r="N1174" s="31"/>
      <c r="O1174" t="str">
        <f>IF(ISBLANK(Games!L1174), "", Games!L1174)</f>
        <v/>
      </c>
      <c r="P1174" t="str">
        <f>IF(ISBLANK(Games!M1174), "", Games!M1174)</f>
        <v/>
      </c>
      <c r="Q1174" t="str">
        <f t="shared" si="75"/>
        <v/>
      </c>
      <c r="R1174" t="str">
        <f>IF(ISBLANK(Games!L1174), "", IF(H1174=Q1174, "W", "L"))</f>
        <v/>
      </c>
      <c r="T1174" s="30" t="str">
        <f t="shared" si="72"/>
        <v/>
      </c>
    </row>
    <row r="1175" spans="1:20" x14ac:dyDescent="0.45">
      <c r="A1175" s="20" t="str">
        <f>Calc!A1175</f>
        <v>2024-06-23</v>
      </c>
      <c r="B1175" t="str">
        <f>Calc!B1175</f>
        <v>COL</v>
      </c>
      <c r="C1175" t="str">
        <f>Calc!C1175</f>
        <v>WAS</v>
      </c>
      <c r="D1175" t="str">
        <f>IF(ISBLANK(Games!D1175), "", Games!D1175)</f>
        <v/>
      </c>
      <c r="E1175" t="str">
        <f>IF(ISBLANK(Games!E1175), "", Games!E1175)</f>
        <v/>
      </c>
      <c r="F1175">
        <f>Calc!M1175</f>
        <v>1423.0710497477428</v>
      </c>
      <c r="G1175">
        <f>Calc!N1175</f>
        <v>1420.7057667976087</v>
      </c>
      <c r="H1175" t="str">
        <f>IF(Calc!O1175=Betting!I1175, Betting!B1175, IF(Calc!P1175=Betting!I1175, Betting!C1175, ""))</f>
        <v>COL</v>
      </c>
      <c r="I1175" s="21">
        <f>MAX(Calc!O1175:P1175)</f>
        <v>0.61757709154938067</v>
      </c>
      <c r="J1175" s="22">
        <f t="shared" si="73"/>
        <v>-161.4906110231432</v>
      </c>
      <c r="K1175" s="23">
        <f t="shared" si="74"/>
        <v>0.619231046105021</v>
      </c>
      <c r="M1175" s="31"/>
      <c r="N1175" s="31"/>
      <c r="O1175" t="str">
        <f>IF(ISBLANK(Games!L1175), "", Games!L1175)</f>
        <v/>
      </c>
      <c r="P1175" t="str">
        <f>IF(ISBLANK(Games!M1175), "", Games!M1175)</f>
        <v/>
      </c>
      <c r="Q1175" t="str">
        <f t="shared" si="75"/>
        <v/>
      </c>
      <c r="R1175" t="str">
        <f>IF(ISBLANK(Games!L1175), "", IF(H1175=Q1175, "W", "L"))</f>
        <v/>
      </c>
      <c r="T1175" s="30" t="str">
        <f t="shared" si="72"/>
        <v/>
      </c>
    </row>
    <row r="1176" spans="1:20" x14ac:dyDescent="0.45">
      <c r="A1176" s="20" t="str">
        <f>Calc!A1176</f>
        <v>2024-06-23</v>
      </c>
      <c r="B1176" t="str">
        <f>Calc!B1176</f>
        <v>OAK</v>
      </c>
      <c r="C1176" t="str">
        <f>Calc!C1176</f>
        <v>MIN</v>
      </c>
      <c r="D1176" t="str">
        <f>IF(ISBLANK(Games!D1176), "", Games!D1176)</f>
        <v/>
      </c>
      <c r="E1176" t="str">
        <f>IF(ISBLANK(Games!E1176), "", Games!E1176)</f>
        <v/>
      </c>
      <c r="F1176">
        <f>Calc!M1176</f>
        <v>1410.609331202211</v>
      </c>
      <c r="G1176">
        <f>Calc!N1176</f>
        <v>1539.5424706464416</v>
      </c>
      <c r="H1176" t="str">
        <f>IF(Calc!O1176=Betting!I1176, Betting!B1176, IF(Calc!P1176=Betting!I1176, Betting!C1176, ""))</f>
        <v>MIN</v>
      </c>
      <c r="I1176" s="21">
        <f>MAX(Calc!O1176:P1176)</f>
        <v>0.67437089861636279</v>
      </c>
      <c r="J1176" s="22">
        <f t="shared" si="73"/>
        <v>-207.09785942069666</v>
      </c>
      <c r="K1176" s="23">
        <f t="shared" si="74"/>
        <v>0.48286351331551397</v>
      </c>
      <c r="M1176" s="31"/>
      <c r="N1176" s="31"/>
      <c r="O1176" t="str">
        <f>IF(ISBLANK(Games!L1176), "", Games!L1176)</f>
        <v/>
      </c>
      <c r="P1176" t="str">
        <f>IF(ISBLANK(Games!M1176), "", Games!M1176)</f>
        <v/>
      </c>
      <c r="Q1176" t="str">
        <f t="shared" si="75"/>
        <v/>
      </c>
      <c r="R1176" t="str">
        <f>IF(ISBLANK(Games!L1176), "", IF(H1176=Q1176, "W", "L"))</f>
        <v/>
      </c>
      <c r="T1176" s="30" t="str">
        <f t="shared" si="72"/>
        <v/>
      </c>
    </row>
    <row r="1177" spans="1:20" x14ac:dyDescent="0.45">
      <c r="A1177" s="20" t="str">
        <f>Calc!A1177</f>
        <v>2024-06-23</v>
      </c>
      <c r="B1177" t="str">
        <f>Calc!B1177</f>
        <v>SDP</v>
      </c>
      <c r="C1177" t="str">
        <f>Calc!C1177</f>
        <v>MIL</v>
      </c>
      <c r="D1177" t="str">
        <f>IF(ISBLANK(Games!D1177), "", Games!D1177)</f>
        <v/>
      </c>
      <c r="E1177" t="str">
        <f>IF(ISBLANK(Games!E1177), "", Games!E1177)</f>
        <v/>
      </c>
      <c r="F1177">
        <f>Calc!M1177</f>
        <v>1502.9671207118124</v>
      </c>
      <c r="G1177">
        <f>Calc!N1177</f>
        <v>1527.5334034496079</v>
      </c>
      <c r="H1177" t="str">
        <f>IF(Calc!O1177=Betting!I1177, Betting!B1177, IF(Calc!P1177=Betting!I1177, Betting!C1177, ""))</f>
        <v>MIL</v>
      </c>
      <c r="I1177" s="21">
        <f>MAX(Calc!O1177:P1177)</f>
        <v>0.52067503982527052</v>
      </c>
      <c r="J1177" s="22">
        <f t="shared" si="73"/>
        <v>-108.62673198480371</v>
      </c>
      <c r="K1177" s="23">
        <f t="shared" si="74"/>
        <v>0.92058371059150945</v>
      </c>
      <c r="M1177" s="31"/>
      <c r="N1177" s="31"/>
      <c r="O1177" t="str">
        <f>IF(ISBLANK(Games!L1177), "", Games!L1177)</f>
        <v/>
      </c>
      <c r="P1177" t="str">
        <f>IF(ISBLANK(Games!M1177), "", Games!M1177)</f>
        <v/>
      </c>
      <c r="Q1177" t="str">
        <f t="shared" si="75"/>
        <v/>
      </c>
      <c r="R1177" t="str">
        <f>IF(ISBLANK(Games!L1177), "", IF(H1177=Q1177, "W", "L"))</f>
        <v/>
      </c>
      <c r="T1177" s="30" t="str">
        <f t="shared" si="72"/>
        <v/>
      </c>
    </row>
    <row r="1178" spans="1:20" x14ac:dyDescent="0.45">
      <c r="A1178" s="20" t="str">
        <f>Calc!A1178</f>
        <v>2024-06-24</v>
      </c>
      <c r="B1178" t="str">
        <f>Calc!B1178</f>
        <v>BAL</v>
      </c>
      <c r="C1178" t="str">
        <f>Calc!C1178</f>
        <v>CLE</v>
      </c>
      <c r="D1178" t="str">
        <f>IF(ISBLANK(Games!D1178), "", Games!D1178)</f>
        <v/>
      </c>
      <c r="E1178" t="str">
        <f>IF(ISBLANK(Games!E1178), "", Games!E1178)</f>
        <v/>
      </c>
      <c r="F1178">
        <f>Calc!M1178</f>
        <v>1527.1786991040578</v>
      </c>
      <c r="G1178">
        <f>Calc!N1178</f>
        <v>1521.3210808926906</v>
      </c>
      <c r="H1178" t="str">
        <f>IF(Calc!O1178=Betting!I1178, Betting!B1178, IF(Calc!P1178=Betting!I1178, Betting!C1178, ""))</f>
        <v>BAL</v>
      </c>
      <c r="I1178" s="21">
        <f>MAX(Calc!O1178:P1178)</f>
        <v>0.51929855683205883</v>
      </c>
      <c r="J1178" s="22">
        <f t="shared" si="73"/>
        <v>-108.02933176354811</v>
      </c>
      <c r="K1178" s="23">
        <f t="shared" si="74"/>
        <v>0.92567452160934849</v>
      </c>
      <c r="M1178" s="31"/>
      <c r="N1178" s="31"/>
      <c r="O1178" t="str">
        <f>IF(ISBLANK(Games!L1178), "", Games!L1178)</f>
        <v/>
      </c>
      <c r="P1178" t="str">
        <f>IF(ISBLANK(Games!M1178), "", Games!M1178)</f>
        <v/>
      </c>
      <c r="Q1178" t="str">
        <f t="shared" si="75"/>
        <v/>
      </c>
      <c r="R1178" t="str">
        <f>IF(ISBLANK(Games!L1178), "", IF(H1178=Q1178, "W", "L"))</f>
        <v/>
      </c>
      <c r="T1178" s="30" t="str">
        <f t="shared" si="72"/>
        <v/>
      </c>
    </row>
    <row r="1179" spans="1:20" x14ac:dyDescent="0.45">
      <c r="A1179" s="20" t="str">
        <f>Calc!A1179</f>
        <v>2024-06-24</v>
      </c>
      <c r="B1179" t="str">
        <f>Calc!B1179</f>
        <v>DET</v>
      </c>
      <c r="C1179" t="str">
        <f>Calc!C1179</f>
        <v>PHI</v>
      </c>
      <c r="D1179" t="str">
        <f>IF(ISBLANK(Games!D1179), "", Games!D1179)</f>
        <v/>
      </c>
      <c r="E1179" t="str">
        <f>IF(ISBLANK(Games!E1179), "", Games!E1179)</f>
        <v/>
      </c>
      <c r="F1179">
        <f>Calc!M1179</f>
        <v>1481.7589766686021</v>
      </c>
      <c r="G1179">
        <f>Calc!N1179</f>
        <v>1539.4111659163295</v>
      </c>
      <c r="H1179" t="str">
        <f>IF(Calc!O1179=Betting!I1179, Betting!B1179, IF(Calc!P1179=Betting!I1179, Betting!C1179, ""))</f>
        <v>PHI</v>
      </c>
      <c r="I1179" s="21">
        <f>MAX(Calc!O1179:P1179)</f>
        <v>0.57838060273847114</v>
      </c>
      <c r="J1179" s="22">
        <f t="shared" si="73"/>
        <v>-137.18073848004292</v>
      </c>
      <c r="K1179" s="23">
        <f t="shared" si="74"/>
        <v>0.72896531326479197</v>
      </c>
      <c r="M1179" s="31"/>
      <c r="N1179" s="31"/>
      <c r="O1179" t="str">
        <f>IF(ISBLANK(Games!L1179), "", Games!L1179)</f>
        <v/>
      </c>
      <c r="P1179" t="str">
        <f>IF(ISBLANK(Games!M1179), "", Games!M1179)</f>
        <v/>
      </c>
      <c r="Q1179" t="str">
        <f t="shared" si="75"/>
        <v/>
      </c>
      <c r="R1179" t="str">
        <f>IF(ISBLANK(Games!L1179), "", IF(H1179=Q1179, "W", "L"))</f>
        <v/>
      </c>
      <c r="T1179" s="30" t="str">
        <f t="shared" si="72"/>
        <v/>
      </c>
    </row>
    <row r="1180" spans="1:20" x14ac:dyDescent="0.45">
      <c r="A1180" s="20" t="str">
        <f>Calc!A1180</f>
        <v>2024-06-24</v>
      </c>
      <c r="B1180" t="str">
        <f>Calc!B1180</f>
        <v>TBR</v>
      </c>
      <c r="C1180" t="str">
        <f>Calc!C1180</f>
        <v>SEA</v>
      </c>
      <c r="D1180" t="str">
        <f>IF(ISBLANK(Games!D1180), "", Games!D1180)</f>
        <v/>
      </c>
      <c r="E1180" t="str">
        <f>IF(ISBLANK(Games!E1180), "", Games!E1180)</f>
        <v/>
      </c>
      <c r="F1180">
        <f>Calc!M1180</f>
        <v>1528.0229512954211</v>
      </c>
      <c r="G1180">
        <f>Calc!N1180</f>
        <v>1521.2700100017432</v>
      </c>
      <c r="H1180" t="str">
        <f>IF(Calc!O1180=Betting!I1180, Betting!B1180, IF(Calc!P1180=Betting!I1180, Betting!C1180, ""))</f>
        <v>TBR</v>
      </c>
      <c r="I1180" s="21">
        <f>MAX(Calc!O1180:P1180)</f>
        <v>0.57187920228597211</v>
      </c>
      <c r="J1180" s="22">
        <f t="shared" si="73"/>
        <v>-133.57893504346188</v>
      </c>
      <c r="K1180" s="23">
        <f t="shared" si="74"/>
        <v>0.74862103046010608</v>
      </c>
      <c r="M1180" s="31"/>
      <c r="N1180" s="31"/>
      <c r="O1180" t="str">
        <f>IF(ISBLANK(Games!L1180), "", Games!L1180)</f>
        <v/>
      </c>
      <c r="P1180" t="str">
        <f>IF(ISBLANK(Games!M1180), "", Games!M1180)</f>
        <v/>
      </c>
      <c r="Q1180" t="str">
        <f t="shared" si="75"/>
        <v/>
      </c>
      <c r="R1180" t="str">
        <f>IF(ISBLANK(Games!L1180), "", IF(H1180=Q1180, "W", "L"))</f>
        <v/>
      </c>
      <c r="T1180" s="30" t="str">
        <f t="shared" si="72"/>
        <v/>
      </c>
    </row>
    <row r="1181" spans="1:20" x14ac:dyDescent="0.45">
      <c r="A1181" s="20" t="str">
        <f>Calc!A1181</f>
        <v>2024-06-24</v>
      </c>
      <c r="B1181" t="str">
        <f>Calc!B1181</f>
        <v>CIN</v>
      </c>
      <c r="C1181" t="str">
        <f>Calc!C1181</f>
        <v>PIT</v>
      </c>
      <c r="D1181" t="str">
        <f>IF(ISBLANK(Games!D1181), "", Games!D1181)</f>
        <v/>
      </c>
      <c r="E1181" t="str">
        <f>IF(ISBLANK(Games!E1181), "", Games!E1181)</f>
        <v/>
      </c>
      <c r="F1181">
        <f>Calc!M1181</f>
        <v>1493.1662146218293</v>
      </c>
      <c r="G1181">
        <f>Calc!N1181</f>
        <v>1490.342604018655</v>
      </c>
      <c r="H1181" t="str">
        <f>IF(Calc!O1181=Betting!I1181, Betting!B1181, IF(Calc!P1181=Betting!I1181, Betting!C1181, ""))</f>
        <v>PIT</v>
      </c>
      <c r="I1181" s="21">
        <f>MAX(Calc!O1181:P1181)</f>
        <v>0.50288103160236808</v>
      </c>
      <c r="J1181" s="22">
        <f t="shared" si="73"/>
        <v>-101.15909139884745</v>
      </c>
      <c r="K1181" s="23">
        <f t="shared" si="74"/>
        <v>0.9885418959104979</v>
      </c>
      <c r="M1181" s="31"/>
      <c r="N1181" s="31"/>
      <c r="O1181" t="str">
        <f>IF(ISBLANK(Games!L1181), "", Games!L1181)</f>
        <v/>
      </c>
      <c r="P1181" t="str">
        <f>IF(ISBLANK(Games!M1181), "", Games!M1181)</f>
        <v/>
      </c>
      <c r="Q1181" t="str">
        <f t="shared" si="75"/>
        <v/>
      </c>
      <c r="R1181" t="str">
        <f>IF(ISBLANK(Games!L1181), "", IF(H1181=Q1181, "W", "L"))</f>
        <v/>
      </c>
      <c r="T1181" s="30" t="str">
        <f t="shared" si="72"/>
        <v/>
      </c>
    </row>
    <row r="1182" spans="1:20" x14ac:dyDescent="0.45">
      <c r="A1182" s="20" t="str">
        <f>Calc!A1182</f>
        <v>2024-06-24</v>
      </c>
      <c r="B1182" t="str">
        <f>Calc!B1182</f>
        <v>BOS</v>
      </c>
      <c r="C1182" t="str">
        <f>Calc!C1182</f>
        <v>TOR</v>
      </c>
      <c r="D1182" t="str">
        <f>IF(ISBLANK(Games!D1182), "", Games!D1182)</f>
        <v/>
      </c>
      <c r="E1182" t="str">
        <f>IF(ISBLANK(Games!E1182), "", Games!E1182)</f>
        <v/>
      </c>
      <c r="F1182">
        <f>Calc!M1182</f>
        <v>1500.26839934439</v>
      </c>
      <c r="G1182">
        <f>Calc!N1182</f>
        <v>1549.5770225833428</v>
      </c>
      <c r="H1182" t="str">
        <f>IF(Calc!O1182=Betting!I1182, Betting!B1182, IF(Calc!P1182=Betting!I1182, Betting!C1182, ""))</f>
        <v>TOR</v>
      </c>
      <c r="I1182" s="21">
        <f>MAX(Calc!O1182:P1182)</f>
        <v>0.54484716981155679</v>
      </c>
      <c r="J1182" s="22">
        <f t="shared" si="73"/>
        <v>-119.70642247483732</v>
      </c>
      <c r="K1182" s="23">
        <f t="shared" si="74"/>
        <v>0.83537706609702023</v>
      </c>
      <c r="M1182" s="31"/>
      <c r="N1182" s="31"/>
      <c r="O1182" t="str">
        <f>IF(ISBLANK(Games!L1182), "", Games!L1182)</f>
        <v/>
      </c>
      <c r="P1182" t="str">
        <f>IF(ISBLANK(Games!M1182), "", Games!M1182)</f>
        <v/>
      </c>
      <c r="Q1182" t="str">
        <f t="shared" si="75"/>
        <v/>
      </c>
      <c r="R1182" t="str">
        <f>IF(ISBLANK(Games!L1182), "", IF(H1182=Q1182, "W", "L"))</f>
        <v/>
      </c>
      <c r="T1182" s="30" t="str">
        <f t="shared" si="72"/>
        <v/>
      </c>
    </row>
    <row r="1183" spans="1:20" x14ac:dyDescent="0.45">
      <c r="A1183" s="20" t="str">
        <f>Calc!A1183</f>
        <v>2024-06-24</v>
      </c>
      <c r="B1183" t="str">
        <f>Calc!B1183</f>
        <v>STL</v>
      </c>
      <c r="C1183" t="str">
        <f>Calc!C1183</f>
        <v>ATL</v>
      </c>
      <c r="D1183" t="str">
        <f>IF(ISBLANK(Games!D1183), "", Games!D1183)</f>
        <v/>
      </c>
      <c r="E1183" t="str">
        <f>IF(ISBLANK(Games!E1183), "", Games!E1183)</f>
        <v/>
      </c>
      <c r="F1183">
        <f>Calc!M1183</f>
        <v>1510.540426333587</v>
      </c>
      <c r="G1183">
        <f>Calc!N1183</f>
        <v>1588.8399964445969</v>
      </c>
      <c r="H1183" t="str">
        <f>IF(Calc!O1183=Betting!I1183, Betting!B1183, IF(Calc!P1183=Betting!I1183, Betting!C1183, ""))</f>
        <v>ATL</v>
      </c>
      <c r="I1183" s="21">
        <f>MAX(Calc!O1183:P1183)</f>
        <v>0.57422707515532179</v>
      </c>
      <c r="J1183" s="22">
        <f t="shared" si="73"/>
        <v>-134.86697759487635</v>
      </c>
      <c r="K1183" s="23">
        <f t="shared" si="74"/>
        <v>0.74147135038784362</v>
      </c>
      <c r="M1183" s="31"/>
      <c r="N1183" s="31"/>
      <c r="O1183" t="str">
        <f>IF(ISBLANK(Games!L1183), "", Games!L1183)</f>
        <v/>
      </c>
      <c r="P1183" t="str">
        <f>IF(ISBLANK(Games!M1183), "", Games!M1183)</f>
        <v/>
      </c>
      <c r="Q1183" t="str">
        <f t="shared" si="75"/>
        <v/>
      </c>
      <c r="R1183" t="str">
        <f>IF(ISBLANK(Games!L1183), "", IF(H1183=Q1183, "W", "L"))</f>
        <v/>
      </c>
      <c r="T1183" s="30" t="str">
        <f t="shared" si="72"/>
        <v/>
      </c>
    </row>
    <row r="1184" spans="1:20" x14ac:dyDescent="0.45">
      <c r="A1184" s="20" t="str">
        <f>Calc!A1184</f>
        <v>2024-06-24</v>
      </c>
      <c r="B1184" t="str">
        <f>Calc!B1184</f>
        <v>CHW</v>
      </c>
      <c r="C1184" t="str">
        <f>Calc!C1184</f>
        <v>LAD</v>
      </c>
      <c r="D1184" t="str">
        <f>IF(ISBLANK(Games!D1184), "", Games!D1184)</f>
        <v/>
      </c>
      <c r="E1184" t="str">
        <f>IF(ISBLANK(Games!E1184), "", Games!E1184)</f>
        <v/>
      </c>
      <c r="F1184">
        <f>Calc!M1184</f>
        <v>1426.513159308995</v>
      </c>
      <c r="G1184">
        <f>Calc!N1184</f>
        <v>1587.2549754385982</v>
      </c>
      <c r="H1184" t="str">
        <f>IF(Calc!O1184=Betting!I1184, Betting!B1184, IF(Calc!P1184=Betting!I1184, Betting!C1184, ""))</f>
        <v>LAD</v>
      </c>
      <c r="I1184" s="21">
        <f>MAX(Calc!O1184:P1184)</f>
        <v>0.73724841476405834</v>
      </c>
      <c r="J1184" s="22">
        <f t="shared" si="73"/>
        <v>-280.58761818774002</v>
      </c>
      <c r="K1184" s="23">
        <f t="shared" si="74"/>
        <v>0.35639491380938415</v>
      </c>
      <c r="M1184" s="31"/>
      <c r="N1184" s="31"/>
      <c r="O1184" t="str">
        <f>IF(ISBLANK(Games!L1184), "", Games!L1184)</f>
        <v/>
      </c>
      <c r="P1184" t="str">
        <f>IF(ISBLANK(Games!M1184), "", Games!M1184)</f>
        <v/>
      </c>
      <c r="Q1184" t="str">
        <f t="shared" si="75"/>
        <v/>
      </c>
      <c r="R1184" t="str">
        <f>IF(ISBLANK(Games!L1184), "", IF(H1184=Q1184, "W", "L"))</f>
        <v/>
      </c>
      <c r="T1184" s="30" t="str">
        <f t="shared" si="72"/>
        <v/>
      </c>
    </row>
    <row r="1185" spans="1:20" x14ac:dyDescent="0.45">
      <c r="A1185" s="20" t="str">
        <f>Calc!A1185</f>
        <v>2024-06-24</v>
      </c>
      <c r="B1185" t="str">
        <f>Calc!B1185</f>
        <v>KCR</v>
      </c>
      <c r="C1185" t="str">
        <f>Calc!C1185</f>
        <v>MIA</v>
      </c>
      <c r="D1185" t="str">
        <f>IF(ISBLANK(Games!D1185), "", Games!D1185)</f>
        <v/>
      </c>
      <c r="E1185" t="str">
        <f>IF(ISBLANK(Games!E1185), "", Games!E1185)</f>
        <v/>
      </c>
      <c r="F1185">
        <f>Calc!M1185</f>
        <v>1459.3647323881944</v>
      </c>
      <c r="G1185">
        <f>Calc!N1185</f>
        <v>1484.370768699393</v>
      </c>
      <c r="H1185" t="str">
        <f>IF(Calc!O1185=Betting!I1185, Betting!B1185, IF(Calc!P1185=Betting!I1185, Betting!C1185, ""))</f>
        <v>KCR</v>
      </c>
      <c r="I1185" s="21">
        <f>MAX(Calc!O1185:P1185)</f>
        <v>0.55911675325267685</v>
      </c>
      <c r="J1185" s="22">
        <f t="shared" si="73"/>
        <v>-126.81741875601709</v>
      </c>
      <c r="K1185" s="23">
        <f t="shared" si="74"/>
        <v>0.78853521054855347</v>
      </c>
      <c r="M1185" s="31"/>
      <c r="N1185" s="31"/>
      <c r="O1185" t="str">
        <f>IF(ISBLANK(Games!L1185), "", Games!L1185)</f>
        <v/>
      </c>
      <c r="P1185" t="str">
        <f>IF(ISBLANK(Games!M1185), "", Games!M1185)</f>
        <v/>
      </c>
      <c r="Q1185" t="str">
        <f t="shared" si="75"/>
        <v/>
      </c>
      <c r="R1185" t="str">
        <f>IF(ISBLANK(Games!L1185), "", IF(H1185=Q1185, "W", "L"))</f>
        <v/>
      </c>
      <c r="T1185" s="30" t="str">
        <f t="shared" si="72"/>
        <v/>
      </c>
    </row>
    <row r="1186" spans="1:20" x14ac:dyDescent="0.45">
      <c r="A1186" s="20" t="str">
        <f>Calc!A1186</f>
        <v>2024-06-24</v>
      </c>
      <c r="B1186" t="str">
        <f>Calc!B1186</f>
        <v>MIL</v>
      </c>
      <c r="C1186" t="str">
        <f>Calc!C1186</f>
        <v>TEX</v>
      </c>
      <c r="D1186" t="str">
        <f>IF(ISBLANK(Games!D1186), "", Games!D1186)</f>
        <v/>
      </c>
      <c r="E1186" t="str">
        <f>IF(ISBLANK(Games!E1186), "", Games!E1186)</f>
        <v/>
      </c>
      <c r="F1186">
        <f>Calc!M1186</f>
        <v>1516.6563185214643</v>
      </c>
      <c r="G1186">
        <f>Calc!N1186</f>
        <v>1534.4506247578865</v>
      </c>
      <c r="H1186" t="str">
        <f>IF(Calc!O1186=Betting!I1186, Betting!B1186, IF(Calc!P1186=Betting!I1186, Betting!C1186, ""))</f>
        <v>MIL</v>
      </c>
      <c r="I1186" s="21">
        <f>MAX(Calc!O1186:P1186)</f>
        <v>0.5081221672955053</v>
      </c>
      <c r="J1186" s="22">
        <f t="shared" si="73"/>
        <v>-103.30251406161044</v>
      </c>
      <c r="K1186" s="23">
        <f t="shared" si="74"/>
        <v>0.96803065160988444</v>
      </c>
      <c r="M1186" s="31"/>
      <c r="N1186" s="31"/>
      <c r="O1186" t="str">
        <f>IF(ISBLANK(Games!L1186), "", Games!L1186)</f>
        <v/>
      </c>
      <c r="P1186" t="str">
        <f>IF(ISBLANK(Games!M1186), "", Games!M1186)</f>
        <v/>
      </c>
      <c r="Q1186" t="str">
        <f t="shared" si="75"/>
        <v/>
      </c>
      <c r="R1186" t="str">
        <f>IF(ISBLANK(Games!L1186), "", IF(H1186=Q1186, "W", "L"))</f>
        <v/>
      </c>
      <c r="T1186" s="30" t="str">
        <f t="shared" ref="T1186:T1249" si="76">IF(S1186="W", N1186/(L1186/-100), IF(S1186="L", -N1186, ""))</f>
        <v/>
      </c>
    </row>
    <row r="1187" spans="1:20" x14ac:dyDescent="0.45">
      <c r="A1187" s="20" t="str">
        <f>Calc!A1187</f>
        <v>2024-06-24</v>
      </c>
      <c r="B1187" t="str">
        <f>Calc!B1187</f>
        <v>LAA</v>
      </c>
      <c r="C1187" t="str">
        <f>Calc!C1187</f>
        <v>OAK</v>
      </c>
      <c r="D1187" t="str">
        <f>IF(ISBLANK(Games!D1187), "", Games!D1187)</f>
        <v/>
      </c>
      <c r="E1187" t="str">
        <f>IF(ISBLANK(Games!E1187), "", Games!E1187)</f>
        <v/>
      </c>
      <c r="F1187">
        <f>Calc!M1187</f>
        <v>1469.5882041455925</v>
      </c>
      <c r="G1187">
        <f>Calc!N1187</f>
        <v>1422.9458950386379</v>
      </c>
      <c r="H1187" t="str">
        <f>IF(Calc!O1187=Betting!I1187, Betting!B1187, IF(Calc!P1187=Betting!I1187, Betting!C1187, ""))</f>
        <v>LAA</v>
      </c>
      <c r="I1187" s="21">
        <f>MAX(Calc!O1187:P1187)</f>
        <v>0.60096989756583552</v>
      </c>
      <c r="J1187" s="22">
        <f t="shared" si="73"/>
        <v>-150.60765939707241</v>
      </c>
      <c r="K1187" s="23">
        <f t="shared" si="74"/>
        <v>0.66397685483148705</v>
      </c>
      <c r="M1187" s="31"/>
      <c r="N1187" s="31"/>
      <c r="O1187" t="str">
        <f>IF(ISBLANK(Games!L1187), "", Games!L1187)</f>
        <v/>
      </c>
      <c r="P1187" t="str">
        <f>IF(ISBLANK(Games!M1187), "", Games!M1187)</f>
        <v/>
      </c>
      <c r="Q1187" t="str">
        <f t="shared" si="75"/>
        <v/>
      </c>
      <c r="R1187" t="str">
        <f>IF(ISBLANK(Games!L1187), "", IF(H1187=Q1187, "W", "L"))</f>
        <v/>
      </c>
      <c r="T1187" s="30" t="str">
        <f t="shared" si="76"/>
        <v/>
      </c>
    </row>
    <row r="1188" spans="1:20" x14ac:dyDescent="0.45">
      <c r="A1188" s="20" t="str">
        <f>Calc!A1188</f>
        <v>2024-06-24</v>
      </c>
      <c r="B1188" t="str">
        <f>Calc!B1188</f>
        <v>SDP</v>
      </c>
      <c r="C1188" t="str">
        <f>Calc!C1188</f>
        <v>WAS</v>
      </c>
      <c r="D1188" t="str">
        <f>IF(ISBLANK(Games!D1188), "", Games!D1188)</f>
        <v/>
      </c>
      <c r="E1188" t="str">
        <f>IF(ISBLANK(Games!E1188), "", Games!E1188)</f>
        <v/>
      </c>
      <c r="F1188">
        <f>Calc!M1188</f>
        <v>1502.9671207118124</v>
      </c>
      <c r="G1188">
        <f>Calc!N1188</f>
        <v>1420.7057667976087</v>
      </c>
      <c r="H1188" t="str">
        <f>IF(Calc!O1188=Betting!I1188, Betting!B1188, IF(Calc!P1188=Betting!I1188, Betting!C1188, ""))</f>
        <v>SDP</v>
      </c>
      <c r="I1188" s="21">
        <f>MAX(Calc!O1188:P1188)</f>
        <v>0.63083984691478523</v>
      </c>
      <c r="J1188" s="22">
        <f t="shared" si="73"/>
        <v>-170.88514067474824</v>
      </c>
      <c r="K1188" s="23">
        <f t="shared" si="74"/>
        <v>0.58518838797302775</v>
      </c>
      <c r="M1188" s="31"/>
      <c r="N1188" s="31"/>
      <c r="O1188" t="str">
        <f>IF(ISBLANK(Games!L1188), "", Games!L1188)</f>
        <v/>
      </c>
      <c r="P1188" t="str">
        <f>IF(ISBLANK(Games!M1188), "", Games!M1188)</f>
        <v/>
      </c>
      <c r="Q1188" t="str">
        <f t="shared" si="75"/>
        <v/>
      </c>
      <c r="R1188" t="str">
        <f>IF(ISBLANK(Games!L1188), "", IF(H1188=Q1188, "W", "L"))</f>
        <v/>
      </c>
      <c r="T1188" s="30" t="str">
        <f t="shared" si="76"/>
        <v/>
      </c>
    </row>
    <row r="1189" spans="1:20" x14ac:dyDescent="0.45">
      <c r="A1189" s="20" t="str">
        <f>Calc!A1189</f>
        <v>2024-06-24</v>
      </c>
      <c r="B1189" t="str">
        <f>Calc!B1189</f>
        <v>SFG</v>
      </c>
      <c r="C1189" t="str">
        <f>Calc!C1189</f>
        <v>CHC</v>
      </c>
      <c r="D1189" t="str">
        <f>IF(ISBLANK(Games!D1189), "", Games!D1189)</f>
        <v/>
      </c>
      <c r="E1189" t="str">
        <f>IF(ISBLANK(Games!E1189), "", Games!E1189)</f>
        <v/>
      </c>
      <c r="F1189">
        <f>Calc!M1189</f>
        <v>1506.8907435815931</v>
      </c>
      <c r="G1189">
        <f>Calc!N1189</f>
        <v>1510.9500841970262</v>
      </c>
      <c r="H1189" t="str">
        <f>IF(Calc!O1189=Betting!I1189, Betting!B1189, IF(Calc!P1189=Betting!I1189, Betting!C1189, ""))</f>
        <v>SFG</v>
      </c>
      <c r="I1189" s="21">
        <f>MAX(Calc!O1189:P1189)</f>
        <v>0.55040840506555155</v>
      </c>
      <c r="J1189" s="22">
        <f t="shared" si="73"/>
        <v>-122.42408694179491</v>
      </c>
      <c r="K1189" s="23">
        <f t="shared" si="74"/>
        <v>0.81683272057028955</v>
      </c>
      <c r="M1189" s="31"/>
      <c r="N1189" s="31"/>
      <c r="O1189" t="str">
        <f>IF(ISBLANK(Games!L1189), "", Games!L1189)</f>
        <v/>
      </c>
      <c r="P1189" t="str">
        <f>IF(ISBLANK(Games!M1189), "", Games!M1189)</f>
        <v/>
      </c>
      <c r="Q1189" t="str">
        <f t="shared" si="75"/>
        <v/>
      </c>
      <c r="R1189" t="str">
        <f>IF(ISBLANK(Games!L1189), "", IF(H1189=Q1189, "W", "L"))</f>
        <v/>
      </c>
      <c r="T1189" s="30" t="str">
        <f t="shared" si="76"/>
        <v/>
      </c>
    </row>
    <row r="1190" spans="1:20" x14ac:dyDescent="0.45">
      <c r="A1190" s="20" t="str">
        <f>Calc!A1190</f>
        <v>2024-06-25</v>
      </c>
      <c r="B1190" t="str">
        <f>Calc!B1190</f>
        <v>BAL</v>
      </c>
      <c r="C1190" t="str">
        <f>Calc!C1190</f>
        <v>CLE</v>
      </c>
      <c r="D1190" t="str">
        <f>IF(ISBLANK(Games!D1190), "", Games!D1190)</f>
        <v/>
      </c>
      <c r="E1190" t="str">
        <f>IF(ISBLANK(Games!E1190), "", Games!E1190)</f>
        <v/>
      </c>
      <c r="F1190">
        <f>Calc!M1190</f>
        <v>1527.1786991040578</v>
      </c>
      <c r="G1190">
        <f>Calc!N1190</f>
        <v>1521.3210808926906</v>
      </c>
      <c r="H1190" t="str">
        <f>IF(Calc!O1190=Betting!I1190, Betting!B1190, IF(Calc!P1190=Betting!I1190, Betting!C1190, ""))</f>
        <v>BAL</v>
      </c>
      <c r="I1190" s="21">
        <f>MAX(Calc!O1190:P1190)</f>
        <v>0.51929855683205883</v>
      </c>
      <c r="J1190" s="22">
        <f t="shared" si="73"/>
        <v>-108.02933176354811</v>
      </c>
      <c r="K1190" s="23">
        <f t="shared" si="74"/>
        <v>0.92567452160934849</v>
      </c>
      <c r="M1190" s="31"/>
      <c r="N1190" s="31"/>
      <c r="O1190" t="str">
        <f>IF(ISBLANK(Games!L1190), "", Games!L1190)</f>
        <v/>
      </c>
      <c r="P1190" t="str">
        <f>IF(ISBLANK(Games!M1190), "", Games!M1190)</f>
        <v/>
      </c>
      <c r="Q1190" t="str">
        <f t="shared" si="75"/>
        <v/>
      </c>
      <c r="R1190" t="str">
        <f>IF(ISBLANK(Games!L1190), "", IF(H1190=Q1190, "W", "L"))</f>
        <v/>
      </c>
      <c r="T1190" s="30" t="str">
        <f t="shared" si="76"/>
        <v/>
      </c>
    </row>
    <row r="1191" spans="1:20" x14ac:dyDescent="0.45">
      <c r="A1191" s="20" t="str">
        <f>Calc!A1191</f>
        <v>2024-06-25</v>
      </c>
      <c r="B1191" t="str">
        <f>Calc!B1191</f>
        <v>DET</v>
      </c>
      <c r="C1191" t="str">
        <f>Calc!C1191</f>
        <v>PHI</v>
      </c>
      <c r="D1191" t="str">
        <f>IF(ISBLANK(Games!D1191), "", Games!D1191)</f>
        <v/>
      </c>
      <c r="E1191" t="str">
        <f>IF(ISBLANK(Games!E1191), "", Games!E1191)</f>
        <v/>
      </c>
      <c r="F1191">
        <f>Calc!M1191</f>
        <v>1481.7589766686021</v>
      </c>
      <c r="G1191">
        <f>Calc!N1191</f>
        <v>1539.4111659163295</v>
      </c>
      <c r="H1191" t="str">
        <f>IF(Calc!O1191=Betting!I1191, Betting!B1191, IF(Calc!P1191=Betting!I1191, Betting!C1191, ""))</f>
        <v>PHI</v>
      </c>
      <c r="I1191" s="21">
        <f>MAX(Calc!O1191:P1191)</f>
        <v>0.57838060273847114</v>
      </c>
      <c r="J1191" s="22">
        <f t="shared" si="73"/>
        <v>-137.18073848004292</v>
      </c>
      <c r="K1191" s="23">
        <f t="shared" si="74"/>
        <v>0.72896531326479197</v>
      </c>
      <c r="M1191" s="31"/>
      <c r="N1191" s="31"/>
      <c r="O1191" t="str">
        <f>IF(ISBLANK(Games!L1191), "", Games!L1191)</f>
        <v/>
      </c>
      <c r="P1191" t="str">
        <f>IF(ISBLANK(Games!M1191), "", Games!M1191)</f>
        <v/>
      </c>
      <c r="Q1191" t="str">
        <f t="shared" si="75"/>
        <v/>
      </c>
      <c r="R1191" t="str">
        <f>IF(ISBLANK(Games!L1191), "", IF(H1191=Q1191, "W", "L"))</f>
        <v/>
      </c>
      <c r="T1191" s="30" t="str">
        <f t="shared" si="76"/>
        <v/>
      </c>
    </row>
    <row r="1192" spans="1:20" x14ac:dyDescent="0.45">
      <c r="A1192" s="20" t="str">
        <f>Calc!A1192</f>
        <v>2024-06-25</v>
      </c>
      <c r="B1192" t="str">
        <f>Calc!B1192</f>
        <v>TBR</v>
      </c>
      <c r="C1192" t="str">
        <f>Calc!C1192</f>
        <v>SEA</v>
      </c>
      <c r="D1192" t="str">
        <f>IF(ISBLANK(Games!D1192), "", Games!D1192)</f>
        <v/>
      </c>
      <c r="E1192" t="str">
        <f>IF(ISBLANK(Games!E1192), "", Games!E1192)</f>
        <v/>
      </c>
      <c r="F1192">
        <f>Calc!M1192</f>
        <v>1528.0229512954211</v>
      </c>
      <c r="G1192">
        <f>Calc!N1192</f>
        <v>1521.2700100017432</v>
      </c>
      <c r="H1192" t="str">
        <f>IF(Calc!O1192=Betting!I1192, Betting!B1192, IF(Calc!P1192=Betting!I1192, Betting!C1192, ""))</f>
        <v>TBR</v>
      </c>
      <c r="I1192" s="21">
        <f>MAX(Calc!O1192:P1192)</f>
        <v>0.57187920228597211</v>
      </c>
      <c r="J1192" s="22">
        <f t="shared" si="73"/>
        <v>-133.57893504346188</v>
      </c>
      <c r="K1192" s="23">
        <f t="shared" si="74"/>
        <v>0.74862103046010608</v>
      </c>
      <c r="M1192" s="31"/>
      <c r="N1192" s="31"/>
      <c r="O1192" t="str">
        <f>IF(ISBLANK(Games!L1192), "", Games!L1192)</f>
        <v/>
      </c>
      <c r="P1192" t="str">
        <f>IF(ISBLANK(Games!M1192), "", Games!M1192)</f>
        <v/>
      </c>
      <c r="Q1192" t="str">
        <f t="shared" si="75"/>
        <v/>
      </c>
      <c r="R1192" t="str">
        <f>IF(ISBLANK(Games!L1192), "", IF(H1192=Q1192, "W", "L"))</f>
        <v/>
      </c>
      <c r="T1192" s="30" t="str">
        <f t="shared" si="76"/>
        <v/>
      </c>
    </row>
    <row r="1193" spans="1:20" x14ac:dyDescent="0.45">
      <c r="A1193" s="20" t="str">
        <f>Calc!A1193</f>
        <v>2024-06-25</v>
      </c>
      <c r="B1193" t="str">
        <f>Calc!B1193</f>
        <v>CIN</v>
      </c>
      <c r="C1193" t="str">
        <f>Calc!C1193</f>
        <v>PIT</v>
      </c>
      <c r="D1193" t="str">
        <f>IF(ISBLANK(Games!D1193), "", Games!D1193)</f>
        <v/>
      </c>
      <c r="E1193" t="str">
        <f>IF(ISBLANK(Games!E1193), "", Games!E1193)</f>
        <v/>
      </c>
      <c r="F1193">
        <f>Calc!M1193</f>
        <v>1493.1662146218293</v>
      </c>
      <c r="G1193">
        <f>Calc!N1193</f>
        <v>1490.342604018655</v>
      </c>
      <c r="H1193" t="str">
        <f>IF(Calc!O1193=Betting!I1193, Betting!B1193, IF(Calc!P1193=Betting!I1193, Betting!C1193, ""))</f>
        <v>PIT</v>
      </c>
      <c r="I1193" s="21">
        <f>MAX(Calc!O1193:P1193)</f>
        <v>0.50288103160236808</v>
      </c>
      <c r="J1193" s="22">
        <f t="shared" si="73"/>
        <v>-101.15909139884745</v>
      </c>
      <c r="K1193" s="23">
        <f t="shared" si="74"/>
        <v>0.9885418959104979</v>
      </c>
      <c r="M1193" s="31"/>
      <c r="N1193" s="31"/>
      <c r="O1193" t="str">
        <f>IF(ISBLANK(Games!L1193), "", Games!L1193)</f>
        <v/>
      </c>
      <c r="P1193" t="str">
        <f>IF(ISBLANK(Games!M1193), "", Games!M1193)</f>
        <v/>
      </c>
      <c r="Q1193" t="str">
        <f t="shared" si="75"/>
        <v/>
      </c>
      <c r="R1193" t="str">
        <f>IF(ISBLANK(Games!L1193), "", IF(H1193=Q1193, "W", "L"))</f>
        <v/>
      </c>
      <c r="T1193" s="30" t="str">
        <f t="shared" si="76"/>
        <v/>
      </c>
    </row>
    <row r="1194" spans="1:20" x14ac:dyDescent="0.45">
      <c r="A1194" s="20" t="str">
        <f>Calc!A1194</f>
        <v>2024-06-25</v>
      </c>
      <c r="B1194" t="str">
        <f>Calc!B1194</f>
        <v>BOS</v>
      </c>
      <c r="C1194" t="str">
        <f>Calc!C1194</f>
        <v>TOR</v>
      </c>
      <c r="D1194" t="str">
        <f>IF(ISBLANK(Games!D1194), "", Games!D1194)</f>
        <v/>
      </c>
      <c r="E1194" t="str">
        <f>IF(ISBLANK(Games!E1194), "", Games!E1194)</f>
        <v/>
      </c>
      <c r="F1194">
        <f>Calc!M1194</f>
        <v>1500.26839934439</v>
      </c>
      <c r="G1194">
        <f>Calc!N1194</f>
        <v>1549.5770225833428</v>
      </c>
      <c r="H1194" t="str">
        <f>IF(Calc!O1194=Betting!I1194, Betting!B1194, IF(Calc!P1194=Betting!I1194, Betting!C1194, ""))</f>
        <v>TOR</v>
      </c>
      <c r="I1194" s="21">
        <f>MAX(Calc!O1194:P1194)</f>
        <v>0.54484716981155679</v>
      </c>
      <c r="J1194" s="22">
        <f t="shared" si="73"/>
        <v>-119.70642247483732</v>
      </c>
      <c r="K1194" s="23">
        <f t="shared" si="74"/>
        <v>0.83537706609702023</v>
      </c>
      <c r="M1194" s="31"/>
      <c r="N1194" s="31"/>
      <c r="O1194" t="str">
        <f>IF(ISBLANK(Games!L1194), "", Games!L1194)</f>
        <v/>
      </c>
      <c r="P1194" t="str">
        <f>IF(ISBLANK(Games!M1194), "", Games!M1194)</f>
        <v/>
      </c>
      <c r="Q1194" t="str">
        <f t="shared" si="75"/>
        <v/>
      </c>
      <c r="R1194" t="str">
        <f>IF(ISBLANK(Games!L1194), "", IF(H1194=Q1194, "W", "L"))</f>
        <v/>
      </c>
      <c r="T1194" s="30" t="str">
        <f t="shared" si="76"/>
        <v/>
      </c>
    </row>
    <row r="1195" spans="1:20" x14ac:dyDescent="0.45">
      <c r="A1195" s="20" t="str">
        <f>Calc!A1195</f>
        <v>2024-06-25</v>
      </c>
      <c r="B1195" t="str">
        <f>Calc!B1195</f>
        <v>NYM</v>
      </c>
      <c r="C1195" t="str">
        <f>Calc!C1195</f>
        <v>NYY</v>
      </c>
      <c r="D1195" t="str">
        <f>IF(ISBLANK(Games!D1195), "", Games!D1195)</f>
        <v/>
      </c>
      <c r="E1195" t="str">
        <f>IF(ISBLANK(Games!E1195), "", Games!E1195)</f>
        <v/>
      </c>
      <c r="F1195">
        <f>Calc!M1195</f>
        <v>1483.2891783762693</v>
      </c>
      <c r="G1195">
        <f>Calc!N1195</f>
        <v>1562.9327852564061</v>
      </c>
      <c r="H1195" t="str">
        <f>IF(Calc!O1195=Betting!I1195, Betting!B1195, IF(Calc!P1195=Betting!I1195, Betting!C1195, ""))</f>
        <v>NYY</v>
      </c>
      <c r="I1195" s="21">
        <f>MAX(Calc!O1195:P1195)</f>
        <v>0.56151371267508476</v>
      </c>
      <c r="J1195" s="22">
        <f t="shared" si="73"/>
        <v>-128.0573027951971</v>
      </c>
      <c r="K1195" s="23">
        <f t="shared" si="74"/>
        <v>0.78090040799883687</v>
      </c>
      <c r="M1195" s="31"/>
      <c r="N1195" s="31"/>
      <c r="O1195" t="str">
        <f>IF(ISBLANK(Games!L1195), "", Games!L1195)</f>
        <v/>
      </c>
      <c r="P1195" t="str">
        <f>IF(ISBLANK(Games!M1195), "", Games!M1195)</f>
        <v/>
      </c>
      <c r="Q1195" t="str">
        <f t="shared" si="75"/>
        <v/>
      </c>
      <c r="R1195" t="str">
        <f>IF(ISBLANK(Games!L1195), "", IF(H1195=Q1195, "W", "L"))</f>
        <v/>
      </c>
      <c r="T1195" s="30" t="str">
        <f t="shared" si="76"/>
        <v/>
      </c>
    </row>
    <row r="1196" spans="1:20" x14ac:dyDescent="0.45">
      <c r="A1196" s="20" t="str">
        <f>Calc!A1196</f>
        <v>2024-06-25</v>
      </c>
      <c r="B1196" t="str">
        <f>Calc!B1196</f>
        <v>STL</v>
      </c>
      <c r="C1196" t="str">
        <f>Calc!C1196</f>
        <v>ATL</v>
      </c>
      <c r="D1196" t="str">
        <f>IF(ISBLANK(Games!D1196), "", Games!D1196)</f>
        <v/>
      </c>
      <c r="E1196" t="str">
        <f>IF(ISBLANK(Games!E1196), "", Games!E1196)</f>
        <v/>
      </c>
      <c r="F1196">
        <f>Calc!M1196</f>
        <v>1510.540426333587</v>
      </c>
      <c r="G1196">
        <f>Calc!N1196</f>
        <v>1588.8399964445969</v>
      </c>
      <c r="H1196" t="str">
        <f>IF(Calc!O1196=Betting!I1196, Betting!B1196, IF(Calc!P1196=Betting!I1196, Betting!C1196, ""))</f>
        <v>ATL</v>
      </c>
      <c r="I1196" s="21">
        <f>MAX(Calc!O1196:P1196)</f>
        <v>0.57422707515532179</v>
      </c>
      <c r="J1196" s="22">
        <f t="shared" si="73"/>
        <v>-134.86697759487635</v>
      </c>
      <c r="K1196" s="23">
        <f t="shared" si="74"/>
        <v>0.74147135038784362</v>
      </c>
      <c r="M1196" s="31"/>
      <c r="N1196" s="31"/>
      <c r="O1196" t="str">
        <f>IF(ISBLANK(Games!L1196), "", Games!L1196)</f>
        <v/>
      </c>
      <c r="P1196" t="str">
        <f>IF(ISBLANK(Games!M1196), "", Games!M1196)</f>
        <v/>
      </c>
      <c r="Q1196" t="str">
        <f t="shared" si="75"/>
        <v/>
      </c>
      <c r="R1196" t="str">
        <f>IF(ISBLANK(Games!L1196), "", IF(H1196=Q1196, "W", "L"))</f>
        <v/>
      </c>
      <c r="T1196" s="30" t="str">
        <f t="shared" si="76"/>
        <v/>
      </c>
    </row>
    <row r="1197" spans="1:20" x14ac:dyDescent="0.45">
      <c r="A1197" s="20" t="str">
        <f>Calc!A1197</f>
        <v>2024-06-25</v>
      </c>
      <c r="B1197" t="str">
        <f>Calc!B1197</f>
        <v>HOU</v>
      </c>
      <c r="C1197" t="str">
        <f>Calc!C1197</f>
        <v>COL</v>
      </c>
      <c r="D1197" t="str">
        <f>IF(ISBLANK(Games!D1197), "", Games!D1197)</f>
        <v/>
      </c>
      <c r="E1197" t="str">
        <f>IF(ISBLANK(Games!E1197), "", Games!E1197)</f>
        <v/>
      </c>
      <c r="F1197">
        <f>Calc!M1197</f>
        <v>1535.1961987191132</v>
      </c>
      <c r="G1197">
        <f>Calc!N1197</f>
        <v>1405.4006829938121</v>
      </c>
      <c r="H1197" t="str">
        <f>IF(Calc!O1197=Betting!I1197, Betting!B1197, IF(Calc!P1197=Betting!I1197, Betting!C1197, ""))</f>
        <v>HOU</v>
      </c>
      <c r="I1197" s="21">
        <f>MAX(Calc!O1197:P1197)</f>
        <v>0.65815206454771535</v>
      </c>
      <c r="J1197" s="22">
        <f t="shared" si="73"/>
        <v>-192.52772835294215</v>
      </c>
      <c r="K1197" s="23">
        <f t="shared" si="74"/>
        <v>0.51940570252135232</v>
      </c>
      <c r="M1197" s="31"/>
      <c r="N1197" s="31"/>
      <c r="O1197" t="str">
        <f>IF(ISBLANK(Games!L1197), "", Games!L1197)</f>
        <v/>
      </c>
      <c r="P1197" t="str">
        <f>IF(ISBLANK(Games!M1197), "", Games!M1197)</f>
        <v/>
      </c>
      <c r="Q1197" t="str">
        <f t="shared" si="75"/>
        <v/>
      </c>
      <c r="R1197" t="str">
        <f>IF(ISBLANK(Games!L1197), "", IF(H1197=Q1197, "W", "L"))</f>
        <v/>
      </c>
      <c r="T1197" s="30" t="str">
        <f t="shared" si="76"/>
        <v/>
      </c>
    </row>
    <row r="1198" spans="1:20" x14ac:dyDescent="0.45">
      <c r="A1198" s="20" t="str">
        <f>Calc!A1198</f>
        <v>2024-06-25</v>
      </c>
      <c r="B1198" t="str">
        <f>Calc!B1198</f>
        <v>CHW</v>
      </c>
      <c r="C1198" t="str">
        <f>Calc!C1198</f>
        <v>LAD</v>
      </c>
      <c r="D1198" t="str">
        <f>IF(ISBLANK(Games!D1198), "", Games!D1198)</f>
        <v/>
      </c>
      <c r="E1198" t="str">
        <f>IF(ISBLANK(Games!E1198), "", Games!E1198)</f>
        <v/>
      </c>
      <c r="F1198">
        <f>Calc!M1198</f>
        <v>1426.513159308995</v>
      </c>
      <c r="G1198">
        <f>Calc!N1198</f>
        <v>1587.2549754385982</v>
      </c>
      <c r="H1198" t="str">
        <f>IF(Calc!O1198=Betting!I1198, Betting!B1198, IF(Calc!P1198=Betting!I1198, Betting!C1198, ""))</f>
        <v>LAD</v>
      </c>
      <c r="I1198" s="21">
        <f>MAX(Calc!O1198:P1198)</f>
        <v>0.73724841476405834</v>
      </c>
      <c r="J1198" s="22">
        <f t="shared" si="73"/>
        <v>-280.58761818774002</v>
      </c>
      <c r="K1198" s="23">
        <f t="shared" si="74"/>
        <v>0.35639491380938415</v>
      </c>
      <c r="M1198" s="31"/>
      <c r="N1198" s="31"/>
      <c r="O1198" t="str">
        <f>IF(ISBLANK(Games!L1198), "", Games!L1198)</f>
        <v/>
      </c>
      <c r="P1198" t="str">
        <f>IF(ISBLANK(Games!M1198), "", Games!M1198)</f>
        <v/>
      </c>
      <c r="Q1198" t="str">
        <f t="shared" si="75"/>
        <v/>
      </c>
      <c r="R1198" t="str">
        <f>IF(ISBLANK(Games!L1198), "", IF(H1198=Q1198, "W", "L"))</f>
        <v/>
      </c>
      <c r="T1198" s="30" t="str">
        <f t="shared" si="76"/>
        <v/>
      </c>
    </row>
    <row r="1199" spans="1:20" x14ac:dyDescent="0.45">
      <c r="A1199" s="20" t="str">
        <f>Calc!A1199</f>
        <v>2024-06-25</v>
      </c>
      <c r="B1199" t="str">
        <f>Calc!B1199</f>
        <v>KCR</v>
      </c>
      <c r="C1199" t="str">
        <f>Calc!C1199</f>
        <v>MIA</v>
      </c>
      <c r="D1199" t="str">
        <f>IF(ISBLANK(Games!D1199), "", Games!D1199)</f>
        <v/>
      </c>
      <c r="E1199" t="str">
        <f>IF(ISBLANK(Games!E1199), "", Games!E1199)</f>
        <v/>
      </c>
      <c r="F1199">
        <f>Calc!M1199</f>
        <v>1459.3647323881944</v>
      </c>
      <c r="G1199">
        <f>Calc!N1199</f>
        <v>1484.370768699393</v>
      </c>
      <c r="H1199" t="str">
        <f>IF(Calc!O1199=Betting!I1199, Betting!B1199, IF(Calc!P1199=Betting!I1199, Betting!C1199, ""))</f>
        <v>KCR</v>
      </c>
      <c r="I1199" s="21">
        <f>MAX(Calc!O1199:P1199)</f>
        <v>0.55911675325267685</v>
      </c>
      <c r="J1199" s="22">
        <f t="shared" si="73"/>
        <v>-126.81741875601709</v>
      </c>
      <c r="K1199" s="23">
        <f t="shared" si="74"/>
        <v>0.78853521054855347</v>
      </c>
      <c r="M1199" s="31"/>
      <c r="N1199" s="31"/>
      <c r="O1199" t="str">
        <f>IF(ISBLANK(Games!L1199), "", Games!L1199)</f>
        <v/>
      </c>
      <c r="P1199" t="str">
        <f>IF(ISBLANK(Games!M1199), "", Games!M1199)</f>
        <v/>
      </c>
      <c r="Q1199" t="str">
        <f t="shared" si="75"/>
        <v/>
      </c>
      <c r="R1199" t="str">
        <f>IF(ISBLANK(Games!L1199), "", IF(H1199=Q1199, "W", "L"))</f>
        <v/>
      </c>
      <c r="T1199" s="30" t="str">
        <f t="shared" si="76"/>
        <v/>
      </c>
    </row>
    <row r="1200" spans="1:20" x14ac:dyDescent="0.45">
      <c r="A1200" s="20" t="str">
        <f>Calc!A1200</f>
        <v>2024-06-25</v>
      </c>
      <c r="B1200" t="str">
        <f>Calc!B1200</f>
        <v>MIL</v>
      </c>
      <c r="C1200" t="str">
        <f>Calc!C1200</f>
        <v>TEX</v>
      </c>
      <c r="D1200" t="str">
        <f>IF(ISBLANK(Games!D1200), "", Games!D1200)</f>
        <v/>
      </c>
      <c r="E1200" t="str">
        <f>IF(ISBLANK(Games!E1200), "", Games!E1200)</f>
        <v/>
      </c>
      <c r="F1200">
        <f>Calc!M1200</f>
        <v>1516.6563185214643</v>
      </c>
      <c r="G1200">
        <f>Calc!N1200</f>
        <v>1534.4506247578865</v>
      </c>
      <c r="H1200" t="str">
        <f>IF(Calc!O1200=Betting!I1200, Betting!B1200, IF(Calc!P1200=Betting!I1200, Betting!C1200, ""))</f>
        <v>MIL</v>
      </c>
      <c r="I1200" s="21">
        <f>MAX(Calc!O1200:P1200)</f>
        <v>0.5081221672955053</v>
      </c>
      <c r="J1200" s="22">
        <f t="shared" si="73"/>
        <v>-103.30251406161044</v>
      </c>
      <c r="K1200" s="23">
        <f t="shared" si="74"/>
        <v>0.96803065160988444</v>
      </c>
      <c r="M1200" s="31"/>
      <c r="N1200" s="31"/>
      <c r="O1200" t="str">
        <f>IF(ISBLANK(Games!L1200), "", Games!L1200)</f>
        <v/>
      </c>
      <c r="P1200" t="str">
        <f>IF(ISBLANK(Games!M1200), "", Games!M1200)</f>
        <v/>
      </c>
      <c r="Q1200" t="str">
        <f t="shared" si="75"/>
        <v/>
      </c>
      <c r="R1200" t="str">
        <f>IF(ISBLANK(Games!L1200), "", IF(H1200=Q1200, "W", "L"))</f>
        <v/>
      </c>
      <c r="T1200" s="30" t="str">
        <f t="shared" si="76"/>
        <v/>
      </c>
    </row>
    <row r="1201" spans="1:20" x14ac:dyDescent="0.45">
      <c r="A1201" s="20" t="str">
        <f>Calc!A1201</f>
        <v>2024-06-25</v>
      </c>
      <c r="B1201" t="str">
        <f>Calc!B1201</f>
        <v>LAA</v>
      </c>
      <c r="C1201" t="str">
        <f>Calc!C1201</f>
        <v>OAK</v>
      </c>
      <c r="D1201" t="str">
        <f>IF(ISBLANK(Games!D1201), "", Games!D1201)</f>
        <v/>
      </c>
      <c r="E1201" t="str">
        <f>IF(ISBLANK(Games!E1201), "", Games!E1201)</f>
        <v/>
      </c>
      <c r="F1201">
        <f>Calc!M1201</f>
        <v>1469.5882041455925</v>
      </c>
      <c r="G1201">
        <f>Calc!N1201</f>
        <v>1422.9458950386379</v>
      </c>
      <c r="H1201" t="str">
        <f>IF(Calc!O1201=Betting!I1201, Betting!B1201, IF(Calc!P1201=Betting!I1201, Betting!C1201, ""))</f>
        <v>LAA</v>
      </c>
      <c r="I1201" s="21">
        <f>MAX(Calc!O1201:P1201)</f>
        <v>0.60096989756583552</v>
      </c>
      <c r="J1201" s="22">
        <f t="shared" si="73"/>
        <v>-150.60765939707241</v>
      </c>
      <c r="K1201" s="23">
        <f t="shared" si="74"/>
        <v>0.66397685483148705</v>
      </c>
      <c r="M1201" s="31"/>
      <c r="N1201" s="31"/>
      <c r="O1201" t="str">
        <f>IF(ISBLANK(Games!L1201), "", Games!L1201)</f>
        <v/>
      </c>
      <c r="P1201" t="str">
        <f>IF(ISBLANK(Games!M1201), "", Games!M1201)</f>
        <v/>
      </c>
      <c r="Q1201" t="str">
        <f t="shared" si="75"/>
        <v/>
      </c>
      <c r="R1201" t="str">
        <f>IF(ISBLANK(Games!L1201), "", IF(H1201=Q1201, "W", "L"))</f>
        <v/>
      </c>
      <c r="T1201" s="30" t="str">
        <f t="shared" si="76"/>
        <v/>
      </c>
    </row>
    <row r="1202" spans="1:20" x14ac:dyDescent="0.45">
      <c r="A1202" s="20" t="str">
        <f>Calc!A1202</f>
        <v>2024-06-25</v>
      </c>
      <c r="B1202" t="str">
        <f>Calc!B1202</f>
        <v>SDP</v>
      </c>
      <c r="C1202" t="str">
        <f>Calc!C1202</f>
        <v>WAS</v>
      </c>
      <c r="D1202" t="str">
        <f>IF(ISBLANK(Games!D1202), "", Games!D1202)</f>
        <v/>
      </c>
      <c r="E1202" t="str">
        <f>IF(ISBLANK(Games!E1202), "", Games!E1202)</f>
        <v/>
      </c>
      <c r="F1202">
        <f>Calc!M1202</f>
        <v>1502.9671207118124</v>
      </c>
      <c r="G1202">
        <f>Calc!N1202</f>
        <v>1420.7057667976087</v>
      </c>
      <c r="H1202" t="str">
        <f>IF(Calc!O1202=Betting!I1202, Betting!B1202, IF(Calc!P1202=Betting!I1202, Betting!C1202, ""))</f>
        <v>SDP</v>
      </c>
      <c r="I1202" s="21">
        <f>MAX(Calc!O1202:P1202)</f>
        <v>0.63083984691478523</v>
      </c>
      <c r="J1202" s="22">
        <f t="shared" si="73"/>
        <v>-170.88514067474824</v>
      </c>
      <c r="K1202" s="23">
        <f t="shared" si="74"/>
        <v>0.58518838797302775</v>
      </c>
      <c r="M1202" s="31"/>
      <c r="N1202" s="31"/>
      <c r="O1202" t="str">
        <f>IF(ISBLANK(Games!L1202), "", Games!L1202)</f>
        <v/>
      </c>
      <c r="P1202" t="str">
        <f>IF(ISBLANK(Games!M1202), "", Games!M1202)</f>
        <v/>
      </c>
      <c r="Q1202" t="str">
        <f t="shared" si="75"/>
        <v/>
      </c>
      <c r="R1202" t="str">
        <f>IF(ISBLANK(Games!L1202), "", IF(H1202=Q1202, "W", "L"))</f>
        <v/>
      </c>
      <c r="T1202" s="30" t="str">
        <f t="shared" si="76"/>
        <v/>
      </c>
    </row>
    <row r="1203" spans="1:20" x14ac:dyDescent="0.45">
      <c r="A1203" s="20" t="str">
        <f>Calc!A1203</f>
        <v>2024-06-25</v>
      </c>
      <c r="B1203" t="str">
        <f>Calc!B1203</f>
        <v>ARI</v>
      </c>
      <c r="C1203" t="str">
        <f>Calc!C1203</f>
        <v>MIN</v>
      </c>
      <c r="D1203" t="str">
        <f>IF(ISBLANK(Games!D1203), "", Games!D1203)</f>
        <v/>
      </c>
      <c r="E1203" t="str">
        <f>IF(ISBLANK(Games!E1203), "", Games!E1203)</f>
        <v/>
      </c>
      <c r="F1203">
        <f>Calc!M1203</f>
        <v>1516.9891876380354</v>
      </c>
      <c r="G1203">
        <f>Calc!N1203</f>
        <v>1539.5424706464416</v>
      </c>
      <c r="H1203" t="str">
        <f>IF(Calc!O1203=Betting!I1203, Betting!B1203, IF(Calc!P1203=Betting!I1203, Betting!C1203, ""))</f>
        <v>MIN</v>
      </c>
      <c r="I1203" s="21">
        <f>MAX(Calc!O1203:P1203)</f>
        <v>0.50709481581061577</v>
      </c>
      <c r="J1203" s="22">
        <f t="shared" si="73"/>
        <v>-102.87877508218286</v>
      </c>
      <c r="K1203" s="23">
        <f t="shared" si="74"/>
        <v>0.97201779395328913</v>
      </c>
      <c r="M1203" s="31"/>
      <c r="N1203" s="31"/>
      <c r="O1203" t="str">
        <f>IF(ISBLANK(Games!L1203), "", Games!L1203)</f>
        <v/>
      </c>
      <c r="P1203" t="str">
        <f>IF(ISBLANK(Games!M1203), "", Games!M1203)</f>
        <v/>
      </c>
      <c r="Q1203" t="str">
        <f t="shared" si="75"/>
        <v/>
      </c>
      <c r="R1203" t="str">
        <f>IF(ISBLANK(Games!L1203), "", IF(H1203=Q1203, "W", "L"))</f>
        <v/>
      </c>
      <c r="T1203" s="30" t="str">
        <f t="shared" si="76"/>
        <v/>
      </c>
    </row>
    <row r="1204" spans="1:20" x14ac:dyDescent="0.45">
      <c r="A1204" s="20" t="str">
        <f>Calc!A1204</f>
        <v>2024-06-25</v>
      </c>
      <c r="B1204" t="str">
        <f>Calc!B1204</f>
        <v>SFG</v>
      </c>
      <c r="C1204" t="str">
        <f>Calc!C1204</f>
        <v>CHC</v>
      </c>
      <c r="D1204" t="str">
        <f>IF(ISBLANK(Games!D1204), "", Games!D1204)</f>
        <v/>
      </c>
      <c r="E1204" t="str">
        <f>IF(ISBLANK(Games!E1204), "", Games!E1204)</f>
        <v/>
      </c>
      <c r="F1204">
        <f>Calc!M1204</f>
        <v>1506.8907435815931</v>
      </c>
      <c r="G1204">
        <f>Calc!N1204</f>
        <v>1510.9500841970262</v>
      </c>
      <c r="H1204" t="str">
        <f>IF(Calc!O1204=Betting!I1204, Betting!B1204, IF(Calc!P1204=Betting!I1204, Betting!C1204, ""))</f>
        <v>SFG</v>
      </c>
      <c r="I1204" s="21">
        <f>MAX(Calc!O1204:P1204)</f>
        <v>0.55040840506555155</v>
      </c>
      <c r="J1204" s="22">
        <f t="shared" si="73"/>
        <v>-122.42408694179491</v>
      </c>
      <c r="K1204" s="23">
        <f t="shared" si="74"/>
        <v>0.81683272057028955</v>
      </c>
      <c r="M1204" s="31"/>
      <c r="N1204" s="31"/>
      <c r="O1204" t="str">
        <f>IF(ISBLANK(Games!L1204), "", Games!L1204)</f>
        <v/>
      </c>
      <c r="P1204" t="str">
        <f>IF(ISBLANK(Games!M1204), "", Games!M1204)</f>
        <v/>
      </c>
      <c r="Q1204" t="str">
        <f t="shared" si="75"/>
        <v/>
      </c>
      <c r="R1204" t="str">
        <f>IF(ISBLANK(Games!L1204), "", IF(H1204=Q1204, "W", "L"))</f>
        <v/>
      </c>
      <c r="T1204" s="30" t="str">
        <f t="shared" si="76"/>
        <v/>
      </c>
    </row>
    <row r="1205" spans="1:20" x14ac:dyDescent="0.45">
      <c r="A1205" s="20" t="str">
        <f>Calc!A1205</f>
        <v>2024-06-26</v>
      </c>
      <c r="B1205" t="str">
        <f>Calc!B1205</f>
        <v>TBR</v>
      </c>
      <c r="C1205" t="str">
        <f>Calc!C1205</f>
        <v>SEA</v>
      </c>
      <c r="D1205" t="str">
        <f>IF(ISBLANK(Games!D1205), "", Games!D1205)</f>
        <v/>
      </c>
      <c r="E1205" t="str">
        <f>IF(ISBLANK(Games!E1205), "", Games!E1205)</f>
        <v/>
      </c>
      <c r="F1205">
        <f>Calc!M1205</f>
        <v>1528.0229512954211</v>
      </c>
      <c r="G1205">
        <f>Calc!N1205</f>
        <v>1521.2700100017432</v>
      </c>
      <c r="H1205" t="str">
        <f>IF(Calc!O1205=Betting!I1205, Betting!B1205, IF(Calc!P1205=Betting!I1205, Betting!C1205, ""))</f>
        <v>TBR</v>
      </c>
      <c r="I1205" s="21">
        <f>MAX(Calc!O1205:P1205)</f>
        <v>0.57187920228597211</v>
      </c>
      <c r="J1205" s="22">
        <f t="shared" si="73"/>
        <v>-133.57893504346188</v>
      </c>
      <c r="K1205" s="23">
        <f t="shared" si="74"/>
        <v>0.74862103046010608</v>
      </c>
      <c r="M1205" s="31"/>
      <c r="N1205" s="31"/>
      <c r="O1205" t="str">
        <f>IF(ISBLANK(Games!L1205), "", Games!L1205)</f>
        <v/>
      </c>
      <c r="P1205" t="str">
        <f>IF(ISBLANK(Games!M1205), "", Games!M1205)</f>
        <v/>
      </c>
      <c r="Q1205" t="str">
        <f t="shared" si="75"/>
        <v/>
      </c>
      <c r="R1205" t="str">
        <f>IF(ISBLANK(Games!L1205), "", IF(H1205=Q1205, "W", "L"))</f>
        <v/>
      </c>
      <c r="T1205" s="30" t="str">
        <f t="shared" si="76"/>
        <v/>
      </c>
    </row>
    <row r="1206" spans="1:20" x14ac:dyDescent="0.45">
      <c r="A1206" s="20" t="str">
        <f>Calc!A1206</f>
        <v>2024-06-26</v>
      </c>
      <c r="B1206" t="str">
        <f>Calc!B1206</f>
        <v>CIN</v>
      </c>
      <c r="C1206" t="str">
        <f>Calc!C1206</f>
        <v>PIT</v>
      </c>
      <c r="D1206" t="str">
        <f>IF(ISBLANK(Games!D1206), "", Games!D1206)</f>
        <v/>
      </c>
      <c r="E1206" t="str">
        <f>IF(ISBLANK(Games!E1206), "", Games!E1206)</f>
        <v/>
      </c>
      <c r="F1206">
        <f>Calc!M1206</f>
        <v>1493.1662146218293</v>
      </c>
      <c r="G1206">
        <f>Calc!N1206</f>
        <v>1490.342604018655</v>
      </c>
      <c r="H1206" t="str">
        <f>IF(Calc!O1206=Betting!I1206, Betting!B1206, IF(Calc!P1206=Betting!I1206, Betting!C1206, ""))</f>
        <v>PIT</v>
      </c>
      <c r="I1206" s="21">
        <f>MAX(Calc!O1206:P1206)</f>
        <v>0.50288103160236808</v>
      </c>
      <c r="J1206" s="22">
        <f t="shared" si="73"/>
        <v>-101.15909139884745</v>
      </c>
      <c r="K1206" s="23">
        <f t="shared" si="74"/>
        <v>0.9885418959104979</v>
      </c>
      <c r="M1206" s="31"/>
      <c r="N1206" s="31"/>
      <c r="O1206" t="str">
        <f>IF(ISBLANK(Games!L1206), "", Games!L1206)</f>
        <v/>
      </c>
      <c r="P1206" t="str">
        <f>IF(ISBLANK(Games!M1206), "", Games!M1206)</f>
        <v/>
      </c>
      <c r="Q1206" t="str">
        <f t="shared" si="75"/>
        <v/>
      </c>
      <c r="R1206" t="str">
        <f>IF(ISBLANK(Games!L1206), "", IF(H1206=Q1206, "W", "L"))</f>
        <v/>
      </c>
      <c r="T1206" s="30" t="str">
        <f t="shared" si="76"/>
        <v/>
      </c>
    </row>
    <row r="1207" spans="1:20" x14ac:dyDescent="0.45">
      <c r="A1207" s="20" t="str">
        <f>Calc!A1207</f>
        <v>2024-06-26</v>
      </c>
      <c r="B1207" t="str">
        <f>Calc!B1207</f>
        <v>DET</v>
      </c>
      <c r="C1207" t="str">
        <f>Calc!C1207</f>
        <v>PHI</v>
      </c>
      <c r="D1207" t="str">
        <f>IF(ISBLANK(Games!D1207), "", Games!D1207)</f>
        <v/>
      </c>
      <c r="E1207" t="str">
        <f>IF(ISBLANK(Games!E1207), "", Games!E1207)</f>
        <v/>
      </c>
      <c r="F1207">
        <f>Calc!M1207</f>
        <v>1481.7589766686021</v>
      </c>
      <c r="G1207">
        <f>Calc!N1207</f>
        <v>1539.4111659163295</v>
      </c>
      <c r="H1207" t="str">
        <f>IF(Calc!O1207=Betting!I1207, Betting!B1207, IF(Calc!P1207=Betting!I1207, Betting!C1207, ""))</f>
        <v>PHI</v>
      </c>
      <c r="I1207" s="21">
        <f>MAX(Calc!O1207:P1207)</f>
        <v>0.57838060273847114</v>
      </c>
      <c r="J1207" s="22">
        <f t="shared" si="73"/>
        <v>-137.18073848004292</v>
      </c>
      <c r="K1207" s="23">
        <f t="shared" si="74"/>
        <v>0.72896531326479197</v>
      </c>
      <c r="M1207" s="31"/>
      <c r="N1207" s="31"/>
      <c r="O1207" t="str">
        <f>IF(ISBLANK(Games!L1207), "", Games!L1207)</f>
        <v/>
      </c>
      <c r="P1207" t="str">
        <f>IF(ISBLANK(Games!M1207), "", Games!M1207)</f>
        <v/>
      </c>
      <c r="Q1207" t="str">
        <f t="shared" si="75"/>
        <v/>
      </c>
      <c r="R1207" t="str">
        <f>IF(ISBLANK(Games!L1207), "", IF(H1207=Q1207, "W", "L"))</f>
        <v/>
      </c>
      <c r="T1207" s="30" t="str">
        <f t="shared" si="76"/>
        <v/>
      </c>
    </row>
    <row r="1208" spans="1:20" x14ac:dyDescent="0.45">
      <c r="A1208" s="20" t="str">
        <f>Calc!A1208</f>
        <v>2024-06-26</v>
      </c>
      <c r="B1208" t="str">
        <f>Calc!B1208</f>
        <v>HOU</v>
      </c>
      <c r="C1208" t="str">
        <f>Calc!C1208</f>
        <v>COL</v>
      </c>
      <c r="D1208" t="str">
        <f>IF(ISBLANK(Games!D1208), "", Games!D1208)</f>
        <v/>
      </c>
      <c r="E1208" t="str">
        <f>IF(ISBLANK(Games!E1208), "", Games!E1208)</f>
        <v/>
      </c>
      <c r="F1208">
        <f>Calc!M1208</f>
        <v>1535.1961987191132</v>
      </c>
      <c r="G1208">
        <f>Calc!N1208</f>
        <v>1405.4006829938121</v>
      </c>
      <c r="H1208" t="str">
        <f>IF(Calc!O1208=Betting!I1208, Betting!B1208, IF(Calc!P1208=Betting!I1208, Betting!C1208, ""))</f>
        <v>HOU</v>
      </c>
      <c r="I1208" s="21">
        <f>MAX(Calc!O1208:P1208)</f>
        <v>0.65815206454771535</v>
      </c>
      <c r="J1208" s="22">
        <f t="shared" si="73"/>
        <v>-192.52772835294215</v>
      </c>
      <c r="K1208" s="23">
        <f t="shared" si="74"/>
        <v>0.51940570252135232</v>
      </c>
      <c r="M1208" s="31"/>
      <c r="N1208" s="31"/>
      <c r="O1208" t="str">
        <f>IF(ISBLANK(Games!L1208), "", Games!L1208)</f>
        <v/>
      </c>
      <c r="P1208" t="str">
        <f>IF(ISBLANK(Games!M1208), "", Games!M1208)</f>
        <v/>
      </c>
      <c r="Q1208" t="str">
        <f t="shared" si="75"/>
        <v/>
      </c>
      <c r="R1208" t="str">
        <f>IF(ISBLANK(Games!L1208), "", IF(H1208=Q1208, "W", "L"))</f>
        <v/>
      </c>
      <c r="T1208" s="30" t="str">
        <f t="shared" si="76"/>
        <v/>
      </c>
    </row>
    <row r="1209" spans="1:20" x14ac:dyDescent="0.45">
      <c r="A1209" s="20" t="str">
        <f>Calc!A1209</f>
        <v>2024-06-26</v>
      </c>
      <c r="B1209" t="str">
        <f>Calc!B1209</f>
        <v>KCR</v>
      </c>
      <c r="C1209" t="str">
        <f>Calc!C1209</f>
        <v>MIA</v>
      </c>
      <c r="D1209" t="str">
        <f>IF(ISBLANK(Games!D1209), "", Games!D1209)</f>
        <v/>
      </c>
      <c r="E1209" t="str">
        <f>IF(ISBLANK(Games!E1209), "", Games!E1209)</f>
        <v/>
      </c>
      <c r="F1209">
        <f>Calc!M1209</f>
        <v>1459.3647323881944</v>
      </c>
      <c r="G1209">
        <f>Calc!N1209</f>
        <v>1484.370768699393</v>
      </c>
      <c r="H1209" t="str">
        <f>IF(Calc!O1209=Betting!I1209, Betting!B1209, IF(Calc!P1209=Betting!I1209, Betting!C1209, ""))</f>
        <v>KCR</v>
      </c>
      <c r="I1209" s="21">
        <f>MAX(Calc!O1209:P1209)</f>
        <v>0.55911675325267685</v>
      </c>
      <c r="J1209" s="22">
        <f t="shared" si="73"/>
        <v>-126.81741875601709</v>
      </c>
      <c r="K1209" s="23">
        <f t="shared" si="74"/>
        <v>0.78853521054855347</v>
      </c>
      <c r="M1209" s="31"/>
      <c r="N1209" s="31"/>
      <c r="O1209" t="str">
        <f>IF(ISBLANK(Games!L1209), "", Games!L1209)</f>
        <v/>
      </c>
      <c r="P1209" t="str">
        <f>IF(ISBLANK(Games!M1209), "", Games!M1209)</f>
        <v/>
      </c>
      <c r="Q1209" t="str">
        <f t="shared" si="75"/>
        <v/>
      </c>
      <c r="R1209" t="str">
        <f>IF(ISBLANK(Games!L1209), "", IF(H1209=Q1209, "W", "L"))</f>
        <v/>
      </c>
      <c r="T1209" s="30" t="str">
        <f t="shared" si="76"/>
        <v/>
      </c>
    </row>
    <row r="1210" spans="1:20" x14ac:dyDescent="0.45">
      <c r="A1210" s="20" t="str">
        <f>Calc!A1210</f>
        <v>2024-06-26</v>
      </c>
      <c r="B1210" t="str">
        <f>Calc!B1210</f>
        <v>MIL</v>
      </c>
      <c r="C1210" t="str">
        <f>Calc!C1210</f>
        <v>TEX</v>
      </c>
      <c r="D1210" t="str">
        <f>IF(ISBLANK(Games!D1210), "", Games!D1210)</f>
        <v/>
      </c>
      <c r="E1210" t="str">
        <f>IF(ISBLANK(Games!E1210), "", Games!E1210)</f>
        <v/>
      </c>
      <c r="F1210">
        <f>Calc!M1210</f>
        <v>1516.6563185214643</v>
      </c>
      <c r="G1210">
        <f>Calc!N1210</f>
        <v>1534.4506247578865</v>
      </c>
      <c r="H1210" t="str">
        <f>IF(Calc!O1210=Betting!I1210, Betting!B1210, IF(Calc!P1210=Betting!I1210, Betting!C1210, ""))</f>
        <v>MIL</v>
      </c>
      <c r="I1210" s="21">
        <f>MAX(Calc!O1210:P1210)</f>
        <v>0.5081221672955053</v>
      </c>
      <c r="J1210" s="22">
        <f t="shared" si="73"/>
        <v>-103.30251406161044</v>
      </c>
      <c r="K1210" s="23">
        <f t="shared" si="74"/>
        <v>0.96803065160988444</v>
      </c>
      <c r="M1210" s="31"/>
      <c r="N1210" s="31"/>
      <c r="O1210" t="str">
        <f>IF(ISBLANK(Games!L1210), "", Games!L1210)</f>
        <v/>
      </c>
      <c r="P1210" t="str">
        <f>IF(ISBLANK(Games!M1210), "", Games!M1210)</f>
        <v/>
      </c>
      <c r="Q1210" t="str">
        <f t="shared" si="75"/>
        <v/>
      </c>
      <c r="R1210" t="str">
        <f>IF(ISBLANK(Games!L1210), "", IF(H1210=Q1210, "W", "L"))</f>
        <v/>
      </c>
      <c r="T1210" s="30" t="str">
        <f t="shared" si="76"/>
        <v/>
      </c>
    </row>
    <row r="1211" spans="1:20" x14ac:dyDescent="0.45">
      <c r="A1211" s="20" t="str">
        <f>Calc!A1211</f>
        <v>2024-06-26</v>
      </c>
      <c r="B1211" t="str">
        <f>Calc!B1211</f>
        <v>LAA</v>
      </c>
      <c r="C1211" t="str">
        <f>Calc!C1211</f>
        <v>OAK</v>
      </c>
      <c r="D1211" t="str">
        <f>IF(ISBLANK(Games!D1211), "", Games!D1211)</f>
        <v/>
      </c>
      <c r="E1211" t="str">
        <f>IF(ISBLANK(Games!E1211), "", Games!E1211)</f>
        <v/>
      </c>
      <c r="F1211">
        <f>Calc!M1211</f>
        <v>1469.5882041455925</v>
      </c>
      <c r="G1211">
        <f>Calc!N1211</f>
        <v>1422.9458950386379</v>
      </c>
      <c r="H1211" t="str">
        <f>IF(Calc!O1211=Betting!I1211, Betting!B1211, IF(Calc!P1211=Betting!I1211, Betting!C1211, ""))</f>
        <v>LAA</v>
      </c>
      <c r="I1211" s="21">
        <f>MAX(Calc!O1211:P1211)</f>
        <v>0.60096989756583552</v>
      </c>
      <c r="J1211" s="22">
        <f t="shared" si="73"/>
        <v>-150.60765939707241</v>
      </c>
      <c r="K1211" s="23">
        <f t="shared" si="74"/>
        <v>0.66397685483148705</v>
      </c>
      <c r="M1211" s="31"/>
      <c r="N1211" s="31"/>
      <c r="O1211" t="str">
        <f>IF(ISBLANK(Games!L1211), "", Games!L1211)</f>
        <v/>
      </c>
      <c r="P1211" t="str">
        <f>IF(ISBLANK(Games!M1211), "", Games!M1211)</f>
        <v/>
      </c>
      <c r="Q1211" t="str">
        <f t="shared" si="75"/>
        <v/>
      </c>
      <c r="R1211" t="str">
        <f>IF(ISBLANK(Games!L1211), "", IF(H1211=Q1211, "W", "L"))</f>
        <v/>
      </c>
      <c r="T1211" s="30" t="str">
        <f t="shared" si="76"/>
        <v/>
      </c>
    </row>
    <row r="1212" spans="1:20" x14ac:dyDescent="0.45">
      <c r="A1212" s="20" t="str">
        <f>Calc!A1212</f>
        <v>2024-06-26</v>
      </c>
      <c r="B1212" t="str">
        <f>Calc!B1212</f>
        <v>SDP</v>
      </c>
      <c r="C1212" t="str">
        <f>Calc!C1212</f>
        <v>WAS</v>
      </c>
      <c r="D1212" t="str">
        <f>IF(ISBLANK(Games!D1212), "", Games!D1212)</f>
        <v/>
      </c>
      <c r="E1212" t="str">
        <f>IF(ISBLANK(Games!E1212), "", Games!E1212)</f>
        <v/>
      </c>
      <c r="F1212">
        <f>Calc!M1212</f>
        <v>1502.9671207118124</v>
      </c>
      <c r="G1212">
        <f>Calc!N1212</f>
        <v>1420.7057667976087</v>
      </c>
      <c r="H1212" t="str">
        <f>IF(Calc!O1212=Betting!I1212, Betting!B1212, IF(Calc!P1212=Betting!I1212, Betting!C1212, ""))</f>
        <v>SDP</v>
      </c>
      <c r="I1212" s="21">
        <f>MAX(Calc!O1212:P1212)</f>
        <v>0.63083984691478523</v>
      </c>
      <c r="J1212" s="22">
        <f t="shared" si="73"/>
        <v>-170.88514067474824</v>
      </c>
      <c r="K1212" s="23">
        <f t="shared" si="74"/>
        <v>0.58518838797302775</v>
      </c>
      <c r="M1212" s="31"/>
      <c r="N1212" s="31"/>
      <c r="O1212" t="str">
        <f>IF(ISBLANK(Games!L1212), "", Games!L1212)</f>
        <v/>
      </c>
      <c r="P1212" t="str">
        <f>IF(ISBLANK(Games!M1212), "", Games!M1212)</f>
        <v/>
      </c>
      <c r="Q1212" t="str">
        <f t="shared" si="75"/>
        <v/>
      </c>
      <c r="R1212" t="str">
        <f>IF(ISBLANK(Games!L1212), "", IF(H1212=Q1212, "W", "L"))</f>
        <v/>
      </c>
      <c r="T1212" s="30" t="str">
        <f t="shared" si="76"/>
        <v/>
      </c>
    </row>
    <row r="1213" spans="1:20" x14ac:dyDescent="0.45">
      <c r="A1213" s="20" t="str">
        <f>Calc!A1213</f>
        <v>2024-06-26</v>
      </c>
      <c r="B1213" t="str">
        <f>Calc!B1213</f>
        <v>BAL</v>
      </c>
      <c r="C1213" t="str">
        <f>Calc!C1213</f>
        <v>CLE</v>
      </c>
      <c r="D1213" t="str">
        <f>IF(ISBLANK(Games!D1213), "", Games!D1213)</f>
        <v/>
      </c>
      <c r="E1213" t="str">
        <f>IF(ISBLANK(Games!E1213), "", Games!E1213)</f>
        <v/>
      </c>
      <c r="F1213">
        <f>Calc!M1213</f>
        <v>1527.1786991040578</v>
      </c>
      <c r="G1213">
        <f>Calc!N1213</f>
        <v>1521.3210808926906</v>
      </c>
      <c r="H1213" t="str">
        <f>IF(Calc!O1213=Betting!I1213, Betting!B1213, IF(Calc!P1213=Betting!I1213, Betting!C1213, ""))</f>
        <v>BAL</v>
      </c>
      <c r="I1213" s="21">
        <f>MAX(Calc!O1213:P1213)</f>
        <v>0.51929855683205883</v>
      </c>
      <c r="J1213" s="22">
        <f t="shared" si="73"/>
        <v>-108.02933176354811</v>
      </c>
      <c r="K1213" s="23">
        <f t="shared" si="74"/>
        <v>0.92567452160934849</v>
      </c>
      <c r="M1213" s="31"/>
      <c r="N1213" s="31"/>
      <c r="O1213" t="str">
        <f>IF(ISBLANK(Games!L1213), "", Games!L1213)</f>
        <v/>
      </c>
      <c r="P1213" t="str">
        <f>IF(ISBLANK(Games!M1213), "", Games!M1213)</f>
        <v/>
      </c>
      <c r="Q1213" t="str">
        <f t="shared" si="75"/>
        <v/>
      </c>
      <c r="R1213" t="str">
        <f>IF(ISBLANK(Games!L1213), "", IF(H1213=Q1213, "W", "L"))</f>
        <v/>
      </c>
      <c r="T1213" s="30" t="str">
        <f t="shared" si="76"/>
        <v/>
      </c>
    </row>
    <row r="1214" spans="1:20" x14ac:dyDescent="0.45">
      <c r="A1214" s="20" t="str">
        <f>Calc!A1214</f>
        <v>2024-06-26</v>
      </c>
      <c r="B1214" t="str">
        <f>Calc!B1214</f>
        <v>BOS</v>
      </c>
      <c r="C1214" t="str">
        <f>Calc!C1214</f>
        <v>TOR</v>
      </c>
      <c r="D1214" t="str">
        <f>IF(ISBLANK(Games!D1214), "", Games!D1214)</f>
        <v/>
      </c>
      <c r="E1214" t="str">
        <f>IF(ISBLANK(Games!E1214), "", Games!E1214)</f>
        <v/>
      </c>
      <c r="F1214">
        <f>Calc!M1214</f>
        <v>1500.26839934439</v>
      </c>
      <c r="G1214">
        <f>Calc!N1214</f>
        <v>1549.5770225833428</v>
      </c>
      <c r="H1214" t="str">
        <f>IF(Calc!O1214=Betting!I1214, Betting!B1214, IF(Calc!P1214=Betting!I1214, Betting!C1214, ""))</f>
        <v>TOR</v>
      </c>
      <c r="I1214" s="21">
        <f>MAX(Calc!O1214:P1214)</f>
        <v>0.54484716981155679</v>
      </c>
      <c r="J1214" s="22">
        <f t="shared" si="73"/>
        <v>-119.70642247483732</v>
      </c>
      <c r="K1214" s="23">
        <f t="shared" si="74"/>
        <v>0.83537706609702023</v>
      </c>
      <c r="M1214" s="31"/>
      <c r="N1214" s="31"/>
      <c r="O1214" t="str">
        <f>IF(ISBLANK(Games!L1214), "", Games!L1214)</f>
        <v/>
      </c>
      <c r="P1214" t="str">
        <f>IF(ISBLANK(Games!M1214), "", Games!M1214)</f>
        <v/>
      </c>
      <c r="Q1214" t="str">
        <f t="shared" si="75"/>
        <v/>
      </c>
      <c r="R1214" t="str">
        <f>IF(ISBLANK(Games!L1214), "", IF(H1214=Q1214, "W", "L"))</f>
        <v/>
      </c>
      <c r="T1214" s="30" t="str">
        <f t="shared" si="76"/>
        <v/>
      </c>
    </row>
    <row r="1215" spans="1:20" x14ac:dyDescent="0.45">
      <c r="A1215" s="20" t="str">
        <f>Calc!A1215</f>
        <v>2024-06-26</v>
      </c>
      <c r="B1215" t="str">
        <f>Calc!B1215</f>
        <v>NYM</v>
      </c>
      <c r="C1215" t="str">
        <f>Calc!C1215</f>
        <v>NYY</v>
      </c>
      <c r="D1215" t="str">
        <f>IF(ISBLANK(Games!D1215), "", Games!D1215)</f>
        <v/>
      </c>
      <c r="E1215" t="str">
        <f>IF(ISBLANK(Games!E1215), "", Games!E1215)</f>
        <v/>
      </c>
      <c r="F1215">
        <f>Calc!M1215</f>
        <v>1483.2891783762693</v>
      </c>
      <c r="G1215">
        <f>Calc!N1215</f>
        <v>1562.9327852564061</v>
      </c>
      <c r="H1215" t="str">
        <f>IF(Calc!O1215=Betting!I1215, Betting!B1215, IF(Calc!P1215=Betting!I1215, Betting!C1215, ""))</f>
        <v>NYY</v>
      </c>
      <c r="I1215" s="21">
        <f>MAX(Calc!O1215:P1215)</f>
        <v>0.56151371267508476</v>
      </c>
      <c r="J1215" s="22">
        <f t="shared" si="73"/>
        <v>-128.0573027951971</v>
      </c>
      <c r="K1215" s="23">
        <f t="shared" si="74"/>
        <v>0.78090040799883687</v>
      </c>
      <c r="M1215" s="31"/>
      <c r="N1215" s="31"/>
      <c r="O1215" t="str">
        <f>IF(ISBLANK(Games!L1215), "", Games!L1215)</f>
        <v/>
      </c>
      <c r="P1215" t="str">
        <f>IF(ISBLANK(Games!M1215), "", Games!M1215)</f>
        <v/>
      </c>
      <c r="Q1215" t="str">
        <f t="shared" si="75"/>
        <v/>
      </c>
      <c r="R1215" t="str">
        <f>IF(ISBLANK(Games!L1215), "", IF(H1215=Q1215, "W", "L"))</f>
        <v/>
      </c>
      <c r="T1215" s="30" t="str">
        <f t="shared" si="76"/>
        <v/>
      </c>
    </row>
    <row r="1216" spans="1:20" x14ac:dyDescent="0.45">
      <c r="A1216" s="20" t="str">
        <f>Calc!A1216</f>
        <v>2024-06-26</v>
      </c>
      <c r="B1216" t="str">
        <f>Calc!B1216</f>
        <v>STL</v>
      </c>
      <c r="C1216" t="str">
        <f>Calc!C1216</f>
        <v>ATL</v>
      </c>
      <c r="D1216" t="str">
        <f>IF(ISBLANK(Games!D1216), "", Games!D1216)</f>
        <v/>
      </c>
      <c r="E1216" t="str">
        <f>IF(ISBLANK(Games!E1216), "", Games!E1216)</f>
        <v/>
      </c>
      <c r="F1216">
        <f>Calc!M1216</f>
        <v>1510.540426333587</v>
      </c>
      <c r="G1216">
        <f>Calc!N1216</f>
        <v>1588.8399964445969</v>
      </c>
      <c r="H1216" t="str">
        <f>IF(Calc!O1216=Betting!I1216, Betting!B1216, IF(Calc!P1216=Betting!I1216, Betting!C1216, ""))</f>
        <v>ATL</v>
      </c>
      <c r="I1216" s="21">
        <f>MAX(Calc!O1216:P1216)</f>
        <v>0.57422707515532179</v>
      </c>
      <c r="J1216" s="22">
        <f t="shared" si="73"/>
        <v>-134.86697759487635</v>
      </c>
      <c r="K1216" s="23">
        <f t="shared" si="74"/>
        <v>0.74147135038784362</v>
      </c>
      <c r="M1216" s="31"/>
      <c r="N1216" s="31"/>
      <c r="O1216" t="str">
        <f>IF(ISBLANK(Games!L1216), "", Games!L1216)</f>
        <v/>
      </c>
      <c r="P1216" t="str">
        <f>IF(ISBLANK(Games!M1216), "", Games!M1216)</f>
        <v/>
      </c>
      <c r="Q1216" t="str">
        <f t="shared" si="75"/>
        <v/>
      </c>
      <c r="R1216" t="str">
        <f>IF(ISBLANK(Games!L1216), "", IF(H1216=Q1216, "W", "L"))</f>
        <v/>
      </c>
      <c r="T1216" s="30" t="str">
        <f t="shared" si="76"/>
        <v/>
      </c>
    </row>
    <row r="1217" spans="1:20" x14ac:dyDescent="0.45">
      <c r="A1217" s="20" t="str">
        <f>Calc!A1217</f>
        <v>2024-06-26</v>
      </c>
      <c r="B1217" t="str">
        <f>Calc!B1217</f>
        <v>CHW</v>
      </c>
      <c r="C1217" t="str">
        <f>Calc!C1217</f>
        <v>LAD</v>
      </c>
      <c r="D1217" t="str">
        <f>IF(ISBLANK(Games!D1217), "", Games!D1217)</f>
        <v/>
      </c>
      <c r="E1217" t="str">
        <f>IF(ISBLANK(Games!E1217), "", Games!E1217)</f>
        <v/>
      </c>
      <c r="F1217">
        <f>Calc!M1217</f>
        <v>1426.513159308995</v>
      </c>
      <c r="G1217">
        <f>Calc!N1217</f>
        <v>1587.2549754385982</v>
      </c>
      <c r="H1217" t="str">
        <f>IF(Calc!O1217=Betting!I1217, Betting!B1217, IF(Calc!P1217=Betting!I1217, Betting!C1217, ""))</f>
        <v>LAD</v>
      </c>
      <c r="I1217" s="21">
        <f>MAX(Calc!O1217:P1217)</f>
        <v>0.73724841476405834</v>
      </c>
      <c r="J1217" s="22">
        <f t="shared" si="73"/>
        <v>-280.58761818774002</v>
      </c>
      <c r="K1217" s="23">
        <f t="shared" si="74"/>
        <v>0.35639491380938415</v>
      </c>
      <c r="M1217" s="31"/>
      <c r="N1217" s="31"/>
      <c r="O1217" t="str">
        <f>IF(ISBLANK(Games!L1217), "", Games!L1217)</f>
        <v/>
      </c>
      <c r="P1217" t="str">
        <f>IF(ISBLANK(Games!M1217), "", Games!M1217)</f>
        <v/>
      </c>
      <c r="Q1217" t="str">
        <f t="shared" si="75"/>
        <v/>
      </c>
      <c r="R1217" t="str">
        <f>IF(ISBLANK(Games!L1217), "", IF(H1217=Q1217, "W", "L"))</f>
        <v/>
      </c>
      <c r="T1217" s="30" t="str">
        <f t="shared" si="76"/>
        <v/>
      </c>
    </row>
    <row r="1218" spans="1:20" x14ac:dyDescent="0.45">
      <c r="A1218" s="20" t="str">
        <f>Calc!A1218</f>
        <v>2024-06-26</v>
      </c>
      <c r="B1218" t="str">
        <f>Calc!B1218</f>
        <v>ARI</v>
      </c>
      <c r="C1218" t="str">
        <f>Calc!C1218</f>
        <v>MIN</v>
      </c>
      <c r="D1218" t="str">
        <f>IF(ISBLANK(Games!D1218), "", Games!D1218)</f>
        <v/>
      </c>
      <c r="E1218" t="str">
        <f>IF(ISBLANK(Games!E1218), "", Games!E1218)</f>
        <v/>
      </c>
      <c r="F1218">
        <f>Calc!M1218</f>
        <v>1516.9891876380354</v>
      </c>
      <c r="G1218">
        <f>Calc!N1218</f>
        <v>1539.5424706464416</v>
      </c>
      <c r="H1218" t="str">
        <f>IF(Calc!O1218=Betting!I1218, Betting!B1218, IF(Calc!P1218=Betting!I1218, Betting!C1218, ""))</f>
        <v>MIN</v>
      </c>
      <c r="I1218" s="21">
        <f>MAX(Calc!O1218:P1218)</f>
        <v>0.50709481581061577</v>
      </c>
      <c r="J1218" s="22">
        <f t="shared" si="73"/>
        <v>-102.87877508218286</v>
      </c>
      <c r="K1218" s="23">
        <f t="shared" si="74"/>
        <v>0.97201779395328913</v>
      </c>
      <c r="M1218" s="31"/>
      <c r="N1218" s="31"/>
      <c r="O1218" t="str">
        <f>IF(ISBLANK(Games!L1218), "", Games!L1218)</f>
        <v/>
      </c>
      <c r="P1218" t="str">
        <f>IF(ISBLANK(Games!M1218), "", Games!M1218)</f>
        <v/>
      </c>
      <c r="Q1218" t="str">
        <f t="shared" si="75"/>
        <v/>
      </c>
      <c r="R1218" t="str">
        <f>IF(ISBLANK(Games!L1218), "", IF(H1218=Q1218, "W", "L"))</f>
        <v/>
      </c>
      <c r="T1218" s="30" t="str">
        <f t="shared" si="76"/>
        <v/>
      </c>
    </row>
    <row r="1219" spans="1:20" x14ac:dyDescent="0.45">
      <c r="A1219" s="20" t="str">
        <f>Calc!A1219</f>
        <v>2024-06-26</v>
      </c>
      <c r="B1219" t="str">
        <f>Calc!B1219</f>
        <v>SFG</v>
      </c>
      <c r="C1219" t="str">
        <f>Calc!C1219</f>
        <v>CHC</v>
      </c>
      <c r="D1219" t="str">
        <f>IF(ISBLANK(Games!D1219), "", Games!D1219)</f>
        <v/>
      </c>
      <c r="E1219" t="str">
        <f>IF(ISBLANK(Games!E1219), "", Games!E1219)</f>
        <v/>
      </c>
      <c r="F1219">
        <f>Calc!M1219</f>
        <v>1506.8907435815931</v>
      </c>
      <c r="G1219">
        <f>Calc!N1219</f>
        <v>1510.9500841970262</v>
      </c>
      <c r="H1219" t="str">
        <f>IF(Calc!O1219=Betting!I1219, Betting!B1219, IF(Calc!P1219=Betting!I1219, Betting!C1219, ""))</f>
        <v>SFG</v>
      </c>
      <c r="I1219" s="21">
        <f>MAX(Calc!O1219:P1219)</f>
        <v>0.55040840506555155</v>
      </c>
      <c r="J1219" s="22">
        <f t="shared" ref="J1219:J1282" si="77">IF(I1219&lt;0.5, "",-1*((I1219*100)/(1-((I1219*100)/100))))</f>
        <v>-122.42408694179491</v>
      </c>
      <c r="K1219" s="23">
        <f t="shared" ref="K1219:K1282" si="78">IF(J1219&gt;0, "",1/(J1219/-100))</f>
        <v>0.81683272057028955</v>
      </c>
      <c r="M1219" s="31"/>
      <c r="N1219" s="31"/>
      <c r="O1219" t="str">
        <f>IF(ISBLANK(Games!L1219), "", Games!L1219)</f>
        <v/>
      </c>
      <c r="P1219" t="str">
        <f>IF(ISBLANK(Games!M1219), "", Games!M1219)</f>
        <v/>
      </c>
      <c r="Q1219" t="str">
        <f t="shared" ref="Q1219:Q1282" si="79">IF(O1219&gt;P1219, B1219, IF(P1219&gt;O1219, C1219, ""))</f>
        <v/>
      </c>
      <c r="R1219" t="str">
        <f>IF(ISBLANK(Games!L1219), "", IF(H1219=Q1219, "W", "L"))</f>
        <v/>
      </c>
      <c r="T1219" s="30" t="str">
        <f t="shared" si="76"/>
        <v/>
      </c>
    </row>
    <row r="1220" spans="1:20" x14ac:dyDescent="0.45">
      <c r="A1220" s="20" t="str">
        <f>Calc!A1220</f>
        <v>2024-06-27</v>
      </c>
      <c r="B1220" t="str">
        <f>Calc!B1220</f>
        <v>ARI</v>
      </c>
      <c r="C1220" t="str">
        <f>Calc!C1220</f>
        <v>MIN</v>
      </c>
      <c r="D1220" t="str">
        <f>IF(ISBLANK(Games!D1220), "", Games!D1220)</f>
        <v/>
      </c>
      <c r="E1220" t="str">
        <f>IF(ISBLANK(Games!E1220), "", Games!E1220)</f>
        <v/>
      </c>
      <c r="F1220">
        <f>Calc!M1220</f>
        <v>1516.9891876380354</v>
      </c>
      <c r="G1220">
        <f>Calc!N1220</f>
        <v>1539.5424706464416</v>
      </c>
      <c r="H1220" t="str">
        <f>IF(Calc!O1220=Betting!I1220, Betting!B1220, IF(Calc!P1220=Betting!I1220, Betting!C1220, ""))</f>
        <v>MIN</v>
      </c>
      <c r="I1220" s="21">
        <f>MAX(Calc!O1220:P1220)</f>
        <v>0.50709481581061577</v>
      </c>
      <c r="J1220" s="22">
        <f t="shared" si="77"/>
        <v>-102.87877508218286</v>
      </c>
      <c r="K1220" s="23">
        <f t="shared" si="78"/>
        <v>0.97201779395328913</v>
      </c>
      <c r="M1220" s="31"/>
      <c r="N1220" s="31"/>
      <c r="O1220" t="str">
        <f>IF(ISBLANK(Games!L1220), "", Games!L1220)</f>
        <v/>
      </c>
      <c r="P1220" t="str">
        <f>IF(ISBLANK(Games!M1220), "", Games!M1220)</f>
        <v/>
      </c>
      <c r="Q1220" t="str">
        <f t="shared" si="79"/>
        <v/>
      </c>
      <c r="R1220" t="str">
        <f>IF(ISBLANK(Games!L1220), "", IF(H1220=Q1220, "W", "L"))</f>
        <v/>
      </c>
      <c r="T1220" s="30" t="str">
        <f t="shared" si="76"/>
        <v/>
      </c>
    </row>
    <row r="1221" spans="1:20" x14ac:dyDescent="0.45">
      <c r="A1221" s="20" t="str">
        <f>Calc!A1221</f>
        <v>2024-06-27</v>
      </c>
      <c r="B1221" t="str">
        <f>Calc!B1221</f>
        <v>SFG</v>
      </c>
      <c r="C1221" t="str">
        <f>Calc!C1221</f>
        <v>CHC</v>
      </c>
      <c r="D1221" t="str">
        <f>IF(ISBLANK(Games!D1221), "", Games!D1221)</f>
        <v/>
      </c>
      <c r="E1221" t="str">
        <f>IF(ISBLANK(Games!E1221), "", Games!E1221)</f>
        <v/>
      </c>
      <c r="F1221">
        <f>Calc!M1221</f>
        <v>1506.8907435815931</v>
      </c>
      <c r="G1221">
        <f>Calc!N1221</f>
        <v>1510.9500841970262</v>
      </c>
      <c r="H1221" t="str">
        <f>IF(Calc!O1221=Betting!I1221, Betting!B1221, IF(Calc!P1221=Betting!I1221, Betting!C1221, ""))</f>
        <v>SFG</v>
      </c>
      <c r="I1221" s="21">
        <f>MAX(Calc!O1221:P1221)</f>
        <v>0.55040840506555155</v>
      </c>
      <c r="J1221" s="22">
        <f t="shared" si="77"/>
        <v>-122.42408694179491</v>
      </c>
      <c r="K1221" s="23">
        <f t="shared" si="78"/>
        <v>0.81683272057028955</v>
      </c>
      <c r="M1221" s="31"/>
      <c r="N1221" s="31"/>
      <c r="O1221" t="str">
        <f>IF(ISBLANK(Games!L1221), "", Games!L1221)</f>
        <v/>
      </c>
      <c r="P1221" t="str">
        <f>IF(ISBLANK(Games!M1221), "", Games!M1221)</f>
        <v/>
      </c>
      <c r="Q1221" t="str">
        <f t="shared" si="79"/>
        <v/>
      </c>
      <c r="R1221" t="str">
        <f>IF(ISBLANK(Games!L1221), "", IF(H1221=Q1221, "W", "L"))</f>
        <v/>
      </c>
      <c r="T1221" s="30" t="str">
        <f t="shared" si="76"/>
        <v/>
      </c>
    </row>
    <row r="1222" spans="1:20" x14ac:dyDescent="0.45">
      <c r="A1222" s="20" t="str">
        <f>Calc!A1222</f>
        <v>2024-06-27</v>
      </c>
      <c r="B1222" t="str">
        <f>Calc!B1222</f>
        <v>PHI</v>
      </c>
      <c r="C1222" t="str">
        <f>Calc!C1222</f>
        <v>MIA</v>
      </c>
      <c r="D1222" t="str">
        <f>IF(ISBLANK(Games!D1222), "", Games!D1222)</f>
        <v/>
      </c>
      <c r="E1222" t="str">
        <f>IF(ISBLANK(Games!E1222), "", Games!E1222)</f>
        <v/>
      </c>
      <c r="F1222">
        <f>Calc!M1222</f>
        <v>1516.0751994709906</v>
      </c>
      <c r="G1222">
        <f>Calc!N1222</f>
        <v>1484.370768699393</v>
      </c>
      <c r="H1222" t="str">
        <f>IF(Calc!O1222=Betting!I1222, Betting!B1222, IF(Calc!P1222=Betting!I1222, Betting!C1222, ""))</f>
        <v>PHI</v>
      </c>
      <c r="I1222" s="21">
        <f>MAX(Calc!O1222:P1222)</f>
        <v>0.58787300099090078</v>
      </c>
      <c r="J1222" s="22">
        <f t="shared" si="77"/>
        <v>-142.6436516909491</v>
      </c>
      <c r="K1222" s="23">
        <f t="shared" si="78"/>
        <v>0.70104767239596066</v>
      </c>
      <c r="M1222" s="31"/>
      <c r="N1222" s="31"/>
      <c r="O1222" t="str">
        <f>IF(ISBLANK(Games!L1222), "", Games!L1222)</f>
        <v/>
      </c>
      <c r="P1222" t="str">
        <f>IF(ISBLANK(Games!M1222), "", Games!M1222)</f>
        <v/>
      </c>
      <c r="Q1222" t="str">
        <f t="shared" si="79"/>
        <v/>
      </c>
      <c r="R1222" t="str">
        <f>IF(ISBLANK(Games!L1222), "", IF(H1222=Q1222, "W", "L"))</f>
        <v/>
      </c>
      <c r="T1222" s="30" t="str">
        <f t="shared" si="76"/>
        <v/>
      </c>
    </row>
    <row r="1223" spans="1:20" x14ac:dyDescent="0.45">
      <c r="A1223" s="20" t="str">
        <f>Calc!A1223</f>
        <v>2024-06-27</v>
      </c>
      <c r="B1223" t="str">
        <f>Calc!B1223</f>
        <v>BAL</v>
      </c>
      <c r="C1223" t="str">
        <f>Calc!C1223</f>
        <v>TEX</v>
      </c>
      <c r="D1223" t="str">
        <f>IF(ISBLANK(Games!D1223), "", Games!D1223)</f>
        <v/>
      </c>
      <c r="E1223" t="str">
        <f>IF(ISBLANK(Games!E1223), "", Games!E1223)</f>
        <v/>
      </c>
      <c r="F1223">
        <f>Calc!M1223</f>
        <v>1527.1786991040578</v>
      </c>
      <c r="G1223">
        <f>Calc!N1223</f>
        <v>1534.4506247578865</v>
      </c>
      <c r="H1223" t="str">
        <f>IF(Calc!O1223=Betting!I1223, Betting!B1223, IF(Calc!P1223=Betting!I1223, Betting!C1223, ""))</f>
        <v>BAL</v>
      </c>
      <c r="I1223" s="21">
        <f>MAX(Calc!O1223:P1223)</f>
        <v>0.50040595087344864</v>
      </c>
      <c r="J1223" s="22">
        <f t="shared" si="77"/>
        <v>-100.16251229339434</v>
      </c>
      <c r="K1223" s="23">
        <f t="shared" si="78"/>
        <v>0.99837751380558115</v>
      </c>
      <c r="M1223" s="31"/>
      <c r="N1223" s="31"/>
      <c r="O1223" t="str">
        <f>IF(ISBLANK(Games!L1223), "", Games!L1223)</f>
        <v/>
      </c>
      <c r="P1223" t="str">
        <f>IF(ISBLANK(Games!M1223), "", Games!M1223)</f>
        <v/>
      </c>
      <c r="Q1223" t="str">
        <f t="shared" si="79"/>
        <v/>
      </c>
      <c r="R1223" t="str">
        <f>IF(ISBLANK(Games!L1223), "", IF(H1223=Q1223, "W", "L"))</f>
        <v/>
      </c>
      <c r="T1223" s="30" t="str">
        <f t="shared" si="76"/>
        <v/>
      </c>
    </row>
    <row r="1224" spans="1:20" x14ac:dyDescent="0.45">
      <c r="A1224" s="20" t="str">
        <f>Calc!A1224</f>
        <v>2024-06-27</v>
      </c>
      <c r="B1224" t="str">
        <f>Calc!B1224</f>
        <v>TOR</v>
      </c>
      <c r="C1224" t="str">
        <f>Calc!C1224</f>
        <v>NYY</v>
      </c>
      <c r="D1224" t="str">
        <f>IF(ISBLANK(Games!D1224), "", Games!D1224)</f>
        <v/>
      </c>
      <c r="E1224" t="str">
        <f>IF(ISBLANK(Games!E1224), "", Games!E1224)</f>
        <v/>
      </c>
      <c r="F1224">
        <f>Calc!M1224</f>
        <v>1536.86484917293</v>
      </c>
      <c r="G1224">
        <f>Calc!N1224</f>
        <v>1562.9327852564061</v>
      </c>
      <c r="H1224" t="str">
        <f>IF(Calc!O1224=Betting!I1224, Betting!B1224, IF(Calc!P1224=Betting!I1224, Betting!C1224, ""))</f>
        <v>NYY</v>
      </c>
      <c r="I1224" s="21">
        <f>MAX(Calc!O1224:P1224)</f>
        <v>0.54020696909248567</v>
      </c>
      <c r="J1224" s="22">
        <f t="shared" si="77"/>
        <v>-117.48915985661085</v>
      </c>
      <c r="K1224" s="23">
        <f t="shared" si="78"/>
        <v>0.85114235323535015</v>
      </c>
      <c r="M1224" s="31"/>
      <c r="N1224" s="31"/>
      <c r="O1224" t="str">
        <f>IF(ISBLANK(Games!L1224), "", Games!L1224)</f>
        <v/>
      </c>
      <c r="P1224" t="str">
        <f>IF(ISBLANK(Games!M1224), "", Games!M1224)</f>
        <v/>
      </c>
      <c r="Q1224" t="str">
        <f t="shared" si="79"/>
        <v/>
      </c>
      <c r="R1224" t="str">
        <f>IF(ISBLANK(Games!L1224), "", IF(H1224=Q1224, "W", "L"))</f>
        <v/>
      </c>
      <c r="T1224" s="30" t="str">
        <f t="shared" si="76"/>
        <v/>
      </c>
    </row>
    <row r="1225" spans="1:20" x14ac:dyDescent="0.45">
      <c r="A1225" s="20" t="str">
        <f>Calc!A1225</f>
        <v>2024-06-27</v>
      </c>
      <c r="B1225" t="str">
        <f>Calc!B1225</f>
        <v>STL</v>
      </c>
      <c r="C1225" t="str">
        <f>Calc!C1225</f>
        <v>CIN</v>
      </c>
      <c r="D1225" t="str">
        <f>IF(ISBLANK(Games!D1225), "", Games!D1225)</f>
        <v/>
      </c>
      <c r="E1225" t="str">
        <f>IF(ISBLANK(Games!E1225), "", Games!E1225)</f>
        <v/>
      </c>
      <c r="F1225">
        <f>Calc!M1225</f>
        <v>1510.540426333587</v>
      </c>
      <c r="G1225">
        <f>Calc!N1225</f>
        <v>1513.6155661274754</v>
      </c>
      <c r="H1225" t="str">
        <f>IF(Calc!O1225=Betting!I1225, Betting!B1225, IF(Calc!P1225=Betting!I1225, Betting!C1225, ""))</f>
        <v>STL</v>
      </c>
      <c r="I1225" s="21">
        <f>MAX(Calc!O1225:P1225)</f>
        <v>0.53215999950829784</v>
      </c>
      <c r="J1225" s="22">
        <f t="shared" si="77"/>
        <v>-113.74828978902937</v>
      </c>
      <c r="K1225" s="23">
        <f t="shared" si="78"/>
        <v>0.87913409674529142</v>
      </c>
      <c r="M1225" s="31"/>
      <c r="N1225" s="31"/>
      <c r="O1225" t="str">
        <f>IF(ISBLANK(Games!L1225), "", Games!L1225)</f>
        <v/>
      </c>
      <c r="P1225" t="str">
        <f>IF(ISBLANK(Games!M1225), "", Games!M1225)</f>
        <v/>
      </c>
      <c r="Q1225" t="str">
        <f t="shared" si="79"/>
        <v/>
      </c>
      <c r="R1225" t="str">
        <f>IF(ISBLANK(Games!L1225), "", IF(H1225=Q1225, "W", "L"))</f>
        <v/>
      </c>
      <c r="T1225" s="30" t="str">
        <f t="shared" si="76"/>
        <v/>
      </c>
    </row>
    <row r="1226" spans="1:20" x14ac:dyDescent="0.45">
      <c r="A1226" s="20" t="str">
        <f>Calc!A1226</f>
        <v>2024-06-27</v>
      </c>
      <c r="B1226" t="str">
        <f>Calc!B1226</f>
        <v>KCR</v>
      </c>
      <c r="C1226" t="str">
        <f>Calc!C1226</f>
        <v>CLE</v>
      </c>
      <c r="D1226" t="str">
        <f>IF(ISBLANK(Games!D1226), "", Games!D1226)</f>
        <v/>
      </c>
      <c r="E1226" t="str">
        <f>IF(ISBLANK(Games!E1226), "", Games!E1226)</f>
        <v/>
      </c>
      <c r="F1226">
        <f>Calc!M1226</f>
        <v>1459.3647323881944</v>
      </c>
      <c r="G1226">
        <f>Calc!N1226</f>
        <v>1521.3210808926906</v>
      </c>
      <c r="H1226" t="str">
        <f>IF(Calc!O1226=Betting!I1226, Betting!B1226, IF(Calc!P1226=Betting!I1226, Betting!C1226, ""))</f>
        <v>KCR</v>
      </c>
      <c r="I1226" s="21">
        <f>MAX(Calc!O1226:P1226)</f>
        <v>0.50681221260902631</v>
      </c>
      <c r="J1226" s="22">
        <f t="shared" si="77"/>
        <v>-102.76252282931165</v>
      </c>
      <c r="K1226" s="23">
        <f t="shared" si="78"/>
        <v>0.97311740940906843</v>
      </c>
      <c r="M1226" s="31"/>
      <c r="N1226" s="31"/>
      <c r="O1226" t="str">
        <f>IF(ISBLANK(Games!L1226), "", Games!L1226)</f>
        <v/>
      </c>
      <c r="P1226" t="str">
        <f>IF(ISBLANK(Games!M1226), "", Games!M1226)</f>
        <v/>
      </c>
      <c r="Q1226" t="str">
        <f t="shared" si="79"/>
        <v/>
      </c>
      <c r="R1226" t="str">
        <f>IF(ISBLANK(Games!L1226), "", IF(H1226=Q1226, "W", "L"))</f>
        <v/>
      </c>
      <c r="T1226" s="30" t="str">
        <f t="shared" si="76"/>
        <v/>
      </c>
    </row>
    <row r="1227" spans="1:20" x14ac:dyDescent="0.45">
      <c r="A1227" s="20" t="str">
        <f>Calc!A1227</f>
        <v>2024-06-27</v>
      </c>
      <c r="B1227" t="str">
        <f>Calc!B1227</f>
        <v>LAA</v>
      </c>
      <c r="C1227" t="str">
        <f>Calc!C1227</f>
        <v>DET</v>
      </c>
      <c r="D1227" t="str">
        <f>IF(ISBLANK(Games!D1227), "", Games!D1227)</f>
        <v/>
      </c>
      <c r="E1227" t="str">
        <f>IF(ISBLANK(Games!E1227), "", Games!E1227)</f>
        <v/>
      </c>
      <c r="F1227">
        <f>Calc!M1227</f>
        <v>1469.5882041455925</v>
      </c>
      <c r="G1227">
        <f>Calc!N1227</f>
        <v>1495.7868779460348</v>
      </c>
      <c r="H1227" t="str">
        <f>IF(Calc!O1227=Betting!I1227, Betting!B1227, IF(Calc!P1227=Betting!I1227, Betting!C1227, ""))</f>
        <v>DET</v>
      </c>
      <c r="I1227" s="21">
        <f>MAX(Calc!O1227:P1227)</f>
        <v>0.50338504903167847</v>
      </c>
      <c r="J1227" s="22">
        <f t="shared" si="77"/>
        <v>-101.3632489416914</v>
      </c>
      <c r="K1227" s="23">
        <f t="shared" si="78"/>
        <v>0.98655085589772684</v>
      </c>
      <c r="M1227" s="31"/>
      <c r="N1227" s="31"/>
      <c r="O1227" t="str">
        <f>IF(ISBLANK(Games!L1227), "", Games!L1227)</f>
        <v/>
      </c>
      <c r="P1227" t="str">
        <f>IF(ISBLANK(Games!M1227), "", Games!M1227)</f>
        <v/>
      </c>
      <c r="Q1227" t="str">
        <f t="shared" si="79"/>
        <v/>
      </c>
      <c r="R1227" t="str">
        <f>IF(ISBLANK(Games!L1227), "", IF(H1227=Q1227, "W", "L"))</f>
        <v/>
      </c>
      <c r="T1227" s="30" t="str">
        <f t="shared" si="76"/>
        <v/>
      </c>
    </row>
    <row r="1228" spans="1:20" x14ac:dyDescent="0.45">
      <c r="A1228" s="20" t="str">
        <f>Calc!A1228</f>
        <v>2024-06-28</v>
      </c>
      <c r="B1228" t="str">
        <f>Calc!B1228</f>
        <v>PHI</v>
      </c>
      <c r="C1228" t="str">
        <f>Calc!C1228</f>
        <v>MIA</v>
      </c>
      <c r="D1228" t="str">
        <f>IF(ISBLANK(Games!D1228), "", Games!D1228)</f>
        <v/>
      </c>
      <c r="E1228" t="str">
        <f>IF(ISBLANK(Games!E1228), "", Games!E1228)</f>
        <v/>
      </c>
      <c r="F1228">
        <f>Calc!M1228</f>
        <v>1516.0751994709906</v>
      </c>
      <c r="G1228">
        <f>Calc!N1228</f>
        <v>1484.370768699393</v>
      </c>
      <c r="H1228" t="str">
        <f>IF(Calc!O1228=Betting!I1228, Betting!B1228, IF(Calc!P1228=Betting!I1228, Betting!C1228, ""))</f>
        <v>PHI</v>
      </c>
      <c r="I1228" s="21">
        <f>MAX(Calc!O1228:P1228)</f>
        <v>0.58787300099090078</v>
      </c>
      <c r="J1228" s="22">
        <f t="shared" si="77"/>
        <v>-142.6436516909491</v>
      </c>
      <c r="K1228" s="23">
        <f t="shared" si="78"/>
        <v>0.70104767239596066</v>
      </c>
      <c r="M1228" s="31"/>
      <c r="N1228" s="31"/>
      <c r="O1228" t="str">
        <f>IF(ISBLANK(Games!L1228), "", Games!L1228)</f>
        <v/>
      </c>
      <c r="P1228" t="str">
        <f>IF(ISBLANK(Games!M1228), "", Games!M1228)</f>
        <v/>
      </c>
      <c r="Q1228" t="str">
        <f t="shared" si="79"/>
        <v/>
      </c>
      <c r="R1228" t="str">
        <f>IF(ISBLANK(Games!L1228), "", IF(H1228=Q1228, "W", "L"))</f>
        <v/>
      </c>
      <c r="T1228" s="30" t="str">
        <f t="shared" si="76"/>
        <v/>
      </c>
    </row>
    <row r="1229" spans="1:20" x14ac:dyDescent="0.45">
      <c r="A1229" s="20" t="str">
        <f>Calc!A1229</f>
        <v>2024-06-28</v>
      </c>
      <c r="B1229" t="str">
        <f>Calc!B1229</f>
        <v>TBR</v>
      </c>
      <c r="C1229" t="str">
        <f>Calc!C1229</f>
        <v>WAS</v>
      </c>
      <c r="D1229" t="str">
        <f>IF(ISBLANK(Games!D1229), "", Games!D1229)</f>
        <v/>
      </c>
      <c r="E1229" t="str">
        <f>IF(ISBLANK(Games!E1229), "", Games!E1229)</f>
        <v/>
      </c>
      <c r="F1229">
        <f>Calc!M1229</f>
        <v>1528.0229512954211</v>
      </c>
      <c r="G1229">
        <f>Calc!N1229</f>
        <v>1420.7057667976087</v>
      </c>
      <c r="H1229" t="str">
        <f>IF(Calc!O1229=Betting!I1229, Betting!B1229, IF(Calc!P1229=Betting!I1229, Betting!C1229, ""))</f>
        <v>TBR</v>
      </c>
      <c r="I1229" s="21">
        <f>MAX(Calc!O1229:P1229)</f>
        <v>0.7118727644629167</v>
      </c>
      <c r="J1229" s="22">
        <f t="shared" si="77"/>
        <v>-247.06889063644098</v>
      </c>
      <c r="K1229" s="23">
        <f t="shared" si="78"/>
        <v>0.40474541227106103</v>
      </c>
      <c r="M1229" s="31"/>
      <c r="N1229" s="31"/>
      <c r="O1229" t="str">
        <f>IF(ISBLANK(Games!L1229), "", Games!L1229)</f>
        <v/>
      </c>
      <c r="P1229" t="str">
        <f>IF(ISBLANK(Games!M1229), "", Games!M1229)</f>
        <v/>
      </c>
      <c r="Q1229" t="str">
        <f t="shared" si="79"/>
        <v/>
      </c>
      <c r="R1229" t="str">
        <f>IF(ISBLANK(Games!L1229), "", IF(H1229=Q1229, "W", "L"))</f>
        <v/>
      </c>
      <c r="T1229" s="30" t="str">
        <f t="shared" si="76"/>
        <v/>
      </c>
    </row>
    <row r="1230" spans="1:20" x14ac:dyDescent="0.45">
      <c r="A1230" s="20" t="str">
        <f>Calc!A1230</f>
        <v>2024-06-28</v>
      </c>
      <c r="B1230" t="str">
        <f>Calc!B1230</f>
        <v>BAL</v>
      </c>
      <c r="C1230" t="str">
        <f>Calc!C1230</f>
        <v>TEX</v>
      </c>
      <c r="D1230" t="str">
        <f>IF(ISBLANK(Games!D1230), "", Games!D1230)</f>
        <v/>
      </c>
      <c r="E1230" t="str">
        <f>IF(ISBLANK(Games!E1230), "", Games!E1230)</f>
        <v/>
      </c>
      <c r="F1230">
        <f>Calc!M1230</f>
        <v>1527.1786991040578</v>
      </c>
      <c r="G1230">
        <f>Calc!N1230</f>
        <v>1534.4506247578865</v>
      </c>
      <c r="H1230" t="str">
        <f>IF(Calc!O1230=Betting!I1230, Betting!B1230, IF(Calc!P1230=Betting!I1230, Betting!C1230, ""))</f>
        <v>BAL</v>
      </c>
      <c r="I1230" s="21">
        <f>MAX(Calc!O1230:P1230)</f>
        <v>0.50040595087344864</v>
      </c>
      <c r="J1230" s="22">
        <f t="shared" si="77"/>
        <v>-100.16251229339434</v>
      </c>
      <c r="K1230" s="23">
        <f t="shared" si="78"/>
        <v>0.99837751380558115</v>
      </c>
      <c r="M1230" s="31"/>
      <c r="N1230" s="31"/>
      <c r="O1230" t="str">
        <f>IF(ISBLANK(Games!L1230), "", Games!L1230)</f>
        <v/>
      </c>
      <c r="P1230" t="str">
        <f>IF(ISBLANK(Games!M1230), "", Games!M1230)</f>
        <v/>
      </c>
      <c r="Q1230" t="str">
        <f t="shared" si="79"/>
        <v/>
      </c>
      <c r="R1230" t="str">
        <f>IF(ISBLANK(Games!L1230), "", IF(H1230=Q1230, "W", "L"))</f>
        <v/>
      </c>
      <c r="T1230" s="30" t="str">
        <f t="shared" si="76"/>
        <v/>
      </c>
    </row>
    <row r="1231" spans="1:20" x14ac:dyDescent="0.45">
      <c r="A1231" s="20" t="str">
        <f>Calc!A1231</f>
        <v>2024-06-28</v>
      </c>
      <c r="B1231" t="str">
        <f>Calc!B1231</f>
        <v>TOR</v>
      </c>
      <c r="C1231" t="str">
        <f>Calc!C1231</f>
        <v>NYY</v>
      </c>
      <c r="D1231" t="str">
        <f>IF(ISBLANK(Games!D1231), "", Games!D1231)</f>
        <v/>
      </c>
      <c r="E1231" t="str">
        <f>IF(ISBLANK(Games!E1231), "", Games!E1231)</f>
        <v/>
      </c>
      <c r="F1231">
        <f>Calc!M1231</f>
        <v>1536.86484917293</v>
      </c>
      <c r="G1231">
        <f>Calc!N1231</f>
        <v>1562.9327852564061</v>
      </c>
      <c r="H1231" t="str">
        <f>IF(Calc!O1231=Betting!I1231, Betting!B1231, IF(Calc!P1231=Betting!I1231, Betting!C1231, ""))</f>
        <v>NYY</v>
      </c>
      <c r="I1231" s="21">
        <f>MAX(Calc!O1231:P1231)</f>
        <v>0.54020696909248567</v>
      </c>
      <c r="J1231" s="22">
        <f t="shared" si="77"/>
        <v>-117.48915985661085</v>
      </c>
      <c r="K1231" s="23">
        <f t="shared" si="78"/>
        <v>0.85114235323535015</v>
      </c>
      <c r="M1231" s="31"/>
      <c r="N1231" s="31"/>
      <c r="O1231" t="str">
        <f>IF(ISBLANK(Games!L1231), "", Games!L1231)</f>
        <v/>
      </c>
      <c r="P1231" t="str">
        <f>IF(ISBLANK(Games!M1231), "", Games!M1231)</f>
        <v/>
      </c>
      <c r="Q1231" t="str">
        <f t="shared" si="79"/>
        <v/>
      </c>
      <c r="R1231" t="str">
        <f>IF(ISBLANK(Games!L1231), "", IF(H1231=Q1231, "W", "L"))</f>
        <v/>
      </c>
      <c r="T1231" s="30" t="str">
        <f t="shared" si="76"/>
        <v/>
      </c>
    </row>
    <row r="1232" spans="1:20" x14ac:dyDescent="0.45">
      <c r="A1232" s="20" t="str">
        <f>Calc!A1232</f>
        <v>2024-06-28</v>
      </c>
      <c r="B1232" t="str">
        <f>Calc!B1232</f>
        <v>NYM</v>
      </c>
      <c r="C1232" t="str">
        <f>Calc!C1232</f>
        <v>HOU</v>
      </c>
      <c r="D1232" t="str">
        <f>IF(ISBLANK(Games!D1232), "", Games!D1232)</f>
        <v/>
      </c>
      <c r="E1232" t="str">
        <f>IF(ISBLANK(Games!E1232), "", Games!E1232)</f>
        <v/>
      </c>
      <c r="F1232">
        <f>Calc!M1232</f>
        <v>1483.2891783762693</v>
      </c>
      <c r="G1232">
        <f>Calc!N1232</f>
        <v>1554.1885466658973</v>
      </c>
      <c r="H1232" t="str">
        <f>IF(Calc!O1232=Betting!I1232, Betting!B1232, IF(Calc!P1232=Betting!I1232, Betting!C1232, ""))</f>
        <v>HOU</v>
      </c>
      <c r="I1232" s="21">
        <f>MAX(Calc!O1232:P1232)</f>
        <v>0.54950293681604001</v>
      </c>
      <c r="J1232" s="22">
        <f t="shared" si="77"/>
        <v>-121.97702975738403</v>
      </c>
      <c r="K1232" s="23">
        <f t="shared" si="78"/>
        <v>0.81982648863399121</v>
      </c>
      <c r="M1232" s="31"/>
      <c r="N1232" s="31"/>
      <c r="O1232" t="str">
        <f>IF(ISBLANK(Games!L1232), "", Games!L1232)</f>
        <v/>
      </c>
      <c r="P1232" t="str">
        <f>IF(ISBLANK(Games!M1232), "", Games!M1232)</f>
        <v/>
      </c>
      <c r="Q1232" t="str">
        <f t="shared" si="79"/>
        <v/>
      </c>
      <c r="R1232" t="str">
        <f>IF(ISBLANK(Games!L1232), "", IF(H1232=Q1232, "W", "L"))</f>
        <v/>
      </c>
      <c r="T1232" s="30" t="str">
        <f t="shared" si="76"/>
        <v/>
      </c>
    </row>
    <row r="1233" spans="1:20" x14ac:dyDescent="0.45">
      <c r="A1233" s="20" t="str">
        <f>Calc!A1233</f>
        <v>2024-06-28</v>
      </c>
      <c r="B1233" t="str">
        <f>Calc!B1233</f>
        <v>BOS</v>
      </c>
      <c r="C1233" t="str">
        <f>Calc!C1233</f>
        <v>SDP</v>
      </c>
      <c r="D1233" t="str">
        <f>IF(ISBLANK(Games!D1233), "", Games!D1233)</f>
        <v/>
      </c>
      <c r="E1233" t="str">
        <f>IF(ISBLANK(Games!E1233), "", Games!E1233)</f>
        <v/>
      </c>
      <c r="F1233">
        <f>Calc!M1233</f>
        <v>1500.26839934439</v>
      </c>
      <c r="G1233">
        <f>Calc!N1233</f>
        <v>1514.2912987524817</v>
      </c>
      <c r="H1233" t="str">
        <f>IF(Calc!O1233=Betting!I1233, Betting!B1233, IF(Calc!P1233=Betting!I1233, Betting!C1233, ""))</f>
        <v>BOS</v>
      </c>
      <c r="I1233" s="21">
        <f>MAX(Calc!O1233:P1233)</f>
        <v>0.50547140224647735</v>
      </c>
      <c r="J1233" s="22">
        <f t="shared" si="77"/>
        <v>-102.2127748612849</v>
      </c>
      <c r="K1233" s="23">
        <f t="shared" si="78"/>
        <v>0.97835128863013543</v>
      </c>
      <c r="M1233" s="31"/>
      <c r="N1233" s="31"/>
      <c r="O1233" t="str">
        <f>IF(ISBLANK(Games!L1233), "", Games!L1233)</f>
        <v/>
      </c>
      <c r="P1233" t="str">
        <f>IF(ISBLANK(Games!M1233), "", Games!M1233)</f>
        <v/>
      </c>
      <c r="Q1233" t="str">
        <f t="shared" si="79"/>
        <v/>
      </c>
      <c r="R1233" t="str">
        <f>IF(ISBLANK(Games!L1233), "", IF(H1233=Q1233, "W", "L"))</f>
        <v/>
      </c>
      <c r="T1233" s="30" t="str">
        <f t="shared" si="76"/>
        <v/>
      </c>
    </row>
    <row r="1234" spans="1:20" x14ac:dyDescent="0.45">
      <c r="A1234" s="20" t="str">
        <f>Calc!A1234</f>
        <v>2024-06-28</v>
      </c>
      <c r="B1234" t="str">
        <f>Calc!B1234</f>
        <v>CHW</v>
      </c>
      <c r="C1234" t="str">
        <f>Calc!C1234</f>
        <v>COL</v>
      </c>
      <c r="D1234" t="str">
        <f>IF(ISBLANK(Games!D1234), "", Games!D1234)</f>
        <v/>
      </c>
      <c r="E1234" t="str">
        <f>IF(ISBLANK(Games!E1234), "", Games!E1234)</f>
        <v/>
      </c>
      <c r="F1234">
        <f>Calc!M1234</f>
        <v>1426.513159308995</v>
      </c>
      <c r="G1234">
        <f>Calc!N1234</f>
        <v>1405.4006829938121</v>
      </c>
      <c r="H1234" t="str">
        <f>IF(Calc!O1234=Betting!I1234, Betting!B1234, IF(Calc!P1234=Betting!I1234, Betting!C1234, ""))</f>
        <v>CHW</v>
      </c>
      <c r="I1234" s="21">
        <f>MAX(Calc!O1234:P1234)</f>
        <v>0.50921919279652783</v>
      </c>
      <c r="J1234" s="22">
        <f t="shared" si="77"/>
        <v>-103.75694919655065</v>
      </c>
      <c r="K1234" s="23">
        <f t="shared" si="78"/>
        <v>0.9637908667742946</v>
      </c>
      <c r="M1234" s="31"/>
      <c r="N1234" s="31"/>
      <c r="O1234" t="str">
        <f>IF(ISBLANK(Games!L1234), "", Games!L1234)</f>
        <v/>
      </c>
      <c r="P1234" t="str">
        <f>IF(ISBLANK(Games!M1234), "", Games!M1234)</f>
        <v/>
      </c>
      <c r="Q1234" t="str">
        <f t="shared" si="79"/>
        <v/>
      </c>
      <c r="R1234" t="str">
        <f>IF(ISBLANK(Games!L1234), "", IF(H1234=Q1234, "W", "L"))</f>
        <v/>
      </c>
      <c r="T1234" s="30" t="str">
        <f t="shared" si="76"/>
        <v/>
      </c>
    </row>
    <row r="1235" spans="1:20" x14ac:dyDescent="0.45">
      <c r="A1235" s="20" t="str">
        <f>Calc!A1235</f>
        <v>2024-06-28</v>
      </c>
      <c r="B1235" t="str">
        <f>Calc!B1235</f>
        <v>ATL</v>
      </c>
      <c r="C1235" t="str">
        <f>Calc!C1235</f>
        <v>PIT</v>
      </c>
      <c r="D1235" t="str">
        <f>IF(ISBLANK(Games!D1235), "", Games!D1235)</f>
        <v/>
      </c>
      <c r="E1235" t="str">
        <f>IF(ISBLANK(Games!E1235), "", Games!E1235)</f>
        <v/>
      </c>
      <c r="F1235">
        <f>Calc!M1235</f>
        <v>1593.2508682491175</v>
      </c>
      <c r="G1235">
        <f>Calc!N1235</f>
        <v>1490.342604018655</v>
      </c>
      <c r="H1235" t="str">
        <f>IF(Calc!O1235=Betting!I1235, Betting!B1235, IF(Calc!P1235=Betting!I1235, Betting!C1235, ""))</f>
        <v>ATL</v>
      </c>
      <c r="I1235" s="21">
        <f>MAX(Calc!O1235:P1235)</f>
        <v>0.66586400102600618</v>
      </c>
      <c r="J1235" s="22">
        <f t="shared" si="77"/>
        <v>-199.2793362794265</v>
      </c>
      <c r="K1235" s="23">
        <f t="shared" si="78"/>
        <v>0.50180817473107941</v>
      </c>
      <c r="M1235" s="31"/>
      <c r="N1235" s="31"/>
      <c r="O1235" t="str">
        <f>IF(ISBLANK(Games!L1235), "", Games!L1235)</f>
        <v/>
      </c>
      <c r="P1235" t="str">
        <f>IF(ISBLANK(Games!M1235), "", Games!M1235)</f>
        <v/>
      </c>
      <c r="Q1235" t="str">
        <f t="shared" si="79"/>
        <v/>
      </c>
      <c r="R1235" t="str">
        <f>IF(ISBLANK(Games!L1235), "", IF(H1235=Q1235, "W", "L"))</f>
        <v/>
      </c>
      <c r="T1235" s="30" t="str">
        <f t="shared" si="76"/>
        <v/>
      </c>
    </row>
    <row r="1236" spans="1:20" x14ac:dyDescent="0.45">
      <c r="A1236" s="20" t="str">
        <f>Calc!A1236</f>
        <v>2024-06-28</v>
      </c>
      <c r="B1236" t="str">
        <f>Calc!B1236</f>
        <v>KCR</v>
      </c>
      <c r="C1236" t="str">
        <f>Calc!C1236</f>
        <v>CLE</v>
      </c>
      <c r="D1236" t="str">
        <f>IF(ISBLANK(Games!D1236), "", Games!D1236)</f>
        <v/>
      </c>
      <c r="E1236" t="str">
        <f>IF(ISBLANK(Games!E1236), "", Games!E1236)</f>
        <v/>
      </c>
      <c r="F1236">
        <f>Calc!M1236</f>
        <v>1459.3647323881944</v>
      </c>
      <c r="G1236">
        <f>Calc!N1236</f>
        <v>1521.3210808926906</v>
      </c>
      <c r="H1236" t="str">
        <f>IF(Calc!O1236=Betting!I1236, Betting!B1236, IF(Calc!P1236=Betting!I1236, Betting!C1236, ""))</f>
        <v>KCR</v>
      </c>
      <c r="I1236" s="21">
        <f>MAX(Calc!O1236:P1236)</f>
        <v>0.50681221260902631</v>
      </c>
      <c r="J1236" s="22">
        <f t="shared" si="77"/>
        <v>-102.76252282931165</v>
      </c>
      <c r="K1236" s="23">
        <f t="shared" si="78"/>
        <v>0.97311740940906843</v>
      </c>
      <c r="M1236" s="31"/>
      <c r="N1236" s="31"/>
      <c r="O1236" t="str">
        <f>IF(ISBLANK(Games!L1236), "", Games!L1236)</f>
        <v/>
      </c>
      <c r="P1236" t="str">
        <f>IF(ISBLANK(Games!M1236), "", Games!M1236)</f>
        <v/>
      </c>
      <c r="Q1236" t="str">
        <f t="shared" si="79"/>
        <v/>
      </c>
      <c r="R1236" t="str">
        <f>IF(ISBLANK(Games!L1236), "", IF(H1236=Q1236, "W", "L"))</f>
        <v/>
      </c>
      <c r="T1236" s="30" t="str">
        <f t="shared" si="76"/>
        <v/>
      </c>
    </row>
    <row r="1237" spans="1:20" x14ac:dyDescent="0.45">
      <c r="A1237" s="20" t="str">
        <f>Calc!A1237</f>
        <v>2024-06-28</v>
      </c>
      <c r="B1237" t="str">
        <f>Calc!B1237</f>
        <v>MIL</v>
      </c>
      <c r="C1237" t="str">
        <f>Calc!C1237</f>
        <v>CHC</v>
      </c>
      <c r="D1237" t="str">
        <f>IF(ISBLANK(Games!D1237), "", Games!D1237)</f>
        <v/>
      </c>
      <c r="E1237" t="str">
        <f>IF(ISBLANK(Games!E1237), "", Games!E1237)</f>
        <v/>
      </c>
      <c r="F1237">
        <f>Calc!M1237</f>
        <v>1516.6563185214643</v>
      </c>
      <c r="G1237">
        <f>Calc!N1237</f>
        <v>1510.9500841970262</v>
      </c>
      <c r="H1237" t="str">
        <f>IF(Calc!O1237=Betting!I1237, Betting!B1237, IF(Calc!P1237=Betting!I1237, Betting!C1237, ""))</f>
        <v>MIL</v>
      </c>
      <c r="I1237" s="21">
        <f>MAX(Calc!O1237:P1237)</f>
        <v>0.54191905818501329</v>
      </c>
      <c r="J1237" s="22">
        <f t="shared" si="77"/>
        <v>-118.30203108600134</v>
      </c>
      <c r="K1237" s="23">
        <f t="shared" si="78"/>
        <v>0.84529402481098226</v>
      </c>
      <c r="M1237" s="31"/>
      <c r="N1237" s="31"/>
      <c r="O1237" t="str">
        <f>IF(ISBLANK(Games!L1237), "", Games!L1237)</f>
        <v/>
      </c>
      <c r="P1237" t="str">
        <f>IF(ISBLANK(Games!M1237), "", Games!M1237)</f>
        <v/>
      </c>
      <c r="Q1237" t="str">
        <f t="shared" si="79"/>
        <v/>
      </c>
      <c r="R1237" t="str">
        <f>IF(ISBLANK(Games!L1237), "", IF(H1237=Q1237, "W", "L"))</f>
        <v/>
      </c>
      <c r="T1237" s="30" t="str">
        <f t="shared" si="76"/>
        <v/>
      </c>
    </row>
    <row r="1238" spans="1:20" x14ac:dyDescent="0.45">
      <c r="A1238" s="20" t="str">
        <f>Calc!A1238</f>
        <v>2024-06-28</v>
      </c>
      <c r="B1238" t="str">
        <f>Calc!B1238</f>
        <v>STL</v>
      </c>
      <c r="C1238" t="str">
        <f>Calc!C1238</f>
        <v>CIN</v>
      </c>
      <c r="D1238" t="str">
        <f>IF(ISBLANK(Games!D1238), "", Games!D1238)</f>
        <v/>
      </c>
      <c r="E1238" t="str">
        <f>IF(ISBLANK(Games!E1238), "", Games!E1238)</f>
        <v/>
      </c>
      <c r="F1238">
        <f>Calc!M1238</f>
        <v>1510.540426333587</v>
      </c>
      <c r="G1238">
        <f>Calc!N1238</f>
        <v>1513.6155661274754</v>
      </c>
      <c r="H1238" t="str">
        <f>IF(Calc!O1238=Betting!I1238, Betting!B1238, IF(Calc!P1238=Betting!I1238, Betting!C1238, ""))</f>
        <v>STL</v>
      </c>
      <c r="I1238" s="21">
        <f>MAX(Calc!O1238:P1238)</f>
        <v>0.53215999950829784</v>
      </c>
      <c r="J1238" s="22">
        <f t="shared" si="77"/>
        <v>-113.74828978902937</v>
      </c>
      <c r="K1238" s="23">
        <f t="shared" si="78"/>
        <v>0.87913409674529142</v>
      </c>
      <c r="M1238" s="31"/>
      <c r="N1238" s="31"/>
      <c r="O1238" t="str">
        <f>IF(ISBLANK(Games!L1238), "", Games!L1238)</f>
        <v/>
      </c>
      <c r="P1238" t="str">
        <f>IF(ISBLANK(Games!M1238), "", Games!M1238)</f>
        <v/>
      </c>
      <c r="Q1238" t="str">
        <f t="shared" si="79"/>
        <v/>
      </c>
      <c r="R1238" t="str">
        <f>IF(ISBLANK(Games!L1238), "", IF(H1238=Q1238, "W", "L"))</f>
        <v/>
      </c>
      <c r="T1238" s="30" t="str">
        <f t="shared" si="76"/>
        <v/>
      </c>
    </row>
    <row r="1239" spans="1:20" x14ac:dyDescent="0.45">
      <c r="A1239" s="20" t="str">
        <f>Calc!A1239</f>
        <v>2024-06-28</v>
      </c>
      <c r="B1239" t="str">
        <f>Calc!B1239</f>
        <v>LAA</v>
      </c>
      <c r="C1239" t="str">
        <f>Calc!C1239</f>
        <v>DET</v>
      </c>
      <c r="D1239" t="str">
        <f>IF(ISBLANK(Games!D1239), "", Games!D1239)</f>
        <v/>
      </c>
      <c r="E1239" t="str">
        <f>IF(ISBLANK(Games!E1239), "", Games!E1239)</f>
        <v/>
      </c>
      <c r="F1239">
        <f>Calc!M1239</f>
        <v>1469.5882041455925</v>
      </c>
      <c r="G1239">
        <f>Calc!N1239</f>
        <v>1495.7868779460348</v>
      </c>
      <c r="H1239" t="str">
        <f>IF(Calc!O1239=Betting!I1239, Betting!B1239, IF(Calc!P1239=Betting!I1239, Betting!C1239, ""))</f>
        <v>DET</v>
      </c>
      <c r="I1239" s="21">
        <f>MAX(Calc!O1239:P1239)</f>
        <v>0.50338504903167847</v>
      </c>
      <c r="J1239" s="22">
        <f t="shared" si="77"/>
        <v>-101.3632489416914</v>
      </c>
      <c r="K1239" s="23">
        <f t="shared" si="78"/>
        <v>0.98655085589772684</v>
      </c>
      <c r="M1239" s="31"/>
      <c r="N1239" s="31"/>
      <c r="O1239" t="str">
        <f>IF(ISBLANK(Games!L1239), "", Games!L1239)</f>
        <v/>
      </c>
      <c r="P1239" t="str">
        <f>IF(ISBLANK(Games!M1239), "", Games!M1239)</f>
        <v/>
      </c>
      <c r="Q1239" t="str">
        <f t="shared" si="79"/>
        <v/>
      </c>
      <c r="R1239" t="str">
        <f>IF(ISBLANK(Games!L1239), "", IF(H1239=Q1239, "W", "L"))</f>
        <v/>
      </c>
      <c r="T1239" s="30" t="str">
        <f t="shared" si="76"/>
        <v/>
      </c>
    </row>
    <row r="1240" spans="1:20" x14ac:dyDescent="0.45">
      <c r="A1240" s="20" t="str">
        <f>Calc!A1240</f>
        <v>2024-06-28</v>
      </c>
      <c r="B1240" t="str">
        <f>Calc!B1240</f>
        <v>ARI</v>
      </c>
      <c r="C1240" t="str">
        <f>Calc!C1240</f>
        <v>OAK</v>
      </c>
      <c r="D1240" t="str">
        <f>IF(ISBLANK(Games!D1240), "", Games!D1240)</f>
        <v/>
      </c>
      <c r="E1240" t="str">
        <f>IF(ISBLANK(Games!E1240), "", Games!E1240)</f>
        <v/>
      </c>
      <c r="F1240">
        <f>Calc!M1240</f>
        <v>1516.9891876380354</v>
      </c>
      <c r="G1240">
        <f>Calc!N1240</f>
        <v>1422.9458950386379</v>
      </c>
      <c r="H1240" t="str">
        <f>IF(Calc!O1240=Betting!I1240, Betting!B1240, IF(Calc!P1240=Betting!I1240, Betting!C1240, ""))</f>
        <v>ARI</v>
      </c>
      <c r="I1240" s="21">
        <f>MAX(Calc!O1240:P1240)</f>
        <v>0.65744442206581377</v>
      </c>
      <c r="J1240" s="22">
        <f t="shared" si="77"/>
        <v>-191.92343211300033</v>
      </c>
      <c r="K1240" s="23">
        <f t="shared" si="78"/>
        <v>0.52104111988327817</v>
      </c>
      <c r="M1240" s="31"/>
      <c r="N1240" s="31"/>
      <c r="O1240" t="str">
        <f>IF(ISBLANK(Games!L1240), "", Games!L1240)</f>
        <v/>
      </c>
      <c r="P1240" t="str">
        <f>IF(ISBLANK(Games!M1240), "", Games!M1240)</f>
        <v/>
      </c>
      <c r="Q1240" t="str">
        <f t="shared" si="79"/>
        <v/>
      </c>
      <c r="R1240" t="str">
        <f>IF(ISBLANK(Games!L1240), "", IF(H1240=Q1240, "W", "L"))</f>
        <v/>
      </c>
      <c r="T1240" s="30" t="str">
        <f t="shared" si="76"/>
        <v/>
      </c>
    </row>
    <row r="1241" spans="1:20" x14ac:dyDescent="0.45">
      <c r="A1241" s="20" t="str">
        <f>Calc!A1241</f>
        <v>2024-06-28</v>
      </c>
      <c r="B1241" t="str">
        <f>Calc!B1241</f>
        <v>SEA</v>
      </c>
      <c r="C1241" t="str">
        <f>Calc!C1241</f>
        <v>MIN</v>
      </c>
      <c r="D1241" t="str">
        <f>IF(ISBLANK(Games!D1241), "", Games!D1241)</f>
        <v/>
      </c>
      <c r="E1241" t="str">
        <f>IF(ISBLANK(Games!E1241), "", Games!E1241)</f>
        <v/>
      </c>
      <c r="F1241">
        <f>Calc!M1241</f>
        <v>1518.2292368487947</v>
      </c>
      <c r="G1241">
        <f>Calc!N1241</f>
        <v>1539.5424706464416</v>
      </c>
      <c r="H1241" t="str">
        <f>IF(Calc!O1241=Betting!I1241, Betting!B1241, IF(Calc!P1241=Betting!I1241, Betting!C1241, ""))</f>
        <v>MIN</v>
      </c>
      <c r="I1241" s="21">
        <f>MAX(Calc!O1241:P1241)</f>
        <v>0.51939783720477239</v>
      </c>
      <c r="J1241" s="22">
        <f t="shared" si="77"/>
        <v>-108.07230541450447</v>
      </c>
      <c r="K1241" s="23">
        <f t="shared" si="78"/>
        <v>0.92530643828181824</v>
      </c>
      <c r="M1241" s="31"/>
      <c r="N1241" s="31"/>
      <c r="O1241" t="str">
        <f>IF(ISBLANK(Games!L1241), "", Games!L1241)</f>
        <v/>
      </c>
      <c r="P1241" t="str">
        <f>IF(ISBLANK(Games!M1241), "", Games!M1241)</f>
        <v/>
      </c>
      <c r="Q1241" t="str">
        <f t="shared" si="79"/>
        <v/>
      </c>
      <c r="R1241" t="str">
        <f>IF(ISBLANK(Games!L1241), "", IF(H1241=Q1241, "W", "L"))</f>
        <v/>
      </c>
      <c r="T1241" s="30" t="str">
        <f t="shared" si="76"/>
        <v/>
      </c>
    </row>
    <row r="1242" spans="1:20" x14ac:dyDescent="0.45">
      <c r="A1242" s="20" t="str">
        <f>Calc!A1242</f>
        <v>2024-06-28</v>
      </c>
      <c r="B1242" t="str">
        <f>Calc!B1242</f>
        <v>SFG</v>
      </c>
      <c r="C1242" t="str">
        <f>Calc!C1242</f>
        <v>LAD</v>
      </c>
      <c r="D1242" t="str">
        <f>IF(ISBLANK(Games!D1242), "", Games!D1242)</f>
        <v/>
      </c>
      <c r="E1242" t="str">
        <f>IF(ISBLANK(Games!E1242), "", Games!E1242)</f>
        <v/>
      </c>
      <c r="F1242">
        <f>Calc!M1242</f>
        <v>1506.8907435815931</v>
      </c>
      <c r="G1242">
        <f>Calc!N1242</f>
        <v>1587.2549754385982</v>
      </c>
      <c r="H1242" t="str">
        <f>IF(Calc!O1242=Betting!I1242, Betting!B1242, IF(Calc!P1242=Betting!I1242, Betting!C1242, ""))</f>
        <v>LAD</v>
      </c>
      <c r="I1242" s="21">
        <f>MAX(Calc!O1242:P1242)</f>
        <v>0.55738403633342781</v>
      </c>
      <c r="J1242" s="22">
        <f t="shared" si="77"/>
        <v>-125.9294924015239</v>
      </c>
      <c r="K1242" s="23">
        <f t="shared" si="78"/>
        <v>0.79409515668618602</v>
      </c>
      <c r="M1242" s="31"/>
      <c r="N1242" s="31"/>
      <c r="O1242" t="str">
        <f>IF(ISBLANK(Games!L1242), "", Games!L1242)</f>
        <v/>
      </c>
      <c r="P1242" t="str">
        <f>IF(ISBLANK(Games!M1242), "", Games!M1242)</f>
        <v/>
      </c>
      <c r="Q1242" t="str">
        <f t="shared" si="79"/>
        <v/>
      </c>
      <c r="R1242" t="str">
        <f>IF(ISBLANK(Games!L1242), "", IF(H1242=Q1242, "W", "L"))</f>
        <v/>
      </c>
      <c r="T1242" s="30" t="str">
        <f t="shared" si="76"/>
        <v/>
      </c>
    </row>
    <row r="1243" spans="1:20" x14ac:dyDescent="0.45">
      <c r="A1243" s="20" t="str">
        <f>Calc!A1243</f>
        <v>2024-06-29</v>
      </c>
      <c r="B1243" t="str">
        <f>Calc!B1243</f>
        <v>CHW</v>
      </c>
      <c r="C1243" t="str">
        <f>Calc!C1243</f>
        <v>COL</v>
      </c>
      <c r="D1243" t="str">
        <f>IF(ISBLANK(Games!D1243), "", Games!D1243)</f>
        <v/>
      </c>
      <c r="E1243" t="str">
        <f>IF(ISBLANK(Games!E1243), "", Games!E1243)</f>
        <v/>
      </c>
      <c r="F1243">
        <f>Calc!M1243</f>
        <v>1426.513159308995</v>
      </c>
      <c r="G1243">
        <f>Calc!N1243</f>
        <v>1405.4006829938121</v>
      </c>
      <c r="H1243" t="str">
        <f>IF(Calc!O1243=Betting!I1243, Betting!B1243, IF(Calc!P1243=Betting!I1243, Betting!C1243, ""))</f>
        <v>CHW</v>
      </c>
      <c r="I1243" s="21">
        <f>MAX(Calc!O1243:P1243)</f>
        <v>0.50921919279652783</v>
      </c>
      <c r="J1243" s="22">
        <f t="shared" si="77"/>
        <v>-103.75694919655065</v>
      </c>
      <c r="K1243" s="23">
        <f t="shared" si="78"/>
        <v>0.9637908667742946</v>
      </c>
      <c r="M1243" s="31"/>
      <c r="N1243" s="31"/>
      <c r="O1243" t="str">
        <f>IF(ISBLANK(Games!L1243), "", Games!L1243)</f>
        <v/>
      </c>
      <c r="P1243" t="str">
        <f>IF(ISBLANK(Games!M1243), "", Games!M1243)</f>
        <v/>
      </c>
      <c r="Q1243" t="str">
        <f t="shared" si="79"/>
        <v/>
      </c>
      <c r="R1243" t="str">
        <f>IF(ISBLANK(Games!L1243), "", IF(H1243=Q1243, "W", "L"))</f>
        <v/>
      </c>
      <c r="T1243" s="30" t="str">
        <f t="shared" si="76"/>
        <v/>
      </c>
    </row>
    <row r="1244" spans="1:20" x14ac:dyDescent="0.45">
      <c r="A1244" s="20" t="str">
        <f>Calc!A1244</f>
        <v>2024-06-29</v>
      </c>
      <c r="B1244" t="str">
        <f>Calc!B1244</f>
        <v>STL</v>
      </c>
      <c r="C1244" t="str">
        <f>Calc!C1244</f>
        <v>CIN</v>
      </c>
      <c r="D1244" t="str">
        <f>IF(ISBLANK(Games!D1244), "", Games!D1244)</f>
        <v/>
      </c>
      <c r="E1244" t="str">
        <f>IF(ISBLANK(Games!E1244), "", Games!E1244)</f>
        <v/>
      </c>
      <c r="F1244">
        <f>Calc!M1244</f>
        <v>1510.540426333587</v>
      </c>
      <c r="G1244">
        <f>Calc!N1244</f>
        <v>1513.6155661274754</v>
      </c>
      <c r="H1244" t="str">
        <f>IF(Calc!O1244=Betting!I1244, Betting!B1244, IF(Calc!P1244=Betting!I1244, Betting!C1244, ""))</f>
        <v>STL</v>
      </c>
      <c r="I1244" s="21">
        <f>MAX(Calc!O1244:P1244)</f>
        <v>0.53215999950829784</v>
      </c>
      <c r="J1244" s="22">
        <f t="shared" si="77"/>
        <v>-113.74828978902937</v>
      </c>
      <c r="K1244" s="23">
        <f t="shared" si="78"/>
        <v>0.87913409674529142</v>
      </c>
      <c r="M1244" s="31"/>
      <c r="N1244" s="31"/>
      <c r="O1244" t="str">
        <f>IF(ISBLANK(Games!L1244), "", Games!L1244)</f>
        <v/>
      </c>
      <c r="P1244" t="str">
        <f>IF(ISBLANK(Games!M1244), "", Games!M1244)</f>
        <v/>
      </c>
      <c r="Q1244" t="str">
        <f t="shared" si="79"/>
        <v/>
      </c>
      <c r="R1244" t="str">
        <f>IF(ISBLANK(Games!L1244), "", IF(H1244=Q1244, "W", "L"))</f>
        <v/>
      </c>
      <c r="T1244" s="30" t="str">
        <f t="shared" si="76"/>
        <v/>
      </c>
    </row>
    <row r="1245" spans="1:20" x14ac:dyDescent="0.45">
      <c r="A1245" s="20" t="str">
        <f>Calc!A1245</f>
        <v>2024-06-29</v>
      </c>
      <c r="B1245" t="str">
        <f>Calc!B1245</f>
        <v>TOR</v>
      </c>
      <c r="C1245" t="str">
        <f>Calc!C1245</f>
        <v>NYY</v>
      </c>
      <c r="D1245" t="str">
        <f>IF(ISBLANK(Games!D1245), "", Games!D1245)</f>
        <v/>
      </c>
      <c r="E1245" t="str">
        <f>IF(ISBLANK(Games!E1245), "", Games!E1245)</f>
        <v/>
      </c>
      <c r="F1245">
        <f>Calc!M1245</f>
        <v>1536.86484917293</v>
      </c>
      <c r="G1245">
        <f>Calc!N1245</f>
        <v>1562.9327852564061</v>
      </c>
      <c r="H1245" t="str">
        <f>IF(Calc!O1245=Betting!I1245, Betting!B1245, IF(Calc!P1245=Betting!I1245, Betting!C1245, ""))</f>
        <v>NYY</v>
      </c>
      <c r="I1245" s="21">
        <f>MAX(Calc!O1245:P1245)</f>
        <v>0.54020696909248567</v>
      </c>
      <c r="J1245" s="22">
        <f t="shared" si="77"/>
        <v>-117.48915985661085</v>
      </c>
      <c r="K1245" s="23">
        <f t="shared" si="78"/>
        <v>0.85114235323535015</v>
      </c>
      <c r="M1245" s="31"/>
      <c r="N1245" s="31"/>
      <c r="O1245" t="str">
        <f>IF(ISBLANK(Games!L1245), "", Games!L1245)</f>
        <v/>
      </c>
      <c r="P1245" t="str">
        <f>IF(ISBLANK(Games!M1245), "", Games!M1245)</f>
        <v/>
      </c>
      <c r="Q1245" t="str">
        <f t="shared" si="79"/>
        <v/>
      </c>
      <c r="R1245" t="str">
        <f>IF(ISBLANK(Games!L1245), "", IF(H1245=Q1245, "W", "L"))</f>
        <v/>
      </c>
      <c r="T1245" s="30" t="str">
        <f t="shared" si="76"/>
        <v/>
      </c>
    </row>
    <row r="1246" spans="1:20" x14ac:dyDescent="0.45">
      <c r="A1246" s="20" t="str">
        <f>Calc!A1246</f>
        <v>2024-06-29</v>
      </c>
      <c r="B1246" t="str">
        <f>Calc!B1246</f>
        <v>PHI</v>
      </c>
      <c r="C1246" t="str">
        <f>Calc!C1246</f>
        <v>MIA</v>
      </c>
      <c r="D1246" t="str">
        <f>IF(ISBLANK(Games!D1246), "", Games!D1246)</f>
        <v/>
      </c>
      <c r="E1246" t="str">
        <f>IF(ISBLANK(Games!E1246), "", Games!E1246)</f>
        <v/>
      </c>
      <c r="F1246">
        <f>Calc!M1246</f>
        <v>1516.0751994709906</v>
      </c>
      <c r="G1246">
        <f>Calc!N1246</f>
        <v>1484.370768699393</v>
      </c>
      <c r="H1246" t="str">
        <f>IF(Calc!O1246=Betting!I1246, Betting!B1246, IF(Calc!P1246=Betting!I1246, Betting!C1246, ""))</f>
        <v>PHI</v>
      </c>
      <c r="I1246" s="21">
        <f>MAX(Calc!O1246:P1246)</f>
        <v>0.58787300099090078</v>
      </c>
      <c r="J1246" s="22">
        <f t="shared" si="77"/>
        <v>-142.6436516909491</v>
      </c>
      <c r="K1246" s="23">
        <f t="shared" si="78"/>
        <v>0.70104767239596066</v>
      </c>
      <c r="M1246" s="31"/>
      <c r="N1246" s="31"/>
      <c r="O1246" t="str">
        <f>IF(ISBLANK(Games!L1246), "", Games!L1246)</f>
        <v/>
      </c>
      <c r="P1246" t="str">
        <f>IF(ISBLANK(Games!M1246), "", Games!M1246)</f>
        <v/>
      </c>
      <c r="Q1246" t="str">
        <f t="shared" si="79"/>
        <v/>
      </c>
      <c r="R1246" t="str">
        <f>IF(ISBLANK(Games!L1246), "", IF(H1246=Q1246, "W", "L"))</f>
        <v/>
      </c>
      <c r="T1246" s="30" t="str">
        <f t="shared" si="76"/>
        <v/>
      </c>
    </row>
    <row r="1247" spans="1:20" x14ac:dyDescent="0.45">
      <c r="A1247" s="20" t="str">
        <f>Calc!A1247</f>
        <v>2024-06-29</v>
      </c>
      <c r="B1247" t="str">
        <f>Calc!B1247</f>
        <v>KCR</v>
      </c>
      <c r="C1247" t="str">
        <f>Calc!C1247</f>
        <v>CLE</v>
      </c>
      <c r="D1247" t="str">
        <f>IF(ISBLANK(Games!D1247), "", Games!D1247)</f>
        <v/>
      </c>
      <c r="E1247" t="str">
        <f>IF(ISBLANK(Games!E1247), "", Games!E1247)</f>
        <v/>
      </c>
      <c r="F1247">
        <f>Calc!M1247</f>
        <v>1459.3647323881944</v>
      </c>
      <c r="G1247">
        <f>Calc!N1247</f>
        <v>1521.3210808926906</v>
      </c>
      <c r="H1247" t="str">
        <f>IF(Calc!O1247=Betting!I1247, Betting!B1247, IF(Calc!P1247=Betting!I1247, Betting!C1247, ""))</f>
        <v>KCR</v>
      </c>
      <c r="I1247" s="21">
        <f>MAX(Calc!O1247:P1247)</f>
        <v>0.50681221260902631</v>
      </c>
      <c r="J1247" s="22">
        <f t="shared" si="77"/>
        <v>-102.76252282931165</v>
      </c>
      <c r="K1247" s="23">
        <f t="shared" si="78"/>
        <v>0.97311740940906843</v>
      </c>
      <c r="M1247" s="31"/>
      <c r="N1247" s="31"/>
      <c r="O1247" t="str">
        <f>IF(ISBLANK(Games!L1247), "", Games!L1247)</f>
        <v/>
      </c>
      <c r="P1247" t="str">
        <f>IF(ISBLANK(Games!M1247), "", Games!M1247)</f>
        <v/>
      </c>
      <c r="Q1247" t="str">
        <f t="shared" si="79"/>
        <v/>
      </c>
      <c r="R1247" t="str">
        <f>IF(ISBLANK(Games!L1247), "", IF(H1247=Q1247, "W", "L"))</f>
        <v/>
      </c>
      <c r="T1247" s="30" t="str">
        <f t="shared" si="76"/>
        <v/>
      </c>
    </row>
    <row r="1248" spans="1:20" x14ac:dyDescent="0.45">
      <c r="A1248" s="20" t="str">
        <f>Calc!A1248</f>
        <v>2024-06-29</v>
      </c>
      <c r="B1248" t="str">
        <f>Calc!B1248</f>
        <v>NYM</v>
      </c>
      <c r="C1248" t="str">
        <f>Calc!C1248</f>
        <v>HOU</v>
      </c>
      <c r="D1248" t="str">
        <f>IF(ISBLANK(Games!D1248), "", Games!D1248)</f>
        <v/>
      </c>
      <c r="E1248" t="str">
        <f>IF(ISBLANK(Games!E1248), "", Games!E1248)</f>
        <v/>
      </c>
      <c r="F1248">
        <f>Calc!M1248</f>
        <v>1483.2891783762693</v>
      </c>
      <c r="G1248">
        <f>Calc!N1248</f>
        <v>1554.1885466658973</v>
      </c>
      <c r="H1248" t="str">
        <f>IF(Calc!O1248=Betting!I1248, Betting!B1248, IF(Calc!P1248=Betting!I1248, Betting!C1248, ""))</f>
        <v>HOU</v>
      </c>
      <c r="I1248" s="21">
        <f>MAX(Calc!O1248:P1248)</f>
        <v>0.54950293681604001</v>
      </c>
      <c r="J1248" s="22">
        <f t="shared" si="77"/>
        <v>-121.97702975738403</v>
      </c>
      <c r="K1248" s="23">
        <f t="shared" si="78"/>
        <v>0.81982648863399121</v>
      </c>
      <c r="M1248" s="31"/>
      <c r="N1248" s="31"/>
      <c r="O1248" t="str">
        <f>IF(ISBLANK(Games!L1248), "", Games!L1248)</f>
        <v/>
      </c>
      <c r="P1248" t="str">
        <f>IF(ISBLANK(Games!M1248), "", Games!M1248)</f>
        <v/>
      </c>
      <c r="Q1248" t="str">
        <f t="shared" si="79"/>
        <v/>
      </c>
      <c r="R1248" t="str">
        <f>IF(ISBLANK(Games!L1248), "", IF(H1248=Q1248, "W", "L"))</f>
        <v/>
      </c>
      <c r="T1248" s="30" t="str">
        <f t="shared" si="76"/>
        <v/>
      </c>
    </row>
    <row r="1249" spans="1:20" x14ac:dyDescent="0.45">
      <c r="A1249" s="20" t="str">
        <f>Calc!A1249</f>
        <v>2024-06-29</v>
      </c>
      <c r="B1249" t="str">
        <f>Calc!B1249</f>
        <v>ARI</v>
      </c>
      <c r="C1249" t="str">
        <f>Calc!C1249</f>
        <v>OAK</v>
      </c>
      <c r="D1249" t="str">
        <f>IF(ISBLANK(Games!D1249), "", Games!D1249)</f>
        <v/>
      </c>
      <c r="E1249" t="str">
        <f>IF(ISBLANK(Games!E1249), "", Games!E1249)</f>
        <v/>
      </c>
      <c r="F1249">
        <f>Calc!M1249</f>
        <v>1516.9891876380354</v>
      </c>
      <c r="G1249">
        <f>Calc!N1249</f>
        <v>1422.9458950386379</v>
      </c>
      <c r="H1249" t="str">
        <f>IF(Calc!O1249=Betting!I1249, Betting!B1249, IF(Calc!P1249=Betting!I1249, Betting!C1249, ""))</f>
        <v>ARI</v>
      </c>
      <c r="I1249" s="21">
        <f>MAX(Calc!O1249:P1249)</f>
        <v>0.65744442206581377</v>
      </c>
      <c r="J1249" s="22">
        <f t="shared" si="77"/>
        <v>-191.92343211300033</v>
      </c>
      <c r="K1249" s="23">
        <f t="shared" si="78"/>
        <v>0.52104111988327817</v>
      </c>
      <c r="M1249" s="31"/>
      <c r="N1249" s="31"/>
      <c r="O1249" t="str">
        <f>IF(ISBLANK(Games!L1249), "", Games!L1249)</f>
        <v/>
      </c>
      <c r="P1249" t="str">
        <f>IF(ISBLANK(Games!M1249), "", Games!M1249)</f>
        <v/>
      </c>
      <c r="Q1249" t="str">
        <f t="shared" si="79"/>
        <v/>
      </c>
      <c r="R1249" t="str">
        <f>IF(ISBLANK(Games!L1249), "", IF(H1249=Q1249, "W", "L"))</f>
        <v/>
      </c>
      <c r="T1249" s="30" t="str">
        <f t="shared" si="76"/>
        <v/>
      </c>
    </row>
    <row r="1250" spans="1:20" x14ac:dyDescent="0.45">
      <c r="A1250" s="20" t="str">
        <f>Calc!A1250</f>
        <v>2024-06-29</v>
      </c>
      <c r="B1250" t="str">
        <f>Calc!B1250</f>
        <v>BOS</v>
      </c>
      <c r="C1250" t="str">
        <f>Calc!C1250</f>
        <v>SDP</v>
      </c>
      <c r="D1250" t="str">
        <f>IF(ISBLANK(Games!D1250), "", Games!D1250)</f>
        <v/>
      </c>
      <c r="E1250" t="str">
        <f>IF(ISBLANK(Games!E1250), "", Games!E1250)</f>
        <v/>
      </c>
      <c r="F1250">
        <f>Calc!M1250</f>
        <v>1500.26839934439</v>
      </c>
      <c r="G1250">
        <f>Calc!N1250</f>
        <v>1514.2912987524817</v>
      </c>
      <c r="H1250" t="str">
        <f>IF(Calc!O1250=Betting!I1250, Betting!B1250, IF(Calc!P1250=Betting!I1250, Betting!C1250, ""))</f>
        <v>BOS</v>
      </c>
      <c r="I1250" s="21">
        <f>MAX(Calc!O1250:P1250)</f>
        <v>0.50547140224647735</v>
      </c>
      <c r="J1250" s="22">
        <f t="shared" si="77"/>
        <v>-102.2127748612849</v>
      </c>
      <c r="K1250" s="23">
        <f t="shared" si="78"/>
        <v>0.97835128863013543</v>
      </c>
      <c r="M1250" s="31"/>
      <c r="N1250" s="31"/>
      <c r="O1250" t="str">
        <f>IF(ISBLANK(Games!L1250), "", Games!L1250)</f>
        <v/>
      </c>
      <c r="P1250" t="str">
        <f>IF(ISBLANK(Games!M1250), "", Games!M1250)</f>
        <v/>
      </c>
      <c r="Q1250" t="str">
        <f t="shared" si="79"/>
        <v/>
      </c>
      <c r="R1250" t="str">
        <f>IF(ISBLANK(Games!L1250), "", IF(H1250=Q1250, "W", "L"))</f>
        <v/>
      </c>
      <c r="T1250" s="30" t="str">
        <f t="shared" ref="T1250:T1313" si="80">IF(S1250="W", N1250/(L1250/-100), IF(S1250="L", -N1250, ""))</f>
        <v/>
      </c>
    </row>
    <row r="1251" spans="1:20" x14ac:dyDescent="0.45">
      <c r="A1251" s="20" t="str">
        <f>Calc!A1251</f>
        <v>2024-06-29</v>
      </c>
      <c r="B1251" t="str">
        <f>Calc!B1251</f>
        <v>TBR</v>
      </c>
      <c r="C1251" t="str">
        <f>Calc!C1251</f>
        <v>WAS</v>
      </c>
      <c r="D1251" t="str">
        <f>IF(ISBLANK(Games!D1251), "", Games!D1251)</f>
        <v/>
      </c>
      <c r="E1251" t="str">
        <f>IF(ISBLANK(Games!E1251), "", Games!E1251)</f>
        <v/>
      </c>
      <c r="F1251">
        <f>Calc!M1251</f>
        <v>1528.0229512954211</v>
      </c>
      <c r="G1251">
        <f>Calc!N1251</f>
        <v>1420.7057667976087</v>
      </c>
      <c r="H1251" t="str">
        <f>IF(Calc!O1251=Betting!I1251, Betting!B1251, IF(Calc!P1251=Betting!I1251, Betting!C1251, ""))</f>
        <v>TBR</v>
      </c>
      <c r="I1251" s="21">
        <f>MAX(Calc!O1251:P1251)</f>
        <v>0.7118727644629167</v>
      </c>
      <c r="J1251" s="22">
        <f t="shared" si="77"/>
        <v>-247.06889063644098</v>
      </c>
      <c r="K1251" s="23">
        <f t="shared" si="78"/>
        <v>0.40474541227106103</v>
      </c>
      <c r="M1251" s="31"/>
      <c r="N1251" s="31"/>
      <c r="O1251" t="str">
        <f>IF(ISBLANK(Games!L1251), "", Games!L1251)</f>
        <v/>
      </c>
      <c r="P1251" t="str">
        <f>IF(ISBLANK(Games!M1251), "", Games!M1251)</f>
        <v/>
      </c>
      <c r="Q1251" t="str">
        <f t="shared" si="79"/>
        <v/>
      </c>
      <c r="R1251" t="str">
        <f>IF(ISBLANK(Games!L1251), "", IF(H1251=Q1251, "W", "L"))</f>
        <v/>
      </c>
      <c r="T1251" s="30" t="str">
        <f t="shared" si="80"/>
        <v/>
      </c>
    </row>
    <row r="1252" spans="1:20" x14ac:dyDescent="0.45">
      <c r="A1252" s="20" t="str">
        <f>Calc!A1252</f>
        <v>2024-06-29</v>
      </c>
      <c r="B1252" t="str">
        <f>Calc!B1252</f>
        <v>ATL</v>
      </c>
      <c r="C1252" t="str">
        <f>Calc!C1252</f>
        <v>PIT</v>
      </c>
      <c r="D1252" t="str">
        <f>IF(ISBLANK(Games!D1252), "", Games!D1252)</f>
        <v/>
      </c>
      <c r="E1252" t="str">
        <f>IF(ISBLANK(Games!E1252), "", Games!E1252)</f>
        <v/>
      </c>
      <c r="F1252">
        <f>Calc!M1252</f>
        <v>1593.2508682491175</v>
      </c>
      <c r="G1252">
        <f>Calc!N1252</f>
        <v>1490.342604018655</v>
      </c>
      <c r="H1252" t="str">
        <f>IF(Calc!O1252=Betting!I1252, Betting!B1252, IF(Calc!P1252=Betting!I1252, Betting!C1252, ""))</f>
        <v>ATL</v>
      </c>
      <c r="I1252" s="21">
        <f>MAX(Calc!O1252:P1252)</f>
        <v>0.66586400102600618</v>
      </c>
      <c r="J1252" s="22">
        <f t="shared" si="77"/>
        <v>-199.2793362794265</v>
      </c>
      <c r="K1252" s="23">
        <f t="shared" si="78"/>
        <v>0.50180817473107941</v>
      </c>
      <c r="M1252" s="31"/>
      <c r="N1252" s="31"/>
      <c r="O1252" t="str">
        <f>IF(ISBLANK(Games!L1252), "", Games!L1252)</f>
        <v/>
      </c>
      <c r="P1252" t="str">
        <f>IF(ISBLANK(Games!M1252), "", Games!M1252)</f>
        <v/>
      </c>
      <c r="Q1252" t="str">
        <f t="shared" si="79"/>
        <v/>
      </c>
      <c r="R1252" t="str">
        <f>IF(ISBLANK(Games!L1252), "", IF(H1252=Q1252, "W", "L"))</f>
        <v/>
      </c>
      <c r="T1252" s="30" t="str">
        <f t="shared" si="80"/>
        <v/>
      </c>
    </row>
    <row r="1253" spans="1:20" x14ac:dyDescent="0.45">
      <c r="A1253" s="20" t="str">
        <f>Calc!A1253</f>
        <v>2024-06-29</v>
      </c>
      <c r="B1253" t="str">
        <f>Calc!B1253</f>
        <v>MIL</v>
      </c>
      <c r="C1253" t="str">
        <f>Calc!C1253</f>
        <v>CHC</v>
      </c>
      <c r="D1253" t="str">
        <f>IF(ISBLANK(Games!D1253), "", Games!D1253)</f>
        <v/>
      </c>
      <c r="E1253" t="str">
        <f>IF(ISBLANK(Games!E1253), "", Games!E1253)</f>
        <v/>
      </c>
      <c r="F1253">
        <f>Calc!M1253</f>
        <v>1516.6563185214643</v>
      </c>
      <c r="G1253">
        <f>Calc!N1253</f>
        <v>1510.9500841970262</v>
      </c>
      <c r="H1253" t="str">
        <f>IF(Calc!O1253=Betting!I1253, Betting!B1253, IF(Calc!P1253=Betting!I1253, Betting!C1253, ""))</f>
        <v>MIL</v>
      </c>
      <c r="I1253" s="21">
        <f>MAX(Calc!O1253:P1253)</f>
        <v>0.54191905818501329</v>
      </c>
      <c r="J1253" s="22">
        <f t="shared" si="77"/>
        <v>-118.30203108600134</v>
      </c>
      <c r="K1253" s="23">
        <f t="shared" si="78"/>
        <v>0.84529402481098226</v>
      </c>
      <c r="M1253" s="31"/>
      <c r="N1253" s="31"/>
      <c r="O1253" t="str">
        <f>IF(ISBLANK(Games!L1253), "", Games!L1253)</f>
        <v/>
      </c>
      <c r="P1253" t="str">
        <f>IF(ISBLANK(Games!M1253), "", Games!M1253)</f>
        <v/>
      </c>
      <c r="Q1253" t="str">
        <f t="shared" si="79"/>
        <v/>
      </c>
      <c r="R1253" t="str">
        <f>IF(ISBLANK(Games!L1253), "", IF(H1253=Q1253, "W", "L"))</f>
        <v/>
      </c>
      <c r="T1253" s="30" t="str">
        <f t="shared" si="80"/>
        <v/>
      </c>
    </row>
    <row r="1254" spans="1:20" x14ac:dyDescent="0.45">
      <c r="A1254" s="20" t="str">
        <f>Calc!A1254</f>
        <v>2024-06-29</v>
      </c>
      <c r="B1254" t="str">
        <f>Calc!B1254</f>
        <v>SFG</v>
      </c>
      <c r="C1254" t="str">
        <f>Calc!C1254</f>
        <v>LAD</v>
      </c>
      <c r="D1254" t="str">
        <f>IF(ISBLANK(Games!D1254), "", Games!D1254)</f>
        <v/>
      </c>
      <c r="E1254" t="str">
        <f>IF(ISBLANK(Games!E1254), "", Games!E1254)</f>
        <v/>
      </c>
      <c r="F1254">
        <f>Calc!M1254</f>
        <v>1506.8907435815931</v>
      </c>
      <c r="G1254">
        <f>Calc!N1254</f>
        <v>1587.2549754385982</v>
      </c>
      <c r="H1254" t="str">
        <f>IF(Calc!O1254=Betting!I1254, Betting!B1254, IF(Calc!P1254=Betting!I1254, Betting!C1254, ""))</f>
        <v>LAD</v>
      </c>
      <c r="I1254" s="21">
        <f>MAX(Calc!O1254:P1254)</f>
        <v>0.55738403633342781</v>
      </c>
      <c r="J1254" s="22">
        <f t="shared" si="77"/>
        <v>-125.9294924015239</v>
      </c>
      <c r="K1254" s="23">
        <f t="shared" si="78"/>
        <v>0.79409515668618602</v>
      </c>
      <c r="M1254" s="31"/>
      <c r="N1254" s="31"/>
      <c r="O1254" t="str">
        <f>IF(ISBLANK(Games!L1254), "", Games!L1254)</f>
        <v/>
      </c>
      <c r="P1254" t="str">
        <f>IF(ISBLANK(Games!M1254), "", Games!M1254)</f>
        <v/>
      </c>
      <c r="Q1254" t="str">
        <f t="shared" si="79"/>
        <v/>
      </c>
      <c r="R1254" t="str">
        <f>IF(ISBLANK(Games!L1254), "", IF(H1254=Q1254, "W", "L"))</f>
        <v/>
      </c>
      <c r="T1254" s="30" t="str">
        <f t="shared" si="80"/>
        <v/>
      </c>
    </row>
    <row r="1255" spans="1:20" x14ac:dyDescent="0.45">
      <c r="A1255" s="20" t="str">
        <f>Calc!A1255</f>
        <v>2024-06-29</v>
      </c>
      <c r="B1255" t="str">
        <f>Calc!B1255</f>
        <v>BAL</v>
      </c>
      <c r="C1255" t="str">
        <f>Calc!C1255</f>
        <v>TEX</v>
      </c>
      <c r="D1255" t="str">
        <f>IF(ISBLANK(Games!D1255), "", Games!D1255)</f>
        <v/>
      </c>
      <c r="E1255" t="str">
        <f>IF(ISBLANK(Games!E1255), "", Games!E1255)</f>
        <v/>
      </c>
      <c r="F1255">
        <f>Calc!M1255</f>
        <v>1527.1786991040578</v>
      </c>
      <c r="G1255">
        <f>Calc!N1255</f>
        <v>1534.4506247578865</v>
      </c>
      <c r="H1255" t="str">
        <f>IF(Calc!O1255=Betting!I1255, Betting!B1255, IF(Calc!P1255=Betting!I1255, Betting!C1255, ""))</f>
        <v>BAL</v>
      </c>
      <c r="I1255" s="21">
        <f>MAX(Calc!O1255:P1255)</f>
        <v>0.50040595087344864</v>
      </c>
      <c r="J1255" s="22">
        <f t="shared" si="77"/>
        <v>-100.16251229339434</v>
      </c>
      <c r="K1255" s="23">
        <f t="shared" si="78"/>
        <v>0.99837751380558115</v>
      </c>
      <c r="M1255" s="31"/>
      <c r="N1255" s="31"/>
      <c r="O1255" t="str">
        <f>IF(ISBLANK(Games!L1255), "", Games!L1255)</f>
        <v/>
      </c>
      <c r="P1255" t="str">
        <f>IF(ISBLANK(Games!M1255), "", Games!M1255)</f>
        <v/>
      </c>
      <c r="Q1255" t="str">
        <f t="shared" si="79"/>
        <v/>
      </c>
      <c r="R1255" t="str">
        <f>IF(ISBLANK(Games!L1255), "", IF(H1255=Q1255, "W", "L"))</f>
        <v/>
      </c>
      <c r="T1255" s="30" t="str">
        <f t="shared" si="80"/>
        <v/>
      </c>
    </row>
    <row r="1256" spans="1:20" x14ac:dyDescent="0.45">
      <c r="A1256" s="20" t="str">
        <f>Calc!A1256</f>
        <v>2024-06-29</v>
      </c>
      <c r="B1256" t="str">
        <f>Calc!B1256</f>
        <v>LAA</v>
      </c>
      <c r="C1256" t="str">
        <f>Calc!C1256</f>
        <v>DET</v>
      </c>
      <c r="D1256" t="str">
        <f>IF(ISBLANK(Games!D1256), "", Games!D1256)</f>
        <v/>
      </c>
      <c r="E1256" t="str">
        <f>IF(ISBLANK(Games!E1256), "", Games!E1256)</f>
        <v/>
      </c>
      <c r="F1256">
        <f>Calc!M1256</f>
        <v>1469.5882041455925</v>
      </c>
      <c r="G1256">
        <f>Calc!N1256</f>
        <v>1495.7868779460348</v>
      </c>
      <c r="H1256" t="str">
        <f>IF(Calc!O1256=Betting!I1256, Betting!B1256, IF(Calc!P1256=Betting!I1256, Betting!C1256, ""))</f>
        <v>DET</v>
      </c>
      <c r="I1256" s="21">
        <f>MAX(Calc!O1256:P1256)</f>
        <v>0.50338504903167847</v>
      </c>
      <c r="J1256" s="22">
        <f t="shared" si="77"/>
        <v>-101.3632489416914</v>
      </c>
      <c r="K1256" s="23">
        <f t="shared" si="78"/>
        <v>0.98655085589772684</v>
      </c>
      <c r="M1256" s="31"/>
      <c r="N1256" s="31"/>
      <c r="O1256" t="str">
        <f>IF(ISBLANK(Games!L1256), "", Games!L1256)</f>
        <v/>
      </c>
      <c r="P1256" t="str">
        <f>IF(ISBLANK(Games!M1256), "", Games!M1256)</f>
        <v/>
      </c>
      <c r="Q1256" t="str">
        <f t="shared" si="79"/>
        <v/>
      </c>
      <c r="R1256" t="str">
        <f>IF(ISBLANK(Games!L1256), "", IF(H1256=Q1256, "W", "L"))</f>
        <v/>
      </c>
      <c r="T1256" s="30" t="str">
        <f t="shared" si="80"/>
        <v/>
      </c>
    </row>
    <row r="1257" spans="1:20" x14ac:dyDescent="0.45">
      <c r="A1257" s="20" t="str">
        <f>Calc!A1257</f>
        <v>2024-06-29</v>
      </c>
      <c r="B1257" t="str">
        <f>Calc!B1257</f>
        <v>SEA</v>
      </c>
      <c r="C1257" t="str">
        <f>Calc!C1257</f>
        <v>MIN</v>
      </c>
      <c r="D1257" t="str">
        <f>IF(ISBLANK(Games!D1257), "", Games!D1257)</f>
        <v/>
      </c>
      <c r="E1257" t="str">
        <f>IF(ISBLANK(Games!E1257), "", Games!E1257)</f>
        <v/>
      </c>
      <c r="F1257">
        <f>Calc!M1257</f>
        <v>1518.2292368487947</v>
      </c>
      <c r="G1257">
        <f>Calc!N1257</f>
        <v>1539.5424706464416</v>
      </c>
      <c r="H1257" t="str">
        <f>IF(Calc!O1257=Betting!I1257, Betting!B1257, IF(Calc!P1257=Betting!I1257, Betting!C1257, ""))</f>
        <v>MIN</v>
      </c>
      <c r="I1257" s="21">
        <f>MAX(Calc!O1257:P1257)</f>
        <v>0.51939783720477239</v>
      </c>
      <c r="J1257" s="22">
        <f t="shared" si="77"/>
        <v>-108.07230541450447</v>
      </c>
      <c r="K1257" s="23">
        <f t="shared" si="78"/>
        <v>0.92530643828181824</v>
      </c>
      <c r="M1257" s="31"/>
      <c r="N1257" s="31"/>
      <c r="O1257" t="str">
        <f>IF(ISBLANK(Games!L1257), "", Games!L1257)</f>
        <v/>
      </c>
      <c r="P1257" t="str">
        <f>IF(ISBLANK(Games!M1257), "", Games!M1257)</f>
        <v/>
      </c>
      <c r="Q1257" t="str">
        <f t="shared" si="79"/>
        <v/>
      </c>
      <c r="R1257" t="str">
        <f>IF(ISBLANK(Games!L1257), "", IF(H1257=Q1257, "W", "L"))</f>
        <v/>
      </c>
      <c r="T1257" s="30" t="str">
        <f t="shared" si="80"/>
        <v/>
      </c>
    </row>
    <row r="1258" spans="1:20" x14ac:dyDescent="0.45">
      <c r="A1258" s="20" t="str">
        <f>Calc!A1258</f>
        <v>2024-06-30</v>
      </c>
      <c r="B1258" t="str">
        <f>Calc!B1258</f>
        <v>BOS</v>
      </c>
      <c r="C1258" t="str">
        <f>Calc!C1258</f>
        <v>SDP</v>
      </c>
      <c r="D1258" t="str">
        <f>IF(ISBLANK(Games!D1258), "", Games!D1258)</f>
        <v/>
      </c>
      <c r="E1258" t="str">
        <f>IF(ISBLANK(Games!E1258), "", Games!E1258)</f>
        <v/>
      </c>
      <c r="F1258">
        <f>Calc!M1258</f>
        <v>1500.26839934439</v>
      </c>
      <c r="G1258">
        <f>Calc!N1258</f>
        <v>1514.2912987524817</v>
      </c>
      <c r="H1258" t="str">
        <f>IF(Calc!O1258=Betting!I1258, Betting!B1258, IF(Calc!P1258=Betting!I1258, Betting!C1258, ""))</f>
        <v>BOS</v>
      </c>
      <c r="I1258" s="21">
        <f>MAX(Calc!O1258:P1258)</f>
        <v>0.50547140224647735</v>
      </c>
      <c r="J1258" s="22">
        <f t="shared" si="77"/>
        <v>-102.2127748612849</v>
      </c>
      <c r="K1258" s="23">
        <f t="shared" si="78"/>
        <v>0.97835128863013543</v>
      </c>
      <c r="M1258" s="31"/>
      <c r="N1258" s="31"/>
      <c r="O1258" t="str">
        <f>IF(ISBLANK(Games!L1258), "", Games!L1258)</f>
        <v/>
      </c>
      <c r="P1258" t="str">
        <f>IF(ISBLANK(Games!M1258), "", Games!M1258)</f>
        <v/>
      </c>
      <c r="Q1258" t="str">
        <f t="shared" si="79"/>
        <v/>
      </c>
      <c r="R1258" t="str">
        <f>IF(ISBLANK(Games!L1258), "", IF(H1258=Q1258, "W", "L"))</f>
        <v/>
      </c>
      <c r="T1258" s="30" t="str">
        <f t="shared" si="80"/>
        <v/>
      </c>
    </row>
    <row r="1259" spans="1:20" x14ac:dyDescent="0.45">
      <c r="A1259" s="20" t="str">
        <f>Calc!A1259</f>
        <v>2024-06-30</v>
      </c>
      <c r="B1259" t="str">
        <f>Calc!B1259</f>
        <v>BAL</v>
      </c>
      <c r="C1259" t="str">
        <f>Calc!C1259</f>
        <v>TEX</v>
      </c>
      <c r="D1259" t="str">
        <f>IF(ISBLANK(Games!D1259), "", Games!D1259)</f>
        <v/>
      </c>
      <c r="E1259" t="str">
        <f>IF(ISBLANK(Games!E1259), "", Games!E1259)</f>
        <v/>
      </c>
      <c r="F1259">
        <f>Calc!M1259</f>
        <v>1527.1786991040578</v>
      </c>
      <c r="G1259">
        <f>Calc!N1259</f>
        <v>1534.4506247578865</v>
      </c>
      <c r="H1259" t="str">
        <f>IF(Calc!O1259=Betting!I1259, Betting!B1259, IF(Calc!P1259=Betting!I1259, Betting!C1259, ""))</f>
        <v>BAL</v>
      </c>
      <c r="I1259" s="21">
        <f>MAX(Calc!O1259:P1259)</f>
        <v>0.50040595087344864</v>
      </c>
      <c r="J1259" s="22">
        <f t="shared" si="77"/>
        <v>-100.16251229339434</v>
      </c>
      <c r="K1259" s="23">
        <f t="shared" si="78"/>
        <v>0.99837751380558115</v>
      </c>
      <c r="M1259" s="31"/>
      <c r="N1259" s="31"/>
      <c r="O1259" t="str">
        <f>IF(ISBLANK(Games!L1259), "", Games!L1259)</f>
        <v/>
      </c>
      <c r="P1259" t="str">
        <f>IF(ISBLANK(Games!M1259), "", Games!M1259)</f>
        <v/>
      </c>
      <c r="Q1259" t="str">
        <f t="shared" si="79"/>
        <v/>
      </c>
      <c r="R1259" t="str">
        <f>IF(ISBLANK(Games!L1259), "", IF(H1259=Q1259, "W", "L"))</f>
        <v/>
      </c>
      <c r="T1259" s="30" t="str">
        <f t="shared" si="80"/>
        <v/>
      </c>
    </row>
    <row r="1260" spans="1:20" x14ac:dyDescent="0.45">
      <c r="A1260" s="20" t="str">
        <f>Calc!A1260</f>
        <v>2024-06-30</v>
      </c>
      <c r="B1260" t="str">
        <f>Calc!B1260</f>
        <v>ATL</v>
      </c>
      <c r="C1260" t="str">
        <f>Calc!C1260</f>
        <v>PIT</v>
      </c>
      <c r="D1260" t="str">
        <f>IF(ISBLANK(Games!D1260), "", Games!D1260)</f>
        <v/>
      </c>
      <c r="E1260" t="str">
        <f>IF(ISBLANK(Games!E1260), "", Games!E1260)</f>
        <v/>
      </c>
      <c r="F1260">
        <f>Calc!M1260</f>
        <v>1593.2508682491175</v>
      </c>
      <c r="G1260">
        <f>Calc!N1260</f>
        <v>1490.342604018655</v>
      </c>
      <c r="H1260" t="str">
        <f>IF(Calc!O1260=Betting!I1260, Betting!B1260, IF(Calc!P1260=Betting!I1260, Betting!C1260, ""))</f>
        <v>ATL</v>
      </c>
      <c r="I1260" s="21">
        <f>MAX(Calc!O1260:P1260)</f>
        <v>0.66586400102600618</v>
      </c>
      <c r="J1260" s="22">
        <f t="shared" si="77"/>
        <v>-199.2793362794265</v>
      </c>
      <c r="K1260" s="23">
        <f t="shared" si="78"/>
        <v>0.50180817473107941</v>
      </c>
      <c r="M1260" s="31"/>
      <c r="N1260" s="31"/>
      <c r="O1260" t="str">
        <f>IF(ISBLANK(Games!L1260), "", Games!L1260)</f>
        <v/>
      </c>
      <c r="P1260" t="str">
        <f>IF(ISBLANK(Games!M1260), "", Games!M1260)</f>
        <v/>
      </c>
      <c r="Q1260" t="str">
        <f t="shared" si="79"/>
        <v/>
      </c>
      <c r="R1260" t="str">
        <f>IF(ISBLANK(Games!L1260), "", IF(H1260=Q1260, "W", "L"))</f>
        <v/>
      </c>
      <c r="T1260" s="30" t="str">
        <f t="shared" si="80"/>
        <v/>
      </c>
    </row>
    <row r="1261" spans="1:20" x14ac:dyDescent="0.45">
      <c r="A1261" s="20" t="str">
        <f>Calc!A1261</f>
        <v>2024-06-30</v>
      </c>
      <c r="B1261" t="str">
        <f>Calc!B1261</f>
        <v>PHI</v>
      </c>
      <c r="C1261" t="str">
        <f>Calc!C1261</f>
        <v>MIA</v>
      </c>
      <c r="D1261" t="str">
        <f>IF(ISBLANK(Games!D1261), "", Games!D1261)</f>
        <v/>
      </c>
      <c r="E1261" t="str">
        <f>IF(ISBLANK(Games!E1261), "", Games!E1261)</f>
        <v/>
      </c>
      <c r="F1261">
        <f>Calc!M1261</f>
        <v>1516.0751994709906</v>
      </c>
      <c r="G1261">
        <f>Calc!N1261</f>
        <v>1484.370768699393</v>
      </c>
      <c r="H1261" t="str">
        <f>IF(Calc!O1261=Betting!I1261, Betting!B1261, IF(Calc!P1261=Betting!I1261, Betting!C1261, ""))</f>
        <v>PHI</v>
      </c>
      <c r="I1261" s="21">
        <f>MAX(Calc!O1261:P1261)</f>
        <v>0.58787300099090078</v>
      </c>
      <c r="J1261" s="22">
        <f t="shared" si="77"/>
        <v>-142.6436516909491</v>
      </c>
      <c r="K1261" s="23">
        <f t="shared" si="78"/>
        <v>0.70104767239596066</v>
      </c>
      <c r="M1261" s="31"/>
      <c r="N1261" s="31"/>
      <c r="O1261" t="str">
        <f>IF(ISBLANK(Games!L1261), "", Games!L1261)</f>
        <v/>
      </c>
      <c r="P1261" t="str">
        <f>IF(ISBLANK(Games!M1261), "", Games!M1261)</f>
        <v/>
      </c>
      <c r="Q1261" t="str">
        <f t="shared" si="79"/>
        <v/>
      </c>
      <c r="R1261" t="str">
        <f>IF(ISBLANK(Games!L1261), "", IF(H1261=Q1261, "W", "L"))</f>
        <v/>
      </c>
      <c r="T1261" s="30" t="str">
        <f t="shared" si="80"/>
        <v/>
      </c>
    </row>
    <row r="1262" spans="1:20" x14ac:dyDescent="0.45">
      <c r="A1262" s="20" t="str">
        <f>Calc!A1262</f>
        <v>2024-06-30</v>
      </c>
      <c r="B1262" t="str">
        <f>Calc!B1262</f>
        <v>TOR</v>
      </c>
      <c r="C1262" t="str">
        <f>Calc!C1262</f>
        <v>NYY</v>
      </c>
      <c r="D1262" t="str">
        <f>IF(ISBLANK(Games!D1262), "", Games!D1262)</f>
        <v/>
      </c>
      <c r="E1262" t="str">
        <f>IF(ISBLANK(Games!E1262), "", Games!E1262)</f>
        <v/>
      </c>
      <c r="F1262">
        <f>Calc!M1262</f>
        <v>1536.86484917293</v>
      </c>
      <c r="G1262">
        <f>Calc!N1262</f>
        <v>1562.9327852564061</v>
      </c>
      <c r="H1262" t="str">
        <f>IF(Calc!O1262=Betting!I1262, Betting!B1262, IF(Calc!P1262=Betting!I1262, Betting!C1262, ""))</f>
        <v>NYY</v>
      </c>
      <c r="I1262" s="21">
        <f>MAX(Calc!O1262:P1262)</f>
        <v>0.54020696909248567</v>
      </c>
      <c r="J1262" s="22">
        <f t="shared" si="77"/>
        <v>-117.48915985661085</v>
      </c>
      <c r="K1262" s="23">
        <f t="shared" si="78"/>
        <v>0.85114235323535015</v>
      </c>
      <c r="M1262" s="31"/>
      <c r="N1262" s="31"/>
      <c r="O1262" t="str">
        <f>IF(ISBLANK(Games!L1262), "", Games!L1262)</f>
        <v/>
      </c>
      <c r="P1262" t="str">
        <f>IF(ISBLANK(Games!M1262), "", Games!M1262)</f>
        <v/>
      </c>
      <c r="Q1262" t="str">
        <f t="shared" si="79"/>
        <v/>
      </c>
      <c r="R1262" t="str">
        <f>IF(ISBLANK(Games!L1262), "", IF(H1262=Q1262, "W", "L"))</f>
        <v/>
      </c>
      <c r="T1262" s="30" t="str">
        <f t="shared" si="80"/>
        <v/>
      </c>
    </row>
    <row r="1263" spans="1:20" x14ac:dyDescent="0.45">
      <c r="A1263" s="20" t="str">
        <f>Calc!A1263</f>
        <v>2024-06-30</v>
      </c>
      <c r="B1263" t="str">
        <f>Calc!B1263</f>
        <v>NYM</v>
      </c>
      <c r="C1263" t="str">
        <f>Calc!C1263</f>
        <v>HOU</v>
      </c>
      <c r="D1263" t="str">
        <f>IF(ISBLANK(Games!D1263), "", Games!D1263)</f>
        <v/>
      </c>
      <c r="E1263" t="str">
        <f>IF(ISBLANK(Games!E1263), "", Games!E1263)</f>
        <v/>
      </c>
      <c r="F1263">
        <f>Calc!M1263</f>
        <v>1483.2891783762693</v>
      </c>
      <c r="G1263">
        <f>Calc!N1263</f>
        <v>1554.1885466658973</v>
      </c>
      <c r="H1263" t="str">
        <f>IF(Calc!O1263=Betting!I1263, Betting!B1263, IF(Calc!P1263=Betting!I1263, Betting!C1263, ""))</f>
        <v>HOU</v>
      </c>
      <c r="I1263" s="21">
        <f>MAX(Calc!O1263:P1263)</f>
        <v>0.54950293681604001</v>
      </c>
      <c r="J1263" s="22">
        <f t="shared" si="77"/>
        <v>-121.97702975738403</v>
      </c>
      <c r="K1263" s="23">
        <f t="shared" si="78"/>
        <v>0.81982648863399121</v>
      </c>
      <c r="M1263" s="31"/>
      <c r="N1263" s="31"/>
      <c r="O1263" t="str">
        <f>IF(ISBLANK(Games!L1263), "", Games!L1263)</f>
        <v/>
      </c>
      <c r="P1263" t="str">
        <f>IF(ISBLANK(Games!M1263), "", Games!M1263)</f>
        <v/>
      </c>
      <c r="Q1263" t="str">
        <f t="shared" si="79"/>
        <v/>
      </c>
      <c r="R1263" t="str">
        <f>IF(ISBLANK(Games!L1263), "", IF(H1263=Q1263, "W", "L"))</f>
        <v/>
      </c>
      <c r="T1263" s="30" t="str">
        <f t="shared" si="80"/>
        <v/>
      </c>
    </row>
    <row r="1264" spans="1:20" x14ac:dyDescent="0.45">
      <c r="A1264" s="20" t="str">
        <f>Calc!A1264</f>
        <v>2024-06-30</v>
      </c>
      <c r="B1264" t="str">
        <f>Calc!B1264</f>
        <v>TBR</v>
      </c>
      <c r="C1264" t="str">
        <f>Calc!C1264</f>
        <v>WAS</v>
      </c>
      <c r="D1264" t="str">
        <f>IF(ISBLANK(Games!D1264), "", Games!D1264)</f>
        <v/>
      </c>
      <c r="E1264" t="str">
        <f>IF(ISBLANK(Games!E1264), "", Games!E1264)</f>
        <v/>
      </c>
      <c r="F1264">
        <f>Calc!M1264</f>
        <v>1528.0229512954211</v>
      </c>
      <c r="G1264">
        <f>Calc!N1264</f>
        <v>1420.7057667976087</v>
      </c>
      <c r="H1264" t="str">
        <f>IF(Calc!O1264=Betting!I1264, Betting!B1264, IF(Calc!P1264=Betting!I1264, Betting!C1264, ""))</f>
        <v>TBR</v>
      </c>
      <c r="I1264" s="21">
        <f>MAX(Calc!O1264:P1264)</f>
        <v>0.7118727644629167</v>
      </c>
      <c r="J1264" s="22">
        <f t="shared" si="77"/>
        <v>-247.06889063644098</v>
      </c>
      <c r="K1264" s="23">
        <f t="shared" si="78"/>
        <v>0.40474541227106103</v>
      </c>
      <c r="M1264" s="31"/>
      <c r="N1264" s="31"/>
      <c r="O1264" t="str">
        <f>IF(ISBLANK(Games!L1264), "", Games!L1264)</f>
        <v/>
      </c>
      <c r="P1264" t="str">
        <f>IF(ISBLANK(Games!M1264), "", Games!M1264)</f>
        <v/>
      </c>
      <c r="Q1264" t="str">
        <f t="shared" si="79"/>
        <v/>
      </c>
      <c r="R1264" t="str">
        <f>IF(ISBLANK(Games!L1264), "", IF(H1264=Q1264, "W", "L"))</f>
        <v/>
      </c>
      <c r="T1264" s="30" t="str">
        <f t="shared" si="80"/>
        <v/>
      </c>
    </row>
    <row r="1265" spans="1:20" x14ac:dyDescent="0.45">
      <c r="A1265" s="20" t="str">
        <f>Calc!A1265</f>
        <v>2024-06-30</v>
      </c>
      <c r="B1265" t="str">
        <f>Calc!B1265</f>
        <v>KCR</v>
      </c>
      <c r="C1265" t="str">
        <f>Calc!C1265</f>
        <v>CLE</v>
      </c>
      <c r="D1265" t="str">
        <f>IF(ISBLANK(Games!D1265), "", Games!D1265)</f>
        <v/>
      </c>
      <c r="E1265" t="str">
        <f>IF(ISBLANK(Games!E1265), "", Games!E1265)</f>
        <v/>
      </c>
      <c r="F1265">
        <f>Calc!M1265</f>
        <v>1459.3647323881944</v>
      </c>
      <c r="G1265">
        <f>Calc!N1265</f>
        <v>1521.3210808926906</v>
      </c>
      <c r="H1265" t="str">
        <f>IF(Calc!O1265=Betting!I1265, Betting!B1265, IF(Calc!P1265=Betting!I1265, Betting!C1265, ""))</f>
        <v>KCR</v>
      </c>
      <c r="I1265" s="21">
        <f>MAX(Calc!O1265:P1265)</f>
        <v>0.50681221260902631</v>
      </c>
      <c r="J1265" s="22">
        <f t="shared" si="77"/>
        <v>-102.76252282931165</v>
      </c>
      <c r="K1265" s="23">
        <f t="shared" si="78"/>
        <v>0.97311740940906843</v>
      </c>
      <c r="M1265" s="31"/>
      <c r="N1265" s="31"/>
      <c r="O1265" t="str">
        <f>IF(ISBLANK(Games!L1265), "", Games!L1265)</f>
        <v/>
      </c>
      <c r="P1265" t="str">
        <f>IF(ISBLANK(Games!M1265), "", Games!M1265)</f>
        <v/>
      </c>
      <c r="Q1265" t="str">
        <f t="shared" si="79"/>
        <v/>
      </c>
      <c r="R1265" t="str">
        <f>IF(ISBLANK(Games!L1265), "", IF(H1265=Q1265, "W", "L"))</f>
        <v/>
      </c>
      <c r="T1265" s="30" t="str">
        <f t="shared" si="80"/>
        <v/>
      </c>
    </row>
    <row r="1266" spans="1:20" x14ac:dyDescent="0.45">
      <c r="A1266" s="20" t="str">
        <f>Calc!A1266</f>
        <v>2024-06-30</v>
      </c>
      <c r="B1266" t="str">
        <f>Calc!B1266</f>
        <v>CHW</v>
      </c>
      <c r="C1266" t="str">
        <f>Calc!C1266</f>
        <v>COL</v>
      </c>
      <c r="D1266" t="str">
        <f>IF(ISBLANK(Games!D1266), "", Games!D1266)</f>
        <v/>
      </c>
      <c r="E1266" t="str">
        <f>IF(ISBLANK(Games!E1266), "", Games!E1266)</f>
        <v/>
      </c>
      <c r="F1266">
        <f>Calc!M1266</f>
        <v>1426.513159308995</v>
      </c>
      <c r="G1266">
        <f>Calc!N1266</f>
        <v>1405.4006829938121</v>
      </c>
      <c r="H1266" t="str">
        <f>IF(Calc!O1266=Betting!I1266, Betting!B1266, IF(Calc!P1266=Betting!I1266, Betting!C1266, ""))</f>
        <v>CHW</v>
      </c>
      <c r="I1266" s="21">
        <f>MAX(Calc!O1266:P1266)</f>
        <v>0.50921919279652783</v>
      </c>
      <c r="J1266" s="22">
        <f t="shared" si="77"/>
        <v>-103.75694919655065</v>
      </c>
      <c r="K1266" s="23">
        <f t="shared" si="78"/>
        <v>0.9637908667742946</v>
      </c>
      <c r="M1266" s="31"/>
      <c r="N1266" s="31"/>
      <c r="O1266" t="str">
        <f>IF(ISBLANK(Games!L1266), "", Games!L1266)</f>
        <v/>
      </c>
      <c r="P1266" t="str">
        <f>IF(ISBLANK(Games!M1266), "", Games!M1266)</f>
        <v/>
      </c>
      <c r="Q1266" t="str">
        <f t="shared" si="79"/>
        <v/>
      </c>
      <c r="R1266" t="str">
        <f>IF(ISBLANK(Games!L1266), "", IF(H1266=Q1266, "W", "L"))</f>
        <v/>
      </c>
      <c r="T1266" s="30" t="str">
        <f t="shared" si="80"/>
        <v/>
      </c>
    </row>
    <row r="1267" spans="1:20" x14ac:dyDescent="0.45">
      <c r="A1267" s="20" t="str">
        <f>Calc!A1267</f>
        <v>2024-06-30</v>
      </c>
      <c r="B1267" t="str">
        <f>Calc!B1267</f>
        <v>MIL</v>
      </c>
      <c r="C1267" t="str">
        <f>Calc!C1267</f>
        <v>CHC</v>
      </c>
      <c r="D1267" t="str">
        <f>IF(ISBLANK(Games!D1267), "", Games!D1267)</f>
        <v/>
      </c>
      <c r="E1267" t="str">
        <f>IF(ISBLANK(Games!E1267), "", Games!E1267)</f>
        <v/>
      </c>
      <c r="F1267">
        <f>Calc!M1267</f>
        <v>1516.6563185214643</v>
      </c>
      <c r="G1267">
        <f>Calc!N1267</f>
        <v>1510.9500841970262</v>
      </c>
      <c r="H1267" t="str">
        <f>IF(Calc!O1267=Betting!I1267, Betting!B1267, IF(Calc!P1267=Betting!I1267, Betting!C1267, ""))</f>
        <v>MIL</v>
      </c>
      <c r="I1267" s="21">
        <f>MAX(Calc!O1267:P1267)</f>
        <v>0.54191905818501329</v>
      </c>
      <c r="J1267" s="22">
        <f t="shared" si="77"/>
        <v>-118.30203108600134</v>
      </c>
      <c r="K1267" s="23">
        <f t="shared" si="78"/>
        <v>0.84529402481098226</v>
      </c>
      <c r="M1267" s="31"/>
      <c r="N1267" s="31"/>
      <c r="O1267" t="str">
        <f>IF(ISBLANK(Games!L1267), "", Games!L1267)</f>
        <v/>
      </c>
      <c r="P1267" t="str">
        <f>IF(ISBLANK(Games!M1267), "", Games!M1267)</f>
        <v/>
      </c>
      <c r="Q1267" t="str">
        <f t="shared" si="79"/>
        <v/>
      </c>
      <c r="R1267" t="str">
        <f>IF(ISBLANK(Games!L1267), "", IF(H1267=Q1267, "W", "L"))</f>
        <v/>
      </c>
      <c r="T1267" s="30" t="str">
        <f t="shared" si="80"/>
        <v/>
      </c>
    </row>
    <row r="1268" spans="1:20" x14ac:dyDescent="0.45">
      <c r="A1268" s="20" t="str">
        <f>Calc!A1268</f>
        <v>2024-06-30</v>
      </c>
      <c r="B1268" t="str">
        <f>Calc!B1268</f>
        <v>STL</v>
      </c>
      <c r="C1268" t="str">
        <f>Calc!C1268</f>
        <v>CIN</v>
      </c>
      <c r="D1268" t="str">
        <f>IF(ISBLANK(Games!D1268), "", Games!D1268)</f>
        <v/>
      </c>
      <c r="E1268" t="str">
        <f>IF(ISBLANK(Games!E1268), "", Games!E1268)</f>
        <v/>
      </c>
      <c r="F1268">
        <f>Calc!M1268</f>
        <v>1510.540426333587</v>
      </c>
      <c r="G1268">
        <f>Calc!N1268</f>
        <v>1513.6155661274754</v>
      </c>
      <c r="H1268" t="str">
        <f>IF(Calc!O1268=Betting!I1268, Betting!B1268, IF(Calc!P1268=Betting!I1268, Betting!C1268, ""))</f>
        <v>STL</v>
      </c>
      <c r="I1268" s="21">
        <f>MAX(Calc!O1268:P1268)</f>
        <v>0.53215999950829784</v>
      </c>
      <c r="J1268" s="22">
        <f t="shared" si="77"/>
        <v>-113.74828978902937</v>
      </c>
      <c r="K1268" s="23">
        <f t="shared" si="78"/>
        <v>0.87913409674529142</v>
      </c>
      <c r="M1268" s="31"/>
      <c r="N1268" s="31"/>
      <c r="O1268" t="str">
        <f>IF(ISBLANK(Games!L1268), "", Games!L1268)</f>
        <v/>
      </c>
      <c r="P1268" t="str">
        <f>IF(ISBLANK(Games!M1268), "", Games!M1268)</f>
        <v/>
      </c>
      <c r="Q1268" t="str">
        <f t="shared" si="79"/>
        <v/>
      </c>
      <c r="R1268" t="str">
        <f>IF(ISBLANK(Games!L1268), "", IF(H1268=Q1268, "W", "L"))</f>
        <v/>
      </c>
      <c r="T1268" s="30" t="str">
        <f t="shared" si="80"/>
        <v/>
      </c>
    </row>
    <row r="1269" spans="1:20" x14ac:dyDescent="0.45">
      <c r="A1269" s="20" t="str">
        <f>Calc!A1269</f>
        <v>2024-06-30</v>
      </c>
      <c r="B1269" t="str">
        <f>Calc!B1269</f>
        <v>SFG</v>
      </c>
      <c r="C1269" t="str">
        <f>Calc!C1269</f>
        <v>LAD</v>
      </c>
      <c r="D1269" t="str">
        <f>IF(ISBLANK(Games!D1269), "", Games!D1269)</f>
        <v/>
      </c>
      <c r="E1269" t="str">
        <f>IF(ISBLANK(Games!E1269), "", Games!E1269)</f>
        <v/>
      </c>
      <c r="F1269">
        <f>Calc!M1269</f>
        <v>1506.8907435815931</v>
      </c>
      <c r="G1269">
        <f>Calc!N1269</f>
        <v>1587.2549754385982</v>
      </c>
      <c r="H1269" t="str">
        <f>IF(Calc!O1269=Betting!I1269, Betting!B1269, IF(Calc!P1269=Betting!I1269, Betting!C1269, ""))</f>
        <v>LAD</v>
      </c>
      <c r="I1269" s="21">
        <f>MAX(Calc!O1269:P1269)</f>
        <v>0.55738403633342781</v>
      </c>
      <c r="J1269" s="22">
        <f t="shared" si="77"/>
        <v>-125.9294924015239</v>
      </c>
      <c r="K1269" s="23">
        <f t="shared" si="78"/>
        <v>0.79409515668618602</v>
      </c>
      <c r="M1269" s="31"/>
      <c r="N1269" s="31"/>
      <c r="O1269" t="str">
        <f>IF(ISBLANK(Games!L1269), "", Games!L1269)</f>
        <v/>
      </c>
      <c r="P1269" t="str">
        <f>IF(ISBLANK(Games!M1269), "", Games!M1269)</f>
        <v/>
      </c>
      <c r="Q1269" t="str">
        <f t="shared" si="79"/>
        <v/>
      </c>
      <c r="R1269" t="str">
        <f>IF(ISBLANK(Games!L1269), "", IF(H1269=Q1269, "W", "L"))</f>
        <v/>
      </c>
      <c r="T1269" s="30" t="str">
        <f t="shared" si="80"/>
        <v/>
      </c>
    </row>
    <row r="1270" spans="1:20" x14ac:dyDescent="0.45">
      <c r="A1270" s="20" t="str">
        <f>Calc!A1270</f>
        <v>2024-06-30</v>
      </c>
      <c r="B1270" t="str">
        <f>Calc!B1270</f>
        <v>LAA</v>
      </c>
      <c r="C1270" t="str">
        <f>Calc!C1270</f>
        <v>DET</v>
      </c>
      <c r="D1270" t="str">
        <f>IF(ISBLANK(Games!D1270), "", Games!D1270)</f>
        <v/>
      </c>
      <c r="E1270" t="str">
        <f>IF(ISBLANK(Games!E1270), "", Games!E1270)</f>
        <v/>
      </c>
      <c r="F1270">
        <f>Calc!M1270</f>
        <v>1469.5882041455925</v>
      </c>
      <c r="G1270">
        <f>Calc!N1270</f>
        <v>1495.7868779460348</v>
      </c>
      <c r="H1270" t="str">
        <f>IF(Calc!O1270=Betting!I1270, Betting!B1270, IF(Calc!P1270=Betting!I1270, Betting!C1270, ""))</f>
        <v>DET</v>
      </c>
      <c r="I1270" s="21">
        <f>MAX(Calc!O1270:P1270)</f>
        <v>0.50338504903167847</v>
      </c>
      <c r="J1270" s="22">
        <f t="shared" si="77"/>
        <v>-101.3632489416914</v>
      </c>
      <c r="K1270" s="23">
        <f t="shared" si="78"/>
        <v>0.98655085589772684</v>
      </c>
      <c r="M1270" s="31"/>
      <c r="N1270" s="31"/>
      <c r="O1270" t="str">
        <f>IF(ISBLANK(Games!L1270), "", Games!L1270)</f>
        <v/>
      </c>
      <c r="P1270" t="str">
        <f>IF(ISBLANK(Games!M1270), "", Games!M1270)</f>
        <v/>
      </c>
      <c r="Q1270" t="str">
        <f t="shared" si="79"/>
        <v/>
      </c>
      <c r="R1270" t="str">
        <f>IF(ISBLANK(Games!L1270), "", IF(H1270=Q1270, "W", "L"))</f>
        <v/>
      </c>
      <c r="T1270" s="30" t="str">
        <f t="shared" si="80"/>
        <v/>
      </c>
    </row>
    <row r="1271" spans="1:20" x14ac:dyDescent="0.45">
      <c r="A1271" s="20" t="str">
        <f>Calc!A1271</f>
        <v>2024-06-30</v>
      </c>
      <c r="B1271" t="str">
        <f>Calc!B1271</f>
        <v>ARI</v>
      </c>
      <c r="C1271" t="str">
        <f>Calc!C1271</f>
        <v>OAK</v>
      </c>
      <c r="D1271" t="str">
        <f>IF(ISBLANK(Games!D1271), "", Games!D1271)</f>
        <v/>
      </c>
      <c r="E1271" t="str">
        <f>IF(ISBLANK(Games!E1271), "", Games!E1271)</f>
        <v/>
      </c>
      <c r="F1271">
        <f>Calc!M1271</f>
        <v>1516.9891876380354</v>
      </c>
      <c r="G1271">
        <f>Calc!N1271</f>
        <v>1422.9458950386379</v>
      </c>
      <c r="H1271" t="str">
        <f>IF(Calc!O1271=Betting!I1271, Betting!B1271, IF(Calc!P1271=Betting!I1271, Betting!C1271, ""))</f>
        <v>ARI</v>
      </c>
      <c r="I1271" s="21">
        <f>MAX(Calc!O1271:P1271)</f>
        <v>0.65744442206581377</v>
      </c>
      <c r="J1271" s="22">
        <f t="shared" si="77"/>
        <v>-191.92343211300033</v>
      </c>
      <c r="K1271" s="23">
        <f t="shared" si="78"/>
        <v>0.52104111988327817</v>
      </c>
      <c r="M1271" s="31"/>
      <c r="N1271" s="31"/>
      <c r="O1271" t="str">
        <f>IF(ISBLANK(Games!L1271), "", Games!L1271)</f>
        <v/>
      </c>
      <c r="P1271" t="str">
        <f>IF(ISBLANK(Games!M1271), "", Games!M1271)</f>
        <v/>
      </c>
      <c r="Q1271" t="str">
        <f t="shared" si="79"/>
        <v/>
      </c>
      <c r="R1271" t="str">
        <f>IF(ISBLANK(Games!L1271), "", IF(H1271=Q1271, "W", "L"))</f>
        <v/>
      </c>
      <c r="T1271" s="30" t="str">
        <f t="shared" si="80"/>
        <v/>
      </c>
    </row>
    <row r="1272" spans="1:20" x14ac:dyDescent="0.45">
      <c r="A1272" s="20" t="str">
        <f>Calc!A1272</f>
        <v>2024-06-30</v>
      </c>
      <c r="B1272" t="str">
        <f>Calc!B1272</f>
        <v>SEA</v>
      </c>
      <c r="C1272" t="str">
        <f>Calc!C1272</f>
        <v>MIN</v>
      </c>
      <c r="D1272" t="str">
        <f>IF(ISBLANK(Games!D1272), "", Games!D1272)</f>
        <v/>
      </c>
      <c r="E1272" t="str">
        <f>IF(ISBLANK(Games!E1272), "", Games!E1272)</f>
        <v/>
      </c>
      <c r="F1272">
        <f>Calc!M1272</f>
        <v>1518.2292368487947</v>
      </c>
      <c r="G1272">
        <f>Calc!N1272</f>
        <v>1539.5424706464416</v>
      </c>
      <c r="H1272" t="str">
        <f>IF(Calc!O1272=Betting!I1272, Betting!B1272, IF(Calc!P1272=Betting!I1272, Betting!C1272, ""))</f>
        <v>MIN</v>
      </c>
      <c r="I1272" s="21">
        <f>MAX(Calc!O1272:P1272)</f>
        <v>0.51939783720477239</v>
      </c>
      <c r="J1272" s="22">
        <f t="shared" si="77"/>
        <v>-108.07230541450447</v>
      </c>
      <c r="K1272" s="23">
        <f t="shared" si="78"/>
        <v>0.92530643828181824</v>
      </c>
      <c r="M1272" s="31"/>
      <c r="N1272" s="31"/>
      <c r="O1272" t="str">
        <f>IF(ISBLANK(Games!L1272), "", Games!L1272)</f>
        <v/>
      </c>
      <c r="P1272" t="str">
        <f>IF(ISBLANK(Games!M1272), "", Games!M1272)</f>
        <v/>
      </c>
      <c r="Q1272" t="str">
        <f t="shared" si="79"/>
        <v/>
      </c>
      <c r="R1272" t="str">
        <f>IF(ISBLANK(Games!L1272), "", IF(H1272=Q1272, "W", "L"))</f>
        <v/>
      </c>
      <c r="T1272" s="30" t="str">
        <f t="shared" si="80"/>
        <v/>
      </c>
    </row>
    <row r="1273" spans="1:20" x14ac:dyDescent="0.45">
      <c r="A1273" s="20" t="str">
        <f>Calc!A1273</f>
        <v>2024-07-01</v>
      </c>
      <c r="B1273" t="str">
        <f>Calc!B1273</f>
        <v>TOR</v>
      </c>
      <c r="C1273" t="str">
        <f>Calc!C1273</f>
        <v>HOU</v>
      </c>
      <c r="D1273" t="str">
        <f>IF(ISBLANK(Games!D1273), "", Games!D1273)</f>
        <v/>
      </c>
      <c r="E1273" t="str">
        <f>IF(ISBLANK(Games!E1273), "", Games!E1273)</f>
        <v/>
      </c>
      <c r="F1273">
        <f>Calc!M1273</f>
        <v>1536.86484917293</v>
      </c>
      <c r="G1273">
        <f>Calc!N1273</f>
        <v>1554.1885466658973</v>
      </c>
      <c r="H1273" t="str">
        <f>IF(Calc!O1273=Betting!I1273, Betting!B1273, IF(Calc!P1273=Betting!I1273, Betting!C1273, ""))</f>
        <v>HOU</v>
      </c>
      <c r="I1273" s="21">
        <f>MAX(Calc!O1273:P1273)</f>
        <v>0.52767259539339118</v>
      </c>
      <c r="J1273" s="22">
        <f t="shared" si="77"/>
        <v>-111.7175480920651</v>
      </c>
      <c r="K1273" s="23">
        <f t="shared" si="78"/>
        <v>0.89511452504839417</v>
      </c>
      <c r="M1273" s="31"/>
      <c r="N1273" s="31"/>
      <c r="O1273" t="str">
        <f>IF(ISBLANK(Games!L1273), "", Games!L1273)</f>
        <v/>
      </c>
      <c r="P1273" t="str">
        <f>IF(ISBLANK(Games!M1273), "", Games!M1273)</f>
        <v/>
      </c>
      <c r="Q1273" t="str">
        <f t="shared" si="79"/>
        <v/>
      </c>
      <c r="R1273" t="str">
        <f>IF(ISBLANK(Games!L1273), "", IF(H1273=Q1273, "W", "L"))</f>
        <v/>
      </c>
      <c r="T1273" s="30" t="str">
        <f t="shared" si="80"/>
        <v/>
      </c>
    </row>
    <row r="1274" spans="1:20" x14ac:dyDescent="0.45">
      <c r="A1274" s="20" t="str">
        <f>Calc!A1274</f>
        <v>2024-07-01</v>
      </c>
      <c r="B1274" t="str">
        <f>Calc!B1274</f>
        <v>WAS</v>
      </c>
      <c r="C1274" t="str">
        <f>Calc!C1274</f>
        <v>NYM</v>
      </c>
      <c r="D1274" t="str">
        <f>IF(ISBLANK(Games!D1274), "", Games!D1274)</f>
        <v/>
      </c>
      <c r="E1274" t="str">
        <f>IF(ISBLANK(Games!E1274), "", Games!E1274)</f>
        <v/>
      </c>
      <c r="F1274">
        <f>Calc!M1274</f>
        <v>1419.5380932200808</v>
      </c>
      <c r="G1274">
        <f>Calc!N1274</f>
        <v>1510.288270753422</v>
      </c>
      <c r="H1274" t="str">
        <f>IF(Calc!O1274=Betting!I1274, Betting!B1274, IF(Calc!P1274=Betting!I1274, Betting!C1274, ""))</f>
        <v>NYM</v>
      </c>
      <c r="I1274" s="21">
        <f>MAX(Calc!O1274:P1274)</f>
        <v>0.65151832241279128</v>
      </c>
      <c r="J1274" s="22">
        <f t="shared" si="77"/>
        <v>-186.95913280827989</v>
      </c>
      <c r="K1274" s="23">
        <f t="shared" si="78"/>
        <v>0.53487625075019218</v>
      </c>
      <c r="M1274" s="31"/>
      <c r="N1274" s="31"/>
      <c r="O1274" t="str">
        <f>IF(ISBLANK(Games!L1274), "", Games!L1274)</f>
        <v/>
      </c>
      <c r="P1274" t="str">
        <f>IF(ISBLANK(Games!M1274), "", Games!M1274)</f>
        <v/>
      </c>
      <c r="Q1274" t="str">
        <f t="shared" si="79"/>
        <v/>
      </c>
      <c r="R1274" t="str">
        <f>IF(ISBLANK(Games!L1274), "", IF(H1274=Q1274, "W", "L"))</f>
        <v/>
      </c>
      <c r="T1274" s="30" t="str">
        <f t="shared" si="80"/>
        <v/>
      </c>
    </row>
    <row r="1275" spans="1:20" x14ac:dyDescent="0.45">
      <c r="A1275" s="20" t="str">
        <f>Calc!A1275</f>
        <v>2024-07-01</v>
      </c>
      <c r="B1275" t="str">
        <f>Calc!B1275</f>
        <v>COL</v>
      </c>
      <c r="C1275" t="str">
        <f>Calc!C1275</f>
        <v>MIL</v>
      </c>
      <c r="D1275" t="str">
        <f>IF(ISBLANK(Games!D1275), "", Games!D1275)</f>
        <v/>
      </c>
      <c r="E1275" t="str">
        <f>IF(ISBLANK(Games!E1275), "", Games!E1275)</f>
        <v/>
      </c>
      <c r="F1275">
        <f>Calc!M1275</f>
        <v>1423.0710497477428</v>
      </c>
      <c r="G1275">
        <f>Calc!N1275</f>
        <v>1527.5334034496079</v>
      </c>
      <c r="H1275" t="str">
        <f>IF(Calc!O1275=Betting!I1275, Betting!B1275, IF(Calc!P1275=Betting!I1275, Betting!C1275, ""))</f>
        <v>MIL</v>
      </c>
      <c r="I1275" s="21">
        <f>MAX(Calc!O1275:P1275)</f>
        <v>0.53178813576999784</v>
      </c>
      <c r="J1275" s="22">
        <f t="shared" si="77"/>
        <v>-113.57852638880692</v>
      </c>
      <c r="K1275" s="23">
        <f t="shared" si="78"/>
        <v>0.88044811972357939</v>
      </c>
      <c r="M1275" s="31"/>
      <c r="N1275" s="31"/>
      <c r="O1275" t="str">
        <f>IF(ISBLANK(Games!L1275), "", Games!L1275)</f>
        <v/>
      </c>
      <c r="P1275" t="str">
        <f>IF(ISBLANK(Games!M1275), "", Games!M1275)</f>
        <v/>
      </c>
      <c r="Q1275" t="str">
        <f t="shared" si="79"/>
        <v/>
      </c>
      <c r="R1275" t="str">
        <f>IF(ISBLANK(Games!L1275), "", IF(H1275=Q1275, "W", "L"))</f>
        <v/>
      </c>
      <c r="T1275" s="30" t="str">
        <f t="shared" si="80"/>
        <v/>
      </c>
    </row>
    <row r="1276" spans="1:20" x14ac:dyDescent="0.45">
      <c r="A1276" s="20" t="str">
        <f>Calc!A1276</f>
        <v>2024-07-02</v>
      </c>
      <c r="B1276" t="str">
        <f>Calc!B1276</f>
        <v>PIT</v>
      </c>
      <c r="C1276" t="str">
        <f>Calc!C1276</f>
        <v>STL</v>
      </c>
      <c r="D1276" t="str">
        <f>IF(ISBLANK(Games!D1276), "", Games!D1276)</f>
        <v/>
      </c>
      <c r="E1276" t="str">
        <f>IF(ISBLANK(Games!E1276), "", Games!E1276)</f>
        <v/>
      </c>
      <c r="F1276">
        <f>Calc!M1276</f>
        <v>1464.4120897083565</v>
      </c>
      <c r="G1276">
        <f>Calc!N1276</f>
        <v>1507.9516916859375</v>
      </c>
      <c r="H1276" t="str">
        <f>IF(Calc!O1276=Betting!I1276, Betting!B1276, IF(Calc!P1276=Betting!I1276, Betting!C1276, ""))</f>
        <v>STL</v>
      </c>
      <c r="I1276" s="21">
        <f>MAX(Calc!O1276:P1276)</f>
        <v>0.53334706016059286</v>
      </c>
      <c r="J1276" s="22">
        <f t="shared" si="77"/>
        <v>-114.29201760609023</v>
      </c>
      <c r="K1276" s="23">
        <f t="shared" si="78"/>
        <v>0.87495174286494837</v>
      </c>
      <c r="M1276" s="31"/>
      <c r="N1276" s="31"/>
      <c r="O1276" t="str">
        <f>IF(ISBLANK(Games!L1276), "", Games!L1276)</f>
        <v/>
      </c>
      <c r="P1276" t="str">
        <f>IF(ISBLANK(Games!M1276), "", Games!M1276)</f>
        <v/>
      </c>
      <c r="Q1276" t="str">
        <f t="shared" si="79"/>
        <v/>
      </c>
      <c r="R1276" t="str">
        <f>IF(ISBLANK(Games!L1276), "", IF(H1276=Q1276, "W", "L"))</f>
        <v/>
      </c>
      <c r="T1276" s="30" t="str">
        <f t="shared" si="80"/>
        <v/>
      </c>
    </row>
    <row r="1277" spans="1:20" x14ac:dyDescent="0.45">
      <c r="A1277" s="20" t="str">
        <f>Calc!A1277</f>
        <v>2024-07-02</v>
      </c>
      <c r="B1277" t="str">
        <f>Calc!B1277</f>
        <v>CLE</v>
      </c>
      <c r="C1277" t="str">
        <f>Calc!C1277</f>
        <v>CHW</v>
      </c>
      <c r="D1277" t="str">
        <f>IF(ISBLANK(Games!D1277), "", Games!D1277)</f>
        <v/>
      </c>
      <c r="E1277" t="str">
        <f>IF(ISBLANK(Games!E1277), "", Games!E1277)</f>
        <v/>
      </c>
      <c r="F1277">
        <f>Calc!M1277</f>
        <v>1503.8938502056101</v>
      </c>
      <c r="G1277">
        <f>Calc!N1277</f>
        <v>1425.4820043556863</v>
      </c>
      <c r="H1277" t="str">
        <f>IF(Calc!O1277=Betting!I1277, Betting!B1277, IF(Calc!P1277=Betting!I1277, Betting!C1277, ""))</f>
        <v>CLE</v>
      </c>
      <c r="I1277" s="21">
        <f>MAX(Calc!O1277:P1277)</f>
        <v>0.63477559527623439</v>
      </c>
      <c r="J1277" s="22">
        <f t="shared" si="77"/>
        <v>-173.80426583386222</v>
      </c>
      <c r="K1277" s="23">
        <f t="shared" si="78"/>
        <v>0.57535987117594123</v>
      </c>
      <c r="M1277" s="31"/>
      <c r="N1277" s="31"/>
      <c r="O1277" t="str">
        <f>IF(ISBLANK(Games!L1277), "", Games!L1277)</f>
        <v/>
      </c>
      <c r="P1277" t="str">
        <f>IF(ISBLANK(Games!M1277), "", Games!M1277)</f>
        <v/>
      </c>
      <c r="Q1277" t="str">
        <f t="shared" si="79"/>
        <v/>
      </c>
      <c r="R1277" t="str">
        <f>IF(ISBLANK(Games!L1277), "", IF(H1277=Q1277, "W", "L"))</f>
        <v/>
      </c>
      <c r="T1277" s="30" t="str">
        <f t="shared" si="80"/>
        <v/>
      </c>
    </row>
    <row r="1278" spans="1:20" x14ac:dyDescent="0.45">
      <c r="A1278" s="20" t="str">
        <f>Calc!A1278</f>
        <v>2024-07-02</v>
      </c>
      <c r="B1278" t="str">
        <f>Calc!B1278</f>
        <v>MIA</v>
      </c>
      <c r="C1278" t="str">
        <f>Calc!C1278</f>
        <v>BOS</v>
      </c>
      <c r="D1278" t="str">
        <f>IF(ISBLANK(Games!D1278), "", Games!D1278)</f>
        <v/>
      </c>
      <c r="E1278" t="str">
        <f>IF(ISBLANK(Games!E1278), "", Games!E1278)</f>
        <v/>
      </c>
      <c r="F1278">
        <f>Calc!M1278</f>
        <v>1453.0099819148713</v>
      </c>
      <c r="G1278">
        <f>Calc!N1278</f>
        <v>1518.233689676287</v>
      </c>
      <c r="H1278" t="str">
        <f>IF(Calc!O1278=Betting!I1278, Betting!B1278, IF(Calc!P1278=Betting!I1278, Betting!C1278, ""))</f>
        <v>BOS</v>
      </c>
      <c r="I1278" s="21">
        <f>MAX(Calc!O1278:P1278)</f>
        <v>0.5699013074771726</v>
      </c>
      <c r="J1278" s="22">
        <f t="shared" si="77"/>
        <v>-132.50477562121984</v>
      </c>
      <c r="K1278" s="23">
        <f t="shared" si="78"/>
        <v>0.75468978028279921</v>
      </c>
      <c r="M1278" s="31"/>
      <c r="N1278" s="31"/>
      <c r="O1278" t="str">
        <f>IF(ISBLANK(Games!L1278), "", Games!L1278)</f>
        <v/>
      </c>
      <c r="P1278" t="str">
        <f>IF(ISBLANK(Games!M1278), "", Games!M1278)</f>
        <v/>
      </c>
      <c r="Q1278" t="str">
        <f t="shared" si="79"/>
        <v/>
      </c>
      <c r="R1278" t="str">
        <f>IF(ISBLANK(Games!L1278), "", IF(H1278=Q1278, "W", "L"))</f>
        <v/>
      </c>
      <c r="T1278" s="30" t="str">
        <f t="shared" si="80"/>
        <v/>
      </c>
    </row>
    <row r="1279" spans="1:20" x14ac:dyDescent="0.45">
      <c r="A1279" s="20" t="str">
        <f>Calc!A1279</f>
        <v>2024-07-02</v>
      </c>
      <c r="B1279" t="str">
        <f>Calc!B1279</f>
        <v>WAS</v>
      </c>
      <c r="C1279" t="str">
        <f>Calc!C1279</f>
        <v>NYM</v>
      </c>
      <c r="D1279" t="str">
        <f>IF(ISBLANK(Games!D1279), "", Games!D1279)</f>
        <v/>
      </c>
      <c r="E1279" t="str">
        <f>IF(ISBLANK(Games!E1279), "", Games!E1279)</f>
        <v/>
      </c>
      <c r="F1279">
        <f>Calc!M1279</f>
        <v>1419.5380932200808</v>
      </c>
      <c r="G1279">
        <f>Calc!N1279</f>
        <v>1510.288270753422</v>
      </c>
      <c r="H1279" t="str">
        <f>IF(Calc!O1279=Betting!I1279, Betting!B1279, IF(Calc!P1279=Betting!I1279, Betting!C1279, ""))</f>
        <v>NYM</v>
      </c>
      <c r="I1279" s="21">
        <f>MAX(Calc!O1279:P1279)</f>
        <v>0.65151832241279128</v>
      </c>
      <c r="J1279" s="22">
        <f t="shared" si="77"/>
        <v>-186.95913280827989</v>
      </c>
      <c r="K1279" s="23">
        <f t="shared" si="78"/>
        <v>0.53487625075019218</v>
      </c>
      <c r="M1279" s="31"/>
      <c r="N1279" s="31"/>
      <c r="O1279" t="str">
        <f>IF(ISBLANK(Games!L1279), "", Games!L1279)</f>
        <v/>
      </c>
      <c r="P1279" t="str">
        <f>IF(ISBLANK(Games!M1279), "", Games!M1279)</f>
        <v/>
      </c>
      <c r="Q1279" t="str">
        <f t="shared" si="79"/>
        <v/>
      </c>
      <c r="R1279" t="str">
        <f>IF(ISBLANK(Games!L1279), "", IF(H1279=Q1279, "W", "L"))</f>
        <v/>
      </c>
      <c r="T1279" s="30" t="str">
        <f t="shared" si="80"/>
        <v/>
      </c>
    </row>
    <row r="1280" spans="1:20" x14ac:dyDescent="0.45">
      <c r="A1280" s="20" t="str">
        <f>Calc!A1280</f>
        <v>2024-07-02</v>
      </c>
      <c r="B1280" t="str">
        <f>Calc!B1280</f>
        <v>NYY</v>
      </c>
      <c r="C1280" t="str">
        <f>Calc!C1280</f>
        <v>CIN</v>
      </c>
      <c r="D1280" t="str">
        <f>IF(ISBLANK(Games!D1280), "", Games!D1280)</f>
        <v/>
      </c>
      <c r="E1280" t="str">
        <f>IF(ISBLANK(Games!E1280), "", Games!E1280)</f>
        <v/>
      </c>
      <c r="F1280">
        <f>Calc!M1280</f>
        <v>1533.7203518335739</v>
      </c>
      <c r="G1280">
        <f>Calc!N1280</f>
        <v>1513.6155661274754</v>
      </c>
      <c r="H1280" t="str">
        <f>IF(Calc!O1280=Betting!I1280, Betting!B1280, IF(Calc!P1280=Betting!I1280, Betting!C1280, ""))</f>
        <v>NYY</v>
      </c>
      <c r="I1280" s="21">
        <f>MAX(Calc!O1280:P1280)</f>
        <v>0.57586218740315098</v>
      </c>
      <c r="J1280" s="22">
        <f t="shared" si="77"/>
        <v>-135.77242356142361</v>
      </c>
      <c r="K1280" s="23">
        <f t="shared" si="78"/>
        <v>0.73652658895611367</v>
      </c>
      <c r="M1280" s="31"/>
      <c r="N1280" s="31"/>
      <c r="O1280" t="str">
        <f>IF(ISBLANK(Games!L1280), "", Games!L1280)</f>
        <v/>
      </c>
      <c r="P1280" t="str">
        <f>IF(ISBLANK(Games!M1280), "", Games!M1280)</f>
        <v/>
      </c>
      <c r="Q1280" t="str">
        <f t="shared" si="79"/>
        <v/>
      </c>
      <c r="R1280" t="str">
        <f>IF(ISBLANK(Games!L1280), "", IF(H1280=Q1280, "W", "L"))</f>
        <v/>
      </c>
      <c r="T1280" s="30" t="str">
        <f t="shared" si="80"/>
        <v/>
      </c>
    </row>
    <row r="1281" spans="1:20" x14ac:dyDescent="0.45">
      <c r="A1281" s="20" t="str">
        <f>Calc!A1281</f>
        <v>2024-07-02</v>
      </c>
      <c r="B1281" t="str">
        <f>Calc!B1281</f>
        <v>TOR</v>
      </c>
      <c r="C1281" t="str">
        <f>Calc!C1281</f>
        <v>HOU</v>
      </c>
      <c r="D1281" t="str">
        <f>IF(ISBLANK(Games!D1281), "", Games!D1281)</f>
        <v/>
      </c>
      <c r="E1281" t="str">
        <f>IF(ISBLANK(Games!E1281), "", Games!E1281)</f>
        <v/>
      </c>
      <c r="F1281">
        <f>Calc!M1281</f>
        <v>1536.86484917293</v>
      </c>
      <c r="G1281">
        <f>Calc!N1281</f>
        <v>1554.1885466658973</v>
      </c>
      <c r="H1281" t="str">
        <f>IF(Calc!O1281=Betting!I1281, Betting!B1281, IF(Calc!P1281=Betting!I1281, Betting!C1281, ""))</f>
        <v>HOU</v>
      </c>
      <c r="I1281" s="21">
        <f>MAX(Calc!O1281:P1281)</f>
        <v>0.52767259539339118</v>
      </c>
      <c r="J1281" s="22">
        <f t="shared" si="77"/>
        <v>-111.7175480920651</v>
      </c>
      <c r="K1281" s="23">
        <f t="shared" si="78"/>
        <v>0.89511452504839417</v>
      </c>
      <c r="M1281" s="31"/>
      <c r="N1281" s="31"/>
      <c r="O1281" t="str">
        <f>IF(ISBLANK(Games!L1281), "", Games!L1281)</f>
        <v/>
      </c>
      <c r="P1281" t="str">
        <f>IF(ISBLANK(Games!M1281), "", Games!M1281)</f>
        <v/>
      </c>
      <c r="Q1281" t="str">
        <f t="shared" si="79"/>
        <v/>
      </c>
      <c r="R1281" t="str">
        <f>IF(ISBLANK(Games!L1281), "", IF(H1281=Q1281, "W", "L"))</f>
        <v/>
      </c>
      <c r="T1281" s="30" t="str">
        <f t="shared" si="80"/>
        <v/>
      </c>
    </row>
    <row r="1282" spans="1:20" x14ac:dyDescent="0.45">
      <c r="A1282" s="20" t="str">
        <f>Calc!A1282</f>
        <v>2024-07-02</v>
      </c>
      <c r="B1282" t="str">
        <f>Calc!B1282</f>
        <v>ATL</v>
      </c>
      <c r="C1282" t="str">
        <f>Calc!C1282</f>
        <v>SFG</v>
      </c>
      <c r="D1282" t="str">
        <f>IF(ISBLANK(Games!D1282), "", Games!D1282)</f>
        <v/>
      </c>
      <c r="E1282" t="str">
        <f>IF(ISBLANK(Games!E1282), "", Games!E1282)</f>
        <v/>
      </c>
      <c r="F1282">
        <f>Calc!M1282</f>
        <v>1593.2508682491175</v>
      </c>
      <c r="G1282">
        <f>Calc!N1282</f>
        <v>1491.6063482058917</v>
      </c>
      <c r="H1282" t="str">
        <f>IF(Calc!O1282=Betting!I1282, Betting!B1282, IF(Calc!P1282=Betting!I1282, Betting!C1282, ""))</f>
        <v>ATL</v>
      </c>
      <c r="I1282" s="21">
        <f>MAX(Calc!O1282:P1282)</f>
        <v>0.66419425163908263</v>
      </c>
      <c r="J1282" s="22">
        <f t="shared" si="77"/>
        <v>-197.79120961479782</v>
      </c>
      <c r="K1282" s="23">
        <f t="shared" si="78"/>
        <v>0.50558364143053636</v>
      </c>
      <c r="M1282" s="31"/>
      <c r="N1282" s="31"/>
      <c r="O1282" t="str">
        <f>IF(ISBLANK(Games!L1282), "", Games!L1282)</f>
        <v/>
      </c>
      <c r="P1282" t="str">
        <f>IF(ISBLANK(Games!M1282), "", Games!M1282)</f>
        <v/>
      </c>
      <c r="Q1282" t="str">
        <f t="shared" si="79"/>
        <v/>
      </c>
      <c r="R1282" t="str">
        <f>IF(ISBLANK(Games!L1282), "", IF(H1282=Q1282, "W", "L"))</f>
        <v/>
      </c>
      <c r="T1282" s="30" t="str">
        <f t="shared" si="80"/>
        <v/>
      </c>
    </row>
    <row r="1283" spans="1:20" x14ac:dyDescent="0.45">
      <c r="A1283" s="20" t="str">
        <f>Calc!A1283</f>
        <v>2024-07-02</v>
      </c>
      <c r="B1283" t="str">
        <f>Calc!B1283</f>
        <v>MIN</v>
      </c>
      <c r="C1283" t="str">
        <f>Calc!C1283</f>
        <v>DET</v>
      </c>
      <c r="D1283" t="str">
        <f>IF(ISBLANK(Games!D1283), "", Games!D1283)</f>
        <v/>
      </c>
      <c r="E1283" t="str">
        <f>IF(ISBLANK(Games!E1283), "", Games!E1283)</f>
        <v/>
      </c>
      <c r="F1283">
        <f>Calc!M1283</f>
        <v>1529.2726034226744</v>
      </c>
      <c r="G1283">
        <f>Calc!N1283</f>
        <v>1495.7868779460348</v>
      </c>
      <c r="H1283" t="str">
        <f>IF(Calc!O1283=Betting!I1283, Betting!B1283, IF(Calc!P1283=Betting!I1283, Betting!C1283, ""))</f>
        <v>MIN</v>
      </c>
      <c r="I1283" s="21">
        <f>MAX(Calc!O1283:P1283)</f>
        <v>0.61167753624362875</v>
      </c>
      <c r="J1283" s="22">
        <f t="shared" ref="J1283:J1346" si="81">IF(I1283&lt;0.5, "",-1*((I1283*100)/(1-((I1283*100)/100))))</f>
        <v>-157.5179376250012</v>
      </c>
      <c r="K1283" s="23">
        <f t="shared" ref="K1283:K1346" si="82">IF(J1283&gt;0, "",1/(J1283/-100))</f>
        <v>0.63484833224560977</v>
      </c>
      <c r="M1283" s="31"/>
      <c r="N1283" s="31"/>
      <c r="O1283" t="str">
        <f>IF(ISBLANK(Games!L1283), "", Games!L1283)</f>
        <v/>
      </c>
      <c r="P1283" t="str">
        <f>IF(ISBLANK(Games!M1283), "", Games!M1283)</f>
        <v/>
      </c>
      <c r="Q1283" t="str">
        <f t="shared" ref="Q1283:Q1346" si="83">IF(O1283&gt;P1283, B1283, IF(P1283&gt;O1283, C1283, ""))</f>
        <v/>
      </c>
      <c r="R1283" t="str">
        <f>IF(ISBLANK(Games!L1283), "", IF(H1283=Q1283, "W", "L"))</f>
        <v/>
      </c>
      <c r="T1283" s="30" t="str">
        <f t="shared" si="80"/>
        <v/>
      </c>
    </row>
    <row r="1284" spans="1:20" x14ac:dyDescent="0.45">
      <c r="A1284" s="20" t="str">
        <f>Calc!A1284</f>
        <v>2024-07-02</v>
      </c>
      <c r="B1284" t="str">
        <f>Calc!B1284</f>
        <v>TEX</v>
      </c>
      <c r="C1284" t="str">
        <f>Calc!C1284</f>
        <v>SDP</v>
      </c>
      <c r="D1284" t="str">
        <f>IF(ISBLANK(Games!D1284), "", Games!D1284)</f>
        <v/>
      </c>
      <c r="E1284" t="str">
        <f>IF(ISBLANK(Games!E1284), "", Games!E1284)</f>
        <v/>
      </c>
      <c r="F1284">
        <f>Calc!M1284</f>
        <v>1535.7428778604465</v>
      </c>
      <c r="G1284">
        <f>Calc!N1284</f>
        <v>1514.2912987524817</v>
      </c>
      <c r="H1284" t="str">
        <f>IF(Calc!O1284=Betting!I1284, Betting!B1284, IF(Calc!P1284=Betting!I1284, Betting!C1284, ""))</f>
        <v>TEX</v>
      </c>
      <c r="I1284" s="21">
        <f>MAX(Calc!O1284:P1284)</f>
        <v>0.56247770459177804</v>
      </c>
      <c r="J1284" s="22">
        <f t="shared" si="81"/>
        <v>-128.55978095172699</v>
      </c>
      <c r="K1284" s="23">
        <f t="shared" si="82"/>
        <v>0.77784824507089867</v>
      </c>
      <c r="M1284" s="31"/>
      <c r="N1284" s="31"/>
      <c r="O1284" t="str">
        <f>IF(ISBLANK(Games!L1284), "", Games!L1284)</f>
        <v/>
      </c>
      <c r="P1284" t="str">
        <f>IF(ISBLANK(Games!M1284), "", Games!M1284)</f>
        <v/>
      </c>
      <c r="Q1284" t="str">
        <f t="shared" si="83"/>
        <v/>
      </c>
      <c r="R1284" t="str">
        <f>IF(ISBLANK(Games!L1284), "", IF(H1284=Q1284, "W", "L"))</f>
        <v/>
      </c>
      <c r="T1284" s="30" t="str">
        <f t="shared" si="80"/>
        <v/>
      </c>
    </row>
    <row r="1285" spans="1:20" x14ac:dyDescent="0.45">
      <c r="A1285" s="20" t="str">
        <f>Calc!A1285</f>
        <v>2024-07-02</v>
      </c>
      <c r="B1285" t="str">
        <f>Calc!B1285</f>
        <v>CHC</v>
      </c>
      <c r="C1285" t="str">
        <f>Calc!C1285</f>
        <v>PHI</v>
      </c>
      <c r="D1285" t="str">
        <f>IF(ISBLANK(Games!D1285), "", Games!D1285)</f>
        <v/>
      </c>
      <c r="E1285" t="str">
        <f>IF(ISBLANK(Games!E1285), "", Games!E1285)</f>
        <v/>
      </c>
      <c r="F1285">
        <f>Calc!M1285</f>
        <v>1529.9566441509314</v>
      </c>
      <c r="G1285">
        <f>Calc!N1285</f>
        <v>1539.4111659163295</v>
      </c>
      <c r="H1285" t="str">
        <f>IF(Calc!O1285=Betting!I1285, Betting!B1285, IF(Calc!P1285=Betting!I1285, Betting!C1285, ""))</f>
        <v>CHC</v>
      </c>
      <c r="I1285" s="21">
        <f>MAX(Calc!O1285:P1285)</f>
        <v>0.50869020058089087</v>
      </c>
      <c r="J1285" s="22">
        <f t="shared" si="81"/>
        <v>-103.53756452290003</v>
      </c>
      <c r="K1285" s="23">
        <f t="shared" si="82"/>
        <v>0.96583303326477621</v>
      </c>
      <c r="M1285" s="31"/>
      <c r="N1285" s="31"/>
      <c r="O1285" t="str">
        <f>IF(ISBLANK(Games!L1285), "", Games!L1285)</f>
        <v/>
      </c>
      <c r="P1285" t="str">
        <f>IF(ISBLANK(Games!M1285), "", Games!M1285)</f>
        <v/>
      </c>
      <c r="Q1285" t="str">
        <f t="shared" si="83"/>
        <v/>
      </c>
      <c r="R1285" t="str">
        <f>IF(ISBLANK(Games!L1285), "", IF(H1285=Q1285, "W", "L"))</f>
        <v/>
      </c>
      <c r="T1285" s="30" t="str">
        <f t="shared" si="80"/>
        <v/>
      </c>
    </row>
    <row r="1286" spans="1:20" x14ac:dyDescent="0.45">
      <c r="A1286" s="20" t="str">
        <f>Calc!A1286</f>
        <v>2024-07-02</v>
      </c>
      <c r="B1286" t="str">
        <f>Calc!B1286</f>
        <v>KCR</v>
      </c>
      <c r="C1286" t="str">
        <f>Calc!C1286</f>
        <v>TBR</v>
      </c>
      <c r="D1286" t="str">
        <f>IF(ISBLANK(Games!D1286), "", Games!D1286)</f>
        <v/>
      </c>
      <c r="E1286" t="str">
        <f>IF(ISBLANK(Games!E1286), "", Games!E1286)</f>
        <v/>
      </c>
      <c r="F1286">
        <f>Calc!M1286</f>
        <v>1459.3647323881944</v>
      </c>
      <c r="G1286">
        <f>Calc!N1286</f>
        <v>1532.6622500113572</v>
      </c>
      <c r="H1286" t="str">
        <f>IF(Calc!O1286=Betting!I1286, Betting!B1286, IF(Calc!P1286=Betting!I1286, Betting!C1286, ""))</f>
        <v>TBR</v>
      </c>
      <c r="I1286" s="21">
        <f>MAX(Calc!O1286:P1286)</f>
        <v>0.50890472653225705</v>
      </c>
      <c r="J1286" s="22">
        <f t="shared" si="81"/>
        <v>-103.62647617004278</v>
      </c>
      <c r="K1286" s="23">
        <f t="shared" si="82"/>
        <v>0.96500434730510365</v>
      </c>
      <c r="M1286" s="31"/>
      <c r="N1286" s="31"/>
      <c r="O1286" t="str">
        <f>IF(ISBLANK(Games!L1286), "", Games!L1286)</f>
        <v/>
      </c>
      <c r="P1286" t="str">
        <f>IF(ISBLANK(Games!M1286), "", Games!M1286)</f>
        <v/>
      </c>
      <c r="Q1286" t="str">
        <f t="shared" si="83"/>
        <v/>
      </c>
      <c r="R1286" t="str">
        <f>IF(ISBLANK(Games!L1286), "", IF(H1286=Q1286, "W", "L"))</f>
        <v/>
      </c>
      <c r="T1286" s="30" t="str">
        <f t="shared" si="80"/>
        <v/>
      </c>
    </row>
    <row r="1287" spans="1:20" x14ac:dyDescent="0.45">
      <c r="A1287" s="20" t="str">
        <f>Calc!A1287</f>
        <v>2024-07-02</v>
      </c>
      <c r="B1287" t="str">
        <f>Calc!B1287</f>
        <v>COL</v>
      </c>
      <c r="C1287" t="str">
        <f>Calc!C1287</f>
        <v>MIL</v>
      </c>
      <c r="D1287" t="str">
        <f>IF(ISBLANK(Games!D1287), "", Games!D1287)</f>
        <v/>
      </c>
      <c r="E1287" t="str">
        <f>IF(ISBLANK(Games!E1287), "", Games!E1287)</f>
        <v/>
      </c>
      <c r="F1287">
        <f>Calc!M1287</f>
        <v>1423.0710497477428</v>
      </c>
      <c r="G1287">
        <f>Calc!N1287</f>
        <v>1527.5334034496079</v>
      </c>
      <c r="H1287" t="str">
        <f>IF(Calc!O1287=Betting!I1287, Betting!B1287, IF(Calc!P1287=Betting!I1287, Betting!C1287, ""))</f>
        <v>MIL</v>
      </c>
      <c r="I1287" s="21">
        <f>MAX(Calc!O1287:P1287)</f>
        <v>0.53178813576999784</v>
      </c>
      <c r="J1287" s="22">
        <f t="shared" si="81"/>
        <v>-113.57852638880692</v>
      </c>
      <c r="K1287" s="23">
        <f t="shared" si="82"/>
        <v>0.88044811972357939</v>
      </c>
      <c r="M1287" s="31"/>
      <c r="N1287" s="31"/>
      <c r="O1287" t="str">
        <f>IF(ISBLANK(Games!L1287), "", Games!L1287)</f>
        <v/>
      </c>
      <c r="P1287" t="str">
        <f>IF(ISBLANK(Games!M1287), "", Games!M1287)</f>
        <v/>
      </c>
      <c r="Q1287" t="str">
        <f t="shared" si="83"/>
        <v/>
      </c>
      <c r="R1287" t="str">
        <f>IF(ISBLANK(Games!L1287), "", IF(H1287=Q1287, "W", "L"))</f>
        <v/>
      </c>
      <c r="T1287" s="30" t="str">
        <f t="shared" si="80"/>
        <v/>
      </c>
    </row>
    <row r="1288" spans="1:20" x14ac:dyDescent="0.45">
      <c r="A1288" s="20" t="str">
        <f>Calc!A1288</f>
        <v>2024-07-02</v>
      </c>
      <c r="B1288" t="str">
        <f>Calc!B1288</f>
        <v>OAK</v>
      </c>
      <c r="C1288" t="str">
        <f>Calc!C1288</f>
        <v>LAA</v>
      </c>
      <c r="D1288" t="str">
        <f>IF(ISBLANK(Games!D1288), "", Games!D1288)</f>
        <v/>
      </c>
      <c r="E1288" t="str">
        <f>IF(ISBLANK(Games!E1288), "", Games!E1288)</f>
        <v/>
      </c>
      <c r="F1288">
        <f>Calc!M1288</f>
        <v>1410.609331202211</v>
      </c>
      <c r="G1288">
        <f>Calc!N1288</f>
        <v>1486.8682858001625</v>
      </c>
      <c r="H1288" t="str">
        <f>IF(Calc!O1288=Betting!I1288, Betting!B1288, IF(Calc!P1288=Betting!I1288, Betting!C1288, ""))</f>
        <v>LAA</v>
      </c>
      <c r="I1288" s="21">
        <f>MAX(Calc!O1288:P1288)</f>
        <v>0.60491080446943957</v>
      </c>
      <c r="J1288" s="22">
        <f t="shared" si="81"/>
        <v>-153.1074024074772</v>
      </c>
      <c r="K1288" s="23">
        <f t="shared" si="82"/>
        <v>0.65313628490581965</v>
      </c>
      <c r="M1288" s="31"/>
      <c r="N1288" s="31"/>
      <c r="O1288" t="str">
        <f>IF(ISBLANK(Games!L1288), "", Games!L1288)</f>
        <v/>
      </c>
      <c r="P1288" t="str">
        <f>IF(ISBLANK(Games!M1288), "", Games!M1288)</f>
        <v/>
      </c>
      <c r="Q1288" t="str">
        <f t="shared" si="83"/>
        <v/>
      </c>
      <c r="R1288" t="str">
        <f>IF(ISBLANK(Games!L1288), "", IF(H1288=Q1288, "W", "L"))</f>
        <v/>
      </c>
      <c r="T1288" s="30" t="str">
        <f t="shared" si="80"/>
        <v/>
      </c>
    </row>
    <row r="1289" spans="1:20" x14ac:dyDescent="0.45">
      <c r="A1289" s="20" t="str">
        <f>Calc!A1289</f>
        <v>2024-07-02</v>
      </c>
      <c r="B1289" t="str">
        <f>Calc!B1289</f>
        <v>SEA</v>
      </c>
      <c r="C1289" t="str">
        <f>Calc!C1289</f>
        <v>BAL</v>
      </c>
      <c r="D1289" t="str">
        <f>IF(ISBLANK(Games!D1289), "", Games!D1289)</f>
        <v/>
      </c>
      <c r="E1289" t="str">
        <f>IF(ISBLANK(Games!E1289), "", Games!E1289)</f>
        <v/>
      </c>
      <c r="F1289">
        <f>Calc!M1289</f>
        <v>1518.2292368487947</v>
      </c>
      <c r="G1289">
        <f>Calc!N1289</f>
        <v>1539.0873746407135</v>
      </c>
      <c r="H1289" t="str">
        <f>IF(Calc!O1289=Betting!I1289, Betting!B1289, IF(Calc!P1289=Betting!I1289, Betting!C1289, ""))</f>
        <v>BAL</v>
      </c>
      <c r="I1289" s="21">
        <f>MAX(Calc!O1289:P1289)</f>
        <v>0.51874530785516315</v>
      </c>
      <c r="J1289" s="22">
        <f t="shared" si="81"/>
        <v>-107.79018185635543</v>
      </c>
      <c r="K1289" s="23">
        <f t="shared" si="82"/>
        <v>0.92772827986562945</v>
      </c>
      <c r="M1289" s="31"/>
      <c r="N1289" s="31"/>
      <c r="O1289" t="str">
        <f>IF(ISBLANK(Games!L1289), "", Games!L1289)</f>
        <v/>
      </c>
      <c r="P1289" t="str">
        <f>IF(ISBLANK(Games!M1289), "", Games!M1289)</f>
        <v/>
      </c>
      <c r="Q1289" t="str">
        <f t="shared" si="83"/>
        <v/>
      </c>
      <c r="R1289" t="str">
        <f>IF(ISBLANK(Games!L1289), "", IF(H1289=Q1289, "W", "L"))</f>
        <v/>
      </c>
      <c r="T1289" s="30" t="str">
        <f t="shared" si="80"/>
        <v/>
      </c>
    </row>
    <row r="1290" spans="1:20" x14ac:dyDescent="0.45">
      <c r="A1290" s="20" t="str">
        <f>Calc!A1290</f>
        <v>2024-07-02</v>
      </c>
      <c r="B1290" t="str">
        <f>Calc!B1290</f>
        <v>LAD</v>
      </c>
      <c r="C1290" t="str">
        <f>Calc!C1290</f>
        <v>ARI</v>
      </c>
      <c r="D1290" t="str">
        <f>IF(ISBLANK(Games!D1290), "", Games!D1290)</f>
        <v/>
      </c>
      <c r="E1290" t="str">
        <f>IF(ISBLANK(Games!E1290), "", Games!E1290)</f>
        <v/>
      </c>
      <c r="F1290">
        <f>Calc!M1290</f>
        <v>1596.6514930600529</v>
      </c>
      <c r="G1290">
        <f>Calc!N1290</f>
        <v>1515.1384034374826</v>
      </c>
      <c r="H1290" t="str">
        <f>IF(Calc!O1290=Betting!I1290, Betting!B1290, IF(Calc!P1290=Betting!I1290, Betting!C1290, ""))</f>
        <v>LAD</v>
      </c>
      <c r="I1290" s="21">
        <f>MAX(Calc!O1290:P1290)</f>
        <v>0.63652781038978579</v>
      </c>
      <c r="J1290" s="22">
        <f t="shared" si="81"/>
        <v>-175.1242126866419</v>
      </c>
      <c r="K1290" s="23">
        <f t="shared" si="82"/>
        <v>0.57102326666235914</v>
      </c>
      <c r="M1290" s="31"/>
      <c r="N1290" s="31"/>
      <c r="O1290" t="str">
        <f>IF(ISBLANK(Games!L1290), "", Games!L1290)</f>
        <v/>
      </c>
      <c r="P1290" t="str">
        <f>IF(ISBLANK(Games!M1290), "", Games!M1290)</f>
        <v/>
      </c>
      <c r="Q1290" t="str">
        <f t="shared" si="83"/>
        <v/>
      </c>
      <c r="R1290" t="str">
        <f>IF(ISBLANK(Games!L1290), "", IF(H1290=Q1290, "W", "L"))</f>
        <v/>
      </c>
      <c r="T1290" s="30" t="str">
        <f t="shared" si="80"/>
        <v/>
      </c>
    </row>
    <row r="1291" spans="1:20" x14ac:dyDescent="0.45">
      <c r="A1291" s="20" t="str">
        <f>Calc!A1291</f>
        <v>2024-07-03</v>
      </c>
      <c r="B1291" t="str">
        <f>Calc!B1291</f>
        <v>PIT</v>
      </c>
      <c r="C1291" t="str">
        <f>Calc!C1291</f>
        <v>STL</v>
      </c>
      <c r="D1291" t="str">
        <f>IF(ISBLANK(Games!D1291), "", Games!D1291)</f>
        <v/>
      </c>
      <c r="E1291" t="str">
        <f>IF(ISBLANK(Games!E1291), "", Games!E1291)</f>
        <v/>
      </c>
      <c r="F1291">
        <f>Calc!M1291</f>
        <v>1464.4120897083565</v>
      </c>
      <c r="G1291">
        <f>Calc!N1291</f>
        <v>1507.9516916859375</v>
      </c>
      <c r="H1291" t="str">
        <f>IF(Calc!O1291=Betting!I1291, Betting!B1291, IF(Calc!P1291=Betting!I1291, Betting!C1291, ""))</f>
        <v>STL</v>
      </c>
      <c r="I1291" s="21">
        <f>MAX(Calc!O1291:P1291)</f>
        <v>0.53334706016059286</v>
      </c>
      <c r="J1291" s="22">
        <f t="shared" si="81"/>
        <v>-114.29201760609023</v>
      </c>
      <c r="K1291" s="23">
        <f t="shared" si="82"/>
        <v>0.87495174286494837</v>
      </c>
      <c r="M1291" s="31"/>
      <c r="N1291" s="31"/>
      <c r="O1291" t="str">
        <f>IF(ISBLANK(Games!L1291), "", Games!L1291)</f>
        <v/>
      </c>
      <c r="P1291" t="str">
        <f>IF(ISBLANK(Games!M1291), "", Games!M1291)</f>
        <v/>
      </c>
      <c r="Q1291" t="str">
        <f t="shared" si="83"/>
        <v/>
      </c>
      <c r="R1291" t="str">
        <f>IF(ISBLANK(Games!L1291), "", IF(H1291=Q1291, "W", "L"))</f>
        <v/>
      </c>
      <c r="T1291" s="30" t="str">
        <f t="shared" si="80"/>
        <v/>
      </c>
    </row>
    <row r="1292" spans="1:20" x14ac:dyDescent="0.45">
      <c r="A1292" s="20" t="str">
        <f>Calc!A1292</f>
        <v>2024-07-03</v>
      </c>
      <c r="B1292" t="str">
        <f>Calc!B1292</f>
        <v>CLE</v>
      </c>
      <c r="C1292" t="str">
        <f>Calc!C1292</f>
        <v>CHW</v>
      </c>
      <c r="D1292" t="str">
        <f>IF(ISBLANK(Games!D1292), "", Games!D1292)</f>
        <v/>
      </c>
      <c r="E1292" t="str">
        <f>IF(ISBLANK(Games!E1292), "", Games!E1292)</f>
        <v/>
      </c>
      <c r="F1292">
        <f>Calc!M1292</f>
        <v>1503.8938502056101</v>
      </c>
      <c r="G1292">
        <f>Calc!N1292</f>
        <v>1425.4820043556863</v>
      </c>
      <c r="H1292" t="str">
        <f>IF(Calc!O1292=Betting!I1292, Betting!B1292, IF(Calc!P1292=Betting!I1292, Betting!C1292, ""))</f>
        <v>CLE</v>
      </c>
      <c r="I1292" s="21">
        <f>MAX(Calc!O1292:P1292)</f>
        <v>0.63477559527623439</v>
      </c>
      <c r="J1292" s="22">
        <f t="shared" si="81"/>
        <v>-173.80426583386222</v>
      </c>
      <c r="K1292" s="23">
        <f t="shared" si="82"/>
        <v>0.57535987117594123</v>
      </c>
      <c r="M1292" s="31"/>
      <c r="N1292" s="31"/>
      <c r="O1292" t="str">
        <f>IF(ISBLANK(Games!L1292), "", Games!L1292)</f>
        <v/>
      </c>
      <c r="P1292" t="str">
        <f>IF(ISBLANK(Games!M1292), "", Games!M1292)</f>
        <v/>
      </c>
      <c r="Q1292" t="str">
        <f t="shared" si="83"/>
        <v/>
      </c>
      <c r="R1292" t="str">
        <f>IF(ISBLANK(Games!L1292), "", IF(H1292=Q1292, "W", "L"))</f>
        <v/>
      </c>
      <c r="T1292" s="30" t="str">
        <f t="shared" si="80"/>
        <v/>
      </c>
    </row>
    <row r="1293" spans="1:20" x14ac:dyDescent="0.45">
      <c r="A1293" s="20" t="str">
        <f>Calc!A1293</f>
        <v>2024-07-03</v>
      </c>
      <c r="B1293" t="str">
        <f>Calc!B1293</f>
        <v>MIA</v>
      </c>
      <c r="C1293" t="str">
        <f>Calc!C1293</f>
        <v>BOS</v>
      </c>
      <c r="D1293" t="str">
        <f>IF(ISBLANK(Games!D1293), "", Games!D1293)</f>
        <v/>
      </c>
      <c r="E1293" t="str">
        <f>IF(ISBLANK(Games!E1293), "", Games!E1293)</f>
        <v/>
      </c>
      <c r="F1293">
        <f>Calc!M1293</f>
        <v>1453.0099819148713</v>
      </c>
      <c r="G1293">
        <f>Calc!N1293</f>
        <v>1518.233689676287</v>
      </c>
      <c r="H1293" t="str">
        <f>IF(Calc!O1293=Betting!I1293, Betting!B1293, IF(Calc!P1293=Betting!I1293, Betting!C1293, ""))</f>
        <v>BOS</v>
      </c>
      <c r="I1293" s="21">
        <f>MAX(Calc!O1293:P1293)</f>
        <v>0.5699013074771726</v>
      </c>
      <c r="J1293" s="22">
        <f t="shared" si="81"/>
        <v>-132.50477562121984</v>
      </c>
      <c r="K1293" s="23">
        <f t="shared" si="82"/>
        <v>0.75468978028279921</v>
      </c>
      <c r="M1293" s="31"/>
      <c r="N1293" s="31"/>
      <c r="O1293" t="str">
        <f>IF(ISBLANK(Games!L1293), "", Games!L1293)</f>
        <v/>
      </c>
      <c r="P1293" t="str">
        <f>IF(ISBLANK(Games!M1293), "", Games!M1293)</f>
        <v/>
      </c>
      <c r="Q1293" t="str">
        <f t="shared" si="83"/>
        <v/>
      </c>
      <c r="R1293" t="str">
        <f>IF(ISBLANK(Games!L1293), "", IF(H1293=Q1293, "W", "L"))</f>
        <v/>
      </c>
      <c r="T1293" s="30" t="str">
        <f t="shared" si="80"/>
        <v/>
      </c>
    </row>
    <row r="1294" spans="1:20" x14ac:dyDescent="0.45">
      <c r="A1294" s="20" t="str">
        <f>Calc!A1294</f>
        <v>2024-07-03</v>
      </c>
      <c r="B1294" t="str">
        <f>Calc!B1294</f>
        <v>WAS</v>
      </c>
      <c r="C1294" t="str">
        <f>Calc!C1294</f>
        <v>NYM</v>
      </c>
      <c r="D1294" t="str">
        <f>IF(ISBLANK(Games!D1294), "", Games!D1294)</f>
        <v/>
      </c>
      <c r="E1294" t="str">
        <f>IF(ISBLANK(Games!E1294), "", Games!E1294)</f>
        <v/>
      </c>
      <c r="F1294">
        <f>Calc!M1294</f>
        <v>1419.5380932200808</v>
      </c>
      <c r="G1294">
        <f>Calc!N1294</f>
        <v>1510.288270753422</v>
      </c>
      <c r="H1294" t="str">
        <f>IF(Calc!O1294=Betting!I1294, Betting!B1294, IF(Calc!P1294=Betting!I1294, Betting!C1294, ""))</f>
        <v>NYM</v>
      </c>
      <c r="I1294" s="21">
        <f>MAX(Calc!O1294:P1294)</f>
        <v>0.65151832241279128</v>
      </c>
      <c r="J1294" s="22">
        <f t="shared" si="81"/>
        <v>-186.95913280827989</v>
      </c>
      <c r="K1294" s="23">
        <f t="shared" si="82"/>
        <v>0.53487625075019218</v>
      </c>
      <c r="M1294" s="31"/>
      <c r="N1294" s="31"/>
      <c r="O1294" t="str">
        <f>IF(ISBLANK(Games!L1294), "", Games!L1294)</f>
        <v/>
      </c>
      <c r="P1294" t="str">
        <f>IF(ISBLANK(Games!M1294), "", Games!M1294)</f>
        <v/>
      </c>
      <c r="Q1294" t="str">
        <f t="shared" si="83"/>
        <v/>
      </c>
      <c r="R1294" t="str">
        <f>IF(ISBLANK(Games!L1294), "", IF(H1294=Q1294, "W", "L"))</f>
        <v/>
      </c>
      <c r="T1294" s="30" t="str">
        <f t="shared" si="80"/>
        <v/>
      </c>
    </row>
    <row r="1295" spans="1:20" x14ac:dyDescent="0.45">
      <c r="A1295" s="20" t="str">
        <f>Calc!A1295</f>
        <v>2024-07-03</v>
      </c>
      <c r="B1295" t="str">
        <f>Calc!B1295</f>
        <v>NYY</v>
      </c>
      <c r="C1295" t="str">
        <f>Calc!C1295</f>
        <v>CIN</v>
      </c>
      <c r="D1295" t="str">
        <f>IF(ISBLANK(Games!D1295), "", Games!D1295)</f>
        <v/>
      </c>
      <c r="E1295" t="str">
        <f>IF(ISBLANK(Games!E1295), "", Games!E1295)</f>
        <v/>
      </c>
      <c r="F1295">
        <f>Calc!M1295</f>
        <v>1533.7203518335739</v>
      </c>
      <c r="G1295">
        <f>Calc!N1295</f>
        <v>1513.6155661274754</v>
      </c>
      <c r="H1295" t="str">
        <f>IF(Calc!O1295=Betting!I1295, Betting!B1295, IF(Calc!P1295=Betting!I1295, Betting!C1295, ""))</f>
        <v>NYY</v>
      </c>
      <c r="I1295" s="21">
        <f>MAX(Calc!O1295:P1295)</f>
        <v>0.57586218740315098</v>
      </c>
      <c r="J1295" s="22">
        <f t="shared" si="81"/>
        <v>-135.77242356142361</v>
      </c>
      <c r="K1295" s="23">
        <f t="shared" si="82"/>
        <v>0.73652658895611367</v>
      </c>
      <c r="M1295" s="31"/>
      <c r="N1295" s="31"/>
      <c r="O1295" t="str">
        <f>IF(ISBLANK(Games!L1295), "", Games!L1295)</f>
        <v/>
      </c>
      <c r="P1295" t="str">
        <f>IF(ISBLANK(Games!M1295), "", Games!M1295)</f>
        <v/>
      </c>
      <c r="Q1295" t="str">
        <f t="shared" si="83"/>
        <v/>
      </c>
      <c r="R1295" t="str">
        <f>IF(ISBLANK(Games!L1295), "", IF(H1295=Q1295, "W", "L"))</f>
        <v/>
      </c>
      <c r="T1295" s="30" t="str">
        <f t="shared" si="80"/>
        <v/>
      </c>
    </row>
    <row r="1296" spans="1:20" x14ac:dyDescent="0.45">
      <c r="A1296" s="20" t="str">
        <f>Calc!A1296</f>
        <v>2024-07-03</v>
      </c>
      <c r="B1296" t="str">
        <f>Calc!B1296</f>
        <v>TOR</v>
      </c>
      <c r="C1296" t="str">
        <f>Calc!C1296</f>
        <v>HOU</v>
      </c>
      <c r="D1296" t="str">
        <f>IF(ISBLANK(Games!D1296), "", Games!D1296)</f>
        <v/>
      </c>
      <c r="E1296" t="str">
        <f>IF(ISBLANK(Games!E1296), "", Games!E1296)</f>
        <v/>
      </c>
      <c r="F1296">
        <f>Calc!M1296</f>
        <v>1536.86484917293</v>
      </c>
      <c r="G1296">
        <f>Calc!N1296</f>
        <v>1554.1885466658973</v>
      </c>
      <c r="H1296" t="str">
        <f>IF(Calc!O1296=Betting!I1296, Betting!B1296, IF(Calc!P1296=Betting!I1296, Betting!C1296, ""))</f>
        <v>HOU</v>
      </c>
      <c r="I1296" s="21">
        <f>MAX(Calc!O1296:P1296)</f>
        <v>0.52767259539339118</v>
      </c>
      <c r="J1296" s="22">
        <f t="shared" si="81"/>
        <v>-111.7175480920651</v>
      </c>
      <c r="K1296" s="23">
        <f t="shared" si="82"/>
        <v>0.89511452504839417</v>
      </c>
      <c r="M1296" s="31"/>
      <c r="N1296" s="31"/>
      <c r="O1296" t="str">
        <f>IF(ISBLANK(Games!L1296), "", Games!L1296)</f>
        <v/>
      </c>
      <c r="P1296" t="str">
        <f>IF(ISBLANK(Games!M1296), "", Games!M1296)</f>
        <v/>
      </c>
      <c r="Q1296" t="str">
        <f t="shared" si="83"/>
        <v/>
      </c>
      <c r="R1296" t="str">
        <f>IF(ISBLANK(Games!L1296), "", IF(H1296=Q1296, "W", "L"))</f>
        <v/>
      </c>
      <c r="T1296" s="30" t="str">
        <f t="shared" si="80"/>
        <v/>
      </c>
    </row>
    <row r="1297" spans="1:20" x14ac:dyDescent="0.45">
      <c r="A1297" s="20" t="str">
        <f>Calc!A1297</f>
        <v>2024-07-03</v>
      </c>
      <c r="B1297" t="str">
        <f>Calc!B1297</f>
        <v>ATL</v>
      </c>
      <c r="C1297" t="str">
        <f>Calc!C1297</f>
        <v>SFG</v>
      </c>
      <c r="D1297" t="str">
        <f>IF(ISBLANK(Games!D1297), "", Games!D1297)</f>
        <v/>
      </c>
      <c r="E1297" t="str">
        <f>IF(ISBLANK(Games!E1297), "", Games!E1297)</f>
        <v/>
      </c>
      <c r="F1297">
        <f>Calc!M1297</f>
        <v>1593.2508682491175</v>
      </c>
      <c r="G1297">
        <f>Calc!N1297</f>
        <v>1491.6063482058917</v>
      </c>
      <c r="H1297" t="str">
        <f>IF(Calc!O1297=Betting!I1297, Betting!B1297, IF(Calc!P1297=Betting!I1297, Betting!C1297, ""))</f>
        <v>ATL</v>
      </c>
      <c r="I1297" s="21">
        <f>MAX(Calc!O1297:P1297)</f>
        <v>0.66419425163908263</v>
      </c>
      <c r="J1297" s="22">
        <f t="shared" si="81"/>
        <v>-197.79120961479782</v>
      </c>
      <c r="K1297" s="23">
        <f t="shared" si="82"/>
        <v>0.50558364143053636</v>
      </c>
      <c r="M1297" s="31"/>
      <c r="N1297" s="31"/>
      <c r="O1297" t="str">
        <f>IF(ISBLANK(Games!L1297), "", Games!L1297)</f>
        <v/>
      </c>
      <c r="P1297" t="str">
        <f>IF(ISBLANK(Games!M1297), "", Games!M1297)</f>
        <v/>
      </c>
      <c r="Q1297" t="str">
        <f t="shared" si="83"/>
        <v/>
      </c>
      <c r="R1297" t="str">
        <f>IF(ISBLANK(Games!L1297), "", IF(H1297=Q1297, "W", "L"))</f>
        <v/>
      </c>
      <c r="T1297" s="30" t="str">
        <f t="shared" si="80"/>
        <v/>
      </c>
    </row>
    <row r="1298" spans="1:20" x14ac:dyDescent="0.45">
      <c r="A1298" s="20" t="str">
        <f>Calc!A1298</f>
        <v>2024-07-03</v>
      </c>
      <c r="B1298" t="str">
        <f>Calc!B1298</f>
        <v>TEX</v>
      </c>
      <c r="C1298" t="str">
        <f>Calc!C1298</f>
        <v>SDP</v>
      </c>
      <c r="D1298" t="str">
        <f>IF(ISBLANK(Games!D1298), "", Games!D1298)</f>
        <v/>
      </c>
      <c r="E1298" t="str">
        <f>IF(ISBLANK(Games!E1298), "", Games!E1298)</f>
        <v/>
      </c>
      <c r="F1298">
        <f>Calc!M1298</f>
        <v>1535.7428778604465</v>
      </c>
      <c r="G1298">
        <f>Calc!N1298</f>
        <v>1514.2912987524817</v>
      </c>
      <c r="H1298" t="str">
        <f>IF(Calc!O1298=Betting!I1298, Betting!B1298, IF(Calc!P1298=Betting!I1298, Betting!C1298, ""))</f>
        <v>TEX</v>
      </c>
      <c r="I1298" s="21">
        <f>MAX(Calc!O1298:P1298)</f>
        <v>0.56247770459177804</v>
      </c>
      <c r="J1298" s="22">
        <f t="shared" si="81"/>
        <v>-128.55978095172699</v>
      </c>
      <c r="K1298" s="23">
        <f t="shared" si="82"/>
        <v>0.77784824507089867</v>
      </c>
      <c r="M1298" s="31"/>
      <c r="N1298" s="31"/>
      <c r="O1298" t="str">
        <f>IF(ISBLANK(Games!L1298), "", Games!L1298)</f>
        <v/>
      </c>
      <c r="P1298" t="str">
        <f>IF(ISBLANK(Games!M1298), "", Games!M1298)</f>
        <v/>
      </c>
      <c r="Q1298" t="str">
        <f t="shared" si="83"/>
        <v/>
      </c>
      <c r="R1298" t="str">
        <f>IF(ISBLANK(Games!L1298), "", IF(H1298=Q1298, "W", "L"))</f>
        <v/>
      </c>
      <c r="T1298" s="30" t="str">
        <f t="shared" si="80"/>
        <v/>
      </c>
    </row>
    <row r="1299" spans="1:20" x14ac:dyDescent="0.45">
      <c r="A1299" s="20" t="str">
        <f>Calc!A1299</f>
        <v>2024-07-03</v>
      </c>
      <c r="B1299" t="str">
        <f>Calc!B1299</f>
        <v>CHC</v>
      </c>
      <c r="C1299" t="str">
        <f>Calc!C1299</f>
        <v>PHI</v>
      </c>
      <c r="D1299" t="str">
        <f>IF(ISBLANK(Games!D1299), "", Games!D1299)</f>
        <v/>
      </c>
      <c r="E1299" t="str">
        <f>IF(ISBLANK(Games!E1299), "", Games!E1299)</f>
        <v/>
      </c>
      <c r="F1299">
        <f>Calc!M1299</f>
        <v>1529.9566441509314</v>
      </c>
      <c r="G1299">
        <f>Calc!N1299</f>
        <v>1539.4111659163295</v>
      </c>
      <c r="H1299" t="str">
        <f>IF(Calc!O1299=Betting!I1299, Betting!B1299, IF(Calc!P1299=Betting!I1299, Betting!C1299, ""))</f>
        <v>CHC</v>
      </c>
      <c r="I1299" s="21">
        <f>MAX(Calc!O1299:P1299)</f>
        <v>0.50869020058089087</v>
      </c>
      <c r="J1299" s="22">
        <f t="shared" si="81"/>
        <v>-103.53756452290003</v>
      </c>
      <c r="K1299" s="23">
        <f t="shared" si="82"/>
        <v>0.96583303326477621</v>
      </c>
      <c r="M1299" s="31"/>
      <c r="N1299" s="31"/>
      <c r="O1299" t="str">
        <f>IF(ISBLANK(Games!L1299), "", Games!L1299)</f>
        <v/>
      </c>
      <c r="P1299" t="str">
        <f>IF(ISBLANK(Games!M1299), "", Games!M1299)</f>
        <v/>
      </c>
      <c r="Q1299" t="str">
        <f t="shared" si="83"/>
        <v/>
      </c>
      <c r="R1299" t="str">
        <f>IF(ISBLANK(Games!L1299), "", IF(H1299=Q1299, "W", "L"))</f>
        <v/>
      </c>
      <c r="T1299" s="30" t="str">
        <f t="shared" si="80"/>
        <v/>
      </c>
    </row>
    <row r="1300" spans="1:20" x14ac:dyDescent="0.45">
      <c r="A1300" s="20" t="str">
        <f>Calc!A1300</f>
        <v>2024-07-03</v>
      </c>
      <c r="B1300" t="str">
        <f>Calc!B1300</f>
        <v>KCR</v>
      </c>
      <c r="C1300" t="str">
        <f>Calc!C1300</f>
        <v>TBR</v>
      </c>
      <c r="D1300" t="str">
        <f>IF(ISBLANK(Games!D1300), "", Games!D1300)</f>
        <v/>
      </c>
      <c r="E1300" t="str">
        <f>IF(ISBLANK(Games!E1300), "", Games!E1300)</f>
        <v/>
      </c>
      <c r="F1300">
        <f>Calc!M1300</f>
        <v>1459.3647323881944</v>
      </c>
      <c r="G1300">
        <f>Calc!N1300</f>
        <v>1532.6622500113572</v>
      </c>
      <c r="H1300" t="str">
        <f>IF(Calc!O1300=Betting!I1300, Betting!B1300, IF(Calc!P1300=Betting!I1300, Betting!C1300, ""))</f>
        <v>TBR</v>
      </c>
      <c r="I1300" s="21">
        <f>MAX(Calc!O1300:P1300)</f>
        <v>0.50890472653225705</v>
      </c>
      <c r="J1300" s="22">
        <f t="shared" si="81"/>
        <v>-103.62647617004278</v>
      </c>
      <c r="K1300" s="23">
        <f t="shared" si="82"/>
        <v>0.96500434730510365</v>
      </c>
      <c r="M1300" s="31"/>
      <c r="N1300" s="31"/>
      <c r="O1300" t="str">
        <f>IF(ISBLANK(Games!L1300), "", Games!L1300)</f>
        <v/>
      </c>
      <c r="P1300" t="str">
        <f>IF(ISBLANK(Games!M1300), "", Games!M1300)</f>
        <v/>
      </c>
      <c r="Q1300" t="str">
        <f t="shared" si="83"/>
        <v/>
      </c>
      <c r="R1300" t="str">
        <f>IF(ISBLANK(Games!L1300), "", IF(H1300=Q1300, "W", "L"))</f>
        <v/>
      </c>
      <c r="T1300" s="30" t="str">
        <f t="shared" si="80"/>
        <v/>
      </c>
    </row>
    <row r="1301" spans="1:20" x14ac:dyDescent="0.45">
      <c r="A1301" s="20" t="str">
        <f>Calc!A1301</f>
        <v>2024-07-03</v>
      </c>
      <c r="B1301" t="str">
        <f>Calc!B1301</f>
        <v>MIN</v>
      </c>
      <c r="C1301" t="str">
        <f>Calc!C1301</f>
        <v>DET</v>
      </c>
      <c r="D1301" t="str">
        <f>IF(ISBLANK(Games!D1301), "", Games!D1301)</f>
        <v/>
      </c>
      <c r="E1301" t="str">
        <f>IF(ISBLANK(Games!E1301), "", Games!E1301)</f>
        <v/>
      </c>
      <c r="F1301">
        <f>Calc!M1301</f>
        <v>1529.2726034226744</v>
      </c>
      <c r="G1301">
        <f>Calc!N1301</f>
        <v>1495.7868779460348</v>
      </c>
      <c r="H1301" t="str">
        <f>IF(Calc!O1301=Betting!I1301, Betting!B1301, IF(Calc!P1301=Betting!I1301, Betting!C1301, ""))</f>
        <v>MIN</v>
      </c>
      <c r="I1301" s="21">
        <f>MAX(Calc!O1301:P1301)</f>
        <v>0.61167753624362875</v>
      </c>
      <c r="J1301" s="22">
        <f t="shared" si="81"/>
        <v>-157.5179376250012</v>
      </c>
      <c r="K1301" s="23">
        <f t="shared" si="82"/>
        <v>0.63484833224560977</v>
      </c>
      <c r="M1301" s="31"/>
      <c r="N1301" s="31"/>
      <c r="O1301" t="str">
        <f>IF(ISBLANK(Games!L1301), "", Games!L1301)</f>
        <v/>
      </c>
      <c r="P1301" t="str">
        <f>IF(ISBLANK(Games!M1301), "", Games!M1301)</f>
        <v/>
      </c>
      <c r="Q1301" t="str">
        <f t="shared" si="83"/>
        <v/>
      </c>
      <c r="R1301" t="str">
        <f>IF(ISBLANK(Games!L1301), "", IF(H1301=Q1301, "W", "L"))</f>
        <v/>
      </c>
      <c r="T1301" s="30" t="str">
        <f t="shared" si="80"/>
        <v/>
      </c>
    </row>
    <row r="1302" spans="1:20" x14ac:dyDescent="0.45">
      <c r="A1302" s="20" t="str">
        <f>Calc!A1302</f>
        <v>2024-07-03</v>
      </c>
      <c r="B1302" t="str">
        <f>Calc!B1302</f>
        <v>COL</v>
      </c>
      <c r="C1302" t="str">
        <f>Calc!C1302</f>
        <v>MIL</v>
      </c>
      <c r="D1302" t="str">
        <f>IF(ISBLANK(Games!D1302), "", Games!D1302)</f>
        <v/>
      </c>
      <c r="E1302" t="str">
        <f>IF(ISBLANK(Games!E1302), "", Games!E1302)</f>
        <v/>
      </c>
      <c r="F1302">
        <f>Calc!M1302</f>
        <v>1423.0710497477428</v>
      </c>
      <c r="G1302">
        <f>Calc!N1302</f>
        <v>1527.5334034496079</v>
      </c>
      <c r="H1302" t="str">
        <f>IF(Calc!O1302=Betting!I1302, Betting!B1302, IF(Calc!P1302=Betting!I1302, Betting!C1302, ""))</f>
        <v>MIL</v>
      </c>
      <c r="I1302" s="21">
        <f>MAX(Calc!O1302:P1302)</f>
        <v>0.53178813576999784</v>
      </c>
      <c r="J1302" s="22">
        <f t="shared" si="81"/>
        <v>-113.57852638880692</v>
      </c>
      <c r="K1302" s="23">
        <f t="shared" si="82"/>
        <v>0.88044811972357939</v>
      </c>
      <c r="M1302" s="31"/>
      <c r="N1302" s="31"/>
      <c r="O1302" t="str">
        <f>IF(ISBLANK(Games!L1302), "", Games!L1302)</f>
        <v/>
      </c>
      <c r="P1302" t="str">
        <f>IF(ISBLANK(Games!M1302), "", Games!M1302)</f>
        <v/>
      </c>
      <c r="Q1302" t="str">
        <f t="shared" si="83"/>
        <v/>
      </c>
      <c r="R1302" t="str">
        <f>IF(ISBLANK(Games!L1302), "", IF(H1302=Q1302, "W", "L"))</f>
        <v/>
      </c>
      <c r="T1302" s="30" t="str">
        <f t="shared" si="80"/>
        <v/>
      </c>
    </row>
    <row r="1303" spans="1:20" x14ac:dyDescent="0.45">
      <c r="A1303" s="20" t="str">
        <f>Calc!A1303</f>
        <v>2024-07-03</v>
      </c>
      <c r="B1303" t="str">
        <f>Calc!B1303</f>
        <v>OAK</v>
      </c>
      <c r="C1303" t="str">
        <f>Calc!C1303</f>
        <v>LAA</v>
      </c>
      <c r="D1303" t="str">
        <f>IF(ISBLANK(Games!D1303), "", Games!D1303)</f>
        <v/>
      </c>
      <c r="E1303" t="str">
        <f>IF(ISBLANK(Games!E1303), "", Games!E1303)</f>
        <v/>
      </c>
      <c r="F1303">
        <f>Calc!M1303</f>
        <v>1410.609331202211</v>
      </c>
      <c r="G1303">
        <f>Calc!N1303</f>
        <v>1486.8682858001625</v>
      </c>
      <c r="H1303" t="str">
        <f>IF(Calc!O1303=Betting!I1303, Betting!B1303, IF(Calc!P1303=Betting!I1303, Betting!C1303, ""))</f>
        <v>LAA</v>
      </c>
      <c r="I1303" s="21">
        <f>MAX(Calc!O1303:P1303)</f>
        <v>0.60491080446943957</v>
      </c>
      <c r="J1303" s="22">
        <f t="shared" si="81"/>
        <v>-153.1074024074772</v>
      </c>
      <c r="K1303" s="23">
        <f t="shared" si="82"/>
        <v>0.65313628490581965</v>
      </c>
      <c r="M1303" s="31"/>
      <c r="N1303" s="31"/>
      <c r="O1303" t="str">
        <f>IF(ISBLANK(Games!L1303), "", Games!L1303)</f>
        <v/>
      </c>
      <c r="P1303" t="str">
        <f>IF(ISBLANK(Games!M1303), "", Games!M1303)</f>
        <v/>
      </c>
      <c r="Q1303" t="str">
        <f t="shared" si="83"/>
        <v/>
      </c>
      <c r="R1303" t="str">
        <f>IF(ISBLANK(Games!L1303), "", IF(H1303=Q1303, "W", "L"))</f>
        <v/>
      </c>
      <c r="T1303" s="30" t="str">
        <f t="shared" si="80"/>
        <v/>
      </c>
    </row>
    <row r="1304" spans="1:20" x14ac:dyDescent="0.45">
      <c r="A1304" s="20" t="str">
        <f>Calc!A1304</f>
        <v>2024-07-03</v>
      </c>
      <c r="B1304" t="str">
        <f>Calc!B1304</f>
        <v>LAD</v>
      </c>
      <c r="C1304" t="str">
        <f>Calc!C1304</f>
        <v>ARI</v>
      </c>
      <c r="D1304" t="str">
        <f>IF(ISBLANK(Games!D1304), "", Games!D1304)</f>
        <v/>
      </c>
      <c r="E1304" t="str">
        <f>IF(ISBLANK(Games!E1304), "", Games!E1304)</f>
        <v/>
      </c>
      <c r="F1304">
        <f>Calc!M1304</f>
        <v>1596.6514930600529</v>
      </c>
      <c r="G1304">
        <f>Calc!N1304</f>
        <v>1515.1384034374826</v>
      </c>
      <c r="H1304" t="str">
        <f>IF(Calc!O1304=Betting!I1304, Betting!B1304, IF(Calc!P1304=Betting!I1304, Betting!C1304, ""))</f>
        <v>LAD</v>
      </c>
      <c r="I1304" s="21">
        <f>MAX(Calc!O1304:P1304)</f>
        <v>0.63652781038978579</v>
      </c>
      <c r="J1304" s="22">
        <f t="shared" si="81"/>
        <v>-175.1242126866419</v>
      </c>
      <c r="K1304" s="23">
        <f t="shared" si="82"/>
        <v>0.57102326666235914</v>
      </c>
      <c r="M1304" s="31"/>
      <c r="N1304" s="31"/>
      <c r="O1304" t="str">
        <f>IF(ISBLANK(Games!L1304), "", Games!L1304)</f>
        <v/>
      </c>
      <c r="P1304" t="str">
        <f>IF(ISBLANK(Games!M1304), "", Games!M1304)</f>
        <v/>
      </c>
      <c r="Q1304" t="str">
        <f t="shared" si="83"/>
        <v/>
      </c>
      <c r="R1304" t="str">
        <f>IF(ISBLANK(Games!L1304), "", IF(H1304=Q1304, "W", "L"))</f>
        <v/>
      </c>
      <c r="T1304" s="30" t="str">
        <f t="shared" si="80"/>
        <v/>
      </c>
    </row>
    <row r="1305" spans="1:20" x14ac:dyDescent="0.45">
      <c r="A1305" s="20" t="str">
        <f>Calc!A1305</f>
        <v>2024-07-03</v>
      </c>
      <c r="B1305" t="str">
        <f>Calc!B1305</f>
        <v>SEA</v>
      </c>
      <c r="C1305" t="str">
        <f>Calc!C1305</f>
        <v>BAL</v>
      </c>
      <c r="D1305" t="str">
        <f>IF(ISBLANK(Games!D1305), "", Games!D1305)</f>
        <v/>
      </c>
      <c r="E1305" t="str">
        <f>IF(ISBLANK(Games!E1305), "", Games!E1305)</f>
        <v/>
      </c>
      <c r="F1305">
        <f>Calc!M1305</f>
        <v>1518.2292368487947</v>
      </c>
      <c r="G1305">
        <f>Calc!N1305</f>
        <v>1539.0873746407135</v>
      </c>
      <c r="H1305" t="str">
        <f>IF(Calc!O1305=Betting!I1305, Betting!B1305, IF(Calc!P1305=Betting!I1305, Betting!C1305, ""))</f>
        <v>BAL</v>
      </c>
      <c r="I1305" s="21">
        <f>MAX(Calc!O1305:P1305)</f>
        <v>0.51874530785516315</v>
      </c>
      <c r="J1305" s="22">
        <f t="shared" si="81"/>
        <v>-107.79018185635543</v>
      </c>
      <c r="K1305" s="23">
        <f t="shared" si="82"/>
        <v>0.92772827986562945</v>
      </c>
      <c r="M1305" s="31"/>
      <c r="N1305" s="31"/>
      <c r="O1305" t="str">
        <f>IF(ISBLANK(Games!L1305), "", Games!L1305)</f>
        <v/>
      </c>
      <c r="P1305" t="str">
        <f>IF(ISBLANK(Games!M1305), "", Games!M1305)</f>
        <v/>
      </c>
      <c r="Q1305" t="str">
        <f t="shared" si="83"/>
        <v/>
      </c>
      <c r="R1305" t="str">
        <f>IF(ISBLANK(Games!L1305), "", IF(H1305=Q1305, "W", "L"))</f>
        <v/>
      </c>
      <c r="T1305" s="30" t="str">
        <f t="shared" si="80"/>
        <v/>
      </c>
    </row>
    <row r="1306" spans="1:20" x14ac:dyDescent="0.45">
      <c r="A1306" s="20" t="str">
        <f>Calc!A1306</f>
        <v>2024-07-04</v>
      </c>
      <c r="B1306" t="str">
        <f>Calc!B1306</f>
        <v>WAS</v>
      </c>
      <c r="C1306" t="str">
        <f>Calc!C1306</f>
        <v>NYM</v>
      </c>
      <c r="D1306" t="str">
        <f>IF(ISBLANK(Games!D1306), "", Games!D1306)</f>
        <v/>
      </c>
      <c r="E1306" t="str">
        <f>IF(ISBLANK(Games!E1306), "", Games!E1306)</f>
        <v/>
      </c>
      <c r="F1306">
        <f>Calc!M1306</f>
        <v>1419.5380932200808</v>
      </c>
      <c r="G1306">
        <f>Calc!N1306</f>
        <v>1510.288270753422</v>
      </c>
      <c r="H1306" t="str">
        <f>IF(Calc!O1306=Betting!I1306, Betting!B1306, IF(Calc!P1306=Betting!I1306, Betting!C1306, ""))</f>
        <v>NYM</v>
      </c>
      <c r="I1306" s="21">
        <f>MAX(Calc!O1306:P1306)</f>
        <v>0.65151832241279128</v>
      </c>
      <c r="J1306" s="22">
        <f t="shared" si="81"/>
        <v>-186.95913280827989</v>
      </c>
      <c r="K1306" s="23">
        <f t="shared" si="82"/>
        <v>0.53487625075019218</v>
      </c>
      <c r="M1306" s="31"/>
      <c r="N1306" s="31"/>
      <c r="O1306" t="str">
        <f>IF(ISBLANK(Games!L1306), "", Games!L1306)</f>
        <v/>
      </c>
      <c r="P1306" t="str">
        <f>IF(ISBLANK(Games!M1306), "", Games!M1306)</f>
        <v/>
      </c>
      <c r="Q1306" t="str">
        <f t="shared" si="83"/>
        <v/>
      </c>
      <c r="R1306" t="str">
        <f>IF(ISBLANK(Games!L1306), "", IF(H1306=Q1306, "W", "L"))</f>
        <v/>
      </c>
      <c r="T1306" s="30" t="str">
        <f t="shared" si="80"/>
        <v/>
      </c>
    </row>
    <row r="1307" spans="1:20" x14ac:dyDescent="0.45">
      <c r="A1307" s="20" t="str">
        <f>Calc!A1307</f>
        <v>2024-07-04</v>
      </c>
      <c r="B1307" t="str">
        <f>Calc!B1307</f>
        <v>PIT</v>
      </c>
      <c r="C1307" t="str">
        <f>Calc!C1307</f>
        <v>STL</v>
      </c>
      <c r="D1307" t="str">
        <f>IF(ISBLANK(Games!D1307), "", Games!D1307)</f>
        <v/>
      </c>
      <c r="E1307" t="str">
        <f>IF(ISBLANK(Games!E1307), "", Games!E1307)</f>
        <v/>
      </c>
      <c r="F1307">
        <f>Calc!M1307</f>
        <v>1464.4120897083565</v>
      </c>
      <c r="G1307">
        <f>Calc!N1307</f>
        <v>1507.9516916859375</v>
      </c>
      <c r="H1307" t="str">
        <f>IF(Calc!O1307=Betting!I1307, Betting!B1307, IF(Calc!P1307=Betting!I1307, Betting!C1307, ""))</f>
        <v>STL</v>
      </c>
      <c r="I1307" s="21">
        <f>MAX(Calc!O1307:P1307)</f>
        <v>0.53334706016059286</v>
      </c>
      <c r="J1307" s="22">
        <f t="shared" si="81"/>
        <v>-114.29201760609023</v>
      </c>
      <c r="K1307" s="23">
        <f t="shared" si="82"/>
        <v>0.87495174286494837</v>
      </c>
      <c r="M1307" s="31"/>
      <c r="N1307" s="31"/>
      <c r="O1307" t="str">
        <f>IF(ISBLANK(Games!L1307), "", Games!L1307)</f>
        <v/>
      </c>
      <c r="P1307" t="str">
        <f>IF(ISBLANK(Games!M1307), "", Games!M1307)</f>
        <v/>
      </c>
      <c r="Q1307" t="str">
        <f t="shared" si="83"/>
        <v/>
      </c>
      <c r="R1307" t="str">
        <f>IF(ISBLANK(Games!L1307), "", IF(H1307=Q1307, "W", "L"))</f>
        <v/>
      </c>
      <c r="T1307" s="30" t="str">
        <f t="shared" si="80"/>
        <v/>
      </c>
    </row>
    <row r="1308" spans="1:20" x14ac:dyDescent="0.45">
      <c r="A1308" s="20" t="str">
        <f>Calc!A1308</f>
        <v>2024-07-04</v>
      </c>
      <c r="B1308" t="str">
        <f>Calc!B1308</f>
        <v>NYY</v>
      </c>
      <c r="C1308" t="str">
        <f>Calc!C1308</f>
        <v>CIN</v>
      </c>
      <c r="D1308" t="str">
        <f>IF(ISBLANK(Games!D1308), "", Games!D1308)</f>
        <v/>
      </c>
      <c r="E1308" t="str">
        <f>IF(ISBLANK(Games!E1308), "", Games!E1308)</f>
        <v/>
      </c>
      <c r="F1308">
        <f>Calc!M1308</f>
        <v>1533.7203518335739</v>
      </c>
      <c r="G1308">
        <f>Calc!N1308</f>
        <v>1513.6155661274754</v>
      </c>
      <c r="H1308" t="str">
        <f>IF(Calc!O1308=Betting!I1308, Betting!B1308, IF(Calc!P1308=Betting!I1308, Betting!C1308, ""))</f>
        <v>NYY</v>
      </c>
      <c r="I1308" s="21">
        <f>MAX(Calc!O1308:P1308)</f>
        <v>0.57586218740315098</v>
      </c>
      <c r="J1308" s="22">
        <f t="shared" si="81"/>
        <v>-135.77242356142361</v>
      </c>
      <c r="K1308" s="23">
        <f t="shared" si="82"/>
        <v>0.73652658895611367</v>
      </c>
      <c r="M1308" s="31"/>
      <c r="N1308" s="31"/>
      <c r="O1308" t="str">
        <f>IF(ISBLANK(Games!L1308), "", Games!L1308)</f>
        <v/>
      </c>
      <c r="P1308" t="str">
        <f>IF(ISBLANK(Games!M1308), "", Games!M1308)</f>
        <v/>
      </c>
      <c r="Q1308" t="str">
        <f t="shared" si="83"/>
        <v/>
      </c>
      <c r="R1308" t="str">
        <f>IF(ISBLANK(Games!L1308), "", IF(H1308=Q1308, "W", "L"))</f>
        <v/>
      </c>
      <c r="T1308" s="30" t="str">
        <f t="shared" si="80"/>
        <v/>
      </c>
    </row>
    <row r="1309" spans="1:20" x14ac:dyDescent="0.45">
      <c r="A1309" s="20" t="str">
        <f>Calc!A1309</f>
        <v>2024-07-04</v>
      </c>
      <c r="B1309" t="str">
        <f>Calc!B1309</f>
        <v>TOR</v>
      </c>
      <c r="C1309" t="str">
        <f>Calc!C1309</f>
        <v>HOU</v>
      </c>
      <c r="D1309" t="str">
        <f>IF(ISBLANK(Games!D1309), "", Games!D1309)</f>
        <v/>
      </c>
      <c r="E1309" t="str">
        <f>IF(ISBLANK(Games!E1309), "", Games!E1309)</f>
        <v/>
      </c>
      <c r="F1309">
        <f>Calc!M1309</f>
        <v>1536.86484917293</v>
      </c>
      <c r="G1309">
        <f>Calc!N1309</f>
        <v>1554.1885466658973</v>
      </c>
      <c r="H1309" t="str">
        <f>IF(Calc!O1309=Betting!I1309, Betting!B1309, IF(Calc!P1309=Betting!I1309, Betting!C1309, ""))</f>
        <v>HOU</v>
      </c>
      <c r="I1309" s="21">
        <f>MAX(Calc!O1309:P1309)</f>
        <v>0.52767259539339118</v>
      </c>
      <c r="J1309" s="22">
        <f t="shared" si="81"/>
        <v>-111.7175480920651</v>
      </c>
      <c r="K1309" s="23">
        <f t="shared" si="82"/>
        <v>0.89511452504839417</v>
      </c>
      <c r="M1309" s="31"/>
      <c r="N1309" s="31"/>
      <c r="O1309" t="str">
        <f>IF(ISBLANK(Games!L1309), "", Games!L1309)</f>
        <v/>
      </c>
      <c r="P1309" t="str">
        <f>IF(ISBLANK(Games!M1309), "", Games!M1309)</f>
        <v/>
      </c>
      <c r="Q1309" t="str">
        <f t="shared" si="83"/>
        <v/>
      </c>
      <c r="R1309" t="str">
        <f>IF(ISBLANK(Games!L1309), "", IF(H1309=Q1309, "W", "L"))</f>
        <v/>
      </c>
      <c r="T1309" s="30" t="str">
        <f t="shared" si="80"/>
        <v/>
      </c>
    </row>
    <row r="1310" spans="1:20" x14ac:dyDescent="0.45">
      <c r="A1310" s="20" t="str">
        <f>Calc!A1310</f>
        <v>2024-07-04</v>
      </c>
      <c r="B1310" t="str">
        <f>Calc!B1310</f>
        <v>CLE</v>
      </c>
      <c r="C1310" t="str">
        <f>Calc!C1310</f>
        <v>CHW</v>
      </c>
      <c r="D1310" t="str">
        <f>IF(ISBLANK(Games!D1310), "", Games!D1310)</f>
        <v/>
      </c>
      <c r="E1310" t="str">
        <f>IF(ISBLANK(Games!E1310), "", Games!E1310)</f>
        <v/>
      </c>
      <c r="F1310">
        <f>Calc!M1310</f>
        <v>1503.8938502056101</v>
      </c>
      <c r="G1310">
        <f>Calc!N1310</f>
        <v>1425.4820043556863</v>
      </c>
      <c r="H1310" t="str">
        <f>IF(Calc!O1310=Betting!I1310, Betting!B1310, IF(Calc!P1310=Betting!I1310, Betting!C1310, ""))</f>
        <v>CLE</v>
      </c>
      <c r="I1310" s="21">
        <f>MAX(Calc!O1310:P1310)</f>
        <v>0.63477559527623439</v>
      </c>
      <c r="J1310" s="22">
        <f t="shared" si="81"/>
        <v>-173.80426583386222</v>
      </c>
      <c r="K1310" s="23">
        <f t="shared" si="82"/>
        <v>0.57535987117594123</v>
      </c>
      <c r="M1310" s="31"/>
      <c r="N1310" s="31"/>
      <c r="O1310" t="str">
        <f>IF(ISBLANK(Games!L1310), "", Games!L1310)</f>
        <v/>
      </c>
      <c r="P1310" t="str">
        <f>IF(ISBLANK(Games!M1310), "", Games!M1310)</f>
        <v/>
      </c>
      <c r="Q1310" t="str">
        <f t="shared" si="83"/>
        <v/>
      </c>
      <c r="R1310" t="str">
        <f>IF(ISBLANK(Games!L1310), "", IF(H1310=Q1310, "W", "L"))</f>
        <v/>
      </c>
      <c r="T1310" s="30" t="str">
        <f t="shared" si="80"/>
        <v/>
      </c>
    </row>
    <row r="1311" spans="1:20" x14ac:dyDescent="0.45">
      <c r="A1311" s="20" t="str">
        <f>Calc!A1311</f>
        <v>2024-07-04</v>
      </c>
      <c r="B1311" t="str">
        <f>Calc!B1311</f>
        <v>MIA</v>
      </c>
      <c r="C1311" t="str">
        <f>Calc!C1311</f>
        <v>BOS</v>
      </c>
      <c r="D1311" t="str">
        <f>IF(ISBLANK(Games!D1311), "", Games!D1311)</f>
        <v/>
      </c>
      <c r="E1311" t="str">
        <f>IF(ISBLANK(Games!E1311), "", Games!E1311)</f>
        <v/>
      </c>
      <c r="F1311">
        <f>Calc!M1311</f>
        <v>1453.0099819148713</v>
      </c>
      <c r="G1311">
        <f>Calc!N1311</f>
        <v>1518.233689676287</v>
      </c>
      <c r="H1311" t="str">
        <f>IF(Calc!O1311=Betting!I1311, Betting!B1311, IF(Calc!P1311=Betting!I1311, Betting!C1311, ""))</f>
        <v>BOS</v>
      </c>
      <c r="I1311" s="21">
        <f>MAX(Calc!O1311:P1311)</f>
        <v>0.5699013074771726</v>
      </c>
      <c r="J1311" s="22">
        <f t="shared" si="81"/>
        <v>-132.50477562121984</v>
      </c>
      <c r="K1311" s="23">
        <f t="shared" si="82"/>
        <v>0.75468978028279921</v>
      </c>
      <c r="M1311" s="31"/>
      <c r="N1311" s="31"/>
      <c r="O1311" t="str">
        <f>IF(ISBLANK(Games!L1311), "", Games!L1311)</f>
        <v/>
      </c>
      <c r="P1311" t="str">
        <f>IF(ISBLANK(Games!M1311), "", Games!M1311)</f>
        <v/>
      </c>
      <c r="Q1311" t="str">
        <f t="shared" si="83"/>
        <v/>
      </c>
      <c r="R1311" t="str">
        <f>IF(ISBLANK(Games!L1311), "", IF(H1311=Q1311, "W", "L"))</f>
        <v/>
      </c>
      <c r="T1311" s="30" t="str">
        <f t="shared" si="80"/>
        <v/>
      </c>
    </row>
    <row r="1312" spans="1:20" x14ac:dyDescent="0.45">
      <c r="A1312" s="20" t="str">
        <f>Calc!A1312</f>
        <v>2024-07-04</v>
      </c>
      <c r="B1312" t="str">
        <f>Calc!B1312</f>
        <v>MIN</v>
      </c>
      <c r="C1312" t="str">
        <f>Calc!C1312</f>
        <v>DET</v>
      </c>
      <c r="D1312" t="str">
        <f>IF(ISBLANK(Games!D1312), "", Games!D1312)</f>
        <v/>
      </c>
      <c r="E1312" t="str">
        <f>IF(ISBLANK(Games!E1312), "", Games!E1312)</f>
        <v/>
      </c>
      <c r="F1312">
        <f>Calc!M1312</f>
        <v>1529.2726034226744</v>
      </c>
      <c r="G1312">
        <f>Calc!N1312</f>
        <v>1495.7868779460348</v>
      </c>
      <c r="H1312" t="str">
        <f>IF(Calc!O1312=Betting!I1312, Betting!B1312, IF(Calc!P1312=Betting!I1312, Betting!C1312, ""))</f>
        <v>MIN</v>
      </c>
      <c r="I1312" s="21">
        <f>MAX(Calc!O1312:P1312)</f>
        <v>0.61167753624362875</v>
      </c>
      <c r="J1312" s="22">
        <f t="shared" si="81"/>
        <v>-157.5179376250012</v>
      </c>
      <c r="K1312" s="23">
        <f t="shared" si="82"/>
        <v>0.63484833224560977</v>
      </c>
      <c r="M1312" s="31"/>
      <c r="N1312" s="31"/>
      <c r="O1312" t="str">
        <f>IF(ISBLANK(Games!L1312), "", Games!L1312)</f>
        <v/>
      </c>
      <c r="P1312" t="str">
        <f>IF(ISBLANK(Games!M1312), "", Games!M1312)</f>
        <v/>
      </c>
      <c r="Q1312" t="str">
        <f t="shared" si="83"/>
        <v/>
      </c>
      <c r="R1312" t="str">
        <f>IF(ISBLANK(Games!L1312), "", IF(H1312=Q1312, "W", "L"))</f>
        <v/>
      </c>
      <c r="T1312" s="30" t="str">
        <f t="shared" si="80"/>
        <v/>
      </c>
    </row>
    <row r="1313" spans="1:20" x14ac:dyDescent="0.45">
      <c r="A1313" s="20" t="str">
        <f>Calc!A1313</f>
        <v>2024-07-04</v>
      </c>
      <c r="B1313" t="str">
        <f>Calc!B1313</f>
        <v>CHC</v>
      </c>
      <c r="C1313" t="str">
        <f>Calc!C1313</f>
        <v>PHI</v>
      </c>
      <c r="D1313" t="str">
        <f>IF(ISBLANK(Games!D1313), "", Games!D1313)</f>
        <v/>
      </c>
      <c r="E1313" t="str">
        <f>IF(ISBLANK(Games!E1313), "", Games!E1313)</f>
        <v/>
      </c>
      <c r="F1313">
        <f>Calc!M1313</f>
        <v>1529.9566441509314</v>
      </c>
      <c r="G1313">
        <f>Calc!N1313</f>
        <v>1539.4111659163295</v>
      </c>
      <c r="H1313" t="str">
        <f>IF(Calc!O1313=Betting!I1313, Betting!B1313, IF(Calc!P1313=Betting!I1313, Betting!C1313, ""))</f>
        <v>CHC</v>
      </c>
      <c r="I1313" s="21">
        <f>MAX(Calc!O1313:P1313)</f>
        <v>0.50869020058089087</v>
      </c>
      <c r="J1313" s="22">
        <f t="shared" si="81"/>
        <v>-103.53756452290003</v>
      </c>
      <c r="K1313" s="23">
        <f t="shared" si="82"/>
        <v>0.96583303326477621</v>
      </c>
      <c r="M1313" s="31"/>
      <c r="N1313" s="31"/>
      <c r="O1313" t="str">
        <f>IF(ISBLANK(Games!L1313), "", Games!L1313)</f>
        <v/>
      </c>
      <c r="P1313" t="str">
        <f>IF(ISBLANK(Games!M1313), "", Games!M1313)</f>
        <v/>
      </c>
      <c r="Q1313" t="str">
        <f t="shared" si="83"/>
        <v/>
      </c>
      <c r="R1313" t="str">
        <f>IF(ISBLANK(Games!L1313), "", IF(H1313=Q1313, "W", "L"))</f>
        <v/>
      </c>
      <c r="T1313" s="30" t="str">
        <f t="shared" si="80"/>
        <v/>
      </c>
    </row>
    <row r="1314" spans="1:20" x14ac:dyDescent="0.45">
      <c r="A1314" s="20" t="str">
        <f>Calc!A1314</f>
        <v>2024-07-04</v>
      </c>
      <c r="B1314" t="str">
        <f>Calc!B1314</f>
        <v>TEX</v>
      </c>
      <c r="C1314" t="str">
        <f>Calc!C1314</f>
        <v>SDP</v>
      </c>
      <c r="D1314" t="str">
        <f>IF(ISBLANK(Games!D1314), "", Games!D1314)</f>
        <v/>
      </c>
      <c r="E1314" t="str">
        <f>IF(ISBLANK(Games!E1314), "", Games!E1314)</f>
        <v/>
      </c>
      <c r="F1314">
        <f>Calc!M1314</f>
        <v>1535.7428778604465</v>
      </c>
      <c r="G1314">
        <f>Calc!N1314</f>
        <v>1514.2912987524817</v>
      </c>
      <c r="H1314" t="str">
        <f>IF(Calc!O1314=Betting!I1314, Betting!B1314, IF(Calc!P1314=Betting!I1314, Betting!C1314, ""))</f>
        <v>TEX</v>
      </c>
      <c r="I1314" s="21">
        <f>MAX(Calc!O1314:P1314)</f>
        <v>0.56247770459177804</v>
      </c>
      <c r="J1314" s="22">
        <f t="shared" si="81"/>
        <v>-128.55978095172699</v>
      </c>
      <c r="K1314" s="23">
        <f t="shared" si="82"/>
        <v>0.77784824507089867</v>
      </c>
      <c r="M1314" s="31"/>
      <c r="N1314" s="31"/>
      <c r="O1314" t="str">
        <f>IF(ISBLANK(Games!L1314), "", Games!L1314)</f>
        <v/>
      </c>
      <c r="P1314" t="str">
        <f>IF(ISBLANK(Games!M1314), "", Games!M1314)</f>
        <v/>
      </c>
      <c r="Q1314" t="str">
        <f t="shared" si="83"/>
        <v/>
      </c>
      <c r="R1314" t="str">
        <f>IF(ISBLANK(Games!L1314), "", IF(H1314=Q1314, "W", "L"))</f>
        <v/>
      </c>
      <c r="T1314" s="30" t="str">
        <f t="shared" ref="T1314:T1377" si="84">IF(S1314="W", N1314/(L1314/-100), IF(S1314="L", -N1314, ""))</f>
        <v/>
      </c>
    </row>
    <row r="1315" spans="1:20" x14ac:dyDescent="0.45">
      <c r="A1315" s="20" t="str">
        <f>Calc!A1315</f>
        <v>2024-07-04</v>
      </c>
      <c r="B1315" t="str">
        <f>Calc!B1315</f>
        <v>OAK</v>
      </c>
      <c r="C1315" t="str">
        <f>Calc!C1315</f>
        <v>LAA</v>
      </c>
      <c r="D1315" t="str">
        <f>IF(ISBLANK(Games!D1315), "", Games!D1315)</f>
        <v/>
      </c>
      <c r="E1315" t="str">
        <f>IF(ISBLANK(Games!E1315), "", Games!E1315)</f>
        <v/>
      </c>
      <c r="F1315">
        <f>Calc!M1315</f>
        <v>1410.609331202211</v>
      </c>
      <c r="G1315">
        <f>Calc!N1315</f>
        <v>1486.8682858001625</v>
      </c>
      <c r="H1315" t="str">
        <f>IF(Calc!O1315=Betting!I1315, Betting!B1315, IF(Calc!P1315=Betting!I1315, Betting!C1315, ""))</f>
        <v>LAA</v>
      </c>
      <c r="I1315" s="21">
        <f>MAX(Calc!O1315:P1315)</f>
        <v>0.60491080446943957</v>
      </c>
      <c r="J1315" s="22">
        <f t="shared" si="81"/>
        <v>-153.1074024074772</v>
      </c>
      <c r="K1315" s="23">
        <f t="shared" si="82"/>
        <v>0.65313628490581965</v>
      </c>
      <c r="M1315" s="31"/>
      <c r="N1315" s="31"/>
      <c r="O1315" t="str">
        <f>IF(ISBLANK(Games!L1315), "", Games!L1315)</f>
        <v/>
      </c>
      <c r="P1315" t="str">
        <f>IF(ISBLANK(Games!M1315), "", Games!M1315)</f>
        <v/>
      </c>
      <c r="Q1315" t="str">
        <f t="shared" si="83"/>
        <v/>
      </c>
      <c r="R1315" t="str">
        <f>IF(ISBLANK(Games!L1315), "", IF(H1315=Q1315, "W", "L"))</f>
        <v/>
      </c>
      <c r="T1315" s="30" t="str">
        <f t="shared" si="84"/>
        <v/>
      </c>
    </row>
    <row r="1316" spans="1:20" x14ac:dyDescent="0.45">
      <c r="A1316" s="20" t="str">
        <f>Calc!A1316</f>
        <v>2024-07-04</v>
      </c>
      <c r="B1316" t="str">
        <f>Calc!B1316</f>
        <v>SEA</v>
      </c>
      <c r="C1316" t="str">
        <f>Calc!C1316</f>
        <v>BAL</v>
      </c>
      <c r="D1316" t="str">
        <f>IF(ISBLANK(Games!D1316), "", Games!D1316)</f>
        <v/>
      </c>
      <c r="E1316" t="str">
        <f>IF(ISBLANK(Games!E1316), "", Games!E1316)</f>
        <v/>
      </c>
      <c r="F1316">
        <f>Calc!M1316</f>
        <v>1518.2292368487947</v>
      </c>
      <c r="G1316">
        <f>Calc!N1316</f>
        <v>1539.0873746407135</v>
      </c>
      <c r="H1316" t="str">
        <f>IF(Calc!O1316=Betting!I1316, Betting!B1316, IF(Calc!P1316=Betting!I1316, Betting!C1316, ""))</f>
        <v>BAL</v>
      </c>
      <c r="I1316" s="21">
        <f>MAX(Calc!O1316:P1316)</f>
        <v>0.51874530785516315</v>
      </c>
      <c r="J1316" s="22">
        <f t="shared" si="81"/>
        <v>-107.79018185635543</v>
      </c>
      <c r="K1316" s="23">
        <f t="shared" si="82"/>
        <v>0.92772827986562945</v>
      </c>
      <c r="M1316" s="31"/>
      <c r="N1316" s="31"/>
      <c r="O1316" t="str">
        <f>IF(ISBLANK(Games!L1316), "", Games!L1316)</f>
        <v/>
      </c>
      <c r="P1316" t="str">
        <f>IF(ISBLANK(Games!M1316), "", Games!M1316)</f>
        <v/>
      </c>
      <c r="Q1316" t="str">
        <f t="shared" si="83"/>
        <v/>
      </c>
      <c r="R1316" t="str">
        <f>IF(ISBLANK(Games!L1316), "", IF(H1316=Q1316, "W", "L"))</f>
        <v/>
      </c>
      <c r="T1316" s="30" t="str">
        <f t="shared" si="84"/>
        <v/>
      </c>
    </row>
    <row r="1317" spans="1:20" x14ac:dyDescent="0.45">
      <c r="A1317" s="20" t="str">
        <f>Calc!A1317</f>
        <v>2024-07-04</v>
      </c>
      <c r="B1317" t="str">
        <f>Calc!B1317</f>
        <v>ATL</v>
      </c>
      <c r="C1317" t="str">
        <f>Calc!C1317</f>
        <v>SFG</v>
      </c>
      <c r="D1317" t="str">
        <f>IF(ISBLANK(Games!D1317), "", Games!D1317)</f>
        <v/>
      </c>
      <c r="E1317" t="str">
        <f>IF(ISBLANK(Games!E1317), "", Games!E1317)</f>
        <v/>
      </c>
      <c r="F1317">
        <f>Calc!M1317</f>
        <v>1593.2508682491175</v>
      </c>
      <c r="G1317">
        <f>Calc!N1317</f>
        <v>1491.6063482058917</v>
      </c>
      <c r="H1317" t="str">
        <f>IF(Calc!O1317=Betting!I1317, Betting!B1317, IF(Calc!P1317=Betting!I1317, Betting!C1317, ""))</f>
        <v>ATL</v>
      </c>
      <c r="I1317" s="21">
        <f>MAX(Calc!O1317:P1317)</f>
        <v>0.66419425163908263</v>
      </c>
      <c r="J1317" s="22">
        <f t="shared" si="81"/>
        <v>-197.79120961479782</v>
      </c>
      <c r="K1317" s="23">
        <f t="shared" si="82"/>
        <v>0.50558364143053636</v>
      </c>
      <c r="M1317" s="31"/>
      <c r="N1317" s="31"/>
      <c r="O1317" t="str">
        <f>IF(ISBLANK(Games!L1317), "", Games!L1317)</f>
        <v/>
      </c>
      <c r="P1317" t="str">
        <f>IF(ISBLANK(Games!M1317), "", Games!M1317)</f>
        <v/>
      </c>
      <c r="Q1317" t="str">
        <f t="shared" si="83"/>
        <v/>
      </c>
      <c r="R1317" t="str">
        <f>IF(ISBLANK(Games!L1317), "", IF(H1317=Q1317, "W", "L"))</f>
        <v/>
      </c>
      <c r="T1317" s="30" t="str">
        <f t="shared" si="84"/>
        <v/>
      </c>
    </row>
    <row r="1318" spans="1:20" x14ac:dyDescent="0.45">
      <c r="A1318" s="20" t="str">
        <f>Calc!A1318</f>
        <v>2024-07-04</v>
      </c>
      <c r="B1318" t="str">
        <f>Calc!B1318</f>
        <v>KCR</v>
      </c>
      <c r="C1318" t="str">
        <f>Calc!C1318</f>
        <v>TBR</v>
      </c>
      <c r="D1318" t="str">
        <f>IF(ISBLANK(Games!D1318), "", Games!D1318)</f>
        <v/>
      </c>
      <c r="E1318" t="str">
        <f>IF(ISBLANK(Games!E1318), "", Games!E1318)</f>
        <v/>
      </c>
      <c r="F1318">
        <f>Calc!M1318</f>
        <v>1459.3647323881944</v>
      </c>
      <c r="G1318">
        <f>Calc!N1318</f>
        <v>1532.6622500113572</v>
      </c>
      <c r="H1318" t="str">
        <f>IF(Calc!O1318=Betting!I1318, Betting!B1318, IF(Calc!P1318=Betting!I1318, Betting!C1318, ""))</f>
        <v>TBR</v>
      </c>
      <c r="I1318" s="21">
        <f>MAX(Calc!O1318:P1318)</f>
        <v>0.50890472653225705</v>
      </c>
      <c r="J1318" s="22">
        <f t="shared" si="81"/>
        <v>-103.62647617004278</v>
      </c>
      <c r="K1318" s="23">
        <f t="shared" si="82"/>
        <v>0.96500434730510365</v>
      </c>
      <c r="M1318" s="31"/>
      <c r="N1318" s="31"/>
      <c r="O1318" t="str">
        <f>IF(ISBLANK(Games!L1318), "", Games!L1318)</f>
        <v/>
      </c>
      <c r="P1318" t="str">
        <f>IF(ISBLANK(Games!M1318), "", Games!M1318)</f>
        <v/>
      </c>
      <c r="Q1318" t="str">
        <f t="shared" si="83"/>
        <v/>
      </c>
      <c r="R1318" t="str">
        <f>IF(ISBLANK(Games!L1318), "", IF(H1318=Q1318, "W", "L"))</f>
        <v/>
      </c>
      <c r="T1318" s="30" t="str">
        <f t="shared" si="84"/>
        <v/>
      </c>
    </row>
    <row r="1319" spans="1:20" x14ac:dyDescent="0.45">
      <c r="A1319" s="20" t="str">
        <f>Calc!A1319</f>
        <v>2024-07-04</v>
      </c>
      <c r="B1319" t="str">
        <f>Calc!B1319</f>
        <v>COL</v>
      </c>
      <c r="C1319" t="str">
        <f>Calc!C1319</f>
        <v>MIL</v>
      </c>
      <c r="D1319" t="str">
        <f>IF(ISBLANK(Games!D1319), "", Games!D1319)</f>
        <v/>
      </c>
      <c r="E1319" t="str">
        <f>IF(ISBLANK(Games!E1319), "", Games!E1319)</f>
        <v/>
      </c>
      <c r="F1319">
        <f>Calc!M1319</f>
        <v>1423.0710497477428</v>
      </c>
      <c r="G1319">
        <f>Calc!N1319</f>
        <v>1527.5334034496079</v>
      </c>
      <c r="H1319" t="str">
        <f>IF(Calc!O1319=Betting!I1319, Betting!B1319, IF(Calc!P1319=Betting!I1319, Betting!C1319, ""))</f>
        <v>MIL</v>
      </c>
      <c r="I1319" s="21">
        <f>MAX(Calc!O1319:P1319)</f>
        <v>0.53178813576999784</v>
      </c>
      <c r="J1319" s="22">
        <f t="shared" si="81"/>
        <v>-113.57852638880692</v>
      </c>
      <c r="K1319" s="23">
        <f t="shared" si="82"/>
        <v>0.88044811972357939</v>
      </c>
      <c r="M1319" s="31"/>
      <c r="N1319" s="31"/>
      <c r="O1319" t="str">
        <f>IF(ISBLANK(Games!L1319), "", Games!L1319)</f>
        <v/>
      </c>
      <c r="P1319" t="str">
        <f>IF(ISBLANK(Games!M1319), "", Games!M1319)</f>
        <v/>
      </c>
      <c r="Q1319" t="str">
        <f t="shared" si="83"/>
        <v/>
      </c>
      <c r="R1319" t="str">
        <f>IF(ISBLANK(Games!L1319), "", IF(H1319=Q1319, "W", "L"))</f>
        <v/>
      </c>
      <c r="T1319" s="30" t="str">
        <f t="shared" si="84"/>
        <v/>
      </c>
    </row>
    <row r="1320" spans="1:20" x14ac:dyDescent="0.45">
      <c r="A1320" s="20" t="str">
        <f>Calc!A1320</f>
        <v>2024-07-04</v>
      </c>
      <c r="B1320" t="str">
        <f>Calc!B1320</f>
        <v>LAD</v>
      </c>
      <c r="C1320" t="str">
        <f>Calc!C1320</f>
        <v>ARI</v>
      </c>
      <c r="D1320" t="str">
        <f>IF(ISBLANK(Games!D1320), "", Games!D1320)</f>
        <v/>
      </c>
      <c r="E1320" t="str">
        <f>IF(ISBLANK(Games!E1320), "", Games!E1320)</f>
        <v/>
      </c>
      <c r="F1320">
        <f>Calc!M1320</f>
        <v>1596.6514930600529</v>
      </c>
      <c r="G1320">
        <f>Calc!N1320</f>
        <v>1515.1384034374826</v>
      </c>
      <c r="H1320" t="str">
        <f>IF(Calc!O1320=Betting!I1320, Betting!B1320, IF(Calc!P1320=Betting!I1320, Betting!C1320, ""))</f>
        <v>LAD</v>
      </c>
      <c r="I1320" s="21">
        <f>MAX(Calc!O1320:P1320)</f>
        <v>0.63652781038978579</v>
      </c>
      <c r="J1320" s="22">
        <f t="shared" si="81"/>
        <v>-175.1242126866419</v>
      </c>
      <c r="K1320" s="23">
        <f t="shared" si="82"/>
        <v>0.57102326666235914</v>
      </c>
      <c r="M1320" s="31"/>
      <c r="N1320" s="31"/>
      <c r="O1320" t="str">
        <f>IF(ISBLANK(Games!L1320), "", Games!L1320)</f>
        <v/>
      </c>
      <c r="P1320" t="str">
        <f>IF(ISBLANK(Games!M1320), "", Games!M1320)</f>
        <v/>
      </c>
      <c r="Q1320" t="str">
        <f t="shared" si="83"/>
        <v/>
      </c>
      <c r="R1320" t="str">
        <f>IF(ISBLANK(Games!L1320), "", IF(H1320=Q1320, "W", "L"))</f>
        <v/>
      </c>
      <c r="T1320" s="30" t="str">
        <f t="shared" si="84"/>
        <v/>
      </c>
    </row>
    <row r="1321" spans="1:20" x14ac:dyDescent="0.45">
      <c r="A1321" s="20" t="str">
        <f>Calc!A1321</f>
        <v>2024-07-05</v>
      </c>
      <c r="B1321" t="str">
        <f>Calc!B1321</f>
        <v>CHC</v>
      </c>
      <c r="C1321" t="str">
        <f>Calc!C1321</f>
        <v>LAA</v>
      </c>
      <c r="D1321" t="str">
        <f>IF(ISBLANK(Games!D1321), "", Games!D1321)</f>
        <v/>
      </c>
      <c r="E1321" t="str">
        <f>IF(ISBLANK(Games!E1321), "", Games!E1321)</f>
        <v/>
      </c>
      <c r="F1321">
        <f>Calc!M1321</f>
        <v>1529.9566441509314</v>
      </c>
      <c r="G1321">
        <f>Calc!N1321</f>
        <v>1486.8682858001625</v>
      </c>
      <c r="H1321" t="str">
        <f>IF(Calc!O1321=Betting!I1321, Betting!B1321, IF(Calc!P1321=Betting!I1321, Betting!C1321, ""))</f>
        <v>CHC</v>
      </c>
      <c r="I1321" s="21">
        <f>MAX(Calc!O1321:P1321)</f>
        <v>0.58398615854392943</v>
      </c>
      <c r="J1321" s="22">
        <f t="shared" si="81"/>
        <v>-140.37661739810071</v>
      </c>
      <c r="K1321" s="23">
        <f t="shared" si="82"/>
        <v>0.71236935220062514</v>
      </c>
      <c r="M1321" s="31"/>
      <c r="N1321" s="31"/>
      <c r="O1321" t="str">
        <f>IF(ISBLANK(Games!L1321), "", Games!L1321)</f>
        <v/>
      </c>
      <c r="P1321" t="str">
        <f>IF(ISBLANK(Games!M1321), "", Games!M1321)</f>
        <v/>
      </c>
      <c r="Q1321" t="str">
        <f t="shared" si="83"/>
        <v/>
      </c>
      <c r="R1321" t="str">
        <f>IF(ISBLANK(Games!L1321), "", IF(H1321=Q1321, "W", "L"))</f>
        <v/>
      </c>
      <c r="T1321" s="30" t="str">
        <f t="shared" si="84"/>
        <v/>
      </c>
    </row>
    <row r="1322" spans="1:20" x14ac:dyDescent="0.45">
      <c r="A1322" s="20" t="str">
        <f>Calc!A1322</f>
        <v>2024-07-05</v>
      </c>
      <c r="B1322" t="str">
        <f>Calc!B1322</f>
        <v>PIT</v>
      </c>
      <c r="C1322" t="str">
        <f>Calc!C1322</f>
        <v>NYM</v>
      </c>
      <c r="D1322" t="str">
        <f>IF(ISBLANK(Games!D1322), "", Games!D1322)</f>
        <v/>
      </c>
      <c r="E1322" t="str">
        <f>IF(ISBLANK(Games!E1322), "", Games!E1322)</f>
        <v/>
      </c>
      <c r="F1322">
        <f>Calc!M1322</f>
        <v>1464.4120897083565</v>
      </c>
      <c r="G1322">
        <f>Calc!N1322</f>
        <v>1510.288270753422</v>
      </c>
      <c r="H1322" t="str">
        <f>IF(Calc!O1322=Betting!I1322, Betting!B1322, IF(Calc!P1322=Betting!I1322, Betting!C1322, ""))</f>
        <v>NYM</v>
      </c>
      <c r="I1322" s="21">
        <f>MAX(Calc!O1322:P1322)</f>
        <v>0.53665458523278986</v>
      </c>
      <c r="J1322" s="22">
        <f t="shared" si="81"/>
        <v>-115.82171057037675</v>
      </c>
      <c r="K1322" s="23">
        <f t="shared" si="82"/>
        <v>0.86339598601625722</v>
      </c>
      <c r="M1322" s="31"/>
      <c r="N1322" s="31"/>
      <c r="O1322" t="str">
        <f>IF(ISBLANK(Games!L1322), "", Games!L1322)</f>
        <v/>
      </c>
      <c r="P1322" t="str">
        <f>IF(ISBLANK(Games!M1322), "", Games!M1322)</f>
        <v/>
      </c>
      <c r="Q1322" t="str">
        <f t="shared" si="83"/>
        <v/>
      </c>
      <c r="R1322" t="str">
        <f>IF(ISBLANK(Games!L1322), "", IF(H1322=Q1322, "W", "L"))</f>
        <v/>
      </c>
      <c r="T1322" s="30" t="str">
        <f t="shared" si="84"/>
        <v/>
      </c>
    </row>
    <row r="1323" spans="1:20" x14ac:dyDescent="0.45">
      <c r="A1323" s="20" t="str">
        <f>Calc!A1323</f>
        <v>2024-07-05</v>
      </c>
      <c r="B1323" t="str">
        <f>Calc!B1323</f>
        <v>WAS</v>
      </c>
      <c r="C1323" t="str">
        <f>Calc!C1323</f>
        <v>STL</v>
      </c>
      <c r="D1323" t="str">
        <f>IF(ISBLANK(Games!D1323), "", Games!D1323)</f>
        <v/>
      </c>
      <c r="E1323" t="str">
        <f>IF(ISBLANK(Games!E1323), "", Games!E1323)</f>
        <v/>
      </c>
      <c r="F1323">
        <f>Calc!M1323</f>
        <v>1419.5380932200808</v>
      </c>
      <c r="G1323">
        <f>Calc!N1323</f>
        <v>1507.9516916859375</v>
      </c>
      <c r="H1323" t="str">
        <f>IF(Calc!O1323=Betting!I1323, Betting!B1323, IF(Calc!P1323=Betting!I1323, Betting!C1323, ""))</f>
        <v>STL</v>
      </c>
      <c r="I1323" s="21">
        <f>MAX(Calc!O1323:P1323)</f>
        <v>0.64836972412699645</v>
      </c>
      <c r="J1323" s="22">
        <f t="shared" si="81"/>
        <v>-184.38961847561868</v>
      </c>
      <c r="K1323" s="23">
        <f t="shared" si="82"/>
        <v>0.54232988183780384</v>
      </c>
      <c r="M1323" s="31"/>
      <c r="N1323" s="31"/>
      <c r="O1323" t="str">
        <f>IF(ISBLANK(Games!L1323), "", Games!L1323)</f>
        <v/>
      </c>
      <c r="P1323" t="str">
        <f>IF(ISBLANK(Games!M1323), "", Games!M1323)</f>
        <v/>
      </c>
      <c r="Q1323" t="str">
        <f t="shared" si="83"/>
        <v/>
      </c>
      <c r="R1323" t="str">
        <f>IF(ISBLANK(Games!L1323), "", IF(H1323=Q1323, "W", "L"))</f>
        <v/>
      </c>
      <c r="T1323" s="30" t="str">
        <f t="shared" si="84"/>
        <v/>
      </c>
    </row>
    <row r="1324" spans="1:20" x14ac:dyDescent="0.45">
      <c r="A1324" s="20" t="str">
        <f>Calc!A1324</f>
        <v>2024-07-05</v>
      </c>
      <c r="B1324" t="str">
        <f>Calc!B1324</f>
        <v>NYY</v>
      </c>
      <c r="C1324" t="str">
        <f>Calc!C1324</f>
        <v>BOS</v>
      </c>
      <c r="D1324" t="str">
        <f>IF(ISBLANK(Games!D1324), "", Games!D1324)</f>
        <v/>
      </c>
      <c r="E1324" t="str">
        <f>IF(ISBLANK(Games!E1324), "", Games!E1324)</f>
        <v/>
      </c>
      <c r="F1324">
        <f>Calc!M1324</f>
        <v>1533.7203518335739</v>
      </c>
      <c r="G1324">
        <f>Calc!N1324</f>
        <v>1518.233689676287</v>
      </c>
      <c r="H1324" t="str">
        <f>IF(Calc!O1324=Betting!I1324, Betting!B1324, IF(Calc!P1324=Betting!I1324, Betting!C1324, ""))</f>
        <v>NYY</v>
      </c>
      <c r="I1324" s="21">
        <f>MAX(Calc!O1324:P1324)</f>
        <v>0.56923367563713201</v>
      </c>
      <c r="J1324" s="22">
        <f t="shared" si="81"/>
        <v>-132.14442342471094</v>
      </c>
      <c r="K1324" s="23">
        <f t="shared" si="82"/>
        <v>0.75674778706779733</v>
      </c>
      <c r="M1324" s="31"/>
      <c r="N1324" s="31"/>
      <c r="O1324" t="str">
        <f>IF(ISBLANK(Games!L1324), "", Games!L1324)</f>
        <v/>
      </c>
      <c r="P1324" t="str">
        <f>IF(ISBLANK(Games!M1324), "", Games!M1324)</f>
        <v/>
      </c>
      <c r="Q1324" t="str">
        <f t="shared" si="83"/>
        <v/>
      </c>
      <c r="R1324" t="str">
        <f>IF(ISBLANK(Games!L1324), "", IF(H1324=Q1324, "W", "L"))</f>
        <v/>
      </c>
      <c r="T1324" s="30" t="str">
        <f t="shared" si="84"/>
        <v/>
      </c>
    </row>
    <row r="1325" spans="1:20" x14ac:dyDescent="0.45">
      <c r="A1325" s="20" t="str">
        <f>Calc!A1325</f>
        <v>2024-07-05</v>
      </c>
      <c r="B1325" t="str">
        <f>Calc!B1325</f>
        <v>CIN</v>
      </c>
      <c r="C1325" t="str">
        <f>Calc!C1325</f>
        <v>DET</v>
      </c>
      <c r="D1325" t="str">
        <f>IF(ISBLANK(Games!D1325), "", Games!D1325)</f>
        <v/>
      </c>
      <c r="E1325" t="str">
        <f>IF(ISBLANK(Games!E1325), "", Games!E1325)</f>
        <v/>
      </c>
      <c r="F1325">
        <f>Calc!M1325</f>
        <v>1493.1662146218293</v>
      </c>
      <c r="G1325">
        <f>Calc!N1325</f>
        <v>1495.7868779460348</v>
      </c>
      <c r="H1325" t="str">
        <f>IF(Calc!O1325=Betting!I1325, Betting!B1325, IF(Calc!P1325=Betting!I1325, Betting!C1325, ""))</f>
        <v>DET</v>
      </c>
      <c r="I1325" s="21">
        <f>MAX(Calc!O1325:P1325)</f>
        <v>0.51071581061084015</v>
      </c>
      <c r="J1325" s="22">
        <f t="shared" si="81"/>
        <v>-104.38019901040259</v>
      </c>
      <c r="K1325" s="23">
        <f t="shared" si="82"/>
        <v>0.95803611171534508</v>
      </c>
      <c r="M1325" s="31"/>
      <c r="N1325" s="31"/>
      <c r="O1325" t="str">
        <f>IF(ISBLANK(Games!L1325), "", Games!L1325)</f>
        <v/>
      </c>
      <c r="P1325" t="str">
        <f>IF(ISBLANK(Games!M1325), "", Games!M1325)</f>
        <v/>
      </c>
      <c r="Q1325" t="str">
        <f t="shared" si="83"/>
        <v/>
      </c>
      <c r="R1325" t="str">
        <f>IF(ISBLANK(Games!L1325), "", IF(H1325=Q1325, "W", "L"))</f>
        <v/>
      </c>
      <c r="T1325" s="30" t="str">
        <f t="shared" si="84"/>
        <v/>
      </c>
    </row>
    <row r="1326" spans="1:20" x14ac:dyDescent="0.45">
      <c r="A1326" s="20" t="str">
        <f>Calc!A1326</f>
        <v>2024-07-05</v>
      </c>
      <c r="B1326" t="str">
        <f>Calc!B1326</f>
        <v>CLE</v>
      </c>
      <c r="C1326" t="str">
        <f>Calc!C1326</f>
        <v>SFG</v>
      </c>
      <c r="D1326" t="str">
        <f>IF(ISBLANK(Games!D1326), "", Games!D1326)</f>
        <v/>
      </c>
      <c r="E1326" t="str">
        <f>IF(ISBLANK(Games!E1326), "", Games!E1326)</f>
        <v/>
      </c>
      <c r="F1326">
        <f>Calc!M1326</f>
        <v>1503.8938502056101</v>
      </c>
      <c r="G1326">
        <f>Calc!N1326</f>
        <v>1491.6063482058917</v>
      </c>
      <c r="H1326" t="str">
        <f>IF(Calc!O1326=Betting!I1326, Betting!B1326, IF(Calc!P1326=Betting!I1326, Betting!C1326, ""))</f>
        <v>CLE</v>
      </c>
      <c r="I1326" s="21">
        <f>MAX(Calc!O1326:P1326)</f>
        <v>0.5414852917985008</v>
      </c>
      <c r="J1326" s="22">
        <f t="shared" si="81"/>
        <v>-118.09551190243155</v>
      </c>
      <c r="K1326" s="23">
        <f t="shared" si="82"/>
        <v>0.84677223028270754</v>
      </c>
      <c r="M1326" s="31"/>
      <c r="N1326" s="31"/>
      <c r="O1326" t="str">
        <f>IF(ISBLANK(Games!L1326), "", Games!L1326)</f>
        <v/>
      </c>
      <c r="P1326" t="str">
        <f>IF(ISBLANK(Games!M1326), "", Games!M1326)</f>
        <v/>
      </c>
      <c r="Q1326" t="str">
        <f t="shared" si="83"/>
        <v/>
      </c>
      <c r="R1326" t="str">
        <f>IF(ISBLANK(Games!L1326), "", IF(H1326=Q1326, "W", "L"))</f>
        <v/>
      </c>
      <c r="T1326" s="30" t="str">
        <f t="shared" si="84"/>
        <v/>
      </c>
    </row>
    <row r="1327" spans="1:20" x14ac:dyDescent="0.45">
      <c r="A1327" s="20" t="str">
        <f>Calc!A1327</f>
        <v>2024-07-05</v>
      </c>
      <c r="B1327" t="str">
        <f>Calc!B1327</f>
        <v>MIA</v>
      </c>
      <c r="C1327" t="str">
        <f>Calc!C1327</f>
        <v>CHW</v>
      </c>
      <c r="D1327" t="str">
        <f>IF(ISBLANK(Games!D1327), "", Games!D1327)</f>
        <v/>
      </c>
      <c r="E1327" t="str">
        <f>IF(ISBLANK(Games!E1327), "", Games!E1327)</f>
        <v/>
      </c>
      <c r="F1327">
        <f>Calc!M1327</f>
        <v>1453.0099819148713</v>
      </c>
      <c r="G1327">
        <f>Calc!N1327</f>
        <v>1425.4820043556863</v>
      </c>
      <c r="H1327" t="str">
        <f>IF(Calc!O1327=Betting!I1327, Betting!B1327, IF(Calc!P1327=Betting!I1327, Betting!C1327, ""))</f>
        <v>MIA</v>
      </c>
      <c r="I1327" s="21">
        <f>MAX(Calc!O1327:P1327)</f>
        <v>0.56240906996072015</v>
      </c>
      <c r="J1327" s="22">
        <f t="shared" si="81"/>
        <v>-128.52393213685579</v>
      </c>
      <c r="K1327" s="23">
        <f t="shared" si="82"/>
        <v>0.77806520806971002</v>
      </c>
      <c r="M1327" s="31"/>
      <c r="N1327" s="31"/>
      <c r="O1327" t="str">
        <f>IF(ISBLANK(Games!L1327), "", Games!L1327)</f>
        <v/>
      </c>
      <c r="P1327" t="str">
        <f>IF(ISBLANK(Games!M1327), "", Games!M1327)</f>
        <v/>
      </c>
      <c r="Q1327" t="str">
        <f t="shared" si="83"/>
        <v/>
      </c>
      <c r="R1327" t="str">
        <f>IF(ISBLANK(Games!L1327), "", IF(H1327=Q1327, "W", "L"))</f>
        <v/>
      </c>
      <c r="T1327" s="30" t="str">
        <f t="shared" si="84"/>
        <v/>
      </c>
    </row>
    <row r="1328" spans="1:20" x14ac:dyDescent="0.45">
      <c r="A1328" s="20" t="str">
        <f>Calc!A1328</f>
        <v>2024-07-05</v>
      </c>
      <c r="B1328" t="str">
        <f>Calc!B1328</f>
        <v>ATL</v>
      </c>
      <c r="C1328" t="str">
        <f>Calc!C1328</f>
        <v>PHI</v>
      </c>
      <c r="D1328" t="str">
        <f>IF(ISBLANK(Games!D1328), "", Games!D1328)</f>
        <v/>
      </c>
      <c r="E1328" t="str">
        <f>IF(ISBLANK(Games!E1328), "", Games!E1328)</f>
        <v/>
      </c>
      <c r="F1328">
        <f>Calc!M1328</f>
        <v>1593.2508682491175</v>
      </c>
      <c r="G1328">
        <f>Calc!N1328</f>
        <v>1539.4111659163295</v>
      </c>
      <c r="H1328" t="str">
        <f>IF(Calc!O1328=Betting!I1328, Betting!B1328, IF(Calc!P1328=Betting!I1328, Betting!C1328, ""))</f>
        <v>ATL</v>
      </c>
      <c r="I1328" s="21">
        <f>MAX(Calc!O1328:P1328)</f>
        <v>0.5988184765644915</v>
      </c>
      <c r="J1328" s="22">
        <f t="shared" si="81"/>
        <v>-149.26372267509322</v>
      </c>
      <c r="K1328" s="23">
        <f t="shared" si="82"/>
        <v>0.66995515191372368</v>
      </c>
      <c r="M1328" s="31"/>
      <c r="N1328" s="31"/>
      <c r="O1328" t="str">
        <f>IF(ISBLANK(Games!L1328), "", Games!L1328)</f>
        <v/>
      </c>
      <c r="P1328" t="str">
        <f>IF(ISBLANK(Games!M1328), "", Games!M1328)</f>
        <v/>
      </c>
      <c r="Q1328" t="str">
        <f t="shared" si="83"/>
        <v/>
      </c>
      <c r="R1328" t="str">
        <f>IF(ISBLANK(Games!L1328), "", IF(H1328=Q1328, "W", "L"))</f>
        <v/>
      </c>
      <c r="T1328" s="30" t="str">
        <f t="shared" si="84"/>
        <v/>
      </c>
    </row>
    <row r="1329" spans="1:20" x14ac:dyDescent="0.45">
      <c r="A1329" s="20" t="str">
        <f>Calc!A1329</f>
        <v>2024-07-05</v>
      </c>
      <c r="B1329" t="str">
        <f>Calc!B1329</f>
        <v>TEX</v>
      </c>
      <c r="C1329" t="str">
        <f>Calc!C1329</f>
        <v>TBR</v>
      </c>
      <c r="D1329" t="str">
        <f>IF(ISBLANK(Games!D1329), "", Games!D1329)</f>
        <v/>
      </c>
      <c r="E1329" t="str">
        <f>IF(ISBLANK(Games!E1329), "", Games!E1329)</f>
        <v/>
      </c>
      <c r="F1329">
        <f>Calc!M1329</f>
        <v>1535.7428778604465</v>
      </c>
      <c r="G1329">
        <f>Calc!N1329</f>
        <v>1532.6622500113572</v>
      </c>
      <c r="H1329" t="str">
        <f>IF(Calc!O1329=Betting!I1329, Betting!B1329, IF(Calc!P1329=Betting!I1329, Betting!C1329, ""))</f>
        <v>TEX</v>
      </c>
      <c r="I1329" s="21">
        <f>MAX(Calc!O1329:P1329)</f>
        <v>0.53607883329212913</v>
      </c>
      <c r="J1329" s="22">
        <f t="shared" si="81"/>
        <v>-115.5538638377532</v>
      </c>
      <c r="K1329" s="23">
        <f t="shared" si="82"/>
        <v>0.86539728468455146</v>
      </c>
      <c r="M1329" s="31"/>
      <c r="N1329" s="31"/>
      <c r="O1329" t="str">
        <f>IF(ISBLANK(Games!L1329), "", Games!L1329)</f>
        <v/>
      </c>
      <c r="P1329" t="str">
        <f>IF(ISBLANK(Games!M1329), "", Games!M1329)</f>
        <v/>
      </c>
      <c r="Q1329" t="str">
        <f t="shared" si="83"/>
        <v/>
      </c>
      <c r="R1329" t="str">
        <f>IF(ISBLANK(Games!L1329), "", IF(H1329=Q1329, "W", "L"))</f>
        <v/>
      </c>
      <c r="T1329" s="30" t="str">
        <f t="shared" si="84"/>
        <v/>
      </c>
    </row>
    <row r="1330" spans="1:20" x14ac:dyDescent="0.45">
      <c r="A1330" s="20" t="str">
        <f>Calc!A1330</f>
        <v>2024-07-05</v>
      </c>
      <c r="B1330" t="str">
        <f>Calc!B1330</f>
        <v>COL</v>
      </c>
      <c r="C1330" t="str">
        <f>Calc!C1330</f>
        <v>KCR</v>
      </c>
      <c r="D1330" t="str">
        <f>IF(ISBLANK(Games!D1330), "", Games!D1330)</f>
        <v/>
      </c>
      <c r="E1330" t="str">
        <f>IF(ISBLANK(Games!E1330), "", Games!E1330)</f>
        <v/>
      </c>
      <c r="F1330">
        <f>Calc!M1330</f>
        <v>1423.0710497477428</v>
      </c>
      <c r="G1330">
        <f>Calc!N1330</f>
        <v>1465.2610239810729</v>
      </c>
      <c r="H1330" t="str">
        <f>IF(Calc!O1330=Betting!I1330, Betting!B1330, IF(Calc!P1330=Betting!I1330, Betting!C1330, ""))</f>
        <v>COL</v>
      </c>
      <c r="I1330" s="21">
        <f>MAX(Calc!O1330:P1330)</f>
        <v>0.55375366257971947</v>
      </c>
      <c r="J1330" s="22">
        <f t="shared" si="81"/>
        <v>-124.09147507650852</v>
      </c>
      <c r="K1330" s="23">
        <f t="shared" si="82"/>
        <v>0.80585713030121586</v>
      </c>
      <c r="M1330" s="31"/>
      <c r="N1330" s="31"/>
      <c r="O1330" t="str">
        <f>IF(ISBLANK(Games!L1330), "", Games!L1330)</f>
        <v/>
      </c>
      <c r="P1330" t="str">
        <f>IF(ISBLANK(Games!M1330), "", Games!M1330)</f>
        <v/>
      </c>
      <c r="Q1330" t="str">
        <f t="shared" si="83"/>
        <v/>
      </c>
      <c r="R1330" t="str">
        <f>IF(ISBLANK(Games!L1330), "", IF(H1330=Q1330, "W", "L"))</f>
        <v/>
      </c>
      <c r="T1330" s="30" t="str">
        <f t="shared" si="84"/>
        <v/>
      </c>
    </row>
    <row r="1331" spans="1:20" x14ac:dyDescent="0.45">
      <c r="A1331" s="20" t="str">
        <f>Calc!A1331</f>
        <v>2024-07-05</v>
      </c>
      <c r="B1331" t="str">
        <f>Calc!B1331</f>
        <v>MIN</v>
      </c>
      <c r="C1331" t="str">
        <f>Calc!C1331</f>
        <v>HOU</v>
      </c>
      <c r="D1331" t="str">
        <f>IF(ISBLANK(Games!D1331), "", Games!D1331)</f>
        <v/>
      </c>
      <c r="E1331" t="str">
        <f>IF(ISBLANK(Games!E1331), "", Games!E1331)</f>
        <v/>
      </c>
      <c r="F1331">
        <f>Calc!M1331</f>
        <v>1529.2726034226744</v>
      </c>
      <c r="G1331">
        <f>Calc!N1331</f>
        <v>1554.1885466658973</v>
      </c>
      <c r="H1331" t="str">
        <f>IF(Calc!O1331=Betting!I1331, Betting!B1331, IF(Calc!P1331=Betting!I1331, Betting!C1331, ""))</f>
        <v>MIN</v>
      </c>
      <c r="I1331" s="21">
        <f>MAX(Calc!O1331:P1331)</f>
        <v>0.52784078200788187</v>
      </c>
      <c r="J1331" s="22">
        <f t="shared" si="81"/>
        <v>-111.79296345257274</v>
      </c>
      <c r="K1331" s="23">
        <f t="shared" si="82"/>
        <v>0.89451068217208685</v>
      </c>
      <c r="M1331" s="31"/>
      <c r="N1331" s="31"/>
      <c r="O1331" t="str">
        <f>IF(ISBLANK(Games!L1331), "", Games!L1331)</f>
        <v/>
      </c>
      <c r="P1331" t="str">
        <f>IF(ISBLANK(Games!M1331), "", Games!M1331)</f>
        <v/>
      </c>
      <c r="Q1331" t="str">
        <f t="shared" si="83"/>
        <v/>
      </c>
      <c r="R1331" t="str">
        <f>IF(ISBLANK(Games!L1331), "", IF(H1331=Q1331, "W", "L"))</f>
        <v/>
      </c>
      <c r="T1331" s="30" t="str">
        <f t="shared" si="84"/>
        <v/>
      </c>
    </row>
    <row r="1332" spans="1:20" x14ac:dyDescent="0.45">
      <c r="A1332" s="20" t="str">
        <f>Calc!A1332</f>
        <v>2024-07-05</v>
      </c>
      <c r="B1332" t="str">
        <f>Calc!B1332</f>
        <v>OAK</v>
      </c>
      <c r="C1332" t="str">
        <f>Calc!C1332</f>
        <v>BAL</v>
      </c>
      <c r="D1332" t="str">
        <f>IF(ISBLANK(Games!D1332), "", Games!D1332)</f>
        <v/>
      </c>
      <c r="E1332" t="str">
        <f>IF(ISBLANK(Games!E1332), "", Games!E1332)</f>
        <v/>
      </c>
      <c r="F1332">
        <f>Calc!M1332</f>
        <v>1410.609331202211</v>
      </c>
      <c r="G1332">
        <f>Calc!N1332</f>
        <v>1539.0873746407135</v>
      </c>
      <c r="H1332" t="str">
        <f>IF(Calc!O1332=Betting!I1332, Betting!B1332, IF(Calc!P1332=Betting!I1332, Betting!C1332, ""))</f>
        <v>BAL</v>
      </c>
      <c r="I1332" s="21">
        <f>MAX(Calc!O1332:P1332)</f>
        <v>0.67379821329859735</v>
      </c>
      <c r="J1332" s="22">
        <f t="shared" si="81"/>
        <v>-206.55871327748926</v>
      </c>
      <c r="K1332" s="23">
        <f t="shared" si="82"/>
        <v>0.4841238523095408</v>
      </c>
      <c r="M1332" s="31"/>
      <c r="N1332" s="31"/>
      <c r="O1332" t="str">
        <f>IF(ISBLANK(Games!L1332), "", Games!L1332)</f>
        <v/>
      </c>
      <c r="P1332" t="str">
        <f>IF(ISBLANK(Games!M1332), "", Games!M1332)</f>
        <v/>
      </c>
      <c r="Q1332" t="str">
        <f t="shared" si="83"/>
        <v/>
      </c>
      <c r="R1332" t="str">
        <f>IF(ISBLANK(Games!L1332), "", IF(H1332=Q1332, "W", "L"))</f>
        <v/>
      </c>
      <c r="T1332" s="30" t="str">
        <f t="shared" si="84"/>
        <v/>
      </c>
    </row>
    <row r="1333" spans="1:20" x14ac:dyDescent="0.45">
      <c r="A1333" s="20" t="str">
        <f>Calc!A1333</f>
        <v>2024-07-05</v>
      </c>
      <c r="B1333" t="str">
        <f>Calc!B1333</f>
        <v>SDP</v>
      </c>
      <c r="C1333" t="str">
        <f>Calc!C1333</f>
        <v>ARI</v>
      </c>
      <c r="D1333" t="str">
        <f>IF(ISBLANK(Games!D1333), "", Games!D1333)</f>
        <v/>
      </c>
      <c r="E1333" t="str">
        <f>IF(ISBLANK(Games!E1333), "", Games!E1333)</f>
        <v/>
      </c>
      <c r="F1333">
        <f>Calc!M1333</f>
        <v>1502.9671207118124</v>
      </c>
      <c r="G1333">
        <f>Calc!N1333</f>
        <v>1515.1384034374826</v>
      </c>
      <c r="H1333" t="str">
        <f>IF(Calc!O1333=Betting!I1333, Betting!B1333, IF(Calc!P1333=Betting!I1333, Betting!C1333, ""))</f>
        <v>ARI</v>
      </c>
      <c r="I1333" s="21">
        <f>MAX(Calc!O1333:P1333)</f>
        <v>0.50288883902018988</v>
      </c>
      <c r="J1333" s="22">
        <f t="shared" si="81"/>
        <v>-101.16225071852982</v>
      </c>
      <c r="K1333" s="23">
        <f t="shared" si="82"/>
        <v>0.98851102352631881</v>
      </c>
      <c r="M1333" s="31"/>
      <c r="N1333" s="31"/>
      <c r="O1333" t="str">
        <f>IF(ISBLANK(Games!L1333), "", Games!L1333)</f>
        <v/>
      </c>
      <c r="P1333" t="str">
        <f>IF(ISBLANK(Games!M1333), "", Games!M1333)</f>
        <v/>
      </c>
      <c r="Q1333" t="str">
        <f t="shared" si="83"/>
        <v/>
      </c>
      <c r="R1333" t="str">
        <f>IF(ISBLANK(Games!L1333), "", IF(H1333=Q1333, "W", "L"))</f>
        <v/>
      </c>
      <c r="T1333" s="30" t="str">
        <f t="shared" si="84"/>
        <v/>
      </c>
    </row>
    <row r="1334" spans="1:20" x14ac:dyDescent="0.45">
      <c r="A1334" s="20" t="str">
        <f>Calc!A1334</f>
        <v>2024-07-05</v>
      </c>
      <c r="B1334" t="str">
        <f>Calc!B1334</f>
        <v>SEA</v>
      </c>
      <c r="C1334" t="str">
        <f>Calc!C1334</f>
        <v>TOR</v>
      </c>
      <c r="D1334" t="str">
        <f>IF(ISBLANK(Games!D1334), "", Games!D1334)</f>
        <v/>
      </c>
      <c r="E1334" t="str">
        <f>IF(ISBLANK(Games!E1334), "", Games!E1334)</f>
        <v/>
      </c>
      <c r="F1334">
        <f>Calc!M1334</f>
        <v>1518.2292368487947</v>
      </c>
      <c r="G1334">
        <f>Calc!N1334</f>
        <v>1549.5770225833428</v>
      </c>
      <c r="H1334" t="str">
        <f>IF(Calc!O1334=Betting!I1334, Betting!B1334, IF(Calc!P1334=Betting!I1334, Betting!C1334, ""))</f>
        <v>TOR</v>
      </c>
      <c r="I1334" s="21">
        <f>MAX(Calc!O1334:P1334)</f>
        <v>0.53375511401414266</v>
      </c>
      <c r="J1334" s="22">
        <f t="shared" si="81"/>
        <v>-114.47956429281524</v>
      </c>
      <c r="K1334" s="23">
        <f t="shared" si="82"/>
        <v>0.87351834904106118</v>
      </c>
      <c r="M1334" s="31"/>
      <c r="N1334" s="31"/>
      <c r="O1334" t="str">
        <f>IF(ISBLANK(Games!L1334), "", Games!L1334)</f>
        <v/>
      </c>
      <c r="P1334" t="str">
        <f>IF(ISBLANK(Games!M1334), "", Games!M1334)</f>
        <v/>
      </c>
      <c r="Q1334" t="str">
        <f t="shared" si="83"/>
        <v/>
      </c>
      <c r="R1334" t="str">
        <f>IF(ISBLANK(Games!L1334), "", IF(H1334=Q1334, "W", "L"))</f>
        <v/>
      </c>
      <c r="T1334" s="30" t="str">
        <f t="shared" si="84"/>
        <v/>
      </c>
    </row>
    <row r="1335" spans="1:20" x14ac:dyDescent="0.45">
      <c r="A1335" s="20" t="str">
        <f>Calc!A1335</f>
        <v>2024-07-05</v>
      </c>
      <c r="B1335" t="str">
        <f>Calc!B1335</f>
        <v>LAD</v>
      </c>
      <c r="C1335" t="str">
        <f>Calc!C1335</f>
        <v>MIL</v>
      </c>
      <c r="D1335" t="str">
        <f>IF(ISBLANK(Games!D1335), "", Games!D1335)</f>
        <v/>
      </c>
      <c r="E1335" t="str">
        <f>IF(ISBLANK(Games!E1335), "", Games!E1335)</f>
        <v/>
      </c>
      <c r="F1335">
        <f>Calc!M1335</f>
        <v>1596.6514930600529</v>
      </c>
      <c r="G1335">
        <f>Calc!N1335</f>
        <v>1527.5334034496079</v>
      </c>
      <c r="H1335" t="str">
        <f>IF(Calc!O1335=Betting!I1335, Betting!B1335, IF(Calc!P1335=Betting!I1335, Betting!C1335, ""))</f>
        <v>LAD</v>
      </c>
      <c r="I1335" s="21">
        <f>MAX(Calc!O1335:P1335)</f>
        <v>0.61950418327790324</v>
      </c>
      <c r="J1335" s="22">
        <f t="shared" si="81"/>
        <v>-162.81497878605362</v>
      </c>
      <c r="K1335" s="23">
        <f t="shared" si="82"/>
        <v>0.61419410391843987</v>
      </c>
      <c r="M1335" s="31"/>
      <c r="N1335" s="31"/>
      <c r="O1335" t="str">
        <f>IF(ISBLANK(Games!L1335), "", Games!L1335)</f>
        <v/>
      </c>
      <c r="P1335" t="str">
        <f>IF(ISBLANK(Games!M1335), "", Games!M1335)</f>
        <v/>
      </c>
      <c r="Q1335" t="str">
        <f t="shared" si="83"/>
        <v/>
      </c>
      <c r="R1335" t="str">
        <f>IF(ISBLANK(Games!L1335), "", IF(H1335=Q1335, "W", "L"))</f>
        <v/>
      </c>
      <c r="T1335" s="30" t="str">
        <f t="shared" si="84"/>
        <v/>
      </c>
    </row>
    <row r="1336" spans="1:20" x14ac:dyDescent="0.45">
      <c r="A1336" s="20" t="str">
        <f>Calc!A1336</f>
        <v>2024-07-06</v>
      </c>
      <c r="B1336" t="str">
        <f>Calc!B1336</f>
        <v>NYY</v>
      </c>
      <c r="C1336" t="str">
        <f>Calc!C1336</f>
        <v>BOS</v>
      </c>
      <c r="D1336" t="str">
        <f>IF(ISBLANK(Games!D1336), "", Games!D1336)</f>
        <v/>
      </c>
      <c r="E1336" t="str">
        <f>IF(ISBLANK(Games!E1336), "", Games!E1336)</f>
        <v/>
      </c>
      <c r="F1336">
        <f>Calc!M1336</f>
        <v>1533.7203518335739</v>
      </c>
      <c r="G1336">
        <f>Calc!N1336</f>
        <v>1518.233689676287</v>
      </c>
      <c r="H1336" t="str">
        <f>IF(Calc!O1336=Betting!I1336, Betting!B1336, IF(Calc!P1336=Betting!I1336, Betting!C1336, ""))</f>
        <v>NYY</v>
      </c>
      <c r="I1336" s="21">
        <f>MAX(Calc!O1336:P1336)</f>
        <v>0.56923367563713201</v>
      </c>
      <c r="J1336" s="22">
        <f t="shared" si="81"/>
        <v>-132.14442342471094</v>
      </c>
      <c r="K1336" s="23">
        <f t="shared" si="82"/>
        <v>0.75674778706779733</v>
      </c>
      <c r="M1336" s="31"/>
      <c r="N1336" s="31"/>
      <c r="O1336" t="str">
        <f>IF(ISBLANK(Games!L1336), "", Games!L1336)</f>
        <v/>
      </c>
      <c r="P1336" t="str">
        <f>IF(ISBLANK(Games!M1336), "", Games!M1336)</f>
        <v/>
      </c>
      <c r="Q1336" t="str">
        <f t="shared" si="83"/>
        <v/>
      </c>
      <c r="R1336" t="str">
        <f>IF(ISBLANK(Games!L1336), "", IF(H1336=Q1336, "W", "L"))</f>
        <v/>
      </c>
      <c r="T1336" s="30" t="str">
        <f t="shared" si="84"/>
        <v/>
      </c>
    </row>
    <row r="1337" spans="1:20" x14ac:dyDescent="0.45">
      <c r="A1337" s="20" t="str">
        <f>Calc!A1337</f>
        <v>2024-07-06</v>
      </c>
      <c r="B1337" t="str">
        <f>Calc!B1337</f>
        <v>MIN</v>
      </c>
      <c r="C1337" t="str">
        <f>Calc!C1337</f>
        <v>HOU</v>
      </c>
      <c r="D1337" t="str">
        <f>IF(ISBLANK(Games!D1337), "", Games!D1337)</f>
        <v/>
      </c>
      <c r="E1337" t="str">
        <f>IF(ISBLANK(Games!E1337), "", Games!E1337)</f>
        <v/>
      </c>
      <c r="F1337">
        <f>Calc!M1337</f>
        <v>1529.2726034226744</v>
      </c>
      <c r="G1337">
        <f>Calc!N1337</f>
        <v>1554.1885466658973</v>
      </c>
      <c r="H1337" t="str">
        <f>IF(Calc!O1337=Betting!I1337, Betting!B1337, IF(Calc!P1337=Betting!I1337, Betting!C1337, ""))</f>
        <v>MIN</v>
      </c>
      <c r="I1337" s="21">
        <f>MAX(Calc!O1337:P1337)</f>
        <v>0.52784078200788187</v>
      </c>
      <c r="J1337" s="22">
        <f t="shared" si="81"/>
        <v>-111.79296345257274</v>
      </c>
      <c r="K1337" s="23">
        <f t="shared" si="82"/>
        <v>0.89451068217208685</v>
      </c>
      <c r="M1337" s="31"/>
      <c r="N1337" s="31"/>
      <c r="O1337" t="str">
        <f>IF(ISBLANK(Games!L1337), "", Games!L1337)</f>
        <v/>
      </c>
      <c r="P1337" t="str">
        <f>IF(ISBLANK(Games!M1337), "", Games!M1337)</f>
        <v/>
      </c>
      <c r="Q1337" t="str">
        <f t="shared" si="83"/>
        <v/>
      </c>
      <c r="R1337" t="str">
        <f>IF(ISBLANK(Games!L1337), "", IF(H1337=Q1337, "W", "L"))</f>
        <v/>
      </c>
      <c r="T1337" s="30" t="str">
        <f t="shared" si="84"/>
        <v/>
      </c>
    </row>
    <row r="1338" spans="1:20" x14ac:dyDescent="0.45">
      <c r="A1338" s="20" t="str">
        <f>Calc!A1338</f>
        <v>2024-07-06</v>
      </c>
      <c r="B1338" t="str">
        <f>Calc!B1338</f>
        <v>CHC</v>
      </c>
      <c r="C1338" t="str">
        <f>Calc!C1338</f>
        <v>LAA</v>
      </c>
      <c r="D1338" t="str">
        <f>IF(ISBLANK(Games!D1338), "", Games!D1338)</f>
        <v/>
      </c>
      <c r="E1338" t="str">
        <f>IF(ISBLANK(Games!E1338), "", Games!E1338)</f>
        <v/>
      </c>
      <c r="F1338">
        <f>Calc!M1338</f>
        <v>1529.9566441509314</v>
      </c>
      <c r="G1338">
        <f>Calc!N1338</f>
        <v>1486.8682858001625</v>
      </c>
      <c r="H1338" t="str">
        <f>IF(Calc!O1338=Betting!I1338, Betting!B1338, IF(Calc!P1338=Betting!I1338, Betting!C1338, ""))</f>
        <v>CHC</v>
      </c>
      <c r="I1338" s="21">
        <f>MAX(Calc!O1338:P1338)</f>
        <v>0.58398615854392943</v>
      </c>
      <c r="J1338" s="22">
        <f t="shared" si="81"/>
        <v>-140.37661739810071</v>
      </c>
      <c r="K1338" s="23">
        <f t="shared" si="82"/>
        <v>0.71236935220062514</v>
      </c>
      <c r="M1338" s="31"/>
      <c r="N1338" s="31"/>
      <c r="O1338" t="str">
        <f>IF(ISBLANK(Games!L1338), "", Games!L1338)</f>
        <v/>
      </c>
      <c r="P1338" t="str">
        <f>IF(ISBLANK(Games!M1338), "", Games!M1338)</f>
        <v/>
      </c>
      <c r="Q1338" t="str">
        <f t="shared" si="83"/>
        <v/>
      </c>
      <c r="R1338" t="str">
        <f>IF(ISBLANK(Games!L1338), "", IF(H1338=Q1338, "W", "L"))</f>
        <v/>
      </c>
      <c r="T1338" s="30" t="str">
        <f t="shared" si="84"/>
        <v/>
      </c>
    </row>
    <row r="1339" spans="1:20" x14ac:dyDescent="0.45">
      <c r="A1339" s="20" t="str">
        <f>Calc!A1339</f>
        <v>2024-07-06</v>
      </c>
      <c r="B1339" t="str">
        <f>Calc!B1339</f>
        <v>PIT</v>
      </c>
      <c r="C1339" t="str">
        <f>Calc!C1339</f>
        <v>NYM</v>
      </c>
      <c r="D1339" t="str">
        <f>IF(ISBLANK(Games!D1339), "", Games!D1339)</f>
        <v/>
      </c>
      <c r="E1339" t="str">
        <f>IF(ISBLANK(Games!E1339), "", Games!E1339)</f>
        <v/>
      </c>
      <c r="F1339">
        <f>Calc!M1339</f>
        <v>1464.4120897083565</v>
      </c>
      <c r="G1339">
        <f>Calc!N1339</f>
        <v>1510.288270753422</v>
      </c>
      <c r="H1339" t="str">
        <f>IF(Calc!O1339=Betting!I1339, Betting!B1339, IF(Calc!P1339=Betting!I1339, Betting!C1339, ""))</f>
        <v>NYM</v>
      </c>
      <c r="I1339" s="21">
        <f>MAX(Calc!O1339:P1339)</f>
        <v>0.53665458523278986</v>
      </c>
      <c r="J1339" s="22">
        <f t="shared" si="81"/>
        <v>-115.82171057037675</v>
      </c>
      <c r="K1339" s="23">
        <f t="shared" si="82"/>
        <v>0.86339598601625722</v>
      </c>
      <c r="M1339" s="31"/>
      <c r="N1339" s="31"/>
      <c r="O1339" t="str">
        <f>IF(ISBLANK(Games!L1339), "", Games!L1339)</f>
        <v/>
      </c>
      <c r="P1339" t="str">
        <f>IF(ISBLANK(Games!M1339), "", Games!M1339)</f>
        <v/>
      </c>
      <c r="Q1339" t="str">
        <f t="shared" si="83"/>
        <v/>
      </c>
      <c r="R1339" t="str">
        <f>IF(ISBLANK(Games!L1339), "", IF(H1339=Q1339, "W", "L"))</f>
        <v/>
      </c>
      <c r="T1339" s="30" t="str">
        <f t="shared" si="84"/>
        <v/>
      </c>
    </row>
    <row r="1340" spans="1:20" x14ac:dyDescent="0.45">
      <c r="A1340" s="20" t="str">
        <f>Calc!A1340</f>
        <v>2024-07-06</v>
      </c>
      <c r="B1340" t="str">
        <f>Calc!B1340</f>
        <v>WAS</v>
      </c>
      <c r="C1340" t="str">
        <f>Calc!C1340</f>
        <v>STL</v>
      </c>
      <c r="D1340" t="str">
        <f>IF(ISBLANK(Games!D1340), "", Games!D1340)</f>
        <v/>
      </c>
      <c r="E1340" t="str">
        <f>IF(ISBLANK(Games!E1340), "", Games!E1340)</f>
        <v/>
      </c>
      <c r="F1340">
        <f>Calc!M1340</f>
        <v>1419.5380932200808</v>
      </c>
      <c r="G1340">
        <f>Calc!N1340</f>
        <v>1507.9516916859375</v>
      </c>
      <c r="H1340" t="str">
        <f>IF(Calc!O1340=Betting!I1340, Betting!B1340, IF(Calc!P1340=Betting!I1340, Betting!C1340, ""))</f>
        <v>STL</v>
      </c>
      <c r="I1340" s="21">
        <f>MAX(Calc!O1340:P1340)</f>
        <v>0.64836972412699645</v>
      </c>
      <c r="J1340" s="22">
        <f t="shared" si="81"/>
        <v>-184.38961847561868</v>
      </c>
      <c r="K1340" s="23">
        <f t="shared" si="82"/>
        <v>0.54232988183780384</v>
      </c>
      <c r="M1340" s="31"/>
      <c r="N1340" s="31"/>
      <c r="O1340" t="str">
        <f>IF(ISBLANK(Games!L1340), "", Games!L1340)</f>
        <v/>
      </c>
      <c r="P1340" t="str">
        <f>IF(ISBLANK(Games!M1340), "", Games!M1340)</f>
        <v/>
      </c>
      <c r="Q1340" t="str">
        <f t="shared" si="83"/>
        <v/>
      </c>
      <c r="R1340" t="str">
        <f>IF(ISBLANK(Games!L1340), "", IF(H1340=Q1340, "W", "L"))</f>
        <v/>
      </c>
      <c r="T1340" s="30" t="str">
        <f t="shared" si="84"/>
        <v/>
      </c>
    </row>
    <row r="1341" spans="1:20" x14ac:dyDescent="0.45">
      <c r="A1341" s="20" t="str">
        <f>Calc!A1341</f>
        <v>2024-07-06</v>
      </c>
      <c r="B1341" t="str">
        <f>Calc!B1341</f>
        <v>TEX</v>
      </c>
      <c r="C1341" t="str">
        <f>Calc!C1341</f>
        <v>TBR</v>
      </c>
      <c r="D1341" t="str">
        <f>IF(ISBLANK(Games!D1341), "", Games!D1341)</f>
        <v/>
      </c>
      <c r="E1341" t="str">
        <f>IF(ISBLANK(Games!E1341), "", Games!E1341)</f>
        <v/>
      </c>
      <c r="F1341">
        <f>Calc!M1341</f>
        <v>1535.7428778604465</v>
      </c>
      <c r="G1341">
        <f>Calc!N1341</f>
        <v>1532.6622500113572</v>
      </c>
      <c r="H1341" t="str">
        <f>IF(Calc!O1341=Betting!I1341, Betting!B1341, IF(Calc!P1341=Betting!I1341, Betting!C1341, ""))</f>
        <v>TEX</v>
      </c>
      <c r="I1341" s="21">
        <f>MAX(Calc!O1341:P1341)</f>
        <v>0.53607883329212913</v>
      </c>
      <c r="J1341" s="22">
        <f t="shared" si="81"/>
        <v>-115.5538638377532</v>
      </c>
      <c r="K1341" s="23">
        <f t="shared" si="82"/>
        <v>0.86539728468455146</v>
      </c>
      <c r="M1341" s="31"/>
      <c r="N1341" s="31"/>
      <c r="O1341" t="str">
        <f>IF(ISBLANK(Games!L1341), "", Games!L1341)</f>
        <v/>
      </c>
      <c r="P1341" t="str">
        <f>IF(ISBLANK(Games!M1341), "", Games!M1341)</f>
        <v/>
      </c>
      <c r="Q1341" t="str">
        <f t="shared" si="83"/>
        <v/>
      </c>
      <c r="R1341" t="str">
        <f>IF(ISBLANK(Games!L1341), "", IF(H1341=Q1341, "W", "L"))</f>
        <v/>
      </c>
      <c r="T1341" s="30" t="str">
        <f t="shared" si="84"/>
        <v/>
      </c>
    </row>
    <row r="1342" spans="1:20" x14ac:dyDescent="0.45">
      <c r="A1342" s="20" t="str">
        <f>Calc!A1342</f>
        <v>2024-07-06</v>
      </c>
      <c r="B1342" t="str">
        <f>Calc!B1342</f>
        <v>OAK</v>
      </c>
      <c r="C1342" t="str">
        <f>Calc!C1342</f>
        <v>BAL</v>
      </c>
      <c r="D1342" t="str">
        <f>IF(ISBLANK(Games!D1342), "", Games!D1342)</f>
        <v/>
      </c>
      <c r="E1342" t="str">
        <f>IF(ISBLANK(Games!E1342), "", Games!E1342)</f>
        <v/>
      </c>
      <c r="F1342">
        <f>Calc!M1342</f>
        <v>1410.609331202211</v>
      </c>
      <c r="G1342">
        <f>Calc!N1342</f>
        <v>1539.0873746407135</v>
      </c>
      <c r="H1342" t="str">
        <f>IF(Calc!O1342=Betting!I1342, Betting!B1342, IF(Calc!P1342=Betting!I1342, Betting!C1342, ""))</f>
        <v>BAL</v>
      </c>
      <c r="I1342" s="21">
        <f>MAX(Calc!O1342:P1342)</f>
        <v>0.67379821329859735</v>
      </c>
      <c r="J1342" s="22">
        <f t="shared" si="81"/>
        <v>-206.55871327748926</v>
      </c>
      <c r="K1342" s="23">
        <f t="shared" si="82"/>
        <v>0.4841238523095408</v>
      </c>
      <c r="M1342" s="31"/>
      <c r="N1342" s="31"/>
      <c r="O1342" t="str">
        <f>IF(ISBLANK(Games!L1342), "", Games!L1342)</f>
        <v/>
      </c>
      <c r="P1342" t="str">
        <f>IF(ISBLANK(Games!M1342), "", Games!M1342)</f>
        <v/>
      </c>
      <c r="Q1342" t="str">
        <f t="shared" si="83"/>
        <v/>
      </c>
      <c r="R1342" t="str">
        <f>IF(ISBLANK(Games!L1342), "", IF(H1342=Q1342, "W", "L"))</f>
        <v/>
      </c>
      <c r="T1342" s="30" t="str">
        <f t="shared" si="84"/>
        <v/>
      </c>
    </row>
    <row r="1343" spans="1:20" x14ac:dyDescent="0.45">
      <c r="A1343" s="20" t="str">
        <f>Calc!A1343</f>
        <v>2024-07-06</v>
      </c>
      <c r="B1343" t="str">
        <f>Calc!B1343</f>
        <v>CIN</v>
      </c>
      <c r="C1343" t="str">
        <f>Calc!C1343</f>
        <v>DET</v>
      </c>
      <c r="D1343" t="str">
        <f>IF(ISBLANK(Games!D1343), "", Games!D1343)</f>
        <v/>
      </c>
      <c r="E1343" t="str">
        <f>IF(ISBLANK(Games!E1343), "", Games!E1343)</f>
        <v/>
      </c>
      <c r="F1343">
        <f>Calc!M1343</f>
        <v>1493.1662146218293</v>
      </c>
      <c r="G1343">
        <f>Calc!N1343</f>
        <v>1495.7868779460348</v>
      </c>
      <c r="H1343" t="str">
        <f>IF(Calc!O1343=Betting!I1343, Betting!B1343, IF(Calc!P1343=Betting!I1343, Betting!C1343, ""))</f>
        <v>DET</v>
      </c>
      <c r="I1343" s="21">
        <f>MAX(Calc!O1343:P1343)</f>
        <v>0.51071581061084015</v>
      </c>
      <c r="J1343" s="22">
        <f t="shared" si="81"/>
        <v>-104.38019901040259</v>
      </c>
      <c r="K1343" s="23">
        <f t="shared" si="82"/>
        <v>0.95803611171534508</v>
      </c>
      <c r="M1343" s="31"/>
      <c r="N1343" s="31"/>
      <c r="O1343" t="str">
        <f>IF(ISBLANK(Games!L1343), "", Games!L1343)</f>
        <v/>
      </c>
      <c r="P1343" t="str">
        <f>IF(ISBLANK(Games!M1343), "", Games!M1343)</f>
        <v/>
      </c>
      <c r="Q1343" t="str">
        <f t="shared" si="83"/>
        <v/>
      </c>
      <c r="R1343" t="str">
        <f>IF(ISBLANK(Games!L1343), "", IF(H1343=Q1343, "W", "L"))</f>
        <v/>
      </c>
      <c r="T1343" s="30" t="str">
        <f t="shared" si="84"/>
        <v/>
      </c>
    </row>
    <row r="1344" spans="1:20" x14ac:dyDescent="0.45">
      <c r="A1344" s="20" t="str">
        <f>Calc!A1344</f>
        <v>2024-07-06</v>
      </c>
      <c r="B1344" t="str">
        <f>Calc!B1344</f>
        <v>CLE</v>
      </c>
      <c r="C1344" t="str">
        <f>Calc!C1344</f>
        <v>SFG</v>
      </c>
      <c r="D1344" t="str">
        <f>IF(ISBLANK(Games!D1344), "", Games!D1344)</f>
        <v/>
      </c>
      <c r="E1344" t="str">
        <f>IF(ISBLANK(Games!E1344), "", Games!E1344)</f>
        <v/>
      </c>
      <c r="F1344">
        <f>Calc!M1344</f>
        <v>1503.8938502056101</v>
      </c>
      <c r="G1344">
        <f>Calc!N1344</f>
        <v>1491.6063482058917</v>
      </c>
      <c r="H1344" t="str">
        <f>IF(Calc!O1344=Betting!I1344, Betting!B1344, IF(Calc!P1344=Betting!I1344, Betting!C1344, ""))</f>
        <v>CLE</v>
      </c>
      <c r="I1344" s="21">
        <f>MAX(Calc!O1344:P1344)</f>
        <v>0.5414852917985008</v>
      </c>
      <c r="J1344" s="22">
        <f t="shared" si="81"/>
        <v>-118.09551190243155</v>
      </c>
      <c r="K1344" s="23">
        <f t="shared" si="82"/>
        <v>0.84677223028270754</v>
      </c>
      <c r="M1344" s="31"/>
      <c r="N1344" s="31"/>
      <c r="O1344" t="str">
        <f>IF(ISBLANK(Games!L1344), "", Games!L1344)</f>
        <v/>
      </c>
      <c r="P1344" t="str">
        <f>IF(ISBLANK(Games!M1344), "", Games!M1344)</f>
        <v/>
      </c>
      <c r="Q1344" t="str">
        <f t="shared" si="83"/>
        <v/>
      </c>
      <c r="R1344" t="str">
        <f>IF(ISBLANK(Games!L1344), "", IF(H1344=Q1344, "W", "L"))</f>
        <v/>
      </c>
      <c r="T1344" s="30" t="str">
        <f t="shared" si="84"/>
        <v/>
      </c>
    </row>
    <row r="1345" spans="1:20" x14ac:dyDescent="0.45">
      <c r="A1345" s="20" t="str">
        <f>Calc!A1345</f>
        <v>2024-07-06</v>
      </c>
      <c r="B1345" t="str">
        <f>Calc!B1345</f>
        <v>SEA</v>
      </c>
      <c r="C1345" t="str">
        <f>Calc!C1345</f>
        <v>TOR</v>
      </c>
      <c r="D1345" t="str">
        <f>IF(ISBLANK(Games!D1345), "", Games!D1345)</f>
        <v/>
      </c>
      <c r="E1345" t="str">
        <f>IF(ISBLANK(Games!E1345), "", Games!E1345)</f>
        <v/>
      </c>
      <c r="F1345">
        <f>Calc!M1345</f>
        <v>1518.2292368487947</v>
      </c>
      <c r="G1345">
        <f>Calc!N1345</f>
        <v>1549.5770225833428</v>
      </c>
      <c r="H1345" t="str">
        <f>IF(Calc!O1345=Betting!I1345, Betting!B1345, IF(Calc!P1345=Betting!I1345, Betting!C1345, ""))</f>
        <v>TOR</v>
      </c>
      <c r="I1345" s="21">
        <f>MAX(Calc!O1345:P1345)</f>
        <v>0.53375511401414266</v>
      </c>
      <c r="J1345" s="22">
        <f t="shared" si="81"/>
        <v>-114.47956429281524</v>
      </c>
      <c r="K1345" s="23">
        <f t="shared" si="82"/>
        <v>0.87351834904106118</v>
      </c>
      <c r="M1345" s="31"/>
      <c r="N1345" s="31"/>
      <c r="O1345" t="str">
        <f>IF(ISBLANK(Games!L1345), "", Games!L1345)</f>
        <v/>
      </c>
      <c r="P1345" t="str">
        <f>IF(ISBLANK(Games!M1345), "", Games!M1345)</f>
        <v/>
      </c>
      <c r="Q1345" t="str">
        <f t="shared" si="83"/>
        <v/>
      </c>
      <c r="R1345" t="str">
        <f>IF(ISBLANK(Games!L1345), "", IF(H1345=Q1345, "W", "L"))</f>
        <v/>
      </c>
      <c r="T1345" s="30" t="str">
        <f t="shared" si="84"/>
        <v/>
      </c>
    </row>
    <row r="1346" spans="1:20" x14ac:dyDescent="0.45">
      <c r="A1346" s="20" t="str">
        <f>Calc!A1346</f>
        <v>2024-07-06</v>
      </c>
      <c r="B1346" t="str">
        <f>Calc!B1346</f>
        <v>MIA</v>
      </c>
      <c r="C1346" t="str">
        <f>Calc!C1346</f>
        <v>CHW</v>
      </c>
      <c r="D1346" t="str">
        <f>IF(ISBLANK(Games!D1346), "", Games!D1346)</f>
        <v/>
      </c>
      <c r="E1346" t="str">
        <f>IF(ISBLANK(Games!E1346), "", Games!E1346)</f>
        <v/>
      </c>
      <c r="F1346">
        <f>Calc!M1346</f>
        <v>1453.0099819148713</v>
      </c>
      <c r="G1346">
        <f>Calc!N1346</f>
        <v>1425.4820043556863</v>
      </c>
      <c r="H1346" t="str">
        <f>IF(Calc!O1346=Betting!I1346, Betting!B1346, IF(Calc!P1346=Betting!I1346, Betting!C1346, ""))</f>
        <v>MIA</v>
      </c>
      <c r="I1346" s="21">
        <f>MAX(Calc!O1346:P1346)</f>
        <v>0.56240906996072015</v>
      </c>
      <c r="J1346" s="22">
        <f t="shared" si="81"/>
        <v>-128.52393213685579</v>
      </c>
      <c r="K1346" s="23">
        <f t="shared" si="82"/>
        <v>0.77806520806971002</v>
      </c>
      <c r="M1346" s="31"/>
      <c r="N1346" s="31"/>
      <c r="O1346" t="str">
        <f>IF(ISBLANK(Games!L1346), "", Games!L1346)</f>
        <v/>
      </c>
      <c r="P1346" t="str">
        <f>IF(ISBLANK(Games!M1346), "", Games!M1346)</f>
        <v/>
      </c>
      <c r="Q1346" t="str">
        <f t="shared" si="83"/>
        <v/>
      </c>
      <c r="R1346" t="str">
        <f>IF(ISBLANK(Games!L1346), "", IF(H1346=Q1346, "W", "L"))</f>
        <v/>
      </c>
      <c r="T1346" s="30" t="str">
        <f t="shared" si="84"/>
        <v/>
      </c>
    </row>
    <row r="1347" spans="1:20" x14ac:dyDescent="0.45">
      <c r="A1347" s="20" t="str">
        <f>Calc!A1347</f>
        <v>2024-07-06</v>
      </c>
      <c r="B1347" t="str">
        <f>Calc!B1347</f>
        <v>ATL</v>
      </c>
      <c r="C1347" t="str">
        <f>Calc!C1347</f>
        <v>PHI</v>
      </c>
      <c r="D1347" t="str">
        <f>IF(ISBLANK(Games!D1347), "", Games!D1347)</f>
        <v/>
      </c>
      <c r="E1347" t="str">
        <f>IF(ISBLANK(Games!E1347), "", Games!E1347)</f>
        <v/>
      </c>
      <c r="F1347">
        <f>Calc!M1347</f>
        <v>1593.2508682491175</v>
      </c>
      <c r="G1347">
        <f>Calc!N1347</f>
        <v>1539.4111659163295</v>
      </c>
      <c r="H1347" t="str">
        <f>IF(Calc!O1347=Betting!I1347, Betting!B1347, IF(Calc!P1347=Betting!I1347, Betting!C1347, ""))</f>
        <v>ATL</v>
      </c>
      <c r="I1347" s="21">
        <f>MAX(Calc!O1347:P1347)</f>
        <v>0.5988184765644915</v>
      </c>
      <c r="J1347" s="22">
        <f t="shared" ref="J1347:J1410" si="85">IF(I1347&lt;0.5, "",-1*((I1347*100)/(1-((I1347*100)/100))))</f>
        <v>-149.26372267509322</v>
      </c>
      <c r="K1347" s="23">
        <f t="shared" ref="K1347:K1410" si="86">IF(J1347&gt;0, "",1/(J1347/-100))</f>
        <v>0.66995515191372368</v>
      </c>
      <c r="M1347" s="31"/>
      <c r="N1347" s="31"/>
      <c r="O1347" t="str">
        <f>IF(ISBLANK(Games!L1347), "", Games!L1347)</f>
        <v/>
      </c>
      <c r="P1347" t="str">
        <f>IF(ISBLANK(Games!M1347), "", Games!M1347)</f>
        <v/>
      </c>
      <c r="Q1347" t="str">
        <f t="shared" ref="Q1347:Q1410" si="87">IF(O1347&gt;P1347, B1347, IF(P1347&gt;O1347, C1347, ""))</f>
        <v/>
      </c>
      <c r="R1347" t="str">
        <f>IF(ISBLANK(Games!L1347), "", IF(H1347=Q1347, "W", "L"))</f>
        <v/>
      </c>
      <c r="T1347" s="30" t="str">
        <f t="shared" si="84"/>
        <v/>
      </c>
    </row>
    <row r="1348" spans="1:20" x14ac:dyDescent="0.45">
      <c r="A1348" s="20" t="str">
        <f>Calc!A1348</f>
        <v>2024-07-06</v>
      </c>
      <c r="B1348" t="str">
        <f>Calc!B1348</f>
        <v>LAD</v>
      </c>
      <c r="C1348" t="str">
        <f>Calc!C1348</f>
        <v>MIL</v>
      </c>
      <c r="D1348" t="str">
        <f>IF(ISBLANK(Games!D1348), "", Games!D1348)</f>
        <v/>
      </c>
      <c r="E1348" t="str">
        <f>IF(ISBLANK(Games!E1348), "", Games!E1348)</f>
        <v/>
      </c>
      <c r="F1348">
        <f>Calc!M1348</f>
        <v>1596.6514930600529</v>
      </c>
      <c r="G1348">
        <f>Calc!N1348</f>
        <v>1527.5334034496079</v>
      </c>
      <c r="H1348" t="str">
        <f>IF(Calc!O1348=Betting!I1348, Betting!B1348, IF(Calc!P1348=Betting!I1348, Betting!C1348, ""))</f>
        <v>LAD</v>
      </c>
      <c r="I1348" s="21">
        <f>MAX(Calc!O1348:P1348)</f>
        <v>0.61950418327790324</v>
      </c>
      <c r="J1348" s="22">
        <f t="shared" si="85"/>
        <v>-162.81497878605362</v>
      </c>
      <c r="K1348" s="23">
        <f t="shared" si="86"/>
        <v>0.61419410391843987</v>
      </c>
      <c r="M1348" s="31"/>
      <c r="N1348" s="31"/>
      <c r="O1348" t="str">
        <f>IF(ISBLANK(Games!L1348), "", Games!L1348)</f>
        <v/>
      </c>
      <c r="P1348" t="str">
        <f>IF(ISBLANK(Games!M1348), "", Games!M1348)</f>
        <v/>
      </c>
      <c r="Q1348" t="str">
        <f t="shared" si="87"/>
        <v/>
      </c>
      <c r="R1348" t="str">
        <f>IF(ISBLANK(Games!L1348), "", IF(H1348=Q1348, "W", "L"))</f>
        <v/>
      </c>
      <c r="T1348" s="30" t="str">
        <f t="shared" si="84"/>
        <v/>
      </c>
    </row>
    <row r="1349" spans="1:20" x14ac:dyDescent="0.45">
      <c r="A1349" s="20" t="str">
        <f>Calc!A1349</f>
        <v>2024-07-06</v>
      </c>
      <c r="B1349" t="str">
        <f>Calc!B1349</f>
        <v>COL</v>
      </c>
      <c r="C1349" t="str">
        <f>Calc!C1349</f>
        <v>KCR</v>
      </c>
      <c r="D1349" t="str">
        <f>IF(ISBLANK(Games!D1349), "", Games!D1349)</f>
        <v/>
      </c>
      <c r="E1349" t="str">
        <f>IF(ISBLANK(Games!E1349), "", Games!E1349)</f>
        <v/>
      </c>
      <c r="F1349">
        <f>Calc!M1349</f>
        <v>1423.0710497477428</v>
      </c>
      <c r="G1349">
        <f>Calc!N1349</f>
        <v>1465.2610239810729</v>
      </c>
      <c r="H1349" t="str">
        <f>IF(Calc!O1349=Betting!I1349, Betting!B1349, IF(Calc!P1349=Betting!I1349, Betting!C1349, ""))</f>
        <v>COL</v>
      </c>
      <c r="I1349" s="21">
        <f>MAX(Calc!O1349:P1349)</f>
        <v>0.55375366257971947</v>
      </c>
      <c r="J1349" s="22">
        <f t="shared" si="85"/>
        <v>-124.09147507650852</v>
      </c>
      <c r="K1349" s="23">
        <f t="shared" si="86"/>
        <v>0.80585713030121586</v>
      </c>
      <c r="M1349" s="31"/>
      <c r="N1349" s="31"/>
      <c r="O1349" t="str">
        <f>IF(ISBLANK(Games!L1349), "", Games!L1349)</f>
        <v/>
      </c>
      <c r="P1349" t="str">
        <f>IF(ISBLANK(Games!M1349), "", Games!M1349)</f>
        <v/>
      </c>
      <c r="Q1349" t="str">
        <f t="shared" si="87"/>
        <v/>
      </c>
      <c r="R1349" t="str">
        <f>IF(ISBLANK(Games!L1349), "", IF(H1349=Q1349, "W", "L"))</f>
        <v/>
      </c>
      <c r="T1349" s="30" t="str">
        <f t="shared" si="84"/>
        <v/>
      </c>
    </row>
    <row r="1350" spans="1:20" x14ac:dyDescent="0.45">
      <c r="A1350" s="20" t="str">
        <f>Calc!A1350</f>
        <v>2024-07-06</v>
      </c>
      <c r="B1350" t="str">
        <f>Calc!B1350</f>
        <v>SDP</v>
      </c>
      <c r="C1350" t="str">
        <f>Calc!C1350</f>
        <v>ARI</v>
      </c>
      <c r="D1350" t="str">
        <f>IF(ISBLANK(Games!D1350), "", Games!D1350)</f>
        <v/>
      </c>
      <c r="E1350" t="str">
        <f>IF(ISBLANK(Games!E1350), "", Games!E1350)</f>
        <v/>
      </c>
      <c r="F1350">
        <f>Calc!M1350</f>
        <v>1502.9671207118124</v>
      </c>
      <c r="G1350">
        <f>Calc!N1350</f>
        <v>1515.1384034374826</v>
      </c>
      <c r="H1350" t="str">
        <f>IF(Calc!O1350=Betting!I1350, Betting!B1350, IF(Calc!P1350=Betting!I1350, Betting!C1350, ""))</f>
        <v>ARI</v>
      </c>
      <c r="I1350" s="21">
        <f>MAX(Calc!O1350:P1350)</f>
        <v>0.50288883902018988</v>
      </c>
      <c r="J1350" s="22">
        <f t="shared" si="85"/>
        <v>-101.16225071852982</v>
      </c>
      <c r="K1350" s="23">
        <f t="shared" si="86"/>
        <v>0.98851102352631881</v>
      </c>
      <c r="M1350" s="31"/>
      <c r="N1350" s="31"/>
      <c r="O1350" t="str">
        <f>IF(ISBLANK(Games!L1350), "", Games!L1350)</f>
        <v/>
      </c>
      <c r="P1350" t="str">
        <f>IF(ISBLANK(Games!M1350), "", Games!M1350)</f>
        <v/>
      </c>
      <c r="Q1350" t="str">
        <f t="shared" si="87"/>
        <v/>
      </c>
      <c r="R1350" t="str">
        <f>IF(ISBLANK(Games!L1350), "", IF(H1350=Q1350, "W", "L"))</f>
        <v/>
      </c>
      <c r="T1350" s="30" t="str">
        <f t="shared" si="84"/>
        <v/>
      </c>
    </row>
    <row r="1351" spans="1:20" x14ac:dyDescent="0.45">
      <c r="A1351" s="20" t="str">
        <f>Calc!A1351</f>
        <v>2024-07-07</v>
      </c>
      <c r="B1351" t="str">
        <f>Calc!B1351</f>
        <v>PIT</v>
      </c>
      <c r="C1351" t="str">
        <f>Calc!C1351</f>
        <v>NYM</v>
      </c>
      <c r="D1351" t="str">
        <f>IF(ISBLANK(Games!D1351), "", Games!D1351)</f>
        <v/>
      </c>
      <c r="E1351" t="str">
        <f>IF(ISBLANK(Games!E1351), "", Games!E1351)</f>
        <v/>
      </c>
      <c r="F1351">
        <f>Calc!M1351</f>
        <v>1464.4120897083565</v>
      </c>
      <c r="G1351">
        <f>Calc!N1351</f>
        <v>1510.288270753422</v>
      </c>
      <c r="H1351" t="str">
        <f>IF(Calc!O1351=Betting!I1351, Betting!B1351, IF(Calc!P1351=Betting!I1351, Betting!C1351, ""))</f>
        <v>NYM</v>
      </c>
      <c r="I1351" s="21">
        <f>MAX(Calc!O1351:P1351)</f>
        <v>0.53665458523278986</v>
      </c>
      <c r="J1351" s="22">
        <f t="shared" si="85"/>
        <v>-115.82171057037675</v>
      </c>
      <c r="K1351" s="23">
        <f t="shared" si="86"/>
        <v>0.86339598601625722</v>
      </c>
      <c r="M1351" s="31"/>
      <c r="N1351" s="31"/>
      <c r="O1351" t="str">
        <f>IF(ISBLANK(Games!L1351), "", Games!L1351)</f>
        <v/>
      </c>
      <c r="P1351" t="str">
        <f>IF(ISBLANK(Games!M1351), "", Games!M1351)</f>
        <v/>
      </c>
      <c r="Q1351" t="str">
        <f t="shared" si="87"/>
        <v/>
      </c>
      <c r="R1351" t="str">
        <f>IF(ISBLANK(Games!L1351), "", IF(H1351=Q1351, "W", "L"))</f>
        <v/>
      </c>
      <c r="T1351" s="30" t="str">
        <f t="shared" si="84"/>
        <v/>
      </c>
    </row>
    <row r="1352" spans="1:20" x14ac:dyDescent="0.45">
      <c r="A1352" s="20" t="str">
        <f>Calc!A1352</f>
        <v>2024-07-07</v>
      </c>
      <c r="B1352" t="str">
        <f>Calc!B1352</f>
        <v>WAS</v>
      </c>
      <c r="C1352" t="str">
        <f>Calc!C1352</f>
        <v>STL</v>
      </c>
      <c r="D1352" t="str">
        <f>IF(ISBLANK(Games!D1352), "", Games!D1352)</f>
        <v/>
      </c>
      <c r="E1352" t="str">
        <f>IF(ISBLANK(Games!E1352), "", Games!E1352)</f>
        <v/>
      </c>
      <c r="F1352">
        <f>Calc!M1352</f>
        <v>1419.5380932200808</v>
      </c>
      <c r="G1352">
        <f>Calc!N1352</f>
        <v>1507.9516916859375</v>
      </c>
      <c r="H1352" t="str">
        <f>IF(Calc!O1352=Betting!I1352, Betting!B1352, IF(Calc!P1352=Betting!I1352, Betting!C1352, ""))</f>
        <v>STL</v>
      </c>
      <c r="I1352" s="21">
        <f>MAX(Calc!O1352:P1352)</f>
        <v>0.64836972412699645</v>
      </c>
      <c r="J1352" s="22">
        <f t="shared" si="85"/>
        <v>-184.38961847561868</v>
      </c>
      <c r="K1352" s="23">
        <f t="shared" si="86"/>
        <v>0.54232988183780384</v>
      </c>
      <c r="M1352" s="31"/>
      <c r="N1352" s="31"/>
      <c r="O1352" t="str">
        <f>IF(ISBLANK(Games!L1352), "", Games!L1352)</f>
        <v/>
      </c>
      <c r="P1352" t="str">
        <f>IF(ISBLANK(Games!M1352), "", Games!M1352)</f>
        <v/>
      </c>
      <c r="Q1352" t="str">
        <f t="shared" si="87"/>
        <v/>
      </c>
      <c r="R1352" t="str">
        <f>IF(ISBLANK(Games!L1352), "", IF(H1352=Q1352, "W", "L"))</f>
        <v/>
      </c>
      <c r="T1352" s="30" t="str">
        <f t="shared" si="84"/>
        <v/>
      </c>
    </row>
    <row r="1353" spans="1:20" x14ac:dyDescent="0.45">
      <c r="A1353" s="20" t="str">
        <f>Calc!A1353</f>
        <v>2024-07-07</v>
      </c>
      <c r="B1353" t="str">
        <f>Calc!B1353</f>
        <v>ATL</v>
      </c>
      <c r="C1353" t="str">
        <f>Calc!C1353</f>
        <v>PHI</v>
      </c>
      <c r="D1353" t="str">
        <f>IF(ISBLANK(Games!D1353), "", Games!D1353)</f>
        <v/>
      </c>
      <c r="E1353" t="str">
        <f>IF(ISBLANK(Games!E1353), "", Games!E1353)</f>
        <v/>
      </c>
      <c r="F1353">
        <f>Calc!M1353</f>
        <v>1593.2508682491175</v>
      </c>
      <c r="G1353">
        <f>Calc!N1353</f>
        <v>1539.4111659163295</v>
      </c>
      <c r="H1353" t="str">
        <f>IF(Calc!O1353=Betting!I1353, Betting!B1353, IF(Calc!P1353=Betting!I1353, Betting!C1353, ""))</f>
        <v>ATL</v>
      </c>
      <c r="I1353" s="21">
        <f>MAX(Calc!O1353:P1353)</f>
        <v>0.5988184765644915</v>
      </c>
      <c r="J1353" s="22">
        <f t="shared" si="85"/>
        <v>-149.26372267509322</v>
      </c>
      <c r="K1353" s="23">
        <f t="shared" si="86"/>
        <v>0.66995515191372368</v>
      </c>
      <c r="M1353" s="31"/>
      <c r="N1353" s="31"/>
      <c r="O1353" t="str">
        <f>IF(ISBLANK(Games!L1353), "", Games!L1353)</f>
        <v/>
      </c>
      <c r="P1353" t="str">
        <f>IF(ISBLANK(Games!M1353), "", Games!M1353)</f>
        <v/>
      </c>
      <c r="Q1353" t="str">
        <f t="shared" si="87"/>
        <v/>
      </c>
      <c r="R1353" t="str">
        <f>IF(ISBLANK(Games!L1353), "", IF(H1353=Q1353, "W", "L"))</f>
        <v/>
      </c>
      <c r="T1353" s="30" t="str">
        <f t="shared" si="84"/>
        <v/>
      </c>
    </row>
    <row r="1354" spans="1:20" x14ac:dyDescent="0.45">
      <c r="A1354" s="20" t="str">
        <f>Calc!A1354</f>
        <v>2024-07-07</v>
      </c>
      <c r="B1354" t="str">
        <f>Calc!B1354</f>
        <v>NYY</v>
      </c>
      <c r="C1354" t="str">
        <f>Calc!C1354</f>
        <v>BOS</v>
      </c>
      <c r="D1354" t="str">
        <f>IF(ISBLANK(Games!D1354), "", Games!D1354)</f>
        <v/>
      </c>
      <c r="E1354" t="str">
        <f>IF(ISBLANK(Games!E1354), "", Games!E1354)</f>
        <v/>
      </c>
      <c r="F1354">
        <f>Calc!M1354</f>
        <v>1533.7203518335739</v>
      </c>
      <c r="G1354">
        <f>Calc!N1354</f>
        <v>1518.233689676287</v>
      </c>
      <c r="H1354" t="str">
        <f>IF(Calc!O1354=Betting!I1354, Betting!B1354, IF(Calc!P1354=Betting!I1354, Betting!C1354, ""))</f>
        <v>NYY</v>
      </c>
      <c r="I1354" s="21">
        <f>MAX(Calc!O1354:P1354)</f>
        <v>0.56923367563713201</v>
      </c>
      <c r="J1354" s="22">
        <f t="shared" si="85"/>
        <v>-132.14442342471094</v>
      </c>
      <c r="K1354" s="23">
        <f t="shared" si="86"/>
        <v>0.75674778706779733</v>
      </c>
      <c r="M1354" s="31"/>
      <c r="N1354" s="31"/>
      <c r="O1354" t="str">
        <f>IF(ISBLANK(Games!L1354), "", Games!L1354)</f>
        <v/>
      </c>
      <c r="P1354" t="str">
        <f>IF(ISBLANK(Games!M1354), "", Games!M1354)</f>
        <v/>
      </c>
      <c r="Q1354" t="str">
        <f t="shared" si="87"/>
        <v/>
      </c>
      <c r="R1354" t="str">
        <f>IF(ISBLANK(Games!L1354), "", IF(H1354=Q1354, "W", "L"))</f>
        <v/>
      </c>
      <c r="T1354" s="30" t="str">
        <f t="shared" si="84"/>
        <v/>
      </c>
    </row>
    <row r="1355" spans="1:20" x14ac:dyDescent="0.45">
      <c r="A1355" s="20" t="str">
        <f>Calc!A1355</f>
        <v>2024-07-07</v>
      </c>
      <c r="B1355" t="str">
        <f>Calc!B1355</f>
        <v>CIN</v>
      </c>
      <c r="C1355" t="str">
        <f>Calc!C1355</f>
        <v>DET</v>
      </c>
      <c r="D1355" t="str">
        <f>IF(ISBLANK(Games!D1355), "", Games!D1355)</f>
        <v/>
      </c>
      <c r="E1355" t="str">
        <f>IF(ISBLANK(Games!E1355), "", Games!E1355)</f>
        <v/>
      </c>
      <c r="F1355">
        <f>Calc!M1355</f>
        <v>1493.1662146218293</v>
      </c>
      <c r="G1355">
        <f>Calc!N1355</f>
        <v>1495.7868779460348</v>
      </c>
      <c r="H1355" t="str">
        <f>IF(Calc!O1355=Betting!I1355, Betting!B1355, IF(Calc!P1355=Betting!I1355, Betting!C1355, ""))</f>
        <v>DET</v>
      </c>
      <c r="I1355" s="21">
        <f>MAX(Calc!O1355:P1355)</f>
        <v>0.51071581061084015</v>
      </c>
      <c r="J1355" s="22">
        <f t="shared" si="85"/>
        <v>-104.38019901040259</v>
      </c>
      <c r="K1355" s="23">
        <f t="shared" si="86"/>
        <v>0.95803611171534508</v>
      </c>
      <c r="M1355" s="31"/>
      <c r="N1355" s="31"/>
      <c r="O1355" t="str">
        <f>IF(ISBLANK(Games!L1355), "", Games!L1355)</f>
        <v/>
      </c>
      <c r="P1355" t="str">
        <f>IF(ISBLANK(Games!M1355), "", Games!M1355)</f>
        <v/>
      </c>
      <c r="Q1355" t="str">
        <f t="shared" si="87"/>
        <v/>
      </c>
      <c r="R1355" t="str">
        <f>IF(ISBLANK(Games!L1355), "", IF(H1355=Q1355, "W", "L"))</f>
        <v/>
      </c>
      <c r="T1355" s="30" t="str">
        <f t="shared" si="84"/>
        <v/>
      </c>
    </row>
    <row r="1356" spans="1:20" x14ac:dyDescent="0.45">
      <c r="A1356" s="20" t="str">
        <f>Calc!A1356</f>
        <v>2024-07-07</v>
      </c>
      <c r="B1356" t="str">
        <f>Calc!B1356</f>
        <v>CLE</v>
      </c>
      <c r="C1356" t="str">
        <f>Calc!C1356</f>
        <v>SFG</v>
      </c>
      <c r="D1356" t="str">
        <f>IF(ISBLANK(Games!D1356), "", Games!D1356)</f>
        <v/>
      </c>
      <c r="E1356" t="str">
        <f>IF(ISBLANK(Games!E1356), "", Games!E1356)</f>
        <v/>
      </c>
      <c r="F1356">
        <f>Calc!M1356</f>
        <v>1503.8938502056101</v>
      </c>
      <c r="G1356">
        <f>Calc!N1356</f>
        <v>1491.6063482058917</v>
      </c>
      <c r="H1356" t="str">
        <f>IF(Calc!O1356=Betting!I1356, Betting!B1356, IF(Calc!P1356=Betting!I1356, Betting!C1356, ""))</f>
        <v>CLE</v>
      </c>
      <c r="I1356" s="21">
        <f>MAX(Calc!O1356:P1356)</f>
        <v>0.5414852917985008</v>
      </c>
      <c r="J1356" s="22">
        <f t="shared" si="85"/>
        <v>-118.09551190243155</v>
      </c>
      <c r="K1356" s="23">
        <f t="shared" si="86"/>
        <v>0.84677223028270754</v>
      </c>
      <c r="M1356" s="31"/>
      <c r="N1356" s="31"/>
      <c r="O1356" t="str">
        <f>IF(ISBLANK(Games!L1356), "", Games!L1356)</f>
        <v/>
      </c>
      <c r="P1356" t="str">
        <f>IF(ISBLANK(Games!M1356), "", Games!M1356)</f>
        <v/>
      </c>
      <c r="Q1356" t="str">
        <f t="shared" si="87"/>
        <v/>
      </c>
      <c r="R1356" t="str">
        <f>IF(ISBLANK(Games!L1356), "", IF(H1356=Q1356, "W", "L"))</f>
        <v/>
      </c>
      <c r="T1356" s="30" t="str">
        <f t="shared" si="84"/>
        <v/>
      </c>
    </row>
    <row r="1357" spans="1:20" x14ac:dyDescent="0.45">
      <c r="A1357" s="20" t="str">
        <f>Calc!A1357</f>
        <v>2024-07-07</v>
      </c>
      <c r="B1357" t="str">
        <f>Calc!B1357</f>
        <v>MIA</v>
      </c>
      <c r="C1357" t="str">
        <f>Calc!C1357</f>
        <v>CHW</v>
      </c>
      <c r="D1357" t="str">
        <f>IF(ISBLANK(Games!D1357), "", Games!D1357)</f>
        <v/>
      </c>
      <c r="E1357" t="str">
        <f>IF(ISBLANK(Games!E1357), "", Games!E1357)</f>
        <v/>
      </c>
      <c r="F1357">
        <f>Calc!M1357</f>
        <v>1453.0099819148713</v>
      </c>
      <c r="G1357">
        <f>Calc!N1357</f>
        <v>1425.4820043556863</v>
      </c>
      <c r="H1357" t="str">
        <f>IF(Calc!O1357=Betting!I1357, Betting!B1357, IF(Calc!P1357=Betting!I1357, Betting!C1357, ""))</f>
        <v>MIA</v>
      </c>
      <c r="I1357" s="21">
        <f>MAX(Calc!O1357:P1357)</f>
        <v>0.56240906996072015</v>
      </c>
      <c r="J1357" s="22">
        <f t="shared" si="85"/>
        <v>-128.52393213685579</v>
      </c>
      <c r="K1357" s="23">
        <f t="shared" si="86"/>
        <v>0.77806520806971002</v>
      </c>
      <c r="M1357" s="31"/>
      <c r="N1357" s="31"/>
      <c r="O1357" t="str">
        <f>IF(ISBLANK(Games!L1357), "", Games!L1357)</f>
        <v/>
      </c>
      <c r="P1357" t="str">
        <f>IF(ISBLANK(Games!M1357), "", Games!M1357)</f>
        <v/>
      </c>
      <c r="Q1357" t="str">
        <f t="shared" si="87"/>
        <v/>
      </c>
      <c r="R1357" t="str">
        <f>IF(ISBLANK(Games!L1357), "", IF(H1357=Q1357, "W", "L"))</f>
        <v/>
      </c>
      <c r="T1357" s="30" t="str">
        <f t="shared" si="84"/>
        <v/>
      </c>
    </row>
    <row r="1358" spans="1:20" x14ac:dyDescent="0.45">
      <c r="A1358" s="20" t="str">
        <f>Calc!A1358</f>
        <v>2024-07-07</v>
      </c>
      <c r="B1358" t="str">
        <f>Calc!B1358</f>
        <v>MIN</v>
      </c>
      <c r="C1358" t="str">
        <f>Calc!C1358</f>
        <v>HOU</v>
      </c>
      <c r="D1358" t="str">
        <f>IF(ISBLANK(Games!D1358), "", Games!D1358)</f>
        <v/>
      </c>
      <c r="E1358" t="str">
        <f>IF(ISBLANK(Games!E1358), "", Games!E1358)</f>
        <v/>
      </c>
      <c r="F1358">
        <f>Calc!M1358</f>
        <v>1529.2726034226744</v>
      </c>
      <c r="G1358">
        <f>Calc!N1358</f>
        <v>1554.1885466658973</v>
      </c>
      <c r="H1358" t="str">
        <f>IF(Calc!O1358=Betting!I1358, Betting!B1358, IF(Calc!P1358=Betting!I1358, Betting!C1358, ""))</f>
        <v>MIN</v>
      </c>
      <c r="I1358" s="21">
        <f>MAX(Calc!O1358:P1358)</f>
        <v>0.52784078200788187</v>
      </c>
      <c r="J1358" s="22">
        <f t="shared" si="85"/>
        <v>-111.79296345257274</v>
      </c>
      <c r="K1358" s="23">
        <f t="shared" si="86"/>
        <v>0.89451068217208685</v>
      </c>
      <c r="M1358" s="31"/>
      <c r="N1358" s="31"/>
      <c r="O1358" t="str">
        <f>IF(ISBLANK(Games!L1358), "", Games!L1358)</f>
        <v/>
      </c>
      <c r="P1358" t="str">
        <f>IF(ISBLANK(Games!M1358), "", Games!M1358)</f>
        <v/>
      </c>
      <c r="Q1358" t="str">
        <f t="shared" si="87"/>
        <v/>
      </c>
      <c r="R1358" t="str">
        <f>IF(ISBLANK(Games!L1358), "", IF(H1358=Q1358, "W", "L"))</f>
        <v/>
      </c>
      <c r="T1358" s="30" t="str">
        <f t="shared" si="84"/>
        <v/>
      </c>
    </row>
    <row r="1359" spans="1:20" x14ac:dyDescent="0.45">
      <c r="A1359" s="20" t="str">
        <f>Calc!A1359</f>
        <v>2024-07-07</v>
      </c>
      <c r="B1359" t="str">
        <f>Calc!B1359</f>
        <v>CHC</v>
      </c>
      <c r="C1359" t="str">
        <f>Calc!C1359</f>
        <v>LAA</v>
      </c>
      <c r="D1359" t="str">
        <f>IF(ISBLANK(Games!D1359), "", Games!D1359)</f>
        <v/>
      </c>
      <c r="E1359" t="str">
        <f>IF(ISBLANK(Games!E1359), "", Games!E1359)</f>
        <v/>
      </c>
      <c r="F1359">
        <f>Calc!M1359</f>
        <v>1529.9566441509314</v>
      </c>
      <c r="G1359">
        <f>Calc!N1359</f>
        <v>1486.8682858001625</v>
      </c>
      <c r="H1359" t="str">
        <f>IF(Calc!O1359=Betting!I1359, Betting!B1359, IF(Calc!P1359=Betting!I1359, Betting!C1359, ""))</f>
        <v>CHC</v>
      </c>
      <c r="I1359" s="21">
        <f>MAX(Calc!O1359:P1359)</f>
        <v>0.58398615854392943</v>
      </c>
      <c r="J1359" s="22">
        <f t="shared" si="85"/>
        <v>-140.37661739810071</v>
      </c>
      <c r="K1359" s="23">
        <f t="shared" si="86"/>
        <v>0.71236935220062514</v>
      </c>
      <c r="M1359" s="31"/>
      <c r="N1359" s="31"/>
      <c r="O1359" t="str">
        <f>IF(ISBLANK(Games!L1359), "", Games!L1359)</f>
        <v/>
      </c>
      <c r="P1359" t="str">
        <f>IF(ISBLANK(Games!M1359), "", Games!M1359)</f>
        <v/>
      </c>
      <c r="Q1359" t="str">
        <f t="shared" si="87"/>
        <v/>
      </c>
      <c r="R1359" t="str">
        <f>IF(ISBLANK(Games!L1359), "", IF(H1359=Q1359, "W", "L"))</f>
        <v/>
      </c>
      <c r="T1359" s="30" t="str">
        <f t="shared" si="84"/>
        <v/>
      </c>
    </row>
    <row r="1360" spans="1:20" x14ac:dyDescent="0.45">
      <c r="A1360" s="20" t="str">
        <f>Calc!A1360</f>
        <v>2024-07-07</v>
      </c>
      <c r="B1360" t="str">
        <f>Calc!B1360</f>
        <v>TEX</v>
      </c>
      <c r="C1360" t="str">
        <f>Calc!C1360</f>
        <v>TBR</v>
      </c>
      <c r="D1360" t="str">
        <f>IF(ISBLANK(Games!D1360), "", Games!D1360)</f>
        <v/>
      </c>
      <c r="E1360" t="str">
        <f>IF(ISBLANK(Games!E1360), "", Games!E1360)</f>
        <v/>
      </c>
      <c r="F1360">
        <f>Calc!M1360</f>
        <v>1535.7428778604465</v>
      </c>
      <c r="G1360">
        <f>Calc!N1360</f>
        <v>1532.6622500113572</v>
      </c>
      <c r="H1360" t="str">
        <f>IF(Calc!O1360=Betting!I1360, Betting!B1360, IF(Calc!P1360=Betting!I1360, Betting!C1360, ""))</f>
        <v>TEX</v>
      </c>
      <c r="I1360" s="21">
        <f>MAX(Calc!O1360:P1360)</f>
        <v>0.53607883329212913</v>
      </c>
      <c r="J1360" s="22">
        <f t="shared" si="85"/>
        <v>-115.5538638377532</v>
      </c>
      <c r="K1360" s="23">
        <f t="shared" si="86"/>
        <v>0.86539728468455146</v>
      </c>
      <c r="M1360" s="31"/>
      <c r="N1360" s="31"/>
      <c r="O1360" t="str">
        <f>IF(ISBLANK(Games!L1360), "", Games!L1360)</f>
        <v/>
      </c>
      <c r="P1360" t="str">
        <f>IF(ISBLANK(Games!M1360), "", Games!M1360)</f>
        <v/>
      </c>
      <c r="Q1360" t="str">
        <f t="shared" si="87"/>
        <v/>
      </c>
      <c r="R1360" t="str">
        <f>IF(ISBLANK(Games!L1360), "", IF(H1360=Q1360, "W", "L"))</f>
        <v/>
      </c>
      <c r="T1360" s="30" t="str">
        <f t="shared" si="84"/>
        <v/>
      </c>
    </row>
    <row r="1361" spans="1:20" x14ac:dyDescent="0.45">
      <c r="A1361" s="20" t="str">
        <f>Calc!A1361</f>
        <v>2024-07-07</v>
      </c>
      <c r="B1361" t="str">
        <f>Calc!B1361</f>
        <v>COL</v>
      </c>
      <c r="C1361" t="str">
        <f>Calc!C1361</f>
        <v>KCR</v>
      </c>
      <c r="D1361" t="str">
        <f>IF(ISBLANK(Games!D1361), "", Games!D1361)</f>
        <v/>
      </c>
      <c r="E1361" t="str">
        <f>IF(ISBLANK(Games!E1361), "", Games!E1361)</f>
        <v/>
      </c>
      <c r="F1361">
        <f>Calc!M1361</f>
        <v>1423.0710497477428</v>
      </c>
      <c r="G1361">
        <f>Calc!N1361</f>
        <v>1465.2610239810729</v>
      </c>
      <c r="H1361" t="str">
        <f>IF(Calc!O1361=Betting!I1361, Betting!B1361, IF(Calc!P1361=Betting!I1361, Betting!C1361, ""))</f>
        <v>COL</v>
      </c>
      <c r="I1361" s="21">
        <f>MAX(Calc!O1361:P1361)</f>
        <v>0.55375366257971947</v>
      </c>
      <c r="J1361" s="22">
        <f t="shared" si="85"/>
        <v>-124.09147507650852</v>
      </c>
      <c r="K1361" s="23">
        <f t="shared" si="86"/>
        <v>0.80585713030121586</v>
      </c>
      <c r="M1361" s="31"/>
      <c r="N1361" s="31"/>
      <c r="O1361" t="str">
        <f>IF(ISBLANK(Games!L1361), "", Games!L1361)</f>
        <v/>
      </c>
      <c r="P1361" t="str">
        <f>IF(ISBLANK(Games!M1361), "", Games!M1361)</f>
        <v/>
      </c>
      <c r="Q1361" t="str">
        <f t="shared" si="87"/>
        <v/>
      </c>
      <c r="R1361" t="str">
        <f>IF(ISBLANK(Games!L1361), "", IF(H1361=Q1361, "W", "L"))</f>
        <v/>
      </c>
      <c r="T1361" s="30" t="str">
        <f t="shared" si="84"/>
        <v/>
      </c>
    </row>
    <row r="1362" spans="1:20" x14ac:dyDescent="0.45">
      <c r="A1362" s="20" t="str">
        <f>Calc!A1362</f>
        <v>2024-07-07</v>
      </c>
      <c r="B1362" t="str">
        <f>Calc!B1362</f>
        <v>OAK</v>
      </c>
      <c r="C1362" t="str">
        <f>Calc!C1362</f>
        <v>BAL</v>
      </c>
      <c r="D1362" t="str">
        <f>IF(ISBLANK(Games!D1362), "", Games!D1362)</f>
        <v/>
      </c>
      <c r="E1362" t="str">
        <f>IF(ISBLANK(Games!E1362), "", Games!E1362)</f>
        <v/>
      </c>
      <c r="F1362">
        <f>Calc!M1362</f>
        <v>1410.609331202211</v>
      </c>
      <c r="G1362">
        <f>Calc!N1362</f>
        <v>1539.0873746407135</v>
      </c>
      <c r="H1362" t="str">
        <f>IF(Calc!O1362=Betting!I1362, Betting!B1362, IF(Calc!P1362=Betting!I1362, Betting!C1362, ""))</f>
        <v>BAL</v>
      </c>
      <c r="I1362" s="21">
        <f>MAX(Calc!O1362:P1362)</f>
        <v>0.67379821329859735</v>
      </c>
      <c r="J1362" s="22">
        <f t="shared" si="85"/>
        <v>-206.55871327748926</v>
      </c>
      <c r="K1362" s="23">
        <f t="shared" si="86"/>
        <v>0.4841238523095408</v>
      </c>
      <c r="M1362" s="31"/>
      <c r="N1362" s="31"/>
      <c r="O1362" t="str">
        <f>IF(ISBLANK(Games!L1362), "", Games!L1362)</f>
        <v/>
      </c>
      <c r="P1362" t="str">
        <f>IF(ISBLANK(Games!M1362), "", Games!M1362)</f>
        <v/>
      </c>
      <c r="Q1362" t="str">
        <f t="shared" si="87"/>
        <v/>
      </c>
      <c r="R1362" t="str">
        <f>IF(ISBLANK(Games!L1362), "", IF(H1362=Q1362, "W", "L"))</f>
        <v/>
      </c>
      <c r="T1362" s="30" t="str">
        <f t="shared" si="84"/>
        <v/>
      </c>
    </row>
    <row r="1363" spans="1:20" x14ac:dyDescent="0.45">
      <c r="A1363" s="20" t="str">
        <f>Calc!A1363</f>
        <v>2024-07-07</v>
      </c>
      <c r="B1363" t="str">
        <f>Calc!B1363</f>
        <v>SDP</v>
      </c>
      <c r="C1363" t="str">
        <f>Calc!C1363</f>
        <v>ARI</v>
      </c>
      <c r="D1363" t="str">
        <f>IF(ISBLANK(Games!D1363), "", Games!D1363)</f>
        <v/>
      </c>
      <c r="E1363" t="str">
        <f>IF(ISBLANK(Games!E1363), "", Games!E1363)</f>
        <v/>
      </c>
      <c r="F1363">
        <f>Calc!M1363</f>
        <v>1502.9671207118124</v>
      </c>
      <c r="G1363">
        <f>Calc!N1363</f>
        <v>1515.1384034374826</v>
      </c>
      <c r="H1363" t="str">
        <f>IF(Calc!O1363=Betting!I1363, Betting!B1363, IF(Calc!P1363=Betting!I1363, Betting!C1363, ""))</f>
        <v>ARI</v>
      </c>
      <c r="I1363" s="21">
        <f>MAX(Calc!O1363:P1363)</f>
        <v>0.50288883902018988</v>
      </c>
      <c r="J1363" s="22">
        <f t="shared" si="85"/>
        <v>-101.16225071852982</v>
      </c>
      <c r="K1363" s="23">
        <f t="shared" si="86"/>
        <v>0.98851102352631881</v>
      </c>
      <c r="M1363" s="31"/>
      <c r="N1363" s="31"/>
      <c r="O1363" t="str">
        <f>IF(ISBLANK(Games!L1363), "", Games!L1363)</f>
        <v/>
      </c>
      <c r="P1363" t="str">
        <f>IF(ISBLANK(Games!M1363), "", Games!M1363)</f>
        <v/>
      </c>
      <c r="Q1363" t="str">
        <f t="shared" si="87"/>
        <v/>
      </c>
      <c r="R1363" t="str">
        <f>IF(ISBLANK(Games!L1363), "", IF(H1363=Q1363, "W", "L"))</f>
        <v/>
      </c>
      <c r="T1363" s="30" t="str">
        <f t="shared" si="84"/>
        <v/>
      </c>
    </row>
    <row r="1364" spans="1:20" x14ac:dyDescent="0.45">
      <c r="A1364" s="20" t="str">
        <f>Calc!A1364</f>
        <v>2024-07-07</v>
      </c>
      <c r="B1364" t="str">
        <f>Calc!B1364</f>
        <v>SEA</v>
      </c>
      <c r="C1364" t="str">
        <f>Calc!C1364</f>
        <v>TOR</v>
      </c>
      <c r="D1364" t="str">
        <f>IF(ISBLANK(Games!D1364), "", Games!D1364)</f>
        <v/>
      </c>
      <c r="E1364" t="str">
        <f>IF(ISBLANK(Games!E1364), "", Games!E1364)</f>
        <v/>
      </c>
      <c r="F1364">
        <f>Calc!M1364</f>
        <v>1518.2292368487947</v>
      </c>
      <c r="G1364">
        <f>Calc!N1364</f>
        <v>1549.5770225833428</v>
      </c>
      <c r="H1364" t="str">
        <f>IF(Calc!O1364=Betting!I1364, Betting!B1364, IF(Calc!P1364=Betting!I1364, Betting!C1364, ""))</f>
        <v>TOR</v>
      </c>
      <c r="I1364" s="21">
        <f>MAX(Calc!O1364:P1364)</f>
        <v>0.53375511401414266</v>
      </c>
      <c r="J1364" s="22">
        <f t="shared" si="85"/>
        <v>-114.47956429281524</v>
      </c>
      <c r="K1364" s="23">
        <f t="shared" si="86"/>
        <v>0.87351834904106118</v>
      </c>
      <c r="M1364" s="31"/>
      <c r="N1364" s="31"/>
      <c r="O1364" t="str">
        <f>IF(ISBLANK(Games!L1364), "", Games!L1364)</f>
        <v/>
      </c>
      <c r="P1364" t="str">
        <f>IF(ISBLANK(Games!M1364), "", Games!M1364)</f>
        <v/>
      </c>
      <c r="Q1364" t="str">
        <f t="shared" si="87"/>
        <v/>
      </c>
      <c r="R1364" t="str">
        <f>IF(ISBLANK(Games!L1364), "", IF(H1364=Q1364, "W", "L"))</f>
        <v/>
      </c>
      <c r="T1364" s="30" t="str">
        <f t="shared" si="84"/>
        <v/>
      </c>
    </row>
    <row r="1365" spans="1:20" x14ac:dyDescent="0.45">
      <c r="A1365" s="20" t="str">
        <f>Calc!A1365</f>
        <v>2024-07-07</v>
      </c>
      <c r="B1365" t="str">
        <f>Calc!B1365</f>
        <v>LAD</v>
      </c>
      <c r="C1365" t="str">
        <f>Calc!C1365</f>
        <v>MIL</v>
      </c>
      <c r="D1365" t="str">
        <f>IF(ISBLANK(Games!D1365), "", Games!D1365)</f>
        <v/>
      </c>
      <c r="E1365" t="str">
        <f>IF(ISBLANK(Games!E1365), "", Games!E1365)</f>
        <v/>
      </c>
      <c r="F1365">
        <f>Calc!M1365</f>
        <v>1596.6514930600529</v>
      </c>
      <c r="G1365">
        <f>Calc!N1365</f>
        <v>1527.5334034496079</v>
      </c>
      <c r="H1365" t="str">
        <f>IF(Calc!O1365=Betting!I1365, Betting!B1365, IF(Calc!P1365=Betting!I1365, Betting!C1365, ""))</f>
        <v>LAD</v>
      </c>
      <c r="I1365" s="21">
        <f>MAX(Calc!O1365:P1365)</f>
        <v>0.61950418327790324</v>
      </c>
      <c r="J1365" s="22">
        <f t="shared" si="85"/>
        <v>-162.81497878605362</v>
      </c>
      <c r="K1365" s="23">
        <f t="shared" si="86"/>
        <v>0.61419410391843987</v>
      </c>
      <c r="M1365" s="31"/>
      <c r="N1365" s="31"/>
      <c r="O1365" t="str">
        <f>IF(ISBLANK(Games!L1365), "", Games!L1365)</f>
        <v/>
      </c>
      <c r="P1365" t="str">
        <f>IF(ISBLANK(Games!M1365), "", Games!M1365)</f>
        <v/>
      </c>
      <c r="Q1365" t="str">
        <f t="shared" si="87"/>
        <v/>
      </c>
      <c r="R1365" t="str">
        <f>IF(ISBLANK(Games!L1365), "", IF(H1365=Q1365, "W", "L"))</f>
        <v/>
      </c>
      <c r="T1365" s="30" t="str">
        <f t="shared" si="84"/>
        <v/>
      </c>
    </row>
    <row r="1366" spans="1:20" x14ac:dyDescent="0.45">
      <c r="A1366" s="20" t="str">
        <f>Calc!A1366</f>
        <v>2024-07-08</v>
      </c>
      <c r="B1366" t="str">
        <f>Calc!B1366</f>
        <v>PIT</v>
      </c>
      <c r="C1366" t="str">
        <f>Calc!C1366</f>
        <v>NYM</v>
      </c>
      <c r="D1366" t="str">
        <f>IF(ISBLANK(Games!D1366), "", Games!D1366)</f>
        <v/>
      </c>
      <c r="E1366" t="str">
        <f>IF(ISBLANK(Games!E1366), "", Games!E1366)</f>
        <v/>
      </c>
      <c r="F1366">
        <f>Calc!M1366</f>
        <v>1464.4120897083565</v>
      </c>
      <c r="G1366">
        <f>Calc!N1366</f>
        <v>1510.288270753422</v>
      </c>
      <c r="H1366" t="str">
        <f>IF(Calc!O1366=Betting!I1366, Betting!B1366, IF(Calc!P1366=Betting!I1366, Betting!C1366, ""))</f>
        <v>NYM</v>
      </c>
      <c r="I1366" s="21">
        <f>MAX(Calc!O1366:P1366)</f>
        <v>0.53665458523278986</v>
      </c>
      <c r="J1366" s="22">
        <f t="shared" si="85"/>
        <v>-115.82171057037675</v>
      </c>
      <c r="K1366" s="23">
        <f t="shared" si="86"/>
        <v>0.86339598601625722</v>
      </c>
      <c r="M1366" s="31"/>
      <c r="N1366" s="31"/>
      <c r="O1366" t="str">
        <f>IF(ISBLANK(Games!L1366), "", Games!L1366)</f>
        <v/>
      </c>
      <c r="P1366" t="str">
        <f>IF(ISBLANK(Games!M1366), "", Games!M1366)</f>
        <v/>
      </c>
      <c r="Q1366" t="str">
        <f t="shared" si="87"/>
        <v/>
      </c>
      <c r="R1366" t="str">
        <f>IF(ISBLANK(Games!L1366), "", IF(H1366=Q1366, "W", "L"))</f>
        <v/>
      </c>
      <c r="T1366" s="30" t="str">
        <f t="shared" si="84"/>
        <v/>
      </c>
    </row>
    <row r="1367" spans="1:20" x14ac:dyDescent="0.45">
      <c r="A1367" s="20" t="str">
        <f>Calc!A1367</f>
        <v>2024-07-08</v>
      </c>
      <c r="B1367" t="str">
        <f>Calc!B1367</f>
        <v>WAS</v>
      </c>
      <c r="C1367" t="str">
        <f>Calc!C1367</f>
        <v>STL</v>
      </c>
      <c r="D1367" t="str">
        <f>IF(ISBLANK(Games!D1367), "", Games!D1367)</f>
        <v/>
      </c>
      <c r="E1367" t="str">
        <f>IF(ISBLANK(Games!E1367), "", Games!E1367)</f>
        <v/>
      </c>
      <c r="F1367">
        <f>Calc!M1367</f>
        <v>1419.5380932200808</v>
      </c>
      <c r="G1367">
        <f>Calc!N1367</f>
        <v>1507.9516916859375</v>
      </c>
      <c r="H1367" t="str">
        <f>IF(Calc!O1367=Betting!I1367, Betting!B1367, IF(Calc!P1367=Betting!I1367, Betting!C1367, ""))</f>
        <v>STL</v>
      </c>
      <c r="I1367" s="21">
        <f>MAX(Calc!O1367:P1367)</f>
        <v>0.64836972412699645</v>
      </c>
      <c r="J1367" s="22">
        <f t="shared" si="85"/>
        <v>-184.38961847561868</v>
      </c>
      <c r="K1367" s="23">
        <f t="shared" si="86"/>
        <v>0.54232988183780384</v>
      </c>
      <c r="M1367" s="31"/>
      <c r="N1367" s="31"/>
      <c r="O1367" t="str">
        <f>IF(ISBLANK(Games!L1367), "", Games!L1367)</f>
        <v/>
      </c>
      <c r="P1367" t="str">
        <f>IF(ISBLANK(Games!M1367), "", Games!M1367)</f>
        <v/>
      </c>
      <c r="Q1367" t="str">
        <f t="shared" si="87"/>
        <v/>
      </c>
      <c r="R1367" t="str">
        <f>IF(ISBLANK(Games!L1367), "", IF(H1367=Q1367, "W", "L"))</f>
        <v/>
      </c>
      <c r="T1367" s="30" t="str">
        <f t="shared" si="84"/>
        <v/>
      </c>
    </row>
    <row r="1368" spans="1:20" x14ac:dyDescent="0.45">
      <c r="A1368" s="20" t="str">
        <f>Calc!A1368</f>
        <v>2024-07-08</v>
      </c>
      <c r="B1368" t="str">
        <f>Calc!B1368</f>
        <v>DET</v>
      </c>
      <c r="C1368" t="str">
        <f>Calc!C1368</f>
        <v>CLE</v>
      </c>
      <c r="D1368" t="str">
        <f>IF(ISBLANK(Games!D1368), "", Games!D1368)</f>
        <v/>
      </c>
      <c r="E1368" t="str">
        <f>IF(ISBLANK(Games!E1368), "", Games!E1368)</f>
        <v/>
      </c>
      <c r="F1368">
        <f>Calc!M1368</f>
        <v>1481.7589766686021</v>
      </c>
      <c r="G1368">
        <f>Calc!N1368</f>
        <v>1521.3210808926906</v>
      </c>
      <c r="H1368" t="str">
        <f>IF(Calc!O1368=Betting!I1368, Betting!B1368, IF(Calc!P1368=Betting!I1368, Betting!C1368, ""))</f>
        <v>CLE</v>
      </c>
      <c r="I1368" s="21">
        <f>MAX(Calc!O1368:P1368)</f>
        <v>0.55285528537821538</v>
      </c>
      <c r="J1368" s="22">
        <f t="shared" si="85"/>
        <v>-123.64124349447931</v>
      </c>
      <c r="K1368" s="23">
        <f t="shared" si="86"/>
        <v>0.8087916068594464</v>
      </c>
      <c r="M1368" s="31"/>
      <c r="N1368" s="31"/>
      <c r="O1368" t="str">
        <f>IF(ISBLANK(Games!L1368), "", Games!L1368)</f>
        <v/>
      </c>
      <c r="P1368" t="str">
        <f>IF(ISBLANK(Games!M1368), "", Games!M1368)</f>
        <v/>
      </c>
      <c r="Q1368" t="str">
        <f t="shared" si="87"/>
        <v/>
      </c>
      <c r="R1368" t="str">
        <f>IF(ISBLANK(Games!L1368), "", IF(H1368=Q1368, "W", "L"))</f>
        <v/>
      </c>
      <c r="T1368" s="30" t="str">
        <f t="shared" si="84"/>
        <v/>
      </c>
    </row>
    <row r="1369" spans="1:20" x14ac:dyDescent="0.45">
      <c r="A1369" s="20" t="str">
        <f>Calc!A1369</f>
        <v>2024-07-08</v>
      </c>
      <c r="B1369" t="str">
        <f>Calc!B1369</f>
        <v>CIN</v>
      </c>
      <c r="C1369" t="str">
        <f>Calc!C1369</f>
        <v>COL</v>
      </c>
      <c r="D1369" t="str">
        <f>IF(ISBLANK(Games!D1369), "", Games!D1369)</f>
        <v/>
      </c>
      <c r="E1369" t="str">
        <f>IF(ISBLANK(Games!E1369), "", Games!E1369)</f>
        <v/>
      </c>
      <c r="F1369">
        <f>Calc!M1369</f>
        <v>1493.1662146218293</v>
      </c>
      <c r="G1369">
        <f>Calc!N1369</f>
        <v>1405.4006829938121</v>
      </c>
      <c r="H1369" t="str">
        <f>IF(Calc!O1369=Betting!I1369, Betting!B1369, IF(Calc!P1369=Betting!I1369, Betting!C1369, ""))</f>
        <v>CIN</v>
      </c>
      <c r="I1369" s="21">
        <f>MAX(Calc!O1369:P1369)</f>
        <v>0.61674058780640995</v>
      </c>
      <c r="J1369" s="22">
        <f t="shared" si="85"/>
        <v>-160.919880421589</v>
      </c>
      <c r="K1369" s="23">
        <f t="shared" si="86"/>
        <v>0.62142725770124307</v>
      </c>
      <c r="M1369" s="31"/>
      <c r="N1369" s="31"/>
      <c r="O1369" t="str">
        <f>IF(ISBLANK(Games!L1369), "", Games!L1369)</f>
        <v/>
      </c>
      <c r="P1369" t="str">
        <f>IF(ISBLANK(Games!M1369), "", Games!M1369)</f>
        <v/>
      </c>
      <c r="Q1369" t="str">
        <f t="shared" si="87"/>
        <v/>
      </c>
      <c r="R1369" t="str">
        <f>IF(ISBLANK(Games!L1369), "", IF(H1369=Q1369, "W", "L"))</f>
        <v/>
      </c>
      <c r="T1369" s="30" t="str">
        <f t="shared" si="84"/>
        <v/>
      </c>
    </row>
    <row r="1370" spans="1:20" x14ac:dyDescent="0.45">
      <c r="A1370" s="20" t="str">
        <f>Calc!A1370</f>
        <v>2024-07-08</v>
      </c>
      <c r="B1370" t="str">
        <f>Calc!B1370</f>
        <v>CHW</v>
      </c>
      <c r="C1370" t="str">
        <f>Calc!C1370</f>
        <v>MIN</v>
      </c>
      <c r="D1370" t="str">
        <f>IF(ISBLANK(Games!D1370), "", Games!D1370)</f>
        <v/>
      </c>
      <c r="E1370" t="str">
        <f>IF(ISBLANK(Games!E1370), "", Games!E1370)</f>
        <v/>
      </c>
      <c r="F1370">
        <f>Calc!M1370</f>
        <v>1426.513159308995</v>
      </c>
      <c r="G1370">
        <f>Calc!N1370</f>
        <v>1539.5424706464416</v>
      </c>
      <c r="H1370" t="str">
        <f>IF(Calc!O1370=Betting!I1370, Betting!B1370, IF(Calc!P1370=Betting!I1370, Betting!C1370, ""))</f>
        <v>MIN</v>
      </c>
      <c r="I1370" s="21">
        <f>MAX(Calc!O1370:P1370)</f>
        <v>0.67828346314099119</v>
      </c>
      <c r="J1370" s="22">
        <f t="shared" si="85"/>
        <v>-210.83263849699048</v>
      </c>
      <c r="K1370" s="23">
        <f t="shared" si="86"/>
        <v>0.47430986356236038</v>
      </c>
      <c r="M1370" s="31"/>
      <c r="N1370" s="31"/>
      <c r="O1370" t="str">
        <f>IF(ISBLANK(Games!L1370), "", Games!L1370)</f>
        <v/>
      </c>
      <c r="P1370" t="str">
        <f>IF(ISBLANK(Games!M1370), "", Games!M1370)</f>
        <v/>
      </c>
      <c r="Q1370" t="str">
        <f t="shared" si="87"/>
        <v/>
      </c>
      <c r="R1370" t="str">
        <f>IF(ISBLANK(Games!L1370), "", IF(H1370=Q1370, "W", "L"))</f>
        <v/>
      </c>
      <c r="T1370" s="30" t="str">
        <f t="shared" si="84"/>
        <v/>
      </c>
    </row>
    <row r="1371" spans="1:20" x14ac:dyDescent="0.45">
      <c r="A1371" s="20" t="str">
        <f>Calc!A1371</f>
        <v>2024-07-08</v>
      </c>
      <c r="B1371" t="str">
        <f>Calc!B1371</f>
        <v>LAA</v>
      </c>
      <c r="C1371" t="str">
        <f>Calc!C1371</f>
        <v>TEX</v>
      </c>
      <c r="D1371" t="str">
        <f>IF(ISBLANK(Games!D1371), "", Games!D1371)</f>
        <v/>
      </c>
      <c r="E1371" t="str">
        <f>IF(ISBLANK(Games!E1371), "", Games!E1371)</f>
        <v/>
      </c>
      <c r="F1371">
        <f>Calc!M1371</f>
        <v>1469.5882041455925</v>
      </c>
      <c r="G1371">
        <f>Calc!N1371</f>
        <v>1534.4506247578865</v>
      </c>
      <c r="H1371" t="str">
        <f>IF(Calc!O1371=Betting!I1371, Betting!B1371, IF(Calc!P1371=Betting!I1371, Betting!C1371, ""))</f>
        <v>TEX</v>
      </c>
      <c r="I1371" s="21">
        <f>MAX(Calc!O1371:P1371)</f>
        <v>0.55802841994486907</v>
      </c>
      <c r="J1371" s="22">
        <f t="shared" si="85"/>
        <v>-126.25889200279831</v>
      </c>
      <c r="K1371" s="23">
        <f t="shared" si="86"/>
        <v>0.79202342436035067</v>
      </c>
      <c r="M1371" s="31"/>
      <c r="N1371" s="31"/>
      <c r="O1371" t="str">
        <f>IF(ISBLANK(Games!L1371), "", Games!L1371)</f>
        <v/>
      </c>
      <c r="P1371" t="str">
        <f>IF(ISBLANK(Games!M1371), "", Games!M1371)</f>
        <v/>
      </c>
      <c r="Q1371" t="str">
        <f t="shared" si="87"/>
        <v/>
      </c>
      <c r="R1371" t="str">
        <f>IF(ISBLANK(Games!L1371), "", IF(H1371=Q1371, "W", "L"))</f>
        <v/>
      </c>
      <c r="T1371" s="30" t="str">
        <f t="shared" si="84"/>
        <v/>
      </c>
    </row>
    <row r="1372" spans="1:20" x14ac:dyDescent="0.45">
      <c r="A1372" s="20" t="str">
        <f>Calc!A1372</f>
        <v>2024-07-08</v>
      </c>
      <c r="B1372" t="str">
        <f>Calc!B1372</f>
        <v>ARI</v>
      </c>
      <c r="C1372" t="str">
        <f>Calc!C1372</f>
        <v>ATL</v>
      </c>
      <c r="D1372" t="str">
        <f>IF(ISBLANK(Games!D1372), "", Games!D1372)</f>
        <v/>
      </c>
      <c r="E1372" t="str">
        <f>IF(ISBLANK(Games!E1372), "", Games!E1372)</f>
        <v/>
      </c>
      <c r="F1372">
        <f>Calc!M1372</f>
        <v>1516.9891876380354</v>
      </c>
      <c r="G1372">
        <f>Calc!N1372</f>
        <v>1588.8399964445969</v>
      </c>
      <c r="H1372" t="str">
        <f>IF(Calc!O1372=Betting!I1372, Betting!B1372, IF(Calc!P1372=Betting!I1372, Betting!C1372, ""))</f>
        <v>ATL</v>
      </c>
      <c r="I1372" s="21">
        <f>MAX(Calc!O1372:P1372)</f>
        <v>0.57663587886790846</v>
      </c>
      <c r="J1372" s="22">
        <f t="shared" si="85"/>
        <v>-136.20329406421178</v>
      </c>
      <c r="K1372" s="23">
        <f t="shared" si="86"/>
        <v>0.73419663369415966</v>
      </c>
      <c r="M1372" s="31"/>
      <c r="N1372" s="31"/>
      <c r="O1372" t="str">
        <f>IF(ISBLANK(Games!L1372), "", Games!L1372)</f>
        <v/>
      </c>
      <c r="P1372" t="str">
        <f>IF(ISBLANK(Games!M1372), "", Games!M1372)</f>
        <v/>
      </c>
      <c r="Q1372" t="str">
        <f t="shared" si="87"/>
        <v/>
      </c>
      <c r="R1372" t="str">
        <f>IF(ISBLANK(Games!L1372), "", IF(H1372=Q1372, "W", "L"))</f>
        <v/>
      </c>
      <c r="T1372" s="30" t="str">
        <f t="shared" si="84"/>
        <v/>
      </c>
    </row>
    <row r="1373" spans="1:20" x14ac:dyDescent="0.45">
      <c r="A1373" s="20" t="str">
        <f>Calc!A1373</f>
        <v>2024-07-09</v>
      </c>
      <c r="B1373" t="str">
        <f>Calc!B1373</f>
        <v>BAL</v>
      </c>
      <c r="C1373" t="str">
        <f>Calc!C1373</f>
        <v>CHC</v>
      </c>
      <c r="D1373" t="str">
        <f>IF(ISBLANK(Games!D1373), "", Games!D1373)</f>
        <v/>
      </c>
      <c r="E1373" t="str">
        <f>IF(ISBLANK(Games!E1373), "", Games!E1373)</f>
        <v/>
      </c>
      <c r="F1373">
        <f>Calc!M1373</f>
        <v>1527.1786991040578</v>
      </c>
      <c r="G1373">
        <f>Calc!N1373</f>
        <v>1510.9500841970262</v>
      </c>
      <c r="H1373" t="str">
        <f>IF(Calc!O1373=Betting!I1373, Betting!B1373, IF(Calc!P1373=Betting!I1373, Betting!C1373, ""))</f>
        <v>BAL</v>
      </c>
      <c r="I1373" s="21">
        <f>MAX(Calc!O1373:P1373)</f>
        <v>0.53420744907307294</v>
      </c>
      <c r="J1373" s="22">
        <f t="shared" si="85"/>
        <v>-114.68784719935951</v>
      </c>
      <c r="K1373" s="23">
        <f t="shared" si="86"/>
        <v>0.87193196526020811</v>
      </c>
      <c r="M1373" s="31"/>
      <c r="N1373" s="31"/>
      <c r="O1373" t="str">
        <f>IF(ISBLANK(Games!L1373), "", Games!L1373)</f>
        <v/>
      </c>
      <c r="P1373" t="str">
        <f>IF(ISBLANK(Games!M1373), "", Games!M1373)</f>
        <v/>
      </c>
      <c r="Q1373" t="str">
        <f t="shared" si="87"/>
        <v/>
      </c>
      <c r="R1373" t="str">
        <f>IF(ISBLANK(Games!L1373), "", IF(H1373=Q1373, "W", "L"))</f>
        <v/>
      </c>
      <c r="T1373" s="30" t="str">
        <f t="shared" si="84"/>
        <v/>
      </c>
    </row>
    <row r="1374" spans="1:20" x14ac:dyDescent="0.45">
      <c r="A1374" s="20" t="str">
        <f>Calc!A1374</f>
        <v>2024-07-09</v>
      </c>
      <c r="B1374" t="str">
        <f>Calc!B1374</f>
        <v>DET</v>
      </c>
      <c r="C1374" t="str">
        <f>Calc!C1374</f>
        <v>CLE</v>
      </c>
      <c r="D1374" t="str">
        <f>IF(ISBLANK(Games!D1374), "", Games!D1374)</f>
        <v/>
      </c>
      <c r="E1374" t="str">
        <f>IF(ISBLANK(Games!E1374), "", Games!E1374)</f>
        <v/>
      </c>
      <c r="F1374">
        <f>Calc!M1374</f>
        <v>1481.7589766686021</v>
      </c>
      <c r="G1374">
        <f>Calc!N1374</f>
        <v>1521.3210808926906</v>
      </c>
      <c r="H1374" t="str">
        <f>IF(Calc!O1374=Betting!I1374, Betting!B1374, IF(Calc!P1374=Betting!I1374, Betting!C1374, ""))</f>
        <v>CLE</v>
      </c>
      <c r="I1374" s="21">
        <f>MAX(Calc!O1374:P1374)</f>
        <v>0.55285528537821538</v>
      </c>
      <c r="J1374" s="22">
        <f t="shared" si="85"/>
        <v>-123.64124349447931</v>
      </c>
      <c r="K1374" s="23">
        <f t="shared" si="86"/>
        <v>0.8087916068594464</v>
      </c>
      <c r="M1374" s="31"/>
      <c r="N1374" s="31"/>
      <c r="O1374" t="str">
        <f>IF(ISBLANK(Games!L1374), "", Games!L1374)</f>
        <v/>
      </c>
      <c r="P1374" t="str">
        <f>IF(ISBLANK(Games!M1374), "", Games!M1374)</f>
        <v/>
      </c>
      <c r="Q1374" t="str">
        <f t="shared" si="87"/>
        <v/>
      </c>
      <c r="R1374" t="str">
        <f>IF(ISBLANK(Games!L1374), "", IF(H1374=Q1374, "W", "L"))</f>
        <v/>
      </c>
      <c r="T1374" s="30" t="str">
        <f t="shared" si="84"/>
        <v/>
      </c>
    </row>
    <row r="1375" spans="1:20" x14ac:dyDescent="0.45">
      <c r="A1375" s="20" t="str">
        <f>Calc!A1375</f>
        <v>2024-07-09</v>
      </c>
      <c r="B1375" t="str">
        <f>Calc!B1375</f>
        <v>PHI</v>
      </c>
      <c r="C1375" t="str">
        <f>Calc!C1375</f>
        <v>LAD</v>
      </c>
      <c r="D1375" t="str">
        <f>IF(ISBLANK(Games!D1375), "", Games!D1375)</f>
        <v/>
      </c>
      <c r="E1375" t="str">
        <f>IF(ISBLANK(Games!E1375), "", Games!E1375)</f>
        <v/>
      </c>
      <c r="F1375">
        <f>Calc!M1375</f>
        <v>1516.0751994709906</v>
      </c>
      <c r="G1375">
        <f>Calc!N1375</f>
        <v>1587.2549754385982</v>
      </c>
      <c r="H1375" t="str">
        <f>IF(Calc!O1375=Betting!I1375, Betting!B1375, IF(Calc!P1375=Betting!I1375, Betting!C1375, ""))</f>
        <v>LAD</v>
      </c>
      <c r="I1375" s="21">
        <f>MAX(Calc!O1375:P1375)</f>
        <v>0.55865354660217093</v>
      </c>
      <c r="J1375" s="22">
        <f t="shared" si="85"/>
        <v>-126.57936691259675</v>
      </c>
      <c r="K1375" s="23">
        <f t="shared" si="86"/>
        <v>0.79001817151645382</v>
      </c>
      <c r="M1375" s="31"/>
      <c r="N1375" s="31"/>
      <c r="O1375" t="str">
        <f>IF(ISBLANK(Games!L1375), "", Games!L1375)</f>
        <v/>
      </c>
      <c r="P1375" t="str">
        <f>IF(ISBLANK(Games!M1375), "", Games!M1375)</f>
        <v/>
      </c>
      <c r="Q1375" t="str">
        <f t="shared" si="87"/>
        <v/>
      </c>
      <c r="R1375" t="str">
        <f>IF(ISBLANK(Games!L1375), "", IF(H1375=Q1375, "W", "L"))</f>
        <v/>
      </c>
      <c r="T1375" s="30" t="str">
        <f t="shared" si="84"/>
        <v/>
      </c>
    </row>
    <row r="1376" spans="1:20" x14ac:dyDescent="0.45">
      <c r="A1376" s="20" t="str">
        <f>Calc!A1376</f>
        <v>2024-07-09</v>
      </c>
      <c r="B1376" t="str">
        <f>Calc!B1376</f>
        <v>TBR</v>
      </c>
      <c r="C1376" t="str">
        <f>Calc!C1376</f>
        <v>NYY</v>
      </c>
      <c r="D1376" t="str">
        <f>IF(ISBLANK(Games!D1376), "", Games!D1376)</f>
        <v/>
      </c>
      <c r="E1376" t="str">
        <f>IF(ISBLANK(Games!E1376), "", Games!E1376)</f>
        <v/>
      </c>
      <c r="F1376">
        <f>Calc!M1376</f>
        <v>1528.0229512954211</v>
      </c>
      <c r="G1376">
        <f>Calc!N1376</f>
        <v>1562.9327852564061</v>
      </c>
      <c r="H1376" t="str">
        <f>IF(Calc!O1376=Betting!I1376, Betting!B1376, IF(Calc!P1376=Betting!I1376, Betting!C1376, ""))</f>
        <v>TBR</v>
      </c>
      <c r="I1376" s="21">
        <f>MAX(Calc!O1376:P1376)</f>
        <v>0.51209126365208901</v>
      </c>
      <c r="J1376" s="22">
        <f t="shared" si="85"/>
        <v>-104.95636284055679</v>
      </c>
      <c r="K1376" s="23">
        <f t="shared" si="86"/>
        <v>0.95277691884115512</v>
      </c>
      <c r="M1376" s="31"/>
      <c r="N1376" s="31"/>
      <c r="O1376" t="str">
        <f>IF(ISBLANK(Games!L1376), "", Games!L1376)</f>
        <v/>
      </c>
      <c r="P1376" t="str">
        <f>IF(ISBLANK(Games!M1376), "", Games!M1376)</f>
        <v/>
      </c>
      <c r="Q1376" t="str">
        <f t="shared" si="87"/>
        <v/>
      </c>
      <c r="R1376" t="str">
        <f>IF(ISBLANK(Games!L1376), "", IF(H1376=Q1376, "W", "L"))</f>
        <v/>
      </c>
      <c r="T1376" s="30" t="str">
        <f t="shared" si="84"/>
        <v/>
      </c>
    </row>
    <row r="1377" spans="1:20" x14ac:dyDescent="0.45">
      <c r="A1377" s="20" t="str">
        <f>Calc!A1377</f>
        <v>2024-07-09</v>
      </c>
      <c r="B1377" t="str">
        <f>Calc!B1377</f>
        <v>CIN</v>
      </c>
      <c r="C1377" t="str">
        <f>Calc!C1377</f>
        <v>COL</v>
      </c>
      <c r="D1377" t="str">
        <f>IF(ISBLANK(Games!D1377), "", Games!D1377)</f>
        <v/>
      </c>
      <c r="E1377" t="str">
        <f>IF(ISBLANK(Games!E1377), "", Games!E1377)</f>
        <v/>
      </c>
      <c r="F1377">
        <f>Calc!M1377</f>
        <v>1493.1662146218293</v>
      </c>
      <c r="G1377">
        <f>Calc!N1377</f>
        <v>1405.4006829938121</v>
      </c>
      <c r="H1377" t="str">
        <f>IF(Calc!O1377=Betting!I1377, Betting!B1377, IF(Calc!P1377=Betting!I1377, Betting!C1377, ""))</f>
        <v>CIN</v>
      </c>
      <c r="I1377" s="21">
        <f>MAX(Calc!O1377:P1377)</f>
        <v>0.61674058780640995</v>
      </c>
      <c r="J1377" s="22">
        <f t="shared" si="85"/>
        <v>-160.919880421589</v>
      </c>
      <c r="K1377" s="23">
        <f t="shared" si="86"/>
        <v>0.62142725770124307</v>
      </c>
      <c r="M1377" s="31"/>
      <c r="N1377" s="31"/>
      <c r="O1377" t="str">
        <f>IF(ISBLANK(Games!L1377), "", Games!L1377)</f>
        <v/>
      </c>
      <c r="P1377" t="str">
        <f>IF(ISBLANK(Games!M1377), "", Games!M1377)</f>
        <v/>
      </c>
      <c r="Q1377" t="str">
        <f t="shared" si="87"/>
        <v/>
      </c>
      <c r="R1377" t="str">
        <f>IF(ISBLANK(Games!L1377), "", IF(H1377=Q1377, "W", "L"))</f>
        <v/>
      </c>
      <c r="T1377" s="30" t="str">
        <f t="shared" si="84"/>
        <v/>
      </c>
    </row>
    <row r="1378" spans="1:20" x14ac:dyDescent="0.45">
      <c r="A1378" s="20" t="str">
        <f>Calc!A1378</f>
        <v>2024-07-09</v>
      </c>
      <c r="B1378" t="str">
        <f>Calc!B1378</f>
        <v>NYM</v>
      </c>
      <c r="C1378" t="str">
        <f>Calc!C1378</f>
        <v>WAS</v>
      </c>
      <c r="D1378" t="str">
        <f>IF(ISBLANK(Games!D1378), "", Games!D1378)</f>
        <v/>
      </c>
      <c r="E1378" t="str">
        <f>IF(ISBLANK(Games!E1378), "", Games!E1378)</f>
        <v/>
      </c>
      <c r="F1378">
        <f>Calc!M1378</f>
        <v>1483.2891783762693</v>
      </c>
      <c r="G1378">
        <f>Calc!N1378</f>
        <v>1420.7057667976087</v>
      </c>
      <c r="H1378" t="str">
        <f>IF(Calc!O1378=Betting!I1378, Betting!B1378, IF(Calc!P1378=Betting!I1378, Betting!C1378, ""))</f>
        <v>NYM</v>
      </c>
      <c r="I1378" s="21">
        <f>MAX(Calc!O1378:P1378)</f>
        <v>0.64023951134464452</v>
      </c>
      <c r="J1378" s="22">
        <f t="shared" si="85"/>
        <v>-177.96270895050492</v>
      </c>
      <c r="K1378" s="23">
        <f t="shared" si="86"/>
        <v>0.56191547425709309</v>
      </c>
      <c r="M1378" s="31"/>
      <c r="N1378" s="31"/>
      <c r="O1378" t="str">
        <f>IF(ISBLANK(Games!L1378), "", Games!L1378)</f>
        <v/>
      </c>
      <c r="P1378" t="str">
        <f>IF(ISBLANK(Games!M1378), "", Games!M1378)</f>
        <v/>
      </c>
      <c r="Q1378" t="str">
        <f t="shared" si="87"/>
        <v/>
      </c>
      <c r="R1378" t="str">
        <f>IF(ISBLANK(Games!L1378), "", IF(H1378=Q1378, "W", "L"))</f>
        <v/>
      </c>
      <c r="T1378" s="30" t="str">
        <f t="shared" ref="T1378:T1441" si="88">IF(S1378="W", N1378/(L1378/-100), IF(S1378="L", -N1378, ""))</f>
        <v/>
      </c>
    </row>
    <row r="1379" spans="1:20" x14ac:dyDescent="0.45">
      <c r="A1379" s="20" t="str">
        <f>Calc!A1379</f>
        <v>2024-07-09</v>
      </c>
      <c r="B1379" t="str">
        <f>Calc!B1379</f>
        <v>BOS</v>
      </c>
      <c r="C1379" t="str">
        <f>Calc!C1379</f>
        <v>OAK</v>
      </c>
      <c r="D1379" t="str">
        <f>IF(ISBLANK(Games!D1379), "", Games!D1379)</f>
        <v/>
      </c>
      <c r="E1379" t="str">
        <f>IF(ISBLANK(Games!E1379), "", Games!E1379)</f>
        <v/>
      </c>
      <c r="F1379">
        <f>Calc!M1379</f>
        <v>1500.26839934439</v>
      </c>
      <c r="G1379">
        <f>Calc!N1379</f>
        <v>1422.9458950386379</v>
      </c>
      <c r="H1379" t="str">
        <f>IF(Calc!O1379=Betting!I1379, Betting!B1379, IF(Calc!P1379=Betting!I1379, Betting!C1379, ""))</f>
        <v>BOS</v>
      </c>
      <c r="I1379" s="21">
        <f>MAX(Calc!O1379:P1379)</f>
        <v>0.63511559037837828</v>
      </c>
      <c r="J1379" s="22">
        <f t="shared" si="85"/>
        <v>-174.05939350409113</v>
      </c>
      <c r="K1379" s="23">
        <f t="shared" si="86"/>
        <v>0.57451653706727168</v>
      </c>
      <c r="M1379" s="31"/>
      <c r="N1379" s="31"/>
      <c r="O1379" t="str">
        <f>IF(ISBLANK(Games!L1379), "", Games!L1379)</f>
        <v/>
      </c>
      <c r="P1379" t="str">
        <f>IF(ISBLANK(Games!M1379), "", Games!M1379)</f>
        <v/>
      </c>
      <c r="Q1379" t="str">
        <f t="shared" si="87"/>
        <v/>
      </c>
      <c r="R1379" t="str">
        <f>IF(ISBLANK(Games!L1379), "", IF(H1379=Q1379, "W", "L"))</f>
        <v/>
      </c>
      <c r="T1379" s="30" t="str">
        <f t="shared" si="88"/>
        <v/>
      </c>
    </row>
    <row r="1380" spans="1:20" x14ac:dyDescent="0.45">
      <c r="A1380" s="20" t="str">
        <f>Calc!A1380</f>
        <v>2024-07-09</v>
      </c>
      <c r="B1380" t="str">
        <f>Calc!B1380</f>
        <v>STL</v>
      </c>
      <c r="C1380" t="str">
        <f>Calc!C1380</f>
        <v>KCR</v>
      </c>
      <c r="D1380" t="str">
        <f>IF(ISBLANK(Games!D1380), "", Games!D1380)</f>
        <v/>
      </c>
      <c r="E1380" t="str">
        <f>IF(ISBLANK(Games!E1380), "", Games!E1380)</f>
        <v/>
      </c>
      <c r="F1380">
        <f>Calc!M1380</f>
        <v>1510.540426333587</v>
      </c>
      <c r="G1380">
        <f>Calc!N1380</f>
        <v>1465.2610239810729</v>
      </c>
      <c r="H1380" t="str">
        <f>IF(Calc!O1380=Betting!I1380, Betting!B1380, IF(Calc!P1380=Betting!I1380, Betting!C1380, ""))</f>
        <v>STL</v>
      </c>
      <c r="I1380" s="21">
        <f>MAX(Calc!O1380:P1380)</f>
        <v>0.60138123677504673</v>
      </c>
      <c r="J1380" s="22">
        <f t="shared" si="85"/>
        <v>-150.86626427458663</v>
      </c>
      <c r="K1380" s="23">
        <f t="shared" si="86"/>
        <v>0.66283871003787409</v>
      </c>
      <c r="M1380" s="31"/>
      <c r="N1380" s="31"/>
      <c r="O1380" t="str">
        <f>IF(ISBLANK(Games!L1380), "", Games!L1380)</f>
        <v/>
      </c>
      <c r="P1380" t="str">
        <f>IF(ISBLANK(Games!M1380), "", Games!M1380)</f>
        <v/>
      </c>
      <c r="Q1380" t="str">
        <f t="shared" si="87"/>
        <v/>
      </c>
      <c r="R1380" t="str">
        <f>IF(ISBLANK(Games!L1380), "", IF(H1380=Q1380, "W", "L"))</f>
        <v/>
      </c>
      <c r="T1380" s="30" t="str">
        <f t="shared" si="88"/>
        <v/>
      </c>
    </row>
    <row r="1381" spans="1:20" x14ac:dyDescent="0.45">
      <c r="A1381" s="20" t="str">
        <f>Calc!A1381</f>
        <v>2024-07-09</v>
      </c>
      <c r="B1381" t="str">
        <f>Calc!B1381</f>
        <v>CHW</v>
      </c>
      <c r="C1381" t="str">
        <f>Calc!C1381</f>
        <v>MIN</v>
      </c>
      <c r="D1381" t="str">
        <f>IF(ISBLANK(Games!D1381), "", Games!D1381)</f>
        <v/>
      </c>
      <c r="E1381" t="str">
        <f>IF(ISBLANK(Games!E1381), "", Games!E1381)</f>
        <v/>
      </c>
      <c r="F1381">
        <f>Calc!M1381</f>
        <v>1426.513159308995</v>
      </c>
      <c r="G1381">
        <f>Calc!N1381</f>
        <v>1539.5424706464416</v>
      </c>
      <c r="H1381" t="str">
        <f>IF(Calc!O1381=Betting!I1381, Betting!B1381, IF(Calc!P1381=Betting!I1381, Betting!C1381, ""))</f>
        <v>MIN</v>
      </c>
      <c r="I1381" s="21">
        <f>MAX(Calc!O1381:P1381)</f>
        <v>0.67828346314099119</v>
      </c>
      <c r="J1381" s="22">
        <f t="shared" si="85"/>
        <v>-210.83263849699048</v>
      </c>
      <c r="K1381" s="23">
        <f t="shared" si="86"/>
        <v>0.47430986356236038</v>
      </c>
      <c r="M1381" s="31"/>
      <c r="N1381" s="31"/>
      <c r="O1381" t="str">
        <f>IF(ISBLANK(Games!L1381), "", Games!L1381)</f>
        <v/>
      </c>
      <c r="P1381" t="str">
        <f>IF(ISBLANK(Games!M1381), "", Games!M1381)</f>
        <v/>
      </c>
      <c r="Q1381" t="str">
        <f t="shared" si="87"/>
        <v/>
      </c>
      <c r="R1381" t="str">
        <f>IF(ISBLANK(Games!L1381), "", IF(H1381=Q1381, "W", "L"))</f>
        <v/>
      </c>
      <c r="T1381" s="30" t="str">
        <f t="shared" si="88"/>
        <v/>
      </c>
    </row>
    <row r="1382" spans="1:20" x14ac:dyDescent="0.45">
      <c r="A1382" s="20" t="str">
        <f>Calc!A1382</f>
        <v>2024-07-09</v>
      </c>
      <c r="B1382" t="str">
        <f>Calc!B1382</f>
        <v>HOU</v>
      </c>
      <c r="C1382" t="str">
        <f>Calc!C1382</f>
        <v>MIA</v>
      </c>
      <c r="D1382" t="str">
        <f>IF(ISBLANK(Games!D1382), "", Games!D1382)</f>
        <v/>
      </c>
      <c r="E1382" t="str">
        <f>IF(ISBLANK(Games!E1382), "", Games!E1382)</f>
        <v/>
      </c>
      <c r="F1382">
        <f>Calc!M1382</f>
        <v>1535.1961987191132</v>
      </c>
      <c r="G1382">
        <f>Calc!N1382</f>
        <v>1484.370768699393</v>
      </c>
      <c r="H1382" t="str">
        <f>IF(Calc!O1382=Betting!I1382, Betting!B1382, IF(Calc!P1382=Betting!I1382, Betting!C1382, ""))</f>
        <v>HOU</v>
      </c>
      <c r="I1382" s="21">
        <f>MAX(Calc!O1382:P1382)</f>
        <v>0.55221818016116864</v>
      </c>
      <c r="J1382" s="22">
        <f t="shared" si="85"/>
        <v>-123.32304611203882</v>
      </c>
      <c r="K1382" s="23">
        <f t="shared" si="86"/>
        <v>0.81087844610284876</v>
      </c>
      <c r="M1382" s="31"/>
      <c r="N1382" s="31"/>
      <c r="O1382" t="str">
        <f>IF(ISBLANK(Games!L1382), "", Games!L1382)</f>
        <v/>
      </c>
      <c r="P1382" t="str">
        <f>IF(ISBLANK(Games!M1382), "", Games!M1382)</f>
        <v/>
      </c>
      <c r="Q1382" t="str">
        <f t="shared" si="87"/>
        <v/>
      </c>
      <c r="R1382" t="str">
        <f>IF(ISBLANK(Games!L1382), "", IF(H1382=Q1382, "W", "L"))</f>
        <v/>
      </c>
      <c r="T1382" s="30" t="str">
        <f t="shared" si="88"/>
        <v/>
      </c>
    </row>
    <row r="1383" spans="1:20" x14ac:dyDescent="0.45">
      <c r="A1383" s="20" t="str">
        <f>Calc!A1383</f>
        <v>2024-07-09</v>
      </c>
      <c r="B1383" t="str">
        <f>Calc!B1383</f>
        <v>MIL</v>
      </c>
      <c r="C1383" t="str">
        <f>Calc!C1383</f>
        <v>PIT</v>
      </c>
      <c r="D1383" t="str">
        <f>IF(ISBLANK(Games!D1383), "", Games!D1383)</f>
        <v/>
      </c>
      <c r="E1383" t="str">
        <f>IF(ISBLANK(Games!E1383), "", Games!E1383)</f>
        <v/>
      </c>
      <c r="F1383">
        <f>Calc!M1383</f>
        <v>1516.6563185214643</v>
      </c>
      <c r="G1383">
        <f>Calc!N1383</f>
        <v>1490.342604018655</v>
      </c>
      <c r="H1383" t="str">
        <f>IF(Calc!O1383=Betting!I1383, Betting!B1383, IF(Calc!P1383=Betting!I1383, Betting!C1383, ""))</f>
        <v>MIL</v>
      </c>
      <c r="I1383" s="21">
        <f>MAX(Calc!O1383:P1383)</f>
        <v>0.57150410450700795</v>
      </c>
      <c r="J1383" s="22">
        <f t="shared" si="85"/>
        <v>-133.37446414731289</v>
      </c>
      <c r="K1383" s="23">
        <f t="shared" si="86"/>
        <v>0.74976871051979943</v>
      </c>
      <c r="M1383" s="31"/>
      <c r="N1383" s="31"/>
      <c r="O1383" t="str">
        <f>IF(ISBLANK(Games!L1383), "", Games!L1383)</f>
        <v/>
      </c>
      <c r="P1383" t="str">
        <f>IF(ISBLANK(Games!M1383), "", Games!M1383)</f>
        <v/>
      </c>
      <c r="Q1383" t="str">
        <f t="shared" si="87"/>
        <v/>
      </c>
      <c r="R1383" t="str">
        <f>IF(ISBLANK(Games!L1383), "", IF(H1383=Q1383, "W", "L"))</f>
        <v/>
      </c>
      <c r="T1383" s="30" t="str">
        <f t="shared" si="88"/>
        <v/>
      </c>
    </row>
    <row r="1384" spans="1:20" x14ac:dyDescent="0.45">
      <c r="A1384" s="20" t="str">
        <f>Calc!A1384</f>
        <v>2024-07-09</v>
      </c>
      <c r="B1384" t="str">
        <f>Calc!B1384</f>
        <v>LAA</v>
      </c>
      <c r="C1384" t="str">
        <f>Calc!C1384</f>
        <v>TEX</v>
      </c>
      <c r="D1384" t="str">
        <f>IF(ISBLANK(Games!D1384), "", Games!D1384)</f>
        <v/>
      </c>
      <c r="E1384" t="str">
        <f>IF(ISBLANK(Games!E1384), "", Games!E1384)</f>
        <v/>
      </c>
      <c r="F1384">
        <f>Calc!M1384</f>
        <v>1469.5882041455925</v>
      </c>
      <c r="G1384">
        <f>Calc!N1384</f>
        <v>1534.4506247578865</v>
      </c>
      <c r="H1384" t="str">
        <f>IF(Calc!O1384=Betting!I1384, Betting!B1384, IF(Calc!P1384=Betting!I1384, Betting!C1384, ""))</f>
        <v>TEX</v>
      </c>
      <c r="I1384" s="21">
        <f>MAX(Calc!O1384:P1384)</f>
        <v>0.55802841994486907</v>
      </c>
      <c r="J1384" s="22">
        <f t="shared" si="85"/>
        <v>-126.25889200279831</v>
      </c>
      <c r="K1384" s="23">
        <f t="shared" si="86"/>
        <v>0.79202342436035067</v>
      </c>
      <c r="M1384" s="31"/>
      <c r="N1384" s="31"/>
      <c r="O1384" t="str">
        <f>IF(ISBLANK(Games!L1384), "", Games!L1384)</f>
        <v/>
      </c>
      <c r="P1384" t="str">
        <f>IF(ISBLANK(Games!M1384), "", Games!M1384)</f>
        <v/>
      </c>
      <c r="Q1384" t="str">
        <f t="shared" si="87"/>
        <v/>
      </c>
      <c r="R1384" t="str">
        <f>IF(ISBLANK(Games!L1384), "", IF(H1384=Q1384, "W", "L"))</f>
        <v/>
      </c>
      <c r="T1384" s="30" t="str">
        <f t="shared" si="88"/>
        <v/>
      </c>
    </row>
    <row r="1385" spans="1:20" x14ac:dyDescent="0.45">
      <c r="A1385" s="20" t="str">
        <f>Calc!A1385</f>
        <v>2024-07-09</v>
      </c>
      <c r="B1385" t="str">
        <f>Calc!B1385</f>
        <v>SDP</v>
      </c>
      <c r="C1385" t="str">
        <f>Calc!C1385</f>
        <v>SEA</v>
      </c>
      <c r="D1385" t="str">
        <f>IF(ISBLANK(Games!D1385), "", Games!D1385)</f>
        <v/>
      </c>
      <c r="E1385" t="str">
        <f>IF(ISBLANK(Games!E1385), "", Games!E1385)</f>
        <v/>
      </c>
      <c r="F1385">
        <f>Calc!M1385</f>
        <v>1502.9671207118124</v>
      </c>
      <c r="G1385">
        <f>Calc!N1385</f>
        <v>1521.2700100017432</v>
      </c>
      <c r="H1385" t="str">
        <f>IF(Calc!O1385=Betting!I1385, Betting!B1385, IF(Calc!P1385=Betting!I1385, Betting!C1385, ""))</f>
        <v>SEA</v>
      </c>
      <c r="I1385" s="21">
        <f>MAX(Calc!O1385:P1385)</f>
        <v>0.51169575296815206</v>
      </c>
      <c r="J1385" s="22">
        <f t="shared" si="85"/>
        <v>-104.79035480000208</v>
      </c>
      <c r="K1385" s="23">
        <f t="shared" si="86"/>
        <v>0.95428630040288809</v>
      </c>
      <c r="M1385" s="31"/>
      <c r="N1385" s="31"/>
      <c r="O1385" t="str">
        <f>IF(ISBLANK(Games!L1385), "", Games!L1385)</f>
        <v/>
      </c>
      <c r="P1385" t="str">
        <f>IF(ISBLANK(Games!M1385), "", Games!M1385)</f>
        <v/>
      </c>
      <c r="Q1385" t="str">
        <f t="shared" si="87"/>
        <v/>
      </c>
      <c r="R1385" t="str">
        <f>IF(ISBLANK(Games!L1385), "", IF(H1385=Q1385, "W", "L"))</f>
        <v/>
      </c>
      <c r="T1385" s="30" t="str">
        <f t="shared" si="88"/>
        <v/>
      </c>
    </row>
    <row r="1386" spans="1:20" x14ac:dyDescent="0.45">
      <c r="A1386" s="20" t="str">
        <f>Calc!A1386</f>
        <v>2024-07-09</v>
      </c>
      <c r="B1386" t="str">
        <f>Calc!B1386</f>
        <v>ARI</v>
      </c>
      <c r="C1386" t="str">
        <f>Calc!C1386</f>
        <v>ATL</v>
      </c>
      <c r="D1386" t="str">
        <f>IF(ISBLANK(Games!D1386), "", Games!D1386)</f>
        <v/>
      </c>
      <c r="E1386" t="str">
        <f>IF(ISBLANK(Games!E1386), "", Games!E1386)</f>
        <v/>
      </c>
      <c r="F1386">
        <f>Calc!M1386</f>
        <v>1516.9891876380354</v>
      </c>
      <c r="G1386">
        <f>Calc!N1386</f>
        <v>1588.8399964445969</v>
      </c>
      <c r="H1386" t="str">
        <f>IF(Calc!O1386=Betting!I1386, Betting!B1386, IF(Calc!P1386=Betting!I1386, Betting!C1386, ""))</f>
        <v>ATL</v>
      </c>
      <c r="I1386" s="21">
        <f>MAX(Calc!O1386:P1386)</f>
        <v>0.57663587886790846</v>
      </c>
      <c r="J1386" s="22">
        <f t="shared" si="85"/>
        <v>-136.20329406421178</v>
      </c>
      <c r="K1386" s="23">
        <f t="shared" si="86"/>
        <v>0.73419663369415966</v>
      </c>
      <c r="M1386" s="31"/>
      <c r="N1386" s="31"/>
      <c r="O1386" t="str">
        <f>IF(ISBLANK(Games!L1386), "", Games!L1386)</f>
        <v/>
      </c>
      <c r="P1386" t="str">
        <f>IF(ISBLANK(Games!M1386), "", Games!M1386)</f>
        <v/>
      </c>
      <c r="Q1386" t="str">
        <f t="shared" si="87"/>
        <v/>
      </c>
      <c r="R1386" t="str">
        <f>IF(ISBLANK(Games!L1386), "", IF(H1386=Q1386, "W", "L"))</f>
        <v/>
      </c>
      <c r="T1386" s="30" t="str">
        <f t="shared" si="88"/>
        <v/>
      </c>
    </row>
    <row r="1387" spans="1:20" x14ac:dyDescent="0.45">
      <c r="A1387" s="20" t="str">
        <f>Calc!A1387</f>
        <v>2024-07-09</v>
      </c>
      <c r="B1387" t="str">
        <f>Calc!B1387</f>
        <v>SFG</v>
      </c>
      <c r="C1387" t="str">
        <f>Calc!C1387</f>
        <v>TOR</v>
      </c>
      <c r="D1387" t="str">
        <f>IF(ISBLANK(Games!D1387), "", Games!D1387)</f>
        <v/>
      </c>
      <c r="E1387" t="str">
        <f>IF(ISBLANK(Games!E1387), "", Games!E1387)</f>
        <v/>
      </c>
      <c r="F1387">
        <f>Calc!M1387</f>
        <v>1506.8907435815931</v>
      </c>
      <c r="G1387">
        <f>Calc!N1387</f>
        <v>1549.5770225833428</v>
      </c>
      <c r="H1387" t="str">
        <f>IF(Calc!O1387=Betting!I1387, Betting!B1387, IF(Calc!P1387=Betting!I1387, Betting!C1387, ""))</f>
        <v>TOR</v>
      </c>
      <c r="I1387" s="21">
        <f>MAX(Calc!O1387:P1387)</f>
        <v>0.50487325439534103</v>
      </c>
      <c r="J1387" s="22">
        <f t="shared" si="85"/>
        <v>-101.96848764022623</v>
      </c>
      <c r="K1387" s="23">
        <f t="shared" si="86"/>
        <v>0.98069513743136394</v>
      </c>
      <c r="M1387" s="31"/>
      <c r="N1387" s="31"/>
      <c r="O1387" t="str">
        <f>IF(ISBLANK(Games!L1387), "", Games!L1387)</f>
        <v/>
      </c>
      <c r="P1387" t="str">
        <f>IF(ISBLANK(Games!M1387), "", Games!M1387)</f>
        <v/>
      </c>
      <c r="Q1387" t="str">
        <f t="shared" si="87"/>
        <v/>
      </c>
      <c r="R1387" t="str">
        <f>IF(ISBLANK(Games!L1387), "", IF(H1387=Q1387, "W", "L"))</f>
        <v/>
      </c>
      <c r="T1387" s="30" t="str">
        <f t="shared" si="88"/>
        <v/>
      </c>
    </row>
    <row r="1388" spans="1:20" x14ac:dyDescent="0.45">
      <c r="A1388" s="20" t="str">
        <f>Calc!A1388</f>
        <v>2024-07-10</v>
      </c>
      <c r="B1388" t="str">
        <f>Calc!B1388</f>
        <v>CHW</v>
      </c>
      <c r="C1388" t="str">
        <f>Calc!C1388</f>
        <v>MIN</v>
      </c>
      <c r="D1388" t="str">
        <f>IF(ISBLANK(Games!D1388), "", Games!D1388)</f>
        <v/>
      </c>
      <c r="E1388" t="str">
        <f>IF(ISBLANK(Games!E1388), "", Games!E1388)</f>
        <v/>
      </c>
      <c r="F1388">
        <f>Calc!M1388</f>
        <v>1426.513159308995</v>
      </c>
      <c r="G1388">
        <f>Calc!N1388</f>
        <v>1539.5424706464416</v>
      </c>
      <c r="H1388" t="str">
        <f>IF(Calc!O1388=Betting!I1388, Betting!B1388, IF(Calc!P1388=Betting!I1388, Betting!C1388, ""))</f>
        <v>MIN</v>
      </c>
      <c r="I1388" s="21">
        <f>MAX(Calc!O1388:P1388)</f>
        <v>0.67828346314099119</v>
      </c>
      <c r="J1388" s="22">
        <f t="shared" si="85"/>
        <v>-210.83263849699048</v>
      </c>
      <c r="K1388" s="23">
        <f t="shared" si="86"/>
        <v>0.47430986356236038</v>
      </c>
      <c r="M1388" s="31"/>
      <c r="N1388" s="31"/>
      <c r="O1388" t="str">
        <f>IF(ISBLANK(Games!L1388), "", Games!L1388)</f>
        <v/>
      </c>
      <c r="P1388" t="str">
        <f>IF(ISBLANK(Games!M1388), "", Games!M1388)</f>
        <v/>
      </c>
      <c r="Q1388" t="str">
        <f t="shared" si="87"/>
        <v/>
      </c>
      <c r="R1388" t="str">
        <f>IF(ISBLANK(Games!L1388), "", IF(H1388=Q1388, "W", "L"))</f>
        <v/>
      </c>
      <c r="T1388" s="30" t="str">
        <f t="shared" si="88"/>
        <v/>
      </c>
    </row>
    <row r="1389" spans="1:20" x14ac:dyDescent="0.45">
      <c r="A1389" s="20" t="str">
        <f>Calc!A1389</f>
        <v>2024-07-10</v>
      </c>
      <c r="B1389" t="str">
        <f>Calc!B1389</f>
        <v>BAL</v>
      </c>
      <c r="C1389" t="str">
        <f>Calc!C1389</f>
        <v>CHC</v>
      </c>
      <c r="D1389" t="str">
        <f>IF(ISBLANK(Games!D1389), "", Games!D1389)</f>
        <v/>
      </c>
      <c r="E1389" t="str">
        <f>IF(ISBLANK(Games!E1389), "", Games!E1389)</f>
        <v/>
      </c>
      <c r="F1389">
        <f>Calc!M1389</f>
        <v>1527.1786991040578</v>
      </c>
      <c r="G1389">
        <f>Calc!N1389</f>
        <v>1510.9500841970262</v>
      </c>
      <c r="H1389" t="str">
        <f>IF(Calc!O1389=Betting!I1389, Betting!B1389, IF(Calc!P1389=Betting!I1389, Betting!C1389, ""))</f>
        <v>BAL</v>
      </c>
      <c r="I1389" s="21">
        <f>MAX(Calc!O1389:P1389)</f>
        <v>0.53420744907307294</v>
      </c>
      <c r="J1389" s="22">
        <f t="shared" si="85"/>
        <v>-114.68784719935951</v>
      </c>
      <c r="K1389" s="23">
        <f t="shared" si="86"/>
        <v>0.87193196526020811</v>
      </c>
      <c r="M1389" s="31"/>
      <c r="N1389" s="31"/>
      <c r="O1389" t="str">
        <f>IF(ISBLANK(Games!L1389), "", Games!L1389)</f>
        <v/>
      </c>
      <c r="P1389" t="str">
        <f>IF(ISBLANK(Games!M1389), "", Games!M1389)</f>
        <v/>
      </c>
      <c r="Q1389" t="str">
        <f t="shared" si="87"/>
        <v/>
      </c>
      <c r="R1389" t="str">
        <f>IF(ISBLANK(Games!L1389), "", IF(H1389=Q1389, "W", "L"))</f>
        <v/>
      </c>
      <c r="T1389" s="30" t="str">
        <f t="shared" si="88"/>
        <v/>
      </c>
    </row>
    <row r="1390" spans="1:20" x14ac:dyDescent="0.45">
      <c r="A1390" s="20" t="str">
        <f>Calc!A1390</f>
        <v>2024-07-10</v>
      </c>
      <c r="B1390" t="str">
        <f>Calc!B1390</f>
        <v>DET</v>
      </c>
      <c r="C1390" t="str">
        <f>Calc!C1390</f>
        <v>CLE</v>
      </c>
      <c r="D1390" t="str">
        <f>IF(ISBLANK(Games!D1390), "", Games!D1390)</f>
        <v/>
      </c>
      <c r="E1390" t="str">
        <f>IF(ISBLANK(Games!E1390), "", Games!E1390)</f>
        <v/>
      </c>
      <c r="F1390">
        <f>Calc!M1390</f>
        <v>1481.7589766686021</v>
      </c>
      <c r="G1390">
        <f>Calc!N1390</f>
        <v>1521.3210808926906</v>
      </c>
      <c r="H1390" t="str">
        <f>IF(Calc!O1390=Betting!I1390, Betting!B1390, IF(Calc!P1390=Betting!I1390, Betting!C1390, ""))</f>
        <v>CLE</v>
      </c>
      <c r="I1390" s="21">
        <f>MAX(Calc!O1390:P1390)</f>
        <v>0.55285528537821538</v>
      </c>
      <c r="J1390" s="22">
        <f t="shared" si="85"/>
        <v>-123.64124349447931</v>
      </c>
      <c r="K1390" s="23">
        <f t="shared" si="86"/>
        <v>0.8087916068594464</v>
      </c>
      <c r="M1390" s="31"/>
      <c r="N1390" s="31"/>
      <c r="O1390" t="str">
        <f>IF(ISBLANK(Games!L1390), "", Games!L1390)</f>
        <v/>
      </c>
      <c r="P1390" t="str">
        <f>IF(ISBLANK(Games!M1390), "", Games!M1390)</f>
        <v/>
      </c>
      <c r="Q1390" t="str">
        <f t="shared" si="87"/>
        <v/>
      </c>
      <c r="R1390" t="str">
        <f>IF(ISBLANK(Games!L1390), "", IF(H1390=Q1390, "W", "L"))</f>
        <v/>
      </c>
      <c r="T1390" s="30" t="str">
        <f t="shared" si="88"/>
        <v/>
      </c>
    </row>
    <row r="1391" spans="1:20" x14ac:dyDescent="0.45">
      <c r="A1391" s="20" t="str">
        <f>Calc!A1391</f>
        <v>2024-07-10</v>
      </c>
      <c r="B1391" t="str">
        <f>Calc!B1391</f>
        <v>SDP</v>
      </c>
      <c r="C1391" t="str">
        <f>Calc!C1391</f>
        <v>SEA</v>
      </c>
      <c r="D1391" t="str">
        <f>IF(ISBLANK(Games!D1391), "", Games!D1391)</f>
        <v/>
      </c>
      <c r="E1391" t="str">
        <f>IF(ISBLANK(Games!E1391), "", Games!E1391)</f>
        <v/>
      </c>
      <c r="F1391">
        <f>Calc!M1391</f>
        <v>1502.9671207118124</v>
      </c>
      <c r="G1391">
        <f>Calc!N1391</f>
        <v>1521.2700100017432</v>
      </c>
      <c r="H1391" t="str">
        <f>IF(Calc!O1391=Betting!I1391, Betting!B1391, IF(Calc!P1391=Betting!I1391, Betting!C1391, ""))</f>
        <v>SEA</v>
      </c>
      <c r="I1391" s="21">
        <f>MAX(Calc!O1391:P1391)</f>
        <v>0.51169575296815206</v>
      </c>
      <c r="J1391" s="22">
        <f t="shared" si="85"/>
        <v>-104.79035480000208</v>
      </c>
      <c r="K1391" s="23">
        <f t="shared" si="86"/>
        <v>0.95428630040288809</v>
      </c>
      <c r="M1391" s="31"/>
      <c r="N1391" s="31"/>
      <c r="O1391" t="str">
        <f>IF(ISBLANK(Games!L1391), "", Games!L1391)</f>
        <v/>
      </c>
      <c r="P1391" t="str">
        <f>IF(ISBLANK(Games!M1391), "", Games!M1391)</f>
        <v/>
      </c>
      <c r="Q1391" t="str">
        <f t="shared" si="87"/>
        <v/>
      </c>
      <c r="R1391" t="str">
        <f>IF(ISBLANK(Games!L1391), "", IF(H1391=Q1391, "W", "L"))</f>
        <v/>
      </c>
      <c r="T1391" s="30" t="str">
        <f t="shared" si="88"/>
        <v/>
      </c>
    </row>
    <row r="1392" spans="1:20" x14ac:dyDescent="0.45">
      <c r="A1392" s="20" t="str">
        <f>Calc!A1392</f>
        <v>2024-07-10</v>
      </c>
      <c r="B1392" t="str">
        <f>Calc!B1392</f>
        <v>TBR</v>
      </c>
      <c r="C1392" t="str">
        <f>Calc!C1392</f>
        <v>NYY</v>
      </c>
      <c r="D1392" t="str">
        <f>IF(ISBLANK(Games!D1392), "", Games!D1392)</f>
        <v/>
      </c>
      <c r="E1392" t="str">
        <f>IF(ISBLANK(Games!E1392), "", Games!E1392)</f>
        <v/>
      </c>
      <c r="F1392">
        <f>Calc!M1392</f>
        <v>1528.0229512954211</v>
      </c>
      <c r="G1392">
        <f>Calc!N1392</f>
        <v>1562.9327852564061</v>
      </c>
      <c r="H1392" t="str">
        <f>IF(Calc!O1392=Betting!I1392, Betting!B1392, IF(Calc!P1392=Betting!I1392, Betting!C1392, ""))</f>
        <v>TBR</v>
      </c>
      <c r="I1392" s="21">
        <f>MAX(Calc!O1392:P1392)</f>
        <v>0.51209126365208901</v>
      </c>
      <c r="J1392" s="22">
        <f t="shared" si="85"/>
        <v>-104.95636284055679</v>
      </c>
      <c r="K1392" s="23">
        <f t="shared" si="86"/>
        <v>0.95277691884115512</v>
      </c>
      <c r="M1392" s="31"/>
      <c r="N1392" s="31"/>
      <c r="O1392" t="str">
        <f>IF(ISBLANK(Games!L1392), "", Games!L1392)</f>
        <v/>
      </c>
      <c r="P1392" t="str">
        <f>IF(ISBLANK(Games!M1392), "", Games!M1392)</f>
        <v/>
      </c>
      <c r="Q1392" t="str">
        <f t="shared" si="87"/>
        <v/>
      </c>
      <c r="R1392" t="str">
        <f>IF(ISBLANK(Games!L1392), "", IF(H1392=Q1392, "W", "L"))</f>
        <v/>
      </c>
      <c r="T1392" s="30" t="str">
        <f t="shared" si="88"/>
        <v/>
      </c>
    </row>
    <row r="1393" spans="1:20" x14ac:dyDescent="0.45">
      <c r="A1393" s="20" t="str">
        <f>Calc!A1393</f>
        <v>2024-07-10</v>
      </c>
      <c r="B1393" t="str">
        <f>Calc!B1393</f>
        <v>PHI</v>
      </c>
      <c r="C1393" t="str">
        <f>Calc!C1393</f>
        <v>LAD</v>
      </c>
      <c r="D1393" t="str">
        <f>IF(ISBLANK(Games!D1393), "", Games!D1393)</f>
        <v/>
      </c>
      <c r="E1393" t="str">
        <f>IF(ISBLANK(Games!E1393), "", Games!E1393)</f>
        <v/>
      </c>
      <c r="F1393">
        <f>Calc!M1393</f>
        <v>1516.0751994709906</v>
      </c>
      <c r="G1393">
        <f>Calc!N1393</f>
        <v>1587.2549754385982</v>
      </c>
      <c r="H1393" t="str">
        <f>IF(Calc!O1393=Betting!I1393, Betting!B1393, IF(Calc!P1393=Betting!I1393, Betting!C1393, ""))</f>
        <v>LAD</v>
      </c>
      <c r="I1393" s="21">
        <f>MAX(Calc!O1393:P1393)</f>
        <v>0.55865354660217093</v>
      </c>
      <c r="J1393" s="22">
        <f t="shared" si="85"/>
        <v>-126.57936691259675</v>
      </c>
      <c r="K1393" s="23">
        <f t="shared" si="86"/>
        <v>0.79001817151645382</v>
      </c>
      <c r="M1393" s="31"/>
      <c r="N1393" s="31"/>
      <c r="O1393" t="str">
        <f>IF(ISBLANK(Games!L1393), "", Games!L1393)</f>
        <v/>
      </c>
      <c r="P1393" t="str">
        <f>IF(ISBLANK(Games!M1393), "", Games!M1393)</f>
        <v/>
      </c>
      <c r="Q1393" t="str">
        <f t="shared" si="87"/>
        <v/>
      </c>
      <c r="R1393" t="str">
        <f>IF(ISBLANK(Games!L1393), "", IF(H1393=Q1393, "W", "L"))</f>
        <v/>
      </c>
      <c r="T1393" s="30" t="str">
        <f t="shared" si="88"/>
        <v/>
      </c>
    </row>
    <row r="1394" spans="1:20" x14ac:dyDescent="0.45">
      <c r="A1394" s="20" t="str">
        <f>Calc!A1394</f>
        <v>2024-07-10</v>
      </c>
      <c r="B1394" t="str">
        <f>Calc!B1394</f>
        <v>CIN</v>
      </c>
      <c r="C1394" t="str">
        <f>Calc!C1394</f>
        <v>COL</v>
      </c>
      <c r="D1394" t="str">
        <f>IF(ISBLANK(Games!D1394), "", Games!D1394)</f>
        <v/>
      </c>
      <c r="E1394" t="str">
        <f>IF(ISBLANK(Games!E1394), "", Games!E1394)</f>
        <v/>
      </c>
      <c r="F1394">
        <f>Calc!M1394</f>
        <v>1493.1662146218293</v>
      </c>
      <c r="G1394">
        <f>Calc!N1394</f>
        <v>1405.4006829938121</v>
      </c>
      <c r="H1394" t="str">
        <f>IF(Calc!O1394=Betting!I1394, Betting!B1394, IF(Calc!P1394=Betting!I1394, Betting!C1394, ""))</f>
        <v>CIN</v>
      </c>
      <c r="I1394" s="21">
        <f>MAX(Calc!O1394:P1394)</f>
        <v>0.61674058780640995</v>
      </c>
      <c r="J1394" s="22">
        <f t="shared" si="85"/>
        <v>-160.919880421589</v>
      </c>
      <c r="K1394" s="23">
        <f t="shared" si="86"/>
        <v>0.62142725770124307</v>
      </c>
      <c r="M1394" s="31"/>
      <c r="N1394" s="31"/>
      <c r="O1394" t="str">
        <f>IF(ISBLANK(Games!L1394), "", Games!L1394)</f>
        <v/>
      </c>
      <c r="P1394" t="str">
        <f>IF(ISBLANK(Games!M1394), "", Games!M1394)</f>
        <v/>
      </c>
      <c r="Q1394" t="str">
        <f t="shared" si="87"/>
        <v/>
      </c>
      <c r="R1394" t="str">
        <f>IF(ISBLANK(Games!L1394), "", IF(H1394=Q1394, "W", "L"))</f>
        <v/>
      </c>
      <c r="T1394" s="30" t="str">
        <f t="shared" si="88"/>
        <v/>
      </c>
    </row>
    <row r="1395" spans="1:20" x14ac:dyDescent="0.45">
      <c r="A1395" s="20" t="str">
        <f>Calc!A1395</f>
        <v>2024-07-10</v>
      </c>
      <c r="B1395" t="str">
        <f>Calc!B1395</f>
        <v>NYM</v>
      </c>
      <c r="C1395" t="str">
        <f>Calc!C1395</f>
        <v>WAS</v>
      </c>
      <c r="D1395" t="str">
        <f>IF(ISBLANK(Games!D1395), "", Games!D1395)</f>
        <v/>
      </c>
      <c r="E1395" t="str">
        <f>IF(ISBLANK(Games!E1395), "", Games!E1395)</f>
        <v/>
      </c>
      <c r="F1395">
        <f>Calc!M1395</f>
        <v>1483.2891783762693</v>
      </c>
      <c r="G1395">
        <f>Calc!N1395</f>
        <v>1420.7057667976087</v>
      </c>
      <c r="H1395" t="str">
        <f>IF(Calc!O1395=Betting!I1395, Betting!B1395, IF(Calc!P1395=Betting!I1395, Betting!C1395, ""))</f>
        <v>NYM</v>
      </c>
      <c r="I1395" s="21">
        <f>MAX(Calc!O1395:P1395)</f>
        <v>0.64023951134464452</v>
      </c>
      <c r="J1395" s="22">
        <f t="shared" si="85"/>
        <v>-177.96270895050492</v>
      </c>
      <c r="K1395" s="23">
        <f t="shared" si="86"/>
        <v>0.56191547425709309</v>
      </c>
      <c r="M1395" s="31"/>
      <c r="N1395" s="31"/>
      <c r="O1395" t="str">
        <f>IF(ISBLANK(Games!L1395), "", Games!L1395)</f>
        <v/>
      </c>
      <c r="P1395" t="str">
        <f>IF(ISBLANK(Games!M1395), "", Games!M1395)</f>
        <v/>
      </c>
      <c r="Q1395" t="str">
        <f t="shared" si="87"/>
        <v/>
      </c>
      <c r="R1395" t="str">
        <f>IF(ISBLANK(Games!L1395), "", IF(H1395=Q1395, "W", "L"))</f>
        <v/>
      </c>
      <c r="T1395" s="30" t="str">
        <f t="shared" si="88"/>
        <v/>
      </c>
    </row>
    <row r="1396" spans="1:20" x14ac:dyDescent="0.45">
      <c r="A1396" s="20" t="str">
        <f>Calc!A1396</f>
        <v>2024-07-10</v>
      </c>
      <c r="B1396" t="str">
        <f>Calc!B1396</f>
        <v>BOS</v>
      </c>
      <c r="C1396" t="str">
        <f>Calc!C1396</f>
        <v>OAK</v>
      </c>
      <c r="D1396" t="str">
        <f>IF(ISBLANK(Games!D1396), "", Games!D1396)</f>
        <v/>
      </c>
      <c r="E1396" t="str">
        <f>IF(ISBLANK(Games!E1396), "", Games!E1396)</f>
        <v/>
      </c>
      <c r="F1396">
        <f>Calc!M1396</f>
        <v>1500.26839934439</v>
      </c>
      <c r="G1396">
        <f>Calc!N1396</f>
        <v>1422.9458950386379</v>
      </c>
      <c r="H1396" t="str">
        <f>IF(Calc!O1396=Betting!I1396, Betting!B1396, IF(Calc!P1396=Betting!I1396, Betting!C1396, ""))</f>
        <v>BOS</v>
      </c>
      <c r="I1396" s="21">
        <f>MAX(Calc!O1396:P1396)</f>
        <v>0.63511559037837828</v>
      </c>
      <c r="J1396" s="22">
        <f t="shared" si="85"/>
        <v>-174.05939350409113</v>
      </c>
      <c r="K1396" s="23">
        <f t="shared" si="86"/>
        <v>0.57451653706727168</v>
      </c>
      <c r="M1396" s="31"/>
      <c r="N1396" s="31"/>
      <c r="O1396" t="str">
        <f>IF(ISBLANK(Games!L1396), "", Games!L1396)</f>
        <v/>
      </c>
      <c r="P1396" t="str">
        <f>IF(ISBLANK(Games!M1396), "", Games!M1396)</f>
        <v/>
      </c>
      <c r="Q1396" t="str">
        <f t="shared" si="87"/>
        <v/>
      </c>
      <c r="R1396" t="str">
        <f>IF(ISBLANK(Games!L1396), "", IF(H1396=Q1396, "W", "L"))</f>
        <v/>
      </c>
      <c r="T1396" s="30" t="str">
        <f t="shared" si="88"/>
        <v/>
      </c>
    </row>
    <row r="1397" spans="1:20" x14ac:dyDescent="0.45">
      <c r="A1397" s="20" t="str">
        <f>Calc!A1397</f>
        <v>2024-07-10</v>
      </c>
      <c r="B1397" t="str">
        <f>Calc!B1397</f>
        <v>STL</v>
      </c>
      <c r="C1397" t="str">
        <f>Calc!C1397</f>
        <v>KCR</v>
      </c>
      <c r="D1397" t="str">
        <f>IF(ISBLANK(Games!D1397), "", Games!D1397)</f>
        <v/>
      </c>
      <c r="E1397" t="str">
        <f>IF(ISBLANK(Games!E1397), "", Games!E1397)</f>
        <v/>
      </c>
      <c r="F1397">
        <f>Calc!M1397</f>
        <v>1510.540426333587</v>
      </c>
      <c r="G1397">
        <f>Calc!N1397</f>
        <v>1465.2610239810729</v>
      </c>
      <c r="H1397" t="str">
        <f>IF(Calc!O1397=Betting!I1397, Betting!B1397, IF(Calc!P1397=Betting!I1397, Betting!C1397, ""))</f>
        <v>STL</v>
      </c>
      <c r="I1397" s="21">
        <f>MAX(Calc!O1397:P1397)</f>
        <v>0.60138123677504673</v>
      </c>
      <c r="J1397" s="22">
        <f t="shared" si="85"/>
        <v>-150.86626427458663</v>
      </c>
      <c r="K1397" s="23">
        <f t="shared" si="86"/>
        <v>0.66283871003787409</v>
      </c>
      <c r="M1397" s="31"/>
      <c r="N1397" s="31"/>
      <c r="O1397" t="str">
        <f>IF(ISBLANK(Games!L1397), "", Games!L1397)</f>
        <v/>
      </c>
      <c r="P1397" t="str">
        <f>IF(ISBLANK(Games!M1397), "", Games!M1397)</f>
        <v/>
      </c>
      <c r="Q1397" t="str">
        <f t="shared" si="87"/>
        <v/>
      </c>
      <c r="R1397" t="str">
        <f>IF(ISBLANK(Games!L1397), "", IF(H1397=Q1397, "W", "L"))</f>
        <v/>
      </c>
      <c r="T1397" s="30" t="str">
        <f t="shared" si="88"/>
        <v/>
      </c>
    </row>
    <row r="1398" spans="1:20" x14ac:dyDescent="0.45">
      <c r="A1398" s="20" t="str">
        <f>Calc!A1398</f>
        <v>2024-07-10</v>
      </c>
      <c r="B1398" t="str">
        <f>Calc!B1398</f>
        <v>HOU</v>
      </c>
      <c r="C1398" t="str">
        <f>Calc!C1398</f>
        <v>MIA</v>
      </c>
      <c r="D1398" t="str">
        <f>IF(ISBLANK(Games!D1398), "", Games!D1398)</f>
        <v/>
      </c>
      <c r="E1398" t="str">
        <f>IF(ISBLANK(Games!E1398), "", Games!E1398)</f>
        <v/>
      </c>
      <c r="F1398">
        <f>Calc!M1398</f>
        <v>1535.1961987191132</v>
      </c>
      <c r="G1398">
        <f>Calc!N1398</f>
        <v>1484.370768699393</v>
      </c>
      <c r="H1398" t="str">
        <f>IF(Calc!O1398=Betting!I1398, Betting!B1398, IF(Calc!P1398=Betting!I1398, Betting!C1398, ""))</f>
        <v>HOU</v>
      </c>
      <c r="I1398" s="21">
        <f>MAX(Calc!O1398:P1398)</f>
        <v>0.55221818016116864</v>
      </c>
      <c r="J1398" s="22">
        <f t="shared" si="85"/>
        <v>-123.32304611203882</v>
      </c>
      <c r="K1398" s="23">
        <f t="shared" si="86"/>
        <v>0.81087844610284876</v>
      </c>
      <c r="M1398" s="31"/>
      <c r="N1398" s="31"/>
      <c r="O1398" t="str">
        <f>IF(ISBLANK(Games!L1398), "", Games!L1398)</f>
        <v/>
      </c>
      <c r="P1398" t="str">
        <f>IF(ISBLANK(Games!M1398), "", Games!M1398)</f>
        <v/>
      </c>
      <c r="Q1398" t="str">
        <f t="shared" si="87"/>
        <v/>
      </c>
      <c r="R1398" t="str">
        <f>IF(ISBLANK(Games!L1398), "", IF(H1398=Q1398, "W", "L"))</f>
        <v/>
      </c>
      <c r="T1398" s="30" t="str">
        <f t="shared" si="88"/>
        <v/>
      </c>
    </row>
    <row r="1399" spans="1:20" x14ac:dyDescent="0.45">
      <c r="A1399" s="20" t="str">
        <f>Calc!A1399</f>
        <v>2024-07-10</v>
      </c>
      <c r="B1399" t="str">
        <f>Calc!B1399</f>
        <v>MIL</v>
      </c>
      <c r="C1399" t="str">
        <f>Calc!C1399</f>
        <v>PIT</v>
      </c>
      <c r="D1399" t="str">
        <f>IF(ISBLANK(Games!D1399), "", Games!D1399)</f>
        <v/>
      </c>
      <c r="E1399" t="str">
        <f>IF(ISBLANK(Games!E1399), "", Games!E1399)</f>
        <v/>
      </c>
      <c r="F1399">
        <f>Calc!M1399</f>
        <v>1516.6563185214643</v>
      </c>
      <c r="G1399">
        <f>Calc!N1399</f>
        <v>1490.342604018655</v>
      </c>
      <c r="H1399" t="str">
        <f>IF(Calc!O1399=Betting!I1399, Betting!B1399, IF(Calc!P1399=Betting!I1399, Betting!C1399, ""))</f>
        <v>MIL</v>
      </c>
      <c r="I1399" s="21">
        <f>MAX(Calc!O1399:P1399)</f>
        <v>0.57150410450700795</v>
      </c>
      <c r="J1399" s="22">
        <f t="shared" si="85"/>
        <v>-133.37446414731289</v>
      </c>
      <c r="K1399" s="23">
        <f t="shared" si="86"/>
        <v>0.74976871051979943</v>
      </c>
      <c r="M1399" s="31"/>
      <c r="N1399" s="31"/>
      <c r="O1399" t="str">
        <f>IF(ISBLANK(Games!L1399), "", Games!L1399)</f>
        <v/>
      </c>
      <c r="P1399" t="str">
        <f>IF(ISBLANK(Games!M1399), "", Games!M1399)</f>
        <v/>
      </c>
      <c r="Q1399" t="str">
        <f t="shared" si="87"/>
        <v/>
      </c>
      <c r="R1399" t="str">
        <f>IF(ISBLANK(Games!L1399), "", IF(H1399=Q1399, "W", "L"))</f>
        <v/>
      </c>
      <c r="T1399" s="30" t="str">
        <f t="shared" si="88"/>
        <v/>
      </c>
    </row>
    <row r="1400" spans="1:20" x14ac:dyDescent="0.45">
      <c r="A1400" s="20" t="str">
        <f>Calc!A1400</f>
        <v>2024-07-10</v>
      </c>
      <c r="B1400" t="str">
        <f>Calc!B1400</f>
        <v>LAA</v>
      </c>
      <c r="C1400" t="str">
        <f>Calc!C1400</f>
        <v>TEX</v>
      </c>
      <c r="D1400" t="str">
        <f>IF(ISBLANK(Games!D1400), "", Games!D1400)</f>
        <v/>
      </c>
      <c r="E1400" t="str">
        <f>IF(ISBLANK(Games!E1400), "", Games!E1400)</f>
        <v/>
      </c>
      <c r="F1400">
        <f>Calc!M1400</f>
        <v>1469.5882041455925</v>
      </c>
      <c r="G1400">
        <f>Calc!N1400</f>
        <v>1534.4506247578865</v>
      </c>
      <c r="H1400" t="str">
        <f>IF(Calc!O1400=Betting!I1400, Betting!B1400, IF(Calc!P1400=Betting!I1400, Betting!C1400, ""))</f>
        <v>TEX</v>
      </c>
      <c r="I1400" s="21">
        <f>MAX(Calc!O1400:P1400)</f>
        <v>0.55802841994486907</v>
      </c>
      <c r="J1400" s="22">
        <f t="shared" si="85"/>
        <v>-126.25889200279831</v>
      </c>
      <c r="K1400" s="23">
        <f t="shared" si="86"/>
        <v>0.79202342436035067</v>
      </c>
      <c r="M1400" s="31"/>
      <c r="N1400" s="31"/>
      <c r="O1400" t="str">
        <f>IF(ISBLANK(Games!L1400), "", Games!L1400)</f>
        <v/>
      </c>
      <c r="P1400" t="str">
        <f>IF(ISBLANK(Games!M1400), "", Games!M1400)</f>
        <v/>
      </c>
      <c r="Q1400" t="str">
        <f t="shared" si="87"/>
        <v/>
      </c>
      <c r="R1400" t="str">
        <f>IF(ISBLANK(Games!L1400), "", IF(H1400=Q1400, "W", "L"))</f>
        <v/>
      </c>
      <c r="T1400" s="30" t="str">
        <f t="shared" si="88"/>
        <v/>
      </c>
    </row>
    <row r="1401" spans="1:20" x14ac:dyDescent="0.45">
      <c r="A1401" s="20" t="str">
        <f>Calc!A1401</f>
        <v>2024-07-10</v>
      </c>
      <c r="B1401" t="str">
        <f>Calc!B1401</f>
        <v>ARI</v>
      </c>
      <c r="C1401" t="str">
        <f>Calc!C1401</f>
        <v>ATL</v>
      </c>
      <c r="D1401" t="str">
        <f>IF(ISBLANK(Games!D1401), "", Games!D1401)</f>
        <v/>
      </c>
      <c r="E1401" t="str">
        <f>IF(ISBLANK(Games!E1401), "", Games!E1401)</f>
        <v/>
      </c>
      <c r="F1401">
        <f>Calc!M1401</f>
        <v>1516.9891876380354</v>
      </c>
      <c r="G1401">
        <f>Calc!N1401</f>
        <v>1588.8399964445969</v>
      </c>
      <c r="H1401" t="str">
        <f>IF(Calc!O1401=Betting!I1401, Betting!B1401, IF(Calc!P1401=Betting!I1401, Betting!C1401, ""))</f>
        <v>ATL</v>
      </c>
      <c r="I1401" s="21">
        <f>MAX(Calc!O1401:P1401)</f>
        <v>0.57663587886790846</v>
      </c>
      <c r="J1401" s="22">
        <f t="shared" si="85"/>
        <v>-136.20329406421178</v>
      </c>
      <c r="K1401" s="23">
        <f t="shared" si="86"/>
        <v>0.73419663369415966</v>
      </c>
      <c r="M1401" s="31"/>
      <c r="N1401" s="31"/>
      <c r="O1401" t="str">
        <f>IF(ISBLANK(Games!L1401), "", Games!L1401)</f>
        <v/>
      </c>
      <c r="P1401" t="str">
        <f>IF(ISBLANK(Games!M1401), "", Games!M1401)</f>
        <v/>
      </c>
      <c r="Q1401" t="str">
        <f t="shared" si="87"/>
        <v/>
      </c>
      <c r="R1401" t="str">
        <f>IF(ISBLANK(Games!L1401), "", IF(H1401=Q1401, "W", "L"))</f>
        <v/>
      </c>
      <c r="T1401" s="30" t="str">
        <f t="shared" si="88"/>
        <v/>
      </c>
    </row>
    <row r="1402" spans="1:20" x14ac:dyDescent="0.45">
      <c r="A1402" s="20" t="str">
        <f>Calc!A1402</f>
        <v>2024-07-10</v>
      </c>
      <c r="B1402" t="str">
        <f>Calc!B1402</f>
        <v>SFG</v>
      </c>
      <c r="C1402" t="str">
        <f>Calc!C1402</f>
        <v>TOR</v>
      </c>
      <c r="D1402" t="str">
        <f>IF(ISBLANK(Games!D1402), "", Games!D1402)</f>
        <v/>
      </c>
      <c r="E1402" t="str">
        <f>IF(ISBLANK(Games!E1402), "", Games!E1402)</f>
        <v/>
      </c>
      <c r="F1402">
        <f>Calc!M1402</f>
        <v>1506.8907435815931</v>
      </c>
      <c r="G1402">
        <f>Calc!N1402</f>
        <v>1549.5770225833428</v>
      </c>
      <c r="H1402" t="str">
        <f>IF(Calc!O1402=Betting!I1402, Betting!B1402, IF(Calc!P1402=Betting!I1402, Betting!C1402, ""))</f>
        <v>TOR</v>
      </c>
      <c r="I1402" s="21">
        <f>MAX(Calc!O1402:P1402)</f>
        <v>0.50487325439534103</v>
      </c>
      <c r="J1402" s="22">
        <f t="shared" si="85"/>
        <v>-101.96848764022623</v>
      </c>
      <c r="K1402" s="23">
        <f t="shared" si="86"/>
        <v>0.98069513743136394</v>
      </c>
      <c r="M1402" s="31"/>
      <c r="N1402" s="31"/>
      <c r="O1402" t="str">
        <f>IF(ISBLANK(Games!L1402), "", Games!L1402)</f>
        <v/>
      </c>
      <c r="P1402" t="str">
        <f>IF(ISBLANK(Games!M1402), "", Games!M1402)</f>
        <v/>
      </c>
      <c r="Q1402" t="str">
        <f t="shared" si="87"/>
        <v/>
      </c>
      <c r="R1402" t="str">
        <f>IF(ISBLANK(Games!L1402), "", IF(H1402=Q1402, "W", "L"))</f>
        <v/>
      </c>
      <c r="T1402" s="30" t="str">
        <f t="shared" si="88"/>
        <v/>
      </c>
    </row>
    <row r="1403" spans="1:20" x14ac:dyDescent="0.45">
      <c r="A1403" s="20" t="str">
        <f>Calc!A1403</f>
        <v>2024-07-11</v>
      </c>
      <c r="B1403" t="str">
        <f>Calc!B1403</f>
        <v>CIN</v>
      </c>
      <c r="C1403" t="str">
        <f>Calc!C1403</f>
        <v>COL</v>
      </c>
      <c r="D1403" t="str">
        <f>IF(ISBLANK(Games!D1403), "", Games!D1403)</f>
        <v/>
      </c>
      <c r="E1403" t="str">
        <f>IF(ISBLANK(Games!E1403), "", Games!E1403)</f>
        <v/>
      </c>
      <c r="F1403">
        <f>Calc!M1403</f>
        <v>1493.1662146218293</v>
      </c>
      <c r="G1403">
        <f>Calc!N1403</f>
        <v>1405.4006829938121</v>
      </c>
      <c r="H1403" t="str">
        <f>IF(Calc!O1403=Betting!I1403, Betting!B1403, IF(Calc!P1403=Betting!I1403, Betting!C1403, ""))</f>
        <v>CIN</v>
      </c>
      <c r="I1403" s="21">
        <f>MAX(Calc!O1403:P1403)</f>
        <v>0.61674058780640995</v>
      </c>
      <c r="J1403" s="22">
        <f t="shared" si="85"/>
        <v>-160.919880421589</v>
      </c>
      <c r="K1403" s="23">
        <f t="shared" si="86"/>
        <v>0.62142725770124307</v>
      </c>
      <c r="M1403" s="31"/>
      <c r="N1403" s="31"/>
      <c r="O1403" t="str">
        <f>IF(ISBLANK(Games!L1403), "", Games!L1403)</f>
        <v/>
      </c>
      <c r="P1403" t="str">
        <f>IF(ISBLANK(Games!M1403), "", Games!M1403)</f>
        <v/>
      </c>
      <c r="Q1403" t="str">
        <f t="shared" si="87"/>
        <v/>
      </c>
      <c r="R1403" t="str">
        <f>IF(ISBLANK(Games!L1403), "", IF(H1403=Q1403, "W", "L"))</f>
        <v/>
      </c>
      <c r="T1403" s="30" t="str">
        <f t="shared" si="88"/>
        <v/>
      </c>
    </row>
    <row r="1404" spans="1:20" x14ac:dyDescent="0.45">
      <c r="A1404" s="20" t="str">
        <f>Calc!A1404</f>
        <v>2024-07-11</v>
      </c>
      <c r="B1404" t="str">
        <f>Calc!B1404</f>
        <v>DET</v>
      </c>
      <c r="C1404" t="str">
        <f>Calc!C1404</f>
        <v>CLE</v>
      </c>
      <c r="D1404" t="str">
        <f>IF(ISBLANK(Games!D1404), "", Games!D1404)</f>
        <v/>
      </c>
      <c r="E1404" t="str">
        <f>IF(ISBLANK(Games!E1404), "", Games!E1404)</f>
        <v/>
      </c>
      <c r="F1404">
        <f>Calc!M1404</f>
        <v>1481.7589766686021</v>
      </c>
      <c r="G1404">
        <f>Calc!N1404</f>
        <v>1521.3210808926906</v>
      </c>
      <c r="H1404" t="str">
        <f>IF(Calc!O1404=Betting!I1404, Betting!B1404, IF(Calc!P1404=Betting!I1404, Betting!C1404, ""))</f>
        <v>CLE</v>
      </c>
      <c r="I1404" s="21">
        <f>MAX(Calc!O1404:P1404)</f>
        <v>0.55285528537821538</v>
      </c>
      <c r="J1404" s="22">
        <f t="shared" si="85"/>
        <v>-123.64124349447931</v>
      </c>
      <c r="K1404" s="23">
        <f t="shared" si="86"/>
        <v>0.8087916068594464</v>
      </c>
      <c r="M1404" s="31"/>
      <c r="N1404" s="31"/>
      <c r="O1404" t="str">
        <f>IF(ISBLANK(Games!L1404), "", Games!L1404)</f>
        <v/>
      </c>
      <c r="P1404" t="str">
        <f>IF(ISBLANK(Games!M1404), "", Games!M1404)</f>
        <v/>
      </c>
      <c r="Q1404" t="str">
        <f t="shared" si="87"/>
        <v/>
      </c>
      <c r="R1404" t="str">
        <f>IF(ISBLANK(Games!L1404), "", IF(H1404=Q1404, "W", "L"))</f>
        <v/>
      </c>
      <c r="T1404" s="30" t="str">
        <f t="shared" si="88"/>
        <v/>
      </c>
    </row>
    <row r="1405" spans="1:20" x14ac:dyDescent="0.45">
      <c r="A1405" s="20" t="str">
        <f>Calc!A1405</f>
        <v>2024-07-11</v>
      </c>
      <c r="B1405" t="str">
        <f>Calc!B1405</f>
        <v>NYM</v>
      </c>
      <c r="C1405" t="str">
        <f>Calc!C1405</f>
        <v>WAS</v>
      </c>
      <c r="D1405" t="str">
        <f>IF(ISBLANK(Games!D1405), "", Games!D1405)</f>
        <v/>
      </c>
      <c r="E1405" t="str">
        <f>IF(ISBLANK(Games!E1405), "", Games!E1405)</f>
        <v/>
      </c>
      <c r="F1405">
        <f>Calc!M1405</f>
        <v>1483.2891783762693</v>
      </c>
      <c r="G1405">
        <f>Calc!N1405</f>
        <v>1420.7057667976087</v>
      </c>
      <c r="H1405" t="str">
        <f>IF(Calc!O1405=Betting!I1405, Betting!B1405, IF(Calc!P1405=Betting!I1405, Betting!C1405, ""))</f>
        <v>NYM</v>
      </c>
      <c r="I1405" s="21">
        <f>MAX(Calc!O1405:P1405)</f>
        <v>0.64023951134464452</v>
      </c>
      <c r="J1405" s="22">
        <f t="shared" si="85"/>
        <v>-177.96270895050492</v>
      </c>
      <c r="K1405" s="23">
        <f t="shared" si="86"/>
        <v>0.56191547425709309</v>
      </c>
      <c r="M1405" s="31"/>
      <c r="N1405" s="31"/>
      <c r="O1405" t="str">
        <f>IF(ISBLANK(Games!L1405), "", Games!L1405)</f>
        <v/>
      </c>
      <c r="P1405" t="str">
        <f>IF(ISBLANK(Games!M1405), "", Games!M1405)</f>
        <v/>
      </c>
      <c r="Q1405" t="str">
        <f t="shared" si="87"/>
        <v/>
      </c>
      <c r="R1405" t="str">
        <f>IF(ISBLANK(Games!L1405), "", IF(H1405=Q1405, "W", "L"))</f>
        <v/>
      </c>
      <c r="T1405" s="30" t="str">
        <f t="shared" si="88"/>
        <v/>
      </c>
    </row>
    <row r="1406" spans="1:20" x14ac:dyDescent="0.45">
      <c r="A1406" s="20" t="str">
        <f>Calc!A1406</f>
        <v>2024-07-11</v>
      </c>
      <c r="B1406" t="str">
        <f>Calc!B1406</f>
        <v>MIL</v>
      </c>
      <c r="C1406" t="str">
        <f>Calc!C1406</f>
        <v>PIT</v>
      </c>
      <c r="D1406" t="str">
        <f>IF(ISBLANK(Games!D1406), "", Games!D1406)</f>
        <v/>
      </c>
      <c r="E1406" t="str">
        <f>IF(ISBLANK(Games!E1406), "", Games!E1406)</f>
        <v/>
      </c>
      <c r="F1406">
        <f>Calc!M1406</f>
        <v>1516.6563185214643</v>
      </c>
      <c r="G1406">
        <f>Calc!N1406</f>
        <v>1490.342604018655</v>
      </c>
      <c r="H1406" t="str">
        <f>IF(Calc!O1406=Betting!I1406, Betting!B1406, IF(Calc!P1406=Betting!I1406, Betting!C1406, ""))</f>
        <v>MIL</v>
      </c>
      <c r="I1406" s="21">
        <f>MAX(Calc!O1406:P1406)</f>
        <v>0.57150410450700795</v>
      </c>
      <c r="J1406" s="22">
        <f t="shared" si="85"/>
        <v>-133.37446414731289</v>
      </c>
      <c r="K1406" s="23">
        <f t="shared" si="86"/>
        <v>0.74976871051979943</v>
      </c>
      <c r="M1406" s="31"/>
      <c r="N1406" s="31"/>
      <c r="O1406" t="str">
        <f>IF(ISBLANK(Games!L1406), "", Games!L1406)</f>
        <v/>
      </c>
      <c r="P1406" t="str">
        <f>IF(ISBLANK(Games!M1406), "", Games!M1406)</f>
        <v/>
      </c>
      <c r="Q1406" t="str">
        <f t="shared" si="87"/>
        <v/>
      </c>
      <c r="R1406" t="str">
        <f>IF(ISBLANK(Games!L1406), "", IF(H1406=Q1406, "W", "L"))</f>
        <v/>
      </c>
      <c r="T1406" s="30" t="str">
        <f t="shared" si="88"/>
        <v/>
      </c>
    </row>
    <row r="1407" spans="1:20" x14ac:dyDescent="0.45">
      <c r="A1407" s="20" t="str">
        <f>Calc!A1407</f>
        <v>2024-07-11</v>
      </c>
      <c r="B1407" t="str">
        <f>Calc!B1407</f>
        <v>SFG</v>
      </c>
      <c r="C1407" t="str">
        <f>Calc!C1407</f>
        <v>TOR</v>
      </c>
      <c r="D1407" t="str">
        <f>IF(ISBLANK(Games!D1407), "", Games!D1407)</f>
        <v/>
      </c>
      <c r="E1407" t="str">
        <f>IF(ISBLANK(Games!E1407), "", Games!E1407)</f>
        <v/>
      </c>
      <c r="F1407">
        <f>Calc!M1407</f>
        <v>1506.8907435815931</v>
      </c>
      <c r="G1407">
        <f>Calc!N1407</f>
        <v>1549.5770225833428</v>
      </c>
      <c r="H1407" t="str">
        <f>IF(Calc!O1407=Betting!I1407, Betting!B1407, IF(Calc!P1407=Betting!I1407, Betting!C1407, ""))</f>
        <v>TOR</v>
      </c>
      <c r="I1407" s="21">
        <f>MAX(Calc!O1407:P1407)</f>
        <v>0.50487325439534103</v>
      </c>
      <c r="J1407" s="22">
        <f t="shared" si="85"/>
        <v>-101.96848764022623</v>
      </c>
      <c r="K1407" s="23">
        <f t="shared" si="86"/>
        <v>0.98069513743136394</v>
      </c>
      <c r="M1407" s="31"/>
      <c r="N1407" s="31"/>
      <c r="O1407" t="str">
        <f>IF(ISBLANK(Games!L1407), "", Games!L1407)</f>
        <v/>
      </c>
      <c r="P1407" t="str">
        <f>IF(ISBLANK(Games!M1407), "", Games!M1407)</f>
        <v/>
      </c>
      <c r="Q1407" t="str">
        <f t="shared" si="87"/>
        <v/>
      </c>
      <c r="R1407" t="str">
        <f>IF(ISBLANK(Games!L1407), "", IF(H1407=Q1407, "W", "L"))</f>
        <v/>
      </c>
      <c r="T1407" s="30" t="str">
        <f t="shared" si="88"/>
        <v/>
      </c>
    </row>
    <row r="1408" spans="1:20" x14ac:dyDescent="0.45">
      <c r="A1408" s="20" t="str">
        <f>Calc!A1408</f>
        <v>2024-07-11</v>
      </c>
      <c r="B1408" t="str">
        <f>Calc!B1408</f>
        <v>PHI</v>
      </c>
      <c r="C1408" t="str">
        <f>Calc!C1408</f>
        <v>LAD</v>
      </c>
      <c r="D1408" t="str">
        <f>IF(ISBLANK(Games!D1408), "", Games!D1408)</f>
        <v/>
      </c>
      <c r="E1408" t="str">
        <f>IF(ISBLANK(Games!E1408), "", Games!E1408)</f>
        <v/>
      </c>
      <c r="F1408">
        <f>Calc!M1408</f>
        <v>1516.0751994709906</v>
      </c>
      <c r="G1408">
        <f>Calc!N1408</f>
        <v>1587.2549754385982</v>
      </c>
      <c r="H1408" t="str">
        <f>IF(Calc!O1408=Betting!I1408, Betting!B1408, IF(Calc!P1408=Betting!I1408, Betting!C1408, ""))</f>
        <v>LAD</v>
      </c>
      <c r="I1408" s="21">
        <f>MAX(Calc!O1408:P1408)</f>
        <v>0.55865354660217093</v>
      </c>
      <c r="J1408" s="22">
        <f t="shared" si="85"/>
        <v>-126.57936691259675</v>
      </c>
      <c r="K1408" s="23">
        <f t="shared" si="86"/>
        <v>0.79001817151645382</v>
      </c>
      <c r="M1408" s="31"/>
      <c r="N1408" s="31"/>
      <c r="O1408" t="str">
        <f>IF(ISBLANK(Games!L1408), "", Games!L1408)</f>
        <v/>
      </c>
      <c r="P1408" t="str">
        <f>IF(ISBLANK(Games!M1408), "", Games!M1408)</f>
        <v/>
      </c>
      <c r="Q1408" t="str">
        <f t="shared" si="87"/>
        <v/>
      </c>
      <c r="R1408" t="str">
        <f>IF(ISBLANK(Games!L1408), "", IF(H1408=Q1408, "W", "L"))</f>
        <v/>
      </c>
      <c r="T1408" s="30" t="str">
        <f t="shared" si="88"/>
        <v/>
      </c>
    </row>
    <row r="1409" spans="1:20" x14ac:dyDescent="0.45">
      <c r="A1409" s="20" t="str">
        <f>Calc!A1409</f>
        <v>2024-07-11</v>
      </c>
      <c r="B1409" t="str">
        <f>Calc!B1409</f>
        <v>BAL</v>
      </c>
      <c r="C1409" t="str">
        <f>Calc!C1409</f>
        <v>CHC</v>
      </c>
      <c r="D1409" t="str">
        <f>IF(ISBLANK(Games!D1409), "", Games!D1409)</f>
        <v/>
      </c>
      <c r="E1409" t="str">
        <f>IF(ISBLANK(Games!E1409), "", Games!E1409)</f>
        <v/>
      </c>
      <c r="F1409">
        <f>Calc!M1409</f>
        <v>1527.1786991040578</v>
      </c>
      <c r="G1409">
        <f>Calc!N1409</f>
        <v>1510.9500841970262</v>
      </c>
      <c r="H1409" t="str">
        <f>IF(Calc!O1409=Betting!I1409, Betting!B1409, IF(Calc!P1409=Betting!I1409, Betting!C1409, ""))</f>
        <v>BAL</v>
      </c>
      <c r="I1409" s="21">
        <f>MAX(Calc!O1409:P1409)</f>
        <v>0.53420744907307294</v>
      </c>
      <c r="J1409" s="22">
        <f t="shared" si="85"/>
        <v>-114.68784719935951</v>
      </c>
      <c r="K1409" s="23">
        <f t="shared" si="86"/>
        <v>0.87193196526020811</v>
      </c>
      <c r="M1409" s="31"/>
      <c r="N1409" s="31"/>
      <c r="O1409" t="str">
        <f>IF(ISBLANK(Games!L1409), "", Games!L1409)</f>
        <v/>
      </c>
      <c r="P1409" t="str">
        <f>IF(ISBLANK(Games!M1409), "", Games!M1409)</f>
        <v/>
      </c>
      <c r="Q1409" t="str">
        <f t="shared" si="87"/>
        <v/>
      </c>
      <c r="R1409" t="str">
        <f>IF(ISBLANK(Games!L1409), "", IF(H1409=Q1409, "W", "L"))</f>
        <v/>
      </c>
      <c r="T1409" s="30" t="str">
        <f t="shared" si="88"/>
        <v/>
      </c>
    </row>
    <row r="1410" spans="1:20" x14ac:dyDescent="0.45">
      <c r="A1410" s="20" t="str">
        <f>Calc!A1410</f>
        <v>2024-07-11</v>
      </c>
      <c r="B1410" t="str">
        <f>Calc!B1410</f>
        <v>TBR</v>
      </c>
      <c r="C1410" t="str">
        <f>Calc!C1410</f>
        <v>NYY</v>
      </c>
      <c r="D1410" t="str">
        <f>IF(ISBLANK(Games!D1410), "", Games!D1410)</f>
        <v/>
      </c>
      <c r="E1410" t="str">
        <f>IF(ISBLANK(Games!E1410), "", Games!E1410)</f>
        <v/>
      </c>
      <c r="F1410">
        <f>Calc!M1410</f>
        <v>1528.0229512954211</v>
      </c>
      <c r="G1410">
        <f>Calc!N1410</f>
        <v>1562.9327852564061</v>
      </c>
      <c r="H1410" t="str">
        <f>IF(Calc!O1410=Betting!I1410, Betting!B1410, IF(Calc!P1410=Betting!I1410, Betting!C1410, ""))</f>
        <v>TBR</v>
      </c>
      <c r="I1410" s="21">
        <f>MAX(Calc!O1410:P1410)</f>
        <v>0.51209126365208901</v>
      </c>
      <c r="J1410" s="22">
        <f t="shared" si="85"/>
        <v>-104.95636284055679</v>
      </c>
      <c r="K1410" s="23">
        <f t="shared" si="86"/>
        <v>0.95277691884115512</v>
      </c>
      <c r="M1410" s="31"/>
      <c r="N1410" s="31"/>
      <c r="O1410" t="str">
        <f>IF(ISBLANK(Games!L1410), "", Games!L1410)</f>
        <v/>
      </c>
      <c r="P1410" t="str">
        <f>IF(ISBLANK(Games!M1410), "", Games!M1410)</f>
        <v/>
      </c>
      <c r="Q1410" t="str">
        <f t="shared" si="87"/>
        <v/>
      </c>
      <c r="R1410" t="str">
        <f>IF(ISBLANK(Games!L1410), "", IF(H1410=Q1410, "W", "L"))</f>
        <v/>
      </c>
      <c r="T1410" s="30" t="str">
        <f t="shared" si="88"/>
        <v/>
      </c>
    </row>
    <row r="1411" spans="1:20" x14ac:dyDescent="0.45">
      <c r="A1411" s="20" t="str">
        <f>Calc!A1411</f>
        <v>2024-07-11</v>
      </c>
      <c r="B1411" t="str">
        <f>Calc!B1411</f>
        <v>BOS</v>
      </c>
      <c r="C1411" t="str">
        <f>Calc!C1411</f>
        <v>OAK</v>
      </c>
      <c r="D1411" t="str">
        <f>IF(ISBLANK(Games!D1411), "", Games!D1411)</f>
        <v/>
      </c>
      <c r="E1411" t="str">
        <f>IF(ISBLANK(Games!E1411), "", Games!E1411)</f>
        <v/>
      </c>
      <c r="F1411">
        <f>Calc!M1411</f>
        <v>1500.26839934439</v>
      </c>
      <c r="G1411">
        <f>Calc!N1411</f>
        <v>1422.9458950386379</v>
      </c>
      <c r="H1411" t="str">
        <f>IF(Calc!O1411=Betting!I1411, Betting!B1411, IF(Calc!P1411=Betting!I1411, Betting!C1411, ""))</f>
        <v>BOS</v>
      </c>
      <c r="I1411" s="21">
        <f>MAX(Calc!O1411:P1411)</f>
        <v>0.63511559037837828</v>
      </c>
      <c r="J1411" s="22">
        <f t="shared" ref="J1411:J1474" si="89">IF(I1411&lt;0.5, "",-1*((I1411*100)/(1-((I1411*100)/100))))</f>
        <v>-174.05939350409113</v>
      </c>
      <c r="K1411" s="23">
        <f t="shared" ref="K1411:K1474" si="90">IF(J1411&gt;0, "",1/(J1411/-100))</f>
        <v>0.57451653706727168</v>
      </c>
      <c r="M1411" s="31"/>
      <c r="N1411" s="31"/>
      <c r="O1411" t="str">
        <f>IF(ISBLANK(Games!L1411), "", Games!L1411)</f>
        <v/>
      </c>
      <c r="P1411" t="str">
        <f>IF(ISBLANK(Games!M1411), "", Games!M1411)</f>
        <v/>
      </c>
      <c r="Q1411" t="str">
        <f t="shared" ref="Q1411:Q1474" si="91">IF(O1411&gt;P1411, B1411, IF(P1411&gt;O1411, C1411, ""))</f>
        <v/>
      </c>
      <c r="R1411" t="str">
        <f>IF(ISBLANK(Games!L1411), "", IF(H1411=Q1411, "W", "L"))</f>
        <v/>
      </c>
      <c r="T1411" s="30" t="str">
        <f t="shared" si="88"/>
        <v/>
      </c>
    </row>
    <row r="1412" spans="1:20" x14ac:dyDescent="0.45">
      <c r="A1412" s="20" t="str">
        <f>Calc!A1412</f>
        <v>2024-07-11</v>
      </c>
      <c r="B1412" t="str">
        <f>Calc!B1412</f>
        <v>HOU</v>
      </c>
      <c r="C1412" t="str">
        <f>Calc!C1412</f>
        <v>MIA</v>
      </c>
      <c r="D1412" t="str">
        <f>IF(ISBLANK(Games!D1412), "", Games!D1412)</f>
        <v/>
      </c>
      <c r="E1412" t="str">
        <f>IF(ISBLANK(Games!E1412), "", Games!E1412)</f>
        <v/>
      </c>
      <c r="F1412">
        <f>Calc!M1412</f>
        <v>1535.1961987191132</v>
      </c>
      <c r="G1412">
        <f>Calc!N1412</f>
        <v>1484.370768699393</v>
      </c>
      <c r="H1412" t="str">
        <f>IF(Calc!O1412=Betting!I1412, Betting!B1412, IF(Calc!P1412=Betting!I1412, Betting!C1412, ""))</f>
        <v>HOU</v>
      </c>
      <c r="I1412" s="21">
        <f>MAX(Calc!O1412:P1412)</f>
        <v>0.55221818016116864</v>
      </c>
      <c r="J1412" s="22">
        <f t="shared" si="89"/>
        <v>-123.32304611203882</v>
      </c>
      <c r="K1412" s="23">
        <f t="shared" si="90"/>
        <v>0.81087844610284876</v>
      </c>
      <c r="M1412" s="31"/>
      <c r="N1412" s="31"/>
      <c r="O1412" t="str">
        <f>IF(ISBLANK(Games!L1412), "", Games!L1412)</f>
        <v/>
      </c>
      <c r="P1412" t="str">
        <f>IF(ISBLANK(Games!M1412), "", Games!M1412)</f>
        <v/>
      </c>
      <c r="Q1412" t="str">
        <f t="shared" si="91"/>
        <v/>
      </c>
      <c r="R1412" t="str">
        <f>IF(ISBLANK(Games!L1412), "", IF(H1412=Q1412, "W", "L"))</f>
        <v/>
      </c>
      <c r="T1412" s="30" t="str">
        <f t="shared" si="88"/>
        <v/>
      </c>
    </row>
    <row r="1413" spans="1:20" x14ac:dyDescent="0.45">
      <c r="A1413" s="20" t="str">
        <f>Calc!A1413</f>
        <v>2024-07-11</v>
      </c>
      <c r="B1413" t="str">
        <f>Calc!B1413</f>
        <v>LAA</v>
      </c>
      <c r="C1413" t="str">
        <f>Calc!C1413</f>
        <v>SEA</v>
      </c>
      <c r="D1413" t="str">
        <f>IF(ISBLANK(Games!D1413), "", Games!D1413)</f>
        <v/>
      </c>
      <c r="E1413" t="str">
        <f>IF(ISBLANK(Games!E1413), "", Games!E1413)</f>
        <v/>
      </c>
      <c r="F1413">
        <f>Calc!M1413</f>
        <v>1469.5882041455925</v>
      </c>
      <c r="G1413">
        <f>Calc!N1413</f>
        <v>1521.2700100017432</v>
      </c>
      <c r="H1413" t="str">
        <f>IF(Calc!O1413=Betting!I1413, Betting!B1413, IF(Calc!P1413=Betting!I1413, Betting!C1413, ""))</f>
        <v>SEA</v>
      </c>
      <c r="I1413" s="21">
        <f>MAX(Calc!O1413:P1413)</f>
        <v>0.53958575566177891</v>
      </c>
      <c r="J1413" s="22">
        <f t="shared" si="89"/>
        <v>-117.19571283841476</v>
      </c>
      <c r="K1413" s="23">
        <f t="shared" si="90"/>
        <v>0.85327353346002</v>
      </c>
      <c r="M1413" s="31"/>
      <c r="N1413" s="31"/>
      <c r="O1413" t="str">
        <f>IF(ISBLANK(Games!L1413), "", Games!L1413)</f>
        <v/>
      </c>
      <c r="P1413" t="str">
        <f>IF(ISBLANK(Games!M1413), "", Games!M1413)</f>
        <v/>
      </c>
      <c r="Q1413" t="str">
        <f t="shared" si="91"/>
        <v/>
      </c>
      <c r="R1413" t="str">
        <f>IF(ISBLANK(Games!L1413), "", IF(H1413=Q1413, "W", "L"))</f>
        <v/>
      </c>
      <c r="T1413" s="30" t="str">
        <f t="shared" si="88"/>
        <v/>
      </c>
    </row>
    <row r="1414" spans="1:20" x14ac:dyDescent="0.45">
      <c r="A1414" s="20" t="str">
        <f>Calc!A1414</f>
        <v>2024-07-11</v>
      </c>
      <c r="B1414" t="str">
        <f>Calc!B1414</f>
        <v>ARI</v>
      </c>
      <c r="C1414" t="str">
        <f>Calc!C1414</f>
        <v>ATL</v>
      </c>
      <c r="D1414" t="str">
        <f>IF(ISBLANK(Games!D1414), "", Games!D1414)</f>
        <v/>
      </c>
      <c r="E1414" t="str">
        <f>IF(ISBLANK(Games!E1414), "", Games!E1414)</f>
        <v/>
      </c>
      <c r="F1414">
        <f>Calc!M1414</f>
        <v>1516.9891876380354</v>
      </c>
      <c r="G1414">
        <f>Calc!N1414</f>
        <v>1588.8399964445969</v>
      </c>
      <c r="H1414" t="str">
        <f>IF(Calc!O1414=Betting!I1414, Betting!B1414, IF(Calc!P1414=Betting!I1414, Betting!C1414, ""))</f>
        <v>ATL</v>
      </c>
      <c r="I1414" s="21">
        <f>MAX(Calc!O1414:P1414)</f>
        <v>0.57663587886790846</v>
      </c>
      <c r="J1414" s="22">
        <f t="shared" si="89"/>
        <v>-136.20329406421178</v>
      </c>
      <c r="K1414" s="23">
        <f t="shared" si="90"/>
        <v>0.73419663369415966</v>
      </c>
      <c r="M1414" s="31"/>
      <c r="N1414" s="31"/>
      <c r="O1414" t="str">
        <f>IF(ISBLANK(Games!L1414), "", Games!L1414)</f>
        <v/>
      </c>
      <c r="P1414" t="str">
        <f>IF(ISBLANK(Games!M1414), "", Games!M1414)</f>
        <v/>
      </c>
      <c r="Q1414" t="str">
        <f t="shared" si="91"/>
        <v/>
      </c>
      <c r="R1414" t="str">
        <f>IF(ISBLANK(Games!L1414), "", IF(H1414=Q1414, "W", "L"))</f>
        <v/>
      </c>
      <c r="T1414" s="30" t="str">
        <f t="shared" si="88"/>
        <v/>
      </c>
    </row>
    <row r="1415" spans="1:20" x14ac:dyDescent="0.45">
      <c r="A1415" s="20" t="str">
        <f>Calc!A1415</f>
        <v>2024-07-12</v>
      </c>
      <c r="B1415" t="str">
        <f>Calc!B1415</f>
        <v>DET</v>
      </c>
      <c r="C1415" t="str">
        <f>Calc!C1415</f>
        <v>LAD</v>
      </c>
      <c r="D1415" t="str">
        <f>IF(ISBLANK(Games!D1415), "", Games!D1415)</f>
        <v/>
      </c>
      <c r="E1415" t="str">
        <f>IF(ISBLANK(Games!E1415), "", Games!E1415)</f>
        <v/>
      </c>
      <c r="F1415">
        <f>Calc!M1415</f>
        <v>1481.7589766686021</v>
      </c>
      <c r="G1415">
        <f>Calc!N1415</f>
        <v>1587.2549754385982</v>
      </c>
      <c r="H1415" t="str">
        <f>IF(Calc!O1415=Betting!I1415, Betting!B1415, IF(Calc!P1415=Betting!I1415, Betting!C1415, ""))</f>
        <v>LAD</v>
      </c>
      <c r="I1415" s="21">
        <f>MAX(Calc!O1415:P1415)</f>
        <v>0.64348659226868721</v>
      </c>
      <c r="J1415" s="22">
        <f t="shared" si="89"/>
        <v>-180.49435962690424</v>
      </c>
      <c r="K1415" s="23">
        <f t="shared" si="90"/>
        <v>0.55403393328582518</v>
      </c>
      <c r="M1415" s="31"/>
      <c r="N1415" s="31"/>
      <c r="O1415" t="str">
        <f>IF(ISBLANK(Games!L1415), "", Games!L1415)</f>
        <v/>
      </c>
      <c r="P1415" t="str">
        <f>IF(ISBLANK(Games!M1415), "", Games!M1415)</f>
        <v/>
      </c>
      <c r="Q1415" t="str">
        <f t="shared" si="91"/>
        <v/>
      </c>
      <c r="R1415" t="str">
        <f>IF(ISBLANK(Games!L1415), "", IF(H1415=Q1415, "W", "L"))</f>
        <v/>
      </c>
      <c r="T1415" s="30" t="str">
        <f t="shared" si="88"/>
        <v/>
      </c>
    </row>
    <row r="1416" spans="1:20" x14ac:dyDescent="0.45">
      <c r="A1416" s="20" t="str">
        <f>Calc!A1416</f>
        <v>2024-07-12</v>
      </c>
      <c r="B1416" t="str">
        <f>Calc!B1416</f>
        <v>PHI</v>
      </c>
      <c r="C1416" t="str">
        <f>Calc!C1416</f>
        <v>OAK</v>
      </c>
      <c r="D1416" t="str">
        <f>IF(ISBLANK(Games!D1416), "", Games!D1416)</f>
        <v/>
      </c>
      <c r="E1416" t="str">
        <f>IF(ISBLANK(Games!E1416), "", Games!E1416)</f>
        <v/>
      </c>
      <c r="F1416">
        <f>Calc!M1416</f>
        <v>1516.0751994709906</v>
      </c>
      <c r="G1416">
        <f>Calc!N1416</f>
        <v>1422.9458950386379</v>
      </c>
      <c r="H1416" t="str">
        <f>IF(Calc!O1416=Betting!I1416, Betting!B1416, IF(Calc!P1416=Betting!I1416, Betting!C1416, ""))</f>
        <v>PHI</v>
      </c>
      <c r="I1416" s="21">
        <f>MAX(Calc!O1416:P1416)</f>
        <v>0.67327651612409123</v>
      </c>
      <c r="J1416" s="22">
        <f t="shared" si="89"/>
        <v>-206.06921429002793</v>
      </c>
      <c r="K1416" s="23">
        <f t="shared" si="90"/>
        <v>0.48527384522006783</v>
      </c>
      <c r="M1416" s="31"/>
      <c r="N1416" s="31"/>
      <c r="O1416" t="str">
        <f>IF(ISBLANK(Games!L1416), "", Games!L1416)</f>
        <v/>
      </c>
      <c r="P1416" t="str">
        <f>IF(ISBLANK(Games!M1416), "", Games!M1416)</f>
        <v/>
      </c>
      <c r="Q1416" t="str">
        <f t="shared" si="91"/>
        <v/>
      </c>
      <c r="R1416" t="str">
        <f>IF(ISBLANK(Games!L1416), "", IF(H1416=Q1416, "W", "L"))</f>
        <v/>
      </c>
      <c r="T1416" s="30" t="str">
        <f t="shared" si="88"/>
        <v/>
      </c>
    </row>
    <row r="1417" spans="1:20" x14ac:dyDescent="0.45">
      <c r="A1417" s="20" t="str">
        <f>Calc!A1417</f>
        <v>2024-07-12</v>
      </c>
      <c r="B1417" t="str">
        <f>Calc!B1417</f>
        <v>TBR</v>
      </c>
      <c r="C1417" t="str">
        <f>Calc!C1417</f>
        <v>CLE</v>
      </c>
      <c r="D1417" t="str">
        <f>IF(ISBLANK(Games!D1417), "", Games!D1417)</f>
        <v/>
      </c>
      <c r="E1417" t="str">
        <f>IF(ISBLANK(Games!E1417), "", Games!E1417)</f>
        <v/>
      </c>
      <c r="F1417">
        <f>Calc!M1417</f>
        <v>1528.0229512954211</v>
      </c>
      <c r="G1417">
        <f>Calc!N1417</f>
        <v>1521.3210808926906</v>
      </c>
      <c r="H1417" t="str">
        <f>IF(Calc!O1417=Betting!I1417, Betting!B1417, IF(Calc!P1417=Betting!I1417, Betting!C1417, ""))</f>
        <v>TBR</v>
      </c>
      <c r="I1417" s="21">
        <f>MAX(Calc!O1417:P1417)</f>
        <v>0.57180573291508086</v>
      </c>
      <c r="J1417" s="22">
        <f t="shared" si="89"/>
        <v>-133.5388576796804</v>
      </c>
      <c r="K1417" s="23">
        <f t="shared" si="90"/>
        <v>0.74884570482001533</v>
      </c>
      <c r="M1417" s="31"/>
      <c r="N1417" s="31"/>
      <c r="O1417" t="str">
        <f>IF(ISBLANK(Games!L1417), "", Games!L1417)</f>
        <v/>
      </c>
      <c r="P1417" t="str">
        <f>IF(ISBLANK(Games!M1417), "", Games!M1417)</f>
        <v/>
      </c>
      <c r="Q1417" t="str">
        <f t="shared" si="91"/>
        <v/>
      </c>
      <c r="R1417" t="str">
        <f>IF(ISBLANK(Games!L1417), "", IF(H1417=Q1417, "W", "L"))</f>
        <v/>
      </c>
      <c r="T1417" s="30" t="str">
        <f t="shared" si="88"/>
        <v/>
      </c>
    </row>
    <row r="1418" spans="1:20" x14ac:dyDescent="0.45">
      <c r="A1418" s="20" t="str">
        <f>Calc!A1418</f>
        <v>2024-07-12</v>
      </c>
      <c r="B1418" t="str">
        <f>Calc!B1418</f>
        <v>BAL</v>
      </c>
      <c r="C1418" t="str">
        <f>Calc!C1418</f>
        <v>NYY</v>
      </c>
      <c r="D1418" t="str">
        <f>IF(ISBLANK(Games!D1418), "", Games!D1418)</f>
        <v/>
      </c>
      <c r="E1418" t="str">
        <f>IF(ISBLANK(Games!E1418), "", Games!E1418)</f>
        <v/>
      </c>
      <c r="F1418">
        <f>Calc!M1418</f>
        <v>1527.1786991040578</v>
      </c>
      <c r="G1418">
        <f>Calc!N1418</f>
        <v>1562.9327852564061</v>
      </c>
      <c r="H1418" t="str">
        <f>IF(Calc!O1418=Betting!I1418, Betting!B1418, IF(Calc!P1418=Betting!I1418, Betting!C1418, ""))</f>
        <v>NYY</v>
      </c>
      <c r="I1418" s="21">
        <f>MAX(Calc!O1418:P1418)</f>
        <v>0.5404038306333161</v>
      </c>
      <c r="J1418" s="22">
        <f t="shared" si="89"/>
        <v>-117.58231827257913</v>
      </c>
      <c r="K1418" s="23">
        <f t="shared" si="90"/>
        <v>0.85046800802294253</v>
      </c>
      <c r="M1418" s="31"/>
      <c r="N1418" s="31"/>
      <c r="O1418" t="str">
        <f>IF(ISBLANK(Games!L1418), "", Games!L1418)</f>
        <v/>
      </c>
      <c r="P1418" t="str">
        <f>IF(ISBLANK(Games!M1418), "", Games!M1418)</f>
        <v/>
      </c>
      <c r="Q1418" t="str">
        <f t="shared" si="91"/>
        <v/>
      </c>
      <c r="R1418" t="str">
        <f>IF(ISBLANK(Games!L1418), "", IF(H1418=Q1418, "W", "L"))</f>
        <v/>
      </c>
      <c r="T1418" s="30" t="str">
        <f t="shared" si="88"/>
        <v/>
      </c>
    </row>
    <row r="1419" spans="1:20" x14ac:dyDescent="0.45">
      <c r="A1419" s="20" t="str">
        <f>Calc!A1419</f>
        <v>2024-07-12</v>
      </c>
      <c r="B1419" t="str">
        <f>Calc!B1419</f>
        <v>BOS</v>
      </c>
      <c r="C1419" t="str">
        <f>Calc!C1419</f>
        <v>KCR</v>
      </c>
      <c r="D1419" t="str">
        <f>IF(ISBLANK(Games!D1419), "", Games!D1419)</f>
        <v/>
      </c>
      <c r="E1419" t="str">
        <f>IF(ISBLANK(Games!E1419), "", Games!E1419)</f>
        <v/>
      </c>
      <c r="F1419">
        <f>Calc!M1419</f>
        <v>1500.26839934439</v>
      </c>
      <c r="G1419">
        <f>Calc!N1419</f>
        <v>1465.2610239810729</v>
      </c>
      <c r="H1419" t="str">
        <f>IF(Calc!O1419=Betting!I1419, Betting!B1419, IF(Calc!P1419=Betting!I1419, Betting!C1419, ""))</f>
        <v>BOS</v>
      </c>
      <c r="I1419" s="21">
        <f>MAX(Calc!O1419:P1419)</f>
        <v>0.57585088588511457</v>
      </c>
      <c r="J1419" s="22">
        <f t="shared" si="89"/>
        <v>-135.76614136912684</v>
      </c>
      <c r="K1419" s="23">
        <f t="shared" si="90"/>
        <v>0.73656066963055011</v>
      </c>
      <c r="M1419" s="31"/>
      <c r="N1419" s="31"/>
      <c r="O1419" t="str">
        <f>IF(ISBLANK(Games!L1419), "", Games!L1419)</f>
        <v/>
      </c>
      <c r="P1419" t="str">
        <f>IF(ISBLANK(Games!M1419), "", Games!M1419)</f>
        <v/>
      </c>
      <c r="Q1419" t="str">
        <f t="shared" si="91"/>
        <v/>
      </c>
      <c r="R1419" t="str">
        <f>IF(ISBLANK(Games!L1419), "", IF(H1419=Q1419, "W", "L"))</f>
        <v/>
      </c>
      <c r="T1419" s="30" t="str">
        <f t="shared" si="88"/>
        <v/>
      </c>
    </row>
    <row r="1420" spans="1:20" x14ac:dyDescent="0.45">
      <c r="A1420" s="20" t="str">
        <f>Calc!A1420</f>
        <v>2024-07-12</v>
      </c>
      <c r="B1420" t="str">
        <f>Calc!B1420</f>
        <v>NYM</v>
      </c>
      <c r="C1420" t="str">
        <f>Calc!C1420</f>
        <v>COL</v>
      </c>
      <c r="D1420" t="str">
        <f>IF(ISBLANK(Games!D1420), "", Games!D1420)</f>
        <v/>
      </c>
      <c r="E1420" t="str">
        <f>IF(ISBLANK(Games!E1420), "", Games!E1420)</f>
        <v/>
      </c>
      <c r="F1420">
        <f>Calc!M1420</f>
        <v>1483.2891783762693</v>
      </c>
      <c r="G1420">
        <f>Calc!N1420</f>
        <v>1405.4006829938121</v>
      </c>
      <c r="H1420" t="str">
        <f>IF(Calc!O1420=Betting!I1420, Betting!B1420, IF(Calc!P1420=Betting!I1420, Betting!C1420, ""))</f>
        <v>NYM</v>
      </c>
      <c r="I1420" s="21">
        <f>MAX(Calc!O1420:P1420)</f>
        <v>0.66138613045869632</v>
      </c>
      <c r="J1420" s="22">
        <f t="shared" si="89"/>
        <v>-195.32163031438418</v>
      </c>
      <c r="K1420" s="23">
        <f t="shared" si="90"/>
        <v>0.51197606654748284</v>
      </c>
      <c r="M1420" s="31"/>
      <c r="N1420" s="31"/>
      <c r="O1420" t="str">
        <f>IF(ISBLANK(Games!L1420), "", Games!L1420)</f>
        <v/>
      </c>
      <c r="P1420" t="str">
        <f>IF(ISBLANK(Games!M1420), "", Games!M1420)</f>
        <v/>
      </c>
      <c r="Q1420" t="str">
        <f t="shared" si="91"/>
        <v/>
      </c>
      <c r="R1420" t="str">
        <f>IF(ISBLANK(Games!L1420), "", IF(H1420=Q1420, "W", "L"))</f>
        <v/>
      </c>
      <c r="T1420" s="30" t="str">
        <f t="shared" si="88"/>
        <v/>
      </c>
    </row>
    <row r="1421" spans="1:20" x14ac:dyDescent="0.45">
      <c r="A1421" s="20" t="str">
        <f>Calc!A1421</f>
        <v>2024-07-12</v>
      </c>
      <c r="B1421" t="str">
        <f>Calc!B1421</f>
        <v>CIN</v>
      </c>
      <c r="C1421" t="str">
        <f>Calc!C1421</f>
        <v>MIA</v>
      </c>
      <c r="D1421" t="str">
        <f>IF(ISBLANK(Games!D1421), "", Games!D1421)</f>
        <v/>
      </c>
      <c r="E1421" t="str">
        <f>IF(ISBLANK(Games!E1421), "", Games!E1421)</f>
        <v/>
      </c>
      <c r="F1421">
        <f>Calc!M1421</f>
        <v>1493.1662146218293</v>
      </c>
      <c r="G1421">
        <f>Calc!N1421</f>
        <v>1484.370768699393</v>
      </c>
      <c r="H1421" t="str">
        <f>IF(Calc!O1421=Betting!I1421, Betting!B1421, IF(Calc!P1421=Betting!I1421, Betting!C1421, ""))</f>
        <v>CIN</v>
      </c>
      <c r="I1421" s="21">
        <f>MAX(Calc!O1421:P1421)</f>
        <v>0.50571051646065179</v>
      </c>
      <c r="J1421" s="22">
        <f t="shared" si="89"/>
        <v>-102.31059597698166</v>
      </c>
      <c r="K1421" s="23">
        <f t="shared" si="90"/>
        <v>0.97741586826938709</v>
      </c>
      <c r="M1421" s="31"/>
      <c r="N1421" s="31"/>
      <c r="O1421" t="str">
        <f>IF(ISBLANK(Games!L1421), "", Games!L1421)</f>
        <v/>
      </c>
      <c r="P1421" t="str">
        <f>IF(ISBLANK(Games!M1421), "", Games!M1421)</f>
        <v/>
      </c>
      <c r="Q1421" t="str">
        <f t="shared" si="91"/>
        <v/>
      </c>
      <c r="R1421" t="str">
        <f>IF(ISBLANK(Games!L1421), "", IF(H1421=Q1421, "W", "L"))</f>
        <v/>
      </c>
      <c r="T1421" s="30" t="str">
        <f t="shared" si="88"/>
        <v/>
      </c>
    </row>
    <row r="1422" spans="1:20" x14ac:dyDescent="0.45">
      <c r="A1422" s="20" t="str">
        <f>Calc!A1422</f>
        <v>2024-07-12</v>
      </c>
      <c r="B1422" t="str">
        <f>Calc!B1422</f>
        <v>HOU</v>
      </c>
      <c r="C1422" t="str">
        <f>Calc!C1422</f>
        <v>TEX</v>
      </c>
      <c r="D1422" t="str">
        <f>IF(ISBLANK(Games!D1422), "", Games!D1422)</f>
        <v/>
      </c>
      <c r="E1422" t="str">
        <f>IF(ISBLANK(Games!E1422), "", Games!E1422)</f>
        <v/>
      </c>
      <c r="F1422">
        <f>Calc!M1422</f>
        <v>1535.1961987191132</v>
      </c>
      <c r="G1422">
        <f>Calc!N1422</f>
        <v>1534.4506247578865</v>
      </c>
      <c r="H1422" t="str">
        <f>IF(Calc!O1422=Betting!I1422, Betting!B1422, IF(Calc!P1422=Betting!I1422, Betting!C1422, ""))</f>
        <v>TEX</v>
      </c>
      <c r="I1422" s="21">
        <f>MAX(Calc!O1422:P1422)</f>
        <v>0.51933519773179182</v>
      </c>
      <c r="J1422" s="22">
        <f t="shared" si="89"/>
        <v>-108.04518976240865</v>
      </c>
      <c r="K1422" s="23">
        <f t="shared" si="90"/>
        <v>0.92553865859183537</v>
      </c>
      <c r="M1422" s="31"/>
      <c r="N1422" s="31"/>
      <c r="O1422" t="str">
        <f>IF(ISBLANK(Games!L1422), "", Games!L1422)</f>
        <v/>
      </c>
      <c r="P1422" t="str">
        <f>IF(ISBLANK(Games!M1422), "", Games!M1422)</f>
        <v/>
      </c>
      <c r="Q1422" t="str">
        <f t="shared" si="91"/>
        <v/>
      </c>
      <c r="R1422" t="str">
        <f>IF(ISBLANK(Games!L1422), "", IF(H1422=Q1422, "W", "L"))</f>
        <v/>
      </c>
      <c r="T1422" s="30" t="str">
        <f t="shared" si="88"/>
        <v/>
      </c>
    </row>
    <row r="1423" spans="1:20" x14ac:dyDescent="0.45">
      <c r="A1423" s="20" t="str">
        <f>Calc!A1423</f>
        <v>2024-07-12</v>
      </c>
      <c r="B1423" t="str">
        <f>Calc!B1423</f>
        <v>CHW</v>
      </c>
      <c r="C1423" t="str">
        <f>Calc!C1423</f>
        <v>PIT</v>
      </c>
      <c r="D1423" t="str">
        <f>IF(ISBLANK(Games!D1423), "", Games!D1423)</f>
        <v/>
      </c>
      <c r="E1423" t="str">
        <f>IF(ISBLANK(Games!E1423), "", Games!E1423)</f>
        <v/>
      </c>
      <c r="F1423">
        <f>Calc!M1423</f>
        <v>1426.513159308995</v>
      </c>
      <c r="G1423">
        <f>Calc!N1423</f>
        <v>1490.342604018655</v>
      </c>
      <c r="H1423" t="str">
        <f>IF(Calc!O1423=Betting!I1423, Betting!B1423, IF(Calc!P1423=Betting!I1423, Betting!C1423, ""))</f>
        <v>PIT</v>
      </c>
      <c r="I1423" s="21">
        <f>MAX(Calc!O1423:P1423)</f>
        <v>0.61196503064257513</v>
      </c>
      <c r="J1423" s="22">
        <f t="shared" si="89"/>
        <v>-157.70873219389793</v>
      </c>
      <c r="K1423" s="23">
        <f t="shared" si="90"/>
        <v>0.63408029859153991</v>
      </c>
      <c r="M1423" s="31"/>
      <c r="N1423" s="31"/>
      <c r="O1423" t="str">
        <f>IF(ISBLANK(Games!L1423), "", Games!L1423)</f>
        <v/>
      </c>
      <c r="P1423" t="str">
        <f>IF(ISBLANK(Games!M1423), "", Games!M1423)</f>
        <v/>
      </c>
      <c r="Q1423" t="str">
        <f t="shared" si="91"/>
        <v/>
      </c>
      <c r="R1423" t="str">
        <f>IF(ISBLANK(Games!L1423), "", IF(H1423=Q1423, "W", "L"))</f>
        <v/>
      </c>
      <c r="T1423" s="30" t="str">
        <f t="shared" si="88"/>
        <v/>
      </c>
    </row>
    <row r="1424" spans="1:20" x14ac:dyDescent="0.45">
      <c r="A1424" s="20" t="str">
        <f>Calc!A1424</f>
        <v>2024-07-12</v>
      </c>
      <c r="B1424" t="str">
        <f>Calc!B1424</f>
        <v>MIL</v>
      </c>
      <c r="C1424" t="str">
        <f>Calc!C1424</f>
        <v>WAS</v>
      </c>
      <c r="D1424" t="str">
        <f>IF(ISBLANK(Games!D1424), "", Games!D1424)</f>
        <v/>
      </c>
      <c r="E1424" t="str">
        <f>IF(ISBLANK(Games!E1424), "", Games!E1424)</f>
        <v/>
      </c>
      <c r="F1424">
        <f>Calc!M1424</f>
        <v>1516.6563185214643</v>
      </c>
      <c r="G1424">
        <f>Calc!N1424</f>
        <v>1420.7057667976087</v>
      </c>
      <c r="H1424" t="str">
        <f>IF(Calc!O1424=Betting!I1424, Betting!B1424, IF(Calc!P1424=Betting!I1424, Betting!C1424, ""))</f>
        <v>MIL</v>
      </c>
      <c r="I1424" s="21">
        <f>MAX(Calc!O1424:P1424)</f>
        <v>0.66838520388766032</v>
      </c>
      <c r="J1424" s="22">
        <f t="shared" si="89"/>
        <v>-201.55469892279305</v>
      </c>
      <c r="K1424" s="23">
        <f t="shared" si="90"/>
        <v>0.49614323324858683</v>
      </c>
      <c r="M1424" s="31"/>
      <c r="N1424" s="31"/>
      <c r="O1424" t="str">
        <f>IF(ISBLANK(Games!L1424), "", Games!L1424)</f>
        <v/>
      </c>
      <c r="P1424" t="str">
        <f>IF(ISBLANK(Games!M1424), "", Games!M1424)</f>
        <v/>
      </c>
      <c r="Q1424" t="str">
        <f t="shared" si="91"/>
        <v/>
      </c>
      <c r="R1424" t="str">
        <f>IF(ISBLANK(Games!L1424), "", IF(H1424=Q1424, "W", "L"))</f>
        <v/>
      </c>
      <c r="T1424" s="30" t="str">
        <f t="shared" si="88"/>
        <v/>
      </c>
    </row>
    <row r="1425" spans="1:20" x14ac:dyDescent="0.45">
      <c r="A1425" s="20" t="str">
        <f>Calc!A1425</f>
        <v>2024-07-12</v>
      </c>
      <c r="B1425" t="str">
        <f>Calc!B1425</f>
        <v>STL</v>
      </c>
      <c r="C1425" t="str">
        <f>Calc!C1425</f>
        <v>CHC</v>
      </c>
      <c r="D1425" t="str">
        <f>IF(ISBLANK(Games!D1425), "", Games!D1425)</f>
        <v/>
      </c>
      <c r="E1425" t="str">
        <f>IF(ISBLANK(Games!E1425), "", Games!E1425)</f>
        <v/>
      </c>
      <c r="F1425">
        <f>Calc!M1425</f>
        <v>1510.540426333587</v>
      </c>
      <c r="G1425">
        <f>Calc!N1425</f>
        <v>1510.9500841970262</v>
      </c>
      <c r="H1425" t="str">
        <f>IF(Calc!O1425=Betting!I1425, Betting!B1425, IF(Calc!P1425=Betting!I1425, Betting!C1425, ""))</f>
        <v>STL</v>
      </c>
      <c r="I1425" s="21">
        <f>MAX(Calc!O1425:P1425)</f>
        <v>0.53599582107087473</v>
      </c>
      <c r="J1425" s="22">
        <f t="shared" si="89"/>
        <v>-115.51530038110839</v>
      </c>
      <c r="K1425" s="23">
        <f t="shared" si="90"/>
        <v>0.8656861876312465</v>
      </c>
      <c r="M1425" s="31"/>
      <c r="N1425" s="31"/>
      <c r="O1425" t="str">
        <f>IF(ISBLANK(Games!L1425), "", Games!L1425)</f>
        <v/>
      </c>
      <c r="P1425" t="str">
        <f>IF(ISBLANK(Games!M1425), "", Games!M1425)</f>
        <v/>
      </c>
      <c r="Q1425" t="str">
        <f t="shared" si="91"/>
        <v/>
      </c>
      <c r="R1425" t="str">
        <f>IF(ISBLANK(Games!L1425), "", IF(H1425=Q1425, "W", "L"))</f>
        <v/>
      </c>
      <c r="T1425" s="30" t="str">
        <f t="shared" si="88"/>
        <v/>
      </c>
    </row>
    <row r="1426" spans="1:20" x14ac:dyDescent="0.45">
      <c r="A1426" s="20" t="str">
        <f>Calc!A1426</f>
        <v>2024-07-12</v>
      </c>
      <c r="B1426" t="str">
        <f>Calc!B1426</f>
        <v>LAA</v>
      </c>
      <c r="C1426" t="str">
        <f>Calc!C1426</f>
        <v>SEA</v>
      </c>
      <c r="D1426" t="str">
        <f>IF(ISBLANK(Games!D1426), "", Games!D1426)</f>
        <v/>
      </c>
      <c r="E1426" t="str">
        <f>IF(ISBLANK(Games!E1426), "", Games!E1426)</f>
        <v/>
      </c>
      <c r="F1426">
        <f>Calc!M1426</f>
        <v>1469.5882041455925</v>
      </c>
      <c r="G1426">
        <f>Calc!N1426</f>
        <v>1521.2700100017432</v>
      </c>
      <c r="H1426" t="str">
        <f>IF(Calc!O1426=Betting!I1426, Betting!B1426, IF(Calc!P1426=Betting!I1426, Betting!C1426, ""))</f>
        <v>SEA</v>
      </c>
      <c r="I1426" s="21">
        <f>MAX(Calc!O1426:P1426)</f>
        <v>0.53958575566177891</v>
      </c>
      <c r="J1426" s="22">
        <f t="shared" si="89"/>
        <v>-117.19571283841476</v>
      </c>
      <c r="K1426" s="23">
        <f t="shared" si="90"/>
        <v>0.85327353346002</v>
      </c>
      <c r="M1426" s="31"/>
      <c r="N1426" s="31"/>
      <c r="O1426" t="str">
        <f>IF(ISBLANK(Games!L1426), "", Games!L1426)</f>
        <v/>
      </c>
      <c r="P1426" t="str">
        <f>IF(ISBLANK(Games!M1426), "", Games!M1426)</f>
        <v/>
      </c>
      <c r="Q1426" t="str">
        <f t="shared" si="91"/>
        <v/>
      </c>
      <c r="R1426" t="str">
        <f>IF(ISBLANK(Games!L1426), "", IF(H1426=Q1426, "W", "L"))</f>
        <v/>
      </c>
      <c r="T1426" s="30" t="str">
        <f t="shared" si="88"/>
        <v/>
      </c>
    </row>
    <row r="1427" spans="1:20" x14ac:dyDescent="0.45">
      <c r="A1427" s="20" t="str">
        <f>Calc!A1427</f>
        <v>2024-07-12</v>
      </c>
      <c r="B1427" t="str">
        <f>Calc!B1427</f>
        <v>ARI</v>
      </c>
      <c r="C1427" t="str">
        <f>Calc!C1427</f>
        <v>TOR</v>
      </c>
      <c r="D1427" t="str">
        <f>IF(ISBLANK(Games!D1427), "", Games!D1427)</f>
        <v/>
      </c>
      <c r="E1427" t="str">
        <f>IF(ISBLANK(Games!E1427), "", Games!E1427)</f>
        <v/>
      </c>
      <c r="F1427">
        <f>Calc!M1427</f>
        <v>1516.9891876380354</v>
      </c>
      <c r="G1427">
        <f>Calc!N1427</f>
        <v>1549.5770225833428</v>
      </c>
      <c r="H1427" t="str">
        <f>IF(Calc!O1427=Betting!I1427, Betting!B1427, IF(Calc!P1427=Betting!I1427, Betting!C1427, ""))</f>
        <v>TOR</v>
      </c>
      <c r="I1427" s="21">
        <f>MAX(Calc!O1427:P1427)</f>
        <v>0.52144416250497605</v>
      </c>
      <c r="J1427" s="22">
        <f t="shared" si="89"/>
        <v>-108.96203152268477</v>
      </c>
      <c r="K1427" s="23">
        <f t="shared" si="90"/>
        <v>0.91775087709502756</v>
      </c>
      <c r="M1427" s="31"/>
      <c r="N1427" s="31"/>
      <c r="O1427" t="str">
        <f>IF(ISBLANK(Games!L1427), "", Games!L1427)</f>
        <v/>
      </c>
      <c r="P1427" t="str">
        <f>IF(ISBLANK(Games!M1427), "", Games!M1427)</f>
        <v/>
      </c>
      <c r="Q1427" t="str">
        <f t="shared" si="91"/>
        <v/>
      </c>
      <c r="R1427" t="str">
        <f>IF(ISBLANK(Games!L1427), "", IF(H1427=Q1427, "W", "L"))</f>
        <v/>
      </c>
      <c r="T1427" s="30" t="str">
        <f t="shared" si="88"/>
        <v/>
      </c>
    </row>
    <row r="1428" spans="1:20" x14ac:dyDescent="0.45">
      <c r="A1428" s="20" t="str">
        <f>Calc!A1428</f>
        <v>2024-07-12</v>
      </c>
      <c r="B1428" t="str">
        <f>Calc!B1428</f>
        <v>SDP</v>
      </c>
      <c r="C1428" t="str">
        <f>Calc!C1428</f>
        <v>ATL</v>
      </c>
      <c r="D1428" t="str">
        <f>IF(ISBLANK(Games!D1428), "", Games!D1428)</f>
        <v/>
      </c>
      <c r="E1428" t="str">
        <f>IF(ISBLANK(Games!E1428), "", Games!E1428)</f>
        <v/>
      </c>
      <c r="F1428">
        <f>Calc!M1428</f>
        <v>1502.9671207118124</v>
      </c>
      <c r="G1428">
        <f>Calc!N1428</f>
        <v>1588.8399964445969</v>
      </c>
      <c r="H1428" t="str">
        <f>IF(Calc!O1428=Betting!I1428, Betting!B1428, IF(Calc!P1428=Betting!I1428, Betting!C1428, ""))</f>
        <v>ATL</v>
      </c>
      <c r="I1428" s="21">
        <f>MAX(Calc!O1428:P1428)</f>
        <v>0.6065046449701279</v>
      </c>
      <c r="J1428" s="22">
        <f t="shared" si="89"/>
        <v>-154.13260594247302</v>
      </c>
      <c r="K1428" s="23">
        <f t="shared" si="90"/>
        <v>0.64879198913514147</v>
      </c>
      <c r="M1428" s="31"/>
      <c r="N1428" s="31"/>
      <c r="O1428" t="str">
        <f>IF(ISBLANK(Games!L1428), "", Games!L1428)</f>
        <v/>
      </c>
      <c r="P1428" t="str">
        <f>IF(ISBLANK(Games!M1428), "", Games!M1428)</f>
        <v/>
      </c>
      <c r="Q1428" t="str">
        <f t="shared" si="91"/>
        <v/>
      </c>
      <c r="R1428" t="str">
        <f>IF(ISBLANK(Games!L1428), "", IF(H1428=Q1428, "W", "L"))</f>
        <v/>
      </c>
      <c r="T1428" s="30" t="str">
        <f t="shared" si="88"/>
        <v/>
      </c>
    </row>
    <row r="1429" spans="1:20" x14ac:dyDescent="0.45">
      <c r="A1429" s="20" t="str">
        <f>Calc!A1429</f>
        <v>2024-07-12</v>
      </c>
      <c r="B1429" t="str">
        <f>Calc!B1429</f>
        <v>SFG</v>
      </c>
      <c r="C1429" t="str">
        <f>Calc!C1429</f>
        <v>MIN</v>
      </c>
      <c r="D1429" t="str">
        <f>IF(ISBLANK(Games!D1429), "", Games!D1429)</f>
        <v/>
      </c>
      <c r="E1429" t="str">
        <f>IF(ISBLANK(Games!E1429), "", Games!E1429)</f>
        <v/>
      </c>
      <c r="F1429">
        <f>Calc!M1429</f>
        <v>1506.8907435815931</v>
      </c>
      <c r="G1429">
        <f>Calc!N1429</f>
        <v>1539.5424706464416</v>
      </c>
      <c r="H1429" t="str">
        <f>IF(Calc!O1429=Betting!I1429, Betting!B1429, IF(Calc!P1429=Betting!I1429, Betting!C1429, ""))</f>
        <v>SFG</v>
      </c>
      <c r="I1429" s="21">
        <f>MAX(Calc!O1429:P1429)</f>
        <v>0.50939823941498708</v>
      </c>
      <c r="J1429" s="22">
        <f t="shared" si="89"/>
        <v>-103.83131092060503</v>
      </c>
      <c r="K1429" s="23">
        <f t="shared" si="90"/>
        <v>0.96310062074113034</v>
      </c>
      <c r="M1429" s="31"/>
      <c r="N1429" s="31"/>
      <c r="O1429" t="str">
        <f>IF(ISBLANK(Games!L1429), "", Games!L1429)</f>
        <v/>
      </c>
      <c r="P1429" t="str">
        <f>IF(ISBLANK(Games!M1429), "", Games!M1429)</f>
        <v/>
      </c>
      <c r="Q1429" t="str">
        <f t="shared" si="91"/>
        <v/>
      </c>
      <c r="R1429" t="str">
        <f>IF(ISBLANK(Games!L1429), "", IF(H1429=Q1429, "W", "L"))</f>
        <v/>
      </c>
      <c r="T1429" s="30" t="str">
        <f t="shared" si="88"/>
        <v/>
      </c>
    </row>
    <row r="1430" spans="1:20" x14ac:dyDescent="0.45">
      <c r="A1430" s="20" t="str">
        <f>Calc!A1430</f>
        <v>2024-07-13</v>
      </c>
      <c r="B1430" t="str">
        <f>Calc!B1430</f>
        <v>DET</v>
      </c>
      <c r="C1430" t="str">
        <f>Calc!C1430</f>
        <v>LAD</v>
      </c>
      <c r="D1430" t="str">
        <f>IF(ISBLANK(Games!D1430), "", Games!D1430)</f>
        <v/>
      </c>
      <c r="E1430" t="str">
        <f>IF(ISBLANK(Games!E1430), "", Games!E1430)</f>
        <v/>
      </c>
      <c r="F1430">
        <f>Calc!M1430</f>
        <v>1481.7589766686021</v>
      </c>
      <c r="G1430">
        <f>Calc!N1430</f>
        <v>1587.2549754385982</v>
      </c>
      <c r="H1430" t="str">
        <f>IF(Calc!O1430=Betting!I1430, Betting!B1430, IF(Calc!P1430=Betting!I1430, Betting!C1430, ""))</f>
        <v>LAD</v>
      </c>
      <c r="I1430" s="21">
        <f>MAX(Calc!O1430:P1430)</f>
        <v>0.64348659226868721</v>
      </c>
      <c r="J1430" s="22">
        <f t="shared" si="89"/>
        <v>-180.49435962690424</v>
      </c>
      <c r="K1430" s="23">
        <f t="shared" si="90"/>
        <v>0.55403393328582518</v>
      </c>
      <c r="M1430" s="31"/>
      <c r="N1430" s="31"/>
      <c r="O1430" t="str">
        <f>IF(ISBLANK(Games!L1430), "", Games!L1430)</f>
        <v/>
      </c>
      <c r="P1430" t="str">
        <f>IF(ISBLANK(Games!M1430), "", Games!M1430)</f>
        <v/>
      </c>
      <c r="Q1430" t="str">
        <f t="shared" si="91"/>
        <v/>
      </c>
      <c r="R1430" t="str">
        <f>IF(ISBLANK(Games!L1430), "", IF(H1430=Q1430, "W", "L"))</f>
        <v/>
      </c>
      <c r="T1430" s="30" t="str">
        <f t="shared" si="88"/>
        <v/>
      </c>
    </row>
    <row r="1431" spans="1:20" x14ac:dyDescent="0.45">
      <c r="A1431" s="20" t="str">
        <f>Calc!A1431</f>
        <v>2024-07-13</v>
      </c>
      <c r="B1431" t="str">
        <f>Calc!B1431</f>
        <v>CHW</v>
      </c>
      <c r="C1431" t="str">
        <f>Calc!C1431</f>
        <v>PIT</v>
      </c>
      <c r="D1431" t="str">
        <f>IF(ISBLANK(Games!D1431), "", Games!D1431)</f>
        <v/>
      </c>
      <c r="E1431" t="str">
        <f>IF(ISBLANK(Games!E1431), "", Games!E1431)</f>
        <v/>
      </c>
      <c r="F1431">
        <f>Calc!M1431</f>
        <v>1426.513159308995</v>
      </c>
      <c r="G1431">
        <f>Calc!N1431</f>
        <v>1490.342604018655</v>
      </c>
      <c r="H1431" t="str">
        <f>IF(Calc!O1431=Betting!I1431, Betting!B1431, IF(Calc!P1431=Betting!I1431, Betting!C1431, ""))</f>
        <v>PIT</v>
      </c>
      <c r="I1431" s="21">
        <f>MAX(Calc!O1431:P1431)</f>
        <v>0.61196503064257513</v>
      </c>
      <c r="J1431" s="22">
        <f t="shared" si="89"/>
        <v>-157.70873219389793</v>
      </c>
      <c r="K1431" s="23">
        <f t="shared" si="90"/>
        <v>0.63408029859153991</v>
      </c>
      <c r="M1431" s="31"/>
      <c r="N1431" s="31"/>
      <c r="O1431" t="str">
        <f>IF(ISBLANK(Games!L1431), "", Games!L1431)</f>
        <v/>
      </c>
      <c r="P1431" t="str">
        <f>IF(ISBLANK(Games!M1431), "", Games!M1431)</f>
        <v/>
      </c>
      <c r="Q1431" t="str">
        <f t="shared" si="91"/>
        <v/>
      </c>
      <c r="R1431" t="str">
        <f>IF(ISBLANK(Games!L1431), "", IF(H1431=Q1431, "W", "L"))</f>
        <v/>
      </c>
      <c r="T1431" s="30" t="str">
        <f t="shared" si="88"/>
        <v/>
      </c>
    </row>
    <row r="1432" spans="1:20" x14ac:dyDescent="0.45">
      <c r="A1432" s="20" t="str">
        <f>Calc!A1432</f>
        <v>2024-07-13</v>
      </c>
      <c r="B1432" t="str">
        <f>Calc!B1432</f>
        <v>STL</v>
      </c>
      <c r="C1432" t="str">
        <f>Calc!C1432</f>
        <v>CHC</v>
      </c>
      <c r="D1432" t="str">
        <f>IF(ISBLANK(Games!D1432), "", Games!D1432)</f>
        <v/>
      </c>
      <c r="E1432" t="str">
        <f>IF(ISBLANK(Games!E1432), "", Games!E1432)</f>
        <v/>
      </c>
      <c r="F1432">
        <f>Calc!M1432</f>
        <v>1510.540426333587</v>
      </c>
      <c r="G1432">
        <f>Calc!N1432</f>
        <v>1510.9500841970262</v>
      </c>
      <c r="H1432" t="str">
        <f>IF(Calc!O1432=Betting!I1432, Betting!B1432, IF(Calc!P1432=Betting!I1432, Betting!C1432, ""))</f>
        <v>STL</v>
      </c>
      <c r="I1432" s="21">
        <f>MAX(Calc!O1432:P1432)</f>
        <v>0.53599582107087473</v>
      </c>
      <c r="J1432" s="22">
        <f t="shared" si="89"/>
        <v>-115.51530038110839</v>
      </c>
      <c r="K1432" s="23">
        <f t="shared" si="90"/>
        <v>0.8656861876312465</v>
      </c>
      <c r="M1432" s="31"/>
      <c r="N1432" s="31"/>
      <c r="O1432" t="str">
        <f>IF(ISBLANK(Games!L1432), "", Games!L1432)</f>
        <v/>
      </c>
      <c r="P1432" t="str">
        <f>IF(ISBLANK(Games!M1432), "", Games!M1432)</f>
        <v/>
      </c>
      <c r="Q1432" t="str">
        <f t="shared" si="91"/>
        <v/>
      </c>
      <c r="R1432" t="str">
        <f>IF(ISBLANK(Games!L1432), "", IF(H1432=Q1432, "W", "L"))</f>
        <v/>
      </c>
      <c r="T1432" s="30" t="str">
        <f t="shared" si="88"/>
        <v/>
      </c>
    </row>
    <row r="1433" spans="1:20" x14ac:dyDescent="0.45">
      <c r="A1433" s="20" t="str">
        <f>Calc!A1433</f>
        <v>2024-07-13</v>
      </c>
      <c r="B1433" t="str">
        <f>Calc!B1433</f>
        <v>PHI</v>
      </c>
      <c r="C1433" t="str">
        <f>Calc!C1433</f>
        <v>OAK</v>
      </c>
      <c r="D1433" t="str">
        <f>IF(ISBLANK(Games!D1433), "", Games!D1433)</f>
        <v/>
      </c>
      <c r="E1433" t="str">
        <f>IF(ISBLANK(Games!E1433), "", Games!E1433)</f>
        <v/>
      </c>
      <c r="F1433">
        <f>Calc!M1433</f>
        <v>1516.0751994709906</v>
      </c>
      <c r="G1433">
        <f>Calc!N1433</f>
        <v>1422.9458950386379</v>
      </c>
      <c r="H1433" t="str">
        <f>IF(Calc!O1433=Betting!I1433, Betting!B1433, IF(Calc!P1433=Betting!I1433, Betting!C1433, ""))</f>
        <v>PHI</v>
      </c>
      <c r="I1433" s="21">
        <f>MAX(Calc!O1433:P1433)</f>
        <v>0.67327651612409123</v>
      </c>
      <c r="J1433" s="22">
        <f t="shared" si="89"/>
        <v>-206.06921429002793</v>
      </c>
      <c r="K1433" s="23">
        <f t="shared" si="90"/>
        <v>0.48527384522006783</v>
      </c>
      <c r="M1433" s="31"/>
      <c r="N1433" s="31"/>
      <c r="O1433" t="str">
        <f>IF(ISBLANK(Games!L1433), "", Games!L1433)</f>
        <v/>
      </c>
      <c r="P1433" t="str">
        <f>IF(ISBLANK(Games!M1433), "", Games!M1433)</f>
        <v/>
      </c>
      <c r="Q1433" t="str">
        <f t="shared" si="91"/>
        <v/>
      </c>
      <c r="R1433" t="str">
        <f>IF(ISBLANK(Games!L1433), "", IF(H1433=Q1433, "W", "L"))</f>
        <v/>
      </c>
      <c r="T1433" s="30" t="str">
        <f t="shared" si="88"/>
        <v/>
      </c>
    </row>
    <row r="1434" spans="1:20" x14ac:dyDescent="0.45">
      <c r="A1434" s="20" t="str">
        <f>Calc!A1434</f>
        <v>2024-07-13</v>
      </c>
      <c r="B1434" t="str">
        <f>Calc!B1434</f>
        <v>BAL</v>
      </c>
      <c r="C1434" t="str">
        <f>Calc!C1434</f>
        <v>NYY</v>
      </c>
      <c r="D1434" t="str">
        <f>IF(ISBLANK(Games!D1434), "", Games!D1434)</f>
        <v/>
      </c>
      <c r="E1434" t="str">
        <f>IF(ISBLANK(Games!E1434), "", Games!E1434)</f>
        <v/>
      </c>
      <c r="F1434">
        <f>Calc!M1434</f>
        <v>1527.1786991040578</v>
      </c>
      <c r="G1434">
        <f>Calc!N1434</f>
        <v>1562.9327852564061</v>
      </c>
      <c r="H1434" t="str">
        <f>IF(Calc!O1434=Betting!I1434, Betting!B1434, IF(Calc!P1434=Betting!I1434, Betting!C1434, ""))</f>
        <v>NYY</v>
      </c>
      <c r="I1434" s="21">
        <f>MAX(Calc!O1434:P1434)</f>
        <v>0.5404038306333161</v>
      </c>
      <c r="J1434" s="22">
        <f t="shared" si="89"/>
        <v>-117.58231827257913</v>
      </c>
      <c r="K1434" s="23">
        <f t="shared" si="90"/>
        <v>0.85046800802294253</v>
      </c>
      <c r="M1434" s="31"/>
      <c r="N1434" s="31"/>
      <c r="O1434" t="str">
        <f>IF(ISBLANK(Games!L1434), "", Games!L1434)</f>
        <v/>
      </c>
      <c r="P1434" t="str">
        <f>IF(ISBLANK(Games!M1434), "", Games!M1434)</f>
        <v/>
      </c>
      <c r="Q1434" t="str">
        <f t="shared" si="91"/>
        <v/>
      </c>
      <c r="R1434" t="str">
        <f>IF(ISBLANK(Games!L1434), "", IF(H1434=Q1434, "W", "L"))</f>
        <v/>
      </c>
      <c r="T1434" s="30" t="str">
        <f t="shared" si="88"/>
        <v/>
      </c>
    </row>
    <row r="1435" spans="1:20" x14ac:dyDescent="0.45">
      <c r="A1435" s="20" t="str">
        <f>Calc!A1435</f>
        <v>2024-07-13</v>
      </c>
      <c r="B1435" t="str">
        <f>Calc!B1435</f>
        <v>BOS</v>
      </c>
      <c r="C1435" t="str">
        <f>Calc!C1435</f>
        <v>KCR</v>
      </c>
      <c r="D1435" t="str">
        <f>IF(ISBLANK(Games!D1435), "", Games!D1435)</f>
        <v/>
      </c>
      <c r="E1435" t="str">
        <f>IF(ISBLANK(Games!E1435), "", Games!E1435)</f>
        <v/>
      </c>
      <c r="F1435">
        <f>Calc!M1435</f>
        <v>1500.26839934439</v>
      </c>
      <c r="G1435">
        <f>Calc!N1435</f>
        <v>1465.2610239810729</v>
      </c>
      <c r="H1435" t="str">
        <f>IF(Calc!O1435=Betting!I1435, Betting!B1435, IF(Calc!P1435=Betting!I1435, Betting!C1435, ""))</f>
        <v>BOS</v>
      </c>
      <c r="I1435" s="21">
        <f>MAX(Calc!O1435:P1435)</f>
        <v>0.57585088588511457</v>
      </c>
      <c r="J1435" s="22">
        <f t="shared" si="89"/>
        <v>-135.76614136912684</v>
      </c>
      <c r="K1435" s="23">
        <f t="shared" si="90"/>
        <v>0.73656066963055011</v>
      </c>
      <c r="M1435" s="31"/>
      <c r="N1435" s="31"/>
      <c r="O1435" t="str">
        <f>IF(ISBLANK(Games!L1435), "", Games!L1435)</f>
        <v/>
      </c>
      <c r="P1435" t="str">
        <f>IF(ISBLANK(Games!M1435), "", Games!M1435)</f>
        <v/>
      </c>
      <c r="Q1435" t="str">
        <f t="shared" si="91"/>
        <v/>
      </c>
      <c r="R1435" t="str">
        <f>IF(ISBLANK(Games!L1435), "", IF(H1435=Q1435, "W", "L"))</f>
        <v/>
      </c>
      <c r="T1435" s="30" t="str">
        <f t="shared" si="88"/>
        <v/>
      </c>
    </row>
    <row r="1436" spans="1:20" x14ac:dyDescent="0.45">
      <c r="A1436" s="20" t="str">
        <f>Calc!A1436</f>
        <v>2024-07-13</v>
      </c>
      <c r="B1436" t="str">
        <f>Calc!B1436</f>
        <v>NYM</v>
      </c>
      <c r="C1436" t="str">
        <f>Calc!C1436</f>
        <v>COL</v>
      </c>
      <c r="D1436" t="str">
        <f>IF(ISBLANK(Games!D1436), "", Games!D1436)</f>
        <v/>
      </c>
      <c r="E1436" t="str">
        <f>IF(ISBLANK(Games!E1436), "", Games!E1436)</f>
        <v/>
      </c>
      <c r="F1436">
        <f>Calc!M1436</f>
        <v>1483.2891783762693</v>
      </c>
      <c r="G1436">
        <f>Calc!N1436</f>
        <v>1405.4006829938121</v>
      </c>
      <c r="H1436" t="str">
        <f>IF(Calc!O1436=Betting!I1436, Betting!B1436, IF(Calc!P1436=Betting!I1436, Betting!C1436, ""))</f>
        <v>NYM</v>
      </c>
      <c r="I1436" s="21">
        <f>MAX(Calc!O1436:P1436)</f>
        <v>0.66138613045869632</v>
      </c>
      <c r="J1436" s="22">
        <f t="shared" si="89"/>
        <v>-195.32163031438418</v>
      </c>
      <c r="K1436" s="23">
        <f t="shared" si="90"/>
        <v>0.51197606654748284</v>
      </c>
      <c r="M1436" s="31"/>
      <c r="N1436" s="31"/>
      <c r="O1436" t="str">
        <f>IF(ISBLANK(Games!L1436), "", Games!L1436)</f>
        <v/>
      </c>
      <c r="P1436" t="str">
        <f>IF(ISBLANK(Games!M1436), "", Games!M1436)</f>
        <v/>
      </c>
      <c r="Q1436" t="str">
        <f t="shared" si="91"/>
        <v/>
      </c>
      <c r="R1436" t="str">
        <f>IF(ISBLANK(Games!L1436), "", IF(H1436=Q1436, "W", "L"))</f>
        <v/>
      </c>
      <c r="T1436" s="30" t="str">
        <f t="shared" si="88"/>
        <v/>
      </c>
    </row>
    <row r="1437" spans="1:20" x14ac:dyDescent="0.45">
      <c r="A1437" s="20" t="str">
        <f>Calc!A1437</f>
        <v>2024-07-13</v>
      </c>
      <c r="B1437" t="str">
        <f>Calc!B1437</f>
        <v>TBR</v>
      </c>
      <c r="C1437" t="str">
        <f>Calc!C1437</f>
        <v>CLE</v>
      </c>
      <c r="D1437" t="str">
        <f>IF(ISBLANK(Games!D1437), "", Games!D1437)</f>
        <v/>
      </c>
      <c r="E1437" t="str">
        <f>IF(ISBLANK(Games!E1437), "", Games!E1437)</f>
        <v/>
      </c>
      <c r="F1437">
        <f>Calc!M1437</f>
        <v>1528.0229512954211</v>
      </c>
      <c r="G1437">
        <f>Calc!N1437</f>
        <v>1521.3210808926906</v>
      </c>
      <c r="H1437" t="str">
        <f>IF(Calc!O1437=Betting!I1437, Betting!B1437, IF(Calc!P1437=Betting!I1437, Betting!C1437, ""))</f>
        <v>TBR</v>
      </c>
      <c r="I1437" s="21">
        <f>MAX(Calc!O1437:P1437)</f>
        <v>0.57180573291508086</v>
      </c>
      <c r="J1437" s="22">
        <f t="shared" si="89"/>
        <v>-133.5388576796804</v>
      </c>
      <c r="K1437" s="23">
        <f t="shared" si="90"/>
        <v>0.74884570482001533</v>
      </c>
      <c r="M1437" s="31"/>
      <c r="N1437" s="31"/>
      <c r="O1437" t="str">
        <f>IF(ISBLANK(Games!L1437), "", Games!L1437)</f>
        <v/>
      </c>
      <c r="P1437" t="str">
        <f>IF(ISBLANK(Games!M1437), "", Games!M1437)</f>
        <v/>
      </c>
      <c r="Q1437" t="str">
        <f t="shared" si="91"/>
        <v/>
      </c>
      <c r="R1437" t="str">
        <f>IF(ISBLANK(Games!L1437), "", IF(H1437=Q1437, "W", "L"))</f>
        <v/>
      </c>
      <c r="T1437" s="30" t="str">
        <f t="shared" si="88"/>
        <v/>
      </c>
    </row>
    <row r="1438" spans="1:20" x14ac:dyDescent="0.45">
      <c r="A1438" s="20" t="str">
        <f>Calc!A1438</f>
        <v>2024-07-13</v>
      </c>
      <c r="B1438" t="str">
        <f>Calc!B1438</f>
        <v>HOU</v>
      </c>
      <c r="C1438" t="str">
        <f>Calc!C1438</f>
        <v>TEX</v>
      </c>
      <c r="D1438" t="str">
        <f>IF(ISBLANK(Games!D1438), "", Games!D1438)</f>
        <v/>
      </c>
      <c r="E1438" t="str">
        <f>IF(ISBLANK(Games!E1438), "", Games!E1438)</f>
        <v/>
      </c>
      <c r="F1438">
        <f>Calc!M1438</f>
        <v>1535.1961987191132</v>
      </c>
      <c r="G1438">
        <f>Calc!N1438</f>
        <v>1534.4506247578865</v>
      </c>
      <c r="H1438" t="str">
        <f>IF(Calc!O1438=Betting!I1438, Betting!B1438, IF(Calc!P1438=Betting!I1438, Betting!C1438, ""))</f>
        <v>TEX</v>
      </c>
      <c r="I1438" s="21">
        <f>MAX(Calc!O1438:P1438)</f>
        <v>0.51933519773179182</v>
      </c>
      <c r="J1438" s="22">
        <f t="shared" si="89"/>
        <v>-108.04518976240865</v>
      </c>
      <c r="K1438" s="23">
        <f t="shared" si="90"/>
        <v>0.92553865859183537</v>
      </c>
      <c r="M1438" s="31"/>
      <c r="N1438" s="31"/>
      <c r="O1438" t="str">
        <f>IF(ISBLANK(Games!L1438), "", Games!L1438)</f>
        <v/>
      </c>
      <c r="P1438" t="str">
        <f>IF(ISBLANK(Games!M1438), "", Games!M1438)</f>
        <v/>
      </c>
      <c r="Q1438" t="str">
        <f t="shared" si="91"/>
        <v/>
      </c>
      <c r="R1438" t="str">
        <f>IF(ISBLANK(Games!L1438), "", IF(H1438=Q1438, "W", "L"))</f>
        <v/>
      </c>
      <c r="T1438" s="30" t="str">
        <f t="shared" si="88"/>
        <v/>
      </c>
    </row>
    <row r="1439" spans="1:20" x14ac:dyDescent="0.45">
      <c r="A1439" s="20" t="str">
        <f>Calc!A1439</f>
        <v>2024-07-13</v>
      </c>
      <c r="B1439" t="str">
        <f>Calc!B1439</f>
        <v>CIN</v>
      </c>
      <c r="C1439" t="str">
        <f>Calc!C1439</f>
        <v>MIA</v>
      </c>
      <c r="D1439" t="str">
        <f>IF(ISBLANK(Games!D1439), "", Games!D1439)</f>
        <v/>
      </c>
      <c r="E1439" t="str">
        <f>IF(ISBLANK(Games!E1439), "", Games!E1439)</f>
        <v/>
      </c>
      <c r="F1439">
        <f>Calc!M1439</f>
        <v>1493.1662146218293</v>
      </c>
      <c r="G1439">
        <f>Calc!N1439</f>
        <v>1484.370768699393</v>
      </c>
      <c r="H1439" t="str">
        <f>IF(Calc!O1439=Betting!I1439, Betting!B1439, IF(Calc!P1439=Betting!I1439, Betting!C1439, ""))</f>
        <v>CIN</v>
      </c>
      <c r="I1439" s="21">
        <f>MAX(Calc!O1439:P1439)</f>
        <v>0.50571051646065179</v>
      </c>
      <c r="J1439" s="22">
        <f t="shared" si="89"/>
        <v>-102.31059597698166</v>
      </c>
      <c r="K1439" s="23">
        <f t="shared" si="90"/>
        <v>0.97741586826938709</v>
      </c>
      <c r="M1439" s="31"/>
      <c r="N1439" s="31"/>
      <c r="O1439" t="str">
        <f>IF(ISBLANK(Games!L1439), "", Games!L1439)</f>
        <v/>
      </c>
      <c r="P1439" t="str">
        <f>IF(ISBLANK(Games!M1439), "", Games!M1439)</f>
        <v/>
      </c>
      <c r="Q1439" t="str">
        <f t="shared" si="91"/>
        <v/>
      </c>
      <c r="R1439" t="str">
        <f>IF(ISBLANK(Games!L1439), "", IF(H1439=Q1439, "W", "L"))</f>
        <v/>
      </c>
      <c r="T1439" s="30" t="str">
        <f t="shared" si="88"/>
        <v/>
      </c>
    </row>
    <row r="1440" spans="1:20" x14ac:dyDescent="0.45">
      <c r="A1440" s="20" t="str">
        <f>Calc!A1440</f>
        <v>2024-07-13</v>
      </c>
      <c r="B1440" t="str">
        <f>Calc!B1440</f>
        <v>MIL</v>
      </c>
      <c r="C1440" t="str">
        <f>Calc!C1440</f>
        <v>WAS</v>
      </c>
      <c r="D1440" t="str">
        <f>IF(ISBLANK(Games!D1440), "", Games!D1440)</f>
        <v/>
      </c>
      <c r="E1440" t="str">
        <f>IF(ISBLANK(Games!E1440), "", Games!E1440)</f>
        <v/>
      </c>
      <c r="F1440">
        <f>Calc!M1440</f>
        <v>1516.6563185214643</v>
      </c>
      <c r="G1440">
        <f>Calc!N1440</f>
        <v>1420.7057667976087</v>
      </c>
      <c r="H1440" t="str">
        <f>IF(Calc!O1440=Betting!I1440, Betting!B1440, IF(Calc!P1440=Betting!I1440, Betting!C1440, ""))</f>
        <v>MIL</v>
      </c>
      <c r="I1440" s="21">
        <f>MAX(Calc!O1440:P1440)</f>
        <v>0.66838520388766032</v>
      </c>
      <c r="J1440" s="22">
        <f t="shared" si="89"/>
        <v>-201.55469892279305</v>
      </c>
      <c r="K1440" s="23">
        <f t="shared" si="90"/>
        <v>0.49614323324858683</v>
      </c>
      <c r="M1440" s="31"/>
      <c r="N1440" s="31"/>
      <c r="O1440" t="str">
        <f>IF(ISBLANK(Games!L1440), "", Games!L1440)</f>
        <v/>
      </c>
      <c r="P1440" t="str">
        <f>IF(ISBLANK(Games!M1440), "", Games!M1440)</f>
        <v/>
      </c>
      <c r="Q1440" t="str">
        <f t="shared" si="91"/>
        <v/>
      </c>
      <c r="R1440" t="str">
        <f>IF(ISBLANK(Games!L1440), "", IF(H1440=Q1440, "W", "L"))</f>
        <v/>
      </c>
      <c r="T1440" s="30" t="str">
        <f t="shared" si="88"/>
        <v/>
      </c>
    </row>
    <row r="1441" spans="1:20" x14ac:dyDescent="0.45">
      <c r="A1441" s="20" t="str">
        <f>Calc!A1441</f>
        <v>2024-07-13</v>
      </c>
      <c r="B1441" t="str">
        <f>Calc!B1441</f>
        <v>SFG</v>
      </c>
      <c r="C1441" t="str">
        <f>Calc!C1441</f>
        <v>MIN</v>
      </c>
      <c r="D1441" t="str">
        <f>IF(ISBLANK(Games!D1441), "", Games!D1441)</f>
        <v/>
      </c>
      <c r="E1441" t="str">
        <f>IF(ISBLANK(Games!E1441), "", Games!E1441)</f>
        <v/>
      </c>
      <c r="F1441">
        <f>Calc!M1441</f>
        <v>1506.8907435815931</v>
      </c>
      <c r="G1441">
        <f>Calc!N1441</f>
        <v>1539.5424706464416</v>
      </c>
      <c r="H1441" t="str">
        <f>IF(Calc!O1441=Betting!I1441, Betting!B1441, IF(Calc!P1441=Betting!I1441, Betting!C1441, ""))</f>
        <v>SFG</v>
      </c>
      <c r="I1441" s="21">
        <f>MAX(Calc!O1441:P1441)</f>
        <v>0.50939823941498708</v>
      </c>
      <c r="J1441" s="22">
        <f t="shared" si="89"/>
        <v>-103.83131092060503</v>
      </c>
      <c r="K1441" s="23">
        <f t="shared" si="90"/>
        <v>0.96310062074113034</v>
      </c>
      <c r="M1441" s="31"/>
      <c r="N1441" s="31"/>
      <c r="O1441" t="str">
        <f>IF(ISBLANK(Games!L1441), "", Games!L1441)</f>
        <v/>
      </c>
      <c r="P1441" t="str">
        <f>IF(ISBLANK(Games!M1441), "", Games!M1441)</f>
        <v/>
      </c>
      <c r="Q1441" t="str">
        <f t="shared" si="91"/>
        <v/>
      </c>
      <c r="R1441" t="str">
        <f>IF(ISBLANK(Games!L1441), "", IF(H1441=Q1441, "W", "L"))</f>
        <v/>
      </c>
      <c r="T1441" s="30" t="str">
        <f t="shared" si="88"/>
        <v/>
      </c>
    </row>
    <row r="1442" spans="1:20" x14ac:dyDescent="0.45">
      <c r="A1442" s="20" t="str">
        <f>Calc!A1442</f>
        <v>2024-07-13</v>
      </c>
      <c r="B1442" t="str">
        <f>Calc!B1442</f>
        <v>SDP</v>
      </c>
      <c r="C1442" t="str">
        <f>Calc!C1442</f>
        <v>ATL</v>
      </c>
      <c r="D1442" t="str">
        <f>IF(ISBLANK(Games!D1442), "", Games!D1442)</f>
        <v/>
      </c>
      <c r="E1442" t="str">
        <f>IF(ISBLANK(Games!E1442), "", Games!E1442)</f>
        <v/>
      </c>
      <c r="F1442">
        <f>Calc!M1442</f>
        <v>1502.9671207118124</v>
      </c>
      <c r="G1442">
        <f>Calc!N1442</f>
        <v>1588.8399964445969</v>
      </c>
      <c r="H1442" t="str">
        <f>IF(Calc!O1442=Betting!I1442, Betting!B1442, IF(Calc!P1442=Betting!I1442, Betting!C1442, ""))</f>
        <v>ATL</v>
      </c>
      <c r="I1442" s="21">
        <f>MAX(Calc!O1442:P1442)</f>
        <v>0.6065046449701279</v>
      </c>
      <c r="J1442" s="22">
        <f t="shared" si="89"/>
        <v>-154.13260594247302</v>
      </c>
      <c r="K1442" s="23">
        <f t="shared" si="90"/>
        <v>0.64879198913514147</v>
      </c>
      <c r="M1442" s="31"/>
      <c r="N1442" s="31"/>
      <c r="O1442" t="str">
        <f>IF(ISBLANK(Games!L1442), "", Games!L1442)</f>
        <v/>
      </c>
      <c r="P1442" t="str">
        <f>IF(ISBLANK(Games!M1442), "", Games!M1442)</f>
        <v/>
      </c>
      <c r="Q1442" t="str">
        <f t="shared" si="91"/>
        <v/>
      </c>
      <c r="R1442" t="str">
        <f>IF(ISBLANK(Games!L1442), "", IF(H1442=Q1442, "W", "L"))</f>
        <v/>
      </c>
      <c r="T1442" s="30" t="str">
        <f t="shared" ref="T1442:T1505" si="92">IF(S1442="W", N1442/(L1442/-100), IF(S1442="L", -N1442, ""))</f>
        <v/>
      </c>
    </row>
    <row r="1443" spans="1:20" x14ac:dyDescent="0.45">
      <c r="A1443" s="20" t="str">
        <f>Calc!A1443</f>
        <v>2024-07-13</v>
      </c>
      <c r="B1443" t="str">
        <f>Calc!B1443</f>
        <v>LAA</v>
      </c>
      <c r="C1443" t="str">
        <f>Calc!C1443</f>
        <v>SEA</v>
      </c>
      <c r="D1443" t="str">
        <f>IF(ISBLANK(Games!D1443), "", Games!D1443)</f>
        <v/>
      </c>
      <c r="E1443" t="str">
        <f>IF(ISBLANK(Games!E1443), "", Games!E1443)</f>
        <v/>
      </c>
      <c r="F1443">
        <f>Calc!M1443</f>
        <v>1469.5882041455925</v>
      </c>
      <c r="G1443">
        <f>Calc!N1443</f>
        <v>1521.2700100017432</v>
      </c>
      <c r="H1443" t="str">
        <f>IF(Calc!O1443=Betting!I1443, Betting!B1443, IF(Calc!P1443=Betting!I1443, Betting!C1443, ""))</f>
        <v>SEA</v>
      </c>
      <c r="I1443" s="21">
        <f>MAX(Calc!O1443:P1443)</f>
        <v>0.53958575566177891</v>
      </c>
      <c r="J1443" s="22">
        <f t="shared" si="89"/>
        <v>-117.19571283841476</v>
      </c>
      <c r="K1443" s="23">
        <f t="shared" si="90"/>
        <v>0.85327353346002</v>
      </c>
      <c r="M1443" s="31"/>
      <c r="N1443" s="31"/>
      <c r="O1443" t="str">
        <f>IF(ISBLANK(Games!L1443), "", Games!L1443)</f>
        <v/>
      </c>
      <c r="P1443" t="str">
        <f>IF(ISBLANK(Games!M1443), "", Games!M1443)</f>
        <v/>
      </c>
      <c r="Q1443" t="str">
        <f t="shared" si="91"/>
        <v/>
      </c>
      <c r="R1443" t="str">
        <f>IF(ISBLANK(Games!L1443), "", IF(H1443=Q1443, "W", "L"))</f>
        <v/>
      </c>
      <c r="T1443" s="30" t="str">
        <f t="shared" si="92"/>
        <v/>
      </c>
    </row>
    <row r="1444" spans="1:20" x14ac:dyDescent="0.45">
      <c r="A1444" s="20" t="str">
        <f>Calc!A1444</f>
        <v>2024-07-13</v>
      </c>
      <c r="B1444" t="str">
        <f>Calc!B1444</f>
        <v>ARI</v>
      </c>
      <c r="C1444" t="str">
        <f>Calc!C1444</f>
        <v>TOR</v>
      </c>
      <c r="D1444" t="str">
        <f>IF(ISBLANK(Games!D1444), "", Games!D1444)</f>
        <v/>
      </c>
      <c r="E1444" t="str">
        <f>IF(ISBLANK(Games!E1444), "", Games!E1444)</f>
        <v/>
      </c>
      <c r="F1444">
        <f>Calc!M1444</f>
        <v>1516.9891876380354</v>
      </c>
      <c r="G1444">
        <f>Calc!N1444</f>
        <v>1549.5770225833428</v>
      </c>
      <c r="H1444" t="str">
        <f>IF(Calc!O1444=Betting!I1444, Betting!B1444, IF(Calc!P1444=Betting!I1444, Betting!C1444, ""))</f>
        <v>TOR</v>
      </c>
      <c r="I1444" s="21">
        <f>MAX(Calc!O1444:P1444)</f>
        <v>0.52144416250497605</v>
      </c>
      <c r="J1444" s="22">
        <f t="shared" si="89"/>
        <v>-108.96203152268477</v>
      </c>
      <c r="K1444" s="23">
        <f t="shared" si="90"/>
        <v>0.91775087709502756</v>
      </c>
      <c r="M1444" s="31"/>
      <c r="N1444" s="31"/>
      <c r="O1444" t="str">
        <f>IF(ISBLANK(Games!L1444), "", Games!L1444)</f>
        <v/>
      </c>
      <c r="P1444" t="str">
        <f>IF(ISBLANK(Games!M1444), "", Games!M1444)</f>
        <v/>
      </c>
      <c r="Q1444" t="str">
        <f t="shared" si="91"/>
        <v/>
      </c>
      <c r="R1444" t="str">
        <f>IF(ISBLANK(Games!L1444), "", IF(H1444=Q1444, "W", "L"))</f>
        <v/>
      </c>
      <c r="T1444" s="30" t="str">
        <f t="shared" si="92"/>
        <v/>
      </c>
    </row>
    <row r="1445" spans="1:20" x14ac:dyDescent="0.45">
      <c r="A1445" s="20" t="str">
        <f>Calc!A1445</f>
        <v>2024-07-14</v>
      </c>
      <c r="B1445" t="str">
        <f>Calc!B1445</f>
        <v>BOS</v>
      </c>
      <c r="C1445" t="str">
        <f>Calc!C1445</f>
        <v>KCR</v>
      </c>
      <c r="D1445" t="str">
        <f>IF(ISBLANK(Games!D1445), "", Games!D1445)</f>
        <v/>
      </c>
      <c r="E1445" t="str">
        <f>IF(ISBLANK(Games!E1445), "", Games!E1445)</f>
        <v/>
      </c>
      <c r="F1445">
        <f>Calc!M1445</f>
        <v>1500.26839934439</v>
      </c>
      <c r="G1445">
        <f>Calc!N1445</f>
        <v>1465.2610239810729</v>
      </c>
      <c r="H1445" t="str">
        <f>IF(Calc!O1445=Betting!I1445, Betting!B1445, IF(Calc!P1445=Betting!I1445, Betting!C1445, ""))</f>
        <v>BOS</v>
      </c>
      <c r="I1445" s="21">
        <f>MAX(Calc!O1445:P1445)</f>
        <v>0.57585088588511457</v>
      </c>
      <c r="J1445" s="22">
        <f t="shared" si="89"/>
        <v>-135.76614136912684</v>
      </c>
      <c r="K1445" s="23">
        <f t="shared" si="90"/>
        <v>0.73656066963055011</v>
      </c>
      <c r="M1445" s="31"/>
      <c r="N1445" s="31"/>
      <c r="O1445" t="str">
        <f>IF(ISBLANK(Games!L1445), "", Games!L1445)</f>
        <v/>
      </c>
      <c r="P1445" t="str">
        <f>IF(ISBLANK(Games!M1445), "", Games!M1445)</f>
        <v/>
      </c>
      <c r="Q1445" t="str">
        <f t="shared" si="91"/>
        <v/>
      </c>
      <c r="R1445" t="str">
        <f>IF(ISBLANK(Games!L1445), "", IF(H1445=Q1445, "W", "L"))</f>
        <v/>
      </c>
      <c r="T1445" s="30" t="str">
        <f t="shared" si="92"/>
        <v/>
      </c>
    </row>
    <row r="1446" spans="1:20" x14ac:dyDescent="0.45">
      <c r="A1446" s="20" t="str">
        <f>Calc!A1446</f>
        <v>2024-07-14</v>
      </c>
      <c r="B1446" t="str">
        <f>Calc!B1446</f>
        <v>PHI</v>
      </c>
      <c r="C1446" t="str">
        <f>Calc!C1446</f>
        <v>OAK</v>
      </c>
      <c r="D1446" t="str">
        <f>IF(ISBLANK(Games!D1446), "", Games!D1446)</f>
        <v/>
      </c>
      <c r="E1446" t="str">
        <f>IF(ISBLANK(Games!E1446), "", Games!E1446)</f>
        <v/>
      </c>
      <c r="F1446">
        <f>Calc!M1446</f>
        <v>1516.0751994709906</v>
      </c>
      <c r="G1446">
        <f>Calc!N1446</f>
        <v>1422.9458950386379</v>
      </c>
      <c r="H1446" t="str">
        <f>IF(Calc!O1446=Betting!I1446, Betting!B1446, IF(Calc!P1446=Betting!I1446, Betting!C1446, ""))</f>
        <v>PHI</v>
      </c>
      <c r="I1446" s="21">
        <f>MAX(Calc!O1446:P1446)</f>
        <v>0.67327651612409123</v>
      </c>
      <c r="J1446" s="22">
        <f t="shared" si="89"/>
        <v>-206.06921429002793</v>
      </c>
      <c r="K1446" s="23">
        <f t="shared" si="90"/>
        <v>0.48527384522006783</v>
      </c>
      <c r="M1446" s="31"/>
      <c r="N1446" s="31"/>
      <c r="O1446" t="str">
        <f>IF(ISBLANK(Games!L1446), "", Games!L1446)</f>
        <v/>
      </c>
      <c r="P1446" t="str">
        <f>IF(ISBLANK(Games!M1446), "", Games!M1446)</f>
        <v/>
      </c>
      <c r="Q1446" t="str">
        <f t="shared" si="91"/>
        <v/>
      </c>
      <c r="R1446" t="str">
        <f>IF(ISBLANK(Games!L1446), "", IF(H1446=Q1446, "W", "L"))</f>
        <v/>
      </c>
      <c r="T1446" s="30" t="str">
        <f t="shared" si="92"/>
        <v/>
      </c>
    </row>
    <row r="1447" spans="1:20" x14ac:dyDescent="0.45">
      <c r="A1447" s="20" t="str">
        <f>Calc!A1447</f>
        <v>2024-07-14</v>
      </c>
      <c r="B1447" t="str">
        <f>Calc!B1447</f>
        <v>BAL</v>
      </c>
      <c r="C1447" t="str">
        <f>Calc!C1447</f>
        <v>NYY</v>
      </c>
      <c r="D1447" t="str">
        <f>IF(ISBLANK(Games!D1447), "", Games!D1447)</f>
        <v/>
      </c>
      <c r="E1447" t="str">
        <f>IF(ISBLANK(Games!E1447), "", Games!E1447)</f>
        <v/>
      </c>
      <c r="F1447">
        <f>Calc!M1447</f>
        <v>1527.1786991040578</v>
      </c>
      <c r="G1447">
        <f>Calc!N1447</f>
        <v>1562.9327852564061</v>
      </c>
      <c r="H1447" t="str">
        <f>IF(Calc!O1447=Betting!I1447, Betting!B1447, IF(Calc!P1447=Betting!I1447, Betting!C1447, ""))</f>
        <v>NYY</v>
      </c>
      <c r="I1447" s="21">
        <f>MAX(Calc!O1447:P1447)</f>
        <v>0.5404038306333161</v>
      </c>
      <c r="J1447" s="22">
        <f t="shared" si="89"/>
        <v>-117.58231827257913</v>
      </c>
      <c r="K1447" s="23">
        <f t="shared" si="90"/>
        <v>0.85046800802294253</v>
      </c>
      <c r="M1447" s="31"/>
      <c r="N1447" s="31"/>
      <c r="O1447" t="str">
        <f>IF(ISBLANK(Games!L1447), "", Games!L1447)</f>
        <v/>
      </c>
      <c r="P1447" t="str">
        <f>IF(ISBLANK(Games!M1447), "", Games!M1447)</f>
        <v/>
      </c>
      <c r="Q1447" t="str">
        <f t="shared" si="91"/>
        <v/>
      </c>
      <c r="R1447" t="str">
        <f>IF(ISBLANK(Games!L1447), "", IF(H1447=Q1447, "W", "L"))</f>
        <v/>
      </c>
      <c r="T1447" s="30" t="str">
        <f t="shared" si="92"/>
        <v/>
      </c>
    </row>
    <row r="1448" spans="1:20" x14ac:dyDescent="0.45">
      <c r="A1448" s="20" t="str">
        <f>Calc!A1448</f>
        <v>2024-07-14</v>
      </c>
      <c r="B1448" t="str">
        <f>Calc!B1448</f>
        <v>DET</v>
      </c>
      <c r="C1448" t="str">
        <f>Calc!C1448</f>
        <v>LAD</v>
      </c>
      <c r="D1448" t="str">
        <f>IF(ISBLANK(Games!D1448), "", Games!D1448)</f>
        <v/>
      </c>
      <c r="E1448" t="str">
        <f>IF(ISBLANK(Games!E1448), "", Games!E1448)</f>
        <v/>
      </c>
      <c r="F1448">
        <f>Calc!M1448</f>
        <v>1481.7589766686021</v>
      </c>
      <c r="G1448">
        <f>Calc!N1448</f>
        <v>1587.2549754385982</v>
      </c>
      <c r="H1448" t="str">
        <f>IF(Calc!O1448=Betting!I1448, Betting!B1448, IF(Calc!P1448=Betting!I1448, Betting!C1448, ""))</f>
        <v>LAD</v>
      </c>
      <c r="I1448" s="21">
        <f>MAX(Calc!O1448:P1448)</f>
        <v>0.64348659226868721</v>
      </c>
      <c r="J1448" s="22">
        <f t="shared" si="89"/>
        <v>-180.49435962690424</v>
      </c>
      <c r="K1448" s="23">
        <f t="shared" si="90"/>
        <v>0.55403393328582518</v>
      </c>
      <c r="M1448" s="31"/>
      <c r="N1448" s="31"/>
      <c r="O1448" t="str">
        <f>IF(ISBLANK(Games!L1448), "", Games!L1448)</f>
        <v/>
      </c>
      <c r="P1448" t="str">
        <f>IF(ISBLANK(Games!M1448), "", Games!M1448)</f>
        <v/>
      </c>
      <c r="Q1448" t="str">
        <f t="shared" si="91"/>
        <v/>
      </c>
      <c r="R1448" t="str">
        <f>IF(ISBLANK(Games!L1448), "", IF(H1448=Q1448, "W", "L"))</f>
        <v/>
      </c>
      <c r="T1448" s="30" t="str">
        <f t="shared" si="92"/>
        <v/>
      </c>
    </row>
    <row r="1449" spans="1:20" x14ac:dyDescent="0.45">
      <c r="A1449" s="20" t="str">
        <f>Calc!A1449</f>
        <v>2024-07-14</v>
      </c>
      <c r="B1449" t="str">
        <f>Calc!B1449</f>
        <v>NYM</v>
      </c>
      <c r="C1449" t="str">
        <f>Calc!C1449</f>
        <v>COL</v>
      </c>
      <c r="D1449" t="str">
        <f>IF(ISBLANK(Games!D1449), "", Games!D1449)</f>
        <v/>
      </c>
      <c r="E1449" t="str">
        <f>IF(ISBLANK(Games!E1449), "", Games!E1449)</f>
        <v/>
      </c>
      <c r="F1449">
        <f>Calc!M1449</f>
        <v>1483.2891783762693</v>
      </c>
      <c r="G1449">
        <f>Calc!N1449</f>
        <v>1405.4006829938121</v>
      </c>
      <c r="H1449" t="str">
        <f>IF(Calc!O1449=Betting!I1449, Betting!B1449, IF(Calc!P1449=Betting!I1449, Betting!C1449, ""))</f>
        <v>NYM</v>
      </c>
      <c r="I1449" s="21">
        <f>MAX(Calc!O1449:P1449)</f>
        <v>0.66138613045869632</v>
      </c>
      <c r="J1449" s="22">
        <f t="shared" si="89"/>
        <v>-195.32163031438418</v>
      </c>
      <c r="K1449" s="23">
        <f t="shared" si="90"/>
        <v>0.51197606654748284</v>
      </c>
      <c r="M1449" s="31"/>
      <c r="N1449" s="31"/>
      <c r="O1449" t="str">
        <f>IF(ISBLANK(Games!L1449), "", Games!L1449)</f>
        <v/>
      </c>
      <c r="P1449" t="str">
        <f>IF(ISBLANK(Games!M1449), "", Games!M1449)</f>
        <v/>
      </c>
      <c r="Q1449" t="str">
        <f t="shared" si="91"/>
        <v/>
      </c>
      <c r="R1449" t="str">
        <f>IF(ISBLANK(Games!L1449), "", IF(H1449=Q1449, "W", "L"))</f>
        <v/>
      </c>
      <c r="T1449" s="30" t="str">
        <f t="shared" si="92"/>
        <v/>
      </c>
    </row>
    <row r="1450" spans="1:20" x14ac:dyDescent="0.45">
      <c r="A1450" s="20" t="str">
        <f>Calc!A1450</f>
        <v>2024-07-14</v>
      </c>
      <c r="B1450" t="str">
        <f>Calc!B1450</f>
        <v>TBR</v>
      </c>
      <c r="C1450" t="str">
        <f>Calc!C1450</f>
        <v>CLE</v>
      </c>
      <c r="D1450" t="str">
        <f>IF(ISBLANK(Games!D1450), "", Games!D1450)</f>
        <v/>
      </c>
      <c r="E1450" t="str">
        <f>IF(ISBLANK(Games!E1450), "", Games!E1450)</f>
        <v/>
      </c>
      <c r="F1450">
        <f>Calc!M1450</f>
        <v>1528.0229512954211</v>
      </c>
      <c r="G1450">
        <f>Calc!N1450</f>
        <v>1521.3210808926906</v>
      </c>
      <c r="H1450" t="str">
        <f>IF(Calc!O1450=Betting!I1450, Betting!B1450, IF(Calc!P1450=Betting!I1450, Betting!C1450, ""))</f>
        <v>TBR</v>
      </c>
      <c r="I1450" s="21">
        <f>MAX(Calc!O1450:P1450)</f>
        <v>0.57180573291508086</v>
      </c>
      <c r="J1450" s="22">
        <f t="shared" si="89"/>
        <v>-133.5388576796804</v>
      </c>
      <c r="K1450" s="23">
        <f t="shared" si="90"/>
        <v>0.74884570482001533</v>
      </c>
      <c r="M1450" s="31"/>
      <c r="N1450" s="31"/>
      <c r="O1450" t="str">
        <f>IF(ISBLANK(Games!L1450), "", Games!L1450)</f>
        <v/>
      </c>
      <c r="P1450" t="str">
        <f>IF(ISBLANK(Games!M1450), "", Games!M1450)</f>
        <v/>
      </c>
      <c r="Q1450" t="str">
        <f t="shared" si="91"/>
        <v/>
      </c>
      <c r="R1450" t="str">
        <f>IF(ISBLANK(Games!L1450), "", IF(H1450=Q1450, "W", "L"))</f>
        <v/>
      </c>
      <c r="T1450" s="30" t="str">
        <f t="shared" si="92"/>
        <v/>
      </c>
    </row>
    <row r="1451" spans="1:20" x14ac:dyDescent="0.45">
      <c r="A1451" s="20" t="str">
        <f>Calc!A1451</f>
        <v>2024-07-14</v>
      </c>
      <c r="B1451" t="str">
        <f>Calc!B1451</f>
        <v>CIN</v>
      </c>
      <c r="C1451" t="str">
        <f>Calc!C1451</f>
        <v>MIA</v>
      </c>
      <c r="D1451" t="str">
        <f>IF(ISBLANK(Games!D1451), "", Games!D1451)</f>
        <v/>
      </c>
      <c r="E1451" t="str">
        <f>IF(ISBLANK(Games!E1451), "", Games!E1451)</f>
        <v/>
      </c>
      <c r="F1451">
        <f>Calc!M1451</f>
        <v>1493.1662146218293</v>
      </c>
      <c r="G1451">
        <f>Calc!N1451</f>
        <v>1484.370768699393</v>
      </c>
      <c r="H1451" t="str">
        <f>IF(Calc!O1451=Betting!I1451, Betting!B1451, IF(Calc!P1451=Betting!I1451, Betting!C1451, ""))</f>
        <v>CIN</v>
      </c>
      <c r="I1451" s="21">
        <f>MAX(Calc!O1451:P1451)</f>
        <v>0.50571051646065179</v>
      </c>
      <c r="J1451" s="22">
        <f t="shared" si="89"/>
        <v>-102.31059597698166</v>
      </c>
      <c r="K1451" s="23">
        <f t="shared" si="90"/>
        <v>0.97741586826938709</v>
      </c>
      <c r="M1451" s="31"/>
      <c r="N1451" s="31"/>
      <c r="O1451" t="str">
        <f>IF(ISBLANK(Games!L1451), "", Games!L1451)</f>
        <v/>
      </c>
      <c r="P1451" t="str">
        <f>IF(ISBLANK(Games!M1451), "", Games!M1451)</f>
        <v/>
      </c>
      <c r="Q1451" t="str">
        <f t="shared" si="91"/>
        <v/>
      </c>
      <c r="R1451" t="str">
        <f>IF(ISBLANK(Games!L1451), "", IF(H1451=Q1451, "W", "L"))</f>
        <v/>
      </c>
      <c r="T1451" s="30" t="str">
        <f t="shared" si="92"/>
        <v/>
      </c>
    </row>
    <row r="1452" spans="1:20" x14ac:dyDescent="0.45">
      <c r="A1452" s="20" t="str">
        <f>Calc!A1452</f>
        <v>2024-07-14</v>
      </c>
      <c r="B1452" t="str">
        <f>Calc!B1452</f>
        <v>HOU</v>
      </c>
      <c r="C1452" t="str">
        <f>Calc!C1452</f>
        <v>TEX</v>
      </c>
      <c r="D1452" t="str">
        <f>IF(ISBLANK(Games!D1452), "", Games!D1452)</f>
        <v/>
      </c>
      <c r="E1452" t="str">
        <f>IF(ISBLANK(Games!E1452), "", Games!E1452)</f>
        <v/>
      </c>
      <c r="F1452">
        <f>Calc!M1452</f>
        <v>1535.1961987191132</v>
      </c>
      <c r="G1452">
        <f>Calc!N1452</f>
        <v>1534.4506247578865</v>
      </c>
      <c r="H1452" t="str">
        <f>IF(Calc!O1452=Betting!I1452, Betting!B1452, IF(Calc!P1452=Betting!I1452, Betting!C1452, ""))</f>
        <v>TEX</v>
      </c>
      <c r="I1452" s="21">
        <f>MAX(Calc!O1452:P1452)</f>
        <v>0.51933519773179182</v>
      </c>
      <c r="J1452" s="22">
        <f t="shared" si="89"/>
        <v>-108.04518976240865</v>
      </c>
      <c r="K1452" s="23">
        <f t="shared" si="90"/>
        <v>0.92553865859183537</v>
      </c>
      <c r="M1452" s="31"/>
      <c r="N1452" s="31"/>
      <c r="O1452" t="str">
        <f>IF(ISBLANK(Games!L1452), "", Games!L1452)</f>
        <v/>
      </c>
      <c r="P1452" t="str">
        <f>IF(ISBLANK(Games!M1452), "", Games!M1452)</f>
        <v/>
      </c>
      <c r="Q1452" t="str">
        <f t="shared" si="91"/>
        <v/>
      </c>
      <c r="R1452" t="str">
        <f>IF(ISBLANK(Games!L1452), "", IF(H1452=Q1452, "W", "L"))</f>
        <v/>
      </c>
      <c r="T1452" s="30" t="str">
        <f t="shared" si="92"/>
        <v/>
      </c>
    </row>
    <row r="1453" spans="1:20" x14ac:dyDescent="0.45">
      <c r="A1453" s="20" t="str">
        <f>Calc!A1453</f>
        <v>2024-07-14</v>
      </c>
      <c r="B1453" t="str">
        <f>Calc!B1453</f>
        <v>CHW</v>
      </c>
      <c r="C1453" t="str">
        <f>Calc!C1453</f>
        <v>PIT</v>
      </c>
      <c r="D1453" t="str">
        <f>IF(ISBLANK(Games!D1453), "", Games!D1453)</f>
        <v/>
      </c>
      <c r="E1453" t="str">
        <f>IF(ISBLANK(Games!E1453), "", Games!E1453)</f>
        <v/>
      </c>
      <c r="F1453">
        <f>Calc!M1453</f>
        <v>1426.513159308995</v>
      </c>
      <c r="G1453">
        <f>Calc!N1453</f>
        <v>1490.342604018655</v>
      </c>
      <c r="H1453" t="str">
        <f>IF(Calc!O1453=Betting!I1453, Betting!B1453, IF(Calc!P1453=Betting!I1453, Betting!C1453, ""))</f>
        <v>PIT</v>
      </c>
      <c r="I1453" s="21">
        <f>MAX(Calc!O1453:P1453)</f>
        <v>0.61196503064257513</v>
      </c>
      <c r="J1453" s="22">
        <f t="shared" si="89"/>
        <v>-157.70873219389793</v>
      </c>
      <c r="K1453" s="23">
        <f t="shared" si="90"/>
        <v>0.63408029859153991</v>
      </c>
      <c r="M1453" s="31"/>
      <c r="N1453" s="31"/>
      <c r="O1453" t="str">
        <f>IF(ISBLANK(Games!L1453), "", Games!L1453)</f>
        <v/>
      </c>
      <c r="P1453" t="str">
        <f>IF(ISBLANK(Games!M1453), "", Games!M1453)</f>
        <v/>
      </c>
      <c r="Q1453" t="str">
        <f t="shared" si="91"/>
        <v/>
      </c>
      <c r="R1453" t="str">
        <f>IF(ISBLANK(Games!L1453), "", IF(H1453=Q1453, "W", "L"))</f>
        <v/>
      </c>
      <c r="T1453" s="30" t="str">
        <f t="shared" si="92"/>
        <v/>
      </c>
    </row>
    <row r="1454" spans="1:20" x14ac:dyDescent="0.45">
      <c r="A1454" s="20" t="str">
        <f>Calc!A1454</f>
        <v>2024-07-14</v>
      </c>
      <c r="B1454" t="str">
        <f>Calc!B1454</f>
        <v>MIL</v>
      </c>
      <c r="C1454" t="str">
        <f>Calc!C1454</f>
        <v>WAS</v>
      </c>
      <c r="D1454" t="str">
        <f>IF(ISBLANK(Games!D1454), "", Games!D1454)</f>
        <v/>
      </c>
      <c r="E1454" t="str">
        <f>IF(ISBLANK(Games!E1454), "", Games!E1454)</f>
        <v/>
      </c>
      <c r="F1454">
        <f>Calc!M1454</f>
        <v>1516.6563185214643</v>
      </c>
      <c r="G1454">
        <f>Calc!N1454</f>
        <v>1420.7057667976087</v>
      </c>
      <c r="H1454" t="str">
        <f>IF(Calc!O1454=Betting!I1454, Betting!B1454, IF(Calc!P1454=Betting!I1454, Betting!C1454, ""))</f>
        <v>MIL</v>
      </c>
      <c r="I1454" s="21">
        <f>MAX(Calc!O1454:P1454)</f>
        <v>0.66838520388766032</v>
      </c>
      <c r="J1454" s="22">
        <f t="shared" si="89"/>
        <v>-201.55469892279305</v>
      </c>
      <c r="K1454" s="23">
        <f t="shared" si="90"/>
        <v>0.49614323324858683</v>
      </c>
      <c r="M1454" s="31"/>
      <c r="N1454" s="31"/>
      <c r="O1454" t="str">
        <f>IF(ISBLANK(Games!L1454), "", Games!L1454)</f>
        <v/>
      </c>
      <c r="P1454" t="str">
        <f>IF(ISBLANK(Games!M1454), "", Games!M1454)</f>
        <v/>
      </c>
      <c r="Q1454" t="str">
        <f t="shared" si="91"/>
        <v/>
      </c>
      <c r="R1454" t="str">
        <f>IF(ISBLANK(Games!L1454), "", IF(H1454=Q1454, "W", "L"))</f>
        <v/>
      </c>
      <c r="T1454" s="30" t="str">
        <f t="shared" si="92"/>
        <v/>
      </c>
    </row>
    <row r="1455" spans="1:20" x14ac:dyDescent="0.45">
      <c r="A1455" s="20" t="str">
        <f>Calc!A1455</f>
        <v>2024-07-14</v>
      </c>
      <c r="B1455" t="str">
        <f>Calc!B1455</f>
        <v>STL</v>
      </c>
      <c r="C1455" t="str">
        <f>Calc!C1455</f>
        <v>CHC</v>
      </c>
      <c r="D1455" t="str">
        <f>IF(ISBLANK(Games!D1455), "", Games!D1455)</f>
        <v/>
      </c>
      <c r="E1455" t="str">
        <f>IF(ISBLANK(Games!E1455), "", Games!E1455)</f>
        <v/>
      </c>
      <c r="F1455">
        <f>Calc!M1455</f>
        <v>1510.540426333587</v>
      </c>
      <c r="G1455">
        <f>Calc!N1455</f>
        <v>1510.9500841970262</v>
      </c>
      <c r="H1455" t="str">
        <f>IF(Calc!O1455=Betting!I1455, Betting!B1455, IF(Calc!P1455=Betting!I1455, Betting!C1455, ""))</f>
        <v>STL</v>
      </c>
      <c r="I1455" s="21">
        <f>MAX(Calc!O1455:P1455)</f>
        <v>0.53599582107087473</v>
      </c>
      <c r="J1455" s="22">
        <f t="shared" si="89"/>
        <v>-115.51530038110839</v>
      </c>
      <c r="K1455" s="23">
        <f t="shared" si="90"/>
        <v>0.8656861876312465</v>
      </c>
      <c r="M1455" s="31"/>
      <c r="N1455" s="31"/>
      <c r="O1455" t="str">
        <f>IF(ISBLANK(Games!L1455), "", Games!L1455)</f>
        <v/>
      </c>
      <c r="P1455" t="str">
        <f>IF(ISBLANK(Games!M1455), "", Games!M1455)</f>
        <v/>
      </c>
      <c r="Q1455" t="str">
        <f t="shared" si="91"/>
        <v/>
      </c>
      <c r="R1455" t="str">
        <f>IF(ISBLANK(Games!L1455), "", IF(H1455=Q1455, "W", "L"))</f>
        <v/>
      </c>
      <c r="T1455" s="30" t="str">
        <f t="shared" si="92"/>
        <v/>
      </c>
    </row>
    <row r="1456" spans="1:20" x14ac:dyDescent="0.45">
      <c r="A1456" s="20" t="str">
        <f>Calc!A1456</f>
        <v>2024-07-14</v>
      </c>
      <c r="B1456" t="str">
        <f>Calc!B1456</f>
        <v>SFG</v>
      </c>
      <c r="C1456" t="str">
        <f>Calc!C1456</f>
        <v>MIN</v>
      </c>
      <c r="D1456" t="str">
        <f>IF(ISBLANK(Games!D1456), "", Games!D1456)</f>
        <v/>
      </c>
      <c r="E1456" t="str">
        <f>IF(ISBLANK(Games!E1456), "", Games!E1456)</f>
        <v/>
      </c>
      <c r="F1456">
        <f>Calc!M1456</f>
        <v>1506.8907435815931</v>
      </c>
      <c r="G1456">
        <f>Calc!N1456</f>
        <v>1539.5424706464416</v>
      </c>
      <c r="H1456" t="str">
        <f>IF(Calc!O1456=Betting!I1456, Betting!B1456, IF(Calc!P1456=Betting!I1456, Betting!C1456, ""))</f>
        <v>SFG</v>
      </c>
      <c r="I1456" s="21">
        <f>MAX(Calc!O1456:P1456)</f>
        <v>0.50939823941498708</v>
      </c>
      <c r="J1456" s="22">
        <f t="shared" si="89"/>
        <v>-103.83131092060503</v>
      </c>
      <c r="K1456" s="23">
        <f t="shared" si="90"/>
        <v>0.96310062074113034</v>
      </c>
      <c r="M1456" s="31"/>
      <c r="N1456" s="31"/>
      <c r="O1456" t="str">
        <f>IF(ISBLANK(Games!L1456), "", Games!L1456)</f>
        <v/>
      </c>
      <c r="P1456" t="str">
        <f>IF(ISBLANK(Games!M1456), "", Games!M1456)</f>
        <v/>
      </c>
      <c r="Q1456" t="str">
        <f t="shared" si="91"/>
        <v/>
      </c>
      <c r="R1456" t="str">
        <f>IF(ISBLANK(Games!L1456), "", IF(H1456=Q1456, "W", "L"))</f>
        <v/>
      </c>
      <c r="T1456" s="30" t="str">
        <f t="shared" si="92"/>
        <v/>
      </c>
    </row>
    <row r="1457" spans="1:20" x14ac:dyDescent="0.45">
      <c r="A1457" s="20" t="str">
        <f>Calc!A1457</f>
        <v>2024-07-14</v>
      </c>
      <c r="B1457" t="str">
        <f>Calc!B1457</f>
        <v>LAA</v>
      </c>
      <c r="C1457" t="str">
        <f>Calc!C1457</f>
        <v>SEA</v>
      </c>
      <c r="D1457" t="str">
        <f>IF(ISBLANK(Games!D1457), "", Games!D1457)</f>
        <v/>
      </c>
      <c r="E1457" t="str">
        <f>IF(ISBLANK(Games!E1457), "", Games!E1457)</f>
        <v/>
      </c>
      <c r="F1457">
        <f>Calc!M1457</f>
        <v>1469.5882041455925</v>
      </c>
      <c r="G1457">
        <f>Calc!N1457</f>
        <v>1521.2700100017432</v>
      </c>
      <c r="H1457" t="str">
        <f>IF(Calc!O1457=Betting!I1457, Betting!B1457, IF(Calc!P1457=Betting!I1457, Betting!C1457, ""))</f>
        <v>SEA</v>
      </c>
      <c r="I1457" s="21">
        <f>MAX(Calc!O1457:P1457)</f>
        <v>0.53958575566177891</v>
      </c>
      <c r="J1457" s="22">
        <f t="shared" si="89"/>
        <v>-117.19571283841476</v>
      </c>
      <c r="K1457" s="23">
        <f t="shared" si="90"/>
        <v>0.85327353346002</v>
      </c>
      <c r="M1457" s="31"/>
      <c r="N1457" s="31"/>
      <c r="O1457" t="str">
        <f>IF(ISBLANK(Games!L1457), "", Games!L1457)</f>
        <v/>
      </c>
      <c r="P1457" t="str">
        <f>IF(ISBLANK(Games!M1457), "", Games!M1457)</f>
        <v/>
      </c>
      <c r="Q1457" t="str">
        <f t="shared" si="91"/>
        <v/>
      </c>
      <c r="R1457" t="str">
        <f>IF(ISBLANK(Games!L1457), "", IF(H1457=Q1457, "W", "L"))</f>
        <v/>
      </c>
      <c r="T1457" s="30" t="str">
        <f t="shared" si="92"/>
        <v/>
      </c>
    </row>
    <row r="1458" spans="1:20" x14ac:dyDescent="0.45">
      <c r="A1458" s="20" t="str">
        <f>Calc!A1458</f>
        <v>2024-07-14</v>
      </c>
      <c r="B1458" t="str">
        <f>Calc!B1458</f>
        <v>ARI</v>
      </c>
      <c r="C1458" t="str">
        <f>Calc!C1458</f>
        <v>TOR</v>
      </c>
      <c r="D1458" t="str">
        <f>IF(ISBLANK(Games!D1458), "", Games!D1458)</f>
        <v/>
      </c>
      <c r="E1458" t="str">
        <f>IF(ISBLANK(Games!E1458), "", Games!E1458)</f>
        <v/>
      </c>
      <c r="F1458">
        <f>Calc!M1458</f>
        <v>1516.9891876380354</v>
      </c>
      <c r="G1458">
        <f>Calc!N1458</f>
        <v>1549.5770225833428</v>
      </c>
      <c r="H1458" t="str">
        <f>IF(Calc!O1458=Betting!I1458, Betting!B1458, IF(Calc!P1458=Betting!I1458, Betting!C1458, ""))</f>
        <v>TOR</v>
      </c>
      <c r="I1458" s="21">
        <f>MAX(Calc!O1458:P1458)</f>
        <v>0.52144416250497605</v>
      </c>
      <c r="J1458" s="22">
        <f t="shared" si="89"/>
        <v>-108.96203152268477</v>
      </c>
      <c r="K1458" s="23">
        <f t="shared" si="90"/>
        <v>0.91775087709502756</v>
      </c>
      <c r="M1458" s="31"/>
      <c r="N1458" s="31"/>
      <c r="O1458" t="str">
        <f>IF(ISBLANK(Games!L1458), "", Games!L1458)</f>
        <v/>
      </c>
      <c r="P1458" t="str">
        <f>IF(ISBLANK(Games!M1458), "", Games!M1458)</f>
        <v/>
      </c>
      <c r="Q1458" t="str">
        <f t="shared" si="91"/>
        <v/>
      </c>
      <c r="R1458" t="str">
        <f>IF(ISBLANK(Games!L1458), "", IF(H1458=Q1458, "W", "L"))</f>
        <v/>
      </c>
      <c r="T1458" s="30" t="str">
        <f t="shared" si="92"/>
        <v/>
      </c>
    </row>
    <row r="1459" spans="1:20" x14ac:dyDescent="0.45">
      <c r="A1459" s="20" t="str">
        <f>Calc!A1459</f>
        <v>2024-07-14</v>
      </c>
      <c r="B1459" t="str">
        <f>Calc!B1459</f>
        <v>SDP</v>
      </c>
      <c r="C1459" t="str">
        <f>Calc!C1459</f>
        <v>ATL</v>
      </c>
      <c r="D1459" t="str">
        <f>IF(ISBLANK(Games!D1459), "", Games!D1459)</f>
        <v/>
      </c>
      <c r="E1459" t="str">
        <f>IF(ISBLANK(Games!E1459), "", Games!E1459)</f>
        <v/>
      </c>
      <c r="F1459">
        <f>Calc!M1459</f>
        <v>1502.9671207118124</v>
      </c>
      <c r="G1459">
        <f>Calc!N1459</f>
        <v>1588.8399964445969</v>
      </c>
      <c r="H1459" t="str">
        <f>IF(Calc!O1459=Betting!I1459, Betting!B1459, IF(Calc!P1459=Betting!I1459, Betting!C1459, ""))</f>
        <v>ATL</v>
      </c>
      <c r="I1459" s="21">
        <f>MAX(Calc!O1459:P1459)</f>
        <v>0.6065046449701279</v>
      </c>
      <c r="J1459" s="22">
        <f t="shared" si="89"/>
        <v>-154.13260594247302</v>
      </c>
      <c r="K1459" s="23">
        <f t="shared" si="90"/>
        <v>0.64879198913514147</v>
      </c>
      <c r="M1459" s="31"/>
      <c r="N1459" s="31"/>
      <c r="O1459" t="str">
        <f>IF(ISBLANK(Games!L1459), "", Games!L1459)</f>
        <v/>
      </c>
      <c r="P1459" t="str">
        <f>IF(ISBLANK(Games!M1459), "", Games!M1459)</f>
        <v/>
      </c>
      <c r="Q1459" t="str">
        <f t="shared" si="91"/>
        <v/>
      </c>
      <c r="R1459" t="str">
        <f>IF(ISBLANK(Games!L1459), "", IF(H1459=Q1459, "W", "L"))</f>
        <v/>
      </c>
      <c r="T1459" s="30" t="str">
        <f t="shared" si="92"/>
        <v/>
      </c>
    </row>
    <row r="1460" spans="1:20" x14ac:dyDescent="0.45">
      <c r="A1460" s="20" t="str">
        <f>Calc!A1460</f>
        <v>2024-07-19</v>
      </c>
      <c r="B1460" t="str">
        <f>Calc!B1460</f>
        <v>CHC</v>
      </c>
      <c r="C1460" t="str">
        <f>Calc!C1460</f>
        <v>ARI</v>
      </c>
      <c r="D1460" t="str">
        <f>IF(ISBLANK(Games!D1460), "", Games!D1460)</f>
        <v/>
      </c>
      <c r="E1460" t="str">
        <f>IF(ISBLANK(Games!E1460), "", Games!E1460)</f>
        <v/>
      </c>
      <c r="F1460">
        <f>Calc!M1460</f>
        <v>1529.9566441509314</v>
      </c>
      <c r="G1460">
        <f>Calc!N1460</f>
        <v>1515.1384034374826</v>
      </c>
      <c r="H1460" t="str">
        <f>IF(Calc!O1460=Betting!I1460, Betting!B1460, IF(Calc!P1460=Betting!I1460, Betting!C1460, ""))</f>
        <v>CHC</v>
      </c>
      <c r="I1460" s="21">
        <f>MAX(Calc!O1460:P1460)</f>
        <v>0.54360523512508463</v>
      </c>
      <c r="J1460" s="22">
        <f t="shared" si="89"/>
        <v>-119.1085606063144</v>
      </c>
      <c r="K1460" s="23">
        <f t="shared" si="90"/>
        <v>0.83957021637199281</v>
      </c>
      <c r="M1460" s="31"/>
      <c r="N1460" s="31"/>
      <c r="O1460" t="str">
        <f>IF(ISBLANK(Games!L1460), "", Games!L1460)</f>
        <v/>
      </c>
      <c r="P1460" t="str">
        <f>IF(ISBLANK(Games!M1460), "", Games!M1460)</f>
        <v/>
      </c>
      <c r="Q1460" t="str">
        <f t="shared" si="91"/>
        <v/>
      </c>
      <c r="R1460" t="str">
        <f>IF(ISBLANK(Games!L1460), "", IF(H1460=Q1460, "W", "L"))</f>
        <v/>
      </c>
      <c r="T1460" s="30" t="str">
        <f t="shared" si="92"/>
        <v/>
      </c>
    </row>
    <row r="1461" spans="1:20" x14ac:dyDescent="0.45">
      <c r="A1461" s="20" t="str">
        <f>Calc!A1461</f>
        <v>2024-07-19</v>
      </c>
      <c r="B1461" t="str">
        <f>Calc!B1461</f>
        <v>PIT</v>
      </c>
      <c r="C1461" t="str">
        <f>Calc!C1461</f>
        <v>PHI</v>
      </c>
      <c r="D1461" t="str">
        <f>IF(ISBLANK(Games!D1461), "", Games!D1461)</f>
        <v/>
      </c>
      <c r="E1461" t="str">
        <f>IF(ISBLANK(Games!E1461), "", Games!E1461)</f>
        <v/>
      </c>
      <c r="F1461">
        <f>Calc!M1461</f>
        <v>1464.4120897083565</v>
      </c>
      <c r="G1461">
        <f>Calc!N1461</f>
        <v>1539.4111659163295</v>
      </c>
      <c r="H1461" t="str">
        <f>IF(Calc!O1461=Betting!I1461, Betting!B1461, IF(Calc!P1461=Betting!I1461, Betting!C1461, ""))</f>
        <v>PHI</v>
      </c>
      <c r="I1461" s="21">
        <f>MAX(Calc!O1461:P1461)</f>
        <v>0.57730104717017683</v>
      </c>
      <c r="J1461" s="22">
        <f t="shared" si="89"/>
        <v>-136.57498872550929</v>
      </c>
      <c r="K1461" s="23">
        <f t="shared" si="90"/>
        <v>0.732198486217573</v>
      </c>
      <c r="M1461" s="31"/>
      <c r="N1461" s="31"/>
      <c r="O1461" t="str">
        <f>IF(ISBLANK(Games!L1461), "", Games!L1461)</f>
        <v/>
      </c>
      <c r="P1461" t="str">
        <f>IF(ISBLANK(Games!M1461), "", Games!M1461)</f>
        <v/>
      </c>
      <c r="Q1461" t="str">
        <f t="shared" si="91"/>
        <v/>
      </c>
      <c r="R1461" t="str">
        <f>IF(ISBLANK(Games!L1461), "", IF(H1461=Q1461, "W", "L"))</f>
        <v/>
      </c>
      <c r="T1461" s="30" t="str">
        <f t="shared" si="92"/>
        <v/>
      </c>
    </row>
    <row r="1462" spans="1:20" x14ac:dyDescent="0.45">
      <c r="A1462" s="20" t="str">
        <f>Calc!A1462</f>
        <v>2024-07-19</v>
      </c>
      <c r="B1462" t="str">
        <f>Calc!B1462</f>
        <v>WAS</v>
      </c>
      <c r="C1462" t="str">
        <f>Calc!C1462</f>
        <v>CIN</v>
      </c>
      <c r="D1462" t="str">
        <f>IF(ISBLANK(Games!D1462), "", Games!D1462)</f>
        <v/>
      </c>
      <c r="E1462" t="str">
        <f>IF(ISBLANK(Games!E1462), "", Games!E1462)</f>
        <v/>
      </c>
      <c r="F1462">
        <f>Calc!M1462</f>
        <v>1419.5380932200808</v>
      </c>
      <c r="G1462">
        <f>Calc!N1462</f>
        <v>1513.6155661274754</v>
      </c>
      <c r="H1462" t="str">
        <f>IF(Calc!O1462=Betting!I1462, Betting!B1462, IF(Calc!P1462=Betting!I1462, Betting!C1462, ""))</f>
        <v>CIN</v>
      </c>
      <c r="I1462" s="21">
        <f>MAX(Calc!O1462:P1462)</f>
        <v>0.65598324345088543</v>
      </c>
      <c r="J1462" s="22">
        <f t="shared" si="89"/>
        <v>-190.68351496338582</v>
      </c>
      <c r="K1462" s="23">
        <f t="shared" si="90"/>
        <v>0.52442918318975573</v>
      </c>
      <c r="M1462" s="31"/>
      <c r="N1462" s="31"/>
      <c r="O1462" t="str">
        <f>IF(ISBLANK(Games!L1462), "", Games!L1462)</f>
        <v/>
      </c>
      <c r="P1462" t="str">
        <f>IF(ISBLANK(Games!M1462), "", Games!M1462)</f>
        <v/>
      </c>
      <c r="Q1462" t="str">
        <f t="shared" si="91"/>
        <v/>
      </c>
      <c r="R1462" t="str">
        <f>IF(ISBLANK(Games!L1462), "", IF(H1462=Q1462, "W", "L"))</f>
        <v/>
      </c>
      <c r="T1462" s="30" t="str">
        <f t="shared" si="92"/>
        <v/>
      </c>
    </row>
    <row r="1463" spans="1:20" x14ac:dyDescent="0.45">
      <c r="A1463" s="20" t="str">
        <f>Calc!A1463</f>
        <v>2024-07-19</v>
      </c>
      <c r="B1463" t="str">
        <f>Calc!B1463</f>
        <v>NYY</v>
      </c>
      <c r="C1463" t="str">
        <f>Calc!C1463</f>
        <v>TBR</v>
      </c>
      <c r="D1463" t="str">
        <f>IF(ISBLANK(Games!D1463), "", Games!D1463)</f>
        <v/>
      </c>
      <c r="E1463" t="str">
        <f>IF(ISBLANK(Games!E1463), "", Games!E1463)</f>
        <v/>
      </c>
      <c r="F1463">
        <f>Calc!M1463</f>
        <v>1533.7203518335739</v>
      </c>
      <c r="G1463">
        <f>Calc!N1463</f>
        <v>1532.6622500113572</v>
      </c>
      <c r="H1463" t="str">
        <f>IF(Calc!O1463=Betting!I1463, Betting!B1463, IF(Calc!P1463=Betting!I1463, Betting!C1463, ""))</f>
        <v>NYY</v>
      </c>
      <c r="I1463" s="21">
        <f>MAX(Calc!O1463:P1463)</f>
        <v>0.54848405218586549</v>
      </c>
      <c r="J1463" s="22">
        <f t="shared" si="89"/>
        <v>-121.47611946846398</v>
      </c>
      <c r="K1463" s="23">
        <f t="shared" si="90"/>
        <v>0.82320706685037537</v>
      </c>
      <c r="M1463" s="31"/>
      <c r="N1463" s="31"/>
      <c r="O1463" t="str">
        <f>IF(ISBLANK(Games!L1463), "", Games!L1463)</f>
        <v/>
      </c>
      <c r="P1463" t="str">
        <f>IF(ISBLANK(Games!M1463), "", Games!M1463)</f>
        <v/>
      </c>
      <c r="Q1463" t="str">
        <f t="shared" si="91"/>
        <v/>
      </c>
      <c r="R1463" t="str">
        <f>IF(ISBLANK(Games!L1463), "", IF(H1463=Q1463, "W", "L"))</f>
        <v/>
      </c>
      <c r="T1463" s="30" t="str">
        <f t="shared" si="92"/>
        <v/>
      </c>
    </row>
    <row r="1464" spans="1:20" x14ac:dyDescent="0.45">
      <c r="A1464" s="20" t="str">
        <f>Calc!A1464</f>
        <v>2024-07-19</v>
      </c>
      <c r="B1464" t="str">
        <f>Calc!B1464</f>
        <v>TOR</v>
      </c>
      <c r="C1464" t="str">
        <f>Calc!C1464</f>
        <v>DET</v>
      </c>
      <c r="D1464" t="str">
        <f>IF(ISBLANK(Games!D1464), "", Games!D1464)</f>
        <v/>
      </c>
      <c r="E1464" t="str">
        <f>IF(ISBLANK(Games!E1464), "", Games!E1464)</f>
        <v/>
      </c>
      <c r="F1464">
        <f>Calc!M1464</f>
        <v>1536.86484917293</v>
      </c>
      <c r="G1464">
        <f>Calc!N1464</f>
        <v>1495.7868779460348</v>
      </c>
      <c r="H1464" t="str">
        <f>IF(Calc!O1464=Betting!I1464, Betting!B1464, IF(Calc!P1464=Betting!I1464, Betting!C1464, ""))</f>
        <v>TOR</v>
      </c>
      <c r="I1464" s="21">
        <f>MAX(Calc!O1464:P1464)</f>
        <v>0.55607959687047182</v>
      </c>
      <c r="J1464" s="22">
        <f t="shared" si="89"/>
        <v>-125.26560909348822</v>
      </c>
      <c r="K1464" s="23">
        <f t="shared" si="90"/>
        <v>0.79830370621012192</v>
      </c>
      <c r="M1464" s="31"/>
      <c r="N1464" s="31"/>
      <c r="O1464" t="str">
        <f>IF(ISBLANK(Games!L1464), "", Games!L1464)</f>
        <v/>
      </c>
      <c r="P1464" t="str">
        <f>IF(ISBLANK(Games!M1464), "", Games!M1464)</f>
        <v/>
      </c>
      <c r="Q1464" t="str">
        <f t="shared" si="91"/>
        <v/>
      </c>
      <c r="R1464" t="str">
        <f>IF(ISBLANK(Games!L1464), "", IF(H1464=Q1464, "W", "L"))</f>
        <v/>
      </c>
      <c r="T1464" s="30" t="str">
        <f t="shared" si="92"/>
        <v/>
      </c>
    </row>
    <row r="1465" spans="1:20" x14ac:dyDescent="0.45">
      <c r="A1465" s="20" t="str">
        <f>Calc!A1465</f>
        <v>2024-07-19</v>
      </c>
      <c r="B1465" t="str">
        <f>Calc!B1465</f>
        <v>CLE</v>
      </c>
      <c r="C1465" t="str">
        <f>Calc!C1465</f>
        <v>SDP</v>
      </c>
      <c r="D1465" t="str">
        <f>IF(ISBLANK(Games!D1465), "", Games!D1465)</f>
        <v/>
      </c>
      <c r="E1465" t="str">
        <f>IF(ISBLANK(Games!E1465), "", Games!E1465)</f>
        <v/>
      </c>
      <c r="F1465">
        <f>Calc!M1465</f>
        <v>1503.8938502056101</v>
      </c>
      <c r="G1465">
        <f>Calc!N1465</f>
        <v>1514.2912987524817</v>
      </c>
      <c r="H1465" t="str">
        <f>IF(Calc!O1465=Betting!I1465, Betting!B1465, IF(Calc!P1465=Betting!I1465, Betting!C1465, ""))</f>
        <v>CLE</v>
      </c>
      <c r="I1465" s="21">
        <f>MAX(Calc!O1465:P1465)</f>
        <v>0.50885085784129847</v>
      </c>
      <c r="J1465" s="22">
        <f t="shared" si="89"/>
        <v>-103.60414264489891</v>
      </c>
      <c r="K1465" s="23">
        <f t="shared" si="90"/>
        <v>0.96521236938128963</v>
      </c>
      <c r="M1465" s="31"/>
      <c r="N1465" s="31"/>
      <c r="O1465" t="str">
        <f>IF(ISBLANK(Games!L1465), "", Games!L1465)</f>
        <v/>
      </c>
      <c r="P1465" t="str">
        <f>IF(ISBLANK(Games!M1465), "", Games!M1465)</f>
        <v/>
      </c>
      <c r="Q1465" t="str">
        <f t="shared" si="91"/>
        <v/>
      </c>
      <c r="R1465" t="str">
        <f>IF(ISBLANK(Games!L1465), "", IF(H1465=Q1465, "W", "L"))</f>
        <v/>
      </c>
      <c r="T1465" s="30" t="str">
        <f t="shared" si="92"/>
        <v/>
      </c>
    </row>
    <row r="1466" spans="1:20" x14ac:dyDescent="0.45">
      <c r="A1466" s="20" t="str">
        <f>Calc!A1466</f>
        <v>2024-07-19</v>
      </c>
      <c r="B1466" t="str">
        <f>Calc!B1466</f>
        <v>MIA</v>
      </c>
      <c r="C1466" t="str">
        <f>Calc!C1466</f>
        <v>NYM</v>
      </c>
      <c r="D1466" t="str">
        <f>IF(ISBLANK(Games!D1466), "", Games!D1466)</f>
        <v/>
      </c>
      <c r="E1466" t="str">
        <f>IF(ISBLANK(Games!E1466), "", Games!E1466)</f>
        <v/>
      </c>
      <c r="F1466">
        <f>Calc!M1466</f>
        <v>1453.0099819148713</v>
      </c>
      <c r="G1466">
        <f>Calc!N1466</f>
        <v>1510.288270753422</v>
      </c>
      <c r="H1466" t="str">
        <f>IF(Calc!O1466=Betting!I1466, Betting!B1466, IF(Calc!P1466=Betting!I1466, Betting!C1466, ""))</f>
        <v>NYM</v>
      </c>
      <c r="I1466" s="21">
        <f>MAX(Calc!O1466:P1466)</f>
        <v>0.5588155115097081</v>
      </c>
      <c r="J1466" s="22">
        <f t="shared" si="89"/>
        <v>-126.66254732163019</v>
      </c>
      <c r="K1466" s="23">
        <f t="shared" si="90"/>
        <v>0.78949935963369799</v>
      </c>
      <c r="M1466" s="31"/>
      <c r="N1466" s="31"/>
      <c r="O1466" t="str">
        <f>IF(ISBLANK(Games!L1466), "", Games!L1466)</f>
        <v/>
      </c>
      <c r="P1466" t="str">
        <f>IF(ISBLANK(Games!M1466), "", Games!M1466)</f>
        <v/>
      </c>
      <c r="Q1466" t="str">
        <f t="shared" si="91"/>
        <v/>
      </c>
      <c r="R1466" t="str">
        <f>IF(ISBLANK(Games!L1466), "", IF(H1466=Q1466, "W", "L"))</f>
        <v/>
      </c>
      <c r="T1466" s="30" t="str">
        <f t="shared" si="92"/>
        <v/>
      </c>
    </row>
    <row r="1467" spans="1:20" x14ac:dyDescent="0.45">
      <c r="A1467" s="20" t="str">
        <f>Calc!A1467</f>
        <v>2024-07-19</v>
      </c>
      <c r="B1467" t="str">
        <f>Calc!B1467</f>
        <v>ATL</v>
      </c>
      <c r="C1467" t="str">
        <f>Calc!C1467</f>
        <v>STL</v>
      </c>
      <c r="D1467" t="str">
        <f>IF(ISBLANK(Games!D1467), "", Games!D1467)</f>
        <v/>
      </c>
      <c r="E1467" t="str">
        <f>IF(ISBLANK(Games!E1467), "", Games!E1467)</f>
        <v/>
      </c>
      <c r="F1467">
        <f>Calc!M1467</f>
        <v>1593.2508682491175</v>
      </c>
      <c r="G1467">
        <f>Calc!N1467</f>
        <v>1507.9516916859375</v>
      </c>
      <c r="H1467" t="str">
        <f>IF(Calc!O1467=Betting!I1467, Betting!B1467, IF(Calc!P1467=Betting!I1467, Betting!C1467, ""))</f>
        <v>ATL</v>
      </c>
      <c r="I1467" s="21">
        <f>MAX(Calc!O1467:P1467)</f>
        <v>0.6422982689101876</v>
      </c>
      <c r="J1467" s="22">
        <f t="shared" si="89"/>
        <v>-179.56252740329015</v>
      </c>
      <c r="K1467" s="23">
        <f t="shared" si="90"/>
        <v>0.55690906920353189</v>
      </c>
      <c r="M1467" s="31"/>
      <c r="N1467" s="31"/>
      <c r="O1467" t="str">
        <f>IF(ISBLANK(Games!L1467), "", Games!L1467)</f>
        <v/>
      </c>
      <c r="P1467" t="str">
        <f>IF(ISBLANK(Games!M1467), "", Games!M1467)</f>
        <v/>
      </c>
      <c r="Q1467" t="str">
        <f t="shared" si="91"/>
        <v/>
      </c>
      <c r="R1467" t="str">
        <f>IF(ISBLANK(Games!L1467), "", IF(H1467=Q1467, "W", "L"))</f>
        <v/>
      </c>
      <c r="T1467" s="30" t="str">
        <f t="shared" si="92"/>
        <v/>
      </c>
    </row>
    <row r="1468" spans="1:20" x14ac:dyDescent="0.45">
      <c r="A1468" s="20" t="str">
        <f>Calc!A1468</f>
        <v>2024-07-19</v>
      </c>
      <c r="B1468" t="str">
        <f>Calc!B1468</f>
        <v>TEX</v>
      </c>
      <c r="C1468" t="str">
        <f>Calc!C1468</f>
        <v>BAL</v>
      </c>
      <c r="D1468" t="str">
        <f>IF(ISBLANK(Games!D1468), "", Games!D1468)</f>
        <v/>
      </c>
      <c r="E1468" t="str">
        <f>IF(ISBLANK(Games!E1468), "", Games!E1468)</f>
        <v/>
      </c>
      <c r="F1468">
        <f>Calc!M1468</f>
        <v>1535.7428778604465</v>
      </c>
      <c r="G1468">
        <f>Calc!N1468</f>
        <v>1539.0873746407135</v>
      </c>
      <c r="H1468" t="str">
        <f>IF(Calc!O1468=Betting!I1468, Betting!B1468, IF(Calc!P1468=Betting!I1468, Betting!C1468, ""))</f>
        <v>TEX</v>
      </c>
      <c r="I1468" s="21">
        <f>MAX(Calc!O1468:P1468)</f>
        <v>0.52683260051435232</v>
      </c>
      <c r="J1468" s="22">
        <f t="shared" si="89"/>
        <v>-111.34169452228555</v>
      </c>
      <c r="K1468" s="23">
        <f t="shared" si="90"/>
        <v>0.89813614234139882</v>
      </c>
      <c r="M1468" s="31"/>
      <c r="N1468" s="31"/>
      <c r="O1468" t="str">
        <f>IF(ISBLANK(Games!L1468), "", Games!L1468)</f>
        <v/>
      </c>
      <c r="P1468" t="str">
        <f>IF(ISBLANK(Games!M1468), "", Games!M1468)</f>
        <v/>
      </c>
      <c r="Q1468" t="str">
        <f t="shared" si="91"/>
        <v/>
      </c>
      <c r="R1468" t="str">
        <f>IF(ISBLANK(Games!L1468), "", IF(H1468=Q1468, "W", "L"))</f>
        <v/>
      </c>
      <c r="T1468" s="30" t="str">
        <f t="shared" si="92"/>
        <v/>
      </c>
    </row>
    <row r="1469" spans="1:20" x14ac:dyDescent="0.45">
      <c r="A1469" s="20" t="str">
        <f>Calc!A1469</f>
        <v>2024-07-19</v>
      </c>
      <c r="B1469" t="str">
        <f>Calc!B1469</f>
        <v>KCR</v>
      </c>
      <c r="C1469" t="str">
        <f>Calc!C1469</f>
        <v>CHW</v>
      </c>
      <c r="D1469" t="str">
        <f>IF(ISBLANK(Games!D1469), "", Games!D1469)</f>
        <v/>
      </c>
      <c r="E1469" t="str">
        <f>IF(ISBLANK(Games!E1469), "", Games!E1469)</f>
        <v/>
      </c>
      <c r="F1469">
        <f>Calc!M1469</f>
        <v>1459.3647323881944</v>
      </c>
      <c r="G1469">
        <f>Calc!N1469</f>
        <v>1425.4820043556863</v>
      </c>
      <c r="H1469" t="str">
        <f>IF(Calc!O1469=Betting!I1469, Betting!B1469, IF(Calc!P1469=Betting!I1469, Betting!C1469, ""))</f>
        <v>KCR</v>
      </c>
      <c r="I1469" s="21">
        <f>MAX(Calc!O1469:P1469)</f>
        <v>0.6436484907006319</v>
      </c>
      <c r="J1469" s="22">
        <f t="shared" si="89"/>
        <v>-180.62179446528114</v>
      </c>
      <c r="K1469" s="23">
        <f t="shared" si="90"/>
        <v>0.55364304344358539</v>
      </c>
      <c r="M1469" s="31"/>
      <c r="N1469" s="31"/>
      <c r="O1469" t="str">
        <f>IF(ISBLANK(Games!L1469), "", Games!L1469)</f>
        <v/>
      </c>
      <c r="P1469" t="str">
        <f>IF(ISBLANK(Games!M1469), "", Games!M1469)</f>
        <v/>
      </c>
      <c r="Q1469" t="str">
        <f t="shared" si="91"/>
        <v/>
      </c>
      <c r="R1469" t="str">
        <f>IF(ISBLANK(Games!L1469), "", IF(H1469=Q1469, "W", "L"))</f>
        <v/>
      </c>
      <c r="T1469" s="30" t="str">
        <f t="shared" si="92"/>
        <v/>
      </c>
    </row>
    <row r="1470" spans="1:20" x14ac:dyDescent="0.45">
      <c r="A1470" s="20" t="str">
        <f>Calc!A1470</f>
        <v>2024-07-19</v>
      </c>
      <c r="B1470" t="str">
        <f>Calc!B1470</f>
        <v>COL</v>
      </c>
      <c r="C1470" t="str">
        <f>Calc!C1470</f>
        <v>SFG</v>
      </c>
      <c r="D1470" t="str">
        <f>IF(ISBLANK(Games!D1470), "", Games!D1470)</f>
        <v/>
      </c>
      <c r="E1470" t="str">
        <f>IF(ISBLANK(Games!E1470), "", Games!E1470)</f>
        <v/>
      </c>
      <c r="F1470">
        <f>Calc!M1470</f>
        <v>1423.0710497477428</v>
      </c>
      <c r="G1470">
        <f>Calc!N1470</f>
        <v>1491.6063482058917</v>
      </c>
      <c r="H1470" t="str">
        <f>IF(Calc!O1470=Betting!I1470, Betting!B1470, IF(Calc!P1470=Betting!I1470, Betting!C1470, ""))</f>
        <v>COL</v>
      </c>
      <c r="I1470" s="21">
        <f>MAX(Calc!O1470:P1470)</f>
        <v>0.51680269184459049</v>
      </c>
      <c r="J1470" s="22">
        <f t="shared" si="89"/>
        <v>-106.95479530245491</v>
      </c>
      <c r="K1470" s="23">
        <f t="shared" si="90"/>
        <v>0.93497444146578368</v>
      </c>
      <c r="M1470" s="31"/>
      <c r="N1470" s="31"/>
      <c r="O1470" t="str">
        <f>IF(ISBLANK(Games!L1470), "", Games!L1470)</f>
        <v/>
      </c>
      <c r="P1470" t="str">
        <f>IF(ISBLANK(Games!M1470), "", Games!M1470)</f>
        <v/>
      </c>
      <c r="Q1470" t="str">
        <f t="shared" si="91"/>
        <v/>
      </c>
      <c r="R1470" t="str">
        <f>IF(ISBLANK(Games!L1470), "", IF(H1470=Q1470, "W", "L"))</f>
        <v/>
      </c>
      <c r="T1470" s="30" t="str">
        <f t="shared" si="92"/>
        <v/>
      </c>
    </row>
    <row r="1471" spans="1:20" x14ac:dyDescent="0.45">
      <c r="A1471" s="20" t="str">
        <f>Calc!A1471</f>
        <v>2024-07-19</v>
      </c>
      <c r="B1471" t="str">
        <f>Calc!B1471</f>
        <v>OAK</v>
      </c>
      <c r="C1471" t="str">
        <f>Calc!C1471</f>
        <v>LAA</v>
      </c>
      <c r="D1471" t="str">
        <f>IF(ISBLANK(Games!D1471), "", Games!D1471)</f>
        <v/>
      </c>
      <c r="E1471" t="str">
        <f>IF(ISBLANK(Games!E1471), "", Games!E1471)</f>
        <v/>
      </c>
      <c r="F1471">
        <f>Calc!M1471</f>
        <v>1410.609331202211</v>
      </c>
      <c r="G1471">
        <f>Calc!N1471</f>
        <v>1486.8682858001625</v>
      </c>
      <c r="H1471" t="str">
        <f>IF(Calc!O1471=Betting!I1471, Betting!B1471, IF(Calc!P1471=Betting!I1471, Betting!C1471, ""))</f>
        <v>LAA</v>
      </c>
      <c r="I1471" s="21">
        <f>MAX(Calc!O1471:P1471)</f>
        <v>0.60491080446943957</v>
      </c>
      <c r="J1471" s="22">
        <f t="shared" si="89"/>
        <v>-153.1074024074772</v>
      </c>
      <c r="K1471" s="23">
        <f t="shared" si="90"/>
        <v>0.65313628490581965</v>
      </c>
      <c r="M1471" s="31"/>
      <c r="N1471" s="31"/>
      <c r="O1471" t="str">
        <f>IF(ISBLANK(Games!L1471), "", Games!L1471)</f>
        <v/>
      </c>
      <c r="P1471" t="str">
        <f>IF(ISBLANK(Games!M1471), "", Games!M1471)</f>
        <v/>
      </c>
      <c r="Q1471" t="str">
        <f t="shared" si="91"/>
        <v/>
      </c>
      <c r="R1471" t="str">
        <f>IF(ISBLANK(Games!L1471), "", IF(H1471=Q1471, "W", "L"))</f>
        <v/>
      </c>
      <c r="T1471" s="30" t="str">
        <f t="shared" si="92"/>
        <v/>
      </c>
    </row>
    <row r="1472" spans="1:20" x14ac:dyDescent="0.45">
      <c r="A1472" s="20" t="str">
        <f>Calc!A1472</f>
        <v>2024-07-19</v>
      </c>
      <c r="B1472" t="str">
        <f>Calc!B1472</f>
        <v>LAD</v>
      </c>
      <c r="C1472" t="str">
        <f>Calc!C1472</f>
        <v>BOS</v>
      </c>
      <c r="D1472" t="str">
        <f>IF(ISBLANK(Games!D1472), "", Games!D1472)</f>
        <v/>
      </c>
      <c r="E1472" t="str">
        <f>IF(ISBLANK(Games!E1472), "", Games!E1472)</f>
        <v/>
      </c>
      <c r="F1472">
        <f>Calc!M1472</f>
        <v>1596.6514930600529</v>
      </c>
      <c r="G1472">
        <f>Calc!N1472</f>
        <v>1518.233689676287</v>
      </c>
      <c r="H1472" t="str">
        <f>IF(Calc!O1472=Betting!I1472, Betting!B1472, IF(Calc!P1472=Betting!I1472, Betting!C1472, ""))</f>
        <v>LAD</v>
      </c>
      <c r="I1472" s="21">
        <f>MAX(Calc!O1472:P1472)</f>
        <v>0.63230123695201867</v>
      </c>
      <c r="J1472" s="22">
        <f t="shared" si="89"/>
        <v>-171.96175252553383</v>
      </c>
      <c r="K1472" s="23">
        <f t="shared" si="90"/>
        <v>0.58152466191661689</v>
      </c>
      <c r="M1472" s="31"/>
      <c r="N1472" s="31"/>
      <c r="O1472" t="str">
        <f>IF(ISBLANK(Games!L1472), "", Games!L1472)</f>
        <v/>
      </c>
      <c r="P1472" t="str">
        <f>IF(ISBLANK(Games!M1472), "", Games!M1472)</f>
        <v/>
      </c>
      <c r="Q1472" t="str">
        <f t="shared" si="91"/>
        <v/>
      </c>
      <c r="R1472" t="str">
        <f>IF(ISBLANK(Games!L1472), "", IF(H1472=Q1472, "W", "L"))</f>
        <v/>
      </c>
      <c r="T1472" s="30" t="str">
        <f t="shared" si="92"/>
        <v/>
      </c>
    </row>
    <row r="1473" spans="1:20" x14ac:dyDescent="0.45">
      <c r="A1473" s="20" t="str">
        <f>Calc!A1473</f>
        <v>2024-07-19</v>
      </c>
      <c r="B1473" t="str">
        <f>Calc!B1473</f>
        <v>SEA</v>
      </c>
      <c r="C1473" t="str">
        <f>Calc!C1473</f>
        <v>HOU</v>
      </c>
      <c r="D1473" t="str">
        <f>IF(ISBLANK(Games!D1473), "", Games!D1473)</f>
        <v/>
      </c>
      <c r="E1473" t="str">
        <f>IF(ISBLANK(Games!E1473), "", Games!E1473)</f>
        <v/>
      </c>
      <c r="F1473">
        <f>Calc!M1473</f>
        <v>1518.2292368487947</v>
      </c>
      <c r="G1473">
        <f>Calc!N1473</f>
        <v>1554.1885466658973</v>
      </c>
      <c r="H1473" t="str">
        <f>IF(Calc!O1473=Betting!I1473, Betting!B1473, IF(Calc!P1473=Betting!I1473, Betting!C1473, ""))</f>
        <v>HOU</v>
      </c>
      <c r="I1473" s="21">
        <f>MAX(Calc!O1473:P1473)</f>
        <v>0.54032965789896614</v>
      </c>
      <c r="J1473" s="22">
        <f t="shared" si="89"/>
        <v>-117.54720903447011</v>
      </c>
      <c r="K1473" s="23">
        <f t="shared" si="90"/>
        <v>0.85072202752747206</v>
      </c>
      <c r="M1473" s="31"/>
      <c r="N1473" s="31"/>
      <c r="O1473" t="str">
        <f>IF(ISBLANK(Games!L1473), "", Games!L1473)</f>
        <v/>
      </c>
      <c r="P1473" t="str">
        <f>IF(ISBLANK(Games!M1473), "", Games!M1473)</f>
        <v/>
      </c>
      <c r="Q1473" t="str">
        <f t="shared" si="91"/>
        <v/>
      </c>
      <c r="R1473" t="str">
        <f>IF(ISBLANK(Games!L1473), "", IF(H1473=Q1473, "W", "L"))</f>
        <v/>
      </c>
      <c r="T1473" s="30" t="str">
        <f t="shared" si="92"/>
        <v/>
      </c>
    </row>
    <row r="1474" spans="1:20" x14ac:dyDescent="0.45">
      <c r="A1474" s="20" t="str">
        <f>Calc!A1474</f>
        <v>2024-07-20</v>
      </c>
      <c r="B1474" t="str">
        <f>Calc!B1474</f>
        <v>NYY</v>
      </c>
      <c r="C1474" t="str">
        <f>Calc!C1474</f>
        <v>TBR</v>
      </c>
      <c r="D1474" t="str">
        <f>IF(ISBLANK(Games!D1474), "", Games!D1474)</f>
        <v/>
      </c>
      <c r="E1474" t="str">
        <f>IF(ISBLANK(Games!E1474), "", Games!E1474)</f>
        <v/>
      </c>
      <c r="F1474">
        <f>Calc!M1474</f>
        <v>1533.7203518335739</v>
      </c>
      <c r="G1474">
        <f>Calc!N1474</f>
        <v>1532.6622500113572</v>
      </c>
      <c r="H1474" t="str">
        <f>IF(Calc!O1474=Betting!I1474, Betting!B1474, IF(Calc!P1474=Betting!I1474, Betting!C1474, ""))</f>
        <v>NYY</v>
      </c>
      <c r="I1474" s="21">
        <f>MAX(Calc!O1474:P1474)</f>
        <v>0.54848405218586549</v>
      </c>
      <c r="J1474" s="22">
        <f t="shared" si="89"/>
        <v>-121.47611946846398</v>
      </c>
      <c r="K1474" s="23">
        <f t="shared" si="90"/>
        <v>0.82320706685037537</v>
      </c>
      <c r="M1474" s="31"/>
      <c r="N1474" s="31"/>
      <c r="O1474" t="str">
        <f>IF(ISBLANK(Games!L1474), "", Games!L1474)</f>
        <v/>
      </c>
      <c r="P1474" t="str">
        <f>IF(ISBLANK(Games!M1474), "", Games!M1474)</f>
        <v/>
      </c>
      <c r="Q1474" t="str">
        <f t="shared" si="91"/>
        <v/>
      </c>
      <c r="R1474" t="str">
        <f>IF(ISBLANK(Games!L1474), "", IF(H1474=Q1474, "W", "L"))</f>
        <v/>
      </c>
      <c r="T1474" s="30" t="str">
        <f t="shared" si="92"/>
        <v/>
      </c>
    </row>
    <row r="1475" spans="1:20" x14ac:dyDescent="0.45">
      <c r="A1475" s="20" t="str">
        <f>Calc!A1475</f>
        <v>2024-07-20</v>
      </c>
      <c r="B1475" t="str">
        <f>Calc!B1475</f>
        <v>TOR</v>
      </c>
      <c r="C1475" t="str">
        <f>Calc!C1475</f>
        <v>DET</v>
      </c>
      <c r="D1475" t="str">
        <f>IF(ISBLANK(Games!D1475), "", Games!D1475)</f>
        <v/>
      </c>
      <c r="E1475" t="str">
        <f>IF(ISBLANK(Games!E1475), "", Games!E1475)</f>
        <v/>
      </c>
      <c r="F1475">
        <f>Calc!M1475</f>
        <v>1536.86484917293</v>
      </c>
      <c r="G1475">
        <f>Calc!N1475</f>
        <v>1495.7868779460348</v>
      </c>
      <c r="H1475" t="str">
        <f>IF(Calc!O1475=Betting!I1475, Betting!B1475, IF(Calc!P1475=Betting!I1475, Betting!C1475, ""))</f>
        <v>TOR</v>
      </c>
      <c r="I1475" s="21">
        <f>MAX(Calc!O1475:P1475)</f>
        <v>0.55607959687047182</v>
      </c>
      <c r="J1475" s="22">
        <f t="shared" ref="J1475:J1538" si="93">IF(I1475&lt;0.5, "",-1*((I1475*100)/(1-((I1475*100)/100))))</f>
        <v>-125.26560909348822</v>
      </c>
      <c r="K1475" s="23">
        <f t="shared" ref="K1475:K1538" si="94">IF(J1475&gt;0, "",1/(J1475/-100))</f>
        <v>0.79830370621012192</v>
      </c>
      <c r="M1475" s="31"/>
      <c r="N1475" s="31"/>
      <c r="O1475" t="str">
        <f>IF(ISBLANK(Games!L1475), "", Games!L1475)</f>
        <v/>
      </c>
      <c r="P1475" t="str">
        <f>IF(ISBLANK(Games!M1475), "", Games!M1475)</f>
        <v/>
      </c>
      <c r="Q1475" t="str">
        <f t="shared" ref="Q1475:Q1538" si="95">IF(O1475&gt;P1475, B1475, IF(P1475&gt;O1475, C1475, ""))</f>
        <v/>
      </c>
      <c r="R1475" t="str">
        <f>IF(ISBLANK(Games!L1475), "", IF(H1475=Q1475, "W", "L"))</f>
        <v/>
      </c>
      <c r="T1475" s="30" t="str">
        <f t="shared" si="92"/>
        <v/>
      </c>
    </row>
    <row r="1476" spans="1:20" x14ac:dyDescent="0.45">
      <c r="A1476" s="20" t="str">
        <f>Calc!A1476</f>
        <v>2024-07-20</v>
      </c>
      <c r="B1476" t="str">
        <f>Calc!B1476</f>
        <v>OAK</v>
      </c>
      <c r="C1476" t="str">
        <f>Calc!C1476</f>
        <v>LAA</v>
      </c>
      <c r="D1476" t="str">
        <f>IF(ISBLANK(Games!D1476), "", Games!D1476)</f>
        <v/>
      </c>
      <c r="E1476" t="str">
        <f>IF(ISBLANK(Games!E1476), "", Games!E1476)</f>
        <v/>
      </c>
      <c r="F1476">
        <f>Calc!M1476</f>
        <v>1410.609331202211</v>
      </c>
      <c r="G1476">
        <f>Calc!N1476</f>
        <v>1486.8682858001625</v>
      </c>
      <c r="H1476" t="str">
        <f>IF(Calc!O1476=Betting!I1476, Betting!B1476, IF(Calc!P1476=Betting!I1476, Betting!C1476, ""))</f>
        <v>LAA</v>
      </c>
      <c r="I1476" s="21">
        <f>MAX(Calc!O1476:P1476)</f>
        <v>0.60491080446943957</v>
      </c>
      <c r="J1476" s="22">
        <f t="shared" si="93"/>
        <v>-153.1074024074772</v>
      </c>
      <c r="K1476" s="23">
        <f t="shared" si="94"/>
        <v>0.65313628490581965</v>
      </c>
      <c r="M1476" s="31"/>
      <c r="N1476" s="31"/>
      <c r="O1476" t="str">
        <f>IF(ISBLANK(Games!L1476), "", Games!L1476)</f>
        <v/>
      </c>
      <c r="P1476" t="str">
        <f>IF(ISBLANK(Games!M1476), "", Games!M1476)</f>
        <v/>
      </c>
      <c r="Q1476" t="str">
        <f t="shared" si="95"/>
        <v/>
      </c>
      <c r="R1476" t="str">
        <f>IF(ISBLANK(Games!L1476), "", IF(H1476=Q1476, "W", "L"))</f>
        <v/>
      </c>
      <c r="T1476" s="30" t="str">
        <f t="shared" si="92"/>
        <v/>
      </c>
    </row>
    <row r="1477" spans="1:20" x14ac:dyDescent="0.45">
      <c r="A1477" s="20" t="str">
        <f>Calc!A1477</f>
        <v>2024-07-20</v>
      </c>
      <c r="B1477" t="str">
        <f>Calc!B1477</f>
        <v>MIA</v>
      </c>
      <c r="C1477" t="str">
        <f>Calc!C1477</f>
        <v>NYM</v>
      </c>
      <c r="D1477" t="str">
        <f>IF(ISBLANK(Games!D1477), "", Games!D1477)</f>
        <v/>
      </c>
      <c r="E1477" t="str">
        <f>IF(ISBLANK(Games!E1477), "", Games!E1477)</f>
        <v/>
      </c>
      <c r="F1477">
        <f>Calc!M1477</f>
        <v>1453.0099819148713</v>
      </c>
      <c r="G1477">
        <f>Calc!N1477</f>
        <v>1510.288270753422</v>
      </c>
      <c r="H1477" t="str">
        <f>IF(Calc!O1477=Betting!I1477, Betting!B1477, IF(Calc!P1477=Betting!I1477, Betting!C1477, ""))</f>
        <v>NYM</v>
      </c>
      <c r="I1477" s="21">
        <f>MAX(Calc!O1477:P1477)</f>
        <v>0.5588155115097081</v>
      </c>
      <c r="J1477" s="22">
        <f t="shared" si="93"/>
        <v>-126.66254732163019</v>
      </c>
      <c r="K1477" s="23">
        <f t="shared" si="94"/>
        <v>0.78949935963369799</v>
      </c>
      <c r="M1477" s="31"/>
      <c r="N1477" s="31"/>
      <c r="O1477" t="str">
        <f>IF(ISBLANK(Games!L1477), "", Games!L1477)</f>
        <v/>
      </c>
      <c r="P1477" t="str">
        <f>IF(ISBLANK(Games!M1477), "", Games!M1477)</f>
        <v/>
      </c>
      <c r="Q1477" t="str">
        <f t="shared" si="95"/>
        <v/>
      </c>
      <c r="R1477" t="str">
        <f>IF(ISBLANK(Games!L1477), "", IF(H1477=Q1477, "W", "L"))</f>
        <v/>
      </c>
      <c r="T1477" s="30" t="str">
        <f t="shared" si="92"/>
        <v/>
      </c>
    </row>
    <row r="1478" spans="1:20" x14ac:dyDescent="0.45">
      <c r="A1478" s="20" t="str">
        <f>Calc!A1478</f>
        <v>2024-07-20</v>
      </c>
      <c r="B1478" t="str">
        <f>Calc!B1478</f>
        <v>PIT</v>
      </c>
      <c r="C1478" t="str">
        <f>Calc!C1478</f>
        <v>PHI</v>
      </c>
      <c r="D1478" t="str">
        <f>IF(ISBLANK(Games!D1478), "", Games!D1478)</f>
        <v/>
      </c>
      <c r="E1478" t="str">
        <f>IF(ISBLANK(Games!E1478), "", Games!E1478)</f>
        <v/>
      </c>
      <c r="F1478">
        <f>Calc!M1478</f>
        <v>1464.4120897083565</v>
      </c>
      <c r="G1478">
        <f>Calc!N1478</f>
        <v>1539.4111659163295</v>
      </c>
      <c r="H1478" t="str">
        <f>IF(Calc!O1478=Betting!I1478, Betting!B1478, IF(Calc!P1478=Betting!I1478, Betting!C1478, ""))</f>
        <v>PHI</v>
      </c>
      <c r="I1478" s="21">
        <f>MAX(Calc!O1478:P1478)</f>
        <v>0.57730104717017683</v>
      </c>
      <c r="J1478" s="22">
        <f t="shared" si="93"/>
        <v>-136.57498872550929</v>
      </c>
      <c r="K1478" s="23">
        <f t="shared" si="94"/>
        <v>0.732198486217573</v>
      </c>
      <c r="M1478" s="31"/>
      <c r="N1478" s="31"/>
      <c r="O1478" t="str">
        <f>IF(ISBLANK(Games!L1478), "", Games!L1478)</f>
        <v/>
      </c>
      <c r="P1478" t="str">
        <f>IF(ISBLANK(Games!M1478), "", Games!M1478)</f>
        <v/>
      </c>
      <c r="Q1478" t="str">
        <f t="shared" si="95"/>
        <v/>
      </c>
      <c r="R1478" t="str">
        <f>IF(ISBLANK(Games!L1478), "", IF(H1478=Q1478, "W", "L"))</f>
        <v/>
      </c>
      <c r="T1478" s="30" t="str">
        <f t="shared" si="92"/>
        <v/>
      </c>
    </row>
    <row r="1479" spans="1:20" x14ac:dyDescent="0.45">
      <c r="A1479" s="20" t="str">
        <f>Calc!A1479</f>
        <v>2024-07-20</v>
      </c>
      <c r="B1479" t="str">
        <f>Calc!B1479</f>
        <v>WAS</v>
      </c>
      <c r="C1479" t="str">
        <f>Calc!C1479</f>
        <v>CIN</v>
      </c>
      <c r="D1479" t="str">
        <f>IF(ISBLANK(Games!D1479), "", Games!D1479)</f>
        <v/>
      </c>
      <c r="E1479" t="str">
        <f>IF(ISBLANK(Games!E1479), "", Games!E1479)</f>
        <v/>
      </c>
      <c r="F1479">
        <f>Calc!M1479</f>
        <v>1419.5380932200808</v>
      </c>
      <c r="G1479">
        <f>Calc!N1479</f>
        <v>1513.6155661274754</v>
      </c>
      <c r="H1479" t="str">
        <f>IF(Calc!O1479=Betting!I1479, Betting!B1479, IF(Calc!P1479=Betting!I1479, Betting!C1479, ""))</f>
        <v>CIN</v>
      </c>
      <c r="I1479" s="21">
        <f>MAX(Calc!O1479:P1479)</f>
        <v>0.65598324345088543</v>
      </c>
      <c r="J1479" s="22">
        <f t="shared" si="93"/>
        <v>-190.68351496338582</v>
      </c>
      <c r="K1479" s="23">
        <f t="shared" si="94"/>
        <v>0.52442918318975573</v>
      </c>
      <c r="M1479" s="31"/>
      <c r="N1479" s="31"/>
      <c r="O1479" t="str">
        <f>IF(ISBLANK(Games!L1479), "", Games!L1479)</f>
        <v/>
      </c>
      <c r="P1479" t="str">
        <f>IF(ISBLANK(Games!M1479), "", Games!M1479)</f>
        <v/>
      </c>
      <c r="Q1479" t="str">
        <f t="shared" si="95"/>
        <v/>
      </c>
      <c r="R1479" t="str">
        <f>IF(ISBLANK(Games!L1479), "", IF(H1479=Q1479, "W", "L"))</f>
        <v/>
      </c>
      <c r="T1479" s="30" t="str">
        <f t="shared" si="92"/>
        <v/>
      </c>
    </row>
    <row r="1480" spans="1:20" x14ac:dyDescent="0.45">
      <c r="A1480" s="20" t="str">
        <f>Calc!A1480</f>
        <v>2024-07-20</v>
      </c>
      <c r="B1480" t="str">
        <f>Calc!B1480</f>
        <v>TEX</v>
      </c>
      <c r="C1480" t="str">
        <f>Calc!C1480</f>
        <v>BAL</v>
      </c>
      <c r="D1480" t="str">
        <f>IF(ISBLANK(Games!D1480), "", Games!D1480)</f>
        <v/>
      </c>
      <c r="E1480" t="str">
        <f>IF(ISBLANK(Games!E1480), "", Games!E1480)</f>
        <v/>
      </c>
      <c r="F1480">
        <f>Calc!M1480</f>
        <v>1535.7428778604465</v>
      </c>
      <c r="G1480">
        <f>Calc!N1480</f>
        <v>1539.0873746407135</v>
      </c>
      <c r="H1480" t="str">
        <f>IF(Calc!O1480=Betting!I1480, Betting!B1480, IF(Calc!P1480=Betting!I1480, Betting!C1480, ""))</f>
        <v>TEX</v>
      </c>
      <c r="I1480" s="21">
        <f>MAX(Calc!O1480:P1480)</f>
        <v>0.52683260051435232</v>
      </c>
      <c r="J1480" s="22">
        <f t="shared" si="93"/>
        <v>-111.34169452228555</v>
      </c>
      <c r="K1480" s="23">
        <f t="shared" si="94"/>
        <v>0.89813614234139882</v>
      </c>
      <c r="M1480" s="31"/>
      <c r="N1480" s="31"/>
      <c r="O1480" t="str">
        <f>IF(ISBLANK(Games!L1480), "", Games!L1480)</f>
        <v/>
      </c>
      <c r="P1480" t="str">
        <f>IF(ISBLANK(Games!M1480), "", Games!M1480)</f>
        <v/>
      </c>
      <c r="Q1480" t="str">
        <f t="shared" si="95"/>
        <v/>
      </c>
      <c r="R1480" t="str">
        <f>IF(ISBLANK(Games!L1480), "", IF(H1480=Q1480, "W", "L"))</f>
        <v/>
      </c>
      <c r="T1480" s="30" t="str">
        <f t="shared" si="92"/>
        <v/>
      </c>
    </row>
    <row r="1481" spans="1:20" x14ac:dyDescent="0.45">
      <c r="A1481" s="20" t="str">
        <f>Calc!A1481</f>
        <v>2024-07-20</v>
      </c>
      <c r="B1481" t="str">
        <f>Calc!B1481</f>
        <v>CLE</v>
      </c>
      <c r="C1481" t="str">
        <f>Calc!C1481</f>
        <v>SDP</v>
      </c>
      <c r="D1481" t="str">
        <f>IF(ISBLANK(Games!D1481), "", Games!D1481)</f>
        <v/>
      </c>
      <c r="E1481" t="str">
        <f>IF(ISBLANK(Games!E1481), "", Games!E1481)</f>
        <v/>
      </c>
      <c r="F1481">
        <f>Calc!M1481</f>
        <v>1503.8938502056101</v>
      </c>
      <c r="G1481">
        <f>Calc!N1481</f>
        <v>1514.2912987524817</v>
      </c>
      <c r="H1481" t="str">
        <f>IF(Calc!O1481=Betting!I1481, Betting!B1481, IF(Calc!P1481=Betting!I1481, Betting!C1481, ""))</f>
        <v>CLE</v>
      </c>
      <c r="I1481" s="21">
        <f>MAX(Calc!O1481:P1481)</f>
        <v>0.50885085784129847</v>
      </c>
      <c r="J1481" s="22">
        <f t="shared" si="93"/>
        <v>-103.60414264489891</v>
      </c>
      <c r="K1481" s="23">
        <f t="shared" si="94"/>
        <v>0.96521236938128963</v>
      </c>
      <c r="M1481" s="31"/>
      <c r="N1481" s="31"/>
      <c r="O1481" t="str">
        <f>IF(ISBLANK(Games!L1481), "", Games!L1481)</f>
        <v/>
      </c>
      <c r="P1481" t="str">
        <f>IF(ISBLANK(Games!M1481), "", Games!M1481)</f>
        <v/>
      </c>
      <c r="Q1481" t="str">
        <f t="shared" si="95"/>
        <v/>
      </c>
      <c r="R1481" t="str">
        <f>IF(ISBLANK(Games!L1481), "", IF(H1481=Q1481, "W", "L"))</f>
        <v/>
      </c>
      <c r="T1481" s="30" t="str">
        <f t="shared" si="92"/>
        <v/>
      </c>
    </row>
    <row r="1482" spans="1:20" x14ac:dyDescent="0.45">
      <c r="A1482" s="20" t="str">
        <f>Calc!A1482</f>
        <v>2024-07-20</v>
      </c>
      <c r="B1482" t="str">
        <f>Calc!B1482</f>
        <v>KCR</v>
      </c>
      <c r="C1482" t="str">
        <f>Calc!C1482</f>
        <v>CHW</v>
      </c>
      <c r="D1482" t="str">
        <f>IF(ISBLANK(Games!D1482), "", Games!D1482)</f>
        <v/>
      </c>
      <c r="E1482" t="str">
        <f>IF(ISBLANK(Games!E1482), "", Games!E1482)</f>
        <v/>
      </c>
      <c r="F1482">
        <f>Calc!M1482</f>
        <v>1459.3647323881944</v>
      </c>
      <c r="G1482">
        <f>Calc!N1482</f>
        <v>1425.4820043556863</v>
      </c>
      <c r="H1482" t="str">
        <f>IF(Calc!O1482=Betting!I1482, Betting!B1482, IF(Calc!P1482=Betting!I1482, Betting!C1482, ""))</f>
        <v>KCR</v>
      </c>
      <c r="I1482" s="21">
        <f>MAX(Calc!O1482:P1482)</f>
        <v>0.6436484907006319</v>
      </c>
      <c r="J1482" s="22">
        <f t="shared" si="93"/>
        <v>-180.62179446528114</v>
      </c>
      <c r="K1482" s="23">
        <f t="shared" si="94"/>
        <v>0.55364304344358539</v>
      </c>
      <c r="M1482" s="31"/>
      <c r="N1482" s="31"/>
      <c r="O1482" t="str">
        <f>IF(ISBLANK(Games!L1482), "", Games!L1482)</f>
        <v/>
      </c>
      <c r="P1482" t="str">
        <f>IF(ISBLANK(Games!M1482), "", Games!M1482)</f>
        <v/>
      </c>
      <c r="Q1482" t="str">
        <f t="shared" si="95"/>
        <v/>
      </c>
      <c r="R1482" t="str">
        <f>IF(ISBLANK(Games!L1482), "", IF(H1482=Q1482, "W", "L"))</f>
        <v/>
      </c>
      <c r="T1482" s="30" t="str">
        <f t="shared" si="92"/>
        <v/>
      </c>
    </row>
    <row r="1483" spans="1:20" x14ac:dyDescent="0.45">
      <c r="A1483" s="20" t="str">
        <f>Calc!A1483</f>
        <v>2024-07-20</v>
      </c>
      <c r="B1483" t="str">
        <f>Calc!B1483</f>
        <v>MIN</v>
      </c>
      <c r="C1483" t="str">
        <f>Calc!C1483</f>
        <v>MIL</v>
      </c>
      <c r="D1483" t="str">
        <f>IF(ISBLANK(Games!D1483), "", Games!D1483)</f>
        <v/>
      </c>
      <c r="E1483" t="str">
        <f>IF(ISBLANK(Games!E1483), "", Games!E1483)</f>
        <v/>
      </c>
      <c r="F1483">
        <f>Calc!M1483</f>
        <v>1529.2726034226744</v>
      </c>
      <c r="G1483">
        <f>Calc!N1483</f>
        <v>1527.5334034496079</v>
      </c>
      <c r="H1483" t="str">
        <f>IF(Calc!O1483=Betting!I1483, Betting!B1483, IF(Calc!P1483=Betting!I1483, Betting!C1483, ""))</f>
        <v>MIN</v>
      </c>
      <c r="I1483" s="21">
        <f>MAX(Calc!O1483:P1483)</f>
        <v>0.56613925268773013</v>
      </c>
      <c r="J1483" s="22">
        <f t="shared" si="93"/>
        <v>-130.48870085503569</v>
      </c>
      <c r="K1483" s="23">
        <f t="shared" si="94"/>
        <v>0.76634987814840294</v>
      </c>
      <c r="M1483" s="31"/>
      <c r="N1483" s="31"/>
      <c r="O1483" t="str">
        <f>IF(ISBLANK(Games!L1483), "", Games!L1483)</f>
        <v/>
      </c>
      <c r="P1483" t="str">
        <f>IF(ISBLANK(Games!M1483), "", Games!M1483)</f>
        <v/>
      </c>
      <c r="Q1483" t="str">
        <f t="shared" si="95"/>
        <v/>
      </c>
      <c r="R1483" t="str">
        <f>IF(ISBLANK(Games!L1483), "", IF(H1483=Q1483, "W", "L"))</f>
        <v/>
      </c>
      <c r="T1483" s="30" t="str">
        <f t="shared" si="92"/>
        <v/>
      </c>
    </row>
    <row r="1484" spans="1:20" x14ac:dyDescent="0.45">
      <c r="A1484" s="20" t="str">
        <f>Calc!A1484</f>
        <v>2024-07-20</v>
      </c>
      <c r="B1484" t="str">
        <f>Calc!B1484</f>
        <v>CHC</v>
      </c>
      <c r="C1484" t="str">
        <f>Calc!C1484</f>
        <v>ARI</v>
      </c>
      <c r="D1484" t="str">
        <f>IF(ISBLANK(Games!D1484), "", Games!D1484)</f>
        <v/>
      </c>
      <c r="E1484" t="str">
        <f>IF(ISBLANK(Games!E1484), "", Games!E1484)</f>
        <v/>
      </c>
      <c r="F1484">
        <f>Calc!M1484</f>
        <v>1529.9566441509314</v>
      </c>
      <c r="G1484">
        <f>Calc!N1484</f>
        <v>1515.1384034374826</v>
      </c>
      <c r="H1484" t="str">
        <f>IF(Calc!O1484=Betting!I1484, Betting!B1484, IF(Calc!P1484=Betting!I1484, Betting!C1484, ""))</f>
        <v>CHC</v>
      </c>
      <c r="I1484" s="21">
        <f>MAX(Calc!O1484:P1484)</f>
        <v>0.54360523512508463</v>
      </c>
      <c r="J1484" s="22">
        <f t="shared" si="93"/>
        <v>-119.1085606063144</v>
      </c>
      <c r="K1484" s="23">
        <f t="shared" si="94"/>
        <v>0.83957021637199281</v>
      </c>
      <c r="M1484" s="31"/>
      <c r="N1484" s="31"/>
      <c r="O1484" t="str">
        <f>IF(ISBLANK(Games!L1484), "", Games!L1484)</f>
        <v/>
      </c>
      <c r="P1484" t="str">
        <f>IF(ISBLANK(Games!M1484), "", Games!M1484)</f>
        <v/>
      </c>
      <c r="Q1484" t="str">
        <f t="shared" si="95"/>
        <v/>
      </c>
      <c r="R1484" t="str">
        <f>IF(ISBLANK(Games!L1484), "", IF(H1484=Q1484, "W", "L"))</f>
        <v/>
      </c>
      <c r="T1484" s="30" t="str">
        <f t="shared" si="92"/>
        <v/>
      </c>
    </row>
    <row r="1485" spans="1:20" x14ac:dyDescent="0.45">
      <c r="A1485" s="20" t="str">
        <f>Calc!A1485</f>
        <v>2024-07-20</v>
      </c>
      <c r="B1485" t="str">
        <f>Calc!B1485</f>
        <v>LAD</v>
      </c>
      <c r="C1485" t="str">
        <f>Calc!C1485</f>
        <v>BOS</v>
      </c>
      <c r="D1485" t="str">
        <f>IF(ISBLANK(Games!D1485), "", Games!D1485)</f>
        <v/>
      </c>
      <c r="E1485" t="str">
        <f>IF(ISBLANK(Games!E1485), "", Games!E1485)</f>
        <v/>
      </c>
      <c r="F1485">
        <f>Calc!M1485</f>
        <v>1596.6514930600529</v>
      </c>
      <c r="G1485">
        <f>Calc!N1485</f>
        <v>1518.233689676287</v>
      </c>
      <c r="H1485" t="str">
        <f>IF(Calc!O1485=Betting!I1485, Betting!B1485, IF(Calc!P1485=Betting!I1485, Betting!C1485, ""))</f>
        <v>LAD</v>
      </c>
      <c r="I1485" s="21">
        <f>MAX(Calc!O1485:P1485)</f>
        <v>0.63230123695201867</v>
      </c>
      <c r="J1485" s="22">
        <f t="shared" si="93"/>
        <v>-171.96175252553383</v>
      </c>
      <c r="K1485" s="23">
        <f t="shared" si="94"/>
        <v>0.58152466191661689</v>
      </c>
      <c r="M1485" s="31"/>
      <c r="N1485" s="31"/>
      <c r="O1485" t="str">
        <f>IF(ISBLANK(Games!L1485), "", Games!L1485)</f>
        <v/>
      </c>
      <c r="P1485" t="str">
        <f>IF(ISBLANK(Games!M1485), "", Games!M1485)</f>
        <v/>
      </c>
      <c r="Q1485" t="str">
        <f t="shared" si="95"/>
        <v/>
      </c>
      <c r="R1485" t="str">
        <f>IF(ISBLANK(Games!L1485), "", IF(H1485=Q1485, "W", "L"))</f>
        <v/>
      </c>
      <c r="T1485" s="30" t="str">
        <f t="shared" si="92"/>
        <v/>
      </c>
    </row>
    <row r="1486" spans="1:20" x14ac:dyDescent="0.45">
      <c r="A1486" s="20" t="str">
        <f>Calc!A1486</f>
        <v>2024-07-20</v>
      </c>
      <c r="B1486" t="str">
        <f>Calc!B1486</f>
        <v>ATL</v>
      </c>
      <c r="C1486" t="str">
        <f>Calc!C1486</f>
        <v>STL</v>
      </c>
      <c r="D1486" t="str">
        <f>IF(ISBLANK(Games!D1486), "", Games!D1486)</f>
        <v/>
      </c>
      <c r="E1486" t="str">
        <f>IF(ISBLANK(Games!E1486), "", Games!E1486)</f>
        <v/>
      </c>
      <c r="F1486">
        <f>Calc!M1486</f>
        <v>1593.2508682491175</v>
      </c>
      <c r="G1486">
        <f>Calc!N1486</f>
        <v>1507.9516916859375</v>
      </c>
      <c r="H1486" t="str">
        <f>IF(Calc!O1486=Betting!I1486, Betting!B1486, IF(Calc!P1486=Betting!I1486, Betting!C1486, ""))</f>
        <v>ATL</v>
      </c>
      <c r="I1486" s="21">
        <f>MAX(Calc!O1486:P1486)</f>
        <v>0.6422982689101876</v>
      </c>
      <c r="J1486" s="22">
        <f t="shared" si="93"/>
        <v>-179.56252740329015</v>
      </c>
      <c r="K1486" s="23">
        <f t="shared" si="94"/>
        <v>0.55690906920353189</v>
      </c>
      <c r="M1486" s="31"/>
      <c r="N1486" s="31"/>
      <c r="O1486" t="str">
        <f>IF(ISBLANK(Games!L1486), "", Games!L1486)</f>
        <v/>
      </c>
      <c r="P1486" t="str">
        <f>IF(ISBLANK(Games!M1486), "", Games!M1486)</f>
        <v/>
      </c>
      <c r="Q1486" t="str">
        <f t="shared" si="95"/>
        <v/>
      </c>
      <c r="R1486" t="str">
        <f>IF(ISBLANK(Games!L1486), "", IF(H1486=Q1486, "W", "L"))</f>
        <v/>
      </c>
      <c r="T1486" s="30" t="str">
        <f t="shared" si="92"/>
        <v/>
      </c>
    </row>
    <row r="1487" spans="1:20" x14ac:dyDescent="0.45">
      <c r="A1487" s="20" t="str">
        <f>Calc!A1487</f>
        <v>2024-07-20</v>
      </c>
      <c r="B1487" t="str">
        <f>Calc!B1487</f>
        <v>COL</v>
      </c>
      <c r="C1487" t="str">
        <f>Calc!C1487</f>
        <v>SFG</v>
      </c>
      <c r="D1487" t="str">
        <f>IF(ISBLANK(Games!D1487), "", Games!D1487)</f>
        <v/>
      </c>
      <c r="E1487" t="str">
        <f>IF(ISBLANK(Games!E1487), "", Games!E1487)</f>
        <v/>
      </c>
      <c r="F1487">
        <f>Calc!M1487</f>
        <v>1423.0710497477428</v>
      </c>
      <c r="G1487">
        <f>Calc!N1487</f>
        <v>1491.6063482058917</v>
      </c>
      <c r="H1487" t="str">
        <f>IF(Calc!O1487=Betting!I1487, Betting!B1487, IF(Calc!P1487=Betting!I1487, Betting!C1487, ""))</f>
        <v>COL</v>
      </c>
      <c r="I1487" s="21">
        <f>MAX(Calc!O1487:P1487)</f>
        <v>0.51680269184459049</v>
      </c>
      <c r="J1487" s="22">
        <f t="shared" si="93"/>
        <v>-106.95479530245491</v>
      </c>
      <c r="K1487" s="23">
        <f t="shared" si="94"/>
        <v>0.93497444146578368</v>
      </c>
      <c r="M1487" s="31"/>
      <c r="N1487" s="31"/>
      <c r="O1487" t="str">
        <f>IF(ISBLANK(Games!L1487), "", Games!L1487)</f>
        <v/>
      </c>
      <c r="P1487" t="str">
        <f>IF(ISBLANK(Games!M1487), "", Games!M1487)</f>
        <v/>
      </c>
      <c r="Q1487" t="str">
        <f t="shared" si="95"/>
        <v/>
      </c>
      <c r="R1487" t="str">
        <f>IF(ISBLANK(Games!L1487), "", IF(H1487=Q1487, "W", "L"))</f>
        <v/>
      </c>
      <c r="T1487" s="30" t="str">
        <f t="shared" si="92"/>
        <v/>
      </c>
    </row>
    <row r="1488" spans="1:20" x14ac:dyDescent="0.45">
      <c r="A1488" s="20" t="str">
        <f>Calc!A1488</f>
        <v>2024-07-20</v>
      </c>
      <c r="B1488" t="str">
        <f>Calc!B1488</f>
        <v>SEA</v>
      </c>
      <c r="C1488" t="str">
        <f>Calc!C1488</f>
        <v>HOU</v>
      </c>
      <c r="D1488" t="str">
        <f>IF(ISBLANK(Games!D1488), "", Games!D1488)</f>
        <v/>
      </c>
      <c r="E1488" t="str">
        <f>IF(ISBLANK(Games!E1488), "", Games!E1488)</f>
        <v/>
      </c>
      <c r="F1488">
        <f>Calc!M1488</f>
        <v>1518.2292368487947</v>
      </c>
      <c r="G1488">
        <f>Calc!N1488</f>
        <v>1554.1885466658973</v>
      </c>
      <c r="H1488" t="str">
        <f>IF(Calc!O1488=Betting!I1488, Betting!B1488, IF(Calc!P1488=Betting!I1488, Betting!C1488, ""))</f>
        <v>HOU</v>
      </c>
      <c r="I1488" s="21">
        <f>MAX(Calc!O1488:P1488)</f>
        <v>0.54032965789896614</v>
      </c>
      <c r="J1488" s="22">
        <f t="shared" si="93"/>
        <v>-117.54720903447011</v>
      </c>
      <c r="K1488" s="23">
        <f t="shared" si="94"/>
        <v>0.85072202752747206</v>
      </c>
      <c r="M1488" s="31"/>
      <c r="N1488" s="31"/>
      <c r="O1488" t="str">
        <f>IF(ISBLANK(Games!L1488), "", Games!L1488)</f>
        <v/>
      </c>
      <c r="P1488" t="str">
        <f>IF(ISBLANK(Games!M1488), "", Games!M1488)</f>
        <v/>
      </c>
      <c r="Q1488" t="str">
        <f t="shared" si="95"/>
        <v/>
      </c>
      <c r="R1488" t="str">
        <f>IF(ISBLANK(Games!L1488), "", IF(H1488=Q1488, "W", "L"))</f>
        <v/>
      </c>
      <c r="T1488" s="30" t="str">
        <f t="shared" si="92"/>
        <v/>
      </c>
    </row>
    <row r="1489" spans="1:20" x14ac:dyDescent="0.45">
      <c r="A1489" s="20" t="str">
        <f>Calc!A1489</f>
        <v>2024-07-21</v>
      </c>
      <c r="B1489" t="str">
        <f>Calc!B1489</f>
        <v>WAS</v>
      </c>
      <c r="C1489" t="str">
        <f>Calc!C1489</f>
        <v>CIN</v>
      </c>
      <c r="D1489" t="str">
        <f>IF(ISBLANK(Games!D1489), "", Games!D1489)</f>
        <v/>
      </c>
      <c r="E1489" t="str">
        <f>IF(ISBLANK(Games!E1489), "", Games!E1489)</f>
        <v/>
      </c>
      <c r="F1489">
        <f>Calc!M1489</f>
        <v>1419.5380932200808</v>
      </c>
      <c r="G1489">
        <f>Calc!N1489</f>
        <v>1513.6155661274754</v>
      </c>
      <c r="H1489" t="str">
        <f>IF(Calc!O1489=Betting!I1489, Betting!B1489, IF(Calc!P1489=Betting!I1489, Betting!C1489, ""))</f>
        <v>CIN</v>
      </c>
      <c r="I1489" s="21">
        <f>MAX(Calc!O1489:P1489)</f>
        <v>0.65598324345088543</v>
      </c>
      <c r="J1489" s="22">
        <f t="shared" si="93"/>
        <v>-190.68351496338582</v>
      </c>
      <c r="K1489" s="23">
        <f t="shared" si="94"/>
        <v>0.52442918318975573</v>
      </c>
      <c r="M1489" s="31"/>
      <c r="N1489" s="31"/>
      <c r="O1489" t="str">
        <f>IF(ISBLANK(Games!L1489), "", Games!L1489)</f>
        <v/>
      </c>
      <c r="P1489" t="str">
        <f>IF(ISBLANK(Games!M1489), "", Games!M1489)</f>
        <v/>
      </c>
      <c r="Q1489" t="str">
        <f t="shared" si="95"/>
        <v/>
      </c>
      <c r="R1489" t="str">
        <f>IF(ISBLANK(Games!L1489), "", IF(H1489=Q1489, "W", "L"))</f>
        <v/>
      </c>
      <c r="T1489" s="30" t="str">
        <f t="shared" si="92"/>
        <v/>
      </c>
    </row>
    <row r="1490" spans="1:20" x14ac:dyDescent="0.45">
      <c r="A1490" s="20" t="str">
        <f>Calc!A1490</f>
        <v>2024-07-21</v>
      </c>
      <c r="B1490" t="str">
        <f>Calc!B1490</f>
        <v>PIT</v>
      </c>
      <c r="C1490" t="str">
        <f>Calc!C1490</f>
        <v>PHI</v>
      </c>
      <c r="D1490" t="str">
        <f>IF(ISBLANK(Games!D1490), "", Games!D1490)</f>
        <v/>
      </c>
      <c r="E1490" t="str">
        <f>IF(ISBLANK(Games!E1490), "", Games!E1490)</f>
        <v/>
      </c>
      <c r="F1490">
        <f>Calc!M1490</f>
        <v>1464.4120897083565</v>
      </c>
      <c r="G1490">
        <f>Calc!N1490</f>
        <v>1539.4111659163295</v>
      </c>
      <c r="H1490" t="str">
        <f>IF(Calc!O1490=Betting!I1490, Betting!B1490, IF(Calc!P1490=Betting!I1490, Betting!C1490, ""))</f>
        <v>PHI</v>
      </c>
      <c r="I1490" s="21">
        <f>MAX(Calc!O1490:P1490)</f>
        <v>0.57730104717017683</v>
      </c>
      <c r="J1490" s="22">
        <f t="shared" si="93"/>
        <v>-136.57498872550929</v>
      </c>
      <c r="K1490" s="23">
        <f t="shared" si="94"/>
        <v>0.732198486217573</v>
      </c>
      <c r="M1490" s="31"/>
      <c r="N1490" s="31"/>
      <c r="O1490" t="str">
        <f>IF(ISBLANK(Games!L1490), "", Games!L1490)</f>
        <v/>
      </c>
      <c r="P1490" t="str">
        <f>IF(ISBLANK(Games!M1490), "", Games!M1490)</f>
        <v/>
      </c>
      <c r="Q1490" t="str">
        <f t="shared" si="95"/>
        <v/>
      </c>
      <c r="R1490" t="str">
        <f>IF(ISBLANK(Games!L1490), "", IF(H1490=Q1490, "W", "L"))</f>
        <v/>
      </c>
      <c r="T1490" s="30" t="str">
        <f t="shared" si="92"/>
        <v/>
      </c>
    </row>
    <row r="1491" spans="1:20" x14ac:dyDescent="0.45">
      <c r="A1491" s="20" t="str">
        <f>Calc!A1491</f>
        <v>2024-07-21</v>
      </c>
      <c r="B1491" t="str">
        <f>Calc!B1491</f>
        <v>ATL</v>
      </c>
      <c r="C1491" t="str">
        <f>Calc!C1491</f>
        <v>STL</v>
      </c>
      <c r="D1491" t="str">
        <f>IF(ISBLANK(Games!D1491), "", Games!D1491)</f>
        <v/>
      </c>
      <c r="E1491" t="str">
        <f>IF(ISBLANK(Games!E1491), "", Games!E1491)</f>
        <v/>
      </c>
      <c r="F1491">
        <f>Calc!M1491</f>
        <v>1593.2508682491175</v>
      </c>
      <c r="G1491">
        <f>Calc!N1491</f>
        <v>1507.9516916859375</v>
      </c>
      <c r="H1491" t="str">
        <f>IF(Calc!O1491=Betting!I1491, Betting!B1491, IF(Calc!P1491=Betting!I1491, Betting!C1491, ""))</f>
        <v>ATL</v>
      </c>
      <c r="I1491" s="21">
        <f>MAX(Calc!O1491:P1491)</f>
        <v>0.6422982689101876</v>
      </c>
      <c r="J1491" s="22">
        <f t="shared" si="93"/>
        <v>-179.56252740329015</v>
      </c>
      <c r="K1491" s="23">
        <f t="shared" si="94"/>
        <v>0.55690906920353189</v>
      </c>
      <c r="M1491" s="31"/>
      <c r="N1491" s="31"/>
      <c r="O1491" t="str">
        <f>IF(ISBLANK(Games!L1491), "", Games!L1491)</f>
        <v/>
      </c>
      <c r="P1491" t="str">
        <f>IF(ISBLANK(Games!M1491), "", Games!M1491)</f>
        <v/>
      </c>
      <c r="Q1491" t="str">
        <f t="shared" si="95"/>
        <v/>
      </c>
      <c r="R1491" t="str">
        <f>IF(ISBLANK(Games!L1491), "", IF(H1491=Q1491, "W", "L"))</f>
        <v/>
      </c>
      <c r="T1491" s="30" t="str">
        <f t="shared" si="92"/>
        <v/>
      </c>
    </row>
    <row r="1492" spans="1:20" x14ac:dyDescent="0.45">
      <c r="A1492" s="20" t="str">
        <f>Calc!A1492</f>
        <v>2024-07-21</v>
      </c>
      <c r="B1492" t="str">
        <f>Calc!B1492</f>
        <v>NYY</v>
      </c>
      <c r="C1492" t="str">
        <f>Calc!C1492</f>
        <v>TBR</v>
      </c>
      <c r="D1492" t="str">
        <f>IF(ISBLANK(Games!D1492), "", Games!D1492)</f>
        <v/>
      </c>
      <c r="E1492" t="str">
        <f>IF(ISBLANK(Games!E1492), "", Games!E1492)</f>
        <v/>
      </c>
      <c r="F1492">
        <f>Calc!M1492</f>
        <v>1533.7203518335739</v>
      </c>
      <c r="G1492">
        <f>Calc!N1492</f>
        <v>1532.6622500113572</v>
      </c>
      <c r="H1492" t="str">
        <f>IF(Calc!O1492=Betting!I1492, Betting!B1492, IF(Calc!P1492=Betting!I1492, Betting!C1492, ""))</f>
        <v>NYY</v>
      </c>
      <c r="I1492" s="21">
        <f>MAX(Calc!O1492:P1492)</f>
        <v>0.54848405218586549</v>
      </c>
      <c r="J1492" s="22">
        <f t="shared" si="93"/>
        <v>-121.47611946846398</v>
      </c>
      <c r="K1492" s="23">
        <f t="shared" si="94"/>
        <v>0.82320706685037537</v>
      </c>
      <c r="M1492" s="31"/>
      <c r="N1492" s="31"/>
      <c r="O1492" t="str">
        <f>IF(ISBLANK(Games!L1492), "", Games!L1492)</f>
        <v/>
      </c>
      <c r="P1492" t="str">
        <f>IF(ISBLANK(Games!M1492), "", Games!M1492)</f>
        <v/>
      </c>
      <c r="Q1492" t="str">
        <f t="shared" si="95"/>
        <v/>
      </c>
      <c r="R1492" t="str">
        <f>IF(ISBLANK(Games!L1492), "", IF(H1492=Q1492, "W", "L"))</f>
        <v/>
      </c>
      <c r="T1492" s="30" t="str">
        <f t="shared" si="92"/>
        <v/>
      </c>
    </row>
    <row r="1493" spans="1:20" x14ac:dyDescent="0.45">
      <c r="A1493" s="20" t="str">
        <f>Calc!A1493</f>
        <v>2024-07-21</v>
      </c>
      <c r="B1493" t="str">
        <f>Calc!B1493</f>
        <v>TOR</v>
      </c>
      <c r="C1493" t="str">
        <f>Calc!C1493</f>
        <v>DET</v>
      </c>
      <c r="D1493" t="str">
        <f>IF(ISBLANK(Games!D1493), "", Games!D1493)</f>
        <v/>
      </c>
      <c r="E1493" t="str">
        <f>IF(ISBLANK(Games!E1493), "", Games!E1493)</f>
        <v/>
      </c>
      <c r="F1493">
        <f>Calc!M1493</f>
        <v>1536.86484917293</v>
      </c>
      <c r="G1493">
        <f>Calc!N1493</f>
        <v>1495.7868779460348</v>
      </c>
      <c r="H1493" t="str">
        <f>IF(Calc!O1493=Betting!I1493, Betting!B1493, IF(Calc!P1493=Betting!I1493, Betting!C1493, ""))</f>
        <v>TOR</v>
      </c>
      <c r="I1493" s="21">
        <f>MAX(Calc!O1493:P1493)</f>
        <v>0.55607959687047182</v>
      </c>
      <c r="J1493" s="22">
        <f t="shared" si="93"/>
        <v>-125.26560909348822</v>
      </c>
      <c r="K1493" s="23">
        <f t="shared" si="94"/>
        <v>0.79830370621012192</v>
      </c>
      <c r="M1493" s="31"/>
      <c r="N1493" s="31"/>
      <c r="O1493" t="str">
        <f>IF(ISBLANK(Games!L1493), "", Games!L1493)</f>
        <v/>
      </c>
      <c r="P1493" t="str">
        <f>IF(ISBLANK(Games!M1493), "", Games!M1493)</f>
        <v/>
      </c>
      <c r="Q1493" t="str">
        <f t="shared" si="95"/>
        <v/>
      </c>
      <c r="R1493" t="str">
        <f>IF(ISBLANK(Games!L1493), "", IF(H1493=Q1493, "W", "L"))</f>
        <v/>
      </c>
      <c r="T1493" s="30" t="str">
        <f t="shared" si="92"/>
        <v/>
      </c>
    </row>
    <row r="1494" spans="1:20" x14ac:dyDescent="0.45">
      <c r="A1494" s="20" t="str">
        <f>Calc!A1494</f>
        <v>2024-07-21</v>
      </c>
      <c r="B1494" t="str">
        <f>Calc!B1494</f>
        <v>CLE</v>
      </c>
      <c r="C1494" t="str">
        <f>Calc!C1494</f>
        <v>SDP</v>
      </c>
      <c r="D1494" t="str">
        <f>IF(ISBLANK(Games!D1494), "", Games!D1494)</f>
        <v/>
      </c>
      <c r="E1494" t="str">
        <f>IF(ISBLANK(Games!E1494), "", Games!E1494)</f>
        <v/>
      </c>
      <c r="F1494">
        <f>Calc!M1494</f>
        <v>1503.8938502056101</v>
      </c>
      <c r="G1494">
        <f>Calc!N1494</f>
        <v>1514.2912987524817</v>
      </c>
      <c r="H1494" t="str">
        <f>IF(Calc!O1494=Betting!I1494, Betting!B1494, IF(Calc!P1494=Betting!I1494, Betting!C1494, ""))</f>
        <v>CLE</v>
      </c>
      <c r="I1494" s="21">
        <f>MAX(Calc!O1494:P1494)</f>
        <v>0.50885085784129847</v>
      </c>
      <c r="J1494" s="22">
        <f t="shared" si="93"/>
        <v>-103.60414264489891</v>
      </c>
      <c r="K1494" s="23">
        <f t="shared" si="94"/>
        <v>0.96521236938128963</v>
      </c>
      <c r="M1494" s="31"/>
      <c r="N1494" s="31"/>
      <c r="O1494" t="str">
        <f>IF(ISBLANK(Games!L1494), "", Games!L1494)</f>
        <v/>
      </c>
      <c r="P1494" t="str">
        <f>IF(ISBLANK(Games!M1494), "", Games!M1494)</f>
        <v/>
      </c>
      <c r="Q1494" t="str">
        <f t="shared" si="95"/>
        <v/>
      </c>
      <c r="R1494" t="str">
        <f>IF(ISBLANK(Games!L1494), "", IF(H1494=Q1494, "W", "L"))</f>
        <v/>
      </c>
      <c r="T1494" s="30" t="str">
        <f t="shared" si="92"/>
        <v/>
      </c>
    </row>
    <row r="1495" spans="1:20" x14ac:dyDescent="0.45">
      <c r="A1495" s="20" t="str">
        <f>Calc!A1495</f>
        <v>2024-07-21</v>
      </c>
      <c r="B1495" t="str">
        <f>Calc!B1495</f>
        <v>MIA</v>
      </c>
      <c r="C1495" t="str">
        <f>Calc!C1495</f>
        <v>NYM</v>
      </c>
      <c r="D1495" t="str">
        <f>IF(ISBLANK(Games!D1495), "", Games!D1495)</f>
        <v/>
      </c>
      <c r="E1495" t="str">
        <f>IF(ISBLANK(Games!E1495), "", Games!E1495)</f>
        <v/>
      </c>
      <c r="F1495">
        <f>Calc!M1495</f>
        <v>1453.0099819148713</v>
      </c>
      <c r="G1495">
        <f>Calc!N1495</f>
        <v>1510.288270753422</v>
      </c>
      <c r="H1495" t="str">
        <f>IF(Calc!O1495=Betting!I1495, Betting!B1495, IF(Calc!P1495=Betting!I1495, Betting!C1495, ""))</f>
        <v>NYM</v>
      </c>
      <c r="I1495" s="21">
        <f>MAX(Calc!O1495:P1495)</f>
        <v>0.5588155115097081</v>
      </c>
      <c r="J1495" s="22">
        <f t="shared" si="93"/>
        <v>-126.66254732163019</v>
      </c>
      <c r="K1495" s="23">
        <f t="shared" si="94"/>
        <v>0.78949935963369799</v>
      </c>
      <c r="M1495" s="31"/>
      <c r="N1495" s="31"/>
      <c r="O1495" t="str">
        <f>IF(ISBLANK(Games!L1495), "", Games!L1495)</f>
        <v/>
      </c>
      <c r="P1495" t="str">
        <f>IF(ISBLANK(Games!M1495), "", Games!M1495)</f>
        <v/>
      </c>
      <c r="Q1495" t="str">
        <f t="shared" si="95"/>
        <v/>
      </c>
      <c r="R1495" t="str">
        <f>IF(ISBLANK(Games!L1495), "", IF(H1495=Q1495, "W", "L"))</f>
        <v/>
      </c>
      <c r="T1495" s="30" t="str">
        <f t="shared" si="92"/>
        <v/>
      </c>
    </row>
    <row r="1496" spans="1:20" x14ac:dyDescent="0.45">
      <c r="A1496" s="20" t="str">
        <f>Calc!A1496</f>
        <v>2024-07-21</v>
      </c>
      <c r="B1496" t="str">
        <f>Calc!B1496</f>
        <v>KCR</v>
      </c>
      <c r="C1496" t="str">
        <f>Calc!C1496</f>
        <v>CHW</v>
      </c>
      <c r="D1496" t="str">
        <f>IF(ISBLANK(Games!D1496), "", Games!D1496)</f>
        <v/>
      </c>
      <c r="E1496" t="str">
        <f>IF(ISBLANK(Games!E1496), "", Games!E1496)</f>
        <v/>
      </c>
      <c r="F1496">
        <f>Calc!M1496</f>
        <v>1459.3647323881944</v>
      </c>
      <c r="G1496">
        <f>Calc!N1496</f>
        <v>1425.4820043556863</v>
      </c>
      <c r="H1496" t="str">
        <f>IF(Calc!O1496=Betting!I1496, Betting!B1496, IF(Calc!P1496=Betting!I1496, Betting!C1496, ""))</f>
        <v>KCR</v>
      </c>
      <c r="I1496" s="21">
        <f>MAX(Calc!O1496:P1496)</f>
        <v>0.6436484907006319</v>
      </c>
      <c r="J1496" s="22">
        <f t="shared" si="93"/>
        <v>-180.62179446528114</v>
      </c>
      <c r="K1496" s="23">
        <f t="shared" si="94"/>
        <v>0.55364304344358539</v>
      </c>
      <c r="M1496" s="31"/>
      <c r="N1496" s="31"/>
      <c r="O1496" t="str">
        <f>IF(ISBLANK(Games!L1496), "", Games!L1496)</f>
        <v/>
      </c>
      <c r="P1496" t="str">
        <f>IF(ISBLANK(Games!M1496), "", Games!M1496)</f>
        <v/>
      </c>
      <c r="Q1496" t="str">
        <f t="shared" si="95"/>
        <v/>
      </c>
      <c r="R1496" t="str">
        <f>IF(ISBLANK(Games!L1496), "", IF(H1496=Q1496, "W", "L"))</f>
        <v/>
      </c>
      <c r="T1496" s="30" t="str">
        <f t="shared" si="92"/>
        <v/>
      </c>
    </row>
    <row r="1497" spans="1:20" x14ac:dyDescent="0.45">
      <c r="A1497" s="20" t="str">
        <f>Calc!A1497</f>
        <v>2024-07-21</v>
      </c>
      <c r="B1497" t="str">
        <f>Calc!B1497</f>
        <v>MIN</v>
      </c>
      <c r="C1497" t="str">
        <f>Calc!C1497</f>
        <v>MIL</v>
      </c>
      <c r="D1497" t="str">
        <f>IF(ISBLANK(Games!D1497), "", Games!D1497)</f>
        <v/>
      </c>
      <c r="E1497" t="str">
        <f>IF(ISBLANK(Games!E1497), "", Games!E1497)</f>
        <v/>
      </c>
      <c r="F1497">
        <f>Calc!M1497</f>
        <v>1529.2726034226744</v>
      </c>
      <c r="G1497">
        <f>Calc!N1497</f>
        <v>1527.5334034496079</v>
      </c>
      <c r="H1497" t="str">
        <f>IF(Calc!O1497=Betting!I1497, Betting!B1497, IF(Calc!P1497=Betting!I1497, Betting!C1497, ""))</f>
        <v>MIN</v>
      </c>
      <c r="I1497" s="21">
        <f>MAX(Calc!O1497:P1497)</f>
        <v>0.56613925268773013</v>
      </c>
      <c r="J1497" s="22">
        <f t="shared" si="93"/>
        <v>-130.48870085503569</v>
      </c>
      <c r="K1497" s="23">
        <f t="shared" si="94"/>
        <v>0.76634987814840294</v>
      </c>
      <c r="M1497" s="31"/>
      <c r="N1497" s="31"/>
      <c r="O1497" t="str">
        <f>IF(ISBLANK(Games!L1497), "", Games!L1497)</f>
        <v/>
      </c>
      <c r="P1497" t="str">
        <f>IF(ISBLANK(Games!M1497), "", Games!M1497)</f>
        <v/>
      </c>
      <c r="Q1497" t="str">
        <f t="shared" si="95"/>
        <v/>
      </c>
      <c r="R1497" t="str">
        <f>IF(ISBLANK(Games!L1497), "", IF(H1497=Q1497, "W", "L"))</f>
        <v/>
      </c>
      <c r="T1497" s="30" t="str">
        <f t="shared" si="92"/>
        <v/>
      </c>
    </row>
    <row r="1498" spans="1:20" x14ac:dyDescent="0.45">
      <c r="A1498" s="20" t="str">
        <f>Calc!A1498</f>
        <v>2024-07-21</v>
      </c>
      <c r="B1498" t="str">
        <f>Calc!B1498</f>
        <v>CHC</v>
      </c>
      <c r="C1498" t="str">
        <f>Calc!C1498</f>
        <v>ARI</v>
      </c>
      <c r="D1498" t="str">
        <f>IF(ISBLANK(Games!D1498), "", Games!D1498)</f>
        <v/>
      </c>
      <c r="E1498" t="str">
        <f>IF(ISBLANK(Games!E1498), "", Games!E1498)</f>
        <v/>
      </c>
      <c r="F1498">
        <f>Calc!M1498</f>
        <v>1529.9566441509314</v>
      </c>
      <c r="G1498">
        <f>Calc!N1498</f>
        <v>1515.1384034374826</v>
      </c>
      <c r="H1498" t="str">
        <f>IF(Calc!O1498=Betting!I1498, Betting!B1498, IF(Calc!P1498=Betting!I1498, Betting!C1498, ""))</f>
        <v>CHC</v>
      </c>
      <c r="I1498" s="21">
        <f>MAX(Calc!O1498:P1498)</f>
        <v>0.54360523512508463</v>
      </c>
      <c r="J1498" s="22">
        <f t="shared" si="93"/>
        <v>-119.1085606063144</v>
      </c>
      <c r="K1498" s="23">
        <f t="shared" si="94"/>
        <v>0.83957021637199281</v>
      </c>
      <c r="M1498" s="31"/>
      <c r="N1498" s="31"/>
      <c r="O1498" t="str">
        <f>IF(ISBLANK(Games!L1498), "", Games!L1498)</f>
        <v/>
      </c>
      <c r="P1498" t="str">
        <f>IF(ISBLANK(Games!M1498), "", Games!M1498)</f>
        <v/>
      </c>
      <c r="Q1498" t="str">
        <f t="shared" si="95"/>
        <v/>
      </c>
      <c r="R1498" t="str">
        <f>IF(ISBLANK(Games!L1498), "", IF(H1498=Q1498, "W", "L"))</f>
        <v/>
      </c>
      <c r="T1498" s="30" t="str">
        <f t="shared" si="92"/>
        <v/>
      </c>
    </row>
    <row r="1499" spans="1:20" x14ac:dyDescent="0.45">
      <c r="A1499" s="20" t="str">
        <f>Calc!A1499</f>
        <v>2024-07-21</v>
      </c>
      <c r="B1499" t="str">
        <f>Calc!B1499</f>
        <v>TEX</v>
      </c>
      <c r="C1499" t="str">
        <f>Calc!C1499</f>
        <v>BAL</v>
      </c>
      <c r="D1499" t="str">
        <f>IF(ISBLANK(Games!D1499), "", Games!D1499)</f>
        <v/>
      </c>
      <c r="E1499" t="str">
        <f>IF(ISBLANK(Games!E1499), "", Games!E1499)</f>
        <v/>
      </c>
      <c r="F1499">
        <f>Calc!M1499</f>
        <v>1535.7428778604465</v>
      </c>
      <c r="G1499">
        <f>Calc!N1499</f>
        <v>1539.0873746407135</v>
      </c>
      <c r="H1499" t="str">
        <f>IF(Calc!O1499=Betting!I1499, Betting!B1499, IF(Calc!P1499=Betting!I1499, Betting!C1499, ""))</f>
        <v>TEX</v>
      </c>
      <c r="I1499" s="21">
        <f>MAX(Calc!O1499:P1499)</f>
        <v>0.52683260051435232</v>
      </c>
      <c r="J1499" s="22">
        <f t="shared" si="93"/>
        <v>-111.34169452228555</v>
      </c>
      <c r="K1499" s="23">
        <f t="shared" si="94"/>
        <v>0.89813614234139882</v>
      </c>
      <c r="M1499" s="31"/>
      <c r="N1499" s="31"/>
      <c r="O1499" t="str">
        <f>IF(ISBLANK(Games!L1499), "", Games!L1499)</f>
        <v/>
      </c>
      <c r="P1499" t="str">
        <f>IF(ISBLANK(Games!M1499), "", Games!M1499)</f>
        <v/>
      </c>
      <c r="Q1499" t="str">
        <f t="shared" si="95"/>
        <v/>
      </c>
      <c r="R1499" t="str">
        <f>IF(ISBLANK(Games!L1499), "", IF(H1499=Q1499, "W", "L"))</f>
        <v/>
      </c>
      <c r="T1499" s="30" t="str">
        <f t="shared" si="92"/>
        <v/>
      </c>
    </row>
    <row r="1500" spans="1:20" x14ac:dyDescent="0.45">
      <c r="A1500" s="20" t="str">
        <f>Calc!A1500</f>
        <v>2024-07-21</v>
      </c>
      <c r="B1500" t="str">
        <f>Calc!B1500</f>
        <v>COL</v>
      </c>
      <c r="C1500" t="str">
        <f>Calc!C1500</f>
        <v>SFG</v>
      </c>
      <c r="D1500" t="str">
        <f>IF(ISBLANK(Games!D1500), "", Games!D1500)</f>
        <v/>
      </c>
      <c r="E1500" t="str">
        <f>IF(ISBLANK(Games!E1500), "", Games!E1500)</f>
        <v/>
      </c>
      <c r="F1500">
        <f>Calc!M1500</f>
        <v>1423.0710497477428</v>
      </c>
      <c r="G1500">
        <f>Calc!N1500</f>
        <v>1491.6063482058917</v>
      </c>
      <c r="H1500" t="str">
        <f>IF(Calc!O1500=Betting!I1500, Betting!B1500, IF(Calc!P1500=Betting!I1500, Betting!C1500, ""))</f>
        <v>COL</v>
      </c>
      <c r="I1500" s="21">
        <f>MAX(Calc!O1500:P1500)</f>
        <v>0.51680269184459049</v>
      </c>
      <c r="J1500" s="22">
        <f t="shared" si="93"/>
        <v>-106.95479530245491</v>
      </c>
      <c r="K1500" s="23">
        <f t="shared" si="94"/>
        <v>0.93497444146578368</v>
      </c>
      <c r="M1500" s="31"/>
      <c r="N1500" s="31"/>
      <c r="O1500" t="str">
        <f>IF(ISBLANK(Games!L1500), "", Games!L1500)</f>
        <v/>
      </c>
      <c r="P1500" t="str">
        <f>IF(ISBLANK(Games!M1500), "", Games!M1500)</f>
        <v/>
      </c>
      <c r="Q1500" t="str">
        <f t="shared" si="95"/>
        <v/>
      </c>
      <c r="R1500" t="str">
        <f>IF(ISBLANK(Games!L1500), "", IF(H1500=Q1500, "W", "L"))</f>
        <v/>
      </c>
      <c r="T1500" s="30" t="str">
        <f t="shared" si="92"/>
        <v/>
      </c>
    </row>
    <row r="1501" spans="1:20" x14ac:dyDescent="0.45">
      <c r="A1501" s="20" t="str">
        <f>Calc!A1501</f>
        <v>2024-07-21</v>
      </c>
      <c r="B1501" t="str">
        <f>Calc!B1501</f>
        <v>OAK</v>
      </c>
      <c r="C1501" t="str">
        <f>Calc!C1501</f>
        <v>LAA</v>
      </c>
      <c r="D1501" t="str">
        <f>IF(ISBLANK(Games!D1501), "", Games!D1501)</f>
        <v/>
      </c>
      <c r="E1501" t="str">
        <f>IF(ISBLANK(Games!E1501), "", Games!E1501)</f>
        <v/>
      </c>
      <c r="F1501">
        <f>Calc!M1501</f>
        <v>1410.609331202211</v>
      </c>
      <c r="G1501">
        <f>Calc!N1501</f>
        <v>1486.8682858001625</v>
      </c>
      <c r="H1501" t="str">
        <f>IF(Calc!O1501=Betting!I1501, Betting!B1501, IF(Calc!P1501=Betting!I1501, Betting!C1501, ""))</f>
        <v>LAA</v>
      </c>
      <c r="I1501" s="21">
        <f>MAX(Calc!O1501:P1501)</f>
        <v>0.60491080446943957</v>
      </c>
      <c r="J1501" s="22">
        <f t="shared" si="93"/>
        <v>-153.1074024074772</v>
      </c>
      <c r="K1501" s="23">
        <f t="shared" si="94"/>
        <v>0.65313628490581965</v>
      </c>
      <c r="M1501" s="31"/>
      <c r="N1501" s="31"/>
      <c r="O1501" t="str">
        <f>IF(ISBLANK(Games!L1501), "", Games!L1501)</f>
        <v/>
      </c>
      <c r="P1501" t="str">
        <f>IF(ISBLANK(Games!M1501), "", Games!M1501)</f>
        <v/>
      </c>
      <c r="Q1501" t="str">
        <f t="shared" si="95"/>
        <v/>
      </c>
      <c r="R1501" t="str">
        <f>IF(ISBLANK(Games!L1501), "", IF(H1501=Q1501, "W", "L"))</f>
        <v/>
      </c>
      <c r="T1501" s="30" t="str">
        <f t="shared" si="92"/>
        <v/>
      </c>
    </row>
    <row r="1502" spans="1:20" x14ac:dyDescent="0.45">
      <c r="A1502" s="20" t="str">
        <f>Calc!A1502</f>
        <v>2024-07-21</v>
      </c>
      <c r="B1502" t="str">
        <f>Calc!B1502</f>
        <v>LAD</v>
      </c>
      <c r="C1502" t="str">
        <f>Calc!C1502</f>
        <v>BOS</v>
      </c>
      <c r="D1502" t="str">
        <f>IF(ISBLANK(Games!D1502), "", Games!D1502)</f>
        <v/>
      </c>
      <c r="E1502" t="str">
        <f>IF(ISBLANK(Games!E1502), "", Games!E1502)</f>
        <v/>
      </c>
      <c r="F1502">
        <f>Calc!M1502</f>
        <v>1596.6514930600529</v>
      </c>
      <c r="G1502">
        <f>Calc!N1502</f>
        <v>1518.233689676287</v>
      </c>
      <c r="H1502" t="str">
        <f>IF(Calc!O1502=Betting!I1502, Betting!B1502, IF(Calc!P1502=Betting!I1502, Betting!C1502, ""))</f>
        <v>LAD</v>
      </c>
      <c r="I1502" s="21">
        <f>MAX(Calc!O1502:P1502)</f>
        <v>0.63230123695201867</v>
      </c>
      <c r="J1502" s="22">
        <f t="shared" si="93"/>
        <v>-171.96175252553383</v>
      </c>
      <c r="K1502" s="23">
        <f t="shared" si="94"/>
        <v>0.58152466191661689</v>
      </c>
      <c r="M1502" s="31"/>
      <c r="N1502" s="31"/>
      <c r="O1502" t="str">
        <f>IF(ISBLANK(Games!L1502), "", Games!L1502)</f>
        <v/>
      </c>
      <c r="P1502" t="str">
        <f>IF(ISBLANK(Games!M1502), "", Games!M1502)</f>
        <v/>
      </c>
      <c r="Q1502" t="str">
        <f t="shared" si="95"/>
        <v/>
      </c>
      <c r="R1502" t="str">
        <f>IF(ISBLANK(Games!L1502), "", IF(H1502=Q1502, "W", "L"))</f>
        <v/>
      </c>
      <c r="T1502" s="30" t="str">
        <f t="shared" si="92"/>
        <v/>
      </c>
    </row>
    <row r="1503" spans="1:20" x14ac:dyDescent="0.45">
      <c r="A1503" s="20" t="str">
        <f>Calc!A1503</f>
        <v>2024-07-21</v>
      </c>
      <c r="B1503" t="str">
        <f>Calc!B1503</f>
        <v>SEA</v>
      </c>
      <c r="C1503" t="str">
        <f>Calc!C1503</f>
        <v>HOU</v>
      </c>
      <c r="D1503" t="str">
        <f>IF(ISBLANK(Games!D1503), "", Games!D1503)</f>
        <v/>
      </c>
      <c r="E1503" t="str">
        <f>IF(ISBLANK(Games!E1503), "", Games!E1503)</f>
        <v/>
      </c>
      <c r="F1503">
        <f>Calc!M1503</f>
        <v>1518.2292368487947</v>
      </c>
      <c r="G1503">
        <f>Calc!N1503</f>
        <v>1554.1885466658973</v>
      </c>
      <c r="H1503" t="str">
        <f>IF(Calc!O1503=Betting!I1503, Betting!B1503, IF(Calc!P1503=Betting!I1503, Betting!C1503, ""))</f>
        <v>HOU</v>
      </c>
      <c r="I1503" s="21">
        <f>MAX(Calc!O1503:P1503)</f>
        <v>0.54032965789896614</v>
      </c>
      <c r="J1503" s="22">
        <f t="shared" si="93"/>
        <v>-117.54720903447011</v>
      </c>
      <c r="K1503" s="23">
        <f t="shared" si="94"/>
        <v>0.85072202752747206</v>
      </c>
      <c r="M1503" s="31"/>
      <c r="N1503" s="31"/>
      <c r="O1503" t="str">
        <f>IF(ISBLANK(Games!L1503), "", Games!L1503)</f>
        <v/>
      </c>
      <c r="P1503" t="str">
        <f>IF(ISBLANK(Games!M1503), "", Games!M1503)</f>
        <v/>
      </c>
      <c r="Q1503" t="str">
        <f t="shared" si="95"/>
        <v/>
      </c>
      <c r="R1503" t="str">
        <f>IF(ISBLANK(Games!L1503), "", IF(H1503=Q1503, "W", "L"))</f>
        <v/>
      </c>
      <c r="T1503" s="30" t="str">
        <f t="shared" si="92"/>
        <v/>
      </c>
    </row>
    <row r="1504" spans="1:20" x14ac:dyDescent="0.45">
      <c r="A1504" s="20" t="str">
        <f>Calc!A1504</f>
        <v>2024-07-22</v>
      </c>
      <c r="B1504" t="str">
        <f>Calc!B1504</f>
        <v>NYY</v>
      </c>
      <c r="C1504" t="str">
        <f>Calc!C1504</f>
        <v>TBR</v>
      </c>
      <c r="D1504" t="str">
        <f>IF(ISBLANK(Games!D1504), "", Games!D1504)</f>
        <v/>
      </c>
      <c r="E1504" t="str">
        <f>IF(ISBLANK(Games!E1504), "", Games!E1504)</f>
        <v/>
      </c>
      <c r="F1504">
        <f>Calc!M1504</f>
        <v>1533.7203518335739</v>
      </c>
      <c r="G1504">
        <f>Calc!N1504</f>
        <v>1532.6622500113572</v>
      </c>
      <c r="H1504" t="str">
        <f>IF(Calc!O1504=Betting!I1504, Betting!B1504, IF(Calc!P1504=Betting!I1504, Betting!C1504, ""))</f>
        <v>NYY</v>
      </c>
      <c r="I1504" s="21">
        <f>MAX(Calc!O1504:P1504)</f>
        <v>0.54848405218586549</v>
      </c>
      <c r="J1504" s="22">
        <f t="shared" si="93"/>
        <v>-121.47611946846398</v>
      </c>
      <c r="K1504" s="23">
        <f t="shared" si="94"/>
        <v>0.82320706685037537</v>
      </c>
      <c r="M1504" s="31"/>
      <c r="N1504" s="31"/>
      <c r="O1504" t="str">
        <f>IF(ISBLANK(Games!L1504), "", Games!L1504)</f>
        <v/>
      </c>
      <c r="P1504" t="str">
        <f>IF(ISBLANK(Games!M1504), "", Games!M1504)</f>
        <v/>
      </c>
      <c r="Q1504" t="str">
        <f t="shared" si="95"/>
        <v/>
      </c>
      <c r="R1504" t="str">
        <f>IF(ISBLANK(Games!L1504), "", IF(H1504=Q1504, "W", "L"))</f>
        <v/>
      </c>
      <c r="T1504" s="30" t="str">
        <f t="shared" si="92"/>
        <v/>
      </c>
    </row>
    <row r="1505" spans="1:20" x14ac:dyDescent="0.45">
      <c r="A1505" s="20" t="str">
        <f>Calc!A1505</f>
        <v>2024-07-22</v>
      </c>
      <c r="B1505" t="str">
        <f>Calc!B1505</f>
        <v>CLE</v>
      </c>
      <c r="C1505" t="str">
        <f>Calc!C1505</f>
        <v>DET</v>
      </c>
      <c r="D1505" t="str">
        <f>IF(ISBLANK(Games!D1505), "", Games!D1505)</f>
        <v/>
      </c>
      <c r="E1505" t="str">
        <f>IF(ISBLANK(Games!E1505), "", Games!E1505)</f>
        <v/>
      </c>
      <c r="F1505">
        <f>Calc!M1505</f>
        <v>1503.8938502056101</v>
      </c>
      <c r="G1505">
        <f>Calc!N1505</f>
        <v>1495.7868779460348</v>
      </c>
      <c r="H1505" t="str">
        <f>IF(Calc!O1505=Betting!I1505, Betting!B1505, IF(Calc!P1505=Betting!I1505, Betting!C1505, ""))</f>
        <v>CLE</v>
      </c>
      <c r="I1505" s="21">
        <f>MAX(Calc!O1505:P1505)</f>
        <v>0.53547427779678602</v>
      </c>
      <c r="J1505" s="22">
        <f t="shared" si="93"/>
        <v>-115.27333196040638</v>
      </c>
      <c r="K1505" s="23">
        <f t="shared" si="94"/>
        <v>0.86750333576154104</v>
      </c>
      <c r="M1505" s="31"/>
      <c r="N1505" s="31"/>
      <c r="O1505" t="str">
        <f>IF(ISBLANK(Games!L1505), "", Games!L1505)</f>
        <v/>
      </c>
      <c r="P1505" t="str">
        <f>IF(ISBLANK(Games!M1505), "", Games!M1505)</f>
        <v/>
      </c>
      <c r="Q1505" t="str">
        <f t="shared" si="95"/>
        <v/>
      </c>
      <c r="R1505" t="str">
        <f>IF(ISBLANK(Games!L1505), "", IF(H1505=Q1505, "W", "L"))</f>
        <v/>
      </c>
      <c r="T1505" s="30" t="str">
        <f t="shared" si="92"/>
        <v/>
      </c>
    </row>
    <row r="1506" spans="1:20" x14ac:dyDescent="0.45">
      <c r="A1506" s="20" t="str">
        <f>Calc!A1506</f>
        <v>2024-07-22</v>
      </c>
      <c r="B1506" t="str">
        <f>Calc!B1506</f>
        <v>PIT</v>
      </c>
      <c r="C1506" t="str">
        <f>Calc!C1506</f>
        <v>STL</v>
      </c>
      <c r="D1506" t="str">
        <f>IF(ISBLANK(Games!D1506), "", Games!D1506)</f>
        <v/>
      </c>
      <c r="E1506" t="str">
        <f>IF(ISBLANK(Games!E1506), "", Games!E1506)</f>
        <v/>
      </c>
      <c r="F1506">
        <f>Calc!M1506</f>
        <v>1464.4120897083565</v>
      </c>
      <c r="G1506">
        <f>Calc!N1506</f>
        <v>1507.9516916859375</v>
      </c>
      <c r="H1506" t="str">
        <f>IF(Calc!O1506=Betting!I1506, Betting!B1506, IF(Calc!P1506=Betting!I1506, Betting!C1506, ""))</f>
        <v>STL</v>
      </c>
      <c r="I1506" s="21">
        <f>MAX(Calc!O1506:P1506)</f>
        <v>0.53334706016059286</v>
      </c>
      <c r="J1506" s="22">
        <f t="shared" si="93"/>
        <v>-114.29201760609023</v>
      </c>
      <c r="K1506" s="23">
        <f t="shared" si="94"/>
        <v>0.87495174286494837</v>
      </c>
      <c r="M1506" s="31"/>
      <c r="N1506" s="31"/>
      <c r="O1506" t="str">
        <f>IF(ISBLANK(Games!L1506), "", Games!L1506)</f>
        <v/>
      </c>
      <c r="P1506" t="str">
        <f>IF(ISBLANK(Games!M1506), "", Games!M1506)</f>
        <v/>
      </c>
      <c r="Q1506" t="str">
        <f t="shared" si="95"/>
        <v/>
      </c>
      <c r="R1506" t="str">
        <f>IF(ISBLANK(Games!L1506), "", IF(H1506=Q1506, "W", "L"))</f>
        <v/>
      </c>
      <c r="T1506" s="30" t="str">
        <f t="shared" ref="T1506:T1569" si="96">IF(S1506="W", N1506/(L1506/-100), IF(S1506="L", -N1506, ""))</f>
        <v/>
      </c>
    </row>
    <row r="1507" spans="1:20" x14ac:dyDescent="0.45">
      <c r="A1507" s="20" t="str">
        <f>Calc!A1507</f>
        <v>2024-07-22</v>
      </c>
      <c r="B1507" t="str">
        <f>Calc!B1507</f>
        <v>MIA</v>
      </c>
      <c r="C1507" t="str">
        <f>Calc!C1507</f>
        <v>NYM</v>
      </c>
      <c r="D1507" t="str">
        <f>IF(ISBLANK(Games!D1507), "", Games!D1507)</f>
        <v/>
      </c>
      <c r="E1507" t="str">
        <f>IF(ISBLANK(Games!E1507), "", Games!E1507)</f>
        <v/>
      </c>
      <c r="F1507">
        <f>Calc!M1507</f>
        <v>1453.0099819148713</v>
      </c>
      <c r="G1507">
        <f>Calc!N1507</f>
        <v>1510.288270753422</v>
      </c>
      <c r="H1507" t="str">
        <f>IF(Calc!O1507=Betting!I1507, Betting!B1507, IF(Calc!P1507=Betting!I1507, Betting!C1507, ""))</f>
        <v>NYM</v>
      </c>
      <c r="I1507" s="21">
        <f>MAX(Calc!O1507:P1507)</f>
        <v>0.5588155115097081</v>
      </c>
      <c r="J1507" s="22">
        <f t="shared" si="93"/>
        <v>-126.66254732163019</v>
      </c>
      <c r="K1507" s="23">
        <f t="shared" si="94"/>
        <v>0.78949935963369799</v>
      </c>
      <c r="M1507" s="31"/>
      <c r="N1507" s="31"/>
      <c r="O1507" t="str">
        <f>IF(ISBLANK(Games!L1507), "", Games!L1507)</f>
        <v/>
      </c>
      <c r="P1507" t="str">
        <f>IF(ISBLANK(Games!M1507), "", Games!M1507)</f>
        <v/>
      </c>
      <c r="Q1507" t="str">
        <f t="shared" si="95"/>
        <v/>
      </c>
      <c r="R1507" t="str">
        <f>IF(ISBLANK(Games!L1507), "", IF(H1507=Q1507, "W", "L"))</f>
        <v/>
      </c>
      <c r="T1507" s="30" t="str">
        <f t="shared" si="96"/>
        <v/>
      </c>
    </row>
    <row r="1508" spans="1:20" x14ac:dyDescent="0.45">
      <c r="A1508" s="20" t="str">
        <f>Calc!A1508</f>
        <v>2024-07-22</v>
      </c>
      <c r="B1508" t="str">
        <f>Calc!B1508</f>
        <v>ATL</v>
      </c>
      <c r="C1508" t="str">
        <f>Calc!C1508</f>
        <v>CIN</v>
      </c>
      <c r="D1508" t="str">
        <f>IF(ISBLANK(Games!D1508), "", Games!D1508)</f>
        <v/>
      </c>
      <c r="E1508" t="str">
        <f>IF(ISBLANK(Games!E1508), "", Games!E1508)</f>
        <v/>
      </c>
      <c r="F1508">
        <f>Calc!M1508</f>
        <v>1593.2508682491175</v>
      </c>
      <c r="G1508">
        <f>Calc!N1508</f>
        <v>1513.6155661274754</v>
      </c>
      <c r="H1508" t="str">
        <f>IF(Calc!O1508=Betting!I1508, Betting!B1508, IF(Calc!P1508=Betting!I1508, Betting!C1508, ""))</f>
        <v>ATL</v>
      </c>
      <c r="I1508" s="21">
        <f>MAX(Calc!O1508:P1508)</f>
        <v>0.63458995091480863</v>
      </c>
      <c r="J1508" s="22">
        <f t="shared" si="93"/>
        <v>-173.66516123557975</v>
      </c>
      <c r="K1508" s="23">
        <f t="shared" si="94"/>
        <v>0.57582073047079552</v>
      </c>
      <c r="M1508" s="31"/>
      <c r="N1508" s="31"/>
      <c r="O1508" t="str">
        <f>IF(ISBLANK(Games!L1508), "", Games!L1508)</f>
        <v/>
      </c>
      <c r="P1508" t="str">
        <f>IF(ISBLANK(Games!M1508), "", Games!M1508)</f>
        <v/>
      </c>
      <c r="Q1508" t="str">
        <f t="shared" si="95"/>
        <v/>
      </c>
      <c r="R1508" t="str">
        <f>IF(ISBLANK(Games!L1508), "", IF(H1508=Q1508, "W", "L"))</f>
        <v/>
      </c>
      <c r="T1508" s="30" t="str">
        <f t="shared" si="96"/>
        <v/>
      </c>
    </row>
    <row r="1509" spans="1:20" x14ac:dyDescent="0.45">
      <c r="A1509" s="20" t="str">
        <f>Calc!A1509</f>
        <v>2024-07-22</v>
      </c>
      <c r="B1509" t="str">
        <f>Calc!B1509</f>
        <v>MIN</v>
      </c>
      <c r="C1509" t="str">
        <f>Calc!C1509</f>
        <v>PHI</v>
      </c>
      <c r="D1509" t="str">
        <f>IF(ISBLANK(Games!D1509), "", Games!D1509)</f>
        <v/>
      </c>
      <c r="E1509" t="str">
        <f>IF(ISBLANK(Games!E1509), "", Games!E1509)</f>
        <v/>
      </c>
      <c r="F1509">
        <f>Calc!M1509</f>
        <v>1529.2726034226744</v>
      </c>
      <c r="G1509">
        <f>Calc!N1509</f>
        <v>1539.4111659163295</v>
      </c>
      <c r="H1509" t="str">
        <f>IF(Calc!O1509=Betting!I1509, Betting!B1509, IF(Calc!P1509=Betting!I1509, Betting!C1509, ""))</f>
        <v>MIN</v>
      </c>
      <c r="I1509" s="21">
        <f>MAX(Calc!O1509:P1509)</f>
        <v>0.54904993941187596</v>
      </c>
      <c r="J1509" s="22">
        <f t="shared" si="93"/>
        <v>-121.75404493699617</v>
      </c>
      <c r="K1509" s="23">
        <f t="shared" si="94"/>
        <v>0.82132794891329319</v>
      </c>
      <c r="M1509" s="31"/>
      <c r="N1509" s="31"/>
      <c r="O1509" t="str">
        <f>IF(ISBLANK(Games!L1509), "", Games!L1509)</f>
        <v/>
      </c>
      <c r="P1509" t="str">
        <f>IF(ISBLANK(Games!M1509), "", Games!M1509)</f>
        <v/>
      </c>
      <c r="Q1509" t="str">
        <f t="shared" si="95"/>
        <v/>
      </c>
      <c r="R1509" t="str">
        <f>IF(ISBLANK(Games!L1509), "", IF(H1509=Q1509, "W", "L"))</f>
        <v/>
      </c>
      <c r="T1509" s="30" t="str">
        <f t="shared" si="96"/>
        <v/>
      </c>
    </row>
    <row r="1510" spans="1:20" x14ac:dyDescent="0.45">
      <c r="A1510" s="20" t="str">
        <f>Calc!A1510</f>
        <v>2024-07-22</v>
      </c>
      <c r="B1510" t="str">
        <f>Calc!B1510</f>
        <v>TEX</v>
      </c>
      <c r="C1510" t="str">
        <f>Calc!C1510</f>
        <v>CHW</v>
      </c>
      <c r="D1510" t="str">
        <f>IF(ISBLANK(Games!D1510), "", Games!D1510)</f>
        <v/>
      </c>
      <c r="E1510" t="str">
        <f>IF(ISBLANK(Games!E1510), "", Games!E1510)</f>
        <v/>
      </c>
      <c r="F1510">
        <f>Calc!M1510</f>
        <v>1535.7428778604465</v>
      </c>
      <c r="G1510">
        <f>Calc!N1510</f>
        <v>1425.4820043556863</v>
      </c>
      <c r="H1510" t="str">
        <f>IF(Calc!O1510=Betting!I1510, Betting!B1510, IF(Calc!P1510=Betting!I1510, Betting!C1510, ""))</f>
        <v>TEX</v>
      </c>
      <c r="I1510" s="21">
        <f>MAX(Calc!O1510:P1510)</f>
        <v>0.68520283231456525</v>
      </c>
      <c r="J1510" s="22">
        <f t="shared" si="93"/>
        <v>-217.66486571418699</v>
      </c>
      <c r="K1510" s="23">
        <f t="shared" si="94"/>
        <v>0.45942187165524795</v>
      </c>
      <c r="M1510" s="31"/>
      <c r="N1510" s="31"/>
      <c r="O1510" t="str">
        <f>IF(ISBLANK(Games!L1510), "", Games!L1510)</f>
        <v/>
      </c>
      <c r="P1510" t="str">
        <f>IF(ISBLANK(Games!M1510), "", Games!M1510)</f>
        <v/>
      </c>
      <c r="Q1510" t="str">
        <f t="shared" si="95"/>
        <v/>
      </c>
      <c r="R1510" t="str">
        <f>IF(ISBLANK(Games!L1510), "", IF(H1510=Q1510, "W", "L"))</f>
        <v/>
      </c>
      <c r="T1510" s="30" t="str">
        <f t="shared" si="96"/>
        <v/>
      </c>
    </row>
    <row r="1511" spans="1:20" x14ac:dyDescent="0.45">
      <c r="A1511" s="20" t="str">
        <f>Calc!A1511</f>
        <v>2024-07-22</v>
      </c>
      <c r="B1511" t="str">
        <f>Calc!B1511</f>
        <v>CHC</v>
      </c>
      <c r="C1511" t="str">
        <f>Calc!C1511</f>
        <v>MIL</v>
      </c>
      <c r="D1511" t="str">
        <f>IF(ISBLANK(Games!D1511), "", Games!D1511)</f>
        <v/>
      </c>
      <c r="E1511" t="str">
        <f>IF(ISBLANK(Games!E1511), "", Games!E1511)</f>
        <v/>
      </c>
      <c r="F1511">
        <f>Calc!M1511</f>
        <v>1529.9566441509314</v>
      </c>
      <c r="G1511">
        <f>Calc!N1511</f>
        <v>1527.5334034496079</v>
      </c>
      <c r="H1511" t="str">
        <f>IF(Calc!O1511=Betting!I1511, Betting!B1511, IF(Calc!P1511=Betting!I1511, Betting!C1511, ""))</f>
        <v>CHC</v>
      </c>
      <c r="I1511" s="21">
        <f>MAX(Calc!O1511:P1511)</f>
        <v>0.52578026078115125</v>
      </c>
      <c r="J1511" s="22">
        <f t="shared" si="93"/>
        <v>-110.87270674291938</v>
      </c>
      <c r="K1511" s="23">
        <f t="shared" si="94"/>
        <v>0.90193522768295054</v>
      </c>
      <c r="M1511" s="31"/>
      <c r="N1511" s="31"/>
      <c r="O1511" t="str">
        <f>IF(ISBLANK(Games!L1511), "", Games!L1511)</f>
        <v/>
      </c>
      <c r="P1511" t="str">
        <f>IF(ISBLANK(Games!M1511), "", Games!M1511)</f>
        <v/>
      </c>
      <c r="Q1511" t="str">
        <f t="shared" si="95"/>
        <v/>
      </c>
      <c r="R1511" t="str">
        <f>IF(ISBLANK(Games!L1511), "", IF(H1511=Q1511, "W", "L"))</f>
        <v/>
      </c>
      <c r="T1511" s="30" t="str">
        <f t="shared" si="96"/>
        <v/>
      </c>
    </row>
    <row r="1512" spans="1:20" x14ac:dyDescent="0.45">
      <c r="A1512" s="20" t="str">
        <f>Calc!A1512</f>
        <v>2024-07-22</v>
      </c>
      <c r="B1512" t="str">
        <f>Calc!B1512</f>
        <v>KCR</v>
      </c>
      <c r="C1512" t="str">
        <f>Calc!C1512</f>
        <v>ARI</v>
      </c>
      <c r="D1512" t="str">
        <f>IF(ISBLANK(Games!D1512), "", Games!D1512)</f>
        <v/>
      </c>
      <c r="E1512" t="str">
        <f>IF(ISBLANK(Games!E1512), "", Games!E1512)</f>
        <v/>
      </c>
      <c r="F1512">
        <f>Calc!M1512</f>
        <v>1459.3647323881944</v>
      </c>
      <c r="G1512">
        <f>Calc!N1512</f>
        <v>1515.1384034374826</v>
      </c>
      <c r="H1512" t="str">
        <f>IF(Calc!O1512=Betting!I1512, Betting!B1512, IF(Calc!P1512=Betting!I1512, Betting!C1512, ""))</f>
        <v>KCR</v>
      </c>
      <c r="I1512" s="21">
        <f>MAX(Calc!O1512:P1512)</f>
        <v>0.51545899111327964</v>
      </c>
      <c r="J1512" s="22">
        <f t="shared" si="93"/>
        <v>-106.38088039185709</v>
      </c>
      <c r="K1512" s="23">
        <f t="shared" si="94"/>
        <v>0.94001854122326367</v>
      </c>
      <c r="M1512" s="31"/>
      <c r="N1512" s="31"/>
      <c r="O1512" t="str">
        <f>IF(ISBLANK(Games!L1512), "", Games!L1512)</f>
        <v/>
      </c>
      <c r="P1512" t="str">
        <f>IF(ISBLANK(Games!M1512), "", Games!M1512)</f>
        <v/>
      </c>
      <c r="Q1512" t="str">
        <f t="shared" si="95"/>
        <v/>
      </c>
      <c r="R1512" t="str">
        <f>IF(ISBLANK(Games!L1512), "", IF(H1512=Q1512, "W", "L"))</f>
        <v/>
      </c>
      <c r="T1512" s="30" t="str">
        <f t="shared" si="96"/>
        <v/>
      </c>
    </row>
    <row r="1513" spans="1:20" x14ac:dyDescent="0.45">
      <c r="A1513" s="20" t="str">
        <f>Calc!A1513</f>
        <v>2024-07-22</v>
      </c>
      <c r="B1513" t="str">
        <f>Calc!B1513</f>
        <v>COL</v>
      </c>
      <c r="C1513" t="str">
        <f>Calc!C1513</f>
        <v>BOS</v>
      </c>
      <c r="D1513" t="str">
        <f>IF(ISBLANK(Games!D1513), "", Games!D1513)</f>
        <v/>
      </c>
      <c r="E1513" t="str">
        <f>IF(ISBLANK(Games!E1513), "", Games!E1513)</f>
        <v/>
      </c>
      <c r="F1513">
        <f>Calc!M1513</f>
        <v>1423.0710497477428</v>
      </c>
      <c r="G1513">
        <f>Calc!N1513</f>
        <v>1518.233689676287</v>
      </c>
      <c r="H1513" t="str">
        <f>IF(Calc!O1513=Betting!I1513, Betting!B1513, IF(Calc!P1513=Betting!I1513, Betting!C1513, ""))</f>
        <v>BOS</v>
      </c>
      <c r="I1513" s="21">
        <f>MAX(Calc!O1513:P1513)</f>
        <v>0.51945183955857666</v>
      </c>
      <c r="J1513" s="22">
        <f t="shared" si="93"/>
        <v>-108.09568786641843</v>
      </c>
      <c r="K1513" s="23">
        <f t="shared" si="94"/>
        <v>0.92510628290350627</v>
      </c>
      <c r="M1513" s="31"/>
      <c r="N1513" s="31"/>
      <c r="O1513" t="str">
        <f>IF(ISBLANK(Games!L1513), "", Games!L1513)</f>
        <v/>
      </c>
      <c r="P1513" t="str">
        <f>IF(ISBLANK(Games!M1513), "", Games!M1513)</f>
        <v/>
      </c>
      <c r="Q1513" t="str">
        <f t="shared" si="95"/>
        <v/>
      </c>
      <c r="R1513" t="str">
        <f>IF(ISBLANK(Games!L1513), "", IF(H1513=Q1513, "W", "L"))</f>
        <v/>
      </c>
      <c r="T1513" s="30" t="str">
        <f t="shared" si="96"/>
        <v/>
      </c>
    </row>
    <row r="1514" spans="1:20" x14ac:dyDescent="0.45">
      <c r="A1514" s="20" t="str">
        <f>Calc!A1514</f>
        <v>2024-07-22</v>
      </c>
      <c r="B1514" t="str">
        <f>Calc!B1514</f>
        <v>OAK</v>
      </c>
      <c r="C1514" t="str">
        <f>Calc!C1514</f>
        <v>HOU</v>
      </c>
      <c r="D1514" t="str">
        <f>IF(ISBLANK(Games!D1514), "", Games!D1514)</f>
        <v/>
      </c>
      <c r="E1514" t="str">
        <f>IF(ISBLANK(Games!E1514), "", Games!E1514)</f>
        <v/>
      </c>
      <c r="F1514">
        <f>Calc!M1514</f>
        <v>1410.609331202211</v>
      </c>
      <c r="G1514">
        <f>Calc!N1514</f>
        <v>1554.1885466658973</v>
      </c>
      <c r="H1514" t="str">
        <f>IF(Calc!O1514=Betting!I1514, Betting!B1514, IF(Calc!P1514=Betting!I1514, Betting!C1514, ""))</f>
        <v>HOU</v>
      </c>
      <c r="I1514" s="21">
        <f>MAX(Calc!O1514:P1514)</f>
        <v>0.69251055417633578</v>
      </c>
      <c r="J1514" s="22">
        <f t="shared" si="93"/>
        <v>-225.2144142122749</v>
      </c>
      <c r="K1514" s="23">
        <f t="shared" si="94"/>
        <v>0.4440213134215531</v>
      </c>
      <c r="M1514" s="31"/>
      <c r="N1514" s="31"/>
      <c r="O1514" t="str">
        <f>IF(ISBLANK(Games!L1514), "", Games!L1514)</f>
        <v/>
      </c>
      <c r="P1514" t="str">
        <f>IF(ISBLANK(Games!M1514), "", Games!M1514)</f>
        <v/>
      </c>
      <c r="Q1514" t="str">
        <f t="shared" si="95"/>
        <v/>
      </c>
      <c r="R1514" t="str">
        <f>IF(ISBLANK(Games!L1514), "", IF(H1514=Q1514, "W", "L"))</f>
        <v/>
      </c>
      <c r="T1514" s="30" t="str">
        <f t="shared" si="96"/>
        <v/>
      </c>
    </row>
    <row r="1515" spans="1:20" x14ac:dyDescent="0.45">
      <c r="A1515" s="20" t="str">
        <f>Calc!A1515</f>
        <v>2024-07-22</v>
      </c>
      <c r="B1515" t="str">
        <f>Calc!B1515</f>
        <v>SEA</v>
      </c>
      <c r="C1515" t="str">
        <f>Calc!C1515</f>
        <v>LAA</v>
      </c>
      <c r="D1515" t="str">
        <f>IF(ISBLANK(Games!D1515), "", Games!D1515)</f>
        <v/>
      </c>
      <c r="E1515" t="str">
        <f>IF(ISBLANK(Games!E1515), "", Games!E1515)</f>
        <v/>
      </c>
      <c r="F1515">
        <f>Calc!M1515</f>
        <v>1518.2292368487947</v>
      </c>
      <c r="G1515">
        <f>Calc!N1515</f>
        <v>1486.8682858001625</v>
      </c>
      <c r="H1515" t="str">
        <f>IF(Calc!O1515=Betting!I1515, Betting!B1515, IF(Calc!P1515=Betting!I1515, Betting!C1515, ""))</f>
        <v>SEA</v>
      </c>
      <c r="I1515" s="21">
        <f>MAX(Calc!O1515:P1515)</f>
        <v>0.55624581706737541</v>
      </c>
      <c r="J1515" s="22">
        <f t="shared" si="93"/>
        <v>-125.34998845336642</v>
      </c>
      <c r="K1515" s="23">
        <f t="shared" si="94"/>
        <v>0.7977663279737971</v>
      </c>
      <c r="M1515" s="31"/>
      <c r="N1515" s="31"/>
      <c r="O1515" t="str">
        <f>IF(ISBLANK(Games!L1515), "", Games!L1515)</f>
        <v/>
      </c>
      <c r="P1515" t="str">
        <f>IF(ISBLANK(Games!M1515), "", Games!M1515)</f>
        <v/>
      </c>
      <c r="Q1515" t="str">
        <f t="shared" si="95"/>
        <v/>
      </c>
      <c r="R1515" t="str">
        <f>IF(ISBLANK(Games!L1515), "", IF(H1515=Q1515, "W", "L"))</f>
        <v/>
      </c>
      <c r="T1515" s="30" t="str">
        <f t="shared" si="96"/>
        <v/>
      </c>
    </row>
    <row r="1516" spans="1:20" x14ac:dyDescent="0.45">
      <c r="A1516" s="20" t="str">
        <f>Calc!A1516</f>
        <v>2024-07-22</v>
      </c>
      <c r="B1516" t="str">
        <f>Calc!B1516</f>
        <v>LAD</v>
      </c>
      <c r="C1516" t="str">
        <f>Calc!C1516</f>
        <v>SFG</v>
      </c>
      <c r="D1516" t="str">
        <f>IF(ISBLANK(Games!D1516), "", Games!D1516)</f>
        <v/>
      </c>
      <c r="E1516" t="str">
        <f>IF(ISBLANK(Games!E1516), "", Games!E1516)</f>
        <v/>
      </c>
      <c r="F1516">
        <f>Calc!M1516</f>
        <v>1596.6514930600529</v>
      </c>
      <c r="G1516">
        <f>Calc!N1516</f>
        <v>1491.6063482058917</v>
      </c>
      <c r="H1516" t="str">
        <f>IF(Calc!O1516=Betting!I1516, Betting!B1516, IF(Calc!P1516=Betting!I1516, Betting!C1516, ""))</f>
        <v>LAD</v>
      </c>
      <c r="I1516" s="21">
        <f>MAX(Calc!O1516:P1516)</f>
        <v>0.66805523258901245</v>
      </c>
      <c r="J1516" s="22">
        <f t="shared" si="93"/>
        <v>-201.25493701844673</v>
      </c>
      <c r="K1516" s="23">
        <f t="shared" si="94"/>
        <v>0.49688222053819303</v>
      </c>
      <c r="M1516" s="31"/>
      <c r="N1516" s="31"/>
      <c r="O1516" t="str">
        <f>IF(ISBLANK(Games!L1516), "", Games!L1516)</f>
        <v/>
      </c>
      <c r="P1516" t="str">
        <f>IF(ISBLANK(Games!M1516), "", Games!M1516)</f>
        <v/>
      </c>
      <c r="Q1516" t="str">
        <f t="shared" si="95"/>
        <v/>
      </c>
      <c r="R1516" t="str">
        <f>IF(ISBLANK(Games!L1516), "", IF(H1516=Q1516, "W", "L"))</f>
        <v/>
      </c>
      <c r="T1516" s="30" t="str">
        <f t="shared" si="96"/>
        <v/>
      </c>
    </row>
    <row r="1517" spans="1:20" x14ac:dyDescent="0.45">
      <c r="A1517" s="20" t="str">
        <f>Calc!A1517</f>
        <v>2024-07-23</v>
      </c>
      <c r="B1517" t="str">
        <f>Calc!B1517</f>
        <v>CLE</v>
      </c>
      <c r="C1517" t="str">
        <f>Calc!C1517</f>
        <v>DET</v>
      </c>
      <c r="D1517" t="str">
        <f>IF(ISBLANK(Games!D1517), "", Games!D1517)</f>
        <v/>
      </c>
      <c r="E1517" t="str">
        <f>IF(ISBLANK(Games!E1517), "", Games!E1517)</f>
        <v/>
      </c>
      <c r="F1517">
        <f>Calc!M1517</f>
        <v>1503.8938502056101</v>
      </c>
      <c r="G1517">
        <f>Calc!N1517</f>
        <v>1495.7868779460348</v>
      </c>
      <c r="H1517" t="str">
        <f>IF(Calc!O1517=Betting!I1517, Betting!B1517, IF(Calc!P1517=Betting!I1517, Betting!C1517, ""))</f>
        <v>CLE</v>
      </c>
      <c r="I1517" s="21">
        <f>MAX(Calc!O1517:P1517)</f>
        <v>0.53547427779678602</v>
      </c>
      <c r="J1517" s="22">
        <f t="shared" si="93"/>
        <v>-115.27333196040638</v>
      </c>
      <c r="K1517" s="23">
        <f t="shared" si="94"/>
        <v>0.86750333576154104</v>
      </c>
      <c r="M1517" s="31"/>
      <c r="N1517" s="31"/>
      <c r="O1517" t="str">
        <f>IF(ISBLANK(Games!L1517), "", Games!L1517)</f>
        <v/>
      </c>
      <c r="P1517" t="str">
        <f>IF(ISBLANK(Games!M1517), "", Games!M1517)</f>
        <v/>
      </c>
      <c r="Q1517" t="str">
        <f t="shared" si="95"/>
        <v/>
      </c>
      <c r="R1517" t="str">
        <f>IF(ISBLANK(Games!L1517), "", IF(H1517=Q1517, "W", "L"))</f>
        <v/>
      </c>
      <c r="T1517" s="30" t="str">
        <f t="shared" si="96"/>
        <v/>
      </c>
    </row>
    <row r="1518" spans="1:20" x14ac:dyDescent="0.45">
      <c r="A1518" s="20" t="str">
        <f>Calc!A1518</f>
        <v>2024-07-23</v>
      </c>
      <c r="B1518" t="str">
        <f>Calc!B1518</f>
        <v>PIT</v>
      </c>
      <c r="C1518" t="str">
        <f>Calc!C1518</f>
        <v>STL</v>
      </c>
      <c r="D1518" t="str">
        <f>IF(ISBLANK(Games!D1518), "", Games!D1518)</f>
        <v/>
      </c>
      <c r="E1518" t="str">
        <f>IF(ISBLANK(Games!E1518), "", Games!E1518)</f>
        <v/>
      </c>
      <c r="F1518">
        <f>Calc!M1518</f>
        <v>1464.4120897083565</v>
      </c>
      <c r="G1518">
        <f>Calc!N1518</f>
        <v>1507.9516916859375</v>
      </c>
      <c r="H1518" t="str">
        <f>IF(Calc!O1518=Betting!I1518, Betting!B1518, IF(Calc!P1518=Betting!I1518, Betting!C1518, ""))</f>
        <v>STL</v>
      </c>
      <c r="I1518" s="21">
        <f>MAX(Calc!O1518:P1518)</f>
        <v>0.53334706016059286</v>
      </c>
      <c r="J1518" s="22">
        <f t="shared" si="93"/>
        <v>-114.29201760609023</v>
      </c>
      <c r="K1518" s="23">
        <f t="shared" si="94"/>
        <v>0.87495174286494837</v>
      </c>
      <c r="M1518" s="31"/>
      <c r="N1518" s="31"/>
      <c r="O1518" t="str">
        <f>IF(ISBLANK(Games!L1518), "", Games!L1518)</f>
        <v/>
      </c>
      <c r="P1518" t="str">
        <f>IF(ISBLANK(Games!M1518), "", Games!M1518)</f>
        <v/>
      </c>
      <c r="Q1518" t="str">
        <f t="shared" si="95"/>
        <v/>
      </c>
      <c r="R1518" t="str">
        <f>IF(ISBLANK(Games!L1518), "", IF(H1518=Q1518, "W", "L"))</f>
        <v/>
      </c>
      <c r="T1518" s="30" t="str">
        <f t="shared" si="96"/>
        <v/>
      </c>
    </row>
    <row r="1519" spans="1:20" x14ac:dyDescent="0.45">
      <c r="A1519" s="20" t="str">
        <f>Calc!A1519</f>
        <v>2024-07-23</v>
      </c>
      <c r="B1519" t="str">
        <f>Calc!B1519</f>
        <v>MIA</v>
      </c>
      <c r="C1519" t="str">
        <f>Calc!C1519</f>
        <v>BAL</v>
      </c>
      <c r="D1519" t="str">
        <f>IF(ISBLANK(Games!D1519), "", Games!D1519)</f>
        <v/>
      </c>
      <c r="E1519" t="str">
        <f>IF(ISBLANK(Games!E1519), "", Games!E1519)</f>
        <v/>
      </c>
      <c r="F1519">
        <f>Calc!M1519</f>
        <v>1453.0099819148713</v>
      </c>
      <c r="G1519">
        <f>Calc!N1519</f>
        <v>1539.0873746407135</v>
      </c>
      <c r="H1519" t="str">
        <f>IF(Calc!O1519=Betting!I1519, Betting!B1519, IF(Calc!P1519=Betting!I1519, Betting!C1519, ""))</f>
        <v>BAL</v>
      </c>
      <c r="I1519" s="21">
        <f>MAX(Calc!O1519:P1519)</f>
        <v>0.59852572283114081</v>
      </c>
      <c r="J1519" s="22">
        <f t="shared" si="93"/>
        <v>-149.08196038158684</v>
      </c>
      <c r="K1519" s="23">
        <f t="shared" si="94"/>
        <v>0.67077196827867203</v>
      </c>
      <c r="M1519" s="31"/>
      <c r="N1519" s="31"/>
      <c r="O1519" t="str">
        <f>IF(ISBLANK(Games!L1519), "", Games!L1519)</f>
        <v/>
      </c>
      <c r="P1519" t="str">
        <f>IF(ISBLANK(Games!M1519), "", Games!M1519)</f>
        <v/>
      </c>
      <c r="Q1519" t="str">
        <f t="shared" si="95"/>
        <v/>
      </c>
      <c r="R1519" t="str">
        <f>IF(ISBLANK(Games!L1519), "", IF(H1519=Q1519, "W", "L"))</f>
        <v/>
      </c>
      <c r="T1519" s="30" t="str">
        <f t="shared" si="96"/>
        <v/>
      </c>
    </row>
    <row r="1520" spans="1:20" x14ac:dyDescent="0.45">
      <c r="A1520" s="20" t="str">
        <f>Calc!A1520</f>
        <v>2024-07-23</v>
      </c>
      <c r="B1520" t="str">
        <f>Calc!B1520</f>
        <v>WAS</v>
      </c>
      <c r="C1520" t="str">
        <f>Calc!C1520</f>
        <v>SDP</v>
      </c>
      <c r="D1520" t="str">
        <f>IF(ISBLANK(Games!D1520), "", Games!D1520)</f>
        <v/>
      </c>
      <c r="E1520" t="str">
        <f>IF(ISBLANK(Games!E1520), "", Games!E1520)</f>
        <v/>
      </c>
      <c r="F1520">
        <f>Calc!M1520</f>
        <v>1419.5380932200808</v>
      </c>
      <c r="G1520">
        <f>Calc!N1520</f>
        <v>1514.2912987524817</v>
      </c>
      <c r="H1520" t="str">
        <f>IF(Calc!O1520=Betting!I1520, Betting!B1520, IF(Calc!P1520=Betting!I1520, Betting!C1520, ""))</f>
        <v>SDP</v>
      </c>
      <c r="I1520" s="21">
        <f>MAX(Calc!O1520:P1520)</f>
        <v>0.65688728002903873</v>
      </c>
      <c r="J1520" s="22">
        <f t="shared" si="93"/>
        <v>-191.44941058572041</v>
      </c>
      <c r="K1520" s="23">
        <f t="shared" si="94"/>
        <v>0.52233119806459549</v>
      </c>
      <c r="M1520" s="31"/>
      <c r="N1520" s="31"/>
      <c r="O1520" t="str">
        <f>IF(ISBLANK(Games!L1520), "", Games!L1520)</f>
        <v/>
      </c>
      <c r="P1520" t="str">
        <f>IF(ISBLANK(Games!M1520), "", Games!M1520)</f>
        <v/>
      </c>
      <c r="Q1520" t="str">
        <f t="shared" si="95"/>
        <v/>
      </c>
      <c r="R1520" t="str">
        <f>IF(ISBLANK(Games!L1520), "", IF(H1520=Q1520, "W", "L"))</f>
        <v/>
      </c>
      <c r="T1520" s="30" t="str">
        <f t="shared" si="96"/>
        <v/>
      </c>
    </row>
    <row r="1521" spans="1:20" x14ac:dyDescent="0.45">
      <c r="A1521" s="20" t="str">
        <f>Calc!A1521</f>
        <v>2024-07-23</v>
      </c>
      <c r="B1521" t="str">
        <f>Calc!B1521</f>
        <v>NYY</v>
      </c>
      <c r="C1521" t="str">
        <f>Calc!C1521</f>
        <v>NYM</v>
      </c>
      <c r="D1521" t="str">
        <f>IF(ISBLANK(Games!D1521), "", Games!D1521)</f>
        <v/>
      </c>
      <c r="E1521" t="str">
        <f>IF(ISBLANK(Games!E1521), "", Games!E1521)</f>
        <v/>
      </c>
      <c r="F1521">
        <f>Calc!M1521</f>
        <v>1533.7203518335739</v>
      </c>
      <c r="G1521">
        <f>Calc!N1521</f>
        <v>1510.288270753422</v>
      </c>
      <c r="H1521" t="str">
        <f>IF(Calc!O1521=Betting!I1521, Betting!B1521, IF(Calc!P1521=Betting!I1521, Betting!C1521, ""))</f>
        <v>NYY</v>
      </c>
      <c r="I1521" s="21">
        <f>MAX(Calc!O1521:P1521)</f>
        <v>0.5806317662328091</v>
      </c>
      <c r="J1521" s="22">
        <f t="shared" si="93"/>
        <v>-138.45392175200911</v>
      </c>
      <c r="K1521" s="23">
        <f t="shared" si="94"/>
        <v>0.72226195354086387</v>
      </c>
      <c r="M1521" s="31"/>
      <c r="N1521" s="31"/>
      <c r="O1521" t="str">
        <f>IF(ISBLANK(Games!L1521), "", Games!L1521)</f>
        <v/>
      </c>
      <c r="P1521" t="str">
        <f>IF(ISBLANK(Games!M1521), "", Games!M1521)</f>
        <v/>
      </c>
      <c r="Q1521" t="str">
        <f t="shared" si="95"/>
        <v/>
      </c>
      <c r="R1521" t="str">
        <f>IF(ISBLANK(Games!L1521), "", IF(H1521=Q1521, "W", "L"))</f>
        <v/>
      </c>
      <c r="T1521" s="30" t="str">
        <f t="shared" si="96"/>
        <v/>
      </c>
    </row>
    <row r="1522" spans="1:20" x14ac:dyDescent="0.45">
      <c r="A1522" s="20" t="str">
        <f>Calc!A1522</f>
        <v>2024-07-23</v>
      </c>
      <c r="B1522" t="str">
        <f>Calc!B1522</f>
        <v>TOR</v>
      </c>
      <c r="C1522" t="str">
        <f>Calc!C1522</f>
        <v>TBR</v>
      </c>
      <c r="D1522" t="str">
        <f>IF(ISBLANK(Games!D1522), "", Games!D1522)</f>
        <v/>
      </c>
      <c r="E1522" t="str">
        <f>IF(ISBLANK(Games!E1522), "", Games!E1522)</f>
        <v/>
      </c>
      <c r="F1522">
        <f>Calc!M1522</f>
        <v>1536.86484917293</v>
      </c>
      <c r="G1522">
        <f>Calc!N1522</f>
        <v>1532.6622500113572</v>
      </c>
      <c r="H1522" t="str">
        <f>IF(Calc!O1522=Betting!I1522, Betting!B1522, IF(Calc!P1522=Betting!I1522, Betting!C1522, ""))</f>
        <v>TOR</v>
      </c>
      <c r="I1522" s="21">
        <f>MAX(Calc!O1522:P1522)</f>
        <v>0.50328530047002695</v>
      </c>
      <c r="J1522" s="22">
        <f t="shared" si="93"/>
        <v>-101.32281185684086</v>
      </c>
      <c r="K1522" s="23">
        <f t="shared" si="94"/>
        <v>0.9869445800743285</v>
      </c>
      <c r="M1522" s="31"/>
      <c r="N1522" s="31"/>
      <c r="O1522" t="str">
        <f>IF(ISBLANK(Games!L1522), "", Games!L1522)</f>
        <v/>
      </c>
      <c r="P1522" t="str">
        <f>IF(ISBLANK(Games!M1522), "", Games!M1522)</f>
        <v/>
      </c>
      <c r="Q1522" t="str">
        <f t="shared" si="95"/>
        <v/>
      </c>
      <c r="R1522" t="str">
        <f>IF(ISBLANK(Games!L1522), "", IF(H1522=Q1522, "W", "L"))</f>
        <v/>
      </c>
      <c r="T1522" s="30" t="str">
        <f t="shared" si="96"/>
        <v/>
      </c>
    </row>
    <row r="1523" spans="1:20" x14ac:dyDescent="0.45">
      <c r="A1523" s="20" t="str">
        <f>Calc!A1523</f>
        <v>2024-07-23</v>
      </c>
      <c r="B1523" t="str">
        <f>Calc!B1523</f>
        <v>ATL</v>
      </c>
      <c r="C1523" t="str">
        <f>Calc!C1523</f>
        <v>CIN</v>
      </c>
      <c r="D1523" t="str">
        <f>IF(ISBLANK(Games!D1523), "", Games!D1523)</f>
        <v/>
      </c>
      <c r="E1523" t="str">
        <f>IF(ISBLANK(Games!E1523), "", Games!E1523)</f>
        <v/>
      </c>
      <c r="F1523">
        <f>Calc!M1523</f>
        <v>1593.2508682491175</v>
      </c>
      <c r="G1523">
        <f>Calc!N1523</f>
        <v>1513.6155661274754</v>
      </c>
      <c r="H1523" t="str">
        <f>IF(Calc!O1523=Betting!I1523, Betting!B1523, IF(Calc!P1523=Betting!I1523, Betting!C1523, ""))</f>
        <v>ATL</v>
      </c>
      <c r="I1523" s="21">
        <f>MAX(Calc!O1523:P1523)</f>
        <v>0.63458995091480863</v>
      </c>
      <c r="J1523" s="22">
        <f t="shared" si="93"/>
        <v>-173.66516123557975</v>
      </c>
      <c r="K1523" s="23">
        <f t="shared" si="94"/>
        <v>0.57582073047079552</v>
      </c>
      <c r="M1523" s="31"/>
      <c r="N1523" s="31"/>
      <c r="O1523" t="str">
        <f>IF(ISBLANK(Games!L1523), "", Games!L1523)</f>
        <v/>
      </c>
      <c r="P1523" t="str">
        <f>IF(ISBLANK(Games!M1523), "", Games!M1523)</f>
        <v/>
      </c>
      <c r="Q1523" t="str">
        <f t="shared" si="95"/>
        <v/>
      </c>
      <c r="R1523" t="str">
        <f>IF(ISBLANK(Games!L1523), "", IF(H1523=Q1523, "W", "L"))</f>
        <v/>
      </c>
      <c r="T1523" s="30" t="str">
        <f t="shared" si="96"/>
        <v/>
      </c>
    </row>
    <row r="1524" spans="1:20" x14ac:dyDescent="0.45">
      <c r="A1524" s="20" t="str">
        <f>Calc!A1524</f>
        <v>2024-07-23</v>
      </c>
      <c r="B1524" t="str">
        <f>Calc!B1524</f>
        <v>MIN</v>
      </c>
      <c r="C1524" t="str">
        <f>Calc!C1524</f>
        <v>PHI</v>
      </c>
      <c r="D1524" t="str">
        <f>IF(ISBLANK(Games!D1524), "", Games!D1524)</f>
        <v/>
      </c>
      <c r="E1524" t="str">
        <f>IF(ISBLANK(Games!E1524), "", Games!E1524)</f>
        <v/>
      </c>
      <c r="F1524">
        <f>Calc!M1524</f>
        <v>1529.2726034226744</v>
      </c>
      <c r="G1524">
        <f>Calc!N1524</f>
        <v>1539.4111659163295</v>
      </c>
      <c r="H1524" t="str">
        <f>IF(Calc!O1524=Betting!I1524, Betting!B1524, IF(Calc!P1524=Betting!I1524, Betting!C1524, ""))</f>
        <v>MIN</v>
      </c>
      <c r="I1524" s="21">
        <f>MAX(Calc!O1524:P1524)</f>
        <v>0.54904993941187596</v>
      </c>
      <c r="J1524" s="22">
        <f t="shared" si="93"/>
        <v>-121.75404493699617</v>
      </c>
      <c r="K1524" s="23">
        <f t="shared" si="94"/>
        <v>0.82132794891329319</v>
      </c>
      <c r="M1524" s="31"/>
      <c r="N1524" s="31"/>
      <c r="O1524" t="str">
        <f>IF(ISBLANK(Games!L1524), "", Games!L1524)</f>
        <v/>
      </c>
      <c r="P1524" t="str">
        <f>IF(ISBLANK(Games!M1524), "", Games!M1524)</f>
        <v/>
      </c>
      <c r="Q1524" t="str">
        <f t="shared" si="95"/>
        <v/>
      </c>
      <c r="R1524" t="str">
        <f>IF(ISBLANK(Games!L1524), "", IF(H1524=Q1524, "W", "L"))</f>
        <v/>
      </c>
      <c r="T1524" s="30" t="str">
        <f t="shared" si="96"/>
        <v/>
      </c>
    </row>
    <row r="1525" spans="1:20" x14ac:dyDescent="0.45">
      <c r="A1525" s="20" t="str">
        <f>Calc!A1525</f>
        <v>2024-07-23</v>
      </c>
      <c r="B1525" t="str">
        <f>Calc!B1525</f>
        <v>TEX</v>
      </c>
      <c r="C1525" t="str">
        <f>Calc!C1525</f>
        <v>CHW</v>
      </c>
      <c r="D1525" t="str">
        <f>IF(ISBLANK(Games!D1525), "", Games!D1525)</f>
        <v/>
      </c>
      <c r="E1525" t="str">
        <f>IF(ISBLANK(Games!E1525), "", Games!E1525)</f>
        <v/>
      </c>
      <c r="F1525">
        <f>Calc!M1525</f>
        <v>1535.7428778604465</v>
      </c>
      <c r="G1525">
        <f>Calc!N1525</f>
        <v>1425.4820043556863</v>
      </c>
      <c r="H1525" t="str">
        <f>IF(Calc!O1525=Betting!I1525, Betting!B1525, IF(Calc!P1525=Betting!I1525, Betting!C1525, ""))</f>
        <v>TEX</v>
      </c>
      <c r="I1525" s="21">
        <f>MAX(Calc!O1525:P1525)</f>
        <v>0.68520283231456525</v>
      </c>
      <c r="J1525" s="22">
        <f t="shared" si="93"/>
        <v>-217.66486571418699</v>
      </c>
      <c r="K1525" s="23">
        <f t="shared" si="94"/>
        <v>0.45942187165524795</v>
      </c>
      <c r="M1525" s="31"/>
      <c r="N1525" s="31"/>
      <c r="O1525" t="str">
        <f>IF(ISBLANK(Games!L1525), "", Games!L1525)</f>
        <v/>
      </c>
      <c r="P1525" t="str">
        <f>IF(ISBLANK(Games!M1525), "", Games!M1525)</f>
        <v/>
      </c>
      <c r="Q1525" t="str">
        <f t="shared" si="95"/>
        <v/>
      </c>
      <c r="R1525" t="str">
        <f>IF(ISBLANK(Games!L1525), "", IF(H1525=Q1525, "W", "L"))</f>
        <v/>
      </c>
      <c r="T1525" s="30" t="str">
        <f t="shared" si="96"/>
        <v/>
      </c>
    </row>
    <row r="1526" spans="1:20" x14ac:dyDescent="0.45">
      <c r="A1526" s="20" t="str">
        <f>Calc!A1526</f>
        <v>2024-07-23</v>
      </c>
      <c r="B1526" t="str">
        <f>Calc!B1526</f>
        <v>CHC</v>
      </c>
      <c r="C1526" t="str">
        <f>Calc!C1526</f>
        <v>MIL</v>
      </c>
      <c r="D1526" t="str">
        <f>IF(ISBLANK(Games!D1526), "", Games!D1526)</f>
        <v/>
      </c>
      <c r="E1526" t="str">
        <f>IF(ISBLANK(Games!E1526), "", Games!E1526)</f>
        <v/>
      </c>
      <c r="F1526">
        <f>Calc!M1526</f>
        <v>1529.9566441509314</v>
      </c>
      <c r="G1526">
        <f>Calc!N1526</f>
        <v>1527.5334034496079</v>
      </c>
      <c r="H1526" t="str">
        <f>IF(Calc!O1526=Betting!I1526, Betting!B1526, IF(Calc!P1526=Betting!I1526, Betting!C1526, ""))</f>
        <v>CHC</v>
      </c>
      <c r="I1526" s="21">
        <f>MAX(Calc!O1526:P1526)</f>
        <v>0.52578026078115125</v>
      </c>
      <c r="J1526" s="22">
        <f t="shared" si="93"/>
        <v>-110.87270674291938</v>
      </c>
      <c r="K1526" s="23">
        <f t="shared" si="94"/>
        <v>0.90193522768295054</v>
      </c>
      <c r="M1526" s="31"/>
      <c r="N1526" s="31"/>
      <c r="O1526" t="str">
        <f>IF(ISBLANK(Games!L1526), "", Games!L1526)</f>
        <v/>
      </c>
      <c r="P1526" t="str">
        <f>IF(ISBLANK(Games!M1526), "", Games!M1526)</f>
        <v/>
      </c>
      <c r="Q1526" t="str">
        <f t="shared" si="95"/>
        <v/>
      </c>
      <c r="R1526" t="str">
        <f>IF(ISBLANK(Games!L1526), "", IF(H1526=Q1526, "W", "L"))</f>
        <v/>
      </c>
      <c r="T1526" s="30" t="str">
        <f t="shared" si="96"/>
        <v/>
      </c>
    </row>
    <row r="1527" spans="1:20" x14ac:dyDescent="0.45">
      <c r="A1527" s="20" t="str">
        <f>Calc!A1527</f>
        <v>2024-07-23</v>
      </c>
      <c r="B1527" t="str">
        <f>Calc!B1527</f>
        <v>KCR</v>
      </c>
      <c r="C1527" t="str">
        <f>Calc!C1527</f>
        <v>ARI</v>
      </c>
      <c r="D1527" t="str">
        <f>IF(ISBLANK(Games!D1527), "", Games!D1527)</f>
        <v/>
      </c>
      <c r="E1527" t="str">
        <f>IF(ISBLANK(Games!E1527), "", Games!E1527)</f>
        <v/>
      </c>
      <c r="F1527">
        <f>Calc!M1527</f>
        <v>1459.3647323881944</v>
      </c>
      <c r="G1527">
        <f>Calc!N1527</f>
        <v>1515.1384034374826</v>
      </c>
      <c r="H1527" t="str">
        <f>IF(Calc!O1527=Betting!I1527, Betting!B1527, IF(Calc!P1527=Betting!I1527, Betting!C1527, ""))</f>
        <v>KCR</v>
      </c>
      <c r="I1527" s="21">
        <f>MAX(Calc!O1527:P1527)</f>
        <v>0.51545899111327964</v>
      </c>
      <c r="J1527" s="22">
        <f t="shared" si="93"/>
        <v>-106.38088039185709</v>
      </c>
      <c r="K1527" s="23">
        <f t="shared" si="94"/>
        <v>0.94001854122326367</v>
      </c>
      <c r="M1527" s="31"/>
      <c r="N1527" s="31"/>
      <c r="O1527" t="str">
        <f>IF(ISBLANK(Games!L1527), "", Games!L1527)</f>
        <v/>
      </c>
      <c r="P1527" t="str">
        <f>IF(ISBLANK(Games!M1527), "", Games!M1527)</f>
        <v/>
      </c>
      <c r="Q1527" t="str">
        <f t="shared" si="95"/>
        <v/>
      </c>
      <c r="R1527" t="str">
        <f>IF(ISBLANK(Games!L1527), "", IF(H1527=Q1527, "W", "L"))</f>
        <v/>
      </c>
      <c r="T1527" s="30" t="str">
        <f t="shared" si="96"/>
        <v/>
      </c>
    </row>
    <row r="1528" spans="1:20" x14ac:dyDescent="0.45">
      <c r="A1528" s="20" t="str">
        <f>Calc!A1528</f>
        <v>2024-07-23</v>
      </c>
      <c r="B1528" t="str">
        <f>Calc!B1528</f>
        <v>COL</v>
      </c>
      <c r="C1528" t="str">
        <f>Calc!C1528</f>
        <v>BOS</v>
      </c>
      <c r="D1528" t="str">
        <f>IF(ISBLANK(Games!D1528), "", Games!D1528)</f>
        <v/>
      </c>
      <c r="E1528" t="str">
        <f>IF(ISBLANK(Games!E1528), "", Games!E1528)</f>
        <v/>
      </c>
      <c r="F1528">
        <f>Calc!M1528</f>
        <v>1423.0710497477428</v>
      </c>
      <c r="G1528">
        <f>Calc!N1528</f>
        <v>1518.233689676287</v>
      </c>
      <c r="H1528" t="str">
        <f>IF(Calc!O1528=Betting!I1528, Betting!B1528, IF(Calc!P1528=Betting!I1528, Betting!C1528, ""))</f>
        <v>BOS</v>
      </c>
      <c r="I1528" s="21">
        <f>MAX(Calc!O1528:P1528)</f>
        <v>0.51945183955857666</v>
      </c>
      <c r="J1528" s="22">
        <f t="shared" si="93"/>
        <v>-108.09568786641843</v>
      </c>
      <c r="K1528" s="23">
        <f t="shared" si="94"/>
        <v>0.92510628290350627</v>
      </c>
      <c r="M1528" s="31"/>
      <c r="N1528" s="31"/>
      <c r="O1528" t="str">
        <f>IF(ISBLANK(Games!L1528), "", Games!L1528)</f>
        <v/>
      </c>
      <c r="P1528" t="str">
        <f>IF(ISBLANK(Games!M1528), "", Games!M1528)</f>
        <v/>
      </c>
      <c r="Q1528" t="str">
        <f t="shared" si="95"/>
        <v/>
      </c>
      <c r="R1528" t="str">
        <f>IF(ISBLANK(Games!L1528), "", IF(H1528=Q1528, "W", "L"))</f>
        <v/>
      </c>
      <c r="T1528" s="30" t="str">
        <f t="shared" si="96"/>
        <v/>
      </c>
    </row>
    <row r="1529" spans="1:20" x14ac:dyDescent="0.45">
      <c r="A1529" s="20" t="str">
        <f>Calc!A1529</f>
        <v>2024-07-23</v>
      </c>
      <c r="B1529" t="str">
        <f>Calc!B1529</f>
        <v>OAK</v>
      </c>
      <c r="C1529" t="str">
        <f>Calc!C1529</f>
        <v>HOU</v>
      </c>
      <c r="D1529" t="str">
        <f>IF(ISBLANK(Games!D1529), "", Games!D1529)</f>
        <v/>
      </c>
      <c r="E1529" t="str">
        <f>IF(ISBLANK(Games!E1529), "", Games!E1529)</f>
        <v/>
      </c>
      <c r="F1529">
        <f>Calc!M1529</f>
        <v>1410.609331202211</v>
      </c>
      <c r="G1529">
        <f>Calc!N1529</f>
        <v>1554.1885466658973</v>
      </c>
      <c r="H1529" t="str">
        <f>IF(Calc!O1529=Betting!I1529, Betting!B1529, IF(Calc!P1529=Betting!I1529, Betting!C1529, ""))</f>
        <v>HOU</v>
      </c>
      <c r="I1529" s="21">
        <f>MAX(Calc!O1529:P1529)</f>
        <v>0.69251055417633578</v>
      </c>
      <c r="J1529" s="22">
        <f t="shared" si="93"/>
        <v>-225.2144142122749</v>
      </c>
      <c r="K1529" s="23">
        <f t="shared" si="94"/>
        <v>0.4440213134215531</v>
      </c>
      <c r="M1529" s="31"/>
      <c r="N1529" s="31"/>
      <c r="O1529" t="str">
        <f>IF(ISBLANK(Games!L1529), "", Games!L1529)</f>
        <v/>
      </c>
      <c r="P1529" t="str">
        <f>IF(ISBLANK(Games!M1529), "", Games!M1529)</f>
        <v/>
      </c>
      <c r="Q1529" t="str">
        <f t="shared" si="95"/>
        <v/>
      </c>
      <c r="R1529" t="str">
        <f>IF(ISBLANK(Games!L1529), "", IF(H1529=Q1529, "W", "L"))</f>
        <v/>
      </c>
      <c r="T1529" s="30" t="str">
        <f t="shared" si="96"/>
        <v/>
      </c>
    </row>
    <row r="1530" spans="1:20" x14ac:dyDescent="0.45">
      <c r="A1530" s="20" t="str">
        <f>Calc!A1530</f>
        <v>2024-07-23</v>
      </c>
      <c r="B1530" t="str">
        <f>Calc!B1530</f>
        <v>SEA</v>
      </c>
      <c r="C1530" t="str">
        <f>Calc!C1530</f>
        <v>LAA</v>
      </c>
      <c r="D1530" t="str">
        <f>IF(ISBLANK(Games!D1530), "", Games!D1530)</f>
        <v/>
      </c>
      <c r="E1530" t="str">
        <f>IF(ISBLANK(Games!E1530), "", Games!E1530)</f>
        <v/>
      </c>
      <c r="F1530">
        <f>Calc!M1530</f>
        <v>1518.2292368487947</v>
      </c>
      <c r="G1530">
        <f>Calc!N1530</f>
        <v>1486.8682858001625</v>
      </c>
      <c r="H1530" t="str">
        <f>IF(Calc!O1530=Betting!I1530, Betting!B1530, IF(Calc!P1530=Betting!I1530, Betting!C1530, ""))</f>
        <v>SEA</v>
      </c>
      <c r="I1530" s="21">
        <f>MAX(Calc!O1530:P1530)</f>
        <v>0.55624581706737541</v>
      </c>
      <c r="J1530" s="22">
        <f t="shared" si="93"/>
        <v>-125.34998845336642</v>
      </c>
      <c r="K1530" s="23">
        <f t="shared" si="94"/>
        <v>0.7977663279737971</v>
      </c>
      <c r="M1530" s="31"/>
      <c r="N1530" s="31"/>
      <c r="O1530" t="str">
        <f>IF(ISBLANK(Games!L1530), "", Games!L1530)</f>
        <v/>
      </c>
      <c r="P1530" t="str">
        <f>IF(ISBLANK(Games!M1530), "", Games!M1530)</f>
        <v/>
      </c>
      <c r="Q1530" t="str">
        <f t="shared" si="95"/>
        <v/>
      </c>
      <c r="R1530" t="str">
        <f>IF(ISBLANK(Games!L1530), "", IF(H1530=Q1530, "W", "L"))</f>
        <v/>
      </c>
      <c r="T1530" s="30" t="str">
        <f t="shared" si="96"/>
        <v/>
      </c>
    </row>
    <row r="1531" spans="1:20" x14ac:dyDescent="0.45">
      <c r="A1531" s="20" t="str">
        <f>Calc!A1531</f>
        <v>2024-07-23</v>
      </c>
      <c r="B1531" t="str">
        <f>Calc!B1531</f>
        <v>LAD</v>
      </c>
      <c r="C1531" t="str">
        <f>Calc!C1531</f>
        <v>SFG</v>
      </c>
      <c r="D1531" t="str">
        <f>IF(ISBLANK(Games!D1531), "", Games!D1531)</f>
        <v/>
      </c>
      <c r="E1531" t="str">
        <f>IF(ISBLANK(Games!E1531), "", Games!E1531)</f>
        <v/>
      </c>
      <c r="F1531">
        <f>Calc!M1531</f>
        <v>1596.6514930600529</v>
      </c>
      <c r="G1531">
        <f>Calc!N1531</f>
        <v>1491.6063482058917</v>
      </c>
      <c r="H1531" t="str">
        <f>IF(Calc!O1531=Betting!I1531, Betting!B1531, IF(Calc!P1531=Betting!I1531, Betting!C1531, ""))</f>
        <v>LAD</v>
      </c>
      <c r="I1531" s="21">
        <f>MAX(Calc!O1531:P1531)</f>
        <v>0.66805523258901245</v>
      </c>
      <c r="J1531" s="22">
        <f t="shared" si="93"/>
        <v>-201.25493701844673</v>
      </c>
      <c r="K1531" s="23">
        <f t="shared" si="94"/>
        <v>0.49688222053819303</v>
      </c>
      <c r="M1531" s="31"/>
      <c r="N1531" s="31"/>
      <c r="O1531" t="str">
        <f>IF(ISBLANK(Games!L1531), "", Games!L1531)</f>
        <v/>
      </c>
      <c r="P1531" t="str">
        <f>IF(ISBLANK(Games!M1531), "", Games!M1531)</f>
        <v/>
      </c>
      <c r="Q1531" t="str">
        <f t="shared" si="95"/>
        <v/>
      </c>
      <c r="R1531" t="str">
        <f>IF(ISBLANK(Games!L1531), "", IF(H1531=Q1531, "W", "L"))</f>
        <v/>
      </c>
      <c r="T1531" s="30" t="str">
        <f t="shared" si="96"/>
        <v/>
      </c>
    </row>
    <row r="1532" spans="1:20" x14ac:dyDescent="0.45">
      <c r="A1532" s="20" t="str">
        <f>Calc!A1532</f>
        <v>2024-07-24</v>
      </c>
      <c r="B1532" t="str">
        <f>Calc!B1532</f>
        <v>ATL</v>
      </c>
      <c r="C1532" t="str">
        <f>Calc!C1532</f>
        <v>CIN</v>
      </c>
      <c r="D1532" t="str">
        <f>IF(ISBLANK(Games!D1532), "", Games!D1532)</f>
        <v/>
      </c>
      <c r="E1532" t="str">
        <f>IF(ISBLANK(Games!E1532), "", Games!E1532)</f>
        <v/>
      </c>
      <c r="F1532">
        <f>Calc!M1532</f>
        <v>1593.2508682491175</v>
      </c>
      <c r="G1532">
        <f>Calc!N1532</f>
        <v>1513.6155661274754</v>
      </c>
      <c r="H1532" t="str">
        <f>IF(Calc!O1532=Betting!I1532, Betting!B1532, IF(Calc!P1532=Betting!I1532, Betting!C1532, ""))</f>
        <v>ATL</v>
      </c>
      <c r="I1532" s="21">
        <f>MAX(Calc!O1532:P1532)</f>
        <v>0.63458995091480863</v>
      </c>
      <c r="J1532" s="22">
        <f t="shared" si="93"/>
        <v>-173.66516123557975</v>
      </c>
      <c r="K1532" s="23">
        <f t="shared" si="94"/>
        <v>0.57582073047079552</v>
      </c>
      <c r="M1532" s="31"/>
      <c r="N1532" s="31"/>
      <c r="O1532" t="str">
        <f>IF(ISBLANK(Games!L1532), "", Games!L1532)</f>
        <v/>
      </c>
      <c r="P1532" t="str">
        <f>IF(ISBLANK(Games!M1532), "", Games!M1532)</f>
        <v/>
      </c>
      <c r="Q1532" t="str">
        <f t="shared" si="95"/>
        <v/>
      </c>
      <c r="R1532" t="str">
        <f>IF(ISBLANK(Games!L1532), "", IF(H1532=Q1532, "W", "L"))</f>
        <v/>
      </c>
      <c r="T1532" s="30" t="str">
        <f t="shared" si="96"/>
        <v/>
      </c>
    </row>
    <row r="1533" spans="1:20" x14ac:dyDescent="0.45">
      <c r="A1533" s="20" t="str">
        <f>Calc!A1533</f>
        <v>2024-07-24</v>
      </c>
      <c r="B1533" t="str">
        <f>Calc!B1533</f>
        <v>PIT</v>
      </c>
      <c r="C1533" t="str">
        <f>Calc!C1533</f>
        <v>STL</v>
      </c>
      <c r="D1533" t="str">
        <f>IF(ISBLANK(Games!D1533), "", Games!D1533)</f>
        <v/>
      </c>
      <c r="E1533" t="str">
        <f>IF(ISBLANK(Games!E1533), "", Games!E1533)</f>
        <v/>
      </c>
      <c r="F1533">
        <f>Calc!M1533</f>
        <v>1464.4120897083565</v>
      </c>
      <c r="G1533">
        <f>Calc!N1533</f>
        <v>1507.9516916859375</v>
      </c>
      <c r="H1533" t="str">
        <f>IF(Calc!O1533=Betting!I1533, Betting!B1533, IF(Calc!P1533=Betting!I1533, Betting!C1533, ""))</f>
        <v>STL</v>
      </c>
      <c r="I1533" s="21">
        <f>MAX(Calc!O1533:P1533)</f>
        <v>0.53334706016059286</v>
      </c>
      <c r="J1533" s="22">
        <f t="shared" si="93"/>
        <v>-114.29201760609023</v>
      </c>
      <c r="K1533" s="23">
        <f t="shared" si="94"/>
        <v>0.87495174286494837</v>
      </c>
      <c r="M1533" s="31"/>
      <c r="N1533" s="31"/>
      <c r="O1533" t="str">
        <f>IF(ISBLANK(Games!L1533), "", Games!L1533)</f>
        <v/>
      </c>
      <c r="P1533" t="str">
        <f>IF(ISBLANK(Games!M1533), "", Games!M1533)</f>
        <v/>
      </c>
      <c r="Q1533" t="str">
        <f t="shared" si="95"/>
        <v/>
      </c>
      <c r="R1533" t="str">
        <f>IF(ISBLANK(Games!L1533), "", IF(H1533=Q1533, "W", "L"))</f>
        <v/>
      </c>
      <c r="T1533" s="30" t="str">
        <f t="shared" si="96"/>
        <v/>
      </c>
    </row>
    <row r="1534" spans="1:20" x14ac:dyDescent="0.45">
      <c r="A1534" s="20" t="str">
        <f>Calc!A1534</f>
        <v>2024-07-24</v>
      </c>
      <c r="B1534" t="str">
        <f>Calc!B1534</f>
        <v>MIN</v>
      </c>
      <c r="C1534" t="str">
        <f>Calc!C1534</f>
        <v>PHI</v>
      </c>
      <c r="D1534" t="str">
        <f>IF(ISBLANK(Games!D1534), "", Games!D1534)</f>
        <v/>
      </c>
      <c r="E1534" t="str">
        <f>IF(ISBLANK(Games!E1534), "", Games!E1534)</f>
        <v/>
      </c>
      <c r="F1534">
        <f>Calc!M1534</f>
        <v>1529.2726034226744</v>
      </c>
      <c r="G1534">
        <f>Calc!N1534</f>
        <v>1539.4111659163295</v>
      </c>
      <c r="H1534" t="str">
        <f>IF(Calc!O1534=Betting!I1534, Betting!B1534, IF(Calc!P1534=Betting!I1534, Betting!C1534, ""))</f>
        <v>MIN</v>
      </c>
      <c r="I1534" s="21">
        <f>MAX(Calc!O1534:P1534)</f>
        <v>0.54904993941187596</v>
      </c>
      <c r="J1534" s="22">
        <f t="shared" si="93"/>
        <v>-121.75404493699617</v>
      </c>
      <c r="K1534" s="23">
        <f t="shared" si="94"/>
        <v>0.82132794891329319</v>
      </c>
      <c r="M1534" s="31"/>
      <c r="N1534" s="31"/>
      <c r="O1534" t="str">
        <f>IF(ISBLANK(Games!L1534), "", Games!L1534)</f>
        <v/>
      </c>
      <c r="P1534" t="str">
        <f>IF(ISBLANK(Games!M1534), "", Games!M1534)</f>
        <v/>
      </c>
      <c r="Q1534" t="str">
        <f t="shared" si="95"/>
        <v/>
      </c>
      <c r="R1534" t="str">
        <f>IF(ISBLANK(Games!L1534), "", IF(H1534=Q1534, "W", "L"))</f>
        <v/>
      </c>
      <c r="T1534" s="30" t="str">
        <f t="shared" si="96"/>
        <v/>
      </c>
    </row>
    <row r="1535" spans="1:20" x14ac:dyDescent="0.45">
      <c r="A1535" s="20" t="str">
        <f>Calc!A1535</f>
        <v>2024-07-24</v>
      </c>
      <c r="B1535" t="str">
        <f>Calc!B1535</f>
        <v>CHC</v>
      </c>
      <c r="C1535" t="str">
        <f>Calc!C1535</f>
        <v>MIL</v>
      </c>
      <c r="D1535" t="str">
        <f>IF(ISBLANK(Games!D1535), "", Games!D1535)</f>
        <v/>
      </c>
      <c r="E1535" t="str">
        <f>IF(ISBLANK(Games!E1535), "", Games!E1535)</f>
        <v/>
      </c>
      <c r="F1535">
        <f>Calc!M1535</f>
        <v>1529.9566441509314</v>
      </c>
      <c r="G1535">
        <f>Calc!N1535</f>
        <v>1527.5334034496079</v>
      </c>
      <c r="H1535" t="str">
        <f>IF(Calc!O1535=Betting!I1535, Betting!B1535, IF(Calc!P1535=Betting!I1535, Betting!C1535, ""))</f>
        <v>CHC</v>
      </c>
      <c r="I1535" s="21">
        <f>MAX(Calc!O1535:P1535)</f>
        <v>0.52578026078115125</v>
      </c>
      <c r="J1535" s="22">
        <f t="shared" si="93"/>
        <v>-110.87270674291938</v>
      </c>
      <c r="K1535" s="23">
        <f t="shared" si="94"/>
        <v>0.90193522768295054</v>
      </c>
      <c r="M1535" s="31"/>
      <c r="N1535" s="31"/>
      <c r="O1535" t="str">
        <f>IF(ISBLANK(Games!L1535), "", Games!L1535)</f>
        <v/>
      </c>
      <c r="P1535" t="str">
        <f>IF(ISBLANK(Games!M1535), "", Games!M1535)</f>
        <v/>
      </c>
      <c r="Q1535" t="str">
        <f t="shared" si="95"/>
        <v/>
      </c>
      <c r="R1535" t="str">
        <f>IF(ISBLANK(Games!L1535), "", IF(H1535=Q1535, "W", "L"))</f>
        <v/>
      </c>
      <c r="T1535" s="30" t="str">
        <f t="shared" si="96"/>
        <v/>
      </c>
    </row>
    <row r="1536" spans="1:20" x14ac:dyDescent="0.45">
      <c r="A1536" s="20" t="str">
        <f>Calc!A1536</f>
        <v>2024-07-24</v>
      </c>
      <c r="B1536" t="str">
        <f>Calc!B1536</f>
        <v>COL</v>
      </c>
      <c r="C1536" t="str">
        <f>Calc!C1536</f>
        <v>BOS</v>
      </c>
      <c r="D1536" t="str">
        <f>IF(ISBLANK(Games!D1536), "", Games!D1536)</f>
        <v/>
      </c>
      <c r="E1536" t="str">
        <f>IF(ISBLANK(Games!E1536), "", Games!E1536)</f>
        <v/>
      </c>
      <c r="F1536">
        <f>Calc!M1536</f>
        <v>1423.0710497477428</v>
      </c>
      <c r="G1536">
        <f>Calc!N1536</f>
        <v>1518.233689676287</v>
      </c>
      <c r="H1536" t="str">
        <f>IF(Calc!O1536=Betting!I1536, Betting!B1536, IF(Calc!P1536=Betting!I1536, Betting!C1536, ""))</f>
        <v>BOS</v>
      </c>
      <c r="I1536" s="21">
        <f>MAX(Calc!O1536:P1536)</f>
        <v>0.51945183955857666</v>
      </c>
      <c r="J1536" s="22">
        <f t="shared" si="93"/>
        <v>-108.09568786641843</v>
      </c>
      <c r="K1536" s="23">
        <f t="shared" si="94"/>
        <v>0.92510628290350627</v>
      </c>
      <c r="M1536" s="31"/>
      <c r="N1536" s="31"/>
      <c r="O1536" t="str">
        <f>IF(ISBLANK(Games!L1536), "", Games!L1536)</f>
        <v/>
      </c>
      <c r="P1536" t="str">
        <f>IF(ISBLANK(Games!M1536), "", Games!M1536)</f>
        <v/>
      </c>
      <c r="Q1536" t="str">
        <f t="shared" si="95"/>
        <v/>
      </c>
      <c r="R1536" t="str">
        <f>IF(ISBLANK(Games!L1536), "", IF(H1536=Q1536, "W", "L"))</f>
        <v/>
      </c>
      <c r="T1536" s="30" t="str">
        <f t="shared" si="96"/>
        <v/>
      </c>
    </row>
    <row r="1537" spans="1:20" x14ac:dyDescent="0.45">
      <c r="A1537" s="20" t="str">
        <f>Calc!A1537</f>
        <v>2024-07-24</v>
      </c>
      <c r="B1537" t="str">
        <f>Calc!B1537</f>
        <v>OAK</v>
      </c>
      <c r="C1537" t="str">
        <f>Calc!C1537</f>
        <v>HOU</v>
      </c>
      <c r="D1537" t="str">
        <f>IF(ISBLANK(Games!D1537), "", Games!D1537)</f>
        <v/>
      </c>
      <c r="E1537" t="str">
        <f>IF(ISBLANK(Games!E1537), "", Games!E1537)</f>
        <v/>
      </c>
      <c r="F1537">
        <f>Calc!M1537</f>
        <v>1410.609331202211</v>
      </c>
      <c r="G1537">
        <f>Calc!N1537</f>
        <v>1554.1885466658973</v>
      </c>
      <c r="H1537" t="str">
        <f>IF(Calc!O1537=Betting!I1537, Betting!B1537, IF(Calc!P1537=Betting!I1537, Betting!C1537, ""))</f>
        <v>HOU</v>
      </c>
      <c r="I1537" s="21">
        <f>MAX(Calc!O1537:P1537)</f>
        <v>0.69251055417633578</v>
      </c>
      <c r="J1537" s="22">
        <f t="shared" si="93"/>
        <v>-225.2144142122749</v>
      </c>
      <c r="K1537" s="23">
        <f t="shared" si="94"/>
        <v>0.4440213134215531</v>
      </c>
      <c r="M1537" s="31"/>
      <c r="N1537" s="31"/>
      <c r="O1537" t="str">
        <f>IF(ISBLANK(Games!L1537), "", Games!L1537)</f>
        <v/>
      </c>
      <c r="P1537" t="str">
        <f>IF(ISBLANK(Games!M1537), "", Games!M1537)</f>
        <v/>
      </c>
      <c r="Q1537" t="str">
        <f t="shared" si="95"/>
        <v/>
      </c>
      <c r="R1537" t="str">
        <f>IF(ISBLANK(Games!L1537), "", IF(H1537=Q1537, "W", "L"))</f>
        <v/>
      </c>
      <c r="T1537" s="30" t="str">
        <f t="shared" si="96"/>
        <v/>
      </c>
    </row>
    <row r="1538" spans="1:20" x14ac:dyDescent="0.45">
      <c r="A1538" s="20" t="str">
        <f>Calc!A1538</f>
        <v>2024-07-24</v>
      </c>
      <c r="B1538" t="str">
        <f>Calc!B1538</f>
        <v>SEA</v>
      </c>
      <c r="C1538" t="str">
        <f>Calc!C1538</f>
        <v>LAA</v>
      </c>
      <c r="D1538" t="str">
        <f>IF(ISBLANK(Games!D1538), "", Games!D1538)</f>
        <v/>
      </c>
      <c r="E1538" t="str">
        <f>IF(ISBLANK(Games!E1538), "", Games!E1538)</f>
        <v/>
      </c>
      <c r="F1538">
        <f>Calc!M1538</f>
        <v>1518.2292368487947</v>
      </c>
      <c r="G1538">
        <f>Calc!N1538</f>
        <v>1486.8682858001625</v>
      </c>
      <c r="H1538" t="str">
        <f>IF(Calc!O1538=Betting!I1538, Betting!B1538, IF(Calc!P1538=Betting!I1538, Betting!C1538, ""))</f>
        <v>SEA</v>
      </c>
      <c r="I1538" s="21">
        <f>MAX(Calc!O1538:P1538)</f>
        <v>0.55624581706737541</v>
      </c>
      <c r="J1538" s="22">
        <f t="shared" si="93"/>
        <v>-125.34998845336642</v>
      </c>
      <c r="K1538" s="23">
        <f t="shared" si="94"/>
        <v>0.7977663279737971</v>
      </c>
      <c r="M1538" s="31"/>
      <c r="N1538" s="31"/>
      <c r="O1538" t="str">
        <f>IF(ISBLANK(Games!L1538), "", Games!L1538)</f>
        <v/>
      </c>
      <c r="P1538" t="str">
        <f>IF(ISBLANK(Games!M1538), "", Games!M1538)</f>
        <v/>
      </c>
      <c r="Q1538" t="str">
        <f t="shared" si="95"/>
        <v/>
      </c>
      <c r="R1538" t="str">
        <f>IF(ISBLANK(Games!L1538), "", IF(H1538=Q1538, "W", "L"))</f>
        <v/>
      </c>
      <c r="T1538" s="30" t="str">
        <f t="shared" si="96"/>
        <v/>
      </c>
    </row>
    <row r="1539" spans="1:20" x14ac:dyDescent="0.45">
      <c r="A1539" s="20" t="str">
        <f>Calc!A1539</f>
        <v>2024-07-24</v>
      </c>
      <c r="B1539" t="str">
        <f>Calc!B1539</f>
        <v>CLE</v>
      </c>
      <c r="C1539" t="str">
        <f>Calc!C1539</f>
        <v>DET</v>
      </c>
      <c r="D1539" t="str">
        <f>IF(ISBLANK(Games!D1539), "", Games!D1539)</f>
        <v/>
      </c>
      <c r="E1539" t="str">
        <f>IF(ISBLANK(Games!E1539), "", Games!E1539)</f>
        <v/>
      </c>
      <c r="F1539">
        <f>Calc!M1539</f>
        <v>1503.8938502056101</v>
      </c>
      <c r="G1539">
        <f>Calc!N1539</f>
        <v>1495.7868779460348</v>
      </c>
      <c r="H1539" t="str">
        <f>IF(Calc!O1539=Betting!I1539, Betting!B1539, IF(Calc!P1539=Betting!I1539, Betting!C1539, ""))</f>
        <v>CLE</v>
      </c>
      <c r="I1539" s="21">
        <f>MAX(Calc!O1539:P1539)</f>
        <v>0.53547427779678602</v>
      </c>
      <c r="J1539" s="22">
        <f t="shared" ref="J1539:J1602" si="97">IF(I1539&lt;0.5, "",-1*((I1539*100)/(1-((I1539*100)/100))))</f>
        <v>-115.27333196040638</v>
      </c>
      <c r="K1539" s="23">
        <f t="shared" ref="K1539:K1602" si="98">IF(J1539&gt;0, "",1/(J1539/-100))</f>
        <v>0.86750333576154104</v>
      </c>
      <c r="M1539" s="31"/>
      <c r="N1539" s="31"/>
      <c r="O1539" t="str">
        <f>IF(ISBLANK(Games!L1539), "", Games!L1539)</f>
        <v/>
      </c>
      <c r="P1539" t="str">
        <f>IF(ISBLANK(Games!M1539), "", Games!M1539)</f>
        <v/>
      </c>
      <c r="Q1539" t="str">
        <f t="shared" ref="Q1539:Q1602" si="99">IF(O1539&gt;P1539, B1539, IF(P1539&gt;O1539, C1539, ""))</f>
        <v/>
      </c>
      <c r="R1539" t="str">
        <f>IF(ISBLANK(Games!L1539), "", IF(H1539=Q1539, "W", "L"))</f>
        <v/>
      </c>
      <c r="T1539" s="30" t="str">
        <f t="shared" si="96"/>
        <v/>
      </c>
    </row>
    <row r="1540" spans="1:20" x14ac:dyDescent="0.45">
      <c r="A1540" s="20" t="str">
        <f>Calc!A1540</f>
        <v>2024-07-24</v>
      </c>
      <c r="B1540" t="str">
        <f>Calc!B1540</f>
        <v>MIA</v>
      </c>
      <c r="C1540" t="str">
        <f>Calc!C1540</f>
        <v>BAL</v>
      </c>
      <c r="D1540" t="str">
        <f>IF(ISBLANK(Games!D1540), "", Games!D1540)</f>
        <v/>
      </c>
      <c r="E1540" t="str">
        <f>IF(ISBLANK(Games!E1540), "", Games!E1540)</f>
        <v/>
      </c>
      <c r="F1540">
        <f>Calc!M1540</f>
        <v>1453.0099819148713</v>
      </c>
      <c r="G1540">
        <f>Calc!N1540</f>
        <v>1539.0873746407135</v>
      </c>
      <c r="H1540" t="str">
        <f>IF(Calc!O1540=Betting!I1540, Betting!B1540, IF(Calc!P1540=Betting!I1540, Betting!C1540, ""))</f>
        <v>BAL</v>
      </c>
      <c r="I1540" s="21">
        <f>MAX(Calc!O1540:P1540)</f>
        <v>0.59852572283114081</v>
      </c>
      <c r="J1540" s="22">
        <f t="shared" si="97"/>
        <v>-149.08196038158684</v>
      </c>
      <c r="K1540" s="23">
        <f t="shared" si="98"/>
        <v>0.67077196827867203</v>
      </c>
      <c r="M1540" s="31"/>
      <c r="N1540" s="31"/>
      <c r="O1540" t="str">
        <f>IF(ISBLANK(Games!L1540), "", Games!L1540)</f>
        <v/>
      </c>
      <c r="P1540" t="str">
        <f>IF(ISBLANK(Games!M1540), "", Games!M1540)</f>
        <v/>
      </c>
      <c r="Q1540" t="str">
        <f t="shared" si="99"/>
        <v/>
      </c>
      <c r="R1540" t="str">
        <f>IF(ISBLANK(Games!L1540), "", IF(H1540=Q1540, "W", "L"))</f>
        <v/>
      </c>
      <c r="T1540" s="30" t="str">
        <f t="shared" si="96"/>
        <v/>
      </c>
    </row>
    <row r="1541" spans="1:20" x14ac:dyDescent="0.45">
      <c r="A1541" s="20" t="str">
        <f>Calc!A1541</f>
        <v>2024-07-24</v>
      </c>
      <c r="B1541" t="str">
        <f>Calc!B1541</f>
        <v>WAS</v>
      </c>
      <c r="C1541" t="str">
        <f>Calc!C1541</f>
        <v>SDP</v>
      </c>
      <c r="D1541" t="str">
        <f>IF(ISBLANK(Games!D1541), "", Games!D1541)</f>
        <v/>
      </c>
      <c r="E1541" t="str">
        <f>IF(ISBLANK(Games!E1541), "", Games!E1541)</f>
        <v/>
      </c>
      <c r="F1541">
        <f>Calc!M1541</f>
        <v>1419.5380932200808</v>
      </c>
      <c r="G1541">
        <f>Calc!N1541</f>
        <v>1514.2912987524817</v>
      </c>
      <c r="H1541" t="str">
        <f>IF(Calc!O1541=Betting!I1541, Betting!B1541, IF(Calc!P1541=Betting!I1541, Betting!C1541, ""))</f>
        <v>SDP</v>
      </c>
      <c r="I1541" s="21">
        <f>MAX(Calc!O1541:P1541)</f>
        <v>0.65688728002903873</v>
      </c>
      <c r="J1541" s="22">
        <f t="shared" si="97"/>
        <v>-191.44941058572041</v>
      </c>
      <c r="K1541" s="23">
        <f t="shared" si="98"/>
        <v>0.52233119806459549</v>
      </c>
      <c r="M1541" s="31"/>
      <c r="N1541" s="31"/>
      <c r="O1541" t="str">
        <f>IF(ISBLANK(Games!L1541), "", Games!L1541)</f>
        <v/>
      </c>
      <c r="P1541" t="str">
        <f>IF(ISBLANK(Games!M1541), "", Games!M1541)</f>
        <v/>
      </c>
      <c r="Q1541" t="str">
        <f t="shared" si="99"/>
        <v/>
      </c>
      <c r="R1541" t="str">
        <f>IF(ISBLANK(Games!L1541), "", IF(H1541=Q1541, "W", "L"))</f>
        <v/>
      </c>
      <c r="T1541" s="30" t="str">
        <f t="shared" si="96"/>
        <v/>
      </c>
    </row>
    <row r="1542" spans="1:20" x14ac:dyDescent="0.45">
      <c r="A1542" s="20" t="str">
        <f>Calc!A1542</f>
        <v>2024-07-24</v>
      </c>
      <c r="B1542" t="str">
        <f>Calc!B1542</f>
        <v>NYY</v>
      </c>
      <c r="C1542" t="str">
        <f>Calc!C1542</f>
        <v>NYM</v>
      </c>
      <c r="D1542" t="str">
        <f>IF(ISBLANK(Games!D1542), "", Games!D1542)</f>
        <v/>
      </c>
      <c r="E1542" t="str">
        <f>IF(ISBLANK(Games!E1542), "", Games!E1542)</f>
        <v/>
      </c>
      <c r="F1542">
        <f>Calc!M1542</f>
        <v>1533.7203518335739</v>
      </c>
      <c r="G1542">
        <f>Calc!N1542</f>
        <v>1510.288270753422</v>
      </c>
      <c r="H1542" t="str">
        <f>IF(Calc!O1542=Betting!I1542, Betting!B1542, IF(Calc!P1542=Betting!I1542, Betting!C1542, ""))</f>
        <v>NYY</v>
      </c>
      <c r="I1542" s="21">
        <f>MAX(Calc!O1542:P1542)</f>
        <v>0.5806317662328091</v>
      </c>
      <c r="J1542" s="22">
        <f t="shared" si="97"/>
        <v>-138.45392175200911</v>
      </c>
      <c r="K1542" s="23">
        <f t="shared" si="98"/>
        <v>0.72226195354086387</v>
      </c>
      <c r="M1542" s="31"/>
      <c r="N1542" s="31"/>
      <c r="O1542" t="str">
        <f>IF(ISBLANK(Games!L1542), "", Games!L1542)</f>
        <v/>
      </c>
      <c r="P1542" t="str">
        <f>IF(ISBLANK(Games!M1542), "", Games!M1542)</f>
        <v/>
      </c>
      <c r="Q1542" t="str">
        <f t="shared" si="99"/>
        <v/>
      </c>
      <c r="R1542" t="str">
        <f>IF(ISBLANK(Games!L1542), "", IF(H1542=Q1542, "W", "L"))</f>
        <v/>
      </c>
      <c r="T1542" s="30" t="str">
        <f t="shared" si="96"/>
        <v/>
      </c>
    </row>
    <row r="1543" spans="1:20" x14ac:dyDescent="0.45">
      <c r="A1543" s="20" t="str">
        <f>Calc!A1543</f>
        <v>2024-07-24</v>
      </c>
      <c r="B1543" t="str">
        <f>Calc!B1543</f>
        <v>TOR</v>
      </c>
      <c r="C1543" t="str">
        <f>Calc!C1543</f>
        <v>TBR</v>
      </c>
      <c r="D1543" t="str">
        <f>IF(ISBLANK(Games!D1543), "", Games!D1543)</f>
        <v/>
      </c>
      <c r="E1543" t="str">
        <f>IF(ISBLANK(Games!E1543), "", Games!E1543)</f>
        <v/>
      </c>
      <c r="F1543">
        <f>Calc!M1543</f>
        <v>1536.86484917293</v>
      </c>
      <c r="G1543">
        <f>Calc!N1543</f>
        <v>1532.6622500113572</v>
      </c>
      <c r="H1543" t="str">
        <f>IF(Calc!O1543=Betting!I1543, Betting!B1543, IF(Calc!P1543=Betting!I1543, Betting!C1543, ""))</f>
        <v>TOR</v>
      </c>
      <c r="I1543" s="21">
        <f>MAX(Calc!O1543:P1543)</f>
        <v>0.50328530047002695</v>
      </c>
      <c r="J1543" s="22">
        <f t="shared" si="97"/>
        <v>-101.32281185684086</v>
      </c>
      <c r="K1543" s="23">
        <f t="shared" si="98"/>
        <v>0.9869445800743285</v>
      </c>
      <c r="M1543" s="31"/>
      <c r="N1543" s="31"/>
      <c r="O1543" t="str">
        <f>IF(ISBLANK(Games!L1543), "", Games!L1543)</f>
        <v/>
      </c>
      <c r="P1543" t="str">
        <f>IF(ISBLANK(Games!M1543), "", Games!M1543)</f>
        <v/>
      </c>
      <c r="Q1543" t="str">
        <f t="shared" si="99"/>
        <v/>
      </c>
      <c r="R1543" t="str">
        <f>IF(ISBLANK(Games!L1543), "", IF(H1543=Q1543, "W", "L"))</f>
        <v/>
      </c>
      <c r="T1543" s="30" t="str">
        <f t="shared" si="96"/>
        <v/>
      </c>
    </row>
    <row r="1544" spans="1:20" x14ac:dyDescent="0.45">
      <c r="A1544" s="20" t="str">
        <f>Calc!A1544</f>
        <v>2024-07-24</v>
      </c>
      <c r="B1544" t="str">
        <f>Calc!B1544</f>
        <v>TEX</v>
      </c>
      <c r="C1544" t="str">
        <f>Calc!C1544</f>
        <v>CHW</v>
      </c>
      <c r="D1544" t="str">
        <f>IF(ISBLANK(Games!D1544), "", Games!D1544)</f>
        <v/>
      </c>
      <c r="E1544" t="str">
        <f>IF(ISBLANK(Games!E1544), "", Games!E1544)</f>
        <v/>
      </c>
      <c r="F1544">
        <f>Calc!M1544</f>
        <v>1535.7428778604465</v>
      </c>
      <c r="G1544">
        <f>Calc!N1544</f>
        <v>1425.4820043556863</v>
      </c>
      <c r="H1544" t="str">
        <f>IF(Calc!O1544=Betting!I1544, Betting!B1544, IF(Calc!P1544=Betting!I1544, Betting!C1544, ""))</f>
        <v>TEX</v>
      </c>
      <c r="I1544" s="21">
        <f>MAX(Calc!O1544:P1544)</f>
        <v>0.68520283231456525</v>
      </c>
      <c r="J1544" s="22">
        <f t="shared" si="97"/>
        <v>-217.66486571418699</v>
      </c>
      <c r="K1544" s="23">
        <f t="shared" si="98"/>
        <v>0.45942187165524795</v>
      </c>
      <c r="M1544" s="31"/>
      <c r="N1544" s="31"/>
      <c r="O1544" t="str">
        <f>IF(ISBLANK(Games!L1544), "", Games!L1544)</f>
        <v/>
      </c>
      <c r="P1544" t="str">
        <f>IF(ISBLANK(Games!M1544), "", Games!M1544)</f>
        <v/>
      </c>
      <c r="Q1544" t="str">
        <f t="shared" si="99"/>
        <v/>
      </c>
      <c r="R1544" t="str">
        <f>IF(ISBLANK(Games!L1544), "", IF(H1544=Q1544, "W", "L"))</f>
        <v/>
      </c>
      <c r="T1544" s="30" t="str">
        <f t="shared" si="96"/>
        <v/>
      </c>
    </row>
    <row r="1545" spans="1:20" x14ac:dyDescent="0.45">
      <c r="A1545" s="20" t="str">
        <f>Calc!A1545</f>
        <v>2024-07-24</v>
      </c>
      <c r="B1545" t="str">
        <f>Calc!B1545</f>
        <v>KCR</v>
      </c>
      <c r="C1545" t="str">
        <f>Calc!C1545</f>
        <v>ARI</v>
      </c>
      <c r="D1545" t="str">
        <f>IF(ISBLANK(Games!D1545), "", Games!D1545)</f>
        <v/>
      </c>
      <c r="E1545" t="str">
        <f>IF(ISBLANK(Games!E1545), "", Games!E1545)</f>
        <v/>
      </c>
      <c r="F1545">
        <f>Calc!M1545</f>
        <v>1459.3647323881944</v>
      </c>
      <c r="G1545">
        <f>Calc!N1545</f>
        <v>1515.1384034374826</v>
      </c>
      <c r="H1545" t="str">
        <f>IF(Calc!O1545=Betting!I1545, Betting!B1545, IF(Calc!P1545=Betting!I1545, Betting!C1545, ""))</f>
        <v>KCR</v>
      </c>
      <c r="I1545" s="21">
        <f>MAX(Calc!O1545:P1545)</f>
        <v>0.51545899111327964</v>
      </c>
      <c r="J1545" s="22">
        <f t="shared" si="97"/>
        <v>-106.38088039185709</v>
      </c>
      <c r="K1545" s="23">
        <f t="shared" si="98"/>
        <v>0.94001854122326367</v>
      </c>
      <c r="M1545" s="31"/>
      <c r="N1545" s="31"/>
      <c r="O1545" t="str">
        <f>IF(ISBLANK(Games!L1545), "", Games!L1545)</f>
        <v/>
      </c>
      <c r="P1545" t="str">
        <f>IF(ISBLANK(Games!M1545), "", Games!M1545)</f>
        <v/>
      </c>
      <c r="Q1545" t="str">
        <f t="shared" si="99"/>
        <v/>
      </c>
      <c r="R1545" t="str">
        <f>IF(ISBLANK(Games!L1545), "", IF(H1545=Q1545, "W", "L"))</f>
        <v/>
      </c>
      <c r="T1545" s="30" t="str">
        <f t="shared" si="96"/>
        <v/>
      </c>
    </row>
    <row r="1546" spans="1:20" x14ac:dyDescent="0.45">
      <c r="A1546" s="20" t="str">
        <f>Calc!A1546</f>
        <v>2024-07-24</v>
      </c>
      <c r="B1546" t="str">
        <f>Calc!B1546</f>
        <v>LAD</v>
      </c>
      <c r="C1546" t="str">
        <f>Calc!C1546</f>
        <v>SFG</v>
      </c>
      <c r="D1546" t="str">
        <f>IF(ISBLANK(Games!D1546), "", Games!D1546)</f>
        <v/>
      </c>
      <c r="E1546" t="str">
        <f>IF(ISBLANK(Games!E1546), "", Games!E1546)</f>
        <v/>
      </c>
      <c r="F1546">
        <f>Calc!M1546</f>
        <v>1596.6514930600529</v>
      </c>
      <c r="G1546">
        <f>Calc!N1546</f>
        <v>1491.6063482058917</v>
      </c>
      <c r="H1546" t="str">
        <f>IF(Calc!O1546=Betting!I1546, Betting!B1546, IF(Calc!P1546=Betting!I1546, Betting!C1546, ""))</f>
        <v>LAD</v>
      </c>
      <c r="I1546" s="21">
        <f>MAX(Calc!O1546:P1546)</f>
        <v>0.66805523258901245</v>
      </c>
      <c r="J1546" s="22">
        <f t="shared" si="97"/>
        <v>-201.25493701844673</v>
      </c>
      <c r="K1546" s="23">
        <f t="shared" si="98"/>
        <v>0.49688222053819303</v>
      </c>
      <c r="M1546" s="31"/>
      <c r="N1546" s="31"/>
      <c r="O1546" t="str">
        <f>IF(ISBLANK(Games!L1546), "", Games!L1546)</f>
        <v/>
      </c>
      <c r="P1546" t="str">
        <f>IF(ISBLANK(Games!M1546), "", Games!M1546)</f>
        <v/>
      </c>
      <c r="Q1546" t="str">
        <f t="shared" si="99"/>
        <v/>
      </c>
      <c r="R1546" t="str">
        <f>IF(ISBLANK(Games!L1546), "", IF(H1546=Q1546, "W", "L"))</f>
        <v/>
      </c>
      <c r="T1546" s="30" t="str">
        <f t="shared" si="96"/>
        <v/>
      </c>
    </row>
    <row r="1547" spans="1:20" x14ac:dyDescent="0.45">
      <c r="A1547" s="20" t="str">
        <f>Calc!A1547</f>
        <v>2024-07-25</v>
      </c>
      <c r="B1547" t="str">
        <f>Calc!B1547</f>
        <v>WAS</v>
      </c>
      <c r="C1547" t="str">
        <f>Calc!C1547</f>
        <v>SDP</v>
      </c>
      <c r="D1547" t="str">
        <f>IF(ISBLANK(Games!D1547), "", Games!D1547)</f>
        <v/>
      </c>
      <c r="E1547" t="str">
        <f>IF(ISBLANK(Games!E1547), "", Games!E1547)</f>
        <v/>
      </c>
      <c r="F1547">
        <f>Calc!M1547</f>
        <v>1419.5380932200808</v>
      </c>
      <c r="G1547">
        <f>Calc!N1547</f>
        <v>1514.2912987524817</v>
      </c>
      <c r="H1547" t="str">
        <f>IF(Calc!O1547=Betting!I1547, Betting!B1547, IF(Calc!P1547=Betting!I1547, Betting!C1547, ""))</f>
        <v>SDP</v>
      </c>
      <c r="I1547" s="21">
        <f>MAX(Calc!O1547:P1547)</f>
        <v>0.65688728002903873</v>
      </c>
      <c r="J1547" s="22">
        <f t="shared" si="97"/>
        <v>-191.44941058572041</v>
      </c>
      <c r="K1547" s="23">
        <f t="shared" si="98"/>
        <v>0.52233119806459549</v>
      </c>
      <c r="M1547" s="31"/>
      <c r="N1547" s="31"/>
      <c r="O1547" t="str">
        <f>IF(ISBLANK(Games!L1547), "", Games!L1547)</f>
        <v/>
      </c>
      <c r="P1547" t="str">
        <f>IF(ISBLANK(Games!M1547), "", Games!M1547)</f>
        <v/>
      </c>
      <c r="Q1547" t="str">
        <f t="shared" si="99"/>
        <v/>
      </c>
      <c r="R1547" t="str">
        <f>IF(ISBLANK(Games!L1547), "", IF(H1547=Q1547, "W", "L"))</f>
        <v/>
      </c>
      <c r="T1547" s="30" t="str">
        <f t="shared" si="96"/>
        <v/>
      </c>
    </row>
    <row r="1548" spans="1:20" x14ac:dyDescent="0.45">
      <c r="A1548" s="20" t="str">
        <f>Calc!A1548</f>
        <v>2024-07-25</v>
      </c>
      <c r="B1548" t="str">
        <f>Calc!B1548</f>
        <v>MIA</v>
      </c>
      <c r="C1548" t="str">
        <f>Calc!C1548</f>
        <v>BAL</v>
      </c>
      <c r="D1548" t="str">
        <f>IF(ISBLANK(Games!D1548), "", Games!D1548)</f>
        <v/>
      </c>
      <c r="E1548" t="str">
        <f>IF(ISBLANK(Games!E1548), "", Games!E1548)</f>
        <v/>
      </c>
      <c r="F1548">
        <f>Calc!M1548</f>
        <v>1453.0099819148713</v>
      </c>
      <c r="G1548">
        <f>Calc!N1548</f>
        <v>1539.0873746407135</v>
      </c>
      <c r="H1548" t="str">
        <f>IF(Calc!O1548=Betting!I1548, Betting!B1548, IF(Calc!P1548=Betting!I1548, Betting!C1548, ""))</f>
        <v>BAL</v>
      </c>
      <c r="I1548" s="21">
        <f>MAX(Calc!O1548:P1548)</f>
        <v>0.59852572283114081</v>
      </c>
      <c r="J1548" s="22">
        <f t="shared" si="97"/>
        <v>-149.08196038158684</v>
      </c>
      <c r="K1548" s="23">
        <f t="shared" si="98"/>
        <v>0.67077196827867203</v>
      </c>
      <c r="M1548" s="31"/>
      <c r="N1548" s="31"/>
      <c r="O1548" t="str">
        <f>IF(ISBLANK(Games!L1548), "", Games!L1548)</f>
        <v/>
      </c>
      <c r="P1548" t="str">
        <f>IF(ISBLANK(Games!M1548), "", Games!M1548)</f>
        <v/>
      </c>
      <c r="Q1548" t="str">
        <f t="shared" si="99"/>
        <v/>
      </c>
      <c r="R1548" t="str">
        <f>IF(ISBLANK(Games!L1548), "", IF(H1548=Q1548, "W", "L"))</f>
        <v/>
      </c>
      <c r="T1548" s="30" t="str">
        <f t="shared" si="96"/>
        <v/>
      </c>
    </row>
    <row r="1549" spans="1:20" x14ac:dyDescent="0.45">
      <c r="A1549" s="20" t="str">
        <f>Calc!A1549</f>
        <v>2024-07-25</v>
      </c>
      <c r="B1549" t="str">
        <f>Calc!B1549</f>
        <v>CLE</v>
      </c>
      <c r="C1549" t="str">
        <f>Calc!C1549</f>
        <v>DET</v>
      </c>
      <c r="D1549" t="str">
        <f>IF(ISBLANK(Games!D1549), "", Games!D1549)</f>
        <v/>
      </c>
      <c r="E1549" t="str">
        <f>IF(ISBLANK(Games!E1549), "", Games!E1549)</f>
        <v/>
      </c>
      <c r="F1549">
        <f>Calc!M1549</f>
        <v>1503.8938502056101</v>
      </c>
      <c r="G1549">
        <f>Calc!N1549</f>
        <v>1495.7868779460348</v>
      </c>
      <c r="H1549" t="str">
        <f>IF(Calc!O1549=Betting!I1549, Betting!B1549, IF(Calc!P1549=Betting!I1549, Betting!C1549, ""))</f>
        <v>CLE</v>
      </c>
      <c r="I1549" s="21">
        <f>MAX(Calc!O1549:P1549)</f>
        <v>0.53547427779678602</v>
      </c>
      <c r="J1549" s="22">
        <f t="shared" si="97"/>
        <v>-115.27333196040638</v>
      </c>
      <c r="K1549" s="23">
        <f t="shared" si="98"/>
        <v>0.86750333576154104</v>
      </c>
      <c r="M1549" s="31"/>
      <c r="N1549" s="31"/>
      <c r="O1549" t="str">
        <f>IF(ISBLANK(Games!L1549), "", Games!L1549)</f>
        <v/>
      </c>
      <c r="P1549" t="str">
        <f>IF(ISBLANK(Games!M1549), "", Games!M1549)</f>
        <v/>
      </c>
      <c r="Q1549" t="str">
        <f t="shared" si="99"/>
        <v/>
      </c>
      <c r="R1549" t="str">
        <f>IF(ISBLANK(Games!L1549), "", IF(H1549=Q1549, "W", "L"))</f>
        <v/>
      </c>
      <c r="T1549" s="30" t="str">
        <f t="shared" si="96"/>
        <v/>
      </c>
    </row>
    <row r="1550" spans="1:20" x14ac:dyDescent="0.45">
      <c r="A1550" s="20" t="str">
        <f>Calc!A1550</f>
        <v>2024-07-25</v>
      </c>
      <c r="B1550" t="str">
        <f>Calc!B1550</f>
        <v>TEX</v>
      </c>
      <c r="C1550" t="str">
        <f>Calc!C1550</f>
        <v>CHW</v>
      </c>
      <c r="D1550" t="str">
        <f>IF(ISBLANK(Games!D1550), "", Games!D1550)</f>
        <v/>
      </c>
      <c r="E1550" t="str">
        <f>IF(ISBLANK(Games!E1550), "", Games!E1550)</f>
        <v/>
      </c>
      <c r="F1550">
        <f>Calc!M1550</f>
        <v>1535.7428778604465</v>
      </c>
      <c r="G1550">
        <f>Calc!N1550</f>
        <v>1425.4820043556863</v>
      </c>
      <c r="H1550" t="str">
        <f>IF(Calc!O1550=Betting!I1550, Betting!B1550, IF(Calc!P1550=Betting!I1550, Betting!C1550, ""))</f>
        <v>TEX</v>
      </c>
      <c r="I1550" s="21">
        <f>MAX(Calc!O1550:P1550)</f>
        <v>0.68520283231456525</v>
      </c>
      <c r="J1550" s="22">
        <f t="shared" si="97"/>
        <v>-217.66486571418699</v>
      </c>
      <c r="K1550" s="23">
        <f t="shared" si="98"/>
        <v>0.45942187165524795</v>
      </c>
      <c r="M1550" s="31"/>
      <c r="N1550" s="31"/>
      <c r="O1550" t="str">
        <f>IF(ISBLANK(Games!L1550), "", Games!L1550)</f>
        <v/>
      </c>
      <c r="P1550" t="str">
        <f>IF(ISBLANK(Games!M1550), "", Games!M1550)</f>
        <v/>
      </c>
      <c r="Q1550" t="str">
        <f t="shared" si="99"/>
        <v/>
      </c>
      <c r="R1550" t="str">
        <f>IF(ISBLANK(Games!L1550), "", IF(H1550=Q1550, "W", "L"))</f>
        <v/>
      </c>
      <c r="T1550" s="30" t="str">
        <f t="shared" si="96"/>
        <v/>
      </c>
    </row>
    <row r="1551" spans="1:20" x14ac:dyDescent="0.45">
      <c r="A1551" s="20" t="str">
        <f>Calc!A1551</f>
        <v>2024-07-25</v>
      </c>
      <c r="B1551" t="str">
        <f>Calc!B1551</f>
        <v>TOR</v>
      </c>
      <c r="C1551" t="str">
        <f>Calc!C1551</f>
        <v>TBR</v>
      </c>
      <c r="D1551" t="str">
        <f>IF(ISBLANK(Games!D1551), "", Games!D1551)</f>
        <v/>
      </c>
      <c r="E1551" t="str">
        <f>IF(ISBLANK(Games!E1551), "", Games!E1551)</f>
        <v/>
      </c>
      <c r="F1551">
        <f>Calc!M1551</f>
        <v>1536.86484917293</v>
      </c>
      <c r="G1551">
        <f>Calc!N1551</f>
        <v>1532.6622500113572</v>
      </c>
      <c r="H1551" t="str">
        <f>IF(Calc!O1551=Betting!I1551, Betting!B1551, IF(Calc!P1551=Betting!I1551, Betting!C1551, ""))</f>
        <v>TOR</v>
      </c>
      <c r="I1551" s="21">
        <f>MAX(Calc!O1551:P1551)</f>
        <v>0.50328530047002695</v>
      </c>
      <c r="J1551" s="22">
        <f t="shared" si="97"/>
        <v>-101.32281185684086</v>
      </c>
      <c r="K1551" s="23">
        <f t="shared" si="98"/>
        <v>0.9869445800743285</v>
      </c>
      <c r="M1551" s="31"/>
      <c r="N1551" s="31"/>
      <c r="O1551" t="str">
        <f>IF(ISBLANK(Games!L1551), "", Games!L1551)</f>
        <v/>
      </c>
      <c r="P1551" t="str">
        <f>IF(ISBLANK(Games!M1551), "", Games!M1551)</f>
        <v/>
      </c>
      <c r="Q1551" t="str">
        <f t="shared" si="99"/>
        <v/>
      </c>
      <c r="R1551" t="str">
        <f>IF(ISBLANK(Games!L1551), "", IF(H1551=Q1551, "W", "L"))</f>
        <v/>
      </c>
      <c r="T1551" s="30" t="str">
        <f t="shared" si="96"/>
        <v/>
      </c>
    </row>
    <row r="1552" spans="1:20" x14ac:dyDescent="0.45">
      <c r="A1552" s="20" t="str">
        <f>Calc!A1552</f>
        <v>2024-07-25</v>
      </c>
      <c r="B1552" t="str">
        <f>Calc!B1552</f>
        <v>LAD</v>
      </c>
      <c r="C1552" t="str">
        <f>Calc!C1552</f>
        <v>SFG</v>
      </c>
      <c r="D1552" t="str">
        <f>IF(ISBLANK(Games!D1552), "", Games!D1552)</f>
        <v/>
      </c>
      <c r="E1552" t="str">
        <f>IF(ISBLANK(Games!E1552), "", Games!E1552)</f>
        <v/>
      </c>
      <c r="F1552">
        <f>Calc!M1552</f>
        <v>1596.6514930600529</v>
      </c>
      <c r="G1552">
        <f>Calc!N1552</f>
        <v>1491.6063482058917</v>
      </c>
      <c r="H1552" t="str">
        <f>IF(Calc!O1552=Betting!I1552, Betting!B1552, IF(Calc!P1552=Betting!I1552, Betting!C1552, ""))</f>
        <v>LAD</v>
      </c>
      <c r="I1552" s="21">
        <f>MAX(Calc!O1552:P1552)</f>
        <v>0.66805523258901245</v>
      </c>
      <c r="J1552" s="22">
        <f t="shared" si="97"/>
        <v>-201.25493701844673</v>
      </c>
      <c r="K1552" s="23">
        <f t="shared" si="98"/>
        <v>0.49688222053819303</v>
      </c>
      <c r="M1552" s="31"/>
      <c r="N1552" s="31"/>
      <c r="O1552" t="str">
        <f>IF(ISBLANK(Games!L1552), "", Games!L1552)</f>
        <v/>
      </c>
      <c r="P1552" t="str">
        <f>IF(ISBLANK(Games!M1552), "", Games!M1552)</f>
        <v/>
      </c>
      <c r="Q1552" t="str">
        <f t="shared" si="99"/>
        <v/>
      </c>
      <c r="R1552" t="str">
        <f>IF(ISBLANK(Games!L1552), "", IF(H1552=Q1552, "W", "L"))</f>
        <v/>
      </c>
      <c r="T1552" s="30" t="str">
        <f t="shared" si="96"/>
        <v/>
      </c>
    </row>
    <row r="1553" spans="1:20" x14ac:dyDescent="0.45">
      <c r="A1553" s="20" t="str">
        <f>Calc!A1553</f>
        <v>2024-07-25</v>
      </c>
      <c r="B1553" t="str">
        <f>Calc!B1553</f>
        <v>NYM</v>
      </c>
      <c r="C1553" t="str">
        <f>Calc!C1553</f>
        <v>ATL</v>
      </c>
      <c r="D1553" t="str">
        <f>IF(ISBLANK(Games!D1553), "", Games!D1553)</f>
        <v/>
      </c>
      <c r="E1553" t="str">
        <f>IF(ISBLANK(Games!E1553), "", Games!E1553)</f>
        <v/>
      </c>
      <c r="F1553">
        <f>Calc!M1553</f>
        <v>1483.2891783762693</v>
      </c>
      <c r="G1553">
        <f>Calc!N1553</f>
        <v>1588.8399964445969</v>
      </c>
      <c r="H1553" t="str">
        <f>IF(Calc!O1553=Betting!I1553, Betting!B1553, IF(Calc!P1553=Betting!I1553, Betting!C1553, ""))</f>
        <v>ATL</v>
      </c>
      <c r="I1553" s="21">
        <f>MAX(Calc!O1553:P1553)</f>
        <v>0.59625662356457443</v>
      </c>
      <c r="J1553" s="22">
        <f t="shared" si="97"/>
        <v>-147.68208182851495</v>
      </c>
      <c r="K1553" s="23">
        <f t="shared" si="98"/>
        <v>0.67713021621754843</v>
      </c>
      <c r="M1553" s="31"/>
      <c r="N1553" s="31"/>
      <c r="O1553" t="str">
        <f>IF(ISBLANK(Games!L1553), "", Games!L1553)</f>
        <v/>
      </c>
      <c r="P1553" t="str">
        <f>IF(ISBLANK(Games!M1553), "", Games!M1553)</f>
        <v/>
      </c>
      <c r="Q1553" t="str">
        <f t="shared" si="99"/>
        <v/>
      </c>
      <c r="R1553" t="str">
        <f>IF(ISBLANK(Games!L1553), "", IF(H1553=Q1553, "W", "L"))</f>
        <v/>
      </c>
      <c r="T1553" s="30" t="str">
        <f t="shared" si="96"/>
        <v/>
      </c>
    </row>
    <row r="1554" spans="1:20" x14ac:dyDescent="0.45">
      <c r="A1554" s="20" t="str">
        <f>Calc!A1554</f>
        <v>2024-07-25</v>
      </c>
      <c r="B1554" t="str">
        <f>Calc!B1554</f>
        <v>LAA</v>
      </c>
      <c r="C1554" t="str">
        <f>Calc!C1554</f>
        <v>OAK</v>
      </c>
      <c r="D1554" t="str">
        <f>IF(ISBLANK(Games!D1554), "", Games!D1554)</f>
        <v/>
      </c>
      <c r="E1554" t="str">
        <f>IF(ISBLANK(Games!E1554), "", Games!E1554)</f>
        <v/>
      </c>
      <c r="F1554">
        <f>Calc!M1554</f>
        <v>1469.5882041455925</v>
      </c>
      <c r="G1554">
        <f>Calc!N1554</f>
        <v>1422.9458950386379</v>
      </c>
      <c r="H1554" t="str">
        <f>IF(Calc!O1554=Betting!I1554, Betting!B1554, IF(Calc!P1554=Betting!I1554, Betting!C1554, ""))</f>
        <v>LAA</v>
      </c>
      <c r="I1554" s="21">
        <f>MAX(Calc!O1554:P1554)</f>
        <v>0.60096989756583552</v>
      </c>
      <c r="J1554" s="22">
        <f t="shared" si="97"/>
        <v>-150.60765939707241</v>
      </c>
      <c r="K1554" s="23">
        <f t="shared" si="98"/>
        <v>0.66397685483148705</v>
      </c>
      <c r="M1554" s="31"/>
      <c r="N1554" s="31"/>
      <c r="O1554" t="str">
        <f>IF(ISBLANK(Games!L1554), "", Games!L1554)</f>
        <v/>
      </c>
      <c r="P1554" t="str">
        <f>IF(ISBLANK(Games!M1554), "", Games!M1554)</f>
        <v/>
      </c>
      <c r="Q1554" t="str">
        <f t="shared" si="99"/>
        <v/>
      </c>
      <c r="R1554" t="str">
        <f>IF(ISBLANK(Games!L1554), "", IF(H1554=Q1554, "W", "L"))</f>
        <v/>
      </c>
      <c r="T1554" s="30" t="str">
        <f t="shared" si="96"/>
        <v/>
      </c>
    </row>
    <row r="1555" spans="1:20" x14ac:dyDescent="0.45">
      <c r="A1555" s="20" t="str">
        <f>Calc!A1555</f>
        <v>2024-07-26</v>
      </c>
      <c r="B1555" t="str">
        <f>Calc!B1555</f>
        <v>DET</v>
      </c>
      <c r="C1555" t="str">
        <f>Calc!C1555</f>
        <v>MIN</v>
      </c>
      <c r="D1555" t="str">
        <f>IF(ISBLANK(Games!D1555), "", Games!D1555)</f>
        <v/>
      </c>
      <c r="E1555" t="str">
        <f>IF(ISBLANK(Games!E1555), "", Games!E1555)</f>
        <v/>
      </c>
      <c r="F1555">
        <f>Calc!M1555</f>
        <v>1481.7589766686021</v>
      </c>
      <c r="G1555">
        <f>Calc!N1555</f>
        <v>1539.5424706464416</v>
      </c>
      <c r="H1555" t="str">
        <f>IF(Calc!O1555=Betting!I1555, Betting!B1555, IF(Calc!P1555=Betting!I1555, Betting!C1555, ""))</f>
        <v>MIN</v>
      </c>
      <c r="I1555" s="21">
        <f>MAX(Calc!O1555:P1555)</f>
        <v>0.57856444497995196</v>
      </c>
      <c r="J1555" s="22">
        <f t="shared" si="97"/>
        <v>-137.2842035011567</v>
      </c>
      <c r="K1555" s="23">
        <f t="shared" si="98"/>
        <v>0.728415924408648</v>
      </c>
      <c r="M1555" s="31"/>
      <c r="N1555" s="31"/>
      <c r="O1555" t="str">
        <f>IF(ISBLANK(Games!L1555), "", Games!L1555)</f>
        <v/>
      </c>
      <c r="P1555" t="str">
        <f>IF(ISBLANK(Games!M1555), "", Games!M1555)</f>
        <v/>
      </c>
      <c r="Q1555" t="str">
        <f t="shared" si="99"/>
        <v/>
      </c>
      <c r="R1555" t="str">
        <f>IF(ISBLANK(Games!L1555), "", IF(H1555=Q1555, "W", "L"))</f>
        <v/>
      </c>
      <c r="T1555" s="30" t="str">
        <f t="shared" si="96"/>
        <v/>
      </c>
    </row>
    <row r="1556" spans="1:20" x14ac:dyDescent="0.45">
      <c r="A1556" s="20" t="str">
        <f>Calc!A1556</f>
        <v>2024-07-26</v>
      </c>
      <c r="B1556" t="str">
        <f>Calc!B1556</f>
        <v>PHI</v>
      </c>
      <c r="C1556" t="str">
        <f>Calc!C1556</f>
        <v>CLE</v>
      </c>
      <c r="D1556" t="str">
        <f>IF(ISBLANK(Games!D1556), "", Games!D1556)</f>
        <v/>
      </c>
      <c r="E1556" t="str">
        <f>IF(ISBLANK(Games!E1556), "", Games!E1556)</f>
        <v/>
      </c>
      <c r="F1556">
        <f>Calc!M1556</f>
        <v>1516.0751994709906</v>
      </c>
      <c r="G1556">
        <f>Calc!N1556</f>
        <v>1521.3210808926906</v>
      </c>
      <c r="H1556" t="str">
        <f>IF(Calc!O1556=Betting!I1556, Betting!B1556, IF(Calc!P1556=Betting!I1556, Betting!C1556, ""))</f>
        <v>PHI</v>
      </c>
      <c r="I1556" s="21">
        <f>MAX(Calc!O1556:P1556)</f>
        <v>0.53482402477312085</v>
      </c>
      <c r="J1556" s="22">
        <f t="shared" si="97"/>
        <v>-114.97240899259091</v>
      </c>
      <c r="K1556" s="23">
        <f t="shared" si="98"/>
        <v>0.86977389511290693</v>
      </c>
      <c r="M1556" s="31"/>
      <c r="N1556" s="31"/>
      <c r="O1556" t="str">
        <f>IF(ISBLANK(Games!L1556), "", Games!L1556)</f>
        <v/>
      </c>
      <c r="P1556" t="str">
        <f>IF(ISBLANK(Games!M1556), "", Games!M1556)</f>
        <v/>
      </c>
      <c r="Q1556" t="str">
        <f t="shared" si="99"/>
        <v/>
      </c>
      <c r="R1556" t="str">
        <f>IF(ISBLANK(Games!L1556), "", IF(H1556=Q1556, "W", "L"))</f>
        <v/>
      </c>
      <c r="T1556" s="30" t="str">
        <f t="shared" si="96"/>
        <v/>
      </c>
    </row>
    <row r="1557" spans="1:20" x14ac:dyDescent="0.45">
      <c r="A1557" s="20" t="str">
        <f>Calc!A1557</f>
        <v>2024-07-26</v>
      </c>
      <c r="B1557" t="str">
        <f>Calc!B1557</f>
        <v>TBR</v>
      </c>
      <c r="C1557" t="str">
        <f>Calc!C1557</f>
        <v>CIN</v>
      </c>
      <c r="D1557" t="str">
        <f>IF(ISBLANK(Games!D1557), "", Games!D1557)</f>
        <v/>
      </c>
      <c r="E1557" t="str">
        <f>IF(ISBLANK(Games!E1557), "", Games!E1557)</f>
        <v/>
      </c>
      <c r="F1557">
        <f>Calc!M1557</f>
        <v>1528.0229512954211</v>
      </c>
      <c r="G1557">
        <f>Calc!N1557</f>
        <v>1513.6155661274754</v>
      </c>
      <c r="H1557" t="str">
        <f>IF(Calc!O1557=Betting!I1557, Betting!B1557, IF(Calc!P1557=Betting!I1557, Betting!C1557, ""))</f>
        <v>TBR</v>
      </c>
      <c r="I1557" s="21">
        <f>MAX(Calc!O1557:P1557)</f>
        <v>0.58288417976692775</v>
      </c>
      <c r="J1557" s="22">
        <f t="shared" si="97"/>
        <v>-139.74156612933763</v>
      </c>
      <c r="K1557" s="23">
        <f t="shared" si="98"/>
        <v>0.71560669291086321</v>
      </c>
      <c r="M1557" s="31"/>
      <c r="N1557" s="31"/>
      <c r="O1557" t="str">
        <f>IF(ISBLANK(Games!L1557), "", Games!L1557)</f>
        <v/>
      </c>
      <c r="P1557" t="str">
        <f>IF(ISBLANK(Games!M1557), "", Games!M1557)</f>
        <v/>
      </c>
      <c r="Q1557" t="str">
        <f t="shared" si="99"/>
        <v/>
      </c>
      <c r="R1557" t="str">
        <f>IF(ISBLANK(Games!L1557), "", IF(H1557=Q1557, "W", "L"))</f>
        <v/>
      </c>
      <c r="T1557" s="30" t="str">
        <f t="shared" si="96"/>
        <v/>
      </c>
    </row>
    <row r="1558" spans="1:20" x14ac:dyDescent="0.45">
      <c r="A1558" s="20" t="str">
        <f>Calc!A1558</f>
        <v>2024-07-26</v>
      </c>
      <c r="B1558" t="str">
        <f>Calc!B1558</f>
        <v>BAL</v>
      </c>
      <c r="C1558" t="str">
        <f>Calc!C1558</f>
        <v>SDP</v>
      </c>
      <c r="D1558" t="str">
        <f>IF(ISBLANK(Games!D1558), "", Games!D1558)</f>
        <v/>
      </c>
      <c r="E1558" t="str">
        <f>IF(ISBLANK(Games!E1558), "", Games!E1558)</f>
        <v/>
      </c>
      <c r="F1558">
        <f>Calc!M1558</f>
        <v>1527.1786991040578</v>
      </c>
      <c r="G1558">
        <f>Calc!N1558</f>
        <v>1514.2912987524817</v>
      </c>
      <c r="H1558" t="str">
        <f>IF(Calc!O1558=Betting!I1558, Betting!B1558, IF(Calc!P1558=Betting!I1558, Betting!C1558, ""))</f>
        <v>BAL</v>
      </c>
      <c r="I1558" s="21">
        <f>MAX(Calc!O1558:P1558)</f>
        <v>0.52940752392645596</v>
      </c>
      <c r="J1558" s="22">
        <f t="shared" si="97"/>
        <v>-112.49808504029723</v>
      </c>
      <c r="K1558" s="23">
        <f t="shared" si="98"/>
        <v>0.88890401969224297</v>
      </c>
      <c r="M1558" s="31"/>
      <c r="N1558" s="31"/>
      <c r="O1558" t="str">
        <f>IF(ISBLANK(Games!L1558), "", Games!L1558)</f>
        <v/>
      </c>
      <c r="P1558" t="str">
        <f>IF(ISBLANK(Games!M1558), "", Games!M1558)</f>
        <v/>
      </c>
      <c r="Q1558" t="str">
        <f t="shared" si="99"/>
        <v/>
      </c>
      <c r="R1558" t="str">
        <f>IF(ISBLANK(Games!L1558), "", IF(H1558=Q1558, "W", "L"))</f>
        <v/>
      </c>
      <c r="T1558" s="30" t="str">
        <f t="shared" si="96"/>
        <v/>
      </c>
    </row>
    <row r="1559" spans="1:20" x14ac:dyDescent="0.45">
      <c r="A1559" s="20" t="str">
        <f>Calc!A1559</f>
        <v>2024-07-26</v>
      </c>
      <c r="B1559" t="str">
        <f>Calc!B1559</f>
        <v>TOR</v>
      </c>
      <c r="C1559" t="str">
        <f>Calc!C1559</f>
        <v>TEX</v>
      </c>
      <c r="D1559" t="str">
        <f>IF(ISBLANK(Games!D1559), "", Games!D1559)</f>
        <v/>
      </c>
      <c r="E1559" t="str">
        <f>IF(ISBLANK(Games!E1559), "", Games!E1559)</f>
        <v/>
      </c>
      <c r="F1559">
        <f>Calc!M1559</f>
        <v>1536.86484917293</v>
      </c>
      <c r="G1559">
        <f>Calc!N1559</f>
        <v>1534.4506247578865</v>
      </c>
      <c r="H1559" t="str">
        <f>IF(Calc!O1559=Betting!I1559, Betting!B1559, IF(Calc!P1559=Betting!I1559, Betting!C1559, ""))</f>
        <v>TOR</v>
      </c>
      <c r="I1559" s="21">
        <f>MAX(Calc!O1559:P1559)</f>
        <v>0.50071186136119772</v>
      </c>
      <c r="J1559" s="22">
        <f t="shared" si="97"/>
        <v>-100.28515051975336</v>
      </c>
      <c r="K1559" s="23">
        <f t="shared" si="98"/>
        <v>0.99715660276446227</v>
      </c>
      <c r="M1559" s="31"/>
      <c r="N1559" s="31"/>
      <c r="O1559" t="str">
        <f>IF(ISBLANK(Games!L1559), "", Games!L1559)</f>
        <v/>
      </c>
      <c r="P1559" t="str">
        <f>IF(ISBLANK(Games!M1559), "", Games!M1559)</f>
        <v/>
      </c>
      <c r="Q1559" t="str">
        <f t="shared" si="99"/>
        <v/>
      </c>
      <c r="R1559" t="str">
        <f>IF(ISBLANK(Games!L1559), "", IF(H1559=Q1559, "W", "L"))</f>
        <v/>
      </c>
      <c r="T1559" s="30" t="str">
        <f t="shared" si="96"/>
        <v/>
      </c>
    </row>
    <row r="1560" spans="1:20" x14ac:dyDescent="0.45">
      <c r="A1560" s="20" t="str">
        <f>Calc!A1560</f>
        <v>2024-07-26</v>
      </c>
      <c r="B1560" t="str">
        <f>Calc!B1560</f>
        <v>NYM</v>
      </c>
      <c r="C1560" t="str">
        <f>Calc!C1560</f>
        <v>ATL</v>
      </c>
      <c r="D1560" t="str">
        <f>IF(ISBLANK(Games!D1560), "", Games!D1560)</f>
        <v/>
      </c>
      <c r="E1560" t="str">
        <f>IF(ISBLANK(Games!E1560), "", Games!E1560)</f>
        <v/>
      </c>
      <c r="F1560">
        <f>Calc!M1560</f>
        <v>1483.2891783762693</v>
      </c>
      <c r="G1560">
        <f>Calc!N1560</f>
        <v>1588.8399964445969</v>
      </c>
      <c r="H1560" t="str">
        <f>IF(Calc!O1560=Betting!I1560, Betting!B1560, IF(Calc!P1560=Betting!I1560, Betting!C1560, ""))</f>
        <v>ATL</v>
      </c>
      <c r="I1560" s="21">
        <f>MAX(Calc!O1560:P1560)</f>
        <v>0.59625662356457443</v>
      </c>
      <c r="J1560" s="22">
        <f t="shared" si="97"/>
        <v>-147.68208182851495</v>
      </c>
      <c r="K1560" s="23">
        <f t="shared" si="98"/>
        <v>0.67713021621754843</v>
      </c>
      <c r="M1560" s="31"/>
      <c r="N1560" s="31"/>
      <c r="O1560" t="str">
        <f>IF(ISBLANK(Games!L1560), "", Games!L1560)</f>
        <v/>
      </c>
      <c r="P1560" t="str">
        <f>IF(ISBLANK(Games!M1560), "", Games!M1560)</f>
        <v/>
      </c>
      <c r="Q1560" t="str">
        <f t="shared" si="99"/>
        <v/>
      </c>
      <c r="R1560" t="str">
        <f>IF(ISBLANK(Games!L1560), "", IF(H1560=Q1560, "W", "L"))</f>
        <v/>
      </c>
      <c r="T1560" s="30" t="str">
        <f t="shared" si="96"/>
        <v/>
      </c>
    </row>
    <row r="1561" spans="1:20" x14ac:dyDescent="0.45">
      <c r="A1561" s="20" t="str">
        <f>Calc!A1561</f>
        <v>2024-07-26</v>
      </c>
      <c r="B1561" t="str">
        <f>Calc!B1561</f>
        <v>BOS</v>
      </c>
      <c r="C1561" t="str">
        <f>Calc!C1561</f>
        <v>NYY</v>
      </c>
      <c r="D1561" t="str">
        <f>IF(ISBLANK(Games!D1561), "", Games!D1561)</f>
        <v/>
      </c>
      <c r="E1561" t="str">
        <f>IF(ISBLANK(Games!E1561), "", Games!E1561)</f>
        <v/>
      </c>
      <c r="F1561">
        <f>Calc!M1561</f>
        <v>1500.26839934439</v>
      </c>
      <c r="G1561">
        <f>Calc!N1561</f>
        <v>1562.9327852564061</v>
      </c>
      <c r="H1561" t="str">
        <f>IF(Calc!O1561=Betting!I1561, Betting!B1561, IF(Calc!P1561=Betting!I1561, Betting!C1561, ""))</f>
        <v>NYY</v>
      </c>
      <c r="I1561" s="21">
        <f>MAX(Calc!O1561:P1561)</f>
        <v>0.5635749480671528</v>
      </c>
      <c r="J1561" s="22">
        <f t="shared" si="97"/>
        <v>-129.1344173693013</v>
      </c>
      <c r="K1561" s="23">
        <f t="shared" si="98"/>
        <v>0.77438689109517489</v>
      </c>
      <c r="M1561" s="31"/>
      <c r="N1561" s="31"/>
      <c r="O1561" t="str">
        <f>IF(ISBLANK(Games!L1561), "", Games!L1561)</f>
        <v/>
      </c>
      <c r="P1561" t="str">
        <f>IF(ISBLANK(Games!M1561), "", Games!M1561)</f>
        <v/>
      </c>
      <c r="Q1561" t="str">
        <f t="shared" si="99"/>
        <v/>
      </c>
      <c r="R1561" t="str">
        <f>IF(ISBLANK(Games!L1561), "", IF(H1561=Q1561, "W", "L"))</f>
        <v/>
      </c>
      <c r="T1561" s="30" t="str">
        <f t="shared" si="96"/>
        <v/>
      </c>
    </row>
    <row r="1562" spans="1:20" x14ac:dyDescent="0.45">
      <c r="A1562" s="20" t="str">
        <f>Calc!A1562</f>
        <v>2024-07-26</v>
      </c>
      <c r="B1562" t="str">
        <f>Calc!B1562</f>
        <v>KCR</v>
      </c>
      <c r="C1562" t="str">
        <f>Calc!C1562</f>
        <v>CHC</v>
      </c>
      <c r="D1562" t="str">
        <f>IF(ISBLANK(Games!D1562), "", Games!D1562)</f>
        <v/>
      </c>
      <c r="E1562" t="str">
        <f>IF(ISBLANK(Games!E1562), "", Games!E1562)</f>
        <v/>
      </c>
      <c r="F1562">
        <f>Calc!M1562</f>
        <v>1459.3647323881944</v>
      </c>
      <c r="G1562">
        <f>Calc!N1562</f>
        <v>1510.9500841970262</v>
      </c>
      <c r="H1562" t="str">
        <f>IF(Calc!O1562=Betting!I1562, Betting!B1562, IF(Calc!P1562=Betting!I1562, Betting!C1562, ""))</f>
        <v>KCR</v>
      </c>
      <c r="I1562" s="21">
        <f>MAX(Calc!O1562:P1562)</f>
        <v>0.52134477870545626</v>
      </c>
      <c r="J1562" s="22">
        <f t="shared" si="97"/>
        <v>-108.91864446719222</v>
      </c>
      <c r="K1562" s="23">
        <f t="shared" si="98"/>
        <v>0.91811645737219372</v>
      </c>
      <c r="M1562" s="31"/>
      <c r="N1562" s="31"/>
      <c r="O1562" t="str">
        <f>IF(ISBLANK(Games!L1562), "", Games!L1562)</f>
        <v/>
      </c>
      <c r="P1562" t="str">
        <f>IF(ISBLANK(Games!M1562), "", Games!M1562)</f>
        <v/>
      </c>
      <c r="Q1562" t="str">
        <f t="shared" si="99"/>
        <v/>
      </c>
      <c r="R1562" t="str">
        <f>IF(ISBLANK(Games!L1562), "", IF(H1562=Q1562, "W", "L"))</f>
        <v/>
      </c>
      <c r="T1562" s="30" t="str">
        <f t="shared" si="96"/>
        <v/>
      </c>
    </row>
    <row r="1563" spans="1:20" x14ac:dyDescent="0.45">
      <c r="A1563" s="20" t="str">
        <f>Calc!A1563</f>
        <v>2024-07-26</v>
      </c>
      <c r="B1563" t="str">
        <f>Calc!B1563</f>
        <v>HOU</v>
      </c>
      <c r="C1563" t="str">
        <f>Calc!C1563</f>
        <v>LAD</v>
      </c>
      <c r="D1563" t="str">
        <f>IF(ISBLANK(Games!D1563), "", Games!D1563)</f>
        <v/>
      </c>
      <c r="E1563" t="str">
        <f>IF(ISBLANK(Games!E1563), "", Games!E1563)</f>
        <v/>
      </c>
      <c r="F1563">
        <f>Calc!M1563</f>
        <v>1535.1961987191132</v>
      </c>
      <c r="G1563">
        <f>Calc!N1563</f>
        <v>1587.2549754385982</v>
      </c>
      <c r="H1563" t="str">
        <f>IF(Calc!O1563=Betting!I1563, Betting!B1563, IF(Calc!P1563=Betting!I1563, Betting!C1563, ""))</f>
        <v>LAD</v>
      </c>
      <c r="I1563" s="21">
        <f>MAX(Calc!O1563:P1563)</f>
        <v>0.5947710844984716</v>
      </c>
      <c r="J1563" s="22">
        <f t="shared" si="97"/>
        <v>-146.77409773741289</v>
      </c>
      <c r="K1563" s="23">
        <f t="shared" si="98"/>
        <v>0.6813191260688628</v>
      </c>
      <c r="M1563" s="31"/>
      <c r="N1563" s="31"/>
      <c r="O1563" t="str">
        <f>IF(ISBLANK(Games!L1563), "", Games!L1563)</f>
        <v/>
      </c>
      <c r="P1563" t="str">
        <f>IF(ISBLANK(Games!M1563), "", Games!M1563)</f>
        <v/>
      </c>
      <c r="Q1563" t="str">
        <f t="shared" si="99"/>
        <v/>
      </c>
      <c r="R1563" t="str">
        <f>IF(ISBLANK(Games!L1563), "", IF(H1563=Q1563, "W", "L"))</f>
        <v/>
      </c>
      <c r="T1563" s="30" t="str">
        <f t="shared" si="96"/>
        <v/>
      </c>
    </row>
    <row r="1564" spans="1:20" x14ac:dyDescent="0.45">
      <c r="A1564" s="20" t="str">
        <f>Calc!A1564</f>
        <v>2024-07-26</v>
      </c>
      <c r="B1564" t="str">
        <f>Calc!B1564</f>
        <v>CHW</v>
      </c>
      <c r="C1564" t="str">
        <f>Calc!C1564</f>
        <v>SEA</v>
      </c>
      <c r="D1564" t="str">
        <f>IF(ISBLANK(Games!D1564), "", Games!D1564)</f>
        <v/>
      </c>
      <c r="E1564" t="str">
        <f>IF(ISBLANK(Games!E1564), "", Games!E1564)</f>
        <v/>
      </c>
      <c r="F1564">
        <f>Calc!M1564</f>
        <v>1426.513159308995</v>
      </c>
      <c r="G1564">
        <f>Calc!N1564</f>
        <v>1521.2700100017432</v>
      </c>
      <c r="H1564" t="str">
        <f>IF(Calc!O1564=Betting!I1564, Betting!B1564, IF(Calc!P1564=Betting!I1564, Betting!C1564, ""))</f>
        <v>SEA</v>
      </c>
      <c r="I1564" s="21">
        <f>MAX(Calc!O1564:P1564)</f>
        <v>0.65420939097023123</v>
      </c>
      <c r="J1564" s="22">
        <f t="shared" si="97"/>
        <v>-189.19235337415162</v>
      </c>
      <c r="K1564" s="23">
        <f t="shared" si="98"/>
        <v>0.52856258837394687</v>
      </c>
      <c r="M1564" s="31"/>
      <c r="N1564" s="31"/>
      <c r="O1564" t="str">
        <f>IF(ISBLANK(Games!L1564), "", Games!L1564)</f>
        <v/>
      </c>
      <c r="P1564" t="str">
        <f>IF(ISBLANK(Games!M1564), "", Games!M1564)</f>
        <v/>
      </c>
      <c r="Q1564" t="str">
        <f t="shared" si="99"/>
        <v/>
      </c>
      <c r="R1564" t="str">
        <f>IF(ISBLANK(Games!L1564), "", IF(H1564=Q1564, "W", "L"))</f>
        <v/>
      </c>
      <c r="T1564" s="30" t="str">
        <f t="shared" si="96"/>
        <v/>
      </c>
    </row>
    <row r="1565" spans="1:20" x14ac:dyDescent="0.45">
      <c r="A1565" s="20" t="str">
        <f>Calc!A1565</f>
        <v>2024-07-26</v>
      </c>
      <c r="B1565" t="str">
        <f>Calc!B1565</f>
        <v>MIL</v>
      </c>
      <c r="C1565" t="str">
        <f>Calc!C1565</f>
        <v>MIA</v>
      </c>
      <c r="D1565" t="str">
        <f>IF(ISBLANK(Games!D1565), "", Games!D1565)</f>
        <v/>
      </c>
      <c r="E1565" t="str">
        <f>IF(ISBLANK(Games!E1565), "", Games!E1565)</f>
        <v/>
      </c>
      <c r="F1565">
        <f>Calc!M1565</f>
        <v>1516.6563185214643</v>
      </c>
      <c r="G1565">
        <f>Calc!N1565</f>
        <v>1484.370768699393</v>
      </c>
      <c r="H1565" t="str">
        <f>IF(Calc!O1565=Betting!I1565, Betting!B1565, IF(Calc!P1565=Betting!I1565, Betting!C1565, ""))</f>
        <v>MIL</v>
      </c>
      <c r="I1565" s="21">
        <f>MAX(Calc!O1565:P1565)</f>
        <v>0.58003722993662965</v>
      </c>
      <c r="J1565" s="22">
        <f t="shared" si="97"/>
        <v>-138.11634537249691</v>
      </c>
      <c r="K1565" s="23">
        <f t="shared" si="98"/>
        <v>0.7240272665071037</v>
      </c>
      <c r="M1565" s="31"/>
      <c r="N1565" s="31"/>
      <c r="O1565" t="str">
        <f>IF(ISBLANK(Games!L1565), "", Games!L1565)</f>
        <v/>
      </c>
      <c r="P1565" t="str">
        <f>IF(ISBLANK(Games!M1565), "", Games!M1565)</f>
        <v/>
      </c>
      <c r="Q1565" t="str">
        <f t="shared" si="99"/>
        <v/>
      </c>
      <c r="R1565" t="str">
        <f>IF(ISBLANK(Games!L1565), "", IF(H1565=Q1565, "W", "L"))</f>
        <v/>
      </c>
      <c r="T1565" s="30" t="str">
        <f t="shared" si="96"/>
        <v/>
      </c>
    </row>
    <row r="1566" spans="1:20" x14ac:dyDescent="0.45">
      <c r="A1566" s="20" t="str">
        <f>Calc!A1566</f>
        <v>2024-07-26</v>
      </c>
      <c r="B1566" t="str">
        <f>Calc!B1566</f>
        <v>STL</v>
      </c>
      <c r="C1566" t="str">
        <f>Calc!C1566</f>
        <v>WAS</v>
      </c>
      <c r="D1566" t="str">
        <f>IF(ISBLANK(Games!D1566), "", Games!D1566)</f>
        <v/>
      </c>
      <c r="E1566" t="str">
        <f>IF(ISBLANK(Games!E1566), "", Games!E1566)</f>
        <v/>
      </c>
      <c r="F1566">
        <f>Calc!M1566</f>
        <v>1510.540426333587</v>
      </c>
      <c r="G1566">
        <f>Calc!N1566</f>
        <v>1420.7057667976087</v>
      </c>
      <c r="H1566" t="str">
        <f>IF(Calc!O1566=Betting!I1566, Betting!B1566, IF(Calc!P1566=Betting!I1566, Betting!C1566, ""))</f>
        <v>STL</v>
      </c>
      <c r="I1566" s="21">
        <f>MAX(Calc!O1566:P1566)</f>
        <v>0.66306175516555677</v>
      </c>
      <c r="J1566" s="22">
        <f t="shared" si="97"/>
        <v>-196.79029179111345</v>
      </c>
      <c r="K1566" s="23">
        <f t="shared" si="98"/>
        <v>0.50815514876184431</v>
      </c>
      <c r="M1566" s="31"/>
      <c r="N1566" s="31"/>
      <c r="O1566" t="str">
        <f>IF(ISBLANK(Games!L1566), "", Games!L1566)</f>
        <v/>
      </c>
      <c r="P1566" t="str">
        <f>IF(ISBLANK(Games!M1566), "", Games!M1566)</f>
        <v/>
      </c>
      <c r="Q1566" t="str">
        <f t="shared" si="99"/>
        <v/>
      </c>
      <c r="R1566" t="str">
        <f>IF(ISBLANK(Games!L1566), "", IF(H1566=Q1566, "W", "L"))</f>
        <v/>
      </c>
      <c r="T1566" s="30" t="str">
        <f t="shared" si="96"/>
        <v/>
      </c>
    </row>
    <row r="1567" spans="1:20" x14ac:dyDescent="0.45">
      <c r="A1567" s="20" t="str">
        <f>Calc!A1567</f>
        <v>2024-07-26</v>
      </c>
      <c r="B1567" t="str">
        <f>Calc!B1567</f>
        <v>LAA</v>
      </c>
      <c r="C1567" t="str">
        <f>Calc!C1567</f>
        <v>OAK</v>
      </c>
      <c r="D1567" t="str">
        <f>IF(ISBLANK(Games!D1567), "", Games!D1567)</f>
        <v/>
      </c>
      <c r="E1567" t="str">
        <f>IF(ISBLANK(Games!E1567), "", Games!E1567)</f>
        <v/>
      </c>
      <c r="F1567">
        <f>Calc!M1567</f>
        <v>1469.5882041455925</v>
      </c>
      <c r="G1567">
        <f>Calc!N1567</f>
        <v>1422.9458950386379</v>
      </c>
      <c r="H1567" t="str">
        <f>IF(Calc!O1567=Betting!I1567, Betting!B1567, IF(Calc!P1567=Betting!I1567, Betting!C1567, ""))</f>
        <v>LAA</v>
      </c>
      <c r="I1567" s="21">
        <f>MAX(Calc!O1567:P1567)</f>
        <v>0.60096989756583552</v>
      </c>
      <c r="J1567" s="22">
        <f t="shared" si="97"/>
        <v>-150.60765939707241</v>
      </c>
      <c r="K1567" s="23">
        <f t="shared" si="98"/>
        <v>0.66397685483148705</v>
      </c>
      <c r="M1567" s="31"/>
      <c r="N1567" s="31"/>
      <c r="O1567" t="str">
        <f>IF(ISBLANK(Games!L1567), "", Games!L1567)</f>
        <v/>
      </c>
      <c r="P1567" t="str">
        <f>IF(ISBLANK(Games!M1567), "", Games!M1567)</f>
        <v/>
      </c>
      <c r="Q1567" t="str">
        <f t="shared" si="99"/>
        <v/>
      </c>
      <c r="R1567" t="str">
        <f>IF(ISBLANK(Games!L1567), "", IF(H1567=Q1567, "W", "L"))</f>
        <v/>
      </c>
      <c r="T1567" s="30" t="str">
        <f t="shared" si="96"/>
        <v/>
      </c>
    </row>
    <row r="1568" spans="1:20" x14ac:dyDescent="0.45">
      <c r="A1568" s="20" t="str">
        <f>Calc!A1568</f>
        <v>2024-07-26</v>
      </c>
      <c r="B1568" t="str">
        <f>Calc!B1568</f>
        <v>ARI</v>
      </c>
      <c r="C1568" t="str">
        <f>Calc!C1568</f>
        <v>PIT</v>
      </c>
      <c r="D1568" t="str">
        <f>IF(ISBLANK(Games!D1568), "", Games!D1568)</f>
        <v/>
      </c>
      <c r="E1568" t="str">
        <f>IF(ISBLANK(Games!E1568), "", Games!E1568)</f>
        <v/>
      </c>
      <c r="F1568">
        <f>Calc!M1568</f>
        <v>1516.9891876380354</v>
      </c>
      <c r="G1568">
        <f>Calc!N1568</f>
        <v>1490.342604018655</v>
      </c>
      <c r="H1568" t="str">
        <f>IF(Calc!O1568=Betting!I1568, Betting!B1568, IF(Calc!P1568=Betting!I1568, Betting!C1568, ""))</f>
        <v>ARI</v>
      </c>
      <c r="I1568" s="21">
        <f>MAX(Calc!O1568:P1568)</f>
        <v>0.56358896023726468</v>
      </c>
      <c r="J1568" s="22">
        <f t="shared" si="97"/>
        <v>-129.14177435650402</v>
      </c>
      <c r="K1568" s="23">
        <f t="shared" si="98"/>
        <v>0.77434277559129461</v>
      </c>
      <c r="M1568" s="31"/>
      <c r="N1568" s="31"/>
      <c r="O1568" t="str">
        <f>IF(ISBLANK(Games!L1568), "", Games!L1568)</f>
        <v/>
      </c>
      <c r="P1568" t="str">
        <f>IF(ISBLANK(Games!M1568), "", Games!M1568)</f>
        <v/>
      </c>
      <c r="Q1568" t="str">
        <f t="shared" si="99"/>
        <v/>
      </c>
      <c r="R1568" t="str">
        <f>IF(ISBLANK(Games!L1568), "", IF(H1568=Q1568, "W", "L"))</f>
        <v/>
      </c>
      <c r="T1568" s="30" t="str">
        <f t="shared" si="96"/>
        <v/>
      </c>
    </row>
    <row r="1569" spans="1:20" x14ac:dyDescent="0.45">
      <c r="A1569" s="20" t="str">
        <f>Calc!A1569</f>
        <v>2024-07-26</v>
      </c>
      <c r="B1569" t="str">
        <f>Calc!B1569</f>
        <v>SFG</v>
      </c>
      <c r="C1569" t="str">
        <f>Calc!C1569</f>
        <v>COL</v>
      </c>
      <c r="D1569" t="str">
        <f>IF(ISBLANK(Games!D1569), "", Games!D1569)</f>
        <v/>
      </c>
      <c r="E1569" t="str">
        <f>IF(ISBLANK(Games!E1569), "", Games!E1569)</f>
        <v/>
      </c>
      <c r="F1569">
        <f>Calc!M1569</f>
        <v>1506.8907435815931</v>
      </c>
      <c r="G1569">
        <f>Calc!N1569</f>
        <v>1405.4006829938121</v>
      </c>
      <c r="H1569" t="str">
        <f>IF(Calc!O1569=Betting!I1569, Betting!B1569, IF(Calc!P1569=Betting!I1569, Betting!C1569, ""))</f>
        <v>SFG</v>
      </c>
      <c r="I1569" s="21">
        <f>MAX(Calc!O1569:P1569)</f>
        <v>0.69828871131726555</v>
      </c>
      <c r="J1569" s="22">
        <f t="shared" si="97"/>
        <v>-231.44268627335106</v>
      </c>
      <c r="K1569" s="23">
        <f t="shared" si="98"/>
        <v>0.4320724133053509</v>
      </c>
      <c r="M1569" s="31"/>
      <c r="N1569" s="31"/>
      <c r="O1569" t="str">
        <f>IF(ISBLANK(Games!L1569), "", Games!L1569)</f>
        <v/>
      </c>
      <c r="P1569" t="str">
        <f>IF(ISBLANK(Games!M1569), "", Games!M1569)</f>
        <v/>
      </c>
      <c r="Q1569" t="str">
        <f t="shared" si="99"/>
        <v/>
      </c>
      <c r="R1569" t="str">
        <f>IF(ISBLANK(Games!L1569), "", IF(H1569=Q1569, "W", "L"))</f>
        <v/>
      </c>
      <c r="T1569" s="30" t="str">
        <f t="shared" si="96"/>
        <v/>
      </c>
    </row>
    <row r="1570" spans="1:20" x14ac:dyDescent="0.45">
      <c r="A1570" s="20" t="str">
        <f>Calc!A1570</f>
        <v>2024-07-27</v>
      </c>
      <c r="B1570" t="str">
        <f>Calc!B1570</f>
        <v>TOR</v>
      </c>
      <c r="C1570" t="str">
        <f>Calc!C1570</f>
        <v>TEX</v>
      </c>
      <c r="D1570" t="str">
        <f>IF(ISBLANK(Games!D1570), "", Games!D1570)</f>
        <v/>
      </c>
      <c r="E1570" t="str">
        <f>IF(ISBLANK(Games!E1570), "", Games!E1570)</f>
        <v/>
      </c>
      <c r="F1570">
        <f>Calc!M1570</f>
        <v>1536.86484917293</v>
      </c>
      <c r="G1570">
        <f>Calc!N1570</f>
        <v>1534.4506247578865</v>
      </c>
      <c r="H1570" t="str">
        <f>IF(Calc!O1570=Betting!I1570, Betting!B1570, IF(Calc!P1570=Betting!I1570, Betting!C1570, ""))</f>
        <v>TOR</v>
      </c>
      <c r="I1570" s="21">
        <f>MAX(Calc!O1570:P1570)</f>
        <v>0.50071186136119772</v>
      </c>
      <c r="J1570" s="22">
        <f t="shared" si="97"/>
        <v>-100.28515051975336</v>
      </c>
      <c r="K1570" s="23">
        <f t="shared" si="98"/>
        <v>0.99715660276446227</v>
      </c>
      <c r="M1570" s="31"/>
      <c r="N1570" s="31"/>
      <c r="O1570" t="str">
        <f>IF(ISBLANK(Games!L1570), "", Games!L1570)</f>
        <v/>
      </c>
      <c r="P1570" t="str">
        <f>IF(ISBLANK(Games!M1570), "", Games!M1570)</f>
        <v/>
      </c>
      <c r="Q1570" t="str">
        <f t="shared" si="99"/>
        <v/>
      </c>
      <c r="R1570" t="str">
        <f>IF(ISBLANK(Games!L1570), "", IF(H1570=Q1570, "W", "L"))</f>
        <v/>
      </c>
      <c r="T1570" s="30" t="str">
        <f t="shared" ref="T1570:T1633" si="100">IF(S1570="W", N1570/(L1570/-100), IF(S1570="L", -N1570, ""))</f>
        <v/>
      </c>
    </row>
    <row r="1571" spans="1:20" x14ac:dyDescent="0.45">
      <c r="A1571" s="20" t="str">
        <f>Calc!A1571</f>
        <v>2024-07-27</v>
      </c>
      <c r="B1571" t="str">
        <f>Calc!B1571</f>
        <v>BAL</v>
      </c>
      <c r="C1571" t="str">
        <f>Calc!C1571</f>
        <v>SDP</v>
      </c>
      <c r="D1571" t="str">
        <f>IF(ISBLANK(Games!D1571), "", Games!D1571)</f>
        <v/>
      </c>
      <c r="E1571" t="str">
        <f>IF(ISBLANK(Games!E1571), "", Games!E1571)</f>
        <v/>
      </c>
      <c r="F1571">
        <f>Calc!M1571</f>
        <v>1527.1786991040578</v>
      </c>
      <c r="G1571">
        <f>Calc!N1571</f>
        <v>1514.2912987524817</v>
      </c>
      <c r="H1571" t="str">
        <f>IF(Calc!O1571=Betting!I1571, Betting!B1571, IF(Calc!P1571=Betting!I1571, Betting!C1571, ""))</f>
        <v>BAL</v>
      </c>
      <c r="I1571" s="21">
        <f>MAX(Calc!O1571:P1571)</f>
        <v>0.52940752392645596</v>
      </c>
      <c r="J1571" s="22">
        <f t="shared" si="97"/>
        <v>-112.49808504029723</v>
      </c>
      <c r="K1571" s="23">
        <f t="shared" si="98"/>
        <v>0.88890401969224297</v>
      </c>
      <c r="M1571" s="31"/>
      <c r="N1571" s="31"/>
      <c r="O1571" t="str">
        <f>IF(ISBLANK(Games!L1571), "", Games!L1571)</f>
        <v/>
      </c>
      <c r="P1571" t="str">
        <f>IF(ISBLANK(Games!M1571), "", Games!M1571)</f>
        <v/>
      </c>
      <c r="Q1571" t="str">
        <f t="shared" si="99"/>
        <v/>
      </c>
      <c r="R1571" t="str">
        <f>IF(ISBLANK(Games!L1571), "", IF(H1571=Q1571, "W", "L"))</f>
        <v/>
      </c>
      <c r="T1571" s="30" t="str">
        <f t="shared" si="100"/>
        <v/>
      </c>
    </row>
    <row r="1572" spans="1:20" x14ac:dyDescent="0.45">
      <c r="A1572" s="20" t="str">
        <f>Calc!A1572</f>
        <v>2024-07-27</v>
      </c>
      <c r="B1572" t="str">
        <f>Calc!B1572</f>
        <v>TBR</v>
      </c>
      <c r="C1572" t="str">
        <f>Calc!C1572</f>
        <v>CIN</v>
      </c>
      <c r="D1572" t="str">
        <f>IF(ISBLANK(Games!D1572), "", Games!D1572)</f>
        <v/>
      </c>
      <c r="E1572" t="str">
        <f>IF(ISBLANK(Games!E1572), "", Games!E1572)</f>
        <v/>
      </c>
      <c r="F1572">
        <f>Calc!M1572</f>
        <v>1528.0229512954211</v>
      </c>
      <c r="G1572">
        <f>Calc!N1572</f>
        <v>1513.6155661274754</v>
      </c>
      <c r="H1572" t="str">
        <f>IF(Calc!O1572=Betting!I1572, Betting!B1572, IF(Calc!P1572=Betting!I1572, Betting!C1572, ""))</f>
        <v>TBR</v>
      </c>
      <c r="I1572" s="21">
        <f>MAX(Calc!O1572:P1572)</f>
        <v>0.58288417976692775</v>
      </c>
      <c r="J1572" s="22">
        <f t="shared" si="97"/>
        <v>-139.74156612933763</v>
      </c>
      <c r="K1572" s="23">
        <f t="shared" si="98"/>
        <v>0.71560669291086321</v>
      </c>
      <c r="M1572" s="31"/>
      <c r="N1572" s="31"/>
      <c r="O1572" t="str">
        <f>IF(ISBLANK(Games!L1572), "", Games!L1572)</f>
        <v/>
      </c>
      <c r="P1572" t="str">
        <f>IF(ISBLANK(Games!M1572), "", Games!M1572)</f>
        <v/>
      </c>
      <c r="Q1572" t="str">
        <f t="shared" si="99"/>
        <v/>
      </c>
      <c r="R1572" t="str">
        <f>IF(ISBLANK(Games!L1572), "", IF(H1572=Q1572, "W", "L"))</f>
        <v/>
      </c>
      <c r="T1572" s="30" t="str">
        <f t="shared" si="100"/>
        <v/>
      </c>
    </row>
    <row r="1573" spans="1:20" x14ac:dyDescent="0.45">
      <c r="A1573" s="20" t="str">
        <f>Calc!A1573</f>
        <v>2024-07-27</v>
      </c>
      <c r="B1573" t="str">
        <f>Calc!B1573</f>
        <v>NYM</v>
      </c>
      <c r="C1573" t="str">
        <f>Calc!C1573</f>
        <v>ATL</v>
      </c>
      <c r="D1573" t="str">
        <f>IF(ISBLANK(Games!D1573), "", Games!D1573)</f>
        <v/>
      </c>
      <c r="E1573" t="str">
        <f>IF(ISBLANK(Games!E1573), "", Games!E1573)</f>
        <v/>
      </c>
      <c r="F1573">
        <f>Calc!M1573</f>
        <v>1483.2891783762693</v>
      </c>
      <c r="G1573">
        <f>Calc!N1573</f>
        <v>1588.8399964445969</v>
      </c>
      <c r="H1573" t="str">
        <f>IF(Calc!O1573=Betting!I1573, Betting!B1573, IF(Calc!P1573=Betting!I1573, Betting!C1573, ""))</f>
        <v>ATL</v>
      </c>
      <c r="I1573" s="21">
        <f>MAX(Calc!O1573:P1573)</f>
        <v>0.59625662356457443</v>
      </c>
      <c r="J1573" s="22">
        <f t="shared" si="97"/>
        <v>-147.68208182851495</v>
      </c>
      <c r="K1573" s="23">
        <f t="shared" si="98"/>
        <v>0.67713021621754843</v>
      </c>
      <c r="M1573" s="31"/>
      <c r="N1573" s="31"/>
      <c r="O1573" t="str">
        <f>IF(ISBLANK(Games!L1573), "", Games!L1573)</f>
        <v/>
      </c>
      <c r="P1573" t="str">
        <f>IF(ISBLANK(Games!M1573), "", Games!M1573)</f>
        <v/>
      </c>
      <c r="Q1573" t="str">
        <f t="shared" si="99"/>
        <v/>
      </c>
      <c r="R1573" t="str">
        <f>IF(ISBLANK(Games!L1573), "", IF(H1573=Q1573, "W", "L"))</f>
        <v/>
      </c>
      <c r="T1573" s="30" t="str">
        <f t="shared" si="100"/>
        <v/>
      </c>
    </row>
    <row r="1574" spans="1:20" x14ac:dyDescent="0.45">
      <c r="A1574" s="20" t="str">
        <f>Calc!A1574</f>
        <v>2024-07-27</v>
      </c>
      <c r="B1574" t="str">
        <f>Calc!B1574</f>
        <v>PHI</v>
      </c>
      <c r="C1574" t="str">
        <f>Calc!C1574</f>
        <v>CLE</v>
      </c>
      <c r="D1574" t="str">
        <f>IF(ISBLANK(Games!D1574), "", Games!D1574)</f>
        <v/>
      </c>
      <c r="E1574" t="str">
        <f>IF(ISBLANK(Games!E1574), "", Games!E1574)</f>
        <v/>
      </c>
      <c r="F1574">
        <f>Calc!M1574</f>
        <v>1516.0751994709906</v>
      </c>
      <c r="G1574">
        <f>Calc!N1574</f>
        <v>1521.3210808926906</v>
      </c>
      <c r="H1574" t="str">
        <f>IF(Calc!O1574=Betting!I1574, Betting!B1574, IF(Calc!P1574=Betting!I1574, Betting!C1574, ""))</f>
        <v>PHI</v>
      </c>
      <c r="I1574" s="21">
        <f>MAX(Calc!O1574:P1574)</f>
        <v>0.53482402477312085</v>
      </c>
      <c r="J1574" s="22">
        <f t="shared" si="97"/>
        <v>-114.97240899259091</v>
      </c>
      <c r="K1574" s="23">
        <f t="shared" si="98"/>
        <v>0.86977389511290693</v>
      </c>
      <c r="M1574" s="31"/>
      <c r="N1574" s="31"/>
      <c r="O1574" t="str">
        <f>IF(ISBLANK(Games!L1574), "", Games!L1574)</f>
        <v/>
      </c>
      <c r="P1574" t="str">
        <f>IF(ISBLANK(Games!M1574), "", Games!M1574)</f>
        <v/>
      </c>
      <c r="Q1574" t="str">
        <f t="shared" si="99"/>
        <v/>
      </c>
      <c r="R1574" t="str">
        <f>IF(ISBLANK(Games!L1574), "", IF(H1574=Q1574, "W", "L"))</f>
        <v/>
      </c>
      <c r="T1574" s="30" t="str">
        <f t="shared" si="100"/>
        <v/>
      </c>
    </row>
    <row r="1575" spans="1:20" x14ac:dyDescent="0.45">
      <c r="A1575" s="20" t="str">
        <f>Calc!A1575</f>
        <v>2024-07-27</v>
      </c>
      <c r="B1575" t="str">
        <f>Calc!B1575</f>
        <v>DET</v>
      </c>
      <c r="C1575" t="str">
        <f>Calc!C1575</f>
        <v>MIN</v>
      </c>
      <c r="D1575" t="str">
        <f>IF(ISBLANK(Games!D1575), "", Games!D1575)</f>
        <v/>
      </c>
      <c r="E1575" t="str">
        <f>IF(ISBLANK(Games!E1575), "", Games!E1575)</f>
        <v/>
      </c>
      <c r="F1575">
        <f>Calc!M1575</f>
        <v>1481.7589766686021</v>
      </c>
      <c r="G1575">
        <f>Calc!N1575</f>
        <v>1539.5424706464416</v>
      </c>
      <c r="H1575" t="str">
        <f>IF(Calc!O1575=Betting!I1575, Betting!B1575, IF(Calc!P1575=Betting!I1575, Betting!C1575, ""))</f>
        <v>MIN</v>
      </c>
      <c r="I1575" s="21">
        <f>MAX(Calc!O1575:P1575)</f>
        <v>0.57856444497995196</v>
      </c>
      <c r="J1575" s="22">
        <f t="shared" si="97"/>
        <v>-137.2842035011567</v>
      </c>
      <c r="K1575" s="23">
        <f t="shared" si="98"/>
        <v>0.728415924408648</v>
      </c>
      <c r="M1575" s="31"/>
      <c r="N1575" s="31"/>
      <c r="O1575" t="str">
        <f>IF(ISBLANK(Games!L1575), "", Games!L1575)</f>
        <v/>
      </c>
      <c r="P1575" t="str">
        <f>IF(ISBLANK(Games!M1575), "", Games!M1575)</f>
        <v/>
      </c>
      <c r="Q1575" t="str">
        <f t="shared" si="99"/>
        <v/>
      </c>
      <c r="R1575" t="str">
        <f>IF(ISBLANK(Games!L1575), "", IF(H1575=Q1575, "W", "L"))</f>
        <v/>
      </c>
      <c r="T1575" s="30" t="str">
        <f t="shared" si="100"/>
        <v/>
      </c>
    </row>
    <row r="1576" spans="1:20" x14ac:dyDescent="0.45">
      <c r="A1576" s="20" t="str">
        <f>Calc!A1576</f>
        <v>2024-07-27</v>
      </c>
      <c r="B1576" t="str">
        <f>Calc!B1576</f>
        <v>SFG</v>
      </c>
      <c r="C1576" t="str">
        <f>Calc!C1576</f>
        <v>COL</v>
      </c>
      <c r="D1576" t="str">
        <f>IF(ISBLANK(Games!D1576), "", Games!D1576)</f>
        <v/>
      </c>
      <c r="E1576" t="str">
        <f>IF(ISBLANK(Games!E1576), "", Games!E1576)</f>
        <v/>
      </c>
      <c r="F1576">
        <f>Calc!M1576</f>
        <v>1506.8907435815931</v>
      </c>
      <c r="G1576">
        <f>Calc!N1576</f>
        <v>1405.4006829938121</v>
      </c>
      <c r="H1576" t="str">
        <f>IF(Calc!O1576=Betting!I1576, Betting!B1576, IF(Calc!P1576=Betting!I1576, Betting!C1576, ""))</f>
        <v>SFG</v>
      </c>
      <c r="I1576" s="21">
        <f>MAX(Calc!O1576:P1576)</f>
        <v>0.69828871131726555</v>
      </c>
      <c r="J1576" s="22">
        <f t="shared" si="97"/>
        <v>-231.44268627335106</v>
      </c>
      <c r="K1576" s="23">
        <f t="shared" si="98"/>
        <v>0.4320724133053509</v>
      </c>
      <c r="M1576" s="31"/>
      <c r="N1576" s="31"/>
      <c r="O1576" t="str">
        <f>IF(ISBLANK(Games!L1576), "", Games!L1576)</f>
        <v/>
      </c>
      <c r="P1576" t="str">
        <f>IF(ISBLANK(Games!M1576), "", Games!M1576)</f>
        <v/>
      </c>
      <c r="Q1576" t="str">
        <f t="shared" si="99"/>
        <v/>
      </c>
      <c r="R1576" t="str">
        <f>IF(ISBLANK(Games!L1576), "", IF(H1576=Q1576, "W", "L"))</f>
        <v/>
      </c>
      <c r="T1576" s="30" t="str">
        <f t="shared" si="100"/>
        <v/>
      </c>
    </row>
    <row r="1577" spans="1:20" x14ac:dyDescent="0.45">
      <c r="A1577" s="20" t="str">
        <f>Calc!A1577</f>
        <v>2024-07-27</v>
      </c>
      <c r="B1577" t="str">
        <f>Calc!B1577</f>
        <v>SFG</v>
      </c>
      <c r="C1577" t="str">
        <f>Calc!C1577</f>
        <v>COL</v>
      </c>
      <c r="D1577" t="str">
        <f>IF(ISBLANK(Games!D1577), "", Games!D1577)</f>
        <v/>
      </c>
      <c r="E1577" t="str">
        <f>IF(ISBLANK(Games!E1577), "", Games!E1577)</f>
        <v/>
      </c>
      <c r="F1577">
        <f>Calc!M1577</f>
        <v>1506.8907435815931</v>
      </c>
      <c r="G1577">
        <f>Calc!N1577</f>
        <v>1405.4006829938121</v>
      </c>
      <c r="H1577" t="str">
        <f>IF(Calc!O1577=Betting!I1577, Betting!B1577, IF(Calc!P1577=Betting!I1577, Betting!C1577, ""))</f>
        <v>SFG</v>
      </c>
      <c r="I1577" s="21">
        <f>MAX(Calc!O1577:P1577)</f>
        <v>0.69828871131726555</v>
      </c>
      <c r="J1577" s="22">
        <f t="shared" si="97"/>
        <v>-231.44268627335106</v>
      </c>
      <c r="K1577" s="23">
        <f t="shared" si="98"/>
        <v>0.4320724133053509</v>
      </c>
      <c r="M1577" s="31"/>
      <c r="N1577" s="31"/>
      <c r="O1577" t="str">
        <f>IF(ISBLANK(Games!L1577), "", Games!L1577)</f>
        <v/>
      </c>
      <c r="P1577" t="str">
        <f>IF(ISBLANK(Games!M1577), "", Games!M1577)</f>
        <v/>
      </c>
      <c r="Q1577" t="str">
        <f t="shared" si="99"/>
        <v/>
      </c>
      <c r="R1577" t="str">
        <f>IF(ISBLANK(Games!L1577), "", IF(H1577=Q1577, "W", "L"))</f>
        <v/>
      </c>
      <c r="T1577" s="30" t="str">
        <f t="shared" si="100"/>
        <v/>
      </c>
    </row>
    <row r="1578" spans="1:20" x14ac:dyDescent="0.45">
      <c r="A1578" s="20" t="str">
        <f>Calc!A1578</f>
        <v>2024-07-27</v>
      </c>
      <c r="B1578" t="str">
        <f>Calc!B1578</f>
        <v>KCR</v>
      </c>
      <c r="C1578" t="str">
        <f>Calc!C1578</f>
        <v>CHC</v>
      </c>
      <c r="D1578" t="str">
        <f>IF(ISBLANK(Games!D1578), "", Games!D1578)</f>
        <v/>
      </c>
      <c r="E1578" t="str">
        <f>IF(ISBLANK(Games!E1578), "", Games!E1578)</f>
        <v/>
      </c>
      <c r="F1578">
        <f>Calc!M1578</f>
        <v>1459.3647323881944</v>
      </c>
      <c r="G1578">
        <f>Calc!N1578</f>
        <v>1510.9500841970262</v>
      </c>
      <c r="H1578" t="str">
        <f>IF(Calc!O1578=Betting!I1578, Betting!B1578, IF(Calc!P1578=Betting!I1578, Betting!C1578, ""))</f>
        <v>KCR</v>
      </c>
      <c r="I1578" s="21">
        <f>MAX(Calc!O1578:P1578)</f>
        <v>0.52134477870545626</v>
      </c>
      <c r="J1578" s="22">
        <f t="shared" si="97"/>
        <v>-108.91864446719222</v>
      </c>
      <c r="K1578" s="23">
        <f t="shared" si="98"/>
        <v>0.91811645737219372</v>
      </c>
      <c r="M1578" s="31"/>
      <c r="N1578" s="31"/>
      <c r="O1578" t="str">
        <f>IF(ISBLANK(Games!L1578), "", Games!L1578)</f>
        <v/>
      </c>
      <c r="P1578" t="str">
        <f>IF(ISBLANK(Games!M1578), "", Games!M1578)</f>
        <v/>
      </c>
      <c r="Q1578" t="str">
        <f t="shared" si="99"/>
        <v/>
      </c>
      <c r="R1578" t="str">
        <f>IF(ISBLANK(Games!L1578), "", IF(H1578=Q1578, "W", "L"))</f>
        <v/>
      </c>
      <c r="T1578" s="30" t="str">
        <f t="shared" si="100"/>
        <v/>
      </c>
    </row>
    <row r="1579" spans="1:20" x14ac:dyDescent="0.45">
      <c r="A1579" s="20" t="str">
        <f>Calc!A1579</f>
        <v>2024-07-27</v>
      </c>
      <c r="B1579" t="str">
        <f>Calc!B1579</f>
        <v>HOU</v>
      </c>
      <c r="C1579" t="str">
        <f>Calc!C1579</f>
        <v>LAD</v>
      </c>
      <c r="D1579" t="str">
        <f>IF(ISBLANK(Games!D1579), "", Games!D1579)</f>
        <v/>
      </c>
      <c r="E1579" t="str">
        <f>IF(ISBLANK(Games!E1579), "", Games!E1579)</f>
        <v/>
      </c>
      <c r="F1579">
        <f>Calc!M1579</f>
        <v>1535.1961987191132</v>
      </c>
      <c r="G1579">
        <f>Calc!N1579</f>
        <v>1587.2549754385982</v>
      </c>
      <c r="H1579" t="str">
        <f>IF(Calc!O1579=Betting!I1579, Betting!B1579, IF(Calc!P1579=Betting!I1579, Betting!C1579, ""))</f>
        <v>LAD</v>
      </c>
      <c r="I1579" s="21">
        <f>MAX(Calc!O1579:P1579)</f>
        <v>0.5947710844984716</v>
      </c>
      <c r="J1579" s="22">
        <f t="shared" si="97"/>
        <v>-146.77409773741289</v>
      </c>
      <c r="K1579" s="23">
        <f t="shared" si="98"/>
        <v>0.6813191260688628</v>
      </c>
      <c r="M1579" s="31"/>
      <c r="N1579" s="31"/>
      <c r="O1579" t="str">
        <f>IF(ISBLANK(Games!L1579), "", Games!L1579)</f>
        <v/>
      </c>
      <c r="P1579" t="str">
        <f>IF(ISBLANK(Games!M1579), "", Games!M1579)</f>
        <v/>
      </c>
      <c r="Q1579" t="str">
        <f t="shared" si="99"/>
        <v/>
      </c>
      <c r="R1579" t="str">
        <f>IF(ISBLANK(Games!L1579), "", IF(H1579=Q1579, "W", "L"))</f>
        <v/>
      </c>
      <c r="T1579" s="30" t="str">
        <f t="shared" si="100"/>
        <v/>
      </c>
    </row>
    <row r="1580" spans="1:20" x14ac:dyDescent="0.45">
      <c r="A1580" s="20" t="str">
        <f>Calc!A1580</f>
        <v>2024-07-27</v>
      </c>
      <c r="B1580" t="str">
        <f>Calc!B1580</f>
        <v>MIL</v>
      </c>
      <c r="C1580" t="str">
        <f>Calc!C1580</f>
        <v>MIA</v>
      </c>
      <c r="D1580" t="str">
        <f>IF(ISBLANK(Games!D1580), "", Games!D1580)</f>
        <v/>
      </c>
      <c r="E1580" t="str">
        <f>IF(ISBLANK(Games!E1580), "", Games!E1580)</f>
        <v/>
      </c>
      <c r="F1580">
        <f>Calc!M1580</f>
        <v>1516.6563185214643</v>
      </c>
      <c r="G1580">
        <f>Calc!N1580</f>
        <v>1484.370768699393</v>
      </c>
      <c r="H1580" t="str">
        <f>IF(Calc!O1580=Betting!I1580, Betting!B1580, IF(Calc!P1580=Betting!I1580, Betting!C1580, ""))</f>
        <v>MIL</v>
      </c>
      <c r="I1580" s="21">
        <f>MAX(Calc!O1580:P1580)</f>
        <v>0.58003722993662965</v>
      </c>
      <c r="J1580" s="22">
        <f t="shared" si="97"/>
        <v>-138.11634537249691</v>
      </c>
      <c r="K1580" s="23">
        <f t="shared" si="98"/>
        <v>0.7240272665071037</v>
      </c>
      <c r="M1580" s="31"/>
      <c r="N1580" s="31"/>
      <c r="O1580" t="str">
        <f>IF(ISBLANK(Games!L1580), "", Games!L1580)</f>
        <v/>
      </c>
      <c r="P1580" t="str">
        <f>IF(ISBLANK(Games!M1580), "", Games!M1580)</f>
        <v/>
      </c>
      <c r="Q1580" t="str">
        <f t="shared" si="99"/>
        <v/>
      </c>
      <c r="R1580" t="str">
        <f>IF(ISBLANK(Games!L1580), "", IF(H1580=Q1580, "W", "L"))</f>
        <v/>
      </c>
      <c r="T1580" s="30" t="str">
        <f t="shared" si="100"/>
        <v/>
      </c>
    </row>
    <row r="1581" spans="1:20" x14ac:dyDescent="0.45">
      <c r="A1581" s="20" t="str">
        <f>Calc!A1581</f>
        <v>2024-07-27</v>
      </c>
      <c r="B1581" t="str">
        <f>Calc!B1581</f>
        <v>STL</v>
      </c>
      <c r="C1581" t="str">
        <f>Calc!C1581</f>
        <v>WAS</v>
      </c>
      <c r="D1581" t="str">
        <f>IF(ISBLANK(Games!D1581), "", Games!D1581)</f>
        <v/>
      </c>
      <c r="E1581" t="str">
        <f>IF(ISBLANK(Games!E1581), "", Games!E1581)</f>
        <v/>
      </c>
      <c r="F1581">
        <f>Calc!M1581</f>
        <v>1510.540426333587</v>
      </c>
      <c r="G1581">
        <f>Calc!N1581</f>
        <v>1420.7057667976087</v>
      </c>
      <c r="H1581" t="str">
        <f>IF(Calc!O1581=Betting!I1581, Betting!B1581, IF(Calc!P1581=Betting!I1581, Betting!C1581, ""))</f>
        <v>STL</v>
      </c>
      <c r="I1581" s="21">
        <f>MAX(Calc!O1581:P1581)</f>
        <v>0.66306175516555677</v>
      </c>
      <c r="J1581" s="22">
        <f t="shared" si="97"/>
        <v>-196.79029179111345</v>
      </c>
      <c r="K1581" s="23">
        <f t="shared" si="98"/>
        <v>0.50815514876184431</v>
      </c>
      <c r="M1581" s="31"/>
      <c r="N1581" s="31"/>
      <c r="O1581" t="str">
        <f>IF(ISBLANK(Games!L1581), "", Games!L1581)</f>
        <v/>
      </c>
      <c r="P1581" t="str">
        <f>IF(ISBLANK(Games!M1581), "", Games!M1581)</f>
        <v/>
      </c>
      <c r="Q1581" t="str">
        <f t="shared" si="99"/>
        <v/>
      </c>
      <c r="R1581" t="str">
        <f>IF(ISBLANK(Games!L1581), "", IF(H1581=Q1581, "W", "L"))</f>
        <v/>
      </c>
      <c r="T1581" s="30" t="str">
        <f t="shared" si="100"/>
        <v/>
      </c>
    </row>
    <row r="1582" spans="1:20" x14ac:dyDescent="0.45">
      <c r="A1582" s="20" t="str">
        <f>Calc!A1582</f>
        <v>2024-07-27</v>
      </c>
      <c r="B1582" t="str">
        <f>Calc!B1582</f>
        <v>CHW</v>
      </c>
      <c r="C1582" t="str">
        <f>Calc!C1582</f>
        <v>SEA</v>
      </c>
      <c r="D1582" t="str">
        <f>IF(ISBLANK(Games!D1582), "", Games!D1582)</f>
        <v/>
      </c>
      <c r="E1582" t="str">
        <f>IF(ISBLANK(Games!E1582), "", Games!E1582)</f>
        <v/>
      </c>
      <c r="F1582">
        <f>Calc!M1582</f>
        <v>1426.513159308995</v>
      </c>
      <c r="G1582">
        <f>Calc!N1582</f>
        <v>1521.2700100017432</v>
      </c>
      <c r="H1582" t="str">
        <f>IF(Calc!O1582=Betting!I1582, Betting!B1582, IF(Calc!P1582=Betting!I1582, Betting!C1582, ""))</f>
        <v>SEA</v>
      </c>
      <c r="I1582" s="21">
        <f>MAX(Calc!O1582:P1582)</f>
        <v>0.65420939097023123</v>
      </c>
      <c r="J1582" s="22">
        <f t="shared" si="97"/>
        <v>-189.19235337415162</v>
      </c>
      <c r="K1582" s="23">
        <f t="shared" si="98"/>
        <v>0.52856258837394687</v>
      </c>
      <c r="M1582" s="31"/>
      <c r="N1582" s="31"/>
      <c r="O1582" t="str">
        <f>IF(ISBLANK(Games!L1582), "", Games!L1582)</f>
        <v/>
      </c>
      <c r="P1582" t="str">
        <f>IF(ISBLANK(Games!M1582), "", Games!M1582)</f>
        <v/>
      </c>
      <c r="Q1582" t="str">
        <f t="shared" si="99"/>
        <v/>
      </c>
      <c r="R1582" t="str">
        <f>IF(ISBLANK(Games!L1582), "", IF(H1582=Q1582, "W", "L"))</f>
        <v/>
      </c>
      <c r="T1582" s="30" t="str">
        <f t="shared" si="100"/>
        <v/>
      </c>
    </row>
    <row r="1583" spans="1:20" x14ac:dyDescent="0.45">
      <c r="A1583" s="20" t="str">
        <f>Calc!A1583</f>
        <v>2024-07-27</v>
      </c>
      <c r="B1583" t="str">
        <f>Calc!B1583</f>
        <v>BOS</v>
      </c>
      <c r="C1583" t="str">
        <f>Calc!C1583</f>
        <v>NYY</v>
      </c>
      <c r="D1583" t="str">
        <f>IF(ISBLANK(Games!D1583), "", Games!D1583)</f>
        <v/>
      </c>
      <c r="E1583" t="str">
        <f>IF(ISBLANK(Games!E1583), "", Games!E1583)</f>
        <v/>
      </c>
      <c r="F1583">
        <f>Calc!M1583</f>
        <v>1500.26839934439</v>
      </c>
      <c r="G1583">
        <f>Calc!N1583</f>
        <v>1562.9327852564061</v>
      </c>
      <c r="H1583" t="str">
        <f>IF(Calc!O1583=Betting!I1583, Betting!B1583, IF(Calc!P1583=Betting!I1583, Betting!C1583, ""))</f>
        <v>NYY</v>
      </c>
      <c r="I1583" s="21">
        <f>MAX(Calc!O1583:P1583)</f>
        <v>0.5635749480671528</v>
      </c>
      <c r="J1583" s="22">
        <f t="shared" si="97"/>
        <v>-129.1344173693013</v>
      </c>
      <c r="K1583" s="23">
        <f t="shared" si="98"/>
        <v>0.77438689109517489</v>
      </c>
      <c r="M1583" s="31"/>
      <c r="N1583" s="31"/>
      <c r="O1583" t="str">
        <f>IF(ISBLANK(Games!L1583), "", Games!L1583)</f>
        <v/>
      </c>
      <c r="P1583" t="str">
        <f>IF(ISBLANK(Games!M1583), "", Games!M1583)</f>
        <v/>
      </c>
      <c r="Q1583" t="str">
        <f t="shared" si="99"/>
        <v/>
      </c>
      <c r="R1583" t="str">
        <f>IF(ISBLANK(Games!L1583), "", IF(H1583=Q1583, "W", "L"))</f>
        <v/>
      </c>
      <c r="T1583" s="30" t="str">
        <f t="shared" si="100"/>
        <v/>
      </c>
    </row>
    <row r="1584" spans="1:20" x14ac:dyDescent="0.45">
      <c r="A1584" s="20" t="str">
        <f>Calc!A1584</f>
        <v>2024-07-27</v>
      </c>
      <c r="B1584" t="str">
        <f>Calc!B1584</f>
        <v>ARI</v>
      </c>
      <c r="C1584" t="str">
        <f>Calc!C1584</f>
        <v>PIT</v>
      </c>
      <c r="D1584" t="str">
        <f>IF(ISBLANK(Games!D1584), "", Games!D1584)</f>
        <v/>
      </c>
      <c r="E1584" t="str">
        <f>IF(ISBLANK(Games!E1584), "", Games!E1584)</f>
        <v/>
      </c>
      <c r="F1584">
        <f>Calc!M1584</f>
        <v>1516.9891876380354</v>
      </c>
      <c r="G1584">
        <f>Calc!N1584</f>
        <v>1490.342604018655</v>
      </c>
      <c r="H1584" t="str">
        <f>IF(Calc!O1584=Betting!I1584, Betting!B1584, IF(Calc!P1584=Betting!I1584, Betting!C1584, ""))</f>
        <v>ARI</v>
      </c>
      <c r="I1584" s="21">
        <f>MAX(Calc!O1584:P1584)</f>
        <v>0.56358896023726468</v>
      </c>
      <c r="J1584" s="22">
        <f t="shared" si="97"/>
        <v>-129.14177435650402</v>
      </c>
      <c r="K1584" s="23">
        <f t="shared" si="98"/>
        <v>0.77434277559129461</v>
      </c>
      <c r="M1584" s="31"/>
      <c r="N1584" s="31"/>
      <c r="O1584" t="str">
        <f>IF(ISBLANK(Games!L1584), "", Games!L1584)</f>
        <v/>
      </c>
      <c r="P1584" t="str">
        <f>IF(ISBLANK(Games!M1584), "", Games!M1584)</f>
        <v/>
      </c>
      <c r="Q1584" t="str">
        <f t="shared" si="99"/>
        <v/>
      </c>
      <c r="R1584" t="str">
        <f>IF(ISBLANK(Games!L1584), "", IF(H1584=Q1584, "W", "L"))</f>
        <v/>
      </c>
      <c r="T1584" s="30" t="str">
        <f t="shared" si="100"/>
        <v/>
      </c>
    </row>
    <row r="1585" spans="1:20" x14ac:dyDescent="0.45">
      <c r="A1585" s="20" t="str">
        <f>Calc!A1585</f>
        <v>2024-07-27</v>
      </c>
      <c r="B1585" t="str">
        <f>Calc!B1585</f>
        <v>LAA</v>
      </c>
      <c r="C1585" t="str">
        <f>Calc!C1585</f>
        <v>OAK</v>
      </c>
      <c r="D1585" t="str">
        <f>IF(ISBLANK(Games!D1585), "", Games!D1585)</f>
        <v/>
      </c>
      <c r="E1585" t="str">
        <f>IF(ISBLANK(Games!E1585), "", Games!E1585)</f>
        <v/>
      </c>
      <c r="F1585">
        <f>Calc!M1585</f>
        <v>1469.5882041455925</v>
      </c>
      <c r="G1585">
        <f>Calc!N1585</f>
        <v>1422.9458950386379</v>
      </c>
      <c r="H1585" t="str">
        <f>IF(Calc!O1585=Betting!I1585, Betting!B1585, IF(Calc!P1585=Betting!I1585, Betting!C1585, ""))</f>
        <v>LAA</v>
      </c>
      <c r="I1585" s="21">
        <f>MAX(Calc!O1585:P1585)</f>
        <v>0.60096989756583552</v>
      </c>
      <c r="J1585" s="22">
        <f t="shared" si="97"/>
        <v>-150.60765939707241</v>
      </c>
      <c r="K1585" s="23">
        <f t="shared" si="98"/>
        <v>0.66397685483148705</v>
      </c>
      <c r="M1585" s="31"/>
      <c r="N1585" s="31"/>
      <c r="O1585" t="str">
        <f>IF(ISBLANK(Games!L1585), "", Games!L1585)</f>
        <v/>
      </c>
      <c r="P1585" t="str">
        <f>IF(ISBLANK(Games!M1585), "", Games!M1585)</f>
        <v/>
      </c>
      <c r="Q1585" t="str">
        <f t="shared" si="99"/>
        <v/>
      </c>
      <c r="R1585" t="str">
        <f>IF(ISBLANK(Games!L1585), "", IF(H1585=Q1585, "W", "L"))</f>
        <v/>
      </c>
      <c r="T1585" s="30" t="str">
        <f t="shared" si="100"/>
        <v/>
      </c>
    </row>
    <row r="1586" spans="1:20" x14ac:dyDescent="0.45">
      <c r="A1586" s="20" t="str">
        <f>Calc!A1586</f>
        <v>2024-07-28</v>
      </c>
      <c r="B1586" t="str">
        <f>Calc!B1586</f>
        <v>BAL</v>
      </c>
      <c r="C1586" t="str">
        <f>Calc!C1586</f>
        <v>SDP</v>
      </c>
      <c r="D1586" t="str">
        <f>IF(ISBLANK(Games!D1586), "", Games!D1586)</f>
        <v/>
      </c>
      <c r="E1586" t="str">
        <f>IF(ISBLANK(Games!E1586), "", Games!E1586)</f>
        <v/>
      </c>
      <c r="F1586">
        <f>Calc!M1586</f>
        <v>1527.1786991040578</v>
      </c>
      <c r="G1586">
        <f>Calc!N1586</f>
        <v>1514.2912987524817</v>
      </c>
      <c r="H1586" t="str">
        <f>IF(Calc!O1586=Betting!I1586, Betting!B1586, IF(Calc!P1586=Betting!I1586, Betting!C1586, ""))</f>
        <v>BAL</v>
      </c>
      <c r="I1586" s="21">
        <f>MAX(Calc!O1586:P1586)</f>
        <v>0.52940752392645596</v>
      </c>
      <c r="J1586" s="22">
        <f t="shared" si="97"/>
        <v>-112.49808504029723</v>
      </c>
      <c r="K1586" s="23">
        <f t="shared" si="98"/>
        <v>0.88890401969224297</v>
      </c>
      <c r="M1586" s="31"/>
      <c r="N1586" s="31"/>
      <c r="O1586" t="str">
        <f>IF(ISBLANK(Games!L1586), "", Games!L1586)</f>
        <v/>
      </c>
      <c r="P1586" t="str">
        <f>IF(ISBLANK(Games!M1586), "", Games!M1586)</f>
        <v/>
      </c>
      <c r="Q1586" t="str">
        <f t="shared" si="99"/>
        <v/>
      </c>
      <c r="R1586" t="str">
        <f>IF(ISBLANK(Games!L1586), "", IF(H1586=Q1586, "W", "L"))</f>
        <v/>
      </c>
      <c r="T1586" s="30" t="str">
        <f t="shared" si="100"/>
        <v/>
      </c>
    </row>
    <row r="1587" spans="1:20" x14ac:dyDescent="0.45">
      <c r="A1587" s="20" t="str">
        <f>Calc!A1587</f>
        <v>2024-07-28</v>
      </c>
      <c r="B1587" t="str">
        <f>Calc!B1587</f>
        <v>PHI</v>
      </c>
      <c r="C1587" t="str">
        <f>Calc!C1587</f>
        <v>CLE</v>
      </c>
      <c r="D1587" t="str">
        <f>IF(ISBLANK(Games!D1587), "", Games!D1587)</f>
        <v/>
      </c>
      <c r="E1587" t="str">
        <f>IF(ISBLANK(Games!E1587), "", Games!E1587)</f>
        <v/>
      </c>
      <c r="F1587">
        <f>Calc!M1587</f>
        <v>1516.0751994709906</v>
      </c>
      <c r="G1587">
        <f>Calc!N1587</f>
        <v>1521.3210808926906</v>
      </c>
      <c r="H1587" t="str">
        <f>IF(Calc!O1587=Betting!I1587, Betting!B1587, IF(Calc!P1587=Betting!I1587, Betting!C1587, ""))</f>
        <v>PHI</v>
      </c>
      <c r="I1587" s="21">
        <f>MAX(Calc!O1587:P1587)</f>
        <v>0.53482402477312085</v>
      </c>
      <c r="J1587" s="22">
        <f t="shared" si="97"/>
        <v>-114.97240899259091</v>
      </c>
      <c r="K1587" s="23">
        <f t="shared" si="98"/>
        <v>0.86977389511290693</v>
      </c>
      <c r="M1587" s="31"/>
      <c r="N1587" s="31"/>
      <c r="O1587" t="str">
        <f>IF(ISBLANK(Games!L1587), "", Games!L1587)</f>
        <v/>
      </c>
      <c r="P1587" t="str">
        <f>IF(ISBLANK(Games!M1587), "", Games!M1587)</f>
        <v/>
      </c>
      <c r="Q1587" t="str">
        <f t="shared" si="99"/>
        <v/>
      </c>
      <c r="R1587" t="str">
        <f>IF(ISBLANK(Games!L1587), "", IF(H1587=Q1587, "W", "L"))</f>
        <v/>
      </c>
      <c r="T1587" s="30" t="str">
        <f t="shared" si="100"/>
        <v/>
      </c>
    </row>
    <row r="1588" spans="1:20" x14ac:dyDescent="0.45">
      <c r="A1588" s="20" t="str">
        <f>Calc!A1588</f>
        <v>2024-07-28</v>
      </c>
      <c r="B1588" t="str">
        <f>Calc!B1588</f>
        <v>BOS</v>
      </c>
      <c r="C1588" t="str">
        <f>Calc!C1588</f>
        <v>NYY</v>
      </c>
      <c r="D1588" t="str">
        <f>IF(ISBLANK(Games!D1588), "", Games!D1588)</f>
        <v/>
      </c>
      <c r="E1588" t="str">
        <f>IF(ISBLANK(Games!E1588), "", Games!E1588)</f>
        <v/>
      </c>
      <c r="F1588">
        <f>Calc!M1588</f>
        <v>1500.26839934439</v>
      </c>
      <c r="G1588">
        <f>Calc!N1588</f>
        <v>1562.9327852564061</v>
      </c>
      <c r="H1588" t="str">
        <f>IF(Calc!O1588=Betting!I1588, Betting!B1588, IF(Calc!P1588=Betting!I1588, Betting!C1588, ""))</f>
        <v>NYY</v>
      </c>
      <c r="I1588" s="21">
        <f>MAX(Calc!O1588:P1588)</f>
        <v>0.5635749480671528</v>
      </c>
      <c r="J1588" s="22">
        <f t="shared" si="97"/>
        <v>-129.1344173693013</v>
      </c>
      <c r="K1588" s="23">
        <f t="shared" si="98"/>
        <v>0.77438689109517489</v>
      </c>
      <c r="M1588" s="31"/>
      <c r="N1588" s="31"/>
      <c r="O1588" t="str">
        <f>IF(ISBLANK(Games!L1588), "", Games!L1588)</f>
        <v/>
      </c>
      <c r="P1588" t="str">
        <f>IF(ISBLANK(Games!M1588), "", Games!M1588)</f>
        <v/>
      </c>
      <c r="Q1588" t="str">
        <f t="shared" si="99"/>
        <v/>
      </c>
      <c r="R1588" t="str">
        <f>IF(ISBLANK(Games!L1588), "", IF(H1588=Q1588, "W", "L"))</f>
        <v/>
      </c>
      <c r="T1588" s="30" t="str">
        <f t="shared" si="100"/>
        <v/>
      </c>
    </row>
    <row r="1589" spans="1:20" x14ac:dyDescent="0.45">
      <c r="A1589" s="20" t="str">
        <f>Calc!A1589</f>
        <v>2024-07-28</v>
      </c>
      <c r="B1589" t="str">
        <f>Calc!B1589</f>
        <v>TOR</v>
      </c>
      <c r="C1589" t="str">
        <f>Calc!C1589</f>
        <v>TEX</v>
      </c>
      <c r="D1589" t="str">
        <f>IF(ISBLANK(Games!D1589), "", Games!D1589)</f>
        <v/>
      </c>
      <c r="E1589" t="str">
        <f>IF(ISBLANK(Games!E1589), "", Games!E1589)</f>
        <v/>
      </c>
      <c r="F1589">
        <f>Calc!M1589</f>
        <v>1536.86484917293</v>
      </c>
      <c r="G1589">
        <f>Calc!N1589</f>
        <v>1534.4506247578865</v>
      </c>
      <c r="H1589" t="str">
        <f>IF(Calc!O1589=Betting!I1589, Betting!B1589, IF(Calc!P1589=Betting!I1589, Betting!C1589, ""))</f>
        <v>TOR</v>
      </c>
      <c r="I1589" s="21">
        <f>MAX(Calc!O1589:P1589)</f>
        <v>0.50071186136119772</v>
      </c>
      <c r="J1589" s="22">
        <f t="shared" si="97"/>
        <v>-100.28515051975336</v>
      </c>
      <c r="K1589" s="23">
        <f t="shared" si="98"/>
        <v>0.99715660276446227</v>
      </c>
      <c r="M1589" s="31"/>
      <c r="N1589" s="31"/>
      <c r="O1589" t="str">
        <f>IF(ISBLANK(Games!L1589), "", Games!L1589)</f>
        <v/>
      </c>
      <c r="P1589" t="str">
        <f>IF(ISBLANK(Games!M1589), "", Games!M1589)</f>
        <v/>
      </c>
      <c r="Q1589" t="str">
        <f t="shared" si="99"/>
        <v/>
      </c>
      <c r="R1589" t="str">
        <f>IF(ISBLANK(Games!L1589), "", IF(H1589=Q1589, "W", "L"))</f>
        <v/>
      </c>
      <c r="T1589" s="30" t="str">
        <f t="shared" si="100"/>
        <v/>
      </c>
    </row>
    <row r="1590" spans="1:20" x14ac:dyDescent="0.45">
      <c r="A1590" s="20" t="str">
        <f>Calc!A1590</f>
        <v>2024-07-28</v>
      </c>
      <c r="B1590" t="str">
        <f>Calc!B1590</f>
        <v>TBR</v>
      </c>
      <c r="C1590" t="str">
        <f>Calc!C1590</f>
        <v>CIN</v>
      </c>
      <c r="D1590" t="str">
        <f>IF(ISBLANK(Games!D1590), "", Games!D1590)</f>
        <v/>
      </c>
      <c r="E1590" t="str">
        <f>IF(ISBLANK(Games!E1590), "", Games!E1590)</f>
        <v/>
      </c>
      <c r="F1590">
        <f>Calc!M1590</f>
        <v>1528.0229512954211</v>
      </c>
      <c r="G1590">
        <f>Calc!N1590</f>
        <v>1513.6155661274754</v>
      </c>
      <c r="H1590" t="str">
        <f>IF(Calc!O1590=Betting!I1590, Betting!B1590, IF(Calc!P1590=Betting!I1590, Betting!C1590, ""))</f>
        <v>TBR</v>
      </c>
      <c r="I1590" s="21">
        <f>MAX(Calc!O1590:P1590)</f>
        <v>0.58288417976692775</v>
      </c>
      <c r="J1590" s="22">
        <f t="shared" si="97"/>
        <v>-139.74156612933763</v>
      </c>
      <c r="K1590" s="23">
        <f t="shared" si="98"/>
        <v>0.71560669291086321</v>
      </c>
      <c r="M1590" s="31"/>
      <c r="N1590" s="31"/>
      <c r="O1590" t="str">
        <f>IF(ISBLANK(Games!L1590), "", Games!L1590)</f>
        <v/>
      </c>
      <c r="P1590" t="str">
        <f>IF(ISBLANK(Games!M1590), "", Games!M1590)</f>
        <v/>
      </c>
      <c r="Q1590" t="str">
        <f t="shared" si="99"/>
        <v/>
      </c>
      <c r="R1590" t="str">
        <f>IF(ISBLANK(Games!L1590), "", IF(H1590=Q1590, "W", "L"))</f>
        <v/>
      </c>
      <c r="T1590" s="30" t="str">
        <f t="shared" si="100"/>
        <v/>
      </c>
    </row>
    <row r="1591" spans="1:20" x14ac:dyDescent="0.45">
      <c r="A1591" s="20" t="str">
        <f>Calc!A1591</f>
        <v>2024-07-28</v>
      </c>
      <c r="B1591" t="str">
        <f>Calc!B1591</f>
        <v>DET</v>
      </c>
      <c r="C1591" t="str">
        <f>Calc!C1591</f>
        <v>MIN</v>
      </c>
      <c r="D1591" t="str">
        <f>IF(ISBLANK(Games!D1591), "", Games!D1591)</f>
        <v/>
      </c>
      <c r="E1591" t="str">
        <f>IF(ISBLANK(Games!E1591), "", Games!E1591)</f>
        <v/>
      </c>
      <c r="F1591">
        <f>Calc!M1591</f>
        <v>1481.7589766686021</v>
      </c>
      <c r="G1591">
        <f>Calc!N1591</f>
        <v>1539.5424706464416</v>
      </c>
      <c r="H1591" t="str">
        <f>IF(Calc!O1591=Betting!I1591, Betting!B1591, IF(Calc!P1591=Betting!I1591, Betting!C1591, ""))</f>
        <v>MIN</v>
      </c>
      <c r="I1591" s="21">
        <f>MAX(Calc!O1591:P1591)</f>
        <v>0.57856444497995196</v>
      </c>
      <c r="J1591" s="22">
        <f t="shared" si="97"/>
        <v>-137.2842035011567</v>
      </c>
      <c r="K1591" s="23">
        <f t="shared" si="98"/>
        <v>0.728415924408648</v>
      </c>
      <c r="M1591" s="31"/>
      <c r="N1591" s="31"/>
      <c r="O1591" t="str">
        <f>IF(ISBLANK(Games!L1591), "", Games!L1591)</f>
        <v/>
      </c>
      <c r="P1591" t="str">
        <f>IF(ISBLANK(Games!M1591), "", Games!M1591)</f>
        <v/>
      </c>
      <c r="Q1591" t="str">
        <f t="shared" si="99"/>
        <v/>
      </c>
      <c r="R1591" t="str">
        <f>IF(ISBLANK(Games!L1591), "", IF(H1591=Q1591, "W", "L"))</f>
        <v/>
      </c>
      <c r="T1591" s="30" t="str">
        <f t="shared" si="100"/>
        <v/>
      </c>
    </row>
    <row r="1592" spans="1:20" x14ac:dyDescent="0.45">
      <c r="A1592" s="20" t="str">
        <f>Calc!A1592</f>
        <v>2024-07-28</v>
      </c>
      <c r="B1592" t="str">
        <f>Calc!B1592</f>
        <v>NYM</v>
      </c>
      <c r="C1592" t="str">
        <f>Calc!C1592</f>
        <v>ATL</v>
      </c>
      <c r="D1592" t="str">
        <f>IF(ISBLANK(Games!D1592), "", Games!D1592)</f>
        <v/>
      </c>
      <c r="E1592" t="str">
        <f>IF(ISBLANK(Games!E1592), "", Games!E1592)</f>
        <v/>
      </c>
      <c r="F1592">
        <f>Calc!M1592</f>
        <v>1483.2891783762693</v>
      </c>
      <c r="G1592">
        <f>Calc!N1592</f>
        <v>1588.8399964445969</v>
      </c>
      <c r="H1592" t="str">
        <f>IF(Calc!O1592=Betting!I1592, Betting!B1592, IF(Calc!P1592=Betting!I1592, Betting!C1592, ""))</f>
        <v>ATL</v>
      </c>
      <c r="I1592" s="21">
        <f>MAX(Calc!O1592:P1592)</f>
        <v>0.59625662356457443</v>
      </c>
      <c r="J1592" s="22">
        <f t="shared" si="97"/>
        <v>-147.68208182851495</v>
      </c>
      <c r="K1592" s="23">
        <f t="shared" si="98"/>
        <v>0.67713021621754843</v>
      </c>
      <c r="M1592" s="31"/>
      <c r="N1592" s="31"/>
      <c r="O1592" t="str">
        <f>IF(ISBLANK(Games!L1592), "", Games!L1592)</f>
        <v/>
      </c>
      <c r="P1592" t="str">
        <f>IF(ISBLANK(Games!M1592), "", Games!M1592)</f>
        <v/>
      </c>
      <c r="Q1592" t="str">
        <f t="shared" si="99"/>
        <v/>
      </c>
      <c r="R1592" t="str">
        <f>IF(ISBLANK(Games!L1592), "", IF(H1592=Q1592, "W", "L"))</f>
        <v/>
      </c>
      <c r="T1592" s="30" t="str">
        <f t="shared" si="100"/>
        <v/>
      </c>
    </row>
    <row r="1593" spans="1:20" x14ac:dyDescent="0.45">
      <c r="A1593" s="20" t="str">
        <f>Calc!A1593</f>
        <v>2024-07-28</v>
      </c>
      <c r="B1593" t="str">
        <f>Calc!B1593</f>
        <v>KCR</v>
      </c>
      <c r="C1593" t="str">
        <f>Calc!C1593</f>
        <v>CHC</v>
      </c>
      <c r="D1593" t="str">
        <f>IF(ISBLANK(Games!D1593), "", Games!D1593)</f>
        <v/>
      </c>
      <c r="E1593" t="str">
        <f>IF(ISBLANK(Games!E1593), "", Games!E1593)</f>
        <v/>
      </c>
      <c r="F1593">
        <f>Calc!M1593</f>
        <v>1459.3647323881944</v>
      </c>
      <c r="G1593">
        <f>Calc!N1593</f>
        <v>1510.9500841970262</v>
      </c>
      <c r="H1593" t="str">
        <f>IF(Calc!O1593=Betting!I1593, Betting!B1593, IF(Calc!P1593=Betting!I1593, Betting!C1593, ""))</f>
        <v>KCR</v>
      </c>
      <c r="I1593" s="21">
        <f>MAX(Calc!O1593:P1593)</f>
        <v>0.52134477870545626</v>
      </c>
      <c r="J1593" s="22">
        <f t="shared" si="97"/>
        <v>-108.91864446719222</v>
      </c>
      <c r="K1593" s="23">
        <f t="shared" si="98"/>
        <v>0.91811645737219372</v>
      </c>
      <c r="M1593" s="31"/>
      <c r="N1593" s="31"/>
      <c r="O1593" t="str">
        <f>IF(ISBLANK(Games!L1593), "", Games!L1593)</f>
        <v/>
      </c>
      <c r="P1593" t="str">
        <f>IF(ISBLANK(Games!M1593), "", Games!M1593)</f>
        <v/>
      </c>
      <c r="Q1593" t="str">
        <f t="shared" si="99"/>
        <v/>
      </c>
      <c r="R1593" t="str">
        <f>IF(ISBLANK(Games!L1593), "", IF(H1593=Q1593, "W", "L"))</f>
        <v/>
      </c>
      <c r="T1593" s="30" t="str">
        <f t="shared" si="100"/>
        <v/>
      </c>
    </row>
    <row r="1594" spans="1:20" x14ac:dyDescent="0.45">
      <c r="A1594" s="20" t="str">
        <f>Calc!A1594</f>
        <v>2024-07-28</v>
      </c>
      <c r="B1594" t="str">
        <f>Calc!B1594</f>
        <v>HOU</v>
      </c>
      <c r="C1594" t="str">
        <f>Calc!C1594</f>
        <v>LAD</v>
      </c>
      <c r="D1594" t="str">
        <f>IF(ISBLANK(Games!D1594), "", Games!D1594)</f>
        <v/>
      </c>
      <c r="E1594" t="str">
        <f>IF(ISBLANK(Games!E1594), "", Games!E1594)</f>
        <v/>
      </c>
      <c r="F1594">
        <f>Calc!M1594</f>
        <v>1535.1961987191132</v>
      </c>
      <c r="G1594">
        <f>Calc!N1594</f>
        <v>1587.2549754385982</v>
      </c>
      <c r="H1594" t="str">
        <f>IF(Calc!O1594=Betting!I1594, Betting!B1594, IF(Calc!P1594=Betting!I1594, Betting!C1594, ""))</f>
        <v>LAD</v>
      </c>
      <c r="I1594" s="21">
        <f>MAX(Calc!O1594:P1594)</f>
        <v>0.5947710844984716</v>
      </c>
      <c r="J1594" s="22">
        <f t="shared" si="97"/>
        <v>-146.77409773741289</v>
      </c>
      <c r="K1594" s="23">
        <f t="shared" si="98"/>
        <v>0.6813191260688628</v>
      </c>
      <c r="M1594" s="31"/>
      <c r="N1594" s="31"/>
      <c r="O1594" t="str">
        <f>IF(ISBLANK(Games!L1594), "", Games!L1594)</f>
        <v/>
      </c>
      <c r="P1594" t="str">
        <f>IF(ISBLANK(Games!M1594), "", Games!M1594)</f>
        <v/>
      </c>
      <c r="Q1594" t="str">
        <f t="shared" si="99"/>
        <v/>
      </c>
      <c r="R1594" t="str">
        <f>IF(ISBLANK(Games!L1594), "", IF(H1594=Q1594, "W", "L"))</f>
        <v/>
      </c>
      <c r="T1594" s="30" t="str">
        <f t="shared" si="100"/>
        <v/>
      </c>
    </row>
    <row r="1595" spans="1:20" x14ac:dyDescent="0.45">
      <c r="A1595" s="20" t="str">
        <f>Calc!A1595</f>
        <v>2024-07-28</v>
      </c>
      <c r="B1595" t="str">
        <f>Calc!B1595</f>
        <v>CHW</v>
      </c>
      <c r="C1595" t="str">
        <f>Calc!C1595</f>
        <v>SEA</v>
      </c>
      <c r="D1595" t="str">
        <f>IF(ISBLANK(Games!D1595), "", Games!D1595)</f>
        <v/>
      </c>
      <c r="E1595" t="str">
        <f>IF(ISBLANK(Games!E1595), "", Games!E1595)</f>
        <v/>
      </c>
      <c r="F1595">
        <f>Calc!M1595</f>
        <v>1426.513159308995</v>
      </c>
      <c r="G1595">
        <f>Calc!N1595</f>
        <v>1521.2700100017432</v>
      </c>
      <c r="H1595" t="str">
        <f>IF(Calc!O1595=Betting!I1595, Betting!B1595, IF(Calc!P1595=Betting!I1595, Betting!C1595, ""))</f>
        <v>SEA</v>
      </c>
      <c r="I1595" s="21">
        <f>MAX(Calc!O1595:P1595)</f>
        <v>0.65420939097023123</v>
      </c>
      <c r="J1595" s="22">
        <f t="shared" si="97"/>
        <v>-189.19235337415162</v>
      </c>
      <c r="K1595" s="23">
        <f t="shared" si="98"/>
        <v>0.52856258837394687</v>
      </c>
      <c r="M1595" s="31"/>
      <c r="N1595" s="31"/>
      <c r="O1595" t="str">
        <f>IF(ISBLANK(Games!L1595), "", Games!L1595)</f>
        <v/>
      </c>
      <c r="P1595" t="str">
        <f>IF(ISBLANK(Games!M1595), "", Games!M1595)</f>
        <v/>
      </c>
      <c r="Q1595" t="str">
        <f t="shared" si="99"/>
        <v/>
      </c>
      <c r="R1595" t="str">
        <f>IF(ISBLANK(Games!L1595), "", IF(H1595=Q1595, "W", "L"))</f>
        <v/>
      </c>
      <c r="T1595" s="30" t="str">
        <f t="shared" si="100"/>
        <v/>
      </c>
    </row>
    <row r="1596" spans="1:20" x14ac:dyDescent="0.45">
      <c r="A1596" s="20" t="str">
        <f>Calc!A1596</f>
        <v>2024-07-28</v>
      </c>
      <c r="B1596" t="str">
        <f>Calc!B1596</f>
        <v>MIL</v>
      </c>
      <c r="C1596" t="str">
        <f>Calc!C1596</f>
        <v>MIA</v>
      </c>
      <c r="D1596" t="str">
        <f>IF(ISBLANK(Games!D1596), "", Games!D1596)</f>
        <v/>
      </c>
      <c r="E1596" t="str">
        <f>IF(ISBLANK(Games!E1596), "", Games!E1596)</f>
        <v/>
      </c>
      <c r="F1596">
        <f>Calc!M1596</f>
        <v>1516.6563185214643</v>
      </c>
      <c r="G1596">
        <f>Calc!N1596</f>
        <v>1484.370768699393</v>
      </c>
      <c r="H1596" t="str">
        <f>IF(Calc!O1596=Betting!I1596, Betting!B1596, IF(Calc!P1596=Betting!I1596, Betting!C1596, ""))</f>
        <v>MIL</v>
      </c>
      <c r="I1596" s="21">
        <f>MAX(Calc!O1596:P1596)</f>
        <v>0.58003722993662965</v>
      </c>
      <c r="J1596" s="22">
        <f t="shared" si="97"/>
        <v>-138.11634537249691</v>
      </c>
      <c r="K1596" s="23">
        <f t="shared" si="98"/>
        <v>0.7240272665071037</v>
      </c>
      <c r="M1596" s="31"/>
      <c r="N1596" s="31"/>
      <c r="O1596" t="str">
        <f>IF(ISBLANK(Games!L1596), "", Games!L1596)</f>
        <v/>
      </c>
      <c r="P1596" t="str">
        <f>IF(ISBLANK(Games!M1596), "", Games!M1596)</f>
        <v/>
      </c>
      <c r="Q1596" t="str">
        <f t="shared" si="99"/>
        <v/>
      </c>
      <c r="R1596" t="str">
        <f>IF(ISBLANK(Games!L1596), "", IF(H1596=Q1596, "W", "L"))</f>
        <v/>
      </c>
      <c r="T1596" s="30" t="str">
        <f t="shared" si="100"/>
        <v/>
      </c>
    </row>
    <row r="1597" spans="1:20" x14ac:dyDescent="0.45">
      <c r="A1597" s="20" t="str">
        <f>Calc!A1597</f>
        <v>2024-07-28</v>
      </c>
      <c r="B1597" t="str">
        <f>Calc!B1597</f>
        <v>STL</v>
      </c>
      <c r="C1597" t="str">
        <f>Calc!C1597</f>
        <v>WAS</v>
      </c>
      <c r="D1597" t="str">
        <f>IF(ISBLANK(Games!D1597), "", Games!D1597)</f>
        <v/>
      </c>
      <c r="E1597" t="str">
        <f>IF(ISBLANK(Games!E1597), "", Games!E1597)</f>
        <v/>
      </c>
      <c r="F1597">
        <f>Calc!M1597</f>
        <v>1510.540426333587</v>
      </c>
      <c r="G1597">
        <f>Calc!N1597</f>
        <v>1420.7057667976087</v>
      </c>
      <c r="H1597" t="str">
        <f>IF(Calc!O1597=Betting!I1597, Betting!B1597, IF(Calc!P1597=Betting!I1597, Betting!C1597, ""))</f>
        <v>STL</v>
      </c>
      <c r="I1597" s="21">
        <f>MAX(Calc!O1597:P1597)</f>
        <v>0.66306175516555677</v>
      </c>
      <c r="J1597" s="22">
        <f t="shared" si="97"/>
        <v>-196.79029179111345</v>
      </c>
      <c r="K1597" s="23">
        <f t="shared" si="98"/>
        <v>0.50815514876184431</v>
      </c>
      <c r="M1597" s="31"/>
      <c r="N1597" s="31"/>
      <c r="O1597" t="str">
        <f>IF(ISBLANK(Games!L1597), "", Games!L1597)</f>
        <v/>
      </c>
      <c r="P1597" t="str">
        <f>IF(ISBLANK(Games!M1597), "", Games!M1597)</f>
        <v/>
      </c>
      <c r="Q1597" t="str">
        <f t="shared" si="99"/>
        <v/>
      </c>
      <c r="R1597" t="str">
        <f>IF(ISBLANK(Games!L1597), "", IF(H1597=Q1597, "W", "L"))</f>
        <v/>
      </c>
      <c r="T1597" s="30" t="str">
        <f t="shared" si="100"/>
        <v/>
      </c>
    </row>
    <row r="1598" spans="1:20" x14ac:dyDescent="0.45">
      <c r="A1598" s="20" t="str">
        <f>Calc!A1598</f>
        <v>2024-07-28</v>
      </c>
      <c r="B1598" t="str">
        <f>Calc!B1598</f>
        <v>SFG</v>
      </c>
      <c r="C1598" t="str">
        <f>Calc!C1598</f>
        <v>COL</v>
      </c>
      <c r="D1598" t="str">
        <f>IF(ISBLANK(Games!D1598), "", Games!D1598)</f>
        <v/>
      </c>
      <c r="E1598" t="str">
        <f>IF(ISBLANK(Games!E1598), "", Games!E1598)</f>
        <v/>
      </c>
      <c r="F1598">
        <f>Calc!M1598</f>
        <v>1506.8907435815931</v>
      </c>
      <c r="G1598">
        <f>Calc!N1598</f>
        <v>1405.4006829938121</v>
      </c>
      <c r="H1598" t="str">
        <f>IF(Calc!O1598=Betting!I1598, Betting!B1598, IF(Calc!P1598=Betting!I1598, Betting!C1598, ""))</f>
        <v>SFG</v>
      </c>
      <c r="I1598" s="21">
        <f>MAX(Calc!O1598:P1598)</f>
        <v>0.69828871131726555</v>
      </c>
      <c r="J1598" s="22">
        <f t="shared" si="97"/>
        <v>-231.44268627335106</v>
      </c>
      <c r="K1598" s="23">
        <f t="shared" si="98"/>
        <v>0.4320724133053509</v>
      </c>
      <c r="M1598" s="31"/>
      <c r="N1598" s="31"/>
      <c r="O1598" t="str">
        <f>IF(ISBLANK(Games!L1598), "", Games!L1598)</f>
        <v/>
      </c>
      <c r="P1598" t="str">
        <f>IF(ISBLANK(Games!M1598), "", Games!M1598)</f>
        <v/>
      </c>
      <c r="Q1598" t="str">
        <f t="shared" si="99"/>
        <v/>
      </c>
      <c r="R1598" t="str">
        <f>IF(ISBLANK(Games!L1598), "", IF(H1598=Q1598, "W", "L"))</f>
        <v/>
      </c>
      <c r="T1598" s="30" t="str">
        <f t="shared" si="100"/>
        <v/>
      </c>
    </row>
    <row r="1599" spans="1:20" x14ac:dyDescent="0.45">
      <c r="A1599" s="20" t="str">
        <f>Calc!A1599</f>
        <v>2024-07-28</v>
      </c>
      <c r="B1599" t="str">
        <f>Calc!B1599</f>
        <v>LAA</v>
      </c>
      <c r="C1599" t="str">
        <f>Calc!C1599</f>
        <v>OAK</v>
      </c>
      <c r="D1599" t="str">
        <f>IF(ISBLANK(Games!D1599), "", Games!D1599)</f>
        <v/>
      </c>
      <c r="E1599" t="str">
        <f>IF(ISBLANK(Games!E1599), "", Games!E1599)</f>
        <v/>
      </c>
      <c r="F1599">
        <f>Calc!M1599</f>
        <v>1469.5882041455925</v>
      </c>
      <c r="G1599">
        <f>Calc!N1599</f>
        <v>1422.9458950386379</v>
      </c>
      <c r="H1599" t="str">
        <f>IF(Calc!O1599=Betting!I1599, Betting!B1599, IF(Calc!P1599=Betting!I1599, Betting!C1599, ""))</f>
        <v>LAA</v>
      </c>
      <c r="I1599" s="21">
        <f>MAX(Calc!O1599:P1599)</f>
        <v>0.60096989756583552</v>
      </c>
      <c r="J1599" s="22">
        <f t="shared" si="97"/>
        <v>-150.60765939707241</v>
      </c>
      <c r="K1599" s="23">
        <f t="shared" si="98"/>
        <v>0.66397685483148705</v>
      </c>
      <c r="M1599" s="31"/>
      <c r="N1599" s="31"/>
      <c r="O1599" t="str">
        <f>IF(ISBLANK(Games!L1599), "", Games!L1599)</f>
        <v/>
      </c>
      <c r="P1599" t="str">
        <f>IF(ISBLANK(Games!M1599), "", Games!M1599)</f>
        <v/>
      </c>
      <c r="Q1599" t="str">
        <f t="shared" si="99"/>
        <v/>
      </c>
      <c r="R1599" t="str">
        <f>IF(ISBLANK(Games!L1599), "", IF(H1599=Q1599, "W", "L"))</f>
        <v/>
      </c>
      <c r="T1599" s="30" t="str">
        <f t="shared" si="100"/>
        <v/>
      </c>
    </row>
    <row r="1600" spans="1:20" x14ac:dyDescent="0.45">
      <c r="A1600" s="20" t="str">
        <f>Calc!A1600</f>
        <v>2024-07-28</v>
      </c>
      <c r="B1600" t="str">
        <f>Calc!B1600</f>
        <v>ARI</v>
      </c>
      <c r="C1600" t="str">
        <f>Calc!C1600</f>
        <v>PIT</v>
      </c>
      <c r="D1600" t="str">
        <f>IF(ISBLANK(Games!D1600), "", Games!D1600)</f>
        <v/>
      </c>
      <c r="E1600" t="str">
        <f>IF(ISBLANK(Games!E1600), "", Games!E1600)</f>
        <v/>
      </c>
      <c r="F1600">
        <f>Calc!M1600</f>
        <v>1516.9891876380354</v>
      </c>
      <c r="G1600">
        <f>Calc!N1600</f>
        <v>1490.342604018655</v>
      </c>
      <c r="H1600" t="str">
        <f>IF(Calc!O1600=Betting!I1600, Betting!B1600, IF(Calc!P1600=Betting!I1600, Betting!C1600, ""))</f>
        <v>ARI</v>
      </c>
      <c r="I1600" s="21">
        <f>MAX(Calc!O1600:P1600)</f>
        <v>0.56358896023726468</v>
      </c>
      <c r="J1600" s="22">
        <f t="shared" si="97"/>
        <v>-129.14177435650402</v>
      </c>
      <c r="K1600" s="23">
        <f t="shared" si="98"/>
        <v>0.77434277559129461</v>
      </c>
      <c r="M1600" s="31"/>
      <c r="N1600" s="31"/>
      <c r="O1600" t="str">
        <f>IF(ISBLANK(Games!L1600), "", Games!L1600)</f>
        <v/>
      </c>
      <c r="P1600" t="str">
        <f>IF(ISBLANK(Games!M1600), "", Games!M1600)</f>
        <v/>
      </c>
      <c r="Q1600" t="str">
        <f t="shared" si="99"/>
        <v/>
      </c>
      <c r="R1600" t="str">
        <f>IF(ISBLANK(Games!L1600), "", IF(H1600=Q1600, "W", "L"))</f>
        <v/>
      </c>
      <c r="T1600" s="30" t="str">
        <f t="shared" si="100"/>
        <v/>
      </c>
    </row>
    <row r="1601" spans="1:20" x14ac:dyDescent="0.45">
      <c r="A1601" s="20" t="str">
        <f>Calc!A1601</f>
        <v>2024-07-29</v>
      </c>
      <c r="B1601" t="str">
        <f>Calc!B1601</f>
        <v>BAL</v>
      </c>
      <c r="C1601" t="str">
        <f>Calc!C1601</f>
        <v>TOR</v>
      </c>
      <c r="D1601" t="str">
        <f>IF(ISBLANK(Games!D1601), "", Games!D1601)</f>
        <v/>
      </c>
      <c r="E1601" t="str">
        <f>IF(ISBLANK(Games!E1601), "", Games!E1601)</f>
        <v/>
      </c>
      <c r="F1601">
        <f>Calc!M1601</f>
        <v>1527.1786991040578</v>
      </c>
      <c r="G1601">
        <f>Calc!N1601</f>
        <v>1549.5770225833428</v>
      </c>
      <c r="H1601" t="str">
        <f>IF(Calc!O1601=Betting!I1601, Betting!B1601, IF(Calc!P1601=Betting!I1601, Betting!C1601, ""))</f>
        <v>TOR</v>
      </c>
      <c r="I1601" s="21">
        <f>MAX(Calc!O1601:P1601)</f>
        <v>0.52131963225230549</v>
      </c>
      <c r="J1601" s="22">
        <f t="shared" si="97"/>
        <v>-108.90766937136756</v>
      </c>
      <c r="K1601" s="23">
        <f t="shared" si="98"/>
        <v>0.91820897992965933</v>
      </c>
      <c r="M1601" s="31"/>
      <c r="N1601" s="31"/>
      <c r="O1601" t="str">
        <f>IF(ISBLANK(Games!L1601), "", Games!L1601)</f>
        <v/>
      </c>
      <c r="P1601" t="str">
        <f>IF(ISBLANK(Games!M1601), "", Games!M1601)</f>
        <v/>
      </c>
      <c r="Q1601" t="str">
        <f t="shared" si="99"/>
        <v/>
      </c>
      <c r="R1601" t="str">
        <f>IF(ISBLANK(Games!L1601), "", IF(H1601=Q1601, "W", "L"))</f>
        <v/>
      </c>
      <c r="T1601" s="30" t="str">
        <f t="shared" si="100"/>
        <v/>
      </c>
    </row>
    <row r="1602" spans="1:20" x14ac:dyDescent="0.45">
      <c r="A1602" s="20" t="str">
        <f>Calc!A1602</f>
        <v>2024-07-29</v>
      </c>
      <c r="B1602" t="str">
        <f>Calc!B1602</f>
        <v>DET</v>
      </c>
      <c r="C1602" t="str">
        <f>Calc!C1602</f>
        <v>CLE</v>
      </c>
      <c r="D1602" t="str">
        <f>IF(ISBLANK(Games!D1602), "", Games!D1602)</f>
        <v/>
      </c>
      <c r="E1602" t="str">
        <f>IF(ISBLANK(Games!E1602), "", Games!E1602)</f>
        <v/>
      </c>
      <c r="F1602">
        <f>Calc!M1602</f>
        <v>1481.7589766686021</v>
      </c>
      <c r="G1602">
        <f>Calc!N1602</f>
        <v>1521.3210808926906</v>
      </c>
      <c r="H1602" t="str">
        <f>IF(Calc!O1602=Betting!I1602, Betting!B1602, IF(Calc!P1602=Betting!I1602, Betting!C1602, ""))</f>
        <v>CLE</v>
      </c>
      <c r="I1602" s="21">
        <f>MAX(Calc!O1602:P1602)</f>
        <v>0.55285528537821538</v>
      </c>
      <c r="J1602" s="22">
        <f t="shared" si="97"/>
        <v>-123.64124349447931</v>
      </c>
      <c r="K1602" s="23">
        <f t="shared" si="98"/>
        <v>0.8087916068594464</v>
      </c>
      <c r="M1602" s="31"/>
      <c r="N1602" s="31"/>
      <c r="O1602" t="str">
        <f>IF(ISBLANK(Games!L1602), "", Games!L1602)</f>
        <v/>
      </c>
      <c r="P1602" t="str">
        <f>IF(ISBLANK(Games!M1602), "", Games!M1602)</f>
        <v/>
      </c>
      <c r="Q1602" t="str">
        <f t="shared" si="99"/>
        <v/>
      </c>
      <c r="R1602" t="str">
        <f>IF(ISBLANK(Games!L1602), "", IF(H1602=Q1602, "W", "L"))</f>
        <v/>
      </c>
      <c r="T1602" s="30" t="str">
        <f t="shared" si="100"/>
        <v/>
      </c>
    </row>
    <row r="1603" spans="1:20" x14ac:dyDescent="0.45">
      <c r="A1603" s="20" t="str">
        <f>Calc!A1603</f>
        <v>2024-07-29</v>
      </c>
      <c r="B1603" t="str">
        <f>Calc!B1603</f>
        <v>PHI</v>
      </c>
      <c r="C1603" t="str">
        <f>Calc!C1603</f>
        <v>NYY</v>
      </c>
      <c r="D1603" t="str">
        <f>IF(ISBLANK(Games!D1603), "", Games!D1603)</f>
        <v/>
      </c>
      <c r="E1603" t="str">
        <f>IF(ISBLANK(Games!E1603), "", Games!E1603)</f>
        <v/>
      </c>
      <c r="F1603">
        <f>Calc!M1603</f>
        <v>1516.0751994709906</v>
      </c>
      <c r="G1603">
        <f>Calc!N1603</f>
        <v>1562.9327852564061</v>
      </c>
      <c r="H1603" t="str">
        <f>IF(Calc!O1603=Betting!I1603, Betting!B1603, IF(Calc!P1603=Betting!I1603, Betting!C1603, ""))</f>
        <v>NYY</v>
      </c>
      <c r="I1603" s="21">
        <f>MAX(Calc!O1603:P1603)</f>
        <v>0.52465470665046421</v>
      </c>
      <c r="J1603" s="22">
        <f t="shared" ref="J1603:J1666" si="101">IF(I1603&lt;0.5, "",-1*((I1603*100)/(1-((I1603*100)/100))))</f>
        <v>-110.37338835385705</v>
      </c>
      <c r="K1603" s="23">
        <f t="shared" ref="K1603:K1666" si="102">IF(J1603&gt;0, "",1/(J1603/-100))</f>
        <v>0.9060154942367088</v>
      </c>
      <c r="M1603" s="31"/>
      <c r="N1603" s="31"/>
      <c r="O1603" t="str">
        <f>IF(ISBLANK(Games!L1603), "", Games!L1603)</f>
        <v/>
      </c>
      <c r="P1603" t="str">
        <f>IF(ISBLANK(Games!M1603), "", Games!M1603)</f>
        <v/>
      </c>
      <c r="Q1603" t="str">
        <f t="shared" ref="Q1603:Q1666" si="103">IF(O1603&gt;P1603, B1603, IF(P1603&gt;O1603, C1603, ""))</f>
        <v/>
      </c>
      <c r="R1603" t="str">
        <f>IF(ISBLANK(Games!L1603), "", IF(H1603=Q1603, "W", "L"))</f>
        <v/>
      </c>
      <c r="T1603" s="30" t="str">
        <f t="shared" si="100"/>
        <v/>
      </c>
    </row>
    <row r="1604" spans="1:20" x14ac:dyDescent="0.45">
      <c r="A1604" s="20" t="str">
        <f>Calc!A1604</f>
        <v>2024-07-29</v>
      </c>
      <c r="B1604" t="str">
        <f>Calc!B1604</f>
        <v>CIN</v>
      </c>
      <c r="C1604" t="str">
        <f>Calc!C1604</f>
        <v>CHC</v>
      </c>
      <c r="D1604" t="str">
        <f>IF(ISBLANK(Games!D1604), "", Games!D1604)</f>
        <v/>
      </c>
      <c r="E1604" t="str">
        <f>IF(ISBLANK(Games!E1604), "", Games!E1604)</f>
        <v/>
      </c>
      <c r="F1604">
        <f>Calc!M1604</f>
        <v>1493.1662146218293</v>
      </c>
      <c r="G1604">
        <f>Calc!N1604</f>
        <v>1510.9500841970262</v>
      </c>
      <c r="H1604" t="str">
        <f>IF(Calc!O1604=Betting!I1604, Betting!B1604, IF(Calc!P1604=Betting!I1604, Betting!C1604, ""))</f>
        <v>CHC</v>
      </c>
      <c r="I1604" s="21">
        <f>MAX(Calc!O1604:P1604)</f>
        <v>0.53251516206050886</v>
      </c>
      <c r="J1604" s="22">
        <f t="shared" si="101"/>
        <v>-113.91068091270051</v>
      </c>
      <c r="K1604" s="23">
        <f t="shared" si="102"/>
        <v>0.87788080273735303</v>
      </c>
      <c r="M1604" s="31"/>
      <c r="N1604" s="31"/>
      <c r="O1604" t="str">
        <f>IF(ISBLANK(Games!L1604), "", Games!L1604)</f>
        <v/>
      </c>
      <c r="P1604" t="str">
        <f>IF(ISBLANK(Games!M1604), "", Games!M1604)</f>
        <v/>
      </c>
      <c r="Q1604" t="str">
        <f t="shared" si="103"/>
        <v/>
      </c>
      <c r="R1604" t="str">
        <f>IF(ISBLANK(Games!L1604), "", IF(H1604=Q1604, "W", "L"))</f>
        <v/>
      </c>
      <c r="T1604" s="30" t="str">
        <f t="shared" si="100"/>
        <v/>
      </c>
    </row>
    <row r="1605" spans="1:20" x14ac:dyDescent="0.45">
      <c r="A1605" s="20" t="str">
        <f>Calc!A1605</f>
        <v>2024-07-29</v>
      </c>
      <c r="B1605" t="str">
        <f>Calc!B1605</f>
        <v>BOS</v>
      </c>
      <c r="C1605" t="str">
        <f>Calc!C1605</f>
        <v>SEA</v>
      </c>
      <c r="D1605" t="str">
        <f>IF(ISBLANK(Games!D1605), "", Games!D1605)</f>
        <v/>
      </c>
      <c r="E1605" t="str">
        <f>IF(ISBLANK(Games!E1605), "", Games!E1605)</f>
        <v/>
      </c>
      <c r="F1605">
        <f>Calc!M1605</f>
        <v>1500.26839934439</v>
      </c>
      <c r="G1605">
        <f>Calc!N1605</f>
        <v>1521.2700100017432</v>
      </c>
      <c r="H1605" t="str">
        <f>IF(Calc!O1605=Betting!I1605, Betting!B1605, IF(Calc!P1605=Betting!I1605, Betting!C1605, ""))</f>
        <v>SEA</v>
      </c>
      <c r="I1605" s="21">
        <f>MAX(Calc!O1605:P1605)</f>
        <v>0.50454596383691308</v>
      </c>
      <c r="J1605" s="22">
        <f t="shared" si="101"/>
        <v>-101.83506985718317</v>
      </c>
      <c r="K1605" s="23">
        <f t="shared" si="102"/>
        <v>0.98197998135851683</v>
      </c>
      <c r="M1605" s="31"/>
      <c r="N1605" s="31"/>
      <c r="O1605" t="str">
        <f>IF(ISBLANK(Games!L1605), "", Games!L1605)</f>
        <v/>
      </c>
      <c r="P1605" t="str">
        <f>IF(ISBLANK(Games!M1605), "", Games!M1605)</f>
        <v/>
      </c>
      <c r="Q1605" t="str">
        <f t="shared" si="103"/>
        <v/>
      </c>
      <c r="R1605" t="str">
        <f>IF(ISBLANK(Games!L1605), "", IF(H1605=Q1605, "W", "L"))</f>
        <v/>
      </c>
      <c r="T1605" s="30" t="str">
        <f t="shared" si="100"/>
        <v/>
      </c>
    </row>
    <row r="1606" spans="1:20" x14ac:dyDescent="0.45">
      <c r="A1606" s="20" t="str">
        <f>Calc!A1606</f>
        <v>2024-07-29</v>
      </c>
      <c r="B1606" t="str">
        <f>Calc!B1606</f>
        <v>NYM</v>
      </c>
      <c r="C1606" t="str">
        <f>Calc!C1606</f>
        <v>MIN</v>
      </c>
      <c r="D1606" t="str">
        <f>IF(ISBLANK(Games!D1606), "", Games!D1606)</f>
        <v/>
      </c>
      <c r="E1606" t="str">
        <f>IF(ISBLANK(Games!E1606), "", Games!E1606)</f>
        <v/>
      </c>
      <c r="F1606">
        <f>Calc!M1606</f>
        <v>1483.2891783762693</v>
      </c>
      <c r="G1606">
        <f>Calc!N1606</f>
        <v>1539.5424706464416</v>
      </c>
      <c r="H1606" t="str">
        <f>IF(Calc!O1606=Betting!I1606, Betting!B1606, IF(Calc!P1606=Betting!I1606, Betting!C1606, ""))</f>
        <v>MIN</v>
      </c>
      <c r="I1606" s="21">
        <f>MAX(Calc!O1606:P1606)</f>
        <v>0.52911856389855416</v>
      </c>
      <c r="J1606" s="22">
        <f t="shared" si="101"/>
        <v>-112.36768395018269</v>
      </c>
      <c r="K1606" s="23">
        <f t="shared" si="102"/>
        <v>0.88993558009377682</v>
      </c>
      <c r="M1606" s="31"/>
      <c r="N1606" s="31"/>
      <c r="O1606" t="str">
        <f>IF(ISBLANK(Games!L1606), "", Games!L1606)</f>
        <v/>
      </c>
      <c r="P1606" t="str">
        <f>IF(ISBLANK(Games!M1606), "", Games!M1606)</f>
        <v/>
      </c>
      <c r="Q1606" t="str">
        <f t="shared" si="103"/>
        <v/>
      </c>
      <c r="R1606" t="str">
        <f>IF(ISBLANK(Games!L1606), "", IF(H1606=Q1606, "W", "L"))</f>
        <v/>
      </c>
      <c r="T1606" s="30" t="str">
        <f t="shared" si="100"/>
        <v/>
      </c>
    </row>
    <row r="1607" spans="1:20" x14ac:dyDescent="0.45">
      <c r="A1607" s="20" t="str">
        <f>Calc!A1607</f>
        <v>2024-07-29</v>
      </c>
      <c r="B1607" t="str">
        <f>Calc!B1607</f>
        <v>STL</v>
      </c>
      <c r="C1607" t="str">
        <f>Calc!C1607</f>
        <v>TEX</v>
      </c>
      <c r="D1607" t="str">
        <f>IF(ISBLANK(Games!D1607), "", Games!D1607)</f>
        <v/>
      </c>
      <c r="E1607" t="str">
        <f>IF(ISBLANK(Games!E1607), "", Games!E1607)</f>
        <v/>
      </c>
      <c r="F1607">
        <f>Calc!M1607</f>
        <v>1510.540426333587</v>
      </c>
      <c r="G1607">
        <f>Calc!N1607</f>
        <v>1534.4506247578865</v>
      </c>
      <c r="H1607" t="str">
        <f>IF(Calc!O1607=Betting!I1607, Betting!B1607, IF(Calc!P1607=Betting!I1607, Betting!C1607, ""))</f>
        <v>STL</v>
      </c>
      <c r="I1607" s="21">
        <f>MAX(Calc!O1607:P1607)</f>
        <v>0.50223004355815015</v>
      </c>
      <c r="J1607" s="22">
        <f t="shared" si="101"/>
        <v>-100.8960137225199</v>
      </c>
      <c r="K1607" s="23">
        <f t="shared" si="102"/>
        <v>0.99111943386599899</v>
      </c>
      <c r="M1607" s="31"/>
      <c r="N1607" s="31"/>
      <c r="O1607" t="str">
        <f>IF(ISBLANK(Games!L1607), "", Games!L1607)</f>
        <v/>
      </c>
      <c r="P1607" t="str">
        <f>IF(ISBLANK(Games!M1607), "", Games!M1607)</f>
        <v/>
      </c>
      <c r="Q1607" t="str">
        <f t="shared" si="103"/>
        <v/>
      </c>
      <c r="R1607" t="str">
        <f>IF(ISBLANK(Games!L1607), "", IF(H1607=Q1607, "W", "L"))</f>
        <v/>
      </c>
      <c r="T1607" s="30" t="str">
        <f t="shared" si="100"/>
        <v/>
      </c>
    </row>
    <row r="1608" spans="1:20" x14ac:dyDescent="0.45">
      <c r="A1608" s="20" t="str">
        <f>Calc!A1608</f>
        <v>2024-07-29</v>
      </c>
      <c r="B1608" t="str">
        <f>Calc!B1608</f>
        <v>HOU</v>
      </c>
      <c r="C1608" t="str">
        <f>Calc!C1608</f>
        <v>PIT</v>
      </c>
      <c r="D1608" t="str">
        <f>IF(ISBLANK(Games!D1608), "", Games!D1608)</f>
        <v/>
      </c>
      <c r="E1608" t="str">
        <f>IF(ISBLANK(Games!E1608), "", Games!E1608)</f>
        <v/>
      </c>
      <c r="F1608">
        <f>Calc!M1608</f>
        <v>1535.1961987191132</v>
      </c>
      <c r="G1608">
        <f>Calc!N1608</f>
        <v>1490.342604018655</v>
      </c>
      <c r="H1608" t="str">
        <f>IF(Calc!O1608=Betting!I1608, Betting!B1608, IF(Calc!P1608=Betting!I1608, Betting!C1608, ""))</f>
        <v>HOU</v>
      </c>
      <c r="I1608" s="21">
        <f>MAX(Calc!O1608:P1608)</f>
        <v>0.54378511692972986</v>
      </c>
      <c r="J1608" s="22">
        <f t="shared" si="101"/>
        <v>-119.19495332333807</v>
      </c>
      <c r="K1608" s="23">
        <f t="shared" si="102"/>
        <v>0.8389616943657987</v>
      </c>
      <c r="M1608" s="31"/>
      <c r="N1608" s="31"/>
      <c r="O1608" t="str">
        <f>IF(ISBLANK(Games!L1608), "", Games!L1608)</f>
        <v/>
      </c>
      <c r="P1608" t="str">
        <f>IF(ISBLANK(Games!M1608), "", Games!M1608)</f>
        <v/>
      </c>
      <c r="Q1608" t="str">
        <f t="shared" si="103"/>
        <v/>
      </c>
      <c r="R1608" t="str">
        <f>IF(ISBLANK(Games!L1608), "", IF(H1608=Q1608, "W", "L"))</f>
        <v/>
      </c>
      <c r="T1608" s="30" t="str">
        <f t="shared" si="100"/>
        <v/>
      </c>
    </row>
    <row r="1609" spans="1:20" x14ac:dyDescent="0.45">
      <c r="A1609" s="20" t="str">
        <f>Calc!A1609</f>
        <v>2024-07-29</v>
      </c>
      <c r="B1609" t="str">
        <f>Calc!B1609</f>
        <v>CHW</v>
      </c>
      <c r="C1609" t="str">
        <f>Calc!C1609</f>
        <v>KCR</v>
      </c>
      <c r="D1609" t="str">
        <f>IF(ISBLANK(Games!D1609), "", Games!D1609)</f>
        <v/>
      </c>
      <c r="E1609" t="str">
        <f>IF(ISBLANK(Games!E1609), "", Games!E1609)</f>
        <v/>
      </c>
      <c r="F1609">
        <f>Calc!M1609</f>
        <v>1426.513159308995</v>
      </c>
      <c r="G1609">
        <f>Calc!N1609</f>
        <v>1465.2610239810729</v>
      </c>
      <c r="H1609" t="str">
        <f>IF(Calc!O1609=Betting!I1609, Betting!B1609, IF(Calc!P1609=Betting!I1609, Betting!C1609, ""))</f>
        <v>KCR</v>
      </c>
      <c r="I1609" s="21">
        <f>MAX(Calc!O1609:P1609)</f>
        <v>0.5766593746755907</v>
      </c>
      <c r="J1609" s="22">
        <f t="shared" si="101"/>
        <v>-136.2164035718736</v>
      </c>
      <c r="K1609" s="23">
        <f t="shared" si="102"/>
        <v>0.73412597438924254</v>
      </c>
      <c r="M1609" s="31"/>
      <c r="N1609" s="31"/>
      <c r="O1609" t="str">
        <f>IF(ISBLANK(Games!L1609), "", Games!L1609)</f>
        <v/>
      </c>
      <c r="P1609" t="str">
        <f>IF(ISBLANK(Games!M1609), "", Games!M1609)</f>
        <v/>
      </c>
      <c r="Q1609" t="str">
        <f t="shared" si="103"/>
        <v/>
      </c>
      <c r="R1609" t="str">
        <f>IF(ISBLANK(Games!L1609), "", IF(H1609=Q1609, "W", "L"))</f>
        <v/>
      </c>
      <c r="T1609" s="30" t="str">
        <f t="shared" si="100"/>
        <v/>
      </c>
    </row>
    <row r="1610" spans="1:20" x14ac:dyDescent="0.45">
      <c r="A1610" s="20" t="str">
        <f>Calc!A1610</f>
        <v>2024-07-29</v>
      </c>
      <c r="B1610" t="str">
        <f>Calc!B1610</f>
        <v>MIL</v>
      </c>
      <c r="C1610" t="str">
        <f>Calc!C1610</f>
        <v>ATL</v>
      </c>
      <c r="D1610" t="str">
        <f>IF(ISBLANK(Games!D1610), "", Games!D1610)</f>
        <v/>
      </c>
      <c r="E1610" t="str">
        <f>IF(ISBLANK(Games!E1610), "", Games!E1610)</f>
        <v/>
      </c>
      <c r="F1610">
        <f>Calc!M1610</f>
        <v>1516.6563185214643</v>
      </c>
      <c r="G1610">
        <f>Calc!N1610</f>
        <v>1588.8399964445969</v>
      </c>
      <c r="H1610" t="str">
        <f>IF(Calc!O1610=Betting!I1610, Betting!B1610, IF(Calc!P1610=Betting!I1610, Betting!C1610, ""))</f>
        <v>ATL</v>
      </c>
      <c r="I1610" s="21">
        <f>MAX(Calc!O1610:P1610)</f>
        <v>0.56870349976403967</v>
      </c>
      <c r="J1610" s="22">
        <f t="shared" si="101"/>
        <v>-131.85905738926806</v>
      </c>
      <c r="K1610" s="23">
        <f t="shared" si="102"/>
        <v>0.7583855214798384</v>
      </c>
      <c r="M1610" s="31"/>
      <c r="N1610" s="31"/>
      <c r="O1610" t="str">
        <f>IF(ISBLANK(Games!L1610), "", Games!L1610)</f>
        <v/>
      </c>
      <c r="P1610" t="str">
        <f>IF(ISBLANK(Games!M1610), "", Games!M1610)</f>
        <v/>
      </c>
      <c r="Q1610" t="str">
        <f t="shared" si="103"/>
        <v/>
      </c>
      <c r="R1610" t="str">
        <f>IF(ISBLANK(Games!L1610), "", IF(H1610=Q1610, "W", "L"))</f>
        <v/>
      </c>
      <c r="T1610" s="30" t="str">
        <f t="shared" si="100"/>
        <v/>
      </c>
    </row>
    <row r="1611" spans="1:20" x14ac:dyDescent="0.45">
      <c r="A1611" s="20" t="str">
        <f>Calc!A1611</f>
        <v>2024-07-29</v>
      </c>
      <c r="B1611" t="str">
        <f>Calc!B1611</f>
        <v>ARI</v>
      </c>
      <c r="C1611" t="str">
        <f>Calc!C1611</f>
        <v>WAS</v>
      </c>
      <c r="D1611" t="str">
        <f>IF(ISBLANK(Games!D1611), "", Games!D1611)</f>
        <v/>
      </c>
      <c r="E1611" t="str">
        <f>IF(ISBLANK(Games!E1611), "", Games!E1611)</f>
        <v/>
      </c>
      <c r="F1611">
        <f>Calc!M1611</f>
        <v>1516.9891876380354</v>
      </c>
      <c r="G1611">
        <f>Calc!N1611</f>
        <v>1420.7057667976087</v>
      </c>
      <c r="H1611" t="str">
        <f>IF(Calc!O1611=Betting!I1611, Betting!B1611, IF(Calc!P1611=Betting!I1611, Betting!C1611, ""))</f>
        <v>ARI</v>
      </c>
      <c r="I1611" s="21">
        <f>MAX(Calc!O1611:P1611)</f>
        <v>0.66043796174607128</v>
      </c>
      <c r="J1611" s="22">
        <f t="shared" si="101"/>
        <v>-194.49699534792742</v>
      </c>
      <c r="K1611" s="23">
        <f t="shared" si="102"/>
        <v>0.51414676006235593</v>
      </c>
      <c r="M1611" s="31"/>
      <c r="N1611" s="31"/>
      <c r="O1611" t="str">
        <f>IF(ISBLANK(Games!L1611), "", Games!L1611)</f>
        <v/>
      </c>
      <c r="P1611" t="str">
        <f>IF(ISBLANK(Games!M1611), "", Games!M1611)</f>
        <v/>
      </c>
      <c r="Q1611" t="str">
        <f t="shared" si="103"/>
        <v/>
      </c>
      <c r="R1611" t="str">
        <f>IF(ISBLANK(Games!L1611), "", IF(H1611=Q1611, "W", "L"))</f>
        <v/>
      </c>
      <c r="T1611" s="30" t="str">
        <f t="shared" si="100"/>
        <v/>
      </c>
    </row>
    <row r="1612" spans="1:20" x14ac:dyDescent="0.45">
      <c r="A1612" s="20" t="str">
        <f>Calc!A1612</f>
        <v>2024-07-30</v>
      </c>
      <c r="B1612" t="str">
        <f>Calc!B1612</f>
        <v>DET</v>
      </c>
      <c r="C1612" t="str">
        <f>Calc!C1612</f>
        <v>CLE</v>
      </c>
      <c r="D1612" t="str">
        <f>IF(ISBLANK(Games!D1612), "", Games!D1612)</f>
        <v/>
      </c>
      <c r="E1612" t="str">
        <f>IF(ISBLANK(Games!E1612), "", Games!E1612)</f>
        <v/>
      </c>
      <c r="F1612">
        <f>Calc!M1612</f>
        <v>1481.7589766686021</v>
      </c>
      <c r="G1612">
        <f>Calc!N1612</f>
        <v>1521.3210808926906</v>
      </c>
      <c r="H1612" t="str">
        <f>IF(Calc!O1612=Betting!I1612, Betting!B1612, IF(Calc!P1612=Betting!I1612, Betting!C1612, ""))</f>
        <v>CLE</v>
      </c>
      <c r="I1612" s="21">
        <f>MAX(Calc!O1612:P1612)</f>
        <v>0.55285528537821538</v>
      </c>
      <c r="J1612" s="22">
        <f t="shared" si="101"/>
        <v>-123.64124349447931</v>
      </c>
      <c r="K1612" s="23">
        <f t="shared" si="102"/>
        <v>0.8087916068594464</v>
      </c>
      <c r="M1612" s="31"/>
      <c r="N1612" s="31"/>
      <c r="O1612" t="str">
        <f>IF(ISBLANK(Games!L1612), "", Games!L1612)</f>
        <v/>
      </c>
      <c r="P1612" t="str">
        <f>IF(ISBLANK(Games!M1612), "", Games!M1612)</f>
        <v/>
      </c>
      <c r="Q1612" t="str">
        <f t="shared" si="103"/>
        <v/>
      </c>
      <c r="R1612" t="str">
        <f>IF(ISBLANK(Games!L1612), "", IF(H1612=Q1612, "W", "L"))</f>
        <v/>
      </c>
      <c r="T1612" s="30" t="str">
        <f t="shared" si="100"/>
        <v/>
      </c>
    </row>
    <row r="1613" spans="1:20" x14ac:dyDescent="0.45">
      <c r="A1613" s="20" t="str">
        <f>Calc!A1613</f>
        <v>2024-07-30</v>
      </c>
      <c r="B1613" t="str">
        <f>Calc!B1613</f>
        <v>BAL</v>
      </c>
      <c r="C1613" t="str">
        <f>Calc!C1613</f>
        <v>TOR</v>
      </c>
      <c r="D1613" t="str">
        <f>IF(ISBLANK(Games!D1613), "", Games!D1613)</f>
        <v/>
      </c>
      <c r="E1613" t="str">
        <f>IF(ISBLANK(Games!E1613), "", Games!E1613)</f>
        <v/>
      </c>
      <c r="F1613">
        <f>Calc!M1613</f>
        <v>1527.1786991040578</v>
      </c>
      <c r="G1613">
        <f>Calc!N1613</f>
        <v>1549.5770225833428</v>
      </c>
      <c r="H1613" t="str">
        <f>IF(Calc!O1613=Betting!I1613, Betting!B1613, IF(Calc!P1613=Betting!I1613, Betting!C1613, ""))</f>
        <v>TOR</v>
      </c>
      <c r="I1613" s="21">
        <f>MAX(Calc!O1613:P1613)</f>
        <v>0.52131963225230549</v>
      </c>
      <c r="J1613" s="22">
        <f t="shared" si="101"/>
        <v>-108.90766937136756</v>
      </c>
      <c r="K1613" s="23">
        <f t="shared" si="102"/>
        <v>0.91820897992965933</v>
      </c>
      <c r="M1613" s="31"/>
      <c r="N1613" s="31"/>
      <c r="O1613" t="str">
        <f>IF(ISBLANK(Games!L1613), "", Games!L1613)</f>
        <v/>
      </c>
      <c r="P1613" t="str">
        <f>IF(ISBLANK(Games!M1613), "", Games!M1613)</f>
        <v/>
      </c>
      <c r="Q1613" t="str">
        <f t="shared" si="103"/>
        <v/>
      </c>
      <c r="R1613" t="str">
        <f>IF(ISBLANK(Games!L1613), "", IF(H1613=Q1613, "W", "L"))</f>
        <v/>
      </c>
      <c r="T1613" s="30" t="str">
        <f t="shared" si="100"/>
        <v/>
      </c>
    </row>
    <row r="1614" spans="1:20" x14ac:dyDescent="0.45">
      <c r="A1614" s="20" t="str">
        <f>Calc!A1614</f>
        <v>2024-07-30</v>
      </c>
      <c r="B1614" t="str">
        <f>Calc!B1614</f>
        <v>PHI</v>
      </c>
      <c r="C1614" t="str">
        <f>Calc!C1614</f>
        <v>NYY</v>
      </c>
      <c r="D1614" t="str">
        <f>IF(ISBLANK(Games!D1614), "", Games!D1614)</f>
        <v/>
      </c>
      <c r="E1614" t="str">
        <f>IF(ISBLANK(Games!E1614), "", Games!E1614)</f>
        <v/>
      </c>
      <c r="F1614">
        <f>Calc!M1614</f>
        <v>1516.0751994709906</v>
      </c>
      <c r="G1614">
        <f>Calc!N1614</f>
        <v>1562.9327852564061</v>
      </c>
      <c r="H1614" t="str">
        <f>IF(Calc!O1614=Betting!I1614, Betting!B1614, IF(Calc!P1614=Betting!I1614, Betting!C1614, ""))</f>
        <v>NYY</v>
      </c>
      <c r="I1614" s="21">
        <f>MAX(Calc!O1614:P1614)</f>
        <v>0.52465470665046421</v>
      </c>
      <c r="J1614" s="22">
        <f t="shared" si="101"/>
        <v>-110.37338835385705</v>
      </c>
      <c r="K1614" s="23">
        <f t="shared" si="102"/>
        <v>0.9060154942367088</v>
      </c>
      <c r="M1614" s="31"/>
      <c r="N1614" s="31"/>
      <c r="O1614" t="str">
        <f>IF(ISBLANK(Games!L1614), "", Games!L1614)</f>
        <v/>
      </c>
      <c r="P1614" t="str">
        <f>IF(ISBLANK(Games!M1614), "", Games!M1614)</f>
        <v/>
      </c>
      <c r="Q1614" t="str">
        <f t="shared" si="103"/>
        <v/>
      </c>
      <c r="R1614" t="str">
        <f>IF(ISBLANK(Games!L1614), "", IF(H1614=Q1614, "W", "L"))</f>
        <v/>
      </c>
      <c r="T1614" s="30" t="str">
        <f t="shared" si="100"/>
        <v/>
      </c>
    </row>
    <row r="1615" spans="1:20" x14ac:dyDescent="0.45">
      <c r="A1615" s="20" t="str">
        <f>Calc!A1615</f>
        <v>2024-07-30</v>
      </c>
      <c r="B1615" t="str">
        <f>Calc!B1615</f>
        <v>TBR</v>
      </c>
      <c r="C1615" t="str">
        <f>Calc!C1615</f>
        <v>MIA</v>
      </c>
      <c r="D1615" t="str">
        <f>IF(ISBLANK(Games!D1615), "", Games!D1615)</f>
        <v/>
      </c>
      <c r="E1615" t="str">
        <f>IF(ISBLANK(Games!E1615), "", Games!E1615)</f>
        <v/>
      </c>
      <c r="F1615">
        <f>Calc!M1615</f>
        <v>1528.0229512954211</v>
      </c>
      <c r="G1615">
        <f>Calc!N1615</f>
        <v>1484.370768699393</v>
      </c>
      <c r="H1615" t="str">
        <f>IF(Calc!O1615=Betting!I1615, Betting!B1615, IF(Calc!P1615=Betting!I1615, Betting!C1615, ""))</f>
        <v>TBR</v>
      </c>
      <c r="I1615" s="21">
        <f>MAX(Calc!O1615:P1615)</f>
        <v>0.6246542216913068</v>
      </c>
      <c r="J1615" s="22">
        <f t="shared" si="101"/>
        <v>-166.42100638669672</v>
      </c>
      <c r="K1615" s="23">
        <f t="shared" si="102"/>
        <v>0.60088568246991292</v>
      </c>
      <c r="M1615" s="31"/>
      <c r="N1615" s="31"/>
      <c r="O1615" t="str">
        <f>IF(ISBLANK(Games!L1615), "", Games!L1615)</f>
        <v/>
      </c>
      <c r="P1615" t="str">
        <f>IF(ISBLANK(Games!M1615), "", Games!M1615)</f>
        <v/>
      </c>
      <c r="Q1615" t="str">
        <f t="shared" si="103"/>
        <v/>
      </c>
      <c r="R1615" t="str">
        <f>IF(ISBLANK(Games!L1615), "", IF(H1615=Q1615, "W", "L"))</f>
        <v/>
      </c>
      <c r="T1615" s="30" t="str">
        <f t="shared" si="100"/>
        <v/>
      </c>
    </row>
    <row r="1616" spans="1:20" x14ac:dyDescent="0.45">
      <c r="A1616" s="20" t="str">
        <f>Calc!A1616</f>
        <v>2024-07-30</v>
      </c>
      <c r="B1616" t="str">
        <f>Calc!B1616</f>
        <v>CIN</v>
      </c>
      <c r="C1616" t="str">
        <f>Calc!C1616</f>
        <v>CHC</v>
      </c>
      <c r="D1616" t="str">
        <f>IF(ISBLANK(Games!D1616), "", Games!D1616)</f>
        <v/>
      </c>
      <c r="E1616" t="str">
        <f>IF(ISBLANK(Games!E1616), "", Games!E1616)</f>
        <v/>
      </c>
      <c r="F1616">
        <f>Calc!M1616</f>
        <v>1493.1662146218293</v>
      </c>
      <c r="G1616">
        <f>Calc!N1616</f>
        <v>1510.9500841970262</v>
      </c>
      <c r="H1616" t="str">
        <f>IF(Calc!O1616=Betting!I1616, Betting!B1616, IF(Calc!P1616=Betting!I1616, Betting!C1616, ""))</f>
        <v>CHC</v>
      </c>
      <c r="I1616" s="21">
        <f>MAX(Calc!O1616:P1616)</f>
        <v>0.53251516206050886</v>
      </c>
      <c r="J1616" s="22">
        <f t="shared" si="101"/>
        <v>-113.91068091270051</v>
      </c>
      <c r="K1616" s="23">
        <f t="shared" si="102"/>
        <v>0.87788080273735303</v>
      </c>
      <c r="M1616" s="31"/>
      <c r="N1616" s="31"/>
      <c r="O1616" t="str">
        <f>IF(ISBLANK(Games!L1616), "", Games!L1616)</f>
        <v/>
      </c>
      <c r="P1616" t="str">
        <f>IF(ISBLANK(Games!M1616), "", Games!M1616)</f>
        <v/>
      </c>
      <c r="Q1616" t="str">
        <f t="shared" si="103"/>
        <v/>
      </c>
      <c r="R1616" t="str">
        <f>IF(ISBLANK(Games!L1616), "", IF(H1616=Q1616, "W", "L"))</f>
        <v/>
      </c>
      <c r="T1616" s="30" t="str">
        <f t="shared" si="100"/>
        <v/>
      </c>
    </row>
    <row r="1617" spans="1:20" x14ac:dyDescent="0.45">
      <c r="A1617" s="20" t="str">
        <f>Calc!A1617</f>
        <v>2024-07-30</v>
      </c>
      <c r="B1617" t="str">
        <f>Calc!B1617</f>
        <v>BOS</v>
      </c>
      <c r="C1617" t="str">
        <f>Calc!C1617</f>
        <v>SEA</v>
      </c>
      <c r="D1617" t="str">
        <f>IF(ISBLANK(Games!D1617), "", Games!D1617)</f>
        <v/>
      </c>
      <c r="E1617" t="str">
        <f>IF(ISBLANK(Games!E1617), "", Games!E1617)</f>
        <v/>
      </c>
      <c r="F1617">
        <f>Calc!M1617</f>
        <v>1500.26839934439</v>
      </c>
      <c r="G1617">
        <f>Calc!N1617</f>
        <v>1521.2700100017432</v>
      </c>
      <c r="H1617" t="str">
        <f>IF(Calc!O1617=Betting!I1617, Betting!B1617, IF(Calc!P1617=Betting!I1617, Betting!C1617, ""))</f>
        <v>SEA</v>
      </c>
      <c r="I1617" s="21">
        <f>MAX(Calc!O1617:P1617)</f>
        <v>0.50454596383691308</v>
      </c>
      <c r="J1617" s="22">
        <f t="shared" si="101"/>
        <v>-101.83506985718317</v>
      </c>
      <c r="K1617" s="23">
        <f t="shared" si="102"/>
        <v>0.98197998135851683</v>
      </c>
      <c r="M1617" s="31"/>
      <c r="N1617" s="31"/>
      <c r="O1617" t="str">
        <f>IF(ISBLANK(Games!L1617), "", Games!L1617)</f>
        <v/>
      </c>
      <c r="P1617" t="str">
        <f>IF(ISBLANK(Games!M1617), "", Games!M1617)</f>
        <v/>
      </c>
      <c r="Q1617" t="str">
        <f t="shared" si="103"/>
        <v/>
      </c>
      <c r="R1617" t="str">
        <f>IF(ISBLANK(Games!L1617), "", IF(H1617=Q1617, "W", "L"))</f>
        <v/>
      </c>
      <c r="T1617" s="30" t="str">
        <f t="shared" si="100"/>
        <v/>
      </c>
    </row>
    <row r="1618" spans="1:20" x14ac:dyDescent="0.45">
      <c r="A1618" s="20" t="str">
        <f>Calc!A1618</f>
        <v>2024-07-30</v>
      </c>
      <c r="B1618" t="str">
        <f>Calc!B1618</f>
        <v>NYM</v>
      </c>
      <c r="C1618" t="str">
        <f>Calc!C1618</f>
        <v>MIN</v>
      </c>
      <c r="D1618" t="str">
        <f>IF(ISBLANK(Games!D1618), "", Games!D1618)</f>
        <v/>
      </c>
      <c r="E1618" t="str">
        <f>IF(ISBLANK(Games!E1618), "", Games!E1618)</f>
        <v/>
      </c>
      <c r="F1618">
        <f>Calc!M1618</f>
        <v>1483.2891783762693</v>
      </c>
      <c r="G1618">
        <f>Calc!N1618</f>
        <v>1539.5424706464416</v>
      </c>
      <c r="H1618" t="str">
        <f>IF(Calc!O1618=Betting!I1618, Betting!B1618, IF(Calc!P1618=Betting!I1618, Betting!C1618, ""))</f>
        <v>MIN</v>
      </c>
      <c r="I1618" s="21">
        <f>MAX(Calc!O1618:P1618)</f>
        <v>0.52911856389855416</v>
      </c>
      <c r="J1618" s="22">
        <f t="shared" si="101"/>
        <v>-112.36768395018269</v>
      </c>
      <c r="K1618" s="23">
        <f t="shared" si="102"/>
        <v>0.88993558009377682</v>
      </c>
      <c r="M1618" s="31"/>
      <c r="N1618" s="31"/>
      <c r="O1618" t="str">
        <f>IF(ISBLANK(Games!L1618), "", Games!L1618)</f>
        <v/>
      </c>
      <c r="P1618" t="str">
        <f>IF(ISBLANK(Games!M1618), "", Games!M1618)</f>
        <v/>
      </c>
      <c r="Q1618" t="str">
        <f t="shared" si="103"/>
        <v/>
      </c>
      <c r="R1618" t="str">
        <f>IF(ISBLANK(Games!L1618), "", IF(H1618=Q1618, "W", "L"))</f>
        <v/>
      </c>
      <c r="T1618" s="30" t="str">
        <f t="shared" si="100"/>
        <v/>
      </c>
    </row>
    <row r="1619" spans="1:20" x14ac:dyDescent="0.45">
      <c r="A1619" s="20" t="str">
        <f>Calc!A1619</f>
        <v>2024-07-30</v>
      </c>
      <c r="B1619" t="str">
        <f>Calc!B1619</f>
        <v>STL</v>
      </c>
      <c r="C1619" t="str">
        <f>Calc!C1619</f>
        <v>TEX</v>
      </c>
      <c r="D1619" t="str">
        <f>IF(ISBLANK(Games!D1619), "", Games!D1619)</f>
        <v/>
      </c>
      <c r="E1619" t="str">
        <f>IF(ISBLANK(Games!E1619), "", Games!E1619)</f>
        <v/>
      </c>
      <c r="F1619">
        <f>Calc!M1619</f>
        <v>1510.540426333587</v>
      </c>
      <c r="G1619">
        <f>Calc!N1619</f>
        <v>1534.4506247578865</v>
      </c>
      <c r="H1619" t="str">
        <f>IF(Calc!O1619=Betting!I1619, Betting!B1619, IF(Calc!P1619=Betting!I1619, Betting!C1619, ""))</f>
        <v>STL</v>
      </c>
      <c r="I1619" s="21">
        <f>MAX(Calc!O1619:P1619)</f>
        <v>0.50223004355815015</v>
      </c>
      <c r="J1619" s="22">
        <f t="shared" si="101"/>
        <v>-100.8960137225199</v>
      </c>
      <c r="K1619" s="23">
        <f t="shared" si="102"/>
        <v>0.99111943386599899</v>
      </c>
      <c r="M1619" s="31"/>
      <c r="N1619" s="31"/>
      <c r="O1619" t="str">
        <f>IF(ISBLANK(Games!L1619), "", Games!L1619)</f>
        <v/>
      </c>
      <c r="P1619" t="str">
        <f>IF(ISBLANK(Games!M1619), "", Games!M1619)</f>
        <v/>
      </c>
      <c r="Q1619" t="str">
        <f t="shared" si="103"/>
        <v/>
      </c>
      <c r="R1619" t="str">
        <f>IF(ISBLANK(Games!L1619), "", IF(H1619=Q1619, "W", "L"))</f>
        <v/>
      </c>
      <c r="T1619" s="30" t="str">
        <f t="shared" si="100"/>
        <v/>
      </c>
    </row>
    <row r="1620" spans="1:20" x14ac:dyDescent="0.45">
      <c r="A1620" s="20" t="str">
        <f>Calc!A1620</f>
        <v>2024-07-30</v>
      </c>
      <c r="B1620" t="str">
        <f>Calc!B1620</f>
        <v>HOU</v>
      </c>
      <c r="C1620" t="str">
        <f>Calc!C1620</f>
        <v>PIT</v>
      </c>
      <c r="D1620" t="str">
        <f>IF(ISBLANK(Games!D1620), "", Games!D1620)</f>
        <v/>
      </c>
      <c r="E1620" t="str">
        <f>IF(ISBLANK(Games!E1620), "", Games!E1620)</f>
        <v/>
      </c>
      <c r="F1620">
        <f>Calc!M1620</f>
        <v>1535.1961987191132</v>
      </c>
      <c r="G1620">
        <f>Calc!N1620</f>
        <v>1490.342604018655</v>
      </c>
      <c r="H1620" t="str">
        <f>IF(Calc!O1620=Betting!I1620, Betting!B1620, IF(Calc!P1620=Betting!I1620, Betting!C1620, ""))</f>
        <v>HOU</v>
      </c>
      <c r="I1620" s="21">
        <f>MAX(Calc!O1620:P1620)</f>
        <v>0.54378511692972986</v>
      </c>
      <c r="J1620" s="22">
        <f t="shared" si="101"/>
        <v>-119.19495332333807</v>
      </c>
      <c r="K1620" s="23">
        <f t="shared" si="102"/>
        <v>0.8389616943657987</v>
      </c>
      <c r="M1620" s="31"/>
      <c r="N1620" s="31"/>
      <c r="O1620" t="str">
        <f>IF(ISBLANK(Games!L1620), "", Games!L1620)</f>
        <v/>
      </c>
      <c r="P1620" t="str">
        <f>IF(ISBLANK(Games!M1620), "", Games!M1620)</f>
        <v/>
      </c>
      <c r="Q1620" t="str">
        <f t="shared" si="103"/>
        <v/>
      </c>
      <c r="R1620" t="str">
        <f>IF(ISBLANK(Games!L1620), "", IF(H1620=Q1620, "W", "L"))</f>
        <v/>
      </c>
      <c r="T1620" s="30" t="str">
        <f t="shared" si="100"/>
        <v/>
      </c>
    </row>
    <row r="1621" spans="1:20" x14ac:dyDescent="0.45">
      <c r="A1621" s="20" t="str">
        <f>Calc!A1621</f>
        <v>2024-07-30</v>
      </c>
      <c r="B1621" t="str">
        <f>Calc!B1621</f>
        <v>CHW</v>
      </c>
      <c r="C1621" t="str">
        <f>Calc!C1621</f>
        <v>KCR</v>
      </c>
      <c r="D1621" t="str">
        <f>IF(ISBLANK(Games!D1621), "", Games!D1621)</f>
        <v/>
      </c>
      <c r="E1621" t="str">
        <f>IF(ISBLANK(Games!E1621), "", Games!E1621)</f>
        <v/>
      </c>
      <c r="F1621">
        <f>Calc!M1621</f>
        <v>1426.513159308995</v>
      </c>
      <c r="G1621">
        <f>Calc!N1621</f>
        <v>1465.2610239810729</v>
      </c>
      <c r="H1621" t="str">
        <f>IF(Calc!O1621=Betting!I1621, Betting!B1621, IF(Calc!P1621=Betting!I1621, Betting!C1621, ""))</f>
        <v>KCR</v>
      </c>
      <c r="I1621" s="21">
        <f>MAX(Calc!O1621:P1621)</f>
        <v>0.5766593746755907</v>
      </c>
      <c r="J1621" s="22">
        <f t="shared" si="101"/>
        <v>-136.2164035718736</v>
      </c>
      <c r="K1621" s="23">
        <f t="shared" si="102"/>
        <v>0.73412597438924254</v>
      </c>
      <c r="M1621" s="31"/>
      <c r="N1621" s="31"/>
      <c r="O1621" t="str">
        <f>IF(ISBLANK(Games!L1621), "", Games!L1621)</f>
        <v/>
      </c>
      <c r="P1621" t="str">
        <f>IF(ISBLANK(Games!M1621), "", Games!M1621)</f>
        <v/>
      </c>
      <c r="Q1621" t="str">
        <f t="shared" si="103"/>
        <v/>
      </c>
      <c r="R1621" t="str">
        <f>IF(ISBLANK(Games!L1621), "", IF(H1621=Q1621, "W", "L"))</f>
        <v/>
      </c>
      <c r="T1621" s="30" t="str">
        <f t="shared" si="100"/>
        <v/>
      </c>
    </row>
    <row r="1622" spans="1:20" x14ac:dyDescent="0.45">
      <c r="A1622" s="20" t="str">
        <f>Calc!A1622</f>
        <v>2024-07-30</v>
      </c>
      <c r="B1622" t="str">
        <f>Calc!B1622</f>
        <v>MIL</v>
      </c>
      <c r="C1622" t="str">
        <f>Calc!C1622</f>
        <v>ATL</v>
      </c>
      <c r="D1622" t="str">
        <f>IF(ISBLANK(Games!D1622), "", Games!D1622)</f>
        <v/>
      </c>
      <c r="E1622" t="str">
        <f>IF(ISBLANK(Games!E1622), "", Games!E1622)</f>
        <v/>
      </c>
      <c r="F1622">
        <f>Calc!M1622</f>
        <v>1516.6563185214643</v>
      </c>
      <c r="G1622">
        <f>Calc!N1622</f>
        <v>1588.8399964445969</v>
      </c>
      <c r="H1622" t="str">
        <f>IF(Calc!O1622=Betting!I1622, Betting!B1622, IF(Calc!P1622=Betting!I1622, Betting!C1622, ""))</f>
        <v>ATL</v>
      </c>
      <c r="I1622" s="21">
        <f>MAX(Calc!O1622:P1622)</f>
        <v>0.56870349976403967</v>
      </c>
      <c r="J1622" s="22">
        <f t="shared" si="101"/>
        <v>-131.85905738926806</v>
      </c>
      <c r="K1622" s="23">
        <f t="shared" si="102"/>
        <v>0.7583855214798384</v>
      </c>
      <c r="M1622" s="31"/>
      <c r="N1622" s="31"/>
      <c r="O1622" t="str">
        <f>IF(ISBLANK(Games!L1622), "", Games!L1622)</f>
        <v/>
      </c>
      <c r="P1622" t="str">
        <f>IF(ISBLANK(Games!M1622), "", Games!M1622)</f>
        <v/>
      </c>
      <c r="Q1622" t="str">
        <f t="shared" si="103"/>
        <v/>
      </c>
      <c r="R1622" t="str">
        <f>IF(ISBLANK(Games!L1622), "", IF(H1622=Q1622, "W", "L"))</f>
        <v/>
      </c>
      <c r="T1622" s="30" t="str">
        <f t="shared" si="100"/>
        <v/>
      </c>
    </row>
    <row r="1623" spans="1:20" x14ac:dyDescent="0.45">
      <c r="A1623" s="20" t="str">
        <f>Calc!A1623</f>
        <v>2024-07-30</v>
      </c>
      <c r="B1623" t="str">
        <f>Calc!B1623</f>
        <v>LAA</v>
      </c>
      <c r="C1623" t="str">
        <f>Calc!C1623</f>
        <v>COL</v>
      </c>
      <c r="D1623" t="str">
        <f>IF(ISBLANK(Games!D1623), "", Games!D1623)</f>
        <v/>
      </c>
      <c r="E1623" t="str">
        <f>IF(ISBLANK(Games!E1623), "", Games!E1623)</f>
        <v/>
      </c>
      <c r="F1623">
        <f>Calc!M1623</f>
        <v>1469.5882041455925</v>
      </c>
      <c r="G1623">
        <f>Calc!N1623</f>
        <v>1405.4006829938121</v>
      </c>
      <c r="H1623" t="str">
        <f>IF(Calc!O1623=Betting!I1623, Betting!B1623, IF(Calc!P1623=Betting!I1623, Betting!C1623, ""))</f>
        <v>LAA</v>
      </c>
      <c r="I1623" s="21">
        <f>MAX(Calc!O1623:P1623)</f>
        <v>0.6255830567603492</v>
      </c>
      <c r="J1623" s="22">
        <f t="shared" si="101"/>
        <v>-167.08193046700239</v>
      </c>
      <c r="K1623" s="23">
        <f t="shared" si="102"/>
        <v>0.59850876585214796</v>
      </c>
      <c r="M1623" s="31"/>
      <c r="N1623" s="31"/>
      <c r="O1623" t="str">
        <f>IF(ISBLANK(Games!L1623), "", Games!L1623)</f>
        <v/>
      </c>
      <c r="P1623" t="str">
        <f>IF(ISBLANK(Games!M1623), "", Games!M1623)</f>
        <v/>
      </c>
      <c r="Q1623" t="str">
        <f t="shared" si="103"/>
        <v/>
      </c>
      <c r="R1623" t="str">
        <f>IF(ISBLANK(Games!L1623), "", IF(H1623=Q1623, "W", "L"))</f>
        <v/>
      </c>
      <c r="T1623" s="30" t="str">
        <f t="shared" si="100"/>
        <v/>
      </c>
    </row>
    <row r="1624" spans="1:20" x14ac:dyDescent="0.45">
      <c r="A1624" s="20" t="str">
        <f>Calc!A1624</f>
        <v>2024-07-30</v>
      </c>
      <c r="B1624" t="str">
        <f>Calc!B1624</f>
        <v>ARI</v>
      </c>
      <c r="C1624" t="str">
        <f>Calc!C1624</f>
        <v>WAS</v>
      </c>
      <c r="D1624" t="str">
        <f>IF(ISBLANK(Games!D1624), "", Games!D1624)</f>
        <v/>
      </c>
      <c r="E1624" t="str">
        <f>IF(ISBLANK(Games!E1624), "", Games!E1624)</f>
        <v/>
      </c>
      <c r="F1624">
        <f>Calc!M1624</f>
        <v>1516.9891876380354</v>
      </c>
      <c r="G1624">
        <f>Calc!N1624</f>
        <v>1420.7057667976087</v>
      </c>
      <c r="H1624" t="str">
        <f>IF(Calc!O1624=Betting!I1624, Betting!B1624, IF(Calc!P1624=Betting!I1624, Betting!C1624, ""))</f>
        <v>ARI</v>
      </c>
      <c r="I1624" s="21">
        <f>MAX(Calc!O1624:P1624)</f>
        <v>0.66043796174607128</v>
      </c>
      <c r="J1624" s="22">
        <f t="shared" si="101"/>
        <v>-194.49699534792742</v>
      </c>
      <c r="K1624" s="23">
        <f t="shared" si="102"/>
        <v>0.51414676006235593</v>
      </c>
      <c r="M1624" s="31"/>
      <c r="N1624" s="31"/>
      <c r="O1624" t="str">
        <f>IF(ISBLANK(Games!L1624), "", Games!L1624)</f>
        <v/>
      </c>
      <c r="P1624" t="str">
        <f>IF(ISBLANK(Games!M1624), "", Games!M1624)</f>
        <v/>
      </c>
      <c r="Q1624" t="str">
        <f t="shared" si="103"/>
        <v/>
      </c>
      <c r="R1624" t="str">
        <f>IF(ISBLANK(Games!L1624), "", IF(H1624=Q1624, "W", "L"))</f>
        <v/>
      </c>
      <c r="T1624" s="30" t="str">
        <f t="shared" si="100"/>
        <v/>
      </c>
    </row>
    <row r="1625" spans="1:20" x14ac:dyDescent="0.45">
      <c r="A1625" s="20" t="str">
        <f>Calc!A1625</f>
        <v>2024-07-30</v>
      </c>
      <c r="B1625" t="str">
        <f>Calc!B1625</f>
        <v>SDP</v>
      </c>
      <c r="C1625" t="str">
        <f>Calc!C1625</f>
        <v>LAD</v>
      </c>
      <c r="D1625" t="str">
        <f>IF(ISBLANK(Games!D1625), "", Games!D1625)</f>
        <v/>
      </c>
      <c r="E1625" t="str">
        <f>IF(ISBLANK(Games!E1625), "", Games!E1625)</f>
        <v/>
      </c>
      <c r="F1625">
        <f>Calc!M1625</f>
        <v>1502.9671207118124</v>
      </c>
      <c r="G1625">
        <f>Calc!N1625</f>
        <v>1587.2549754385982</v>
      </c>
      <c r="H1625" t="str">
        <f>IF(Calc!O1625=Betting!I1625, Betting!B1625, IF(Calc!P1625=Betting!I1625, Betting!C1625, ""))</f>
        <v>LAD</v>
      </c>
      <c r="I1625" s="21">
        <f>MAX(Calc!O1625:P1625)</f>
        <v>0.60435511699701594</v>
      </c>
      <c r="J1625" s="22">
        <f t="shared" si="101"/>
        <v>-152.75191035200567</v>
      </c>
      <c r="K1625" s="23">
        <f t="shared" si="102"/>
        <v>0.65465629706075212</v>
      </c>
      <c r="M1625" s="31"/>
      <c r="N1625" s="31"/>
      <c r="O1625" t="str">
        <f>IF(ISBLANK(Games!L1625), "", Games!L1625)</f>
        <v/>
      </c>
      <c r="P1625" t="str">
        <f>IF(ISBLANK(Games!M1625), "", Games!M1625)</f>
        <v/>
      </c>
      <c r="Q1625" t="str">
        <f t="shared" si="103"/>
        <v/>
      </c>
      <c r="R1625" t="str">
        <f>IF(ISBLANK(Games!L1625), "", IF(H1625=Q1625, "W", "L"))</f>
        <v/>
      </c>
      <c r="T1625" s="30" t="str">
        <f t="shared" si="100"/>
        <v/>
      </c>
    </row>
    <row r="1626" spans="1:20" x14ac:dyDescent="0.45">
      <c r="A1626" s="20" t="str">
        <f>Calc!A1626</f>
        <v>2024-07-30</v>
      </c>
      <c r="B1626" t="str">
        <f>Calc!B1626</f>
        <v>SFG</v>
      </c>
      <c r="C1626" t="str">
        <f>Calc!C1626</f>
        <v>OAK</v>
      </c>
      <c r="D1626" t="str">
        <f>IF(ISBLANK(Games!D1626), "", Games!D1626)</f>
        <v/>
      </c>
      <c r="E1626" t="str">
        <f>IF(ISBLANK(Games!E1626), "", Games!E1626)</f>
        <v/>
      </c>
      <c r="F1626">
        <f>Calc!M1626</f>
        <v>1506.8907435815931</v>
      </c>
      <c r="G1626">
        <f>Calc!N1626</f>
        <v>1422.9458950386379</v>
      </c>
      <c r="H1626" t="str">
        <f>IF(Calc!O1626=Betting!I1626, Betting!B1626, IF(Calc!P1626=Betting!I1626, Betting!C1626, ""))</f>
        <v>SFG</v>
      </c>
      <c r="I1626" s="21">
        <f>MAX(Calc!O1626:P1626)</f>
        <v>0.67475921437025843</v>
      </c>
      <c r="J1626" s="22">
        <f t="shared" si="101"/>
        <v>-207.46451373365372</v>
      </c>
      <c r="K1626" s="23">
        <f t="shared" si="102"/>
        <v>0.48201014332688052</v>
      </c>
      <c r="M1626" s="31"/>
      <c r="N1626" s="31"/>
      <c r="O1626" t="str">
        <f>IF(ISBLANK(Games!L1626), "", Games!L1626)</f>
        <v/>
      </c>
      <c r="P1626" t="str">
        <f>IF(ISBLANK(Games!M1626), "", Games!M1626)</f>
        <v/>
      </c>
      <c r="Q1626" t="str">
        <f t="shared" si="103"/>
        <v/>
      </c>
      <c r="R1626" t="str">
        <f>IF(ISBLANK(Games!L1626), "", IF(H1626=Q1626, "W", "L"))</f>
        <v/>
      </c>
      <c r="T1626" s="30" t="str">
        <f t="shared" si="100"/>
        <v/>
      </c>
    </row>
    <row r="1627" spans="1:20" x14ac:dyDescent="0.45">
      <c r="A1627" s="20" t="str">
        <f>Calc!A1627</f>
        <v>2024-07-31</v>
      </c>
      <c r="B1627" t="str">
        <f>Calc!B1627</f>
        <v>TBR</v>
      </c>
      <c r="C1627" t="str">
        <f>Calc!C1627</f>
        <v>MIA</v>
      </c>
      <c r="D1627" t="str">
        <f>IF(ISBLANK(Games!D1627), "", Games!D1627)</f>
        <v/>
      </c>
      <c r="E1627" t="str">
        <f>IF(ISBLANK(Games!E1627), "", Games!E1627)</f>
        <v/>
      </c>
      <c r="F1627">
        <f>Calc!M1627</f>
        <v>1528.0229512954211</v>
      </c>
      <c r="G1627">
        <f>Calc!N1627</f>
        <v>1484.370768699393</v>
      </c>
      <c r="H1627" t="str">
        <f>IF(Calc!O1627=Betting!I1627, Betting!B1627, IF(Calc!P1627=Betting!I1627, Betting!C1627, ""))</f>
        <v>TBR</v>
      </c>
      <c r="I1627" s="21">
        <f>MAX(Calc!O1627:P1627)</f>
        <v>0.6246542216913068</v>
      </c>
      <c r="J1627" s="22">
        <f t="shared" si="101"/>
        <v>-166.42100638669672</v>
      </c>
      <c r="K1627" s="23">
        <f t="shared" si="102"/>
        <v>0.60088568246991292</v>
      </c>
      <c r="M1627" s="31"/>
      <c r="N1627" s="31"/>
      <c r="O1627" t="str">
        <f>IF(ISBLANK(Games!L1627), "", Games!L1627)</f>
        <v/>
      </c>
      <c r="P1627" t="str">
        <f>IF(ISBLANK(Games!M1627), "", Games!M1627)</f>
        <v/>
      </c>
      <c r="Q1627" t="str">
        <f t="shared" si="103"/>
        <v/>
      </c>
      <c r="R1627" t="str">
        <f>IF(ISBLANK(Games!L1627), "", IF(H1627=Q1627, "W", "L"))</f>
        <v/>
      </c>
      <c r="T1627" s="30" t="str">
        <f t="shared" si="100"/>
        <v/>
      </c>
    </row>
    <row r="1628" spans="1:20" x14ac:dyDescent="0.45">
      <c r="A1628" s="20" t="str">
        <f>Calc!A1628</f>
        <v>2024-07-31</v>
      </c>
      <c r="B1628" t="str">
        <f>Calc!B1628</f>
        <v>BAL</v>
      </c>
      <c r="C1628" t="str">
        <f>Calc!C1628</f>
        <v>TOR</v>
      </c>
      <c r="D1628" t="str">
        <f>IF(ISBLANK(Games!D1628), "", Games!D1628)</f>
        <v/>
      </c>
      <c r="E1628" t="str">
        <f>IF(ISBLANK(Games!E1628), "", Games!E1628)</f>
        <v/>
      </c>
      <c r="F1628">
        <f>Calc!M1628</f>
        <v>1527.1786991040578</v>
      </c>
      <c r="G1628">
        <f>Calc!N1628</f>
        <v>1549.5770225833428</v>
      </c>
      <c r="H1628" t="str">
        <f>IF(Calc!O1628=Betting!I1628, Betting!B1628, IF(Calc!P1628=Betting!I1628, Betting!C1628, ""))</f>
        <v>TOR</v>
      </c>
      <c r="I1628" s="21">
        <f>MAX(Calc!O1628:P1628)</f>
        <v>0.52131963225230549</v>
      </c>
      <c r="J1628" s="22">
        <f t="shared" si="101"/>
        <v>-108.90766937136756</v>
      </c>
      <c r="K1628" s="23">
        <f t="shared" si="102"/>
        <v>0.91820897992965933</v>
      </c>
      <c r="M1628" s="31"/>
      <c r="N1628" s="31"/>
      <c r="O1628" t="str">
        <f>IF(ISBLANK(Games!L1628), "", Games!L1628)</f>
        <v/>
      </c>
      <c r="P1628" t="str">
        <f>IF(ISBLANK(Games!M1628), "", Games!M1628)</f>
        <v/>
      </c>
      <c r="Q1628" t="str">
        <f t="shared" si="103"/>
        <v/>
      </c>
      <c r="R1628" t="str">
        <f>IF(ISBLANK(Games!L1628), "", IF(H1628=Q1628, "W", "L"))</f>
        <v/>
      </c>
      <c r="T1628" s="30" t="str">
        <f t="shared" si="100"/>
        <v/>
      </c>
    </row>
    <row r="1629" spans="1:20" x14ac:dyDescent="0.45">
      <c r="A1629" s="20" t="str">
        <f>Calc!A1629</f>
        <v>2024-07-31</v>
      </c>
      <c r="B1629" t="str">
        <f>Calc!B1629</f>
        <v>PHI</v>
      </c>
      <c r="C1629" t="str">
        <f>Calc!C1629</f>
        <v>NYY</v>
      </c>
      <c r="D1629" t="str">
        <f>IF(ISBLANK(Games!D1629), "", Games!D1629)</f>
        <v/>
      </c>
      <c r="E1629" t="str">
        <f>IF(ISBLANK(Games!E1629), "", Games!E1629)</f>
        <v/>
      </c>
      <c r="F1629">
        <f>Calc!M1629</f>
        <v>1516.0751994709906</v>
      </c>
      <c r="G1629">
        <f>Calc!N1629</f>
        <v>1562.9327852564061</v>
      </c>
      <c r="H1629" t="str">
        <f>IF(Calc!O1629=Betting!I1629, Betting!B1629, IF(Calc!P1629=Betting!I1629, Betting!C1629, ""))</f>
        <v>NYY</v>
      </c>
      <c r="I1629" s="21">
        <f>MAX(Calc!O1629:P1629)</f>
        <v>0.52465470665046421</v>
      </c>
      <c r="J1629" s="22">
        <f t="shared" si="101"/>
        <v>-110.37338835385705</v>
      </c>
      <c r="K1629" s="23">
        <f t="shared" si="102"/>
        <v>0.9060154942367088</v>
      </c>
      <c r="M1629" s="31"/>
      <c r="N1629" s="31"/>
      <c r="O1629" t="str">
        <f>IF(ISBLANK(Games!L1629), "", Games!L1629)</f>
        <v/>
      </c>
      <c r="P1629" t="str">
        <f>IF(ISBLANK(Games!M1629), "", Games!M1629)</f>
        <v/>
      </c>
      <c r="Q1629" t="str">
        <f t="shared" si="103"/>
        <v/>
      </c>
      <c r="R1629" t="str">
        <f>IF(ISBLANK(Games!L1629), "", IF(H1629=Q1629, "W", "L"))</f>
        <v/>
      </c>
      <c r="T1629" s="30" t="str">
        <f t="shared" si="100"/>
        <v/>
      </c>
    </row>
    <row r="1630" spans="1:20" x14ac:dyDescent="0.45">
      <c r="A1630" s="20" t="str">
        <f>Calc!A1630</f>
        <v>2024-07-31</v>
      </c>
      <c r="B1630" t="str">
        <f>Calc!B1630</f>
        <v>NYM</v>
      </c>
      <c r="C1630" t="str">
        <f>Calc!C1630</f>
        <v>MIN</v>
      </c>
      <c r="D1630" t="str">
        <f>IF(ISBLANK(Games!D1630), "", Games!D1630)</f>
        <v/>
      </c>
      <c r="E1630" t="str">
        <f>IF(ISBLANK(Games!E1630), "", Games!E1630)</f>
        <v/>
      </c>
      <c r="F1630">
        <f>Calc!M1630</f>
        <v>1483.2891783762693</v>
      </c>
      <c r="G1630">
        <f>Calc!N1630</f>
        <v>1539.5424706464416</v>
      </c>
      <c r="H1630" t="str">
        <f>IF(Calc!O1630=Betting!I1630, Betting!B1630, IF(Calc!P1630=Betting!I1630, Betting!C1630, ""))</f>
        <v>MIN</v>
      </c>
      <c r="I1630" s="21">
        <f>MAX(Calc!O1630:P1630)</f>
        <v>0.52911856389855416</v>
      </c>
      <c r="J1630" s="22">
        <f t="shared" si="101"/>
        <v>-112.36768395018269</v>
      </c>
      <c r="K1630" s="23">
        <f t="shared" si="102"/>
        <v>0.88993558009377682</v>
      </c>
      <c r="M1630" s="31"/>
      <c r="N1630" s="31"/>
      <c r="O1630" t="str">
        <f>IF(ISBLANK(Games!L1630), "", Games!L1630)</f>
        <v/>
      </c>
      <c r="P1630" t="str">
        <f>IF(ISBLANK(Games!M1630), "", Games!M1630)</f>
        <v/>
      </c>
      <c r="Q1630" t="str">
        <f t="shared" si="103"/>
        <v/>
      </c>
      <c r="R1630" t="str">
        <f>IF(ISBLANK(Games!L1630), "", IF(H1630=Q1630, "W", "L"))</f>
        <v/>
      </c>
      <c r="T1630" s="30" t="str">
        <f t="shared" si="100"/>
        <v/>
      </c>
    </row>
    <row r="1631" spans="1:20" x14ac:dyDescent="0.45">
      <c r="A1631" s="20" t="str">
        <f>Calc!A1631</f>
        <v>2024-07-31</v>
      </c>
      <c r="B1631" t="str">
        <f>Calc!B1631</f>
        <v>CHW</v>
      </c>
      <c r="C1631" t="str">
        <f>Calc!C1631</f>
        <v>KCR</v>
      </c>
      <c r="D1631" t="str">
        <f>IF(ISBLANK(Games!D1631), "", Games!D1631)</f>
        <v/>
      </c>
      <c r="E1631" t="str">
        <f>IF(ISBLANK(Games!E1631), "", Games!E1631)</f>
        <v/>
      </c>
      <c r="F1631">
        <f>Calc!M1631</f>
        <v>1426.513159308995</v>
      </c>
      <c r="G1631">
        <f>Calc!N1631</f>
        <v>1465.2610239810729</v>
      </c>
      <c r="H1631" t="str">
        <f>IF(Calc!O1631=Betting!I1631, Betting!B1631, IF(Calc!P1631=Betting!I1631, Betting!C1631, ""))</f>
        <v>KCR</v>
      </c>
      <c r="I1631" s="21">
        <f>MAX(Calc!O1631:P1631)</f>
        <v>0.5766593746755907</v>
      </c>
      <c r="J1631" s="22">
        <f t="shared" si="101"/>
        <v>-136.2164035718736</v>
      </c>
      <c r="K1631" s="23">
        <f t="shared" si="102"/>
        <v>0.73412597438924254</v>
      </c>
      <c r="M1631" s="31"/>
      <c r="N1631" s="31"/>
      <c r="O1631" t="str">
        <f>IF(ISBLANK(Games!L1631), "", Games!L1631)</f>
        <v/>
      </c>
      <c r="P1631" t="str">
        <f>IF(ISBLANK(Games!M1631), "", Games!M1631)</f>
        <v/>
      </c>
      <c r="Q1631" t="str">
        <f t="shared" si="103"/>
        <v/>
      </c>
      <c r="R1631" t="str">
        <f>IF(ISBLANK(Games!L1631), "", IF(H1631=Q1631, "W", "L"))</f>
        <v/>
      </c>
      <c r="T1631" s="30" t="str">
        <f t="shared" si="100"/>
        <v/>
      </c>
    </row>
    <row r="1632" spans="1:20" x14ac:dyDescent="0.45">
      <c r="A1632" s="20" t="str">
        <f>Calc!A1632</f>
        <v>2024-07-31</v>
      </c>
      <c r="B1632" t="str">
        <f>Calc!B1632</f>
        <v>MIL</v>
      </c>
      <c r="C1632" t="str">
        <f>Calc!C1632</f>
        <v>ATL</v>
      </c>
      <c r="D1632" t="str">
        <f>IF(ISBLANK(Games!D1632), "", Games!D1632)</f>
        <v/>
      </c>
      <c r="E1632" t="str">
        <f>IF(ISBLANK(Games!E1632), "", Games!E1632)</f>
        <v/>
      </c>
      <c r="F1632">
        <f>Calc!M1632</f>
        <v>1516.6563185214643</v>
      </c>
      <c r="G1632">
        <f>Calc!N1632</f>
        <v>1588.8399964445969</v>
      </c>
      <c r="H1632" t="str">
        <f>IF(Calc!O1632=Betting!I1632, Betting!B1632, IF(Calc!P1632=Betting!I1632, Betting!C1632, ""))</f>
        <v>ATL</v>
      </c>
      <c r="I1632" s="21">
        <f>MAX(Calc!O1632:P1632)</f>
        <v>0.56870349976403967</v>
      </c>
      <c r="J1632" s="22">
        <f t="shared" si="101"/>
        <v>-131.85905738926806</v>
      </c>
      <c r="K1632" s="23">
        <f t="shared" si="102"/>
        <v>0.7583855214798384</v>
      </c>
      <c r="M1632" s="31"/>
      <c r="N1632" s="31"/>
      <c r="O1632" t="str">
        <f>IF(ISBLANK(Games!L1632), "", Games!L1632)</f>
        <v/>
      </c>
      <c r="P1632" t="str">
        <f>IF(ISBLANK(Games!M1632), "", Games!M1632)</f>
        <v/>
      </c>
      <c r="Q1632" t="str">
        <f t="shared" si="103"/>
        <v/>
      </c>
      <c r="R1632" t="str">
        <f>IF(ISBLANK(Games!L1632), "", IF(H1632=Q1632, "W", "L"))</f>
        <v/>
      </c>
      <c r="T1632" s="30" t="str">
        <f t="shared" si="100"/>
        <v/>
      </c>
    </row>
    <row r="1633" spans="1:20" x14ac:dyDescent="0.45">
      <c r="A1633" s="20" t="str">
        <f>Calc!A1633</f>
        <v>2024-07-31</v>
      </c>
      <c r="B1633" t="str">
        <f>Calc!B1633</f>
        <v>STL</v>
      </c>
      <c r="C1633" t="str">
        <f>Calc!C1633</f>
        <v>TEX</v>
      </c>
      <c r="D1633" t="str">
        <f>IF(ISBLANK(Games!D1633), "", Games!D1633)</f>
        <v/>
      </c>
      <c r="E1633" t="str">
        <f>IF(ISBLANK(Games!E1633), "", Games!E1633)</f>
        <v/>
      </c>
      <c r="F1633">
        <f>Calc!M1633</f>
        <v>1510.540426333587</v>
      </c>
      <c r="G1633">
        <f>Calc!N1633</f>
        <v>1534.4506247578865</v>
      </c>
      <c r="H1633" t="str">
        <f>IF(Calc!O1633=Betting!I1633, Betting!B1633, IF(Calc!P1633=Betting!I1633, Betting!C1633, ""))</f>
        <v>STL</v>
      </c>
      <c r="I1633" s="21">
        <f>MAX(Calc!O1633:P1633)</f>
        <v>0.50223004355815015</v>
      </c>
      <c r="J1633" s="22">
        <f t="shared" si="101"/>
        <v>-100.8960137225199</v>
      </c>
      <c r="K1633" s="23">
        <f t="shared" si="102"/>
        <v>0.99111943386599899</v>
      </c>
      <c r="M1633" s="31"/>
      <c r="N1633" s="31"/>
      <c r="O1633" t="str">
        <f>IF(ISBLANK(Games!L1633), "", Games!L1633)</f>
        <v/>
      </c>
      <c r="P1633" t="str">
        <f>IF(ISBLANK(Games!M1633), "", Games!M1633)</f>
        <v/>
      </c>
      <c r="Q1633" t="str">
        <f t="shared" si="103"/>
        <v/>
      </c>
      <c r="R1633" t="str">
        <f>IF(ISBLANK(Games!L1633), "", IF(H1633=Q1633, "W", "L"))</f>
        <v/>
      </c>
      <c r="T1633" s="30" t="str">
        <f t="shared" si="100"/>
        <v/>
      </c>
    </row>
    <row r="1634" spans="1:20" x14ac:dyDescent="0.45">
      <c r="A1634" s="20" t="str">
        <f>Calc!A1634</f>
        <v>2024-07-31</v>
      </c>
      <c r="B1634" t="str">
        <f>Calc!B1634</f>
        <v>ARI</v>
      </c>
      <c r="C1634" t="str">
        <f>Calc!C1634</f>
        <v>WAS</v>
      </c>
      <c r="D1634" t="str">
        <f>IF(ISBLANK(Games!D1634), "", Games!D1634)</f>
        <v/>
      </c>
      <c r="E1634" t="str">
        <f>IF(ISBLANK(Games!E1634), "", Games!E1634)</f>
        <v/>
      </c>
      <c r="F1634">
        <f>Calc!M1634</f>
        <v>1516.9891876380354</v>
      </c>
      <c r="G1634">
        <f>Calc!N1634</f>
        <v>1420.7057667976087</v>
      </c>
      <c r="H1634" t="str">
        <f>IF(Calc!O1634=Betting!I1634, Betting!B1634, IF(Calc!P1634=Betting!I1634, Betting!C1634, ""))</f>
        <v>ARI</v>
      </c>
      <c r="I1634" s="21">
        <f>MAX(Calc!O1634:P1634)</f>
        <v>0.66043796174607128</v>
      </c>
      <c r="J1634" s="22">
        <f t="shared" si="101"/>
        <v>-194.49699534792742</v>
      </c>
      <c r="K1634" s="23">
        <f t="shared" si="102"/>
        <v>0.51414676006235593</v>
      </c>
      <c r="M1634" s="31"/>
      <c r="N1634" s="31"/>
      <c r="O1634" t="str">
        <f>IF(ISBLANK(Games!L1634), "", Games!L1634)</f>
        <v/>
      </c>
      <c r="P1634" t="str">
        <f>IF(ISBLANK(Games!M1634), "", Games!M1634)</f>
        <v/>
      </c>
      <c r="Q1634" t="str">
        <f t="shared" si="103"/>
        <v/>
      </c>
      <c r="R1634" t="str">
        <f>IF(ISBLANK(Games!L1634), "", IF(H1634=Q1634, "W", "L"))</f>
        <v/>
      </c>
      <c r="T1634" s="30" t="str">
        <f t="shared" ref="T1634:T1697" si="104">IF(S1634="W", N1634/(L1634/-100), IF(S1634="L", -N1634, ""))</f>
        <v/>
      </c>
    </row>
    <row r="1635" spans="1:20" x14ac:dyDescent="0.45">
      <c r="A1635" s="20" t="str">
        <f>Calc!A1635</f>
        <v>2024-07-31</v>
      </c>
      <c r="B1635" t="str">
        <f>Calc!B1635</f>
        <v>BOS</v>
      </c>
      <c r="C1635" t="str">
        <f>Calc!C1635</f>
        <v>SEA</v>
      </c>
      <c r="D1635" t="str">
        <f>IF(ISBLANK(Games!D1635), "", Games!D1635)</f>
        <v/>
      </c>
      <c r="E1635" t="str">
        <f>IF(ISBLANK(Games!E1635), "", Games!E1635)</f>
        <v/>
      </c>
      <c r="F1635">
        <f>Calc!M1635</f>
        <v>1500.26839934439</v>
      </c>
      <c r="G1635">
        <f>Calc!N1635</f>
        <v>1521.2700100017432</v>
      </c>
      <c r="H1635" t="str">
        <f>IF(Calc!O1635=Betting!I1635, Betting!B1635, IF(Calc!P1635=Betting!I1635, Betting!C1635, ""))</f>
        <v>SEA</v>
      </c>
      <c r="I1635" s="21">
        <f>MAX(Calc!O1635:P1635)</f>
        <v>0.50454596383691308</v>
      </c>
      <c r="J1635" s="22">
        <f t="shared" si="101"/>
        <v>-101.83506985718317</v>
      </c>
      <c r="K1635" s="23">
        <f t="shared" si="102"/>
        <v>0.98197998135851683</v>
      </c>
      <c r="M1635" s="31"/>
      <c r="N1635" s="31"/>
      <c r="O1635" t="str">
        <f>IF(ISBLANK(Games!L1635), "", Games!L1635)</f>
        <v/>
      </c>
      <c r="P1635" t="str">
        <f>IF(ISBLANK(Games!M1635), "", Games!M1635)</f>
        <v/>
      </c>
      <c r="Q1635" t="str">
        <f t="shared" si="103"/>
        <v/>
      </c>
      <c r="R1635" t="str">
        <f>IF(ISBLANK(Games!L1635), "", IF(H1635=Q1635, "W", "L"))</f>
        <v/>
      </c>
      <c r="T1635" s="30" t="str">
        <f t="shared" si="104"/>
        <v/>
      </c>
    </row>
    <row r="1636" spans="1:20" x14ac:dyDescent="0.45">
      <c r="A1636" s="20" t="str">
        <f>Calc!A1636</f>
        <v>2024-07-31</v>
      </c>
      <c r="B1636" t="str">
        <f>Calc!B1636</f>
        <v>CIN</v>
      </c>
      <c r="C1636" t="str">
        <f>Calc!C1636</f>
        <v>CHC</v>
      </c>
      <c r="D1636" t="str">
        <f>IF(ISBLANK(Games!D1636), "", Games!D1636)</f>
        <v/>
      </c>
      <c r="E1636" t="str">
        <f>IF(ISBLANK(Games!E1636), "", Games!E1636)</f>
        <v/>
      </c>
      <c r="F1636">
        <f>Calc!M1636</f>
        <v>1493.1662146218293</v>
      </c>
      <c r="G1636">
        <f>Calc!N1636</f>
        <v>1510.9500841970262</v>
      </c>
      <c r="H1636" t="str">
        <f>IF(Calc!O1636=Betting!I1636, Betting!B1636, IF(Calc!P1636=Betting!I1636, Betting!C1636, ""))</f>
        <v>CHC</v>
      </c>
      <c r="I1636" s="21">
        <f>MAX(Calc!O1636:P1636)</f>
        <v>0.53251516206050886</v>
      </c>
      <c r="J1636" s="22">
        <f t="shared" si="101"/>
        <v>-113.91068091270051</v>
      </c>
      <c r="K1636" s="23">
        <f t="shared" si="102"/>
        <v>0.87788080273735303</v>
      </c>
      <c r="M1636" s="31"/>
      <c r="N1636" s="31"/>
      <c r="O1636" t="str">
        <f>IF(ISBLANK(Games!L1636), "", Games!L1636)</f>
        <v/>
      </c>
      <c r="P1636" t="str">
        <f>IF(ISBLANK(Games!M1636), "", Games!M1636)</f>
        <v/>
      </c>
      <c r="Q1636" t="str">
        <f t="shared" si="103"/>
        <v/>
      </c>
      <c r="R1636" t="str">
        <f>IF(ISBLANK(Games!L1636), "", IF(H1636=Q1636, "W", "L"))</f>
        <v/>
      </c>
      <c r="T1636" s="30" t="str">
        <f t="shared" si="104"/>
        <v/>
      </c>
    </row>
    <row r="1637" spans="1:20" x14ac:dyDescent="0.45">
      <c r="A1637" s="20" t="str">
        <f>Calc!A1637</f>
        <v>2024-07-31</v>
      </c>
      <c r="B1637" t="str">
        <f>Calc!B1637</f>
        <v>HOU</v>
      </c>
      <c r="C1637" t="str">
        <f>Calc!C1637</f>
        <v>PIT</v>
      </c>
      <c r="D1637" t="str">
        <f>IF(ISBLANK(Games!D1637), "", Games!D1637)</f>
        <v/>
      </c>
      <c r="E1637" t="str">
        <f>IF(ISBLANK(Games!E1637), "", Games!E1637)</f>
        <v/>
      </c>
      <c r="F1637">
        <f>Calc!M1637</f>
        <v>1535.1961987191132</v>
      </c>
      <c r="G1637">
        <f>Calc!N1637</f>
        <v>1490.342604018655</v>
      </c>
      <c r="H1637" t="str">
        <f>IF(Calc!O1637=Betting!I1637, Betting!B1637, IF(Calc!P1637=Betting!I1637, Betting!C1637, ""))</f>
        <v>HOU</v>
      </c>
      <c r="I1637" s="21">
        <f>MAX(Calc!O1637:P1637)</f>
        <v>0.54378511692972986</v>
      </c>
      <c r="J1637" s="22">
        <f t="shared" si="101"/>
        <v>-119.19495332333807</v>
      </c>
      <c r="K1637" s="23">
        <f t="shared" si="102"/>
        <v>0.8389616943657987</v>
      </c>
      <c r="M1637" s="31"/>
      <c r="N1637" s="31"/>
      <c r="O1637" t="str">
        <f>IF(ISBLANK(Games!L1637), "", Games!L1637)</f>
        <v/>
      </c>
      <c r="P1637" t="str">
        <f>IF(ISBLANK(Games!M1637), "", Games!M1637)</f>
        <v/>
      </c>
      <c r="Q1637" t="str">
        <f t="shared" si="103"/>
        <v/>
      </c>
      <c r="R1637" t="str">
        <f>IF(ISBLANK(Games!L1637), "", IF(H1637=Q1637, "W", "L"))</f>
        <v/>
      </c>
      <c r="T1637" s="30" t="str">
        <f t="shared" si="104"/>
        <v/>
      </c>
    </row>
    <row r="1638" spans="1:20" x14ac:dyDescent="0.45">
      <c r="A1638" s="20" t="str">
        <f>Calc!A1638</f>
        <v>2024-07-31</v>
      </c>
      <c r="B1638" t="str">
        <f>Calc!B1638</f>
        <v>SDP</v>
      </c>
      <c r="C1638" t="str">
        <f>Calc!C1638</f>
        <v>LAD</v>
      </c>
      <c r="D1638" t="str">
        <f>IF(ISBLANK(Games!D1638), "", Games!D1638)</f>
        <v/>
      </c>
      <c r="E1638" t="str">
        <f>IF(ISBLANK(Games!E1638), "", Games!E1638)</f>
        <v/>
      </c>
      <c r="F1638">
        <f>Calc!M1638</f>
        <v>1502.9671207118124</v>
      </c>
      <c r="G1638">
        <f>Calc!N1638</f>
        <v>1587.2549754385982</v>
      </c>
      <c r="H1638" t="str">
        <f>IF(Calc!O1638=Betting!I1638, Betting!B1638, IF(Calc!P1638=Betting!I1638, Betting!C1638, ""))</f>
        <v>LAD</v>
      </c>
      <c r="I1638" s="21">
        <f>MAX(Calc!O1638:P1638)</f>
        <v>0.60435511699701594</v>
      </c>
      <c r="J1638" s="22">
        <f t="shared" si="101"/>
        <v>-152.75191035200567</v>
      </c>
      <c r="K1638" s="23">
        <f t="shared" si="102"/>
        <v>0.65465629706075212</v>
      </c>
      <c r="M1638" s="31"/>
      <c r="N1638" s="31"/>
      <c r="O1638" t="str">
        <f>IF(ISBLANK(Games!L1638), "", Games!L1638)</f>
        <v/>
      </c>
      <c r="P1638" t="str">
        <f>IF(ISBLANK(Games!M1638), "", Games!M1638)</f>
        <v/>
      </c>
      <c r="Q1638" t="str">
        <f t="shared" si="103"/>
        <v/>
      </c>
      <c r="R1638" t="str">
        <f>IF(ISBLANK(Games!L1638), "", IF(H1638=Q1638, "W", "L"))</f>
        <v/>
      </c>
      <c r="T1638" s="30" t="str">
        <f t="shared" si="104"/>
        <v/>
      </c>
    </row>
    <row r="1639" spans="1:20" x14ac:dyDescent="0.45">
      <c r="A1639" s="20" t="str">
        <f>Calc!A1639</f>
        <v>2024-07-31</v>
      </c>
      <c r="B1639" t="str">
        <f>Calc!B1639</f>
        <v>LAA</v>
      </c>
      <c r="C1639" t="str">
        <f>Calc!C1639</f>
        <v>COL</v>
      </c>
      <c r="D1639" t="str">
        <f>IF(ISBLANK(Games!D1639), "", Games!D1639)</f>
        <v/>
      </c>
      <c r="E1639" t="str">
        <f>IF(ISBLANK(Games!E1639), "", Games!E1639)</f>
        <v/>
      </c>
      <c r="F1639">
        <f>Calc!M1639</f>
        <v>1469.5882041455925</v>
      </c>
      <c r="G1639">
        <f>Calc!N1639</f>
        <v>1405.4006829938121</v>
      </c>
      <c r="H1639" t="str">
        <f>IF(Calc!O1639=Betting!I1639, Betting!B1639, IF(Calc!P1639=Betting!I1639, Betting!C1639, ""))</f>
        <v>LAA</v>
      </c>
      <c r="I1639" s="21">
        <f>MAX(Calc!O1639:P1639)</f>
        <v>0.6255830567603492</v>
      </c>
      <c r="J1639" s="22">
        <f t="shared" si="101"/>
        <v>-167.08193046700239</v>
      </c>
      <c r="K1639" s="23">
        <f t="shared" si="102"/>
        <v>0.59850876585214796</v>
      </c>
      <c r="M1639" s="31"/>
      <c r="N1639" s="31"/>
      <c r="O1639" t="str">
        <f>IF(ISBLANK(Games!L1639), "", Games!L1639)</f>
        <v/>
      </c>
      <c r="P1639" t="str">
        <f>IF(ISBLANK(Games!M1639), "", Games!M1639)</f>
        <v/>
      </c>
      <c r="Q1639" t="str">
        <f t="shared" si="103"/>
        <v/>
      </c>
      <c r="R1639" t="str">
        <f>IF(ISBLANK(Games!L1639), "", IF(H1639=Q1639, "W", "L"))</f>
        <v/>
      </c>
      <c r="T1639" s="30" t="str">
        <f t="shared" si="104"/>
        <v/>
      </c>
    </row>
    <row r="1640" spans="1:20" x14ac:dyDescent="0.45">
      <c r="A1640" s="20" t="str">
        <f>Calc!A1640</f>
        <v>2024-07-31</v>
      </c>
      <c r="B1640" t="str">
        <f>Calc!B1640</f>
        <v>SFG</v>
      </c>
      <c r="C1640" t="str">
        <f>Calc!C1640</f>
        <v>OAK</v>
      </c>
      <c r="D1640" t="str">
        <f>IF(ISBLANK(Games!D1640), "", Games!D1640)</f>
        <v/>
      </c>
      <c r="E1640" t="str">
        <f>IF(ISBLANK(Games!E1640), "", Games!E1640)</f>
        <v/>
      </c>
      <c r="F1640">
        <f>Calc!M1640</f>
        <v>1506.8907435815931</v>
      </c>
      <c r="G1640">
        <f>Calc!N1640</f>
        <v>1422.9458950386379</v>
      </c>
      <c r="H1640" t="str">
        <f>IF(Calc!O1640=Betting!I1640, Betting!B1640, IF(Calc!P1640=Betting!I1640, Betting!C1640, ""))</f>
        <v>SFG</v>
      </c>
      <c r="I1640" s="21">
        <f>MAX(Calc!O1640:P1640)</f>
        <v>0.67475921437025843</v>
      </c>
      <c r="J1640" s="22">
        <f t="shared" si="101"/>
        <v>-207.46451373365372</v>
      </c>
      <c r="K1640" s="23">
        <f t="shared" si="102"/>
        <v>0.48201014332688052</v>
      </c>
      <c r="M1640" s="31"/>
      <c r="N1640" s="31"/>
      <c r="O1640" t="str">
        <f>IF(ISBLANK(Games!L1640), "", Games!L1640)</f>
        <v/>
      </c>
      <c r="P1640" t="str">
        <f>IF(ISBLANK(Games!M1640), "", Games!M1640)</f>
        <v/>
      </c>
      <c r="Q1640" t="str">
        <f t="shared" si="103"/>
        <v/>
      </c>
      <c r="R1640" t="str">
        <f>IF(ISBLANK(Games!L1640), "", IF(H1640=Q1640, "W", "L"))</f>
        <v/>
      </c>
      <c r="T1640" s="30" t="str">
        <f t="shared" si="104"/>
        <v/>
      </c>
    </row>
    <row r="1641" spans="1:20" x14ac:dyDescent="0.45">
      <c r="A1641" s="20" t="str">
        <f>Calc!A1641</f>
        <v>2024-08-01</v>
      </c>
      <c r="B1641" t="str">
        <f>Calc!B1641</f>
        <v>CLE</v>
      </c>
      <c r="C1641" t="str">
        <f>Calc!C1641</f>
        <v>BAL</v>
      </c>
      <c r="D1641" t="str">
        <f>IF(ISBLANK(Games!D1641), "", Games!D1641)</f>
        <v/>
      </c>
      <c r="E1641" t="str">
        <f>IF(ISBLANK(Games!E1641), "", Games!E1641)</f>
        <v/>
      </c>
      <c r="F1641">
        <f>Calc!M1641</f>
        <v>1503.8938502056101</v>
      </c>
      <c r="G1641">
        <f>Calc!N1641</f>
        <v>1539.0873746407135</v>
      </c>
      <c r="H1641" t="str">
        <f>IF(Calc!O1641=Betting!I1641, Betting!B1641, IF(Calc!P1641=Betting!I1641, Betting!C1641, ""))</f>
        <v>BAL</v>
      </c>
      <c r="I1641" s="21">
        <f>MAX(Calc!O1641:P1641)</f>
        <v>0.52666551075518597</v>
      </c>
      <c r="J1641" s="22">
        <f t="shared" si="101"/>
        <v>-111.2670897055187</v>
      </c>
      <c r="K1641" s="23">
        <f t="shared" si="102"/>
        <v>0.89873834450655288</v>
      </c>
      <c r="M1641" s="31"/>
      <c r="N1641" s="31"/>
      <c r="O1641" t="str">
        <f>IF(ISBLANK(Games!L1641), "", Games!L1641)</f>
        <v/>
      </c>
      <c r="P1641" t="str">
        <f>IF(ISBLANK(Games!M1641), "", Games!M1641)</f>
        <v/>
      </c>
      <c r="Q1641" t="str">
        <f t="shared" si="103"/>
        <v/>
      </c>
      <c r="R1641" t="str">
        <f>IF(ISBLANK(Games!L1641), "", IF(H1641=Q1641, "W", "L"))</f>
        <v/>
      </c>
      <c r="T1641" s="30" t="str">
        <f t="shared" si="104"/>
        <v/>
      </c>
    </row>
    <row r="1642" spans="1:20" x14ac:dyDescent="0.45">
      <c r="A1642" s="20" t="str">
        <f>Calc!A1642</f>
        <v>2024-08-01</v>
      </c>
      <c r="B1642" t="str">
        <f>Calc!B1642</f>
        <v>DET</v>
      </c>
      <c r="C1642" t="str">
        <f>Calc!C1642</f>
        <v>KCR</v>
      </c>
      <c r="D1642" t="str">
        <f>IF(ISBLANK(Games!D1642), "", Games!D1642)</f>
        <v/>
      </c>
      <c r="E1642" t="str">
        <f>IF(ISBLANK(Games!E1642), "", Games!E1642)</f>
        <v/>
      </c>
      <c r="F1642">
        <f>Calc!M1642</f>
        <v>1481.7589766686021</v>
      </c>
      <c r="G1642">
        <f>Calc!N1642</f>
        <v>1465.2610239810729</v>
      </c>
      <c r="H1642" t="str">
        <f>IF(Calc!O1642=Betting!I1642, Betting!B1642, IF(Calc!P1642=Betting!I1642, Betting!C1642, ""))</f>
        <v>DET</v>
      </c>
      <c r="I1642" s="21">
        <f>MAX(Calc!O1642:P1642)</f>
        <v>0.52755898938246215</v>
      </c>
      <c r="J1642" s="22">
        <f t="shared" si="101"/>
        <v>-111.66663721527443</v>
      </c>
      <c r="K1642" s="23">
        <f t="shared" si="102"/>
        <v>0.89552262424825124</v>
      </c>
      <c r="M1642" s="31"/>
      <c r="N1642" s="31"/>
      <c r="O1642" t="str">
        <f>IF(ISBLANK(Games!L1642), "", Games!L1642)</f>
        <v/>
      </c>
      <c r="P1642" t="str">
        <f>IF(ISBLANK(Games!M1642), "", Games!M1642)</f>
        <v/>
      </c>
      <c r="Q1642" t="str">
        <f t="shared" si="103"/>
        <v/>
      </c>
      <c r="R1642" t="str">
        <f>IF(ISBLANK(Games!L1642), "", IF(H1642=Q1642, "W", "L"))</f>
        <v/>
      </c>
      <c r="T1642" s="30" t="str">
        <f t="shared" si="104"/>
        <v/>
      </c>
    </row>
    <row r="1643" spans="1:20" x14ac:dyDescent="0.45">
      <c r="A1643" s="20" t="str">
        <f>Calc!A1643</f>
        <v>2024-08-01</v>
      </c>
      <c r="B1643" t="str">
        <f>Calc!B1643</f>
        <v>ATL</v>
      </c>
      <c r="C1643" t="str">
        <f>Calc!C1643</f>
        <v>MIA</v>
      </c>
      <c r="D1643" t="str">
        <f>IF(ISBLANK(Games!D1643), "", Games!D1643)</f>
        <v/>
      </c>
      <c r="E1643" t="str">
        <f>IF(ISBLANK(Games!E1643), "", Games!E1643)</f>
        <v/>
      </c>
      <c r="F1643">
        <f>Calc!M1643</f>
        <v>1593.2508682491175</v>
      </c>
      <c r="G1643">
        <f>Calc!N1643</f>
        <v>1484.370768699393</v>
      </c>
      <c r="H1643" t="str">
        <f>IF(Calc!O1643=Betting!I1643, Betting!B1643, IF(Calc!P1643=Betting!I1643, Betting!C1643, ""))</f>
        <v>ATL</v>
      </c>
      <c r="I1643" s="21">
        <f>MAX(Calc!O1643:P1643)</f>
        <v>0.67370662033841844</v>
      </c>
      <c r="J1643" s="22">
        <f t="shared" si="101"/>
        <v>-206.47265998383415</v>
      </c>
      <c r="K1643" s="23">
        <f t="shared" si="102"/>
        <v>0.48432562455401862</v>
      </c>
      <c r="M1643" s="31"/>
      <c r="N1643" s="31"/>
      <c r="O1643" t="str">
        <f>IF(ISBLANK(Games!L1643), "", Games!L1643)</f>
        <v/>
      </c>
      <c r="P1643" t="str">
        <f>IF(ISBLANK(Games!M1643), "", Games!M1643)</f>
        <v/>
      </c>
      <c r="Q1643" t="str">
        <f t="shared" si="103"/>
        <v/>
      </c>
      <c r="R1643" t="str">
        <f>IF(ISBLANK(Games!L1643), "", IF(H1643=Q1643, "W", "L"))</f>
        <v/>
      </c>
      <c r="T1643" s="30" t="str">
        <f t="shared" si="104"/>
        <v/>
      </c>
    </row>
    <row r="1644" spans="1:20" x14ac:dyDescent="0.45">
      <c r="A1644" s="20" t="str">
        <f>Calc!A1644</f>
        <v>2024-08-01</v>
      </c>
      <c r="B1644" t="str">
        <f>Calc!B1644</f>
        <v>CHC</v>
      </c>
      <c r="C1644" t="str">
        <f>Calc!C1644</f>
        <v>STL</v>
      </c>
      <c r="D1644" t="str">
        <f>IF(ISBLANK(Games!D1644), "", Games!D1644)</f>
        <v/>
      </c>
      <c r="E1644" t="str">
        <f>IF(ISBLANK(Games!E1644), "", Games!E1644)</f>
        <v/>
      </c>
      <c r="F1644">
        <f>Calc!M1644</f>
        <v>1529.9566441509314</v>
      </c>
      <c r="G1644">
        <f>Calc!N1644</f>
        <v>1507.9516916859375</v>
      </c>
      <c r="H1644" t="str">
        <f>IF(Calc!O1644=Betting!I1644, Betting!B1644, IF(Calc!P1644=Betting!I1644, Betting!C1644, ""))</f>
        <v>CHC</v>
      </c>
      <c r="I1644" s="21">
        <f>MAX(Calc!O1644:P1644)</f>
        <v>0.55391839012171906</v>
      </c>
      <c r="J1644" s="22">
        <f t="shared" si="101"/>
        <v>-124.17422683550276</v>
      </c>
      <c r="K1644" s="23">
        <f t="shared" si="102"/>
        <v>0.80532009377817937</v>
      </c>
      <c r="M1644" s="31"/>
      <c r="N1644" s="31"/>
      <c r="O1644" t="str">
        <f>IF(ISBLANK(Games!L1644), "", Games!L1644)</f>
        <v/>
      </c>
      <c r="P1644" t="str">
        <f>IF(ISBLANK(Games!M1644), "", Games!M1644)</f>
        <v/>
      </c>
      <c r="Q1644" t="str">
        <f t="shared" si="103"/>
        <v/>
      </c>
      <c r="R1644" t="str">
        <f>IF(ISBLANK(Games!L1644), "", IF(H1644=Q1644, "W", "L"))</f>
        <v/>
      </c>
      <c r="T1644" s="30" t="str">
        <f t="shared" si="104"/>
        <v/>
      </c>
    </row>
    <row r="1645" spans="1:20" x14ac:dyDescent="0.45">
      <c r="A1645" s="20" t="str">
        <f>Calc!A1645</f>
        <v>2024-08-01</v>
      </c>
      <c r="B1645" t="str">
        <f>Calc!B1645</f>
        <v>LAA</v>
      </c>
      <c r="C1645" t="str">
        <f>Calc!C1645</f>
        <v>COL</v>
      </c>
      <c r="D1645" t="str">
        <f>IF(ISBLANK(Games!D1645), "", Games!D1645)</f>
        <v/>
      </c>
      <c r="E1645" t="str">
        <f>IF(ISBLANK(Games!E1645), "", Games!E1645)</f>
        <v/>
      </c>
      <c r="F1645">
        <f>Calc!M1645</f>
        <v>1469.5882041455925</v>
      </c>
      <c r="G1645">
        <f>Calc!N1645</f>
        <v>1405.4006829938121</v>
      </c>
      <c r="H1645" t="str">
        <f>IF(Calc!O1645=Betting!I1645, Betting!B1645, IF(Calc!P1645=Betting!I1645, Betting!C1645, ""))</f>
        <v>LAA</v>
      </c>
      <c r="I1645" s="21">
        <f>MAX(Calc!O1645:P1645)</f>
        <v>0.6255830567603492</v>
      </c>
      <c r="J1645" s="22">
        <f t="shared" si="101"/>
        <v>-167.08193046700239</v>
      </c>
      <c r="K1645" s="23">
        <f t="shared" si="102"/>
        <v>0.59850876585214796</v>
      </c>
      <c r="M1645" s="31"/>
      <c r="N1645" s="31"/>
      <c r="O1645" t="str">
        <f>IF(ISBLANK(Games!L1645), "", Games!L1645)</f>
        <v/>
      </c>
      <c r="P1645" t="str">
        <f>IF(ISBLANK(Games!M1645), "", Games!M1645)</f>
        <v/>
      </c>
      <c r="Q1645" t="str">
        <f t="shared" si="103"/>
        <v/>
      </c>
      <c r="R1645" t="str">
        <f>IF(ISBLANK(Games!L1645), "", IF(H1645=Q1645, "W", "L"))</f>
        <v/>
      </c>
      <c r="T1645" s="30" t="str">
        <f t="shared" si="104"/>
        <v/>
      </c>
    </row>
    <row r="1646" spans="1:20" x14ac:dyDescent="0.45">
      <c r="A1646" s="20" t="str">
        <f>Calc!A1646</f>
        <v>2024-08-02</v>
      </c>
      <c r="B1646" t="str">
        <f>Calc!B1646</f>
        <v>CHC</v>
      </c>
      <c r="C1646" t="str">
        <f>Calc!C1646</f>
        <v>STL</v>
      </c>
      <c r="D1646" t="str">
        <f>IF(ISBLANK(Games!D1646), "", Games!D1646)</f>
        <v/>
      </c>
      <c r="E1646" t="str">
        <f>IF(ISBLANK(Games!E1646), "", Games!E1646)</f>
        <v/>
      </c>
      <c r="F1646">
        <f>Calc!M1646</f>
        <v>1529.9566441509314</v>
      </c>
      <c r="G1646">
        <f>Calc!N1646</f>
        <v>1507.9516916859375</v>
      </c>
      <c r="H1646" t="str">
        <f>IF(Calc!O1646=Betting!I1646, Betting!B1646, IF(Calc!P1646=Betting!I1646, Betting!C1646, ""))</f>
        <v>CHC</v>
      </c>
      <c r="I1646" s="21">
        <f>MAX(Calc!O1646:P1646)</f>
        <v>0.55391839012171906</v>
      </c>
      <c r="J1646" s="22">
        <f t="shared" si="101"/>
        <v>-124.17422683550276</v>
      </c>
      <c r="K1646" s="23">
        <f t="shared" si="102"/>
        <v>0.80532009377817937</v>
      </c>
      <c r="M1646" s="31"/>
      <c r="N1646" s="31"/>
      <c r="O1646" t="str">
        <f>IF(ISBLANK(Games!L1646), "", Games!L1646)</f>
        <v/>
      </c>
      <c r="P1646" t="str">
        <f>IF(ISBLANK(Games!M1646), "", Games!M1646)</f>
        <v/>
      </c>
      <c r="Q1646" t="str">
        <f t="shared" si="103"/>
        <v/>
      </c>
      <c r="R1646" t="str">
        <f>IF(ISBLANK(Games!L1646), "", IF(H1646=Q1646, "W", "L"))</f>
        <v/>
      </c>
      <c r="T1646" s="30" t="str">
        <f t="shared" si="104"/>
        <v/>
      </c>
    </row>
    <row r="1647" spans="1:20" x14ac:dyDescent="0.45">
      <c r="A1647" s="20" t="str">
        <f>Calc!A1647</f>
        <v>2024-08-02</v>
      </c>
      <c r="B1647" t="str">
        <f>Calc!B1647</f>
        <v>DET</v>
      </c>
      <c r="C1647" t="str">
        <f>Calc!C1647</f>
        <v>KCR</v>
      </c>
      <c r="D1647" t="str">
        <f>IF(ISBLANK(Games!D1647), "", Games!D1647)</f>
        <v/>
      </c>
      <c r="E1647" t="str">
        <f>IF(ISBLANK(Games!E1647), "", Games!E1647)</f>
        <v/>
      </c>
      <c r="F1647">
        <f>Calc!M1647</f>
        <v>1481.7589766686021</v>
      </c>
      <c r="G1647">
        <f>Calc!N1647</f>
        <v>1465.2610239810729</v>
      </c>
      <c r="H1647" t="str">
        <f>IF(Calc!O1647=Betting!I1647, Betting!B1647, IF(Calc!P1647=Betting!I1647, Betting!C1647, ""))</f>
        <v>DET</v>
      </c>
      <c r="I1647" s="21">
        <f>MAX(Calc!O1647:P1647)</f>
        <v>0.52755898938246215</v>
      </c>
      <c r="J1647" s="22">
        <f t="shared" si="101"/>
        <v>-111.66663721527443</v>
      </c>
      <c r="K1647" s="23">
        <f t="shared" si="102"/>
        <v>0.89552262424825124</v>
      </c>
      <c r="M1647" s="31"/>
      <c r="N1647" s="31"/>
      <c r="O1647" t="str">
        <f>IF(ISBLANK(Games!L1647), "", Games!L1647)</f>
        <v/>
      </c>
      <c r="P1647" t="str">
        <f>IF(ISBLANK(Games!M1647), "", Games!M1647)</f>
        <v/>
      </c>
      <c r="Q1647" t="str">
        <f t="shared" si="103"/>
        <v/>
      </c>
      <c r="R1647" t="str">
        <f>IF(ISBLANK(Games!L1647), "", IF(H1647=Q1647, "W", "L"))</f>
        <v/>
      </c>
      <c r="T1647" s="30" t="str">
        <f t="shared" si="104"/>
        <v/>
      </c>
    </row>
    <row r="1648" spans="1:20" x14ac:dyDescent="0.45">
      <c r="A1648" s="20" t="str">
        <f>Calc!A1648</f>
        <v>2024-08-02</v>
      </c>
      <c r="B1648" t="str">
        <f>Calc!B1648</f>
        <v>PIT</v>
      </c>
      <c r="C1648" t="str">
        <f>Calc!C1648</f>
        <v>ARI</v>
      </c>
      <c r="D1648" t="str">
        <f>IF(ISBLANK(Games!D1648), "", Games!D1648)</f>
        <v/>
      </c>
      <c r="E1648" t="str">
        <f>IF(ISBLANK(Games!E1648), "", Games!E1648)</f>
        <v/>
      </c>
      <c r="F1648">
        <f>Calc!M1648</f>
        <v>1464.4120897083565</v>
      </c>
      <c r="G1648">
        <f>Calc!N1648</f>
        <v>1515.1384034374826</v>
      </c>
      <c r="H1648" t="str">
        <f>IF(Calc!O1648=Betting!I1648, Betting!B1648, IF(Calc!P1648=Betting!I1648, Betting!C1648, ""))</f>
        <v>ARI</v>
      </c>
      <c r="I1648" s="21">
        <f>MAX(Calc!O1648:P1648)</f>
        <v>0.54350120005305425</v>
      </c>
      <c r="J1648" s="22">
        <f t="shared" si="101"/>
        <v>-119.05862624747752</v>
      </c>
      <c r="K1648" s="23">
        <f t="shared" si="102"/>
        <v>0.83992234037824443</v>
      </c>
      <c r="M1648" s="31"/>
      <c r="N1648" s="31"/>
      <c r="O1648" t="str">
        <f>IF(ISBLANK(Games!L1648), "", Games!L1648)</f>
        <v/>
      </c>
      <c r="P1648" t="str">
        <f>IF(ISBLANK(Games!M1648), "", Games!M1648)</f>
        <v/>
      </c>
      <c r="Q1648" t="str">
        <f t="shared" si="103"/>
        <v/>
      </c>
      <c r="R1648" t="str">
        <f>IF(ISBLANK(Games!L1648), "", IF(H1648=Q1648, "W", "L"))</f>
        <v/>
      </c>
      <c r="T1648" s="30" t="str">
        <f t="shared" si="104"/>
        <v/>
      </c>
    </row>
    <row r="1649" spans="1:20" x14ac:dyDescent="0.45">
      <c r="A1649" s="20" t="str">
        <f>Calc!A1649</f>
        <v>2024-08-02</v>
      </c>
      <c r="B1649" t="str">
        <f>Calc!B1649</f>
        <v>WAS</v>
      </c>
      <c r="C1649" t="str">
        <f>Calc!C1649</f>
        <v>MIL</v>
      </c>
      <c r="D1649" t="str">
        <f>IF(ISBLANK(Games!D1649), "", Games!D1649)</f>
        <v/>
      </c>
      <c r="E1649" t="str">
        <f>IF(ISBLANK(Games!E1649), "", Games!E1649)</f>
        <v/>
      </c>
      <c r="F1649">
        <f>Calc!M1649</f>
        <v>1419.5380932200808</v>
      </c>
      <c r="G1649">
        <f>Calc!N1649</f>
        <v>1527.5334034496079</v>
      </c>
      <c r="H1649" t="str">
        <f>IF(Calc!O1649=Betting!I1649, Betting!B1649, IF(Calc!P1649=Betting!I1649, Betting!C1649, ""))</f>
        <v>MIL</v>
      </c>
      <c r="I1649" s="21">
        <f>MAX(Calc!O1649:P1649)</f>
        <v>0.6744080149239281</v>
      </c>
      <c r="J1649" s="22">
        <f t="shared" si="101"/>
        <v>-207.13286746489112</v>
      </c>
      <c r="K1649" s="23">
        <f t="shared" si="102"/>
        <v>0.48278190334496252</v>
      </c>
      <c r="M1649" s="31"/>
      <c r="N1649" s="31"/>
      <c r="O1649" t="str">
        <f>IF(ISBLANK(Games!L1649), "", Games!L1649)</f>
        <v/>
      </c>
      <c r="P1649" t="str">
        <f>IF(ISBLANK(Games!M1649), "", Games!M1649)</f>
        <v/>
      </c>
      <c r="Q1649" t="str">
        <f t="shared" si="103"/>
        <v/>
      </c>
      <c r="R1649" t="str">
        <f>IF(ISBLANK(Games!L1649), "", IF(H1649=Q1649, "W", "L"))</f>
        <v/>
      </c>
      <c r="T1649" s="30" t="str">
        <f t="shared" si="104"/>
        <v/>
      </c>
    </row>
    <row r="1650" spans="1:20" x14ac:dyDescent="0.45">
      <c r="A1650" s="20" t="str">
        <f>Calc!A1650</f>
        <v>2024-08-02</v>
      </c>
      <c r="B1650" t="str">
        <f>Calc!B1650</f>
        <v>NYY</v>
      </c>
      <c r="C1650" t="str">
        <f>Calc!C1650</f>
        <v>TOR</v>
      </c>
      <c r="D1650" t="str">
        <f>IF(ISBLANK(Games!D1650), "", Games!D1650)</f>
        <v/>
      </c>
      <c r="E1650" t="str">
        <f>IF(ISBLANK(Games!E1650), "", Games!E1650)</f>
        <v/>
      </c>
      <c r="F1650">
        <f>Calc!M1650</f>
        <v>1533.7203518335739</v>
      </c>
      <c r="G1650">
        <f>Calc!N1650</f>
        <v>1549.5770225833428</v>
      </c>
      <c r="H1650" t="str">
        <f>IF(Calc!O1650=Betting!I1650, Betting!B1650, IF(Calc!P1650=Betting!I1650, Betting!C1650, ""))</f>
        <v>NYY</v>
      </c>
      <c r="I1650" s="21">
        <f>MAX(Calc!O1650:P1650)</f>
        <v>0.52415757311143185</v>
      </c>
      <c r="J1650" s="22">
        <f t="shared" si="101"/>
        <v>-110.15360201039367</v>
      </c>
      <c r="K1650" s="23">
        <f t="shared" si="102"/>
        <v>0.90782324113708412</v>
      </c>
      <c r="M1650" s="31"/>
      <c r="N1650" s="31"/>
      <c r="O1650" t="str">
        <f>IF(ISBLANK(Games!L1650), "", Games!L1650)</f>
        <v/>
      </c>
      <c r="P1650" t="str">
        <f>IF(ISBLANK(Games!M1650), "", Games!M1650)</f>
        <v/>
      </c>
      <c r="Q1650" t="str">
        <f t="shared" si="103"/>
        <v/>
      </c>
      <c r="R1650" t="str">
        <f>IF(ISBLANK(Games!L1650), "", IF(H1650=Q1650, "W", "L"))</f>
        <v/>
      </c>
      <c r="T1650" s="30" t="str">
        <f t="shared" si="104"/>
        <v/>
      </c>
    </row>
    <row r="1651" spans="1:20" x14ac:dyDescent="0.45">
      <c r="A1651" s="20" t="str">
        <f>Calc!A1651</f>
        <v>2024-08-02</v>
      </c>
      <c r="B1651" t="str">
        <f>Calc!B1651</f>
        <v>CLE</v>
      </c>
      <c r="C1651" t="str">
        <f>Calc!C1651</f>
        <v>BAL</v>
      </c>
      <c r="D1651" t="str">
        <f>IF(ISBLANK(Games!D1651), "", Games!D1651)</f>
        <v/>
      </c>
      <c r="E1651" t="str">
        <f>IF(ISBLANK(Games!E1651), "", Games!E1651)</f>
        <v/>
      </c>
      <c r="F1651">
        <f>Calc!M1651</f>
        <v>1503.8938502056101</v>
      </c>
      <c r="G1651">
        <f>Calc!N1651</f>
        <v>1539.0873746407135</v>
      </c>
      <c r="H1651" t="str">
        <f>IF(Calc!O1651=Betting!I1651, Betting!B1651, IF(Calc!P1651=Betting!I1651, Betting!C1651, ""))</f>
        <v>BAL</v>
      </c>
      <c r="I1651" s="21">
        <f>MAX(Calc!O1651:P1651)</f>
        <v>0.52666551075518597</v>
      </c>
      <c r="J1651" s="22">
        <f t="shared" si="101"/>
        <v>-111.2670897055187</v>
      </c>
      <c r="K1651" s="23">
        <f t="shared" si="102"/>
        <v>0.89873834450655288</v>
      </c>
      <c r="M1651" s="31"/>
      <c r="N1651" s="31"/>
      <c r="O1651" t="str">
        <f>IF(ISBLANK(Games!L1651), "", Games!L1651)</f>
        <v/>
      </c>
      <c r="P1651" t="str">
        <f>IF(ISBLANK(Games!M1651), "", Games!M1651)</f>
        <v/>
      </c>
      <c r="Q1651" t="str">
        <f t="shared" si="103"/>
        <v/>
      </c>
      <c r="R1651" t="str">
        <f>IF(ISBLANK(Games!L1651), "", IF(H1651=Q1651, "W", "L"))</f>
        <v/>
      </c>
      <c r="T1651" s="30" t="str">
        <f t="shared" si="104"/>
        <v/>
      </c>
    </row>
    <row r="1652" spans="1:20" x14ac:dyDescent="0.45">
      <c r="A1652" s="20" t="str">
        <f>Calc!A1652</f>
        <v>2024-08-02</v>
      </c>
      <c r="B1652" t="str">
        <f>Calc!B1652</f>
        <v>CIN</v>
      </c>
      <c r="C1652" t="str">
        <f>Calc!C1652</f>
        <v>SFG</v>
      </c>
      <c r="D1652" t="str">
        <f>IF(ISBLANK(Games!D1652), "", Games!D1652)</f>
        <v/>
      </c>
      <c r="E1652" t="str">
        <f>IF(ISBLANK(Games!E1652), "", Games!E1652)</f>
        <v/>
      </c>
      <c r="F1652">
        <f>Calc!M1652</f>
        <v>1493.1662146218293</v>
      </c>
      <c r="G1652">
        <f>Calc!N1652</f>
        <v>1491.6063482058917</v>
      </c>
      <c r="H1652" t="str">
        <f>IF(Calc!O1652=Betting!I1652, Betting!B1652, IF(Calc!P1652=Betting!I1652, Betting!C1652, ""))</f>
        <v>SFG</v>
      </c>
      <c r="I1652" s="21">
        <f>MAX(Calc!O1652:P1652)</f>
        <v>0.50469963130458473</v>
      </c>
      <c r="J1652" s="22">
        <f t="shared" si="101"/>
        <v>-101.89768940288222</v>
      </c>
      <c r="K1652" s="23">
        <f t="shared" si="102"/>
        <v>0.98137652174448087</v>
      </c>
      <c r="M1652" s="31"/>
      <c r="N1652" s="31"/>
      <c r="O1652" t="str">
        <f>IF(ISBLANK(Games!L1652), "", Games!L1652)</f>
        <v/>
      </c>
      <c r="P1652" t="str">
        <f>IF(ISBLANK(Games!M1652), "", Games!M1652)</f>
        <v/>
      </c>
      <c r="Q1652" t="str">
        <f t="shared" si="103"/>
        <v/>
      </c>
      <c r="R1652" t="str">
        <f>IF(ISBLANK(Games!L1652), "", IF(H1652=Q1652, "W", "L"))</f>
        <v/>
      </c>
      <c r="T1652" s="30" t="str">
        <f t="shared" si="104"/>
        <v/>
      </c>
    </row>
    <row r="1653" spans="1:20" x14ac:dyDescent="0.45">
      <c r="A1653" s="20" t="str">
        <f>Calc!A1653</f>
        <v>2024-08-02</v>
      </c>
      <c r="B1653" t="str">
        <f>Calc!B1653</f>
        <v>ATL</v>
      </c>
      <c r="C1653" t="str">
        <f>Calc!C1653</f>
        <v>MIA</v>
      </c>
      <c r="D1653" t="str">
        <f>IF(ISBLANK(Games!D1653), "", Games!D1653)</f>
        <v/>
      </c>
      <c r="E1653" t="str">
        <f>IF(ISBLANK(Games!E1653), "", Games!E1653)</f>
        <v/>
      </c>
      <c r="F1653">
        <f>Calc!M1653</f>
        <v>1593.2508682491175</v>
      </c>
      <c r="G1653">
        <f>Calc!N1653</f>
        <v>1484.370768699393</v>
      </c>
      <c r="H1653" t="str">
        <f>IF(Calc!O1653=Betting!I1653, Betting!B1653, IF(Calc!P1653=Betting!I1653, Betting!C1653, ""))</f>
        <v>ATL</v>
      </c>
      <c r="I1653" s="21">
        <f>MAX(Calc!O1653:P1653)</f>
        <v>0.67370662033841844</v>
      </c>
      <c r="J1653" s="22">
        <f t="shared" si="101"/>
        <v>-206.47265998383415</v>
      </c>
      <c r="K1653" s="23">
        <f t="shared" si="102"/>
        <v>0.48432562455401862</v>
      </c>
      <c r="M1653" s="31"/>
      <c r="N1653" s="31"/>
      <c r="O1653" t="str">
        <f>IF(ISBLANK(Games!L1653), "", Games!L1653)</f>
        <v/>
      </c>
      <c r="P1653" t="str">
        <f>IF(ISBLANK(Games!M1653), "", Games!M1653)</f>
        <v/>
      </c>
      <c r="Q1653" t="str">
        <f t="shared" si="103"/>
        <v/>
      </c>
      <c r="R1653" t="str">
        <f>IF(ISBLANK(Games!L1653), "", IF(H1653=Q1653, "W", "L"))</f>
        <v/>
      </c>
      <c r="T1653" s="30" t="str">
        <f t="shared" si="104"/>
        <v/>
      </c>
    </row>
    <row r="1654" spans="1:20" x14ac:dyDescent="0.45">
      <c r="A1654" s="20" t="str">
        <f>Calc!A1654</f>
        <v>2024-08-02</v>
      </c>
      <c r="B1654" t="str">
        <f>Calc!B1654</f>
        <v>TEX</v>
      </c>
      <c r="C1654" t="str">
        <f>Calc!C1654</f>
        <v>BOS</v>
      </c>
      <c r="D1654" t="str">
        <f>IF(ISBLANK(Games!D1654), "", Games!D1654)</f>
        <v/>
      </c>
      <c r="E1654" t="str">
        <f>IF(ISBLANK(Games!E1654), "", Games!E1654)</f>
        <v/>
      </c>
      <c r="F1654">
        <f>Calc!M1654</f>
        <v>1535.7428778604465</v>
      </c>
      <c r="G1654">
        <f>Calc!N1654</f>
        <v>1518.233689676287</v>
      </c>
      <c r="H1654" t="str">
        <f>IF(Calc!O1654=Betting!I1654, Betting!B1654, IF(Calc!P1654=Betting!I1654, Betting!C1654, ""))</f>
        <v>TEX</v>
      </c>
      <c r="I1654" s="21">
        <f>MAX(Calc!O1654:P1654)</f>
        <v>0.55682200696063366</v>
      </c>
      <c r="J1654" s="22">
        <f t="shared" si="101"/>
        <v>-125.64297318598413</v>
      </c>
      <c r="K1654" s="23">
        <f t="shared" si="102"/>
        <v>0.79590603011259609</v>
      </c>
      <c r="M1654" s="31"/>
      <c r="N1654" s="31"/>
      <c r="O1654" t="str">
        <f>IF(ISBLANK(Games!L1654), "", Games!L1654)</f>
        <v/>
      </c>
      <c r="P1654" t="str">
        <f>IF(ISBLANK(Games!M1654), "", Games!M1654)</f>
        <v/>
      </c>
      <c r="Q1654" t="str">
        <f t="shared" si="103"/>
        <v/>
      </c>
      <c r="R1654" t="str">
        <f>IF(ISBLANK(Games!L1654), "", IF(H1654=Q1654, "W", "L"))</f>
        <v/>
      </c>
      <c r="T1654" s="30" t="str">
        <f t="shared" si="104"/>
        <v/>
      </c>
    </row>
    <row r="1655" spans="1:20" x14ac:dyDescent="0.45">
      <c r="A1655" s="20" t="str">
        <f>Calc!A1655</f>
        <v>2024-08-02</v>
      </c>
      <c r="B1655" t="str">
        <f>Calc!B1655</f>
        <v>HOU</v>
      </c>
      <c r="C1655" t="str">
        <f>Calc!C1655</f>
        <v>TBR</v>
      </c>
      <c r="D1655" t="str">
        <f>IF(ISBLANK(Games!D1655), "", Games!D1655)</f>
        <v/>
      </c>
      <c r="E1655" t="str">
        <f>IF(ISBLANK(Games!E1655), "", Games!E1655)</f>
        <v/>
      </c>
      <c r="F1655">
        <f>Calc!M1655</f>
        <v>1535.1961987191132</v>
      </c>
      <c r="G1655">
        <f>Calc!N1655</f>
        <v>1532.6622500113572</v>
      </c>
      <c r="H1655" t="str">
        <f>IF(Calc!O1655=Betting!I1655, Betting!B1655, IF(Calc!P1655=Betting!I1655, Betting!C1655, ""))</f>
        <v>TBR</v>
      </c>
      <c r="I1655" s="21">
        <f>MAX(Calc!O1655:P1655)</f>
        <v>0.51676158259593408</v>
      </c>
      <c r="J1655" s="22">
        <f t="shared" si="101"/>
        <v>-106.93718959100003</v>
      </c>
      <c r="K1655" s="23">
        <f t="shared" si="102"/>
        <v>0.93512837192063381</v>
      </c>
      <c r="M1655" s="31"/>
      <c r="N1655" s="31"/>
      <c r="O1655" t="str">
        <f>IF(ISBLANK(Games!L1655), "", Games!L1655)</f>
        <v/>
      </c>
      <c r="P1655" t="str">
        <f>IF(ISBLANK(Games!M1655), "", Games!M1655)</f>
        <v/>
      </c>
      <c r="Q1655" t="str">
        <f t="shared" si="103"/>
        <v/>
      </c>
      <c r="R1655" t="str">
        <f>IF(ISBLANK(Games!L1655), "", IF(H1655=Q1655, "W", "L"))</f>
        <v/>
      </c>
      <c r="T1655" s="30" t="str">
        <f t="shared" si="104"/>
        <v/>
      </c>
    </row>
    <row r="1656" spans="1:20" x14ac:dyDescent="0.45">
      <c r="A1656" s="20" t="str">
        <f>Calc!A1656</f>
        <v>2024-08-02</v>
      </c>
      <c r="B1656" t="str">
        <f>Calc!B1656</f>
        <v>MIN</v>
      </c>
      <c r="C1656" t="str">
        <f>Calc!C1656</f>
        <v>CHW</v>
      </c>
      <c r="D1656" t="str">
        <f>IF(ISBLANK(Games!D1656), "", Games!D1656)</f>
        <v/>
      </c>
      <c r="E1656" t="str">
        <f>IF(ISBLANK(Games!E1656), "", Games!E1656)</f>
        <v/>
      </c>
      <c r="F1656">
        <f>Calc!M1656</f>
        <v>1529.2726034226744</v>
      </c>
      <c r="G1656">
        <f>Calc!N1656</f>
        <v>1425.4820043556863</v>
      </c>
      <c r="H1656" t="str">
        <f>IF(Calc!O1656=Betting!I1656, Betting!B1656, IF(Calc!P1656=Betting!I1656, Betting!C1656, ""))</f>
        <v>MIN</v>
      </c>
      <c r="I1656" s="21">
        <f>MAX(Calc!O1656:P1656)</f>
        <v>0.70871288066889249</v>
      </c>
      <c r="J1656" s="22">
        <f t="shared" si="101"/>
        <v>-243.30388597214113</v>
      </c>
      <c r="K1656" s="23">
        <f t="shared" si="102"/>
        <v>0.41100864295874928</v>
      </c>
      <c r="M1656" s="31"/>
      <c r="N1656" s="31"/>
      <c r="O1656" t="str">
        <f>IF(ISBLANK(Games!L1656), "", Games!L1656)</f>
        <v/>
      </c>
      <c r="P1656" t="str">
        <f>IF(ISBLANK(Games!M1656), "", Games!M1656)</f>
        <v/>
      </c>
      <c r="Q1656" t="str">
        <f t="shared" si="103"/>
        <v/>
      </c>
      <c r="R1656" t="str">
        <f>IF(ISBLANK(Games!L1656), "", IF(H1656=Q1656, "W", "L"))</f>
        <v/>
      </c>
      <c r="T1656" s="30" t="str">
        <f t="shared" si="104"/>
        <v/>
      </c>
    </row>
    <row r="1657" spans="1:20" x14ac:dyDescent="0.45">
      <c r="A1657" s="20" t="str">
        <f>Calc!A1657</f>
        <v>2024-08-02</v>
      </c>
      <c r="B1657" t="str">
        <f>Calc!B1657</f>
        <v>LAA</v>
      </c>
      <c r="C1657" t="str">
        <f>Calc!C1657</f>
        <v>NYM</v>
      </c>
      <c r="D1657" t="str">
        <f>IF(ISBLANK(Games!D1657), "", Games!D1657)</f>
        <v/>
      </c>
      <c r="E1657" t="str">
        <f>IF(ISBLANK(Games!E1657), "", Games!E1657)</f>
        <v/>
      </c>
      <c r="F1657">
        <f>Calc!M1657</f>
        <v>1469.5882041455925</v>
      </c>
      <c r="G1657">
        <f>Calc!N1657</f>
        <v>1510.288270753422</v>
      </c>
      <c r="H1657" t="str">
        <f>IF(Calc!O1657=Betting!I1657, Betting!B1657, IF(Calc!P1657=Betting!I1657, Betting!C1657, ""))</f>
        <v>NYM</v>
      </c>
      <c r="I1657" s="21">
        <f>MAX(Calc!O1657:P1657)</f>
        <v>0.52405906760441479</v>
      </c>
      <c r="J1657" s="22">
        <f t="shared" si="101"/>
        <v>-110.11010651398135</v>
      </c>
      <c r="K1657" s="23">
        <f t="shared" si="102"/>
        <v>0.90818184784248113</v>
      </c>
      <c r="M1657" s="31"/>
      <c r="N1657" s="31"/>
      <c r="O1657" t="str">
        <f>IF(ISBLANK(Games!L1657), "", Games!L1657)</f>
        <v/>
      </c>
      <c r="P1657" t="str">
        <f>IF(ISBLANK(Games!M1657), "", Games!M1657)</f>
        <v/>
      </c>
      <c r="Q1657" t="str">
        <f t="shared" si="103"/>
        <v/>
      </c>
      <c r="R1657" t="str">
        <f>IF(ISBLANK(Games!L1657), "", IF(H1657=Q1657, "W", "L"))</f>
        <v/>
      </c>
      <c r="T1657" s="30" t="str">
        <f t="shared" si="104"/>
        <v/>
      </c>
    </row>
    <row r="1658" spans="1:20" x14ac:dyDescent="0.45">
      <c r="A1658" s="20" t="str">
        <f>Calc!A1658</f>
        <v>2024-08-02</v>
      </c>
      <c r="B1658" t="str">
        <f>Calc!B1658</f>
        <v>OAK</v>
      </c>
      <c r="C1658" t="str">
        <f>Calc!C1658</f>
        <v>LAD</v>
      </c>
      <c r="D1658" t="str">
        <f>IF(ISBLANK(Games!D1658), "", Games!D1658)</f>
        <v/>
      </c>
      <c r="E1658" t="str">
        <f>IF(ISBLANK(Games!E1658), "", Games!E1658)</f>
        <v/>
      </c>
      <c r="F1658">
        <f>Calc!M1658</f>
        <v>1410.609331202211</v>
      </c>
      <c r="G1658">
        <f>Calc!N1658</f>
        <v>1587.2549754385982</v>
      </c>
      <c r="H1658" t="str">
        <f>IF(Calc!O1658=Betting!I1658, Betting!B1658, IF(Calc!P1658=Betting!I1658, Betting!C1658, ""))</f>
        <v>LAD</v>
      </c>
      <c r="I1658" s="21">
        <f>MAX(Calc!O1658:P1658)</f>
        <v>0.73125376716068269</v>
      </c>
      <c r="J1658" s="22">
        <f t="shared" si="101"/>
        <v>-272.09823908411676</v>
      </c>
      <c r="K1658" s="23">
        <f t="shared" si="102"/>
        <v>0.36751432253512628</v>
      </c>
      <c r="M1658" s="31"/>
      <c r="N1658" s="31"/>
      <c r="O1658" t="str">
        <f>IF(ISBLANK(Games!L1658), "", Games!L1658)</f>
        <v/>
      </c>
      <c r="P1658" t="str">
        <f>IF(ISBLANK(Games!M1658), "", Games!M1658)</f>
        <v/>
      </c>
      <c r="Q1658" t="str">
        <f t="shared" si="103"/>
        <v/>
      </c>
      <c r="R1658" t="str">
        <f>IF(ISBLANK(Games!L1658), "", IF(H1658=Q1658, "W", "L"))</f>
        <v/>
      </c>
      <c r="T1658" s="30" t="str">
        <f t="shared" si="104"/>
        <v/>
      </c>
    </row>
    <row r="1659" spans="1:20" x14ac:dyDescent="0.45">
      <c r="A1659" s="20" t="str">
        <f>Calc!A1659</f>
        <v>2024-08-02</v>
      </c>
      <c r="B1659" t="str">
        <f>Calc!B1659</f>
        <v>SDP</v>
      </c>
      <c r="C1659" t="str">
        <f>Calc!C1659</f>
        <v>COL</v>
      </c>
      <c r="D1659" t="str">
        <f>IF(ISBLANK(Games!D1659), "", Games!D1659)</f>
        <v/>
      </c>
      <c r="E1659" t="str">
        <f>IF(ISBLANK(Games!E1659), "", Games!E1659)</f>
        <v/>
      </c>
      <c r="F1659">
        <f>Calc!M1659</f>
        <v>1502.9671207118124</v>
      </c>
      <c r="G1659">
        <f>Calc!N1659</f>
        <v>1405.4006829938121</v>
      </c>
      <c r="H1659" t="str">
        <f>IF(Calc!O1659=Betting!I1659, Betting!B1659, IF(Calc!P1659=Betting!I1659, Betting!C1659, ""))</f>
        <v>SDP</v>
      </c>
      <c r="I1659" s="21">
        <f>MAX(Calc!O1659:P1659)</f>
        <v>0.65145123899432611</v>
      </c>
      <c r="J1659" s="22">
        <f t="shared" si="101"/>
        <v>-186.9039032342798</v>
      </c>
      <c r="K1659" s="23">
        <f t="shared" si="102"/>
        <v>0.53503430516725103</v>
      </c>
      <c r="M1659" s="31"/>
      <c r="N1659" s="31"/>
      <c r="O1659" t="str">
        <f>IF(ISBLANK(Games!L1659), "", Games!L1659)</f>
        <v/>
      </c>
      <c r="P1659" t="str">
        <f>IF(ISBLANK(Games!M1659), "", Games!M1659)</f>
        <v/>
      </c>
      <c r="Q1659" t="str">
        <f t="shared" si="103"/>
        <v/>
      </c>
      <c r="R1659" t="str">
        <f>IF(ISBLANK(Games!L1659), "", IF(H1659=Q1659, "W", "L"))</f>
        <v/>
      </c>
      <c r="T1659" s="30" t="str">
        <f t="shared" si="104"/>
        <v/>
      </c>
    </row>
    <row r="1660" spans="1:20" x14ac:dyDescent="0.45">
      <c r="A1660" s="20" t="str">
        <f>Calc!A1660</f>
        <v>2024-08-02</v>
      </c>
      <c r="B1660" t="str">
        <f>Calc!B1660</f>
        <v>SEA</v>
      </c>
      <c r="C1660" t="str">
        <f>Calc!C1660</f>
        <v>PHI</v>
      </c>
      <c r="D1660" t="str">
        <f>IF(ISBLANK(Games!D1660), "", Games!D1660)</f>
        <v/>
      </c>
      <c r="E1660" t="str">
        <f>IF(ISBLANK(Games!E1660), "", Games!E1660)</f>
        <v/>
      </c>
      <c r="F1660">
        <f>Calc!M1660</f>
        <v>1518.2292368487947</v>
      </c>
      <c r="G1660">
        <f>Calc!N1660</f>
        <v>1539.4111659163295</v>
      </c>
      <c r="H1660" t="str">
        <f>IF(Calc!O1660=Betting!I1660, Betting!B1660, IF(Calc!P1660=Betting!I1660, Betting!C1660, ""))</f>
        <v>PHI</v>
      </c>
      <c r="I1660" s="21">
        <f>MAX(Calc!O1660:P1660)</f>
        <v>0.51920957947080426</v>
      </c>
      <c r="J1660" s="22">
        <f t="shared" si="101"/>
        <v>-107.99083286628742</v>
      </c>
      <c r="K1660" s="23">
        <f t="shared" si="102"/>
        <v>0.92600452599359484</v>
      </c>
      <c r="M1660" s="31"/>
      <c r="N1660" s="31"/>
      <c r="O1660" t="str">
        <f>IF(ISBLANK(Games!L1660), "", Games!L1660)</f>
        <v/>
      </c>
      <c r="P1660" t="str">
        <f>IF(ISBLANK(Games!M1660), "", Games!M1660)</f>
        <v/>
      </c>
      <c r="Q1660" t="str">
        <f t="shared" si="103"/>
        <v/>
      </c>
      <c r="R1660" t="str">
        <f>IF(ISBLANK(Games!L1660), "", IF(H1660=Q1660, "W", "L"))</f>
        <v/>
      </c>
      <c r="T1660" s="30" t="str">
        <f t="shared" si="104"/>
        <v/>
      </c>
    </row>
    <row r="1661" spans="1:20" x14ac:dyDescent="0.45">
      <c r="A1661" s="20" t="str">
        <f>Calc!A1661</f>
        <v>2024-08-03</v>
      </c>
      <c r="B1661" t="str">
        <f>Calc!B1661</f>
        <v>NYY</v>
      </c>
      <c r="C1661" t="str">
        <f>Calc!C1661</f>
        <v>TOR</v>
      </c>
      <c r="D1661" t="str">
        <f>IF(ISBLANK(Games!D1661), "", Games!D1661)</f>
        <v/>
      </c>
      <c r="E1661" t="str">
        <f>IF(ISBLANK(Games!E1661), "", Games!E1661)</f>
        <v/>
      </c>
      <c r="F1661">
        <f>Calc!M1661</f>
        <v>1533.7203518335739</v>
      </c>
      <c r="G1661">
        <f>Calc!N1661</f>
        <v>1549.5770225833428</v>
      </c>
      <c r="H1661" t="str">
        <f>IF(Calc!O1661=Betting!I1661, Betting!B1661, IF(Calc!P1661=Betting!I1661, Betting!C1661, ""))</f>
        <v>NYY</v>
      </c>
      <c r="I1661" s="21">
        <f>MAX(Calc!O1661:P1661)</f>
        <v>0.52415757311143185</v>
      </c>
      <c r="J1661" s="22">
        <f t="shared" si="101"/>
        <v>-110.15360201039367</v>
      </c>
      <c r="K1661" s="23">
        <f t="shared" si="102"/>
        <v>0.90782324113708412</v>
      </c>
      <c r="M1661" s="31"/>
      <c r="N1661" s="31"/>
      <c r="O1661" t="str">
        <f>IF(ISBLANK(Games!L1661), "", Games!L1661)</f>
        <v/>
      </c>
      <c r="P1661" t="str">
        <f>IF(ISBLANK(Games!M1661), "", Games!M1661)</f>
        <v/>
      </c>
      <c r="Q1661" t="str">
        <f t="shared" si="103"/>
        <v/>
      </c>
      <c r="R1661" t="str">
        <f>IF(ISBLANK(Games!L1661), "", IF(H1661=Q1661, "W", "L"))</f>
        <v/>
      </c>
      <c r="T1661" s="30" t="str">
        <f t="shared" si="104"/>
        <v/>
      </c>
    </row>
    <row r="1662" spans="1:20" x14ac:dyDescent="0.45">
      <c r="A1662" s="20" t="str">
        <f>Calc!A1662</f>
        <v>2024-08-03</v>
      </c>
      <c r="B1662" t="str">
        <f>Calc!B1662</f>
        <v>CHC</v>
      </c>
      <c r="C1662" t="str">
        <f>Calc!C1662</f>
        <v>STL</v>
      </c>
      <c r="D1662" t="str">
        <f>IF(ISBLANK(Games!D1662), "", Games!D1662)</f>
        <v/>
      </c>
      <c r="E1662" t="str">
        <f>IF(ISBLANK(Games!E1662), "", Games!E1662)</f>
        <v/>
      </c>
      <c r="F1662">
        <f>Calc!M1662</f>
        <v>1529.9566441509314</v>
      </c>
      <c r="G1662">
        <f>Calc!N1662</f>
        <v>1507.9516916859375</v>
      </c>
      <c r="H1662" t="str">
        <f>IF(Calc!O1662=Betting!I1662, Betting!B1662, IF(Calc!P1662=Betting!I1662, Betting!C1662, ""))</f>
        <v>CHC</v>
      </c>
      <c r="I1662" s="21">
        <f>MAX(Calc!O1662:P1662)</f>
        <v>0.55391839012171906</v>
      </c>
      <c r="J1662" s="22">
        <f t="shared" si="101"/>
        <v>-124.17422683550276</v>
      </c>
      <c r="K1662" s="23">
        <f t="shared" si="102"/>
        <v>0.80532009377817937</v>
      </c>
      <c r="M1662" s="31"/>
      <c r="N1662" s="31"/>
      <c r="O1662" t="str">
        <f>IF(ISBLANK(Games!L1662), "", Games!L1662)</f>
        <v/>
      </c>
      <c r="P1662" t="str">
        <f>IF(ISBLANK(Games!M1662), "", Games!M1662)</f>
        <v/>
      </c>
      <c r="Q1662" t="str">
        <f t="shared" si="103"/>
        <v/>
      </c>
      <c r="R1662" t="str">
        <f>IF(ISBLANK(Games!L1662), "", IF(H1662=Q1662, "W", "L"))</f>
        <v/>
      </c>
      <c r="T1662" s="30" t="str">
        <f t="shared" si="104"/>
        <v/>
      </c>
    </row>
    <row r="1663" spans="1:20" x14ac:dyDescent="0.45">
      <c r="A1663" s="20" t="str">
        <f>Calc!A1663</f>
        <v>2024-08-03</v>
      </c>
      <c r="B1663" t="str">
        <f>Calc!B1663</f>
        <v>WAS</v>
      </c>
      <c r="C1663" t="str">
        <f>Calc!C1663</f>
        <v>MIL</v>
      </c>
      <c r="D1663" t="str">
        <f>IF(ISBLANK(Games!D1663), "", Games!D1663)</f>
        <v/>
      </c>
      <c r="E1663" t="str">
        <f>IF(ISBLANK(Games!E1663), "", Games!E1663)</f>
        <v/>
      </c>
      <c r="F1663">
        <f>Calc!M1663</f>
        <v>1419.5380932200808</v>
      </c>
      <c r="G1663">
        <f>Calc!N1663</f>
        <v>1527.5334034496079</v>
      </c>
      <c r="H1663" t="str">
        <f>IF(Calc!O1663=Betting!I1663, Betting!B1663, IF(Calc!P1663=Betting!I1663, Betting!C1663, ""))</f>
        <v>MIL</v>
      </c>
      <c r="I1663" s="21">
        <f>MAX(Calc!O1663:P1663)</f>
        <v>0.6744080149239281</v>
      </c>
      <c r="J1663" s="22">
        <f t="shared" si="101"/>
        <v>-207.13286746489112</v>
      </c>
      <c r="K1663" s="23">
        <f t="shared" si="102"/>
        <v>0.48278190334496252</v>
      </c>
      <c r="M1663" s="31"/>
      <c r="N1663" s="31"/>
      <c r="O1663" t="str">
        <f>IF(ISBLANK(Games!L1663), "", Games!L1663)</f>
        <v/>
      </c>
      <c r="P1663" t="str">
        <f>IF(ISBLANK(Games!M1663), "", Games!M1663)</f>
        <v/>
      </c>
      <c r="Q1663" t="str">
        <f t="shared" si="103"/>
        <v/>
      </c>
      <c r="R1663" t="str">
        <f>IF(ISBLANK(Games!L1663), "", IF(H1663=Q1663, "W", "L"))</f>
        <v/>
      </c>
      <c r="T1663" s="30" t="str">
        <f t="shared" si="104"/>
        <v/>
      </c>
    </row>
    <row r="1664" spans="1:20" x14ac:dyDescent="0.45">
      <c r="A1664" s="20" t="str">
        <f>Calc!A1664</f>
        <v>2024-08-03</v>
      </c>
      <c r="B1664" t="str">
        <f>Calc!B1664</f>
        <v>DET</v>
      </c>
      <c r="C1664" t="str">
        <f>Calc!C1664</f>
        <v>KCR</v>
      </c>
      <c r="D1664" t="str">
        <f>IF(ISBLANK(Games!D1664), "", Games!D1664)</f>
        <v/>
      </c>
      <c r="E1664" t="str">
        <f>IF(ISBLANK(Games!E1664), "", Games!E1664)</f>
        <v/>
      </c>
      <c r="F1664">
        <f>Calc!M1664</f>
        <v>1481.7589766686021</v>
      </c>
      <c r="G1664">
        <f>Calc!N1664</f>
        <v>1465.2610239810729</v>
      </c>
      <c r="H1664" t="str">
        <f>IF(Calc!O1664=Betting!I1664, Betting!B1664, IF(Calc!P1664=Betting!I1664, Betting!C1664, ""))</f>
        <v>DET</v>
      </c>
      <c r="I1664" s="21">
        <f>MAX(Calc!O1664:P1664)</f>
        <v>0.52755898938246215</v>
      </c>
      <c r="J1664" s="22">
        <f t="shared" si="101"/>
        <v>-111.66663721527443</v>
      </c>
      <c r="K1664" s="23">
        <f t="shared" si="102"/>
        <v>0.89552262424825124</v>
      </c>
      <c r="M1664" s="31"/>
      <c r="N1664" s="31"/>
      <c r="O1664" t="str">
        <f>IF(ISBLANK(Games!L1664), "", Games!L1664)</f>
        <v/>
      </c>
      <c r="P1664" t="str">
        <f>IF(ISBLANK(Games!M1664), "", Games!M1664)</f>
        <v/>
      </c>
      <c r="Q1664" t="str">
        <f t="shared" si="103"/>
        <v/>
      </c>
      <c r="R1664" t="str">
        <f>IF(ISBLANK(Games!L1664), "", IF(H1664=Q1664, "W", "L"))</f>
        <v/>
      </c>
      <c r="T1664" s="30" t="str">
        <f t="shared" si="104"/>
        <v/>
      </c>
    </row>
    <row r="1665" spans="1:20" x14ac:dyDescent="0.45">
      <c r="A1665" s="20" t="str">
        <f>Calc!A1665</f>
        <v>2024-08-03</v>
      </c>
      <c r="B1665" t="str">
        <f>Calc!B1665</f>
        <v>PIT</v>
      </c>
      <c r="C1665" t="str">
        <f>Calc!C1665</f>
        <v>ARI</v>
      </c>
      <c r="D1665" t="str">
        <f>IF(ISBLANK(Games!D1665), "", Games!D1665)</f>
        <v/>
      </c>
      <c r="E1665" t="str">
        <f>IF(ISBLANK(Games!E1665), "", Games!E1665)</f>
        <v/>
      </c>
      <c r="F1665">
        <f>Calc!M1665</f>
        <v>1464.4120897083565</v>
      </c>
      <c r="G1665">
        <f>Calc!N1665</f>
        <v>1515.1384034374826</v>
      </c>
      <c r="H1665" t="str">
        <f>IF(Calc!O1665=Betting!I1665, Betting!B1665, IF(Calc!P1665=Betting!I1665, Betting!C1665, ""))</f>
        <v>ARI</v>
      </c>
      <c r="I1665" s="21">
        <f>MAX(Calc!O1665:P1665)</f>
        <v>0.54350120005305425</v>
      </c>
      <c r="J1665" s="22">
        <f t="shared" si="101"/>
        <v>-119.05862624747752</v>
      </c>
      <c r="K1665" s="23">
        <f t="shared" si="102"/>
        <v>0.83992234037824443</v>
      </c>
      <c r="M1665" s="31"/>
      <c r="N1665" s="31"/>
      <c r="O1665" t="str">
        <f>IF(ISBLANK(Games!L1665), "", Games!L1665)</f>
        <v/>
      </c>
      <c r="P1665" t="str">
        <f>IF(ISBLANK(Games!M1665), "", Games!M1665)</f>
        <v/>
      </c>
      <c r="Q1665" t="str">
        <f t="shared" si="103"/>
        <v/>
      </c>
      <c r="R1665" t="str">
        <f>IF(ISBLANK(Games!L1665), "", IF(H1665=Q1665, "W", "L"))</f>
        <v/>
      </c>
      <c r="T1665" s="30" t="str">
        <f t="shared" si="104"/>
        <v/>
      </c>
    </row>
    <row r="1666" spans="1:20" x14ac:dyDescent="0.45">
      <c r="A1666" s="20" t="str">
        <f>Calc!A1666</f>
        <v>2024-08-03</v>
      </c>
      <c r="B1666" t="str">
        <f>Calc!B1666</f>
        <v>TEX</v>
      </c>
      <c r="C1666" t="str">
        <f>Calc!C1666</f>
        <v>BOS</v>
      </c>
      <c r="D1666" t="str">
        <f>IF(ISBLANK(Games!D1666), "", Games!D1666)</f>
        <v/>
      </c>
      <c r="E1666" t="str">
        <f>IF(ISBLANK(Games!E1666), "", Games!E1666)</f>
        <v/>
      </c>
      <c r="F1666">
        <f>Calc!M1666</f>
        <v>1535.7428778604465</v>
      </c>
      <c r="G1666">
        <f>Calc!N1666</f>
        <v>1518.233689676287</v>
      </c>
      <c r="H1666" t="str">
        <f>IF(Calc!O1666=Betting!I1666, Betting!B1666, IF(Calc!P1666=Betting!I1666, Betting!C1666, ""))</f>
        <v>TEX</v>
      </c>
      <c r="I1666" s="21">
        <f>MAX(Calc!O1666:P1666)</f>
        <v>0.55682200696063366</v>
      </c>
      <c r="J1666" s="22">
        <f t="shared" si="101"/>
        <v>-125.64297318598413</v>
      </c>
      <c r="K1666" s="23">
        <f t="shared" si="102"/>
        <v>0.79590603011259609</v>
      </c>
      <c r="M1666" s="31"/>
      <c r="N1666" s="31"/>
      <c r="O1666" t="str">
        <f>IF(ISBLANK(Games!L1666), "", Games!L1666)</f>
        <v/>
      </c>
      <c r="P1666" t="str">
        <f>IF(ISBLANK(Games!M1666), "", Games!M1666)</f>
        <v/>
      </c>
      <c r="Q1666" t="str">
        <f t="shared" si="103"/>
        <v/>
      </c>
      <c r="R1666" t="str">
        <f>IF(ISBLANK(Games!L1666), "", IF(H1666=Q1666, "W", "L"))</f>
        <v/>
      </c>
      <c r="T1666" s="30" t="str">
        <f t="shared" si="104"/>
        <v/>
      </c>
    </row>
    <row r="1667" spans="1:20" x14ac:dyDescent="0.45">
      <c r="A1667" s="20" t="str">
        <f>Calc!A1667</f>
        <v>2024-08-03</v>
      </c>
      <c r="B1667" t="str">
        <f>Calc!B1667</f>
        <v>MIN</v>
      </c>
      <c r="C1667" t="str">
        <f>Calc!C1667</f>
        <v>CHW</v>
      </c>
      <c r="D1667" t="str">
        <f>IF(ISBLANK(Games!D1667), "", Games!D1667)</f>
        <v/>
      </c>
      <c r="E1667" t="str">
        <f>IF(ISBLANK(Games!E1667), "", Games!E1667)</f>
        <v/>
      </c>
      <c r="F1667">
        <f>Calc!M1667</f>
        <v>1529.2726034226744</v>
      </c>
      <c r="G1667">
        <f>Calc!N1667</f>
        <v>1425.4820043556863</v>
      </c>
      <c r="H1667" t="str">
        <f>IF(Calc!O1667=Betting!I1667, Betting!B1667, IF(Calc!P1667=Betting!I1667, Betting!C1667, ""))</f>
        <v>MIN</v>
      </c>
      <c r="I1667" s="21">
        <f>MAX(Calc!O1667:P1667)</f>
        <v>0.70871288066889249</v>
      </c>
      <c r="J1667" s="22">
        <f t="shared" ref="J1667:J1730" si="105">IF(I1667&lt;0.5, "",-1*((I1667*100)/(1-((I1667*100)/100))))</f>
        <v>-243.30388597214113</v>
      </c>
      <c r="K1667" s="23">
        <f t="shared" ref="K1667:K1730" si="106">IF(J1667&gt;0, "",1/(J1667/-100))</f>
        <v>0.41100864295874928</v>
      </c>
      <c r="M1667" s="31"/>
      <c r="N1667" s="31"/>
      <c r="O1667" t="str">
        <f>IF(ISBLANK(Games!L1667), "", Games!L1667)</f>
        <v/>
      </c>
      <c r="P1667" t="str">
        <f>IF(ISBLANK(Games!M1667), "", Games!M1667)</f>
        <v/>
      </c>
      <c r="Q1667" t="str">
        <f t="shared" ref="Q1667:Q1730" si="107">IF(O1667&gt;P1667, B1667, IF(P1667&gt;O1667, C1667, ""))</f>
        <v/>
      </c>
      <c r="R1667" t="str">
        <f>IF(ISBLANK(Games!L1667), "", IF(H1667=Q1667, "W", "L"))</f>
        <v/>
      </c>
      <c r="T1667" s="30" t="str">
        <f t="shared" si="104"/>
        <v/>
      </c>
    </row>
    <row r="1668" spans="1:20" x14ac:dyDescent="0.45">
      <c r="A1668" s="20" t="str">
        <f>Calc!A1668</f>
        <v>2024-08-03</v>
      </c>
      <c r="B1668" t="str">
        <f>Calc!B1668</f>
        <v>CLE</v>
      </c>
      <c r="C1668" t="str">
        <f>Calc!C1668</f>
        <v>BAL</v>
      </c>
      <c r="D1668" t="str">
        <f>IF(ISBLANK(Games!D1668), "", Games!D1668)</f>
        <v/>
      </c>
      <c r="E1668" t="str">
        <f>IF(ISBLANK(Games!E1668), "", Games!E1668)</f>
        <v/>
      </c>
      <c r="F1668">
        <f>Calc!M1668</f>
        <v>1503.8938502056101</v>
      </c>
      <c r="G1668">
        <f>Calc!N1668</f>
        <v>1539.0873746407135</v>
      </c>
      <c r="H1668" t="str">
        <f>IF(Calc!O1668=Betting!I1668, Betting!B1668, IF(Calc!P1668=Betting!I1668, Betting!C1668, ""))</f>
        <v>BAL</v>
      </c>
      <c r="I1668" s="21">
        <f>MAX(Calc!O1668:P1668)</f>
        <v>0.52666551075518597</v>
      </c>
      <c r="J1668" s="22">
        <f t="shared" si="105"/>
        <v>-111.2670897055187</v>
      </c>
      <c r="K1668" s="23">
        <f t="shared" si="106"/>
        <v>0.89873834450655288</v>
      </c>
      <c r="M1668" s="31"/>
      <c r="N1668" s="31"/>
      <c r="O1668" t="str">
        <f>IF(ISBLANK(Games!L1668), "", Games!L1668)</f>
        <v/>
      </c>
      <c r="P1668" t="str">
        <f>IF(ISBLANK(Games!M1668), "", Games!M1668)</f>
        <v/>
      </c>
      <c r="Q1668" t="str">
        <f t="shared" si="107"/>
        <v/>
      </c>
      <c r="R1668" t="str">
        <f>IF(ISBLANK(Games!L1668), "", IF(H1668=Q1668, "W", "L"))</f>
        <v/>
      </c>
      <c r="T1668" s="30" t="str">
        <f t="shared" si="104"/>
        <v/>
      </c>
    </row>
    <row r="1669" spans="1:20" x14ac:dyDescent="0.45">
      <c r="A1669" s="20" t="str">
        <f>Calc!A1669</f>
        <v>2024-08-03</v>
      </c>
      <c r="B1669" t="str">
        <f>Calc!B1669</f>
        <v>CIN</v>
      </c>
      <c r="C1669" t="str">
        <f>Calc!C1669</f>
        <v>SFG</v>
      </c>
      <c r="D1669" t="str">
        <f>IF(ISBLANK(Games!D1669), "", Games!D1669)</f>
        <v/>
      </c>
      <c r="E1669" t="str">
        <f>IF(ISBLANK(Games!E1669), "", Games!E1669)</f>
        <v/>
      </c>
      <c r="F1669">
        <f>Calc!M1669</f>
        <v>1493.1662146218293</v>
      </c>
      <c r="G1669">
        <f>Calc!N1669</f>
        <v>1491.6063482058917</v>
      </c>
      <c r="H1669" t="str">
        <f>IF(Calc!O1669=Betting!I1669, Betting!B1669, IF(Calc!P1669=Betting!I1669, Betting!C1669, ""))</f>
        <v>SFG</v>
      </c>
      <c r="I1669" s="21">
        <f>MAX(Calc!O1669:P1669)</f>
        <v>0.50469963130458473</v>
      </c>
      <c r="J1669" s="22">
        <f t="shared" si="105"/>
        <v>-101.89768940288222</v>
      </c>
      <c r="K1669" s="23">
        <f t="shared" si="106"/>
        <v>0.98137652174448087</v>
      </c>
      <c r="M1669" s="31"/>
      <c r="N1669" s="31"/>
      <c r="O1669" t="str">
        <f>IF(ISBLANK(Games!L1669), "", Games!L1669)</f>
        <v/>
      </c>
      <c r="P1669" t="str">
        <f>IF(ISBLANK(Games!M1669), "", Games!M1669)</f>
        <v/>
      </c>
      <c r="Q1669" t="str">
        <f t="shared" si="107"/>
        <v/>
      </c>
      <c r="R1669" t="str">
        <f>IF(ISBLANK(Games!L1669), "", IF(H1669=Q1669, "W", "L"))</f>
        <v/>
      </c>
      <c r="T1669" s="30" t="str">
        <f t="shared" si="104"/>
        <v/>
      </c>
    </row>
    <row r="1670" spans="1:20" x14ac:dyDescent="0.45">
      <c r="A1670" s="20" t="str">
        <f>Calc!A1670</f>
        <v>2024-08-03</v>
      </c>
      <c r="B1670" t="str">
        <f>Calc!B1670</f>
        <v>HOU</v>
      </c>
      <c r="C1670" t="str">
        <f>Calc!C1670</f>
        <v>TBR</v>
      </c>
      <c r="D1670" t="str">
        <f>IF(ISBLANK(Games!D1670), "", Games!D1670)</f>
        <v/>
      </c>
      <c r="E1670" t="str">
        <f>IF(ISBLANK(Games!E1670), "", Games!E1670)</f>
        <v/>
      </c>
      <c r="F1670">
        <f>Calc!M1670</f>
        <v>1535.1961987191132</v>
      </c>
      <c r="G1670">
        <f>Calc!N1670</f>
        <v>1532.6622500113572</v>
      </c>
      <c r="H1670" t="str">
        <f>IF(Calc!O1670=Betting!I1670, Betting!B1670, IF(Calc!P1670=Betting!I1670, Betting!C1670, ""))</f>
        <v>TBR</v>
      </c>
      <c r="I1670" s="21">
        <f>MAX(Calc!O1670:P1670)</f>
        <v>0.51676158259593408</v>
      </c>
      <c r="J1670" s="22">
        <f t="shared" si="105"/>
        <v>-106.93718959100003</v>
      </c>
      <c r="K1670" s="23">
        <f t="shared" si="106"/>
        <v>0.93512837192063381</v>
      </c>
      <c r="M1670" s="31"/>
      <c r="N1670" s="31"/>
      <c r="O1670" t="str">
        <f>IF(ISBLANK(Games!L1670), "", Games!L1670)</f>
        <v/>
      </c>
      <c r="P1670" t="str">
        <f>IF(ISBLANK(Games!M1670), "", Games!M1670)</f>
        <v/>
      </c>
      <c r="Q1670" t="str">
        <f t="shared" si="107"/>
        <v/>
      </c>
      <c r="R1670" t="str">
        <f>IF(ISBLANK(Games!L1670), "", IF(H1670=Q1670, "W", "L"))</f>
        <v/>
      </c>
      <c r="T1670" s="30" t="str">
        <f t="shared" si="104"/>
        <v/>
      </c>
    </row>
    <row r="1671" spans="1:20" x14ac:dyDescent="0.45">
      <c r="A1671" s="20" t="str">
        <f>Calc!A1671</f>
        <v>2024-08-03</v>
      </c>
      <c r="B1671" t="str">
        <f>Calc!B1671</f>
        <v>ATL</v>
      </c>
      <c r="C1671" t="str">
        <f>Calc!C1671</f>
        <v>MIA</v>
      </c>
      <c r="D1671" t="str">
        <f>IF(ISBLANK(Games!D1671), "", Games!D1671)</f>
        <v/>
      </c>
      <c r="E1671" t="str">
        <f>IF(ISBLANK(Games!E1671), "", Games!E1671)</f>
        <v/>
      </c>
      <c r="F1671">
        <f>Calc!M1671</f>
        <v>1593.2508682491175</v>
      </c>
      <c r="G1671">
        <f>Calc!N1671</f>
        <v>1484.370768699393</v>
      </c>
      <c r="H1671" t="str">
        <f>IF(Calc!O1671=Betting!I1671, Betting!B1671, IF(Calc!P1671=Betting!I1671, Betting!C1671, ""))</f>
        <v>ATL</v>
      </c>
      <c r="I1671" s="21">
        <f>MAX(Calc!O1671:P1671)</f>
        <v>0.67370662033841844</v>
      </c>
      <c r="J1671" s="22">
        <f t="shared" si="105"/>
        <v>-206.47265998383415</v>
      </c>
      <c r="K1671" s="23">
        <f t="shared" si="106"/>
        <v>0.48432562455401862</v>
      </c>
      <c r="M1671" s="31"/>
      <c r="N1671" s="31"/>
      <c r="O1671" t="str">
        <f>IF(ISBLANK(Games!L1671), "", Games!L1671)</f>
        <v/>
      </c>
      <c r="P1671" t="str">
        <f>IF(ISBLANK(Games!M1671), "", Games!M1671)</f>
        <v/>
      </c>
      <c r="Q1671" t="str">
        <f t="shared" si="107"/>
        <v/>
      </c>
      <c r="R1671" t="str">
        <f>IF(ISBLANK(Games!L1671), "", IF(H1671=Q1671, "W", "L"))</f>
        <v/>
      </c>
      <c r="T1671" s="30" t="str">
        <f t="shared" si="104"/>
        <v/>
      </c>
    </row>
    <row r="1672" spans="1:20" x14ac:dyDescent="0.45">
      <c r="A1672" s="20" t="str">
        <f>Calc!A1672</f>
        <v>2024-08-03</v>
      </c>
      <c r="B1672" t="str">
        <f>Calc!B1672</f>
        <v>SDP</v>
      </c>
      <c r="C1672" t="str">
        <f>Calc!C1672</f>
        <v>COL</v>
      </c>
      <c r="D1672" t="str">
        <f>IF(ISBLANK(Games!D1672), "", Games!D1672)</f>
        <v/>
      </c>
      <c r="E1672" t="str">
        <f>IF(ISBLANK(Games!E1672), "", Games!E1672)</f>
        <v/>
      </c>
      <c r="F1672">
        <f>Calc!M1672</f>
        <v>1502.9671207118124</v>
      </c>
      <c r="G1672">
        <f>Calc!N1672</f>
        <v>1405.4006829938121</v>
      </c>
      <c r="H1672" t="str">
        <f>IF(Calc!O1672=Betting!I1672, Betting!B1672, IF(Calc!P1672=Betting!I1672, Betting!C1672, ""))</f>
        <v>SDP</v>
      </c>
      <c r="I1672" s="21">
        <f>MAX(Calc!O1672:P1672)</f>
        <v>0.65145123899432611</v>
      </c>
      <c r="J1672" s="22">
        <f t="shared" si="105"/>
        <v>-186.9039032342798</v>
      </c>
      <c r="K1672" s="23">
        <f t="shared" si="106"/>
        <v>0.53503430516725103</v>
      </c>
      <c r="M1672" s="31"/>
      <c r="N1672" s="31"/>
      <c r="O1672" t="str">
        <f>IF(ISBLANK(Games!L1672), "", Games!L1672)</f>
        <v/>
      </c>
      <c r="P1672" t="str">
        <f>IF(ISBLANK(Games!M1672), "", Games!M1672)</f>
        <v/>
      </c>
      <c r="Q1672" t="str">
        <f t="shared" si="107"/>
        <v/>
      </c>
      <c r="R1672" t="str">
        <f>IF(ISBLANK(Games!L1672), "", IF(H1672=Q1672, "W", "L"))</f>
        <v/>
      </c>
      <c r="T1672" s="30" t="str">
        <f t="shared" si="104"/>
        <v/>
      </c>
    </row>
    <row r="1673" spans="1:20" x14ac:dyDescent="0.45">
      <c r="A1673" s="20" t="str">
        <f>Calc!A1673</f>
        <v>2024-08-03</v>
      </c>
      <c r="B1673" t="str">
        <f>Calc!B1673</f>
        <v>OAK</v>
      </c>
      <c r="C1673" t="str">
        <f>Calc!C1673</f>
        <v>LAD</v>
      </c>
      <c r="D1673" t="str">
        <f>IF(ISBLANK(Games!D1673), "", Games!D1673)</f>
        <v/>
      </c>
      <c r="E1673" t="str">
        <f>IF(ISBLANK(Games!E1673), "", Games!E1673)</f>
        <v/>
      </c>
      <c r="F1673">
        <f>Calc!M1673</f>
        <v>1410.609331202211</v>
      </c>
      <c r="G1673">
        <f>Calc!N1673</f>
        <v>1587.2549754385982</v>
      </c>
      <c r="H1673" t="str">
        <f>IF(Calc!O1673=Betting!I1673, Betting!B1673, IF(Calc!P1673=Betting!I1673, Betting!C1673, ""))</f>
        <v>LAD</v>
      </c>
      <c r="I1673" s="21">
        <f>MAX(Calc!O1673:P1673)</f>
        <v>0.73125376716068269</v>
      </c>
      <c r="J1673" s="22">
        <f t="shared" si="105"/>
        <v>-272.09823908411676</v>
      </c>
      <c r="K1673" s="23">
        <f t="shared" si="106"/>
        <v>0.36751432253512628</v>
      </c>
      <c r="M1673" s="31"/>
      <c r="N1673" s="31"/>
      <c r="O1673" t="str">
        <f>IF(ISBLANK(Games!L1673), "", Games!L1673)</f>
        <v/>
      </c>
      <c r="P1673" t="str">
        <f>IF(ISBLANK(Games!M1673), "", Games!M1673)</f>
        <v/>
      </c>
      <c r="Q1673" t="str">
        <f t="shared" si="107"/>
        <v/>
      </c>
      <c r="R1673" t="str">
        <f>IF(ISBLANK(Games!L1673), "", IF(H1673=Q1673, "W", "L"))</f>
        <v/>
      </c>
      <c r="T1673" s="30" t="str">
        <f t="shared" si="104"/>
        <v/>
      </c>
    </row>
    <row r="1674" spans="1:20" x14ac:dyDescent="0.45">
      <c r="A1674" s="20" t="str">
        <f>Calc!A1674</f>
        <v>2024-08-03</v>
      </c>
      <c r="B1674" t="str">
        <f>Calc!B1674</f>
        <v>LAA</v>
      </c>
      <c r="C1674" t="str">
        <f>Calc!C1674</f>
        <v>NYM</v>
      </c>
      <c r="D1674" t="str">
        <f>IF(ISBLANK(Games!D1674), "", Games!D1674)</f>
        <v/>
      </c>
      <c r="E1674" t="str">
        <f>IF(ISBLANK(Games!E1674), "", Games!E1674)</f>
        <v/>
      </c>
      <c r="F1674">
        <f>Calc!M1674</f>
        <v>1469.5882041455925</v>
      </c>
      <c r="G1674">
        <f>Calc!N1674</f>
        <v>1510.288270753422</v>
      </c>
      <c r="H1674" t="str">
        <f>IF(Calc!O1674=Betting!I1674, Betting!B1674, IF(Calc!P1674=Betting!I1674, Betting!C1674, ""))</f>
        <v>NYM</v>
      </c>
      <c r="I1674" s="21">
        <f>MAX(Calc!O1674:P1674)</f>
        <v>0.52405906760441479</v>
      </c>
      <c r="J1674" s="22">
        <f t="shared" si="105"/>
        <v>-110.11010651398135</v>
      </c>
      <c r="K1674" s="23">
        <f t="shared" si="106"/>
        <v>0.90818184784248113</v>
      </c>
      <c r="M1674" s="31"/>
      <c r="N1674" s="31"/>
      <c r="O1674" t="str">
        <f>IF(ISBLANK(Games!L1674), "", Games!L1674)</f>
        <v/>
      </c>
      <c r="P1674" t="str">
        <f>IF(ISBLANK(Games!M1674), "", Games!M1674)</f>
        <v/>
      </c>
      <c r="Q1674" t="str">
        <f t="shared" si="107"/>
        <v/>
      </c>
      <c r="R1674" t="str">
        <f>IF(ISBLANK(Games!L1674), "", IF(H1674=Q1674, "W", "L"))</f>
        <v/>
      </c>
      <c r="T1674" s="30" t="str">
        <f t="shared" si="104"/>
        <v/>
      </c>
    </row>
    <row r="1675" spans="1:20" x14ac:dyDescent="0.45">
      <c r="A1675" s="20" t="str">
        <f>Calc!A1675</f>
        <v>2024-08-03</v>
      </c>
      <c r="B1675" t="str">
        <f>Calc!B1675</f>
        <v>SEA</v>
      </c>
      <c r="C1675" t="str">
        <f>Calc!C1675</f>
        <v>PHI</v>
      </c>
      <c r="D1675" t="str">
        <f>IF(ISBLANK(Games!D1675), "", Games!D1675)</f>
        <v/>
      </c>
      <c r="E1675" t="str">
        <f>IF(ISBLANK(Games!E1675), "", Games!E1675)</f>
        <v/>
      </c>
      <c r="F1675">
        <f>Calc!M1675</f>
        <v>1518.2292368487947</v>
      </c>
      <c r="G1675">
        <f>Calc!N1675</f>
        <v>1539.4111659163295</v>
      </c>
      <c r="H1675" t="str">
        <f>IF(Calc!O1675=Betting!I1675, Betting!B1675, IF(Calc!P1675=Betting!I1675, Betting!C1675, ""))</f>
        <v>PHI</v>
      </c>
      <c r="I1675" s="21">
        <f>MAX(Calc!O1675:P1675)</f>
        <v>0.51920957947080426</v>
      </c>
      <c r="J1675" s="22">
        <f t="shared" si="105"/>
        <v>-107.99083286628742</v>
      </c>
      <c r="K1675" s="23">
        <f t="shared" si="106"/>
        <v>0.92600452599359484</v>
      </c>
      <c r="M1675" s="31"/>
      <c r="N1675" s="31"/>
      <c r="O1675" t="str">
        <f>IF(ISBLANK(Games!L1675), "", Games!L1675)</f>
        <v/>
      </c>
      <c r="P1675" t="str">
        <f>IF(ISBLANK(Games!M1675), "", Games!M1675)</f>
        <v/>
      </c>
      <c r="Q1675" t="str">
        <f t="shared" si="107"/>
        <v/>
      </c>
      <c r="R1675" t="str">
        <f>IF(ISBLANK(Games!L1675), "", IF(H1675=Q1675, "W", "L"))</f>
        <v/>
      </c>
      <c r="T1675" s="30" t="str">
        <f t="shared" si="104"/>
        <v/>
      </c>
    </row>
    <row r="1676" spans="1:20" x14ac:dyDescent="0.45">
      <c r="A1676" s="20" t="str">
        <f>Calc!A1676</f>
        <v>2024-08-04</v>
      </c>
      <c r="B1676" t="str">
        <f>Calc!B1676</f>
        <v>PIT</v>
      </c>
      <c r="C1676" t="str">
        <f>Calc!C1676</f>
        <v>ARI</v>
      </c>
      <c r="D1676" t="str">
        <f>IF(ISBLANK(Games!D1676), "", Games!D1676)</f>
        <v/>
      </c>
      <c r="E1676" t="str">
        <f>IF(ISBLANK(Games!E1676), "", Games!E1676)</f>
        <v/>
      </c>
      <c r="F1676">
        <f>Calc!M1676</f>
        <v>1464.4120897083565</v>
      </c>
      <c r="G1676">
        <f>Calc!N1676</f>
        <v>1515.1384034374826</v>
      </c>
      <c r="H1676" t="str">
        <f>IF(Calc!O1676=Betting!I1676, Betting!B1676, IF(Calc!P1676=Betting!I1676, Betting!C1676, ""))</f>
        <v>ARI</v>
      </c>
      <c r="I1676" s="21">
        <f>MAX(Calc!O1676:P1676)</f>
        <v>0.54350120005305425</v>
      </c>
      <c r="J1676" s="22">
        <f t="shared" si="105"/>
        <v>-119.05862624747752</v>
      </c>
      <c r="K1676" s="23">
        <f t="shared" si="106"/>
        <v>0.83992234037824443</v>
      </c>
      <c r="M1676" s="31"/>
      <c r="N1676" s="31"/>
      <c r="O1676" t="str">
        <f>IF(ISBLANK(Games!L1676), "", Games!L1676)</f>
        <v/>
      </c>
      <c r="P1676" t="str">
        <f>IF(ISBLANK(Games!M1676), "", Games!M1676)</f>
        <v/>
      </c>
      <c r="Q1676" t="str">
        <f t="shared" si="107"/>
        <v/>
      </c>
      <c r="R1676" t="str">
        <f>IF(ISBLANK(Games!L1676), "", IF(H1676=Q1676, "W", "L"))</f>
        <v/>
      </c>
      <c r="T1676" s="30" t="str">
        <f t="shared" si="104"/>
        <v/>
      </c>
    </row>
    <row r="1677" spans="1:20" x14ac:dyDescent="0.45">
      <c r="A1677" s="20" t="str">
        <f>Calc!A1677</f>
        <v>2024-08-04</v>
      </c>
      <c r="B1677" t="str">
        <f>Calc!B1677</f>
        <v>ATL</v>
      </c>
      <c r="C1677" t="str">
        <f>Calc!C1677</f>
        <v>MIA</v>
      </c>
      <c r="D1677" t="str">
        <f>IF(ISBLANK(Games!D1677), "", Games!D1677)</f>
        <v/>
      </c>
      <c r="E1677" t="str">
        <f>IF(ISBLANK(Games!E1677), "", Games!E1677)</f>
        <v/>
      </c>
      <c r="F1677">
        <f>Calc!M1677</f>
        <v>1593.2508682491175</v>
      </c>
      <c r="G1677">
        <f>Calc!N1677</f>
        <v>1484.370768699393</v>
      </c>
      <c r="H1677" t="str">
        <f>IF(Calc!O1677=Betting!I1677, Betting!B1677, IF(Calc!P1677=Betting!I1677, Betting!C1677, ""))</f>
        <v>ATL</v>
      </c>
      <c r="I1677" s="21">
        <f>MAX(Calc!O1677:P1677)</f>
        <v>0.67370662033841844</v>
      </c>
      <c r="J1677" s="22">
        <f t="shared" si="105"/>
        <v>-206.47265998383415</v>
      </c>
      <c r="K1677" s="23">
        <f t="shared" si="106"/>
        <v>0.48432562455401862</v>
      </c>
      <c r="M1677" s="31"/>
      <c r="N1677" s="31"/>
      <c r="O1677" t="str">
        <f>IF(ISBLANK(Games!L1677), "", Games!L1677)</f>
        <v/>
      </c>
      <c r="P1677" t="str">
        <f>IF(ISBLANK(Games!M1677), "", Games!M1677)</f>
        <v/>
      </c>
      <c r="Q1677" t="str">
        <f t="shared" si="107"/>
        <v/>
      </c>
      <c r="R1677" t="str">
        <f>IF(ISBLANK(Games!L1677), "", IF(H1677=Q1677, "W", "L"))</f>
        <v/>
      </c>
      <c r="T1677" s="30" t="str">
        <f t="shared" si="104"/>
        <v/>
      </c>
    </row>
    <row r="1678" spans="1:20" x14ac:dyDescent="0.45">
      <c r="A1678" s="20" t="str">
        <f>Calc!A1678</f>
        <v>2024-08-04</v>
      </c>
      <c r="B1678" t="str">
        <f>Calc!B1678</f>
        <v>NYY</v>
      </c>
      <c r="C1678" t="str">
        <f>Calc!C1678</f>
        <v>TOR</v>
      </c>
      <c r="D1678" t="str">
        <f>IF(ISBLANK(Games!D1678), "", Games!D1678)</f>
        <v/>
      </c>
      <c r="E1678" t="str">
        <f>IF(ISBLANK(Games!E1678), "", Games!E1678)</f>
        <v/>
      </c>
      <c r="F1678">
        <f>Calc!M1678</f>
        <v>1533.7203518335739</v>
      </c>
      <c r="G1678">
        <f>Calc!N1678</f>
        <v>1549.5770225833428</v>
      </c>
      <c r="H1678" t="str">
        <f>IF(Calc!O1678=Betting!I1678, Betting!B1678, IF(Calc!P1678=Betting!I1678, Betting!C1678, ""))</f>
        <v>NYY</v>
      </c>
      <c r="I1678" s="21">
        <f>MAX(Calc!O1678:P1678)</f>
        <v>0.52415757311143185</v>
      </c>
      <c r="J1678" s="22">
        <f t="shared" si="105"/>
        <v>-110.15360201039367</v>
      </c>
      <c r="K1678" s="23">
        <f t="shared" si="106"/>
        <v>0.90782324113708412</v>
      </c>
      <c r="M1678" s="31"/>
      <c r="N1678" s="31"/>
      <c r="O1678" t="str">
        <f>IF(ISBLANK(Games!L1678), "", Games!L1678)</f>
        <v/>
      </c>
      <c r="P1678" t="str">
        <f>IF(ISBLANK(Games!M1678), "", Games!M1678)</f>
        <v/>
      </c>
      <c r="Q1678" t="str">
        <f t="shared" si="107"/>
        <v/>
      </c>
      <c r="R1678" t="str">
        <f>IF(ISBLANK(Games!L1678), "", IF(H1678=Q1678, "W", "L"))</f>
        <v/>
      </c>
      <c r="T1678" s="30" t="str">
        <f t="shared" si="104"/>
        <v/>
      </c>
    </row>
    <row r="1679" spans="1:20" x14ac:dyDescent="0.45">
      <c r="A1679" s="20" t="str">
        <f>Calc!A1679</f>
        <v>2024-08-04</v>
      </c>
      <c r="B1679" t="str">
        <f>Calc!B1679</f>
        <v>WAS</v>
      </c>
      <c r="C1679" t="str">
        <f>Calc!C1679</f>
        <v>MIL</v>
      </c>
      <c r="D1679" t="str">
        <f>IF(ISBLANK(Games!D1679), "", Games!D1679)</f>
        <v/>
      </c>
      <c r="E1679" t="str">
        <f>IF(ISBLANK(Games!E1679), "", Games!E1679)</f>
        <v/>
      </c>
      <c r="F1679">
        <f>Calc!M1679</f>
        <v>1419.5380932200808</v>
      </c>
      <c r="G1679">
        <f>Calc!N1679</f>
        <v>1527.5334034496079</v>
      </c>
      <c r="H1679" t="str">
        <f>IF(Calc!O1679=Betting!I1679, Betting!B1679, IF(Calc!P1679=Betting!I1679, Betting!C1679, ""))</f>
        <v>MIL</v>
      </c>
      <c r="I1679" s="21">
        <f>MAX(Calc!O1679:P1679)</f>
        <v>0.6744080149239281</v>
      </c>
      <c r="J1679" s="22">
        <f t="shared" si="105"/>
        <v>-207.13286746489112</v>
      </c>
      <c r="K1679" s="23">
        <f t="shared" si="106"/>
        <v>0.48278190334496252</v>
      </c>
      <c r="M1679" s="31"/>
      <c r="N1679" s="31"/>
      <c r="O1679" t="str">
        <f>IF(ISBLANK(Games!L1679), "", Games!L1679)</f>
        <v/>
      </c>
      <c r="P1679" t="str">
        <f>IF(ISBLANK(Games!M1679), "", Games!M1679)</f>
        <v/>
      </c>
      <c r="Q1679" t="str">
        <f t="shared" si="107"/>
        <v/>
      </c>
      <c r="R1679" t="str">
        <f>IF(ISBLANK(Games!L1679), "", IF(H1679=Q1679, "W", "L"))</f>
        <v/>
      </c>
      <c r="T1679" s="30" t="str">
        <f t="shared" si="104"/>
        <v/>
      </c>
    </row>
    <row r="1680" spans="1:20" x14ac:dyDescent="0.45">
      <c r="A1680" s="20" t="str">
        <f>Calc!A1680</f>
        <v>2024-08-04</v>
      </c>
      <c r="B1680" t="str">
        <f>Calc!B1680</f>
        <v>CLE</v>
      </c>
      <c r="C1680" t="str">
        <f>Calc!C1680</f>
        <v>BAL</v>
      </c>
      <c r="D1680" t="str">
        <f>IF(ISBLANK(Games!D1680), "", Games!D1680)</f>
        <v/>
      </c>
      <c r="E1680" t="str">
        <f>IF(ISBLANK(Games!E1680), "", Games!E1680)</f>
        <v/>
      </c>
      <c r="F1680">
        <f>Calc!M1680</f>
        <v>1503.8938502056101</v>
      </c>
      <c r="G1680">
        <f>Calc!N1680</f>
        <v>1539.0873746407135</v>
      </c>
      <c r="H1680" t="str">
        <f>IF(Calc!O1680=Betting!I1680, Betting!B1680, IF(Calc!P1680=Betting!I1680, Betting!C1680, ""))</f>
        <v>BAL</v>
      </c>
      <c r="I1680" s="21">
        <f>MAX(Calc!O1680:P1680)</f>
        <v>0.52666551075518597</v>
      </c>
      <c r="J1680" s="22">
        <f t="shared" si="105"/>
        <v>-111.2670897055187</v>
      </c>
      <c r="K1680" s="23">
        <f t="shared" si="106"/>
        <v>0.89873834450655288</v>
      </c>
      <c r="M1680" s="31"/>
      <c r="N1680" s="31"/>
      <c r="O1680" t="str">
        <f>IF(ISBLANK(Games!L1680), "", Games!L1680)</f>
        <v/>
      </c>
      <c r="P1680" t="str">
        <f>IF(ISBLANK(Games!M1680), "", Games!M1680)</f>
        <v/>
      </c>
      <c r="Q1680" t="str">
        <f t="shared" si="107"/>
        <v/>
      </c>
      <c r="R1680" t="str">
        <f>IF(ISBLANK(Games!L1680), "", IF(H1680=Q1680, "W", "L"))</f>
        <v/>
      </c>
      <c r="T1680" s="30" t="str">
        <f t="shared" si="104"/>
        <v/>
      </c>
    </row>
    <row r="1681" spans="1:20" x14ac:dyDescent="0.45">
      <c r="A1681" s="20" t="str">
        <f>Calc!A1681</f>
        <v>2024-08-04</v>
      </c>
      <c r="B1681" t="str">
        <f>Calc!B1681</f>
        <v>DET</v>
      </c>
      <c r="C1681" t="str">
        <f>Calc!C1681</f>
        <v>KCR</v>
      </c>
      <c r="D1681" t="str">
        <f>IF(ISBLANK(Games!D1681), "", Games!D1681)</f>
        <v/>
      </c>
      <c r="E1681" t="str">
        <f>IF(ISBLANK(Games!E1681), "", Games!E1681)</f>
        <v/>
      </c>
      <c r="F1681">
        <f>Calc!M1681</f>
        <v>1481.7589766686021</v>
      </c>
      <c r="G1681">
        <f>Calc!N1681</f>
        <v>1465.2610239810729</v>
      </c>
      <c r="H1681" t="str">
        <f>IF(Calc!O1681=Betting!I1681, Betting!B1681, IF(Calc!P1681=Betting!I1681, Betting!C1681, ""))</f>
        <v>DET</v>
      </c>
      <c r="I1681" s="21">
        <f>MAX(Calc!O1681:P1681)</f>
        <v>0.52755898938246215</v>
      </c>
      <c r="J1681" s="22">
        <f t="shared" si="105"/>
        <v>-111.66663721527443</v>
      </c>
      <c r="K1681" s="23">
        <f t="shared" si="106"/>
        <v>0.89552262424825124</v>
      </c>
      <c r="M1681" s="31"/>
      <c r="N1681" s="31"/>
      <c r="O1681" t="str">
        <f>IF(ISBLANK(Games!L1681), "", Games!L1681)</f>
        <v/>
      </c>
      <c r="P1681" t="str">
        <f>IF(ISBLANK(Games!M1681), "", Games!M1681)</f>
        <v/>
      </c>
      <c r="Q1681" t="str">
        <f t="shared" si="107"/>
        <v/>
      </c>
      <c r="R1681" t="str">
        <f>IF(ISBLANK(Games!L1681), "", IF(H1681=Q1681, "W", "L"))</f>
        <v/>
      </c>
      <c r="T1681" s="30" t="str">
        <f t="shared" si="104"/>
        <v/>
      </c>
    </row>
    <row r="1682" spans="1:20" x14ac:dyDescent="0.45">
      <c r="A1682" s="20" t="str">
        <f>Calc!A1682</f>
        <v>2024-08-04</v>
      </c>
      <c r="B1682" t="str">
        <f>Calc!B1682</f>
        <v>CIN</v>
      </c>
      <c r="C1682" t="str">
        <f>Calc!C1682</f>
        <v>SFG</v>
      </c>
      <c r="D1682" t="str">
        <f>IF(ISBLANK(Games!D1682), "", Games!D1682)</f>
        <v/>
      </c>
      <c r="E1682" t="str">
        <f>IF(ISBLANK(Games!E1682), "", Games!E1682)</f>
        <v/>
      </c>
      <c r="F1682">
        <f>Calc!M1682</f>
        <v>1493.1662146218293</v>
      </c>
      <c r="G1682">
        <f>Calc!N1682</f>
        <v>1491.6063482058917</v>
      </c>
      <c r="H1682" t="str">
        <f>IF(Calc!O1682=Betting!I1682, Betting!B1682, IF(Calc!P1682=Betting!I1682, Betting!C1682, ""))</f>
        <v>SFG</v>
      </c>
      <c r="I1682" s="21">
        <f>MAX(Calc!O1682:P1682)</f>
        <v>0.50469963130458473</v>
      </c>
      <c r="J1682" s="22">
        <f t="shared" si="105"/>
        <v>-101.89768940288222</v>
      </c>
      <c r="K1682" s="23">
        <f t="shared" si="106"/>
        <v>0.98137652174448087</v>
      </c>
      <c r="M1682" s="31"/>
      <c r="N1682" s="31"/>
      <c r="O1682" t="str">
        <f>IF(ISBLANK(Games!L1682), "", Games!L1682)</f>
        <v/>
      </c>
      <c r="P1682" t="str">
        <f>IF(ISBLANK(Games!M1682), "", Games!M1682)</f>
        <v/>
      </c>
      <c r="Q1682" t="str">
        <f t="shared" si="107"/>
        <v/>
      </c>
      <c r="R1682" t="str">
        <f>IF(ISBLANK(Games!L1682), "", IF(H1682=Q1682, "W", "L"))</f>
        <v/>
      </c>
      <c r="T1682" s="30" t="str">
        <f t="shared" si="104"/>
        <v/>
      </c>
    </row>
    <row r="1683" spans="1:20" x14ac:dyDescent="0.45">
      <c r="A1683" s="20" t="str">
        <f>Calc!A1683</f>
        <v>2024-08-04</v>
      </c>
      <c r="B1683" t="str">
        <f>Calc!B1683</f>
        <v>HOU</v>
      </c>
      <c r="C1683" t="str">
        <f>Calc!C1683</f>
        <v>TBR</v>
      </c>
      <c r="D1683" t="str">
        <f>IF(ISBLANK(Games!D1683), "", Games!D1683)</f>
        <v/>
      </c>
      <c r="E1683" t="str">
        <f>IF(ISBLANK(Games!E1683), "", Games!E1683)</f>
        <v/>
      </c>
      <c r="F1683">
        <f>Calc!M1683</f>
        <v>1535.1961987191132</v>
      </c>
      <c r="G1683">
        <f>Calc!N1683</f>
        <v>1532.6622500113572</v>
      </c>
      <c r="H1683" t="str">
        <f>IF(Calc!O1683=Betting!I1683, Betting!B1683, IF(Calc!P1683=Betting!I1683, Betting!C1683, ""))</f>
        <v>TBR</v>
      </c>
      <c r="I1683" s="21">
        <f>MAX(Calc!O1683:P1683)</f>
        <v>0.51676158259593408</v>
      </c>
      <c r="J1683" s="22">
        <f t="shared" si="105"/>
        <v>-106.93718959100003</v>
      </c>
      <c r="K1683" s="23">
        <f t="shared" si="106"/>
        <v>0.93512837192063381</v>
      </c>
      <c r="M1683" s="31"/>
      <c r="N1683" s="31"/>
      <c r="O1683" t="str">
        <f>IF(ISBLANK(Games!L1683), "", Games!L1683)</f>
        <v/>
      </c>
      <c r="P1683" t="str">
        <f>IF(ISBLANK(Games!M1683), "", Games!M1683)</f>
        <v/>
      </c>
      <c r="Q1683" t="str">
        <f t="shared" si="107"/>
        <v/>
      </c>
      <c r="R1683" t="str">
        <f>IF(ISBLANK(Games!L1683), "", IF(H1683=Q1683, "W", "L"))</f>
        <v/>
      </c>
      <c r="T1683" s="30" t="str">
        <f t="shared" si="104"/>
        <v/>
      </c>
    </row>
    <row r="1684" spans="1:20" x14ac:dyDescent="0.45">
      <c r="A1684" s="20" t="str">
        <f>Calc!A1684</f>
        <v>2024-08-04</v>
      </c>
      <c r="B1684" t="str">
        <f>Calc!B1684</f>
        <v>MIN</v>
      </c>
      <c r="C1684" t="str">
        <f>Calc!C1684</f>
        <v>CHW</v>
      </c>
      <c r="D1684" t="str">
        <f>IF(ISBLANK(Games!D1684), "", Games!D1684)</f>
        <v/>
      </c>
      <c r="E1684" t="str">
        <f>IF(ISBLANK(Games!E1684), "", Games!E1684)</f>
        <v/>
      </c>
      <c r="F1684">
        <f>Calc!M1684</f>
        <v>1529.2726034226744</v>
      </c>
      <c r="G1684">
        <f>Calc!N1684</f>
        <v>1425.4820043556863</v>
      </c>
      <c r="H1684" t="str">
        <f>IF(Calc!O1684=Betting!I1684, Betting!B1684, IF(Calc!P1684=Betting!I1684, Betting!C1684, ""))</f>
        <v>MIN</v>
      </c>
      <c r="I1684" s="21">
        <f>MAX(Calc!O1684:P1684)</f>
        <v>0.70871288066889249</v>
      </c>
      <c r="J1684" s="22">
        <f t="shared" si="105"/>
        <v>-243.30388597214113</v>
      </c>
      <c r="K1684" s="23">
        <f t="shared" si="106"/>
        <v>0.41100864295874928</v>
      </c>
      <c r="M1684" s="31"/>
      <c r="N1684" s="31"/>
      <c r="O1684" t="str">
        <f>IF(ISBLANK(Games!L1684), "", Games!L1684)</f>
        <v/>
      </c>
      <c r="P1684" t="str">
        <f>IF(ISBLANK(Games!M1684), "", Games!M1684)</f>
        <v/>
      </c>
      <c r="Q1684" t="str">
        <f t="shared" si="107"/>
        <v/>
      </c>
      <c r="R1684" t="str">
        <f>IF(ISBLANK(Games!L1684), "", IF(H1684=Q1684, "W", "L"))</f>
        <v/>
      </c>
      <c r="T1684" s="30" t="str">
        <f t="shared" si="104"/>
        <v/>
      </c>
    </row>
    <row r="1685" spans="1:20" x14ac:dyDescent="0.45">
      <c r="A1685" s="20" t="str">
        <f>Calc!A1685</f>
        <v>2024-08-04</v>
      </c>
      <c r="B1685" t="str">
        <f>Calc!B1685</f>
        <v>CHC</v>
      </c>
      <c r="C1685" t="str">
        <f>Calc!C1685</f>
        <v>STL</v>
      </c>
      <c r="D1685" t="str">
        <f>IF(ISBLANK(Games!D1685), "", Games!D1685)</f>
        <v/>
      </c>
      <c r="E1685" t="str">
        <f>IF(ISBLANK(Games!E1685), "", Games!E1685)</f>
        <v/>
      </c>
      <c r="F1685">
        <f>Calc!M1685</f>
        <v>1529.9566441509314</v>
      </c>
      <c r="G1685">
        <f>Calc!N1685</f>
        <v>1507.9516916859375</v>
      </c>
      <c r="H1685" t="str">
        <f>IF(Calc!O1685=Betting!I1685, Betting!B1685, IF(Calc!P1685=Betting!I1685, Betting!C1685, ""))</f>
        <v>CHC</v>
      </c>
      <c r="I1685" s="21">
        <f>MAX(Calc!O1685:P1685)</f>
        <v>0.55391839012171906</v>
      </c>
      <c r="J1685" s="22">
        <f t="shared" si="105"/>
        <v>-124.17422683550276</v>
      </c>
      <c r="K1685" s="23">
        <f t="shared" si="106"/>
        <v>0.80532009377817937</v>
      </c>
      <c r="M1685" s="31"/>
      <c r="N1685" s="31"/>
      <c r="O1685" t="str">
        <f>IF(ISBLANK(Games!L1685), "", Games!L1685)</f>
        <v/>
      </c>
      <c r="P1685" t="str">
        <f>IF(ISBLANK(Games!M1685), "", Games!M1685)</f>
        <v/>
      </c>
      <c r="Q1685" t="str">
        <f t="shared" si="107"/>
        <v/>
      </c>
      <c r="R1685" t="str">
        <f>IF(ISBLANK(Games!L1685), "", IF(H1685=Q1685, "W", "L"))</f>
        <v/>
      </c>
      <c r="T1685" s="30" t="str">
        <f t="shared" si="104"/>
        <v/>
      </c>
    </row>
    <row r="1686" spans="1:20" x14ac:dyDescent="0.45">
      <c r="A1686" s="20" t="str">
        <f>Calc!A1686</f>
        <v>2024-08-04</v>
      </c>
      <c r="B1686" t="str">
        <f>Calc!B1686</f>
        <v>TEX</v>
      </c>
      <c r="C1686" t="str">
        <f>Calc!C1686</f>
        <v>BOS</v>
      </c>
      <c r="D1686" t="str">
        <f>IF(ISBLANK(Games!D1686), "", Games!D1686)</f>
        <v/>
      </c>
      <c r="E1686" t="str">
        <f>IF(ISBLANK(Games!E1686), "", Games!E1686)</f>
        <v/>
      </c>
      <c r="F1686">
        <f>Calc!M1686</f>
        <v>1535.7428778604465</v>
      </c>
      <c r="G1686">
        <f>Calc!N1686</f>
        <v>1518.233689676287</v>
      </c>
      <c r="H1686" t="str">
        <f>IF(Calc!O1686=Betting!I1686, Betting!B1686, IF(Calc!P1686=Betting!I1686, Betting!C1686, ""))</f>
        <v>TEX</v>
      </c>
      <c r="I1686" s="21">
        <f>MAX(Calc!O1686:P1686)</f>
        <v>0.55682200696063366</v>
      </c>
      <c r="J1686" s="22">
        <f t="shared" si="105"/>
        <v>-125.64297318598413</v>
      </c>
      <c r="K1686" s="23">
        <f t="shared" si="106"/>
        <v>0.79590603011259609</v>
      </c>
      <c r="M1686" s="31"/>
      <c r="N1686" s="31"/>
      <c r="O1686" t="str">
        <f>IF(ISBLANK(Games!L1686), "", Games!L1686)</f>
        <v/>
      </c>
      <c r="P1686" t="str">
        <f>IF(ISBLANK(Games!M1686), "", Games!M1686)</f>
        <v/>
      </c>
      <c r="Q1686" t="str">
        <f t="shared" si="107"/>
        <v/>
      </c>
      <c r="R1686" t="str">
        <f>IF(ISBLANK(Games!L1686), "", IF(H1686=Q1686, "W", "L"))</f>
        <v/>
      </c>
      <c r="T1686" s="30" t="str">
        <f t="shared" si="104"/>
        <v/>
      </c>
    </row>
    <row r="1687" spans="1:20" x14ac:dyDescent="0.45">
      <c r="A1687" s="20" t="str">
        <f>Calc!A1687</f>
        <v>2024-08-04</v>
      </c>
      <c r="B1687" t="str">
        <f>Calc!B1687</f>
        <v>LAA</v>
      </c>
      <c r="C1687" t="str">
        <f>Calc!C1687</f>
        <v>NYM</v>
      </c>
      <c r="D1687" t="str">
        <f>IF(ISBLANK(Games!D1687), "", Games!D1687)</f>
        <v/>
      </c>
      <c r="E1687" t="str">
        <f>IF(ISBLANK(Games!E1687), "", Games!E1687)</f>
        <v/>
      </c>
      <c r="F1687">
        <f>Calc!M1687</f>
        <v>1469.5882041455925</v>
      </c>
      <c r="G1687">
        <f>Calc!N1687</f>
        <v>1510.288270753422</v>
      </c>
      <c r="H1687" t="str">
        <f>IF(Calc!O1687=Betting!I1687, Betting!B1687, IF(Calc!P1687=Betting!I1687, Betting!C1687, ""))</f>
        <v>NYM</v>
      </c>
      <c r="I1687" s="21">
        <f>MAX(Calc!O1687:P1687)</f>
        <v>0.52405906760441479</v>
      </c>
      <c r="J1687" s="22">
        <f t="shared" si="105"/>
        <v>-110.11010651398135</v>
      </c>
      <c r="K1687" s="23">
        <f t="shared" si="106"/>
        <v>0.90818184784248113</v>
      </c>
      <c r="M1687" s="31"/>
      <c r="N1687" s="31"/>
      <c r="O1687" t="str">
        <f>IF(ISBLANK(Games!L1687), "", Games!L1687)</f>
        <v/>
      </c>
      <c r="P1687" t="str">
        <f>IF(ISBLANK(Games!M1687), "", Games!M1687)</f>
        <v/>
      </c>
      <c r="Q1687" t="str">
        <f t="shared" si="107"/>
        <v/>
      </c>
      <c r="R1687" t="str">
        <f>IF(ISBLANK(Games!L1687), "", IF(H1687=Q1687, "W", "L"))</f>
        <v/>
      </c>
      <c r="T1687" s="30" t="str">
        <f t="shared" si="104"/>
        <v/>
      </c>
    </row>
    <row r="1688" spans="1:20" x14ac:dyDescent="0.45">
      <c r="A1688" s="20" t="str">
        <f>Calc!A1688</f>
        <v>2024-08-04</v>
      </c>
      <c r="B1688" t="str">
        <f>Calc!B1688</f>
        <v>OAK</v>
      </c>
      <c r="C1688" t="str">
        <f>Calc!C1688</f>
        <v>LAD</v>
      </c>
      <c r="D1688" t="str">
        <f>IF(ISBLANK(Games!D1688), "", Games!D1688)</f>
        <v/>
      </c>
      <c r="E1688" t="str">
        <f>IF(ISBLANK(Games!E1688), "", Games!E1688)</f>
        <v/>
      </c>
      <c r="F1688">
        <f>Calc!M1688</f>
        <v>1410.609331202211</v>
      </c>
      <c r="G1688">
        <f>Calc!N1688</f>
        <v>1587.2549754385982</v>
      </c>
      <c r="H1688" t="str">
        <f>IF(Calc!O1688=Betting!I1688, Betting!B1688, IF(Calc!P1688=Betting!I1688, Betting!C1688, ""))</f>
        <v>LAD</v>
      </c>
      <c r="I1688" s="21">
        <f>MAX(Calc!O1688:P1688)</f>
        <v>0.73125376716068269</v>
      </c>
      <c r="J1688" s="22">
        <f t="shared" si="105"/>
        <v>-272.09823908411676</v>
      </c>
      <c r="K1688" s="23">
        <f t="shared" si="106"/>
        <v>0.36751432253512628</v>
      </c>
      <c r="M1688" s="31"/>
      <c r="N1688" s="31"/>
      <c r="O1688" t="str">
        <f>IF(ISBLANK(Games!L1688), "", Games!L1688)</f>
        <v/>
      </c>
      <c r="P1688" t="str">
        <f>IF(ISBLANK(Games!M1688), "", Games!M1688)</f>
        <v/>
      </c>
      <c r="Q1688" t="str">
        <f t="shared" si="107"/>
        <v/>
      </c>
      <c r="R1688" t="str">
        <f>IF(ISBLANK(Games!L1688), "", IF(H1688=Q1688, "W", "L"))</f>
        <v/>
      </c>
      <c r="T1688" s="30" t="str">
        <f t="shared" si="104"/>
        <v/>
      </c>
    </row>
    <row r="1689" spans="1:20" x14ac:dyDescent="0.45">
      <c r="A1689" s="20" t="str">
        <f>Calc!A1689</f>
        <v>2024-08-04</v>
      </c>
      <c r="B1689" t="str">
        <f>Calc!B1689</f>
        <v>SDP</v>
      </c>
      <c r="C1689" t="str">
        <f>Calc!C1689</f>
        <v>COL</v>
      </c>
      <c r="D1689" t="str">
        <f>IF(ISBLANK(Games!D1689), "", Games!D1689)</f>
        <v/>
      </c>
      <c r="E1689" t="str">
        <f>IF(ISBLANK(Games!E1689), "", Games!E1689)</f>
        <v/>
      </c>
      <c r="F1689">
        <f>Calc!M1689</f>
        <v>1502.9671207118124</v>
      </c>
      <c r="G1689">
        <f>Calc!N1689</f>
        <v>1405.4006829938121</v>
      </c>
      <c r="H1689" t="str">
        <f>IF(Calc!O1689=Betting!I1689, Betting!B1689, IF(Calc!P1689=Betting!I1689, Betting!C1689, ""))</f>
        <v>SDP</v>
      </c>
      <c r="I1689" s="21">
        <f>MAX(Calc!O1689:P1689)</f>
        <v>0.65145123899432611</v>
      </c>
      <c r="J1689" s="22">
        <f t="shared" si="105"/>
        <v>-186.9039032342798</v>
      </c>
      <c r="K1689" s="23">
        <f t="shared" si="106"/>
        <v>0.53503430516725103</v>
      </c>
      <c r="M1689" s="31"/>
      <c r="N1689" s="31"/>
      <c r="O1689" t="str">
        <f>IF(ISBLANK(Games!L1689), "", Games!L1689)</f>
        <v/>
      </c>
      <c r="P1689" t="str">
        <f>IF(ISBLANK(Games!M1689), "", Games!M1689)</f>
        <v/>
      </c>
      <c r="Q1689" t="str">
        <f t="shared" si="107"/>
        <v/>
      </c>
      <c r="R1689" t="str">
        <f>IF(ISBLANK(Games!L1689), "", IF(H1689=Q1689, "W", "L"))</f>
        <v/>
      </c>
      <c r="T1689" s="30" t="str">
        <f t="shared" si="104"/>
        <v/>
      </c>
    </row>
    <row r="1690" spans="1:20" x14ac:dyDescent="0.45">
      <c r="A1690" s="20" t="str">
        <f>Calc!A1690</f>
        <v>2024-08-04</v>
      </c>
      <c r="B1690" t="str">
        <f>Calc!B1690</f>
        <v>SEA</v>
      </c>
      <c r="C1690" t="str">
        <f>Calc!C1690</f>
        <v>PHI</v>
      </c>
      <c r="D1690" t="str">
        <f>IF(ISBLANK(Games!D1690), "", Games!D1690)</f>
        <v/>
      </c>
      <c r="E1690" t="str">
        <f>IF(ISBLANK(Games!E1690), "", Games!E1690)</f>
        <v/>
      </c>
      <c r="F1690">
        <f>Calc!M1690</f>
        <v>1518.2292368487947</v>
      </c>
      <c r="G1690">
        <f>Calc!N1690</f>
        <v>1539.4111659163295</v>
      </c>
      <c r="H1690" t="str">
        <f>IF(Calc!O1690=Betting!I1690, Betting!B1690, IF(Calc!P1690=Betting!I1690, Betting!C1690, ""))</f>
        <v>PHI</v>
      </c>
      <c r="I1690" s="21">
        <f>MAX(Calc!O1690:P1690)</f>
        <v>0.51920957947080426</v>
      </c>
      <c r="J1690" s="22">
        <f t="shared" si="105"/>
        <v>-107.99083286628742</v>
      </c>
      <c r="K1690" s="23">
        <f t="shared" si="106"/>
        <v>0.92600452599359484</v>
      </c>
      <c r="M1690" s="31"/>
      <c r="N1690" s="31"/>
      <c r="O1690" t="str">
        <f>IF(ISBLANK(Games!L1690), "", Games!L1690)</f>
        <v/>
      </c>
      <c r="P1690" t="str">
        <f>IF(ISBLANK(Games!M1690), "", Games!M1690)</f>
        <v/>
      </c>
      <c r="Q1690" t="str">
        <f t="shared" si="107"/>
        <v/>
      </c>
      <c r="R1690" t="str">
        <f>IF(ISBLANK(Games!L1690), "", IF(H1690=Q1690, "W", "L"))</f>
        <v/>
      </c>
      <c r="T1690" s="30" t="str">
        <f t="shared" si="104"/>
        <v/>
      </c>
    </row>
    <row r="1691" spans="1:20" x14ac:dyDescent="0.45">
      <c r="A1691" s="20" t="str">
        <f>Calc!A1691</f>
        <v>2024-08-05</v>
      </c>
      <c r="B1691" t="str">
        <f>Calc!B1691</f>
        <v>CLE</v>
      </c>
      <c r="C1691" t="str">
        <f>Calc!C1691</f>
        <v>ARI</v>
      </c>
      <c r="D1691" t="str">
        <f>IF(ISBLANK(Games!D1691), "", Games!D1691)</f>
        <v/>
      </c>
      <c r="E1691" t="str">
        <f>IF(ISBLANK(Games!E1691), "", Games!E1691)</f>
        <v/>
      </c>
      <c r="F1691">
        <f>Calc!M1691</f>
        <v>1503.8938502056101</v>
      </c>
      <c r="G1691">
        <f>Calc!N1691</f>
        <v>1515.1384034374826</v>
      </c>
      <c r="H1691" t="str">
        <f>IF(Calc!O1691=Betting!I1691, Betting!B1691, IF(Calc!P1691=Betting!I1691, Betting!C1691, ""))</f>
        <v>CLE</v>
      </c>
      <c r="I1691" s="21">
        <f>MAX(Calc!O1691:P1691)</f>
        <v>0.50763295858988855</v>
      </c>
      <c r="J1691" s="22">
        <f t="shared" si="105"/>
        <v>-103.10051565109971</v>
      </c>
      <c r="K1691" s="23">
        <f t="shared" si="106"/>
        <v>0.96992725369490773</v>
      </c>
      <c r="M1691" s="31"/>
      <c r="N1691" s="31"/>
      <c r="O1691" t="str">
        <f>IF(ISBLANK(Games!L1691), "", Games!L1691)</f>
        <v/>
      </c>
      <c r="P1691" t="str">
        <f>IF(ISBLANK(Games!M1691), "", Games!M1691)</f>
        <v/>
      </c>
      <c r="Q1691" t="str">
        <f t="shared" si="107"/>
        <v/>
      </c>
      <c r="R1691" t="str">
        <f>IF(ISBLANK(Games!L1691), "", IF(H1691=Q1691, "W", "L"))</f>
        <v/>
      </c>
      <c r="T1691" s="30" t="str">
        <f t="shared" si="104"/>
        <v/>
      </c>
    </row>
    <row r="1692" spans="1:20" x14ac:dyDescent="0.45">
      <c r="A1692" s="20" t="str">
        <f>Calc!A1692</f>
        <v>2024-08-05</v>
      </c>
      <c r="B1692" t="str">
        <f>Calc!B1692</f>
        <v>MIA</v>
      </c>
      <c r="C1692" t="str">
        <f>Calc!C1692</f>
        <v>CIN</v>
      </c>
      <c r="D1692" t="str">
        <f>IF(ISBLANK(Games!D1692), "", Games!D1692)</f>
        <v/>
      </c>
      <c r="E1692" t="str">
        <f>IF(ISBLANK(Games!E1692), "", Games!E1692)</f>
        <v/>
      </c>
      <c r="F1692">
        <f>Calc!M1692</f>
        <v>1453.0099819148713</v>
      </c>
      <c r="G1692">
        <f>Calc!N1692</f>
        <v>1513.6155661274754</v>
      </c>
      <c r="H1692" t="str">
        <f>IF(Calc!O1692=Betting!I1692, Betting!B1692, IF(Calc!P1692=Betting!I1692, Betting!C1692, ""))</f>
        <v>CIN</v>
      </c>
      <c r="I1692" s="21">
        <f>MAX(Calc!O1692:P1692)</f>
        <v>0.56346863156600191</v>
      </c>
      <c r="J1692" s="22">
        <f t="shared" si="105"/>
        <v>-129.07861205653455</v>
      </c>
      <c r="K1692" s="23">
        <f t="shared" si="106"/>
        <v>0.77472168631780347</v>
      </c>
      <c r="M1692" s="31"/>
      <c r="N1692" s="31"/>
      <c r="O1692" t="str">
        <f>IF(ISBLANK(Games!L1692), "", Games!L1692)</f>
        <v/>
      </c>
      <c r="P1692" t="str">
        <f>IF(ISBLANK(Games!M1692), "", Games!M1692)</f>
        <v/>
      </c>
      <c r="Q1692" t="str">
        <f t="shared" si="107"/>
        <v/>
      </c>
      <c r="R1692" t="str">
        <f>IF(ISBLANK(Games!L1692), "", IF(H1692=Q1692, "W", "L"))</f>
        <v/>
      </c>
      <c r="T1692" s="30" t="str">
        <f t="shared" si="104"/>
        <v/>
      </c>
    </row>
    <row r="1693" spans="1:20" x14ac:dyDescent="0.45">
      <c r="A1693" s="20" t="str">
        <f>Calc!A1693</f>
        <v>2024-08-05</v>
      </c>
      <c r="B1693" t="str">
        <f>Calc!B1693</f>
        <v>WAS</v>
      </c>
      <c r="C1693" t="str">
        <f>Calc!C1693</f>
        <v>SFG</v>
      </c>
      <c r="D1693" t="str">
        <f>IF(ISBLANK(Games!D1693), "", Games!D1693)</f>
        <v/>
      </c>
      <c r="E1693" t="str">
        <f>IF(ISBLANK(Games!E1693), "", Games!E1693)</f>
        <v/>
      </c>
      <c r="F1693">
        <f>Calc!M1693</f>
        <v>1419.5380932200808</v>
      </c>
      <c r="G1693">
        <f>Calc!N1693</f>
        <v>1491.6063482058917</v>
      </c>
      <c r="H1693" t="str">
        <f>IF(Calc!O1693=Betting!I1693, Betting!B1693, IF(Calc!P1693=Betting!I1693, Betting!C1693, ""))</f>
        <v>SFG</v>
      </c>
      <c r="I1693" s="21">
        <f>MAX(Calc!O1693:P1693)</f>
        <v>0.62606173953676947</v>
      </c>
      <c r="J1693" s="22">
        <f t="shared" si="105"/>
        <v>-167.42382519542429</v>
      </c>
      <c r="K1693" s="23">
        <f t="shared" si="106"/>
        <v>0.597286556338536</v>
      </c>
      <c r="M1693" s="31"/>
      <c r="N1693" s="31"/>
      <c r="O1693" t="str">
        <f>IF(ISBLANK(Games!L1693), "", Games!L1693)</f>
        <v/>
      </c>
      <c r="P1693" t="str">
        <f>IF(ISBLANK(Games!M1693), "", Games!M1693)</f>
        <v/>
      </c>
      <c r="Q1693" t="str">
        <f t="shared" si="107"/>
        <v/>
      </c>
      <c r="R1693" t="str">
        <f>IF(ISBLANK(Games!L1693), "", IF(H1693=Q1693, "W", "L"))</f>
        <v/>
      </c>
      <c r="T1693" s="30" t="str">
        <f t="shared" si="104"/>
        <v/>
      </c>
    </row>
    <row r="1694" spans="1:20" x14ac:dyDescent="0.45">
      <c r="A1694" s="20" t="str">
        <f>Calc!A1694</f>
        <v>2024-08-05</v>
      </c>
      <c r="B1694" t="str">
        <f>Calc!B1694</f>
        <v>TEX</v>
      </c>
      <c r="C1694" t="str">
        <f>Calc!C1694</f>
        <v>HOU</v>
      </c>
      <c r="D1694" t="str">
        <f>IF(ISBLANK(Games!D1694), "", Games!D1694)</f>
        <v/>
      </c>
      <c r="E1694" t="str">
        <f>IF(ISBLANK(Games!E1694), "", Games!E1694)</f>
        <v/>
      </c>
      <c r="F1694">
        <f>Calc!M1694</f>
        <v>1535.7428778604465</v>
      </c>
      <c r="G1694">
        <f>Calc!N1694</f>
        <v>1554.1885466658973</v>
      </c>
      <c r="H1694" t="str">
        <f>IF(Calc!O1694=Betting!I1694, Betting!B1694, IF(Calc!P1694=Betting!I1694, Betting!C1694, ""))</f>
        <v>TEX</v>
      </c>
      <c r="I1694" s="21">
        <f>MAX(Calc!O1694:P1694)</f>
        <v>0.50512503099413764</v>
      </c>
      <c r="J1694" s="22">
        <f t="shared" si="105"/>
        <v>-102.07124276438275</v>
      </c>
      <c r="K1694" s="23">
        <f t="shared" si="106"/>
        <v>0.97970787159744954</v>
      </c>
      <c r="M1694" s="31"/>
      <c r="N1694" s="31"/>
      <c r="O1694" t="str">
        <f>IF(ISBLANK(Games!L1694), "", Games!L1694)</f>
        <v/>
      </c>
      <c r="P1694" t="str">
        <f>IF(ISBLANK(Games!M1694), "", Games!M1694)</f>
        <v/>
      </c>
      <c r="Q1694" t="str">
        <f t="shared" si="107"/>
        <v/>
      </c>
      <c r="R1694" t="str">
        <f>IF(ISBLANK(Games!L1694), "", IF(H1694=Q1694, "W", "L"))</f>
        <v/>
      </c>
      <c r="T1694" s="30" t="str">
        <f t="shared" si="104"/>
        <v/>
      </c>
    </row>
    <row r="1695" spans="1:20" x14ac:dyDescent="0.45">
      <c r="A1695" s="20" t="str">
        <f>Calc!A1695</f>
        <v>2024-08-05</v>
      </c>
      <c r="B1695" t="str">
        <f>Calc!B1695</f>
        <v>CHC</v>
      </c>
      <c r="C1695" t="str">
        <f>Calc!C1695</f>
        <v>MIN</v>
      </c>
      <c r="D1695" t="str">
        <f>IF(ISBLANK(Games!D1695), "", Games!D1695)</f>
        <v/>
      </c>
      <c r="E1695" t="str">
        <f>IF(ISBLANK(Games!E1695), "", Games!E1695)</f>
        <v/>
      </c>
      <c r="F1695">
        <f>Calc!M1695</f>
        <v>1529.9566441509314</v>
      </c>
      <c r="G1695">
        <f>Calc!N1695</f>
        <v>1539.5424706464416</v>
      </c>
      <c r="H1695" t="str">
        <f>IF(Calc!O1695=Betting!I1695, Betting!B1695, IF(Calc!P1695=Betting!I1695, Betting!C1695, ""))</f>
        <v>CHC</v>
      </c>
      <c r="I1695" s="21">
        <f>MAX(Calc!O1695:P1695)</f>
        <v>0.50850137969449416</v>
      </c>
      <c r="J1695" s="22">
        <f t="shared" si="105"/>
        <v>-103.45937072588723</v>
      </c>
      <c r="K1695" s="23">
        <f t="shared" si="106"/>
        <v>0.96656300244612225</v>
      </c>
      <c r="M1695" s="31"/>
      <c r="N1695" s="31"/>
      <c r="O1695" t="str">
        <f>IF(ISBLANK(Games!L1695), "", Games!L1695)</f>
        <v/>
      </c>
      <c r="P1695" t="str">
        <f>IF(ISBLANK(Games!M1695), "", Games!M1695)</f>
        <v/>
      </c>
      <c r="Q1695" t="str">
        <f t="shared" si="107"/>
        <v/>
      </c>
      <c r="R1695" t="str">
        <f>IF(ISBLANK(Games!L1695), "", IF(H1695=Q1695, "W", "L"))</f>
        <v/>
      </c>
      <c r="T1695" s="30" t="str">
        <f t="shared" si="104"/>
        <v/>
      </c>
    </row>
    <row r="1696" spans="1:20" x14ac:dyDescent="0.45">
      <c r="A1696" s="20" t="str">
        <f>Calc!A1696</f>
        <v>2024-08-05</v>
      </c>
      <c r="B1696" t="str">
        <f>Calc!B1696</f>
        <v>KCR</v>
      </c>
      <c r="C1696" t="str">
        <f>Calc!C1696</f>
        <v>BOS</v>
      </c>
      <c r="D1696" t="str">
        <f>IF(ISBLANK(Games!D1696), "", Games!D1696)</f>
        <v/>
      </c>
      <c r="E1696" t="str">
        <f>IF(ISBLANK(Games!E1696), "", Games!E1696)</f>
        <v/>
      </c>
      <c r="F1696">
        <f>Calc!M1696</f>
        <v>1459.3647323881944</v>
      </c>
      <c r="G1696">
        <f>Calc!N1696</f>
        <v>1518.233689676287</v>
      </c>
      <c r="H1696" t="str">
        <f>IF(Calc!O1696=Betting!I1696, Betting!B1696, IF(Calc!P1696=Betting!I1696, Betting!C1696, ""))</f>
        <v>KCR</v>
      </c>
      <c r="I1696" s="21">
        <f>MAX(Calc!O1696:P1696)</f>
        <v>0.51112362529710009</v>
      </c>
      <c r="J1696" s="22">
        <f t="shared" si="105"/>
        <v>-104.55069047010511</v>
      </c>
      <c r="K1696" s="23">
        <f t="shared" si="106"/>
        <v>0.95647383628321125</v>
      </c>
      <c r="M1696" s="31"/>
      <c r="N1696" s="31"/>
      <c r="O1696" t="str">
        <f>IF(ISBLANK(Games!L1696), "", Games!L1696)</f>
        <v/>
      </c>
      <c r="P1696" t="str">
        <f>IF(ISBLANK(Games!M1696), "", Games!M1696)</f>
        <v/>
      </c>
      <c r="Q1696" t="str">
        <f t="shared" si="107"/>
        <v/>
      </c>
      <c r="R1696" t="str">
        <f>IF(ISBLANK(Games!L1696), "", IF(H1696=Q1696, "W", "L"))</f>
        <v/>
      </c>
      <c r="T1696" s="30" t="str">
        <f t="shared" si="104"/>
        <v/>
      </c>
    </row>
    <row r="1697" spans="1:20" x14ac:dyDescent="0.45">
      <c r="A1697" s="20" t="str">
        <f>Calc!A1697</f>
        <v>2024-08-05</v>
      </c>
      <c r="B1697" t="str">
        <f>Calc!B1697</f>
        <v>OAK</v>
      </c>
      <c r="C1697" t="str">
        <f>Calc!C1697</f>
        <v>CHW</v>
      </c>
      <c r="D1697" t="str">
        <f>IF(ISBLANK(Games!D1697), "", Games!D1697)</f>
        <v/>
      </c>
      <c r="E1697" t="str">
        <f>IF(ISBLANK(Games!E1697), "", Games!E1697)</f>
        <v/>
      </c>
      <c r="F1697">
        <f>Calc!M1697</f>
        <v>1410.609331202211</v>
      </c>
      <c r="G1697">
        <f>Calc!N1697</f>
        <v>1425.4820043556863</v>
      </c>
      <c r="H1697" t="str">
        <f>IF(Calc!O1697=Betting!I1697, Betting!B1697, IF(Calc!P1697=Betting!I1697, Betting!C1697, ""))</f>
        <v>CHW</v>
      </c>
      <c r="I1697" s="21">
        <f>MAX(Calc!O1697:P1697)</f>
        <v>0.51828484316580448</v>
      </c>
      <c r="J1697" s="22">
        <f t="shared" si="105"/>
        <v>-107.59155816726691</v>
      </c>
      <c r="K1697" s="23">
        <f t="shared" si="106"/>
        <v>0.92944094967502267</v>
      </c>
      <c r="M1697" s="31"/>
      <c r="N1697" s="31"/>
      <c r="O1697" t="str">
        <f>IF(ISBLANK(Games!L1697), "", Games!L1697)</f>
        <v/>
      </c>
      <c r="P1697" t="str">
        <f>IF(ISBLANK(Games!M1697), "", Games!M1697)</f>
        <v/>
      </c>
      <c r="Q1697" t="str">
        <f t="shared" si="107"/>
        <v/>
      </c>
      <c r="R1697" t="str">
        <f>IF(ISBLANK(Games!L1697), "", IF(H1697=Q1697, "W", "L"))</f>
        <v/>
      </c>
      <c r="T1697" s="30" t="str">
        <f t="shared" si="104"/>
        <v/>
      </c>
    </row>
    <row r="1698" spans="1:20" x14ac:dyDescent="0.45">
      <c r="A1698" s="20" t="str">
        <f>Calc!A1698</f>
        <v>2024-08-05</v>
      </c>
      <c r="B1698" t="str">
        <f>Calc!B1698</f>
        <v>LAD</v>
      </c>
      <c r="C1698" t="str">
        <f>Calc!C1698</f>
        <v>PHI</v>
      </c>
      <c r="D1698" t="str">
        <f>IF(ISBLANK(Games!D1698), "", Games!D1698)</f>
        <v/>
      </c>
      <c r="E1698" t="str">
        <f>IF(ISBLANK(Games!E1698), "", Games!E1698)</f>
        <v/>
      </c>
      <c r="F1698">
        <f>Calc!M1698</f>
        <v>1596.6514930600529</v>
      </c>
      <c r="G1698">
        <f>Calc!N1698</f>
        <v>1539.4111659163295</v>
      </c>
      <c r="H1698" t="str">
        <f>IF(Calc!O1698=Betting!I1698, Betting!B1698, IF(Calc!P1698=Betting!I1698, Betting!C1698, ""))</f>
        <v>LAD</v>
      </c>
      <c r="I1698" s="21">
        <f>MAX(Calc!O1698:P1698)</f>
        <v>0.60296516882303486</v>
      </c>
      <c r="J1698" s="22">
        <f t="shared" si="105"/>
        <v>-151.8670709659433</v>
      </c>
      <c r="K1698" s="23">
        <f t="shared" si="106"/>
        <v>0.6584705911818457</v>
      </c>
      <c r="M1698" s="31"/>
      <c r="N1698" s="31"/>
      <c r="O1698" t="str">
        <f>IF(ISBLANK(Games!L1698), "", Games!L1698)</f>
        <v/>
      </c>
      <c r="P1698" t="str">
        <f>IF(ISBLANK(Games!M1698), "", Games!M1698)</f>
        <v/>
      </c>
      <c r="Q1698" t="str">
        <f t="shared" si="107"/>
        <v/>
      </c>
      <c r="R1698" t="str">
        <f>IF(ISBLANK(Games!L1698), "", IF(H1698=Q1698, "W", "L"))</f>
        <v/>
      </c>
      <c r="T1698" s="30" t="str">
        <f t="shared" ref="T1698:T1761" si="108">IF(S1698="W", N1698/(L1698/-100), IF(S1698="L", -N1698, ""))</f>
        <v/>
      </c>
    </row>
    <row r="1699" spans="1:20" x14ac:dyDescent="0.45">
      <c r="A1699" s="20" t="str">
        <f>Calc!A1699</f>
        <v>2024-08-06</v>
      </c>
      <c r="B1699" t="str">
        <f>Calc!B1699</f>
        <v>CLE</v>
      </c>
      <c r="C1699" t="str">
        <f>Calc!C1699</f>
        <v>ARI</v>
      </c>
      <c r="D1699" t="str">
        <f>IF(ISBLANK(Games!D1699), "", Games!D1699)</f>
        <v/>
      </c>
      <c r="E1699" t="str">
        <f>IF(ISBLANK(Games!E1699), "", Games!E1699)</f>
        <v/>
      </c>
      <c r="F1699">
        <f>Calc!M1699</f>
        <v>1503.8938502056101</v>
      </c>
      <c r="G1699">
        <f>Calc!N1699</f>
        <v>1515.1384034374826</v>
      </c>
      <c r="H1699" t="str">
        <f>IF(Calc!O1699=Betting!I1699, Betting!B1699, IF(Calc!P1699=Betting!I1699, Betting!C1699, ""))</f>
        <v>CLE</v>
      </c>
      <c r="I1699" s="21">
        <f>MAX(Calc!O1699:P1699)</f>
        <v>0.50763295858988855</v>
      </c>
      <c r="J1699" s="22">
        <f t="shared" si="105"/>
        <v>-103.10051565109971</v>
      </c>
      <c r="K1699" s="23">
        <f t="shared" si="106"/>
        <v>0.96992725369490773</v>
      </c>
      <c r="M1699" s="31"/>
      <c r="N1699" s="31"/>
      <c r="O1699" t="str">
        <f>IF(ISBLANK(Games!L1699), "", Games!L1699)</f>
        <v/>
      </c>
      <c r="P1699" t="str">
        <f>IF(ISBLANK(Games!M1699), "", Games!M1699)</f>
        <v/>
      </c>
      <c r="Q1699" t="str">
        <f t="shared" si="107"/>
        <v/>
      </c>
      <c r="R1699" t="str">
        <f>IF(ISBLANK(Games!L1699), "", IF(H1699=Q1699, "W", "L"))</f>
        <v/>
      </c>
      <c r="T1699" s="30" t="str">
        <f t="shared" si="108"/>
        <v/>
      </c>
    </row>
    <row r="1700" spans="1:20" x14ac:dyDescent="0.45">
      <c r="A1700" s="20" t="str">
        <f>Calc!A1700</f>
        <v>2024-08-06</v>
      </c>
      <c r="B1700" t="str">
        <f>Calc!B1700</f>
        <v>PIT</v>
      </c>
      <c r="C1700" t="str">
        <f>Calc!C1700</f>
        <v>SDP</v>
      </c>
      <c r="D1700" t="str">
        <f>IF(ISBLANK(Games!D1700), "", Games!D1700)</f>
        <v/>
      </c>
      <c r="E1700" t="str">
        <f>IF(ISBLANK(Games!E1700), "", Games!E1700)</f>
        <v/>
      </c>
      <c r="F1700">
        <f>Calc!M1700</f>
        <v>1464.4120897083565</v>
      </c>
      <c r="G1700">
        <f>Calc!N1700</f>
        <v>1514.2912987524817</v>
      </c>
      <c r="H1700" t="str">
        <f>IF(Calc!O1700=Betting!I1700, Betting!B1700, IF(Calc!P1700=Betting!I1700, Betting!C1700, ""))</f>
        <v>SDP</v>
      </c>
      <c r="I1700" s="21">
        <f>MAX(Calc!O1700:P1700)</f>
        <v>0.54230732057559272</v>
      </c>
      <c r="J1700" s="22">
        <f t="shared" si="105"/>
        <v>-118.48721750533491</v>
      </c>
      <c r="K1700" s="23">
        <f t="shared" si="106"/>
        <v>0.84397289518168894</v>
      </c>
      <c r="M1700" s="31"/>
      <c r="N1700" s="31"/>
      <c r="O1700" t="str">
        <f>IF(ISBLANK(Games!L1700), "", Games!L1700)</f>
        <v/>
      </c>
      <c r="P1700" t="str">
        <f>IF(ISBLANK(Games!M1700), "", Games!M1700)</f>
        <v/>
      </c>
      <c r="Q1700" t="str">
        <f t="shared" si="107"/>
        <v/>
      </c>
      <c r="R1700" t="str">
        <f>IF(ISBLANK(Games!L1700), "", IF(H1700=Q1700, "W", "L"))</f>
        <v/>
      </c>
      <c r="T1700" s="30" t="str">
        <f t="shared" si="108"/>
        <v/>
      </c>
    </row>
    <row r="1701" spans="1:20" x14ac:dyDescent="0.45">
      <c r="A1701" s="20" t="str">
        <f>Calc!A1701</f>
        <v>2024-08-06</v>
      </c>
      <c r="B1701" t="str">
        <f>Calc!B1701</f>
        <v>MIA</v>
      </c>
      <c r="C1701" t="str">
        <f>Calc!C1701</f>
        <v>CIN</v>
      </c>
      <c r="D1701" t="str">
        <f>IF(ISBLANK(Games!D1701), "", Games!D1701)</f>
        <v/>
      </c>
      <c r="E1701" t="str">
        <f>IF(ISBLANK(Games!E1701), "", Games!E1701)</f>
        <v/>
      </c>
      <c r="F1701">
        <f>Calc!M1701</f>
        <v>1453.0099819148713</v>
      </c>
      <c r="G1701">
        <f>Calc!N1701</f>
        <v>1513.6155661274754</v>
      </c>
      <c r="H1701" t="str">
        <f>IF(Calc!O1701=Betting!I1701, Betting!B1701, IF(Calc!P1701=Betting!I1701, Betting!C1701, ""))</f>
        <v>CIN</v>
      </c>
      <c r="I1701" s="21">
        <f>MAX(Calc!O1701:P1701)</f>
        <v>0.56346863156600191</v>
      </c>
      <c r="J1701" s="22">
        <f t="shared" si="105"/>
        <v>-129.07861205653455</v>
      </c>
      <c r="K1701" s="23">
        <f t="shared" si="106"/>
        <v>0.77472168631780347</v>
      </c>
      <c r="M1701" s="31"/>
      <c r="N1701" s="31"/>
      <c r="O1701" t="str">
        <f>IF(ISBLANK(Games!L1701), "", Games!L1701)</f>
        <v/>
      </c>
      <c r="P1701" t="str">
        <f>IF(ISBLANK(Games!M1701), "", Games!M1701)</f>
        <v/>
      </c>
      <c r="Q1701" t="str">
        <f t="shared" si="107"/>
        <v/>
      </c>
      <c r="R1701" t="str">
        <f>IF(ISBLANK(Games!L1701), "", IF(H1701=Q1701, "W", "L"))</f>
        <v/>
      </c>
      <c r="T1701" s="30" t="str">
        <f t="shared" si="108"/>
        <v/>
      </c>
    </row>
    <row r="1702" spans="1:20" x14ac:dyDescent="0.45">
      <c r="A1702" s="20" t="str">
        <f>Calc!A1702</f>
        <v>2024-08-06</v>
      </c>
      <c r="B1702" t="str">
        <f>Calc!B1702</f>
        <v>WAS</v>
      </c>
      <c r="C1702" t="str">
        <f>Calc!C1702</f>
        <v>SFG</v>
      </c>
      <c r="D1702" t="str">
        <f>IF(ISBLANK(Games!D1702), "", Games!D1702)</f>
        <v/>
      </c>
      <c r="E1702" t="str">
        <f>IF(ISBLANK(Games!E1702), "", Games!E1702)</f>
        <v/>
      </c>
      <c r="F1702">
        <f>Calc!M1702</f>
        <v>1419.5380932200808</v>
      </c>
      <c r="G1702">
        <f>Calc!N1702</f>
        <v>1491.6063482058917</v>
      </c>
      <c r="H1702" t="str">
        <f>IF(Calc!O1702=Betting!I1702, Betting!B1702, IF(Calc!P1702=Betting!I1702, Betting!C1702, ""))</f>
        <v>SFG</v>
      </c>
      <c r="I1702" s="21">
        <f>MAX(Calc!O1702:P1702)</f>
        <v>0.62606173953676947</v>
      </c>
      <c r="J1702" s="22">
        <f t="shared" si="105"/>
        <v>-167.42382519542429</v>
      </c>
      <c r="K1702" s="23">
        <f t="shared" si="106"/>
        <v>0.597286556338536</v>
      </c>
      <c r="M1702" s="31"/>
      <c r="N1702" s="31"/>
      <c r="O1702" t="str">
        <f>IF(ISBLANK(Games!L1702), "", Games!L1702)</f>
        <v/>
      </c>
      <c r="P1702" t="str">
        <f>IF(ISBLANK(Games!M1702), "", Games!M1702)</f>
        <v/>
      </c>
      <c r="Q1702" t="str">
        <f t="shared" si="107"/>
        <v/>
      </c>
      <c r="R1702" t="str">
        <f>IF(ISBLANK(Games!L1702), "", IF(H1702=Q1702, "W", "L"))</f>
        <v/>
      </c>
      <c r="T1702" s="30" t="str">
        <f t="shared" si="108"/>
        <v/>
      </c>
    </row>
    <row r="1703" spans="1:20" x14ac:dyDescent="0.45">
      <c r="A1703" s="20" t="str">
        <f>Calc!A1703</f>
        <v>2024-08-06</v>
      </c>
      <c r="B1703" t="str">
        <f>Calc!B1703</f>
        <v>NYY</v>
      </c>
      <c r="C1703" t="str">
        <f>Calc!C1703</f>
        <v>LAA</v>
      </c>
      <c r="D1703" t="str">
        <f>IF(ISBLANK(Games!D1703), "", Games!D1703)</f>
        <v/>
      </c>
      <c r="E1703" t="str">
        <f>IF(ISBLANK(Games!E1703), "", Games!E1703)</f>
        <v/>
      </c>
      <c r="F1703">
        <f>Calc!M1703</f>
        <v>1533.7203518335739</v>
      </c>
      <c r="G1703">
        <f>Calc!N1703</f>
        <v>1486.8682858001625</v>
      </c>
      <c r="H1703" t="str">
        <f>IF(Calc!O1703=Betting!I1703, Betting!B1703, IF(Calc!P1703=Betting!I1703, Betting!C1703, ""))</f>
        <v>NYY</v>
      </c>
      <c r="I1703" s="21">
        <f>MAX(Calc!O1703:P1703)</f>
        <v>0.61398111314703852</v>
      </c>
      <c r="J1703" s="22">
        <f t="shared" si="105"/>
        <v>-159.0546820526194</v>
      </c>
      <c r="K1703" s="23">
        <f t="shared" si="106"/>
        <v>0.62871459493985482</v>
      </c>
      <c r="M1703" s="31"/>
      <c r="N1703" s="31"/>
      <c r="O1703" t="str">
        <f>IF(ISBLANK(Games!L1703), "", Games!L1703)</f>
        <v/>
      </c>
      <c r="P1703" t="str">
        <f>IF(ISBLANK(Games!M1703), "", Games!M1703)</f>
        <v/>
      </c>
      <c r="Q1703" t="str">
        <f t="shared" si="107"/>
        <v/>
      </c>
      <c r="R1703" t="str">
        <f>IF(ISBLANK(Games!L1703), "", IF(H1703=Q1703, "W", "L"))</f>
        <v/>
      </c>
      <c r="T1703" s="30" t="str">
        <f t="shared" si="108"/>
        <v/>
      </c>
    </row>
    <row r="1704" spans="1:20" x14ac:dyDescent="0.45">
      <c r="A1704" s="20" t="str">
        <f>Calc!A1704</f>
        <v>2024-08-06</v>
      </c>
      <c r="B1704" t="str">
        <f>Calc!B1704</f>
        <v>TOR</v>
      </c>
      <c r="C1704" t="str">
        <f>Calc!C1704</f>
        <v>BAL</v>
      </c>
      <c r="D1704" t="str">
        <f>IF(ISBLANK(Games!D1704), "", Games!D1704)</f>
        <v/>
      </c>
      <c r="E1704" t="str">
        <f>IF(ISBLANK(Games!E1704), "", Games!E1704)</f>
        <v/>
      </c>
      <c r="F1704">
        <f>Calc!M1704</f>
        <v>1536.86484917293</v>
      </c>
      <c r="G1704">
        <f>Calc!N1704</f>
        <v>1539.0873746407135</v>
      </c>
      <c r="H1704" t="str">
        <f>IF(Calc!O1704=Betting!I1704, Betting!B1704, IF(Calc!P1704=Betting!I1704, Betting!C1704, ""))</f>
        <v>BAL</v>
      </c>
      <c r="I1704" s="21">
        <f>MAX(Calc!O1704:P1704)</f>
        <v>0.50596085856868511</v>
      </c>
      <c r="J1704" s="22">
        <f t="shared" si="105"/>
        <v>-102.41311186454398</v>
      </c>
      <c r="K1704" s="23">
        <f t="shared" si="106"/>
        <v>0.97643747152478222</v>
      </c>
      <c r="M1704" s="31"/>
      <c r="N1704" s="31"/>
      <c r="O1704" t="str">
        <f>IF(ISBLANK(Games!L1704), "", Games!L1704)</f>
        <v/>
      </c>
      <c r="P1704" t="str">
        <f>IF(ISBLANK(Games!M1704), "", Games!M1704)</f>
        <v/>
      </c>
      <c r="Q1704" t="str">
        <f t="shared" si="107"/>
        <v/>
      </c>
      <c r="R1704" t="str">
        <f>IF(ISBLANK(Games!L1704), "", IF(H1704=Q1704, "W", "L"))</f>
        <v/>
      </c>
      <c r="T1704" s="30" t="str">
        <f t="shared" si="108"/>
        <v/>
      </c>
    </row>
    <row r="1705" spans="1:20" x14ac:dyDescent="0.45">
      <c r="A1705" s="20" t="str">
        <f>Calc!A1705</f>
        <v>2024-08-06</v>
      </c>
      <c r="B1705" t="str">
        <f>Calc!B1705</f>
        <v>ATL</v>
      </c>
      <c r="C1705" t="str">
        <f>Calc!C1705</f>
        <v>MIL</v>
      </c>
      <c r="D1705" t="str">
        <f>IF(ISBLANK(Games!D1705), "", Games!D1705)</f>
        <v/>
      </c>
      <c r="E1705" t="str">
        <f>IF(ISBLANK(Games!E1705), "", Games!E1705)</f>
        <v/>
      </c>
      <c r="F1705">
        <f>Calc!M1705</f>
        <v>1593.2508682491175</v>
      </c>
      <c r="G1705">
        <f>Calc!N1705</f>
        <v>1527.5334034496079</v>
      </c>
      <c r="H1705" t="str">
        <f>IF(Calc!O1705=Betting!I1705, Betting!B1705, IF(Calc!P1705=Betting!I1705, Betting!C1705, ""))</f>
        <v>ATL</v>
      </c>
      <c r="I1705" s="21">
        <f>MAX(Calc!O1705:P1705)</f>
        <v>0.61541427082438238</v>
      </c>
      <c r="J1705" s="22">
        <f t="shared" si="105"/>
        <v>-160.02004862311441</v>
      </c>
      <c r="K1705" s="23">
        <f t="shared" si="106"/>
        <v>0.62492169487789606</v>
      </c>
      <c r="M1705" s="31"/>
      <c r="N1705" s="31"/>
      <c r="O1705" t="str">
        <f>IF(ISBLANK(Games!L1705), "", Games!L1705)</f>
        <v/>
      </c>
      <c r="P1705" t="str">
        <f>IF(ISBLANK(Games!M1705), "", Games!M1705)</f>
        <v/>
      </c>
      <c r="Q1705" t="str">
        <f t="shared" si="107"/>
        <v/>
      </c>
      <c r="R1705" t="str">
        <f>IF(ISBLANK(Games!L1705), "", IF(H1705=Q1705, "W", "L"))</f>
        <v/>
      </c>
      <c r="T1705" s="30" t="str">
        <f t="shared" si="108"/>
        <v/>
      </c>
    </row>
    <row r="1706" spans="1:20" x14ac:dyDescent="0.45">
      <c r="A1706" s="20" t="str">
        <f>Calc!A1706</f>
        <v>2024-08-06</v>
      </c>
      <c r="B1706" t="str">
        <f>Calc!B1706</f>
        <v>STL</v>
      </c>
      <c r="C1706" t="str">
        <f>Calc!C1706</f>
        <v>TBR</v>
      </c>
      <c r="D1706" t="str">
        <f>IF(ISBLANK(Games!D1706), "", Games!D1706)</f>
        <v/>
      </c>
      <c r="E1706" t="str">
        <f>IF(ISBLANK(Games!E1706), "", Games!E1706)</f>
        <v/>
      </c>
      <c r="F1706">
        <f>Calc!M1706</f>
        <v>1510.540426333587</v>
      </c>
      <c r="G1706">
        <f>Calc!N1706</f>
        <v>1532.6622500113572</v>
      </c>
      <c r="H1706" t="str">
        <f>IF(Calc!O1706=Betting!I1706, Betting!B1706, IF(Calc!P1706=Betting!I1706, Betting!C1706, ""))</f>
        <v>STL</v>
      </c>
      <c r="I1706" s="21">
        <f>MAX(Calc!O1706:P1706)</f>
        <v>0.50479245461399913</v>
      </c>
      <c r="J1706" s="22">
        <f t="shared" si="105"/>
        <v>-101.93553376100662</v>
      </c>
      <c r="K1706" s="23">
        <f t="shared" si="106"/>
        <v>0.98101217809341557</v>
      </c>
      <c r="M1706" s="31"/>
      <c r="N1706" s="31"/>
      <c r="O1706" t="str">
        <f>IF(ISBLANK(Games!L1706), "", Games!L1706)</f>
        <v/>
      </c>
      <c r="P1706" t="str">
        <f>IF(ISBLANK(Games!M1706), "", Games!M1706)</f>
        <v/>
      </c>
      <c r="Q1706" t="str">
        <f t="shared" si="107"/>
        <v/>
      </c>
      <c r="R1706" t="str">
        <f>IF(ISBLANK(Games!L1706), "", IF(H1706=Q1706, "W", "L"))</f>
        <v/>
      </c>
      <c r="T1706" s="30" t="str">
        <f t="shared" si="108"/>
        <v/>
      </c>
    </row>
    <row r="1707" spans="1:20" x14ac:dyDescent="0.45">
      <c r="A1707" s="20" t="str">
        <f>Calc!A1707</f>
        <v>2024-08-06</v>
      </c>
      <c r="B1707" t="str">
        <f>Calc!B1707</f>
        <v>TEX</v>
      </c>
      <c r="C1707" t="str">
        <f>Calc!C1707</f>
        <v>HOU</v>
      </c>
      <c r="D1707" t="str">
        <f>IF(ISBLANK(Games!D1707), "", Games!D1707)</f>
        <v/>
      </c>
      <c r="E1707" t="str">
        <f>IF(ISBLANK(Games!E1707), "", Games!E1707)</f>
        <v/>
      </c>
      <c r="F1707">
        <f>Calc!M1707</f>
        <v>1535.7428778604465</v>
      </c>
      <c r="G1707">
        <f>Calc!N1707</f>
        <v>1554.1885466658973</v>
      </c>
      <c r="H1707" t="str">
        <f>IF(Calc!O1707=Betting!I1707, Betting!B1707, IF(Calc!P1707=Betting!I1707, Betting!C1707, ""))</f>
        <v>TEX</v>
      </c>
      <c r="I1707" s="21">
        <f>MAX(Calc!O1707:P1707)</f>
        <v>0.50512503099413764</v>
      </c>
      <c r="J1707" s="22">
        <f t="shared" si="105"/>
        <v>-102.07124276438275</v>
      </c>
      <c r="K1707" s="23">
        <f t="shared" si="106"/>
        <v>0.97970787159744954</v>
      </c>
      <c r="M1707" s="31"/>
      <c r="N1707" s="31"/>
      <c r="O1707" t="str">
        <f>IF(ISBLANK(Games!L1707), "", Games!L1707)</f>
        <v/>
      </c>
      <c r="P1707" t="str">
        <f>IF(ISBLANK(Games!M1707), "", Games!M1707)</f>
        <v/>
      </c>
      <c r="Q1707" t="str">
        <f t="shared" si="107"/>
        <v/>
      </c>
      <c r="R1707" t="str">
        <f>IF(ISBLANK(Games!L1707), "", IF(H1707=Q1707, "W", "L"))</f>
        <v/>
      </c>
      <c r="T1707" s="30" t="str">
        <f t="shared" si="108"/>
        <v/>
      </c>
    </row>
    <row r="1708" spans="1:20" x14ac:dyDescent="0.45">
      <c r="A1708" s="20" t="str">
        <f>Calc!A1708</f>
        <v>2024-08-06</v>
      </c>
      <c r="B1708" t="str">
        <f>Calc!B1708</f>
        <v>CHC</v>
      </c>
      <c r="C1708" t="str">
        <f>Calc!C1708</f>
        <v>MIN</v>
      </c>
      <c r="D1708" t="str">
        <f>IF(ISBLANK(Games!D1708), "", Games!D1708)</f>
        <v/>
      </c>
      <c r="E1708" t="str">
        <f>IF(ISBLANK(Games!E1708), "", Games!E1708)</f>
        <v/>
      </c>
      <c r="F1708">
        <f>Calc!M1708</f>
        <v>1529.9566441509314</v>
      </c>
      <c r="G1708">
        <f>Calc!N1708</f>
        <v>1539.5424706464416</v>
      </c>
      <c r="H1708" t="str">
        <f>IF(Calc!O1708=Betting!I1708, Betting!B1708, IF(Calc!P1708=Betting!I1708, Betting!C1708, ""))</f>
        <v>CHC</v>
      </c>
      <c r="I1708" s="21">
        <f>MAX(Calc!O1708:P1708)</f>
        <v>0.50850137969449416</v>
      </c>
      <c r="J1708" s="22">
        <f t="shared" si="105"/>
        <v>-103.45937072588723</v>
      </c>
      <c r="K1708" s="23">
        <f t="shared" si="106"/>
        <v>0.96656300244612225</v>
      </c>
      <c r="M1708" s="31"/>
      <c r="N1708" s="31"/>
      <c r="O1708" t="str">
        <f>IF(ISBLANK(Games!L1708), "", Games!L1708)</f>
        <v/>
      </c>
      <c r="P1708" t="str">
        <f>IF(ISBLANK(Games!M1708), "", Games!M1708)</f>
        <v/>
      </c>
      <c r="Q1708" t="str">
        <f t="shared" si="107"/>
        <v/>
      </c>
      <c r="R1708" t="str">
        <f>IF(ISBLANK(Games!L1708), "", IF(H1708=Q1708, "W", "L"))</f>
        <v/>
      </c>
      <c r="T1708" s="30" t="str">
        <f t="shared" si="108"/>
        <v/>
      </c>
    </row>
    <row r="1709" spans="1:20" x14ac:dyDescent="0.45">
      <c r="A1709" s="20" t="str">
        <f>Calc!A1709</f>
        <v>2024-08-06</v>
      </c>
      <c r="B1709" t="str">
        <f>Calc!B1709</f>
        <v>KCR</v>
      </c>
      <c r="C1709" t="str">
        <f>Calc!C1709</f>
        <v>BOS</v>
      </c>
      <c r="D1709" t="str">
        <f>IF(ISBLANK(Games!D1709), "", Games!D1709)</f>
        <v/>
      </c>
      <c r="E1709" t="str">
        <f>IF(ISBLANK(Games!E1709), "", Games!E1709)</f>
        <v/>
      </c>
      <c r="F1709">
        <f>Calc!M1709</f>
        <v>1459.3647323881944</v>
      </c>
      <c r="G1709">
        <f>Calc!N1709</f>
        <v>1518.233689676287</v>
      </c>
      <c r="H1709" t="str">
        <f>IF(Calc!O1709=Betting!I1709, Betting!B1709, IF(Calc!P1709=Betting!I1709, Betting!C1709, ""))</f>
        <v>KCR</v>
      </c>
      <c r="I1709" s="21">
        <f>MAX(Calc!O1709:P1709)</f>
        <v>0.51112362529710009</v>
      </c>
      <c r="J1709" s="22">
        <f t="shared" si="105"/>
        <v>-104.55069047010511</v>
      </c>
      <c r="K1709" s="23">
        <f t="shared" si="106"/>
        <v>0.95647383628321125</v>
      </c>
      <c r="M1709" s="31"/>
      <c r="N1709" s="31"/>
      <c r="O1709" t="str">
        <f>IF(ISBLANK(Games!L1709), "", Games!L1709)</f>
        <v/>
      </c>
      <c r="P1709" t="str">
        <f>IF(ISBLANK(Games!M1709), "", Games!M1709)</f>
        <v/>
      </c>
      <c r="Q1709" t="str">
        <f t="shared" si="107"/>
        <v/>
      </c>
      <c r="R1709" t="str">
        <f>IF(ISBLANK(Games!L1709), "", IF(H1709=Q1709, "W", "L"))</f>
        <v/>
      </c>
      <c r="T1709" s="30" t="str">
        <f t="shared" si="108"/>
        <v/>
      </c>
    </row>
    <row r="1710" spans="1:20" x14ac:dyDescent="0.45">
      <c r="A1710" s="20" t="str">
        <f>Calc!A1710</f>
        <v>2024-08-06</v>
      </c>
      <c r="B1710" t="str">
        <f>Calc!B1710</f>
        <v>COL</v>
      </c>
      <c r="C1710" t="str">
        <f>Calc!C1710</f>
        <v>NYM</v>
      </c>
      <c r="D1710" t="str">
        <f>IF(ISBLANK(Games!D1710), "", Games!D1710)</f>
        <v/>
      </c>
      <c r="E1710" t="str">
        <f>IF(ISBLANK(Games!E1710), "", Games!E1710)</f>
        <v/>
      </c>
      <c r="F1710">
        <f>Calc!M1710</f>
        <v>1423.0710497477428</v>
      </c>
      <c r="G1710">
        <f>Calc!N1710</f>
        <v>1510.288270753422</v>
      </c>
      <c r="H1710" t="str">
        <f>IF(Calc!O1710=Betting!I1710, Betting!B1710, IF(Calc!P1710=Betting!I1710, Betting!C1710, ""))</f>
        <v>NYM</v>
      </c>
      <c r="I1710" s="21">
        <f>MAX(Calc!O1710:P1710)</f>
        <v>0.50877071828165532</v>
      </c>
      <c r="J1710" s="22">
        <f t="shared" si="105"/>
        <v>-103.57092649321511</v>
      </c>
      <c r="K1710" s="23">
        <f t="shared" si="106"/>
        <v>0.96552192189331199</v>
      </c>
      <c r="M1710" s="31"/>
      <c r="N1710" s="31"/>
      <c r="O1710" t="str">
        <f>IF(ISBLANK(Games!L1710), "", Games!L1710)</f>
        <v/>
      </c>
      <c r="P1710" t="str">
        <f>IF(ISBLANK(Games!M1710), "", Games!M1710)</f>
        <v/>
      </c>
      <c r="Q1710" t="str">
        <f t="shared" si="107"/>
        <v/>
      </c>
      <c r="R1710" t="str">
        <f>IF(ISBLANK(Games!L1710), "", IF(H1710=Q1710, "W", "L"))</f>
        <v/>
      </c>
      <c r="T1710" s="30" t="str">
        <f t="shared" si="108"/>
        <v/>
      </c>
    </row>
    <row r="1711" spans="1:20" x14ac:dyDescent="0.45">
      <c r="A1711" s="20" t="str">
        <f>Calc!A1711</f>
        <v>2024-08-06</v>
      </c>
      <c r="B1711" t="str">
        <f>Calc!B1711</f>
        <v>SEA</v>
      </c>
      <c r="C1711" t="str">
        <f>Calc!C1711</f>
        <v>DET</v>
      </c>
      <c r="D1711" t="str">
        <f>IF(ISBLANK(Games!D1711), "", Games!D1711)</f>
        <v/>
      </c>
      <c r="E1711" t="str">
        <f>IF(ISBLANK(Games!E1711), "", Games!E1711)</f>
        <v/>
      </c>
      <c r="F1711">
        <f>Calc!M1711</f>
        <v>1518.2292368487947</v>
      </c>
      <c r="G1711">
        <f>Calc!N1711</f>
        <v>1495.7868779460348</v>
      </c>
      <c r="H1711" t="str">
        <f>IF(Calc!O1711=Betting!I1711, Betting!B1711, IF(Calc!P1711=Betting!I1711, Betting!C1711, ""))</f>
        <v>SEA</v>
      </c>
      <c r="I1711" s="21">
        <f>MAX(Calc!O1711:P1711)</f>
        <v>0.54348826142866768</v>
      </c>
      <c r="J1711" s="22">
        <f t="shared" si="105"/>
        <v>-119.05241760694503</v>
      </c>
      <c r="K1711" s="23">
        <f t="shared" si="106"/>
        <v>0.83996614273011128</v>
      </c>
      <c r="M1711" s="31"/>
      <c r="N1711" s="31"/>
      <c r="O1711" t="str">
        <f>IF(ISBLANK(Games!L1711), "", Games!L1711)</f>
        <v/>
      </c>
      <c r="P1711" t="str">
        <f>IF(ISBLANK(Games!M1711), "", Games!M1711)</f>
        <v/>
      </c>
      <c r="Q1711" t="str">
        <f t="shared" si="107"/>
        <v/>
      </c>
      <c r="R1711" t="str">
        <f>IF(ISBLANK(Games!L1711), "", IF(H1711=Q1711, "W", "L"))</f>
        <v/>
      </c>
      <c r="T1711" s="30" t="str">
        <f t="shared" si="108"/>
        <v/>
      </c>
    </row>
    <row r="1712" spans="1:20" x14ac:dyDescent="0.45">
      <c r="A1712" s="20" t="str">
        <f>Calc!A1712</f>
        <v>2024-08-06</v>
      </c>
      <c r="B1712" t="str">
        <f>Calc!B1712</f>
        <v>OAK</v>
      </c>
      <c r="C1712" t="str">
        <f>Calc!C1712</f>
        <v>CHW</v>
      </c>
      <c r="D1712" t="str">
        <f>IF(ISBLANK(Games!D1712), "", Games!D1712)</f>
        <v/>
      </c>
      <c r="E1712" t="str">
        <f>IF(ISBLANK(Games!E1712), "", Games!E1712)</f>
        <v/>
      </c>
      <c r="F1712">
        <f>Calc!M1712</f>
        <v>1410.609331202211</v>
      </c>
      <c r="G1712">
        <f>Calc!N1712</f>
        <v>1425.4820043556863</v>
      </c>
      <c r="H1712" t="str">
        <f>IF(Calc!O1712=Betting!I1712, Betting!B1712, IF(Calc!P1712=Betting!I1712, Betting!C1712, ""))</f>
        <v>CHW</v>
      </c>
      <c r="I1712" s="21">
        <f>MAX(Calc!O1712:P1712)</f>
        <v>0.51828484316580448</v>
      </c>
      <c r="J1712" s="22">
        <f t="shared" si="105"/>
        <v>-107.59155816726691</v>
      </c>
      <c r="K1712" s="23">
        <f t="shared" si="106"/>
        <v>0.92944094967502267</v>
      </c>
      <c r="M1712" s="31"/>
      <c r="N1712" s="31"/>
      <c r="O1712" t="str">
        <f>IF(ISBLANK(Games!L1712), "", Games!L1712)</f>
        <v/>
      </c>
      <c r="P1712" t="str">
        <f>IF(ISBLANK(Games!M1712), "", Games!M1712)</f>
        <v/>
      </c>
      <c r="Q1712" t="str">
        <f t="shared" si="107"/>
        <v/>
      </c>
      <c r="R1712" t="str">
        <f>IF(ISBLANK(Games!L1712), "", IF(H1712=Q1712, "W", "L"))</f>
        <v/>
      </c>
      <c r="T1712" s="30" t="str">
        <f t="shared" si="108"/>
        <v/>
      </c>
    </row>
    <row r="1713" spans="1:20" x14ac:dyDescent="0.45">
      <c r="A1713" s="20" t="str">
        <f>Calc!A1713</f>
        <v>2024-08-06</v>
      </c>
      <c r="B1713" t="str">
        <f>Calc!B1713</f>
        <v>LAD</v>
      </c>
      <c r="C1713" t="str">
        <f>Calc!C1713</f>
        <v>PHI</v>
      </c>
      <c r="D1713" t="str">
        <f>IF(ISBLANK(Games!D1713), "", Games!D1713)</f>
        <v/>
      </c>
      <c r="E1713" t="str">
        <f>IF(ISBLANK(Games!E1713), "", Games!E1713)</f>
        <v/>
      </c>
      <c r="F1713">
        <f>Calc!M1713</f>
        <v>1596.6514930600529</v>
      </c>
      <c r="G1713">
        <f>Calc!N1713</f>
        <v>1539.4111659163295</v>
      </c>
      <c r="H1713" t="str">
        <f>IF(Calc!O1713=Betting!I1713, Betting!B1713, IF(Calc!P1713=Betting!I1713, Betting!C1713, ""))</f>
        <v>LAD</v>
      </c>
      <c r="I1713" s="21">
        <f>MAX(Calc!O1713:P1713)</f>
        <v>0.60296516882303486</v>
      </c>
      <c r="J1713" s="22">
        <f t="shared" si="105"/>
        <v>-151.8670709659433</v>
      </c>
      <c r="K1713" s="23">
        <f t="shared" si="106"/>
        <v>0.6584705911818457</v>
      </c>
      <c r="M1713" s="31"/>
      <c r="N1713" s="31"/>
      <c r="O1713" t="str">
        <f>IF(ISBLANK(Games!L1713), "", Games!L1713)</f>
        <v/>
      </c>
      <c r="P1713" t="str">
        <f>IF(ISBLANK(Games!M1713), "", Games!M1713)</f>
        <v/>
      </c>
      <c r="Q1713" t="str">
        <f t="shared" si="107"/>
        <v/>
      </c>
      <c r="R1713" t="str">
        <f>IF(ISBLANK(Games!L1713), "", IF(H1713=Q1713, "W", "L"))</f>
        <v/>
      </c>
      <c r="T1713" s="30" t="str">
        <f t="shared" si="108"/>
        <v/>
      </c>
    </row>
    <row r="1714" spans="1:20" x14ac:dyDescent="0.45">
      <c r="A1714" s="20" t="str">
        <f>Calc!A1714</f>
        <v>2024-08-07</v>
      </c>
      <c r="B1714" t="str">
        <f>Calc!B1714</f>
        <v>CLE</v>
      </c>
      <c r="C1714" t="str">
        <f>Calc!C1714</f>
        <v>ARI</v>
      </c>
      <c r="D1714" t="str">
        <f>IF(ISBLANK(Games!D1714), "", Games!D1714)</f>
        <v/>
      </c>
      <c r="E1714" t="str">
        <f>IF(ISBLANK(Games!E1714), "", Games!E1714)</f>
        <v/>
      </c>
      <c r="F1714">
        <f>Calc!M1714</f>
        <v>1503.8938502056101</v>
      </c>
      <c r="G1714">
        <f>Calc!N1714</f>
        <v>1515.1384034374826</v>
      </c>
      <c r="H1714" t="str">
        <f>IF(Calc!O1714=Betting!I1714, Betting!B1714, IF(Calc!P1714=Betting!I1714, Betting!C1714, ""))</f>
        <v>CLE</v>
      </c>
      <c r="I1714" s="21">
        <f>MAX(Calc!O1714:P1714)</f>
        <v>0.50763295858988855</v>
      </c>
      <c r="J1714" s="22">
        <f t="shared" si="105"/>
        <v>-103.10051565109971</v>
      </c>
      <c r="K1714" s="23">
        <f t="shared" si="106"/>
        <v>0.96992725369490773</v>
      </c>
      <c r="M1714" s="31"/>
      <c r="N1714" s="31"/>
      <c r="O1714" t="str">
        <f>IF(ISBLANK(Games!L1714), "", Games!L1714)</f>
        <v/>
      </c>
      <c r="P1714" t="str">
        <f>IF(ISBLANK(Games!M1714), "", Games!M1714)</f>
        <v/>
      </c>
      <c r="Q1714" t="str">
        <f t="shared" si="107"/>
        <v/>
      </c>
      <c r="R1714" t="str">
        <f>IF(ISBLANK(Games!L1714), "", IF(H1714=Q1714, "W", "L"))</f>
        <v/>
      </c>
      <c r="T1714" s="30" t="str">
        <f t="shared" si="108"/>
        <v/>
      </c>
    </row>
    <row r="1715" spans="1:20" x14ac:dyDescent="0.45">
      <c r="A1715" s="20" t="str">
        <f>Calc!A1715</f>
        <v>2024-08-07</v>
      </c>
      <c r="B1715" t="str">
        <f>Calc!B1715</f>
        <v>CHC</v>
      </c>
      <c r="C1715" t="str">
        <f>Calc!C1715</f>
        <v>MIN</v>
      </c>
      <c r="D1715" t="str">
        <f>IF(ISBLANK(Games!D1715), "", Games!D1715)</f>
        <v/>
      </c>
      <c r="E1715" t="str">
        <f>IF(ISBLANK(Games!E1715), "", Games!E1715)</f>
        <v/>
      </c>
      <c r="F1715">
        <f>Calc!M1715</f>
        <v>1529.9566441509314</v>
      </c>
      <c r="G1715">
        <f>Calc!N1715</f>
        <v>1539.5424706464416</v>
      </c>
      <c r="H1715" t="str">
        <f>IF(Calc!O1715=Betting!I1715, Betting!B1715, IF(Calc!P1715=Betting!I1715, Betting!C1715, ""))</f>
        <v>CHC</v>
      </c>
      <c r="I1715" s="21">
        <f>MAX(Calc!O1715:P1715)</f>
        <v>0.50850137969449416</v>
      </c>
      <c r="J1715" s="22">
        <f t="shared" si="105"/>
        <v>-103.45937072588723</v>
      </c>
      <c r="K1715" s="23">
        <f t="shared" si="106"/>
        <v>0.96656300244612225</v>
      </c>
      <c r="M1715" s="31"/>
      <c r="N1715" s="31"/>
      <c r="O1715" t="str">
        <f>IF(ISBLANK(Games!L1715), "", Games!L1715)</f>
        <v/>
      </c>
      <c r="P1715" t="str">
        <f>IF(ISBLANK(Games!M1715), "", Games!M1715)</f>
        <v/>
      </c>
      <c r="Q1715" t="str">
        <f t="shared" si="107"/>
        <v/>
      </c>
      <c r="R1715" t="str">
        <f>IF(ISBLANK(Games!L1715), "", IF(H1715=Q1715, "W", "L"))</f>
        <v/>
      </c>
      <c r="T1715" s="30" t="str">
        <f t="shared" si="108"/>
        <v/>
      </c>
    </row>
    <row r="1716" spans="1:20" x14ac:dyDescent="0.45">
      <c r="A1716" s="20" t="str">
        <f>Calc!A1716</f>
        <v>2024-08-07</v>
      </c>
      <c r="B1716" t="str">
        <f>Calc!B1716</f>
        <v>TEX</v>
      </c>
      <c r="C1716" t="str">
        <f>Calc!C1716</f>
        <v>HOU</v>
      </c>
      <c r="D1716" t="str">
        <f>IF(ISBLANK(Games!D1716), "", Games!D1716)</f>
        <v/>
      </c>
      <c r="E1716" t="str">
        <f>IF(ISBLANK(Games!E1716), "", Games!E1716)</f>
        <v/>
      </c>
      <c r="F1716">
        <f>Calc!M1716</f>
        <v>1535.7428778604465</v>
      </c>
      <c r="G1716">
        <f>Calc!N1716</f>
        <v>1554.1885466658973</v>
      </c>
      <c r="H1716" t="str">
        <f>IF(Calc!O1716=Betting!I1716, Betting!B1716, IF(Calc!P1716=Betting!I1716, Betting!C1716, ""))</f>
        <v>TEX</v>
      </c>
      <c r="I1716" s="21">
        <f>MAX(Calc!O1716:P1716)</f>
        <v>0.50512503099413764</v>
      </c>
      <c r="J1716" s="22">
        <f t="shared" si="105"/>
        <v>-102.07124276438275</v>
      </c>
      <c r="K1716" s="23">
        <f t="shared" si="106"/>
        <v>0.97970787159744954</v>
      </c>
      <c r="M1716" s="31"/>
      <c r="N1716" s="31"/>
      <c r="O1716" t="str">
        <f>IF(ISBLANK(Games!L1716), "", Games!L1716)</f>
        <v/>
      </c>
      <c r="P1716" t="str">
        <f>IF(ISBLANK(Games!M1716), "", Games!M1716)</f>
        <v/>
      </c>
      <c r="Q1716" t="str">
        <f t="shared" si="107"/>
        <v/>
      </c>
      <c r="R1716" t="str">
        <f>IF(ISBLANK(Games!L1716), "", IF(H1716=Q1716, "W", "L"))</f>
        <v/>
      </c>
      <c r="T1716" s="30" t="str">
        <f t="shared" si="108"/>
        <v/>
      </c>
    </row>
    <row r="1717" spans="1:20" x14ac:dyDescent="0.45">
      <c r="A1717" s="20" t="str">
        <f>Calc!A1717</f>
        <v>2024-08-07</v>
      </c>
      <c r="B1717" t="str">
        <f>Calc!B1717</f>
        <v>OAK</v>
      </c>
      <c r="C1717" t="str">
        <f>Calc!C1717</f>
        <v>CHW</v>
      </c>
      <c r="D1717" t="str">
        <f>IF(ISBLANK(Games!D1717), "", Games!D1717)</f>
        <v/>
      </c>
      <c r="E1717" t="str">
        <f>IF(ISBLANK(Games!E1717), "", Games!E1717)</f>
        <v/>
      </c>
      <c r="F1717">
        <f>Calc!M1717</f>
        <v>1410.609331202211</v>
      </c>
      <c r="G1717">
        <f>Calc!N1717</f>
        <v>1425.4820043556863</v>
      </c>
      <c r="H1717" t="str">
        <f>IF(Calc!O1717=Betting!I1717, Betting!B1717, IF(Calc!P1717=Betting!I1717, Betting!C1717, ""))</f>
        <v>CHW</v>
      </c>
      <c r="I1717" s="21">
        <f>MAX(Calc!O1717:P1717)</f>
        <v>0.51828484316580448</v>
      </c>
      <c r="J1717" s="22">
        <f t="shared" si="105"/>
        <v>-107.59155816726691</v>
      </c>
      <c r="K1717" s="23">
        <f t="shared" si="106"/>
        <v>0.92944094967502267</v>
      </c>
      <c r="M1717" s="31"/>
      <c r="N1717" s="31"/>
      <c r="O1717" t="str">
        <f>IF(ISBLANK(Games!L1717), "", Games!L1717)</f>
        <v/>
      </c>
      <c r="P1717" t="str">
        <f>IF(ISBLANK(Games!M1717), "", Games!M1717)</f>
        <v/>
      </c>
      <c r="Q1717" t="str">
        <f t="shared" si="107"/>
        <v/>
      </c>
      <c r="R1717" t="str">
        <f>IF(ISBLANK(Games!L1717), "", IF(H1717=Q1717, "W", "L"))</f>
        <v/>
      </c>
      <c r="T1717" s="30" t="str">
        <f t="shared" si="108"/>
        <v/>
      </c>
    </row>
    <row r="1718" spans="1:20" x14ac:dyDescent="0.45">
      <c r="A1718" s="20" t="str">
        <f>Calc!A1718</f>
        <v>2024-08-07</v>
      </c>
      <c r="B1718" t="str">
        <f>Calc!B1718</f>
        <v>PIT</v>
      </c>
      <c r="C1718" t="str">
        <f>Calc!C1718</f>
        <v>SDP</v>
      </c>
      <c r="D1718" t="str">
        <f>IF(ISBLANK(Games!D1718), "", Games!D1718)</f>
        <v/>
      </c>
      <c r="E1718" t="str">
        <f>IF(ISBLANK(Games!E1718), "", Games!E1718)</f>
        <v/>
      </c>
      <c r="F1718">
        <f>Calc!M1718</f>
        <v>1464.4120897083565</v>
      </c>
      <c r="G1718">
        <f>Calc!N1718</f>
        <v>1514.2912987524817</v>
      </c>
      <c r="H1718" t="str">
        <f>IF(Calc!O1718=Betting!I1718, Betting!B1718, IF(Calc!P1718=Betting!I1718, Betting!C1718, ""))</f>
        <v>SDP</v>
      </c>
      <c r="I1718" s="21">
        <f>MAX(Calc!O1718:P1718)</f>
        <v>0.54230732057559272</v>
      </c>
      <c r="J1718" s="22">
        <f t="shared" si="105"/>
        <v>-118.48721750533491</v>
      </c>
      <c r="K1718" s="23">
        <f t="shared" si="106"/>
        <v>0.84397289518168894</v>
      </c>
      <c r="M1718" s="31"/>
      <c r="N1718" s="31"/>
      <c r="O1718" t="str">
        <f>IF(ISBLANK(Games!L1718), "", Games!L1718)</f>
        <v/>
      </c>
      <c r="P1718" t="str">
        <f>IF(ISBLANK(Games!M1718), "", Games!M1718)</f>
        <v/>
      </c>
      <c r="Q1718" t="str">
        <f t="shared" si="107"/>
        <v/>
      </c>
      <c r="R1718" t="str">
        <f>IF(ISBLANK(Games!L1718), "", IF(H1718=Q1718, "W", "L"))</f>
        <v/>
      </c>
      <c r="T1718" s="30" t="str">
        <f t="shared" si="108"/>
        <v/>
      </c>
    </row>
    <row r="1719" spans="1:20" x14ac:dyDescent="0.45">
      <c r="A1719" s="20" t="str">
        <f>Calc!A1719</f>
        <v>2024-08-07</v>
      </c>
      <c r="B1719" t="str">
        <f>Calc!B1719</f>
        <v>MIA</v>
      </c>
      <c r="C1719" t="str">
        <f>Calc!C1719</f>
        <v>CIN</v>
      </c>
      <c r="D1719" t="str">
        <f>IF(ISBLANK(Games!D1719), "", Games!D1719)</f>
        <v/>
      </c>
      <c r="E1719" t="str">
        <f>IF(ISBLANK(Games!E1719), "", Games!E1719)</f>
        <v/>
      </c>
      <c r="F1719">
        <f>Calc!M1719</f>
        <v>1453.0099819148713</v>
      </c>
      <c r="G1719">
        <f>Calc!N1719</f>
        <v>1513.6155661274754</v>
      </c>
      <c r="H1719" t="str">
        <f>IF(Calc!O1719=Betting!I1719, Betting!B1719, IF(Calc!P1719=Betting!I1719, Betting!C1719, ""))</f>
        <v>CIN</v>
      </c>
      <c r="I1719" s="21">
        <f>MAX(Calc!O1719:P1719)</f>
        <v>0.56346863156600191</v>
      </c>
      <c r="J1719" s="22">
        <f t="shared" si="105"/>
        <v>-129.07861205653455</v>
      </c>
      <c r="K1719" s="23">
        <f t="shared" si="106"/>
        <v>0.77472168631780347</v>
      </c>
      <c r="M1719" s="31"/>
      <c r="N1719" s="31"/>
      <c r="O1719" t="str">
        <f>IF(ISBLANK(Games!L1719), "", Games!L1719)</f>
        <v/>
      </c>
      <c r="P1719" t="str">
        <f>IF(ISBLANK(Games!M1719), "", Games!M1719)</f>
        <v/>
      </c>
      <c r="Q1719" t="str">
        <f t="shared" si="107"/>
        <v/>
      </c>
      <c r="R1719" t="str">
        <f>IF(ISBLANK(Games!L1719), "", IF(H1719=Q1719, "W", "L"))</f>
        <v/>
      </c>
      <c r="T1719" s="30" t="str">
        <f t="shared" si="108"/>
        <v/>
      </c>
    </row>
    <row r="1720" spans="1:20" x14ac:dyDescent="0.45">
      <c r="A1720" s="20" t="str">
        <f>Calc!A1720</f>
        <v>2024-08-07</v>
      </c>
      <c r="B1720" t="str">
        <f>Calc!B1720</f>
        <v>WAS</v>
      </c>
      <c r="C1720" t="str">
        <f>Calc!C1720</f>
        <v>SFG</v>
      </c>
      <c r="D1720" t="str">
        <f>IF(ISBLANK(Games!D1720), "", Games!D1720)</f>
        <v/>
      </c>
      <c r="E1720" t="str">
        <f>IF(ISBLANK(Games!E1720), "", Games!E1720)</f>
        <v/>
      </c>
      <c r="F1720">
        <f>Calc!M1720</f>
        <v>1419.5380932200808</v>
      </c>
      <c r="G1720">
        <f>Calc!N1720</f>
        <v>1491.6063482058917</v>
      </c>
      <c r="H1720" t="str">
        <f>IF(Calc!O1720=Betting!I1720, Betting!B1720, IF(Calc!P1720=Betting!I1720, Betting!C1720, ""))</f>
        <v>SFG</v>
      </c>
      <c r="I1720" s="21">
        <f>MAX(Calc!O1720:P1720)</f>
        <v>0.62606173953676947</v>
      </c>
      <c r="J1720" s="22">
        <f t="shared" si="105"/>
        <v>-167.42382519542429</v>
      </c>
      <c r="K1720" s="23">
        <f t="shared" si="106"/>
        <v>0.597286556338536</v>
      </c>
      <c r="M1720" s="31"/>
      <c r="N1720" s="31"/>
      <c r="O1720" t="str">
        <f>IF(ISBLANK(Games!L1720), "", Games!L1720)</f>
        <v/>
      </c>
      <c r="P1720" t="str">
        <f>IF(ISBLANK(Games!M1720), "", Games!M1720)</f>
        <v/>
      </c>
      <c r="Q1720" t="str">
        <f t="shared" si="107"/>
        <v/>
      </c>
      <c r="R1720" t="str">
        <f>IF(ISBLANK(Games!L1720), "", IF(H1720=Q1720, "W", "L"))</f>
        <v/>
      </c>
      <c r="T1720" s="30" t="str">
        <f t="shared" si="108"/>
        <v/>
      </c>
    </row>
    <row r="1721" spans="1:20" x14ac:dyDescent="0.45">
      <c r="A1721" s="20" t="str">
        <f>Calc!A1721</f>
        <v>2024-08-07</v>
      </c>
      <c r="B1721" t="str">
        <f>Calc!B1721</f>
        <v>NYY</v>
      </c>
      <c r="C1721" t="str">
        <f>Calc!C1721</f>
        <v>LAA</v>
      </c>
      <c r="D1721" t="str">
        <f>IF(ISBLANK(Games!D1721), "", Games!D1721)</f>
        <v/>
      </c>
      <c r="E1721" t="str">
        <f>IF(ISBLANK(Games!E1721), "", Games!E1721)</f>
        <v/>
      </c>
      <c r="F1721">
        <f>Calc!M1721</f>
        <v>1533.7203518335739</v>
      </c>
      <c r="G1721">
        <f>Calc!N1721</f>
        <v>1486.8682858001625</v>
      </c>
      <c r="H1721" t="str">
        <f>IF(Calc!O1721=Betting!I1721, Betting!B1721, IF(Calc!P1721=Betting!I1721, Betting!C1721, ""))</f>
        <v>NYY</v>
      </c>
      <c r="I1721" s="21">
        <f>MAX(Calc!O1721:P1721)</f>
        <v>0.61398111314703852</v>
      </c>
      <c r="J1721" s="22">
        <f t="shared" si="105"/>
        <v>-159.0546820526194</v>
      </c>
      <c r="K1721" s="23">
        <f t="shared" si="106"/>
        <v>0.62871459493985482</v>
      </c>
      <c r="M1721" s="31"/>
      <c r="N1721" s="31"/>
      <c r="O1721" t="str">
        <f>IF(ISBLANK(Games!L1721), "", Games!L1721)</f>
        <v/>
      </c>
      <c r="P1721" t="str">
        <f>IF(ISBLANK(Games!M1721), "", Games!M1721)</f>
        <v/>
      </c>
      <c r="Q1721" t="str">
        <f t="shared" si="107"/>
        <v/>
      </c>
      <c r="R1721" t="str">
        <f>IF(ISBLANK(Games!L1721), "", IF(H1721=Q1721, "W", "L"))</f>
        <v/>
      </c>
      <c r="T1721" s="30" t="str">
        <f t="shared" si="108"/>
        <v/>
      </c>
    </row>
    <row r="1722" spans="1:20" x14ac:dyDescent="0.45">
      <c r="A1722" s="20" t="str">
        <f>Calc!A1722</f>
        <v>2024-08-07</v>
      </c>
      <c r="B1722" t="str">
        <f>Calc!B1722</f>
        <v>TOR</v>
      </c>
      <c r="C1722" t="str">
        <f>Calc!C1722</f>
        <v>BAL</v>
      </c>
      <c r="D1722" t="str">
        <f>IF(ISBLANK(Games!D1722), "", Games!D1722)</f>
        <v/>
      </c>
      <c r="E1722" t="str">
        <f>IF(ISBLANK(Games!E1722), "", Games!E1722)</f>
        <v/>
      </c>
      <c r="F1722">
        <f>Calc!M1722</f>
        <v>1536.86484917293</v>
      </c>
      <c r="G1722">
        <f>Calc!N1722</f>
        <v>1539.0873746407135</v>
      </c>
      <c r="H1722" t="str">
        <f>IF(Calc!O1722=Betting!I1722, Betting!B1722, IF(Calc!P1722=Betting!I1722, Betting!C1722, ""))</f>
        <v>BAL</v>
      </c>
      <c r="I1722" s="21">
        <f>MAX(Calc!O1722:P1722)</f>
        <v>0.50596085856868511</v>
      </c>
      <c r="J1722" s="22">
        <f t="shared" si="105"/>
        <v>-102.41311186454398</v>
      </c>
      <c r="K1722" s="23">
        <f t="shared" si="106"/>
        <v>0.97643747152478222</v>
      </c>
      <c r="M1722" s="31"/>
      <c r="N1722" s="31"/>
      <c r="O1722" t="str">
        <f>IF(ISBLANK(Games!L1722), "", Games!L1722)</f>
        <v/>
      </c>
      <c r="P1722" t="str">
        <f>IF(ISBLANK(Games!M1722), "", Games!M1722)</f>
        <v/>
      </c>
      <c r="Q1722" t="str">
        <f t="shared" si="107"/>
        <v/>
      </c>
      <c r="R1722" t="str">
        <f>IF(ISBLANK(Games!L1722), "", IF(H1722=Q1722, "W", "L"))</f>
        <v/>
      </c>
      <c r="T1722" s="30" t="str">
        <f t="shared" si="108"/>
        <v/>
      </c>
    </row>
    <row r="1723" spans="1:20" x14ac:dyDescent="0.45">
      <c r="A1723" s="20" t="str">
        <f>Calc!A1723</f>
        <v>2024-08-07</v>
      </c>
      <c r="B1723" t="str">
        <f>Calc!B1723</f>
        <v>ATL</v>
      </c>
      <c r="C1723" t="str">
        <f>Calc!C1723</f>
        <v>MIL</v>
      </c>
      <c r="D1723" t="str">
        <f>IF(ISBLANK(Games!D1723), "", Games!D1723)</f>
        <v/>
      </c>
      <c r="E1723" t="str">
        <f>IF(ISBLANK(Games!E1723), "", Games!E1723)</f>
        <v/>
      </c>
      <c r="F1723">
        <f>Calc!M1723</f>
        <v>1593.2508682491175</v>
      </c>
      <c r="G1723">
        <f>Calc!N1723</f>
        <v>1527.5334034496079</v>
      </c>
      <c r="H1723" t="str">
        <f>IF(Calc!O1723=Betting!I1723, Betting!B1723, IF(Calc!P1723=Betting!I1723, Betting!C1723, ""))</f>
        <v>ATL</v>
      </c>
      <c r="I1723" s="21">
        <f>MAX(Calc!O1723:P1723)</f>
        <v>0.61541427082438238</v>
      </c>
      <c r="J1723" s="22">
        <f t="shared" si="105"/>
        <v>-160.02004862311441</v>
      </c>
      <c r="K1723" s="23">
        <f t="shared" si="106"/>
        <v>0.62492169487789606</v>
      </c>
      <c r="M1723" s="31"/>
      <c r="N1723" s="31"/>
      <c r="O1723" t="str">
        <f>IF(ISBLANK(Games!L1723), "", Games!L1723)</f>
        <v/>
      </c>
      <c r="P1723" t="str">
        <f>IF(ISBLANK(Games!M1723), "", Games!M1723)</f>
        <v/>
      </c>
      <c r="Q1723" t="str">
        <f t="shared" si="107"/>
        <v/>
      </c>
      <c r="R1723" t="str">
        <f>IF(ISBLANK(Games!L1723), "", IF(H1723=Q1723, "W", "L"))</f>
        <v/>
      </c>
      <c r="T1723" s="30" t="str">
        <f t="shared" si="108"/>
        <v/>
      </c>
    </row>
    <row r="1724" spans="1:20" x14ac:dyDescent="0.45">
      <c r="A1724" s="20" t="str">
        <f>Calc!A1724</f>
        <v>2024-08-07</v>
      </c>
      <c r="B1724" t="str">
        <f>Calc!B1724</f>
        <v>STL</v>
      </c>
      <c r="C1724" t="str">
        <f>Calc!C1724</f>
        <v>TBR</v>
      </c>
      <c r="D1724" t="str">
        <f>IF(ISBLANK(Games!D1724), "", Games!D1724)</f>
        <v/>
      </c>
      <c r="E1724" t="str">
        <f>IF(ISBLANK(Games!E1724), "", Games!E1724)</f>
        <v/>
      </c>
      <c r="F1724">
        <f>Calc!M1724</f>
        <v>1510.540426333587</v>
      </c>
      <c r="G1724">
        <f>Calc!N1724</f>
        <v>1532.6622500113572</v>
      </c>
      <c r="H1724" t="str">
        <f>IF(Calc!O1724=Betting!I1724, Betting!B1724, IF(Calc!P1724=Betting!I1724, Betting!C1724, ""))</f>
        <v>STL</v>
      </c>
      <c r="I1724" s="21">
        <f>MAX(Calc!O1724:P1724)</f>
        <v>0.50479245461399913</v>
      </c>
      <c r="J1724" s="22">
        <f t="shared" si="105"/>
        <v>-101.93553376100662</v>
      </c>
      <c r="K1724" s="23">
        <f t="shared" si="106"/>
        <v>0.98101217809341557</v>
      </c>
      <c r="M1724" s="31"/>
      <c r="N1724" s="31"/>
      <c r="O1724" t="str">
        <f>IF(ISBLANK(Games!L1724), "", Games!L1724)</f>
        <v/>
      </c>
      <c r="P1724" t="str">
        <f>IF(ISBLANK(Games!M1724), "", Games!M1724)</f>
        <v/>
      </c>
      <c r="Q1724" t="str">
        <f t="shared" si="107"/>
        <v/>
      </c>
      <c r="R1724" t="str">
        <f>IF(ISBLANK(Games!L1724), "", IF(H1724=Q1724, "W", "L"))</f>
        <v/>
      </c>
      <c r="T1724" s="30" t="str">
        <f t="shared" si="108"/>
        <v/>
      </c>
    </row>
    <row r="1725" spans="1:20" x14ac:dyDescent="0.45">
      <c r="A1725" s="20" t="str">
        <f>Calc!A1725</f>
        <v>2024-08-07</v>
      </c>
      <c r="B1725" t="str">
        <f>Calc!B1725</f>
        <v>KCR</v>
      </c>
      <c r="C1725" t="str">
        <f>Calc!C1725</f>
        <v>BOS</v>
      </c>
      <c r="D1725" t="str">
        <f>IF(ISBLANK(Games!D1725), "", Games!D1725)</f>
        <v/>
      </c>
      <c r="E1725" t="str">
        <f>IF(ISBLANK(Games!E1725), "", Games!E1725)</f>
        <v/>
      </c>
      <c r="F1725">
        <f>Calc!M1725</f>
        <v>1459.3647323881944</v>
      </c>
      <c r="G1725">
        <f>Calc!N1725</f>
        <v>1518.233689676287</v>
      </c>
      <c r="H1725" t="str">
        <f>IF(Calc!O1725=Betting!I1725, Betting!B1725, IF(Calc!P1725=Betting!I1725, Betting!C1725, ""))</f>
        <v>KCR</v>
      </c>
      <c r="I1725" s="21">
        <f>MAX(Calc!O1725:P1725)</f>
        <v>0.51112362529710009</v>
      </c>
      <c r="J1725" s="22">
        <f t="shared" si="105"/>
        <v>-104.55069047010511</v>
      </c>
      <c r="K1725" s="23">
        <f t="shared" si="106"/>
        <v>0.95647383628321125</v>
      </c>
      <c r="M1725" s="31"/>
      <c r="N1725" s="31"/>
      <c r="O1725" t="str">
        <f>IF(ISBLANK(Games!L1725), "", Games!L1725)</f>
        <v/>
      </c>
      <c r="P1725" t="str">
        <f>IF(ISBLANK(Games!M1725), "", Games!M1725)</f>
        <v/>
      </c>
      <c r="Q1725" t="str">
        <f t="shared" si="107"/>
        <v/>
      </c>
      <c r="R1725" t="str">
        <f>IF(ISBLANK(Games!L1725), "", IF(H1725=Q1725, "W", "L"))</f>
        <v/>
      </c>
      <c r="T1725" s="30" t="str">
        <f t="shared" si="108"/>
        <v/>
      </c>
    </row>
    <row r="1726" spans="1:20" x14ac:dyDescent="0.45">
      <c r="A1726" s="20" t="str">
        <f>Calc!A1726</f>
        <v>2024-08-07</v>
      </c>
      <c r="B1726" t="str">
        <f>Calc!B1726</f>
        <v>COL</v>
      </c>
      <c r="C1726" t="str">
        <f>Calc!C1726</f>
        <v>NYM</v>
      </c>
      <c r="D1726" t="str">
        <f>IF(ISBLANK(Games!D1726), "", Games!D1726)</f>
        <v/>
      </c>
      <c r="E1726" t="str">
        <f>IF(ISBLANK(Games!E1726), "", Games!E1726)</f>
        <v/>
      </c>
      <c r="F1726">
        <f>Calc!M1726</f>
        <v>1423.0710497477428</v>
      </c>
      <c r="G1726">
        <f>Calc!N1726</f>
        <v>1510.288270753422</v>
      </c>
      <c r="H1726" t="str">
        <f>IF(Calc!O1726=Betting!I1726, Betting!B1726, IF(Calc!P1726=Betting!I1726, Betting!C1726, ""))</f>
        <v>NYM</v>
      </c>
      <c r="I1726" s="21">
        <f>MAX(Calc!O1726:P1726)</f>
        <v>0.50877071828165532</v>
      </c>
      <c r="J1726" s="22">
        <f t="shared" si="105"/>
        <v>-103.57092649321511</v>
      </c>
      <c r="K1726" s="23">
        <f t="shared" si="106"/>
        <v>0.96552192189331199</v>
      </c>
      <c r="M1726" s="31"/>
      <c r="N1726" s="31"/>
      <c r="O1726" t="str">
        <f>IF(ISBLANK(Games!L1726), "", Games!L1726)</f>
        <v/>
      </c>
      <c r="P1726" t="str">
        <f>IF(ISBLANK(Games!M1726), "", Games!M1726)</f>
        <v/>
      </c>
      <c r="Q1726" t="str">
        <f t="shared" si="107"/>
        <v/>
      </c>
      <c r="R1726" t="str">
        <f>IF(ISBLANK(Games!L1726), "", IF(H1726=Q1726, "W", "L"))</f>
        <v/>
      </c>
      <c r="T1726" s="30" t="str">
        <f t="shared" si="108"/>
        <v/>
      </c>
    </row>
    <row r="1727" spans="1:20" x14ac:dyDescent="0.45">
      <c r="A1727" s="20" t="str">
        <f>Calc!A1727</f>
        <v>2024-08-07</v>
      </c>
      <c r="B1727" t="str">
        <f>Calc!B1727</f>
        <v>SEA</v>
      </c>
      <c r="C1727" t="str">
        <f>Calc!C1727</f>
        <v>DET</v>
      </c>
      <c r="D1727" t="str">
        <f>IF(ISBLANK(Games!D1727), "", Games!D1727)</f>
        <v/>
      </c>
      <c r="E1727" t="str">
        <f>IF(ISBLANK(Games!E1727), "", Games!E1727)</f>
        <v/>
      </c>
      <c r="F1727">
        <f>Calc!M1727</f>
        <v>1518.2292368487947</v>
      </c>
      <c r="G1727">
        <f>Calc!N1727</f>
        <v>1495.7868779460348</v>
      </c>
      <c r="H1727" t="str">
        <f>IF(Calc!O1727=Betting!I1727, Betting!B1727, IF(Calc!P1727=Betting!I1727, Betting!C1727, ""))</f>
        <v>SEA</v>
      </c>
      <c r="I1727" s="21">
        <f>MAX(Calc!O1727:P1727)</f>
        <v>0.54348826142866768</v>
      </c>
      <c r="J1727" s="22">
        <f t="shared" si="105"/>
        <v>-119.05241760694503</v>
      </c>
      <c r="K1727" s="23">
        <f t="shared" si="106"/>
        <v>0.83996614273011128</v>
      </c>
      <c r="M1727" s="31"/>
      <c r="N1727" s="31"/>
      <c r="O1727" t="str">
        <f>IF(ISBLANK(Games!L1727), "", Games!L1727)</f>
        <v/>
      </c>
      <c r="P1727" t="str">
        <f>IF(ISBLANK(Games!M1727), "", Games!M1727)</f>
        <v/>
      </c>
      <c r="Q1727" t="str">
        <f t="shared" si="107"/>
        <v/>
      </c>
      <c r="R1727" t="str">
        <f>IF(ISBLANK(Games!L1727), "", IF(H1727=Q1727, "W", "L"))</f>
        <v/>
      </c>
      <c r="T1727" s="30" t="str">
        <f t="shared" si="108"/>
        <v/>
      </c>
    </row>
    <row r="1728" spans="1:20" x14ac:dyDescent="0.45">
      <c r="A1728" s="20" t="str">
        <f>Calc!A1728</f>
        <v>2024-08-07</v>
      </c>
      <c r="B1728" t="str">
        <f>Calc!B1728</f>
        <v>LAD</v>
      </c>
      <c r="C1728" t="str">
        <f>Calc!C1728</f>
        <v>PHI</v>
      </c>
      <c r="D1728" t="str">
        <f>IF(ISBLANK(Games!D1728), "", Games!D1728)</f>
        <v/>
      </c>
      <c r="E1728" t="str">
        <f>IF(ISBLANK(Games!E1728), "", Games!E1728)</f>
        <v/>
      </c>
      <c r="F1728">
        <f>Calc!M1728</f>
        <v>1596.6514930600529</v>
      </c>
      <c r="G1728">
        <f>Calc!N1728</f>
        <v>1539.4111659163295</v>
      </c>
      <c r="H1728" t="str">
        <f>IF(Calc!O1728=Betting!I1728, Betting!B1728, IF(Calc!P1728=Betting!I1728, Betting!C1728, ""))</f>
        <v>LAD</v>
      </c>
      <c r="I1728" s="21">
        <f>MAX(Calc!O1728:P1728)</f>
        <v>0.60296516882303486</v>
      </c>
      <c r="J1728" s="22">
        <f t="shared" si="105"/>
        <v>-151.8670709659433</v>
      </c>
      <c r="K1728" s="23">
        <f t="shared" si="106"/>
        <v>0.6584705911818457</v>
      </c>
      <c r="M1728" s="31"/>
      <c r="N1728" s="31"/>
      <c r="O1728" t="str">
        <f>IF(ISBLANK(Games!L1728), "", Games!L1728)</f>
        <v/>
      </c>
      <c r="P1728" t="str">
        <f>IF(ISBLANK(Games!M1728), "", Games!M1728)</f>
        <v/>
      </c>
      <c r="Q1728" t="str">
        <f t="shared" si="107"/>
        <v/>
      </c>
      <c r="R1728" t="str">
        <f>IF(ISBLANK(Games!L1728), "", IF(H1728=Q1728, "W", "L"))</f>
        <v/>
      </c>
      <c r="T1728" s="30" t="str">
        <f t="shared" si="108"/>
        <v/>
      </c>
    </row>
    <row r="1729" spans="1:20" x14ac:dyDescent="0.45">
      <c r="A1729" s="20" t="str">
        <f>Calc!A1729</f>
        <v>2024-08-08</v>
      </c>
      <c r="B1729" t="str">
        <f>Calc!B1729</f>
        <v>ATL</v>
      </c>
      <c r="C1729" t="str">
        <f>Calc!C1729</f>
        <v>MIL</v>
      </c>
      <c r="D1729" t="str">
        <f>IF(ISBLANK(Games!D1729), "", Games!D1729)</f>
        <v/>
      </c>
      <c r="E1729" t="str">
        <f>IF(ISBLANK(Games!E1729), "", Games!E1729)</f>
        <v/>
      </c>
      <c r="F1729">
        <f>Calc!M1729</f>
        <v>1593.2508682491175</v>
      </c>
      <c r="G1729">
        <f>Calc!N1729</f>
        <v>1527.5334034496079</v>
      </c>
      <c r="H1729" t="str">
        <f>IF(Calc!O1729=Betting!I1729, Betting!B1729, IF(Calc!P1729=Betting!I1729, Betting!C1729, ""))</f>
        <v>ATL</v>
      </c>
      <c r="I1729" s="21">
        <f>MAX(Calc!O1729:P1729)</f>
        <v>0.61541427082438238</v>
      </c>
      <c r="J1729" s="22">
        <f t="shared" si="105"/>
        <v>-160.02004862311441</v>
      </c>
      <c r="K1729" s="23">
        <f t="shared" si="106"/>
        <v>0.62492169487789606</v>
      </c>
      <c r="M1729" s="31"/>
      <c r="N1729" s="31"/>
      <c r="O1729" t="str">
        <f>IF(ISBLANK(Games!L1729), "", Games!L1729)</f>
        <v/>
      </c>
      <c r="P1729" t="str">
        <f>IF(ISBLANK(Games!M1729), "", Games!M1729)</f>
        <v/>
      </c>
      <c r="Q1729" t="str">
        <f t="shared" si="107"/>
        <v/>
      </c>
      <c r="R1729" t="str">
        <f>IF(ISBLANK(Games!L1729), "", IF(H1729=Q1729, "W", "L"))</f>
        <v/>
      </c>
      <c r="T1729" s="30" t="str">
        <f t="shared" si="108"/>
        <v/>
      </c>
    </row>
    <row r="1730" spans="1:20" x14ac:dyDescent="0.45">
      <c r="A1730" s="20" t="str">
        <f>Calc!A1730</f>
        <v>2024-08-08</v>
      </c>
      <c r="B1730" t="str">
        <f>Calc!B1730</f>
        <v>PIT</v>
      </c>
      <c r="C1730" t="str">
        <f>Calc!C1730</f>
        <v>SDP</v>
      </c>
      <c r="D1730" t="str">
        <f>IF(ISBLANK(Games!D1730), "", Games!D1730)</f>
        <v/>
      </c>
      <c r="E1730" t="str">
        <f>IF(ISBLANK(Games!E1730), "", Games!E1730)</f>
        <v/>
      </c>
      <c r="F1730">
        <f>Calc!M1730</f>
        <v>1464.4120897083565</v>
      </c>
      <c r="G1730">
        <f>Calc!N1730</f>
        <v>1514.2912987524817</v>
      </c>
      <c r="H1730" t="str">
        <f>IF(Calc!O1730=Betting!I1730, Betting!B1730, IF(Calc!P1730=Betting!I1730, Betting!C1730, ""))</f>
        <v>SDP</v>
      </c>
      <c r="I1730" s="21">
        <f>MAX(Calc!O1730:P1730)</f>
        <v>0.54230732057559272</v>
      </c>
      <c r="J1730" s="22">
        <f t="shared" si="105"/>
        <v>-118.48721750533491</v>
      </c>
      <c r="K1730" s="23">
        <f t="shared" si="106"/>
        <v>0.84397289518168894</v>
      </c>
      <c r="M1730" s="31"/>
      <c r="N1730" s="31"/>
      <c r="O1730" t="str">
        <f>IF(ISBLANK(Games!L1730), "", Games!L1730)</f>
        <v/>
      </c>
      <c r="P1730" t="str">
        <f>IF(ISBLANK(Games!M1730), "", Games!M1730)</f>
        <v/>
      </c>
      <c r="Q1730" t="str">
        <f t="shared" si="107"/>
        <v/>
      </c>
      <c r="R1730" t="str">
        <f>IF(ISBLANK(Games!L1730), "", IF(H1730=Q1730, "W", "L"))</f>
        <v/>
      </c>
      <c r="T1730" s="30" t="str">
        <f t="shared" si="108"/>
        <v/>
      </c>
    </row>
    <row r="1731" spans="1:20" x14ac:dyDescent="0.45">
      <c r="A1731" s="20" t="str">
        <f>Calc!A1731</f>
        <v>2024-08-08</v>
      </c>
      <c r="B1731" t="str">
        <f>Calc!B1731</f>
        <v>COL</v>
      </c>
      <c r="C1731" t="str">
        <f>Calc!C1731</f>
        <v>NYM</v>
      </c>
      <c r="D1731" t="str">
        <f>IF(ISBLANK(Games!D1731), "", Games!D1731)</f>
        <v/>
      </c>
      <c r="E1731" t="str">
        <f>IF(ISBLANK(Games!E1731), "", Games!E1731)</f>
        <v/>
      </c>
      <c r="F1731">
        <f>Calc!M1731</f>
        <v>1423.0710497477428</v>
      </c>
      <c r="G1731">
        <f>Calc!N1731</f>
        <v>1510.288270753422</v>
      </c>
      <c r="H1731" t="str">
        <f>IF(Calc!O1731=Betting!I1731, Betting!B1731, IF(Calc!P1731=Betting!I1731, Betting!C1731, ""))</f>
        <v>NYM</v>
      </c>
      <c r="I1731" s="21">
        <f>MAX(Calc!O1731:P1731)</f>
        <v>0.50877071828165532</v>
      </c>
      <c r="J1731" s="22">
        <f t="shared" ref="J1731:J1794" si="109">IF(I1731&lt;0.5, "",-1*((I1731*100)/(1-((I1731*100)/100))))</f>
        <v>-103.57092649321511</v>
      </c>
      <c r="K1731" s="23">
        <f t="shared" ref="K1731:K1794" si="110">IF(J1731&gt;0, "",1/(J1731/-100))</f>
        <v>0.96552192189331199</v>
      </c>
      <c r="M1731" s="31"/>
      <c r="N1731" s="31"/>
      <c r="O1731" t="str">
        <f>IF(ISBLANK(Games!L1731), "", Games!L1731)</f>
        <v/>
      </c>
      <c r="P1731" t="str">
        <f>IF(ISBLANK(Games!M1731), "", Games!M1731)</f>
        <v/>
      </c>
      <c r="Q1731" t="str">
        <f t="shared" ref="Q1731:Q1794" si="111">IF(O1731&gt;P1731, B1731, IF(P1731&gt;O1731, C1731, ""))</f>
        <v/>
      </c>
      <c r="R1731" t="str">
        <f>IF(ISBLANK(Games!L1731), "", IF(H1731=Q1731, "W", "L"))</f>
        <v/>
      </c>
      <c r="T1731" s="30" t="str">
        <f t="shared" si="108"/>
        <v/>
      </c>
    </row>
    <row r="1732" spans="1:20" x14ac:dyDescent="0.45">
      <c r="A1732" s="20" t="str">
        <f>Calc!A1732</f>
        <v>2024-08-08</v>
      </c>
      <c r="B1732" t="str">
        <f>Calc!B1732</f>
        <v>WAS</v>
      </c>
      <c r="C1732" t="str">
        <f>Calc!C1732</f>
        <v>SFG</v>
      </c>
      <c r="D1732" t="str">
        <f>IF(ISBLANK(Games!D1732), "", Games!D1732)</f>
        <v/>
      </c>
      <c r="E1732" t="str">
        <f>IF(ISBLANK(Games!E1732), "", Games!E1732)</f>
        <v/>
      </c>
      <c r="F1732">
        <f>Calc!M1732</f>
        <v>1419.5380932200808</v>
      </c>
      <c r="G1732">
        <f>Calc!N1732</f>
        <v>1491.6063482058917</v>
      </c>
      <c r="H1732" t="str">
        <f>IF(Calc!O1732=Betting!I1732, Betting!B1732, IF(Calc!P1732=Betting!I1732, Betting!C1732, ""))</f>
        <v>SFG</v>
      </c>
      <c r="I1732" s="21">
        <f>MAX(Calc!O1732:P1732)</f>
        <v>0.62606173953676947</v>
      </c>
      <c r="J1732" s="22">
        <f t="shared" si="109"/>
        <v>-167.42382519542429</v>
      </c>
      <c r="K1732" s="23">
        <f t="shared" si="110"/>
        <v>0.597286556338536</v>
      </c>
      <c r="M1732" s="31"/>
      <c r="N1732" s="31"/>
      <c r="O1732" t="str">
        <f>IF(ISBLANK(Games!L1732), "", Games!L1732)</f>
        <v/>
      </c>
      <c r="P1732" t="str">
        <f>IF(ISBLANK(Games!M1732), "", Games!M1732)</f>
        <v/>
      </c>
      <c r="Q1732" t="str">
        <f t="shared" si="111"/>
        <v/>
      </c>
      <c r="R1732" t="str">
        <f>IF(ISBLANK(Games!L1732), "", IF(H1732=Q1732, "W", "L"))</f>
        <v/>
      </c>
      <c r="T1732" s="30" t="str">
        <f t="shared" si="108"/>
        <v/>
      </c>
    </row>
    <row r="1733" spans="1:20" x14ac:dyDescent="0.45">
      <c r="A1733" s="20" t="str">
        <f>Calc!A1733</f>
        <v>2024-08-08</v>
      </c>
      <c r="B1733" t="str">
        <f>Calc!B1733</f>
        <v>MIA</v>
      </c>
      <c r="C1733" t="str">
        <f>Calc!C1733</f>
        <v>CIN</v>
      </c>
      <c r="D1733" t="str">
        <f>IF(ISBLANK(Games!D1733), "", Games!D1733)</f>
        <v/>
      </c>
      <c r="E1733" t="str">
        <f>IF(ISBLANK(Games!E1733), "", Games!E1733)</f>
        <v/>
      </c>
      <c r="F1733">
        <f>Calc!M1733</f>
        <v>1453.0099819148713</v>
      </c>
      <c r="G1733">
        <f>Calc!N1733</f>
        <v>1513.6155661274754</v>
      </c>
      <c r="H1733" t="str">
        <f>IF(Calc!O1733=Betting!I1733, Betting!B1733, IF(Calc!P1733=Betting!I1733, Betting!C1733, ""))</f>
        <v>CIN</v>
      </c>
      <c r="I1733" s="21">
        <f>MAX(Calc!O1733:P1733)</f>
        <v>0.56346863156600191</v>
      </c>
      <c r="J1733" s="22">
        <f t="shared" si="109"/>
        <v>-129.07861205653455</v>
      </c>
      <c r="K1733" s="23">
        <f t="shared" si="110"/>
        <v>0.77472168631780347</v>
      </c>
      <c r="M1733" s="31"/>
      <c r="N1733" s="31"/>
      <c r="O1733" t="str">
        <f>IF(ISBLANK(Games!L1733), "", Games!L1733)</f>
        <v/>
      </c>
      <c r="P1733" t="str">
        <f>IF(ISBLANK(Games!M1733), "", Games!M1733)</f>
        <v/>
      </c>
      <c r="Q1733" t="str">
        <f t="shared" si="111"/>
        <v/>
      </c>
      <c r="R1733" t="str">
        <f>IF(ISBLANK(Games!L1733), "", IF(H1733=Q1733, "W", "L"))</f>
        <v/>
      </c>
      <c r="T1733" s="30" t="str">
        <f t="shared" si="108"/>
        <v/>
      </c>
    </row>
    <row r="1734" spans="1:20" x14ac:dyDescent="0.45">
      <c r="A1734" s="20" t="str">
        <f>Calc!A1734</f>
        <v>2024-08-08</v>
      </c>
      <c r="B1734" t="str">
        <f>Calc!B1734</f>
        <v>NYY</v>
      </c>
      <c r="C1734" t="str">
        <f>Calc!C1734</f>
        <v>LAA</v>
      </c>
      <c r="D1734" t="str">
        <f>IF(ISBLANK(Games!D1734), "", Games!D1734)</f>
        <v/>
      </c>
      <c r="E1734" t="str">
        <f>IF(ISBLANK(Games!E1734), "", Games!E1734)</f>
        <v/>
      </c>
      <c r="F1734">
        <f>Calc!M1734</f>
        <v>1533.7203518335739</v>
      </c>
      <c r="G1734">
        <f>Calc!N1734</f>
        <v>1486.8682858001625</v>
      </c>
      <c r="H1734" t="str">
        <f>IF(Calc!O1734=Betting!I1734, Betting!B1734, IF(Calc!P1734=Betting!I1734, Betting!C1734, ""))</f>
        <v>NYY</v>
      </c>
      <c r="I1734" s="21">
        <f>MAX(Calc!O1734:P1734)</f>
        <v>0.61398111314703852</v>
      </c>
      <c r="J1734" s="22">
        <f t="shared" si="109"/>
        <v>-159.0546820526194</v>
      </c>
      <c r="K1734" s="23">
        <f t="shared" si="110"/>
        <v>0.62871459493985482</v>
      </c>
      <c r="M1734" s="31"/>
      <c r="N1734" s="31"/>
      <c r="O1734" t="str">
        <f>IF(ISBLANK(Games!L1734), "", Games!L1734)</f>
        <v/>
      </c>
      <c r="P1734" t="str">
        <f>IF(ISBLANK(Games!M1734), "", Games!M1734)</f>
        <v/>
      </c>
      <c r="Q1734" t="str">
        <f t="shared" si="111"/>
        <v/>
      </c>
      <c r="R1734" t="str">
        <f>IF(ISBLANK(Games!L1734), "", IF(H1734=Q1734, "W", "L"))</f>
        <v/>
      </c>
      <c r="T1734" s="30" t="str">
        <f t="shared" si="108"/>
        <v/>
      </c>
    </row>
    <row r="1735" spans="1:20" x14ac:dyDescent="0.45">
      <c r="A1735" s="20" t="str">
        <f>Calc!A1735</f>
        <v>2024-08-08</v>
      </c>
      <c r="B1735" t="str">
        <f>Calc!B1735</f>
        <v>TOR</v>
      </c>
      <c r="C1735" t="str">
        <f>Calc!C1735</f>
        <v>BAL</v>
      </c>
      <c r="D1735" t="str">
        <f>IF(ISBLANK(Games!D1735), "", Games!D1735)</f>
        <v/>
      </c>
      <c r="E1735" t="str">
        <f>IF(ISBLANK(Games!E1735), "", Games!E1735)</f>
        <v/>
      </c>
      <c r="F1735">
        <f>Calc!M1735</f>
        <v>1536.86484917293</v>
      </c>
      <c r="G1735">
        <f>Calc!N1735</f>
        <v>1539.0873746407135</v>
      </c>
      <c r="H1735" t="str">
        <f>IF(Calc!O1735=Betting!I1735, Betting!B1735, IF(Calc!P1735=Betting!I1735, Betting!C1735, ""))</f>
        <v>BAL</v>
      </c>
      <c r="I1735" s="21">
        <f>MAX(Calc!O1735:P1735)</f>
        <v>0.50596085856868511</v>
      </c>
      <c r="J1735" s="22">
        <f t="shared" si="109"/>
        <v>-102.41311186454398</v>
      </c>
      <c r="K1735" s="23">
        <f t="shared" si="110"/>
        <v>0.97643747152478222</v>
      </c>
      <c r="M1735" s="31"/>
      <c r="N1735" s="31"/>
      <c r="O1735" t="str">
        <f>IF(ISBLANK(Games!L1735), "", Games!L1735)</f>
        <v/>
      </c>
      <c r="P1735" t="str">
        <f>IF(ISBLANK(Games!M1735), "", Games!M1735)</f>
        <v/>
      </c>
      <c r="Q1735" t="str">
        <f t="shared" si="111"/>
        <v/>
      </c>
      <c r="R1735" t="str">
        <f>IF(ISBLANK(Games!L1735), "", IF(H1735=Q1735, "W", "L"))</f>
        <v/>
      </c>
      <c r="T1735" s="30" t="str">
        <f t="shared" si="108"/>
        <v/>
      </c>
    </row>
    <row r="1736" spans="1:20" x14ac:dyDescent="0.45">
      <c r="A1736" s="20" t="str">
        <f>Calc!A1736</f>
        <v>2024-08-08</v>
      </c>
      <c r="B1736" t="str">
        <f>Calc!B1736</f>
        <v>STL</v>
      </c>
      <c r="C1736" t="str">
        <f>Calc!C1736</f>
        <v>TBR</v>
      </c>
      <c r="D1736" t="str">
        <f>IF(ISBLANK(Games!D1736), "", Games!D1736)</f>
        <v/>
      </c>
      <c r="E1736" t="str">
        <f>IF(ISBLANK(Games!E1736), "", Games!E1736)</f>
        <v/>
      </c>
      <c r="F1736">
        <f>Calc!M1736</f>
        <v>1510.540426333587</v>
      </c>
      <c r="G1736">
        <f>Calc!N1736</f>
        <v>1532.6622500113572</v>
      </c>
      <c r="H1736" t="str">
        <f>IF(Calc!O1736=Betting!I1736, Betting!B1736, IF(Calc!P1736=Betting!I1736, Betting!C1736, ""))</f>
        <v>STL</v>
      </c>
      <c r="I1736" s="21">
        <f>MAX(Calc!O1736:P1736)</f>
        <v>0.50479245461399913</v>
      </c>
      <c r="J1736" s="22">
        <f t="shared" si="109"/>
        <v>-101.93553376100662</v>
      </c>
      <c r="K1736" s="23">
        <f t="shared" si="110"/>
        <v>0.98101217809341557</v>
      </c>
      <c r="M1736" s="31"/>
      <c r="N1736" s="31"/>
      <c r="O1736" t="str">
        <f>IF(ISBLANK(Games!L1736), "", Games!L1736)</f>
        <v/>
      </c>
      <c r="P1736" t="str">
        <f>IF(ISBLANK(Games!M1736), "", Games!M1736)</f>
        <v/>
      </c>
      <c r="Q1736" t="str">
        <f t="shared" si="111"/>
        <v/>
      </c>
      <c r="R1736" t="str">
        <f>IF(ISBLANK(Games!L1736), "", IF(H1736=Q1736, "W", "L"))</f>
        <v/>
      </c>
      <c r="T1736" s="30" t="str">
        <f t="shared" si="108"/>
        <v/>
      </c>
    </row>
    <row r="1737" spans="1:20" x14ac:dyDescent="0.45">
      <c r="A1737" s="20" t="str">
        <f>Calc!A1737</f>
        <v>2024-08-08</v>
      </c>
      <c r="B1737" t="str">
        <f>Calc!B1737</f>
        <v>SEA</v>
      </c>
      <c r="C1737" t="str">
        <f>Calc!C1737</f>
        <v>DET</v>
      </c>
      <c r="D1737" t="str">
        <f>IF(ISBLANK(Games!D1737), "", Games!D1737)</f>
        <v/>
      </c>
      <c r="E1737" t="str">
        <f>IF(ISBLANK(Games!E1737), "", Games!E1737)</f>
        <v/>
      </c>
      <c r="F1737">
        <f>Calc!M1737</f>
        <v>1518.2292368487947</v>
      </c>
      <c r="G1737">
        <f>Calc!N1737</f>
        <v>1495.7868779460348</v>
      </c>
      <c r="H1737" t="str">
        <f>IF(Calc!O1737=Betting!I1737, Betting!B1737, IF(Calc!P1737=Betting!I1737, Betting!C1737, ""))</f>
        <v>SEA</v>
      </c>
      <c r="I1737" s="21">
        <f>MAX(Calc!O1737:P1737)</f>
        <v>0.54348826142866768</v>
      </c>
      <c r="J1737" s="22">
        <f t="shared" si="109"/>
        <v>-119.05241760694503</v>
      </c>
      <c r="K1737" s="23">
        <f t="shared" si="110"/>
        <v>0.83996614273011128</v>
      </c>
      <c r="M1737" s="31"/>
      <c r="N1737" s="31"/>
      <c r="O1737" t="str">
        <f>IF(ISBLANK(Games!L1737), "", Games!L1737)</f>
        <v/>
      </c>
      <c r="P1737" t="str">
        <f>IF(ISBLANK(Games!M1737), "", Games!M1737)</f>
        <v/>
      </c>
      <c r="Q1737" t="str">
        <f t="shared" si="111"/>
        <v/>
      </c>
      <c r="R1737" t="str">
        <f>IF(ISBLANK(Games!L1737), "", IF(H1737=Q1737, "W", "L"))</f>
        <v/>
      </c>
      <c r="T1737" s="30" t="str">
        <f t="shared" si="108"/>
        <v/>
      </c>
    </row>
    <row r="1738" spans="1:20" x14ac:dyDescent="0.45">
      <c r="A1738" s="20" t="str">
        <f>Calc!A1738</f>
        <v>2024-08-08</v>
      </c>
      <c r="B1738" t="str">
        <f>Calc!B1738</f>
        <v>ARI</v>
      </c>
      <c r="C1738" t="str">
        <f>Calc!C1738</f>
        <v>PHI</v>
      </c>
      <c r="D1738" t="str">
        <f>IF(ISBLANK(Games!D1738), "", Games!D1738)</f>
        <v/>
      </c>
      <c r="E1738" t="str">
        <f>IF(ISBLANK(Games!E1738), "", Games!E1738)</f>
        <v/>
      </c>
      <c r="F1738">
        <f>Calc!M1738</f>
        <v>1516.9891876380354</v>
      </c>
      <c r="G1738">
        <f>Calc!N1738</f>
        <v>1539.4111659163295</v>
      </c>
      <c r="H1738" t="str">
        <f>IF(Calc!O1738=Betting!I1738, Betting!B1738, IF(Calc!P1738=Betting!I1738, Betting!C1738, ""))</f>
        <v>PHI</v>
      </c>
      <c r="I1738" s="21">
        <f>MAX(Calc!O1738:P1738)</f>
        <v>0.50690664252740236</v>
      </c>
      <c r="J1738" s="22">
        <f t="shared" si="109"/>
        <v>-102.80135289706723</v>
      </c>
      <c r="K1738" s="23">
        <f t="shared" si="110"/>
        <v>0.97274984406214815</v>
      </c>
      <c r="M1738" s="31"/>
      <c r="N1738" s="31"/>
      <c r="O1738" t="str">
        <f>IF(ISBLANK(Games!L1738), "", Games!L1738)</f>
        <v/>
      </c>
      <c r="P1738" t="str">
        <f>IF(ISBLANK(Games!M1738), "", Games!M1738)</f>
        <v/>
      </c>
      <c r="Q1738" t="str">
        <f t="shared" si="111"/>
        <v/>
      </c>
      <c r="R1738" t="str">
        <f>IF(ISBLANK(Games!L1738), "", IF(H1738=Q1738, "W", "L"))</f>
        <v/>
      </c>
      <c r="T1738" s="30" t="str">
        <f t="shared" si="108"/>
        <v/>
      </c>
    </row>
    <row r="1739" spans="1:20" x14ac:dyDescent="0.45">
      <c r="A1739" s="20" t="str">
        <f>Calc!A1739</f>
        <v>2024-08-09</v>
      </c>
      <c r="B1739" t="str">
        <f>Calc!B1739</f>
        <v>WAS</v>
      </c>
      <c r="C1739" t="str">
        <f>Calc!C1739</f>
        <v>LAA</v>
      </c>
      <c r="D1739" t="str">
        <f>IF(ISBLANK(Games!D1739), "", Games!D1739)</f>
        <v/>
      </c>
      <c r="E1739" t="str">
        <f>IF(ISBLANK(Games!E1739), "", Games!E1739)</f>
        <v/>
      </c>
      <c r="F1739">
        <f>Calc!M1739</f>
        <v>1419.5380932200808</v>
      </c>
      <c r="G1739">
        <f>Calc!N1739</f>
        <v>1486.8682858001625</v>
      </c>
      <c r="H1739" t="str">
        <f>IF(Calc!O1739=Betting!I1739, Betting!B1739, IF(Calc!P1739=Betting!I1739, Betting!C1739, ""))</f>
        <v>LAA</v>
      </c>
      <c r="I1739" s="21">
        <f>MAX(Calc!O1739:P1739)</f>
        <v>0.61951042368228382</v>
      </c>
      <c r="J1739" s="22">
        <f t="shared" si="109"/>
        <v>-162.81928921095607</v>
      </c>
      <c r="K1739" s="23">
        <f t="shared" si="110"/>
        <v>0.61417784394351127</v>
      </c>
      <c r="M1739" s="31"/>
      <c r="N1739" s="31"/>
      <c r="O1739" t="str">
        <f>IF(ISBLANK(Games!L1739), "", Games!L1739)</f>
        <v/>
      </c>
      <c r="P1739" t="str">
        <f>IF(ISBLANK(Games!M1739), "", Games!M1739)</f>
        <v/>
      </c>
      <c r="Q1739" t="str">
        <f t="shared" si="111"/>
        <v/>
      </c>
      <c r="R1739" t="str">
        <f>IF(ISBLANK(Games!L1739), "", IF(H1739=Q1739, "W", "L"))</f>
        <v/>
      </c>
      <c r="T1739" s="30" t="str">
        <f t="shared" si="108"/>
        <v/>
      </c>
    </row>
    <row r="1740" spans="1:20" x14ac:dyDescent="0.45">
      <c r="A1740" s="20" t="str">
        <f>Calc!A1740</f>
        <v>2024-08-09</v>
      </c>
      <c r="B1740" t="str">
        <f>Calc!B1740</f>
        <v>TBR</v>
      </c>
      <c r="C1740" t="str">
        <f>Calc!C1740</f>
        <v>BAL</v>
      </c>
      <c r="D1740" t="str">
        <f>IF(ISBLANK(Games!D1740), "", Games!D1740)</f>
        <v/>
      </c>
      <c r="E1740" t="str">
        <f>IF(ISBLANK(Games!E1740), "", Games!E1740)</f>
        <v/>
      </c>
      <c r="F1740">
        <f>Calc!M1740</f>
        <v>1528.0229512954211</v>
      </c>
      <c r="G1740">
        <f>Calc!N1740</f>
        <v>1539.0873746407135</v>
      </c>
      <c r="H1740" t="str">
        <f>IF(Calc!O1740=Betting!I1740, Betting!B1740, IF(Calc!P1740=Betting!I1740, Betting!C1740, ""))</f>
        <v>TBR</v>
      </c>
      <c r="I1740" s="21">
        <f>MAX(Calc!O1740:P1740)</f>
        <v>0.54624455766764513</v>
      </c>
      <c r="J1740" s="22">
        <f t="shared" si="109"/>
        <v>-120.3830316304055</v>
      </c>
      <c r="K1740" s="23">
        <f t="shared" si="110"/>
        <v>0.83068185479009582</v>
      </c>
      <c r="M1740" s="31"/>
      <c r="N1740" s="31"/>
      <c r="O1740" t="str">
        <f>IF(ISBLANK(Games!L1740), "", Games!L1740)</f>
        <v/>
      </c>
      <c r="P1740" t="str">
        <f>IF(ISBLANK(Games!M1740), "", Games!M1740)</f>
        <v/>
      </c>
      <c r="Q1740" t="str">
        <f t="shared" si="111"/>
        <v/>
      </c>
      <c r="R1740" t="str">
        <f>IF(ISBLANK(Games!L1740), "", IF(H1740=Q1740, "W", "L"))</f>
        <v/>
      </c>
      <c r="T1740" s="30" t="str">
        <f t="shared" si="108"/>
        <v/>
      </c>
    </row>
    <row r="1741" spans="1:20" x14ac:dyDescent="0.45">
      <c r="A1741" s="20" t="str">
        <f>Calc!A1741</f>
        <v>2024-08-09</v>
      </c>
      <c r="B1741" t="str">
        <f>Calc!B1741</f>
        <v>NYY</v>
      </c>
      <c r="C1741" t="str">
        <f>Calc!C1741</f>
        <v>TEX</v>
      </c>
      <c r="D1741" t="str">
        <f>IF(ISBLANK(Games!D1741), "", Games!D1741)</f>
        <v/>
      </c>
      <c r="E1741" t="str">
        <f>IF(ISBLANK(Games!E1741), "", Games!E1741)</f>
        <v/>
      </c>
      <c r="F1741">
        <f>Calc!M1741</f>
        <v>1533.7203518335739</v>
      </c>
      <c r="G1741">
        <f>Calc!N1741</f>
        <v>1534.4506247578865</v>
      </c>
      <c r="H1741" t="str">
        <f>IF(Calc!O1741=Betting!I1741, Betting!B1741, IF(Calc!P1741=Betting!I1741, Betting!C1741, ""))</f>
        <v>NYY</v>
      </c>
      <c r="I1741" s="21">
        <f>MAX(Calc!O1741:P1741)</f>
        <v>0.54591038029619199</v>
      </c>
      <c r="J1741" s="22">
        <f t="shared" si="109"/>
        <v>-120.22084553535413</v>
      </c>
      <c r="K1741" s="23">
        <f t="shared" si="110"/>
        <v>0.83180250109447407</v>
      </c>
      <c r="M1741" s="31"/>
      <c r="N1741" s="31"/>
      <c r="O1741" t="str">
        <f>IF(ISBLANK(Games!L1741), "", Games!L1741)</f>
        <v/>
      </c>
      <c r="P1741" t="str">
        <f>IF(ISBLANK(Games!M1741), "", Games!M1741)</f>
        <v/>
      </c>
      <c r="Q1741" t="str">
        <f t="shared" si="111"/>
        <v/>
      </c>
      <c r="R1741" t="str">
        <f>IF(ISBLANK(Games!L1741), "", IF(H1741=Q1741, "W", "L"))</f>
        <v/>
      </c>
      <c r="T1741" s="30" t="str">
        <f t="shared" si="108"/>
        <v/>
      </c>
    </row>
    <row r="1742" spans="1:20" x14ac:dyDescent="0.45">
      <c r="A1742" s="20" t="str">
        <f>Calc!A1742</f>
        <v>2024-08-09</v>
      </c>
      <c r="B1742" t="str">
        <f>Calc!B1742</f>
        <v>TOR</v>
      </c>
      <c r="C1742" t="str">
        <f>Calc!C1742</f>
        <v>OAK</v>
      </c>
      <c r="D1742" t="str">
        <f>IF(ISBLANK(Games!D1742), "", Games!D1742)</f>
        <v/>
      </c>
      <c r="E1742" t="str">
        <f>IF(ISBLANK(Games!E1742), "", Games!E1742)</f>
        <v/>
      </c>
      <c r="F1742">
        <f>Calc!M1742</f>
        <v>1536.86484917293</v>
      </c>
      <c r="G1742">
        <f>Calc!N1742</f>
        <v>1422.9458950386379</v>
      </c>
      <c r="H1742" t="str">
        <f>IF(Calc!O1742=Betting!I1742, Betting!B1742, IF(Calc!P1742=Betting!I1742, Betting!C1742, ""))</f>
        <v>TOR</v>
      </c>
      <c r="I1742" s="21">
        <f>MAX(Calc!O1742:P1742)</f>
        <v>0.65554715568144195</v>
      </c>
      <c r="J1742" s="22">
        <f t="shared" si="109"/>
        <v>-190.3155007990517</v>
      </c>
      <c r="K1742" s="23">
        <f t="shared" si="110"/>
        <v>0.5254432748785236</v>
      </c>
      <c r="M1742" s="31"/>
      <c r="N1742" s="31"/>
      <c r="O1742" t="str">
        <f>IF(ISBLANK(Games!L1742), "", Games!L1742)</f>
        <v/>
      </c>
      <c r="P1742" t="str">
        <f>IF(ISBLANK(Games!M1742), "", Games!M1742)</f>
        <v/>
      </c>
      <c r="Q1742" t="str">
        <f t="shared" si="111"/>
        <v/>
      </c>
      <c r="R1742" t="str">
        <f>IF(ISBLANK(Games!L1742), "", IF(H1742=Q1742, "W", "L"))</f>
        <v/>
      </c>
      <c r="T1742" s="30" t="str">
        <f t="shared" si="108"/>
        <v/>
      </c>
    </row>
    <row r="1743" spans="1:20" x14ac:dyDescent="0.45">
      <c r="A1743" s="20" t="str">
        <f>Calc!A1743</f>
        <v>2024-08-09</v>
      </c>
      <c r="B1743" t="str">
        <f>Calc!B1743</f>
        <v>BOS</v>
      </c>
      <c r="C1743" t="str">
        <f>Calc!C1743</f>
        <v>HOU</v>
      </c>
      <c r="D1743" t="str">
        <f>IF(ISBLANK(Games!D1743), "", Games!D1743)</f>
        <v/>
      </c>
      <c r="E1743" t="str">
        <f>IF(ISBLANK(Games!E1743), "", Games!E1743)</f>
        <v/>
      </c>
      <c r="F1743">
        <f>Calc!M1743</f>
        <v>1500.26839934439</v>
      </c>
      <c r="G1743">
        <f>Calc!N1743</f>
        <v>1554.1885466658973</v>
      </c>
      <c r="H1743" t="str">
        <f>IF(Calc!O1743=Betting!I1743, Betting!B1743, IF(Calc!P1743=Betting!I1743, Betting!C1743, ""))</f>
        <v>HOU</v>
      </c>
      <c r="I1743" s="21">
        <f>MAX(Calc!O1743:P1743)</f>
        <v>0.55133926089618124</v>
      </c>
      <c r="J1743" s="22">
        <f t="shared" si="109"/>
        <v>-122.88555981017161</v>
      </c>
      <c r="K1743" s="23">
        <f t="shared" si="110"/>
        <v>0.8137652638314522</v>
      </c>
      <c r="M1743" s="31"/>
      <c r="N1743" s="31"/>
      <c r="O1743" t="str">
        <f>IF(ISBLANK(Games!L1743), "", Games!L1743)</f>
        <v/>
      </c>
      <c r="P1743" t="str">
        <f>IF(ISBLANK(Games!M1743), "", Games!M1743)</f>
        <v/>
      </c>
      <c r="Q1743" t="str">
        <f t="shared" si="111"/>
        <v/>
      </c>
      <c r="R1743" t="str">
        <f>IF(ISBLANK(Games!L1743), "", IF(H1743=Q1743, "W", "L"))</f>
        <v/>
      </c>
      <c r="T1743" s="30" t="str">
        <f t="shared" si="108"/>
        <v/>
      </c>
    </row>
    <row r="1744" spans="1:20" x14ac:dyDescent="0.45">
      <c r="A1744" s="20" t="str">
        <f>Calc!A1744</f>
        <v>2024-08-09</v>
      </c>
      <c r="B1744" t="str">
        <f>Calc!B1744</f>
        <v>MIA</v>
      </c>
      <c r="C1744" t="str">
        <f>Calc!C1744</f>
        <v>SDP</v>
      </c>
      <c r="D1744" t="str">
        <f>IF(ISBLANK(Games!D1744), "", Games!D1744)</f>
        <v/>
      </c>
      <c r="E1744" t="str">
        <f>IF(ISBLANK(Games!E1744), "", Games!E1744)</f>
        <v/>
      </c>
      <c r="F1744">
        <f>Calc!M1744</f>
        <v>1453.0099819148713</v>
      </c>
      <c r="G1744">
        <f>Calc!N1744</f>
        <v>1514.2912987524817</v>
      </c>
      <c r="H1744" t="str">
        <f>IF(Calc!O1744=Betting!I1744, Betting!B1744, IF(Calc!P1744=Betting!I1744, Betting!C1744, ""))</f>
        <v>SDP</v>
      </c>
      <c r="I1744" s="21">
        <f>MAX(Calc!O1744:P1744)</f>
        <v>0.56441177093203254</v>
      </c>
      <c r="J1744" s="22">
        <f t="shared" si="109"/>
        <v>-129.57461503027989</v>
      </c>
      <c r="K1744" s="23">
        <f t="shared" si="110"/>
        <v>0.77175610343608825</v>
      </c>
      <c r="M1744" s="31"/>
      <c r="N1744" s="31"/>
      <c r="O1744" t="str">
        <f>IF(ISBLANK(Games!L1744), "", Games!L1744)</f>
        <v/>
      </c>
      <c r="P1744" t="str">
        <f>IF(ISBLANK(Games!M1744), "", Games!M1744)</f>
        <v/>
      </c>
      <c r="Q1744" t="str">
        <f t="shared" si="111"/>
        <v/>
      </c>
      <c r="R1744" t="str">
        <f>IF(ISBLANK(Games!L1744), "", IF(H1744=Q1744, "W", "L"))</f>
        <v/>
      </c>
      <c r="T1744" s="30" t="str">
        <f t="shared" si="108"/>
        <v/>
      </c>
    </row>
    <row r="1745" spans="1:20" x14ac:dyDescent="0.45">
      <c r="A1745" s="20" t="str">
        <f>Calc!A1745</f>
        <v>2024-08-09</v>
      </c>
      <c r="B1745" t="str">
        <f>Calc!B1745</f>
        <v>KCR</v>
      </c>
      <c r="C1745" t="str">
        <f>Calc!C1745</f>
        <v>STL</v>
      </c>
      <c r="D1745" t="str">
        <f>IF(ISBLANK(Games!D1745), "", Games!D1745)</f>
        <v/>
      </c>
      <c r="E1745" t="str">
        <f>IF(ISBLANK(Games!E1745), "", Games!E1745)</f>
        <v/>
      </c>
      <c r="F1745">
        <f>Calc!M1745</f>
        <v>1459.3647323881944</v>
      </c>
      <c r="G1745">
        <f>Calc!N1745</f>
        <v>1507.9516916859375</v>
      </c>
      <c r="H1745" t="str">
        <f>IF(Calc!O1745=Betting!I1745, Betting!B1745, IF(Calc!P1745=Betting!I1745, Betting!C1745, ""))</f>
        <v>KCR</v>
      </c>
      <c r="I1745" s="21">
        <f>MAX(Calc!O1745:P1745)</f>
        <v>0.52557134079501477</v>
      </c>
      <c r="J1745" s="22">
        <f t="shared" si="109"/>
        <v>-110.77984657919505</v>
      </c>
      <c r="K1745" s="23">
        <f t="shared" si="110"/>
        <v>0.90269126639845365</v>
      </c>
      <c r="M1745" s="31"/>
      <c r="N1745" s="31"/>
      <c r="O1745" t="str">
        <f>IF(ISBLANK(Games!L1745), "", Games!L1745)</f>
        <v/>
      </c>
      <c r="P1745" t="str">
        <f>IF(ISBLANK(Games!M1745), "", Games!M1745)</f>
        <v/>
      </c>
      <c r="Q1745" t="str">
        <f t="shared" si="111"/>
        <v/>
      </c>
      <c r="R1745" t="str">
        <f>IF(ISBLANK(Games!L1745), "", IF(H1745=Q1745, "W", "L"))</f>
        <v/>
      </c>
      <c r="T1745" s="30" t="str">
        <f t="shared" si="108"/>
        <v/>
      </c>
    </row>
    <row r="1746" spans="1:20" x14ac:dyDescent="0.45">
      <c r="A1746" s="20" t="str">
        <f>Calc!A1746</f>
        <v>2024-08-09</v>
      </c>
      <c r="B1746" t="str">
        <f>Calc!B1746</f>
        <v>MIN</v>
      </c>
      <c r="C1746" t="str">
        <f>Calc!C1746</f>
        <v>CLE</v>
      </c>
      <c r="D1746" t="str">
        <f>IF(ISBLANK(Games!D1746), "", Games!D1746)</f>
        <v/>
      </c>
      <c r="E1746" t="str">
        <f>IF(ISBLANK(Games!E1746), "", Games!E1746)</f>
        <v/>
      </c>
      <c r="F1746">
        <f>Calc!M1746</f>
        <v>1529.2726034226744</v>
      </c>
      <c r="G1746">
        <f>Calc!N1746</f>
        <v>1521.3210808926906</v>
      </c>
      <c r="H1746" t="str">
        <f>IF(Calc!O1746=Betting!I1746, Betting!B1746, IF(Calc!P1746=Betting!I1746, Betting!C1746, ""))</f>
        <v>MIN</v>
      </c>
      <c r="I1746" s="21">
        <f>MAX(Calc!O1746:P1746)</f>
        <v>0.57507752691870462</v>
      </c>
      <c r="J1746" s="22">
        <f t="shared" si="109"/>
        <v>-135.33704695554709</v>
      </c>
      <c r="K1746" s="23">
        <f t="shared" si="110"/>
        <v>0.73889598043945848</v>
      </c>
      <c r="M1746" s="31"/>
      <c r="N1746" s="31"/>
      <c r="O1746" t="str">
        <f>IF(ISBLANK(Games!L1746), "", Games!L1746)</f>
        <v/>
      </c>
      <c r="P1746" t="str">
        <f>IF(ISBLANK(Games!M1746), "", Games!M1746)</f>
        <v/>
      </c>
      <c r="Q1746" t="str">
        <f t="shared" si="111"/>
        <v/>
      </c>
      <c r="R1746" t="str">
        <f>IF(ISBLANK(Games!L1746), "", IF(H1746=Q1746, "W", "L"))</f>
        <v/>
      </c>
      <c r="T1746" s="30" t="str">
        <f t="shared" si="108"/>
        <v/>
      </c>
    </row>
    <row r="1747" spans="1:20" x14ac:dyDescent="0.45">
      <c r="A1747" s="20" t="str">
        <f>Calc!A1747</f>
        <v>2024-08-09</v>
      </c>
      <c r="B1747" t="str">
        <f>Calc!B1747</f>
        <v>CHW</v>
      </c>
      <c r="C1747" t="str">
        <f>Calc!C1747</f>
        <v>CHC</v>
      </c>
      <c r="D1747" t="str">
        <f>IF(ISBLANK(Games!D1747), "", Games!D1747)</f>
        <v/>
      </c>
      <c r="E1747" t="str">
        <f>IF(ISBLANK(Games!E1747), "", Games!E1747)</f>
        <v/>
      </c>
      <c r="F1747">
        <f>Calc!M1747</f>
        <v>1426.513159308995</v>
      </c>
      <c r="G1747">
        <f>Calc!N1747</f>
        <v>1510.9500841970262</v>
      </c>
      <c r="H1747" t="str">
        <f>IF(Calc!O1747=Betting!I1747, Betting!B1747, IF(Calc!P1747=Betting!I1747, Betting!C1747, ""))</f>
        <v>CHC</v>
      </c>
      <c r="I1747" s="21">
        <f>MAX(Calc!O1747:P1747)</f>
        <v>0.64030412244867985</v>
      </c>
      <c r="J1747" s="22">
        <f t="shared" si="109"/>
        <v>-178.01263856779218</v>
      </c>
      <c r="K1747" s="23">
        <f t="shared" si="110"/>
        <v>0.56175786620856816</v>
      </c>
      <c r="M1747" s="31"/>
      <c r="N1747" s="31"/>
      <c r="O1747" t="str">
        <f>IF(ISBLANK(Games!L1747), "", Games!L1747)</f>
        <v/>
      </c>
      <c r="P1747" t="str">
        <f>IF(ISBLANK(Games!M1747), "", Games!M1747)</f>
        <v/>
      </c>
      <c r="Q1747" t="str">
        <f t="shared" si="111"/>
        <v/>
      </c>
      <c r="R1747" t="str">
        <f>IF(ISBLANK(Games!L1747), "", IF(H1747=Q1747, "W", "L"))</f>
        <v/>
      </c>
      <c r="T1747" s="30" t="str">
        <f t="shared" si="108"/>
        <v/>
      </c>
    </row>
    <row r="1748" spans="1:20" x14ac:dyDescent="0.45">
      <c r="A1748" s="20" t="str">
        <f>Calc!A1748</f>
        <v>2024-08-09</v>
      </c>
      <c r="B1748" t="str">
        <f>Calc!B1748</f>
        <v>MIL</v>
      </c>
      <c r="C1748" t="str">
        <f>Calc!C1748</f>
        <v>CIN</v>
      </c>
      <c r="D1748" t="str">
        <f>IF(ISBLANK(Games!D1748), "", Games!D1748)</f>
        <v/>
      </c>
      <c r="E1748" t="str">
        <f>IF(ISBLANK(Games!E1748), "", Games!E1748)</f>
        <v/>
      </c>
      <c r="F1748">
        <f>Calc!M1748</f>
        <v>1516.6563185214643</v>
      </c>
      <c r="G1748">
        <f>Calc!N1748</f>
        <v>1513.6155661274754</v>
      </c>
      <c r="H1748" t="str">
        <f>IF(Calc!O1748=Betting!I1748, Betting!B1748, IF(Calc!P1748=Betting!I1748, Betting!C1748, ""))</f>
        <v>MIL</v>
      </c>
      <c r="I1748" s="21">
        <f>MAX(Calc!O1748:P1748)</f>
        <v>0.53808374790083913</v>
      </c>
      <c r="J1748" s="22">
        <f t="shared" si="109"/>
        <v>-116.48946003859746</v>
      </c>
      <c r="K1748" s="23">
        <f t="shared" si="110"/>
        <v>0.85844676391208385</v>
      </c>
      <c r="M1748" s="31"/>
      <c r="N1748" s="31"/>
      <c r="O1748" t="str">
        <f>IF(ISBLANK(Games!L1748), "", Games!L1748)</f>
        <v/>
      </c>
      <c r="P1748" t="str">
        <f>IF(ISBLANK(Games!M1748), "", Games!M1748)</f>
        <v/>
      </c>
      <c r="Q1748" t="str">
        <f t="shared" si="111"/>
        <v/>
      </c>
      <c r="R1748" t="str">
        <f>IF(ISBLANK(Games!L1748), "", IF(H1748=Q1748, "W", "L"))</f>
        <v/>
      </c>
      <c r="T1748" s="30" t="str">
        <f t="shared" si="108"/>
        <v/>
      </c>
    </row>
    <row r="1749" spans="1:20" x14ac:dyDescent="0.45">
      <c r="A1749" s="20" t="str">
        <f>Calc!A1749</f>
        <v>2024-08-09</v>
      </c>
      <c r="B1749" t="str">
        <f>Calc!B1749</f>
        <v>COL</v>
      </c>
      <c r="C1749" t="str">
        <f>Calc!C1749</f>
        <v>ATL</v>
      </c>
      <c r="D1749" t="str">
        <f>IF(ISBLANK(Games!D1749), "", Games!D1749)</f>
        <v/>
      </c>
      <c r="E1749" t="str">
        <f>IF(ISBLANK(Games!E1749), "", Games!E1749)</f>
        <v/>
      </c>
      <c r="F1749">
        <f>Calc!M1749</f>
        <v>1423.0710497477428</v>
      </c>
      <c r="G1749">
        <f>Calc!N1749</f>
        <v>1588.8399964445969</v>
      </c>
      <c r="H1749" t="str">
        <f>IF(Calc!O1749=Betting!I1749, Betting!B1749, IF(Calc!P1749=Betting!I1749, Betting!C1749, ""))</f>
        <v>ATL</v>
      </c>
      <c r="I1749" s="21">
        <f>MAX(Calc!O1749:P1749)</f>
        <v>0.60779440276400098</v>
      </c>
      <c r="J1749" s="22">
        <f t="shared" si="109"/>
        <v>-154.96831433496274</v>
      </c>
      <c r="K1749" s="23">
        <f t="shared" si="110"/>
        <v>0.64529320351159536</v>
      </c>
      <c r="M1749" s="31"/>
      <c r="N1749" s="31"/>
      <c r="O1749" t="str">
        <f>IF(ISBLANK(Games!L1749), "", Games!L1749)</f>
        <v/>
      </c>
      <c r="P1749" t="str">
        <f>IF(ISBLANK(Games!M1749), "", Games!M1749)</f>
        <v/>
      </c>
      <c r="Q1749" t="str">
        <f t="shared" si="111"/>
        <v/>
      </c>
      <c r="R1749" t="str">
        <f>IF(ISBLANK(Games!L1749), "", IF(H1749=Q1749, "W", "L"))</f>
        <v/>
      </c>
      <c r="T1749" s="30" t="str">
        <f t="shared" si="108"/>
        <v/>
      </c>
    </row>
    <row r="1750" spans="1:20" x14ac:dyDescent="0.45">
      <c r="A1750" s="20" t="str">
        <f>Calc!A1750</f>
        <v>2024-08-09</v>
      </c>
      <c r="B1750" t="str">
        <f>Calc!B1750</f>
        <v>ARI</v>
      </c>
      <c r="C1750" t="str">
        <f>Calc!C1750</f>
        <v>PHI</v>
      </c>
      <c r="D1750" t="str">
        <f>IF(ISBLANK(Games!D1750), "", Games!D1750)</f>
        <v/>
      </c>
      <c r="E1750" t="str">
        <f>IF(ISBLANK(Games!E1750), "", Games!E1750)</f>
        <v/>
      </c>
      <c r="F1750">
        <f>Calc!M1750</f>
        <v>1516.9891876380354</v>
      </c>
      <c r="G1750">
        <f>Calc!N1750</f>
        <v>1539.4111659163295</v>
      </c>
      <c r="H1750" t="str">
        <f>IF(Calc!O1750=Betting!I1750, Betting!B1750, IF(Calc!P1750=Betting!I1750, Betting!C1750, ""))</f>
        <v>PHI</v>
      </c>
      <c r="I1750" s="21">
        <f>MAX(Calc!O1750:P1750)</f>
        <v>0.50690664252740236</v>
      </c>
      <c r="J1750" s="22">
        <f t="shared" si="109"/>
        <v>-102.80135289706723</v>
      </c>
      <c r="K1750" s="23">
        <f t="shared" si="110"/>
        <v>0.97274984406214815</v>
      </c>
      <c r="M1750" s="31"/>
      <c r="N1750" s="31"/>
      <c r="O1750" t="str">
        <f>IF(ISBLANK(Games!L1750), "", Games!L1750)</f>
        <v/>
      </c>
      <c r="P1750" t="str">
        <f>IF(ISBLANK(Games!M1750), "", Games!M1750)</f>
        <v/>
      </c>
      <c r="Q1750" t="str">
        <f t="shared" si="111"/>
        <v/>
      </c>
      <c r="R1750" t="str">
        <f>IF(ISBLANK(Games!L1750), "", IF(H1750=Q1750, "W", "L"))</f>
        <v/>
      </c>
      <c r="T1750" s="30" t="str">
        <f t="shared" si="108"/>
        <v/>
      </c>
    </row>
    <row r="1751" spans="1:20" x14ac:dyDescent="0.45">
      <c r="A1751" s="20" t="str">
        <f>Calc!A1751</f>
        <v>2024-08-09</v>
      </c>
      <c r="B1751" t="str">
        <f>Calc!B1751</f>
        <v>LAD</v>
      </c>
      <c r="C1751" t="str">
        <f>Calc!C1751</f>
        <v>PIT</v>
      </c>
      <c r="D1751" t="str">
        <f>IF(ISBLANK(Games!D1751), "", Games!D1751)</f>
        <v/>
      </c>
      <c r="E1751" t="str">
        <f>IF(ISBLANK(Games!E1751), "", Games!E1751)</f>
        <v/>
      </c>
      <c r="F1751">
        <f>Calc!M1751</f>
        <v>1596.6514930600529</v>
      </c>
      <c r="G1751">
        <f>Calc!N1751</f>
        <v>1490.342604018655</v>
      </c>
      <c r="H1751" t="str">
        <f>IF(Calc!O1751=Betting!I1751, Betting!B1751, IF(Calc!P1751=Betting!I1751, Betting!C1751, ""))</f>
        <v>LAD</v>
      </c>
      <c r="I1751" s="21">
        <f>MAX(Calc!O1751:P1751)</f>
        <v>0.66971550898775378</v>
      </c>
      <c r="J1751" s="22">
        <f t="shared" si="109"/>
        <v>-202.76928745132093</v>
      </c>
      <c r="K1751" s="23">
        <f t="shared" si="110"/>
        <v>0.49317133406609776</v>
      </c>
      <c r="M1751" s="31"/>
      <c r="N1751" s="31"/>
      <c r="O1751" t="str">
        <f>IF(ISBLANK(Games!L1751), "", Games!L1751)</f>
        <v/>
      </c>
      <c r="P1751" t="str">
        <f>IF(ISBLANK(Games!M1751), "", Games!M1751)</f>
        <v/>
      </c>
      <c r="Q1751" t="str">
        <f t="shared" si="111"/>
        <v/>
      </c>
      <c r="R1751" t="str">
        <f>IF(ISBLANK(Games!L1751), "", IF(H1751=Q1751, "W", "L"))</f>
        <v/>
      </c>
      <c r="T1751" s="30" t="str">
        <f t="shared" si="108"/>
        <v/>
      </c>
    </row>
    <row r="1752" spans="1:20" x14ac:dyDescent="0.45">
      <c r="A1752" s="20" t="str">
        <f>Calc!A1752</f>
        <v>2024-08-09</v>
      </c>
      <c r="B1752" t="str">
        <f>Calc!B1752</f>
        <v>SEA</v>
      </c>
      <c r="C1752" t="str">
        <f>Calc!C1752</f>
        <v>NYM</v>
      </c>
      <c r="D1752" t="str">
        <f>IF(ISBLANK(Games!D1752), "", Games!D1752)</f>
        <v/>
      </c>
      <c r="E1752" t="str">
        <f>IF(ISBLANK(Games!E1752), "", Games!E1752)</f>
        <v/>
      </c>
      <c r="F1752">
        <f>Calc!M1752</f>
        <v>1518.2292368487947</v>
      </c>
      <c r="G1752">
        <f>Calc!N1752</f>
        <v>1510.288270753422</v>
      </c>
      <c r="H1752" t="str">
        <f>IF(Calc!O1752=Betting!I1752, Betting!B1752, IF(Calc!P1752=Betting!I1752, Betting!C1752, ""))</f>
        <v>SEA</v>
      </c>
      <c r="I1752" s="21">
        <f>MAX(Calc!O1752:P1752)</f>
        <v>0.52266193435187025</v>
      </c>
      <c r="J1752" s="22">
        <f t="shared" si="109"/>
        <v>-109.49512975509292</v>
      </c>
      <c r="K1752" s="23">
        <f t="shared" si="110"/>
        <v>0.91328262931574566</v>
      </c>
      <c r="M1752" s="31"/>
      <c r="N1752" s="31"/>
      <c r="O1752" t="str">
        <f>IF(ISBLANK(Games!L1752), "", Games!L1752)</f>
        <v/>
      </c>
      <c r="P1752" t="str">
        <f>IF(ISBLANK(Games!M1752), "", Games!M1752)</f>
        <v/>
      </c>
      <c r="Q1752" t="str">
        <f t="shared" si="111"/>
        <v/>
      </c>
      <c r="R1752" t="str">
        <f>IF(ISBLANK(Games!L1752), "", IF(H1752=Q1752, "W", "L"))</f>
        <v/>
      </c>
      <c r="T1752" s="30" t="str">
        <f t="shared" si="108"/>
        <v/>
      </c>
    </row>
    <row r="1753" spans="1:20" x14ac:dyDescent="0.45">
      <c r="A1753" s="20" t="str">
        <f>Calc!A1753</f>
        <v>2024-08-09</v>
      </c>
      <c r="B1753" t="str">
        <f>Calc!B1753</f>
        <v>SFG</v>
      </c>
      <c r="C1753" t="str">
        <f>Calc!C1753</f>
        <v>DET</v>
      </c>
      <c r="D1753" t="str">
        <f>IF(ISBLANK(Games!D1753), "", Games!D1753)</f>
        <v/>
      </c>
      <c r="E1753" t="str">
        <f>IF(ISBLANK(Games!E1753), "", Games!E1753)</f>
        <v/>
      </c>
      <c r="F1753">
        <f>Calc!M1753</f>
        <v>1506.8907435815931</v>
      </c>
      <c r="G1753">
        <f>Calc!N1753</f>
        <v>1495.7868779460348</v>
      </c>
      <c r="H1753" t="str">
        <f>IF(Calc!O1753=Betting!I1753, Betting!B1753, IF(Calc!P1753=Betting!I1753, Betting!C1753, ""))</f>
        <v>SFG</v>
      </c>
      <c r="I1753" s="21">
        <f>MAX(Calc!O1753:P1753)</f>
        <v>0.57222430878063979</v>
      </c>
      <c r="J1753" s="22">
        <f t="shared" si="109"/>
        <v>-133.76737400611373</v>
      </c>
      <c r="K1753" s="23">
        <f t="shared" si="110"/>
        <v>0.74756644318538823</v>
      </c>
      <c r="M1753" s="31"/>
      <c r="N1753" s="31"/>
      <c r="O1753" t="str">
        <f>IF(ISBLANK(Games!L1753), "", Games!L1753)</f>
        <v/>
      </c>
      <c r="P1753" t="str">
        <f>IF(ISBLANK(Games!M1753), "", Games!M1753)</f>
        <v/>
      </c>
      <c r="Q1753" t="str">
        <f t="shared" si="111"/>
        <v/>
      </c>
      <c r="R1753" t="str">
        <f>IF(ISBLANK(Games!L1753), "", IF(H1753=Q1753, "W", "L"))</f>
        <v/>
      </c>
      <c r="T1753" s="30" t="str">
        <f t="shared" si="108"/>
        <v/>
      </c>
    </row>
    <row r="1754" spans="1:20" x14ac:dyDescent="0.45">
      <c r="A1754" s="20" t="str">
        <f>Calc!A1754</f>
        <v>2024-08-10</v>
      </c>
      <c r="B1754" t="str">
        <f>Calc!B1754</f>
        <v>NYY</v>
      </c>
      <c r="C1754" t="str">
        <f>Calc!C1754</f>
        <v>TEX</v>
      </c>
      <c r="D1754" t="str">
        <f>IF(ISBLANK(Games!D1754), "", Games!D1754)</f>
        <v/>
      </c>
      <c r="E1754" t="str">
        <f>IF(ISBLANK(Games!E1754), "", Games!E1754)</f>
        <v/>
      </c>
      <c r="F1754">
        <f>Calc!M1754</f>
        <v>1533.7203518335739</v>
      </c>
      <c r="G1754">
        <f>Calc!N1754</f>
        <v>1534.4506247578865</v>
      </c>
      <c r="H1754" t="str">
        <f>IF(Calc!O1754=Betting!I1754, Betting!B1754, IF(Calc!P1754=Betting!I1754, Betting!C1754, ""))</f>
        <v>NYY</v>
      </c>
      <c r="I1754" s="21">
        <f>MAX(Calc!O1754:P1754)</f>
        <v>0.54591038029619199</v>
      </c>
      <c r="J1754" s="22">
        <f t="shared" si="109"/>
        <v>-120.22084553535413</v>
      </c>
      <c r="K1754" s="23">
        <f t="shared" si="110"/>
        <v>0.83180250109447407</v>
      </c>
      <c r="M1754" s="31"/>
      <c r="N1754" s="31"/>
      <c r="O1754" t="str">
        <f>IF(ISBLANK(Games!L1754), "", Games!L1754)</f>
        <v/>
      </c>
      <c r="P1754" t="str">
        <f>IF(ISBLANK(Games!M1754), "", Games!M1754)</f>
        <v/>
      </c>
      <c r="Q1754" t="str">
        <f t="shared" si="111"/>
        <v/>
      </c>
      <c r="R1754" t="str">
        <f>IF(ISBLANK(Games!L1754), "", IF(H1754=Q1754, "W", "L"))</f>
        <v/>
      </c>
      <c r="T1754" s="30" t="str">
        <f t="shared" si="108"/>
        <v/>
      </c>
    </row>
    <row r="1755" spans="1:20" x14ac:dyDescent="0.45">
      <c r="A1755" s="20" t="str">
        <f>Calc!A1755</f>
        <v>2024-08-10</v>
      </c>
      <c r="B1755" t="str">
        <f>Calc!B1755</f>
        <v>TOR</v>
      </c>
      <c r="C1755" t="str">
        <f>Calc!C1755</f>
        <v>OAK</v>
      </c>
      <c r="D1755" t="str">
        <f>IF(ISBLANK(Games!D1755), "", Games!D1755)</f>
        <v/>
      </c>
      <c r="E1755" t="str">
        <f>IF(ISBLANK(Games!E1755), "", Games!E1755)</f>
        <v/>
      </c>
      <c r="F1755">
        <f>Calc!M1755</f>
        <v>1536.86484917293</v>
      </c>
      <c r="G1755">
        <f>Calc!N1755</f>
        <v>1422.9458950386379</v>
      </c>
      <c r="H1755" t="str">
        <f>IF(Calc!O1755=Betting!I1755, Betting!B1755, IF(Calc!P1755=Betting!I1755, Betting!C1755, ""))</f>
        <v>TOR</v>
      </c>
      <c r="I1755" s="21">
        <f>MAX(Calc!O1755:P1755)</f>
        <v>0.65554715568144195</v>
      </c>
      <c r="J1755" s="22">
        <f t="shared" si="109"/>
        <v>-190.3155007990517</v>
      </c>
      <c r="K1755" s="23">
        <f t="shared" si="110"/>
        <v>0.5254432748785236</v>
      </c>
      <c r="M1755" s="31"/>
      <c r="N1755" s="31"/>
      <c r="O1755" t="str">
        <f>IF(ISBLANK(Games!L1755), "", Games!L1755)</f>
        <v/>
      </c>
      <c r="P1755" t="str">
        <f>IF(ISBLANK(Games!M1755), "", Games!M1755)</f>
        <v/>
      </c>
      <c r="Q1755" t="str">
        <f t="shared" si="111"/>
        <v/>
      </c>
      <c r="R1755" t="str">
        <f>IF(ISBLANK(Games!L1755), "", IF(H1755=Q1755, "W", "L"))</f>
        <v/>
      </c>
      <c r="T1755" s="30" t="str">
        <f t="shared" si="108"/>
        <v/>
      </c>
    </row>
    <row r="1756" spans="1:20" x14ac:dyDescent="0.45">
      <c r="A1756" s="20" t="str">
        <f>Calc!A1756</f>
        <v>2024-08-10</v>
      </c>
      <c r="B1756" t="str">
        <f>Calc!B1756</f>
        <v>SFG</v>
      </c>
      <c r="C1756" t="str">
        <f>Calc!C1756</f>
        <v>DET</v>
      </c>
      <c r="D1756" t="str">
        <f>IF(ISBLANK(Games!D1756), "", Games!D1756)</f>
        <v/>
      </c>
      <c r="E1756" t="str">
        <f>IF(ISBLANK(Games!E1756), "", Games!E1756)</f>
        <v/>
      </c>
      <c r="F1756">
        <f>Calc!M1756</f>
        <v>1506.8907435815931</v>
      </c>
      <c r="G1756">
        <f>Calc!N1756</f>
        <v>1495.7868779460348</v>
      </c>
      <c r="H1756" t="str">
        <f>IF(Calc!O1756=Betting!I1756, Betting!B1756, IF(Calc!P1756=Betting!I1756, Betting!C1756, ""))</f>
        <v>SFG</v>
      </c>
      <c r="I1756" s="21">
        <f>MAX(Calc!O1756:P1756)</f>
        <v>0.57222430878063979</v>
      </c>
      <c r="J1756" s="22">
        <f t="shared" si="109"/>
        <v>-133.76737400611373</v>
      </c>
      <c r="K1756" s="23">
        <f t="shared" si="110"/>
        <v>0.74756644318538823</v>
      </c>
      <c r="M1756" s="31"/>
      <c r="N1756" s="31"/>
      <c r="O1756" t="str">
        <f>IF(ISBLANK(Games!L1756), "", Games!L1756)</f>
        <v/>
      </c>
      <c r="P1756" t="str">
        <f>IF(ISBLANK(Games!M1756), "", Games!M1756)</f>
        <v/>
      </c>
      <c r="Q1756" t="str">
        <f t="shared" si="111"/>
        <v/>
      </c>
      <c r="R1756" t="str">
        <f>IF(ISBLANK(Games!L1756), "", IF(H1756=Q1756, "W", "L"))</f>
        <v/>
      </c>
      <c r="T1756" s="30" t="str">
        <f t="shared" si="108"/>
        <v/>
      </c>
    </row>
    <row r="1757" spans="1:20" x14ac:dyDescent="0.45">
      <c r="A1757" s="20" t="str">
        <f>Calc!A1757</f>
        <v>2024-08-10</v>
      </c>
      <c r="B1757" t="str">
        <f>Calc!B1757</f>
        <v>BOS</v>
      </c>
      <c r="C1757" t="str">
        <f>Calc!C1757</f>
        <v>HOU</v>
      </c>
      <c r="D1757" t="str">
        <f>IF(ISBLANK(Games!D1757), "", Games!D1757)</f>
        <v/>
      </c>
      <c r="E1757" t="str">
        <f>IF(ISBLANK(Games!E1757), "", Games!E1757)</f>
        <v/>
      </c>
      <c r="F1757">
        <f>Calc!M1757</f>
        <v>1500.26839934439</v>
      </c>
      <c r="G1757">
        <f>Calc!N1757</f>
        <v>1554.1885466658973</v>
      </c>
      <c r="H1757" t="str">
        <f>IF(Calc!O1757=Betting!I1757, Betting!B1757, IF(Calc!P1757=Betting!I1757, Betting!C1757, ""))</f>
        <v>HOU</v>
      </c>
      <c r="I1757" s="21">
        <f>MAX(Calc!O1757:P1757)</f>
        <v>0.55133926089618124</v>
      </c>
      <c r="J1757" s="22">
        <f t="shared" si="109"/>
        <v>-122.88555981017161</v>
      </c>
      <c r="K1757" s="23">
        <f t="shared" si="110"/>
        <v>0.8137652638314522</v>
      </c>
      <c r="M1757" s="31"/>
      <c r="N1757" s="31"/>
      <c r="O1757" t="str">
        <f>IF(ISBLANK(Games!L1757), "", Games!L1757)</f>
        <v/>
      </c>
      <c r="P1757" t="str">
        <f>IF(ISBLANK(Games!M1757), "", Games!M1757)</f>
        <v/>
      </c>
      <c r="Q1757" t="str">
        <f t="shared" si="111"/>
        <v/>
      </c>
      <c r="R1757" t="str">
        <f>IF(ISBLANK(Games!L1757), "", IF(H1757=Q1757, "W", "L"))</f>
        <v/>
      </c>
      <c r="T1757" s="30" t="str">
        <f t="shared" si="108"/>
        <v/>
      </c>
    </row>
    <row r="1758" spans="1:20" x14ac:dyDescent="0.45">
      <c r="A1758" s="20" t="str">
        <f>Calc!A1758</f>
        <v>2024-08-10</v>
      </c>
      <c r="B1758" t="str">
        <f>Calc!B1758</f>
        <v>MIA</v>
      </c>
      <c r="C1758" t="str">
        <f>Calc!C1758</f>
        <v>SDP</v>
      </c>
      <c r="D1758" t="str">
        <f>IF(ISBLANK(Games!D1758), "", Games!D1758)</f>
        <v/>
      </c>
      <c r="E1758" t="str">
        <f>IF(ISBLANK(Games!E1758), "", Games!E1758)</f>
        <v/>
      </c>
      <c r="F1758">
        <f>Calc!M1758</f>
        <v>1453.0099819148713</v>
      </c>
      <c r="G1758">
        <f>Calc!N1758</f>
        <v>1514.2912987524817</v>
      </c>
      <c r="H1758" t="str">
        <f>IF(Calc!O1758=Betting!I1758, Betting!B1758, IF(Calc!P1758=Betting!I1758, Betting!C1758, ""))</f>
        <v>SDP</v>
      </c>
      <c r="I1758" s="21">
        <f>MAX(Calc!O1758:P1758)</f>
        <v>0.56441177093203254</v>
      </c>
      <c r="J1758" s="22">
        <f t="shared" si="109"/>
        <v>-129.57461503027989</v>
      </c>
      <c r="K1758" s="23">
        <f t="shared" si="110"/>
        <v>0.77175610343608825</v>
      </c>
      <c r="M1758" s="31"/>
      <c r="N1758" s="31"/>
      <c r="O1758" t="str">
        <f>IF(ISBLANK(Games!L1758), "", Games!L1758)</f>
        <v/>
      </c>
      <c r="P1758" t="str">
        <f>IF(ISBLANK(Games!M1758), "", Games!M1758)</f>
        <v/>
      </c>
      <c r="Q1758" t="str">
        <f t="shared" si="111"/>
        <v/>
      </c>
      <c r="R1758" t="str">
        <f>IF(ISBLANK(Games!L1758), "", IF(H1758=Q1758, "W", "L"))</f>
        <v/>
      </c>
      <c r="T1758" s="30" t="str">
        <f t="shared" si="108"/>
        <v/>
      </c>
    </row>
    <row r="1759" spans="1:20" x14ac:dyDescent="0.45">
      <c r="A1759" s="20" t="str">
        <f>Calc!A1759</f>
        <v>2024-08-10</v>
      </c>
      <c r="B1759" t="str">
        <f>Calc!B1759</f>
        <v>WAS</v>
      </c>
      <c r="C1759" t="str">
        <f>Calc!C1759</f>
        <v>LAA</v>
      </c>
      <c r="D1759" t="str">
        <f>IF(ISBLANK(Games!D1759), "", Games!D1759)</f>
        <v/>
      </c>
      <c r="E1759" t="str">
        <f>IF(ISBLANK(Games!E1759), "", Games!E1759)</f>
        <v/>
      </c>
      <c r="F1759">
        <f>Calc!M1759</f>
        <v>1419.5380932200808</v>
      </c>
      <c r="G1759">
        <f>Calc!N1759</f>
        <v>1486.8682858001625</v>
      </c>
      <c r="H1759" t="str">
        <f>IF(Calc!O1759=Betting!I1759, Betting!B1759, IF(Calc!P1759=Betting!I1759, Betting!C1759, ""))</f>
        <v>LAA</v>
      </c>
      <c r="I1759" s="21">
        <f>MAX(Calc!O1759:P1759)</f>
        <v>0.61951042368228382</v>
      </c>
      <c r="J1759" s="22">
        <f t="shared" si="109"/>
        <v>-162.81928921095607</v>
      </c>
      <c r="K1759" s="23">
        <f t="shared" si="110"/>
        <v>0.61417784394351127</v>
      </c>
      <c r="M1759" s="31"/>
      <c r="N1759" s="31"/>
      <c r="O1759" t="str">
        <f>IF(ISBLANK(Games!L1759), "", Games!L1759)</f>
        <v/>
      </c>
      <c r="P1759" t="str">
        <f>IF(ISBLANK(Games!M1759), "", Games!M1759)</f>
        <v/>
      </c>
      <c r="Q1759" t="str">
        <f t="shared" si="111"/>
        <v/>
      </c>
      <c r="R1759" t="str">
        <f>IF(ISBLANK(Games!L1759), "", IF(H1759=Q1759, "W", "L"))</f>
        <v/>
      </c>
      <c r="T1759" s="30" t="str">
        <f t="shared" si="108"/>
        <v/>
      </c>
    </row>
    <row r="1760" spans="1:20" x14ac:dyDescent="0.45">
      <c r="A1760" s="20" t="str">
        <f>Calc!A1760</f>
        <v>2024-08-10</v>
      </c>
      <c r="B1760" t="str">
        <f>Calc!B1760</f>
        <v>KCR</v>
      </c>
      <c r="C1760" t="str">
        <f>Calc!C1760</f>
        <v>STL</v>
      </c>
      <c r="D1760" t="str">
        <f>IF(ISBLANK(Games!D1760), "", Games!D1760)</f>
        <v/>
      </c>
      <c r="E1760" t="str">
        <f>IF(ISBLANK(Games!E1760), "", Games!E1760)</f>
        <v/>
      </c>
      <c r="F1760">
        <f>Calc!M1760</f>
        <v>1459.3647323881944</v>
      </c>
      <c r="G1760">
        <f>Calc!N1760</f>
        <v>1507.9516916859375</v>
      </c>
      <c r="H1760" t="str">
        <f>IF(Calc!O1760=Betting!I1760, Betting!B1760, IF(Calc!P1760=Betting!I1760, Betting!C1760, ""))</f>
        <v>KCR</v>
      </c>
      <c r="I1760" s="21">
        <f>MAX(Calc!O1760:P1760)</f>
        <v>0.52557134079501477</v>
      </c>
      <c r="J1760" s="22">
        <f t="shared" si="109"/>
        <v>-110.77984657919505</v>
      </c>
      <c r="K1760" s="23">
        <f t="shared" si="110"/>
        <v>0.90269126639845365</v>
      </c>
      <c r="M1760" s="31"/>
      <c r="N1760" s="31"/>
      <c r="O1760" t="str">
        <f>IF(ISBLANK(Games!L1760), "", Games!L1760)</f>
        <v/>
      </c>
      <c r="P1760" t="str">
        <f>IF(ISBLANK(Games!M1760), "", Games!M1760)</f>
        <v/>
      </c>
      <c r="Q1760" t="str">
        <f t="shared" si="111"/>
        <v/>
      </c>
      <c r="R1760" t="str">
        <f>IF(ISBLANK(Games!L1760), "", IF(H1760=Q1760, "W", "L"))</f>
        <v/>
      </c>
      <c r="T1760" s="30" t="str">
        <f t="shared" si="108"/>
        <v/>
      </c>
    </row>
    <row r="1761" spans="1:20" x14ac:dyDescent="0.45">
      <c r="A1761" s="20" t="str">
        <f>Calc!A1761</f>
        <v>2024-08-10</v>
      </c>
      <c r="B1761" t="str">
        <f>Calc!B1761</f>
        <v>MIN</v>
      </c>
      <c r="C1761" t="str">
        <f>Calc!C1761</f>
        <v>CLE</v>
      </c>
      <c r="D1761" t="str">
        <f>IF(ISBLANK(Games!D1761), "", Games!D1761)</f>
        <v/>
      </c>
      <c r="E1761" t="str">
        <f>IF(ISBLANK(Games!E1761), "", Games!E1761)</f>
        <v/>
      </c>
      <c r="F1761">
        <f>Calc!M1761</f>
        <v>1529.2726034226744</v>
      </c>
      <c r="G1761">
        <f>Calc!N1761</f>
        <v>1521.3210808926906</v>
      </c>
      <c r="H1761" t="str">
        <f>IF(Calc!O1761=Betting!I1761, Betting!B1761, IF(Calc!P1761=Betting!I1761, Betting!C1761, ""))</f>
        <v>MIN</v>
      </c>
      <c r="I1761" s="21">
        <f>MAX(Calc!O1761:P1761)</f>
        <v>0.57507752691870462</v>
      </c>
      <c r="J1761" s="22">
        <f t="shared" si="109"/>
        <v>-135.33704695554709</v>
      </c>
      <c r="K1761" s="23">
        <f t="shared" si="110"/>
        <v>0.73889598043945848</v>
      </c>
      <c r="M1761" s="31"/>
      <c r="N1761" s="31"/>
      <c r="O1761" t="str">
        <f>IF(ISBLANK(Games!L1761), "", Games!L1761)</f>
        <v/>
      </c>
      <c r="P1761" t="str">
        <f>IF(ISBLANK(Games!M1761), "", Games!M1761)</f>
        <v/>
      </c>
      <c r="Q1761" t="str">
        <f t="shared" si="111"/>
        <v/>
      </c>
      <c r="R1761" t="str">
        <f>IF(ISBLANK(Games!L1761), "", IF(H1761=Q1761, "W", "L"))</f>
        <v/>
      </c>
      <c r="T1761" s="30" t="str">
        <f t="shared" si="108"/>
        <v/>
      </c>
    </row>
    <row r="1762" spans="1:20" x14ac:dyDescent="0.45">
      <c r="A1762" s="20" t="str">
        <f>Calc!A1762</f>
        <v>2024-08-10</v>
      </c>
      <c r="B1762" t="str">
        <f>Calc!B1762</f>
        <v>MIL</v>
      </c>
      <c r="C1762" t="str">
        <f>Calc!C1762</f>
        <v>CIN</v>
      </c>
      <c r="D1762" t="str">
        <f>IF(ISBLANK(Games!D1762), "", Games!D1762)</f>
        <v/>
      </c>
      <c r="E1762" t="str">
        <f>IF(ISBLANK(Games!E1762), "", Games!E1762)</f>
        <v/>
      </c>
      <c r="F1762">
        <f>Calc!M1762</f>
        <v>1516.6563185214643</v>
      </c>
      <c r="G1762">
        <f>Calc!N1762</f>
        <v>1513.6155661274754</v>
      </c>
      <c r="H1762" t="str">
        <f>IF(Calc!O1762=Betting!I1762, Betting!B1762, IF(Calc!P1762=Betting!I1762, Betting!C1762, ""))</f>
        <v>MIL</v>
      </c>
      <c r="I1762" s="21">
        <f>MAX(Calc!O1762:P1762)</f>
        <v>0.53808374790083913</v>
      </c>
      <c r="J1762" s="22">
        <f t="shared" si="109"/>
        <v>-116.48946003859746</v>
      </c>
      <c r="K1762" s="23">
        <f t="shared" si="110"/>
        <v>0.85844676391208385</v>
      </c>
      <c r="M1762" s="31"/>
      <c r="N1762" s="31"/>
      <c r="O1762" t="str">
        <f>IF(ISBLANK(Games!L1762), "", Games!L1762)</f>
        <v/>
      </c>
      <c r="P1762" t="str">
        <f>IF(ISBLANK(Games!M1762), "", Games!M1762)</f>
        <v/>
      </c>
      <c r="Q1762" t="str">
        <f t="shared" si="111"/>
        <v/>
      </c>
      <c r="R1762" t="str">
        <f>IF(ISBLANK(Games!L1762), "", IF(H1762=Q1762, "W", "L"))</f>
        <v/>
      </c>
      <c r="T1762" s="30" t="str">
        <f t="shared" ref="T1762:T1825" si="112">IF(S1762="W", N1762/(L1762/-100), IF(S1762="L", -N1762, ""))</f>
        <v/>
      </c>
    </row>
    <row r="1763" spans="1:20" x14ac:dyDescent="0.45">
      <c r="A1763" s="20" t="str">
        <f>Calc!A1763</f>
        <v>2024-08-10</v>
      </c>
      <c r="B1763" t="str">
        <f>Calc!B1763</f>
        <v>TBR</v>
      </c>
      <c r="C1763" t="str">
        <f>Calc!C1763</f>
        <v>BAL</v>
      </c>
      <c r="D1763" t="str">
        <f>IF(ISBLANK(Games!D1763), "", Games!D1763)</f>
        <v/>
      </c>
      <c r="E1763" t="str">
        <f>IF(ISBLANK(Games!E1763), "", Games!E1763)</f>
        <v/>
      </c>
      <c r="F1763">
        <f>Calc!M1763</f>
        <v>1528.0229512954211</v>
      </c>
      <c r="G1763">
        <f>Calc!N1763</f>
        <v>1539.0873746407135</v>
      </c>
      <c r="H1763" t="str">
        <f>IF(Calc!O1763=Betting!I1763, Betting!B1763, IF(Calc!P1763=Betting!I1763, Betting!C1763, ""))</f>
        <v>TBR</v>
      </c>
      <c r="I1763" s="21">
        <f>MAX(Calc!O1763:P1763)</f>
        <v>0.54624455766764513</v>
      </c>
      <c r="J1763" s="22">
        <f t="shared" si="109"/>
        <v>-120.3830316304055</v>
      </c>
      <c r="K1763" s="23">
        <f t="shared" si="110"/>
        <v>0.83068185479009582</v>
      </c>
      <c r="M1763" s="31"/>
      <c r="N1763" s="31"/>
      <c r="O1763" t="str">
        <f>IF(ISBLANK(Games!L1763), "", Games!L1763)</f>
        <v/>
      </c>
      <c r="P1763" t="str">
        <f>IF(ISBLANK(Games!M1763), "", Games!M1763)</f>
        <v/>
      </c>
      <c r="Q1763" t="str">
        <f t="shared" si="111"/>
        <v/>
      </c>
      <c r="R1763" t="str">
        <f>IF(ISBLANK(Games!L1763), "", IF(H1763=Q1763, "W", "L"))</f>
        <v/>
      </c>
      <c r="T1763" s="30" t="str">
        <f t="shared" si="112"/>
        <v/>
      </c>
    </row>
    <row r="1764" spans="1:20" x14ac:dyDescent="0.45">
      <c r="A1764" s="20" t="str">
        <f>Calc!A1764</f>
        <v>2024-08-10</v>
      </c>
      <c r="B1764" t="str">
        <f>Calc!B1764</f>
        <v>CHW</v>
      </c>
      <c r="C1764" t="str">
        <f>Calc!C1764</f>
        <v>CHC</v>
      </c>
      <c r="D1764" t="str">
        <f>IF(ISBLANK(Games!D1764), "", Games!D1764)</f>
        <v/>
      </c>
      <c r="E1764" t="str">
        <f>IF(ISBLANK(Games!E1764), "", Games!E1764)</f>
        <v/>
      </c>
      <c r="F1764">
        <f>Calc!M1764</f>
        <v>1426.513159308995</v>
      </c>
      <c r="G1764">
        <f>Calc!N1764</f>
        <v>1510.9500841970262</v>
      </c>
      <c r="H1764" t="str">
        <f>IF(Calc!O1764=Betting!I1764, Betting!B1764, IF(Calc!P1764=Betting!I1764, Betting!C1764, ""))</f>
        <v>CHC</v>
      </c>
      <c r="I1764" s="21">
        <f>MAX(Calc!O1764:P1764)</f>
        <v>0.64030412244867985</v>
      </c>
      <c r="J1764" s="22">
        <f t="shared" si="109"/>
        <v>-178.01263856779218</v>
      </c>
      <c r="K1764" s="23">
        <f t="shared" si="110"/>
        <v>0.56175786620856816</v>
      </c>
      <c r="M1764" s="31"/>
      <c r="N1764" s="31"/>
      <c r="O1764" t="str">
        <f>IF(ISBLANK(Games!L1764), "", Games!L1764)</f>
        <v/>
      </c>
      <c r="P1764" t="str">
        <f>IF(ISBLANK(Games!M1764), "", Games!M1764)</f>
        <v/>
      </c>
      <c r="Q1764" t="str">
        <f t="shared" si="111"/>
        <v/>
      </c>
      <c r="R1764" t="str">
        <f>IF(ISBLANK(Games!L1764), "", IF(H1764=Q1764, "W", "L"))</f>
        <v/>
      </c>
      <c r="T1764" s="30" t="str">
        <f t="shared" si="112"/>
        <v/>
      </c>
    </row>
    <row r="1765" spans="1:20" x14ac:dyDescent="0.45">
      <c r="A1765" s="20" t="str">
        <f>Calc!A1765</f>
        <v>2024-08-10</v>
      </c>
      <c r="B1765" t="str">
        <f>Calc!B1765</f>
        <v>ARI</v>
      </c>
      <c r="C1765" t="str">
        <f>Calc!C1765</f>
        <v>PHI</v>
      </c>
      <c r="D1765" t="str">
        <f>IF(ISBLANK(Games!D1765), "", Games!D1765)</f>
        <v/>
      </c>
      <c r="E1765" t="str">
        <f>IF(ISBLANK(Games!E1765), "", Games!E1765)</f>
        <v/>
      </c>
      <c r="F1765">
        <f>Calc!M1765</f>
        <v>1516.9891876380354</v>
      </c>
      <c r="G1765">
        <f>Calc!N1765</f>
        <v>1539.4111659163295</v>
      </c>
      <c r="H1765" t="str">
        <f>IF(Calc!O1765=Betting!I1765, Betting!B1765, IF(Calc!P1765=Betting!I1765, Betting!C1765, ""))</f>
        <v>PHI</v>
      </c>
      <c r="I1765" s="21">
        <f>MAX(Calc!O1765:P1765)</f>
        <v>0.50690664252740236</v>
      </c>
      <c r="J1765" s="22">
        <f t="shared" si="109"/>
        <v>-102.80135289706723</v>
      </c>
      <c r="K1765" s="23">
        <f t="shared" si="110"/>
        <v>0.97274984406214815</v>
      </c>
      <c r="M1765" s="31"/>
      <c r="N1765" s="31"/>
      <c r="O1765" t="str">
        <f>IF(ISBLANK(Games!L1765), "", Games!L1765)</f>
        <v/>
      </c>
      <c r="P1765" t="str">
        <f>IF(ISBLANK(Games!M1765), "", Games!M1765)</f>
        <v/>
      </c>
      <c r="Q1765" t="str">
        <f t="shared" si="111"/>
        <v/>
      </c>
      <c r="R1765" t="str">
        <f>IF(ISBLANK(Games!L1765), "", IF(H1765=Q1765, "W", "L"))</f>
        <v/>
      </c>
      <c r="T1765" s="30" t="str">
        <f t="shared" si="112"/>
        <v/>
      </c>
    </row>
    <row r="1766" spans="1:20" x14ac:dyDescent="0.45">
      <c r="A1766" s="20" t="str">
        <f>Calc!A1766</f>
        <v>2024-08-10</v>
      </c>
      <c r="B1766" t="str">
        <f>Calc!B1766</f>
        <v>COL</v>
      </c>
      <c r="C1766" t="str">
        <f>Calc!C1766</f>
        <v>ATL</v>
      </c>
      <c r="D1766" t="str">
        <f>IF(ISBLANK(Games!D1766), "", Games!D1766)</f>
        <v/>
      </c>
      <c r="E1766" t="str">
        <f>IF(ISBLANK(Games!E1766), "", Games!E1766)</f>
        <v/>
      </c>
      <c r="F1766">
        <f>Calc!M1766</f>
        <v>1423.0710497477428</v>
      </c>
      <c r="G1766">
        <f>Calc!N1766</f>
        <v>1588.8399964445969</v>
      </c>
      <c r="H1766" t="str">
        <f>IF(Calc!O1766=Betting!I1766, Betting!B1766, IF(Calc!P1766=Betting!I1766, Betting!C1766, ""))</f>
        <v>ATL</v>
      </c>
      <c r="I1766" s="21">
        <f>MAX(Calc!O1766:P1766)</f>
        <v>0.60779440276400098</v>
      </c>
      <c r="J1766" s="22">
        <f t="shared" si="109"/>
        <v>-154.96831433496274</v>
      </c>
      <c r="K1766" s="23">
        <f t="shared" si="110"/>
        <v>0.64529320351159536</v>
      </c>
      <c r="M1766" s="31"/>
      <c r="N1766" s="31"/>
      <c r="O1766" t="str">
        <f>IF(ISBLANK(Games!L1766), "", Games!L1766)</f>
        <v/>
      </c>
      <c r="P1766" t="str">
        <f>IF(ISBLANK(Games!M1766), "", Games!M1766)</f>
        <v/>
      </c>
      <c r="Q1766" t="str">
        <f t="shared" si="111"/>
        <v/>
      </c>
      <c r="R1766" t="str">
        <f>IF(ISBLANK(Games!L1766), "", IF(H1766=Q1766, "W", "L"))</f>
        <v/>
      </c>
      <c r="T1766" s="30" t="str">
        <f t="shared" si="112"/>
        <v/>
      </c>
    </row>
    <row r="1767" spans="1:20" x14ac:dyDescent="0.45">
      <c r="A1767" s="20" t="str">
        <f>Calc!A1767</f>
        <v>2024-08-10</v>
      </c>
      <c r="B1767" t="str">
        <f>Calc!B1767</f>
        <v>LAD</v>
      </c>
      <c r="C1767" t="str">
        <f>Calc!C1767</f>
        <v>PIT</v>
      </c>
      <c r="D1767" t="str">
        <f>IF(ISBLANK(Games!D1767), "", Games!D1767)</f>
        <v/>
      </c>
      <c r="E1767" t="str">
        <f>IF(ISBLANK(Games!E1767), "", Games!E1767)</f>
        <v/>
      </c>
      <c r="F1767">
        <f>Calc!M1767</f>
        <v>1596.6514930600529</v>
      </c>
      <c r="G1767">
        <f>Calc!N1767</f>
        <v>1490.342604018655</v>
      </c>
      <c r="H1767" t="str">
        <f>IF(Calc!O1767=Betting!I1767, Betting!B1767, IF(Calc!P1767=Betting!I1767, Betting!C1767, ""))</f>
        <v>LAD</v>
      </c>
      <c r="I1767" s="21">
        <f>MAX(Calc!O1767:P1767)</f>
        <v>0.66971550898775378</v>
      </c>
      <c r="J1767" s="22">
        <f t="shared" si="109"/>
        <v>-202.76928745132093</v>
      </c>
      <c r="K1767" s="23">
        <f t="shared" si="110"/>
        <v>0.49317133406609776</v>
      </c>
      <c r="M1767" s="31"/>
      <c r="N1767" s="31"/>
      <c r="O1767" t="str">
        <f>IF(ISBLANK(Games!L1767), "", Games!L1767)</f>
        <v/>
      </c>
      <c r="P1767" t="str">
        <f>IF(ISBLANK(Games!M1767), "", Games!M1767)</f>
        <v/>
      </c>
      <c r="Q1767" t="str">
        <f t="shared" si="111"/>
        <v/>
      </c>
      <c r="R1767" t="str">
        <f>IF(ISBLANK(Games!L1767), "", IF(H1767=Q1767, "W", "L"))</f>
        <v/>
      </c>
      <c r="T1767" s="30" t="str">
        <f t="shared" si="112"/>
        <v/>
      </c>
    </row>
    <row r="1768" spans="1:20" x14ac:dyDescent="0.45">
      <c r="A1768" s="20" t="str">
        <f>Calc!A1768</f>
        <v>2024-08-10</v>
      </c>
      <c r="B1768" t="str">
        <f>Calc!B1768</f>
        <v>SEA</v>
      </c>
      <c r="C1768" t="str">
        <f>Calc!C1768</f>
        <v>NYM</v>
      </c>
      <c r="D1768" t="str">
        <f>IF(ISBLANK(Games!D1768), "", Games!D1768)</f>
        <v/>
      </c>
      <c r="E1768" t="str">
        <f>IF(ISBLANK(Games!E1768), "", Games!E1768)</f>
        <v/>
      </c>
      <c r="F1768">
        <f>Calc!M1768</f>
        <v>1518.2292368487947</v>
      </c>
      <c r="G1768">
        <f>Calc!N1768</f>
        <v>1510.288270753422</v>
      </c>
      <c r="H1768" t="str">
        <f>IF(Calc!O1768=Betting!I1768, Betting!B1768, IF(Calc!P1768=Betting!I1768, Betting!C1768, ""))</f>
        <v>SEA</v>
      </c>
      <c r="I1768" s="21">
        <f>MAX(Calc!O1768:P1768)</f>
        <v>0.52266193435187025</v>
      </c>
      <c r="J1768" s="22">
        <f t="shared" si="109"/>
        <v>-109.49512975509292</v>
      </c>
      <c r="K1768" s="23">
        <f t="shared" si="110"/>
        <v>0.91328262931574566</v>
      </c>
      <c r="M1768" s="31"/>
      <c r="N1768" s="31"/>
      <c r="O1768" t="str">
        <f>IF(ISBLANK(Games!L1768), "", Games!L1768)</f>
        <v/>
      </c>
      <c r="P1768" t="str">
        <f>IF(ISBLANK(Games!M1768), "", Games!M1768)</f>
        <v/>
      </c>
      <c r="Q1768" t="str">
        <f t="shared" si="111"/>
        <v/>
      </c>
      <c r="R1768" t="str">
        <f>IF(ISBLANK(Games!L1768), "", IF(H1768=Q1768, "W", "L"))</f>
        <v/>
      </c>
      <c r="T1768" s="30" t="str">
        <f t="shared" si="112"/>
        <v/>
      </c>
    </row>
    <row r="1769" spans="1:20" x14ac:dyDescent="0.45">
      <c r="A1769" s="20" t="str">
        <f>Calc!A1769</f>
        <v>2024-08-11</v>
      </c>
      <c r="B1769" t="str">
        <f>Calc!B1769</f>
        <v>BOS</v>
      </c>
      <c r="C1769" t="str">
        <f>Calc!C1769</f>
        <v>HOU</v>
      </c>
      <c r="D1769" t="str">
        <f>IF(ISBLANK(Games!D1769), "", Games!D1769)</f>
        <v/>
      </c>
      <c r="E1769" t="str">
        <f>IF(ISBLANK(Games!E1769), "", Games!E1769)</f>
        <v/>
      </c>
      <c r="F1769">
        <f>Calc!M1769</f>
        <v>1500.26839934439</v>
      </c>
      <c r="G1769">
        <f>Calc!N1769</f>
        <v>1554.1885466658973</v>
      </c>
      <c r="H1769" t="str">
        <f>IF(Calc!O1769=Betting!I1769, Betting!B1769, IF(Calc!P1769=Betting!I1769, Betting!C1769, ""))</f>
        <v>HOU</v>
      </c>
      <c r="I1769" s="21">
        <f>MAX(Calc!O1769:P1769)</f>
        <v>0.55133926089618124</v>
      </c>
      <c r="J1769" s="22">
        <f t="shared" si="109"/>
        <v>-122.88555981017161</v>
      </c>
      <c r="K1769" s="23">
        <f t="shared" si="110"/>
        <v>0.8137652638314522</v>
      </c>
      <c r="M1769" s="31"/>
      <c r="N1769" s="31"/>
      <c r="O1769" t="str">
        <f>IF(ISBLANK(Games!L1769), "", Games!L1769)</f>
        <v/>
      </c>
      <c r="P1769" t="str">
        <f>IF(ISBLANK(Games!M1769), "", Games!M1769)</f>
        <v/>
      </c>
      <c r="Q1769" t="str">
        <f t="shared" si="111"/>
        <v/>
      </c>
      <c r="R1769" t="str">
        <f>IF(ISBLANK(Games!L1769), "", IF(H1769=Q1769, "W", "L"))</f>
        <v/>
      </c>
      <c r="T1769" s="30" t="str">
        <f t="shared" si="112"/>
        <v/>
      </c>
    </row>
    <row r="1770" spans="1:20" x14ac:dyDescent="0.45">
      <c r="A1770" s="20" t="str">
        <f>Calc!A1770</f>
        <v>2024-08-11</v>
      </c>
      <c r="B1770" t="str">
        <f>Calc!B1770</f>
        <v>WAS</v>
      </c>
      <c r="C1770" t="str">
        <f>Calc!C1770</f>
        <v>LAA</v>
      </c>
      <c r="D1770" t="str">
        <f>IF(ISBLANK(Games!D1770), "", Games!D1770)</f>
        <v/>
      </c>
      <c r="E1770" t="str">
        <f>IF(ISBLANK(Games!E1770), "", Games!E1770)</f>
        <v/>
      </c>
      <c r="F1770">
        <f>Calc!M1770</f>
        <v>1419.5380932200808</v>
      </c>
      <c r="G1770">
        <f>Calc!N1770</f>
        <v>1486.8682858001625</v>
      </c>
      <c r="H1770" t="str">
        <f>IF(Calc!O1770=Betting!I1770, Betting!B1770, IF(Calc!P1770=Betting!I1770, Betting!C1770, ""))</f>
        <v>LAA</v>
      </c>
      <c r="I1770" s="21">
        <f>MAX(Calc!O1770:P1770)</f>
        <v>0.61951042368228382</v>
      </c>
      <c r="J1770" s="22">
        <f t="shared" si="109"/>
        <v>-162.81928921095607</v>
      </c>
      <c r="K1770" s="23">
        <f t="shared" si="110"/>
        <v>0.61417784394351127</v>
      </c>
      <c r="M1770" s="31"/>
      <c r="N1770" s="31"/>
      <c r="O1770" t="str">
        <f>IF(ISBLANK(Games!L1770), "", Games!L1770)</f>
        <v/>
      </c>
      <c r="P1770" t="str">
        <f>IF(ISBLANK(Games!M1770), "", Games!M1770)</f>
        <v/>
      </c>
      <c r="Q1770" t="str">
        <f t="shared" si="111"/>
        <v/>
      </c>
      <c r="R1770" t="str">
        <f>IF(ISBLANK(Games!L1770), "", IF(H1770=Q1770, "W", "L"))</f>
        <v/>
      </c>
      <c r="T1770" s="30" t="str">
        <f t="shared" si="112"/>
        <v/>
      </c>
    </row>
    <row r="1771" spans="1:20" x14ac:dyDescent="0.45">
      <c r="A1771" s="20" t="str">
        <f>Calc!A1771</f>
        <v>2024-08-11</v>
      </c>
      <c r="B1771" t="str">
        <f>Calc!B1771</f>
        <v>NYY</v>
      </c>
      <c r="C1771" t="str">
        <f>Calc!C1771</f>
        <v>TEX</v>
      </c>
      <c r="D1771" t="str">
        <f>IF(ISBLANK(Games!D1771), "", Games!D1771)</f>
        <v/>
      </c>
      <c r="E1771" t="str">
        <f>IF(ISBLANK(Games!E1771), "", Games!E1771)</f>
        <v/>
      </c>
      <c r="F1771">
        <f>Calc!M1771</f>
        <v>1533.7203518335739</v>
      </c>
      <c r="G1771">
        <f>Calc!N1771</f>
        <v>1534.4506247578865</v>
      </c>
      <c r="H1771" t="str">
        <f>IF(Calc!O1771=Betting!I1771, Betting!B1771, IF(Calc!P1771=Betting!I1771, Betting!C1771, ""))</f>
        <v>NYY</v>
      </c>
      <c r="I1771" s="21">
        <f>MAX(Calc!O1771:P1771)</f>
        <v>0.54591038029619199</v>
      </c>
      <c r="J1771" s="22">
        <f t="shared" si="109"/>
        <v>-120.22084553535413</v>
      </c>
      <c r="K1771" s="23">
        <f t="shared" si="110"/>
        <v>0.83180250109447407</v>
      </c>
      <c r="M1771" s="31"/>
      <c r="N1771" s="31"/>
      <c r="O1771" t="str">
        <f>IF(ISBLANK(Games!L1771), "", Games!L1771)</f>
        <v/>
      </c>
      <c r="P1771" t="str">
        <f>IF(ISBLANK(Games!M1771), "", Games!M1771)</f>
        <v/>
      </c>
      <c r="Q1771" t="str">
        <f t="shared" si="111"/>
        <v/>
      </c>
      <c r="R1771" t="str">
        <f>IF(ISBLANK(Games!L1771), "", IF(H1771=Q1771, "W", "L"))</f>
        <v/>
      </c>
      <c r="T1771" s="30" t="str">
        <f t="shared" si="112"/>
        <v/>
      </c>
    </row>
    <row r="1772" spans="1:20" x14ac:dyDescent="0.45">
      <c r="A1772" s="20" t="str">
        <f>Calc!A1772</f>
        <v>2024-08-11</v>
      </c>
      <c r="B1772" t="str">
        <f>Calc!B1772</f>
        <v>TOR</v>
      </c>
      <c r="C1772" t="str">
        <f>Calc!C1772</f>
        <v>OAK</v>
      </c>
      <c r="D1772" t="str">
        <f>IF(ISBLANK(Games!D1772), "", Games!D1772)</f>
        <v/>
      </c>
      <c r="E1772" t="str">
        <f>IF(ISBLANK(Games!E1772), "", Games!E1772)</f>
        <v/>
      </c>
      <c r="F1772">
        <f>Calc!M1772</f>
        <v>1536.86484917293</v>
      </c>
      <c r="G1772">
        <f>Calc!N1772</f>
        <v>1422.9458950386379</v>
      </c>
      <c r="H1772" t="str">
        <f>IF(Calc!O1772=Betting!I1772, Betting!B1772, IF(Calc!P1772=Betting!I1772, Betting!C1772, ""))</f>
        <v>TOR</v>
      </c>
      <c r="I1772" s="21">
        <f>MAX(Calc!O1772:P1772)</f>
        <v>0.65554715568144195</v>
      </c>
      <c r="J1772" s="22">
        <f t="shared" si="109"/>
        <v>-190.3155007990517</v>
      </c>
      <c r="K1772" s="23">
        <f t="shared" si="110"/>
        <v>0.5254432748785236</v>
      </c>
      <c r="M1772" s="31"/>
      <c r="N1772" s="31"/>
      <c r="O1772" t="str">
        <f>IF(ISBLANK(Games!L1772), "", Games!L1772)</f>
        <v/>
      </c>
      <c r="P1772" t="str">
        <f>IF(ISBLANK(Games!M1772), "", Games!M1772)</f>
        <v/>
      </c>
      <c r="Q1772" t="str">
        <f t="shared" si="111"/>
        <v/>
      </c>
      <c r="R1772" t="str">
        <f>IF(ISBLANK(Games!L1772), "", IF(H1772=Q1772, "W", "L"))</f>
        <v/>
      </c>
      <c r="T1772" s="30" t="str">
        <f t="shared" si="112"/>
        <v/>
      </c>
    </row>
    <row r="1773" spans="1:20" x14ac:dyDescent="0.45">
      <c r="A1773" s="20" t="str">
        <f>Calc!A1773</f>
        <v>2024-08-11</v>
      </c>
      <c r="B1773" t="str">
        <f>Calc!B1773</f>
        <v>TBR</v>
      </c>
      <c r="C1773" t="str">
        <f>Calc!C1773</f>
        <v>BAL</v>
      </c>
      <c r="D1773" t="str">
        <f>IF(ISBLANK(Games!D1773), "", Games!D1773)</f>
        <v/>
      </c>
      <c r="E1773" t="str">
        <f>IF(ISBLANK(Games!E1773), "", Games!E1773)</f>
        <v/>
      </c>
      <c r="F1773">
        <f>Calc!M1773</f>
        <v>1528.0229512954211</v>
      </c>
      <c r="G1773">
        <f>Calc!N1773</f>
        <v>1539.0873746407135</v>
      </c>
      <c r="H1773" t="str">
        <f>IF(Calc!O1773=Betting!I1773, Betting!B1773, IF(Calc!P1773=Betting!I1773, Betting!C1773, ""))</f>
        <v>TBR</v>
      </c>
      <c r="I1773" s="21">
        <f>MAX(Calc!O1773:P1773)</f>
        <v>0.54624455766764513</v>
      </c>
      <c r="J1773" s="22">
        <f t="shared" si="109"/>
        <v>-120.3830316304055</v>
      </c>
      <c r="K1773" s="23">
        <f t="shared" si="110"/>
        <v>0.83068185479009582</v>
      </c>
      <c r="M1773" s="31"/>
      <c r="N1773" s="31"/>
      <c r="O1773" t="str">
        <f>IF(ISBLANK(Games!L1773), "", Games!L1773)</f>
        <v/>
      </c>
      <c r="P1773" t="str">
        <f>IF(ISBLANK(Games!M1773), "", Games!M1773)</f>
        <v/>
      </c>
      <c r="Q1773" t="str">
        <f t="shared" si="111"/>
        <v/>
      </c>
      <c r="R1773" t="str">
        <f>IF(ISBLANK(Games!L1773), "", IF(H1773=Q1773, "W", "L"))</f>
        <v/>
      </c>
      <c r="T1773" s="30" t="str">
        <f t="shared" si="112"/>
        <v/>
      </c>
    </row>
    <row r="1774" spans="1:20" x14ac:dyDescent="0.45">
      <c r="A1774" s="20" t="str">
        <f>Calc!A1774</f>
        <v>2024-08-11</v>
      </c>
      <c r="B1774" t="str">
        <f>Calc!B1774</f>
        <v>MIA</v>
      </c>
      <c r="C1774" t="str">
        <f>Calc!C1774</f>
        <v>SDP</v>
      </c>
      <c r="D1774" t="str">
        <f>IF(ISBLANK(Games!D1774), "", Games!D1774)</f>
        <v/>
      </c>
      <c r="E1774" t="str">
        <f>IF(ISBLANK(Games!E1774), "", Games!E1774)</f>
        <v/>
      </c>
      <c r="F1774">
        <f>Calc!M1774</f>
        <v>1453.0099819148713</v>
      </c>
      <c r="G1774">
        <f>Calc!N1774</f>
        <v>1514.2912987524817</v>
      </c>
      <c r="H1774" t="str">
        <f>IF(Calc!O1774=Betting!I1774, Betting!B1774, IF(Calc!P1774=Betting!I1774, Betting!C1774, ""))</f>
        <v>SDP</v>
      </c>
      <c r="I1774" s="21">
        <f>MAX(Calc!O1774:P1774)</f>
        <v>0.56441177093203254</v>
      </c>
      <c r="J1774" s="22">
        <f t="shared" si="109"/>
        <v>-129.57461503027989</v>
      </c>
      <c r="K1774" s="23">
        <f t="shared" si="110"/>
        <v>0.77175610343608825</v>
      </c>
      <c r="M1774" s="31"/>
      <c r="N1774" s="31"/>
      <c r="O1774" t="str">
        <f>IF(ISBLANK(Games!L1774), "", Games!L1774)</f>
        <v/>
      </c>
      <c r="P1774" t="str">
        <f>IF(ISBLANK(Games!M1774), "", Games!M1774)</f>
        <v/>
      </c>
      <c r="Q1774" t="str">
        <f t="shared" si="111"/>
        <v/>
      </c>
      <c r="R1774" t="str">
        <f>IF(ISBLANK(Games!L1774), "", IF(H1774=Q1774, "W", "L"))</f>
        <v/>
      </c>
      <c r="T1774" s="30" t="str">
        <f t="shared" si="112"/>
        <v/>
      </c>
    </row>
    <row r="1775" spans="1:20" x14ac:dyDescent="0.45">
      <c r="A1775" s="20" t="str">
        <f>Calc!A1775</f>
        <v>2024-08-11</v>
      </c>
      <c r="B1775" t="str">
        <f>Calc!B1775</f>
        <v>MIN</v>
      </c>
      <c r="C1775" t="str">
        <f>Calc!C1775</f>
        <v>CLE</v>
      </c>
      <c r="D1775" t="str">
        <f>IF(ISBLANK(Games!D1775), "", Games!D1775)</f>
        <v/>
      </c>
      <c r="E1775" t="str">
        <f>IF(ISBLANK(Games!E1775), "", Games!E1775)</f>
        <v/>
      </c>
      <c r="F1775">
        <f>Calc!M1775</f>
        <v>1529.2726034226744</v>
      </c>
      <c r="G1775">
        <f>Calc!N1775</f>
        <v>1521.3210808926906</v>
      </c>
      <c r="H1775" t="str">
        <f>IF(Calc!O1775=Betting!I1775, Betting!B1775, IF(Calc!P1775=Betting!I1775, Betting!C1775, ""))</f>
        <v>MIN</v>
      </c>
      <c r="I1775" s="21">
        <f>MAX(Calc!O1775:P1775)</f>
        <v>0.57507752691870462</v>
      </c>
      <c r="J1775" s="22">
        <f t="shared" si="109"/>
        <v>-135.33704695554709</v>
      </c>
      <c r="K1775" s="23">
        <f t="shared" si="110"/>
        <v>0.73889598043945848</v>
      </c>
      <c r="M1775" s="31"/>
      <c r="N1775" s="31"/>
      <c r="O1775" t="str">
        <f>IF(ISBLANK(Games!L1775), "", Games!L1775)</f>
        <v/>
      </c>
      <c r="P1775" t="str">
        <f>IF(ISBLANK(Games!M1775), "", Games!M1775)</f>
        <v/>
      </c>
      <c r="Q1775" t="str">
        <f t="shared" si="111"/>
        <v/>
      </c>
      <c r="R1775" t="str">
        <f>IF(ISBLANK(Games!L1775), "", IF(H1775=Q1775, "W", "L"))</f>
        <v/>
      </c>
      <c r="T1775" s="30" t="str">
        <f t="shared" si="112"/>
        <v/>
      </c>
    </row>
    <row r="1776" spans="1:20" x14ac:dyDescent="0.45">
      <c r="A1776" s="20" t="str">
        <f>Calc!A1776</f>
        <v>2024-08-11</v>
      </c>
      <c r="B1776" t="str">
        <f>Calc!B1776</f>
        <v>MIL</v>
      </c>
      <c r="C1776" t="str">
        <f>Calc!C1776</f>
        <v>CIN</v>
      </c>
      <c r="D1776" t="str">
        <f>IF(ISBLANK(Games!D1776), "", Games!D1776)</f>
        <v/>
      </c>
      <c r="E1776" t="str">
        <f>IF(ISBLANK(Games!E1776), "", Games!E1776)</f>
        <v/>
      </c>
      <c r="F1776">
        <f>Calc!M1776</f>
        <v>1516.6563185214643</v>
      </c>
      <c r="G1776">
        <f>Calc!N1776</f>
        <v>1513.6155661274754</v>
      </c>
      <c r="H1776" t="str">
        <f>IF(Calc!O1776=Betting!I1776, Betting!B1776, IF(Calc!P1776=Betting!I1776, Betting!C1776, ""))</f>
        <v>MIL</v>
      </c>
      <c r="I1776" s="21">
        <f>MAX(Calc!O1776:P1776)</f>
        <v>0.53808374790083913</v>
      </c>
      <c r="J1776" s="22">
        <f t="shared" si="109"/>
        <v>-116.48946003859746</v>
      </c>
      <c r="K1776" s="23">
        <f t="shared" si="110"/>
        <v>0.85844676391208385</v>
      </c>
      <c r="M1776" s="31"/>
      <c r="N1776" s="31"/>
      <c r="O1776" t="str">
        <f>IF(ISBLANK(Games!L1776), "", Games!L1776)</f>
        <v/>
      </c>
      <c r="P1776" t="str">
        <f>IF(ISBLANK(Games!M1776), "", Games!M1776)</f>
        <v/>
      </c>
      <c r="Q1776" t="str">
        <f t="shared" si="111"/>
        <v/>
      </c>
      <c r="R1776" t="str">
        <f>IF(ISBLANK(Games!L1776), "", IF(H1776=Q1776, "W", "L"))</f>
        <v/>
      </c>
      <c r="T1776" s="30" t="str">
        <f t="shared" si="112"/>
        <v/>
      </c>
    </row>
    <row r="1777" spans="1:20" x14ac:dyDescent="0.45">
      <c r="A1777" s="20" t="str">
        <f>Calc!A1777</f>
        <v>2024-08-11</v>
      </c>
      <c r="B1777" t="str">
        <f>Calc!B1777</f>
        <v>COL</v>
      </c>
      <c r="C1777" t="str">
        <f>Calc!C1777</f>
        <v>ATL</v>
      </c>
      <c r="D1777" t="str">
        <f>IF(ISBLANK(Games!D1777), "", Games!D1777)</f>
        <v/>
      </c>
      <c r="E1777" t="str">
        <f>IF(ISBLANK(Games!E1777), "", Games!E1777)</f>
        <v/>
      </c>
      <c r="F1777">
        <f>Calc!M1777</f>
        <v>1423.0710497477428</v>
      </c>
      <c r="G1777">
        <f>Calc!N1777</f>
        <v>1588.8399964445969</v>
      </c>
      <c r="H1777" t="str">
        <f>IF(Calc!O1777=Betting!I1777, Betting!B1777, IF(Calc!P1777=Betting!I1777, Betting!C1777, ""))</f>
        <v>ATL</v>
      </c>
      <c r="I1777" s="21">
        <f>MAX(Calc!O1777:P1777)</f>
        <v>0.60779440276400098</v>
      </c>
      <c r="J1777" s="22">
        <f t="shared" si="109"/>
        <v>-154.96831433496274</v>
      </c>
      <c r="K1777" s="23">
        <f t="shared" si="110"/>
        <v>0.64529320351159536</v>
      </c>
      <c r="M1777" s="31"/>
      <c r="N1777" s="31"/>
      <c r="O1777" t="str">
        <f>IF(ISBLANK(Games!L1777), "", Games!L1777)</f>
        <v/>
      </c>
      <c r="P1777" t="str">
        <f>IF(ISBLANK(Games!M1777), "", Games!M1777)</f>
        <v/>
      </c>
      <c r="Q1777" t="str">
        <f t="shared" si="111"/>
        <v/>
      </c>
      <c r="R1777" t="str">
        <f>IF(ISBLANK(Games!L1777), "", IF(H1777=Q1777, "W", "L"))</f>
        <v/>
      </c>
      <c r="T1777" s="30" t="str">
        <f t="shared" si="112"/>
        <v/>
      </c>
    </row>
    <row r="1778" spans="1:20" x14ac:dyDescent="0.45">
      <c r="A1778" s="20" t="str">
        <f>Calc!A1778</f>
        <v>2024-08-11</v>
      </c>
      <c r="B1778" t="str">
        <f>Calc!B1778</f>
        <v>SFG</v>
      </c>
      <c r="C1778" t="str">
        <f>Calc!C1778</f>
        <v>DET</v>
      </c>
      <c r="D1778" t="str">
        <f>IF(ISBLANK(Games!D1778), "", Games!D1778)</f>
        <v/>
      </c>
      <c r="E1778" t="str">
        <f>IF(ISBLANK(Games!E1778), "", Games!E1778)</f>
        <v/>
      </c>
      <c r="F1778">
        <f>Calc!M1778</f>
        <v>1506.8907435815931</v>
      </c>
      <c r="G1778">
        <f>Calc!N1778</f>
        <v>1495.7868779460348</v>
      </c>
      <c r="H1778" t="str">
        <f>IF(Calc!O1778=Betting!I1778, Betting!B1778, IF(Calc!P1778=Betting!I1778, Betting!C1778, ""))</f>
        <v>SFG</v>
      </c>
      <c r="I1778" s="21">
        <f>MAX(Calc!O1778:P1778)</f>
        <v>0.57222430878063979</v>
      </c>
      <c r="J1778" s="22">
        <f t="shared" si="109"/>
        <v>-133.76737400611373</v>
      </c>
      <c r="K1778" s="23">
        <f t="shared" si="110"/>
        <v>0.74756644318538823</v>
      </c>
      <c r="M1778" s="31"/>
      <c r="N1778" s="31"/>
      <c r="O1778" t="str">
        <f>IF(ISBLANK(Games!L1778), "", Games!L1778)</f>
        <v/>
      </c>
      <c r="P1778" t="str">
        <f>IF(ISBLANK(Games!M1778), "", Games!M1778)</f>
        <v/>
      </c>
      <c r="Q1778" t="str">
        <f t="shared" si="111"/>
        <v/>
      </c>
      <c r="R1778" t="str">
        <f>IF(ISBLANK(Games!L1778), "", IF(H1778=Q1778, "W", "L"))</f>
        <v/>
      </c>
      <c r="T1778" s="30" t="str">
        <f t="shared" si="112"/>
        <v/>
      </c>
    </row>
    <row r="1779" spans="1:20" x14ac:dyDescent="0.45">
      <c r="A1779" s="20" t="str">
        <f>Calc!A1779</f>
        <v>2024-08-11</v>
      </c>
      <c r="B1779" t="str">
        <f>Calc!B1779</f>
        <v>LAD</v>
      </c>
      <c r="C1779" t="str">
        <f>Calc!C1779</f>
        <v>PIT</v>
      </c>
      <c r="D1779" t="str">
        <f>IF(ISBLANK(Games!D1779), "", Games!D1779)</f>
        <v/>
      </c>
      <c r="E1779" t="str">
        <f>IF(ISBLANK(Games!E1779), "", Games!E1779)</f>
        <v/>
      </c>
      <c r="F1779">
        <f>Calc!M1779</f>
        <v>1596.6514930600529</v>
      </c>
      <c r="G1779">
        <f>Calc!N1779</f>
        <v>1490.342604018655</v>
      </c>
      <c r="H1779" t="str">
        <f>IF(Calc!O1779=Betting!I1779, Betting!B1779, IF(Calc!P1779=Betting!I1779, Betting!C1779, ""))</f>
        <v>LAD</v>
      </c>
      <c r="I1779" s="21">
        <f>MAX(Calc!O1779:P1779)</f>
        <v>0.66971550898775378</v>
      </c>
      <c r="J1779" s="22">
        <f t="shared" si="109"/>
        <v>-202.76928745132093</v>
      </c>
      <c r="K1779" s="23">
        <f t="shared" si="110"/>
        <v>0.49317133406609776</v>
      </c>
      <c r="M1779" s="31"/>
      <c r="N1779" s="31"/>
      <c r="O1779" t="str">
        <f>IF(ISBLANK(Games!L1779), "", Games!L1779)</f>
        <v/>
      </c>
      <c r="P1779" t="str">
        <f>IF(ISBLANK(Games!M1779), "", Games!M1779)</f>
        <v/>
      </c>
      <c r="Q1779" t="str">
        <f t="shared" si="111"/>
        <v/>
      </c>
      <c r="R1779" t="str">
        <f>IF(ISBLANK(Games!L1779), "", IF(H1779=Q1779, "W", "L"))</f>
        <v/>
      </c>
      <c r="T1779" s="30" t="str">
        <f t="shared" si="112"/>
        <v/>
      </c>
    </row>
    <row r="1780" spans="1:20" x14ac:dyDescent="0.45">
      <c r="A1780" s="20" t="str">
        <f>Calc!A1780</f>
        <v>2024-08-11</v>
      </c>
      <c r="B1780" t="str">
        <f>Calc!B1780</f>
        <v>SEA</v>
      </c>
      <c r="C1780" t="str">
        <f>Calc!C1780</f>
        <v>NYM</v>
      </c>
      <c r="D1780" t="str">
        <f>IF(ISBLANK(Games!D1780), "", Games!D1780)</f>
        <v/>
      </c>
      <c r="E1780" t="str">
        <f>IF(ISBLANK(Games!E1780), "", Games!E1780)</f>
        <v/>
      </c>
      <c r="F1780">
        <f>Calc!M1780</f>
        <v>1518.2292368487947</v>
      </c>
      <c r="G1780">
        <f>Calc!N1780</f>
        <v>1510.288270753422</v>
      </c>
      <c r="H1780" t="str">
        <f>IF(Calc!O1780=Betting!I1780, Betting!B1780, IF(Calc!P1780=Betting!I1780, Betting!C1780, ""))</f>
        <v>SEA</v>
      </c>
      <c r="I1780" s="21">
        <f>MAX(Calc!O1780:P1780)</f>
        <v>0.52266193435187025</v>
      </c>
      <c r="J1780" s="22">
        <f t="shared" si="109"/>
        <v>-109.49512975509292</v>
      </c>
      <c r="K1780" s="23">
        <f t="shared" si="110"/>
        <v>0.91328262931574566</v>
      </c>
      <c r="M1780" s="31"/>
      <c r="N1780" s="31"/>
      <c r="O1780" t="str">
        <f>IF(ISBLANK(Games!L1780), "", Games!L1780)</f>
        <v/>
      </c>
      <c r="P1780" t="str">
        <f>IF(ISBLANK(Games!M1780), "", Games!M1780)</f>
        <v/>
      </c>
      <c r="Q1780" t="str">
        <f t="shared" si="111"/>
        <v/>
      </c>
      <c r="R1780" t="str">
        <f>IF(ISBLANK(Games!L1780), "", IF(H1780=Q1780, "W", "L"))</f>
        <v/>
      </c>
      <c r="T1780" s="30" t="str">
        <f t="shared" si="112"/>
        <v/>
      </c>
    </row>
    <row r="1781" spans="1:20" x14ac:dyDescent="0.45">
      <c r="A1781" s="20" t="str">
        <f>Calc!A1781</f>
        <v>2024-08-11</v>
      </c>
      <c r="B1781" t="str">
        <f>Calc!B1781</f>
        <v>ARI</v>
      </c>
      <c r="C1781" t="str">
        <f>Calc!C1781</f>
        <v>PHI</v>
      </c>
      <c r="D1781" t="str">
        <f>IF(ISBLANK(Games!D1781), "", Games!D1781)</f>
        <v/>
      </c>
      <c r="E1781" t="str">
        <f>IF(ISBLANK(Games!E1781), "", Games!E1781)</f>
        <v/>
      </c>
      <c r="F1781">
        <f>Calc!M1781</f>
        <v>1516.9891876380354</v>
      </c>
      <c r="G1781">
        <f>Calc!N1781</f>
        <v>1539.4111659163295</v>
      </c>
      <c r="H1781" t="str">
        <f>IF(Calc!O1781=Betting!I1781, Betting!B1781, IF(Calc!P1781=Betting!I1781, Betting!C1781, ""))</f>
        <v>PHI</v>
      </c>
      <c r="I1781" s="21">
        <f>MAX(Calc!O1781:P1781)</f>
        <v>0.50690664252740236</v>
      </c>
      <c r="J1781" s="22">
        <f t="shared" si="109"/>
        <v>-102.80135289706723</v>
      </c>
      <c r="K1781" s="23">
        <f t="shared" si="110"/>
        <v>0.97274984406214815</v>
      </c>
      <c r="M1781" s="31"/>
      <c r="N1781" s="31"/>
      <c r="O1781" t="str">
        <f>IF(ISBLANK(Games!L1781), "", Games!L1781)</f>
        <v/>
      </c>
      <c r="P1781" t="str">
        <f>IF(ISBLANK(Games!M1781), "", Games!M1781)</f>
        <v/>
      </c>
      <c r="Q1781" t="str">
        <f t="shared" si="111"/>
        <v/>
      </c>
      <c r="R1781" t="str">
        <f>IF(ISBLANK(Games!L1781), "", IF(H1781=Q1781, "W", "L"))</f>
        <v/>
      </c>
      <c r="T1781" s="30" t="str">
        <f t="shared" si="112"/>
        <v/>
      </c>
    </row>
    <row r="1782" spans="1:20" x14ac:dyDescent="0.45">
      <c r="A1782" s="20" t="str">
        <f>Calc!A1782</f>
        <v>2024-08-12</v>
      </c>
      <c r="B1782" t="str">
        <f>Calc!B1782</f>
        <v>CLE</v>
      </c>
      <c r="C1782" t="str">
        <f>Calc!C1782</f>
        <v>CHC</v>
      </c>
      <c r="D1782" t="str">
        <f>IF(ISBLANK(Games!D1782), "", Games!D1782)</f>
        <v/>
      </c>
      <c r="E1782" t="str">
        <f>IF(ISBLANK(Games!E1782), "", Games!E1782)</f>
        <v/>
      </c>
      <c r="F1782">
        <f>Calc!M1782</f>
        <v>1503.8938502056101</v>
      </c>
      <c r="G1782">
        <f>Calc!N1782</f>
        <v>1510.9500841970262</v>
      </c>
      <c r="H1782" t="str">
        <f>IF(Calc!O1782=Betting!I1782, Betting!B1782, IF(Calc!P1782=Betting!I1782, Betting!C1782, ""))</f>
        <v>CLE</v>
      </c>
      <c r="I1782" s="21">
        <f>MAX(Calc!O1782:P1782)</f>
        <v>0.51365618276919967</v>
      </c>
      <c r="J1782" s="22">
        <f t="shared" si="109"/>
        <v>-105.61585540326463</v>
      </c>
      <c r="K1782" s="23">
        <f t="shared" si="110"/>
        <v>0.94682753473120052</v>
      </c>
      <c r="M1782" s="31"/>
      <c r="N1782" s="31"/>
      <c r="O1782" t="str">
        <f>IF(ISBLANK(Games!L1782), "", Games!L1782)</f>
        <v/>
      </c>
      <c r="P1782" t="str">
        <f>IF(ISBLANK(Games!M1782), "", Games!M1782)</f>
        <v/>
      </c>
      <c r="Q1782" t="str">
        <f t="shared" si="111"/>
        <v/>
      </c>
      <c r="R1782" t="str">
        <f>IF(ISBLANK(Games!L1782), "", IF(H1782=Q1782, "W", "L"))</f>
        <v/>
      </c>
      <c r="T1782" s="30" t="str">
        <f t="shared" si="112"/>
        <v/>
      </c>
    </row>
    <row r="1783" spans="1:20" x14ac:dyDescent="0.45">
      <c r="A1783" s="20" t="str">
        <f>Calc!A1783</f>
        <v>2024-08-12</v>
      </c>
      <c r="B1783" t="str">
        <f>Calc!B1783</f>
        <v>CIN</v>
      </c>
      <c r="C1783" t="str">
        <f>Calc!C1783</f>
        <v>STL</v>
      </c>
      <c r="D1783" t="str">
        <f>IF(ISBLANK(Games!D1783), "", Games!D1783)</f>
        <v/>
      </c>
      <c r="E1783" t="str">
        <f>IF(ISBLANK(Games!E1783), "", Games!E1783)</f>
        <v/>
      </c>
      <c r="F1783">
        <f>Calc!M1783</f>
        <v>1493.1662146218293</v>
      </c>
      <c r="G1783">
        <f>Calc!N1783</f>
        <v>1507.9516916859375</v>
      </c>
      <c r="H1783" t="str">
        <f>IF(Calc!O1783=Betting!I1783, Betting!B1783, IF(Calc!P1783=Betting!I1783, Betting!C1783, ""))</f>
        <v>STL</v>
      </c>
      <c r="I1783" s="21">
        <f>MAX(Calc!O1783:P1783)</f>
        <v>0.52820962073386513</v>
      </c>
      <c r="J1783" s="22">
        <f t="shared" si="109"/>
        <v>-111.95854005236177</v>
      </c>
      <c r="K1783" s="23">
        <f t="shared" si="110"/>
        <v>0.89318778141650568</v>
      </c>
      <c r="M1783" s="31"/>
      <c r="N1783" s="31"/>
      <c r="O1783" t="str">
        <f>IF(ISBLANK(Games!L1783), "", Games!L1783)</f>
        <v/>
      </c>
      <c r="P1783" t="str">
        <f>IF(ISBLANK(Games!M1783), "", Games!M1783)</f>
        <v/>
      </c>
      <c r="Q1783" t="str">
        <f t="shared" si="111"/>
        <v/>
      </c>
      <c r="R1783" t="str">
        <f>IF(ISBLANK(Games!L1783), "", IF(H1783=Q1783, "W", "L"))</f>
        <v/>
      </c>
      <c r="T1783" s="30" t="str">
        <f t="shared" si="112"/>
        <v/>
      </c>
    </row>
    <row r="1784" spans="1:20" x14ac:dyDescent="0.45">
      <c r="A1784" s="20" t="str">
        <f>Calc!A1784</f>
        <v>2024-08-12</v>
      </c>
      <c r="B1784" t="str">
        <f>Calc!B1784</f>
        <v>TBR</v>
      </c>
      <c r="C1784" t="str">
        <f>Calc!C1784</f>
        <v>HOU</v>
      </c>
      <c r="D1784" t="str">
        <f>IF(ISBLANK(Games!D1784), "", Games!D1784)</f>
        <v/>
      </c>
      <c r="E1784" t="str">
        <f>IF(ISBLANK(Games!E1784), "", Games!E1784)</f>
        <v/>
      </c>
      <c r="F1784">
        <f>Calc!M1784</f>
        <v>1528.0229512954211</v>
      </c>
      <c r="G1784">
        <f>Calc!N1784</f>
        <v>1554.1885466658973</v>
      </c>
      <c r="H1784" t="str">
        <f>IF(Calc!O1784=Betting!I1784, Betting!B1784, IF(Calc!P1784=Betting!I1784, Betting!C1784, ""))</f>
        <v>TBR</v>
      </c>
      <c r="I1784" s="21">
        <f>MAX(Calc!O1784:P1784)</f>
        <v>0.52457787216061014</v>
      </c>
      <c r="J1784" s="22">
        <f t="shared" si="109"/>
        <v>-110.33938923806811</v>
      </c>
      <c r="K1784" s="23">
        <f t="shared" si="110"/>
        <v>0.90629466675984727</v>
      </c>
      <c r="M1784" s="31"/>
      <c r="N1784" s="31"/>
      <c r="O1784" t="str">
        <f>IF(ISBLANK(Games!L1784), "", Games!L1784)</f>
        <v/>
      </c>
      <c r="P1784" t="str">
        <f>IF(ISBLANK(Games!M1784), "", Games!M1784)</f>
        <v/>
      </c>
      <c r="Q1784" t="str">
        <f t="shared" si="111"/>
        <v/>
      </c>
      <c r="R1784" t="str">
        <f>IF(ISBLANK(Games!L1784), "", IF(H1784=Q1784, "W", "L"))</f>
        <v/>
      </c>
      <c r="T1784" s="30" t="str">
        <f t="shared" si="112"/>
        <v/>
      </c>
    </row>
    <row r="1785" spans="1:20" x14ac:dyDescent="0.45">
      <c r="A1785" s="20" t="str">
        <f>Calc!A1785</f>
        <v>2024-08-12</v>
      </c>
      <c r="B1785" t="str">
        <f>Calc!B1785</f>
        <v>BOS</v>
      </c>
      <c r="C1785" t="str">
        <f>Calc!C1785</f>
        <v>TEX</v>
      </c>
      <c r="D1785" t="str">
        <f>IF(ISBLANK(Games!D1785), "", Games!D1785)</f>
        <v/>
      </c>
      <c r="E1785" t="str">
        <f>IF(ISBLANK(Games!E1785), "", Games!E1785)</f>
        <v/>
      </c>
      <c r="F1785">
        <f>Calc!M1785</f>
        <v>1500.26839934439</v>
      </c>
      <c r="G1785">
        <f>Calc!N1785</f>
        <v>1534.4506247578865</v>
      </c>
      <c r="H1785" t="str">
        <f>IF(Calc!O1785=Betting!I1785, Betting!B1785, IF(Calc!P1785=Betting!I1785, Betting!C1785, ""))</f>
        <v>TEX</v>
      </c>
      <c r="I1785" s="21">
        <f>MAX(Calc!O1785:P1785)</f>
        <v>0.52339304491514882</v>
      </c>
      <c r="J1785" s="22">
        <f t="shared" si="109"/>
        <v>-109.81649330357931</v>
      </c>
      <c r="K1785" s="23">
        <f t="shared" si="110"/>
        <v>0.91061002761723275</v>
      </c>
      <c r="M1785" s="31"/>
      <c r="N1785" s="31"/>
      <c r="O1785" t="str">
        <f>IF(ISBLANK(Games!L1785), "", Games!L1785)</f>
        <v/>
      </c>
      <c r="P1785" t="str">
        <f>IF(ISBLANK(Games!M1785), "", Games!M1785)</f>
        <v/>
      </c>
      <c r="Q1785" t="str">
        <f t="shared" si="111"/>
        <v/>
      </c>
      <c r="R1785" t="str">
        <f>IF(ISBLANK(Games!L1785), "", IF(H1785=Q1785, "W", "L"))</f>
        <v/>
      </c>
      <c r="T1785" s="30" t="str">
        <f t="shared" si="112"/>
        <v/>
      </c>
    </row>
    <row r="1786" spans="1:20" x14ac:dyDescent="0.45">
      <c r="A1786" s="20" t="str">
        <f>Calc!A1786</f>
        <v>2024-08-12</v>
      </c>
      <c r="B1786" t="str">
        <f>Calc!B1786</f>
        <v>MIN</v>
      </c>
      <c r="C1786" t="str">
        <f>Calc!C1786</f>
        <v>KCR</v>
      </c>
      <c r="D1786" t="str">
        <f>IF(ISBLANK(Games!D1786), "", Games!D1786)</f>
        <v/>
      </c>
      <c r="E1786" t="str">
        <f>IF(ISBLANK(Games!E1786), "", Games!E1786)</f>
        <v/>
      </c>
      <c r="F1786">
        <f>Calc!M1786</f>
        <v>1529.2726034226744</v>
      </c>
      <c r="G1786">
        <f>Calc!N1786</f>
        <v>1465.2610239810729</v>
      </c>
      <c r="H1786" t="str">
        <f>IF(Calc!O1786=Betting!I1786, Betting!B1786, IF(Calc!P1786=Betting!I1786, Betting!C1786, ""))</f>
        <v>MIN</v>
      </c>
      <c r="I1786" s="21">
        <f>MAX(Calc!O1786:P1786)</f>
        <v>0.65472807110852227</v>
      </c>
      <c r="J1786" s="22">
        <f t="shared" si="109"/>
        <v>-189.62678872000325</v>
      </c>
      <c r="K1786" s="23">
        <f t="shared" si="110"/>
        <v>0.52735165044458332</v>
      </c>
      <c r="M1786" s="31"/>
      <c r="N1786" s="31"/>
      <c r="O1786" t="str">
        <f>IF(ISBLANK(Games!L1786), "", Games!L1786)</f>
        <v/>
      </c>
      <c r="P1786" t="str">
        <f>IF(ISBLANK(Games!M1786), "", Games!M1786)</f>
        <v/>
      </c>
      <c r="Q1786" t="str">
        <f t="shared" si="111"/>
        <v/>
      </c>
      <c r="R1786" t="str">
        <f>IF(ISBLANK(Games!L1786), "", IF(H1786=Q1786, "W", "L"))</f>
        <v/>
      </c>
      <c r="T1786" s="30" t="str">
        <f t="shared" si="112"/>
        <v/>
      </c>
    </row>
    <row r="1787" spans="1:20" x14ac:dyDescent="0.45">
      <c r="A1787" s="20" t="str">
        <f>Calc!A1787</f>
        <v>2024-08-12</v>
      </c>
      <c r="B1787" t="str">
        <f>Calc!B1787</f>
        <v>CHW</v>
      </c>
      <c r="C1787" t="str">
        <f>Calc!C1787</f>
        <v>NYY</v>
      </c>
      <c r="D1787" t="str">
        <f>IF(ISBLANK(Games!D1787), "", Games!D1787)</f>
        <v/>
      </c>
      <c r="E1787" t="str">
        <f>IF(ISBLANK(Games!E1787), "", Games!E1787)</f>
        <v/>
      </c>
      <c r="F1787">
        <f>Calc!M1787</f>
        <v>1426.513159308995</v>
      </c>
      <c r="G1787">
        <f>Calc!N1787</f>
        <v>1562.9327852564061</v>
      </c>
      <c r="H1787" t="str">
        <f>IF(Calc!O1787=Betting!I1787, Betting!B1787, IF(Calc!P1787=Betting!I1787, Betting!C1787, ""))</f>
        <v>NYY</v>
      </c>
      <c r="I1787" s="21">
        <f>MAX(Calc!O1787:P1787)</f>
        <v>0.70794683556915672</v>
      </c>
      <c r="J1787" s="22">
        <f t="shared" si="109"/>
        <v>-242.4034120461636</v>
      </c>
      <c r="K1787" s="23">
        <f t="shared" si="110"/>
        <v>0.41253544723601449</v>
      </c>
      <c r="M1787" s="31"/>
      <c r="N1787" s="31"/>
      <c r="O1787" t="str">
        <f>IF(ISBLANK(Games!L1787), "", Games!L1787)</f>
        <v/>
      </c>
      <c r="P1787" t="str">
        <f>IF(ISBLANK(Games!M1787), "", Games!M1787)</f>
        <v/>
      </c>
      <c r="Q1787" t="str">
        <f t="shared" si="111"/>
        <v/>
      </c>
      <c r="R1787" t="str">
        <f>IF(ISBLANK(Games!L1787), "", IF(H1787=Q1787, "W", "L"))</f>
        <v/>
      </c>
      <c r="T1787" s="30" t="str">
        <f t="shared" si="112"/>
        <v/>
      </c>
    </row>
    <row r="1788" spans="1:20" x14ac:dyDescent="0.45">
      <c r="A1788" s="20" t="str">
        <f>Calc!A1788</f>
        <v>2024-08-12</v>
      </c>
      <c r="B1788" t="str">
        <f>Calc!B1788</f>
        <v>MIL</v>
      </c>
      <c r="C1788" t="str">
        <f>Calc!C1788</f>
        <v>LAD</v>
      </c>
      <c r="D1788" t="str">
        <f>IF(ISBLANK(Games!D1788), "", Games!D1788)</f>
        <v/>
      </c>
      <c r="E1788" t="str">
        <f>IF(ISBLANK(Games!E1788), "", Games!E1788)</f>
        <v/>
      </c>
      <c r="F1788">
        <f>Calc!M1788</f>
        <v>1516.6563185214643</v>
      </c>
      <c r="G1788">
        <f>Calc!N1788</f>
        <v>1587.2549754385982</v>
      </c>
      <c r="H1788" t="str">
        <f>IF(Calc!O1788=Betting!I1788, Betting!B1788, IF(Calc!P1788=Betting!I1788, Betting!C1788, ""))</f>
        <v>LAD</v>
      </c>
      <c r="I1788" s="21">
        <f>MAX(Calc!O1788:P1788)</f>
        <v>0.56651613696189562</v>
      </c>
      <c r="J1788" s="22">
        <f t="shared" si="109"/>
        <v>-130.68909485843938</v>
      </c>
      <c r="K1788" s="23">
        <f t="shared" si="110"/>
        <v>0.76517478453974008</v>
      </c>
      <c r="M1788" s="31"/>
      <c r="N1788" s="31"/>
      <c r="O1788" t="str">
        <f>IF(ISBLANK(Games!L1788), "", Games!L1788)</f>
        <v/>
      </c>
      <c r="P1788" t="str">
        <f>IF(ISBLANK(Games!M1788), "", Games!M1788)</f>
        <v/>
      </c>
      <c r="Q1788" t="str">
        <f t="shared" si="111"/>
        <v/>
      </c>
      <c r="R1788" t="str">
        <f>IF(ISBLANK(Games!L1788), "", IF(H1788=Q1788, "W", "L"))</f>
        <v/>
      </c>
      <c r="T1788" s="30" t="str">
        <f t="shared" si="112"/>
        <v/>
      </c>
    </row>
    <row r="1789" spans="1:20" x14ac:dyDescent="0.45">
      <c r="A1789" s="20" t="str">
        <f>Calc!A1789</f>
        <v>2024-08-12</v>
      </c>
      <c r="B1789" t="str">
        <f>Calc!B1789</f>
        <v>LAA</v>
      </c>
      <c r="C1789" t="str">
        <f>Calc!C1789</f>
        <v>TOR</v>
      </c>
      <c r="D1789" t="str">
        <f>IF(ISBLANK(Games!D1789), "", Games!D1789)</f>
        <v/>
      </c>
      <c r="E1789" t="str">
        <f>IF(ISBLANK(Games!E1789), "", Games!E1789)</f>
        <v/>
      </c>
      <c r="F1789">
        <f>Calc!M1789</f>
        <v>1469.5882041455925</v>
      </c>
      <c r="G1789">
        <f>Calc!N1789</f>
        <v>1549.5770225833428</v>
      </c>
      <c r="H1789" t="str">
        <f>IF(Calc!O1789=Betting!I1789, Betting!B1789, IF(Calc!P1789=Betting!I1789, Betting!C1789, ""))</f>
        <v>TOR</v>
      </c>
      <c r="I1789" s="21">
        <f>MAX(Calc!O1789:P1789)</f>
        <v>0.57887497702200086</v>
      </c>
      <c r="J1789" s="22">
        <f t="shared" si="109"/>
        <v>-137.4591737457128</v>
      </c>
      <c r="K1789" s="23">
        <f t="shared" si="110"/>
        <v>0.72748873192698715</v>
      </c>
      <c r="M1789" s="31"/>
      <c r="N1789" s="31"/>
      <c r="O1789" t="str">
        <f>IF(ISBLANK(Games!L1789), "", Games!L1789)</f>
        <v/>
      </c>
      <c r="P1789" t="str">
        <f>IF(ISBLANK(Games!M1789), "", Games!M1789)</f>
        <v/>
      </c>
      <c r="Q1789" t="str">
        <f t="shared" si="111"/>
        <v/>
      </c>
      <c r="R1789" t="str">
        <f>IF(ISBLANK(Games!L1789), "", IF(H1789=Q1789, "W", "L"))</f>
        <v/>
      </c>
      <c r="T1789" s="30" t="str">
        <f t="shared" si="112"/>
        <v/>
      </c>
    </row>
    <row r="1790" spans="1:20" x14ac:dyDescent="0.45">
      <c r="A1790" s="20" t="str">
        <f>Calc!A1790</f>
        <v>2024-08-12</v>
      </c>
      <c r="B1790" t="str">
        <f>Calc!B1790</f>
        <v>ARI</v>
      </c>
      <c r="C1790" t="str">
        <f>Calc!C1790</f>
        <v>COL</v>
      </c>
      <c r="D1790" t="str">
        <f>IF(ISBLANK(Games!D1790), "", Games!D1790)</f>
        <v/>
      </c>
      <c r="E1790" t="str">
        <f>IF(ISBLANK(Games!E1790), "", Games!E1790)</f>
        <v/>
      </c>
      <c r="F1790">
        <f>Calc!M1790</f>
        <v>1516.9891876380354</v>
      </c>
      <c r="G1790">
        <f>Calc!N1790</f>
        <v>1405.4006829938121</v>
      </c>
      <c r="H1790" t="str">
        <f>IF(Calc!O1790=Betting!I1790, Betting!B1790, IF(Calc!P1790=Betting!I1790, Betting!C1790, ""))</f>
        <v>ARI</v>
      </c>
      <c r="I1790" s="21">
        <f>MAX(Calc!O1790:P1790)</f>
        <v>0.68060208852414972</v>
      </c>
      <c r="J1790" s="22">
        <f t="shared" si="109"/>
        <v>-213.08908545433934</v>
      </c>
      <c r="K1790" s="23">
        <f t="shared" si="110"/>
        <v>0.46928729262122609</v>
      </c>
      <c r="M1790" s="31"/>
      <c r="N1790" s="31"/>
      <c r="O1790" t="str">
        <f>IF(ISBLANK(Games!L1790), "", Games!L1790)</f>
        <v/>
      </c>
      <c r="P1790" t="str">
        <f>IF(ISBLANK(Games!M1790), "", Games!M1790)</f>
        <v/>
      </c>
      <c r="Q1790" t="str">
        <f t="shared" si="111"/>
        <v/>
      </c>
      <c r="R1790" t="str">
        <f>IF(ISBLANK(Games!L1790), "", IF(H1790=Q1790, "W", "L"))</f>
        <v/>
      </c>
      <c r="T1790" s="30" t="str">
        <f t="shared" si="112"/>
        <v/>
      </c>
    </row>
    <row r="1791" spans="1:20" x14ac:dyDescent="0.45">
      <c r="A1791" s="20" t="str">
        <f>Calc!A1791</f>
        <v>2024-08-12</v>
      </c>
      <c r="B1791" t="str">
        <f>Calc!B1791</f>
        <v>SDP</v>
      </c>
      <c r="C1791" t="str">
        <f>Calc!C1791</f>
        <v>PIT</v>
      </c>
      <c r="D1791" t="str">
        <f>IF(ISBLANK(Games!D1791), "", Games!D1791)</f>
        <v/>
      </c>
      <c r="E1791" t="str">
        <f>IF(ISBLANK(Games!E1791), "", Games!E1791)</f>
        <v/>
      </c>
      <c r="F1791">
        <f>Calc!M1791</f>
        <v>1502.9671207118124</v>
      </c>
      <c r="G1791">
        <f>Calc!N1791</f>
        <v>1490.342604018655</v>
      </c>
      <c r="H1791" t="str">
        <f>IF(Calc!O1791=Betting!I1791, Betting!B1791, IF(Calc!P1791=Betting!I1791, Betting!C1791, ""))</f>
        <v>SDP</v>
      </c>
      <c r="I1791" s="21">
        <f>MAX(Calc!O1791:P1791)</f>
        <v>0.53278003127528373</v>
      </c>
      <c r="J1791" s="22">
        <f t="shared" si="109"/>
        <v>-114.03194789159261</v>
      </c>
      <c r="K1791" s="23">
        <f t="shared" si="110"/>
        <v>0.87694722267717073</v>
      </c>
      <c r="M1791" s="31"/>
      <c r="N1791" s="31"/>
      <c r="O1791" t="str">
        <f>IF(ISBLANK(Games!L1791), "", Games!L1791)</f>
        <v/>
      </c>
      <c r="P1791" t="str">
        <f>IF(ISBLANK(Games!M1791), "", Games!M1791)</f>
        <v/>
      </c>
      <c r="Q1791" t="str">
        <f t="shared" si="111"/>
        <v/>
      </c>
      <c r="R1791" t="str">
        <f>IF(ISBLANK(Games!L1791), "", IF(H1791=Q1791, "W", "L"))</f>
        <v/>
      </c>
      <c r="T1791" s="30" t="str">
        <f t="shared" si="112"/>
        <v/>
      </c>
    </row>
    <row r="1792" spans="1:20" x14ac:dyDescent="0.45">
      <c r="A1792" s="20" t="str">
        <f>Calc!A1792</f>
        <v>2024-08-12</v>
      </c>
      <c r="B1792" t="str">
        <f>Calc!B1792</f>
        <v>SFG</v>
      </c>
      <c r="C1792" t="str">
        <f>Calc!C1792</f>
        <v>ATL</v>
      </c>
      <c r="D1792" t="str">
        <f>IF(ISBLANK(Games!D1792), "", Games!D1792)</f>
        <v/>
      </c>
      <c r="E1792" t="str">
        <f>IF(ISBLANK(Games!E1792), "", Games!E1792)</f>
        <v/>
      </c>
      <c r="F1792">
        <f>Calc!M1792</f>
        <v>1506.8907435815931</v>
      </c>
      <c r="G1792">
        <f>Calc!N1792</f>
        <v>1588.8399964445969</v>
      </c>
      <c r="H1792" t="str">
        <f>IF(Calc!O1792=Betting!I1792, Betting!B1792, IF(Calc!P1792=Betting!I1792, Betting!C1792, ""))</f>
        <v>ATL</v>
      </c>
      <c r="I1792" s="21">
        <f>MAX(Calc!O1792:P1792)</f>
        <v>0.55954499253026668</v>
      </c>
      <c r="J1792" s="22">
        <f t="shared" si="109"/>
        <v>-127.03794554287519</v>
      </c>
      <c r="K1792" s="23">
        <f t="shared" si="110"/>
        <v>0.78716638223852642</v>
      </c>
      <c r="M1792" s="31"/>
      <c r="N1792" s="31"/>
      <c r="O1792" t="str">
        <f>IF(ISBLANK(Games!L1792), "", Games!L1792)</f>
        <v/>
      </c>
      <c r="P1792" t="str">
        <f>IF(ISBLANK(Games!M1792), "", Games!M1792)</f>
        <v/>
      </c>
      <c r="Q1792" t="str">
        <f t="shared" si="111"/>
        <v/>
      </c>
      <c r="R1792" t="str">
        <f>IF(ISBLANK(Games!L1792), "", IF(H1792=Q1792, "W", "L"))</f>
        <v/>
      </c>
      <c r="T1792" s="30" t="str">
        <f t="shared" si="112"/>
        <v/>
      </c>
    </row>
    <row r="1793" spans="1:20" x14ac:dyDescent="0.45">
      <c r="A1793" s="20" t="str">
        <f>Calc!A1793</f>
        <v>2024-08-13</v>
      </c>
      <c r="B1793" t="str">
        <f>Calc!B1793</f>
        <v>BAL</v>
      </c>
      <c r="C1793" t="str">
        <f>Calc!C1793</f>
        <v>WAS</v>
      </c>
      <c r="D1793" t="str">
        <f>IF(ISBLANK(Games!D1793), "", Games!D1793)</f>
        <v/>
      </c>
      <c r="E1793" t="str">
        <f>IF(ISBLANK(Games!E1793), "", Games!E1793)</f>
        <v/>
      </c>
      <c r="F1793">
        <f>Calc!M1793</f>
        <v>1527.1786991040578</v>
      </c>
      <c r="G1793">
        <f>Calc!N1793</f>
        <v>1420.7057667976087</v>
      </c>
      <c r="H1793" t="str">
        <f>IF(Calc!O1793=Betting!I1793, Betting!B1793, IF(Calc!P1793=Betting!I1793, Betting!C1793, ""))</f>
        <v>BAL</v>
      </c>
      <c r="I1793" s="21">
        <f>MAX(Calc!O1793:P1793)</f>
        <v>0.6594733141683109</v>
      </c>
      <c r="J1793" s="22">
        <f t="shared" si="109"/>
        <v>-193.66274116157416</v>
      </c>
      <c r="K1793" s="23">
        <f t="shared" si="110"/>
        <v>0.51636158509482888</v>
      </c>
      <c r="M1793" s="31"/>
      <c r="N1793" s="31"/>
      <c r="O1793" t="str">
        <f>IF(ISBLANK(Games!L1793), "", Games!L1793)</f>
        <v/>
      </c>
      <c r="P1793" t="str">
        <f>IF(ISBLANK(Games!M1793), "", Games!M1793)</f>
        <v/>
      </c>
      <c r="Q1793" t="str">
        <f t="shared" si="111"/>
        <v/>
      </c>
      <c r="R1793" t="str">
        <f>IF(ISBLANK(Games!L1793), "", IF(H1793=Q1793, "W", "L"))</f>
        <v/>
      </c>
      <c r="T1793" s="30" t="str">
        <f t="shared" si="112"/>
        <v/>
      </c>
    </row>
    <row r="1794" spans="1:20" x14ac:dyDescent="0.45">
      <c r="A1794" s="20" t="str">
        <f>Calc!A1794</f>
        <v>2024-08-13</v>
      </c>
      <c r="B1794" t="str">
        <f>Calc!B1794</f>
        <v>CLE</v>
      </c>
      <c r="C1794" t="str">
        <f>Calc!C1794</f>
        <v>CHC</v>
      </c>
      <c r="D1794" t="str">
        <f>IF(ISBLANK(Games!D1794), "", Games!D1794)</f>
        <v/>
      </c>
      <c r="E1794" t="str">
        <f>IF(ISBLANK(Games!E1794), "", Games!E1794)</f>
        <v/>
      </c>
      <c r="F1794">
        <f>Calc!M1794</f>
        <v>1503.8938502056101</v>
      </c>
      <c r="G1794">
        <f>Calc!N1794</f>
        <v>1510.9500841970262</v>
      </c>
      <c r="H1794" t="str">
        <f>IF(Calc!O1794=Betting!I1794, Betting!B1794, IF(Calc!P1794=Betting!I1794, Betting!C1794, ""))</f>
        <v>CLE</v>
      </c>
      <c r="I1794" s="21">
        <f>MAX(Calc!O1794:P1794)</f>
        <v>0.51365618276919967</v>
      </c>
      <c r="J1794" s="22">
        <f t="shared" si="109"/>
        <v>-105.61585540326463</v>
      </c>
      <c r="K1794" s="23">
        <f t="shared" si="110"/>
        <v>0.94682753473120052</v>
      </c>
      <c r="M1794" s="31"/>
      <c r="N1794" s="31"/>
      <c r="O1794" t="str">
        <f>IF(ISBLANK(Games!L1794), "", Games!L1794)</f>
        <v/>
      </c>
      <c r="P1794" t="str">
        <f>IF(ISBLANK(Games!M1794), "", Games!M1794)</f>
        <v/>
      </c>
      <c r="Q1794" t="str">
        <f t="shared" si="111"/>
        <v/>
      </c>
      <c r="R1794" t="str">
        <f>IF(ISBLANK(Games!L1794), "", IF(H1794=Q1794, "W", "L"))</f>
        <v/>
      </c>
      <c r="T1794" s="30" t="str">
        <f t="shared" si="112"/>
        <v/>
      </c>
    </row>
    <row r="1795" spans="1:20" x14ac:dyDescent="0.45">
      <c r="A1795" s="20" t="str">
        <f>Calc!A1795</f>
        <v>2024-08-13</v>
      </c>
      <c r="B1795" t="str">
        <f>Calc!B1795</f>
        <v>DET</v>
      </c>
      <c r="C1795" t="str">
        <f>Calc!C1795</f>
        <v>SEA</v>
      </c>
      <c r="D1795" t="str">
        <f>IF(ISBLANK(Games!D1795), "", Games!D1795)</f>
        <v/>
      </c>
      <c r="E1795" t="str">
        <f>IF(ISBLANK(Games!E1795), "", Games!E1795)</f>
        <v/>
      </c>
      <c r="F1795">
        <f>Calc!M1795</f>
        <v>1481.7589766686021</v>
      </c>
      <c r="G1795">
        <f>Calc!N1795</f>
        <v>1521.2700100017432</v>
      </c>
      <c r="H1795" t="str">
        <f>IF(Calc!O1795=Betting!I1795, Betting!B1795, IF(Calc!P1795=Betting!I1795, Betting!C1795, ""))</f>
        <v>SEA</v>
      </c>
      <c r="I1795" s="21">
        <f>MAX(Calc!O1795:P1795)</f>
        <v>0.55278273204218864</v>
      </c>
      <c r="J1795" s="22">
        <f t="shared" ref="J1795:J1858" si="113">IF(I1795&lt;0.5, "",-1*((I1795*100)/(1-((I1795*100)/100))))</f>
        <v>-123.604961536131</v>
      </c>
      <c r="K1795" s="23">
        <f t="shared" ref="K1795:K1858" si="114">IF(J1795&gt;0, "",1/(J1795/-100))</f>
        <v>0.80902901272914496</v>
      </c>
      <c r="M1795" s="31"/>
      <c r="N1795" s="31"/>
      <c r="O1795" t="str">
        <f>IF(ISBLANK(Games!L1795), "", Games!L1795)</f>
        <v/>
      </c>
      <c r="P1795" t="str">
        <f>IF(ISBLANK(Games!M1795), "", Games!M1795)</f>
        <v/>
      </c>
      <c r="Q1795" t="str">
        <f t="shared" ref="Q1795:Q1858" si="115">IF(O1795&gt;P1795, B1795, IF(P1795&gt;O1795, C1795, ""))</f>
        <v/>
      </c>
      <c r="R1795" t="str">
        <f>IF(ISBLANK(Games!L1795), "", IF(H1795=Q1795, "W", "L"))</f>
        <v/>
      </c>
      <c r="T1795" s="30" t="str">
        <f t="shared" si="112"/>
        <v/>
      </c>
    </row>
    <row r="1796" spans="1:20" x14ac:dyDescent="0.45">
      <c r="A1796" s="20" t="str">
        <f>Calc!A1796</f>
        <v>2024-08-13</v>
      </c>
      <c r="B1796" t="str">
        <f>Calc!B1796</f>
        <v>CIN</v>
      </c>
      <c r="C1796" t="str">
        <f>Calc!C1796</f>
        <v>STL</v>
      </c>
      <c r="D1796" t="str">
        <f>IF(ISBLANK(Games!D1796), "", Games!D1796)</f>
        <v/>
      </c>
      <c r="E1796" t="str">
        <f>IF(ISBLANK(Games!E1796), "", Games!E1796)</f>
        <v/>
      </c>
      <c r="F1796">
        <f>Calc!M1796</f>
        <v>1493.1662146218293</v>
      </c>
      <c r="G1796">
        <f>Calc!N1796</f>
        <v>1507.9516916859375</v>
      </c>
      <c r="H1796" t="str">
        <f>IF(Calc!O1796=Betting!I1796, Betting!B1796, IF(Calc!P1796=Betting!I1796, Betting!C1796, ""))</f>
        <v>STL</v>
      </c>
      <c r="I1796" s="21">
        <f>MAX(Calc!O1796:P1796)</f>
        <v>0.52820962073386513</v>
      </c>
      <c r="J1796" s="22">
        <f t="shared" si="113"/>
        <v>-111.95854005236177</v>
      </c>
      <c r="K1796" s="23">
        <f t="shared" si="114"/>
        <v>0.89318778141650568</v>
      </c>
      <c r="M1796" s="31"/>
      <c r="N1796" s="31"/>
      <c r="O1796" t="str">
        <f>IF(ISBLANK(Games!L1796), "", Games!L1796)</f>
        <v/>
      </c>
      <c r="P1796" t="str">
        <f>IF(ISBLANK(Games!M1796), "", Games!M1796)</f>
        <v/>
      </c>
      <c r="Q1796" t="str">
        <f t="shared" si="115"/>
        <v/>
      </c>
      <c r="R1796" t="str">
        <f>IF(ISBLANK(Games!L1796), "", IF(H1796=Q1796, "W", "L"))</f>
        <v/>
      </c>
      <c r="T1796" s="30" t="str">
        <f t="shared" si="112"/>
        <v/>
      </c>
    </row>
    <row r="1797" spans="1:20" x14ac:dyDescent="0.45">
      <c r="A1797" s="20" t="str">
        <f>Calc!A1797</f>
        <v>2024-08-13</v>
      </c>
      <c r="B1797" t="str">
        <f>Calc!B1797</f>
        <v>PHI</v>
      </c>
      <c r="C1797" t="str">
        <f>Calc!C1797</f>
        <v>MIA</v>
      </c>
      <c r="D1797" t="str">
        <f>IF(ISBLANK(Games!D1797), "", Games!D1797)</f>
        <v/>
      </c>
      <c r="E1797" t="str">
        <f>IF(ISBLANK(Games!E1797), "", Games!E1797)</f>
        <v/>
      </c>
      <c r="F1797">
        <f>Calc!M1797</f>
        <v>1516.0751994709906</v>
      </c>
      <c r="G1797">
        <f>Calc!N1797</f>
        <v>1484.370768699393</v>
      </c>
      <c r="H1797" t="str">
        <f>IF(Calc!O1797=Betting!I1797, Betting!B1797, IF(Calc!P1797=Betting!I1797, Betting!C1797, ""))</f>
        <v>PHI</v>
      </c>
      <c r="I1797" s="21">
        <f>MAX(Calc!O1797:P1797)</f>
        <v>0.58787300099090078</v>
      </c>
      <c r="J1797" s="22">
        <f t="shared" si="113"/>
        <v>-142.6436516909491</v>
      </c>
      <c r="K1797" s="23">
        <f t="shared" si="114"/>
        <v>0.70104767239596066</v>
      </c>
      <c r="M1797" s="31"/>
      <c r="N1797" s="31"/>
      <c r="O1797" t="str">
        <f>IF(ISBLANK(Games!L1797), "", Games!L1797)</f>
        <v/>
      </c>
      <c r="P1797" t="str">
        <f>IF(ISBLANK(Games!M1797), "", Games!M1797)</f>
        <v/>
      </c>
      <c r="Q1797" t="str">
        <f t="shared" si="115"/>
        <v/>
      </c>
      <c r="R1797" t="str">
        <f>IF(ISBLANK(Games!L1797), "", IF(H1797=Q1797, "W", "L"))</f>
        <v/>
      </c>
      <c r="T1797" s="30" t="str">
        <f t="shared" si="112"/>
        <v/>
      </c>
    </row>
    <row r="1798" spans="1:20" x14ac:dyDescent="0.45">
      <c r="A1798" s="20" t="str">
        <f>Calc!A1798</f>
        <v>2024-08-13</v>
      </c>
      <c r="B1798" t="str">
        <f>Calc!B1798</f>
        <v>TBR</v>
      </c>
      <c r="C1798" t="str">
        <f>Calc!C1798</f>
        <v>HOU</v>
      </c>
      <c r="D1798" t="str">
        <f>IF(ISBLANK(Games!D1798), "", Games!D1798)</f>
        <v/>
      </c>
      <c r="E1798" t="str">
        <f>IF(ISBLANK(Games!E1798), "", Games!E1798)</f>
        <v/>
      </c>
      <c r="F1798">
        <f>Calc!M1798</f>
        <v>1528.0229512954211</v>
      </c>
      <c r="G1798">
        <f>Calc!N1798</f>
        <v>1554.1885466658973</v>
      </c>
      <c r="H1798" t="str">
        <f>IF(Calc!O1798=Betting!I1798, Betting!B1798, IF(Calc!P1798=Betting!I1798, Betting!C1798, ""))</f>
        <v>TBR</v>
      </c>
      <c r="I1798" s="21">
        <f>MAX(Calc!O1798:P1798)</f>
        <v>0.52457787216061014</v>
      </c>
      <c r="J1798" s="22">
        <f t="shared" si="113"/>
        <v>-110.33938923806811</v>
      </c>
      <c r="K1798" s="23">
        <f t="shared" si="114"/>
        <v>0.90629466675984727</v>
      </c>
      <c r="M1798" s="31"/>
      <c r="N1798" s="31"/>
      <c r="O1798" t="str">
        <f>IF(ISBLANK(Games!L1798), "", Games!L1798)</f>
        <v/>
      </c>
      <c r="P1798" t="str">
        <f>IF(ISBLANK(Games!M1798), "", Games!M1798)</f>
        <v/>
      </c>
      <c r="Q1798" t="str">
        <f t="shared" si="115"/>
        <v/>
      </c>
      <c r="R1798" t="str">
        <f>IF(ISBLANK(Games!L1798), "", IF(H1798=Q1798, "W", "L"))</f>
        <v/>
      </c>
      <c r="T1798" s="30" t="str">
        <f t="shared" si="112"/>
        <v/>
      </c>
    </row>
    <row r="1799" spans="1:20" x14ac:dyDescent="0.45">
      <c r="A1799" s="20" t="str">
        <f>Calc!A1799</f>
        <v>2024-08-13</v>
      </c>
      <c r="B1799" t="str">
        <f>Calc!B1799</f>
        <v>NYM</v>
      </c>
      <c r="C1799" t="str">
        <f>Calc!C1799</f>
        <v>OAK</v>
      </c>
      <c r="D1799" t="str">
        <f>IF(ISBLANK(Games!D1799), "", Games!D1799)</f>
        <v/>
      </c>
      <c r="E1799" t="str">
        <f>IF(ISBLANK(Games!E1799), "", Games!E1799)</f>
        <v/>
      </c>
      <c r="F1799">
        <f>Calc!M1799</f>
        <v>1483.2891783762693</v>
      </c>
      <c r="G1799">
        <f>Calc!N1799</f>
        <v>1422.9458950386379</v>
      </c>
      <c r="H1799" t="str">
        <f>IF(Calc!O1799=Betting!I1799, Betting!B1799, IF(Calc!P1799=Betting!I1799, Betting!C1799, ""))</f>
        <v>NYM</v>
      </c>
      <c r="I1799" s="21">
        <f>MAX(Calc!O1799:P1799)</f>
        <v>0.63711454025209191</v>
      </c>
      <c r="J1799" s="22">
        <f t="shared" si="113"/>
        <v>-175.56904613777783</v>
      </c>
      <c r="K1799" s="23">
        <f t="shared" si="114"/>
        <v>0.56957648400917427</v>
      </c>
      <c r="M1799" s="31"/>
      <c r="N1799" s="31"/>
      <c r="O1799" t="str">
        <f>IF(ISBLANK(Games!L1799), "", Games!L1799)</f>
        <v/>
      </c>
      <c r="P1799" t="str">
        <f>IF(ISBLANK(Games!M1799), "", Games!M1799)</f>
        <v/>
      </c>
      <c r="Q1799" t="str">
        <f t="shared" si="115"/>
        <v/>
      </c>
      <c r="R1799" t="str">
        <f>IF(ISBLANK(Games!L1799), "", IF(H1799=Q1799, "W", "L"))</f>
        <v/>
      </c>
      <c r="T1799" s="30" t="str">
        <f t="shared" si="112"/>
        <v/>
      </c>
    </row>
    <row r="1800" spans="1:20" x14ac:dyDescent="0.45">
      <c r="A1800" s="20" t="str">
        <f>Calc!A1800</f>
        <v>2024-08-13</v>
      </c>
      <c r="B1800" t="str">
        <f>Calc!B1800</f>
        <v>BOS</v>
      </c>
      <c r="C1800" t="str">
        <f>Calc!C1800</f>
        <v>TEX</v>
      </c>
      <c r="D1800" t="str">
        <f>IF(ISBLANK(Games!D1800), "", Games!D1800)</f>
        <v/>
      </c>
      <c r="E1800" t="str">
        <f>IF(ISBLANK(Games!E1800), "", Games!E1800)</f>
        <v/>
      </c>
      <c r="F1800">
        <f>Calc!M1800</f>
        <v>1500.26839934439</v>
      </c>
      <c r="G1800">
        <f>Calc!N1800</f>
        <v>1534.4506247578865</v>
      </c>
      <c r="H1800" t="str">
        <f>IF(Calc!O1800=Betting!I1800, Betting!B1800, IF(Calc!P1800=Betting!I1800, Betting!C1800, ""))</f>
        <v>TEX</v>
      </c>
      <c r="I1800" s="21">
        <f>MAX(Calc!O1800:P1800)</f>
        <v>0.52339304491514882</v>
      </c>
      <c r="J1800" s="22">
        <f t="shared" si="113"/>
        <v>-109.81649330357931</v>
      </c>
      <c r="K1800" s="23">
        <f t="shared" si="114"/>
        <v>0.91061002761723275</v>
      </c>
      <c r="M1800" s="31"/>
      <c r="N1800" s="31"/>
      <c r="O1800" t="str">
        <f>IF(ISBLANK(Games!L1800), "", Games!L1800)</f>
        <v/>
      </c>
      <c r="P1800" t="str">
        <f>IF(ISBLANK(Games!M1800), "", Games!M1800)</f>
        <v/>
      </c>
      <c r="Q1800" t="str">
        <f t="shared" si="115"/>
        <v/>
      </c>
      <c r="R1800" t="str">
        <f>IF(ISBLANK(Games!L1800), "", IF(H1800=Q1800, "W", "L"))</f>
        <v/>
      </c>
      <c r="T1800" s="30" t="str">
        <f t="shared" si="112"/>
        <v/>
      </c>
    </row>
    <row r="1801" spans="1:20" x14ac:dyDescent="0.45">
      <c r="A1801" s="20" t="str">
        <f>Calc!A1801</f>
        <v>2024-08-13</v>
      </c>
      <c r="B1801" t="str">
        <f>Calc!B1801</f>
        <v>MIN</v>
      </c>
      <c r="C1801" t="str">
        <f>Calc!C1801</f>
        <v>KCR</v>
      </c>
      <c r="D1801" t="str">
        <f>IF(ISBLANK(Games!D1801), "", Games!D1801)</f>
        <v/>
      </c>
      <c r="E1801" t="str">
        <f>IF(ISBLANK(Games!E1801), "", Games!E1801)</f>
        <v/>
      </c>
      <c r="F1801">
        <f>Calc!M1801</f>
        <v>1529.2726034226744</v>
      </c>
      <c r="G1801">
        <f>Calc!N1801</f>
        <v>1465.2610239810729</v>
      </c>
      <c r="H1801" t="str">
        <f>IF(Calc!O1801=Betting!I1801, Betting!B1801, IF(Calc!P1801=Betting!I1801, Betting!C1801, ""))</f>
        <v>MIN</v>
      </c>
      <c r="I1801" s="21">
        <f>MAX(Calc!O1801:P1801)</f>
        <v>0.65472807110852227</v>
      </c>
      <c r="J1801" s="22">
        <f t="shared" si="113"/>
        <v>-189.62678872000325</v>
      </c>
      <c r="K1801" s="23">
        <f t="shared" si="114"/>
        <v>0.52735165044458332</v>
      </c>
      <c r="M1801" s="31"/>
      <c r="N1801" s="31"/>
      <c r="O1801" t="str">
        <f>IF(ISBLANK(Games!L1801), "", Games!L1801)</f>
        <v/>
      </c>
      <c r="P1801" t="str">
        <f>IF(ISBLANK(Games!M1801), "", Games!M1801)</f>
        <v/>
      </c>
      <c r="Q1801" t="str">
        <f t="shared" si="115"/>
        <v/>
      </c>
      <c r="R1801" t="str">
        <f>IF(ISBLANK(Games!L1801), "", IF(H1801=Q1801, "W", "L"))</f>
        <v/>
      </c>
      <c r="T1801" s="30" t="str">
        <f t="shared" si="112"/>
        <v/>
      </c>
    </row>
    <row r="1802" spans="1:20" x14ac:dyDescent="0.45">
      <c r="A1802" s="20" t="str">
        <f>Calc!A1802</f>
        <v>2024-08-13</v>
      </c>
      <c r="B1802" t="str">
        <f>Calc!B1802</f>
        <v>CHW</v>
      </c>
      <c r="C1802" t="str">
        <f>Calc!C1802</f>
        <v>NYY</v>
      </c>
      <c r="D1802" t="str">
        <f>IF(ISBLANK(Games!D1802), "", Games!D1802)</f>
        <v/>
      </c>
      <c r="E1802" t="str">
        <f>IF(ISBLANK(Games!E1802), "", Games!E1802)</f>
        <v/>
      </c>
      <c r="F1802">
        <f>Calc!M1802</f>
        <v>1426.513159308995</v>
      </c>
      <c r="G1802">
        <f>Calc!N1802</f>
        <v>1562.9327852564061</v>
      </c>
      <c r="H1802" t="str">
        <f>IF(Calc!O1802=Betting!I1802, Betting!B1802, IF(Calc!P1802=Betting!I1802, Betting!C1802, ""))</f>
        <v>NYY</v>
      </c>
      <c r="I1802" s="21">
        <f>MAX(Calc!O1802:P1802)</f>
        <v>0.70794683556915672</v>
      </c>
      <c r="J1802" s="22">
        <f t="shared" si="113"/>
        <v>-242.4034120461636</v>
      </c>
      <c r="K1802" s="23">
        <f t="shared" si="114"/>
        <v>0.41253544723601449</v>
      </c>
      <c r="M1802" s="31"/>
      <c r="N1802" s="31"/>
      <c r="O1802" t="str">
        <f>IF(ISBLANK(Games!L1802), "", Games!L1802)</f>
        <v/>
      </c>
      <c r="P1802" t="str">
        <f>IF(ISBLANK(Games!M1802), "", Games!M1802)</f>
        <v/>
      </c>
      <c r="Q1802" t="str">
        <f t="shared" si="115"/>
        <v/>
      </c>
      <c r="R1802" t="str">
        <f>IF(ISBLANK(Games!L1802), "", IF(H1802=Q1802, "W", "L"))</f>
        <v/>
      </c>
      <c r="T1802" s="30" t="str">
        <f t="shared" si="112"/>
        <v/>
      </c>
    </row>
    <row r="1803" spans="1:20" x14ac:dyDescent="0.45">
      <c r="A1803" s="20" t="str">
        <f>Calc!A1803</f>
        <v>2024-08-13</v>
      </c>
      <c r="B1803" t="str">
        <f>Calc!B1803</f>
        <v>MIL</v>
      </c>
      <c r="C1803" t="str">
        <f>Calc!C1803</f>
        <v>LAD</v>
      </c>
      <c r="D1803" t="str">
        <f>IF(ISBLANK(Games!D1803), "", Games!D1803)</f>
        <v/>
      </c>
      <c r="E1803" t="str">
        <f>IF(ISBLANK(Games!E1803), "", Games!E1803)</f>
        <v/>
      </c>
      <c r="F1803">
        <f>Calc!M1803</f>
        <v>1516.6563185214643</v>
      </c>
      <c r="G1803">
        <f>Calc!N1803</f>
        <v>1587.2549754385982</v>
      </c>
      <c r="H1803" t="str">
        <f>IF(Calc!O1803=Betting!I1803, Betting!B1803, IF(Calc!P1803=Betting!I1803, Betting!C1803, ""))</f>
        <v>LAD</v>
      </c>
      <c r="I1803" s="21">
        <f>MAX(Calc!O1803:P1803)</f>
        <v>0.56651613696189562</v>
      </c>
      <c r="J1803" s="22">
        <f t="shared" si="113"/>
        <v>-130.68909485843938</v>
      </c>
      <c r="K1803" s="23">
        <f t="shared" si="114"/>
        <v>0.76517478453974008</v>
      </c>
      <c r="M1803" s="31"/>
      <c r="N1803" s="31"/>
      <c r="O1803" t="str">
        <f>IF(ISBLANK(Games!L1803), "", Games!L1803)</f>
        <v/>
      </c>
      <c r="P1803" t="str">
        <f>IF(ISBLANK(Games!M1803), "", Games!M1803)</f>
        <v/>
      </c>
      <c r="Q1803" t="str">
        <f t="shared" si="115"/>
        <v/>
      </c>
      <c r="R1803" t="str">
        <f>IF(ISBLANK(Games!L1803), "", IF(H1803=Q1803, "W", "L"))</f>
        <v/>
      </c>
      <c r="T1803" s="30" t="str">
        <f t="shared" si="112"/>
        <v/>
      </c>
    </row>
    <row r="1804" spans="1:20" x14ac:dyDescent="0.45">
      <c r="A1804" s="20" t="str">
        <f>Calc!A1804</f>
        <v>2024-08-13</v>
      </c>
      <c r="B1804" t="str">
        <f>Calc!B1804</f>
        <v>LAA</v>
      </c>
      <c r="C1804" t="str">
        <f>Calc!C1804</f>
        <v>TOR</v>
      </c>
      <c r="D1804" t="str">
        <f>IF(ISBLANK(Games!D1804), "", Games!D1804)</f>
        <v/>
      </c>
      <c r="E1804" t="str">
        <f>IF(ISBLANK(Games!E1804), "", Games!E1804)</f>
        <v/>
      </c>
      <c r="F1804">
        <f>Calc!M1804</f>
        <v>1469.5882041455925</v>
      </c>
      <c r="G1804">
        <f>Calc!N1804</f>
        <v>1549.5770225833428</v>
      </c>
      <c r="H1804" t="str">
        <f>IF(Calc!O1804=Betting!I1804, Betting!B1804, IF(Calc!P1804=Betting!I1804, Betting!C1804, ""))</f>
        <v>TOR</v>
      </c>
      <c r="I1804" s="21">
        <f>MAX(Calc!O1804:P1804)</f>
        <v>0.57887497702200086</v>
      </c>
      <c r="J1804" s="22">
        <f t="shared" si="113"/>
        <v>-137.4591737457128</v>
      </c>
      <c r="K1804" s="23">
        <f t="shared" si="114"/>
        <v>0.72748873192698715</v>
      </c>
      <c r="M1804" s="31"/>
      <c r="N1804" s="31"/>
      <c r="O1804" t="str">
        <f>IF(ISBLANK(Games!L1804), "", Games!L1804)</f>
        <v/>
      </c>
      <c r="P1804" t="str">
        <f>IF(ISBLANK(Games!M1804), "", Games!M1804)</f>
        <v/>
      </c>
      <c r="Q1804" t="str">
        <f t="shared" si="115"/>
        <v/>
      </c>
      <c r="R1804" t="str">
        <f>IF(ISBLANK(Games!L1804), "", IF(H1804=Q1804, "W", "L"))</f>
        <v/>
      </c>
      <c r="T1804" s="30" t="str">
        <f t="shared" si="112"/>
        <v/>
      </c>
    </row>
    <row r="1805" spans="1:20" x14ac:dyDescent="0.45">
      <c r="A1805" s="20" t="str">
        <f>Calc!A1805</f>
        <v>2024-08-13</v>
      </c>
      <c r="B1805" t="str">
        <f>Calc!B1805</f>
        <v>ARI</v>
      </c>
      <c r="C1805" t="str">
        <f>Calc!C1805</f>
        <v>COL</v>
      </c>
      <c r="D1805" t="str">
        <f>IF(ISBLANK(Games!D1805), "", Games!D1805)</f>
        <v/>
      </c>
      <c r="E1805" t="str">
        <f>IF(ISBLANK(Games!E1805), "", Games!E1805)</f>
        <v/>
      </c>
      <c r="F1805">
        <f>Calc!M1805</f>
        <v>1516.9891876380354</v>
      </c>
      <c r="G1805">
        <f>Calc!N1805</f>
        <v>1405.4006829938121</v>
      </c>
      <c r="H1805" t="str">
        <f>IF(Calc!O1805=Betting!I1805, Betting!B1805, IF(Calc!P1805=Betting!I1805, Betting!C1805, ""))</f>
        <v>ARI</v>
      </c>
      <c r="I1805" s="21">
        <f>MAX(Calc!O1805:P1805)</f>
        <v>0.68060208852414972</v>
      </c>
      <c r="J1805" s="22">
        <f t="shared" si="113"/>
        <v>-213.08908545433934</v>
      </c>
      <c r="K1805" s="23">
        <f t="shared" si="114"/>
        <v>0.46928729262122609</v>
      </c>
      <c r="M1805" s="31"/>
      <c r="N1805" s="31"/>
      <c r="O1805" t="str">
        <f>IF(ISBLANK(Games!L1805), "", Games!L1805)</f>
        <v/>
      </c>
      <c r="P1805" t="str">
        <f>IF(ISBLANK(Games!M1805), "", Games!M1805)</f>
        <v/>
      </c>
      <c r="Q1805" t="str">
        <f t="shared" si="115"/>
        <v/>
      </c>
      <c r="R1805" t="str">
        <f>IF(ISBLANK(Games!L1805), "", IF(H1805=Q1805, "W", "L"))</f>
        <v/>
      </c>
      <c r="T1805" s="30" t="str">
        <f t="shared" si="112"/>
        <v/>
      </c>
    </row>
    <row r="1806" spans="1:20" x14ac:dyDescent="0.45">
      <c r="A1806" s="20" t="str">
        <f>Calc!A1806</f>
        <v>2024-08-13</v>
      </c>
      <c r="B1806" t="str">
        <f>Calc!B1806</f>
        <v>SDP</v>
      </c>
      <c r="C1806" t="str">
        <f>Calc!C1806</f>
        <v>PIT</v>
      </c>
      <c r="D1806" t="str">
        <f>IF(ISBLANK(Games!D1806), "", Games!D1806)</f>
        <v/>
      </c>
      <c r="E1806" t="str">
        <f>IF(ISBLANK(Games!E1806), "", Games!E1806)</f>
        <v/>
      </c>
      <c r="F1806">
        <f>Calc!M1806</f>
        <v>1502.9671207118124</v>
      </c>
      <c r="G1806">
        <f>Calc!N1806</f>
        <v>1490.342604018655</v>
      </c>
      <c r="H1806" t="str">
        <f>IF(Calc!O1806=Betting!I1806, Betting!B1806, IF(Calc!P1806=Betting!I1806, Betting!C1806, ""))</f>
        <v>SDP</v>
      </c>
      <c r="I1806" s="21">
        <f>MAX(Calc!O1806:P1806)</f>
        <v>0.53278003127528373</v>
      </c>
      <c r="J1806" s="22">
        <f t="shared" si="113"/>
        <v>-114.03194789159261</v>
      </c>
      <c r="K1806" s="23">
        <f t="shared" si="114"/>
        <v>0.87694722267717073</v>
      </c>
      <c r="M1806" s="31"/>
      <c r="N1806" s="31"/>
      <c r="O1806" t="str">
        <f>IF(ISBLANK(Games!L1806), "", Games!L1806)</f>
        <v/>
      </c>
      <c r="P1806" t="str">
        <f>IF(ISBLANK(Games!M1806), "", Games!M1806)</f>
        <v/>
      </c>
      <c r="Q1806" t="str">
        <f t="shared" si="115"/>
        <v/>
      </c>
      <c r="R1806" t="str">
        <f>IF(ISBLANK(Games!L1806), "", IF(H1806=Q1806, "W", "L"))</f>
        <v/>
      </c>
      <c r="T1806" s="30" t="str">
        <f t="shared" si="112"/>
        <v/>
      </c>
    </row>
    <row r="1807" spans="1:20" x14ac:dyDescent="0.45">
      <c r="A1807" s="20" t="str">
        <f>Calc!A1807</f>
        <v>2024-08-13</v>
      </c>
      <c r="B1807" t="str">
        <f>Calc!B1807</f>
        <v>SFG</v>
      </c>
      <c r="C1807" t="str">
        <f>Calc!C1807</f>
        <v>ATL</v>
      </c>
      <c r="D1807" t="str">
        <f>IF(ISBLANK(Games!D1807), "", Games!D1807)</f>
        <v/>
      </c>
      <c r="E1807" t="str">
        <f>IF(ISBLANK(Games!E1807), "", Games!E1807)</f>
        <v/>
      </c>
      <c r="F1807">
        <f>Calc!M1807</f>
        <v>1506.8907435815931</v>
      </c>
      <c r="G1807">
        <f>Calc!N1807</f>
        <v>1588.8399964445969</v>
      </c>
      <c r="H1807" t="str">
        <f>IF(Calc!O1807=Betting!I1807, Betting!B1807, IF(Calc!P1807=Betting!I1807, Betting!C1807, ""))</f>
        <v>ATL</v>
      </c>
      <c r="I1807" s="21">
        <f>MAX(Calc!O1807:P1807)</f>
        <v>0.55954499253026668</v>
      </c>
      <c r="J1807" s="22">
        <f t="shared" si="113"/>
        <v>-127.03794554287519</v>
      </c>
      <c r="K1807" s="23">
        <f t="shared" si="114"/>
        <v>0.78716638223852642</v>
      </c>
      <c r="M1807" s="31"/>
      <c r="N1807" s="31"/>
      <c r="O1807" t="str">
        <f>IF(ISBLANK(Games!L1807), "", Games!L1807)</f>
        <v/>
      </c>
      <c r="P1807" t="str">
        <f>IF(ISBLANK(Games!M1807), "", Games!M1807)</f>
        <v/>
      </c>
      <c r="Q1807" t="str">
        <f t="shared" si="115"/>
        <v/>
      </c>
      <c r="R1807" t="str">
        <f>IF(ISBLANK(Games!L1807), "", IF(H1807=Q1807, "W", "L"))</f>
        <v/>
      </c>
      <c r="T1807" s="30" t="str">
        <f t="shared" si="112"/>
        <v/>
      </c>
    </row>
    <row r="1808" spans="1:20" x14ac:dyDescent="0.45">
      <c r="A1808" s="20" t="str">
        <f>Calc!A1808</f>
        <v>2024-08-14</v>
      </c>
      <c r="B1808" t="str">
        <f>Calc!B1808</f>
        <v>MIN</v>
      </c>
      <c r="C1808" t="str">
        <f>Calc!C1808</f>
        <v>KCR</v>
      </c>
      <c r="D1808" t="str">
        <f>IF(ISBLANK(Games!D1808), "", Games!D1808)</f>
        <v/>
      </c>
      <c r="E1808" t="str">
        <f>IF(ISBLANK(Games!E1808), "", Games!E1808)</f>
        <v/>
      </c>
      <c r="F1808">
        <f>Calc!M1808</f>
        <v>1529.2726034226744</v>
      </c>
      <c r="G1808">
        <f>Calc!N1808</f>
        <v>1465.2610239810729</v>
      </c>
      <c r="H1808" t="str">
        <f>IF(Calc!O1808=Betting!I1808, Betting!B1808, IF(Calc!P1808=Betting!I1808, Betting!C1808, ""))</f>
        <v>MIN</v>
      </c>
      <c r="I1808" s="21">
        <f>MAX(Calc!O1808:P1808)</f>
        <v>0.65472807110852227</v>
      </c>
      <c r="J1808" s="22">
        <f t="shared" si="113"/>
        <v>-189.62678872000325</v>
      </c>
      <c r="K1808" s="23">
        <f t="shared" si="114"/>
        <v>0.52735165044458332</v>
      </c>
      <c r="M1808" s="31"/>
      <c r="N1808" s="31"/>
      <c r="O1808" t="str">
        <f>IF(ISBLANK(Games!L1808), "", Games!L1808)</f>
        <v/>
      </c>
      <c r="P1808" t="str">
        <f>IF(ISBLANK(Games!M1808), "", Games!M1808)</f>
        <v/>
      </c>
      <c r="Q1808" t="str">
        <f t="shared" si="115"/>
        <v/>
      </c>
      <c r="R1808" t="str">
        <f>IF(ISBLANK(Games!L1808), "", IF(H1808=Q1808, "W", "L"))</f>
        <v/>
      </c>
      <c r="T1808" s="30" t="str">
        <f t="shared" si="112"/>
        <v/>
      </c>
    </row>
    <row r="1809" spans="1:20" x14ac:dyDescent="0.45">
      <c r="A1809" s="20" t="str">
        <f>Calc!A1809</f>
        <v>2024-08-14</v>
      </c>
      <c r="B1809" t="str">
        <f>Calc!B1809</f>
        <v>ARI</v>
      </c>
      <c r="C1809" t="str">
        <f>Calc!C1809</f>
        <v>COL</v>
      </c>
      <c r="D1809" t="str">
        <f>IF(ISBLANK(Games!D1809), "", Games!D1809)</f>
        <v/>
      </c>
      <c r="E1809" t="str">
        <f>IF(ISBLANK(Games!E1809), "", Games!E1809)</f>
        <v/>
      </c>
      <c r="F1809">
        <f>Calc!M1809</f>
        <v>1516.9891876380354</v>
      </c>
      <c r="G1809">
        <f>Calc!N1809</f>
        <v>1405.4006829938121</v>
      </c>
      <c r="H1809" t="str">
        <f>IF(Calc!O1809=Betting!I1809, Betting!B1809, IF(Calc!P1809=Betting!I1809, Betting!C1809, ""))</f>
        <v>ARI</v>
      </c>
      <c r="I1809" s="21">
        <f>MAX(Calc!O1809:P1809)</f>
        <v>0.68060208852414972</v>
      </c>
      <c r="J1809" s="22">
        <f t="shared" si="113"/>
        <v>-213.08908545433934</v>
      </c>
      <c r="K1809" s="23">
        <f t="shared" si="114"/>
        <v>0.46928729262122609</v>
      </c>
      <c r="M1809" s="31"/>
      <c r="N1809" s="31"/>
      <c r="O1809" t="str">
        <f>IF(ISBLANK(Games!L1809), "", Games!L1809)</f>
        <v/>
      </c>
      <c r="P1809" t="str">
        <f>IF(ISBLANK(Games!M1809), "", Games!M1809)</f>
        <v/>
      </c>
      <c r="Q1809" t="str">
        <f t="shared" si="115"/>
        <v/>
      </c>
      <c r="R1809" t="str">
        <f>IF(ISBLANK(Games!L1809), "", IF(H1809=Q1809, "W", "L"))</f>
        <v/>
      </c>
      <c r="T1809" s="30" t="str">
        <f t="shared" si="112"/>
        <v/>
      </c>
    </row>
    <row r="1810" spans="1:20" x14ac:dyDescent="0.45">
      <c r="A1810" s="20" t="str">
        <f>Calc!A1810</f>
        <v>2024-08-14</v>
      </c>
      <c r="B1810" t="str">
        <f>Calc!B1810</f>
        <v>SDP</v>
      </c>
      <c r="C1810" t="str">
        <f>Calc!C1810</f>
        <v>PIT</v>
      </c>
      <c r="D1810" t="str">
        <f>IF(ISBLANK(Games!D1810), "", Games!D1810)</f>
        <v/>
      </c>
      <c r="E1810" t="str">
        <f>IF(ISBLANK(Games!E1810), "", Games!E1810)</f>
        <v/>
      </c>
      <c r="F1810">
        <f>Calc!M1810</f>
        <v>1502.9671207118124</v>
      </c>
      <c r="G1810">
        <f>Calc!N1810</f>
        <v>1490.342604018655</v>
      </c>
      <c r="H1810" t="str">
        <f>IF(Calc!O1810=Betting!I1810, Betting!B1810, IF(Calc!P1810=Betting!I1810, Betting!C1810, ""))</f>
        <v>SDP</v>
      </c>
      <c r="I1810" s="21">
        <f>MAX(Calc!O1810:P1810)</f>
        <v>0.53278003127528373</v>
      </c>
      <c r="J1810" s="22">
        <f t="shared" si="113"/>
        <v>-114.03194789159261</v>
      </c>
      <c r="K1810" s="23">
        <f t="shared" si="114"/>
        <v>0.87694722267717073</v>
      </c>
      <c r="M1810" s="31"/>
      <c r="N1810" s="31"/>
      <c r="O1810" t="str">
        <f>IF(ISBLANK(Games!L1810), "", Games!L1810)</f>
        <v/>
      </c>
      <c r="P1810" t="str">
        <f>IF(ISBLANK(Games!M1810), "", Games!M1810)</f>
        <v/>
      </c>
      <c r="Q1810" t="str">
        <f t="shared" si="115"/>
        <v/>
      </c>
      <c r="R1810" t="str">
        <f>IF(ISBLANK(Games!L1810), "", IF(H1810=Q1810, "W", "L"))</f>
        <v/>
      </c>
      <c r="T1810" s="30" t="str">
        <f t="shared" si="112"/>
        <v/>
      </c>
    </row>
    <row r="1811" spans="1:20" x14ac:dyDescent="0.45">
      <c r="A1811" s="20" t="str">
        <f>Calc!A1811</f>
        <v>2024-08-14</v>
      </c>
      <c r="B1811" t="str">
        <f>Calc!B1811</f>
        <v>BOS</v>
      </c>
      <c r="C1811" t="str">
        <f>Calc!C1811</f>
        <v>TEX</v>
      </c>
      <c r="D1811" t="str">
        <f>IF(ISBLANK(Games!D1811), "", Games!D1811)</f>
        <v/>
      </c>
      <c r="E1811" t="str">
        <f>IF(ISBLANK(Games!E1811), "", Games!E1811)</f>
        <v/>
      </c>
      <c r="F1811">
        <f>Calc!M1811</f>
        <v>1500.26839934439</v>
      </c>
      <c r="G1811">
        <f>Calc!N1811</f>
        <v>1534.4506247578865</v>
      </c>
      <c r="H1811" t="str">
        <f>IF(Calc!O1811=Betting!I1811, Betting!B1811, IF(Calc!P1811=Betting!I1811, Betting!C1811, ""))</f>
        <v>TEX</v>
      </c>
      <c r="I1811" s="21">
        <f>MAX(Calc!O1811:P1811)</f>
        <v>0.52339304491514882</v>
      </c>
      <c r="J1811" s="22">
        <f t="shared" si="113"/>
        <v>-109.81649330357931</v>
      </c>
      <c r="K1811" s="23">
        <f t="shared" si="114"/>
        <v>0.91061002761723275</v>
      </c>
      <c r="M1811" s="31"/>
      <c r="N1811" s="31"/>
      <c r="O1811" t="str">
        <f>IF(ISBLANK(Games!L1811), "", Games!L1811)</f>
        <v/>
      </c>
      <c r="P1811" t="str">
        <f>IF(ISBLANK(Games!M1811), "", Games!M1811)</f>
        <v/>
      </c>
      <c r="Q1811" t="str">
        <f t="shared" si="115"/>
        <v/>
      </c>
      <c r="R1811" t="str">
        <f>IF(ISBLANK(Games!L1811), "", IF(H1811=Q1811, "W", "L"))</f>
        <v/>
      </c>
      <c r="T1811" s="30" t="str">
        <f t="shared" si="112"/>
        <v/>
      </c>
    </row>
    <row r="1812" spans="1:20" x14ac:dyDescent="0.45">
      <c r="A1812" s="20" t="str">
        <f>Calc!A1812</f>
        <v>2024-08-14</v>
      </c>
      <c r="B1812" t="str">
        <f>Calc!B1812</f>
        <v>BAL</v>
      </c>
      <c r="C1812" t="str">
        <f>Calc!C1812</f>
        <v>WAS</v>
      </c>
      <c r="D1812" t="str">
        <f>IF(ISBLANK(Games!D1812), "", Games!D1812)</f>
        <v/>
      </c>
      <c r="E1812" t="str">
        <f>IF(ISBLANK(Games!E1812), "", Games!E1812)</f>
        <v/>
      </c>
      <c r="F1812">
        <f>Calc!M1812</f>
        <v>1527.1786991040578</v>
      </c>
      <c r="G1812">
        <f>Calc!N1812</f>
        <v>1420.7057667976087</v>
      </c>
      <c r="H1812" t="str">
        <f>IF(Calc!O1812=Betting!I1812, Betting!B1812, IF(Calc!P1812=Betting!I1812, Betting!C1812, ""))</f>
        <v>BAL</v>
      </c>
      <c r="I1812" s="21">
        <f>MAX(Calc!O1812:P1812)</f>
        <v>0.6594733141683109</v>
      </c>
      <c r="J1812" s="22">
        <f t="shared" si="113"/>
        <v>-193.66274116157416</v>
      </c>
      <c r="K1812" s="23">
        <f t="shared" si="114"/>
        <v>0.51636158509482888</v>
      </c>
      <c r="M1812" s="31"/>
      <c r="N1812" s="31"/>
      <c r="O1812" t="str">
        <f>IF(ISBLANK(Games!L1812), "", Games!L1812)</f>
        <v/>
      </c>
      <c r="P1812" t="str">
        <f>IF(ISBLANK(Games!M1812), "", Games!M1812)</f>
        <v/>
      </c>
      <c r="Q1812" t="str">
        <f t="shared" si="115"/>
        <v/>
      </c>
      <c r="R1812" t="str">
        <f>IF(ISBLANK(Games!L1812), "", IF(H1812=Q1812, "W", "L"))</f>
        <v/>
      </c>
      <c r="T1812" s="30" t="str">
        <f t="shared" si="112"/>
        <v/>
      </c>
    </row>
    <row r="1813" spans="1:20" x14ac:dyDescent="0.45">
      <c r="A1813" s="20" t="str">
        <f>Calc!A1813</f>
        <v>2024-08-14</v>
      </c>
      <c r="B1813" t="str">
        <f>Calc!B1813</f>
        <v>CLE</v>
      </c>
      <c r="C1813" t="str">
        <f>Calc!C1813</f>
        <v>CHC</v>
      </c>
      <c r="D1813" t="str">
        <f>IF(ISBLANK(Games!D1813), "", Games!D1813)</f>
        <v/>
      </c>
      <c r="E1813" t="str">
        <f>IF(ISBLANK(Games!E1813), "", Games!E1813)</f>
        <v/>
      </c>
      <c r="F1813">
        <f>Calc!M1813</f>
        <v>1503.8938502056101</v>
      </c>
      <c r="G1813">
        <f>Calc!N1813</f>
        <v>1510.9500841970262</v>
      </c>
      <c r="H1813" t="str">
        <f>IF(Calc!O1813=Betting!I1813, Betting!B1813, IF(Calc!P1813=Betting!I1813, Betting!C1813, ""))</f>
        <v>CLE</v>
      </c>
      <c r="I1813" s="21">
        <f>MAX(Calc!O1813:P1813)</f>
        <v>0.51365618276919967</v>
      </c>
      <c r="J1813" s="22">
        <f t="shared" si="113"/>
        <v>-105.61585540326463</v>
      </c>
      <c r="K1813" s="23">
        <f t="shared" si="114"/>
        <v>0.94682753473120052</v>
      </c>
      <c r="M1813" s="31"/>
      <c r="N1813" s="31"/>
      <c r="O1813" t="str">
        <f>IF(ISBLANK(Games!L1813), "", Games!L1813)</f>
        <v/>
      </c>
      <c r="P1813" t="str">
        <f>IF(ISBLANK(Games!M1813), "", Games!M1813)</f>
        <v/>
      </c>
      <c r="Q1813" t="str">
        <f t="shared" si="115"/>
        <v/>
      </c>
      <c r="R1813" t="str">
        <f>IF(ISBLANK(Games!L1813), "", IF(H1813=Q1813, "W", "L"))</f>
        <v/>
      </c>
      <c r="T1813" s="30" t="str">
        <f t="shared" si="112"/>
        <v/>
      </c>
    </row>
    <row r="1814" spans="1:20" x14ac:dyDescent="0.45">
      <c r="A1814" s="20" t="str">
        <f>Calc!A1814</f>
        <v>2024-08-14</v>
      </c>
      <c r="B1814" t="str">
        <f>Calc!B1814</f>
        <v>DET</v>
      </c>
      <c r="C1814" t="str">
        <f>Calc!C1814</f>
        <v>SEA</v>
      </c>
      <c r="D1814" t="str">
        <f>IF(ISBLANK(Games!D1814), "", Games!D1814)</f>
        <v/>
      </c>
      <c r="E1814" t="str">
        <f>IF(ISBLANK(Games!E1814), "", Games!E1814)</f>
        <v/>
      </c>
      <c r="F1814">
        <f>Calc!M1814</f>
        <v>1481.7589766686021</v>
      </c>
      <c r="G1814">
        <f>Calc!N1814</f>
        <v>1521.2700100017432</v>
      </c>
      <c r="H1814" t="str">
        <f>IF(Calc!O1814=Betting!I1814, Betting!B1814, IF(Calc!P1814=Betting!I1814, Betting!C1814, ""))</f>
        <v>SEA</v>
      </c>
      <c r="I1814" s="21">
        <f>MAX(Calc!O1814:P1814)</f>
        <v>0.55278273204218864</v>
      </c>
      <c r="J1814" s="22">
        <f t="shared" si="113"/>
        <v>-123.604961536131</v>
      </c>
      <c r="K1814" s="23">
        <f t="shared" si="114"/>
        <v>0.80902901272914496</v>
      </c>
      <c r="M1814" s="31"/>
      <c r="N1814" s="31"/>
      <c r="O1814" t="str">
        <f>IF(ISBLANK(Games!L1814), "", Games!L1814)</f>
        <v/>
      </c>
      <c r="P1814" t="str">
        <f>IF(ISBLANK(Games!M1814), "", Games!M1814)</f>
        <v/>
      </c>
      <c r="Q1814" t="str">
        <f t="shared" si="115"/>
        <v/>
      </c>
      <c r="R1814" t="str">
        <f>IF(ISBLANK(Games!L1814), "", IF(H1814=Q1814, "W", "L"))</f>
        <v/>
      </c>
      <c r="T1814" s="30" t="str">
        <f t="shared" si="112"/>
        <v/>
      </c>
    </row>
    <row r="1815" spans="1:20" x14ac:dyDescent="0.45">
      <c r="A1815" s="20" t="str">
        <f>Calc!A1815</f>
        <v>2024-08-14</v>
      </c>
      <c r="B1815" t="str">
        <f>Calc!B1815</f>
        <v>CIN</v>
      </c>
      <c r="C1815" t="str">
        <f>Calc!C1815</f>
        <v>STL</v>
      </c>
      <c r="D1815" t="str">
        <f>IF(ISBLANK(Games!D1815), "", Games!D1815)</f>
        <v/>
      </c>
      <c r="E1815" t="str">
        <f>IF(ISBLANK(Games!E1815), "", Games!E1815)</f>
        <v/>
      </c>
      <c r="F1815">
        <f>Calc!M1815</f>
        <v>1493.1662146218293</v>
      </c>
      <c r="G1815">
        <f>Calc!N1815</f>
        <v>1507.9516916859375</v>
      </c>
      <c r="H1815" t="str">
        <f>IF(Calc!O1815=Betting!I1815, Betting!B1815, IF(Calc!P1815=Betting!I1815, Betting!C1815, ""))</f>
        <v>STL</v>
      </c>
      <c r="I1815" s="21">
        <f>MAX(Calc!O1815:P1815)</f>
        <v>0.52820962073386513</v>
      </c>
      <c r="J1815" s="22">
        <f t="shared" si="113"/>
        <v>-111.95854005236177</v>
      </c>
      <c r="K1815" s="23">
        <f t="shared" si="114"/>
        <v>0.89318778141650568</v>
      </c>
      <c r="M1815" s="31"/>
      <c r="N1815" s="31"/>
      <c r="O1815" t="str">
        <f>IF(ISBLANK(Games!L1815), "", Games!L1815)</f>
        <v/>
      </c>
      <c r="P1815" t="str">
        <f>IF(ISBLANK(Games!M1815), "", Games!M1815)</f>
        <v/>
      </c>
      <c r="Q1815" t="str">
        <f t="shared" si="115"/>
        <v/>
      </c>
      <c r="R1815" t="str">
        <f>IF(ISBLANK(Games!L1815), "", IF(H1815=Q1815, "W", "L"))</f>
        <v/>
      </c>
      <c r="T1815" s="30" t="str">
        <f t="shared" si="112"/>
        <v/>
      </c>
    </row>
    <row r="1816" spans="1:20" x14ac:dyDescent="0.45">
      <c r="A1816" s="20" t="str">
        <f>Calc!A1816</f>
        <v>2024-08-14</v>
      </c>
      <c r="B1816" t="str">
        <f>Calc!B1816</f>
        <v>PHI</v>
      </c>
      <c r="C1816" t="str">
        <f>Calc!C1816</f>
        <v>MIA</v>
      </c>
      <c r="D1816" t="str">
        <f>IF(ISBLANK(Games!D1816), "", Games!D1816)</f>
        <v/>
      </c>
      <c r="E1816" t="str">
        <f>IF(ISBLANK(Games!E1816), "", Games!E1816)</f>
        <v/>
      </c>
      <c r="F1816">
        <f>Calc!M1816</f>
        <v>1516.0751994709906</v>
      </c>
      <c r="G1816">
        <f>Calc!N1816</f>
        <v>1484.370768699393</v>
      </c>
      <c r="H1816" t="str">
        <f>IF(Calc!O1816=Betting!I1816, Betting!B1816, IF(Calc!P1816=Betting!I1816, Betting!C1816, ""))</f>
        <v>PHI</v>
      </c>
      <c r="I1816" s="21">
        <f>MAX(Calc!O1816:P1816)</f>
        <v>0.58787300099090078</v>
      </c>
      <c r="J1816" s="22">
        <f t="shared" si="113"/>
        <v>-142.6436516909491</v>
      </c>
      <c r="K1816" s="23">
        <f t="shared" si="114"/>
        <v>0.70104767239596066</v>
      </c>
      <c r="M1816" s="31"/>
      <c r="N1816" s="31"/>
      <c r="O1816" t="str">
        <f>IF(ISBLANK(Games!L1816), "", Games!L1816)</f>
        <v/>
      </c>
      <c r="P1816" t="str">
        <f>IF(ISBLANK(Games!M1816), "", Games!M1816)</f>
        <v/>
      </c>
      <c r="Q1816" t="str">
        <f t="shared" si="115"/>
        <v/>
      </c>
      <c r="R1816" t="str">
        <f>IF(ISBLANK(Games!L1816), "", IF(H1816=Q1816, "W", "L"))</f>
        <v/>
      </c>
      <c r="T1816" s="30" t="str">
        <f t="shared" si="112"/>
        <v/>
      </c>
    </row>
    <row r="1817" spans="1:20" x14ac:dyDescent="0.45">
      <c r="A1817" s="20" t="str">
        <f>Calc!A1817</f>
        <v>2024-08-14</v>
      </c>
      <c r="B1817" t="str">
        <f>Calc!B1817</f>
        <v>TBR</v>
      </c>
      <c r="C1817" t="str">
        <f>Calc!C1817</f>
        <v>HOU</v>
      </c>
      <c r="D1817" t="str">
        <f>IF(ISBLANK(Games!D1817), "", Games!D1817)</f>
        <v/>
      </c>
      <c r="E1817" t="str">
        <f>IF(ISBLANK(Games!E1817), "", Games!E1817)</f>
        <v/>
      </c>
      <c r="F1817">
        <f>Calc!M1817</f>
        <v>1528.0229512954211</v>
      </c>
      <c r="G1817">
        <f>Calc!N1817</f>
        <v>1554.1885466658973</v>
      </c>
      <c r="H1817" t="str">
        <f>IF(Calc!O1817=Betting!I1817, Betting!B1817, IF(Calc!P1817=Betting!I1817, Betting!C1817, ""))</f>
        <v>TBR</v>
      </c>
      <c r="I1817" s="21">
        <f>MAX(Calc!O1817:P1817)</f>
        <v>0.52457787216061014</v>
      </c>
      <c r="J1817" s="22">
        <f t="shared" si="113"/>
        <v>-110.33938923806811</v>
      </c>
      <c r="K1817" s="23">
        <f t="shared" si="114"/>
        <v>0.90629466675984727</v>
      </c>
      <c r="M1817" s="31"/>
      <c r="N1817" s="31"/>
      <c r="O1817" t="str">
        <f>IF(ISBLANK(Games!L1817), "", Games!L1817)</f>
        <v/>
      </c>
      <c r="P1817" t="str">
        <f>IF(ISBLANK(Games!M1817), "", Games!M1817)</f>
        <v/>
      </c>
      <c r="Q1817" t="str">
        <f t="shared" si="115"/>
        <v/>
      </c>
      <c r="R1817" t="str">
        <f>IF(ISBLANK(Games!L1817), "", IF(H1817=Q1817, "W", "L"))</f>
        <v/>
      </c>
      <c r="T1817" s="30" t="str">
        <f t="shared" si="112"/>
        <v/>
      </c>
    </row>
    <row r="1818" spans="1:20" x14ac:dyDescent="0.45">
      <c r="A1818" s="20" t="str">
        <f>Calc!A1818</f>
        <v>2024-08-14</v>
      </c>
      <c r="B1818" t="str">
        <f>Calc!B1818</f>
        <v>NYM</v>
      </c>
      <c r="C1818" t="str">
        <f>Calc!C1818</f>
        <v>OAK</v>
      </c>
      <c r="D1818" t="str">
        <f>IF(ISBLANK(Games!D1818), "", Games!D1818)</f>
        <v/>
      </c>
      <c r="E1818" t="str">
        <f>IF(ISBLANK(Games!E1818), "", Games!E1818)</f>
        <v/>
      </c>
      <c r="F1818">
        <f>Calc!M1818</f>
        <v>1483.2891783762693</v>
      </c>
      <c r="G1818">
        <f>Calc!N1818</f>
        <v>1422.9458950386379</v>
      </c>
      <c r="H1818" t="str">
        <f>IF(Calc!O1818=Betting!I1818, Betting!B1818, IF(Calc!P1818=Betting!I1818, Betting!C1818, ""))</f>
        <v>NYM</v>
      </c>
      <c r="I1818" s="21">
        <f>MAX(Calc!O1818:P1818)</f>
        <v>0.63711454025209191</v>
      </c>
      <c r="J1818" s="22">
        <f t="shared" si="113"/>
        <v>-175.56904613777783</v>
      </c>
      <c r="K1818" s="23">
        <f t="shared" si="114"/>
        <v>0.56957648400917427</v>
      </c>
      <c r="M1818" s="31"/>
      <c r="N1818" s="31"/>
      <c r="O1818" t="str">
        <f>IF(ISBLANK(Games!L1818), "", Games!L1818)</f>
        <v/>
      </c>
      <c r="P1818" t="str">
        <f>IF(ISBLANK(Games!M1818), "", Games!M1818)</f>
        <v/>
      </c>
      <c r="Q1818" t="str">
        <f t="shared" si="115"/>
        <v/>
      </c>
      <c r="R1818" t="str">
        <f>IF(ISBLANK(Games!L1818), "", IF(H1818=Q1818, "W", "L"))</f>
        <v/>
      </c>
      <c r="T1818" s="30" t="str">
        <f t="shared" si="112"/>
        <v/>
      </c>
    </row>
    <row r="1819" spans="1:20" x14ac:dyDescent="0.45">
      <c r="A1819" s="20" t="str">
        <f>Calc!A1819</f>
        <v>2024-08-14</v>
      </c>
      <c r="B1819" t="str">
        <f>Calc!B1819</f>
        <v>CHW</v>
      </c>
      <c r="C1819" t="str">
        <f>Calc!C1819</f>
        <v>NYY</v>
      </c>
      <c r="D1819" t="str">
        <f>IF(ISBLANK(Games!D1819), "", Games!D1819)</f>
        <v/>
      </c>
      <c r="E1819" t="str">
        <f>IF(ISBLANK(Games!E1819), "", Games!E1819)</f>
        <v/>
      </c>
      <c r="F1819">
        <f>Calc!M1819</f>
        <v>1426.513159308995</v>
      </c>
      <c r="G1819">
        <f>Calc!N1819</f>
        <v>1562.9327852564061</v>
      </c>
      <c r="H1819" t="str">
        <f>IF(Calc!O1819=Betting!I1819, Betting!B1819, IF(Calc!P1819=Betting!I1819, Betting!C1819, ""))</f>
        <v>NYY</v>
      </c>
      <c r="I1819" s="21">
        <f>MAX(Calc!O1819:P1819)</f>
        <v>0.70794683556915672</v>
      </c>
      <c r="J1819" s="22">
        <f t="shared" si="113"/>
        <v>-242.4034120461636</v>
      </c>
      <c r="K1819" s="23">
        <f t="shared" si="114"/>
        <v>0.41253544723601449</v>
      </c>
      <c r="M1819" s="31"/>
      <c r="N1819" s="31"/>
      <c r="O1819" t="str">
        <f>IF(ISBLANK(Games!L1819), "", Games!L1819)</f>
        <v/>
      </c>
      <c r="P1819" t="str">
        <f>IF(ISBLANK(Games!M1819), "", Games!M1819)</f>
        <v/>
      </c>
      <c r="Q1819" t="str">
        <f t="shared" si="115"/>
        <v/>
      </c>
      <c r="R1819" t="str">
        <f>IF(ISBLANK(Games!L1819), "", IF(H1819=Q1819, "W", "L"))</f>
        <v/>
      </c>
      <c r="T1819" s="30" t="str">
        <f t="shared" si="112"/>
        <v/>
      </c>
    </row>
    <row r="1820" spans="1:20" x14ac:dyDescent="0.45">
      <c r="A1820" s="20" t="str">
        <f>Calc!A1820</f>
        <v>2024-08-14</v>
      </c>
      <c r="B1820" t="str">
        <f>Calc!B1820</f>
        <v>MIL</v>
      </c>
      <c r="C1820" t="str">
        <f>Calc!C1820</f>
        <v>LAD</v>
      </c>
      <c r="D1820" t="str">
        <f>IF(ISBLANK(Games!D1820), "", Games!D1820)</f>
        <v/>
      </c>
      <c r="E1820" t="str">
        <f>IF(ISBLANK(Games!E1820), "", Games!E1820)</f>
        <v/>
      </c>
      <c r="F1820">
        <f>Calc!M1820</f>
        <v>1516.6563185214643</v>
      </c>
      <c r="G1820">
        <f>Calc!N1820</f>
        <v>1587.2549754385982</v>
      </c>
      <c r="H1820" t="str">
        <f>IF(Calc!O1820=Betting!I1820, Betting!B1820, IF(Calc!P1820=Betting!I1820, Betting!C1820, ""))</f>
        <v>LAD</v>
      </c>
      <c r="I1820" s="21">
        <f>MAX(Calc!O1820:P1820)</f>
        <v>0.56651613696189562</v>
      </c>
      <c r="J1820" s="22">
        <f t="shared" si="113"/>
        <v>-130.68909485843938</v>
      </c>
      <c r="K1820" s="23">
        <f t="shared" si="114"/>
        <v>0.76517478453974008</v>
      </c>
      <c r="M1820" s="31"/>
      <c r="N1820" s="31"/>
      <c r="O1820" t="str">
        <f>IF(ISBLANK(Games!L1820), "", Games!L1820)</f>
        <v/>
      </c>
      <c r="P1820" t="str">
        <f>IF(ISBLANK(Games!M1820), "", Games!M1820)</f>
        <v/>
      </c>
      <c r="Q1820" t="str">
        <f t="shared" si="115"/>
        <v/>
      </c>
      <c r="R1820" t="str">
        <f>IF(ISBLANK(Games!L1820), "", IF(H1820=Q1820, "W", "L"))</f>
        <v/>
      </c>
      <c r="T1820" s="30" t="str">
        <f t="shared" si="112"/>
        <v/>
      </c>
    </row>
    <row r="1821" spans="1:20" x14ac:dyDescent="0.45">
      <c r="A1821" s="20" t="str">
        <f>Calc!A1821</f>
        <v>2024-08-14</v>
      </c>
      <c r="B1821" t="str">
        <f>Calc!B1821</f>
        <v>LAA</v>
      </c>
      <c r="C1821" t="str">
        <f>Calc!C1821</f>
        <v>TOR</v>
      </c>
      <c r="D1821" t="str">
        <f>IF(ISBLANK(Games!D1821), "", Games!D1821)</f>
        <v/>
      </c>
      <c r="E1821" t="str">
        <f>IF(ISBLANK(Games!E1821), "", Games!E1821)</f>
        <v/>
      </c>
      <c r="F1821">
        <f>Calc!M1821</f>
        <v>1469.5882041455925</v>
      </c>
      <c r="G1821">
        <f>Calc!N1821</f>
        <v>1549.5770225833428</v>
      </c>
      <c r="H1821" t="str">
        <f>IF(Calc!O1821=Betting!I1821, Betting!B1821, IF(Calc!P1821=Betting!I1821, Betting!C1821, ""))</f>
        <v>TOR</v>
      </c>
      <c r="I1821" s="21">
        <f>MAX(Calc!O1821:P1821)</f>
        <v>0.57887497702200086</v>
      </c>
      <c r="J1821" s="22">
        <f t="shared" si="113"/>
        <v>-137.4591737457128</v>
      </c>
      <c r="K1821" s="23">
        <f t="shared" si="114"/>
        <v>0.72748873192698715</v>
      </c>
      <c r="M1821" s="31"/>
      <c r="N1821" s="31"/>
      <c r="O1821" t="str">
        <f>IF(ISBLANK(Games!L1821), "", Games!L1821)</f>
        <v/>
      </c>
      <c r="P1821" t="str">
        <f>IF(ISBLANK(Games!M1821), "", Games!M1821)</f>
        <v/>
      </c>
      <c r="Q1821" t="str">
        <f t="shared" si="115"/>
        <v/>
      </c>
      <c r="R1821" t="str">
        <f>IF(ISBLANK(Games!L1821), "", IF(H1821=Q1821, "W", "L"))</f>
        <v/>
      </c>
      <c r="T1821" s="30" t="str">
        <f t="shared" si="112"/>
        <v/>
      </c>
    </row>
    <row r="1822" spans="1:20" x14ac:dyDescent="0.45">
      <c r="A1822" s="20" t="str">
        <f>Calc!A1822</f>
        <v>2024-08-14</v>
      </c>
      <c r="B1822" t="str">
        <f>Calc!B1822</f>
        <v>SFG</v>
      </c>
      <c r="C1822" t="str">
        <f>Calc!C1822</f>
        <v>ATL</v>
      </c>
      <c r="D1822" t="str">
        <f>IF(ISBLANK(Games!D1822), "", Games!D1822)</f>
        <v/>
      </c>
      <c r="E1822" t="str">
        <f>IF(ISBLANK(Games!E1822), "", Games!E1822)</f>
        <v/>
      </c>
      <c r="F1822">
        <f>Calc!M1822</f>
        <v>1506.8907435815931</v>
      </c>
      <c r="G1822">
        <f>Calc!N1822</f>
        <v>1588.8399964445969</v>
      </c>
      <c r="H1822" t="str">
        <f>IF(Calc!O1822=Betting!I1822, Betting!B1822, IF(Calc!P1822=Betting!I1822, Betting!C1822, ""))</f>
        <v>ATL</v>
      </c>
      <c r="I1822" s="21">
        <f>MAX(Calc!O1822:P1822)</f>
        <v>0.55954499253026668</v>
      </c>
      <c r="J1822" s="22">
        <f t="shared" si="113"/>
        <v>-127.03794554287519</v>
      </c>
      <c r="K1822" s="23">
        <f t="shared" si="114"/>
        <v>0.78716638223852642</v>
      </c>
      <c r="M1822" s="31"/>
      <c r="N1822" s="31"/>
      <c r="O1822" t="str">
        <f>IF(ISBLANK(Games!L1822), "", Games!L1822)</f>
        <v/>
      </c>
      <c r="P1822" t="str">
        <f>IF(ISBLANK(Games!M1822), "", Games!M1822)</f>
        <v/>
      </c>
      <c r="Q1822" t="str">
        <f t="shared" si="115"/>
        <v/>
      </c>
      <c r="R1822" t="str">
        <f>IF(ISBLANK(Games!L1822), "", IF(H1822=Q1822, "W", "L"))</f>
        <v/>
      </c>
      <c r="T1822" s="30" t="str">
        <f t="shared" si="112"/>
        <v/>
      </c>
    </row>
    <row r="1823" spans="1:20" x14ac:dyDescent="0.45">
      <c r="A1823" s="20" t="str">
        <f>Calc!A1823</f>
        <v>2024-08-15</v>
      </c>
      <c r="B1823" t="str">
        <f>Calc!B1823</f>
        <v>NYM</v>
      </c>
      <c r="C1823" t="str">
        <f>Calc!C1823</f>
        <v>OAK</v>
      </c>
      <c r="D1823" t="str">
        <f>IF(ISBLANK(Games!D1823), "", Games!D1823)</f>
        <v/>
      </c>
      <c r="E1823" t="str">
        <f>IF(ISBLANK(Games!E1823), "", Games!E1823)</f>
        <v/>
      </c>
      <c r="F1823">
        <f>Calc!M1823</f>
        <v>1483.2891783762693</v>
      </c>
      <c r="G1823">
        <f>Calc!N1823</f>
        <v>1422.9458950386379</v>
      </c>
      <c r="H1823" t="str">
        <f>IF(Calc!O1823=Betting!I1823, Betting!B1823, IF(Calc!P1823=Betting!I1823, Betting!C1823, ""))</f>
        <v>NYM</v>
      </c>
      <c r="I1823" s="21">
        <f>MAX(Calc!O1823:P1823)</f>
        <v>0.63711454025209191</v>
      </c>
      <c r="J1823" s="22">
        <f t="shared" si="113"/>
        <v>-175.56904613777783</v>
      </c>
      <c r="K1823" s="23">
        <f t="shared" si="114"/>
        <v>0.56957648400917427</v>
      </c>
      <c r="M1823" s="31"/>
      <c r="N1823" s="31"/>
      <c r="O1823" t="str">
        <f>IF(ISBLANK(Games!L1823), "", Games!L1823)</f>
        <v/>
      </c>
      <c r="P1823" t="str">
        <f>IF(ISBLANK(Games!M1823), "", Games!M1823)</f>
        <v/>
      </c>
      <c r="Q1823" t="str">
        <f t="shared" si="115"/>
        <v/>
      </c>
      <c r="R1823" t="str">
        <f>IF(ISBLANK(Games!L1823), "", IF(H1823=Q1823, "W", "L"))</f>
        <v/>
      </c>
      <c r="T1823" s="30" t="str">
        <f t="shared" si="112"/>
        <v/>
      </c>
    </row>
    <row r="1824" spans="1:20" x14ac:dyDescent="0.45">
      <c r="A1824" s="20" t="str">
        <f>Calc!A1824</f>
        <v>2024-08-15</v>
      </c>
      <c r="B1824" t="str">
        <f>Calc!B1824</f>
        <v>DET</v>
      </c>
      <c r="C1824" t="str">
        <f>Calc!C1824</f>
        <v>SEA</v>
      </c>
      <c r="D1824" t="str">
        <f>IF(ISBLANK(Games!D1824), "", Games!D1824)</f>
        <v/>
      </c>
      <c r="E1824" t="str">
        <f>IF(ISBLANK(Games!E1824), "", Games!E1824)</f>
        <v/>
      </c>
      <c r="F1824">
        <f>Calc!M1824</f>
        <v>1481.7589766686021</v>
      </c>
      <c r="G1824">
        <f>Calc!N1824</f>
        <v>1521.2700100017432</v>
      </c>
      <c r="H1824" t="str">
        <f>IF(Calc!O1824=Betting!I1824, Betting!B1824, IF(Calc!P1824=Betting!I1824, Betting!C1824, ""))</f>
        <v>SEA</v>
      </c>
      <c r="I1824" s="21">
        <f>MAX(Calc!O1824:P1824)</f>
        <v>0.55278273204218864</v>
      </c>
      <c r="J1824" s="22">
        <f t="shared" si="113"/>
        <v>-123.604961536131</v>
      </c>
      <c r="K1824" s="23">
        <f t="shared" si="114"/>
        <v>0.80902901272914496</v>
      </c>
      <c r="M1824" s="31"/>
      <c r="N1824" s="31"/>
      <c r="O1824" t="str">
        <f>IF(ISBLANK(Games!L1824), "", Games!L1824)</f>
        <v/>
      </c>
      <c r="P1824" t="str">
        <f>IF(ISBLANK(Games!M1824), "", Games!M1824)</f>
        <v/>
      </c>
      <c r="Q1824" t="str">
        <f t="shared" si="115"/>
        <v/>
      </c>
      <c r="R1824" t="str">
        <f>IF(ISBLANK(Games!L1824), "", IF(H1824=Q1824, "W", "L"))</f>
        <v/>
      </c>
      <c r="T1824" s="30" t="str">
        <f t="shared" si="112"/>
        <v/>
      </c>
    </row>
    <row r="1825" spans="1:20" x14ac:dyDescent="0.45">
      <c r="A1825" s="20" t="str">
        <f>Calc!A1825</f>
        <v>2024-08-15</v>
      </c>
      <c r="B1825" t="str">
        <f>Calc!B1825</f>
        <v>MIL</v>
      </c>
      <c r="C1825" t="str">
        <f>Calc!C1825</f>
        <v>LAD</v>
      </c>
      <c r="D1825" t="str">
        <f>IF(ISBLANK(Games!D1825), "", Games!D1825)</f>
        <v/>
      </c>
      <c r="E1825" t="str">
        <f>IF(ISBLANK(Games!E1825), "", Games!E1825)</f>
        <v/>
      </c>
      <c r="F1825">
        <f>Calc!M1825</f>
        <v>1516.6563185214643</v>
      </c>
      <c r="G1825">
        <f>Calc!N1825</f>
        <v>1587.2549754385982</v>
      </c>
      <c r="H1825" t="str">
        <f>IF(Calc!O1825=Betting!I1825, Betting!B1825, IF(Calc!P1825=Betting!I1825, Betting!C1825, ""))</f>
        <v>LAD</v>
      </c>
      <c r="I1825" s="21">
        <f>MAX(Calc!O1825:P1825)</f>
        <v>0.56651613696189562</v>
      </c>
      <c r="J1825" s="22">
        <f t="shared" si="113"/>
        <v>-130.68909485843938</v>
      </c>
      <c r="K1825" s="23">
        <f t="shared" si="114"/>
        <v>0.76517478453974008</v>
      </c>
      <c r="M1825" s="31"/>
      <c r="N1825" s="31"/>
      <c r="O1825" t="str">
        <f>IF(ISBLANK(Games!L1825), "", Games!L1825)</f>
        <v/>
      </c>
      <c r="P1825" t="str">
        <f>IF(ISBLANK(Games!M1825), "", Games!M1825)</f>
        <v/>
      </c>
      <c r="Q1825" t="str">
        <f t="shared" si="115"/>
        <v/>
      </c>
      <c r="R1825" t="str">
        <f>IF(ISBLANK(Games!L1825), "", IF(H1825=Q1825, "W", "L"))</f>
        <v/>
      </c>
      <c r="T1825" s="30" t="str">
        <f t="shared" si="112"/>
        <v/>
      </c>
    </row>
    <row r="1826" spans="1:20" x14ac:dyDescent="0.45">
      <c r="A1826" s="20" t="str">
        <f>Calc!A1826</f>
        <v>2024-08-15</v>
      </c>
      <c r="B1826" t="str">
        <f>Calc!B1826</f>
        <v>SFG</v>
      </c>
      <c r="C1826" t="str">
        <f>Calc!C1826</f>
        <v>ATL</v>
      </c>
      <c r="D1826" t="str">
        <f>IF(ISBLANK(Games!D1826), "", Games!D1826)</f>
        <v/>
      </c>
      <c r="E1826" t="str">
        <f>IF(ISBLANK(Games!E1826), "", Games!E1826)</f>
        <v/>
      </c>
      <c r="F1826">
        <f>Calc!M1826</f>
        <v>1506.8907435815931</v>
      </c>
      <c r="G1826">
        <f>Calc!N1826</f>
        <v>1588.8399964445969</v>
      </c>
      <c r="H1826" t="str">
        <f>IF(Calc!O1826=Betting!I1826, Betting!B1826, IF(Calc!P1826=Betting!I1826, Betting!C1826, ""))</f>
        <v>ATL</v>
      </c>
      <c r="I1826" s="21">
        <f>MAX(Calc!O1826:P1826)</f>
        <v>0.55954499253026668</v>
      </c>
      <c r="J1826" s="22">
        <f t="shared" si="113"/>
        <v>-127.03794554287519</v>
      </c>
      <c r="K1826" s="23">
        <f t="shared" si="114"/>
        <v>0.78716638223852642</v>
      </c>
      <c r="M1826" s="31"/>
      <c r="N1826" s="31"/>
      <c r="O1826" t="str">
        <f>IF(ISBLANK(Games!L1826), "", Games!L1826)</f>
        <v/>
      </c>
      <c r="P1826" t="str">
        <f>IF(ISBLANK(Games!M1826), "", Games!M1826)</f>
        <v/>
      </c>
      <c r="Q1826" t="str">
        <f t="shared" si="115"/>
        <v/>
      </c>
      <c r="R1826" t="str">
        <f>IF(ISBLANK(Games!L1826), "", IF(H1826=Q1826, "W", "L"))</f>
        <v/>
      </c>
      <c r="T1826" s="30" t="str">
        <f t="shared" ref="T1826:T1889" si="116">IF(S1826="W", N1826/(L1826/-100), IF(S1826="L", -N1826, ""))</f>
        <v/>
      </c>
    </row>
    <row r="1827" spans="1:20" x14ac:dyDescent="0.45">
      <c r="A1827" s="20" t="str">
        <f>Calc!A1827</f>
        <v>2024-08-15</v>
      </c>
      <c r="B1827" t="str">
        <f>Calc!B1827</f>
        <v>BAL</v>
      </c>
      <c r="C1827" t="str">
        <f>Calc!C1827</f>
        <v>BOS</v>
      </c>
      <c r="D1827" t="str">
        <f>IF(ISBLANK(Games!D1827), "", Games!D1827)</f>
        <v/>
      </c>
      <c r="E1827" t="str">
        <f>IF(ISBLANK(Games!E1827), "", Games!E1827)</f>
        <v/>
      </c>
      <c r="F1827">
        <f>Calc!M1827</f>
        <v>1527.1786991040578</v>
      </c>
      <c r="G1827">
        <f>Calc!N1827</f>
        <v>1518.233689676287</v>
      </c>
      <c r="H1827" t="str">
        <f>IF(Calc!O1827=Betting!I1827, Betting!B1827, IF(Calc!P1827=Betting!I1827, Betting!C1827, ""))</f>
        <v>BAL</v>
      </c>
      <c r="I1827" s="21">
        <f>MAX(Calc!O1827:P1827)</f>
        <v>0.5237396250712355</v>
      </c>
      <c r="J1827" s="22">
        <f t="shared" si="113"/>
        <v>-109.96917918052128</v>
      </c>
      <c r="K1827" s="23">
        <f t="shared" si="114"/>
        <v>0.9093456979963791</v>
      </c>
      <c r="M1827" s="31"/>
      <c r="N1827" s="31"/>
      <c r="O1827" t="str">
        <f>IF(ISBLANK(Games!L1827), "", Games!L1827)</f>
        <v/>
      </c>
      <c r="P1827" t="str">
        <f>IF(ISBLANK(Games!M1827), "", Games!M1827)</f>
        <v/>
      </c>
      <c r="Q1827" t="str">
        <f t="shared" si="115"/>
        <v/>
      </c>
      <c r="R1827" t="str">
        <f>IF(ISBLANK(Games!L1827), "", IF(H1827=Q1827, "W", "L"))</f>
        <v/>
      </c>
      <c r="T1827" s="30" t="str">
        <f t="shared" si="116"/>
        <v/>
      </c>
    </row>
    <row r="1828" spans="1:20" x14ac:dyDescent="0.45">
      <c r="A1828" s="20" t="str">
        <f>Calc!A1828</f>
        <v>2024-08-15</v>
      </c>
      <c r="B1828" t="str">
        <f>Calc!B1828</f>
        <v>PHI</v>
      </c>
      <c r="C1828" t="str">
        <f>Calc!C1828</f>
        <v>WAS</v>
      </c>
      <c r="D1828" t="str">
        <f>IF(ISBLANK(Games!D1828), "", Games!D1828)</f>
        <v/>
      </c>
      <c r="E1828" t="str">
        <f>IF(ISBLANK(Games!E1828), "", Games!E1828)</f>
        <v/>
      </c>
      <c r="F1828">
        <f>Calc!M1828</f>
        <v>1516.0751994709906</v>
      </c>
      <c r="G1828">
        <f>Calc!N1828</f>
        <v>1420.7057667976087</v>
      </c>
      <c r="H1828" t="str">
        <f>IF(Calc!O1828=Betting!I1828, Betting!B1828, IF(Calc!P1828=Betting!I1828, Betting!C1828, ""))</f>
        <v>PHI</v>
      </c>
      <c r="I1828" s="21">
        <f>MAX(Calc!O1828:P1828)</f>
        <v>0.67627424867850139</v>
      </c>
      <c r="J1828" s="22">
        <f t="shared" si="113"/>
        <v>-208.90344556089383</v>
      </c>
      <c r="K1828" s="23">
        <f t="shared" si="114"/>
        <v>0.47869004616704958</v>
      </c>
      <c r="M1828" s="31"/>
      <c r="N1828" s="31"/>
      <c r="O1828" t="str">
        <f>IF(ISBLANK(Games!L1828), "", Games!L1828)</f>
        <v/>
      </c>
      <c r="P1828" t="str">
        <f>IF(ISBLANK(Games!M1828), "", Games!M1828)</f>
        <v/>
      </c>
      <c r="Q1828" t="str">
        <f t="shared" si="115"/>
        <v/>
      </c>
      <c r="R1828" t="str">
        <f>IF(ISBLANK(Games!L1828), "", IF(H1828=Q1828, "W", "L"))</f>
        <v/>
      </c>
      <c r="T1828" s="30" t="str">
        <f t="shared" si="116"/>
        <v/>
      </c>
    </row>
    <row r="1829" spans="1:20" x14ac:dyDescent="0.45">
      <c r="A1829" s="20" t="str">
        <f>Calc!A1829</f>
        <v>2024-08-15</v>
      </c>
      <c r="B1829" t="str">
        <f>Calc!B1829</f>
        <v>TEX</v>
      </c>
      <c r="C1829" t="str">
        <f>Calc!C1829</f>
        <v>MIN</v>
      </c>
      <c r="D1829" t="str">
        <f>IF(ISBLANK(Games!D1829), "", Games!D1829)</f>
        <v/>
      </c>
      <c r="E1829" t="str">
        <f>IF(ISBLANK(Games!E1829), "", Games!E1829)</f>
        <v/>
      </c>
      <c r="F1829">
        <f>Calc!M1829</f>
        <v>1535.7428778604465</v>
      </c>
      <c r="G1829">
        <f>Calc!N1829</f>
        <v>1539.5424706464416</v>
      </c>
      <c r="H1829" t="str">
        <f>IF(Calc!O1829=Betting!I1829, Betting!B1829, IF(Calc!P1829=Betting!I1829, Betting!C1829, ""))</f>
        <v>TEX</v>
      </c>
      <c r="I1829" s="21">
        <f>MAX(Calc!O1829:P1829)</f>
        <v>0.52617773403224932</v>
      </c>
      <c r="J1829" s="22">
        <f t="shared" si="113"/>
        <v>-111.04960062557763</v>
      </c>
      <c r="K1829" s="23">
        <f t="shared" si="114"/>
        <v>0.90049851090565192</v>
      </c>
      <c r="M1829" s="31"/>
      <c r="N1829" s="31"/>
      <c r="O1829" t="str">
        <f>IF(ISBLANK(Games!L1829), "", Games!L1829)</f>
        <v/>
      </c>
      <c r="P1829" t="str">
        <f>IF(ISBLANK(Games!M1829), "", Games!M1829)</f>
        <v/>
      </c>
      <c r="Q1829" t="str">
        <f t="shared" si="115"/>
        <v/>
      </c>
      <c r="R1829" t="str">
        <f>IF(ISBLANK(Games!L1829), "", IF(H1829=Q1829, "W", "L"))</f>
        <v/>
      </c>
      <c r="T1829" s="30" t="str">
        <f t="shared" si="116"/>
        <v/>
      </c>
    </row>
    <row r="1830" spans="1:20" x14ac:dyDescent="0.45">
      <c r="A1830" s="20" t="str">
        <f>Calc!A1830</f>
        <v>2024-08-16</v>
      </c>
      <c r="B1830" t="str">
        <f>Calc!B1830</f>
        <v>CHC</v>
      </c>
      <c r="C1830" t="str">
        <f>Calc!C1830</f>
        <v>TOR</v>
      </c>
      <c r="D1830" t="str">
        <f>IF(ISBLANK(Games!D1830), "", Games!D1830)</f>
        <v/>
      </c>
      <c r="E1830" t="str">
        <f>IF(ISBLANK(Games!E1830), "", Games!E1830)</f>
        <v/>
      </c>
      <c r="F1830">
        <f>Calc!M1830</f>
        <v>1529.9566441509314</v>
      </c>
      <c r="G1830">
        <f>Calc!N1830</f>
        <v>1549.5770225833428</v>
      </c>
      <c r="H1830" t="str">
        <f>IF(Calc!O1830=Betting!I1830, Betting!B1830, IF(Calc!P1830=Betting!I1830, Betting!C1830, ""))</f>
        <v>TOR</v>
      </c>
      <c r="I1830" s="21">
        <f>MAX(Calc!O1830:P1830)</f>
        <v>0.50591302325326715</v>
      </c>
      <c r="J1830" s="22">
        <f t="shared" si="113"/>
        <v>-102.39351512245915</v>
      </c>
      <c r="K1830" s="23">
        <f t="shared" si="114"/>
        <v>0.97662434852835556</v>
      </c>
      <c r="M1830" s="31"/>
      <c r="N1830" s="31"/>
      <c r="O1830" t="str">
        <f>IF(ISBLANK(Games!L1830), "", Games!L1830)</f>
        <v/>
      </c>
      <c r="P1830" t="str">
        <f>IF(ISBLANK(Games!M1830), "", Games!M1830)</f>
        <v/>
      </c>
      <c r="Q1830" t="str">
        <f t="shared" si="115"/>
        <v/>
      </c>
      <c r="R1830" t="str">
        <f>IF(ISBLANK(Games!L1830), "", IF(H1830=Q1830, "W", "L"))</f>
        <v/>
      </c>
      <c r="T1830" s="30" t="str">
        <f t="shared" si="116"/>
        <v/>
      </c>
    </row>
    <row r="1831" spans="1:20" x14ac:dyDescent="0.45">
      <c r="A1831" s="20" t="str">
        <f>Calc!A1831</f>
        <v>2024-08-16</v>
      </c>
      <c r="B1831" t="str">
        <f>Calc!B1831</f>
        <v>CIN</v>
      </c>
      <c r="C1831" t="str">
        <f>Calc!C1831</f>
        <v>KCR</v>
      </c>
      <c r="D1831" t="str">
        <f>IF(ISBLANK(Games!D1831), "", Games!D1831)</f>
        <v/>
      </c>
      <c r="E1831" t="str">
        <f>IF(ISBLANK(Games!E1831), "", Games!E1831)</f>
        <v/>
      </c>
      <c r="F1831">
        <f>Calc!M1831</f>
        <v>1493.1662146218293</v>
      </c>
      <c r="G1831">
        <f>Calc!N1831</f>
        <v>1465.2610239810729</v>
      </c>
      <c r="H1831" t="str">
        <f>IF(Calc!O1831=Betting!I1831, Betting!B1831, IF(Calc!P1831=Betting!I1831, Betting!C1831, ""))</f>
        <v>CIN</v>
      </c>
      <c r="I1831" s="21">
        <f>MAX(Calc!O1831:P1831)</f>
        <v>0.53312822161370954</v>
      </c>
      <c r="J1831" s="22">
        <f t="shared" si="113"/>
        <v>-114.1915717108517</v>
      </c>
      <c r="K1831" s="23">
        <f t="shared" si="114"/>
        <v>0.87572137331828082</v>
      </c>
      <c r="M1831" s="31"/>
      <c r="N1831" s="31"/>
      <c r="O1831" t="str">
        <f>IF(ISBLANK(Games!L1831), "", Games!L1831)</f>
        <v/>
      </c>
      <c r="P1831" t="str">
        <f>IF(ISBLANK(Games!M1831), "", Games!M1831)</f>
        <v/>
      </c>
      <c r="Q1831" t="str">
        <f t="shared" si="115"/>
        <v/>
      </c>
      <c r="R1831" t="str">
        <f>IF(ISBLANK(Games!L1831), "", IF(H1831=Q1831, "W", "L"))</f>
        <v/>
      </c>
      <c r="T1831" s="30" t="str">
        <f t="shared" si="116"/>
        <v/>
      </c>
    </row>
    <row r="1832" spans="1:20" x14ac:dyDescent="0.45">
      <c r="A1832" s="20" t="str">
        <f>Calc!A1832</f>
        <v>2024-08-16</v>
      </c>
      <c r="B1832" t="str">
        <f>Calc!B1832</f>
        <v>PIT</v>
      </c>
      <c r="C1832" t="str">
        <f>Calc!C1832</f>
        <v>SEA</v>
      </c>
      <c r="D1832" t="str">
        <f>IF(ISBLANK(Games!D1832), "", Games!D1832)</f>
        <v/>
      </c>
      <c r="E1832" t="str">
        <f>IF(ISBLANK(Games!E1832), "", Games!E1832)</f>
        <v/>
      </c>
      <c r="F1832">
        <f>Calc!M1832</f>
        <v>1464.4120897083565</v>
      </c>
      <c r="G1832">
        <f>Calc!N1832</f>
        <v>1521.2700100017432</v>
      </c>
      <c r="H1832" t="str">
        <f>IF(Calc!O1832=Betting!I1832, Betting!B1832, IF(Calc!P1832=Betting!I1832, Betting!C1832, ""))</f>
        <v>SEA</v>
      </c>
      <c r="I1832" s="21">
        <f>MAX(Calc!O1832:P1832)</f>
        <v>0.55211689486907234</v>
      </c>
      <c r="J1832" s="22">
        <f t="shared" si="113"/>
        <v>-123.27254333643026</v>
      </c>
      <c r="K1832" s="23">
        <f t="shared" si="114"/>
        <v>0.81121064994241421</v>
      </c>
      <c r="M1832" s="31"/>
      <c r="N1832" s="31"/>
      <c r="O1832" t="str">
        <f>IF(ISBLANK(Games!L1832), "", Games!L1832)</f>
        <v/>
      </c>
      <c r="P1832" t="str">
        <f>IF(ISBLANK(Games!M1832), "", Games!M1832)</f>
        <v/>
      </c>
      <c r="Q1832" t="str">
        <f t="shared" si="115"/>
        <v/>
      </c>
      <c r="R1832" t="str">
        <f>IF(ISBLANK(Games!L1832), "", IF(H1832=Q1832, "W", "L"))</f>
        <v/>
      </c>
      <c r="T1832" s="30" t="str">
        <f t="shared" si="116"/>
        <v/>
      </c>
    </row>
    <row r="1833" spans="1:20" x14ac:dyDescent="0.45">
      <c r="A1833" s="20" t="str">
        <f>Calc!A1833</f>
        <v>2024-08-16</v>
      </c>
      <c r="B1833" t="str">
        <f>Calc!B1833</f>
        <v>PHI</v>
      </c>
      <c r="C1833" t="str">
        <f>Calc!C1833</f>
        <v>WAS</v>
      </c>
      <c r="D1833" t="str">
        <f>IF(ISBLANK(Games!D1833), "", Games!D1833)</f>
        <v/>
      </c>
      <c r="E1833" t="str">
        <f>IF(ISBLANK(Games!E1833), "", Games!E1833)</f>
        <v/>
      </c>
      <c r="F1833">
        <f>Calc!M1833</f>
        <v>1516.0751994709906</v>
      </c>
      <c r="G1833">
        <f>Calc!N1833</f>
        <v>1420.7057667976087</v>
      </c>
      <c r="H1833" t="str">
        <f>IF(Calc!O1833=Betting!I1833, Betting!B1833, IF(Calc!P1833=Betting!I1833, Betting!C1833, ""))</f>
        <v>PHI</v>
      </c>
      <c r="I1833" s="21">
        <f>MAX(Calc!O1833:P1833)</f>
        <v>0.67627424867850139</v>
      </c>
      <c r="J1833" s="22">
        <f t="shared" si="113"/>
        <v>-208.90344556089383</v>
      </c>
      <c r="K1833" s="23">
        <f t="shared" si="114"/>
        <v>0.47869004616704958</v>
      </c>
      <c r="M1833" s="31"/>
      <c r="N1833" s="31"/>
      <c r="O1833" t="str">
        <f>IF(ISBLANK(Games!L1833), "", Games!L1833)</f>
        <v/>
      </c>
      <c r="P1833" t="str">
        <f>IF(ISBLANK(Games!M1833), "", Games!M1833)</f>
        <v/>
      </c>
      <c r="Q1833" t="str">
        <f t="shared" si="115"/>
        <v/>
      </c>
      <c r="R1833" t="str">
        <f>IF(ISBLANK(Games!L1833), "", IF(H1833=Q1833, "W", "L"))</f>
        <v/>
      </c>
      <c r="T1833" s="30" t="str">
        <f t="shared" si="116"/>
        <v/>
      </c>
    </row>
    <row r="1834" spans="1:20" x14ac:dyDescent="0.45">
      <c r="A1834" s="20" t="str">
        <f>Calc!A1834</f>
        <v>2024-08-16</v>
      </c>
      <c r="B1834" t="str">
        <f>Calc!B1834</f>
        <v>DET</v>
      </c>
      <c r="C1834" t="str">
        <f>Calc!C1834</f>
        <v>NYY</v>
      </c>
      <c r="D1834" t="str">
        <f>IF(ISBLANK(Games!D1834), "", Games!D1834)</f>
        <v/>
      </c>
      <c r="E1834" t="str">
        <f>IF(ISBLANK(Games!E1834), "", Games!E1834)</f>
        <v/>
      </c>
      <c r="F1834">
        <f>Calc!M1834</f>
        <v>1481.7589766686021</v>
      </c>
      <c r="G1834">
        <f>Calc!N1834</f>
        <v>1562.9327852564061</v>
      </c>
      <c r="H1834" t="str">
        <f>IF(Calc!O1834=Betting!I1834, Betting!B1834, IF(Calc!P1834=Betting!I1834, Betting!C1834, ""))</f>
        <v>NYY</v>
      </c>
      <c r="I1834" s="21">
        <f>MAX(Calc!O1834:P1834)</f>
        <v>0.61090399126170947</v>
      </c>
      <c r="J1834" s="22">
        <f t="shared" si="113"/>
        <v>-157.00597732746442</v>
      </c>
      <c r="K1834" s="23">
        <f t="shared" si="114"/>
        <v>0.63691842630571882</v>
      </c>
      <c r="M1834" s="31"/>
      <c r="N1834" s="31"/>
      <c r="O1834" t="str">
        <f>IF(ISBLANK(Games!L1834), "", Games!L1834)</f>
        <v/>
      </c>
      <c r="P1834" t="str">
        <f>IF(ISBLANK(Games!M1834), "", Games!M1834)</f>
        <v/>
      </c>
      <c r="Q1834" t="str">
        <f t="shared" si="115"/>
        <v/>
      </c>
      <c r="R1834" t="str">
        <f>IF(ISBLANK(Games!L1834), "", IF(H1834=Q1834, "W", "L"))</f>
        <v/>
      </c>
      <c r="T1834" s="30" t="str">
        <f t="shared" si="116"/>
        <v/>
      </c>
    </row>
    <row r="1835" spans="1:20" x14ac:dyDescent="0.45">
      <c r="A1835" s="20" t="str">
        <f>Calc!A1835</f>
        <v>2024-08-16</v>
      </c>
      <c r="B1835" t="str">
        <f>Calc!B1835</f>
        <v>TBR</v>
      </c>
      <c r="C1835" t="str">
        <f>Calc!C1835</f>
        <v>ARI</v>
      </c>
      <c r="D1835" t="str">
        <f>IF(ISBLANK(Games!D1835), "", Games!D1835)</f>
        <v/>
      </c>
      <c r="E1835" t="str">
        <f>IF(ISBLANK(Games!E1835), "", Games!E1835)</f>
        <v/>
      </c>
      <c r="F1835">
        <f>Calc!M1835</f>
        <v>1528.0229512954211</v>
      </c>
      <c r="G1835">
        <f>Calc!N1835</f>
        <v>1515.1384034374826</v>
      </c>
      <c r="H1835" t="str">
        <f>IF(Calc!O1835=Betting!I1835, Betting!B1835, IF(Calc!P1835=Betting!I1835, Betting!C1835, ""))</f>
        <v>TBR</v>
      </c>
      <c r="I1835" s="21">
        <f>MAX(Calc!O1835:P1835)</f>
        <v>0.58069602144457289</v>
      </c>
      <c r="J1835" s="22">
        <f t="shared" si="113"/>
        <v>-138.4904630395277</v>
      </c>
      <c r="K1835" s="23">
        <f t="shared" si="114"/>
        <v>0.72207138170559937</v>
      </c>
      <c r="M1835" s="31"/>
      <c r="N1835" s="31"/>
      <c r="O1835" t="str">
        <f>IF(ISBLANK(Games!L1835), "", Games!L1835)</f>
        <v/>
      </c>
      <c r="P1835" t="str">
        <f>IF(ISBLANK(Games!M1835), "", Games!M1835)</f>
        <v/>
      </c>
      <c r="Q1835" t="str">
        <f t="shared" si="115"/>
        <v/>
      </c>
      <c r="R1835" t="str">
        <f>IF(ISBLANK(Games!L1835), "", IF(H1835=Q1835, "W", "L"))</f>
        <v/>
      </c>
      <c r="T1835" s="30" t="str">
        <f t="shared" si="116"/>
        <v/>
      </c>
    </row>
    <row r="1836" spans="1:20" x14ac:dyDescent="0.45">
      <c r="A1836" s="20" t="str">
        <f>Calc!A1836</f>
        <v>2024-08-16</v>
      </c>
      <c r="B1836" t="str">
        <f>Calc!B1836</f>
        <v>BAL</v>
      </c>
      <c r="C1836" t="str">
        <f>Calc!C1836</f>
        <v>BOS</v>
      </c>
      <c r="D1836" t="str">
        <f>IF(ISBLANK(Games!D1836), "", Games!D1836)</f>
        <v/>
      </c>
      <c r="E1836" t="str">
        <f>IF(ISBLANK(Games!E1836), "", Games!E1836)</f>
        <v/>
      </c>
      <c r="F1836">
        <f>Calc!M1836</f>
        <v>1527.1786991040578</v>
      </c>
      <c r="G1836">
        <f>Calc!N1836</f>
        <v>1518.233689676287</v>
      </c>
      <c r="H1836" t="str">
        <f>IF(Calc!O1836=Betting!I1836, Betting!B1836, IF(Calc!P1836=Betting!I1836, Betting!C1836, ""))</f>
        <v>BAL</v>
      </c>
      <c r="I1836" s="21">
        <f>MAX(Calc!O1836:P1836)</f>
        <v>0.5237396250712355</v>
      </c>
      <c r="J1836" s="22">
        <f t="shared" si="113"/>
        <v>-109.96917918052128</v>
      </c>
      <c r="K1836" s="23">
        <f t="shared" si="114"/>
        <v>0.9093456979963791</v>
      </c>
      <c r="M1836" s="31"/>
      <c r="N1836" s="31"/>
      <c r="O1836" t="str">
        <f>IF(ISBLANK(Games!L1836), "", Games!L1836)</f>
        <v/>
      </c>
      <c r="P1836" t="str">
        <f>IF(ISBLANK(Games!M1836), "", Games!M1836)</f>
        <v/>
      </c>
      <c r="Q1836" t="str">
        <f t="shared" si="115"/>
        <v/>
      </c>
      <c r="R1836" t="str">
        <f>IF(ISBLANK(Games!L1836), "", IF(H1836=Q1836, "W", "L"))</f>
        <v/>
      </c>
      <c r="T1836" s="30" t="str">
        <f t="shared" si="116"/>
        <v/>
      </c>
    </row>
    <row r="1837" spans="1:20" x14ac:dyDescent="0.45">
      <c r="A1837" s="20" t="str">
        <f>Calc!A1837</f>
        <v>2024-08-16</v>
      </c>
      <c r="B1837" t="str">
        <f>Calc!B1837</f>
        <v>NYM</v>
      </c>
      <c r="C1837" t="str">
        <f>Calc!C1837</f>
        <v>MIA</v>
      </c>
      <c r="D1837" t="str">
        <f>IF(ISBLANK(Games!D1837), "", Games!D1837)</f>
        <v/>
      </c>
      <c r="E1837" t="str">
        <f>IF(ISBLANK(Games!E1837), "", Games!E1837)</f>
        <v/>
      </c>
      <c r="F1837">
        <f>Calc!M1837</f>
        <v>1483.2891783762693</v>
      </c>
      <c r="G1837">
        <f>Calc!N1837</f>
        <v>1484.370768699393</v>
      </c>
      <c r="H1837" t="str">
        <f>IF(Calc!O1837=Betting!I1837, Betting!B1837, IF(Calc!P1837=Betting!I1837, Betting!C1837, ""))</f>
        <v>NYM</v>
      </c>
      <c r="I1837" s="21">
        <f>MAX(Calc!O1837:P1837)</f>
        <v>0.54957983506784402</v>
      </c>
      <c r="J1837" s="22">
        <f t="shared" si="113"/>
        <v>-122.01492691843045</v>
      </c>
      <c r="K1837" s="23">
        <f t="shared" si="114"/>
        <v>0.81957185506370134</v>
      </c>
      <c r="M1837" s="31"/>
      <c r="N1837" s="31"/>
      <c r="O1837" t="str">
        <f>IF(ISBLANK(Games!L1837), "", Games!L1837)</f>
        <v/>
      </c>
      <c r="P1837" t="str">
        <f>IF(ISBLANK(Games!M1837), "", Games!M1837)</f>
        <v/>
      </c>
      <c r="Q1837" t="str">
        <f t="shared" si="115"/>
        <v/>
      </c>
      <c r="R1837" t="str">
        <f>IF(ISBLANK(Games!L1837), "", IF(H1837=Q1837, "W", "L"))</f>
        <v/>
      </c>
      <c r="T1837" s="30" t="str">
        <f t="shared" si="116"/>
        <v/>
      </c>
    </row>
    <row r="1838" spans="1:20" x14ac:dyDescent="0.45">
      <c r="A1838" s="20" t="str">
        <f>Calc!A1838</f>
        <v>2024-08-16</v>
      </c>
      <c r="B1838" t="str">
        <f>Calc!B1838</f>
        <v>TEX</v>
      </c>
      <c r="C1838" t="str">
        <f>Calc!C1838</f>
        <v>MIN</v>
      </c>
      <c r="D1838" t="str">
        <f>IF(ISBLANK(Games!D1838), "", Games!D1838)</f>
        <v/>
      </c>
      <c r="E1838" t="str">
        <f>IF(ISBLANK(Games!E1838), "", Games!E1838)</f>
        <v/>
      </c>
      <c r="F1838">
        <f>Calc!M1838</f>
        <v>1535.7428778604465</v>
      </c>
      <c r="G1838">
        <f>Calc!N1838</f>
        <v>1539.5424706464416</v>
      </c>
      <c r="H1838" t="str">
        <f>IF(Calc!O1838=Betting!I1838, Betting!B1838, IF(Calc!P1838=Betting!I1838, Betting!C1838, ""))</f>
        <v>TEX</v>
      </c>
      <c r="I1838" s="21">
        <f>MAX(Calc!O1838:P1838)</f>
        <v>0.52617773403224932</v>
      </c>
      <c r="J1838" s="22">
        <f t="shared" si="113"/>
        <v>-111.04960062557763</v>
      </c>
      <c r="K1838" s="23">
        <f t="shared" si="114"/>
        <v>0.90049851090565192</v>
      </c>
      <c r="M1838" s="31"/>
      <c r="N1838" s="31"/>
      <c r="O1838" t="str">
        <f>IF(ISBLANK(Games!L1838), "", Games!L1838)</f>
        <v/>
      </c>
      <c r="P1838" t="str">
        <f>IF(ISBLANK(Games!M1838), "", Games!M1838)</f>
        <v/>
      </c>
      <c r="Q1838" t="str">
        <f t="shared" si="115"/>
        <v/>
      </c>
      <c r="R1838" t="str">
        <f>IF(ISBLANK(Games!L1838), "", IF(H1838=Q1838, "W", "L"))</f>
        <v/>
      </c>
      <c r="T1838" s="30" t="str">
        <f t="shared" si="116"/>
        <v/>
      </c>
    </row>
    <row r="1839" spans="1:20" x14ac:dyDescent="0.45">
      <c r="A1839" s="20" t="str">
        <f>Calc!A1839</f>
        <v>2024-08-16</v>
      </c>
      <c r="B1839" t="str">
        <f>Calc!B1839</f>
        <v>HOU</v>
      </c>
      <c r="C1839" t="str">
        <f>Calc!C1839</f>
        <v>CHW</v>
      </c>
      <c r="D1839" t="str">
        <f>IF(ISBLANK(Games!D1839), "", Games!D1839)</f>
        <v/>
      </c>
      <c r="E1839" t="str">
        <f>IF(ISBLANK(Games!E1839), "", Games!E1839)</f>
        <v/>
      </c>
      <c r="F1839">
        <f>Calc!M1839</f>
        <v>1535.1961987191132</v>
      </c>
      <c r="G1839">
        <f>Calc!N1839</f>
        <v>1425.4820043556863</v>
      </c>
      <c r="H1839" t="str">
        <f>IF(Calc!O1839=Betting!I1839, Betting!B1839, IF(Calc!P1839=Betting!I1839, Betting!C1839, ""))</f>
        <v>HOU</v>
      </c>
      <c r="I1839" s="21">
        <f>MAX(Calc!O1839:P1839)</f>
        <v>0.63243622528022225</v>
      </c>
      <c r="J1839" s="22">
        <f t="shared" si="113"/>
        <v>-172.06163087273148</v>
      </c>
      <c r="K1839" s="23">
        <f t="shared" si="114"/>
        <v>0.58118709844129524</v>
      </c>
      <c r="M1839" s="31"/>
      <c r="N1839" s="31"/>
      <c r="O1839" t="str">
        <f>IF(ISBLANK(Games!L1839), "", Games!L1839)</f>
        <v/>
      </c>
      <c r="P1839" t="str">
        <f>IF(ISBLANK(Games!M1839), "", Games!M1839)</f>
        <v/>
      </c>
      <c r="Q1839" t="str">
        <f t="shared" si="115"/>
        <v/>
      </c>
      <c r="R1839" t="str">
        <f>IF(ISBLANK(Games!L1839), "", IF(H1839=Q1839, "W", "L"))</f>
        <v/>
      </c>
      <c r="T1839" s="30" t="str">
        <f t="shared" si="116"/>
        <v/>
      </c>
    </row>
    <row r="1840" spans="1:20" x14ac:dyDescent="0.45">
      <c r="A1840" s="20" t="str">
        <f>Calc!A1840</f>
        <v>2024-08-16</v>
      </c>
      <c r="B1840" t="str">
        <f>Calc!B1840</f>
        <v>MIL</v>
      </c>
      <c r="C1840" t="str">
        <f>Calc!C1840</f>
        <v>CLE</v>
      </c>
      <c r="D1840" t="str">
        <f>IF(ISBLANK(Games!D1840), "", Games!D1840)</f>
        <v/>
      </c>
      <c r="E1840" t="str">
        <f>IF(ISBLANK(Games!E1840), "", Games!E1840)</f>
        <v/>
      </c>
      <c r="F1840">
        <f>Calc!M1840</f>
        <v>1516.6563185214643</v>
      </c>
      <c r="G1840">
        <f>Calc!N1840</f>
        <v>1521.3210808926906</v>
      </c>
      <c r="H1840" t="str">
        <f>IF(Calc!O1840=Betting!I1840, Betting!B1840, IF(Calc!P1840=Betting!I1840, Betting!C1840, ""))</f>
        <v>MIL</v>
      </c>
      <c r="I1840" s="21">
        <f>MAX(Calc!O1840:P1840)</f>
        <v>0.52699513583305335</v>
      </c>
      <c r="J1840" s="22">
        <f t="shared" si="113"/>
        <v>-111.41431637520135</v>
      </c>
      <c r="K1840" s="23">
        <f t="shared" si="114"/>
        <v>0.89755072106925426</v>
      </c>
      <c r="M1840" s="31"/>
      <c r="N1840" s="31"/>
      <c r="O1840" t="str">
        <f>IF(ISBLANK(Games!L1840), "", Games!L1840)</f>
        <v/>
      </c>
      <c r="P1840" t="str">
        <f>IF(ISBLANK(Games!M1840), "", Games!M1840)</f>
        <v/>
      </c>
      <c r="Q1840" t="str">
        <f t="shared" si="115"/>
        <v/>
      </c>
      <c r="R1840" t="str">
        <f>IF(ISBLANK(Games!L1840), "", IF(H1840=Q1840, "W", "L"))</f>
        <v/>
      </c>
      <c r="T1840" s="30" t="str">
        <f t="shared" si="116"/>
        <v/>
      </c>
    </row>
    <row r="1841" spans="1:20" x14ac:dyDescent="0.45">
      <c r="A1841" s="20" t="str">
        <f>Calc!A1841</f>
        <v>2024-08-16</v>
      </c>
      <c r="B1841" t="str">
        <f>Calc!B1841</f>
        <v>STL</v>
      </c>
      <c r="C1841" t="str">
        <f>Calc!C1841</f>
        <v>LAD</v>
      </c>
      <c r="D1841" t="str">
        <f>IF(ISBLANK(Games!D1841), "", Games!D1841)</f>
        <v/>
      </c>
      <c r="E1841" t="str">
        <f>IF(ISBLANK(Games!E1841), "", Games!E1841)</f>
        <v/>
      </c>
      <c r="F1841">
        <f>Calc!M1841</f>
        <v>1510.540426333587</v>
      </c>
      <c r="G1841">
        <f>Calc!N1841</f>
        <v>1587.2549754385982</v>
      </c>
      <c r="H1841" t="str">
        <f>IF(Calc!O1841=Betting!I1841, Betting!B1841, IF(Calc!P1841=Betting!I1841, Betting!C1841, ""))</f>
        <v>LAD</v>
      </c>
      <c r="I1841" s="21">
        <f>MAX(Calc!O1841:P1841)</f>
        <v>0.57205590505810411</v>
      </c>
      <c r="J1841" s="22">
        <f t="shared" si="113"/>
        <v>-133.67538232669736</v>
      </c>
      <c r="K1841" s="23">
        <f t="shared" si="114"/>
        <v>0.7480808976151192</v>
      </c>
      <c r="M1841" s="31"/>
      <c r="N1841" s="31"/>
      <c r="O1841" t="str">
        <f>IF(ISBLANK(Games!L1841), "", Games!L1841)</f>
        <v/>
      </c>
      <c r="P1841" t="str">
        <f>IF(ISBLANK(Games!M1841), "", Games!M1841)</f>
        <v/>
      </c>
      <c r="Q1841" t="str">
        <f t="shared" si="115"/>
        <v/>
      </c>
      <c r="R1841" t="str">
        <f>IF(ISBLANK(Games!L1841), "", IF(H1841=Q1841, "W", "L"))</f>
        <v/>
      </c>
      <c r="T1841" s="30" t="str">
        <f t="shared" si="116"/>
        <v/>
      </c>
    </row>
    <row r="1842" spans="1:20" x14ac:dyDescent="0.45">
      <c r="A1842" s="20" t="str">
        <f>Calc!A1842</f>
        <v>2024-08-16</v>
      </c>
      <c r="B1842" t="str">
        <f>Calc!B1842</f>
        <v>COL</v>
      </c>
      <c r="C1842" t="str">
        <f>Calc!C1842</f>
        <v>SDP</v>
      </c>
      <c r="D1842" t="str">
        <f>IF(ISBLANK(Games!D1842), "", Games!D1842)</f>
        <v/>
      </c>
      <c r="E1842" t="str">
        <f>IF(ISBLANK(Games!E1842), "", Games!E1842)</f>
        <v/>
      </c>
      <c r="F1842">
        <f>Calc!M1842</f>
        <v>1423.0710497477428</v>
      </c>
      <c r="G1842">
        <f>Calc!N1842</f>
        <v>1514.2912987524817</v>
      </c>
      <c r="H1842" t="str">
        <f>IF(Calc!O1842=Betting!I1842, Betting!B1842, IF(Calc!P1842=Betting!I1842, Betting!C1842, ""))</f>
        <v>SDP</v>
      </c>
      <c r="I1842" s="21">
        <f>MAX(Calc!O1842:P1842)</f>
        <v>0.51416770587399796</v>
      </c>
      <c r="J1842" s="22">
        <f t="shared" si="113"/>
        <v>-105.832344224661</v>
      </c>
      <c r="K1842" s="23">
        <f t="shared" si="114"/>
        <v>0.94489072062620016</v>
      </c>
      <c r="M1842" s="31"/>
      <c r="N1842" s="31"/>
      <c r="O1842" t="str">
        <f>IF(ISBLANK(Games!L1842), "", Games!L1842)</f>
        <v/>
      </c>
      <c r="P1842" t="str">
        <f>IF(ISBLANK(Games!M1842), "", Games!M1842)</f>
        <v/>
      </c>
      <c r="Q1842" t="str">
        <f t="shared" si="115"/>
        <v/>
      </c>
      <c r="R1842" t="str">
        <f>IF(ISBLANK(Games!L1842), "", IF(H1842=Q1842, "W", "L"))</f>
        <v/>
      </c>
      <c r="T1842" s="30" t="str">
        <f t="shared" si="116"/>
        <v/>
      </c>
    </row>
    <row r="1843" spans="1:20" x14ac:dyDescent="0.45">
      <c r="A1843" s="20" t="str">
        <f>Calc!A1843</f>
        <v>2024-08-16</v>
      </c>
      <c r="B1843" t="str">
        <f>Calc!B1843</f>
        <v>LAA</v>
      </c>
      <c r="C1843" t="str">
        <f>Calc!C1843</f>
        <v>ATL</v>
      </c>
      <c r="D1843" t="str">
        <f>IF(ISBLANK(Games!D1843), "", Games!D1843)</f>
        <v/>
      </c>
      <c r="E1843" t="str">
        <f>IF(ISBLANK(Games!E1843), "", Games!E1843)</f>
        <v/>
      </c>
      <c r="F1843">
        <f>Calc!M1843</f>
        <v>1469.5882041455925</v>
      </c>
      <c r="G1843">
        <f>Calc!N1843</f>
        <v>1588.8399964445969</v>
      </c>
      <c r="H1843" t="str">
        <f>IF(Calc!O1843=Betting!I1843, Betting!B1843, IF(Calc!P1843=Betting!I1843, Betting!C1843, ""))</f>
        <v>ATL</v>
      </c>
      <c r="I1843" s="21">
        <f>MAX(Calc!O1843:P1843)</f>
        <v>0.63093429133626922</v>
      </c>
      <c r="J1843" s="22">
        <f t="shared" si="113"/>
        <v>-170.95446055410594</v>
      </c>
      <c r="K1843" s="23">
        <f t="shared" si="114"/>
        <v>0.58495110145634766</v>
      </c>
      <c r="M1843" s="31"/>
      <c r="N1843" s="31"/>
      <c r="O1843" t="str">
        <f>IF(ISBLANK(Games!L1843), "", Games!L1843)</f>
        <v/>
      </c>
      <c r="P1843" t="str">
        <f>IF(ISBLANK(Games!M1843), "", Games!M1843)</f>
        <v/>
      </c>
      <c r="Q1843" t="str">
        <f t="shared" si="115"/>
        <v/>
      </c>
      <c r="R1843" t="str">
        <f>IF(ISBLANK(Games!L1843), "", IF(H1843=Q1843, "W", "L"))</f>
        <v/>
      </c>
      <c r="T1843" s="30" t="str">
        <f t="shared" si="116"/>
        <v/>
      </c>
    </row>
    <row r="1844" spans="1:20" x14ac:dyDescent="0.45">
      <c r="A1844" s="20" t="str">
        <f>Calc!A1844</f>
        <v>2024-08-17</v>
      </c>
      <c r="B1844" t="str">
        <f>Calc!B1844</f>
        <v>PIT</v>
      </c>
      <c r="C1844" t="str">
        <f>Calc!C1844</f>
        <v>SEA</v>
      </c>
      <c r="D1844" t="str">
        <f>IF(ISBLANK(Games!D1844), "", Games!D1844)</f>
        <v/>
      </c>
      <c r="E1844" t="str">
        <f>IF(ISBLANK(Games!E1844), "", Games!E1844)</f>
        <v/>
      </c>
      <c r="F1844">
        <f>Calc!M1844</f>
        <v>1464.4120897083565</v>
      </c>
      <c r="G1844">
        <f>Calc!N1844</f>
        <v>1521.2700100017432</v>
      </c>
      <c r="H1844" t="str">
        <f>IF(Calc!O1844=Betting!I1844, Betting!B1844, IF(Calc!P1844=Betting!I1844, Betting!C1844, ""))</f>
        <v>SEA</v>
      </c>
      <c r="I1844" s="21">
        <f>MAX(Calc!O1844:P1844)</f>
        <v>0.55211689486907234</v>
      </c>
      <c r="J1844" s="22">
        <f t="shared" si="113"/>
        <v>-123.27254333643026</v>
      </c>
      <c r="K1844" s="23">
        <f t="shared" si="114"/>
        <v>0.81121064994241421</v>
      </c>
      <c r="M1844" s="31"/>
      <c r="N1844" s="31"/>
      <c r="O1844" t="str">
        <f>IF(ISBLANK(Games!L1844), "", Games!L1844)</f>
        <v/>
      </c>
      <c r="P1844" t="str">
        <f>IF(ISBLANK(Games!M1844), "", Games!M1844)</f>
        <v/>
      </c>
      <c r="Q1844" t="str">
        <f t="shared" si="115"/>
        <v/>
      </c>
      <c r="R1844" t="str">
        <f>IF(ISBLANK(Games!L1844), "", IF(H1844=Q1844, "W", "L"))</f>
        <v/>
      </c>
      <c r="T1844" s="30" t="str">
        <f t="shared" si="116"/>
        <v/>
      </c>
    </row>
    <row r="1845" spans="1:20" x14ac:dyDescent="0.45">
      <c r="A1845" s="20" t="str">
        <f>Calc!A1845</f>
        <v>2024-08-17</v>
      </c>
      <c r="B1845" t="str">
        <f>Calc!B1845</f>
        <v>DET</v>
      </c>
      <c r="C1845" t="str">
        <f>Calc!C1845</f>
        <v>NYY</v>
      </c>
      <c r="D1845" t="str">
        <f>IF(ISBLANK(Games!D1845), "", Games!D1845)</f>
        <v/>
      </c>
      <c r="E1845" t="str">
        <f>IF(ISBLANK(Games!E1845), "", Games!E1845)</f>
        <v/>
      </c>
      <c r="F1845">
        <f>Calc!M1845</f>
        <v>1481.7589766686021</v>
      </c>
      <c r="G1845">
        <f>Calc!N1845</f>
        <v>1562.9327852564061</v>
      </c>
      <c r="H1845" t="str">
        <f>IF(Calc!O1845=Betting!I1845, Betting!B1845, IF(Calc!P1845=Betting!I1845, Betting!C1845, ""))</f>
        <v>NYY</v>
      </c>
      <c r="I1845" s="21">
        <f>MAX(Calc!O1845:P1845)</f>
        <v>0.61090399126170947</v>
      </c>
      <c r="J1845" s="22">
        <f t="shared" si="113"/>
        <v>-157.00597732746442</v>
      </c>
      <c r="K1845" s="23">
        <f t="shared" si="114"/>
        <v>0.63691842630571882</v>
      </c>
      <c r="M1845" s="31"/>
      <c r="N1845" s="31"/>
      <c r="O1845" t="str">
        <f>IF(ISBLANK(Games!L1845), "", Games!L1845)</f>
        <v/>
      </c>
      <c r="P1845" t="str">
        <f>IF(ISBLANK(Games!M1845), "", Games!M1845)</f>
        <v/>
      </c>
      <c r="Q1845" t="str">
        <f t="shared" si="115"/>
        <v/>
      </c>
      <c r="R1845" t="str">
        <f>IF(ISBLANK(Games!L1845), "", IF(H1845=Q1845, "W", "L"))</f>
        <v/>
      </c>
      <c r="T1845" s="30" t="str">
        <f t="shared" si="116"/>
        <v/>
      </c>
    </row>
    <row r="1846" spans="1:20" x14ac:dyDescent="0.45">
      <c r="A1846" s="20" t="str">
        <f>Calc!A1846</f>
        <v>2024-08-17</v>
      </c>
      <c r="B1846" t="str">
        <f>Calc!B1846</f>
        <v>CHC</v>
      </c>
      <c r="C1846" t="str">
        <f>Calc!C1846</f>
        <v>TOR</v>
      </c>
      <c r="D1846" t="str">
        <f>IF(ISBLANK(Games!D1846), "", Games!D1846)</f>
        <v/>
      </c>
      <c r="E1846" t="str">
        <f>IF(ISBLANK(Games!E1846), "", Games!E1846)</f>
        <v/>
      </c>
      <c r="F1846">
        <f>Calc!M1846</f>
        <v>1529.9566441509314</v>
      </c>
      <c r="G1846">
        <f>Calc!N1846</f>
        <v>1549.5770225833428</v>
      </c>
      <c r="H1846" t="str">
        <f>IF(Calc!O1846=Betting!I1846, Betting!B1846, IF(Calc!P1846=Betting!I1846, Betting!C1846, ""))</f>
        <v>TOR</v>
      </c>
      <c r="I1846" s="21">
        <f>MAX(Calc!O1846:P1846)</f>
        <v>0.50591302325326715</v>
      </c>
      <c r="J1846" s="22">
        <f t="shared" si="113"/>
        <v>-102.39351512245915</v>
      </c>
      <c r="K1846" s="23">
        <f t="shared" si="114"/>
        <v>0.97662434852835556</v>
      </c>
      <c r="M1846" s="31"/>
      <c r="N1846" s="31"/>
      <c r="O1846" t="str">
        <f>IF(ISBLANK(Games!L1846), "", Games!L1846)</f>
        <v/>
      </c>
      <c r="P1846" t="str">
        <f>IF(ISBLANK(Games!M1846), "", Games!M1846)</f>
        <v/>
      </c>
      <c r="Q1846" t="str">
        <f t="shared" si="115"/>
        <v/>
      </c>
      <c r="R1846" t="str">
        <f>IF(ISBLANK(Games!L1846), "", IF(H1846=Q1846, "W", "L"))</f>
        <v/>
      </c>
      <c r="T1846" s="30" t="str">
        <f t="shared" si="116"/>
        <v/>
      </c>
    </row>
    <row r="1847" spans="1:20" x14ac:dyDescent="0.45">
      <c r="A1847" s="20" t="str">
        <f>Calc!A1847</f>
        <v>2024-08-17</v>
      </c>
      <c r="B1847" t="str">
        <f>Calc!B1847</f>
        <v>BAL</v>
      </c>
      <c r="C1847" t="str">
        <f>Calc!C1847</f>
        <v>BOS</v>
      </c>
      <c r="D1847" t="str">
        <f>IF(ISBLANK(Games!D1847), "", Games!D1847)</f>
        <v/>
      </c>
      <c r="E1847" t="str">
        <f>IF(ISBLANK(Games!E1847), "", Games!E1847)</f>
        <v/>
      </c>
      <c r="F1847">
        <f>Calc!M1847</f>
        <v>1527.1786991040578</v>
      </c>
      <c r="G1847">
        <f>Calc!N1847</f>
        <v>1518.233689676287</v>
      </c>
      <c r="H1847" t="str">
        <f>IF(Calc!O1847=Betting!I1847, Betting!B1847, IF(Calc!P1847=Betting!I1847, Betting!C1847, ""))</f>
        <v>BAL</v>
      </c>
      <c r="I1847" s="21">
        <f>MAX(Calc!O1847:P1847)</f>
        <v>0.5237396250712355</v>
      </c>
      <c r="J1847" s="22">
        <f t="shared" si="113"/>
        <v>-109.96917918052128</v>
      </c>
      <c r="K1847" s="23">
        <f t="shared" si="114"/>
        <v>0.9093456979963791</v>
      </c>
      <c r="M1847" s="31"/>
      <c r="N1847" s="31"/>
      <c r="O1847" t="str">
        <f>IF(ISBLANK(Games!L1847), "", Games!L1847)</f>
        <v/>
      </c>
      <c r="P1847" t="str">
        <f>IF(ISBLANK(Games!M1847), "", Games!M1847)</f>
        <v/>
      </c>
      <c r="Q1847" t="str">
        <f t="shared" si="115"/>
        <v/>
      </c>
      <c r="R1847" t="str">
        <f>IF(ISBLANK(Games!L1847), "", IF(H1847=Q1847, "W", "L"))</f>
        <v/>
      </c>
      <c r="T1847" s="30" t="str">
        <f t="shared" si="116"/>
        <v/>
      </c>
    </row>
    <row r="1848" spans="1:20" x14ac:dyDescent="0.45">
      <c r="A1848" s="20" t="str">
        <f>Calc!A1848</f>
        <v>2024-08-17</v>
      </c>
      <c r="B1848" t="str">
        <f>Calc!B1848</f>
        <v>TBR</v>
      </c>
      <c r="C1848" t="str">
        <f>Calc!C1848</f>
        <v>ARI</v>
      </c>
      <c r="D1848" t="str">
        <f>IF(ISBLANK(Games!D1848), "", Games!D1848)</f>
        <v/>
      </c>
      <c r="E1848" t="str">
        <f>IF(ISBLANK(Games!E1848), "", Games!E1848)</f>
        <v/>
      </c>
      <c r="F1848">
        <f>Calc!M1848</f>
        <v>1528.0229512954211</v>
      </c>
      <c r="G1848">
        <f>Calc!N1848</f>
        <v>1515.1384034374826</v>
      </c>
      <c r="H1848" t="str">
        <f>IF(Calc!O1848=Betting!I1848, Betting!B1848, IF(Calc!P1848=Betting!I1848, Betting!C1848, ""))</f>
        <v>TBR</v>
      </c>
      <c r="I1848" s="21">
        <f>MAX(Calc!O1848:P1848)</f>
        <v>0.58069602144457289</v>
      </c>
      <c r="J1848" s="22">
        <f t="shared" si="113"/>
        <v>-138.4904630395277</v>
      </c>
      <c r="K1848" s="23">
        <f t="shared" si="114"/>
        <v>0.72207138170559937</v>
      </c>
      <c r="M1848" s="31"/>
      <c r="N1848" s="31"/>
      <c r="O1848" t="str">
        <f>IF(ISBLANK(Games!L1848), "", Games!L1848)</f>
        <v/>
      </c>
      <c r="P1848" t="str">
        <f>IF(ISBLANK(Games!M1848), "", Games!M1848)</f>
        <v/>
      </c>
      <c r="Q1848" t="str">
        <f t="shared" si="115"/>
        <v/>
      </c>
      <c r="R1848" t="str">
        <f>IF(ISBLANK(Games!L1848), "", IF(H1848=Q1848, "W", "L"))</f>
        <v/>
      </c>
      <c r="T1848" s="30" t="str">
        <f t="shared" si="116"/>
        <v/>
      </c>
    </row>
    <row r="1849" spans="1:20" x14ac:dyDescent="0.45">
      <c r="A1849" s="20" t="str">
        <f>Calc!A1849</f>
        <v>2024-08-17</v>
      </c>
      <c r="B1849" t="str">
        <f>Calc!B1849</f>
        <v>NYM</v>
      </c>
      <c r="C1849" t="str">
        <f>Calc!C1849</f>
        <v>MIA</v>
      </c>
      <c r="D1849" t="str">
        <f>IF(ISBLANK(Games!D1849), "", Games!D1849)</f>
        <v/>
      </c>
      <c r="E1849" t="str">
        <f>IF(ISBLANK(Games!E1849), "", Games!E1849)</f>
        <v/>
      </c>
      <c r="F1849">
        <f>Calc!M1849</f>
        <v>1483.2891783762693</v>
      </c>
      <c r="G1849">
        <f>Calc!N1849</f>
        <v>1484.370768699393</v>
      </c>
      <c r="H1849" t="str">
        <f>IF(Calc!O1849=Betting!I1849, Betting!B1849, IF(Calc!P1849=Betting!I1849, Betting!C1849, ""))</f>
        <v>NYM</v>
      </c>
      <c r="I1849" s="21">
        <f>MAX(Calc!O1849:P1849)</f>
        <v>0.54957983506784402</v>
      </c>
      <c r="J1849" s="22">
        <f t="shared" si="113"/>
        <v>-122.01492691843045</v>
      </c>
      <c r="K1849" s="23">
        <f t="shared" si="114"/>
        <v>0.81957185506370134</v>
      </c>
      <c r="M1849" s="31"/>
      <c r="N1849" s="31"/>
      <c r="O1849" t="str">
        <f>IF(ISBLANK(Games!L1849), "", Games!L1849)</f>
        <v/>
      </c>
      <c r="P1849" t="str">
        <f>IF(ISBLANK(Games!M1849), "", Games!M1849)</f>
        <v/>
      </c>
      <c r="Q1849" t="str">
        <f t="shared" si="115"/>
        <v/>
      </c>
      <c r="R1849" t="str">
        <f>IF(ISBLANK(Games!L1849), "", IF(H1849=Q1849, "W", "L"))</f>
        <v/>
      </c>
      <c r="T1849" s="30" t="str">
        <f t="shared" si="116"/>
        <v/>
      </c>
    </row>
    <row r="1850" spans="1:20" x14ac:dyDescent="0.45">
      <c r="A1850" s="20" t="str">
        <f>Calc!A1850</f>
        <v>2024-08-17</v>
      </c>
      <c r="B1850" t="str">
        <f>Calc!B1850</f>
        <v>PHI</v>
      </c>
      <c r="C1850" t="str">
        <f>Calc!C1850</f>
        <v>WAS</v>
      </c>
      <c r="D1850" t="str">
        <f>IF(ISBLANK(Games!D1850), "", Games!D1850)</f>
        <v/>
      </c>
      <c r="E1850" t="str">
        <f>IF(ISBLANK(Games!E1850), "", Games!E1850)</f>
        <v/>
      </c>
      <c r="F1850">
        <f>Calc!M1850</f>
        <v>1516.0751994709906</v>
      </c>
      <c r="G1850">
        <f>Calc!N1850</f>
        <v>1420.7057667976087</v>
      </c>
      <c r="H1850" t="str">
        <f>IF(Calc!O1850=Betting!I1850, Betting!B1850, IF(Calc!P1850=Betting!I1850, Betting!C1850, ""))</f>
        <v>PHI</v>
      </c>
      <c r="I1850" s="21">
        <f>MAX(Calc!O1850:P1850)</f>
        <v>0.67627424867850139</v>
      </c>
      <c r="J1850" s="22">
        <f t="shared" si="113"/>
        <v>-208.90344556089383</v>
      </c>
      <c r="K1850" s="23">
        <f t="shared" si="114"/>
        <v>0.47869004616704958</v>
      </c>
      <c r="M1850" s="31"/>
      <c r="N1850" s="31"/>
      <c r="O1850" t="str">
        <f>IF(ISBLANK(Games!L1850), "", Games!L1850)</f>
        <v/>
      </c>
      <c r="P1850" t="str">
        <f>IF(ISBLANK(Games!M1850), "", Games!M1850)</f>
        <v/>
      </c>
      <c r="Q1850" t="str">
        <f t="shared" si="115"/>
        <v/>
      </c>
      <c r="R1850" t="str">
        <f>IF(ISBLANK(Games!L1850), "", IF(H1850=Q1850, "W", "L"))</f>
        <v/>
      </c>
      <c r="T1850" s="30" t="str">
        <f t="shared" si="116"/>
        <v/>
      </c>
    </row>
    <row r="1851" spans="1:20" x14ac:dyDescent="0.45">
      <c r="A1851" s="20" t="str">
        <f>Calc!A1851</f>
        <v>2024-08-17</v>
      </c>
      <c r="B1851" t="str">
        <f>Calc!B1851</f>
        <v>CIN</v>
      </c>
      <c r="C1851" t="str">
        <f>Calc!C1851</f>
        <v>KCR</v>
      </c>
      <c r="D1851" t="str">
        <f>IF(ISBLANK(Games!D1851), "", Games!D1851)</f>
        <v/>
      </c>
      <c r="E1851" t="str">
        <f>IF(ISBLANK(Games!E1851), "", Games!E1851)</f>
        <v/>
      </c>
      <c r="F1851">
        <f>Calc!M1851</f>
        <v>1493.1662146218293</v>
      </c>
      <c r="G1851">
        <f>Calc!N1851</f>
        <v>1465.2610239810729</v>
      </c>
      <c r="H1851" t="str">
        <f>IF(Calc!O1851=Betting!I1851, Betting!B1851, IF(Calc!P1851=Betting!I1851, Betting!C1851, ""))</f>
        <v>CIN</v>
      </c>
      <c r="I1851" s="21">
        <f>MAX(Calc!O1851:P1851)</f>
        <v>0.53312822161370954</v>
      </c>
      <c r="J1851" s="22">
        <f t="shared" si="113"/>
        <v>-114.1915717108517</v>
      </c>
      <c r="K1851" s="23">
        <f t="shared" si="114"/>
        <v>0.87572137331828082</v>
      </c>
      <c r="M1851" s="31"/>
      <c r="N1851" s="31"/>
      <c r="O1851" t="str">
        <f>IF(ISBLANK(Games!L1851), "", Games!L1851)</f>
        <v/>
      </c>
      <c r="P1851" t="str">
        <f>IF(ISBLANK(Games!M1851), "", Games!M1851)</f>
        <v/>
      </c>
      <c r="Q1851" t="str">
        <f t="shared" si="115"/>
        <v/>
      </c>
      <c r="R1851" t="str">
        <f>IF(ISBLANK(Games!L1851), "", IF(H1851=Q1851, "W", "L"))</f>
        <v/>
      </c>
      <c r="T1851" s="30" t="str">
        <f t="shared" si="116"/>
        <v/>
      </c>
    </row>
    <row r="1852" spans="1:20" x14ac:dyDescent="0.45">
      <c r="A1852" s="20" t="str">
        <f>Calc!A1852</f>
        <v>2024-08-17</v>
      </c>
      <c r="B1852" t="str">
        <f>Calc!B1852</f>
        <v>TEX</v>
      </c>
      <c r="C1852" t="str">
        <f>Calc!C1852</f>
        <v>MIN</v>
      </c>
      <c r="D1852" t="str">
        <f>IF(ISBLANK(Games!D1852), "", Games!D1852)</f>
        <v/>
      </c>
      <c r="E1852" t="str">
        <f>IF(ISBLANK(Games!E1852), "", Games!E1852)</f>
        <v/>
      </c>
      <c r="F1852">
        <f>Calc!M1852</f>
        <v>1535.7428778604465</v>
      </c>
      <c r="G1852">
        <f>Calc!N1852</f>
        <v>1539.5424706464416</v>
      </c>
      <c r="H1852" t="str">
        <f>IF(Calc!O1852=Betting!I1852, Betting!B1852, IF(Calc!P1852=Betting!I1852, Betting!C1852, ""))</f>
        <v>TEX</v>
      </c>
      <c r="I1852" s="21">
        <f>MAX(Calc!O1852:P1852)</f>
        <v>0.52617773403224932</v>
      </c>
      <c r="J1852" s="22">
        <f t="shared" si="113"/>
        <v>-111.04960062557763</v>
      </c>
      <c r="K1852" s="23">
        <f t="shared" si="114"/>
        <v>0.90049851090565192</v>
      </c>
      <c r="M1852" s="31"/>
      <c r="N1852" s="31"/>
      <c r="O1852" t="str">
        <f>IF(ISBLANK(Games!L1852), "", Games!L1852)</f>
        <v/>
      </c>
      <c r="P1852" t="str">
        <f>IF(ISBLANK(Games!M1852), "", Games!M1852)</f>
        <v/>
      </c>
      <c r="Q1852" t="str">
        <f t="shared" si="115"/>
        <v/>
      </c>
      <c r="R1852" t="str">
        <f>IF(ISBLANK(Games!L1852), "", IF(H1852=Q1852, "W", "L"))</f>
        <v/>
      </c>
      <c r="T1852" s="30" t="str">
        <f t="shared" si="116"/>
        <v/>
      </c>
    </row>
    <row r="1853" spans="1:20" x14ac:dyDescent="0.45">
      <c r="A1853" s="20" t="str">
        <f>Calc!A1853</f>
        <v>2024-08-17</v>
      </c>
      <c r="B1853" t="str">
        <f>Calc!B1853</f>
        <v>OAK</v>
      </c>
      <c r="C1853" t="str">
        <f>Calc!C1853</f>
        <v>SFG</v>
      </c>
      <c r="D1853" t="str">
        <f>IF(ISBLANK(Games!D1853), "", Games!D1853)</f>
        <v/>
      </c>
      <c r="E1853" t="str">
        <f>IF(ISBLANK(Games!E1853), "", Games!E1853)</f>
        <v/>
      </c>
      <c r="F1853">
        <f>Calc!M1853</f>
        <v>1410.609331202211</v>
      </c>
      <c r="G1853">
        <f>Calc!N1853</f>
        <v>1491.6063482058917</v>
      </c>
      <c r="H1853" t="str">
        <f>IF(Calc!O1853=Betting!I1853, Betting!B1853, IF(Calc!P1853=Betting!I1853, Betting!C1853, ""))</f>
        <v>SFG</v>
      </c>
      <c r="I1853" s="21">
        <f>MAX(Calc!O1853:P1853)</f>
        <v>0.61139170318976577</v>
      </c>
      <c r="J1853" s="22">
        <f t="shared" si="113"/>
        <v>-157.32852546077302</v>
      </c>
      <c r="K1853" s="23">
        <f t="shared" si="114"/>
        <v>0.63561264371560622</v>
      </c>
      <c r="M1853" s="31"/>
      <c r="N1853" s="31"/>
      <c r="O1853" t="str">
        <f>IF(ISBLANK(Games!L1853), "", Games!L1853)</f>
        <v/>
      </c>
      <c r="P1853" t="str">
        <f>IF(ISBLANK(Games!M1853), "", Games!M1853)</f>
        <v/>
      </c>
      <c r="Q1853" t="str">
        <f t="shared" si="115"/>
        <v/>
      </c>
      <c r="R1853" t="str">
        <f>IF(ISBLANK(Games!L1853), "", IF(H1853=Q1853, "W", "L"))</f>
        <v/>
      </c>
      <c r="T1853" s="30" t="str">
        <f t="shared" si="116"/>
        <v/>
      </c>
    </row>
    <row r="1854" spans="1:20" x14ac:dyDescent="0.45">
      <c r="A1854" s="20" t="str">
        <f>Calc!A1854</f>
        <v>2024-08-17</v>
      </c>
      <c r="B1854" t="str">
        <f>Calc!B1854</f>
        <v>HOU</v>
      </c>
      <c r="C1854" t="str">
        <f>Calc!C1854</f>
        <v>CHW</v>
      </c>
      <c r="D1854" t="str">
        <f>IF(ISBLANK(Games!D1854), "", Games!D1854)</f>
        <v/>
      </c>
      <c r="E1854" t="str">
        <f>IF(ISBLANK(Games!E1854), "", Games!E1854)</f>
        <v/>
      </c>
      <c r="F1854">
        <f>Calc!M1854</f>
        <v>1535.1961987191132</v>
      </c>
      <c r="G1854">
        <f>Calc!N1854</f>
        <v>1425.4820043556863</v>
      </c>
      <c r="H1854" t="str">
        <f>IF(Calc!O1854=Betting!I1854, Betting!B1854, IF(Calc!P1854=Betting!I1854, Betting!C1854, ""))</f>
        <v>HOU</v>
      </c>
      <c r="I1854" s="21">
        <f>MAX(Calc!O1854:P1854)</f>
        <v>0.63243622528022225</v>
      </c>
      <c r="J1854" s="22">
        <f t="shared" si="113"/>
        <v>-172.06163087273148</v>
      </c>
      <c r="K1854" s="23">
        <f t="shared" si="114"/>
        <v>0.58118709844129524</v>
      </c>
      <c r="M1854" s="31"/>
      <c r="N1854" s="31"/>
      <c r="O1854" t="str">
        <f>IF(ISBLANK(Games!L1854), "", Games!L1854)</f>
        <v/>
      </c>
      <c r="P1854" t="str">
        <f>IF(ISBLANK(Games!M1854), "", Games!M1854)</f>
        <v/>
      </c>
      <c r="Q1854" t="str">
        <f t="shared" si="115"/>
        <v/>
      </c>
      <c r="R1854" t="str">
        <f>IF(ISBLANK(Games!L1854), "", IF(H1854=Q1854, "W", "L"))</f>
        <v/>
      </c>
      <c r="T1854" s="30" t="str">
        <f t="shared" si="116"/>
        <v/>
      </c>
    </row>
    <row r="1855" spans="1:20" x14ac:dyDescent="0.45">
      <c r="A1855" s="20" t="str">
        <f>Calc!A1855</f>
        <v>2024-08-17</v>
      </c>
      <c r="B1855" t="str">
        <f>Calc!B1855</f>
        <v>STL</v>
      </c>
      <c r="C1855" t="str">
        <f>Calc!C1855</f>
        <v>LAD</v>
      </c>
      <c r="D1855" t="str">
        <f>IF(ISBLANK(Games!D1855), "", Games!D1855)</f>
        <v/>
      </c>
      <c r="E1855" t="str">
        <f>IF(ISBLANK(Games!E1855), "", Games!E1855)</f>
        <v/>
      </c>
      <c r="F1855">
        <f>Calc!M1855</f>
        <v>1510.540426333587</v>
      </c>
      <c r="G1855">
        <f>Calc!N1855</f>
        <v>1587.2549754385982</v>
      </c>
      <c r="H1855" t="str">
        <f>IF(Calc!O1855=Betting!I1855, Betting!B1855, IF(Calc!P1855=Betting!I1855, Betting!C1855, ""))</f>
        <v>LAD</v>
      </c>
      <c r="I1855" s="21">
        <f>MAX(Calc!O1855:P1855)</f>
        <v>0.57205590505810411</v>
      </c>
      <c r="J1855" s="22">
        <f t="shared" si="113"/>
        <v>-133.67538232669736</v>
      </c>
      <c r="K1855" s="23">
        <f t="shared" si="114"/>
        <v>0.7480808976151192</v>
      </c>
      <c r="M1855" s="31"/>
      <c r="N1855" s="31"/>
      <c r="O1855" t="str">
        <f>IF(ISBLANK(Games!L1855), "", Games!L1855)</f>
        <v/>
      </c>
      <c r="P1855" t="str">
        <f>IF(ISBLANK(Games!M1855), "", Games!M1855)</f>
        <v/>
      </c>
      <c r="Q1855" t="str">
        <f t="shared" si="115"/>
        <v/>
      </c>
      <c r="R1855" t="str">
        <f>IF(ISBLANK(Games!L1855), "", IF(H1855=Q1855, "W", "L"))</f>
        <v/>
      </c>
      <c r="T1855" s="30" t="str">
        <f t="shared" si="116"/>
        <v/>
      </c>
    </row>
    <row r="1856" spans="1:20" x14ac:dyDescent="0.45">
      <c r="A1856" s="20" t="str">
        <f>Calc!A1856</f>
        <v>2024-08-17</v>
      </c>
      <c r="B1856" t="str">
        <f>Calc!B1856</f>
        <v>MIL</v>
      </c>
      <c r="C1856" t="str">
        <f>Calc!C1856</f>
        <v>CLE</v>
      </c>
      <c r="D1856" t="str">
        <f>IF(ISBLANK(Games!D1856), "", Games!D1856)</f>
        <v/>
      </c>
      <c r="E1856" t="str">
        <f>IF(ISBLANK(Games!E1856), "", Games!E1856)</f>
        <v/>
      </c>
      <c r="F1856">
        <f>Calc!M1856</f>
        <v>1516.6563185214643</v>
      </c>
      <c r="G1856">
        <f>Calc!N1856</f>
        <v>1521.3210808926906</v>
      </c>
      <c r="H1856" t="str">
        <f>IF(Calc!O1856=Betting!I1856, Betting!B1856, IF(Calc!P1856=Betting!I1856, Betting!C1856, ""))</f>
        <v>MIL</v>
      </c>
      <c r="I1856" s="21">
        <f>MAX(Calc!O1856:P1856)</f>
        <v>0.52699513583305335</v>
      </c>
      <c r="J1856" s="22">
        <f t="shared" si="113"/>
        <v>-111.41431637520135</v>
      </c>
      <c r="K1856" s="23">
        <f t="shared" si="114"/>
        <v>0.89755072106925426</v>
      </c>
      <c r="M1856" s="31"/>
      <c r="N1856" s="31"/>
      <c r="O1856" t="str">
        <f>IF(ISBLANK(Games!L1856), "", Games!L1856)</f>
        <v/>
      </c>
      <c r="P1856" t="str">
        <f>IF(ISBLANK(Games!M1856), "", Games!M1856)</f>
        <v/>
      </c>
      <c r="Q1856" t="str">
        <f t="shared" si="115"/>
        <v/>
      </c>
      <c r="R1856" t="str">
        <f>IF(ISBLANK(Games!L1856), "", IF(H1856=Q1856, "W", "L"))</f>
        <v/>
      </c>
      <c r="T1856" s="30" t="str">
        <f t="shared" si="116"/>
        <v/>
      </c>
    </row>
    <row r="1857" spans="1:20" x14ac:dyDescent="0.45">
      <c r="A1857" s="20" t="str">
        <f>Calc!A1857</f>
        <v>2024-08-17</v>
      </c>
      <c r="B1857" t="str">
        <f>Calc!B1857</f>
        <v>COL</v>
      </c>
      <c r="C1857" t="str">
        <f>Calc!C1857</f>
        <v>SDP</v>
      </c>
      <c r="D1857" t="str">
        <f>IF(ISBLANK(Games!D1857), "", Games!D1857)</f>
        <v/>
      </c>
      <c r="E1857" t="str">
        <f>IF(ISBLANK(Games!E1857), "", Games!E1857)</f>
        <v/>
      </c>
      <c r="F1857">
        <f>Calc!M1857</f>
        <v>1423.0710497477428</v>
      </c>
      <c r="G1857">
        <f>Calc!N1857</f>
        <v>1514.2912987524817</v>
      </c>
      <c r="H1857" t="str">
        <f>IF(Calc!O1857=Betting!I1857, Betting!B1857, IF(Calc!P1857=Betting!I1857, Betting!C1857, ""))</f>
        <v>SDP</v>
      </c>
      <c r="I1857" s="21">
        <f>MAX(Calc!O1857:P1857)</f>
        <v>0.51416770587399796</v>
      </c>
      <c r="J1857" s="22">
        <f t="shared" si="113"/>
        <v>-105.832344224661</v>
      </c>
      <c r="K1857" s="23">
        <f t="shared" si="114"/>
        <v>0.94489072062620016</v>
      </c>
      <c r="M1857" s="31"/>
      <c r="N1857" s="31"/>
      <c r="O1857" t="str">
        <f>IF(ISBLANK(Games!L1857), "", Games!L1857)</f>
        <v/>
      </c>
      <c r="P1857" t="str">
        <f>IF(ISBLANK(Games!M1857), "", Games!M1857)</f>
        <v/>
      </c>
      <c r="Q1857" t="str">
        <f t="shared" si="115"/>
        <v/>
      </c>
      <c r="R1857" t="str">
        <f>IF(ISBLANK(Games!L1857), "", IF(H1857=Q1857, "W", "L"))</f>
        <v/>
      </c>
      <c r="T1857" s="30" t="str">
        <f t="shared" si="116"/>
        <v/>
      </c>
    </row>
    <row r="1858" spans="1:20" x14ac:dyDescent="0.45">
      <c r="A1858" s="20" t="str">
        <f>Calc!A1858</f>
        <v>2024-08-17</v>
      </c>
      <c r="B1858" t="str">
        <f>Calc!B1858</f>
        <v>LAA</v>
      </c>
      <c r="C1858" t="str">
        <f>Calc!C1858</f>
        <v>ATL</v>
      </c>
      <c r="D1858" t="str">
        <f>IF(ISBLANK(Games!D1858), "", Games!D1858)</f>
        <v/>
      </c>
      <c r="E1858" t="str">
        <f>IF(ISBLANK(Games!E1858), "", Games!E1858)</f>
        <v/>
      </c>
      <c r="F1858">
        <f>Calc!M1858</f>
        <v>1469.5882041455925</v>
      </c>
      <c r="G1858">
        <f>Calc!N1858</f>
        <v>1588.8399964445969</v>
      </c>
      <c r="H1858" t="str">
        <f>IF(Calc!O1858=Betting!I1858, Betting!B1858, IF(Calc!P1858=Betting!I1858, Betting!C1858, ""))</f>
        <v>ATL</v>
      </c>
      <c r="I1858" s="21">
        <f>MAX(Calc!O1858:P1858)</f>
        <v>0.63093429133626922</v>
      </c>
      <c r="J1858" s="22">
        <f t="shared" si="113"/>
        <v>-170.95446055410594</v>
      </c>
      <c r="K1858" s="23">
        <f t="shared" si="114"/>
        <v>0.58495110145634766</v>
      </c>
      <c r="M1858" s="31"/>
      <c r="N1858" s="31"/>
      <c r="O1858" t="str">
        <f>IF(ISBLANK(Games!L1858), "", Games!L1858)</f>
        <v/>
      </c>
      <c r="P1858" t="str">
        <f>IF(ISBLANK(Games!M1858), "", Games!M1858)</f>
        <v/>
      </c>
      <c r="Q1858" t="str">
        <f t="shared" si="115"/>
        <v/>
      </c>
      <c r="R1858" t="str">
        <f>IF(ISBLANK(Games!L1858), "", IF(H1858=Q1858, "W", "L"))</f>
        <v/>
      </c>
      <c r="T1858" s="30" t="str">
        <f t="shared" si="116"/>
        <v/>
      </c>
    </row>
    <row r="1859" spans="1:20" x14ac:dyDescent="0.45">
      <c r="A1859" s="20" t="str">
        <f>Calc!A1859</f>
        <v>2024-08-18</v>
      </c>
      <c r="B1859" t="str">
        <f>Calc!B1859</f>
        <v>BAL</v>
      </c>
      <c r="C1859" t="str">
        <f>Calc!C1859</f>
        <v>BOS</v>
      </c>
      <c r="D1859" t="str">
        <f>IF(ISBLANK(Games!D1859), "", Games!D1859)</f>
        <v/>
      </c>
      <c r="E1859" t="str">
        <f>IF(ISBLANK(Games!E1859), "", Games!E1859)</f>
        <v/>
      </c>
      <c r="F1859">
        <f>Calc!M1859</f>
        <v>1527.1786991040578</v>
      </c>
      <c r="G1859">
        <f>Calc!N1859</f>
        <v>1518.233689676287</v>
      </c>
      <c r="H1859" t="str">
        <f>IF(Calc!O1859=Betting!I1859, Betting!B1859, IF(Calc!P1859=Betting!I1859, Betting!C1859, ""))</f>
        <v>BAL</v>
      </c>
      <c r="I1859" s="21">
        <f>MAX(Calc!O1859:P1859)</f>
        <v>0.5237396250712355</v>
      </c>
      <c r="J1859" s="22">
        <f t="shared" ref="J1859:J1922" si="117">IF(I1859&lt;0.5, "",-1*((I1859*100)/(1-((I1859*100)/100))))</f>
        <v>-109.96917918052128</v>
      </c>
      <c r="K1859" s="23">
        <f t="shared" ref="K1859:K1922" si="118">IF(J1859&gt;0, "",1/(J1859/-100))</f>
        <v>0.9093456979963791</v>
      </c>
      <c r="M1859" s="31"/>
      <c r="N1859" s="31"/>
      <c r="O1859" t="str">
        <f>IF(ISBLANK(Games!L1859), "", Games!L1859)</f>
        <v/>
      </c>
      <c r="P1859" t="str">
        <f>IF(ISBLANK(Games!M1859), "", Games!M1859)</f>
        <v/>
      </c>
      <c r="Q1859" t="str">
        <f t="shared" ref="Q1859:Q1922" si="119">IF(O1859&gt;P1859, B1859, IF(P1859&gt;O1859, C1859, ""))</f>
        <v/>
      </c>
      <c r="R1859" t="str">
        <f>IF(ISBLANK(Games!L1859), "", IF(H1859=Q1859, "W", "L"))</f>
        <v/>
      </c>
      <c r="T1859" s="30" t="str">
        <f t="shared" si="116"/>
        <v/>
      </c>
    </row>
    <row r="1860" spans="1:20" x14ac:dyDescent="0.45">
      <c r="A1860" s="20" t="str">
        <f>Calc!A1860</f>
        <v>2024-08-18</v>
      </c>
      <c r="B1860" t="str">
        <f>Calc!B1860</f>
        <v>PIT</v>
      </c>
      <c r="C1860" t="str">
        <f>Calc!C1860</f>
        <v>SEA</v>
      </c>
      <c r="D1860" t="str">
        <f>IF(ISBLANK(Games!D1860), "", Games!D1860)</f>
        <v/>
      </c>
      <c r="E1860" t="str">
        <f>IF(ISBLANK(Games!E1860), "", Games!E1860)</f>
        <v/>
      </c>
      <c r="F1860">
        <f>Calc!M1860</f>
        <v>1464.4120897083565</v>
      </c>
      <c r="G1860">
        <f>Calc!N1860</f>
        <v>1521.2700100017432</v>
      </c>
      <c r="H1860" t="str">
        <f>IF(Calc!O1860=Betting!I1860, Betting!B1860, IF(Calc!P1860=Betting!I1860, Betting!C1860, ""))</f>
        <v>SEA</v>
      </c>
      <c r="I1860" s="21">
        <f>MAX(Calc!O1860:P1860)</f>
        <v>0.55211689486907234</v>
      </c>
      <c r="J1860" s="22">
        <f t="shared" si="117"/>
        <v>-123.27254333643026</v>
      </c>
      <c r="K1860" s="23">
        <f t="shared" si="118"/>
        <v>0.81121064994241421</v>
      </c>
      <c r="M1860" s="31"/>
      <c r="N1860" s="31"/>
      <c r="O1860" t="str">
        <f>IF(ISBLANK(Games!L1860), "", Games!L1860)</f>
        <v/>
      </c>
      <c r="P1860" t="str">
        <f>IF(ISBLANK(Games!M1860), "", Games!M1860)</f>
        <v/>
      </c>
      <c r="Q1860" t="str">
        <f t="shared" si="119"/>
        <v/>
      </c>
      <c r="R1860" t="str">
        <f>IF(ISBLANK(Games!L1860), "", IF(H1860=Q1860, "W", "L"))</f>
        <v/>
      </c>
      <c r="T1860" s="30" t="str">
        <f t="shared" si="116"/>
        <v/>
      </c>
    </row>
    <row r="1861" spans="1:20" x14ac:dyDescent="0.45">
      <c r="A1861" s="20" t="str">
        <f>Calc!A1861</f>
        <v>2024-08-18</v>
      </c>
      <c r="B1861" t="str">
        <f>Calc!B1861</f>
        <v>PHI</v>
      </c>
      <c r="C1861" t="str">
        <f>Calc!C1861</f>
        <v>WAS</v>
      </c>
      <c r="D1861" t="str">
        <f>IF(ISBLANK(Games!D1861), "", Games!D1861)</f>
        <v/>
      </c>
      <c r="E1861" t="str">
        <f>IF(ISBLANK(Games!E1861), "", Games!E1861)</f>
        <v/>
      </c>
      <c r="F1861">
        <f>Calc!M1861</f>
        <v>1516.0751994709906</v>
      </c>
      <c r="G1861">
        <f>Calc!N1861</f>
        <v>1420.7057667976087</v>
      </c>
      <c r="H1861" t="str">
        <f>IF(Calc!O1861=Betting!I1861, Betting!B1861, IF(Calc!P1861=Betting!I1861, Betting!C1861, ""))</f>
        <v>PHI</v>
      </c>
      <c r="I1861" s="21">
        <f>MAX(Calc!O1861:P1861)</f>
        <v>0.67627424867850139</v>
      </c>
      <c r="J1861" s="22">
        <f t="shared" si="117"/>
        <v>-208.90344556089383</v>
      </c>
      <c r="K1861" s="23">
        <f t="shared" si="118"/>
        <v>0.47869004616704958</v>
      </c>
      <c r="M1861" s="31"/>
      <c r="N1861" s="31"/>
      <c r="O1861" t="str">
        <f>IF(ISBLANK(Games!L1861), "", Games!L1861)</f>
        <v/>
      </c>
      <c r="P1861" t="str">
        <f>IF(ISBLANK(Games!M1861), "", Games!M1861)</f>
        <v/>
      </c>
      <c r="Q1861" t="str">
        <f t="shared" si="119"/>
        <v/>
      </c>
      <c r="R1861" t="str">
        <f>IF(ISBLANK(Games!L1861), "", IF(H1861=Q1861, "W", "L"))</f>
        <v/>
      </c>
      <c r="T1861" s="30" t="str">
        <f t="shared" si="116"/>
        <v/>
      </c>
    </row>
    <row r="1862" spans="1:20" x14ac:dyDescent="0.45">
      <c r="A1862" s="20" t="str">
        <f>Calc!A1862</f>
        <v>2024-08-18</v>
      </c>
      <c r="B1862" t="str">
        <f>Calc!B1862</f>
        <v>CIN</v>
      </c>
      <c r="C1862" t="str">
        <f>Calc!C1862</f>
        <v>KCR</v>
      </c>
      <c r="D1862" t="str">
        <f>IF(ISBLANK(Games!D1862), "", Games!D1862)</f>
        <v/>
      </c>
      <c r="E1862" t="str">
        <f>IF(ISBLANK(Games!E1862), "", Games!E1862)</f>
        <v/>
      </c>
      <c r="F1862">
        <f>Calc!M1862</f>
        <v>1493.1662146218293</v>
      </c>
      <c r="G1862">
        <f>Calc!N1862</f>
        <v>1465.2610239810729</v>
      </c>
      <c r="H1862" t="str">
        <f>IF(Calc!O1862=Betting!I1862, Betting!B1862, IF(Calc!P1862=Betting!I1862, Betting!C1862, ""))</f>
        <v>CIN</v>
      </c>
      <c r="I1862" s="21">
        <f>MAX(Calc!O1862:P1862)</f>
        <v>0.53312822161370954</v>
      </c>
      <c r="J1862" s="22">
        <f t="shared" si="117"/>
        <v>-114.1915717108517</v>
      </c>
      <c r="K1862" s="23">
        <f t="shared" si="118"/>
        <v>0.87572137331828082</v>
      </c>
      <c r="M1862" s="31"/>
      <c r="N1862" s="31"/>
      <c r="O1862" t="str">
        <f>IF(ISBLANK(Games!L1862), "", Games!L1862)</f>
        <v/>
      </c>
      <c r="P1862" t="str">
        <f>IF(ISBLANK(Games!M1862), "", Games!M1862)</f>
        <v/>
      </c>
      <c r="Q1862" t="str">
        <f t="shared" si="119"/>
        <v/>
      </c>
      <c r="R1862" t="str">
        <f>IF(ISBLANK(Games!L1862), "", IF(H1862=Q1862, "W", "L"))</f>
        <v/>
      </c>
      <c r="T1862" s="30" t="str">
        <f t="shared" si="116"/>
        <v/>
      </c>
    </row>
    <row r="1863" spans="1:20" x14ac:dyDescent="0.45">
      <c r="A1863" s="20" t="str">
        <f>Calc!A1863</f>
        <v>2024-08-18</v>
      </c>
      <c r="B1863" t="str">
        <f>Calc!B1863</f>
        <v>TBR</v>
      </c>
      <c r="C1863" t="str">
        <f>Calc!C1863</f>
        <v>ARI</v>
      </c>
      <c r="D1863" t="str">
        <f>IF(ISBLANK(Games!D1863), "", Games!D1863)</f>
        <v/>
      </c>
      <c r="E1863" t="str">
        <f>IF(ISBLANK(Games!E1863), "", Games!E1863)</f>
        <v/>
      </c>
      <c r="F1863">
        <f>Calc!M1863</f>
        <v>1528.0229512954211</v>
      </c>
      <c r="G1863">
        <f>Calc!N1863</f>
        <v>1515.1384034374826</v>
      </c>
      <c r="H1863" t="str">
        <f>IF(Calc!O1863=Betting!I1863, Betting!B1863, IF(Calc!P1863=Betting!I1863, Betting!C1863, ""))</f>
        <v>TBR</v>
      </c>
      <c r="I1863" s="21">
        <f>MAX(Calc!O1863:P1863)</f>
        <v>0.58069602144457289</v>
      </c>
      <c r="J1863" s="22">
        <f t="shared" si="117"/>
        <v>-138.4904630395277</v>
      </c>
      <c r="K1863" s="23">
        <f t="shared" si="118"/>
        <v>0.72207138170559937</v>
      </c>
      <c r="M1863" s="31"/>
      <c r="N1863" s="31"/>
      <c r="O1863" t="str">
        <f>IF(ISBLANK(Games!L1863), "", Games!L1863)</f>
        <v/>
      </c>
      <c r="P1863" t="str">
        <f>IF(ISBLANK(Games!M1863), "", Games!M1863)</f>
        <v/>
      </c>
      <c r="Q1863" t="str">
        <f t="shared" si="119"/>
        <v/>
      </c>
      <c r="R1863" t="str">
        <f>IF(ISBLANK(Games!L1863), "", IF(H1863=Q1863, "W", "L"))</f>
        <v/>
      </c>
      <c r="T1863" s="30" t="str">
        <f t="shared" si="116"/>
        <v/>
      </c>
    </row>
    <row r="1864" spans="1:20" x14ac:dyDescent="0.45">
      <c r="A1864" s="20" t="str">
        <f>Calc!A1864</f>
        <v>2024-08-18</v>
      </c>
      <c r="B1864" t="str">
        <f>Calc!B1864</f>
        <v>NYM</v>
      </c>
      <c r="C1864" t="str">
        <f>Calc!C1864</f>
        <v>MIA</v>
      </c>
      <c r="D1864" t="str">
        <f>IF(ISBLANK(Games!D1864), "", Games!D1864)</f>
        <v/>
      </c>
      <c r="E1864" t="str">
        <f>IF(ISBLANK(Games!E1864), "", Games!E1864)</f>
        <v/>
      </c>
      <c r="F1864">
        <f>Calc!M1864</f>
        <v>1483.2891783762693</v>
      </c>
      <c r="G1864">
        <f>Calc!N1864</f>
        <v>1484.370768699393</v>
      </c>
      <c r="H1864" t="str">
        <f>IF(Calc!O1864=Betting!I1864, Betting!B1864, IF(Calc!P1864=Betting!I1864, Betting!C1864, ""))</f>
        <v>NYM</v>
      </c>
      <c r="I1864" s="21">
        <f>MAX(Calc!O1864:P1864)</f>
        <v>0.54957983506784402</v>
      </c>
      <c r="J1864" s="22">
        <f t="shared" si="117"/>
        <v>-122.01492691843045</v>
      </c>
      <c r="K1864" s="23">
        <f t="shared" si="118"/>
        <v>0.81957185506370134</v>
      </c>
      <c r="M1864" s="31"/>
      <c r="N1864" s="31"/>
      <c r="O1864" t="str">
        <f>IF(ISBLANK(Games!L1864), "", Games!L1864)</f>
        <v/>
      </c>
      <c r="P1864" t="str">
        <f>IF(ISBLANK(Games!M1864), "", Games!M1864)</f>
        <v/>
      </c>
      <c r="Q1864" t="str">
        <f t="shared" si="119"/>
        <v/>
      </c>
      <c r="R1864" t="str">
        <f>IF(ISBLANK(Games!L1864), "", IF(H1864=Q1864, "W", "L"))</f>
        <v/>
      </c>
      <c r="T1864" s="30" t="str">
        <f t="shared" si="116"/>
        <v/>
      </c>
    </row>
    <row r="1865" spans="1:20" x14ac:dyDescent="0.45">
      <c r="A1865" s="20" t="str">
        <f>Calc!A1865</f>
        <v>2024-08-18</v>
      </c>
      <c r="B1865" t="str">
        <f>Calc!B1865</f>
        <v>HOU</v>
      </c>
      <c r="C1865" t="str">
        <f>Calc!C1865</f>
        <v>CHW</v>
      </c>
      <c r="D1865" t="str">
        <f>IF(ISBLANK(Games!D1865), "", Games!D1865)</f>
        <v/>
      </c>
      <c r="E1865" t="str">
        <f>IF(ISBLANK(Games!E1865), "", Games!E1865)</f>
        <v/>
      </c>
      <c r="F1865">
        <f>Calc!M1865</f>
        <v>1535.1961987191132</v>
      </c>
      <c r="G1865">
        <f>Calc!N1865</f>
        <v>1425.4820043556863</v>
      </c>
      <c r="H1865" t="str">
        <f>IF(Calc!O1865=Betting!I1865, Betting!B1865, IF(Calc!P1865=Betting!I1865, Betting!C1865, ""))</f>
        <v>HOU</v>
      </c>
      <c r="I1865" s="21">
        <f>MAX(Calc!O1865:P1865)</f>
        <v>0.63243622528022225</v>
      </c>
      <c r="J1865" s="22">
        <f t="shared" si="117"/>
        <v>-172.06163087273148</v>
      </c>
      <c r="K1865" s="23">
        <f t="shared" si="118"/>
        <v>0.58118709844129524</v>
      </c>
      <c r="M1865" s="31"/>
      <c r="N1865" s="31"/>
      <c r="O1865" t="str">
        <f>IF(ISBLANK(Games!L1865), "", Games!L1865)</f>
        <v/>
      </c>
      <c r="P1865" t="str">
        <f>IF(ISBLANK(Games!M1865), "", Games!M1865)</f>
        <v/>
      </c>
      <c r="Q1865" t="str">
        <f t="shared" si="119"/>
        <v/>
      </c>
      <c r="R1865" t="str">
        <f>IF(ISBLANK(Games!L1865), "", IF(H1865=Q1865, "W", "L"))</f>
        <v/>
      </c>
      <c r="T1865" s="30" t="str">
        <f t="shared" si="116"/>
        <v/>
      </c>
    </row>
    <row r="1866" spans="1:20" x14ac:dyDescent="0.45">
      <c r="A1866" s="20" t="str">
        <f>Calc!A1866</f>
        <v>2024-08-18</v>
      </c>
      <c r="B1866" t="str">
        <f>Calc!B1866</f>
        <v>MIL</v>
      </c>
      <c r="C1866" t="str">
        <f>Calc!C1866</f>
        <v>CLE</v>
      </c>
      <c r="D1866" t="str">
        <f>IF(ISBLANK(Games!D1866), "", Games!D1866)</f>
        <v/>
      </c>
      <c r="E1866" t="str">
        <f>IF(ISBLANK(Games!E1866), "", Games!E1866)</f>
        <v/>
      </c>
      <c r="F1866">
        <f>Calc!M1866</f>
        <v>1516.6563185214643</v>
      </c>
      <c r="G1866">
        <f>Calc!N1866</f>
        <v>1521.3210808926906</v>
      </c>
      <c r="H1866" t="str">
        <f>IF(Calc!O1866=Betting!I1866, Betting!B1866, IF(Calc!P1866=Betting!I1866, Betting!C1866, ""))</f>
        <v>MIL</v>
      </c>
      <c r="I1866" s="21">
        <f>MAX(Calc!O1866:P1866)</f>
        <v>0.52699513583305335</v>
      </c>
      <c r="J1866" s="22">
        <f t="shared" si="117"/>
        <v>-111.41431637520135</v>
      </c>
      <c r="K1866" s="23">
        <f t="shared" si="118"/>
        <v>0.89755072106925426</v>
      </c>
      <c r="M1866" s="31"/>
      <c r="N1866" s="31"/>
      <c r="O1866" t="str">
        <f>IF(ISBLANK(Games!L1866), "", Games!L1866)</f>
        <v/>
      </c>
      <c r="P1866" t="str">
        <f>IF(ISBLANK(Games!M1866), "", Games!M1866)</f>
        <v/>
      </c>
      <c r="Q1866" t="str">
        <f t="shared" si="119"/>
        <v/>
      </c>
      <c r="R1866" t="str">
        <f>IF(ISBLANK(Games!L1866), "", IF(H1866=Q1866, "W", "L"))</f>
        <v/>
      </c>
      <c r="T1866" s="30" t="str">
        <f t="shared" si="116"/>
        <v/>
      </c>
    </row>
    <row r="1867" spans="1:20" x14ac:dyDescent="0.45">
      <c r="A1867" s="20" t="str">
        <f>Calc!A1867</f>
        <v>2024-08-18</v>
      </c>
      <c r="B1867" t="str">
        <f>Calc!B1867</f>
        <v>STL</v>
      </c>
      <c r="C1867" t="str">
        <f>Calc!C1867</f>
        <v>LAD</v>
      </c>
      <c r="D1867" t="str">
        <f>IF(ISBLANK(Games!D1867), "", Games!D1867)</f>
        <v/>
      </c>
      <c r="E1867" t="str">
        <f>IF(ISBLANK(Games!E1867), "", Games!E1867)</f>
        <v/>
      </c>
      <c r="F1867">
        <f>Calc!M1867</f>
        <v>1510.540426333587</v>
      </c>
      <c r="G1867">
        <f>Calc!N1867</f>
        <v>1587.2549754385982</v>
      </c>
      <c r="H1867" t="str">
        <f>IF(Calc!O1867=Betting!I1867, Betting!B1867, IF(Calc!P1867=Betting!I1867, Betting!C1867, ""))</f>
        <v>LAD</v>
      </c>
      <c r="I1867" s="21">
        <f>MAX(Calc!O1867:P1867)</f>
        <v>0.57205590505810411</v>
      </c>
      <c r="J1867" s="22">
        <f t="shared" si="117"/>
        <v>-133.67538232669736</v>
      </c>
      <c r="K1867" s="23">
        <f t="shared" si="118"/>
        <v>0.7480808976151192</v>
      </c>
      <c r="M1867" s="31"/>
      <c r="N1867" s="31"/>
      <c r="O1867" t="str">
        <f>IF(ISBLANK(Games!L1867), "", Games!L1867)</f>
        <v/>
      </c>
      <c r="P1867" t="str">
        <f>IF(ISBLANK(Games!M1867), "", Games!M1867)</f>
        <v/>
      </c>
      <c r="Q1867" t="str">
        <f t="shared" si="119"/>
        <v/>
      </c>
      <c r="R1867" t="str">
        <f>IF(ISBLANK(Games!L1867), "", IF(H1867=Q1867, "W", "L"))</f>
        <v/>
      </c>
      <c r="T1867" s="30" t="str">
        <f t="shared" si="116"/>
        <v/>
      </c>
    </row>
    <row r="1868" spans="1:20" x14ac:dyDescent="0.45">
      <c r="A1868" s="20" t="str">
        <f>Calc!A1868</f>
        <v>2024-08-18</v>
      </c>
      <c r="B1868" t="str">
        <f>Calc!B1868</f>
        <v>CHC</v>
      </c>
      <c r="C1868" t="str">
        <f>Calc!C1868</f>
        <v>TOR</v>
      </c>
      <c r="D1868" t="str">
        <f>IF(ISBLANK(Games!D1868), "", Games!D1868)</f>
        <v/>
      </c>
      <c r="E1868" t="str">
        <f>IF(ISBLANK(Games!E1868), "", Games!E1868)</f>
        <v/>
      </c>
      <c r="F1868">
        <f>Calc!M1868</f>
        <v>1529.9566441509314</v>
      </c>
      <c r="G1868">
        <f>Calc!N1868</f>
        <v>1549.5770225833428</v>
      </c>
      <c r="H1868" t="str">
        <f>IF(Calc!O1868=Betting!I1868, Betting!B1868, IF(Calc!P1868=Betting!I1868, Betting!C1868, ""))</f>
        <v>TOR</v>
      </c>
      <c r="I1868" s="21">
        <f>MAX(Calc!O1868:P1868)</f>
        <v>0.50591302325326715</v>
      </c>
      <c r="J1868" s="22">
        <f t="shared" si="117"/>
        <v>-102.39351512245915</v>
      </c>
      <c r="K1868" s="23">
        <f t="shared" si="118"/>
        <v>0.97662434852835556</v>
      </c>
      <c r="M1868" s="31"/>
      <c r="N1868" s="31"/>
      <c r="O1868" t="str">
        <f>IF(ISBLANK(Games!L1868), "", Games!L1868)</f>
        <v/>
      </c>
      <c r="P1868" t="str">
        <f>IF(ISBLANK(Games!M1868), "", Games!M1868)</f>
        <v/>
      </c>
      <c r="Q1868" t="str">
        <f t="shared" si="119"/>
        <v/>
      </c>
      <c r="R1868" t="str">
        <f>IF(ISBLANK(Games!L1868), "", IF(H1868=Q1868, "W", "L"))</f>
        <v/>
      </c>
      <c r="T1868" s="30" t="str">
        <f t="shared" si="116"/>
        <v/>
      </c>
    </row>
    <row r="1869" spans="1:20" x14ac:dyDescent="0.45">
      <c r="A1869" s="20" t="str">
        <f>Calc!A1869</f>
        <v>2024-08-18</v>
      </c>
      <c r="B1869" t="str">
        <f>Calc!B1869</f>
        <v>TEX</v>
      </c>
      <c r="C1869" t="str">
        <f>Calc!C1869</f>
        <v>MIN</v>
      </c>
      <c r="D1869" t="str">
        <f>IF(ISBLANK(Games!D1869), "", Games!D1869)</f>
        <v/>
      </c>
      <c r="E1869" t="str">
        <f>IF(ISBLANK(Games!E1869), "", Games!E1869)</f>
        <v/>
      </c>
      <c r="F1869">
        <f>Calc!M1869</f>
        <v>1535.7428778604465</v>
      </c>
      <c r="G1869">
        <f>Calc!N1869</f>
        <v>1539.5424706464416</v>
      </c>
      <c r="H1869" t="str">
        <f>IF(Calc!O1869=Betting!I1869, Betting!B1869, IF(Calc!P1869=Betting!I1869, Betting!C1869, ""))</f>
        <v>TEX</v>
      </c>
      <c r="I1869" s="21">
        <f>MAX(Calc!O1869:P1869)</f>
        <v>0.52617773403224932</v>
      </c>
      <c r="J1869" s="22">
        <f t="shared" si="117"/>
        <v>-111.04960062557763</v>
      </c>
      <c r="K1869" s="23">
        <f t="shared" si="118"/>
        <v>0.90049851090565192</v>
      </c>
      <c r="M1869" s="31"/>
      <c r="N1869" s="31"/>
      <c r="O1869" t="str">
        <f>IF(ISBLANK(Games!L1869), "", Games!L1869)</f>
        <v/>
      </c>
      <c r="P1869" t="str">
        <f>IF(ISBLANK(Games!M1869), "", Games!M1869)</f>
        <v/>
      </c>
      <c r="Q1869" t="str">
        <f t="shared" si="119"/>
        <v/>
      </c>
      <c r="R1869" t="str">
        <f>IF(ISBLANK(Games!L1869), "", IF(H1869=Q1869, "W", "L"))</f>
        <v/>
      </c>
      <c r="T1869" s="30" t="str">
        <f t="shared" si="116"/>
        <v/>
      </c>
    </row>
    <row r="1870" spans="1:20" x14ac:dyDescent="0.45">
      <c r="A1870" s="20" t="str">
        <f>Calc!A1870</f>
        <v>2024-08-18</v>
      </c>
      <c r="B1870" t="str">
        <f>Calc!B1870</f>
        <v>COL</v>
      </c>
      <c r="C1870" t="str">
        <f>Calc!C1870</f>
        <v>SDP</v>
      </c>
      <c r="D1870" t="str">
        <f>IF(ISBLANK(Games!D1870), "", Games!D1870)</f>
        <v/>
      </c>
      <c r="E1870" t="str">
        <f>IF(ISBLANK(Games!E1870), "", Games!E1870)</f>
        <v/>
      </c>
      <c r="F1870">
        <f>Calc!M1870</f>
        <v>1423.0710497477428</v>
      </c>
      <c r="G1870">
        <f>Calc!N1870</f>
        <v>1514.2912987524817</v>
      </c>
      <c r="H1870" t="str">
        <f>IF(Calc!O1870=Betting!I1870, Betting!B1870, IF(Calc!P1870=Betting!I1870, Betting!C1870, ""))</f>
        <v>SDP</v>
      </c>
      <c r="I1870" s="21">
        <f>MAX(Calc!O1870:P1870)</f>
        <v>0.51416770587399796</v>
      </c>
      <c r="J1870" s="22">
        <f t="shared" si="117"/>
        <v>-105.832344224661</v>
      </c>
      <c r="K1870" s="23">
        <f t="shared" si="118"/>
        <v>0.94489072062620016</v>
      </c>
      <c r="M1870" s="31"/>
      <c r="N1870" s="31"/>
      <c r="O1870" t="str">
        <f>IF(ISBLANK(Games!L1870), "", Games!L1870)</f>
        <v/>
      </c>
      <c r="P1870" t="str">
        <f>IF(ISBLANK(Games!M1870), "", Games!M1870)</f>
        <v/>
      </c>
      <c r="Q1870" t="str">
        <f t="shared" si="119"/>
        <v/>
      </c>
      <c r="R1870" t="str">
        <f>IF(ISBLANK(Games!L1870), "", IF(H1870=Q1870, "W", "L"))</f>
        <v/>
      </c>
      <c r="T1870" s="30" t="str">
        <f t="shared" si="116"/>
        <v/>
      </c>
    </row>
    <row r="1871" spans="1:20" x14ac:dyDescent="0.45">
      <c r="A1871" s="20" t="str">
        <f>Calc!A1871</f>
        <v>2024-08-18</v>
      </c>
      <c r="B1871" t="str">
        <f>Calc!B1871</f>
        <v>OAK</v>
      </c>
      <c r="C1871" t="str">
        <f>Calc!C1871</f>
        <v>SFG</v>
      </c>
      <c r="D1871" t="str">
        <f>IF(ISBLANK(Games!D1871), "", Games!D1871)</f>
        <v/>
      </c>
      <c r="E1871" t="str">
        <f>IF(ISBLANK(Games!E1871), "", Games!E1871)</f>
        <v/>
      </c>
      <c r="F1871">
        <f>Calc!M1871</f>
        <v>1410.609331202211</v>
      </c>
      <c r="G1871">
        <f>Calc!N1871</f>
        <v>1491.6063482058917</v>
      </c>
      <c r="H1871" t="str">
        <f>IF(Calc!O1871=Betting!I1871, Betting!B1871, IF(Calc!P1871=Betting!I1871, Betting!C1871, ""))</f>
        <v>SFG</v>
      </c>
      <c r="I1871" s="21">
        <f>MAX(Calc!O1871:P1871)</f>
        <v>0.61139170318976577</v>
      </c>
      <c r="J1871" s="22">
        <f t="shared" si="117"/>
        <v>-157.32852546077302</v>
      </c>
      <c r="K1871" s="23">
        <f t="shared" si="118"/>
        <v>0.63561264371560622</v>
      </c>
      <c r="M1871" s="31"/>
      <c r="N1871" s="31"/>
      <c r="O1871" t="str">
        <f>IF(ISBLANK(Games!L1871), "", Games!L1871)</f>
        <v/>
      </c>
      <c r="P1871" t="str">
        <f>IF(ISBLANK(Games!M1871), "", Games!M1871)</f>
        <v/>
      </c>
      <c r="Q1871" t="str">
        <f t="shared" si="119"/>
        <v/>
      </c>
      <c r="R1871" t="str">
        <f>IF(ISBLANK(Games!L1871), "", IF(H1871=Q1871, "W", "L"))</f>
        <v/>
      </c>
      <c r="T1871" s="30" t="str">
        <f t="shared" si="116"/>
        <v/>
      </c>
    </row>
    <row r="1872" spans="1:20" x14ac:dyDescent="0.45">
      <c r="A1872" s="20" t="str">
        <f>Calc!A1872</f>
        <v>2024-08-18</v>
      </c>
      <c r="B1872" t="str">
        <f>Calc!B1872</f>
        <v>LAA</v>
      </c>
      <c r="C1872" t="str">
        <f>Calc!C1872</f>
        <v>ATL</v>
      </c>
      <c r="D1872" t="str">
        <f>IF(ISBLANK(Games!D1872), "", Games!D1872)</f>
        <v/>
      </c>
      <c r="E1872" t="str">
        <f>IF(ISBLANK(Games!E1872), "", Games!E1872)</f>
        <v/>
      </c>
      <c r="F1872">
        <f>Calc!M1872</f>
        <v>1469.5882041455925</v>
      </c>
      <c r="G1872">
        <f>Calc!N1872</f>
        <v>1588.8399964445969</v>
      </c>
      <c r="H1872" t="str">
        <f>IF(Calc!O1872=Betting!I1872, Betting!B1872, IF(Calc!P1872=Betting!I1872, Betting!C1872, ""))</f>
        <v>ATL</v>
      </c>
      <c r="I1872" s="21">
        <f>MAX(Calc!O1872:P1872)</f>
        <v>0.63093429133626922</v>
      </c>
      <c r="J1872" s="22">
        <f t="shared" si="117"/>
        <v>-170.95446055410594</v>
      </c>
      <c r="K1872" s="23">
        <f t="shared" si="118"/>
        <v>0.58495110145634766</v>
      </c>
      <c r="M1872" s="31"/>
      <c r="N1872" s="31"/>
      <c r="O1872" t="str">
        <f>IF(ISBLANK(Games!L1872), "", Games!L1872)</f>
        <v/>
      </c>
      <c r="P1872" t="str">
        <f>IF(ISBLANK(Games!M1872), "", Games!M1872)</f>
        <v/>
      </c>
      <c r="Q1872" t="str">
        <f t="shared" si="119"/>
        <v/>
      </c>
      <c r="R1872" t="str">
        <f>IF(ISBLANK(Games!L1872), "", IF(H1872=Q1872, "W", "L"))</f>
        <v/>
      </c>
      <c r="T1872" s="30" t="str">
        <f t="shared" si="116"/>
        <v/>
      </c>
    </row>
    <row r="1873" spans="1:20" x14ac:dyDescent="0.45">
      <c r="A1873" s="20" t="str">
        <f>Calc!A1873</f>
        <v>2024-08-18</v>
      </c>
      <c r="B1873" t="str">
        <f>Calc!B1873</f>
        <v>DET</v>
      </c>
      <c r="C1873" t="str">
        <f>Calc!C1873</f>
        <v>NYY</v>
      </c>
      <c r="D1873" t="str">
        <f>IF(ISBLANK(Games!D1873), "", Games!D1873)</f>
        <v/>
      </c>
      <c r="E1873" t="str">
        <f>IF(ISBLANK(Games!E1873), "", Games!E1873)</f>
        <v/>
      </c>
      <c r="F1873">
        <f>Calc!M1873</f>
        <v>1481.7589766686021</v>
      </c>
      <c r="G1873">
        <f>Calc!N1873</f>
        <v>1562.9327852564061</v>
      </c>
      <c r="H1873" t="str">
        <f>IF(Calc!O1873=Betting!I1873, Betting!B1873, IF(Calc!P1873=Betting!I1873, Betting!C1873, ""))</f>
        <v>NYY</v>
      </c>
      <c r="I1873" s="21">
        <f>MAX(Calc!O1873:P1873)</f>
        <v>0.61090399126170947</v>
      </c>
      <c r="J1873" s="22">
        <f t="shared" si="117"/>
        <v>-157.00597732746442</v>
      </c>
      <c r="K1873" s="23">
        <f t="shared" si="118"/>
        <v>0.63691842630571882</v>
      </c>
      <c r="M1873" s="31"/>
      <c r="N1873" s="31"/>
      <c r="O1873" t="str">
        <f>IF(ISBLANK(Games!L1873), "", Games!L1873)</f>
        <v/>
      </c>
      <c r="P1873" t="str">
        <f>IF(ISBLANK(Games!M1873), "", Games!M1873)</f>
        <v/>
      </c>
      <c r="Q1873" t="str">
        <f t="shared" si="119"/>
        <v/>
      </c>
      <c r="R1873" t="str">
        <f>IF(ISBLANK(Games!L1873), "", IF(H1873=Q1873, "W", "L"))</f>
        <v/>
      </c>
      <c r="T1873" s="30" t="str">
        <f t="shared" si="116"/>
        <v/>
      </c>
    </row>
    <row r="1874" spans="1:20" x14ac:dyDescent="0.45">
      <c r="A1874" s="20" t="str">
        <f>Calc!A1874</f>
        <v>2024-08-19</v>
      </c>
      <c r="B1874" t="str">
        <f>Calc!B1874</f>
        <v>MIA</v>
      </c>
      <c r="C1874" t="str">
        <f>Calc!C1874</f>
        <v>ARI</v>
      </c>
      <c r="D1874" t="str">
        <f>IF(ISBLANK(Games!D1874), "", Games!D1874)</f>
        <v/>
      </c>
      <c r="E1874" t="str">
        <f>IF(ISBLANK(Games!E1874), "", Games!E1874)</f>
        <v/>
      </c>
      <c r="F1874">
        <f>Calc!M1874</f>
        <v>1453.0099819148713</v>
      </c>
      <c r="G1874">
        <f>Calc!N1874</f>
        <v>1515.1384034374826</v>
      </c>
      <c r="H1874" t="str">
        <f>IF(Calc!O1874=Betting!I1874, Betting!B1874, IF(Calc!P1874=Betting!I1874, Betting!C1874, ""))</f>
        <v>ARI</v>
      </c>
      <c r="I1874" s="21">
        <f>MAX(Calc!O1874:P1874)</f>
        <v>0.56559319403240393</v>
      </c>
      <c r="J1874" s="22">
        <f t="shared" si="117"/>
        <v>-130.19897162352322</v>
      </c>
      <c r="K1874" s="23">
        <f t="shared" si="118"/>
        <v>0.76805522158158779</v>
      </c>
      <c r="M1874" s="31"/>
      <c r="N1874" s="31"/>
      <c r="O1874" t="str">
        <f>IF(ISBLANK(Games!L1874), "", Games!L1874)</f>
        <v/>
      </c>
      <c r="P1874" t="str">
        <f>IF(ISBLANK(Games!M1874), "", Games!M1874)</f>
        <v/>
      </c>
      <c r="Q1874" t="str">
        <f t="shared" si="119"/>
        <v/>
      </c>
      <c r="R1874" t="str">
        <f>IF(ISBLANK(Games!L1874), "", IF(H1874=Q1874, "W", "L"))</f>
        <v/>
      </c>
      <c r="T1874" s="30" t="str">
        <f t="shared" si="116"/>
        <v/>
      </c>
    </row>
    <row r="1875" spans="1:20" x14ac:dyDescent="0.45">
      <c r="A1875" s="20" t="str">
        <f>Calc!A1875</f>
        <v>2024-08-19</v>
      </c>
      <c r="B1875" t="str">
        <f>Calc!B1875</f>
        <v>TOR</v>
      </c>
      <c r="C1875" t="str">
        <f>Calc!C1875</f>
        <v>CIN</v>
      </c>
      <c r="D1875" t="str">
        <f>IF(ISBLANK(Games!D1875), "", Games!D1875)</f>
        <v/>
      </c>
      <c r="E1875" t="str">
        <f>IF(ISBLANK(Games!E1875), "", Games!E1875)</f>
        <v/>
      </c>
      <c r="F1875">
        <f>Calc!M1875</f>
        <v>1536.86484917293</v>
      </c>
      <c r="G1875">
        <f>Calc!N1875</f>
        <v>1513.6155661274754</v>
      </c>
      <c r="H1875" t="str">
        <f>IF(Calc!O1875=Betting!I1875, Betting!B1875, IF(Calc!P1875=Betting!I1875, Betting!C1875, ""))</f>
        <v>TOR</v>
      </c>
      <c r="I1875" s="21">
        <f>MAX(Calc!O1875:P1875)</f>
        <v>0.53064612551072743</v>
      </c>
      <c r="J1875" s="22">
        <f t="shared" si="117"/>
        <v>-113.05885694203548</v>
      </c>
      <c r="K1875" s="23">
        <f t="shared" si="118"/>
        <v>0.88449505598017264</v>
      </c>
      <c r="M1875" s="31"/>
      <c r="N1875" s="31"/>
      <c r="O1875" t="str">
        <f>IF(ISBLANK(Games!L1875), "", Games!L1875)</f>
        <v/>
      </c>
      <c r="P1875" t="str">
        <f>IF(ISBLANK(Games!M1875), "", Games!M1875)</f>
        <v/>
      </c>
      <c r="Q1875" t="str">
        <f t="shared" si="119"/>
        <v/>
      </c>
      <c r="R1875" t="str">
        <f>IF(ISBLANK(Games!L1875), "", IF(H1875=Q1875, "W", "L"))</f>
        <v/>
      </c>
      <c r="T1875" s="30" t="str">
        <f t="shared" si="116"/>
        <v/>
      </c>
    </row>
    <row r="1876" spans="1:20" x14ac:dyDescent="0.45">
      <c r="A1876" s="20" t="str">
        <f>Calc!A1876</f>
        <v>2024-08-19</v>
      </c>
      <c r="B1876" t="str">
        <f>Calc!B1876</f>
        <v>NYM</v>
      </c>
      <c r="C1876" t="str">
        <f>Calc!C1876</f>
        <v>BAL</v>
      </c>
      <c r="D1876" t="str">
        <f>IF(ISBLANK(Games!D1876), "", Games!D1876)</f>
        <v/>
      </c>
      <c r="E1876" t="str">
        <f>IF(ISBLANK(Games!E1876), "", Games!E1876)</f>
        <v/>
      </c>
      <c r="F1876">
        <f>Calc!M1876</f>
        <v>1483.2891783762693</v>
      </c>
      <c r="G1876">
        <f>Calc!N1876</f>
        <v>1539.0873746407135</v>
      </c>
      <c r="H1876" t="str">
        <f>IF(Calc!O1876=Betting!I1876, Betting!B1876, IF(Calc!P1876=Betting!I1876, Betting!C1876, ""))</f>
        <v>BAL</v>
      </c>
      <c r="I1876" s="21">
        <f>MAX(Calc!O1876:P1876)</f>
        <v>0.52848036766720685</v>
      </c>
      <c r="J1876" s="22">
        <f t="shared" si="117"/>
        <v>-112.08024680809291</v>
      </c>
      <c r="K1876" s="23">
        <f t="shared" si="118"/>
        <v>0.89221787824238952</v>
      </c>
      <c r="M1876" s="31"/>
      <c r="N1876" s="31"/>
      <c r="O1876" t="str">
        <f>IF(ISBLANK(Games!L1876), "", Games!L1876)</f>
        <v/>
      </c>
      <c r="P1876" t="str">
        <f>IF(ISBLANK(Games!M1876), "", Games!M1876)</f>
        <v/>
      </c>
      <c r="Q1876" t="str">
        <f t="shared" si="119"/>
        <v/>
      </c>
      <c r="R1876" t="str">
        <f>IF(ISBLANK(Games!L1876), "", IF(H1876=Q1876, "W", "L"))</f>
        <v/>
      </c>
      <c r="T1876" s="30" t="str">
        <f t="shared" si="116"/>
        <v/>
      </c>
    </row>
    <row r="1877" spans="1:20" x14ac:dyDescent="0.45">
      <c r="A1877" s="20" t="str">
        <f>Calc!A1877</f>
        <v>2024-08-19</v>
      </c>
      <c r="B1877" t="str">
        <f>Calc!B1877</f>
        <v>TEX</v>
      </c>
      <c r="C1877" t="str">
        <f>Calc!C1877</f>
        <v>PIT</v>
      </c>
      <c r="D1877" t="str">
        <f>IF(ISBLANK(Games!D1877), "", Games!D1877)</f>
        <v/>
      </c>
      <c r="E1877" t="str">
        <f>IF(ISBLANK(Games!E1877), "", Games!E1877)</f>
        <v/>
      </c>
      <c r="F1877">
        <f>Calc!M1877</f>
        <v>1535.7428778604465</v>
      </c>
      <c r="G1877">
        <f>Calc!N1877</f>
        <v>1490.342604018655</v>
      </c>
      <c r="H1877" t="str">
        <f>IF(Calc!O1877=Betting!I1877, Betting!B1877, IF(Calc!P1877=Betting!I1877, Betting!C1877, ""))</f>
        <v>TEX</v>
      </c>
      <c r="I1877" s="21">
        <f>MAX(Calc!O1877:P1877)</f>
        <v>0.59661245959324938</v>
      </c>
      <c r="J1877" s="22">
        <f t="shared" si="117"/>
        <v>-147.9005670308168</v>
      </c>
      <c r="K1877" s="23">
        <f t="shared" si="118"/>
        <v>0.67612992977345276</v>
      </c>
      <c r="M1877" s="31"/>
      <c r="N1877" s="31"/>
      <c r="O1877" t="str">
        <f>IF(ISBLANK(Games!L1877), "", Games!L1877)</f>
        <v/>
      </c>
      <c r="P1877" t="str">
        <f>IF(ISBLANK(Games!M1877), "", Games!M1877)</f>
        <v/>
      </c>
      <c r="Q1877" t="str">
        <f t="shared" si="119"/>
        <v/>
      </c>
      <c r="R1877" t="str">
        <f>IF(ISBLANK(Games!L1877), "", IF(H1877=Q1877, "W", "L"))</f>
        <v/>
      </c>
      <c r="T1877" s="30" t="str">
        <f t="shared" si="116"/>
        <v/>
      </c>
    </row>
    <row r="1878" spans="1:20" x14ac:dyDescent="0.45">
      <c r="A1878" s="20" t="str">
        <f>Calc!A1878</f>
        <v>2024-08-19</v>
      </c>
      <c r="B1878" t="str">
        <f>Calc!B1878</f>
        <v>HOU</v>
      </c>
      <c r="C1878" t="str">
        <f>Calc!C1878</f>
        <v>BOS</v>
      </c>
      <c r="D1878" t="str">
        <f>IF(ISBLANK(Games!D1878), "", Games!D1878)</f>
        <v/>
      </c>
      <c r="E1878" t="str">
        <f>IF(ISBLANK(Games!E1878), "", Games!E1878)</f>
        <v/>
      </c>
      <c r="F1878">
        <f>Calc!M1878</f>
        <v>1535.1961987191132</v>
      </c>
      <c r="G1878">
        <f>Calc!N1878</f>
        <v>1518.233689676287</v>
      </c>
      <c r="H1878" t="str">
        <f>IF(Calc!O1878=Betting!I1878, Betting!B1878, IF(Calc!P1878=Betting!I1878, Betting!C1878, ""))</f>
        <v>HOU</v>
      </c>
      <c r="I1878" s="21">
        <f>MAX(Calc!O1878:P1878)</f>
        <v>0.5039834727141832</v>
      </c>
      <c r="J1878" s="22">
        <f t="shared" si="117"/>
        <v>-101.60618547772212</v>
      </c>
      <c r="K1878" s="23">
        <f t="shared" si="118"/>
        <v>0.98419205021652667</v>
      </c>
      <c r="M1878" s="31"/>
      <c r="N1878" s="31"/>
      <c r="O1878" t="str">
        <f>IF(ISBLANK(Games!L1878), "", Games!L1878)</f>
        <v/>
      </c>
      <c r="P1878" t="str">
        <f>IF(ISBLANK(Games!M1878), "", Games!M1878)</f>
        <v/>
      </c>
      <c r="Q1878" t="str">
        <f t="shared" si="119"/>
        <v/>
      </c>
      <c r="R1878" t="str">
        <f>IF(ISBLANK(Games!L1878), "", IF(H1878=Q1878, "W", "L"))</f>
        <v/>
      </c>
      <c r="T1878" s="30" t="str">
        <f t="shared" si="116"/>
        <v/>
      </c>
    </row>
    <row r="1879" spans="1:20" x14ac:dyDescent="0.45">
      <c r="A1879" s="20" t="str">
        <f>Calc!A1879</f>
        <v>2024-08-19</v>
      </c>
      <c r="B1879" t="str">
        <f>Calc!B1879</f>
        <v>KCR</v>
      </c>
      <c r="C1879" t="str">
        <f>Calc!C1879</f>
        <v>LAA</v>
      </c>
      <c r="D1879" t="str">
        <f>IF(ISBLANK(Games!D1879), "", Games!D1879)</f>
        <v/>
      </c>
      <c r="E1879" t="str">
        <f>IF(ISBLANK(Games!E1879), "", Games!E1879)</f>
        <v/>
      </c>
      <c r="F1879">
        <f>Calc!M1879</f>
        <v>1459.3647323881944</v>
      </c>
      <c r="G1879">
        <f>Calc!N1879</f>
        <v>1486.8682858001625</v>
      </c>
      <c r="H1879" t="str">
        <f>IF(Calc!O1879=Betting!I1879, Betting!B1879, IF(Calc!P1879=Betting!I1879, Betting!C1879, ""))</f>
        <v>KCR</v>
      </c>
      <c r="I1879" s="21">
        <f>MAX(Calc!O1879:P1879)</f>
        <v>0.55554299897869874</v>
      </c>
      <c r="J1879" s="22">
        <f t="shared" si="117"/>
        <v>-124.99364341255445</v>
      </c>
      <c r="K1879" s="23">
        <f t="shared" si="118"/>
        <v>0.80004068422855434</v>
      </c>
      <c r="M1879" s="31"/>
      <c r="N1879" s="31"/>
      <c r="O1879" t="str">
        <f>IF(ISBLANK(Games!L1879), "", Games!L1879)</f>
        <v/>
      </c>
      <c r="P1879" t="str">
        <f>IF(ISBLANK(Games!M1879), "", Games!M1879)</f>
        <v/>
      </c>
      <c r="Q1879" t="str">
        <f t="shared" si="119"/>
        <v/>
      </c>
      <c r="R1879" t="str">
        <f>IF(ISBLANK(Games!L1879), "", IF(H1879=Q1879, "W", "L"))</f>
        <v/>
      </c>
      <c r="T1879" s="30" t="str">
        <f t="shared" si="116"/>
        <v/>
      </c>
    </row>
    <row r="1880" spans="1:20" x14ac:dyDescent="0.45">
      <c r="A1880" s="20" t="str">
        <f>Calc!A1880</f>
        <v>2024-08-19</v>
      </c>
      <c r="B1880" t="str">
        <f>Calc!B1880</f>
        <v>OAK</v>
      </c>
      <c r="C1880" t="str">
        <f>Calc!C1880</f>
        <v>TBR</v>
      </c>
      <c r="D1880" t="str">
        <f>IF(ISBLANK(Games!D1880), "", Games!D1880)</f>
        <v/>
      </c>
      <c r="E1880" t="str">
        <f>IF(ISBLANK(Games!E1880), "", Games!E1880)</f>
        <v/>
      </c>
      <c r="F1880">
        <f>Calc!M1880</f>
        <v>1410.609331202211</v>
      </c>
      <c r="G1880">
        <f>Calc!N1880</f>
        <v>1532.6622500113572</v>
      </c>
      <c r="H1880" t="str">
        <f>IF(Calc!O1880=Betting!I1880, Betting!B1880, IF(Calc!P1880=Betting!I1880, Betting!C1880, ""))</f>
        <v>TBR</v>
      </c>
      <c r="I1880" s="21">
        <f>MAX(Calc!O1880:P1880)</f>
        <v>0.66565685004593944</v>
      </c>
      <c r="J1880" s="22">
        <f t="shared" si="117"/>
        <v>-199.09390999558451</v>
      </c>
      <c r="K1880" s="23">
        <f t="shared" si="118"/>
        <v>0.50227553420502813</v>
      </c>
      <c r="M1880" s="31"/>
      <c r="N1880" s="31"/>
      <c r="O1880" t="str">
        <f>IF(ISBLANK(Games!L1880), "", Games!L1880)</f>
        <v/>
      </c>
      <c r="P1880" t="str">
        <f>IF(ISBLANK(Games!M1880), "", Games!M1880)</f>
        <v/>
      </c>
      <c r="Q1880" t="str">
        <f t="shared" si="119"/>
        <v/>
      </c>
      <c r="R1880" t="str">
        <f>IF(ISBLANK(Games!L1880), "", IF(H1880=Q1880, "W", "L"))</f>
        <v/>
      </c>
      <c r="T1880" s="30" t="str">
        <f t="shared" si="116"/>
        <v/>
      </c>
    </row>
    <row r="1881" spans="1:20" x14ac:dyDescent="0.45">
      <c r="A1881" s="20" t="str">
        <f>Calc!A1881</f>
        <v>2024-08-19</v>
      </c>
      <c r="B1881" t="str">
        <f>Calc!B1881</f>
        <v>SDP</v>
      </c>
      <c r="C1881" t="str">
        <f>Calc!C1881</f>
        <v>MIN</v>
      </c>
      <c r="D1881" t="str">
        <f>IF(ISBLANK(Games!D1881), "", Games!D1881)</f>
        <v/>
      </c>
      <c r="E1881" t="str">
        <f>IF(ISBLANK(Games!E1881), "", Games!E1881)</f>
        <v/>
      </c>
      <c r="F1881">
        <f>Calc!M1881</f>
        <v>1502.9671207118124</v>
      </c>
      <c r="G1881">
        <f>Calc!N1881</f>
        <v>1539.5424706464416</v>
      </c>
      <c r="H1881" t="str">
        <f>IF(Calc!O1881=Betting!I1881, Betting!B1881, IF(Calc!P1881=Betting!I1881, Betting!C1881, ""))</f>
        <v>MIN</v>
      </c>
      <c r="I1881" s="21">
        <f>MAX(Calc!O1881:P1881)</f>
        <v>0.53782269220438372</v>
      </c>
      <c r="J1881" s="22">
        <f t="shared" si="117"/>
        <v>-116.36717838215876</v>
      </c>
      <c r="K1881" s="23">
        <f t="shared" si="118"/>
        <v>0.85934884209009788</v>
      </c>
      <c r="M1881" s="31"/>
      <c r="N1881" s="31"/>
      <c r="O1881" t="str">
        <f>IF(ISBLANK(Games!L1881), "", Games!L1881)</f>
        <v/>
      </c>
      <c r="P1881" t="str">
        <f>IF(ISBLANK(Games!M1881), "", Games!M1881)</f>
        <v/>
      </c>
      <c r="Q1881" t="str">
        <f t="shared" si="119"/>
        <v/>
      </c>
      <c r="R1881" t="str">
        <f>IF(ISBLANK(Games!L1881), "", IF(H1881=Q1881, "W", "L"))</f>
        <v/>
      </c>
      <c r="T1881" s="30" t="str">
        <f t="shared" si="116"/>
        <v/>
      </c>
    </row>
    <row r="1882" spans="1:20" x14ac:dyDescent="0.45">
      <c r="A1882" s="20" t="str">
        <f>Calc!A1882</f>
        <v>2024-08-19</v>
      </c>
      <c r="B1882" t="str">
        <f>Calc!B1882</f>
        <v>SFG</v>
      </c>
      <c r="C1882" t="str">
        <f>Calc!C1882</f>
        <v>CHW</v>
      </c>
      <c r="D1882" t="str">
        <f>IF(ISBLANK(Games!D1882), "", Games!D1882)</f>
        <v/>
      </c>
      <c r="E1882" t="str">
        <f>IF(ISBLANK(Games!E1882), "", Games!E1882)</f>
        <v/>
      </c>
      <c r="F1882">
        <f>Calc!M1882</f>
        <v>1506.8907435815931</v>
      </c>
      <c r="G1882">
        <f>Calc!N1882</f>
        <v>1425.4820043556863</v>
      </c>
      <c r="H1882" t="str">
        <f>IF(Calc!O1882=Betting!I1882, Betting!B1882, IF(Calc!P1882=Betting!I1882, Betting!C1882, ""))</f>
        <v>SFG</v>
      </c>
      <c r="I1882" s="21">
        <f>MAX(Calc!O1882:P1882)</f>
        <v>0.67130858592292908</v>
      </c>
      <c r="J1882" s="22">
        <f t="shared" si="117"/>
        <v>-204.2367269640703</v>
      </c>
      <c r="K1882" s="23">
        <f t="shared" si="118"/>
        <v>0.48962790134015505</v>
      </c>
      <c r="M1882" s="31"/>
      <c r="N1882" s="31"/>
      <c r="O1882" t="str">
        <f>IF(ISBLANK(Games!L1882), "", Games!L1882)</f>
        <v/>
      </c>
      <c r="P1882" t="str">
        <f>IF(ISBLANK(Games!M1882), "", Games!M1882)</f>
        <v/>
      </c>
      <c r="Q1882" t="str">
        <f t="shared" si="119"/>
        <v/>
      </c>
      <c r="R1882" t="str">
        <f>IF(ISBLANK(Games!L1882), "", IF(H1882=Q1882, "W", "L"))</f>
        <v/>
      </c>
      <c r="T1882" s="30" t="str">
        <f t="shared" si="116"/>
        <v/>
      </c>
    </row>
    <row r="1883" spans="1:20" x14ac:dyDescent="0.45">
      <c r="A1883" s="20" t="str">
        <f>Calc!A1883</f>
        <v>2024-08-19</v>
      </c>
      <c r="B1883" t="str">
        <f>Calc!B1883</f>
        <v>LAD</v>
      </c>
      <c r="C1883" t="str">
        <f>Calc!C1883</f>
        <v>SEA</v>
      </c>
      <c r="D1883" t="str">
        <f>IF(ISBLANK(Games!D1883), "", Games!D1883)</f>
        <v/>
      </c>
      <c r="E1883" t="str">
        <f>IF(ISBLANK(Games!E1883), "", Games!E1883)</f>
        <v/>
      </c>
      <c r="F1883">
        <f>Calc!M1883</f>
        <v>1596.6514930600529</v>
      </c>
      <c r="G1883">
        <f>Calc!N1883</f>
        <v>1521.2700100017432</v>
      </c>
      <c r="H1883" t="str">
        <f>IF(Calc!O1883=Betting!I1883, Betting!B1883, IF(Calc!P1883=Betting!I1883, Betting!C1883, ""))</f>
        <v>LAD</v>
      </c>
      <c r="I1883" s="21">
        <f>MAX(Calc!O1883:P1883)</f>
        <v>0.62813890536785921</v>
      </c>
      <c r="J1883" s="22">
        <f t="shared" si="117"/>
        <v>-168.91761855034559</v>
      </c>
      <c r="K1883" s="23">
        <f t="shared" si="118"/>
        <v>0.5920045573588002</v>
      </c>
      <c r="M1883" s="31"/>
      <c r="N1883" s="31"/>
      <c r="O1883" t="str">
        <f>IF(ISBLANK(Games!L1883), "", Games!L1883)</f>
        <v/>
      </c>
      <c r="P1883" t="str">
        <f>IF(ISBLANK(Games!M1883), "", Games!M1883)</f>
        <v/>
      </c>
      <c r="Q1883" t="str">
        <f t="shared" si="119"/>
        <v/>
      </c>
      <c r="R1883" t="str">
        <f>IF(ISBLANK(Games!L1883), "", IF(H1883=Q1883, "W", "L"))</f>
        <v/>
      </c>
      <c r="T1883" s="30" t="str">
        <f t="shared" si="116"/>
        <v/>
      </c>
    </row>
    <row r="1884" spans="1:20" x14ac:dyDescent="0.45">
      <c r="A1884" s="20" t="str">
        <f>Calc!A1884</f>
        <v>2024-08-20</v>
      </c>
      <c r="B1884" t="str">
        <f>Calc!B1884</f>
        <v>MIA</v>
      </c>
      <c r="C1884" t="str">
        <f>Calc!C1884</f>
        <v>ARI</v>
      </c>
      <c r="D1884" t="str">
        <f>IF(ISBLANK(Games!D1884), "", Games!D1884)</f>
        <v/>
      </c>
      <c r="E1884" t="str">
        <f>IF(ISBLANK(Games!E1884), "", Games!E1884)</f>
        <v/>
      </c>
      <c r="F1884">
        <f>Calc!M1884</f>
        <v>1453.0099819148713</v>
      </c>
      <c r="G1884">
        <f>Calc!N1884</f>
        <v>1515.1384034374826</v>
      </c>
      <c r="H1884" t="str">
        <f>IF(Calc!O1884=Betting!I1884, Betting!B1884, IF(Calc!P1884=Betting!I1884, Betting!C1884, ""))</f>
        <v>ARI</v>
      </c>
      <c r="I1884" s="21">
        <f>MAX(Calc!O1884:P1884)</f>
        <v>0.56559319403240393</v>
      </c>
      <c r="J1884" s="22">
        <f t="shared" si="117"/>
        <v>-130.19897162352322</v>
      </c>
      <c r="K1884" s="23">
        <f t="shared" si="118"/>
        <v>0.76805522158158779</v>
      </c>
      <c r="M1884" s="31"/>
      <c r="N1884" s="31"/>
      <c r="O1884" t="str">
        <f>IF(ISBLANK(Games!L1884), "", Games!L1884)</f>
        <v/>
      </c>
      <c r="P1884" t="str">
        <f>IF(ISBLANK(Games!M1884), "", Games!M1884)</f>
        <v/>
      </c>
      <c r="Q1884" t="str">
        <f t="shared" si="119"/>
        <v/>
      </c>
      <c r="R1884" t="str">
        <f>IF(ISBLANK(Games!L1884), "", IF(H1884=Q1884, "W", "L"))</f>
        <v/>
      </c>
      <c r="T1884" s="30" t="str">
        <f t="shared" si="116"/>
        <v/>
      </c>
    </row>
    <row r="1885" spans="1:20" x14ac:dyDescent="0.45">
      <c r="A1885" s="20" t="str">
        <f>Calc!A1885</f>
        <v>2024-08-20</v>
      </c>
      <c r="B1885" t="str">
        <f>Calc!B1885</f>
        <v>WAS</v>
      </c>
      <c r="C1885" t="str">
        <f>Calc!C1885</f>
        <v>COL</v>
      </c>
      <c r="D1885" t="str">
        <f>IF(ISBLANK(Games!D1885), "", Games!D1885)</f>
        <v/>
      </c>
      <c r="E1885" t="str">
        <f>IF(ISBLANK(Games!E1885), "", Games!E1885)</f>
        <v/>
      </c>
      <c r="F1885">
        <f>Calc!M1885</f>
        <v>1419.5380932200808</v>
      </c>
      <c r="G1885">
        <f>Calc!N1885</f>
        <v>1405.4006829938121</v>
      </c>
      <c r="H1885" t="str">
        <f>IF(Calc!O1885=Betting!I1885, Betting!B1885, IF(Calc!P1885=Betting!I1885, Betting!C1885, ""))</f>
        <v>COL</v>
      </c>
      <c r="I1885" s="21">
        <f>MAX(Calc!O1885:P1885)</f>
        <v>0.50347537645635621</v>
      </c>
      <c r="J1885" s="22">
        <f t="shared" si="117"/>
        <v>-101.39988080814716</v>
      </c>
      <c r="K1885" s="23">
        <f t="shared" si="118"/>
        <v>0.9861944531197645</v>
      </c>
      <c r="M1885" s="31"/>
      <c r="N1885" s="31"/>
      <c r="O1885" t="str">
        <f>IF(ISBLANK(Games!L1885), "", Games!L1885)</f>
        <v/>
      </c>
      <c r="P1885" t="str">
        <f>IF(ISBLANK(Games!M1885), "", Games!M1885)</f>
        <v/>
      </c>
      <c r="Q1885" t="str">
        <f t="shared" si="119"/>
        <v/>
      </c>
      <c r="R1885" t="str">
        <f>IF(ISBLANK(Games!L1885), "", IF(H1885=Q1885, "W", "L"))</f>
        <v/>
      </c>
      <c r="T1885" s="30" t="str">
        <f t="shared" si="116"/>
        <v/>
      </c>
    </row>
    <row r="1886" spans="1:20" x14ac:dyDescent="0.45">
      <c r="A1886" s="20" t="str">
        <f>Calc!A1886</f>
        <v>2024-08-20</v>
      </c>
      <c r="B1886" t="str">
        <f>Calc!B1886</f>
        <v>NYY</v>
      </c>
      <c r="C1886" t="str">
        <f>Calc!C1886</f>
        <v>CLE</v>
      </c>
      <c r="D1886" t="str">
        <f>IF(ISBLANK(Games!D1886), "", Games!D1886)</f>
        <v/>
      </c>
      <c r="E1886" t="str">
        <f>IF(ISBLANK(Games!E1886), "", Games!E1886)</f>
        <v/>
      </c>
      <c r="F1886">
        <f>Calc!M1886</f>
        <v>1533.7203518335739</v>
      </c>
      <c r="G1886">
        <f>Calc!N1886</f>
        <v>1521.3210808926906</v>
      </c>
      <c r="H1886" t="str">
        <f>IF(Calc!O1886=Betting!I1886, Betting!B1886, IF(Calc!P1886=Betting!I1886, Betting!C1886, ""))</f>
        <v>NYY</v>
      </c>
      <c r="I1886" s="21">
        <f>MAX(Calc!O1886:P1886)</f>
        <v>0.56479773954217161</v>
      </c>
      <c r="J1886" s="22">
        <f t="shared" si="117"/>
        <v>-129.77821828131363</v>
      </c>
      <c r="K1886" s="23">
        <f t="shared" si="118"/>
        <v>0.77054532975044476</v>
      </c>
      <c r="M1886" s="31"/>
      <c r="N1886" s="31"/>
      <c r="O1886" t="str">
        <f>IF(ISBLANK(Games!L1886), "", Games!L1886)</f>
        <v/>
      </c>
      <c r="P1886" t="str">
        <f>IF(ISBLANK(Games!M1886), "", Games!M1886)</f>
        <v/>
      </c>
      <c r="Q1886" t="str">
        <f t="shared" si="119"/>
        <v/>
      </c>
      <c r="R1886" t="str">
        <f>IF(ISBLANK(Games!L1886), "", IF(H1886=Q1886, "W", "L"))</f>
        <v/>
      </c>
      <c r="T1886" s="30" t="str">
        <f t="shared" si="116"/>
        <v/>
      </c>
    </row>
    <row r="1887" spans="1:20" x14ac:dyDescent="0.45">
      <c r="A1887" s="20" t="str">
        <f>Calc!A1887</f>
        <v>2024-08-20</v>
      </c>
      <c r="B1887" t="str">
        <f>Calc!B1887</f>
        <v>TOR</v>
      </c>
      <c r="C1887" t="str">
        <f>Calc!C1887</f>
        <v>CIN</v>
      </c>
      <c r="D1887" t="str">
        <f>IF(ISBLANK(Games!D1887), "", Games!D1887)</f>
        <v/>
      </c>
      <c r="E1887" t="str">
        <f>IF(ISBLANK(Games!E1887), "", Games!E1887)</f>
        <v/>
      </c>
      <c r="F1887">
        <f>Calc!M1887</f>
        <v>1536.86484917293</v>
      </c>
      <c r="G1887">
        <f>Calc!N1887</f>
        <v>1513.6155661274754</v>
      </c>
      <c r="H1887" t="str">
        <f>IF(Calc!O1887=Betting!I1887, Betting!B1887, IF(Calc!P1887=Betting!I1887, Betting!C1887, ""))</f>
        <v>TOR</v>
      </c>
      <c r="I1887" s="21">
        <f>MAX(Calc!O1887:P1887)</f>
        <v>0.53064612551072743</v>
      </c>
      <c r="J1887" s="22">
        <f t="shared" si="117"/>
        <v>-113.05885694203548</v>
      </c>
      <c r="K1887" s="23">
        <f t="shared" si="118"/>
        <v>0.88449505598017264</v>
      </c>
      <c r="M1887" s="31"/>
      <c r="N1887" s="31"/>
      <c r="O1887" t="str">
        <f>IF(ISBLANK(Games!L1887), "", Games!L1887)</f>
        <v/>
      </c>
      <c r="P1887" t="str">
        <f>IF(ISBLANK(Games!M1887), "", Games!M1887)</f>
        <v/>
      </c>
      <c r="Q1887" t="str">
        <f t="shared" si="119"/>
        <v/>
      </c>
      <c r="R1887" t="str">
        <f>IF(ISBLANK(Games!L1887), "", IF(H1887=Q1887, "W", "L"))</f>
        <v/>
      </c>
      <c r="T1887" s="30" t="str">
        <f t="shared" si="116"/>
        <v/>
      </c>
    </row>
    <row r="1888" spans="1:20" x14ac:dyDescent="0.45">
      <c r="A1888" s="20" t="str">
        <f>Calc!A1888</f>
        <v>2024-08-20</v>
      </c>
      <c r="B1888" t="str">
        <f>Calc!B1888</f>
        <v>NYM</v>
      </c>
      <c r="C1888" t="str">
        <f>Calc!C1888</f>
        <v>BAL</v>
      </c>
      <c r="D1888" t="str">
        <f>IF(ISBLANK(Games!D1888), "", Games!D1888)</f>
        <v/>
      </c>
      <c r="E1888" t="str">
        <f>IF(ISBLANK(Games!E1888), "", Games!E1888)</f>
        <v/>
      </c>
      <c r="F1888">
        <f>Calc!M1888</f>
        <v>1483.2891783762693</v>
      </c>
      <c r="G1888">
        <f>Calc!N1888</f>
        <v>1539.0873746407135</v>
      </c>
      <c r="H1888" t="str">
        <f>IF(Calc!O1888=Betting!I1888, Betting!B1888, IF(Calc!P1888=Betting!I1888, Betting!C1888, ""))</f>
        <v>BAL</v>
      </c>
      <c r="I1888" s="21">
        <f>MAX(Calc!O1888:P1888)</f>
        <v>0.52848036766720685</v>
      </c>
      <c r="J1888" s="22">
        <f t="shared" si="117"/>
        <v>-112.08024680809291</v>
      </c>
      <c r="K1888" s="23">
        <f t="shared" si="118"/>
        <v>0.89221787824238952</v>
      </c>
      <c r="M1888" s="31"/>
      <c r="N1888" s="31"/>
      <c r="O1888" t="str">
        <f>IF(ISBLANK(Games!L1888), "", Games!L1888)</f>
        <v/>
      </c>
      <c r="P1888" t="str">
        <f>IF(ISBLANK(Games!M1888), "", Games!M1888)</f>
        <v/>
      </c>
      <c r="Q1888" t="str">
        <f t="shared" si="119"/>
        <v/>
      </c>
      <c r="R1888" t="str">
        <f>IF(ISBLANK(Games!L1888), "", IF(H1888=Q1888, "W", "L"))</f>
        <v/>
      </c>
      <c r="T1888" s="30" t="str">
        <f t="shared" si="116"/>
        <v/>
      </c>
    </row>
    <row r="1889" spans="1:20" x14ac:dyDescent="0.45">
      <c r="A1889" s="20" t="str">
        <f>Calc!A1889</f>
        <v>2024-08-20</v>
      </c>
      <c r="B1889" t="str">
        <f>Calc!B1889</f>
        <v>ATL</v>
      </c>
      <c r="C1889" t="str">
        <f>Calc!C1889</f>
        <v>PHI</v>
      </c>
      <c r="D1889" t="str">
        <f>IF(ISBLANK(Games!D1889), "", Games!D1889)</f>
        <v/>
      </c>
      <c r="E1889" t="str">
        <f>IF(ISBLANK(Games!E1889), "", Games!E1889)</f>
        <v/>
      </c>
      <c r="F1889">
        <f>Calc!M1889</f>
        <v>1593.2508682491175</v>
      </c>
      <c r="G1889">
        <f>Calc!N1889</f>
        <v>1539.4111659163295</v>
      </c>
      <c r="H1889" t="str">
        <f>IF(Calc!O1889=Betting!I1889, Betting!B1889, IF(Calc!P1889=Betting!I1889, Betting!C1889, ""))</f>
        <v>ATL</v>
      </c>
      <c r="I1889" s="21">
        <f>MAX(Calc!O1889:P1889)</f>
        <v>0.5988184765644915</v>
      </c>
      <c r="J1889" s="22">
        <f t="shared" si="117"/>
        <v>-149.26372267509322</v>
      </c>
      <c r="K1889" s="23">
        <f t="shared" si="118"/>
        <v>0.66995515191372368</v>
      </c>
      <c r="M1889" s="31"/>
      <c r="N1889" s="31"/>
      <c r="O1889" t="str">
        <f>IF(ISBLANK(Games!L1889), "", Games!L1889)</f>
        <v/>
      </c>
      <c r="P1889" t="str">
        <f>IF(ISBLANK(Games!M1889), "", Games!M1889)</f>
        <v/>
      </c>
      <c r="Q1889" t="str">
        <f t="shared" si="119"/>
        <v/>
      </c>
      <c r="R1889" t="str">
        <f>IF(ISBLANK(Games!L1889), "", IF(H1889=Q1889, "W", "L"))</f>
        <v/>
      </c>
      <c r="T1889" s="30" t="str">
        <f t="shared" si="116"/>
        <v/>
      </c>
    </row>
    <row r="1890" spans="1:20" x14ac:dyDescent="0.45">
      <c r="A1890" s="20" t="str">
        <f>Calc!A1890</f>
        <v>2024-08-20</v>
      </c>
      <c r="B1890" t="str">
        <f>Calc!B1890</f>
        <v>STL</v>
      </c>
      <c r="C1890" t="str">
        <f>Calc!C1890</f>
        <v>MIL</v>
      </c>
      <c r="D1890" t="str">
        <f>IF(ISBLANK(Games!D1890), "", Games!D1890)</f>
        <v/>
      </c>
      <c r="E1890" t="str">
        <f>IF(ISBLANK(Games!E1890), "", Games!E1890)</f>
        <v/>
      </c>
      <c r="F1890">
        <f>Calc!M1890</f>
        <v>1510.540426333587</v>
      </c>
      <c r="G1890">
        <f>Calc!N1890</f>
        <v>1527.5334034496079</v>
      </c>
      <c r="H1890" t="str">
        <f>IF(Calc!O1890=Betting!I1890, Betting!B1890, IF(Calc!P1890=Betting!I1890, Betting!C1890, ""))</f>
        <v>STL</v>
      </c>
      <c r="I1890" s="21">
        <f>MAX(Calc!O1890:P1890)</f>
        <v>0.51214998732706307</v>
      </c>
      <c r="J1890" s="22">
        <f t="shared" si="117"/>
        <v>-104.98103392905254</v>
      </c>
      <c r="K1890" s="23">
        <f t="shared" si="118"/>
        <v>0.95255301131422676</v>
      </c>
      <c r="M1890" s="31"/>
      <c r="N1890" s="31"/>
      <c r="O1890" t="str">
        <f>IF(ISBLANK(Games!L1890), "", Games!L1890)</f>
        <v/>
      </c>
      <c r="P1890" t="str">
        <f>IF(ISBLANK(Games!M1890), "", Games!M1890)</f>
        <v/>
      </c>
      <c r="Q1890" t="str">
        <f t="shared" si="119"/>
        <v/>
      </c>
      <c r="R1890" t="str">
        <f>IF(ISBLANK(Games!L1890), "", IF(H1890=Q1890, "W", "L"))</f>
        <v/>
      </c>
      <c r="T1890" s="30" t="str">
        <f t="shared" ref="T1890:T1953" si="120">IF(S1890="W", N1890/(L1890/-100), IF(S1890="L", -N1890, ""))</f>
        <v/>
      </c>
    </row>
    <row r="1891" spans="1:20" x14ac:dyDescent="0.45">
      <c r="A1891" s="20" t="str">
        <f>Calc!A1891</f>
        <v>2024-08-20</v>
      </c>
      <c r="B1891" t="str">
        <f>Calc!B1891</f>
        <v>CHC</v>
      </c>
      <c r="C1891" t="str">
        <f>Calc!C1891</f>
        <v>DET</v>
      </c>
      <c r="D1891" t="str">
        <f>IF(ISBLANK(Games!D1891), "", Games!D1891)</f>
        <v/>
      </c>
      <c r="E1891" t="str">
        <f>IF(ISBLANK(Games!E1891), "", Games!E1891)</f>
        <v/>
      </c>
      <c r="F1891">
        <f>Calc!M1891</f>
        <v>1529.9566441509314</v>
      </c>
      <c r="G1891">
        <f>Calc!N1891</f>
        <v>1495.7868779460348</v>
      </c>
      <c r="H1891" t="str">
        <f>IF(Calc!O1891=Betting!I1891, Betting!B1891, IF(Calc!P1891=Betting!I1891, Betting!C1891, ""))</f>
        <v>CHC</v>
      </c>
      <c r="I1891" s="21">
        <f>MAX(Calc!O1891:P1891)</f>
        <v>0.57130930632341204</v>
      </c>
      <c r="J1891" s="22">
        <f t="shared" si="117"/>
        <v>-133.26841817434416</v>
      </c>
      <c r="K1891" s="23">
        <f t="shared" si="118"/>
        <v>0.75036532563310077</v>
      </c>
      <c r="M1891" s="31"/>
      <c r="N1891" s="31"/>
      <c r="O1891" t="str">
        <f>IF(ISBLANK(Games!L1891), "", Games!L1891)</f>
        <v/>
      </c>
      <c r="P1891" t="str">
        <f>IF(ISBLANK(Games!M1891), "", Games!M1891)</f>
        <v/>
      </c>
      <c r="Q1891" t="str">
        <f t="shared" si="119"/>
        <v/>
      </c>
      <c r="R1891" t="str">
        <f>IF(ISBLANK(Games!L1891), "", IF(H1891=Q1891, "W", "L"))</f>
        <v/>
      </c>
      <c r="T1891" s="30" t="str">
        <f t="shared" si="120"/>
        <v/>
      </c>
    </row>
    <row r="1892" spans="1:20" x14ac:dyDescent="0.45">
      <c r="A1892" s="20" t="str">
        <f>Calc!A1892</f>
        <v>2024-08-20</v>
      </c>
      <c r="B1892" t="str">
        <f>Calc!B1892</f>
        <v>TEX</v>
      </c>
      <c r="C1892" t="str">
        <f>Calc!C1892</f>
        <v>PIT</v>
      </c>
      <c r="D1892" t="str">
        <f>IF(ISBLANK(Games!D1892), "", Games!D1892)</f>
        <v/>
      </c>
      <c r="E1892" t="str">
        <f>IF(ISBLANK(Games!E1892), "", Games!E1892)</f>
        <v/>
      </c>
      <c r="F1892">
        <f>Calc!M1892</f>
        <v>1535.7428778604465</v>
      </c>
      <c r="G1892">
        <f>Calc!N1892</f>
        <v>1490.342604018655</v>
      </c>
      <c r="H1892" t="str">
        <f>IF(Calc!O1892=Betting!I1892, Betting!B1892, IF(Calc!P1892=Betting!I1892, Betting!C1892, ""))</f>
        <v>TEX</v>
      </c>
      <c r="I1892" s="21">
        <f>MAX(Calc!O1892:P1892)</f>
        <v>0.59661245959324938</v>
      </c>
      <c r="J1892" s="22">
        <f t="shared" si="117"/>
        <v>-147.9005670308168</v>
      </c>
      <c r="K1892" s="23">
        <f t="shared" si="118"/>
        <v>0.67612992977345276</v>
      </c>
      <c r="M1892" s="31"/>
      <c r="N1892" s="31"/>
      <c r="O1892" t="str">
        <f>IF(ISBLANK(Games!L1892), "", Games!L1892)</f>
        <v/>
      </c>
      <c r="P1892" t="str">
        <f>IF(ISBLANK(Games!M1892), "", Games!M1892)</f>
        <v/>
      </c>
      <c r="Q1892" t="str">
        <f t="shared" si="119"/>
        <v/>
      </c>
      <c r="R1892" t="str">
        <f>IF(ISBLANK(Games!L1892), "", IF(H1892=Q1892, "W", "L"))</f>
        <v/>
      </c>
      <c r="T1892" s="30" t="str">
        <f t="shared" si="120"/>
        <v/>
      </c>
    </row>
    <row r="1893" spans="1:20" x14ac:dyDescent="0.45">
      <c r="A1893" s="20" t="str">
        <f>Calc!A1893</f>
        <v>2024-08-20</v>
      </c>
      <c r="B1893" t="str">
        <f>Calc!B1893</f>
        <v>HOU</v>
      </c>
      <c r="C1893" t="str">
        <f>Calc!C1893</f>
        <v>BOS</v>
      </c>
      <c r="D1893" t="str">
        <f>IF(ISBLANK(Games!D1893), "", Games!D1893)</f>
        <v/>
      </c>
      <c r="E1893" t="str">
        <f>IF(ISBLANK(Games!E1893), "", Games!E1893)</f>
        <v/>
      </c>
      <c r="F1893">
        <f>Calc!M1893</f>
        <v>1535.1961987191132</v>
      </c>
      <c r="G1893">
        <f>Calc!N1893</f>
        <v>1518.233689676287</v>
      </c>
      <c r="H1893" t="str">
        <f>IF(Calc!O1893=Betting!I1893, Betting!B1893, IF(Calc!P1893=Betting!I1893, Betting!C1893, ""))</f>
        <v>HOU</v>
      </c>
      <c r="I1893" s="21">
        <f>MAX(Calc!O1893:P1893)</f>
        <v>0.5039834727141832</v>
      </c>
      <c r="J1893" s="22">
        <f t="shared" si="117"/>
        <v>-101.60618547772212</v>
      </c>
      <c r="K1893" s="23">
        <f t="shared" si="118"/>
        <v>0.98419205021652667</v>
      </c>
      <c r="M1893" s="31"/>
      <c r="N1893" s="31"/>
      <c r="O1893" t="str">
        <f>IF(ISBLANK(Games!L1893), "", Games!L1893)</f>
        <v/>
      </c>
      <c r="P1893" t="str">
        <f>IF(ISBLANK(Games!M1893), "", Games!M1893)</f>
        <v/>
      </c>
      <c r="Q1893" t="str">
        <f t="shared" si="119"/>
        <v/>
      </c>
      <c r="R1893" t="str">
        <f>IF(ISBLANK(Games!L1893), "", IF(H1893=Q1893, "W", "L"))</f>
        <v/>
      </c>
      <c r="T1893" s="30" t="str">
        <f t="shared" si="120"/>
        <v/>
      </c>
    </row>
    <row r="1894" spans="1:20" x14ac:dyDescent="0.45">
      <c r="A1894" s="20" t="str">
        <f>Calc!A1894</f>
        <v>2024-08-20</v>
      </c>
      <c r="B1894" t="str">
        <f>Calc!B1894</f>
        <v>KCR</v>
      </c>
      <c r="C1894" t="str">
        <f>Calc!C1894</f>
        <v>LAA</v>
      </c>
      <c r="D1894" t="str">
        <f>IF(ISBLANK(Games!D1894), "", Games!D1894)</f>
        <v/>
      </c>
      <c r="E1894" t="str">
        <f>IF(ISBLANK(Games!E1894), "", Games!E1894)</f>
        <v/>
      </c>
      <c r="F1894">
        <f>Calc!M1894</f>
        <v>1459.3647323881944</v>
      </c>
      <c r="G1894">
        <f>Calc!N1894</f>
        <v>1486.8682858001625</v>
      </c>
      <c r="H1894" t="str">
        <f>IF(Calc!O1894=Betting!I1894, Betting!B1894, IF(Calc!P1894=Betting!I1894, Betting!C1894, ""))</f>
        <v>KCR</v>
      </c>
      <c r="I1894" s="21">
        <f>MAX(Calc!O1894:P1894)</f>
        <v>0.55554299897869874</v>
      </c>
      <c r="J1894" s="22">
        <f t="shared" si="117"/>
        <v>-124.99364341255445</v>
      </c>
      <c r="K1894" s="23">
        <f t="shared" si="118"/>
        <v>0.80004068422855434</v>
      </c>
      <c r="M1894" s="31"/>
      <c r="N1894" s="31"/>
      <c r="O1894" t="str">
        <f>IF(ISBLANK(Games!L1894), "", Games!L1894)</f>
        <v/>
      </c>
      <c r="P1894" t="str">
        <f>IF(ISBLANK(Games!M1894), "", Games!M1894)</f>
        <v/>
      </c>
      <c r="Q1894" t="str">
        <f t="shared" si="119"/>
        <v/>
      </c>
      <c r="R1894" t="str">
        <f>IF(ISBLANK(Games!L1894), "", IF(H1894=Q1894, "W", "L"))</f>
        <v/>
      </c>
      <c r="T1894" s="30" t="str">
        <f t="shared" si="120"/>
        <v/>
      </c>
    </row>
    <row r="1895" spans="1:20" x14ac:dyDescent="0.45">
      <c r="A1895" s="20" t="str">
        <f>Calc!A1895</f>
        <v>2024-08-20</v>
      </c>
      <c r="B1895" t="str">
        <f>Calc!B1895</f>
        <v>OAK</v>
      </c>
      <c r="C1895" t="str">
        <f>Calc!C1895</f>
        <v>TBR</v>
      </c>
      <c r="D1895" t="str">
        <f>IF(ISBLANK(Games!D1895), "", Games!D1895)</f>
        <v/>
      </c>
      <c r="E1895" t="str">
        <f>IF(ISBLANK(Games!E1895), "", Games!E1895)</f>
        <v/>
      </c>
      <c r="F1895">
        <f>Calc!M1895</f>
        <v>1410.609331202211</v>
      </c>
      <c r="G1895">
        <f>Calc!N1895</f>
        <v>1532.6622500113572</v>
      </c>
      <c r="H1895" t="str">
        <f>IF(Calc!O1895=Betting!I1895, Betting!B1895, IF(Calc!P1895=Betting!I1895, Betting!C1895, ""))</f>
        <v>TBR</v>
      </c>
      <c r="I1895" s="21">
        <f>MAX(Calc!O1895:P1895)</f>
        <v>0.66565685004593944</v>
      </c>
      <c r="J1895" s="22">
        <f t="shared" si="117"/>
        <v>-199.09390999558451</v>
      </c>
      <c r="K1895" s="23">
        <f t="shared" si="118"/>
        <v>0.50227553420502813</v>
      </c>
      <c r="M1895" s="31"/>
      <c r="N1895" s="31"/>
      <c r="O1895" t="str">
        <f>IF(ISBLANK(Games!L1895), "", Games!L1895)</f>
        <v/>
      </c>
      <c r="P1895" t="str">
        <f>IF(ISBLANK(Games!M1895), "", Games!M1895)</f>
        <v/>
      </c>
      <c r="Q1895" t="str">
        <f t="shared" si="119"/>
        <v/>
      </c>
      <c r="R1895" t="str">
        <f>IF(ISBLANK(Games!L1895), "", IF(H1895=Q1895, "W", "L"))</f>
        <v/>
      </c>
      <c r="T1895" s="30" t="str">
        <f t="shared" si="120"/>
        <v/>
      </c>
    </row>
    <row r="1896" spans="1:20" x14ac:dyDescent="0.45">
      <c r="A1896" s="20" t="str">
        <f>Calc!A1896</f>
        <v>2024-08-20</v>
      </c>
      <c r="B1896" t="str">
        <f>Calc!B1896</f>
        <v>SDP</v>
      </c>
      <c r="C1896" t="str">
        <f>Calc!C1896</f>
        <v>MIN</v>
      </c>
      <c r="D1896" t="str">
        <f>IF(ISBLANK(Games!D1896), "", Games!D1896)</f>
        <v/>
      </c>
      <c r="E1896" t="str">
        <f>IF(ISBLANK(Games!E1896), "", Games!E1896)</f>
        <v/>
      </c>
      <c r="F1896">
        <f>Calc!M1896</f>
        <v>1502.9671207118124</v>
      </c>
      <c r="G1896">
        <f>Calc!N1896</f>
        <v>1539.5424706464416</v>
      </c>
      <c r="H1896" t="str">
        <f>IF(Calc!O1896=Betting!I1896, Betting!B1896, IF(Calc!P1896=Betting!I1896, Betting!C1896, ""))</f>
        <v>MIN</v>
      </c>
      <c r="I1896" s="21">
        <f>MAX(Calc!O1896:P1896)</f>
        <v>0.53782269220438372</v>
      </c>
      <c r="J1896" s="22">
        <f t="shared" si="117"/>
        <v>-116.36717838215876</v>
      </c>
      <c r="K1896" s="23">
        <f t="shared" si="118"/>
        <v>0.85934884209009788</v>
      </c>
      <c r="M1896" s="31"/>
      <c r="N1896" s="31"/>
      <c r="O1896" t="str">
        <f>IF(ISBLANK(Games!L1896), "", Games!L1896)</f>
        <v/>
      </c>
      <c r="P1896" t="str">
        <f>IF(ISBLANK(Games!M1896), "", Games!M1896)</f>
        <v/>
      </c>
      <c r="Q1896" t="str">
        <f t="shared" si="119"/>
        <v/>
      </c>
      <c r="R1896" t="str">
        <f>IF(ISBLANK(Games!L1896), "", IF(H1896=Q1896, "W", "L"))</f>
        <v/>
      </c>
      <c r="T1896" s="30" t="str">
        <f t="shared" si="120"/>
        <v/>
      </c>
    </row>
    <row r="1897" spans="1:20" x14ac:dyDescent="0.45">
      <c r="A1897" s="20" t="str">
        <f>Calc!A1897</f>
        <v>2024-08-20</v>
      </c>
      <c r="B1897" t="str">
        <f>Calc!B1897</f>
        <v>SFG</v>
      </c>
      <c r="C1897" t="str">
        <f>Calc!C1897</f>
        <v>CHW</v>
      </c>
      <c r="D1897" t="str">
        <f>IF(ISBLANK(Games!D1897), "", Games!D1897)</f>
        <v/>
      </c>
      <c r="E1897" t="str">
        <f>IF(ISBLANK(Games!E1897), "", Games!E1897)</f>
        <v/>
      </c>
      <c r="F1897">
        <f>Calc!M1897</f>
        <v>1506.8907435815931</v>
      </c>
      <c r="G1897">
        <f>Calc!N1897</f>
        <v>1425.4820043556863</v>
      </c>
      <c r="H1897" t="str">
        <f>IF(Calc!O1897=Betting!I1897, Betting!B1897, IF(Calc!P1897=Betting!I1897, Betting!C1897, ""))</f>
        <v>SFG</v>
      </c>
      <c r="I1897" s="21">
        <f>MAX(Calc!O1897:P1897)</f>
        <v>0.67130858592292908</v>
      </c>
      <c r="J1897" s="22">
        <f t="shared" si="117"/>
        <v>-204.2367269640703</v>
      </c>
      <c r="K1897" s="23">
        <f t="shared" si="118"/>
        <v>0.48962790134015505</v>
      </c>
      <c r="M1897" s="31"/>
      <c r="N1897" s="31"/>
      <c r="O1897" t="str">
        <f>IF(ISBLANK(Games!L1897), "", Games!L1897)</f>
        <v/>
      </c>
      <c r="P1897" t="str">
        <f>IF(ISBLANK(Games!M1897), "", Games!M1897)</f>
        <v/>
      </c>
      <c r="Q1897" t="str">
        <f t="shared" si="119"/>
        <v/>
      </c>
      <c r="R1897" t="str">
        <f>IF(ISBLANK(Games!L1897), "", IF(H1897=Q1897, "W", "L"))</f>
        <v/>
      </c>
      <c r="T1897" s="30" t="str">
        <f t="shared" si="120"/>
        <v/>
      </c>
    </row>
    <row r="1898" spans="1:20" x14ac:dyDescent="0.45">
      <c r="A1898" s="20" t="str">
        <f>Calc!A1898</f>
        <v>2024-08-20</v>
      </c>
      <c r="B1898" t="str">
        <f>Calc!B1898</f>
        <v>LAD</v>
      </c>
      <c r="C1898" t="str">
        <f>Calc!C1898</f>
        <v>SEA</v>
      </c>
      <c r="D1898" t="str">
        <f>IF(ISBLANK(Games!D1898), "", Games!D1898)</f>
        <v/>
      </c>
      <c r="E1898" t="str">
        <f>IF(ISBLANK(Games!E1898), "", Games!E1898)</f>
        <v/>
      </c>
      <c r="F1898">
        <f>Calc!M1898</f>
        <v>1596.6514930600529</v>
      </c>
      <c r="G1898">
        <f>Calc!N1898</f>
        <v>1521.2700100017432</v>
      </c>
      <c r="H1898" t="str">
        <f>IF(Calc!O1898=Betting!I1898, Betting!B1898, IF(Calc!P1898=Betting!I1898, Betting!C1898, ""))</f>
        <v>LAD</v>
      </c>
      <c r="I1898" s="21">
        <f>MAX(Calc!O1898:P1898)</f>
        <v>0.62813890536785921</v>
      </c>
      <c r="J1898" s="22">
        <f t="shared" si="117"/>
        <v>-168.91761855034559</v>
      </c>
      <c r="K1898" s="23">
        <f t="shared" si="118"/>
        <v>0.5920045573588002</v>
      </c>
      <c r="M1898" s="31"/>
      <c r="N1898" s="31"/>
      <c r="O1898" t="str">
        <f>IF(ISBLANK(Games!L1898), "", Games!L1898)</f>
        <v/>
      </c>
      <c r="P1898" t="str">
        <f>IF(ISBLANK(Games!M1898), "", Games!M1898)</f>
        <v/>
      </c>
      <c r="Q1898" t="str">
        <f t="shared" si="119"/>
        <v/>
      </c>
      <c r="R1898" t="str">
        <f>IF(ISBLANK(Games!L1898), "", IF(H1898=Q1898, "W", "L"))</f>
        <v/>
      </c>
      <c r="T1898" s="30" t="str">
        <f t="shared" si="120"/>
        <v/>
      </c>
    </row>
    <row r="1899" spans="1:20" x14ac:dyDescent="0.45">
      <c r="A1899" s="20" t="str">
        <f>Calc!A1899</f>
        <v>2024-08-21</v>
      </c>
      <c r="B1899" t="str">
        <f>Calc!B1899</f>
        <v>NYM</v>
      </c>
      <c r="C1899" t="str">
        <f>Calc!C1899</f>
        <v>BAL</v>
      </c>
      <c r="D1899" t="str">
        <f>IF(ISBLANK(Games!D1899), "", Games!D1899)</f>
        <v/>
      </c>
      <c r="E1899" t="str">
        <f>IF(ISBLANK(Games!E1899), "", Games!E1899)</f>
        <v/>
      </c>
      <c r="F1899">
        <f>Calc!M1899</f>
        <v>1483.2891783762693</v>
      </c>
      <c r="G1899">
        <f>Calc!N1899</f>
        <v>1539.0873746407135</v>
      </c>
      <c r="H1899" t="str">
        <f>IF(Calc!O1899=Betting!I1899, Betting!B1899, IF(Calc!P1899=Betting!I1899, Betting!C1899, ""))</f>
        <v>BAL</v>
      </c>
      <c r="I1899" s="21">
        <f>MAX(Calc!O1899:P1899)</f>
        <v>0.52848036766720685</v>
      </c>
      <c r="J1899" s="22">
        <f t="shared" si="117"/>
        <v>-112.08024680809291</v>
      </c>
      <c r="K1899" s="23">
        <f t="shared" si="118"/>
        <v>0.89221787824238952</v>
      </c>
      <c r="M1899" s="31"/>
      <c r="N1899" s="31"/>
      <c r="O1899" t="str">
        <f>IF(ISBLANK(Games!L1899), "", Games!L1899)</f>
        <v/>
      </c>
      <c r="P1899" t="str">
        <f>IF(ISBLANK(Games!M1899), "", Games!M1899)</f>
        <v/>
      </c>
      <c r="Q1899" t="str">
        <f t="shared" si="119"/>
        <v/>
      </c>
      <c r="R1899" t="str">
        <f>IF(ISBLANK(Games!L1899), "", IF(H1899=Q1899, "W", "L"))</f>
        <v/>
      </c>
      <c r="T1899" s="30" t="str">
        <f t="shared" si="120"/>
        <v/>
      </c>
    </row>
    <row r="1900" spans="1:20" x14ac:dyDescent="0.45">
      <c r="A1900" s="20" t="str">
        <f>Calc!A1900</f>
        <v>2024-08-21</v>
      </c>
      <c r="B1900" t="str">
        <f>Calc!B1900</f>
        <v>HOU</v>
      </c>
      <c r="C1900" t="str">
        <f>Calc!C1900</f>
        <v>BOS</v>
      </c>
      <c r="D1900" t="str">
        <f>IF(ISBLANK(Games!D1900), "", Games!D1900)</f>
        <v/>
      </c>
      <c r="E1900" t="str">
        <f>IF(ISBLANK(Games!E1900), "", Games!E1900)</f>
        <v/>
      </c>
      <c r="F1900">
        <f>Calc!M1900</f>
        <v>1535.1961987191132</v>
      </c>
      <c r="G1900">
        <f>Calc!N1900</f>
        <v>1518.233689676287</v>
      </c>
      <c r="H1900" t="str">
        <f>IF(Calc!O1900=Betting!I1900, Betting!B1900, IF(Calc!P1900=Betting!I1900, Betting!C1900, ""))</f>
        <v>HOU</v>
      </c>
      <c r="I1900" s="21">
        <f>MAX(Calc!O1900:P1900)</f>
        <v>0.5039834727141832</v>
      </c>
      <c r="J1900" s="22">
        <f t="shared" si="117"/>
        <v>-101.60618547772212</v>
      </c>
      <c r="K1900" s="23">
        <f t="shared" si="118"/>
        <v>0.98419205021652667</v>
      </c>
      <c r="M1900" s="31"/>
      <c r="N1900" s="31"/>
      <c r="O1900" t="str">
        <f>IF(ISBLANK(Games!L1900), "", Games!L1900)</f>
        <v/>
      </c>
      <c r="P1900" t="str">
        <f>IF(ISBLANK(Games!M1900), "", Games!M1900)</f>
        <v/>
      </c>
      <c r="Q1900" t="str">
        <f t="shared" si="119"/>
        <v/>
      </c>
      <c r="R1900" t="str">
        <f>IF(ISBLANK(Games!L1900), "", IF(H1900=Q1900, "W", "L"))</f>
        <v/>
      </c>
      <c r="T1900" s="30" t="str">
        <f t="shared" si="120"/>
        <v/>
      </c>
    </row>
    <row r="1901" spans="1:20" x14ac:dyDescent="0.45">
      <c r="A1901" s="20" t="str">
        <f>Calc!A1901</f>
        <v>2024-08-21</v>
      </c>
      <c r="B1901" t="str">
        <f>Calc!B1901</f>
        <v>TEX</v>
      </c>
      <c r="C1901" t="str">
        <f>Calc!C1901</f>
        <v>PIT</v>
      </c>
      <c r="D1901" t="str">
        <f>IF(ISBLANK(Games!D1901), "", Games!D1901)</f>
        <v/>
      </c>
      <c r="E1901" t="str">
        <f>IF(ISBLANK(Games!E1901), "", Games!E1901)</f>
        <v/>
      </c>
      <c r="F1901">
        <f>Calc!M1901</f>
        <v>1535.7428778604465</v>
      </c>
      <c r="G1901">
        <f>Calc!N1901</f>
        <v>1490.342604018655</v>
      </c>
      <c r="H1901" t="str">
        <f>IF(Calc!O1901=Betting!I1901, Betting!B1901, IF(Calc!P1901=Betting!I1901, Betting!C1901, ""))</f>
        <v>TEX</v>
      </c>
      <c r="I1901" s="21">
        <f>MAX(Calc!O1901:P1901)</f>
        <v>0.59661245959324938</v>
      </c>
      <c r="J1901" s="22">
        <f t="shared" si="117"/>
        <v>-147.9005670308168</v>
      </c>
      <c r="K1901" s="23">
        <f t="shared" si="118"/>
        <v>0.67612992977345276</v>
      </c>
      <c r="M1901" s="31"/>
      <c r="N1901" s="31"/>
      <c r="O1901" t="str">
        <f>IF(ISBLANK(Games!L1901), "", Games!L1901)</f>
        <v/>
      </c>
      <c r="P1901" t="str">
        <f>IF(ISBLANK(Games!M1901), "", Games!M1901)</f>
        <v/>
      </c>
      <c r="Q1901" t="str">
        <f t="shared" si="119"/>
        <v/>
      </c>
      <c r="R1901" t="str">
        <f>IF(ISBLANK(Games!L1901), "", IF(H1901=Q1901, "W", "L"))</f>
        <v/>
      </c>
      <c r="T1901" s="30" t="str">
        <f t="shared" si="120"/>
        <v/>
      </c>
    </row>
    <row r="1902" spans="1:20" x14ac:dyDescent="0.45">
      <c r="A1902" s="20" t="str">
        <f>Calc!A1902</f>
        <v>2024-08-21</v>
      </c>
      <c r="B1902" t="str">
        <f>Calc!B1902</f>
        <v>SFG</v>
      </c>
      <c r="C1902" t="str">
        <f>Calc!C1902</f>
        <v>CHW</v>
      </c>
      <c r="D1902" t="str">
        <f>IF(ISBLANK(Games!D1902), "", Games!D1902)</f>
        <v/>
      </c>
      <c r="E1902" t="str">
        <f>IF(ISBLANK(Games!E1902), "", Games!E1902)</f>
        <v/>
      </c>
      <c r="F1902">
        <f>Calc!M1902</f>
        <v>1506.8907435815931</v>
      </c>
      <c r="G1902">
        <f>Calc!N1902</f>
        <v>1425.4820043556863</v>
      </c>
      <c r="H1902" t="str">
        <f>IF(Calc!O1902=Betting!I1902, Betting!B1902, IF(Calc!P1902=Betting!I1902, Betting!C1902, ""))</f>
        <v>SFG</v>
      </c>
      <c r="I1902" s="21">
        <f>MAX(Calc!O1902:P1902)</f>
        <v>0.67130858592292908</v>
      </c>
      <c r="J1902" s="22">
        <f t="shared" si="117"/>
        <v>-204.2367269640703</v>
      </c>
      <c r="K1902" s="23">
        <f t="shared" si="118"/>
        <v>0.48962790134015505</v>
      </c>
      <c r="M1902" s="31"/>
      <c r="N1902" s="31"/>
      <c r="O1902" t="str">
        <f>IF(ISBLANK(Games!L1902), "", Games!L1902)</f>
        <v/>
      </c>
      <c r="P1902" t="str">
        <f>IF(ISBLANK(Games!M1902), "", Games!M1902)</f>
        <v/>
      </c>
      <c r="Q1902" t="str">
        <f t="shared" si="119"/>
        <v/>
      </c>
      <c r="R1902" t="str">
        <f>IF(ISBLANK(Games!L1902), "", IF(H1902=Q1902, "W", "L"))</f>
        <v/>
      </c>
      <c r="T1902" s="30" t="str">
        <f t="shared" si="120"/>
        <v/>
      </c>
    </row>
    <row r="1903" spans="1:20" x14ac:dyDescent="0.45">
      <c r="A1903" s="20" t="str">
        <f>Calc!A1903</f>
        <v>2024-08-21</v>
      </c>
      <c r="B1903" t="str">
        <f>Calc!B1903</f>
        <v>SDP</v>
      </c>
      <c r="C1903" t="str">
        <f>Calc!C1903</f>
        <v>MIN</v>
      </c>
      <c r="D1903" t="str">
        <f>IF(ISBLANK(Games!D1903), "", Games!D1903)</f>
        <v/>
      </c>
      <c r="E1903" t="str">
        <f>IF(ISBLANK(Games!E1903), "", Games!E1903)</f>
        <v/>
      </c>
      <c r="F1903">
        <f>Calc!M1903</f>
        <v>1502.9671207118124</v>
      </c>
      <c r="G1903">
        <f>Calc!N1903</f>
        <v>1539.5424706464416</v>
      </c>
      <c r="H1903" t="str">
        <f>IF(Calc!O1903=Betting!I1903, Betting!B1903, IF(Calc!P1903=Betting!I1903, Betting!C1903, ""))</f>
        <v>MIN</v>
      </c>
      <c r="I1903" s="21">
        <f>MAX(Calc!O1903:P1903)</f>
        <v>0.53782269220438372</v>
      </c>
      <c r="J1903" s="22">
        <f t="shared" si="117"/>
        <v>-116.36717838215876</v>
      </c>
      <c r="K1903" s="23">
        <f t="shared" si="118"/>
        <v>0.85934884209009788</v>
      </c>
      <c r="M1903" s="31"/>
      <c r="N1903" s="31"/>
      <c r="O1903" t="str">
        <f>IF(ISBLANK(Games!L1903), "", Games!L1903)</f>
        <v/>
      </c>
      <c r="P1903" t="str">
        <f>IF(ISBLANK(Games!M1903), "", Games!M1903)</f>
        <v/>
      </c>
      <c r="Q1903" t="str">
        <f t="shared" si="119"/>
        <v/>
      </c>
      <c r="R1903" t="str">
        <f>IF(ISBLANK(Games!L1903), "", IF(H1903=Q1903, "W", "L"))</f>
        <v/>
      </c>
      <c r="T1903" s="30" t="str">
        <f t="shared" si="120"/>
        <v/>
      </c>
    </row>
    <row r="1904" spans="1:20" x14ac:dyDescent="0.45">
      <c r="A1904" s="20" t="str">
        <f>Calc!A1904</f>
        <v>2024-08-21</v>
      </c>
      <c r="B1904" t="str">
        <f>Calc!B1904</f>
        <v>MIA</v>
      </c>
      <c r="C1904" t="str">
        <f>Calc!C1904</f>
        <v>ARI</v>
      </c>
      <c r="D1904" t="str">
        <f>IF(ISBLANK(Games!D1904), "", Games!D1904)</f>
        <v/>
      </c>
      <c r="E1904" t="str">
        <f>IF(ISBLANK(Games!E1904), "", Games!E1904)</f>
        <v/>
      </c>
      <c r="F1904">
        <f>Calc!M1904</f>
        <v>1453.0099819148713</v>
      </c>
      <c r="G1904">
        <f>Calc!N1904</f>
        <v>1515.1384034374826</v>
      </c>
      <c r="H1904" t="str">
        <f>IF(Calc!O1904=Betting!I1904, Betting!B1904, IF(Calc!P1904=Betting!I1904, Betting!C1904, ""))</f>
        <v>ARI</v>
      </c>
      <c r="I1904" s="21">
        <f>MAX(Calc!O1904:P1904)</f>
        <v>0.56559319403240393</v>
      </c>
      <c r="J1904" s="22">
        <f t="shared" si="117"/>
        <v>-130.19897162352322</v>
      </c>
      <c r="K1904" s="23">
        <f t="shared" si="118"/>
        <v>0.76805522158158779</v>
      </c>
      <c r="M1904" s="31"/>
      <c r="N1904" s="31"/>
      <c r="O1904" t="str">
        <f>IF(ISBLANK(Games!L1904), "", Games!L1904)</f>
        <v/>
      </c>
      <c r="P1904" t="str">
        <f>IF(ISBLANK(Games!M1904), "", Games!M1904)</f>
        <v/>
      </c>
      <c r="Q1904" t="str">
        <f t="shared" si="119"/>
        <v/>
      </c>
      <c r="R1904" t="str">
        <f>IF(ISBLANK(Games!L1904), "", IF(H1904=Q1904, "W", "L"))</f>
        <v/>
      </c>
      <c r="T1904" s="30" t="str">
        <f t="shared" si="120"/>
        <v/>
      </c>
    </row>
    <row r="1905" spans="1:20" x14ac:dyDescent="0.45">
      <c r="A1905" s="20" t="str">
        <f>Calc!A1905</f>
        <v>2024-08-21</v>
      </c>
      <c r="B1905" t="str">
        <f>Calc!B1905</f>
        <v>WAS</v>
      </c>
      <c r="C1905" t="str">
        <f>Calc!C1905</f>
        <v>COL</v>
      </c>
      <c r="D1905" t="str">
        <f>IF(ISBLANK(Games!D1905), "", Games!D1905)</f>
        <v/>
      </c>
      <c r="E1905" t="str">
        <f>IF(ISBLANK(Games!E1905), "", Games!E1905)</f>
        <v/>
      </c>
      <c r="F1905">
        <f>Calc!M1905</f>
        <v>1419.5380932200808</v>
      </c>
      <c r="G1905">
        <f>Calc!N1905</f>
        <v>1405.4006829938121</v>
      </c>
      <c r="H1905" t="str">
        <f>IF(Calc!O1905=Betting!I1905, Betting!B1905, IF(Calc!P1905=Betting!I1905, Betting!C1905, ""))</f>
        <v>COL</v>
      </c>
      <c r="I1905" s="21">
        <f>MAX(Calc!O1905:P1905)</f>
        <v>0.50347537645635621</v>
      </c>
      <c r="J1905" s="22">
        <f t="shared" si="117"/>
        <v>-101.39988080814716</v>
      </c>
      <c r="K1905" s="23">
        <f t="shared" si="118"/>
        <v>0.9861944531197645</v>
      </c>
      <c r="M1905" s="31"/>
      <c r="N1905" s="31"/>
      <c r="O1905" t="str">
        <f>IF(ISBLANK(Games!L1905), "", Games!L1905)</f>
        <v/>
      </c>
      <c r="P1905" t="str">
        <f>IF(ISBLANK(Games!M1905), "", Games!M1905)</f>
        <v/>
      </c>
      <c r="Q1905" t="str">
        <f t="shared" si="119"/>
        <v/>
      </c>
      <c r="R1905" t="str">
        <f>IF(ISBLANK(Games!L1905), "", IF(H1905=Q1905, "W", "L"))</f>
        <v/>
      </c>
      <c r="T1905" s="30" t="str">
        <f t="shared" si="120"/>
        <v/>
      </c>
    </row>
    <row r="1906" spans="1:20" x14ac:dyDescent="0.45">
      <c r="A1906" s="20" t="str">
        <f>Calc!A1906</f>
        <v>2024-08-21</v>
      </c>
      <c r="B1906" t="str">
        <f>Calc!B1906</f>
        <v>NYY</v>
      </c>
      <c r="C1906" t="str">
        <f>Calc!C1906</f>
        <v>CLE</v>
      </c>
      <c r="D1906" t="str">
        <f>IF(ISBLANK(Games!D1906), "", Games!D1906)</f>
        <v/>
      </c>
      <c r="E1906" t="str">
        <f>IF(ISBLANK(Games!E1906), "", Games!E1906)</f>
        <v/>
      </c>
      <c r="F1906">
        <f>Calc!M1906</f>
        <v>1533.7203518335739</v>
      </c>
      <c r="G1906">
        <f>Calc!N1906</f>
        <v>1521.3210808926906</v>
      </c>
      <c r="H1906" t="str">
        <f>IF(Calc!O1906=Betting!I1906, Betting!B1906, IF(Calc!P1906=Betting!I1906, Betting!C1906, ""))</f>
        <v>NYY</v>
      </c>
      <c r="I1906" s="21">
        <f>MAX(Calc!O1906:P1906)</f>
        <v>0.56479773954217161</v>
      </c>
      <c r="J1906" s="22">
        <f t="shared" si="117"/>
        <v>-129.77821828131363</v>
      </c>
      <c r="K1906" s="23">
        <f t="shared" si="118"/>
        <v>0.77054532975044476</v>
      </c>
      <c r="M1906" s="31"/>
      <c r="N1906" s="31"/>
      <c r="O1906" t="str">
        <f>IF(ISBLANK(Games!L1906), "", Games!L1906)</f>
        <v/>
      </c>
      <c r="P1906" t="str">
        <f>IF(ISBLANK(Games!M1906), "", Games!M1906)</f>
        <v/>
      </c>
      <c r="Q1906" t="str">
        <f t="shared" si="119"/>
        <v/>
      </c>
      <c r="R1906" t="str">
        <f>IF(ISBLANK(Games!L1906), "", IF(H1906=Q1906, "W", "L"))</f>
        <v/>
      </c>
      <c r="T1906" s="30" t="str">
        <f t="shared" si="120"/>
        <v/>
      </c>
    </row>
    <row r="1907" spans="1:20" x14ac:dyDescent="0.45">
      <c r="A1907" s="20" t="str">
        <f>Calc!A1907</f>
        <v>2024-08-21</v>
      </c>
      <c r="B1907" t="str">
        <f>Calc!B1907</f>
        <v>TOR</v>
      </c>
      <c r="C1907" t="str">
        <f>Calc!C1907</f>
        <v>CIN</v>
      </c>
      <c r="D1907" t="str">
        <f>IF(ISBLANK(Games!D1907), "", Games!D1907)</f>
        <v/>
      </c>
      <c r="E1907" t="str">
        <f>IF(ISBLANK(Games!E1907), "", Games!E1907)</f>
        <v/>
      </c>
      <c r="F1907">
        <f>Calc!M1907</f>
        <v>1536.86484917293</v>
      </c>
      <c r="G1907">
        <f>Calc!N1907</f>
        <v>1513.6155661274754</v>
      </c>
      <c r="H1907" t="str">
        <f>IF(Calc!O1907=Betting!I1907, Betting!B1907, IF(Calc!P1907=Betting!I1907, Betting!C1907, ""))</f>
        <v>TOR</v>
      </c>
      <c r="I1907" s="21">
        <f>MAX(Calc!O1907:P1907)</f>
        <v>0.53064612551072743</v>
      </c>
      <c r="J1907" s="22">
        <f t="shared" si="117"/>
        <v>-113.05885694203548</v>
      </c>
      <c r="K1907" s="23">
        <f t="shared" si="118"/>
        <v>0.88449505598017264</v>
      </c>
      <c r="M1907" s="31"/>
      <c r="N1907" s="31"/>
      <c r="O1907" t="str">
        <f>IF(ISBLANK(Games!L1907), "", Games!L1907)</f>
        <v/>
      </c>
      <c r="P1907" t="str">
        <f>IF(ISBLANK(Games!M1907), "", Games!M1907)</f>
        <v/>
      </c>
      <c r="Q1907" t="str">
        <f t="shared" si="119"/>
        <v/>
      </c>
      <c r="R1907" t="str">
        <f>IF(ISBLANK(Games!L1907), "", IF(H1907=Q1907, "W", "L"))</f>
        <v/>
      </c>
      <c r="T1907" s="30" t="str">
        <f t="shared" si="120"/>
        <v/>
      </c>
    </row>
    <row r="1908" spans="1:20" x14ac:dyDescent="0.45">
      <c r="A1908" s="20" t="str">
        <f>Calc!A1908</f>
        <v>2024-08-21</v>
      </c>
      <c r="B1908" t="str">
        <f>Calc!B1908</f>
        <v>ATL</v>
      </c>
      <c r="C1908" t="str">
        <f>Calc!C1908</f>
        <v>PHI</v>
      </c>
      <c r="D1908" t="str">
        <f>IF(ISBLANK(Games!D1908), "", Games!D1908)</f>
        <v/>
      </c>
      <c r="E1908" t="str">
        <f>IF(ISBLANK(Games!E1908), "", Games!E1908)</f>
        <v/>
      </c>
      <c r="F1908">
        <f>Calc!M1908</f>
        <v>1593.2508682491175</v>
      </c>
      <c r="G1908">
        <f>Calc!N1908</f>
        <v>1539.4111659163295</v>
      </c>
      <c r="H1908" t="str">
        <f>IF(Calc!O1908=Betting!I1908, Betting!B1908, IF(Calc!P1908=Betting!I1908, Betting!C1908, ""))</f>
        <v>ATL</v>
      </c>
      <c r="I1908" s="21">
        <f>MAX(Calc!O1908:P1908)</f>
        <v>0.5988184765644915</v>
      </c>
      <c r="J1908" s="22">
        <f t="shared" si="117"/>
        <v>-149.26372267509322</v>
      </c>
      <c r="K1908" s="23">
        <f t="shared" si="118"/>
        <v>0.66995515191372368</v>
      </c>
      <c r="M1908" s="31"/>
      <c r="N1908" s="31"/>
      <c r="O1908" t="str">
        <f>IF(ISBLANK(Games!L1908), "", Games!L1908)</f>
        <v/>
      </c>
      <c r="P1908" t="str">
        <f>IF(ISBLANK(Games!M1908), "", Games!M1908)</f>
        <v/>
      </c>
      <c r="Q1908" t="str">
        <f t="shared" si="119"/>
        <v/>
      </c>
      <c r="R1908" t="str">
        <f>IF(ISBLANK(Games!L1908), "", IF(H1908=Q1908, "W", "L"))</f>
        <v/>
      </c>
      <c r="T1908" s="30" t="str">
        <f t="shared" si="120"/>
        <v/>
      </c>
    </row>
    <row r="1909" spans="1:20" x14ac:dyDescent="0.45">
      <c r="A1909" s="20" t="str">
        <f>Calc!A1909</f>
        <v>2024-08-21</v>
      </c>
      <c r="B1909" t="str">
        <f>Calc!B1909</f>
        <v>STL</v>
      </c>
      <c r="C1909" t="str">
        <f>Calc!C1909</f>
        <v>MIL</v>
      </c>
      <c r="D1909" t="str">
        <f>IF(ISBLANK(Games!D1909), "", Games!D1909)</f>
        <v/>
      </c>
      <c r="E1909" t="str">
        <f>IF(ISBLANK(Games!E1909), "", Games!E1909)</f>
        <v/>
      </c>
      <c r="F1909">
        <f>Calc!M1909</f>
        <v>1510.540426333587</v>
      </c>
      <c r="G1909">
        <f>Calc!N1909</f>
        <v>1527.5334034496079</v>
      </c>
      <c r="H1909" t="str">
        <f>IF(Calc!O1909=Betting!I1909, Betting!B1909, IF(Calc!P1909=Betting!I1909, Betting!C1909, ""))</f>
        <v>STL</v>
      </c>
      <c r="I1909" s="21">
        <f>MAX(Calc!O1909:P1909)</f>
        <v>0.51214998732706307</v>
      </c>
      <c r="J1909" s="22">
        <f t="shared" si="117"/>
        <v>-104.98103392905254</v>
      </c>
      <c r="K1909" s="23">
        <f t="shared" si="118"/>
        <v>0.95255301131422676</v>
      </c>
      <c r="M1909" s="31"/>
      <c r="N1909" s="31"/>
      <c r="O1909" t="str">
        <f>IF(ISBLANK(Games!L1909), "", Games!L1909)</f>
        <v/>
      </c>
      <c r="P1909" t="str">
        <f>IF(ISBLANK(Games!M1909), "", Games!M1909)</f>
        <v/>
      </c>
      <c r="Q1909" t="str">
        <f t="shared" si="119"/>
        <v/>
      </c>
      <c r="R1909" t="str">
        <f>IF(ISBLANK(Games!L1909), "", IF(H1909=Q1909, "W", "L"))</f>
        <v/>
      </c>
      <c r="T1909" s="30" t="str">
        <f t="shared" si="120"/>
        <v/>
      </c>
    </row>
    <row r="1910" spans="1:20" x14ac:dyDescent="0.45">
      <c r="A1910" s="20" t="str">
        <f>Calc!A1910</f>
        <v>2024-08-21</v>
      </c>
      <c r="B1910" t="str">
        <f>Calc!B1910</f>
        <v>CHC</v>
      </c>
      <c r="C1910" t="str">
        <f>Calc!C1910</f>
        <v>DET</v>
      </c>
      <c r="D1910" t="str">
        <f>IF(ISBLANK(Games!D1910), "", Games!D1910)</f>
        <v/>
      </c>
      <c r="E1910" t="str">
        <f>IF(ISBLANK(Games!E1910), "", Games!E1910)</f>
        <v/>
      </c>
      <c r="F1910">
        <f>Calc!M1910</f>
        <v>1529.9566441509314</v>
      </c>
      <c r="G1910">
        <f>Calc!N1910</f>
        <v>1495.7868779460348</v>
      </c>
      <c r="H1910" t="str">
        <f>IF(Calc!O1910=Betting!I1910, Betting!B1910, IF(Calc!P1910=Betting!I1910, Betting!C1910, ""))</f>
        <v>CHC</v>
      </c>
      <c r="I1910" s="21">
        <f>MAX(Calc!O1910:P1910)</f>
        <v>0.57130930632341204</v>
      </c>
      <c r="J1910" s="22">
        <f t="shared" si="117"/>
        <v>-133.26841817434416</v>
      </c>
      <c r="K1910" s="23">
        <f t="shared" si="118"/>
        <v>0.75036532563310077</v>
      </c>
      <c r="M1910" s="31"/>
      <c r="N1910" s="31"/>
      <c r="O1910" t="str">
        <f>IF(ISBLANK(Games!L1910), "", Games!L1910)</f>
        <v/>
      </c>
      <c r="P1910" t="str">
        <f>IF(ISBLANK(Games!M1910), "", Games!M1910)</f>
        <v/>
      </c>
      <c r="Q1910" t="str">
        <f t="shared" si="119"/>
        <v/>
      </c>
      <c r="R1910" t="str">
        <f>IF(ISBLANK(Games!L1910), "", IF(H1910=Q1910, "W", "L"))</f>
        <v/>
      </c>
      <c r="T1910" s="30" t="str">
        <f t="shared" si="120"/>
        <v/>
      </c>
    </row>
    <row r="1911" spans="1:20" x14ac:dyDescent="0.45">
      <c r="A1911" s="20" t="str">
        <f>Calc!A1911</f>
        <v>2024-08-21</v>
      </c>
      <c r="B1911" t="str">
        <f>Calc!B1911</f>
        <v>KCR</v>
      </c>
      <c r="C1911" t="str">
        <f>Calc!C1911</f>
        <v>LAA</v>
      </c>
      <c r="D1911" t="str">
        <f>IF(ISBLANK(Games!D1911), "", Games!D1911)</f>
        <v/>
      </c>
      <c r="E1911" t="str">
        <f>IF(ISBLANK(Games!E1911), "", Games!E1911)</f>
        <v/>
      </c>
      <c r="F1911">
        <f>Calc!M1911</f>
        <v>1459.3647323881944</v>
      </c>
      <c r="G1911">
        <f>Calc!N1911</f>
        <v>1486.8682858001625</v>
      </c>
      <c r="H1911" t="str">
        <f>IF(Calc!O1911=Betting!I1911, Betting!B1911, IF(Calc!P1911=Betting!I1911, Betting!C1911, ""))</f>
        <v>KCR</v>
      </c>
      <c r="I1911" s="21">
        <f>MAX(Calc!O1911:P1911)</f>
        <v>0.55554299897869874</v>
      </c>
      <c r="J1911" s="22">
        <f t="shared" si="117"/>
        <v>-124.99364341255445</v>
      </c>
      <c r="K1911" s="23">
        <f t="shared" si="118"/>
        <v>0.80004068422855434</v>
      </c>
      <c r="M1911" s="31"/>
      <c r="N1911" s="31"/>
      <c r="O1911" t="str">
        <f>IF(ISBLANK(Games!L1911), "", Games!L1911)</f>
        <v/>
      </c>
      <c r="P1911" t="str">
        <f>IF(ISBLANK(Games!M1911), "", Games!M1911)</f>
        <v/>
      </c>
      <c r="Q1911" t="str">
        <f t="shared" si="119"/>
        <v/>
      </c>
      <c r="R1911" t="str">
        <f>IF(ISBLANK(Games!L1911), "", IF(H1911=Q1911, "W", "L"))</f>
        <v/>
      </c>
      <c r="T1911" s="30" t="str">
        <f t="shared" si="120"/>
        <v/>
      </c>
    </row>
    <row r="1912" spans="1:20" x14ac:dyDescent="0.45">
      <c r="A1912" s="20" t="str">
        <f>Calc!A1912</f>
        <v>2024-08-21</v>
      </c>
      <c r="B1912" t="str">
        <f>Calc!B1912</f>
        <v>OAK</v>
      </c>
      <c r="C1912" t="str">
        <f>Calc!C1912</f>
        <v>TBR</v>
      </c>
      <c r="D1912" t="str">
        <f>IF(ISBLANK(Games!D1912), "", Games!D1912)</f>
        <v/>
      </c>
      <c r="E1912" t="str">
        <f>IF(ISBLANK(Games!E1912), "", Games!E1912)</f>
        <v/>
      </c>
      <c r="F1912">
        <f>Calc!M1912</f>
        <v>1410.609331202211</v>
      </c>
      <c r="G1912">
        <f>Calc!N1912</f>
        <v>1532.6622500113572</v>
      </c>
      <c r="H1912" t="str">
        <f>IF(Calc!O1912=Betting!I1912, Betting!B1912, IF(Calc!P1912=Betting!I1912, Betting!C1912, ""))</f>
        <v>TBR</v>
      </c>
      <c r="I1912" s="21">
        <f>MAX(Calc!O1912:P1912)</f>
        <v>0.66565685004593944</v>
      </c>
      <c r="J1912" s="22">
        <f t="shared" si="117"/>
        <v>-199.09390999558451</v>
      </c>
      <c r="K1912" s="23">
        <f t="shared" si="118"/>
        <v>0.50227553420502813</v>
      </c>
      <c r="M1912" s="31"/>
      <c r="N1912" s="31"/>
      <c r="O1912" t="str">
        <f>IF(ISBLANK(Games!L1912), "", Games!L1912)</f>
        <v/>
      </c>
      <c r="P1912" t="str">
        <f>IF(ISBLANK(Games!M1912), "", Games!M1912)</f>
        <v/>
      </c>
      <c r="Q1912" t="str">
        <f t="shared" si="119"/>
        <v/>
      </c>
      <c r="R1912" t="str">
        <f>IF(ISBLANK(Games!L1912), "", IF(H1912=Q1912, "W", "L"))</f>
        <v/>
      </c>
      <c r="T1912" s="30" t="str">
        <f t="shared" si="120"/>
        <v/>
      </c>
    </row>
    <row r="1913" spans="1:20" x14ac:dyDescent="0.45">
      <c r="A1913" s="20" t="str">
        <f>Calc!A1913</f>
        <v>2024-08-21</v>
      </c>
      <c r="B1913" t="str">
        <f>Calc!B1913</f>
        <v>LAD</v>
      </c>
      <c r="C1913" t="str">
        <f>Calc!C1913</f>
        <v>SEA</v>
      </c>
      <c r="D1913" t="str">
        <f>IF(ISBLANK(Games!D1913), "", Games!D1913)</f>
        <v/>
      </c>
      <c r="E1913" t="str">
        <f>IF(ISBLANK(Games!E1913), "", Games!E1913)</f>
        <v/>
      </c>
      <c r="F1913">
        <f>Calc!M1913</f>
        <v>1596.6514930600529</v>
      </c>
      <c r="G1913">
        <f>Calc!N1913</f>
        <v>1521.2700100017432</v>
      </c>
      <c r="H1913" t="str">
        <f>IF(Calc!O1913=Betting!I1913, Betting!B1913, IF(Calc!P1913=Betting!I1913, Betting!C1913, ""))</f>
        <v>LAD</v>
      </c>
      <c r="I1913" s="21">
        <f>MAX(Calc!O1913:P1913)</f>
        <v>0.62813890536785921</v>
      </c>
      <c r="J1913" s="22">
        <f t="shared" si="117"/>
        <v>-168.91761855034559</v>
      </c>
      <c r="K1913" s="23">
        <f t="shared" si="118"/>
        <v>0.5920045573588002</v>
      </c>
      <c r="M1913" s="31"/>
      <c r="N1913" s="31"/>
      <c r="O1913" t="str">
        <f>IF(ISBLANK(Games!L1913), "", Games!L1913)</f>
        <v/>
      </c>
      <c r="P1913" t="str">
        <f>IF(ISBLANK(Games!M1913), "", Games!M1913)</f>
        <v/>
      </c>
      <c r="Q1913" t="str">
        <f t="shared" si="119"/>
        <v/>
      </c>
      <c r="R1913" t="str">
        <f>IF(ISBLANK(Games!L1913), "", IF(H1913=Q1913, "W", "L"))</f>
        <v/>
      </c>
      <c r="T1913" s="30" t="str">
        <f t="shared" si="120"/>
        <v/>
      </c>
    </row>
    <row r="1914" spans="1:20" x14ac:dyDescent="0.45">
      <c r="A1914" s="20" t="str">
        <f>Calc!A1914</f>
        <v>2024-08-22</v>
      </c>
      <c r="B1914" t="str">
        <f>Calc!B1914</f>
        <v>WAS</v>
      </c>
      <c r="C1914" t="str">
        <f>Calc!C1914</f>
        <v>COL</v>
      </c>
      <c r="D1914" t="str">
        <f>IF(ISBLANK(Games!D1914), "", Games!D1914)</f>
        <v/>
      </c>
      <c r="E1914" t="str">
        <f>IF(ISBLANK(Games!E1914), "", Games!E1914)</f>
        <v/>
      </c>
      <c r="F1914">
        <f>Calc!M1914</f>
        <v>1419.5380932200808</v>
      </c>
      <c r="G1914">
        <f>Calc!N1914</f>
        <v>1405.4006829938121</v>
      </c>
      <c r="H1914" t="str">
        <f>IF(Calc!O1914=Betting!I1914, Betting!B1914, IF(Calc!P1914=Betting!I1914, Betting!C1914, ""))</f>
        <v>COL</v>
      </c>
      <c r="I1914" s="21">
        <f>MAX(Calc!O1914:P1914)</f>
        <v>0.50347537645635621</v>
      </c>
      <c r="J1914" s="22">
        <f t="shared" si="117"/>
        <v>-101.39988080814716</v>
      </c>
      <c r="K1914" s="23">
        <f t="shared" si="118"/>
        <v>0.9861944531197645</v>
      </c>
      <c r="M1914" s="31"/>
      <c r="N1914" s="31"/>
      <c r="O1914" t="str">
        <f>IF(ISBLANK(Games!L1914), "", Games!L1914)</f>
        <v/>
      </c>
      <c r="P1914" t="str">
        <f>IF(ISBLANK(Games!M1914), "", Games!M1914)</f>
        <v/>
      </c>
      <c r="Q1914" t="str">
        <f t="shared" si="119"/>
        <v/>
      </c>
      <c r="R1914" t="str">
        <f>IF(ISBLANK(Games!L1914), "", IF(H1914=Q1914, "W", "L"))</f>
        <v/>
      </c>
      <c r="T1914" s="30" t="str">
        <f t="shared" si="120"/>
        <v/>
      </c>
    </row>
    <row r="1915" spans="1:20" x14ac:dyDescent="0.45">
      <c r="A1915" s="20" t="str">
        <f>Calc!A1915</f>
        <v>2024-08-22</v>
      </c>
      <c r="B1915" t="str">
        <f>Calc!B1915</f>
        <v>NYY</v>
      </c>
      <c r="C1915" t="str">
        <f>Calc!C1915</f>
        <v>CLE</v>
      </c>
      <c r="D1915" t="str">
        <f>IF(ISBLANK(Games!D1915), "", Games!D1915)</f>
        <v/>
      </c>
      <c r="E1915" t="str">
        <f>IF(ISBLANK(Games!E1915), "", Games!E1915)</f>
        <v/>
      </c>
      <c r="F1915">
        <f>Calc!M1915</f>
        <v>1533.7203518335739</v>
      </c>
      <c r="G1915">
        <f>Calc!N1915</f>
        <v>1521.3210808926906</v>
      </c>
      <c r="H1915" t="str">
        <f>IF(Calc!O1915=Betting!I1915, Betting!B1915, IF(Calc!P1915=Betting!I1915, Betting!C1915, ""))</f>
        <v>NYY</v>
      </c>
      <c r="I1915" s="21">
        <f>MAX(Calc!O1915:P1915)</f>
        <v>0.56479773954217161</v>
      </c>
      <c r="J1915" s="22">
        <f t="shared" si="117"/>
        <v>-129.77821828131363</v>
      </c>
      <c r="K1915" s="23">
        <f t="shared" si="118"/>
        <v>0.77054532975044476</v>
      </c>
      <c r="M1915" s="31"/>
      <c r="N1915" s="31"/>
      <c r="O1915" t="str">
        <f>IF(ISBLANK(Games!L1915), "", Games!L1915)</f>
        <v/>
      </c>
      <c r="P1915" t="str">
        <f>IF(ISBLANK(Games!M1915), "", Games!M1915)</f>
        <v/>
      </c>
      <c r="Q1915" t="str">
        <f t="shared" si="119"/>
        <v/>
      </c>
      <c r="R1915" t="str">
        <f>IF(ISBLANK(Games!L1915), "", IF(H1915=Q1915, "W", "L"))</f>
        <v/>
      </c>
      <c r="T1915" s="30" t="str">
        <f t="shared" si="120"/>
        <v/>
      </c>
    </row>
    <row r="1916" spans="1:20" x14ac:dyDescent="0.45">
      <c r="A1916" s="20" t="str">
        <f>Calc!A1916</f>
        <v>2024-08-22</v>
      </c>
      <c r="B1916" t="str">
        <f>Calc!B1916</f>
        <v>STL</v>
      </c>
      <c r="C1916" t="str">
        <f>Calc!C1916</f>
        <v>MIL</v>
      </c>
      <c r="D1916" t="str">
        <f>IF(ISBLANK(Games!D1916), "", Games!D1916)</f>
        <v/>
      </c>
      <c r="E1916" t="str">
        <f>IF(ISBLANK(Games!E1916), "", Games!E1916)</f>
        <v/>
      </c>
      <c r="F1916">
        <f>Calc!M1916</f>
        <v>1510.540426333587</v>
      </c>
      <c r="G1916">
        <f>Calc!N1916</f>
        <v>1527.5334034496079</v>
      </c>
      <c r="H1916" t="str">
        <f>IF(Calc!O1916=Betting!I1916, Betting!B1916, IF(Calc!P1916=Betting!I1916, Betting!C1916, ""))</f>
        <v>STL</v>
      </c>
      <c r="I1916" s="21">
        <f>MAX(Calc!O1916:P1916)</f>
        <v>0.51214998732706307</v>
      </c>
      <c r="J1916" s="22">
        <f t="shared" si="117"/>
        <v>-104.98103392905254</v>
      </c>
      <c r="K1916" s="23">
        <f t="shared" si="118"/>
        <v>0.95255301131422676</v>
      </c>
      <c r="M1916" s="31"/>
      <c r="N1916" s="31"/>
      <c r="O1916" t="str">
        <f>IF(ISBLANK(Games!L1916), "", Games!L1916)</f>
        <v/>
      </c>
      <c r="P1916" t="str">
        <f>IF(ISBLANK(Games!M1916), "", Games!M1916)</f>
        <v/>
      </c>
      <c r="Q1916" t="str">
        <f t="shared" si="119"/>
        <v/>
      </c>
      <c r="R1916" t="str">
        <f>IF(ISBLANK(Games!L1916), "", IF(H1916=Q1916, "W", "L"))</f>
        <v/>
      </c>
      <c r="T1916" s="30" t="str">
        <f t="shared" si="120"/>
        <v/>
      </c>
    </row>
    <row r="1917" spans="1:20" x14ac:dyDescent="0.45">
      <c r="A1917" s="20" t="str">
        <f>Calc!A1917</f>
        <v>2024-08-22</v>
      </c>
      <c r="B1917" t="str">
        <f>Calc!B1917</f>
        <v>CHC</v>
      </c>
      <c r="C1917" t="str">
        <f>Calc!C1917</f>
        <v>DET</v>
      </c>
      <c r="D1917" t="str">
        <f>IF(ISBLANK(Games!D1917), "", Games!D1917)</f>
        <v/>
      </c>
      <c r="E1917" t="str">
        <f>IF(ISBLANK(Games!E1917), "", Games!E1917)</f>
        <v/>
      </c>
      <c r="F1917">
        <f>Calc!M1917</f>
        <v>1529.9566441509314</v>
      </c>
      <c r="G1917">
        <f>Calc!N1917</f>
        <v>1495.7868779460348</v>
      </c>
      <c r="H1917" t="str">
        <f>IF(Calc!O1917=Betting!I1917, Betting!B1917, IF(Calc!P1917=Betting!I1917, Betting!C1917, ""))</f>
        <v>CHC</v>
      </c>
      <c r="I1917" s="21">
        <f>MAX(Calc!O1917:P1917)</f>
        <v>0.57130930632341204</v>
      </c>
      <c r="J1917" s="22">
        <f t="shared" si="117"/>
        <v>-133.26841817434416</v>
      </c>
      <c r="K1917" s="23">
        <f t="shared" si="118"/>
        <v>0.75036532563310077</v>
      </c>
      <c r="M1917" s="31"/>
      <c r="N1917" s="31"/>
      <c r="O1917" t="str">
        <f>IF(ISBLANK(Games!L1917), "", Games!L1917)</f>
        <v/>
      </c>
      <c r="P1917" t="str">
        <f>IF(ISBLANK(Games!M1917), "", Games!M1917)</f>
        <v/>
      </c>
      <c r="Q1917" t="str">
        <f t="shared" si="119"/>
        <v/>
      </c>
      <c r="R1917" t="str">
        <f>IF(ISBLANK(Games!L1917), "", IF(H1917=Q1917, "W", "L"))</f>
        <v/>
      </c>
      <c r="T1917" s="30" t="str">
        <f t="shared" si="120"/>
        <v/>
      </c>
    </row>
    <row r="1918" spans="1:20" x14ac:dyDescent="0.45">
      <c r="A1918" s="20" t="str">
        <f>Calc!A1918</f>
        <v>2024-08-22</v>
      </c>
      <c r="B1918" t="str">
        <f>Calc!B1918</f>
        <v>OAK</v>
      </c>
      <c r="C1918" t="str">
        <f>Calc!C1918</f>
        <v>TBR</v>
      </c>
      <c r="D1918" t="str">
        <f>IF(ISBLANK(Games!D1918), "", Games!D1918)</f>
        <v/>
      </c>
      <c r="E1918" t="str">
        <f>IF(ISBLANK(Games!E1918), "", Games!E1918)</f>
        <v/>
      </c>
      <c r="F1918">
        <f>Calc!M1918</f>
        <v>1410.609331202211</v>
      </c>
      <c r="G1918">
        <f>Calc!N1918</f>
        <v>1532.6622500113572</v>
      </c>
      <c r="H1918" t="str">
        <f>IF(Calc!O1918=Betting!I1918, Betting!B1918, IF(Calc!P1918=Betting!I1918, Betting!C1918, ""))</f>
        <v>TBR</v>
      </c>
      <c r="I1918" s="21">
        <f>MAX(Calc!O1918:P1918)</f>
        <v>0.66565685004593944</v>
      </c>
      <c r="J1918" s="22">
        <f t="shared" si="117"/>
        <v>-199.09390999558451</v>
      </c>
      <c r="K1918" s="23">
        <f t="shared" si="118"/>
        <v>0.50227553420502813</v>
      </c>
      <c r="M1918" s="31"/>
      <c r="N1918" s="31"/>
      <c r="O1918" t="str">
        <f>IF(ISBLANK(Games!L1918), "", Games!L1918)</f>
        <v/>
      </c>
      <c r="P1918" t="str">
        <f>IF(ISBLANK(Games!M1918), "", Games!M1918)</f>
        <v/>
      </c>
      <c r="Q1918" t="str">
        <f t="shared" si="119"/>
        <v/>
      </c>
      <c r="R1918" t="str">
        <f>IF(ISBLANK(Games!L1918), "", IF(H1918=Q1918, "W", "L"))</f>
        <v/>
      </c>
      <c r="T1918" s="30" t="str">
        <f t="shared" si="120"/>
        <v/>
      </c>
    </row>
    <row r="1919" spans="1:20" x14ac:dyDescent="0.45">
      <c r="A1919" s="20" t="str">
        <f>Calc!A1919</f>
        <v>2024-08-22</v>
      </c>
      <c r="B1919" t="str">
        <f>Calc!B1919</f>
        <v>PIT</v>
      </c>
      <c r="C1919" t="str">
        <f>Calc!C1919</f>
        <v>CIN</v>
      </c>
      <c r="D1919" t="str">
        <f>IF(ISBLANK(Games!D1919), "", Games!D1919)</f>
        <v/>
      </c>
      <c r="E1919" t="str">
        <f>IF(ISBLANK(Games!E1919), "", Games!E1919)</f>
        <v/>
      </c>
      <c r="F1919">
        <f>Calc!M1919</f>
        <v>1464.4120897083565</v>
      </c>
      <c r="G1919">
        <f>Calc!N1919</f>
        <v>1513.6155661274754</v>
      </c>
      <c r="H1919" t="str">
        <f>IF(Calc!O1919=Betting!I1919, Betting!B1919, IF(Calc!P1919=Betting!I1919, Betting!C1919, ""))</f>
        <v>CIN</v>
      </c>
      <c r="I1919" s="21">
        <f>MAX(Calc!O1919:P1919)</f>
        <v>0.54135437079986626</v>
      </c>
      <c r="J1919" s="22">
        <f t="shared" si="117"/>
        <v>-118.03325625144939</v>
      </c>
      <c r="K1919" s="23">
        <f t="shared" si="118"/>
        <v>0.84721885319309786</v>
      </c>
      <c r="M1919" s="31"/>
      <c r="N1919" s="31"/>
      <c r="O1919" t="str">
        <f>IF(ISBLANK(Games!L1919), "", Games!L1919)</f>
        <v/>
      </c>
      <c r="P1919" t="str">
        <f>IF(ISBLANK(Games!M1919), "", Games!M1919)</f>
        <v/>
      </c>
      <c r="Q1919" t="str">
        <f t="shared" si="119"/>
        <v/>
      </c>
      <c r="R1919" t="str">
        <f>IF(ISBLANK(Games!L1919), "", IF(H1919=Q1919, "W", "L"))</f>
        <v/>
      </c>
      <c r="T1919" s="30" t="str">
        <f t="shared" si="120"/>
        <v/>
      </c>
    </row>
    <row r="1920" spans="1:20" x14ac:dyDescent="0.45">
      <c r="A1920" s="20" t="str">
        <f>Calc!A1920</f>
        <v>2024-08-22</v>
      </c>
      <c r="B1920" t="str">
        <f>Calc!B1920</f>
        <v>TOR</v>
      </c>
      <c r="C1920" t="str">
        <f>Calc!C1920</f>
        <v>LAA</v>
      </c>
      <c r="D1920" t="str">
        <f>IF(ISBLANK(Games!D1920), "", Games!D1920)</f>
        <v/>
      </c>
      <c r="E1920" t="str">
        <f>IF(ISBLANK(Games!E1920), "", Games!E1920)</f>
        <v/>
      </c>
      <c r="F1920">
        <f>Calc!M1920</f>
        <v>1536.86484917293</v>
      </c>
      <c r="G1920">
        <f>Calc!N1920</f>
        <v>1486.8682858001625</v>
      </c>
      <c r="H1920" t="str">
        <f>IF(Calc!O1920=Betting!I1920, Betting!B1920, IF(Calc!P1920=Betting!I1920, Betting!C1920, ""))</f>
        <v>TOR</v>
      </c>
      <c r="I1920" s="21">
        <f>MAX(Calc!O1920:P1920)</f>
        <v>0.56869584178855082</v>
      </c>
      <c r="J1920" s="22">
        <f t="shared" si="117"/>
        <v>-131.85494064023018</v>
      </c>
      <c r="K1920" s="23">
        <f t="shared" si="118"/>
        <v>0.75840919964351383</v>
      </c>
      <c r="M1920" s="31"/>
      <c r="N1920" s="31"/>
      <c r="O1920" t="str">
        <f>IF(ISBLANK(Games!L1920), "", Games!L1920)</f>
        <v/>
      </c>
      <c r="P1920" t="str">
        <f>IF(ISBLANK(Games!M1920), "", Games!M1920)</f>
        <v/>
      </c>
      <c r="Q1920" t="str">
        <f t="shared" si="119"/>
        <v/>
      </c>
      <c r="R1920" t="str">
        <f>IF(ISBLANK(Games!L1920), "", IF(H1920=Q1920, "W", "L"))</f>
        <v/>
      </c>
      <c r="T1920" s="30" t="str">
        <f t="shared" si="120"/>
        <v/>
      </c>
    </row>
    <row r="1921" spans="1:20" x14ac:dyDescent="0.45">
      <c r="A1921" s="20" t="str">
        <f>Calc!A1921</f>
        <v>2024-08-22</v>
      </c>
      <c r="B1921" t="str">
        <f>Calc!B1921</f>
        <v>BAL</v>
      </c>
      <c r="C1921" t="str">
        <f>Calc!C1921</f>
        <v>HOU</v>
      </c>
      <c r="D1921" t="str">
        <f>IF(ISBLANK(Games!D1921), "", Games!D1921)</f>
        <v/>
      </c>
      <c r="E1921" t="str">
        <f>IF(ISBLANK(Games!E1921), "", Games!E1921)</f>
        <v/>
      </c>
      <c r="F1921">
        <f>Calc!M1921</f>
        <v>1527.1786991040578</v>
      </c>
      <c r="G1921">
        <f>Calc!N1921</f>
        <v>1554.1885466658973</v>
      </c>
      <c r="H1921" t="str">
        <f>IF(Calc!O1921=Betting!I1921, Betting!B1921, IF(Calc!P1921=Betting!I1921, Betting!C1921, ""))</f>
        <v>HOU</v>
      </c>
      <c r="I1921" s="21">
        <f>MAX(Calc!O1921:P1921)</f>
        <v>0.52792261334677693</v>
      </c>
      <c r="J1921" s="22">
        <f t="shared" si="117"/>
        <v>-111.82967629300499</v>
      </c>
      <c r="K1921" s="23">
        <f t="shared" si="118"/>
        <v>0.89421702105253298</v>
      </c>
      <c r="M1921" s="31"/>
      <c r="N1921" s="31"/>
      <c r="O1921" t="str">
        <f>IF(ISBLANK(Games!L1921), "", Games!L1921)</f>
        <v/>
      </c>
      <c r="P1921" t="str">
        <f>IF(ISBLANK(Games!M1921), "", Games!M1921)</f>
        <v/>
      </c>
      <c r="Q1921" t="str">
        <f t="shared" si="119"/>
        <v/>
      </c>
      <c r="R1921" t="str">
        <f>IF(ISBLANK(Games!L1921), "", IF(H1921=Q1921, "W", "L"))</f>
        <v/>
      </c>
      <c r="T1921" s="30" t="str">
        <f t="shared" si="120"/>
        <v/>
      </c>
    </row>
    <row r="1922" spans="1:20" x14ac:dyDescent="0.45">
      <c r="A1922" s="20" t="str">
        <f>Calc!A1922</f>
        <v>2024-08-22</v>
      </c>
      <c r="B1922" t="str">
        <f>Calc!B1922</f>
        <v>ATL</v>
      </c>
      <c r="C1922" t="str">
        <f>Calc!C1922</f>
        <v>PHI</v>
      </c>
      <c r="D1922" t="str">
        <f>IF(ISBLANK(Games!D1922), "", Games!D1922)</f>
        <v/>
      </c>
      <c r="E1922" t="str">
        <f>IF(ISBLANK(Games!E1922), "", Games!E1922)</f>
        <v/>
      </c>
      <c r="F1922">
        <f>Calc!M1922</f>
        <v>1593.2508682491175</v>
      </c>
      <c r="G1922">
        <f>Calc!N1922</f>
        <v>1539.4111659163295</v>
      </c>
      <c r="H1922" t="str">
        <f>IF(Calc!O1922=Betting!I1922, Betting!B1922, IF(Calc!P1922=Betting!I1922, Betting!C1922, ""))</f>
        <v>ATL</v>
      </c>
      <c r="I1922" s="21">
        <f>MAX(Calc!O1922:P1922)</f>
        <v>0.5988184765644915</v>
      </c>
      <c r="J1922" s="22">
        <f t="shared" si="117"/>
        <v>-149.26372267509322</v>
      </c>
      <c r="K1922" s="23">
        <f t="shared" si="118"/>
        <v>0.66995515191372368</v>
      </c>
      <c r="M1922" s="31"/>
      <c r="N1922" s="31"/>
      <c r="O1922" t="str">
        <f>IF(ISBLANK(Games!L1922), "", Games!L1922)</f>
        <v/>
      </c>
      <c r="P1922" t="str">
        <f>IF(ISBLANK(Games!M1922), "", Games!M1922)</f>
        <v/>
      </c>
      <c r="Q1922" t="str">
        <f t="shared" si="119"/>
        <v/>
      </c>
      <c r="R1922" t="str">
        <f>IF(ISBLANK(Games!L1922), "", IF(H1922=Q1922, "W", "L"))</f>
        <v/>
      </c>
      <c r="T1922" s="30" t="str">
        <f t="shared" si="120"/>
        <v/>
      </c>
    </row>
    <row r="1923" spans="1:20" x14ac:dyDescent="0.45">
      <c r="A1923" s="20" t="str">
        <f>Calc!A1923</f>
        <v>2024-08-22</v>
      </c>
      <c r="B1923" t="str">
        <f>Calc!B1923</f>
        <v>SDP</v>
      </c>
      <c r="C1923" t="str">
        <f>Calc!C1923</f>
        <v>NYM</v>
      </c>
      <c r="D1923" t="str">
        <f>IF(ISBLANK(Games!D1923), "", Games!D1923)</f>
        <v/>
      </c>
      <c r="E1923" t="str">
        <f>IF(ISBLANK(Games!E1923), "", Games!E1923)</f>
        <v/>
      </c>
      <c r="F1923">
        <f>Calc!M1923</f>
        <v>1502.9671207118124</v>
      </c>
      <c r="G1923">
        <f>Calc!N1923</f>
        <v>1510.288270753422</v>
      </c>
      <c r="H1923" t="str">
        <f>IF(Calc!O1923=Betting!I1923, Betting!B1923, IF(Calc!P1923=Betting!I1923, Betting!C1923, ""))</f>
        <v>SDP</v>
      </c>
      <c r="I1923" s="21">
        <f>MAX(Calc!O1923:P1923)</f>
        <v>0.50408546034308255</v>
      </c>
      <c r="J1923" s="22">
        <f t="shared" ref="J1923:J1986" si="121">IF(I1923&lt;0.5, "",-1*((I1923*100)/(1-((I1923*100)/100))))</f>
        <v>-101.64764692961369</v>
      </c>
      <c r="K1923" s="23">
        <f t="shared" ref="K1923:K1986" si="122">IF(J1923&gt;0, "",1/(J1923/-100))</f>
        <v>0.98379060431418941</v>
      </c>
      <c r="M1923" s="31"/>
      <c r="N1923" s="31"/>
      <c r="O1923" t="str">
        <f>IF(ISBLANK(Games!L1923), "", Games!L1923)</f>
        <v/>
      </c>
      <c r="P1923" t="str">
        <f>IF(ISBLANK(Games!M1923), "", Games!M1923)</f>
        <v/>
      </c>
      <c r="Q1923" t="str">
        <f t="shared" ref="Q1923:Q1986" si="123">IF(O1923&gt;P1923, B1923, IF(P1923&gt;O1923, C1923, ""))</f>
        <v/>
      </c>
      <c r="R1923" t="str">
        <f>IF(ISBLANK(Games!L1923), "", IF(H1923=Q1923, "W", "L"))</f>
        <v/>
      </c>
      <c r="T1923" s="30" t="str">
        <f t="shared" si="120"/>
        <v/>
      </c>
    </row>
    <row r="1924" spans="1:20" x14ac:dyDescent="0.45">
      <c r="A1924" s="20" t="str">
        <f>Calc!A1924</f>
        <v>2024-08-23</v>
      </c>
      <c r="B1924" t="str">
        <f>Calc!B1924</f>
        <v>PIT</v>
      </c>
      <c r="C1924" t="str">
        <f>Calc!C1924</f>
        <v>CIN</v>
      </c>
      <c r="D1924" t="str">
        <f>IF(ISBLANK(Games!D1924), "", Games!D1924)</f>
        <v/>
      </c>
      <c r="E1924" t="str">
        <f>IF(ISBLANK(Games!E1924), "", Games!E1924)</f>
        <v/>
      </c>
      <c r="F1924">
        <f>Calc!M1924</f>
        <v>1464.4120897083565</v>
      </c>
      <c r="G1924">
        <f>Calc!N1924</f>
        <v>1513.6155661274754</v>
      </c>
      <c r="H1924" t="str">
        <f>IF(Calc!O1924=Betting!I1924, Betting!B1924, IF(Calc!P1924=Betting!I1924, Betting!C1924, ""))</f>
        <v>CIN</v>
      </c>
      <c r="I1924" s="21">
        <f>MAX(Calc!O1924:P1924)</f>
        <v>0.54135437079986626</v>
      </c>
      <c r="J1924" s="22">
        <f t="shared" si="121"/>
        <v>-118.03325625144939</v>
      </c>
      <c r="K1924" s="23">
        <f t="shared" si="122"/>
        <v>0.84721885319309786</v>
      </c>
      <c r="M1924" s="31"/>
      <c r="N1924" s="31"/>
      <c r="O1924" t="str">
        <f>IF(ISBLANK(Games!L1924), "", Games!L1924)</f>
        <v/>
      </c>
      <c r="P1924" t="str">
        <f>IF(ISBLANK(Games!M1924), "", Games!M1924)</f>
        <v/>
      </c>
      <c r="Q1924" t="str">
        <f t="shared" si="123"/>
        <v/>
      </c>
      <c r="R1924" t="str">
        <f>IF(ISBLANK(Games!L1924), "", IF(H1924=Q1924, "W", "L"))</f>
        <v/>
      </c>
      <c r="T1924" s="30" t="str">
        <f t="shared" si="120"/>
        <v/>
      </c>
    </row>
    <row r="1925" spans="1:20" x14ac:dyDescent="0.45">
      <c r="A1925" s="20" t="str">
        <f>Calc!A1925</f>
        <v>2024-08-23</v>
      </c>
      <c r="B1925" t="str">
        <f>Calc!B1925</f>
        <v>BAL</v>
      </c>
      <c r="C1925" t="str">
        <f>Calc!C1925</f>
        <v>HOU</v>
      </c>
      <c r="D1925" t="str">
        <f>IF(ISBLANK(Games!D1925), "", Games!D1925)</f>
        <v/>
      </c>
      <c r="E1925" t="str">
        <f>IF(ISBLANK(Games!E1925), "", Games!E1925)</f>
        <v/>
      </c>
      <c r="F1925">
        <f>Calc!M1925</f>
        <v>1527.1786991040578</v>
      </c>
      <c r="G1925">
        <f>Calc!N1925</f>
        <v>1554.1885466658973</v>
      </c>
      <c r="H1925" t="str">
        <f>IF(Calc!O1925=Betting!I1925, Betting!B1925, IF(Calc!P1925=Betting!I1925, Betting!C1925, ""))</f>
        <v>HOU</v>
      </c>
      <c r="I1925" s="21">
        <f>MAX(Calc!O1925:P1925)</f>
        <v>0.52792261334677693</v>
      </c>
      <c r="J1925" s="22">
        <f t="shared" si="121"/>
        <v>-111.82967629300499</v>
      </c>
      <c r="K1925" s="23">
        <f t="shared" si="122"/>
        <v>0.89421702105253298</v>
      </c>
      <c r="M1925" s="31"/>
      <c r="N1925" s="31"/>
      <c r="O1925" t="str">
        <f>IF(ISBLANK(Games!L1925), "", Games!L1925)</f>
        <v/>
      </c>
      <c r="P1925" t="str">
        <f>IF(ISBLANK(Games!M1925), "", Games!M1925)</f>
        <v/>
      </c>
      <c r="Q1925" t="str">
        <f t="shared" si="123"/>
        <v/>
      </c>
      <c r="R1925" t="str">
        <f>IF(ISBLANK(Games!L1925), "", IF(H1925=Q1925, "W", "L"))</f>
        <v/>
      </c>
      <c r="T1925" s="30" t="str">
        <f t="shared" si="120"/>
        <v/>
      </c>
    </row>
    <row r="1926" spans="1:20" x14ac:dyDescent="0.45">
      <c r="A1926" s="20" t="str">
        <f>Calc!A1926</f>
        <v>2024-08-23</v>
      </c>
      <c r="B1926" t="str">
        <f>Calc!B1926</f>
        <v>NYY</v>
      </c>
      <c r="C1926" t="str">
        <f>Calc!C1926</f>
        <v>COL</v>
      </c>
      <c r="D1926" t="str">
        <f>IF(ISBLANK(Games!D1926), "", Games!D1926)</f>
        <v/>
      </c>
      <c r="E1926" t="str">
        <f>IF(ISBLANK(Games!E1926), "", Games!E1926)</f>
        <v/>
      </c>
      <c r="F1926">
        <f>Calc!M1926</f>
        <v>1533.7203518335739</v>
      </c>
      <c r="G1926">
        <f>Calc!N1926</f>
        <v>1405.4006829938121</v>
      </c>
      <c r="H1926" t="str">
        <f>IF(Calc!O1926=Betting!I1926, Betting!B1926, IF(Calc!P1926=Betting!I1926, Betting!C1926, ""))</f>
        <v>NYY</v>
      </c>
      <c r="I1926" s="21">
        <f>MAX(Calc!O1926:P1926)</f>
        <v>0.72366570871627189</v>
      </c>
      <c r="J1926" s="22">
        <f t="shared" si="121"/>
        <v>-261.88053077105917</v>
      </c>
      <c r="K1926" s="23">
        <f t="shared" si="122"/>
        <v>0.3818535104750565</v>
      </c>
      <c r="M1926" s="31"/>
      <c r="N1926" s="31"/>
      <c r="O1926" t="str">
        <f>IF(ISBLANK(Games!L1926), "", Games!L1926)</f>
        <v/>
      </c>
      <c r="P1926" t="str">
        <f>IF(ISBLANK(Games!M1926), "", Games!M1926)</f>
        <v/>
      </c>
      <c r="Q1926" t="str">
        <f t="shared" si="123"/>
        <v/>
      </c>
      <c r="R1926" t="str">
        <f>IF(ISBLANK(Games!L1926), "", IF(H1926=Q1926, "W", "L"))</f>
        <v/>
      </c>
      <c r="T1926" s="30" t="str">
        <f t="shared" si="120"/>
        <v/>
      </c>
    </row>
    <row r="1927" spans="1:20" x14ac:dyDescent="0.45">
      <c r="A1927" s="20" t="str">
        <f>Calc!A1927</f>
        <v>2024-08-23</v>
      </c>
      <c r="B1927" t="str">
        <f>Calc!B1927</f>
        <v>TOR</v>
      </c>
      <c r="C1927" t="str">
        <f>Calc!C1927</f>
        <v>LAA</v>
      </c>
      <c r="D1927" t="str">
        <f>IF(ISBLANK(Games!D1927), "", Games!D1927)</f>
        <v/>
      </c>
      <c r="E1927" t="str">
        <f>IF(ISBLANK(Games!E1927), "", Games!E1927)</f>
        <v/>
      </c>
      <c r="F1927">
        <f>Calc!M1927</f>
        <v>1536.86484917293</v>
      </c>
      <c r="G1927">
        <f>Calc!N1927</f>
        <v>1486.8682858001625</v>
      </c>
      <c r="H1927" t="str">
        <f>IF(Calc!O1927=Betting!I1927, Betting!B1927, IF(Calc!P1927=Betting!I1927, Betting!C1927, ""))</f>
        <v>TOR</v>
      </c>
      <c r="I1927" s="21">
        <f>MAX(Calc!O1927:P1927)</f>
        <v>0.56869584178855082</v>
      </c>
      <c r="J1927" s="22">
        <f t="shared" si="121"/>
        <v>-131.85494064023018</v>
      </c>
      <c r="K1927" s="23">
        <f t="shared" si="122"/>
        <v>0.75840919964351383</v>
      </c>
      <c r="M1927" s="31"/>
      <c r="N1927" s="31"/>
      <c r="O1927" t="str">
        <f>IF(ISBLANK(Games!L1927), "", Games!L1927)</f>
        <v/>
      </c>
      <c r="P1927" t="str">
        <f>IF(ISBLANK(Games!M1927), "", Games!M1927)</f>
        <v/>
      </c>
      <c r="Q1927" t="str">
        <f t="shared" si="123"/>
        <v/>
      </c>
      <c r="R1927" t="str">
        <f>IF(ISBLANK(Games!L1927), "", IF(H1927=Q1927, "W", "L"))</f>
        <v/>
      </c>
      <c r="T1927" s="30" t="str">
        <f t="shared" si="120"/>
        <v/>
      </c>
    </row>
    <row r="1928" spans="1:20" x14ac:dyDescent="0.45">
      <c r="A1928" s="20" t="str">
        <f>Calc!A1928</f>
        <v>2024-08-23</v>
      </c>
      <c r="B1928" t="str">
        <f>Calc!B1928</f>
        <v>BOS</v>
      </c>
      <c r="C1928" t="str">
        <f>Calc!C1928</f>
        <v>ARI</v>
      </c>
      <c r="D1928" t="str">
        <f>IF(ISBLANK(Games!D1928), "", Games!D1928)</f>
        <v/>
      </c>
      <c r="E1928" t="str">
        <f>IF(ISBLANK(Games!E1928), "", Games!E1928)</f>
        <v/>
      </c>
      <c r="F1928">
        <f>Calc!M1928</f>
        <v>1500.26839934439</v>
      </c>
      <c r="G1928">
        <f>Calc!N1928</f>
        <v>1515.1384034374826</v>
      </c>
      <c r="H1928" t="str">
        <f>IF(Calc!O1928=Betting!I1928, Betting!B1928, IF(Calc!P1928=Betting!I1928, Betting!C1928, ""))</f>
        <v>BOS</v>
      </c>
      <c r="I1928" s="21">
        <f>MAX(Calc!O1928:P1928)</f>
        <v>0.50425442647105878</v>
      </c>
      <c r="J1928" s="22">
        <f t="shared" si="121"/>
        <v>-101.71637497064224</v>
      </c>
      <c r="K1928" s="23">
        <f t="shared" si="122"/>
        <v>0.9831258735760332</v>
      </c>
      <c r="M1928" s="31"/>
      <c r="N1928" s="31"/>
      <c r="O1928" t="str">
        <f>IF(ISBLANK(Games!L1928), "", Games!L1928)</f>
        <v/>
      </c>
      <c r="P1928" t="str">
        <f>IF(ISBLANK(Games!M1928), "", Games!M1928)</f>
        <v/>
      </c>
      <c r="Q1928" t="str">
        <f t="shared" si="123"/>
        <v/>
      </c>
      <c r="R1928" t="str">
        <f>IF(ISBLANK(Games!L1928), "", IF(H1928=Q1928, "W", "L"))</f>
        <v/>
      </c>
      <c r="T1928" s="30" t="str">
        <f t="shared" si="120"/>
        <v/>
      </c>
    </row>
    <row r="1929" spans="1:20" x14ac:dyDescent="0.45">
      <c r="A1929" s="20" t="str">
        <f>Calc!A1929</f>
        <v>2024-08-23</v>
      </c>
      <c r="B1929" t="str">
        <f>Calc!B1929</f>
        <v>CLE</v>
      </c>
      <c r="C1929" t="str">
        <f>Calc!C1929</f>
        <v>TEX</v>
      </c>
      <c r="D1929" t="str">
        <f>IF(ISBLANK(Games!D1929), "", Games!D1929)</f>
        <v/>
      </c>
      <c r="E1929" t="str">
        <f>IF(ISBLANK(Games!E1929), "", Games!E1929)</f>
        <v/>
      </c>
      <c r="F1929">
        <f>Calc!M1929</f>
        <v>1503.8938502056101</v>
      </c>
      <c r="G1929">
        <f>Calc!N1929</f>
        <v>1534.4506247578865</v>
      </c>
      <c r="H1929" t="str">
        <f>IF(Calc!O1929=Betting!I1929, Betting!B1929, IF(Calc!P1929=Betting!I1929, Betting!C1929, ""))</f>
        <v>TEX</v>
      </c>
      <c r="I1929" s="21">
        <f>MAX(Calc!O1929:P1929)</f>
        <v>0.52005217627652855</v>
      </c>
      <c r="J1929" s="22">
        <f t="shared" si="121"/>
        <v>-108.35598174858352</v>
      </c>
      <c r="K1929" s="23">
        <f t="shared" si="122"/>
        <v>0.92288398283380646</v>
      </c>
      <c r="M1929" s="31"/>
      <c r="N1929" s="31"/>
      <c r="O1929" t="str">
        <f>IF(ISBLANK(Games!L1929), "", Games!L1929)</f>
        <v/>
      </c>
      <c r="P1929" t="str">
        <f>IF(ISBLANK(Games!M1929), "", Games!M1929)</f>
        <v/>
      </c>
      <c r="Q1929" t="str">
        <f t="shared" si="123"/>
        <v/>
      </c>
      <c r="R1929" t="str">
        <f>IF(ISBLANK(Games!L1929), "", IF(H1929=Q1929, "W", "L"))</f>
        <v/>
      </c>
      <c r="T1929" s="30" t="str">
        <f t="shared" si="120"/>
        <v/>
      </c>
    </row>
    <row r="1930" spans="1:20" x14ac:dyDescent="0.45">
      <c r="A1930" s="20" t="str">
        <f>Calc!A1930</f>
        <v>2024-08-23</v>
      </c>
      <c r="B1930" t="str">
        <f>Calc!B1930</f>
        <v>MIA</v>
      </c>
      <c r="C1930" t="str">
        <f>Calc!C1930</f>
        <v>CHC</v>
      </c>
      <c r="D1930" t="str">
        <f>IF(ISBLANK(Games!D1930), "", Games!D1930)</f>
        <v/>
      </c>
      <c r="E1930" t="str">
        <f>IF(ISBLANK(Games!E1930), "", Games!E1930)</f>
        <v/>
      </c>
      <c r="F1930">
        <f>Calc!M1930</f>
        <v>1453.0099819148713</v>
      </c>
      <c r="G1930">
        <f>Calc!N1930</f>
        <v>1510.9500841970262</v>
      </c>
      <c r="H1930" t="str">
        <f>IF(Calc!O1930=Betting!I1930, Betting!B1930, IF(Calc!P1930=Betting!I1930, Betting!C1930, ""))</f>
        <v>CHC</v>
      </c>
      <c r="I1930" s="21">
        <f>MAX(Calc!O1930:P1930)</f>
        <v>0.55974222412333097</v>
      </c>
      <c r="J1930" s="22">
        <f t="shared" si="121"/>
        <v>-127.13965653615929</v>
      </c>
      <c r="K1930" s="23">
        <f t="shared" si="122"/>
        <v>0.78653665366446379</v>
      </c>
      <c r="M1930" s="31"/>
      <c r="N1930" s="31"/>
      <c r="O1930" t="str">
        <f>IF(ISBLANK(Games!L1930), "", Games!L1930)</f>
        <v/>
      </c>
      <c r="P1930" t="str">
        <f>IF(ISBLANK(Games!M1930), "", Games!M1930)</f>
        <v/>
      </c>
      <c r="Q1930" t="str">
        <f t="shared" si="123"/>
        <v/>
      </c>
      <c r="R1930" t="str">
        <f>IF(ISBLANK(Games!L1930), "", IF(H1930=Q1930, "W", "L"))</f>
        <v/>
      </c>
      <c r="T1930" s="30" t="str">
        <f t="shared" si="120"/>
        <v/>
      </c>
    </row>
    <row r="1931" spans="1:20" x14ac:dyDescent="0.45">
      <c r="A1931" s="20" t="str">
        <f>Calc!A1931</f>
        <v>2024-08-23</v>
      </c>
      <c r="B1931" t="str">
        <f>Calc!B1931</f>
        <v>ATL</v>
      </c>
      <c r="C1931" t="str">
        <f>Calc!C1931</f>
        <v>WAS</v>
      </c>
      <c r="D1931" t="str">
        <f>IF(ISBLANK(Games!D1931), "", Games!D1931)</f>
        <v/>
      </c>
      <c r="E1931" t="str">
        <f>IF(ISBLANK(Games!E1931), "", Games!E1931)</f>
        <v/>
      </c>
      <c r="F1931">
        <f>Calc!M1931</f>
        <v>1593.2508682491175</v>
      </c>
      <c r="G1931">
        <f>Calc!N1931</f>
        <v>1420.7057667976087</v>
      </c>
      <c r="H1931" t="str">
        <f>IF(Calc!O1931=Betting!I1931, Betting!B1931, IF(Calc!P1931=Betting!I1931, Betting!C1931, ""))</f>
        <v>ATL</v>
      </c>
      <c r="I1931" s="21">
        <f>MAX(Calc!O1931:P1931)</f>
        <v>0.75168049033401807</v>
      </c>
      <c r="J1931" s="22">
        <f t="shared" si="121"/>
        <v>-302.70698075439731</v>
      </c>
      <c r="K1931" s="23">
        <f t="shared" si="122"/>
        <v>0.33035247403539547</v>
      </c>
      <c r="M1931" s="31"/>
      <c r="N1931" s="31"/>
      <c r="O1931" t="str">
        <f>IF(ISBLANK(Games!L1931), "", Games!L1931)</f>
        <v/>
      </c>
      <c r="P1931" t="str">
        <f>IF(ISBLANK(Games!M1931), "", Games!M1931)</f>
        <v/>
      </c>
      <c r="Q1931" t="str">
        <f t="shared" si="123"/>
        <v/>
      </c>
      <c r="R1931" t="str">
        <f>IF(ISBLANK(Games!L1931), "", IF(H1931=Q1931, "W", "L"))</f>
        <v/>
      </c>
      <c r="T1931" s="30" t="str">
        <f t="shared" si="120"/>
        <v/>
      </c>
    </row>
    <row r="1932" spans="1:20" x14ac:dyDescent="0.45">
      <c r="A1932" s="20" t="str">
        <f>Calc!A1932</f>
        <v>2024-08-23</v>
      </c>
      <c r="B1932" t="str">
        <f>Calc!B1932</f>
        <v>MIN</v>
      </c>
      <c r="C1932" t="str">
        <f>Calc!C1932</f>
        <v>STL</v>
      </c>
      <c r="D1932" t="str">
        <f>IF(ISBLANK(Games!D1932), "", Games!D1932)</f>
        <v/>
      </c>
      <c r="E1932" t="str">
        <f>IF(ISBLANK(Games!E1932), "", Games!E1932)</f>
        <v/>
      </c>
      <c r="F1932">
        <f>Calc!M1932</f>
        <v>1529.2726034226744</v>
      </c>
      <c r="G1932">
        <f>Calc!N1932</f>
        <v>1507.9516916859375</v>
      </c>
      <c r="H1932" t="str">
        <f>IF(Calc!O1932=Betting!I1932, Betting!B1932, IF(Calc!P1932=Betting!I1932, Betting!C1932, ""))</f>
        <v>MIN</v>
      </c>
      <c r="I1932" s="21">
        <f>MAX(Calc!O1932:P1932)</f>
        <v>0.59428116384848884</v>
      </c>
      <c r="J1932" s="22">
        <f t="shared" si="121"/>
        <v>-146.47610879632938</v>
      </c>
      <c r="K1932" s="23">
        <f t="shared" si="122"/>
        <v>0.68270519214192804</v>
      </c>
      <c r="M1932" s="31"/>
      <c r="N1932" s="31"/>
      <c r="O1932" t="str">
        <f>IF(ISBLANK(Games!L1932), "", Games!L1932)</f>
        <v/>
      </c>
      <c r="P1932" t="str">
        <f>IF(ISBLANK(Games!M1932), "", Games!M1932)</f>
        <v/>
      </c>
      <c r="Q1932" t="str">
        <f t="shared" si="123"/>
        <v/>
      </c>
      <c r="R1932" t="str">
        <f>IF(ISBLANK(Games!L1932), "", IF(H1932=Q1932, "W", "L"))</f>
        <v/>
      </c>
      <c r="T1932" s="30" t="str">
        <f t="shared" si="120"/>
        <v/>
      </c>
    </row>
    <row r="1933" spans="1:20" x14ac:dyDescent="0.45">
      <c r="A1933" s="20" t="str">
        <f>Calc!A1933</f>
        <v>2024-08-23</v>
      </c>
      <c r="B1933" t="str">
        <f>Calc!B1933</f>
        <v>KCR</v>
      </c>
      <c r="C1933" t="str">
        <f>Calc!C1933</f>
        <v>PHI</v>
      </c>
      <c r="D1933" t="str">
        <f>IF(ISBLANK(Games!D1933), "", Games!D1933)</f>
        <v/>
      </c>
      <c r="E1933" t="str">
        <f>IF(ISBLANK(Games!E1933), "", Games!E1933)</f>
        <v/>
      </c>
      <c r="F1933">
        <f>Calc!M1933</f>
        <v>1459.3647323881944</v>
      </c>
      <c r="G1933">
        <f>Calc!N1933</f>
        <v>1539.4111659163295</v>
      </c>
      <c r="H1933" t="str">
        <f>IF(Calc!O1933=Betting!I1933, Betting!B1933, IF(Calc!P1933=Betting!I1933, Betting!C1933, ""))</f>
        <v>PHI</v>
      </c>
      <c r="I1933" s="21">
        <f>MAX(Calc!O1933:P1933)</f>
        <v>0.51815889780724811</v>
      </c>
      <c r="J1933" s="22">
        <f t="shared" si="121"/>
        <v>-107.5372971399123</v>
      </c>
      <c r="K1933" s="23">
        <f t="shared" si="122"/>
        <v>0.92990992576179565</v>
      </c>
      <c r="M1933" s="31"/>
      <c r="N1933" s="31"/>
      <c r="O1933" t="str">
        <f>IF(ISBLANK(Games!L1933), "", Games!L1933)</f>
        <v/>
      </c>
      <c r="P1933" t="str">
        <f>IF(ISBLANK(Games!M1933), "", Games!M1933)</f>
        <v/>
      </c>
      <c r="Q1933" t="str">
        <f t="shared" si="123"/>
        <v/>
      </c>
      <c r="R1933" t="str">
        <f>IF(ISBLANK(Games!L1933), "", IF(H1933=Q1933, "W", "L"))</f>
        <v/>
      </c>
      <c r="T1933" s="30" t="str">
        <f t="shared" si="120"/>
        <v/>
      </c>
    </row>
    <row r="1934" spans="1:20" x14ac:dyDescent="0.45">
      <c r="A1934" s="20" t="str">
        <f>Calc!A1934</f>
        <v>2024-08-23</v>
      </c>
      <c r="B1934" t="str">
        <f>Calc!B1934</f>
        <v>CHW</v>
      </c>
      <c r="C1934" t="str">
        <f>Calc!C1934</f>
        <v>DET</v>
      </c>
      <c r="D1934" t="str">
        <f>IF(ISBLANK(Games!D1934), "", Games!D1934)</f>
        <v/>
      </c>
      <c r="E1934" t="str">
        <f>IF(ISBLANK(Games!E1934), "", Games!E1934)</f>
        <v/>
      </c>
      <c r="F1934">
        <f>Calc!M1934</f>
        <v>1426.513159308995</v>
      </c>
      <c r="G1934">
        <f>Calc!N1934</f>
        <v>1495.7868779460348</v>
      </c>
      <c r="H1934" t="str">
        <f>IF(Calc!O1934=Betting!I1934, Betting!B1934, IF(Calc!P1934=Betting!I1934, Betting!C1934, ""))</f>
        <v>DET</v>
      </c>
      <c r="I1934" s="21">
        <f>MAX(Calc!O1934:P1934)</f>
        <v>0.61951924374525169</v>
      </c>
      <c r="J1934" s="22">
        <f t="shared" si="121"/>
        <v>-162.82538172060845</v>
      </c>
      <c r="K1934" s="23">
        <f t="shared" si="122"/>
        <v>0.61415486297824051</v>
      </c>
      <c r="M1934" s="31"/>
      <c r="N1934" s="31"/>
      <c r="O1934" t="str">
        <f>IF(ISBLANK(Games!L1934), "", Games!L1934)</f>
        <v/>
      </c>
      <c r="P1934" t="str">
        <f>IF(ISBLANK(Games!M1934), "", Games!M1934)</f>
        <v/>
      </c>
      <c r="Q1934" t="str">
        <f t="shared" si="123"/>
        <v/>
      </c>
      <c r="R1934" t="str">
        <f>IF(ISBLANK(Games!L1934), "", IF(H1934=Q1934, "W", "L"))</f>
        <v/>
      </c>
      <c r="T1934" s="30" t="str">
        <f t="shared" si="120"/>
        <v/>
      </c>
    </row>
    <row r="1935" spans="1:20" x14ac:dyDescent="0.45">
      <c r="A1935" s="20" t="str">
        <f>Calc!A1935</f>
        <v>2024-08-23</v>
      </c>
      <c r="B1935" t="str">
        <f>Calc!B1935</f>
        <v>SDP</v>
      </c>
      <c r="C1935" t="str">
        <f>Calc!C1935</f>
        <v>NYM</v>
      </c>
      <c r="D1935" t="str">
        <f>IF(ISBLANK(Games!D1935), "", Games!D1935)</f>
        <v/>
      </c>
      <c r="E1935" t="str">
        <f>IF(ISBLANK(Games!E1935), "", Games!E1935)</f>
        <v/>
      </c>
      <c r="F1935">
        <f>Calc!M1935</f>
        <v>1502.9671207118124</v>
      </c>
      <c r="G1935">
        <f>Calc!N1935</f>
        <v>1510.288270753422</v>
      </c>
      <c r="H1935" t="str">
        <f>IF(Calc!O1935=Betting!I1935, Betting!B1935, IF(Calc!P1935=Betting!I1935, Betting!C1935, ""))</f>
        <v>SDP</v>
      </c>
      <c r="I1935" s="21">
        <f>MAX(Calc!O1935:P1935)</f>
        <v>0.50408546034308255</v>
      </c>
      <c r="J1935" s="22">
        <f t="shared" si="121"/>
        <v>-101.64764692961369</v>
      </c>
      <c r="K1935" s="23">
        <f t="shared" si="122"/>
        <v>0.98379060431418941</v>
      </c>
      <c r="M1935" s="31"/>
      <c r="N1935" s="31"/>
      <c r="O1935" t="str">
        <f>IF(ISBLANK(Games!L1935), "", Games!L1935)</f>
        <v/>
      </c>
      <c r="P1935" t="str">
        <f>IF(ISBLANK(Games!M1935), "", Games!M1935)</f>
        <v/>
      </c>
      <c r="Q1935" t="str">
        <f t="shared" si="123"/>
        <v/>
      </c>
      <c r="R1935" t="str">
        <f>IF(ISBLANK(Games!L1935), "", IF(H1935=Q1935, "W", "L"))</f>
        <v/>
      </c>
      <c r="T1935" s="30" t="str">
        <f t="shared" si="120"/>
        <v/>
      </c>
    </row>
    <row r="1936" spans="1:20" x14ac:dyDescent="0.45">
      <c r="A1936" s="20" t="str">
        <f>Calc!A1936</f>
        <v>2024-08-23</v>
      </c>
      <c r="B1936" t="str">
        <f>Calc!B1936</f>
        <v>OAK</v>
      </c>
      <c r="C1936" t="str">
        <f>Calc!C1936</f>
        <v>MIL</v>
      </c>
      <c r="D1936" t="str">
        <f>IF(ISBLANK(Games!D1936), "", Games!D1936)</f>
        <v/>
      </c>
      <c r="E1936" t="str">
        <f>IF(ISBLANK(Games!E1936), "", Games!E1936)</f>
        <v/>
      </c>
      <c r="F1936">
        <f>Calc!M1936</f>
        <v>1410.609331202211</v>
      </c>
      <c r="G1936">
        <f>Calc!N1936</f>
        <v>1527.5334034496079</v>
      </c>
      <c r="H1936" t="str">
        <f>IF(Calc!O1936=Betting!I1936, Betting!B1936, IF(Calc!P1936=Betting!I1936, Betting!C1936, ""))</f>
        <v>MIL</v>
      </c>
      <c r="I1936" s="21">
        <f>MAX(Calc!O1936:P1936)</f>
        <v>0.65908444301164382</v>
      </c>
      <c r="J1936" s="22">
        <f t="shared" si="121"/>
        <v>-193.32776973687785</v>
      </c>
      <c r="K1936" s="23">
        <f t="shared" si="122"/>
        <v>0.51725626450924034</v>
      </c>
      <c r="M1936" s="31"/>
      <c r="N1936" s="31"/>
      <c r="O1936" t="str">
        <f>IF(ISBLANK(Games!L1936), "", Games!L1936)</f>
        <v/>
      </c>
      <c r="P1936" t="str">
        <f>IF(ISBLANK(Games!M1936), "", Games!M1936)</f>
        <v/>
      </c>
      <c r="Q1936" t="str">
        <f t="shared" si="123"/>
        <v/>
      </c>
      <c r="R1936" t="str">
        <f>IF(ISBLANK(Games!L1936), "", IF(H1936=Q1936, "W", "L"))</f>
        <v/>
      </c>
      <c r="T1936" s="30" t="str">
        <f t="shared" si="120"/>
        <v/>
      </c>
    </row>
    <row r="1937" spans="1:20" x14ac:dyDescent="0.45">
      <c r="A1937" s="20" t="str">
        <f>Calc!A1937</f>
        <v>2024-08-23</v>
      </c>
      <c r="B1937" t="str">
        <f>Calc!B1937</f>
        <v>SEA</v>
      </c>
      <c r="C1937" t="str">
        <f>Calc!C1937</f>
        <v>SFG</v>
      </c>
      <c r="D1937" t="str">
        <f>IF(ISBLANK(Games!D1937), "", Games!D1937)</f>
        <v/>
      </c>
      <c r="E1937" t="str">
        <f>IF(ISBLANK(Games!E1937), "", Games!E1937)</f>
        <v/>
      </c>
      <c r="F1937">
        <f>Calc!M1937</f>
        <v>1518.2292368487947</v>
      </c>
      <c r="G1937">
        <f>Calc!N1937</f>
        <v>1491.6063482058917</v>
      </c>
      <c r="H1937" t="str">
        <f>IF(Calc!O1937=Betting!I1937, Betting!B1937, IF(Calc!P1937=Betting!I1937, Betting!C1937, ""))</f>
        <v>SEA</v>
      </c>
      <c r="I1937" s="21">
        <f>MAX(Calc!O1937:P1937)</f>
        <v>0.54947455940358403</v>
      </c>
      <c r="J1937" s="22">
        <f t="shared" si="121"/>
        <v>-121.96304800816063</v>
      </c>
      <c r="K1937" s="23">
        <f t="shared" si="122"/>
        <v>0.81992047290675241</v>
      </c>
      <c r="M1937" s="31"/>
      <c r="N1937" s="31"/>
      <c r="O1937" t="str">
        <f>IF(ISBLANK(Games!L1937), "", Games!L1937)</f>
        <v/>
      </c>
      <c r="P1937" t="str">
        <f>IF(ISBLANK(Games!M1937), "", Games!M1937)</f>
        <v/>
      </c>
      <c r="Q1937" t="str">
        <f t="shared" si="123"/>
        <v/>
      </c>
      <c r="R1937" t="str">
        <f>IF(ISBLANK(Games!L1937), "", IF(H1937=Q1937, "W", "L"))</f>
        <v/>
      </c>
      <c r="T1937" s="30" t="str">
        <f t="shared" si="120"/>
        <v/>
      </c>
    </row>
    <row r="1938" spans="1:20" x14ac:dyDescent="0.45">
      <c r="A1938" s="20" t="str">
        <f>Calc!A1938</f>
        <v>2024-08-23</v>
      </c>
      <c r="B1938" t="str">
        <f>Calc!B1938</f>
        <v>LAD</v>
      </c>
      <c r="C1938" t="str">
        <f>Calc!C1938</f>
        <v>TBR</v>
      </c>
      <c r="D1938" t="str">
        <f>IF(ISBLANK(Games!D1938), "", Games!D1938)</f>
        <v/>
      </c>
      <c r="E1938" t="str">
        <f>IF(ISBLANK(Games!E1938), "", Games!E1938)</f>
        <v/>
      </c>
      <c r="F1938">
        <f>Calc!M1938</f>
        <v>1596.6514930600529</v>
      </c>
      <c r="G1938">
        <f>Calc!N1938</f>
        <v>1532.6622500113572</v>
      </c>
      <c r="H1938" t="str">
        <f>IF(Calc!O1938=Betting!I1938, Betting!B1938, IF(Calc!P1938=Betting!I1938, Betting!C1938, ""))</f>
        <v>LAD</v>
      </c>
      <c r="I1938" s="21">
        <f>MAX(Calc!O1938:P1938)</f>
        <v>0.61238764357952846</v>
      </c>
      <c r="J1938" s="22">
        <f t="shared" si="121"/>
        <v>-157.98971148257891</v>
      </c>
      <c r="K1938" s="23">
        <f t="shared" si="122"/>
        <v>0.63295260850594515</v>
      </c>
      <c r="M1938" s="31"/>
      <c r="N1938" s="31"/>
      <c r="O1938" t="str">
        <f>IF(ISBLANK(Games!L1938), "", Games!L1938)</f>
        <v/>
      </c>
      <c r="P1938" t="str">
        <f>IF(ISBLANK(Games!M1938), "", Games!M1938)</f>
        <v/>
      </c>
      <c r="Q1938" t="str">
        <f t="shared" si="123"/>
        <v/>
      </c>
      <c r="R1938" t="str">
        <f>IF(ISBLANK(Games!L1938), "", IF(H1938=Q1938, "W", "L"))</f>
        <v/>
      </c>
      <c r="T1938" s="30" t="str">
        <f t="shared" si="120"/>
        <v/>
      </c>
    </row>
    <row r="1939" spans="1:20" x14ac:dyDescent="0.45">
      <c r="A1939" s="20" t="str">
        <f>Calc!A1939</f>
        <v>2024-08-24</v>
      </c>
      <c r="B1939" t="str">
        <f>Calc!B1939</f>
        <v>NYY</v>
      </c>
      <c r="C1939" t="str">
        <f>Calc!C1939</f>
        <v>COL</v>
      </c>
      <c r="D1939" t="str">
        <f>IF(ISBLANK(Games!D1939), "", Games!D1939)</f>
        <v/>
      </c>
      <c r="E1939" t="str">
        <f>IF(ISBLANK(Games!E1939), "", Games!E1939)</f>
        <v/>
      </c>
      <c r="F1939">
        <f>Calc!M1939</f>
        <v>1533.7203518335739</v>
      </c>
      <c r="G1939">
        <f>Calc!N1939</f>
        <v>1405.4006829938121</v>
      </c>
      <c r="H1939" t="str">
        <f>IF(Calc!O1939=Betting!I1939, Betting!B1939, IF(Calc!P1939=Betting!I1939, Betting!C1939, ""))</f>
        <v>NYY</v>
      </c>
      <c r="I1939" s="21">
        <f>MAX(Calc!O1939:P1939)</f>
        <v>0.72366570871627189</v>
      </c>
      <c r="J1939" s="22">
        <f t="shared" si="121"/>
        <v>-261.88053077105917</v>
      </c>
      <c r="K1939" s="23">
        <f t="shared" si="122"/>
        <v>0.3818535104750565</v>
      </c>
      <c r="M1939" s="31"/>
      <c r="N1939" s="31"/>
      <c r="O1939" t="str">
        <f>IF(ISBLANK(Games!L1939), "", Games!L1939)</f>
        <v/>
      </c>
      <c r="P1939" t="str">
        <f>IF(ISBLANK(Games!M1939), "", Games!M1939)</f>
        <v/>
      </c>
      <c r="Q1939" t="str">
        <f t="shared" si="123"/>
        <v/>
      </c>
      <c r="R1939" t="str">
        <f>IF(ISBLANK(Games!L1939), "", IF(H1939=Q1939, "W", "L"))</f>
        <v/>
      </c>
      <c r="T1939" s="30" t="str">
        <f t="shared" si="120"/>
        <v/>
      </c>
    </row>
    <row r="1940" spans="1:20" x14ac:dyDescent="0.45">
      <c r="A1940" s="20" t="str">
        <f>Calc!A1940</f>
        <v>2024-08-24</v>
      </c>
      <c r="B1940" t="str">
        <f>Calc!B1940</f>
        <v>TOR</v>
      </c>
      <c r="C1940" t="str">
        <f>Calc!C1940</f>
        <v>LAA</v>
      </c>
      <c r="D1940" t="str">
        <f>IF(ISBLANK(Games!D1940), "", Games!D1940)</f>
        <v/>
      </c>
      <c r="E1940" t="str">
        <f>IF(ISBLANK(Games!E1940), "", Games!E1940)</f>
        <v/>
      </c>
      <c r="F1940">
        <f>Calc!M1940</f>
        <v>1536.86484917293</v>
      </c>
      <c r="G1940">
        <f>Calc!N1940</f>
        <v>1486.8682858001625</v>
      </c>
      <c r="H1940" t="str">
        <f>IF(Calc!O1940=Betting!I1940, Betting!B1940, IF(Calc!P1940=Betting!I1940, Betting!C1940, ""))</f>
        <v>TOR</v>
      </c>
      <c r="I1940" s="21">
        <f>MAX(Calc!O1940:P1940)</f>
        <v>0.56869584178855082</v>
      </c>
      <c r="J1940" s="22">
        <f t="shared" si="121"/>
        <v>-131.85494064023018</v>
      </c>
      <c r="K1940" s="23">
        <f t="shared" si="122"/>
        <v>0.75840919964351383</v>
      </c>
      <c r="M1940" s="31"/>
      <c r="N1940" s="31"/>
      <c r="O1940" t="str">
        <f>IF(ISBLANK(Games!L1940), "", Games!L1940)</f>
        <v/>
      </c>
      <c r="P1940" t="str">
        <f>IF(ISBLANK(Games!M1940), "", Games!M1940)</f>
        <v/>
      </c>
      <c r="Q1940" t="str">
        <f t="shared" si="123"/>
        <v/>
      </c>
      <c r="R1940" t="str">
        <f>IF(ISBLANK(Games!L1940), "", IF(H1940=Q1940, "W", "L"))</f>
        <v/>
      </c>
      <c r="T1940" s="30" t="str">
        <f t="shared" si="120"/>
        <v/>
      </c>
    </row>
    <row r="1941" spans="1:20" x14ac:dyDescent="0.45">
      <c r="A1941" s="20" t="str">
        <f>Calc!A1941</f>
        <v>2024-08-24</v>
      </c>
      <c r="B1941" t="str">
        <f>Calc!B1941</f>
        <v>BAL</v>
      </c>
      <c r="C1941" t="str">
        <f>Calc!C1941</f>
        <v>HOU</v>
      </c>
      <c r="D1941" t="str">
        <f>IF(ISBLANK(Games!D1941), "", Games!D1941)</f>
        <v/>
      </c>
      <c r="E1941" t="str">
        <f>IF(ISBLANK(Games!E1941), "", Games!E1941)</f>
        <v/>
      </c>
      <c r="F1941">
        <f>Calc!M1941</f>
        <v>1527.1786991040578</v>
      </c>
      <c r="G1941">
        <f>Calc!N1941</f>
        <v>1554.1885466658973</v>
      </c>
      <c r="H1941" t="str">
        <f>IF(Calc!O1941=Betting!I1941, Betting!B1941, IF(Calc!P1941=Betting!I1941, Betting!C1941, ""))</f>
        <v>HOU</v>
      </c>
      <c r="I1941" s="21">
        <f>MAX(Calc!O1941:P1941)</f>
        <v>0.52792261334677693</v>
      </c>
      <c r="J1941" s="22">
        <f t="shared" si="121"/>
        <v>-111.82967629300499</v>
      </c>
      <c r="K1941" s="23">
        <f t="shared" si="122"/>
        <v>0.89421702105253298</v>
      </c>
      <c r="M1941" s="31"/>
      <c r="N1941" s="31"/>
      <c r="O1941" t="str">
        <f>IF(ISBLANK(Games!L1941), "", Games!L1941)</f>
        <v/>
      </c>
      <c r="P1941" t="str">
        <f>IF(ISBLANK(Games!M1941), "", Games!M1941)</f>
        <v/>
      </c>
      <c r="Q1941" t="str">
        <f t="shared" si="123"/>
        <v/>
      </c>
      <c r="R1941" t="str">
        <f>IF(ISBLANK(Games!L1941), "", IF(H1941=Q1941, "W", "L"))</f>
        <v/>
      </c>
      <c r="T1941" s="30" t="str">
        <f t="shared" si="120"/>
        <v/>
      </c>
    </row>
    <row r="1942" spans="1:20" x14ac:dyDescent="0.45">
      <c r="A1942" s="20" t="str">
        <f>Calc!A1942</f>
        <v>2024-08-24</v>
      </c>
      <c r="B1942" t="str">
        <f>Calc!B1942</f>
        <v>OAK</v>
      </c>
      <c r="C1942" t="str">
        <f>Calc!C1942</f>
        <v>MIL</v>
      </c>
      <c r="D1942" t="str">
        <f>IF(ISBLANK(Games!D1942), "", Games!D1942)</f>
        <v/>
      </c>
      <c r="E1942" t="str">
        <f>IF(ISBLANK(Games!E1942), "", Games!E1942)</f>
        <v/>
      </c>
      <c r="F1942">
        <f>Calc!M1942</f>
        <v>1410.609331202211</v>
      </c>
      <c r="G1942">
        <f>Calc!N1942</f>
        <v>1527.5334034496079</v>
      </c>
      <c r="H1942" t="str">
        <f>IF(Calc!O1942=Betting!I1942, Betting!B1942, IF(Calc!P1942=Betting!I1942, Betting!C1942, ""))</f>
        <v>MIL</v>
      </c>
      <c r="I1942" s="21">
        <f>MAX(Calc!O1942:P1942)</f>
        <v>0.65908444301164382</v>
      </c>
      <c r="J1942" s="22">
        <f t="shared" si="121"/>
        <v>-193.32776973687785</v>
      </c>
      <c r="K1942" s="23">
        <f t="shared" si="122"/>
        <v>0.51725626450924034</v>
      </c>
      <c r="M1942" s="31"/>
      <c r="N1942" s="31"/>
      <c r="O1942" t="str">
        <f>IF(ISBLANK(Games!L1942), "", Games!L1942)</f>
        <v/>
      </c>
      <c r="P1942" t="str">
        <f>IF(ISBLANK(Games!M1942), "", Games!M1942)</f>
        <v/>
      </c>
      <c r="Q1942" t="str">
        <f t="shared" si="123"/>
        <v/>
      </c>
      <c r="R1942" t="str">
        <f>IF(ISBLANK(Games!L1942), "", IF(H1942=Q1942, "W", "L"))</f>
        <v/>
      </c>
      <c r="T1942" s="30" t="str">
        <f t="shared" si="120"/>
        <v/>
      </c>
    </row>
    <row r="1943" spans="1:20" x14ac:dyDescent="0.45">
      <c r="A1943" s="20" t="str">
        <f>Calc!A1943</f>
        <v>2024-08-24</v>
      </c>
      <c r="B1943" t="str">
        <f>Calc!B1943</f>
        <v>BOS</v>
      </c>
      <c r="C1943" t="str">
        <f>Calc!C1943</f>
        <v>ARI</v>
      </c>
      <c r="D1943" t="str">
        <f>IF(ISBLANK(Games!D1943), "", Games!D1943)</f>
        <v/>
      </c>
      <c r="E1943" t="str">
        <f>IF(ISBLANK(Games!E1943), "", Games!E1943)</f>
        <v/>
      </c>
      <c r="F1943">
        <f>Calc!M1943</f>
        <v>1500.26839934439</v>
      </c>
      <c r="G1943">
        <f>Calc!N1943</f>
        <v>1515.1384034374826</v>
      </c>
      <c r="H1943" t="str">
        <f>IF(Calc!O1943=Betting!I1943, Betting!B1943, IF(Calc!P1943=Betting!I1943, Betting!C1943, ""))</f>
        <v>BOS</v>
      </c>
      <c r="I1943" s="21">
        <f>MAX(Calc!O1943:P1943)</f>
        <v>0.50425442647105878</v>
      </c>
      <c r="J1943" s="22">
        <f t="shared" si="121"/>
        <v>-101.71637497064224</v>
      </c>
      <c r="K1943" s="23">
        <f t="shared" si="122"/>
        <v>0.9831258735760332</v>
      </c>
      <c r="M1943" s="31"/>
      <c r="N1943" s="31"/>
      <c r="O1943" t="str">
        <f>IF(ISBLANK(Games!L1943), "", Games!L1943)</f>
        <v/>
      </c>
      <c r="P1943" t="str">
        <f>IF(ISBLANK(Games!M1943), "", Games!M1943)</f>
        <v/>
      </c>
      <c r="Q1943" t="str">
        <f t="shared" si="123"/>
        <v/>
      </c>
      <c r="R1943" t="str">
        <f>IF(ISBLANK(Games!L1943), "", IF(H1943=Q1943, "W", "L"))</f>
        <v/>
      </c>
      <c r="T1943" s="30" t="str">
        <f t="shared" si="120"/>
        <v/>
      </c>
    </row>
    <row r="1944" spans="1:20" x14ac:dyDescent="0.45">
      <c r="A1944" s="20" t="str">
        <f>Calc!A1944</f>
        <v>2024-08-24</v>
      </c>
      <c r="B1944" t="str">
        <f>Calc!B1944</f>
        <v>SEA</v>
      </c>
      <c r="C1944" t="str">
        <f>Calc!C1944</f>
        <v>SFG</v>
      </c>
      <c r="D1944" t="str">
        <f>IF(ISBLANK(Games!D1944), "", Games!D1944)</f>
        <v/>
      </c>
      <c r="E1944" t="str">
        <f>IF(ISBLANK(Games!E1944), "", Games!E1944)</f>
        <v/>
      </c>
      <c r="F1944">
        <f>Calc!M1944</f>
        <v>1518.2292368487947</v>
      </c>
      <c r="G1944">
        <f>Calc!N1944</f>
        <v>1491.6063482058917</v>
      </c>
      <c r="H1944" t="str">
        <f>IF(Calc!O1944=Betting!I1944, Betting!B1944, IF(Calc!P1944=Betting!I1944, Betting!C1944, ""))</f>
        <v>SEA</v>
      </c>
      <c r="I1944" s="21">
        <f>MAX(Calc!O1944:P1944)</f>
        <v>0.54947455940358403</v>
      </c>
      <c r="J1944" s="22">
        <f t="shared" si="121"/>
        <v>-121.96304800816063</v>
      </c>
      <c r="K1944" s="23">
        <f t="shared" si="122"/>
        <v>0.81992047290675241</v>
      </c>
      <c r="M1944" s="31"/>
      <c r="N1944" s="31"/>
      <c r="O1944" t="str">
        <f>IF(ISBLANK(Games!L1944), "", Games!L1944)</f>
        <v/>
      </c>
      <c r="P1944" t="str">
        <f>IF(ISBLANK(Games!M1944), "", Games!M1944)</f>
        <v/>
      </c>
      <c r="Q1944" t="str">
        <f t="shared" si="123"/>
        <v/>
      </c>
      <c r="R1944" t="str">
        <f>IF(ISBLANK(Games!L1944), "", IF(H1944=Q1944, "W", "L"))</f>
        <v/>
      </c>
      <c r="T1944" s="30" t="str">
        <f t="shared" si="120"/>
        <v/>
      </c>
    </row>
    <row r="1945" spans="1:20" x14ac:dyDescent="0.45">
      <c r="A1945" s="20" t="str">
        <f>Calc!A1945</f>
        <v>2024-08-24</v>
      </c>
      <c r="B1945" t="str">
        <f>Calc!B1945</f>
        <v>MIA</v>
      </c>
      <c r="C1945" t="str">
        <f>Calc!C1945</f>
        <v>CHC</v>
      </c>
      <c r="D1945" t="str">
        <f>IF(ISBLANK(Games!D1945), "", Games!D1945)</f>
        <v/>
      </c>
      <c r="E1945" t="str">
        <f>IF(ISBLANK(Games!E1945), "", Games!E1945)</f>
        <v/>
      </c>
      <c r="F1945">
        <f>Calc!M1945</f>
        <v>1453.0099819148713</v>
      </c>
      <c r="G1945">
        <f>Calc!N1945</f>
        <v>1510.9500841970262</v>
      </c>
      <c r="H1945" t="str">
        <f>IF(Calc!O1945=Betting!I1945, Betting!B1945, IF(Calc!P1945=Betting!I1945, Betting!C1945, ""))</f>
        <v>CHC</v>
      </c>
      <c r="I1945" s="21">
        <f>MAX(Calc!O1945:P1945)</f>
        <v>0.55974222412333097</v>
      </c>
      <c r="J1945" s="22">
        <f t="shared" si="121"/>
        <v>-127.13965653615929</v>
      </c>
      <c r="K1945" s="23">
        <f t="shared" si="122"/>
        <v>0.78653665366446379</v>
      </c>
      <c r="M1945" s="31"/>
      <c r="N1945" s="31"/>
      <c r="O1945" t="str">
        <f>IF(ISBLANK(Games!L1945), "", Games!L1945)</f>
        <v/>
      </c>
      <c r="P1945" t="str">
        <f>IF(ISBLANK(Games!M1945), "", Games!M1945)</f>
        <v/>
      </c>
      <c r="Q1945" t="str">
        <f t="shared" si="123"/>
        <v/>
      </c>
      <c r="R1945" t="str">
        <f>IF(ISBLANK(Games!L1945), "", IF(H1945=Q1945, "W", "L"))</f>
        <v/>
      </c>
      <c r="T1945" s="30" t="str">
        <f t="shared" si="120"/>
        <v/>
      </c>
    </row>
    <row r="1946" spans="1:20" x14ac:dyDescent="0.45">
      <c r="A1946" s="20" t="str">
        <f>Calc!A1946</f>
        <v>2024-08-24</v>
      </c>
      <c r="B1946" t="str">
        <f>Calc!B1946</f>
        <v>PIT</v>
      </c>
      <c r="C1946" t="str">
        <f>Calc!C1946</f>
        <v>CIN</v>
      </c>
      <c r="D1946" t="str">
        <f>IF(ISBLANK(Games!D1946), "", Games!D1946)</f>
        <v/>
      </c>
      <c r="E1946" t="str">
        <f>IF(ISBLANK(Games!E1946), "", Games!E1946)</f>
        <v/>
      </c>
      <c r="F1946">
        <f>Calc!M1946</f>
        <v>1464.4120897083565</v>
      </c>
      <c r="G1946">
        <f>Calc!N1946</f>
        <v>1513.6155661274754</v>
      </c>
      <c r="H1946" t="str">
        <f>IF(Calc!O1946=Betting!I1946, Betting!B1946, IF(Calc!P1946=Betting!I1946, Betting!C1946, ""))</f>
        <v>CIN</v>
      </c>
      <c r="I1946" s="21">
        <f>MAX(Calc!O1946:P1946)</f>
        <v>0.54135437079986626</v>
      </c>
      <c r="J1946" s="22">
        <f t="shared" si="121"/>
        <v>-118.03325625144939</v>
      </c>
      <c r="K1946" s="23">
        <f t="shared" si="122"/>
        <v>0.84721885319309786</v>
      </c>
      <c r="M1946" s="31"/>
      <c r="N1946" s="31"/>
      <c r="O1946" t="str">
        <f>IF(ISBLANK(Games!L1946), "", Games!L1946)</f>
        <v/>
      </c>
      <c r="P1946" t="str">
        <f>IF(ISBLANK(Games!M1946), "", Games!M1946)</f>
        <v/>
      </c>
      <c r="Q1946" t="str">
        <f t="shared" si="123"/>
        <v/>
      </c>
      <c r="R1946" t="str">
        <f>IF(ISBLANK(Games!L1946), "", IF(H1946=Q1946, "W", "L"))</f>
        <v/>
      </c>
      <c r="T1946" s="30" t="str">
        <f t="shared" si="120"/>
        <v/>
      </c>
    </row>
    <row r="1947" spans="1:20" x14ac:dyDescent="0.45">
      <c r="A1947" s="20" t="str">
        <f>Calc!A1947</f>
        <v>2024-08-24</v>
      </c>
      <c r="B1947" t="str">
        <f>Calc!B1947</f>
        <v>CLE</v>
      </c>
      <c r="C1947" t="str">
        <f>Calc!C1947</f>
        <v>TEX</v>
      </c>
      <c r="D1947" t="str">
        <f>IF(ISBLANK(Games!D1947), "", Games!D1947)</f>
        <v/>
      </c>
      <c r="E1947" t="str">
        <f>IF(ISBLANK(Games!E1947), "", Games!E1947)</f>
        <v/>
      </c>
      <c r="F1947">
        <f>Calc!M1947</f>
        <v>1503.8938502056101</v>
      </c>
      <c r="G1947">
        <f>Calc!N1947</f>
        <v>1534.4506247578865</v>
      </c>
      <c r="H1947" t="str">
        <f>IF(Calc!O1947=Betting!I1947, Betting!B1947, IF(Calc!P1947=Betting!I1947, Betting!C1947, ""))</f>
        <v>TEX</v>
      </c>
      <c r="I1947" s="21">
        <f>MAX(Calc!O1947:P1947)</f>
        <v>0.52005217627652855</v>
      </c>
      <c r="J1947" s="22">
        <f t="shared" si="121"/>
        <v>-108.35598174858352</v>
      </c>
      <c r="K1947" s="23">
        <f t="shared" si="122"/>
        <v>0.92288398283380646</v>
      </c>
      <c r="M1947" s="31"/>
      <c r="N1947" s="31"/>
      <c r="O1947" t="str">
        <f>IF(ISBLANK(Games!L1947), "", Games!L1947)</f>
        <v/>
      </c>
      <c r="P1947" t="str">
        <f>IF(ISBLANK(Games!M1947), "", Games!M1947)</f>
        <v/>
      </c>
      <c r="Q1947" t="str">
        <f t="shared" si="123"/>
        <v/>
      </c>
      <c r="R1947" t="str">
        <f>IF(ISBLANK(Games!L1947), "", IF(H1947=Q1947, "W", "L"))</f>
        <v/>
      </c>
      <c r="T1947" s="30" t="str">
        <f t="shared" si="120"/>
        <v/>
      </c>
    </row>
    <row r="1948" spans="1:20" x14ac:dyDescent="0.45">
      <c r="A1948" s="20" t="str">
        <f>Calc!A1948</f>
        <v>2024-08-24</v>
      </c>
      <c r="B1948" t="str">
        <f>Calc!B1948</f>
        <v>MIN</v>
      </c>
      <c r="C1948" t="str">
        <f>Calc!C1948</f>
        <v>STL</v>
      </c>
      <c r="D1948" t="str">
        <f>IF(ISBLANK(Games!D1948), "", Games!D1948)</f>
        <v/>
      </c>
      <c r="E1948" t="str">
        <f>IF(ISBLANK(Games!E1948), "", Games!E1948)</f>
        <v/>
      </c>
      <c r="F1948">
        <f>Calc!M1948</f>
        <v>1529.2726034226744</v>
      </c>
      <c r="G1948">
        <f>Calc!N1948</f>
        <v>1507.9516916859375</v>
      </c>
      <c r="H1948" t="str">
        <f>IF(Calc!O1948=Betting!I1948, Betting!B1948, IF(Calc!P1948=Betting!I1948, Betting!C1948, ""))</f>
        <v>MIN</v>
      </c>
      <c r="I1948" s="21">
        <f>MAX(Calc!O1948:P1948)</f>
        <v>0.59428116384848884</v>
      </c>
      <c r="J1948" s="22">
        <f t="shared" si="121"/>
        <v>-146.47610879632938</v>
      </c>
      <c r="K1948" s="23">
        <f t="shared" si="122"/>
        <v>0.68270519214192804</v>
      </c>
      <c r="M1948" s="31"/>
      <c r="N1948" s="31"/>
      <c r="O1948" t="str">
        <f>IF(ISBLANK(Games!L1948), "", Games!L1948)</f>
        <v/>
      </c>
      <c r="P1948" t="str">
        <f>IF(ISBLANK(Games!M1948), "", Games!M1948)</f>
        <v/>
      </c>
      <c r="Q1948" t="str">
        <f t="shared" si="123"/>
        <v/>
      </c>
      <c r="R1948" t="str">
        <f>IF(ISBLANK(Games!L1948), "", IF(H1948=Q1948, "W", "L"))</f>
        <v/>
      </c>
      <c r="T1948" s="30" t="str">
        <f t="shared" si="120"/>
        <v/>
      </c>
    </row>
    <row r="1949" spans="1:20" x14ac:dyDescent="0.45">
      <c r="A1949" s="20" t="str">
        <f>Calc!A1949</f>
        <v>2024-08-24</v>
      </c>
      <c r="B1949" t="str">
        <f>Calc!B1949</f>
        <v>KCR</v>
      </c>
      <c r="C1949" t="str">
        <f>Calc!C1949</f>
        <v>PHI</v>
      </c>
      <c r="D1949" t="str">
        <f>IF(ISBLANK(Games!D1949), "", Games!D1949)</f>
        <v/>
      </c>
      <c r="E1949" t="str">
        <f>IF(ISBLANK(Games!E1949), "", Games!E1949)</f>
        <v/>
      </c>
      <c r="F1949">
        <f>Calc!M1949</f>
        <v>1459.3647323881944</v>
      </c>
      <c r="G1949">
        <f>Calc!N1949</f>
        <v>1539.4111659163295</v>
      </c>
      <c r="H1949" t="str">
        <f>IF(Calc!O1949=Betting!I1949, Betting!B1949, IF(Calc!P1949=Betting!I1949, Betting!C1949, ""))</f>
        <v>PHI</v>
      </c>
      <c r="I1949" s="21">
        <f>MAX(Calc!O1949:P1949)</f>
        <v>0.51815889780724811</v>
      </c>
      <c r="J1949" s="22">
        <f t="shared" si="121"/>
        <v>-107.5372971399123</v>
      </c>
      <c r="K1949" s="23">
        <f t="shared" si="122"/>
        <v>0.92990992576179565</v>
      </c>
      <c r="M1949" s="31"/>
      <c r="N1949" s="31"/>
      <c r="O1949" t="str">
        <f>IF(ISBLANK(Games!L1949), "", Games!L1949)</f>
        <v/>
      </c>
      <c r="P1949" t="str">
        <f>IF(ISBLANK(Games!M1949), "", Games!M1949)</f>
        <v/>
      </c>
      <c r="Q1949" t="str">
        <f t="shared" si="123"/>
        <v/>
      </c>
      <c r="R1949" t="str">
        <f>IF(ISBLANK(Games!L1949), "", IF(H1949=Q1949, "W", "L"))</f>
        <v/>
      </c>
      <c r="T1949" s="30" t="str">
        <f t="shared" si="120"/>
        <v/>
      </c>
    </row>
    <row r="1950" spans="1:20" x14ac:dyDescent="0.45">
      <c r="A1950" s="20" t="str">
        <f>Calc!A1950</f>
        <v>2024-08-24</v>
      </c>
      <c r="B1950" t="str">
        <f>Calc!B1950</f>
        <v>CHW</v>
      </c>
      <c r="C1950" t="str">
        <f>Calc!C1950</f>
        <v>DET</v>
      </c>
      <c r="D1950" t="str">
        <f>IF(ISBLANK(Games!D1950), "", Games!D1950)</f>
        <v/>
      </c>
      <c r="E1950" t="str">
        <f>IF(ISBLANK(Games!E1950), "", Games!E1950)</f>
        <v/>
      </c>
      <c r="F1950">
        <f>Calc!M1950</f>
        <v>1426.513159308995</v>
      </c>
      <c r="G1950">
        <f>Calc!N1950</f>
        <v>1495.7868779460348</v>
      </c>
      <c r="H1950" t="str">
        <f>IF(Calc!O1950=Betting!I1950, Betting!B1950, IF(Calc!P1950=Betting!I1950, Betting!C1950, ""))</f>
        <v>DET</v>
      </c>
      <c r="I1950" s="21">
        <f>MAX(Calc!O1950:P1950)</f>
        <v>0.61951924374525169</v>
      </c>
      <c r="J1950" s="22">
        <f t="shared" si="121"/>
        <v>-162.82538172060845</v>
      </c>
      <c r="K1950" s="23">
        <f t="shared" si="122"/>
        <v>0.61415486297824051</v>
      </c>
      <c r="M1950" s="31"/>
      <c r="N1950" s="31"/>
      <c r="O1950" t="str">
        <f>IF(ISBLANK(Games!L1950), "", Games!L1950)</f>
        <v/>
      </c>
      <c r="P1950" t="str">
        <f>IF(ISBLANK(Games!M1950), "", Games!M1950)</f>
        <v/>
      </c>
      <c r="Q1950" t="str">
        <f t="shared" si="123"/>
        <v/>
      </c>
      <c r="R1950" t="str">
        <f>IF(ISBLANK(Games!L1950), "", IF(H1950=Q1950, "W", "L"))</f>
        <v/>
      </c>
      <c r="T1950" s="30" t="str">
        <f t="shared" si="120"/>
        <v/>
      </c>
    </row>
    <row r="1951" spans="1:20" x14ac:dyDescent="0.45">
      <c r="A1951" s="20" t="str">
        <f>Calc!A1951</f>
        <v>2024-08-24</v>
      </c>
      <c r="B1951" t="str">
        <f>Calc!B1951</f>
        <v>ATL</v>
      </c>
      <c r="C1951" t="str">
        <f>Calc!C1951</f>
        <v>WAS</v>
      </c>
      <c r="D1951" t="str">
        <f>IF(ISBLANK(Games!D1951), "", Games!D1951)</f>
        <v/>
      </c>
      <c r="E1951" t="str">
        <f>IF(ISBLANK(Games!E1951), "", Games!E1951)</f>
        <v/>
      </c>
      <c r="F1951">
        <f>Calc!M1951</f>
        <v>1593.2508682491175</v>
      </c>
      <c r="G1951">
        <f>Calc!N1951</f>
        <v>1420.7057667976087</v>
      </c>
      <c r="H1951" t="str">
        <f>IF(Calc!O1951=Betting!I1951, Betting!B1951, IF(Calc!P1951=Betting!I1951, Betting!C1951, ""))</f>
        <v>ATL</v>
      </c>
      <c r="I1951" s="21">
        <f>MAX(Calc!O1951:P1951)</f>
        <v>0.75168049033401807</v>
      </c>
      <c r="J1951" s="22">
        <f t="shared" si="121"/>
        <v>-302.70698075439731</v>
      </c>
      <c r="K1951" s="23">
        <f t="shared" si="122"/>
        <v>0.33035247403539547</v>
      </c>
      <c r="M1951" s="31"/>
      <c r="N1951" s="31"/>
      <c r="O1951" t="str">
        <f>IF(ISBLANK(Games!L1951), "", Games!L1951)</f>
        <v/>
      </c>
      <c r="P1951" t="str">
        <f>IF(ISBLANK(Games!M1951), "", Games!M1951)</f>
        <v/>
      </c>
      <c r="Q1951" t="str">
        <f t="shared" si="123"/>
        <v/>
      </c>
      <c r="R1951" t="str">
        <f>IF(ISBLANK(Games!L1951), "", IF(H1951=Q1951, "W", "L"))</f>
        <v/>
      </c>
      <c r="T1951" s="30" t="str">
        <f t="shared" si="120"/>
        <v/>
      </c>
    </row>
    <row r="1952" spans="1:20" x14ac:dyDescent="0.45">
      <c r="A1952" s="20" t="str">
        <f>Calc!A1952</f>
        <v>2024-08-24</v>
      </c>
      <c r="B1952" t="str">
        <f>Calc!B1952</f>
        <v>SDP</v>
      </c>
      <c r="C1952" t="str">
        <f>Calc!C1952</f>
        <v>NYM</v>
      </c>
      <c r="D1952" t="str">
        <f>IF(ISBLANK(Games!D1952), "", Games!D1952)</f>
        <v/>
      </c>
      <c r="E1952" t="str">
        <f>IF(ISBLANK(Games!E1952), "", Games!E1952)</f>
        <v/>
      </c>
      <c r="F1952">
        <f>Calc!M1952</f>
        <v>1502.9671207118124</v>
      </c>
      <c r="G1952">
        <f>Calc!N1952</f>
        <v>1510.288270753422</v>
      </c>
      <c r="H1952" t="str">
        <f>IF(Calc!O1952=Betting!I1952, Betting!B1952, IF(Calc!P1952=Betting!I1952, Betting!C1952, ""))</f>
        <v>SDP</v>
      </c>
      <c r="I1952" s="21">
        <f>MAX(Calc!O1952:P1952)</f>
        <v>0.50408546034308255</v>
      </c>
      <c r="J1952" s="22">
        <f t="shared" si="121"/>
        <v>-101.64764692961369</v>
      </c>
      <c r="K1952" s="23">
        <f t="shared" si="122"/>
        <v>0.98379060431418941</v>
      </c>
      <c r="M1952" s="31"/>
      <c r="N1952" s="31"/>
      <c r="O1952" t="str">
        <f>IF(ISBLANK(Games!L1952), "", Games!L1952)</f>
        <v/>
      </c>
      <c r="P1952" t="str">
        <f>IF(ISBLANK(Games!M1952), "", Games!M1952)</f>
        <v/>
      </c>
      <c r="Q1952" t="str">
        <f t="shared" si="123"/>
        <v/>
      </c>
      <c r="R1952" t="str">
        <f>IF(ISBLANK(Games!L1952), "", IF(H1952=Q1952, "W", "L"))</f>
        <v/>
      </c>
      <c r="T1952" s="30" t="str">
        <f t="shared" si="120"/>
        <v/>
      </c>
    </row>
    <row r="1953" spans="1:20" x14ac:dyDescent="0.45">
      <c r="A1953" s="20" t="str">
        <f>Calc!A1953</f>
        <v>2024-08-24</v>
      </c>
      <c r="B1953" t="str">
        <f>Calc!B1953</f>
        <v>LAD</v>
      </c>
      <c r="C1953" t="str">
        <f>Calc!C1953</f>
        <v>TBR</v>
      </c>
      <c r="D1953" t="str">
        <f>IF(ISBLANK(Games!D1953), "", Games!D1953)</f>
        <v/>
      </c>
      <c r="E1953" t="str">
        <f>IF(ISBLANK(Games!E1953), "", Games!E1953)</f>
        <v/>
      </c>
      <c r="F1953">
        <f>Calc!M1953</f>
        <v>1596.6514930600529</v>
      </c>
      <c r="G1953">
        <f>Calc!N1953</f>
        <v>1532.6622500113572</v>
      </c>
      <c r="H1953" t="str">
        <f>IF(Calc!O1953=Betting!I1953, Betting!B1953, IF(Calc!P1953=Betting!I1953, Betting!C1953, ""))</f>
        <v>LAD</v>
      </c>
      <c r="I1953" s="21">
        <f>MAX(Calc!O1953:P1953)</f>
        <v>0.61238764357952846</v>
      </c>
      <c r="J1953" s="22">
        <f t="shared" si="121"/>
        <v>-157.98971148257891</v>
      </c>
      <c r="K1953" s="23">
        <f t="shared" si="122"/>
        <v>0.63295260850594515</v>
      </c>
      <c r="M1953" s="31"/>
      <c r="N1953" s="31"/>
      <c r="O1953" t="str">
        <f>IF(ISBLANK(Games!L1953), "", Games!L1953)</f>
        <v/>
      </c>
      <c r="P1953" t="str">
        <f>IF(ISBLANK(Games!M1953), "", Games!M1953)</f>
        <v/>
      </c>
      <c r="Q1953" t="str">
        <f t="shared" si="123"/>
        <v/>
      </c>
      <c r="R1953" t="str">
        <f>IF(ISBLANK(Games!L1953), "", IF(H1953=Q1953, "W", "L"))</f>
        <v/>
      </c>
      <c r="T1953" s="30" t="str">
        <f t="shared" si="120"/>
        <v/>
      </c>
    </row>
    <row r="1954" spans="1:20" x14ac:dyDescent="0.45">
      <c r="A1954" s="20" t="str">
        <f>Calc!A1954</f>
        <v>2024-08-25</v>
      </c>
      <c r="B1954" t="str">
        <f>Calc!B1954</f>
        <v>BOS</v>
      </c>
      <c r="C1954" t="str">
        <f>Calc!C1954</f>
        <v>ARI</v>
      </c>
      <c r="D1954" t="str">
        <f>IF(ISBLANK(Games!D1954), "", Games!D1954)</f>
        <v/>
      </c>
      <c r="E1954" t="str">
        <f>IF(ISBLANK(Games!E1954), "", Games!E1954)</f>
        <v/>
      </c>
      <c r="F1954">
        <f>Calc!M1954</f>
        <v>1500.26839934439</v>
      </c>
      <c r="G1954">
        <f>Calc!N1954</f>
        <v>1515.1384034374826</v>
      </c>
      <c r="H1954" t="str">
        <f>IF(Calc!O1954=Betting!I1954, Betting!B1954, IF(Calc!P1954=Betting!I1954, Betting!C1954, ""))</f>
        <v>BOS</v>
      </c>
      <c r="I1954" s="21">
        <f>MAX(Calc!O1954:P1954)</f>
        <v>0.50425442647105878</v>
      </c>
      <c r="J1954" s="22">
        <f t="shared" si="121"/>
        <v>-101.71637497064224</v>
      </c>
      <c r="K1954" s="23">
        <f t="shared" si="122"/>
        <v>0.9831258735760332</v>
      </c>
      <c r="M1954" s="31"/>
      <c r="N1954" s="31"/>
      <c r="O1954" t="str">
        <f>IF(ISBLANK(Games!L1954), "", Games!L1954)</f>
        <v/>
      </c>
      <c r="P1954" t="str">
        <f>IF(ISBLANK(Games!M1954), "", Games!M1954)</f>
        <v/>
      </c>
      <c r="Q1954" t="str">
        <f t="shared" si="123"/>
        <v/>
      </c>
      <c r="R1954" t="str">
        <f>IF(ISBLANK(Games!L1954), "", IF(H1954=Q1954, "W", "L"))</f>
        <v/>
      </c>
      <c r="T1954" s="30" t="str">
        <f t="shared" ref="T1954:T2017" si="124">IF(S1954="W", N1954/(L1954/-100), IF(S1954="L", -N1954, ""))</f>
        <v/>
      </c>
    </row>
    <row r="1955" spans="1:20" x14ac:dyDescent="0.45">
      <c r="A1955" s="20" t="str">
        <f>Calc!A1955</f>
        <v>2024-08-25</v>
      </c>
      <c r="B1955" t="str">
        <f>Calc!B1955</f>
        <v>BAL</v>
      </c>
      <c r="C1955" t="str">
        <f>Calc!C1955</f>
        <v>HOU</v>
      </c>
      <c r="D1955" t="str">
        <f>IF(ISBLANK(Games!D1955), "", Games!D1955)</f>
        <v/>
      </c>
      <c r="E1955" t="str">
        <f>IF(ISBLANK(Games!E1955), "", Games!E1955)</f>
        <v/>
      </c>
      <c r="F1955">
        <f>Calc!M1955</f>
        <v>1527.1786991040578</v>
      </c>
      <c r="G1955">
        <f>Calc!N1955</f>
        <v>1554.1885466658973</v>
      </c>
      <c r="H1955" t="str">
        <f>IF(Calc!O1955=Betting!I1955, Betting!B1955, IF(Calc!P1955=Betting!I1955, Betting!C1955, ""))</f>
        <v>HOU</v>
      </c>
      <c r="I1955" s="21">
        <f>MAX(Calc!O1955:P1955)</f>
        <v>0.52792261334677693</v>
      </c>
      <c r="J1955" s="22">
        <f t="shared" si="121"/>
        <v>-111.82967629300499</v>
      </c>
      <c r="K1955" s="23">
        <f t="shared" si="122"/>
        <v>0.89421702105253298</v>
      </c>
      <c r="M1955" s="31"/>
      <c r="N1955" s="31"/>
      <c r="O1955" t="str">
        <f>IF(ISBLANK(Games!L1955), "", Games!L1955)</f>
        <v/>
      </c>
      <c r="P1955" t="str">
        <f>IF(ISBLANK(Games!M1955), "", Games!M1955)</f>
        <v/>
      </c>
      <c r="Q1955" t="str">
        <f t="shared" si="123"/>
        <v/>
      </c>
      <c r="R1955" t="str">
        <f>IF(ISBLANK(Games!L1955), "", IF(H1955=Q1955, "W", "L"))</f>
        <v/>
      </c>
      <c r="T1955" s="30" t="str">
        <f t="shared" si="124"/>
        <v/>
      </c>
    </row>
    <row r="1956" spans="1:20" x14ac:dyDescent="0.45">
      <c r="A1956" s="20" t="str">
        <f>Calc!A1956</f>
        <v>2024-08-25</v>
      </c>
      <c r="B1956" t="str">
        <f>Calc!B1956</f>
        <v>PIT</v>
      </c>
      <c r="C1956" t="str">
        <f>Calc!C1956</f>
        <v>CIN</v>
      </c>
      <c r="D1956" t="str">
        <f>IF(ISBLANK(Games!D1956), "", Games!D1956)</f>
        <v/>
      </c>
      <c r="E1956" t="str">
        <f>IF(ISBLANK(Games!E1956), "", Games!E1956)</f>
        <v/>
      </c>
      <c r="F1956">
        <f>Calc!M1956</f>
        <v>1464.4120897083565</v>
      </c>
      <c r="G1956">
        <f>Calc!N1956</f>
        <v>1513.6155661274754</v>
      </c>
      <c r="H1956" t="str">
        <f>IF(Calc!O1956=Betting!I1956, Betting!B1956, IF(Calc!P1956=Betting!I1956, Betting!C1956, ""))</f>
        <v>CIN</v>
      </c>
      <c r="I1956" s="21">
        <f>MAX(Calc!O1956:P1956)</f>
        <v>0.54135437079986626</v>
      </c>
      <c r="J1956" s="22">
        <f t="shared" si="121"/>
        <v>-118.03325625144939</v>
      </c>
      <c r="K1956" s="23">
        <f t="shared" si="122"/>
        <v>0.84721885319309786</v>
      </c>
      <c r="M1956" s="31"/>
      <c r="N1956" s="31"/>
      <c r="O1956" t="str">
        <f>IF(ISBLANK(Games!L1956), "", Games!L1956)</f>
        <v/>
      </c>
      <c r="P1956" t="str">
        <f>IF(ISBLANK(Games!M1956), "", Games!M1956)</f>
        <v/>
      </c>
      <c r="Q1956" t="str">
        <f t="shared" si="123"/>
        <v/>
      </c>
      <c r="R1956" t="str">
        <f>IF(ISBLANK(Games!L1956), "", IF(H1956=Q1956, "W", "L"))</f>
        <v/>
      </c>
      <c r="T1956" s="30" t="str">
        <f t="shared" si="124"/>
        <v/>
      </c>
    </row>
    <row r="1957" spans="1:20" x14ac:dyDescent="0.45">
      <c r="A1957" s="20" t="str">
        <f>Calc!A1957</f>
        <v>2024-08-25</v>
      </c>
      <c r="B1957" t="str">
        <f>Calc!B1957</f>
        <v>ATL</v>
      </c>
      <c r="C1957" t="str">
        <f>Calc!C1957</f>
        <v>WAS</v>
      </c>
      <c r="D1957" t="str">
        <f>IF(ISBLANK(Games!D1957), "", Games!D1957)</f>
        <v/>
      </c>
      <c r="E1957" t="str">
        <f>IF(ISBLANK(Games!E1957), "", Games!E1957)</f>
        <v/>
      </c>
      <c r="F1957">
        <f>Calc!M1957</f>
        <v>1593.2508682491175</v>
      </c>
      <c r="G1957">
        <f>Calc!N1957</f>
        <v>1420.7057667976087</v>
      </c>
      <c r="H1957" t="str">
        <f>IF(Calc!O1957=Betting!I1957, Betting!B1957, IF(Calc!P1957=Betting!I1957, Betting!C1957, ""))</f>
        <v>ATL</v>
      </c>
      <c r="I1957" s="21">
        <f>MAX(Calc!O1957:P1957)</f>
        <v>0.75168049033401807</v>
      </c>
      <c r="J1957" s="22">
        <f t="shared" si="121"/>
        <v>-302.70698075439731</v>
      </c>
      <c r="K1957" s="23">
        <f t="shared" si="122"/>
        <v>0.33035247403539547</v>
      </c>
      <c r="M1957" s="31"/>
      <c r="N1957" s="31"/>
      <c r="O1957" t="str">
        <f>IF(ISBLANK(Games!L1957), "", Games!L1957)</f>
        <v/>
      </c>
      <c r="P1957" t="str">
        <f>IF(ISBLANK(Games!M1957), "", Games!M1957)</f>
        <v/>
      </c>
      <c r="Q1957" t="str">
        <f t="shared" si="123"/>
        <v/>
      </c>
      <c r="R1957" t="str">
        <f>IF(ISBLANK(Games!L1957), "", IF(H1957=Q1957, "W", "L"))</f>
        <v/>
      </c>
      <c r="T1957" s="30" t="str">
        <f t="shared" si="124"/>
        <v/>
      </c>
    </row>
    <row r="1958" spans="1:20" x14ac:dyDescent="0.45">
      <c r="A1958" s="20" t="str">
        <f>Calc!A1958</f>
        <v>2024-08-25</v>
      </c>
      <c r="B1958" t="str">
        <f>Calc!B1958</f>
        <v>NYY</v>
      </c>
      <c r="C1958" t="str">
        <f>Calc!C1958</f>
        <v>COL</v>
      </c>
      <c r="D1958" t="str">
        <f>IF(ISBLANK(Games!D1958), "", Games!D1958)</f>
        <v/>
      </c>
      <c r="E1958" t="str">
        <f>IF(ISBLANK(Games!E1958), "", Games!E1958)</f>
        <v/>
      </c>
      <c r="F1958">
        <f>Calc!M1958</f>
        <v>1533.7203518335739</v>
      </c>
      <c r="G1958">
        <f>Calc!N1958</f>
        <v>1405.4006829938121</v>
      </c>
      <c r="H1958" t="str">
        <f>IF(Calc!O1958=Betting!I1958, Betting!B1958, IF(Calc!P1958=Betting!I1958, Betting!C1958, ""))</f>
        <v>NYY</v>
      </c>
      <c r="I1958" s="21">
        <f>MAX(Calc!O1958:P1958)</f>
        <v>0.72366570871627189</v>
      </c>
      <c r="J1958" s="22">
        <f t="shared" si="121"/>
        <v>-261.88053077105917</v>
      </c>
      <c r="K1958" s="23">
        <f t="shared" si="122"/>
        <v>0.3818535104750565</v>
      </c>
      <c r="M1958" s="31"/>
      <c r="N1958" s="31"/>
      <c r="O1958" t="str">
        <f>IF(ISBLANK(Games!L1958), "", Games!L1958)</f>
        <v/>
      </c>
      <c r="P1958" t="str">
        <f>IF(ISBLANK(Games!M1958), "", Games!M1958)</f>
        <v/>
      </c>
      <c r="Q1958" t="str">
        <f t="shared" si="123"/>
        <v/>
      </c>
      <c r="R1958" t="str">
        <f>IF(ISBLANK(Games!L1958), "", IF(H1958=Q1958, "W", "L"))</f>
        <v/>
      </c>
      <c r="T1958" s="30" t="str">
        <f t="shared" si="124"/>
        <v/>
      </c>
    </row>
    <row r="1959" spans="1:20" x14ac:dyDescent="0.45">
      <c r="A1959" s="20" t="str">
        <f>Calc!A1959</f>
        <v>2024-08-25</v>
      </c>
      <c r="B1959" t="str">
        <f>Calc!B1959</f>
        <v>TOR</v>
      </c>
      <c r="C1959" t="str">
        <f>Calc!C1959</f>
        <v>LAA</v>
      </c>
      <c r="D1959" t="str">
        <f>IF(ISBLANK(Games!D1959), "", Games!D1959)</f>
        <v/>
      </c>
      <c r="E1959" t="str">
        <f>IF(ISBLANK(Games!E1959), "", Games!E1959)</f>
        <v/>
      </c>
      <c r="F1959">
        <f>Calc!M1959</f>
        <v>1536.86484917293</v>
      </c>
      <c r="G1959">
        <f>Calc!N1959</f>
        <v>1486.8682858001625</v>
      </c>
      <c r="H1959" t="str">
        <f>IF(Calc!O1959=Betting!I1959, Betting!B1959, IF(Calc!P1959=Betting!I1959, Betting!C1959, ""))</f>
        <v>TOR</v>
      </c>
      <c r="I1959" s="21">
        <f>MAX(Calc!O1959:P1959)</f>
        <v>0.56869584178855082</v>
      </c>
      <c r="J1959" s="22">
        <f t="shared" si="121"/>
        <v>-131.85494064023018</v>
      </c>
      <c r="K1959" s="23">
        <f t="shared" si="122"/>
        <v>0.75840919964351383</v>
      </c>
      <c r="M1959" s="31"/>
      <c r="N1959" s="31"/>
      <c r="O1959" t="str">
        <f>IF(ISBLANK(Games!L1959), "", Games!L1959)</f>
        <v/>
      </c>
      <c r="P1959" t="str">
        <f>IF(ISBLANK(Games!M1959), "", Games!M1959)</f>
        <v/>
      </c>
      <c r="Q1959" t="str">
        <f t="shared" si="123"/>
        <v/>
      </c>
      <c r="R1959" t="str">
        <f>IF(ISBLANK(Games!L1959), "", IF(H1959=Q1959, "W", "L"))</f>
        <v/>
      </c>
      <c r="T1959" s="30" t="str">
        <f t="shared" si="124"/>
        <v/>
      </c>
    </row>
    <row r="1960" spans="1:20" x14ac:dyDescent="0.45">
      <c r="A1960" s="20" t="str">
        <f>Calc!A1960</f>
        <v>2024-08-25</v>
      </c>
      <c r="B1960" t="str">
        <f>Calc!B1960</f>
        <v>CLE</v>
      </c>
      <c r="C1960" t="str">
        <f>Calc!C1960</f>
        <v>TEX</v>
      </c>
      <c r="D1960" t="str">
        <f>IF(ISBLANK(Games!D1960), "", Games!D1960)</f>
        <v/>
      </c>
      <c r="E1960" t="str">
        <f>IF(ISBLANK(Games!E1960), "", Games!E1960)</f>
        <v/>
      </c>
      <c r="F1960">
        <f>Calc!M1960</f>
        <v>1503.8938502056101</v>
      </c>
      <c r="G1960">
        <f>Calc!N1960</f>
        <v>1534.4506247578865</v>
      </c>
      <c r="H1960" t="str">
        <f>IF(Calc!O1960=Betting!I1960, Betting!B1960, IF(Calc!P1960=Betting!I1960, Betting!C1960, ""))</f>
        <v>TEX</v>
      </c>
      <c r="I1960" s="21">
        <f>MAX(Calc!O1960:P1960)</f>
        <v>0.52005217627652855</v>
      </c>
      <c r="J1960" s="22">
        <f t="shared" si="121"/>
        <v>-108.35598174858352</v>
      </c>
      <c r="K1960" s="23">
        <f t="shared" si="122"/>
        <v>0.92288398283380646</v>
      </c>
      <c r="M1960" s="31"/>
      <c r="N1960" s="31"/>
      <c r="O1960" t="str">
        <f>IF(ISBLANK(Games!L1960), "", Games!L1960)</f>
        <v/>
      </c>
      <c r="P1960" t="str">
        <f>IF(ISBLANK(Games!M1960), "", Games!M1960)</f>
        <v/>
      </c>
      <c r="Q1960" t="str">
        <f t="shared" si="123"/>
        <v/>
      </c>
      <c r="R1960" t="str">
        <f>IF(ISBLANK(Games!L1960), "", IF(H1960=Q1960, "W", "L"))</f>
        <v/>
      </c>
      <c r="T1960" s="30" t="str">
        <f t="shared" si="124"/>
        <v/>
      </c>
    </row>
    <row r="1961" spans="1:20" x14ac:dyDescent="0.45">
      <c r="A1961" s="20" t="str">
        <f>Calc!A1961</f>
        <v>2024-08-25</v>
      </c>
      <c r="B1961" t="str">
        <f>Calc!B1961</f>
        <v>MIA</v>
      </c>
      <c r="C1961" t="str">
        <f>Calc!C1961</f>
        <v>CHC</v>
      </c>
      <c r="D1961" t="str">
        <f>IF(ISBLANK(Games!D1961), "", Games!D1961)</f>
        <v/>
      </c>
      <c r="E1961" t="str">
        <f>IF(ISBLANK(Games!E1961), "", Games!E1961)</f>
        <v/>
      </c>
      <c r="F1961">
        <f>Calc!M1961</f>
        <v>1453.0099819148713</v>
      </c>
      <c r="G1961">
        <f>Calc!N1961</f>
        <v>1510.9500841970262</v>
      </c>
      <c r="H1961" t="str">
        <f>IF(Calc!O1961=Betting!I1961, Betting!B1961, IF(Calc!P1961=Betting!I1961, Betting!C1961, ""))</f>
        <v>CHC</v>
      </c>
      <c r="I1961" s="21">
        <f>MAX(Calc!O1961:P1961)</f>
        <v>0.55974222412333097</v>
      </c>
      <c r="J1961" s="22">
        <f t="shared" si="121"/>
        <v>-127.13965653615929</v>
      </c>
      <c r="K1961" s="23">
        <f t="shared" si="122"/>
        <v>0.78653665366446379</v>
      </c>
      <c r="M1961" s="31"/>
      <c r="N1961" s="31"/>
      <c r="O1961" t="str">
        <f>IF(ISBLANK(Games!L1961), "", Games!L1961)</f>
        <v/>
      </c>
      <c r="P1961" t="str">
        <f>IF(ISBLANK(Games!M1961), "", Games!M1961)</f>
        <v/>
      </c>
      <c r="Q1961" t="str">
        <f t="shared" si="123"/>
        <v/>
      </c>
      <c r="R1961" t="str">
        <f>IF(ISBLANK(Games!L1961), "", IF(H1961=Q1961, "W", "L"))</f>
        <v/>
      </c>
      <c r="T1961" s="30" t="str">
        <f t="shared" si="124"/>
        <v/>
      </c>
    </row>
    <row r="1962" spans="1:20" x14ac:dyDescent="0.45">
      <c r="A1962" s="20" t="str">
        <f>Calc!A1962</f>
        <v>2024-08-25</v>
      </c>
      <c r="B1962" t="str">
        <f>Calc!B1962</f>
        <v>MIN</v>
      </c>
      <c r="C1962" t="str">
        <f>Calc!C1962</f>
        <v>STL</v>
      </c>
      <c r="D1962" t="str">
        <f>IF(ISBLANK(Games!D1962), "", Games!D1962)</f>
        <v/>
      </c>
      <c r="E1962" t="str">
        <f>IF(ISBLANK(Games!E1962), "", Games!E1962)</f>
        <v/>
      </c>
      <c r="F1962">
        <f>Calc!M1962</f>
        <v>1529.2726034226744</v>
      </c>
      <c r="G1962">
        <f>Calc!N1962</f>
        <v>1507.9516916859375</v>
      </c>
      <c r="H1962" t="str">
        <f>IF(Calc!O1962=Betting!I1962, Betting!B1962, IF(Calc!P1962=Betting!I1962, Betting!C1962, ""))</f>
        <v>MIN</v>
      </c>
      <c r="I1962" s="21">
        <f>MAX(Calc!O1962:P1962)</f>
        <v>0.59428116384848884</v>
      </c>
      <c r="J1962" s="22">
        <f t="shared" si="121"/>
        <v>-146.47610879632938</v>
      </c>
      <c r="K1962" s="23">
        <f t="shared" si="122"/>
        <v>0.68270519214192804</v>
      </c>
      <c r="M1962" s="31"/>
      <c r="N1962" s="31"/>
      <c r="O1962" t="str">
        <f>IF(ISBLANK(Games!L1962), "", Games!L1962)</f>
        <v/>
      </c>
      <c r="P1962" t="str">
        <f>IF(ISBLANK(Games!M1962), "", Games!M1962)</f>
        <v/>
      </c>
      <c r="Q1962" t="str">
        <f t="shared" si="123"/>
        <v/>
      </c>
      <c r="R1962" t="str">
        <f>IF(ISBLANK(Games!L1962), "", IF(H1962=Q1962, "W", "L"))</f>
        <v/>
      </c>
      <c r="T1962" s="30" t="str">
        <f t="shared" si="124"/>
        <v/>
      </c>
    </row>
    <row r="1963" spans="1:20" x14ac:dyDescent="0.45">
      <c r="A1963" s="20" t="str">
        <f>Calc!A1963</f>
        <v>2024-08-25</v>
      </c>
      <c r="B1963" t="str">
        <f>Calc!B1963</f>
        <v>KCR</v>
      </c>
      <c r="C1963" t="str">
        <f>Calc!C1963</f>
        <v>PHI</v>
      </c>
      <c r="D1963" t="str">
        <f>IF(ISBLANK(Games!D1963), "", Games!D1963)</f>
        <v/>
      </c>
      <c r="E1963" t="str">
        <f>IF(ISBLANK(Games!E1963), "", Games!E1963)</f>
        <v/>
      </c>
      <c r="F1963">
        <f>Calc!M1963</f>
        <v>1459.3647323881944</v>
      </c>
      <c r="G1963">
        <f>Calc!N1963</f>
        <v>1539.4111659163295</v>
      </c>
      <c r="H1963" t="str">
        <f>IF(Calc!O1963=Betting!I1963, Betting!B1963, IF(Calc!P1963=Betting!I1963, Betting!C1963, ""))</f>
        <v>PHI</v>
      </c>
      <c r="I1963" s="21">
        <f>MAX(Calc!O1963:P1963)</f>
        <v>0.51815889780724811</v>
      </c>
      <c r="J1963" s="22">
        <f t="shared" si="121"/>
        <v>-107.5372971399123</v>
      </c>
      <c r="K1963" s="23">
        <f t="shared" si="122"/>
        <v>0.92990992576179565</v>
      </c>
      <c r="M1963" s="31"/>
      <c r="N1963" s="31"/>
      <c r="O1963" t="str">
        <f>IF(ISBLANK(Games!L1963), "", Games!L1963)</f>
        <v/>
      </c>
      <c r="P1963" t="str">
        <f>IF(ISBLANK(Games!M1963), "", Games!M1963)</f>
        <v/>
      </c>
      <c r="Q1963" t="str">
        <f t="shared" si="123"/>
        <v/>
      </c>
      <c r="R1963" t="str">
        <f>IF(ISBLANK(Games!L1963), "", IF(H1963=Q1963, "W", "L"))</f>
        <v/>
      </c>
      <c r="T1963" s="30" t="str">
        <f t="shared" si="124"/>
        <v/>
      </c>
    </row>
    <row r="1964" spans="1:20" x14ac:dyDescent="0.45">
      <c r="A1964" s="20" t="str">
        <f>Calc!A1964</f>
        <v>2024-08-25</v>
      </c>
      <c r="B1964" t="str">
        <f>Calc!B1964</f>
        <v>CHW</v>
      </c>
      <c r="C1964" t="str">
        <f>Calc!C1964</f>
        <v>DET</v>
      </c>
      <c r="D1964" t="str">
        <f>IF(ISBLANK(Games!D1964), "", Games!D1964)</f>
        <v/>
      </c>
      <c r="E1964" t="str">
        <f>IF(ISBLANK(Games!E1964), "", Games!E1964)</f>
        <v/>
      </c>
      <c r="F1964">
        <f>Calc!M1964</f>
        <v>1426.513159308995</v>
      </c>
      <c r="G1964">
        <f>Calc!N1964</f>
        <v>1495.7868779460348</v>
      </c>
      <c r="H1964" t="str">
        <f>IF(Calc!O1964=Betting!I1964, Betting!B1964, IF(Calc!P1964=Betting!I1964, Betting!C1964, ""))</f>
        <v>DET</v>
      </c>
      <c r="I1964" s="21">
        <f>MAX(Calc!O1964:P1964)</f>
        <v>0.61951924374525169</v>
      </c>
      <c r="J1964" s="22">
        <f t="shared" si="121"/>
        <v>-162.82538172060845</v>
      </c>
      <c r="K1964" s="23">
        <f t="shared" si="122"/>
        <v>0.61415486297824051</v>
      </c>
      <c r="M1964" s="31"/>
      <c r="N1964" s="31"/>
      <c r="O1964" t="str">
        <f>IF(ISBLANK(Games!L1964), "", Games!L1964)</f>
        <v/>
      </c>
      <c r="P1964" t="str">
        <f>IF(ISBLANK(Games!M1964), "", Games!M1964)</f>
        <v/>
      </c>
      <c r="Q1964" t="str">
        <f t="shared" si="123"/>
        <v/>
      </c>
      <c r="R1964" t="str">
        <f>IF(ISBLANK(Games!L1964), "", IF(H1964=Q1964, "W", "L"))</f>
        <v/>
      </c>
      <c r="T1964" s="30" t="str">
        <f t="shared" si="124"/>
        <v/>
      </c>
    </row>
    <row r="1965" spans="1:20" x14ac:dyDescent="0.45">
      <c r="A1965" s="20" t="str">
        <f>Calc!A1965</f>
        <v>2024-08-25</v>
      </c>
      <c r="B1965" t="str">
        <f>Calc!B1965</f>
        <v>OAK</v>
      </c>
      <c r="C1965" t="str">
        <f>Calc!C1965</f>
        <v>MIL</v>
      </c>
      <c r="D1965" t="str">
        <f>IF(ISBLANK(Games!D1965), "", Games!D1965)</f>
        <v/>
      </c>
      <c r="E1965" t="str">
        <f>IF(ISBLANK(Games!E1965), "", Games!E1965)</f>
        <v/>
      </c>
      <c r="F1965">
        <f>Calc!M1965</f>
        <v>1410.609331202211</v>
      </c>
      <c r="G1965">
        <f>Calc!N1965</f>
        <v>1527.5334034496079</v>
      </c>
      <c r="H1965" t="str">
        <f>IF(Calc!O1965=Betting!I1965, Betting!B1965, IF(Calc!P1965=Betting!I1965, Betting!C1965, ""))</f>
        <v>MIL</v>
      </c>
      <c r="I1965" s="21">
        <f>MAX(Calc!O1965:P1965)</f>
        <v>0.65908444301164382</v>
      </c>
      <c r="J1965" s="22">
        <f t="shared" si="121"/>
        <v>-193.32776973687785</v>
      </c>
      <c r="K1965" s="23">
        <f t="shared" si="122"/>
        <v>0.51725626450924034</v>
      </c>
      <c r="M1965" s="31"/>
      <c r="N1965" s="31"/>
      <c r="O1965" t="str">
        <f>IF(ISBLANK(Games!L1965), "", Games!L1965)</f>
        <v/>
      </c>
      <c r="P1965" t="str">
        <f>IF(ISBLANK(Games!M1965), "", Games!M1965)</f>
        <v/>
      </c>
      <c r="Q1965" t="str">
        <f t="shared" si="123"/>
        <v/>
      </c>
      <c r="R1965" t="str">
        <f>IF(ISBLANK(Games!L1965), "", IF(H1965=Q1965, "W", "L"))</f>
        <v/>
      </c>
      <c r="T1965" s="30" t="str">
        <f t="shared" si="124"/>
        <v/>
      </c>
    </row>
    <row r="1966" spans="1:20" x14ac:dyDescent="0.45">
      <c r="A1966" s="20" t="str">
        <f>Calc!A1966</f>
        <v>2024-08-25</v>
      </c>
      <c r="B1966" t="str">
        <f>Calc!B1966</f>
        <v>SDP</v>
      </c>
      <c r="C1966" t="str">
        <f>Calc!C1966</f>
        <v>NYM</v>
      </c>
      <c r="D1966" t="str">
        <f>IF(ISBLANK(Games!D1966), "", Games!D1966)</f>
        <v/>
      </c>
      <c r="E1966" t="str">
        <f>IF(ISBLANK(Games!E1966), "", Games!E1966)</f>
        <v/>
      </c>
      <c r="F1966">
        <f>Calc!M1966</f>
        <v>1502.9671207118124</v>
      </c>
      <c r="G1966">
        <f>Calc!N1966</f>
        <v>1510.288270753422</v>
      </c>
      <c r="H1966" t="str">
        <f>IF(Calc!O1966=Betting!I1966, Betting!B1966, IF(Calc!P1966=Betting!I1966, Betting!C1966, ""))</f>
        <v>SDP</v>
      </c>
      <c r="I1966" s="21">
        <f>MAX(Calc!O1966:P1966)</f>
        <v>0.50408546034308255</v>
      </c>
      <c r="J1966" s="22">
        <f t="shared" si="121"/>
        <v>-101.64764692961369</v>
      </c>
      <c r="K1966" s="23">
        <f t="shared" si="122"/>
        <v>0.98379060431418941</v>
      </c>
      <c r="M1966" s="31"/>
      <c r="N1966" s="31"/>
      <c r="O1966" t="str">
        <f>IF(ISBLANK(Games!L1966), "", Games!L1966)</f>
        <v/>
      </c>
      <c r="P1966" t="str">
        <f>IF(ISBLANK(Games!M1966), "", Games!M1966)</f>
        <v/>
      </c>
      <c r="Q1966" t="str">
        <f t="shared" si="123"/>
        <v/>
      </c>
      <c r="R1966" t="str">
        <f>IF(ISBLANK(Games!L1966), "", IF(H1966=Q1966, "W", "L"))</f>
        <v/>
      </c>
      <c r="T1966" s="30" t="str">
        <f t="shared" si="124"/>
        <v/>
      </c>
    </row>
    <row r="1967" spans="1:20" x14ac:dyDescent="0.45">
      <c r="A1967" s="20" t="str">
        <f>Calc!A1967</f>
        <v>2024-08-25</v>
      </c>
      <c r="B1967" t="str">
        <f>Calc!B1967</f>
        <v>SEA</v>
      </c>
      <c r="C1967" t="str">
        <f>Calc!C1967</f>
        <v>SFG</v>
      </c>
      <c r="D1967" t="str">
        <f>IF(ISBLANK(Games!D1967), "", Games!D1967)</f>
        <v/>
      </c>
      <c r="E1967" t="str">
        <f>IF(ISBLANK(Games!E1967), "", Games!E1967)</f>
        <v/>
      </c>
      <c r="F1967">
        <f>Calc!M1967</f>
        <v>1518.2292368487947</v>
      </c>
      <c r="G1967">
        <f>Calc!N1967</f>
        <v>1491.6063482058917</v>
      </c>
      <c r="H1967" t="str">
        <f>IF(Calc!O1967=Betting!I1967, Betting!B1967, IF(Calc!P1967=Betting!I1967, Betting!C1967, ""))</f>
        <v>SEA</v>
      </c>
      <c r="I1967" s="21">
        <f>MAX(Calc!O1967:P1967)</f>
        <v>0.54947455940358403</v>
      </c>
      <c r="J1967" s="22">
        <f t="shared" si="121"/>
        <v>-121.96304800816063</v>
      </c>
      <c r="K1967" s="23">
        <f t="shared" si="122"/>
        <v>0.81992047290675241</v>
      </c>
      <c r="M1967" s="31"/>
      <c r="N1967" s="31"/>
      <c r="O1967" t="str">
        <f>IF(ISBLANK(Games!L1967), "", Games!L1967)</f>
        <v/>
      </c>
      <c r="P1967" t="str">
        <f>IF(ISBLANK(Games!M1967), "", Games!M1967)</f>
        <v/>
      </c>
      <c r="Q1967" t="str">
        <f t="shared" si="123"/>
        <v/>
      </c>
      <c r="R1967" t="str">
        <f>IF(ISBLANK(Games!L1967), "", IF(H1967=Q1967, "W", "L"))</f>
        <v/>
      </c>
      <c r="T1967" s="30" t="str">
        <f t="shared" si="124"/>
        <v/>
      </c>
    </row>
    <row r="1968" spans="1:20" x14ac:dyDescent="0.45">
      <c r="A1968" s="20" t="str">
        <f>Calc!A1968</f>
        <v>2024-08-25</v>
      </c>
      <c r="B1968" t="str">
        <f>Calc!B1968</f>
        <v>LAD</v>
      </c>
      <c r="C1968" t="str">
        <f>Calc!C1968</f>
        <v>TBR</v>
      </c>
      <c r="D1968" t="str">
        <f>IF(ISBLANK(Games!D1968), "", Games!D1968)</f>
        <v/>
      </c>
      <c r="E1968" t="str">
        <f>IF(ISBLANK(Games!E1968), "", Games!E1968)</f>
        <v/>
      </c>
      <c r="F1968">
        <f>Calc!M1968</f>
        <v>1596.6514930600529</v>
      </c>
      <c r="G1968">
        <f>Calc!N1968</f>
        <v>1532.6622500113572</v>
      </c>
      <c r="H1968" t="str">
        <f>IF(Calc!O1968=Betting!I1968, Betting!B1968, IF(Calc!P1968=Betting!I1968, Betting!C1968, ""))</f>
        <v>LAD</v>
      </c>
      <c r="I1968" s="21">
        <f>MAX(Calc!O1968:P1968)</f>
        <v>0.61238764357952846</v>
      </c>
      <c r="J1968" s="22">
        <f t="shared" si="121"/>
        <v>-157.98971148257891</v>
      </c>
      <c r="K1968" s="23">
        <f t="shared" si="122"/>
        <v>0.63295260850594515</v>
      </c>
      <c r="M1968" s="31"/>
      <c r="N1968" s="31"/>
      <c r="O1968" t="str">
        <f>IF(ISBLANK(Games!L1968), "", Games!L1968)</f>
        <v/>
      </c>
      <c r="P1968" t="str">
        <f>IF(ISBLANK(Games!M1968), "", Games!M1968)</f>
        <v/>
      </c>
      <c r="Q1968" t="str">
        <f t="shared" si="123"/>
        <v/>
      </c>
      <c r="R1968" t="str">
        <f>IF(ISBLANK(Games!L1968), "", IF(H1968=Q1968, "W", "L"))</f>
        <v/>
      </c>
      <c r="T1968" s="30" t="str">
        <f t="shared" si="124"/>
        <v/>
      </c>
    </row>
    <row r="1969" spans="1:20" x14ac:dyDescent="0.45">
      <c r="A1969" s="20" t="str">
        <f>Calc!A1969</f>
        <v>2024-08-26</v>
      </c>
      <c r="B1969" t="str">
        <f>Calc!B1969</f>
        <v>CLE</v>
      </c>
      <c r="C1969" t="str">
        <f>Calc!C1969</f>
        <v>KCR</v>
      </c>
      <c r="D1969" t="str">
        <f>IF(ISBLANK(Games!D1969), "", Games!D1969)</f>
        <v/>
      </c>
      <c r="E1969" t="str">
        <f>IF(ISBLANK(Games!E1969), "", Games!E1969)</f>
        <v/>
      </c>
      <c r="F1969">
        <f>Calc!M1969</f>
        <v>1503.8938502056101</v>
      </c>
      <c r="G1969">
        <f>Calc!N1969</f>
        <v>1465.2610239810729</v>
      </c>
      <c r="H1969" t="str">
        <f>IF(Calc!O1969=Betting!I1969, Betting!B1969, IF(Calc!P1969=Betting!I1969, Betting!C1969, ""))</f>
        <v>CLE</v>
      </c>
      <c r="I1969" s="21">
        <f>MAX(Calc!O1969:P1969)</f>
        <v>0.57917862046477475</v>
      </c>
      <c r="J1969" s="22">
        <f t="shared" si="121"/>
        <v>-137.63051228634026</v>
      </c>
      <c r="K1969" s="23">
        <f t="shared" si="122"/>
        <v>0.72658306896329794</v>
      </c>
      <c r="M1969" s="31"/>
      <c r="N1969" s="31"/>
      <c r="O1969" t="str">
        <f>IF(ISBLANK(Games!L1969), "", Games!L1969)</f>
        <v/>
      </c>
      <c r="P1969" t="str">
        <f>IF(ISBLANK(Games!M1969), "", Games!M1969)</f>
        <v/>
      </c>
      <c r="Q1969" t="str">
        <f t="shared" si="123"/>
        <v/>
      </c>
      <c r="R1969" t="str">
        <f>IF(ISBLANK(Games!L1969), "", IF(H1969=Q1969, "W", "L"))</f>
        <v/>
      </c>
      <c r="T1969" s="30" t="str">
        <f t="shared" si="124"/>
        <v/>
      </c>
    </row>
    <row r="1970" spans="1:20" x14ac:dyDescent="0.45">
      <c r="A1970" s="20" t="str">
        <f>Calc!A1970</f>
        <v>2024-08-26</v>
      </c>
      <c r="B1970" t="str">
        <f>Calc!B1970</f>
        <v>PIT</v>
      </c>
      <c r="C1970" t="str">
        <f>Calc!C1970</f>
        <v>CHC</v>
      </c>
      <c r="D1970" t="str">
        <f>IF(ISBLANK(Games!D1970), "", Games!D1970)</f>
        <v/>
      </c>
      <c r="E1970" t="str">
        <f>IF(ISBLANK(Games!E1970), "", Games!E1970)</f>
        <v/>
      </c>
      <c r="F1970">
        <f>Calc!M1970</f>
        <v>1464.4120897083565</v>
      </c>
      <c r="G1970">
        <f>Calc!N1970</f>
        <v>1510.9500841970262</v>
      </c>
      <c r="H1970" t="str">
        <f>IF(Calc!O1970=Betting!I1970, Betting!B1970, IF(Calc!P1970=Betting!I1970, Betting!C1970, ""))</f>
        <v>CHC</v>
      </c>
      <c r="I1970" s="21">
        <f>MAX(Calc!O1970:P1970)</f>
        <v>0.53759036162267093</v>
      </c>
      <c r="J1970" s="22">
        <f t="shared" si="121"/>
        <v>-116.25846803478477</v>
      </c>
      <c r="K1970" s="23">
        <f t="shared" si="122"/>
        <v>0.86015239741572891</v>
      </c>
      <c r="M1970" s="31"/>
      <c r="N1970" s="31"/>
      <c r="O1970" t="str">
        <f>IF(ISBLANK(Games!L1970), "", Games!L1970)</f>
        <v/>
      </c>
      <c r="P1970" t="str">
        <f>IF(ISBLANK(Games!M1970), "", Games!M1970)</f>
        <v/>
      </c>
      <c r="Q1970" t="str">
        <f t="shared" si="123"/>
        <v/>
      </c>
      <c r="R1970" t="str">
        <f>IF(ISBLANK(Games!L1970), "", IF(H1970=Q1970, "W", "L"))</f>
        <v/>
      </c>
      <c r="T1970" s="30" t="str">
        <f t="shared" si="124"/>
        <v/>
      </c>
    </row>
    <row r="1971" spans="1:20" x14ac:dyDescent="0.45">
      <c r="A1971" s="20" t="str">
        <f>Calc!A1971</f>
        <v>2024-08-26</v>
      </c>
      <c r="B1971" t="str">
        <f>Calc!B1971</f>
        <v>PHI</v>
      </c>
      <c r="C1971" t="str">
        <f>Calc!C1971</f>
        <v>HOU</v>
      </c>
      <c r="D1971" t="str">
        <f>IF(ISBLANK(Games!D1971), "", Games!D1971)</f>
        <v/>
      </c>
      <c r="E1971" t="str">
        <f>IF(ISBLANK(Games!E1971), "", Games!E1971)</f>
        <v/>
      </c>
      <c r="F1971">
        <f>Calc!M1971</f>
        <v>1516.0751994709906</v>
      </c>
      <c r="G1971">
        <f>Calc!N1971</f>
        <v>1554.1885466658973</v>
      </c>
      <c r="H1971" t="str">
        <f>IF(Calc!O1971=Betting!I1971, Betting!B1971, IF(Calc!P1971=Betting!I1971, Betting!C1971, ""))</f>
        <v>HOU</v>
      </c>
      <c r="I1971" s="21">
        <f>MAX(Calc!O1971:P1971)</f>
        <v>0.51225767080961482</v>
      </c>
      <c r="J1971" s="22">
        <f t="shared" si="121"/>
        <v>-105.02628952871964</v>
      </c>
      <c r="K1971" s="23">
        <f t="shared" si="122"/>
        <v>0.95214255829398609</v>
      </c>
      <c r="M1971" s="31"/>
      <c r="N1971" s="31"/>
      <c r="O1971" t="str">
        <f>IF(ISBLANK(Games!L1971), "", Games!L1971)</f>
        <v/>
      </c>
      <c r="P1971" t="str">
        <f>IF(ISBLANK(Games!M1971), "", Games!M1971)</f>
        <v/>
      </c>
      <c r="Q1971" t="str">
        <f t="shared" si="123"/>
        <v/>
      </c>
      <c r="R1971" t="str">
        <f>IF(ISBLANK(Games!L1971), "", IF(H1971=Q1971, "W", "L"))</f>
        <v/>
      </c>
      <c r="T1971" s="30" t="str">
        <f t="shared" si="124"/>
        <v/>
      </c>
    </row>
    <row r="1972" spans="1:20" x14ac:dyDescent="0.45">
      <c r="A1972" s="20" t="str">
        <f>Calc!A1972</f>
        <v>2024-08-26</v>
      </c>
      <c r="B1972" t="str">
        <f>Calc!B1972</f>
        <v>WAS</v>
      </c>
      <c r="C1972" t="str">
        <f>Calc!C1972</f>
        <v>NYY</v>
      </c>
      <c r="D1972" t="str">
        <f>IF(ISBLANK(Games!D1972), "", Games!D1972)</f>
        <v/>
      </c>
      <c r="E1972" t="str">
        <f>IF(ISBLANK(Games!E1972), "", Games!E1972)</f>
        <v/>
      </c>
      <c r="F1972">
        <f>Calc!M1972</f>
        <v>1419.5380932200808</v>
      </c>
      <c r="G1972">
        <f>Calc!N1972</f>
        <v>1562.9327852564061</v>
      </c>
      <c r="H1972" t="str">
        <f>IF(Calc!O1972=Betting!I1972, Betting!B1972, IF(Calc!P1972=Betting!I1972, Betting!C1972, ""))</f>
        <v>NYY</v>
      </c>
      <c r="I1972" s="21">
        <f>MAX(Calc!O1972:P1972)</f>
        <v>0.71920071665599405</v>
      </c>
      <c r="J1972" s="22">
        <f t="shared" si="121"/>
        <v>-256.12626502857006</v>
      </c>
      <c r="K1972" s="23">
        <f t="shared" si="122"/>
        <v>0.39043242983629706</v>
      </c>
      <c r="M1972" s="31"/>
      <c r="N1972" s="31"/>
      <c r="O1972" t="str">
        <f>IF(ISBLANK(Games!L1972), "", Games!L1972)</f>
        <v/>
      </c>
      <c r="P1972" t="str">
        <f>IF(ISBLANK(Games!M1972), "", Games!M1972)</f>
        <v/>
      </c>
      <c r="Q1972" t="str">
        <f t="shared" si="123"/>
        <v/>
      </c>
      <c r="R1972" t="str">
        <f>IF(ISBLANK(Games!L1972), "", IF(H1972=Q1972, "W", "L"))</f>
        <v/>
      </c>
      <c r="T1972" s="30" t="str">
        <f t="shared" si="124"/>
        <v/>
      </c>
    </row>
    <row r="1973" spans="1:20" x14ac:dyDescent="0.45">
      <c r="A1973" s="20" t="str">
        <f>Calc!A1973</f>
        <v>2024-08-26</v>
      </c>
      <c r="B1973" t="str">
        <f>Calc!B1973</f>
        <v>BOS</v>
      </c>
      <c r="C1973" t="str">
        <f>Calc!C1973</f>
        <v>TOR</v>
      </c>
      <c r="D1973" t="str">
        <f>IF(ISBLANK(Games!D1973), "", Games!D1973)</f>
        <v/>
      </c>
      <c r="E1973" t="str">
        <f>IF(ISBLANK(Games!E1973), "", Games!E1973)</f>
        <v/>
      </c>
      <c r="F1973">
        <f>Calc!M1973</f>
        <v>1500.26839934439</v>
      </c>
      <c r="G1973">
        <f>Calc!N1973</f>
        <v>1549.5770225833428</v>
      </c>
      <c r="H1973" t="str">
        <f>IF(Calc!O1973=Betting!I1973, Betting!B1973, IF(Calc!P1973=Betting!I1973, Betting!C1973, ""))</f>
        <v>TOR</v>
      </c>
      <c r="I1973" s="21">
        <f>MAX(Calc!O1973:P1973)</f>
        <v>0.54484716981155679</v>
      </c>
      <c r="J1973" s="22">
        <f t="shared" si="121"/>
        <v>-119.70642247483732</v>
      </c>
      <c r="K1973" s="23">
        <f t="shared" si="122"/>
        <v>0.83537706609702023</v>
      </c>
      <c r="M1973" s="31"/>
      <c r="N1973" s="31"/>
      <c r="O1973" t="str">
        <f>IF(ISBLANK(Games!L1973), "", Games!L1973)</f>
        <v/>
      </c>
      <c r="P1973" t="str">
        <f>IF(ISBLANK(Games!M1973), "", Games!M1973)</f>
        <v/>
      </c>
      <c r="Q1973" t="str">
        <f t="shared" si="123"/>
        <v/>
      </c>
      <c r="R1973" t="str">
        <f>IF(ISBLANK(Games!L1973), "", IF(H1973=Q1973, "W", "L"))</f>
        <v/>
      </c>
      <c r="T1973" s="30" t="str">
        <f t="shared" si="124"/>
        <v/>
      </c>
    </row>
    <row r="1974" spans="1:20" x14ac:dyDescent="0.45">
      <c r="A1974" s="20" t="str">
        <f>Calc!A1974</f>
        <v>2024-08-26</v>
      </c>
      <c r="B1974" t="str">
        <f>Calc!B1974</f>
        <v>MIN</v>
      </c>
      <c r="C1974" t="str">
        <f>Calc!C1974</f>
        <v>ATL</v>
      </c>
      <c r="D1974" t="str">
        <f>IF(ISBLANK(Games!D1974), "", Games!D1974)</f>
        <v/>
      </c>
      <c r="E1974" t="str">
        <f>IF(ISBLANK(Games!E1974), "", Games!E1974)</f>
        <v/>
      </c>
      <c r="F1974">
        <f>Calc!M1974</f>
        <v>1529.2726034226744</v>
      </c>
      <c r="G1974">
        <f>Calc!N1974</f>
        <v>1588.8399964445969</v>
      </c>
      <c r="H1974" t="str">
        <f>IF(Calc!O1974=Betting!I1974, Betting!B1974, IF(Calc!P1974=Betting!I1974, Betting!C1974, ""))</f>
        <v>ATL</v>
      </c>
      <c r="I1974" s="21">
        <f>MAX(Calc!O1974:P1974)</f>
        <v>0.52125781920431302</v>
      </c>
      <c r="J1974" s="22">
        <f t="shared" si="121"/>
        <v>-108.88069614796915</v>
      </c>
      <c r="K1974" s="23">
        <f t="shared" si="122"/>
        <v>0.9184364495989239</v>
      </c>
      <c r="M1974" s="31"/>
      <c r="N1974" s="31"/>
      <c r="O1974" t="str">
        <f>IF(ISBLANK(Games!L1974), "", Games!L1974)</f>
        <v/>
      </c>
      <c r="P1974" t="str">
        <f>IF(ISBLANK(Games!M1974), "", Games!M1974)</f>
        <v/>
      </c>
      <c r="Q1974" t="str">
        <f t="shared" si="123"/>
        <v/>
      </c>
      <c r="R1974" t="str">
        <f>IF(ISBLANK(Games!L1974), "", IF(H1974=Q1974, "W", "L"))</f>
        <v/>
      </c>
      <c r="T1974" s="30" t="str">
        <f t="shared" si="124"/>
        <v/>
      </c>
    </row>
    <row r="1975" spans="1:20" x14ac:dyDescent="0.45">
      <c r="A1975" s="20" t="str">
        <f>Calc!A1975</f>
        <v>2024-08-26</v>
      </c>
      <c r="B1975" t="str">
        <f>Calc!B1975</f>
        <v>STL</v>
      </c>
      <c r="C1975" t="str">
        <f>Calc!C1975</f>
        <v>SDP</v>
      </c>
      <c r="D1975" t="str">
        <f>IF(ISBLANK(Games!D1975), "", Games!D1975)</f>
        <v/>
      </c>
      <c r="E1975" t="str">
        <f>IF(ISBLANK(Games!E1975), "", Games!E1975)</f>
        <v/>
      </c>
      <c r="F1975">
        <f>Calc!M1975</f>
        <v>1510.540426333587</v>
      </c>
      <c r="G1975">
        <f>Calc!N1975</f>
        <v>1514.2912987524817</v>
      </c>
      <c r="H1975" t="str">
        <f>IF(Calc!O1975=Betting!I1975, Betting!B1975, IF(Calc!P1975=Betting!I1975, Betting!C1975, ""))</f>
        <v>STL</v>
      </c>
      <c r="I1975" s="21">
        <f>MAX(Calc!O1975:P1975)</f>
        <v>0.53118763623219811</v>
      </c>
      <c r="J1975" s="22">
        <f t="shared" si="121"/>
        <v>-113.3049546652507</v>
      </c>
      <c r="K1975" s="23">
        <f t="shared" si="122"/>
        <v>0.88257393770149772</v>
      </c>
      <c r="M1975" s="31"/>
      <c r="N1975" s="31"/>
      <c r="O1975" t="str">
        <f>IF(ISBLANK(Games!L1975), "", Games!L1975)</f>
        <v/>
      </c>
      <c r="P1975" t="str">
        <f>IF(ISBLANK(Games!M1975), "", Games!M1975)</f>
        <v/>
      </c>
      <c r="Q1975" t="str">
        <f t="shared" si="123"/>
        <v/>
      </c>
      <c r="R1975" t="str">
        <f>IF(ISBLANK(Games!L1975), "", IF(H1975=Q1975, "W", "L"))</f>
        <v/>
      </c>
      <c r="T1975" s="30" t="str">
        <f t="shared" si="124"/>
        <v/>
      </c>
    </row>
    <row r="1976" spans="1:20" x14ac:dyDescent="0.45">
      <c r="A1976" s="20" t="str">
        <f>Calc!A1976</f>
        <v>2024-08-26</v>
      </c>
      <c r="B1976" t="str">
        <f>Calc!B1976</f>
        <v>CHW</v>
      </c>
      <c r="C1976" t="str">
        <f>Calc!C1976</f>
        <v>DET</v>
      </c>
      <c r="D1976" t="str">
        <f>IF(ISBLANK(Games!D1976), "", Games!D1976)</f>
        <v/>
      </c>
      <c r="E1976" t="str">
        <f>IF(ISBLANK(Games!E1976), "", Games!E1976)</f>
        <v/>
      </c>
      <c r="F1976">
        <f>Calc!M1976</f>
        <v>1426.513159308995</v>
      </c>
      <c r="G1976">
        <f>Calc!N1976</f>
        <v>1495.7868779460348</v>
      </c>
      <c r="H1976" t="str">
        <f>IF(Calc!O1976=Betting!I1976, Betting!B1976, IF(Calc!P1976=Betting!I1976, Betting!C1976, ""))</f>
        <v>DET</v>
      </c>
      <c r="I1976" s="21">
        <f>MAX(Calc!O1976:P1976)</f>
        <v>0.61951924374525169</v>
      </c>
      <c r="J1976" s="22">
        <f t="shared" si="121"/>
        <v>-162.82538172060845</v>
      </c>
      <c r="K1976" s="23">
        <f t="shared" si="122"/>
        <v>0.61415486297824051</v>
      </c>
      <c r="M1976" s="31"/>
      <c r="N1976" s="31"/>
      <c r="O1976" t="str">
        <f>IF(ISBLANK(Games!L1976), "", Games!L1976)</f>
        <v/>
      </c>
      <c r="P1976" t="str">
        <f>IF(ISBLANK(Games!M1976), "", Games!M1976)</f>
        <v/>
      </c>
      <c r="Q1976" t="str">
        <f t="shared" si="123"/>
        <v/>
      </c>
      <c r="R1976" t="str">
        <f>IF(ISBLANK(Games!L1976), "", IF(H1976=Q1976, "W", "L"))</f>
        <v/>
      </c>
      <c r="T1976" s="30" t="str">
        <f t="shared" si="124"/>
        <v/>
      </c>
    </row>
    <row r="1977" spans="1:20" x14ac:dyDescent="0.45">
      <c r="A1977" s="20" t="str">
        <f>Calc!A1977</f>
        <v>2024-08-26</v>
      </c>
      <c r="B1977" t="str">
        <f>Calc!B1977</f>
        <v>COL</v>
      </c>
      <c r="C1977" t="str">
        <f>Calc!C1977</f>
        <v>MIA</v>
      </c>
      <c r="D1977" t="str">
        <f>IF(ISBLANK(Games!D1977), "", Games!D1977)</f>
        <v/>
      </c>
      <c r="E1977" t="str">
        <f>IF(ISBLANK(Games!E1977), "", Games!E1977)</f>
        <v/>
      </c>
      <c r="F1977">
        <f>Calc!M1977</f>
        <v>1423.0710497477428</v>
      </c>
      <c r="G1977">
        <f>Calc!N1977</f>
        <v>1484.370768699393</v>
      </c>
      <c r="H1977" t="str">
        <f>IF(Calc!O1977=Betting!I1977, Betting!B1977, IF(Calc!P1977=Betting!I1977, Betting!C1977, ""))</f>
        <v>COL</v>
      </c>
      <c r="I1977" s="21">
        <f>MAX(Calc!O1977:P1977)</f>
        <v>0.52685996498943022</v>
      </c>
      <c r="J1977" s="22">
        <f t="shared" si="121"/>
        <v>-111.35391765730844</v>
      </c>
      <c r="K1977" s="23">
        <f t="shared" si="122"/>
        <v>0.89803755542530517</v>
      </c>
      <c r="M1977" s="31"/>
      <c r="N1977" s="31"/>
      <c r="O1977" t="str">
        <f>IF(ISBLANK(Games!L1977), "", Games!L1977)</f>
        <v/>
      </c>
      <c r="P1977" t="str">
        <f>IF(ISBLANK(Games!M1977), "", Games!M1977)</f>
        <v/>
      </c>
      <c r="Q1977" t="str">
        <f t="shared" si="123"/>
        <v/>
      </c>
      <c r="R1977" t="str">
        <f>IF(ISBLANK(Games!L1977), "", IF(H1977=Q1977, "W", "L"))</f>
        <v/>
      </c>
      <c r="T1977" s="30" t="str">
        <f t="shared" si="124"/>
        <v/>
      </c>
    </row>
    <row r="1978" spans="1:20" x14ac:dyDescent="0.45">
      <c r="A1978" s="20" t="str">
        <f>Calc!A1978</f>
        <v>2024-08-26</v>
      </c>
      <c r="B1978" t="str">
        <f>Calc!B1978</f>
        <v>SEA</v>
      </c>
      <c r="C1978" t="str">
        <f>Calc!C1978</f>
        <v>TBR</v>
      </c>
      <c r="D1978" t="str">
        <f>IF(ISBLANK(Games!D1978), "", Games!D1978)</f>
        <v/>
      </c>
      <c r="E1978" t="str">
        <f>IF(ISBLANK(Games!E1978), "", Games!E1978)</f>
        <v/>
      </c>
      <c r="F1978">
        <f>Calc!M1978</f>
        <v>1518.2292368487947</v>
      </c>
      <c r="G1978">
        <f>Calc!N1978</f>
        <v>1532.6622500113572</v>
      </c>
      <c r="H1978" t="str">
        <f>IF(Calc!O1978=Betting!I1978, Betting!B1978, IF(Calc!P1978=Betting!I1978, Betting!C1978, ""))</f>
        <v>TBR</v>
      </c>
      <c r="I1978" s="21">
        <f>MAX(Calc!O1978:P1978)</f>
        <v>0.5095228807367268</v>
      </c>
      <c r="J1978" s="22">
        <f t="shared" si="121"/>
        <v>-103.88310906369324</v>
      </c>
      <c r="K1978" s="23">
        <f t="shared" si="122"/>
        <v>0.96262039999869065</v>
      </c>
      <c r="M1978" s="31"/>
      <c r="N1978" s="31"/>
      <c r="O1978" t="str">
        <f>IF(ISBLANK(Games!L1978), "", Games!L1978)</f>
        <v/>
      </c>
      <c r="P1978" t="str">
        <f>IF(ISBLANK(Games!M1978), "", Games!M1978)</f>
        <v/>
      </c>
      <c r="Q1978" t="str">
        <f t="shared" si="123"/>
        <v/>
      </c>
      <c r="R1978" t="str">
        <f>IF(ISBLANK(Games!L1978), "", IF(H1978=Q1978, "W", "L"))</f>
        <v/>
      </c>
      <c r="T1978" s="30" t="str">
        <f t="shared" si="124"/>
        <v/>
      </c>
    </row>
    <row r="1979" spans="1:20" x14ac:dyDescent="0.45">
      <c r="A1979" s="20" t="str">
        <f>Calc!A1979</f>
        <v>2024-08-27</v>
      </c>
      <c r="B1979" t="str">
        <f>Calc!B1979</f>
        <v>DET</v>
      </c>
      <c r="C1979" t="str">
        <f>Calc!C1979</f>
        <v>LAA</v>
      </c>
      <c r="D1979" t="str">
        <f>IF(ISBLANK(Games!D1979), "", Games!D1979)</f>
        <v/>
      </c>
      <c r="E1979" t="str">
        <f>IF(ISBLANK(Games!E1979), "", Games!E1979)</f>
        <v/>
      </c>
      <c r="F1979">
        <f>Calc!M1979</f>
        <v>1481.7589766686021</v>
      </c>
      <c r="G1979">
        <f>Calc!N1979</f>
        <v>1486.8682858001625</v>
      </c>
      <c r="H1979" t="str">
        <f>IF(Calc!O1979=Betting!I1979, Betting!B1979, IF(Calc!P1979=Betting!I1979, Betting!C1979, ""))</f>
        <v>LAA</v>
      </c>
      <c r="I1979" s="21">
        <f>MAX(Calc!O1979:P1979)</f>
        <v>0.50351800107419376</v>
      </c>
      <c r="J1979" s="22">
        <f t="shared" si="121"/>
        <v>-101.41717165246891</v>
      </c>
      <c r="K1979" s="23">
        <f t="shared" si="122"/>
        <v>0.98602631458383405</v>
      </c>
      <c r="M1979" s="31"/>
      <c r="N1979" s="31"/>
      <c r="O1979" t="str">
        <f>IF(ISBLANK(Games!L1979), "", Games!L1979)</f>
        <v/>
      </c>
      <c r="P1979" t="str">
        <f>IF(ISBLANK(Games!M1979), "", Games!M1979)</f>
        <v/>
      </c>
      <c r="Q1979" t="str">
        <f t="shared" si="123"/>
        <v/>
      </c>
      <c r="R1979" t="str">
        <f>IF(ISBLANK(Games!L1979), "", IF(H1979=Q1979, "W", "L"))</f>
        <v/>
      </c>
      <c r="T1979" s="30" t="str">
        <f t="shared" si="124"/>
        <v/>
      </c>
    </row>
    <row r="1980" spans="1:20" x14ac:dyDescent="0.45">
      <c r="A1980" s="20" t="str">
        <f>Calc!A1980</f>
        <v>2024-08-27</v>
      </c>
      <c r="B1980" t="str">
        <f>Calc!B1980</f>
        <v>CLE</v>
      </c>
      <c r="C1980" t="str">
        <f>Calc!C1980</f>
        <v>KCR</v>
      </c>
      <c r="D1980" t="str">
        <f>IF(ISBLANK(Games!D1980), "", Games!D1980)</f>
        <v/>
      </c>
      <c r="E1980" t="str">
        <f>IF(ISBLANK(Games!E1980), "", Games!E1980)</f>
        <v/>
      </c>
      <c r="F1980">
        <f>Calc!M1980</f>
        <v>1503.8938502056101</v>
      </c>
      <c r="G1980">
        <f>Calc!N1980</f>
        <v>1465.2610239810729</v>
      </c>
      <c r="H1980" t="str">
        <f>IF(Calc!O1980=Betting!I1980, Betting!B1980, IF(Calc!P1980=Betting!I1980, Betting!C1980, ""))</f>
        <v>CLE</v>
      </c>
      <c r="I1980" s="21">
        <f>MAX(Calc!O1980:P1980)</f>
        <v>0.57917862046477475</v>
      </c>
      <c r="J1980" s="22">
        <f t="shared" si="121"/>
        <v>-137.63051228634026</v>
      </c>
      <c r="K1980" s="23">
        <f t="shared" si="122"/>
        <v>0.72658306896329794</v>
      </c>
      <c r="M1980" s="31"/>
      <c r="N1980" s="31"/>
      <c r="O1980" t="str">
        <f>IF(ISBLANK(Games!L1980), "", Games!L1980)</f>
        <v/>
      </c>
      <c r="P1980" t="str">
        <f>IF(ISBLANK(Games!M1980), "", Games!M1980)</f>
        <v/>
      </c>
      <c r="Q1980" t="str">
        <f t="shared" si="123"/>
        <v/>
      </c>
      <c r="R1980" t="str">
        <f>IF(ISBLANK(Games!L1980), "", IF(H1980=Q1980, "W", "L"))</f>
        <v/>
      </c>
      <c r="T1980" s="30" t="str">
        <f t="shared" si="124"/>
        <v/>
      </c>
    </row>
    <row r="1981" spans="1:20" x14ac:dyDescent="0.45">
      <c r="A1981" s="20" t="str">
        <f>Calc!A1981</f>
        <v>2024-08-27</v>
      </c>
      <c r="B1981" t="str">
        <f>Calc!B1981</f>
        <v>CIN</v>
      </c>
      <c r="C1981" t="str">
        <f>Calc!C1981</f>
        <v>OAK</v>
      </c>
      <c r="D1981" t="str">
        <f>IF(ISBLANK(Games!D1981), "", Games!D1981)</f>
        <v/>
      </c>
      <c r="E1981" t="str">
        <f>IF(ISBLANK(Games!E1981), "", Games!E1981)</f>
        <v/>
      </c>
      <c r="F1981">
        <f>Calc!M1981</f>
        <v>1493.1662146218293</v>
      </c>
      <c r="G1981">
        <f>Calc!N1981</f>
        <v>1422.9458950386379</v>
      </c>
      <c r="H1981" t="str">
        <f>IF(Calc!O1981=Betting!I1981, Betting!B1981, IF(Calc!P1981=Betting!I1981, Betting!C1981, ""))</f>
        <v>CIN</v>
      </c>
      <c r="I1981" s="21">
        <f>MAX(Calc!O1981:P1981)</f>
        <v>0.59275684913398574</v>
      </c>
      <c r="J1981" s="22">
        <f t="shared" si="121"/>
        <v>-145.55354654178254</v>
      </c>
      <c r="K1981" s="23">
        <f t="shared" si="122"/>
        <v>0.68703238344861661</v>
      </c>
      <c r="M1981" s="31"/>
      <c r="N1981" s="31"/>
      <c r="O1981" t="str">
        <f>IF(ISBLANK(Games!L1981), "", Games!L1981)</f>
        <v/>
      </c>
      <c r="P1981" t="str">
        <f>IF(ISBLANK(Games!M1981), "", Games!M1981)</f>
        <v/>
      </c>
      <c r="Q1981" t="str">
        <f t="shared" si="123"/>
        <v/>
      </c>
      <c r="R1981" t="str">
        <f>IF(ISBLANK(Games!L1981), "", IF(H1981=Q1981, "W", "L"))</f>
        <v/>
      </c>
      <c r="T1981" s="30" t="str">
        <f t="shared" si="124"/>
        <v/>
      </c>
    </row>
    <row r="1982" spans="1:20" x14ac:dyDescent="0.45">
      <c r="A1982" s="20" t="str">
        <f>Calc!A1982</f>
        <v>2024-08-27</v>
      </c>
      <c r="B1982" t="str">
        <f>Calc!B1982</f>
        <v>PIT</v>
      </c>
      <c r="C1982" t="str">
        <f>Calc!C1982</f>
        <v>CHC</v>
      </c>
      <c r="D1982" t="str">
        <f>IF(ISBLANK(Games!D1982), "", Games!D1982)</f>
        <v/>
      </c>
      <c r="E1982" t="str">
        <f>IF(ISBLANK(Games!E1982), "", Games!E1982)</f>
        <v/>
      </c>
      <c r="F1982">
        <f>Calc!M1982</f>
        <v>1464.4120897083565</v>
      </c>
      <c r="G1982">
        <f>Calc!N1982</f>
        <v>1510.9500841970262</v>
      </c>
      <c r="H1982" t="str">
        <f>IF(Calc!O1982=Betting!I1982, Betting!B1982, IF(Calc!P1982=Betting!I1982, Betting!C1982, ""))</f>
        <v>CHC</v>
      </c>
      <c r="I1982" s="21">
        <f>MAX(Calc!O1982:P1982)</f>
        <v>0.53759036162267093</v>
      </c>
      <c r="J1982" s="22">
        <f t="shared" si="121"/>
        <v>-116.25846803478477</v>
      </c>
      <c r="K1982" s="23">
        <f t="shared" si="122"/>
        <v>0.86015239741572891</v>
      </c>
      <c r="M1982" s="31"/>
      <c r="N1982" s="31"/>
      <c r="O1982" t="str">
        <f>IF(ISBLANK(Games!L1982), "", Games!L1982)</f>
        <v/>
      </c>
      <c r="P1982" t="str">
        <f>IF(ISBLANK(Games!M1982), "", Games!M1982)</f>
        <v/>
      </c>
      <c r="Q1982" t="str">
        <f t="shared" si="123"/>
        <v/>
      </c>
      <c r="R1982" t="str">
        <f>IF(ISBLANK(Games!L1982), "", IF(H1982=Q1982, "W", "L"))</f>
        <v/>
      </c>
      <c r="T1982" s="30" t="str">
        <f t="shared" si="124"/>
        <v/>
      </c>
    </row>
    <row r="1983" spans="1:20" x14ac:dyDescent="0.45">
      <c r="A1983" s="20" t="str">
        <f>Calc!A1983</f>
        <v>2024-08-27</v>
      </c>
      <c r="B1983" t="str">
        <f>Calc!B1983</f>
        <v>PHI</v>
      </c>
      <c r="C1983" t="str">
        <f>Calc!C1983</f>
        <v>HOU</v>
      </c>
      <c r="D1983" t="str">
        <f>IF(ISBLANK(Games!D1983), "", Games!D1983)</f>
        <v/>
      </c>
      <c r="E1983" t="str">
        <f>IF(ISBLANK(Games!E1983), "", Games!E1983)</f>
        <v/>
      </c>
      <c r="F1983">
        <f>Calc!M1983</f>
        <v>1516.0751994709906</v>
      </c>
      <c r="G1983">
        <f>Calc!N1983</f>
        <v>1554.1885466658973</v>
      </c>
      <c r="H1983" t="str">
        <f>IF(Calc!O1983=Betting!I1983, Betting!B1983, IF(Calc!P1983=Betting!I1983, Betting!C1983, ""))</f>
        <v>HOU</v>
      </c>
      <c r="I1983" s="21">
        <f>MAX(Calc!O1983:P1983)</f>
        <v>0.51225767080961482</v>
      </c>
      <c r="J1983" s="22">
        <f t="shared" si="121"/>
        <v>-105.02628952871964</v>
      </c>
      <c r="K1983" s="23">
        <f t="shared" si="122"/>
        <v>0.95214255829398609</v>
      </c>
      <c r="M1983" s="31"/>
      <c r="N1983" s="31"/>
      <c r="O1983" t="str">
        <f>IF(ISBLANK(Games!L1983), "", Games!L1983)</f>
        <v/>
      </c>
      <c r="P1983" t="str">
        <f>IF(ISBLANK(Games!M1983), "", Games!M1983)</f>
        <v/>
      </c>
      <c r="Q1983" t="str">
        <f t="shared" si="123"/>
        <v/>
      </c>
      <c r="R1983" t="str">
        <f>IF(ISBLANK(Games!L1983), "", IF(H1983=Q1983, "W", "L"))</f>
        <v/>
      </c>
      <c r="T1983" s="30" t="str">
        <f t="shared" si="124"/>
        <v/>
      </c>
    </row>
    <row r="1984" spans="1:20" x14ac:dyDescent="0.45">
      <c r="A1984" s="20" t="str">
        <f>Calc!A1984</f>
        <v>2024-08-27</v>
      </c>
      <c r="B1984" t="str">
        <f>Calc!B1984</f>
        <v>WAS</v>
      </c>
      <c r="C1984" t="str">
        <f>Calc!C1984</f>
        <v>NYY</v>
      </c>
      <c r="D1984" t="str">
        <f>IF(ISBLANK(Games!D1984), "", Games!D1984)</f>
        <v/>
      </c>
      <c r="E1984" t="str">
        <f>IF(ISBLANK(Games!E1984), "", Games!E1984)</f>
        <v/>
      </c>
      <c r="F1984">
        <f>Calc!M1984</f>
        <v>1419.5380932200808</v>
      </c>
      <c r="G1984">
        <f>Calc!N1984</f>
        <v>1562.9327852564061</v>
      </c>
      <c r="H1984" t="str">
        <f>IF(Calc!O1984=Betting!I1984, Betting!B1984, IF(Calc!P1984=Betting!I1984, Betting!C1984, ""))</f>
        <v>NYY</v>
      </c>
      <c r="I1984" s="21">
        <f>MAX(Calc!O1984:P1984)</f>
        <v>0.71920071665599405</v>
      </c>
      <c r="J1984" s="22">
        <f t="shared" si="121"/>
        <v>-256.12626502857006</v>
      </c>
      <c r="K1984" s="23">
        <f t="shared" si="122"/>
        <v>0.39043242983629706</v>
      </c>
      <c r="M1984" s="31"/>
      <c r="N1984" s="31"/>
      <c r="O1984" t="str">
        <f>IF(ISBLANK(Games!L1984), "", Games!L1984)</f>
        <v/>
      </c>
      <c r="P1984" t="str">
        <f>IF(ISBLANK(Games!M1984), "", Games!M1984)</f>
        <v/>
      </c>
      <c r="Q1984" t="str">
        <f t="shared" si="123"/>
        <v/>
      </c>
      <c r="R1984" t="str">
        <f>IF(ISBLANK(Games!L1984), "", IF(H1984=Q1984, "W", "L"))</f>
        <v/>
      </c>
      <c r="T1984" s="30" t="str">
        <f t="shared" si="124"/>
        <v/>
      </c>
    </row>
    <row r="1985" spans="1:20" x14ac:dyDescent="0.45">
      <c r="A1985" s="20" t="str">
        <f>Calc!A1985</f>
        <v>2024-08-27</v>
      </c>
      <c r="B1985" t="str">
        <f>Calc!B1985</f>
        <v>BOS</v>
      </c>
      <c r="C1985" t="str">
        <f>Calc!C1985</f>
        <v>TOR</v>
      </c>
      <c r="D1985" t="str">
        <f>IF(ISBLANK(Games!D1985), "", Games!D1985)</f>
        <v/>
      </c>
      <c r="E1985" t="str">
        <f>IF(ISBLANK(Games!E1985), "", Games!E1985)</f>
        <v/>
      </c>
      <c r="F1985">
        <f>Calc!M1985</f>
        <v>1500.26839934439</v>
      </c>
      <c r="G1985">
        <f>Calc!N1985</f>
        <v>1549.5770225833428</v>
      </c>
      <c r="H1985" t="str">
        <f>IF(Calc!O1985=Betting!I1985, Betting!B1985, IF(Calc!P1985=Betting!I1985, Betting!C1985, ""))</f>
        <v>TOR</v>
      </c>
      <c r="I1985" s="21">
        <f>MAX(Calc!O1985:P1985)</f>
        <v>0.54484716981155679</v>
      </c>
      <c r="J1985" s="22">
        <f t="shared" si="121"/>
        <v>-119.70642247483732</v>
      </c>
      <c r="K1985" s="23">
        <f t="shared" si="122"/>
        <v>0.83537706609702023</v>
      </c>
      <c r="M1985" s="31"/>
      <c r="N1985" s="31"/>
      <c r="O1985" t="str">
        <f>IF(ISBLANK(Games!L1985), "", Games!L1985)</f>
        <v/>
      </c>
      <c r="P1985" t="str">
        <f>IF(ISBLANK(Games!M1985), "", Games!M1985)</f>
        <v/>
      </c>
      <c r="Q1985" t="str">
        <f t="shared" si="123"/>
        <v/>
      </c>
      <c r="R1985" t="str">
        <f>IF(ISBLANK(Games!L1985), "", IF(H1985=Q1985, "W", "L"))</f>
        <v/>
      </c>
      <c r="T1985" s="30" t="str">
        <f t="shared" si="124"/>
        <v/>
      </c>
    </row>
    <row r="1986" spans="1:20" x14ac:dyDescent="0.45">
      <c r="A1986" s="20" t="str">
        <f>Calc!A1986</f>
        <v>2024-08-27</v>
      </c>
      <c r="B1986" t="str">
        <f>Calc!B1986</f>
        <v>MIN</v>
      </c>
      <c r="C1986" t="str">
        <f>Calc!C1986</f>
        <v>ATL</v>
      </c>
      <c r="D1986" t="str">
        <f>IF(ISBLANK(Games!D1986), "", Games!D1986)</f>
        <v/>
      </c>
      <c r="E1986" t="str">
        <f>IF(ISBLANK(Games!E1986), "", Games!E1986)</f>
        <v/>
      </c>
      <c r="F1986">
        <f>Calc!M1986</f>
        <v>1529.2726034226744</v>
      </c>
      <c r="G1986">
        <f>Calc!N1986</f>
        <v>1588.8399964445969</v>
      </c>
      <c r="H1986" t="str">
        <f>IF(Calc!O1986=Betting!I1986, Betting!B1986, IF(Calc!P1986=Betting!I1986, Betting!C1986, ""))</f>
        <v>ATL</v>
      </c>
      <c r="I1986" s="21">
        <f>MAX(Calc!O1986:P1986)</f>
        <v>0.52125781920431302</v>
      </c>
      <c r="J1986" s="22">
        <f t="shared" si="121"/>
        <v>-108.88069614796915</v>
      </c>
      <c r="K1986" s="23">
        <f t="shared" si="122"/>
        <v>0.9184364495989239</v>
      </c>
      <c r="M1986" s="31"/>
      <c r="N1986" s="31"/>
      <c r="O1986" t="str">
        <f>IF(ISBLANK(Games!L1986), "", Games!L1986)</f>
        <v/>
      </c>
      <c r="P1986" t="str">
        <f>IF(ISBLANK(Games!M1986), "", Games!M1986)</f>
        <v/>
      </c>
      <c r="Q1986" t="str">
        <f t="shared" si="123"/>
        <v/>
      </c>
      <c r="R1986" t="str">
        <f>IF(ISBLANK(Games!L1986), "", IF(H1986=Q1986, "W", "L"))</f>
        <v/>
      </c>
      <c r="T1986" s="30" t="str">
        <f t="shared" si="124"/>
        <v/>
      </c>
    </row>
    <row r="1987" spans="1:20" x14ac:dyDescent="0.45">
      <c r="A1987" s="20" t="str">
        <f>Calc!A1987</f>
        <v>2024-08-27</v>
      </c>
      <c r="B1987" t="str">
        <f>Calc!B1987</f>
        <v>STL</v>
      </c>
      <c r="C1987" t="str">
        <f>Calc!C1987</f>
        <v>SDP</v>
      </c>
      <c r="D1987" t="str">
        <f>IF(ISBLANK(Games!D1987), "", Games!D1987)</f>
        <v/>
      </c>
      <c r="E1987" t="str">
        <f>IF(ISBLANK(Games!E1987), "", Games!E1987)</f>
        <v/>
      </c>
      <c r="F1987">
        <f>Calc!M1987</f>
        <v>1510.540426333587</v>
      </c>
      <c r="G1987">
        <f>Calc!N1987</f>
        <v>1514.2912987524817</v>
      </c>
      <c r="H1987" t="str">
        <f>IF(Calc!O1987=Betting!I1987, Betting!B1987, IF(Calc!P1987=Betting!I1987, Betting!C1987, ""))</f>
        <v>STL</v>
      </c>
      <c r="I1987" s="21">
        <f>MAX(Calc!O1987:P1987)</f>
        <v>0.53118763623219811</v>
      </c>
      <c r="J1987" s="22">
        <f t="shared" ref="J1987:J2050" si="125">IF(I1987&lt;0.5, "",-1*((I1987*100)/(1-((I1987*100)/100))))</f>
        <v>-113.3049546652507</v>
      </c>
      <c r="K1987" s="23">
        <f t="shared" ref="K1987:K2050" si="126">IF(J1987&gt;0, "",1/(J1987/-100))</f>
        <v>0.88257393770149772</v>
      </c>
      <c r="M1987" s="31"/>
      <c r="N1987" s="31"/>
      <c r="O1987" t="str">
        <f>IF(ISBLANK(Games!L1987), "", Games!L1987)</f>
        <v/>
      </c>
      <c r="P1987" t="str">
        <f>IF(ISBLANK(Games!M1987), "", Games!M1987)</f>
        <v/>
      </c>
      <c r="Q1987" t="str">
        <f t="shared" ref="Q1987:Q2050" si="127">IF(O1987&gt;P1987, B1987, IF(P1987&gt;O1987, C1987, ""))</f>
        <v/>
      </c>
      <c r="R1987" t="str">
        <f>IF(ISBLANK(Games!L1987), "", IF(H1987=Q1987, "W", "L"))</f>
        <v/>
      </c>
      <c r="T1987" s="30" t="str">
        <f t="shared" si="124"/>
        <v/>
      </c>
    </row>
    <row r="1988" spans="1:20" x14ac:dyDescent="0.45">
      <c r="A1988" s="20" t="str">
        <f>Calc!A1988</f>
        <v>2024-08-27</v>
      </c>
      <c r="B1988" t="str">
        <f>Calc!B1988</f>
        <v>CHW</v>
      </c>
      <c r="C1988" t="str">
        <f>Calc!C1988</f>
        <v>TEX</v>
      </c>
      <c r="D1988" t="str">
        <f>IF(ISBLANK(Games!D1988), "", Games!D1988)</f>
        <v/>
      </c>
      <c r="E1988" t="str">
        <f>IF(ISBLANK(Games!E1988), "", Games!E1988)</f>
        <v/>
      </c>
      <c r="F1988">
        <f>Calc!M1988</f>
        <v>1426.513159308995</v>
      </c>
      <c r="G1988">
        <f>Calc!N1988</f>
        <v>1534.4506247578865</v>
      </c>
      <c r="H1988" t="str">
        <f>IF(Calc!O1988=Betting!I1988, Betting!B1988, IF(Calc!P1988=Betting!I1988, Betting!C1988, ""))</f>
        <v>TEX</v>
      </c>
      <c r="I1988" s="21">
        <f>MAX(Calc!O1988:P1988)</f>
        <v>0.67164955453650899</v>
      </c>
      <c r="J1988" s="22">
        <f t="shared" si="125"/>
        <v>-204.55265519388166</v>
      </c>
      <c r="K1988" s="23">
        <f t="shared" si="126"/>
        <v>0.4888716790560198</v>
      </c>
      <c r="M1988" s="31"/>
      <c r="N1988" s="31"/>
      <c r="O1988" t="str">
        <f>IF(ISBLANK(Games!L1988), "", Games!L1988)</f>
        <v/>
      </c>
      <c r="P1988" t="str">
        <f>IF(ISBLANK(Games!M1988), "", Games!M1988)</f>
        <v/>
      </c>
      <c r="Q1988" t="str">
        <f t="shared" si="127"/>
        <v/>
      </c>
      <c r="R1988" t="str">
        <f>IF(ISBLANK(Games!L1988), "", IF(H1988=Q1988, "W", "L"))</f>
        <v/>
      </c>
      <c r="T1988" s="30" t="str">
        <f t="shared" si="124"/>
        <v/>
      </c>
    </row>
    <row r="1989" spans="1:20" x14ac:dyDescent="0.45">
      <c r="A1989" s="20" t="str">
        <f>Calc!A1989</f>
        <v>2024-08-27</v>
      </c>
      <c r="B1989" t="str">
        <f>Calc!B1989</f>
        <v>MIL</v>
      </c>
      <c r="C1989" t="str">
        <f>Calc!C1989</f>
        <v>SFG</v>
      </c>
      <c r="D1989" t="str">
        <f>IF(ISBLANK(Games!D1989), "", Games!D1989)</f>
        <v/>
      </c>
      <c r="E1989" t="str">
        <f>IF(ISBLANK(Games!E1989), "", Games!E1989)</f>
        <v/>
      </c>
      <c r="F1989">
        <f>Calc!M1989</f>
        <v>1516.6563185214643</v>
      </c>
      <c r="G1989">
        <f>Calc!N1989</f>
        <v>1491.6063482058917</v>
      </c>
      <c r="H1989" t="str">
        <f>IF(Calc!O1989=Betting!I1989, Betting!B1989, IF(Calc!P1989=Betting!I1989, Betting!C1989, ""))</f>
        <v>MIL</v>
      </c>
      <c r="I1989" s="21">
        <f>MAX(Calc!O1989:P1989)</f>
        <v>0.56969533338073797</v>
      </c>
      <c r="J1989" s="22">
        <f t="shared" si="125"/>
        <v>-132.39348247292196</v>
      </c>
      <c r="K1989" s="23">
        <f t="shared" si="126"/>
        <v>0.75532419067874212</v>
      </c>
      <c r="M1989" s="31"/>
      <c r="N1989" s="31"/>
      <c r="O1989" t="str">
        <f>IF(ISBLANK(Games!L1989), "", Games!L1989)</f>
        <v/>
      </c>
      <c r="P1989" t="str">
        <f>IF(ISBLANK(Games!M1989), "", Games!M1989)</f>
        <v/>
      </c>
      <c r="Q1989" t="str">
        <f t="shared" si="127"/>
        <v/>
      </c>
      <c r="R1989" t="str">
        <f>IF(ISBLANK(Games!L1989), "", IF(H1989=Q1989, "W", "L"))</f>
        <v/>
      </c>
      <c r="T1989" s="30" t="str">
        <f t="shared" si="124"/>
        <v/>
      </c>
    </row>
    <row r="1990" spans="1:20" x14ac:dyDescent="0.45">
      <c r="A1990" s="20" t="str">
        <f>Calc!A1990</f>
        <v>2024-08-27</v>
      </c>
      <c r="B1990" t="str">
        <f>Calc!B1990</f>
        <v>COL</v>
      </c>
      <c r="C1990" t="str">
        <f>Calc!C1990</f>
        <v>MIA</v>
      </c>
      <c r="D1990" t="str">
        <f>IF(ISBLANK(Games!D1990), "", Games!D1990)</f>
        <v/>
      </c>
      <c r="E1990" t="str">
        <f>IF(ISBLANK(Games!E1990), "", Games!E1990)</f>
        <v/>
      </c>
      <c r="F1990">
        <f>Calc!M1990</f>
        <v>1423.0710497477428</v>
      </c>
      <c r="G1990">
        <f>Calc!N1990</f>
        <v>1484.370768699393</v>
      </c>
      <c r="H1990" t="str">
        <f>IF(Calc!O1990=Betting!I1990, Betting!B1990, IF(Calc!P1990=Betting!I1990, Betting!C1990, ""))</f>
        <v>COL</v>
      </c>
      <c r="I1990" s="21">
        <f>MAX(Calc!O1990:P1990)</f>
        <v>0.52685996498943022</v>
      </c>
      <c r="J1990" s="22">
        <f t="shared" si="125"/>
        <v>-111.35391765730844</v>
      </c>
      <c r="K1990" s="23">
        <f t="shared" si="126"/>
        <v>0.89803755542530517</v>
      </c>
      <c r="M1990" s="31"/>
      <c r="N1990" s="31"/>
      <c r="O1990" t="str">
        <f>IF(ISBLANK(Games!L1990), "", Games!L1990)</f>
        <v/>
      </c>
      <c r="P1990" t="str">
        <f>IF(ISBLANK(Games!M1990), "", Games!M1990)</f>
        <v/>
      </c>
      <c r="Q1990" t="str">
        <f t="shared" si="127"/>
        <v/>
      </c>
      <c r="R1990" t="str">
        <f>IF(ISBLANK(Games!L1990), "", IF(H1990=Q1990, "W", "L"))</f>
        <v/>
      </c>
      <c r="T1990" s="30" t="str">
        <f t="shared" si="124"/>
        <v/>
      </c>
    </row>
    <row r="1991" spans="1:20" x14ac:dyDescent="0.45">
      <c r="A1991" s="20" t="str">
        <f>Calc!A1991</f>
        <v>2024-08-27</v>
      </c>
      <c r="B1991" t="str">
        <f>Calc!B1991</f>
        <v>ARI</v>
      </c>
      <c r="C1991" t="str">
        <f>Calc!C1991</f>
        <v>NYM</v>
      </c>
      <c r="D1991" t="str">
        <f>IF(ISBLANK(Games!D1991), "", Games!D1991)</f>
        <v/>
      </c>
      <c r="E1991" t="str">
        <f>IF(ISBLANK(Games!E1991), "", Games!E1991)</f>
        <v/>
      </c>
      <c r="F1991">
        <f>Calc!M1991</f>
        <v>1516.9891876380354</v>
      </c>
      <c r="G1991">
        <f>Calc!N1991</f>
        <v>1510.288270753422</v>
      </c>
      <c r="H1991" t="str">
        <f>IF(Calc!O1991=Betting!I1991, Betting!B1991, IF(Calc!P1991=Betting!I1991, Betting!C1991, ""))</f>
        <v>ARI</v>
      </c>
      <c r="I1991" s="21">
        <f>MAX(Calc!O1991:P1991)</f>
        <v>0.53495865473663085</v>
      </c>
      <c r="J1991" s="22">
        <f t="shared" si="125"/>
        <v>-115.03464373337926</v>
      </c>
      <c r="K1991" s="23">
        <f t="shared" si="126"/>
        <v>0.86930333988580255</v>
      </c>
      <c r="M1991" s="31"/>
      <c r="N1991" s="31"/>
      <c r="O1991" t="str">
        <f>IF(ISBLANK(Games!L1991), "", Games!L1991)</f>
        <v/>
      </c>
      <c r="P1991" t="str">
        <f>IF(ISBLANK(Games!M1991), "", Games!M1991)</f>
        <v/>
      </c>
      <c r="Q1991" t="str">
        <f t="shared" si="127"/>
        <v/>
      </c>
      <c r="R1991" t="str">
        <f>IF(ISBLANK(Games!L1991), "", IF(H1991=Q1991, "W", "L"))</f>
        <v/>
      </c>
      <c r="T1991" s="30" t="str">
        <f t="shared" si="124"/>
        <v/>
      </c>
    </row>
    <row r="1992" spans="1:20" x14ac:dyDescent="0.45">
      <c r="A1992" s="20" t="str">
        <f>Calc!A1992</f>
        <v>2024-08-27</v>
      </c>
      <c r="B1992" t="str">
        <f>Calc!B1992</f>
        <v>SEA</v>
      </c>
      <c r="C1992" t="str">
        <f>Calc!C1992</f>
        <v>TBR</v>
      </c>
      <c r="D1992" t="str">
        <f>IF(ISBLANK(Games!D1992), "", Games!D1992)</f>
        <v/>
      </c>
      <c r="E1992" t="str">
        <f>IF(ISBLANK(Games!E1992), "", Games!E1992)</f>
        <v/>
      </c>
      <c r="F1992">
        <f>Calc!M1992</f>
        <v>1518.2292368487947</v>
      </c>
      <c r="G1992">
        <f>Calc!N1992</f>
        <v>1532.6622500113572</v>
      </c>
      <c r="H1992" t="str">
        <f>IF(Calc!O1992=Betting!I1992, Betting!B1992, IF(Calc!P1992=Betting!I1992, Betting!C1992, ""))</f>
        <v>TBR</v>
      </c>
      <c r="I1992" s="21">
        <f>MAX(Calc!O1992:P1992)</f>
        <v>0.5095228807367268</v>
      </c>
      <c r="J1992" s="22">
        <f t="shared" si="125"/>
        <v>-103.88310906369324</v>
      </c>
      <c r="K1992" s="23">
        <f t="shared" si="126"/>
        <v>0.96262039999869065</v>
      </c>
      <c r="M1992" s="31"/>
      <c r="N1992" s="31"/>
      <c r="O1992" t="str">
        <f>IF(ISBLANK(Games!L1992), "", Games!L1992)</f>
        <v/>
      </c>
      <c r="P1992" t="str">
        <f>IF(ISBLANK(Games!M1992), "", Games!M1992)</f>
        <v/>
      </c>
      <c r="Q1992" t="str">
        <f t="shared" si="127"/>
        <v/>
      </c>
      <c r="R1992" t="str">
        <f>IF(ISBLANK(Games!L1992), "", IF(H1992=Q1992, "W", "L"))</f>
        <v/>
      </c>
      <c r="T1992" s="30" t="str">
        <f t="shared" si="124"/>
        <v/>
      </c>
    </row>
    <row r="1993" spans="1:20" x14ac:dyDescent="0.45">
      <c r="A1993" s="20" t="str">
        <f>Calc!A1993</f>
        <v>2024-08-27</v>
      </c>
      <c r="B1993" t="str">
        <f>Calc!B1993</f>
        <v>LAD</v>
      </c>
      <c r="C1993" t="str">
        <f>Calc!C1993</f>
        <v>BAL</v>
      </c>
      <c r="D1993" t="str">
        <f>IF(ISBLANK(Games!D1993), "", Games!D1993)</f>
        <v/>
      </c>
      <c r="E1993" t="str">
        <f>IF(ISBLANK(Games!E1993), "", Games!E1993)</f>
        <v/>
      </c>
      <c r="F1993">
        <f>Calc!M1993</f>
        <v>1596.6514930600529</v>
      </c>
      <c r="G1993">
        <f>Calc!N1993</f>
        <v>1539.0873746407135</v>
      </c>
      <c r="H1993" t="str">
        <f>IF(Calc!O1993=Betting!I1993, Betting!B1993, IF(Calc!P1993=Betting!I1993, Betting!C1993, ""))</f>
        <v>LAD</v>
      </c>
      <c r="I1993" s="21">
        <f>MAX(Calc!O1993:P1993)</f>
        <v>0.60341865034233833</v>
      </c>
      <c r="J1993" s="22">
        <f t="shared" si="125"/>
        <v>-152.15507508439907</v>
      </c>
      <c r="K1993" s="23">
        <f t="shared" si="126"/>
        <v>0.65722421644188267</v>
      </c>
      <c r="M1993" s="31"/>
      <c r="N1993" s="31"/>
      <c r="O1993" t="str">
        <f>IF(ISBLANK(Games!L1993), "", Games!L1993)</f>
        <v/>
      </c>
      <c r="P1993" t="str">
        <f>IF(ISBLANK(Games!M1993), "", Games!M1993)</f>
        <v/>
      </c>
      <c r="Q1993" t="str">
        <f t="shared" si="127"/>
        <v/>
      </c>
      <c r="R1993" t="str">
        <f>IF(ISBLANK(Games!L1993), "", IF(H1993=Q1993, "W", "L"))</f>
        <v/>
      </c>
      <c r="T1993" s="30" t="str">
        <f t="shared" si="124"/>
        <v/>
      </c>
    </row>
    <row r="1994" spans="1:20" x14ac:dyDescent="0.45">
      <c r="A1994" s="20" t="str">
        <f>Calc!A1994</f>
        <v>2024-08-28</v>
      </c>
      <c r="B1994" t="str">
        <f>Calc!B1994</f>
        <v>PIT</v>
      </c>
      <c r="C1994" t="str">
        <f>Calc!C1994</f>
        <v>CHC</v>
      </c>
      <c r="D1994" t="str">
        <f>IF(ISBLANK(Games!D1994), "", Games!D1994)</f>
        <v/>
      </c>
      <c r="E1994" t="str">
        <f>IF(ISBLANK(Games!E1994), "", Games!E1994)</f>
        <v/>
      </c>
      <c r="F1994">
        <f>Calc!M1994</f>
        <v>1464.4120897083565</v>
      </c>
      <c r="G1994">
        <f>Calc!N1994</f>
        <v>1510.9500841970262</v>
      </c>
      <c r="H1994" t="str">
        <f>IF(Calc!O1994=Betting!I1994, Betting!B1994, IF(Calc!P1994=Betting!I1994, Betting!C1994, ""))</f>
        <v>CHC</v>
      </c>
      <c r="I1994" s="21">
        <f>MAX(Calc!O1994:P1994)</f>
        <v>0.53759036162267093</v>
      </c>
      <c r="J1994" s="22">
        <f t="shared" si="125"/>
        <v>-116.25846803478477</v>
      </c>
      <c r="K1994" s="23">
        <f t="shared" si="126"/>
        <v>0.86015239741572891</v>
      </c>
      <c r="M1994" s="31"/>
      <c r="N1994" s="31"/>
      <c r="O1994" t="str">
        <f>IF(ISBLANK(Games!L1994), "", Games!L1994)</f>
        <v/>
      </c>
      <c r="P1994" t="str">
        <f>IF(ISBLANK(Games!M1994), "", Games!M1994)</f>
        <v/>
      </c>
      <c r="Q1994" t="str">
        <f t="shared" si="127"/>
        <v/>
      </c>
      <c r="R1994" t="str">
        <f>IF(ISBLANK(Games!L1994), "", IF(H1994=Q1994, "W", "L"))</f>
        <v/>
      </c>
      <c r="T1994" s="30" t="str">
        <f t="shared" si="124"/>
        <v/>
      </c>
    </row>
    <row r="1995" spans="1:20" x14ac:dyDescent="0.45">
      <c r="A1995" s="20" t="str">
        <f>Calc!A1995</f>
        <v>2024-08-28</v>
      </c>
      <c r="B1995" t="str">
        <f>Calc!B1995</f>
        <v>CLE</v>
      </c>
      <c r="C1995" t="str">
        <f>Calc!C1995</f>
        <v>KCR</v>
      </c>
      <c r="D1995" t="str">
        <f>IF(ISBLANK(Games!D1995), "", Games!D1995)</f>
        <v/>
      </c>
      <c r="E1995" t="str">
        <f>IF(ISBLANK(Games!E1995), "", Games!E1995)</f>
        <v/>
      </c>
      <c r="F1995">
        <f>Calc!M1995</f>
        <v>1503.8938502056101</v>
      </c>
      <c r="G1995">
        <f>Calc!N1995</f>
        <v>1465.2610239810729</v>
      </c>
      <c r="H1995" t="str">
        <f>IF(Calc!O1995=Betting!I1995, Betting!B1995, IF(Calc!P1995=Betting!I1995, Betting!C1995, ""))</f>
        <v>CLE</v>
      </c>
      <c r="I1995" s="21">
        <f>MAX(Calc!O1995:P1995)</f>
        <v>0.57917862046477475</v>
      </c>
      <c r="J1995" s="22">
        <f t="shared" si="125"/>
        <v>-137.63051228634026</v>
      </c>
      <c r="K1995" s="23">
        <f t="shared" si="126"/>
        <v>0.72658306896329794</v>
      </c>
      <c r="M1995" s="31"/>
      <c r="N1995" s="31"/>
      <c r="O1995" t="str">
        <f>IF(ISBLANK(Games!L1995), "", Games!L1995)</f>
        <v/>
      </c>
      <c r="P1995" t="str">
        <f>IF(ISBLANK(Games!M1995), "", Games!M1995)</f>
        <v/>
      </c>
      <c r="Q1995" t="str">
        <f t="shared" si="127"/>
        <v/>
      </c>
      <c r="R1995" t="str">
        <f>IF(ISBLANK(Games!L1995), "", IF(H1995=Q1995, "W", "L"))</f>
        <v/>
      </c>
      <c r="T1995" s="30" t="str">
        <f t="shared" si="124"/>
        <v/>
      </c>
    </row>
    <row r="1996" spans="1:20" x14ac:dyDescent="0.45">
      <c r="A1996" s="20" t="str">
        <f>Calc!A1996</f>
        <v>2024-08-28</v>
      </c>
      <c r="B1996" t="str">
        <f>Calc!B1996</f>
        <v>PHI</v>
      </c>
      <c r="C1996" t="str">
        <f>Calc!C1996</f>
        <v>HOU</v>
      </c>
      <c r="D1996" t="str">
        <f>IF(ISBLANK(Games!D1996), "", Games!D1996)</f>
        <v/>
      </c>
      <c r="E1996" t="str">
        <f>IF(ISBLANK(Games!E1996), "", Games!E1996)</f>
        <v/>
      </c>
      <c r="F1996">
        <f>Calc!M1996</f>
        <v>1516.0751994709906</v>
      </c>
      <c r="G1996">
        <f>Calc!N1996</f>
        <v>1554.1885466658973</v>
      </c>
      <c r="H1996" t="str">
        <f>IF(Calc!O1996=Betting!I1996, Betting!B1996, IF(Calc!P1996=Betting!I1996, Betting!C1996, ""))</f>
        <v>HOU</v>
      </c>
      <c r="I1996" s="21">
        <f>MAX(Calc!O1996:P1996)</f>
        <v>0.51225767080961482</v>
      </c>
      <c r="J1996" s="22">
        <f t="shared" si="125"/>
        <v>-105.02628952871964</v>
      </c>
      <c r="K1996" s="23">
        <f t="shared" si="126"/>
        <v>0.95214255829398609</v>
      </c>
      <c r="M1996" s="31"/>
      <c r="N1996" s="31"/>
      <c r="O1996" t="str">
        <f>IF(ISBLANK(Games!L1996), "", Games!L1996)</f>
        <v/>
      </c>
      <c r="P1996" t="str">
        <f>IF(ISBLANK(Games!M1996), "", Games!M1996)</f>
        <v/>
      </c>
      <c r="Q1996" t="str">
        <f t="shared" si="127"/>
        <v/>
      </c>
      <c r="R1996" t="str">
        <f>IF(ISBLANK(Games!L1996), "", IF(H1996=Q1996, "W", "L"))</f>
        <v/>
      </c>
      <c r="T1996" s="30" t="str">
        <f t="shared" si="124"/>
        <v/>
      </c>
    </row>
    <row r="1997" spans="1:20" x14ac:dyDescent="0.45">
      <c r="A1997" s="20" t="str">
        <f>Calc!A1997</f>
        <v>2024-08-28</v>
      </c>
      <c r="B1997" t="str">
        <f>Calc!B1997</f>
        <v>SEA</v>
      </c>
      <c r="C1997" t="str">
        <f>Calc!C1997</f>
        <v>TBR</v>
      </c>
      <c r="D1997" t="str">
        <f>IF(ISBLANK(Games!D1997), "", Games!D1997)</f>
        <v/>
      </c>
      <c r="E1997" t="str">
        <f>IF(ISBLANK(Games!E1997), "", Games!E1997)</f>
        <v/>
      </c>
      <c r="F1997">
        <f>Calc!M1997</f>
        <v>1518.2292368487947</v>
      </c>
      <c r="G1997">
        <f>Calc!N1997</f>
        <v>1532.6622500113572</v>
      </c>
      <c r="H1997" t="str">
        <f>IF(Calc!O1997=Betting!I1997, Betting!B1997, IF(Calc!P1997=Betting!I1997, Betting!C1997, ""))</f>
        <v>TBR</v>
      </c>
      <c r="I1997" s="21">
        <f>MAX(Calc!O1997:P1997)</f>
        <v>0.5095228807367268</v>
      </c>
      <c r="J1997" s="22">
        <f t="shared" si="125"/>
        <v>-103.88310906369324</v>
      </c>
      <c r="K1997" s="23">
        <f t="shared" si="126"/>
        <v>0.96262039999869065</v>
      </c>
      <c r="M1997" s="31"/>
      <c r="N1997" s="31"/>
      <c r="O1997" t="str">
        <f>IF(ISBLANK(Games!L1997), "", Games!L1997)</f>
        <v/>
      </c>
      <c r="P1997" t="str">
        <f>IF(ISBLANK(Games!M1997), "", Games!M1997)</f>
        <v/>
      </c>
      <c r="Q1997" t="str">
        <f t="shared" si="127"/>
        <v/>
      </c>
      <c r="R1997" t="str">
        <f>IF(ISBLANK(Games!L1997), "", IF(H1997=Q1997, "W", "L"))</f>
        <v/>
      </c>
      <c r="T1997" s="30" t="str">
        <f t="shared" si="124"/>
        <v/>
      </c>
    </row>
    <row r="1998" spans="1:20" x14ac:dyDescent="0.45">
      <c r="A1998" s="20" t="str">
        <f>Calc!A1998</f>
        <v>2024-08-28</v>
      </c>
      <c r="B1998" t="str">
        <f>Calc!B1998</f>
        <v>DET</v>
      </c>
      <c r="C1998" t="str">
        <f>Calc!C1998</f>
        <v>LAA</v>
      </c>
      <c r="D1998" t="str">
        <f>IF(ISBLANK(Games!D1998), "", Games!D1998)</f>
        <v/>
      </c>
      <c r="E1998" t="str">
        <f>IF(ISBLANK(Games!E1998), "", Games!E1998)</f>
        <v/>
      </c>
      <c r="F1998">
        <f>Calc!M1998</f>
        <v>1481.7589766686021</v>
      </c>
      <c r="G1998">
        <f>Calc!N1998</f>
        <v>1486.8682858001625</v>
      </c>
      <c r="H1998" t="str">
        <f>IF(Calc!O1998=Betting!I1998, Betting!B1998, IF(Calc!P1998=Betting!I1998, Betting!C1998, ""))</f>
        <v>LAA</v>
      </c>
      <c r="I1998" s="21">
        <f>MAX(Calc!O1998:P1998)</f>
        <v>0.50351800107419376</v>
      </c>
      <c r="J1998" s="22">
        <f t="shared" si="125"/>
        <v>-101.41717165246891</v>
      </c>
      <c r="K1998" s="23">
        <f t="shared" si="126"/>
        <v>0.98602631458383405</v>
      </c>
      <c r="M1998" s="31"/>
      <c r="N1998" s="31"/>
      <c r="O1998" t="str">
        <f>IF(ISBLANK(Games!L1998), "", Games!L1998)</f>
        <v/>
      </c>
      <c r="P1998" t="str">
        <f>IF(ISBLANK(Games!M1998), "", Games!M1998)</f>
        <v/>
      </c>
      <c r="Q1998" t="str">
        <f t="shared" si="127"/>
        <v/>
      </c>
      <c r="R1998" t="str">
        <f>IF(ISBLANK(Games!L1998), "", IF(H1998=Q1998, "W", "L"))</f>
        <v/>
      </c>
      <c r="T1998" s="30" t="str">
        <f t="shared" si="124"/>
        <v/>
      </c>
    </row>
    <row r="1999" spans="1:20" x14ac:dyDescent="0.45">
      <c r="A1999" s="20" t="str">
        <f>Calc!A1999</f>
        <v>2024-08-28</v>
      </c>
      <c r="B1999" t="str">
        <f>Calc!B1999</f>
        <v>CIN</v>
      </c>
      <c r="C1999" t="str">
        <f>Calc!C1999</f>
        <v>OAK</v>
      </c>
      <c r="D1999" t="str">
        <f>IF(ISBLANK(Games!D1999), "", Games!D1999)</f>
        <v/>
      </c>
      <c r="E1999" t="str">
        <f>IF(ISBLANK(Games!E1999), "", Games!E1999)</f>
        <v/>
      </c>
      <c r="F1999">
        <f>Calc!M1999</f>
        <v>1493.1662146218293</v>
      </c>
      <c r="G1999">
        <f>Calc!N1999</f>
        <v>1422.9458950386379</v>
      </c>
      <c r="H1999" t="str">
        <f>IF(Calc!O1999=Betting!I1999, Betting!B1999, IF(Calc!P1999=Betting!I1999, Betting!C1999, ""))</f>
        <v>CIN</v>
      </c>
      <c r="I1999" s="21">
        <f>MAX(Calc!O1999:P1999)</f>
        <v>0.59275684913398574</v>
      </c>
      <c r="J1999" s="22">
        <f t="shared" si="125"/>
        <v>-145.55354654178254</v>
      </c>
      <c r="K1999" s="23">
        <f t="shared" si="126"/>
        <v>0.68703238344861661</v>
      </c>
      <c r="M1999" s="31"/>
      <c r="N1999" s="31"/>
      <c r="O1999" t="str">
        <f>IF(ISBLANK(Games!L1999), "", Games!L1999)</f>
        <v/>
      </c>
      <c r="P1999" t="str">
        <f>IF(ISBLANK(Games!M1999), "", Games!M1999)</f>
        <v/>
      </c>
      <c r="Q1999" t="str">
        <f t="shared" si="127"/>
        <v/>
      </c>
      <c r="R1999" t="str">
        <f>IF(ISBLANK(Games!L1999), "", IF(H1999=Q1999, "W", "L"))</f>
        <v/>
      </c>
      <c r="T1999" s="30" t="str">
        <f t="shared" si="124"/>
        <v/>
      </c>
    </row>
    <row r="2000" spans="1:20" x14ac:dyDescent="0.45">
      <c r="A2000" s="20" t="str">
        <f>Calc!A2000</f>
        <v>2024-08-28</v>
      </c>
      <c r="B2000" t="str">
        <f>Calc!B2000</f>
        <v>WAS</v>
      </c>
      <c r="C2000" t="str">
        <f>Calc!C2000</f>
        <v>NYY</v>
      </c>
      <c r="D2000" t="str">
        <f>IF(ISBLANK(Games!D2000), "", Games!D2000)</f>
        <v/>
      </c>
      <c r="E2000" t="str">
        <f>IF(ISBLANK(Games!E2000), "", Games!E2000)</f>
        <v/>
      </c>
      <c r="F2000">
        <f>Calc!M2000</f>
        <v>1419.5380932200808</v>
      </c>
      <c r="G2000">
        <f>Calc!N2000</f>
        <v>1562.9327852564061</v>
      </c>
      <c r="H2000" t="str">
        <f>IF(Calc!O2000=Betting!I2000, Betting!B2000, IF(Calc!P2000=Betting!I2000, Betting!C2000, ""))</f>
        <v>NYY</v>
      </c>
      <c r="I2000" s="21">
        <f>MAX(Calc!O2000:P2000)</f>
        <v>0.71920071665599405</v>
      </c>
      <c r="J2000" s="22">
        <f t="shared" si="125"/>
        <v>-256.12626502857006</v>
      </c>
      <c r="K2000" s="23">
        <f t="shared" si="126"/>
        <v>0.39043242983629706</v>
      </c>
      <c r="M2000" s="31"/>
      <c r="N2000" s="31"/>
      <c r="O2000" t="str">
        <f>IF(ISBLANK(Games!L2000), "", Games!L2000)</f>
        <v/>
      </c>
      <c r="P2000" t="str">
        <f>IF(ISBLANK(Games!M2000), "", Games!M2000)</f>
        <v/>
      </c>
      <c r="Q2000" t="str">
        <f t="shared" si="127"/>
        <v/>
      </c>
      <c r="R2000" t="str">
        <f>IF(ISBLANK(Games!L2000), "", IF(H2000=Q2000, "W", "L"))</f>
        <v/>
      </c>
      <c r="T2000" s="30" t="str">
        <f t="shared" si="124"/>
        <v/>
      </c>
    </row>
    <row r="2001" spans="1:20" x14ac:dyDescent="0.45">
      <c r="A2001" s="20" t="str">
        <f>Calc!A2001</f>
        <v>2024-08-28</v>
      </c>
      <c r="B2001" t="str">
        <f>Calc!B2001</f>
        <v>BOS</v>
      </c>
      <c r="C2001" t="str">
        <f>Calc!C2001</f>
        <v>TOR</v>
      </c>
      <c r="D2001" t="str">
        <f>IF(ISBLANK(Games!D2001), "", Games!D2001)</f>
        <v/>
      </c>
      <c r="E2001" t="str">
        <f>IF(ISBLANK(Games!E2001), "", Games!E2001)</f>
        <v/>
      </c>
      <c r="F2001">
        <f>Calc!M2001</f>
        <v>1500.26839934439</v>
      </c>
      <c r="G2001">
        <f>Calc!N2001</f>
        <v>1549.5770225833428</v>
      </c>
      <c r="H2001" t="str">
        <f>IF(Calc!O2001=Betting!I2001, Betting!B2001, IF(Calc!P2001=Betting!I2001, Betting!C2001, ""))</f>
        <v>TOR</v>
      </c>
      <c r="I2001" s="21">
        <f>MAX(Calc!O2001:P2001)</f>
        <v>0.54484716981155679</v>
      </c>
      <c r="J2001" s="22">
        <f t="shared" si="125"/>
        <v>-119.70642247483732</v>
      </c>
      <c r="K2001" s="23">
        <f t="shared" si="126"/>
        <v>0.83537706609702023</v>
      </c>
      <c r="M2001" s="31"/>
      <c r="N2001" s="31"/>
      <c r="O2001" t="str">
        <f>IF(ISBLANK(Games!L2001), "", Games!L2001)</f>
        <v/>
      </c>
      <c r="P2001" t="str">
        <f>IF(ISBLANK(Games!M2001), "", Games!M2001)</f>
        <v/>
      </c>
      <c r="Q2001" t="str">
        <f t="shared" si="127"/>
        <v/>
      </c>
      <c r="R2001" t="str">
        <f>IF(ISBLANK(Games!L2001), "", IF(H2001=Q2001, "W", "L"))</f>
        <v/>
      </c>
      <c r="T2001" s="30" t="str">
        <f t="shared" si="124"/>
        <v/>
      </c>
    </row>
    <row r="2002" spans="1:20" x14ac:dyDescent="0.45">
      <c r="A2002" s="20" t="str">
        <f>Calc!A2002</f>
        <v>2024-08-28</v>
      </c>
      <c r="B2002" t="str">
        <f>Calc!B2002</f>
        <v>MIN</v>
      </c>
      <c r="C2002" t="str">
        <f>Calc!C2002</f>
        <v>ATL</v>
      </c>
      <c r="D2002" t="str">
        <f>IF(ISBLANK(Games!D2002), "", Games!D2002)</f>
        <v/>
      </c>
      <c r="E2002" t="str">
        <f>IF(ISBLANK(Games!E2002), "", Games!E2002)</f>
        <v/>
      </c>
      <c r="F2002">
        <f>Calc!M2002</f>
        <v>1529.2726034226744</v>
      </c>
      <c r="G2002">
        <f>Calc!N2002</f>
        <v>1588.8399964445969</v>
      </c>
      <c r="H2002" t="str">
        <f>IF(Calc!O2002=Betting!I2002, Betting!B2002, IF(Calc!P2002=Betting!I2002, Betting!C2002, ""))</f>
        <v>ATL</v>
      </c>
      <c r="I2002" s="21">
        <f>MAX(Calc!O2002:P2002)</f>
        <v>0.52125781920431302</v>
      </c>
      <c r="J2002" s="22">
        <f t="shared" si="125"/>
        <v>-108.88069614796915</v>
      </c>
      <c r="K2002" s="23">
        <f t="shared" si="126"/>
        <v>0.9184364495989239</v>
      </c>
      <c r="M2002" s="31"/>
      <c r="N2002" s="31"/>
      <c r="O2002" t="str">
        <f>IF(ISBLANK(Games!L2002), "", Games!L2002)</f>
        <v/>
      </c>
      <c r="P2002" t="str">
        <f>IF(ISBLANK(Games!M2002), "", Games!M2002)</f>
        <v/>
      </c>
      <c r="Q2002" t="str">
        <f t="shared" si="127"/>
        <v/>
      </c>
      <c r="R2002" t="str">
        <f>IF(ISBLANK(Games!L2002), "", IF(H2002=Q2002, "W", "L"))</f>
        <v/>
      </c>
      <c r="T2002" s="30" t="str">
        <f t="shared" si="124"/>
        <v/>
      </c>
    </row>
    <row r="2003" spans="1:20" x14ac:dyDescent="0.45">
      <c r="A2003" s="20" t="str">
        <f>Calc!A2003</f>
        <v>2024-08-28</v>
      </c>
      <c r="B2003" t="str">
        <f>Calc!B2003</f>
        <v>STL</v>
      </c>
      <c r="C2003" t="str">
        <f>Calc!C2003</f>
        <v>SDP</v>
      </c>
      <c r="D2003" t="str">
        <f>IF(ISBLANK(Games!D2003), "", Games!D2003)</f>
        <v/>
      </c>
      <c r="E2003" t="str">
        <f>IF(ISBLANK(Games!E2003), "", Games!E2003)</f>
        <v/>
      </c>
      <c r="F2003">
        <f>Calc!M2003</f>
        <v>1510.540426333587</v>
      </c>
      <c r="G2003">
        <f>Calc!N2003</f>
        <v>1514.2912987524817</v>
      </c>
      <c r="H2003" t="str">
        <f>IF(Calc!O2003=Betting!I2003, Betting!B2003, IF(Calc!P2003=Betting!I2003, Betting!C2003, ""))</f>
        <v>STL</v>
      </c>
      <c r="I2003" s="21">
        <f>MAX(Calc!O2003:P2003)</f>
        <v>0.53118763623219811</v>
      </c>
      <c r="J2003" s="22">
        <f t="shared" si="125"/>
        <v>-113.3049546652507</v>
      </c>
      <c r="K2003" s="23">
        <f t="shared" si="126"/>
        <v>0.88257393770149772</v>
      </c>
      <c r="M2003" s="31"/>
      <c r="N2003" s="31"/>
      <c r="O2003" t="str">
        <f>IF(ISBLANK(Games!L2003), "", Games!L2003)</f>
        <v/>
      </c>
      <c r="P2003" t="str">
        <f>IF(ISBLANK(Games!M2003), "", Games!M2003)</f>
        <v/>
      </c>
      <c r="Q2003" t="str">
        <f t="shared" si="127"/>
        <v/>
      </c>
      <c r="R2003" t="str">
        <f>IF(ISBLANK(Games!L2003), "", IF(H2003=Q2003, "W", "L"))</f>
        <v/>
      </c>
      <c r="T2003" s="30" t="str">
        <f t="shared" si="124"/>
        <v/>
      </c>
    </row>
    <row r="2004" spans="1:20" x14ac:dyDescent="0.45">
      <c r="A2004" s="20" t="str">
        <f>Calc!A2004</f>
        <v>2024-08-28</v>
      </c>
      <c r="B2004" t="str">
        <f>Calc!B2004</f>
        <v>CHW</v>
      </c>
      <c r="C2004" t="str">
        <f>Calc!C2004</f>
        <v>TEX</v>
      </c>
      <c r="D2004" t="str">
        <f>IF(ISBLANK(Games!D2004), "", Games!D2004)</f>
        <v/>
      </c>
      <c r="E2004" t="str">
        <f>IF(ISBLANK(Games!E2004), "", Games!E2004)</f>
        <v/>
      </c>
      <c r="F2004">
        <f>Calc!M2004</f>
        <v>1426.513159308995</v>
      </c>
      <c r="G2004">
        <f>Calc!N2004</f>
        <v>1534.4506247578865</v>
      </c>
      <c r="H2004" t="str">
        <f>IF(Calc!O2004=Betting!I2004, Betting!B2004, IF(Calc!P2004=Betting!I2004, Betting!C2004, ""))</f>
        <v>TEX</v>
      </c>
      <c r="I2004" s="21">
        <f>MAX(Calc!O2004:P2004)</f>
        <v>0.67164955453650899</v>
      </c>
      <c r="J2004" s="22">
        <f t="shared" si="125"/>
        <v>-204.55265519388166</v>
      </c>
      <c r="K2004" s="23">
        <f t="shared" si="126"/>
        <v>0.4888716790560198</v>
      </c>
      <c r="M2004" s="31"/>
      <c r="N2004" s="31"/>
      <c r="O2004" t="str">
        <f>IF(ISBLANK(Games!L2004), "", Games!L2004)</f>
        <v/>
      </c>
      <c r="P2004" t="str">
        <f>IF(ISBLANK(Games!M2004), "", Games!M2004)</f>
        <v/>
      </c>
      <c r="Q2004" t="str">
        <f t="shared" si="127"/>
        <v/>
      </c>
      <c r="R2004" t="str">
        <f>IF(ISBLANK(Games!L2004), "", IF(H2004=Q2004, "W", "L"))</f>
        <v/>
      </c>
      <c r="T2004" s="30" t="str">
        <f t="shared" si="124"/>
        <v/>
      </c>
    </row>
    <row r="2005" spans="1:20" x14ac:dyDescent="0.45">
      <c r="A2005" s="20" t="str">
        <f>Calc!A2005</f>
        <v>2024-08-28</v>
      </c>
      <c r="B2005" t="str">
        <f>Calc!B2005</f>
        <v>MIL</v>
      </c>
      <c r="C2005" t="str">
        <f>Calc!C2005</f>
        <v>SFG</v>
      </c>
      <c r="D2005" t="str">
        <f>IF(ISBLANK(Games!D2005), "", Games!D2005)</f>
        <v/>
      </c>
      <c r="E2005" t="str">
        <f>IF(ISBLANK(Games!E2005), "", Games!E2005)</f>
        <v/>
      </c>
      <c r="F2005">
        <f>Calc!M2005</f>
        <v>1516.6563185214643</v>
      </c>
      <c r="G2005">
        <f>Calc!N2005</f>
        <v>1491.6063482058917</v>
      </c>
      <c r="H2005" t="str">
        <f>IF(Calc!O2005=Betting!I2005, Betting!B2005, IF(Calc!P2005=Betting!I2005, Betting!C2005, ""))</f>
        <v>MIL</v>
      </c>
      <c r="I2005" s="21">
        <f>MAX(Calc!O2005:P2005)</f>
        <v>0.56969533338073797</v>
      </c>
      <c r="J2005" s="22">
        <f t="shared" si="125"/>
        <v>-132.39348247292196</v>
      </c>
      <c r="K2005" s="23">
        <f t="shared" si="126"/>
        <v>0.75532419067874212</v>
      </c>
      <c r="M2005" s="31"/>
      <c r="N2005" s="31"/>
      <c r="O2005" t="str">
        <f>IF(ISBLANK(Games!L2005), "", Games!L2005)</f>
        <v/>
      </c>
      <c r="P2005" t="str">
        <f>IF(ISBLANK(Games!M2005), "", Games!M2005)</f>
        <v/>
      </c>
      <c r="Q2005" t="str">
        <f t="shared" si="127"/>
        <v/>
      </c>
      <c r="R2005" t="str">
        <f>IF(ISBLANK(Games!L2005), "", IF(H2005=Q2005, "W", "L"))</f>
        <v/>
      </c>
      <c r="T2005" s="30" t="str">
        <f t="shared" si="124"/>
        <v/>
      </c>
    </row>
    <row r="2006" spans="1:20" x14ac:dyDescent="0.45">
      <c r="A2006" s="20" t="str">
        <f>Calc!A2006</f>
        <v>2024-08-28</v>
      </c>
      <c r="B2006" t="str">
        <f>Calc!B2006</f>
        <v>COL</v>
      </c>
      <c r="C2006" t="str">
        <f>Calc!C2006</f>
        <v>MIA</v>
      </c>
      <c r="D2006" t="str">
        <f>IF(ISBLANK(Games!D2006), "", Games!D2006)</f>
        <v/>
      </c>
      <c r="E2006" t="str">
        <f>IF(ISBLANK(Games!E2006), "", Games!E2006)</f>
        <v/>
      </c>
      <c r="F2006">
        <f>Calc!M2006</f>
        <v>1423.0710497477428</v>
      </c>
      <c r="G2006">
        <f>Calc!N2006</f>
        <v>1484.370768699393</v>
      </c>
      <c r="H2006" t="str">
        <f>IF(Calc!O2006=Betting!I2006, Betting!B2006, IF(Calc!P2006=Betting!I2006, Betting!C2006, ""))</f>
        <v>COL</v>
      </c>
      <c r="I2006" s="21">
        <f>MAX(Calc!O2006:P2006)</f>
        <v>0.52685996498943022</v>
      </c>
      <c r="J2006" s="22">
        <f t="shared" si="125"/>
        <v>-111.35391765730844</v>
      </c>
      <c r="K2006" s="23">
        <f t="shared" si="126"/>
        <v>0.89803755542530517</v>
      </c>
      <c r="M2006" s="31"/>
      <c r="N2006" s="31"/>
      <c r="O2006" t="str">
        <f>IF(ISBLANK(Games!L2006), "", Games!L2006)</f>
        <v/>
      </c>
      <c r="P2006" t="str">
        <f>IF(ISBLANK(Games!M2006), "", Games!M2006)</f>
        <v/>
      </c>
      <c r="Q2006" t="str">
        <f t="shared" si="127"/>
        <v/>
      </c>
      <c r="R2006" t="str">
        <f>IF(ISBLANK(Games!L2006), "", IF(H2006=Q2006, "W", "L"))</f>
        <v/>
      </c>
      <c r="T2006" s="30" t="str">
        <f t="shared" si="124"/>
        <v/>
      </c>
    </row>
    <row r="2007" spans="1:20" x14ac:dyDescent="0.45">
      <c r="A2007" s="20" t="str">
        <f>Calc!A2007</f>
        <v>2024-08-28</v>
      </c>
      <c r="B2007" t="str">
        <f>Calc!B2007</f>
        <v>ARI</v>
      </c>
      <c r="C2007" t="str">
        <f>Calc!C2007</f>
        <v>NYM</v>
      </c>
      <c r="D2007" t="str">
        <f>IF(ISBLANK(Games!D2007), "", Games!D2007)</f>
        <v/>
      </c>
      <c r="E2007" t="str">
        <f>IF(ISBLANK(Games!E2007), "", Games!E2007)</f>
        <v/>
      </c>
      <c r="F2007">
        <f>Calc!M2007</f>
        <v>1516.9891876380354</v>
      </c>
      <c r="G2007">
        <f>Calc!N2007</f>
        <v>1510.288270753422</v>
      </c>
      <c r="H2007" t="str">
        <f>IF(Calc!O2007=Betting!I2007, Betting!B2007, IF(Calc!P2007=Betting!I2007, Betting!C2007, ""))</f>
        <v>ARI</v>
      </c>
      <c r="I2007" s="21">
        <f>MAX(Calc!O2007:P2007)</f>
        <v>0.53495865473663085</v>
      </c>
      <c r="J2007" s="22">
        <f t="shared" si="125"/>
        <v>-115.03464373337926</v>
      </c>
      <c r="K2007" s="23">
        <f t="shared" si="126"/>
        <v>0.86930333988580255</v>
      </c>
      <c r="M2007" s="31"/>
      <c r="N2007" s="31"/>
      <c r="O2007" t="str">
        <f>IF(ISBLANK(Games!L2007), "", Games!L2007)</f>
        <v/>
      </c>
      <c r="P2007" t="str">
        <f>IF(ISBLANK(Games!M2007), "", Games!M2007)</f>
        <v/>
      </c>
      <c r="Q2007" t="str">
        <f t="shared" si="127"/>
        <v/>
      </c>
      <c r="R2007" t="str">
        <f>IF(ISBLANK(Games!L2007), "", IF(H2007=Q2007, "W", "L"))</f>
        <v/>
      </c>
      <c r="T2007" s="30" t="str">
        <f t="shared" si="124"/>
        <v/>
      </c>
    </row>
    <row r="2008" spans="1:20" x14ac:dyDescent="0.45">
      <c r="A2008" s="20" t="str">
        <f>Calc!A2008</f>
        <v>2024-08-28</v>
      </c>
      <c r="B2008" t="str">
        <f>Calc!B2008</f>
        <v>LAD</v>
      </c>
      <c r="C2008" t="str">
        <f>Calc!C2008</f>
        <v>BAL</v>
      </c>
      <c r="D2008" t="str">
        <f>IF(ISBLANK(Games!D2008), "", Games!D2008)</f>
        <v/>
      </c>
      <c r="E2008" t="str">
        <f>IF(ISBLANK(Games!E2008), "", Games!E2008)</f>
        <v/>
      </c>
      <c r="F2008">
        <f>Calc!M2008</f>
        <v>1596.6514930600529</v>
      </c>
      <c r="G2008">
        <f>Calc!N2008</f>
        <v>1539.0873746407135</v>
      </c>
      <c r="H2008" t="str">
        <f>IF(Calc!O2008=Betting!I2008, Betting!B2008, IF(Calc!P2008=Betting!I2008, Betting!C2008, ""))</f>
        <v>LAD</v>
      </c>
      <c r="I2008" s="21">
        <f>MAX(Calc!O2008:P2008)</f>
        <v>0.60341865034233833</v>
      </c>
      <c r="J2008" s="22">
        <f t="shared" si="125"/>
        <v>-152.15507508439907</v>
      </c>
      <c r="K2008" s="23">
        <f t="shared" si="126"/>
        <v>0.65722421644188267</v>
      </c>
      <c r="M2008" s="31"/>
      <c r="N2008" s="31"/>
      <c r="O2008" t="str">
        <f>IF(ISBLANK(Games!L2008), "", Games!L2008)</f>
        <v/>
      </c>
      <c r="P2008" t="str">
        <f>IF(ISBLANK(Games!M2008), "", Games!M2008)</f>
        <v/>
      </c>
      <c r="Q2008" t="str">
        <f t="shared" si="127"/>
        <v/>
      </c>
      <c r="R2008" t="str">
        <f>IF(ISBLANK(Games!L2008), "", IF(H2008=Q2008, "W", "L"))</f>
        <v/>
      </c>
      <c r="T2008" s="30" t="str">
        <f t="shared" si="124"/>
        <v/>
      </c>
    </row>
    <row r="2009" spans="1:20" x14ac:dyDescent="0.45">
      <c r="A2009" s="20" t="str">
        <f>Calc!A2009</f>
        <v>2024-08-29</v>
      </c>
      <c r="B2009" t="str">
        <f>Calc!B2009</f>
        <v>DET</v>
      </c>
      <c r="C2009" t="str">
        <f>Calc!C2009</f>
        <v>LAA</v>
      </c>
      <c r="D2009" t="str">
        <f>IF(ISBLANK(Games!D2009), "", Games!D2009)</f>
        <v/>
      </c>
      <c r="E2009" t="str">
        <f>IF(ISBLANK(Games!E2009), "", Games!E2009)</f>
        <v/>
      </c>
      <c r="F2009">
        <f>Calc!M2009</f>
        <v>1481.7589766686021</v>
      </c>
      <c r="G2009">
        <f>Calc!N2009</f>
        <v>1486.8682858001625</v>
      </c>
      <c r="H2009" t="str">
        <f>IF(Calc!O2009=Betting!I2009, Betting!B2009, IF(Calc!P2009=Betting!I2009, Betting!C2009, ""))</f>
        <v>LAA</v>
      </c>
      <c r="I2009" s="21">
        <f>MAX(Calc!O2009:P2009)</f>
        <v>0.50351800107419376</v>
      </c>
      <c r="J2009" s="22">
        <f t="shared" si="125"/>
        <v>-101.41717165246891</v>
      </c>
      <c r="K2009" s="23">
        <f t="shared" si="126"/>
        <v>0.98602631458383405</v>
      </c>
      <c r="M2009" s="31"/>
      <c r="N2009" s="31"/>
      <c r="O2009" t="str">
        <f>IF(ISBLANK(Games!L2009), "", Games!L2009)</f>
        <v/>
      </c>
      <c r="P2009" t="str">
        <f>IF(ISBLANK(Games!M2009), "", Games!M2009)</f>
        <v/>
      </c>
      <c r="Q2009" t="str">
        <f t="shared" si="127"/>
        <v/>
      </c>
      <c r="R2009" t="str">
        <f>IF(ISBLANK(Games!L2009), "", IF(H2009=Q2009, "W", "L"))</f>
        <v/>
      </c>
      <c r="T2009" s="30" t="str">
        <f t="shared" si="124"/>
        <v/>
      </c>
    </row>
    <row r="2010" spans="1:20" x14ac:dyDescent="0.45">
      <c r="A2010" s="20" t="str">
        <f>Calc!A2010</f>
        <v>2024-08-29</v>
      </c>
      <c r="B2010" t="str">
        <f>Calc!B2010</f>
        <v>CHW</v>
      </c>
      <c r="C2010" t="str">
        <f>Calc!C2010</f>
        <v>TEX</v>
      </c>
      <c r="D2010" t="str">
        <f>IF(ISBLANK(Games!D2010), "", Games!D2010)</f>
        <v/>
      </c>
      <c r="E2010" t="str">
        <f>IF(ISBLANK(Games!E2010), "", Games!E2010)</f>
        <v/>
      </c>
      <c r="F2010">
        <f>Calc!M2010</f>
        <v>1426.513159308995</v>
      </c>
      <c r="G2010">
        <f>Calc!N2010</f>
        <v>1534.4506247578865</v>
      </c>
      <c r="H2010" t="str">
        <f>IF(Calc!O2010=Betting!I2010, Betting!B2010, IF(Calc!P2010=Betting!I2010, Betting!C2010, ""))</f>
        <v>TEX</v>
      </c>
      <c r="I2010" s="21">
        <f>MAX(Calc!O2010:P2010)</f>
        <v>0.67164955453650899</v>
      </c>
      <c r="J2010" s="22">
        <f t="shared" si="125"/>
        <v>-204.55265519388166</v>
      </c>
      <c r="K2010" s="23">
        <f t="shared" si="126"/>
        <v>0.4888716790560198</v>
      </c>
      <c r="M2010" s="31"/>
      <c r="N2010" s="31"/>
      <c r="O2010" t="str">
        <f>IF(ISBLANK(Games!L2010), "", Games!L2010)</f>
        <v/>
      </c>
      <c r="P2010" t="str">
        <f>IF(ISBLANK(Games!M2010), "", Games!M2010)</f>
        <v/>
      </c>
      <c r="Q2010" t="str">
        <f t="shared" si="127"/>
        <v/>
      </c>
      <c r="R2010" t="str">
        <f>IF(ISBLANK(Games!L2010), "", IF(H2010=Q2010, "W", "L"))</f>
        <v/>
      </c>
      <c r="T2010" s="30" t="str">
        <f t="shared" si="124"/>
        <v/>
      </c>
    </row>
    <row r="2011" spans="1:20" x14ac:dyDescent="0.45">
      <c r="A2011" s="20" t="str">
        <f>Calc!A2011</f>
        <v>2024-08-29</v>
      </c>
      <c r="B2011" t="str">
        <f>Calc!B2011</f>
        <v>MIL</v>
      </c>
      <c r="C2011" t="str">
        <f>Calc!C2011</f>
        <v>SFG</v>
      </c>
      <c r="D2011" t="str">
        <f>IF(ISBLANK(Games!D2011), "", Games!D2011)</f>
        <v/>
      </c>
      <c r="E2011" t="str">
        <f>IF(ISBLANK(Games!E2011), "", Games!E2011)</f>
        <v/>
      </c>
      <c r="F2011">
        <f>Calc!M2011</f>
        <v>1516.6563185214643</v>
      </c>
      <c r="G2011">
        <f>Calc!N2011</f>
        <v>1491.6063482058917</v>
      </c>
      <c r="H2011" t="str">
        <f>IF(Calc!O2011=Betting!I2011, Betting!B2011, IF(Calc!P2011=Betting!I2011, Betting!C2011, ""))</f>
        <v>MIL</v>
      </c>
      <c r="I2011" s="21">
        <f>MAX(Calc!O2011:P2011)</f>
        <v>0.56969533338073797</v>
      </c>
      <c r="J2011" s="22">
        <f t="shared" si="125"/>
        <v>-132.39348247292196</v>
      </c>
      <c r="K2011" s="23">
        <f t="shared" si="126"/>
        <v>0.75532419067874212</v>
      </c>
      <c r="M2011" s="31"/>
      <c r="N2011" s="31"/>
      <c r="O2011" t="str">
        <f>IF(ISBLANK(Games!L2011), "", Games!L2011)</f>
        <v/>
      </c>
      <c r="P2011" t="str">
        <f>IF(ISBLANK(Games!M2011), "", Games!M2011)</f>
        <v/>
      </c>
      <c r="Q2011" t="str">
        <f t="shared" si="127"/>
        <v/>
      </c>
      <c r="R2011" t="str">
        <f>IF(ISBLANK(Games!L2011), "", IF(H2011=Q2011, "W", "L"))</f>
        <v/>
      </c>
      <c r="T2011" s="30" t="str">
        <f t="shared" si="124"/>
        <v/>
      </c>
    </row>
    <row r="2012" spans="1:20" x14ac:dyDescent="0.45">
      <c r="A2012" s="20" t="str">
        <f>Calc!A2012</f>
        <v>2024-08-29</v>
      </c>
      <c r="B2012" t="str">
        <f>Calc!B2012</f>
        <v>STL</v>
      </c>
      <c r="C2012" t="str">
        <f>Calc!C2012</f>
        <v>SDP</v>
      </c>
      <c r="D2012" t="str">
        <f>IF(ISBLANK(Games!D2012), "", Games!D2012)</f>
        <v/>
      </c>
      <c r="E2012" t="str">
        <f>IF(ISBLANK(Games!E2012), "", Games!E2012)</f>
        <v/>
      </c>
      <c r="F2012">
        <f>Calc!M2012</f>
        <v>1510.540426333587</v>
      </c>
      <c r="G2012">
        <f>Calc!N2012</f>
        <v>1514.2912987524817</v>
      </c>
      <c r="H2012" t="str">
        <f>IF(Calc!O2012=Betting!I2012, Betting!B2012, IF(Calc!P2012=Betting!I2012, Betting!C2012, ""))</f>
        <v>STL</v>
      </c>
      <c r="I2012" s="21">
        <f>MAX(Calc!O2012:P2012)</f>
        <v>0.53118763623219811</v>
      </c>
      <c r="J2012" s="22">
        <f t="shared" si="125"/>
        <v>-113.3049546652507</v>
      </c>
      <c r="K2012" s="23">
        <f t="shared" si="126"/>
        <v>0.88257393770149772</v>
      </c>
      <c r="M2012" s="31"/>
      <c r="N2012" s="31"/>
      <c r="O2012" t="str">
        <f>IF(ISBLANK(Games!L2012), "", Games!L2012)</f>
        <v/>
      </c>
      <c r="P2012" t="str">
        <f>IF(ISBLANK(Games!M2012), "", Games!M2012)</f>
        <v/>
      </c>
      <c r="Q2012" t="str">
        <f t="shared" si="127"/>
        <v/>
      </c>
      <c r="R2012" t="str">
        <f>IF(ISBLANK(Games!L2012), "", IF(H2012=Q2012, "W", "L"))</f>
        <v/>
      </c>
      <c r="T2012" s="30" t="str">
        <f t="shared" si="124"/>
        <v/>
      </c>
    </row>
    <row r="2013" spans="1:20" x14ac:dyDescent="0.45">
      <c r="A2013" s="20" t="str">
        <f>Calc!A2013</f>
        <v>2024-08-29</v>
      </c>
      <c r="B2013" t="str">
        <f>Calc!B2013</f>
        <v>COL</v>
      </c>
      <c r="C2013" t="str">
        <f>Calc!C2013</f>
        <v>MIA</v>
      </c>
      <c r="D2013" t="str">
        <f>IF(ISBLANK(Games!D2013), "", Games!D2013)</f>
        <v/>
      </c>
      <c r="E2013" t="str">
        <f>IF(ISBLANK(Games!E2013), "", Games!E2013)</f>
        <v/>
      </c>
      <c r="F2013">
        <f>Calc!M2013</f>
        <v>1423.0710497477428</v>
      </c>
      <c r="G2013">
        <f>Calc!N2013</f>
        <v>1484.370768699393</v>
      </c>
      <c r="H2013" t="str">
        <f>IF(Calc!O2013=Betting!I2013, Betting!B2013, IF(Calc!P2013=Betting!I2013, Betting!C2013, ""))</f>
        <v>COL</v>
      </c>
      <c r="I2013" s="21">
        <f>MAX(Calc!O2013:P2013)</f>
        <v>0.52685996498943022</v>
      </c>
      <c r="J2013" s="22">
        <f t="shared" si="125"/>
        <v>-111.35391765730844</v>
      </c>
      <c r="K2013" s="23">
        <f t="shared" si="126"/>
        <v>0.89803755542530517</v>
      </c>
      <c r="M2013" s="31"/>
      <c r="N2013" s="31"/>
      <c r="O2013" t="str">
        <f>IF(ISBLANK(Games!L2013), "", Games!L2013)</f>
        <v/>
      </c>
      <c r="P2013" t="str">
        <f>IF(ISBLANK(Games!M2013), "", Games!M2013)</f>
        <v/>
      </c>
      <c r="Q2013" t="str">
        <f t="shared" si="127"/>
        <v/>
      </c>
      <c r="R2013" t="str">
        <f>IF(ISBLANK(Games!L2013), "", IF(H2013=Q2013, "W", "L"))</f>
        <v/>
      </c>
      <c r="T2013" s="30" t="str">
        <f t="shared" si="124"/>
        <v/>
      </c>
    </row>
    <row r="2014" spans="1:20" x14ac:dyDescent="0.45">
      <c r="A2014" s="20" t="str">
        <f>Calc!A2014</f>
        <v>2024-08-29</v>
      </c>
      <c r="B2014" t="str">
        <f>Calc!B2014</f>
        <v>ARI</v>
      </c>
      <c r="C2014" t="str">
        <f>Calc!C2014</f>
        <v>NYM</v>
      </c>
      <c r="D2014" t="str">
        <f>IF(ISBLANK(Games!D2014), "", Games!D2014)</f>
        <v/>
      </c>
      <c r="E2014" t="str">
        <f>IF(ISBLANK(Games!E2014), "", Games!E2014)</f>
        <v/>
      </c>
      <c r="F2014">
        <f>Calc!M2014</f>
        <v>1516.9891876380354</v>
      </c>
      <c r="G2014">
        <f>Calc!N2014</f>
        <v>1510.288270753422</v>
      </c>
      <c r="H2014" t="str">
        <f>IF(Calc!O2014=Betting!I2014, Betting!B2014, IF(Calc!P2014=Betting!I2014, Betting!C2014, ""))</f>
        <v>ARI</v>
      </c>
      <c r="I2014" s="21">
        <f>MAX(Calc!O2014:P2014)</f>
        <v>0.53495865473663085</v>
      </c>
      <c r="J2014" s="22">
        <f t="shared" si="125"/>
        <v>-115.03464373337926</v>
      </c>
      <c r="K2014" s="23">
        <f t="shared" si="126"/>
        <v>0.86930333988580255</v>
      </c>
      <c r="M2014" s="31"/>
      <c r="N2014" s="31"/>
      <c r="O2014" t="str">
        <f>IF(ISBLANK(Games!L2014), "", Games!L2014)</f>
        <v/>
      </c>
      <c r="P2014" t="str">
        <f>IF(ISBLANK(Games!M2014), "", Games!M2014)</f>
        <v/>
      </c>
      <c r="Q2014" t="str">
        <f t="shared" si="127"/>
        <v/>
      </c>
      <c r="R2014" t="str">
        <f>IF(ISBLANK(Games!L2014), "", IF(H2014=Q2014, "W", "L"))</f>
        <v/>
      </c>
      <c r="T2014" s="30" t="str">
        <f t="shared" si="124"/>
        <v/>
      </c>
    </row>
    <row r="2015" spans="1:20" x14ac:dyDescent="0.45">
      <c r="A2015" s="20" t="str">
        <f>Calc!A2015</f>
        <v>2024-08-29</v>
      </c>
      <c r="B2015" t="str">
        <f>Calc!B2015</f>
        <v>CIN</v>
      </c>
      <c r="C2015" t="str">
        <f>Calc!C2015</f>
        <v>OAK</v>
      </c>
      <c r="D2015" t="str">
        <f>IF(ISBLANK(Games!D2015), "", Games!D2015)</f>
        <v/>
      </c>
      <c r="E2015" t="str">
        <f>IF(ISBLANK(Games!E2015), "", Games!E2015)</f>
        <v/>
      </c>
      <c r="F2015">
        <f>Calc!M2015</f>
        <v>1493.1662146218293</v>
      </c>
      <c r="G2015">
        <f>Calc!N2015</f>
        <v>1422.9458950386379</v>
      </c>
      <c r="H2015" t="str">
        <f>IF(Calc!O2015=Betting!I2015, Betting!B2015, IF(Calc!P2015=Betting!I2015, Betting!C2015, ""))</f>
        <v>CIN</v>
      </c>
      <c r="I2015" s="21">
        <f>MAX(Calc!O2015:P2015)</f>
        <v>0.59275684913398574</v>
      </c>
      <c r="J2015" s="22">
        <f t="shared" si="125"/>
        <v>-145.55354654178254</v>
      </c>
      <c r="K2015" s="23">
        <f t="shared" si="126"/>
        <v>0.68703238344861661</v>
      </c>
      <c r="M2015" s="31"/>
      <c r="N2015" s="31"/>
      <c r="O2015" t="str">
        <f>IF(ISBLANK(Games!L2015), "", Games!L2015)</f>
        <v/>
      </c>
      <c r="P2015" t="str">
        <f>IF(ISBLANK(Games!M2015), "", Games!M2015)</f>
        <v/>
      </c>
      <c r="Q2015" t="str">
        <f t="shared" si="127"/>
        <v/>
      </c>
      <c r="R2015" t="str">
        <f>IF(ISBLANK(Games!L2015), "", IF(H2015=Q2015, "W", "L"))</f>
        <v/>
      </c>
      <c r="T2015" s="30" t="str">
        <f t="shared" si="124"/>
        <v/>
      </c>
    </row>
    <row r="2016" spans="1:20" x14ac:dyDescent="0.45">
      <c r="A2016" s="20" t="str">
        <f>Calc!A2016</f>
        <v>2024-08-29</v>
      </c>
      <c r="B2016" t="str">
        <f>Calc!B2016</f>
        <v>PHI</v>
      </c>
      <c r="C2016" t="str">
        <f>Calc!C2016</f>
        <v>ATL</v>
      </c>
      <c r="D2016" t="str">
        <f>IF(ISBLANK(Games!D2016), "", Games!D2016)</f>
        <v/>
      </c>
      <c r="E2016" t="str">
        <f>IF(ISBLANK(Games!E2016), "", Games!E2016)</f>
        <v/>
      </c>
      <c r="F2016">
        <f>Calc!M2016</f>
        <v>1516.0751994709906</v>
      </c>
      <c r="G2016">
        <f>Calc!N2016</f>
        <v>1588.8399964445969</v>
      </c>
      <c r="H2016" t="str">
        <f>IF(Calc!O2016=Betting!I2016, Betting!B2016, IF(Calc!P2016=Betting!I2016, Betting!C2016, ""))</f>
        <v>ATL</v>
      </c>
      <c r="I2016" s="21">
        <f>MAX(Calc!O2016:P2016)</f>
        <v>0.56083942133176423</v>
      </c>
      <c r="J2016" s="22">
        <f t="shared" si="125"/>
        <v>-127.70714143617404</v>
      </c>
      <c r="K2016" s="23">
        <f t="shared" si="126"/>
        <v>0.78304156584679629</v>
      </c>
      <c r="M2016" s="31"/>
      <c r="N2016" s="31"/>
      <c r="O2016" t="str">
        <f>IF(ISBLANK(Games!L2016), "", Games!L2016)</f>
        <v/>
      </c>
      <c r="P2016" t="str">
        <f>IF(ISBLANK(Games!M2016), "", Games!M2016)</f>
        <v/>
      </c>
      <c r="Q2016" t="str">
        <f t="shared" si="127"/>
        <v/>
      </c>
      <c r="R2016" t="str">
        <f>IF(ISBLANK(Games!L2016), "", IF(H2016=Q2016, "W", "L"))</f>
        <v/>
      </c>
      <c r="T2016" s="30" t="str">
        <f t="shared" si="124"/>
        <v/>
      </c>
    </row>
    <row r="2017" spans="1:20" x14ac:dyDescent="0.45">
      <c r="A2017" s="20" t="str">
        <f>Calc!A2017</f>
        <v>2024-08-29</v>
      </c>
      <c r="B2017" t="str">
        <f>Calc!B2017</f>
        <v>BOS</v>
      </c>
      <c r="C2017" t="str">
        <f>Calc!C2017</f>
        <v>TOR</v>
      </c>
      <c r="D2017" t="str">
        <f>IF(ISBLANK(Games!D2017), "", Games!D2017)</f>
        <v/>
      </c>
      <c r="E2017" t="str">
        <f>IF(ISBLANK(Games!E2017), "", Games!E2017)</f>
        <v/>
      </c>
      <c r="F2017">
        <f>Calc!M2017</f>
        <v>1500.26839934439</v>
      </c>
      <c r="G2017">
        <f>Calc!N2017</f>
        <v>1549.5770225833428</v>
      </c>
      <c r="H2017" t="str">
        <f>IF(Calc!O2017=Betting!I2017, Betting!B2017, IF(Calc!P2017=Betting!I2017, Betting!C2017, ""))</f>
        <v>TOR</v>
      </c>
      <c r="I2017" s="21">
        <f>MAX(Calc!O2017:P2017)</f>
        <v>0.54484716981155679</v>
      </c>
      <c r="J2017" s="22">
        <f t="shared" si="125"/>
        <v>-119.70642247483732</v>
      </c>
      <c r="K2017" s="23">
        <f t="shared" si="126"/>
        <v>0.83537706609702023</v>
      </c>
      <c r="M2017" s="31"/>
      <c r="N2017" s="31"/>
      <c r="O2017" t="str">
        <f>IF(ISBLANK(Games!L2017), "", Games!L2017)</f>
        <v/>
      </c>
      <c r="P2017" t="str">
        <f>IF(ISBLANK(Games!M2017), "", Games!M2017)</f>
        <v/>
      </c>
      <c r="Q2017" t="str">
        <f t="shared" si="127"/>
        <v/>
      </c>
      <c r="R2017" t="str">
        <f>IF(ISBLANK(Games!L2017), "", IF(H2017=Q2017, "W", "L"))</f>
        <v/>
      </c>
      <c r="T2017" s="30" t="str">
        <f t="shared" si="124"/>
        <v/>
      </c>
    </row>
    <row r="2018" spans="1:20" x14ac:dyDescent="0.45">
      <c r="A2018" s="20" t="str">
        <f>Calc!A2018</f>
        <v>2024-08-29</v>
      </c>
      <c r="B2018" t="str">
        <f>Calc!B2018</f>
        <v>HOU</v>
      </c>
      <c r="C2018" t="str">
        <f>Calc!C2018</f>
        <v>KCR</v>
      </c>
      <c r="D2018" t="str">
        <f>IF(ISBLANK(Games!D2018), "", Games!D2018)</f>
        <v/>
      </c>
      <c r="E2018" t="str">
        <f>IF(ISBLANK(Games!E2018), "", Games!E2018)</f>
        <v/>
      </c>
      <c r="F2018">
        <f>Calc!M2018</f>
        <v>1535.1961987191132</v>
      </c>
      <c r="G2018">
        <f>Calc!N2018</f>
        <v>1465.2610239810729</v>
      </c>
      <c r="H2018" t="str">
        <f>IF(Calc!O2018=Betting!I2018, Betting!B2018, IF(Calc!P2018=Betting!I2018, Betting!C2018, ""))</f>
        <v>HOU</v>
      </c>
      <c r="I2018" s="21">
        <f>MAX(Calc!O2018:P2018)</f>
        <v>0.5788990258292247</v>
      </c>
      <c r="J2018" s="22">
        <f t="shared" si="125"/>
        <v>-137.47273488720433</v>
      </c>
      <c r="K2018" s="23">
        <f t="shared" si="126"/>
        <v>0.72741696804133182</v>
      </c>
      <c r="M2018" s="31"/>
      <c r="N2018" s="31"/>
      <c r="O2018" t="str">
        <f>IF(ISBLANK(Games!L2018), "", Games!L2018)</f>
        <v/>
      </c>
      <c r="P2018" t="str">
        <f>IF(ISBLANK(Games!M2018), "", Games!M2018)</f>
        <v/>
      </c>
      <c r="Q2018" t="str">
        <f t="shared" si="127"/>
        <v/>
      </c>
      <c r="R2018" t="str">
        <f>IF(ISBLANK(Games!L2018), "", IF(H2018=Q2018, "W", "L"))</f>
        <v/>
      </c>
      <c r="T2018" s="30" t="str">
        <f t="shared" ref="T2018:T2081" si="128">IF(S2018="W", N2018/(L2018/-100), IF(S2018="L", -N2018, ""))</f>
        <v/>
      </c>
    </row>
    <row r="2019" spans="1:20" x14ac:dyDescent="0.45">
      <c r="A2019" s="20" t="str">
        <f>Calc!A2019</f>
        <v>2024-08-29</v>
      </c>
      <c r="B2019" t="str">
        <f>Calc!B2019</f>
        <v>LAD</v>
      </c>
      <c r="C2019" t="str">
        <f>Calc!C2019</f>
        <v>BAL</v>
      </c>
      <c r="D2019" t="str">
        <f>IF(ISBLANK(Games!D2019), "", Games!D2019)</f>
        <v/>
      </c>
      <c r="E2019" t="str">
        <f>IF(ISBLANK(Games!E2019), "", Games!E2019)</f>
        <v/>
      </c>
      <c r="F2019">
        <f>Calc!M2019</f>
        <v>1596.6514930600529</v>
      </c>
      <c r="G2019">
        <f>Calc!N2019</f>
        <v>1539.0873746407135</v>
      </c>
      <c r="H2019" t="str">
        <f>IF(Calc!O2019=Betting!I2019, Betting!B2019, IF(Calc!P2019=Betting!I2019, Betting!C2019, ""))</f>
        <v>LAD</v>
      </c>
      <c r="I2019" s="21">
        <f>MAX(Calc!O2019:P2019)</f>
        <v>0.60341865034233833</v>
      </c>
      <c r="J2019" s="22">
        <f t="shared" si="125"/>
        <v>-152.15507508439907</v>
      </c>
      <c r="K2019" s="23">
        <f t="shared" si="126"/>
        <v>0.65722421644188267</v>
      </c>
      <c r="M2019" s="31"/>
      <c r="N2019" s="31"/>
      <c r="O2019" t="str">
        <f>IF(ISBLANK(Games!L2019), "", Games!L2019)</f>
        <v/>
      </c>
      <c r="P2019" t="str">
        <f>IF(ISBLANK(Games!M2019), "", Games!M2019)</f>
        <v/>
      </c>
      <c r="Q2019" t="str">
        <f t="shared" si="127"/>
        <v/>
      </c>
      <c r="R2019" t="str">
        <f>IF(ISBLANK(Games!L2019), "", IF(H2019=Q2019, "W", "L"))</f>
        <v/>
      </c>
      <c r="T2019" s="30" t="str">
        <f t="shared" si="128"/>
        <v/>
      </c>
    </row>
    <row r="2020" spans="1:20" x14ac:dyDescent="0.45">
      <c r="A2020" s="20" t="str">
        <f>Calc!A2020</f>
        <v>2024-08-30</v>
      </c>
      <c r="B2020" t="str">
        <f>Calc!B2020</f>
        <v>DET</v>
      </c>
      <c r="C2020" t="str">
        <f>Calc!C2020</f>
        <v>BOS</v>
      </c>
      <c r="D2020" t="str">
        <f>IF(ISBLANK(Games!D2020), "", Games!D2020)</f>
        <v/>
      </c>
      <c r="E2020" t="str">
        <f>IF(ISBLANK(Games!E2020), "", Games!E2020)</f>
        <v/>
      </c>
      <c r="F2020">
        <f>Calc!M2020</f>
        <v>1481.7589766686021</v>
      </c>
      <c r="G2020">
        <f>Calc!N2020</f>
        <v>1518.233689676287</v>
      </c>
      <c r="H2020" t="str">
        <f>IF(Calc!O2020=Betting!I2020, Betting!B2020, IF(Calc!P2020=Betting!I2020, Betting!C2020, ""))</f>
        <v>BOS</v>
      </c>
      <c r="I2020" s="21">
        <f>MAX(Calc!O2020:P2020)</f>
        <v>0.54846498012910461</v>
      </c>
      <c r="J2020" s="22">
        <f t="shared" si="125"/>
        <v>-121.46676470098018</v>
      </c>
      <c r="K2020" s="23">
        <f t="shared" si="126"/>
        <v>0.82327046617380639</v>
      </c>
      <c r="M2020" s="31"/>
      <c r="N2020" s="31"/>
      <c r="O2020" t="str">
        <f>IF(ISBLANK(Games!L2020), "", Games!L2020)</f>
        <v/>
      </c>
      <c r="P2020" t="str">
        <f>IF(ISBLANK(Games!M2020), "", Games!M2020)</f>
        <v/>
      </c>
      <c r="Q2020" t="str">
        <f t="shared" si="127"/>
        <v/>
      </c>
      <c r="R2020" t="str">
        <f>IF(ISBLANK(Games!L2020), "", IF(H2020=Q2020, "W", "L"))</f>
        <v/>
      </c>
      <c r="T2020" s="30" t="str">
        <f t="shared" si="128"/>
        <v/>
      </c>
    </row>
    <row r="2021" spans="1:20" x14ac:dyDescent="0.45">
      <c r="A2021" s="20" t="str">
        <f>Calc!A2021</f>
        <v>2024-08-30</v>
      </c>
      <c r="B2021" t="str">
        <f>Calc!B2021</f>
        <v>PHI</v>
      </c>
      <c r="C2021" t="str">
        <f>Calc!C2021</f>
        <v>ATL</v>
      </c>
      <c r="D2021" t="str">
        <f>IF(ISBLANK(Games!D2021), "", Games!D2021)</f>
        <v/>
      </c>
      <c r="E2021" t="str">
        <f>IF(ISBLANK(Games!E2021), "", Games!E2021)</f>
        <v/>
      </c>
      <c r="F2021">
        <f>Calc!M2021</f>
        <v>1516.0751994709906</v>
      </c>
      <c r="G2021">
        <f>Calc!N2021</f>
        <v>1588.8399964445969</v>
      </c>
      <c r="H2021" t="str">
        <f>IF(Calc!O2021=Betting!I2021, Betting!B2021, IF(Calc!P2021=Betting!I2021, Betting!C2021, ""))</f>
        <v>ATL</v>
      </c>
      <c r="I2021" s="21">
        <f>MAX(Calc!O2021:P2021)</f>
        <v>0.56083942133176423</v>
      </c>
      <c r="J2021" s="22">
        <f t="shared" si="125"/>
        <v>-127.70714143617404</v>
      </c>
      <c r="K2021" s="23">
        <f t="shared" si="126"/>
        <v>0.78304156584679629</v>
      </c>
      <c r="M2021" s="31"/>
      <c r="N2021" s="31"/>
      <c r="O2021" t="str">
        <f>IF(ISBLANK(Games!L2021), "", Games!L2021)</f>
        <v/>
      </c>
      <c r="P2021" t="str">
        <f>IF(ISBLANK(Games!M2021), "", Games!M2021)</f>
        <v/>
      </c>
      <c r="Q2021" t="str">
        <f t="shared" si="127"/>
        <v/>
      </c>
      <c r="R2021" t="str">
        <f>IF(ISBLANK(Games!L2021), "", IF(H2021=Q2021, "W", "L"))</f>
        <v/>
      </c>
      <c r="T2021" s="30" t="str">
        <f t="shared" si="128"/>
        <v/>
      </c>
    </row>
    <row r="2022" spans="1:20" x14ac:dyDescent="0.45">
      <c r="A2022" s="20" t="str">
        <f>Calc!A2022</f>
        <v>2024-08-30</v>
      </c>
      <c r="B2022" t="str">
        <f>Calc!B2022</f>
        <v>CIN</v>
      </c>
      <c r="C2022" t="str">
        <f>Calc!C2022</f>
        <v>MIL</v>
      </c>
      <c r="D2022" t="str">
        <f>IF(ISBLANK(Games!D2022), "", Games!D2022)</f>
        <v/>
      </c>
      <c r="E2022" t="str">
        <f>IF(ISBLANK(Games!E2022), "", Games!E2022)</f>
        <v/>
      </c>
      <c r="F2022">
        <f>Calc!M2022</f>
        <v>1493.1662146218293</v>
      </c>
      <c r="G2022">
        <f>Calc!N2022</f>
        <v>1527.5334034496079</v>
      </c>
      <c r="H2022" t="str">
        <f>IF(Calc!O2022=Betting!I2022, Betting!B2022, IF(Calc!P2022=Betting!I2022, Betting!C2022, ""))</f>
        <v>MIL</v>
      </c>
      <c r="I2022" s="21">
        <f>MAX(Calc!O2022:P2022)</f>
        <v>0.55624212497835279</v>
      </c>
      <c r="J2022" s="22">
        <f t="shared" si="125"/>
        <v>-125.34811352952744</v>
      </c>
      <c r="K2022" s="23">
        <f t="shared" si="126"/>
        <v>0.79777826075095781</v>
      </c>
      <c r="M2022" s="31"/>
      <c r="N2022" s="31"/>
      <c r="O2022" t="str">
        <f>IF(ISBLANK(Games!L2022), "", Games!L2022)</f>
        <v/>
      </c>
      <c r="P2022" t="str">
        <f>IF(ISBLANK(Games!M2022), "", Games!M2022)</f>
        <v/>
      </c>
      <c r="Q2022" t="str">
        <f t="shared" si="127"/>
        <v/>
      </c>
      <c r="R2022" t="str">
        <f>IF(ISBLANK(Games!L2022), "", IF(H2022=Q2022, "W", "L"))</f>
        <v/>
      </c>
      <c r="T2022" s="30" t="str">
        <f t="shared" si="128"/>
        <v/>
      </c>
    </row>
    <row r="2023" spans="1:20" x14ac:dyDescent="0.45">
      <c r="A2023" s="20" t="str">
        <f>Calc!A2023</f>
        <v>2024-08-30</v>
      </c>
      <c r="B2023" t="str">
        <f>Calc!B2023</f>
        <v>WAS</v>
      </c>
      <c r="C2023" t="str">
        <f>Calc!C2023</f>
        <v>CHC</v>
      </c>
      <c r="D2023" t="str">
        <f>IF(ISBLANK(Games!D2023), "", Games!D2023)</f>
        <v/>
      </c>
      <c r="E2023" t="str">
        <f>IF(ISBLANK(Games!E2023), "", Games!E2023)</f>
        <v/>
      </c>
      <c r="F2023">
        <f>Calc!M2023</f>
        <v>1419.5380932200808</v>
      </c>
      <c r="G2023">
        <f>Calc!N2023</f>
        <v>1510.9500841970262</v>
      </c>
      <c r="H2023" t="str">
        <f>IF(Calc!O2023=Betting!I2023, Betting!B2023, IF(Calc!P2023=Betting!I2023, Betting!C2023, ""))</f>
        <v>CHC</v>
      </c>
      <c r="I2023" s="21">
        <f>MAX(Calc!O2023:P2023)</f>
        <v>0.65240817998146039</v>
      </c>
      <c r="J2023" s="22">
        <f t="shared" si="125"/>
        <v>-187.69376677122688</v>
      </c>
      <c r="K2023" s="23">
        <f t="shared" si="126"/>
        <v>0.53278274350946553</v>
      </c>
      <c r="M2023" s="31"/>
      <c r="N2023" s="31"/>
      <c r="O2023" t="str">
        <f>IF(ISBLANK(Games!L2023), "", Games!L2023)</f>
        <v/>
      </c>
      <c r="P2023" t="str">
        <f>IF(ISBLANK(Games!M2023), "", Games!M2023)</f>
        <v/>
      </c>
      <c r="Q2023" t="str">
        <f t="shared" si="127"/>
        <v/>
      </c>
      <c r="R2023" t="str">
        <f>IF(ISBLANK(Games!L2023), "", IF(H2023=Q2023, "W", "L"))</f>
        <v/>
      </c>
      <c r="T2023" s="30" t="str">
        <f t="shared" si="128"/>
        <v/>
      </c>
    </row>
    <row r="2024" spans="1:20" x14ac:dyDescent="0.45">
      <c r="A2024" s="20" t="str">
        <f>Calc!A2024</f>
        <v>2024-08-30</v>
      </c>
      <c r="B2024" t="str">
        <f>Calc!B2024</f>
        <v>TBR</v>
      </c>
      <c r="C2024" t="str">
        <f>Calc!C2024</f>
        <v>SDP</v>
      </c>
      <c r="D2024" t="str">
        <f>IF(ISBLANK(Games!D2024), "", Games!D2024)</f>
        <v/>
      </c>
      <c r="E2024" t="str">
        <f>IF(ISBLANK(Games!E2024), "", Games!E2024)</f>
        <v/>
      </c>
      <c r="F2024">
        <f>Calc!M2024</f>
        <v>1528.0229512954211</v>
      </c>
      <c r="G2024">
        <f>Calc!N2024</f>
        <v>1514.2912987524817</v>
      </c>
      <c r="H2024" t="str">
        <f>IF(Calc!O2024=Betting!I2024, Betting!B2024, IF(Calc!P2024=Betting!I2024, Betting!C2024, ""))</f>
        <v>TBR</v>
      </c>
      <c r="I2024" s="21">
        <f>MAX(Calc!O2024:P2024)</f>
        <v>0.58191331561691861</v>
      </c>
      <c r="J2024" s="22">
        <f t="shared" si="125"/>
        <v>-139.18484786846915</v>
      </c>
      <c r="K2024" s="23">
        <f t="shared" si="126"/>
        <v>0.71846901104135164</v>
      </c>
      <c r="M2024" s="31"/>
      <c r="N2024" s="31"/>
      <c r="O2024" t="str">
        <f>IF(ISBLANK(Games!L2024), "", Games!L2024)</f>
        <v/>
      </c>
      <c r="P2024" t="str">
        <f>IF(ISBLANK(Games!M2024), "", Games!M2024)</f>
        <v/>
      </c>
      <c r="Q2024" t="str">
        <f t="shared" si="127"/>
        <v/>
      </c>
      <c r="R2024" t="str">
        <f>IF(ISBLANK(Games!L2024), "", IF(H2024=Q2024, "W", "L"))</f>
        <v/>
      </c>
      <c r="T2024" s="30" t="str">
        <f t="shared" si="128"/>
        <v/>
      </c>
    </row>
    <row r="2025" spans="1:20" x14ac:dyDescent="0.45">
      <c r="A2025" s="20" t="str">
        <f>Calc!A2025</f>
        <v>2024-08-30</v>
      </c>
      <c r="B2025" t="str">
        <f>Calc!B2025</f>
        <v>NYY</v>
      </c>
      <c r="C2025" t="str">
        <f>Calc!C2025</f>
        <v>STL</v>
      </c>
      <c r="D2025" t="str">
        <f>IF(ISBLANK(Games!D2025), "", Games!D2025)</f>
        <v/>
      </c>
      <c r="E2025" t="str">
        <f>IF(ISBLANK(Games!E2025), "", Games!E2025)</f>
        <v/>
      </c>
      <c r="F2025">
        <f>Calc!M2025</f>
        <v>1533.7203518335739</v>
      </c>
      <c r="G2025">
        <f>Calc!N2025</f>
        <v>1507.9516916859375</v>
      </c>
      <c r="H2025" t="str">
        <f>IF(Calc!O2025=Betting!I2025, Betting!B2025, IF(Calc!P2025=Betting!I2025, Betting!C2025, ""))</f>
        <v>NYY</v>
      </c>
      <c r="I2025" s="21">
        <f>MAX(Calc!O2025:P2025)</f>
        <v>0.58397755938955309</v>
      </c>
      <c r="J2025" s="22">
        <f t="shared" si="125"/>
        <v>-140.37164883044738</v>
      </c>
      <c r="K2025" s="23">
        <f t="shared" si="126"/>
        <v>0.71239456708803328</v>
      </c>
      <c r="M2025" s="31"/>
      <c r="N2025" s="31"/>
      <c r="O2025" t="str">
        <f>IF(ISBLANK(Games!L2025), "", Games!L2025)</f>
        <v/>
      </c>
      <c r="P2025" t="str">
        <f>IF(ISBLANK(Games!M2025), "", Games!M2025)</f>
        <v/>
      </c>
      <c r="Q2025" t="str">
        <f t="shared" si="127"/>
        <v/>
      </c>
      <c r="R2025" t="str">
        <f>IF(ISBLANK(Games!L2025), "", IF(H2025=Q2025, "W", "L"))</f>
        <v/>
      </c>
      <c r="T2025" s="30" t="str">
        <f t="shared" si="128"/>
        <v/>
      </c>
    </row>
    <row r="2026" spans="1:20" x14ac:dyDescent="0.45">
      <c r="A2026" s="20" t="str">
        <f>Calc!A2026</f>
        <v>2024-08-30</v>
      </c>
      <c r="B2026" t="str">
        <f>Calc!B2026</f>
        <v>CLE</v>
      </c>
      <c r="C2026" t="str">
        <f>Calc!C2026</f>
        <v>PIT</v>
      </c>
      <c r="D2026" t="str">
        <f>IF(ISBLANK(Games!D2026), "", Games!D2026)</f>
        <v/>
      </c>
      <c r="E2026" t="str">
        <f>IF(ISBLANK(Games!E2026), "", Games!E2026)</f>
        <v/>
      </c>
      <c r="F2026">
        <f>Calc!M2026</f>
        <v>1503.8938502056101</v>
      </c>
      <c r="G2026">
        <f>Calc!N2026</f>
        <v>1490.342604018655</v>
      </c>
      <c r="H2026" t="str">
        <f>IF(Calc!O2026=Betting!I2026, Betting!B2026, IF(Calc!P2026=Betting!I2026, Betting!C2026, ""))</f>
        <v>CLE</v>
      </c>
      <c r="I2026" s="21">
        <f>MAX(Calc!O2026:P2026)</f>
        <v>0.54330145148238995</v>
      </c>
      <c r="J2026" s="22">
        <f t="shared" si="125"/>
        <v>-118.96281546019421</v>
      </c>
      <c r="K2026" s="23">
        <f t="shared" si="126"/>
        <v>0.84059880066860648</v>
      </c>
      <c r="M2026" s="31"/>
      <c r="N2026" s="31"/>
      <c r="O2026" t="str">
        <f>IF(ISBLANK(Games!L2026), "", Games!L2026)</f>
        <v/>
      </c>
      <c r="P2026" t="str">
        <f>IF(ISBLANK(Games!M2026), "", Games!M2026)</f>
        <v/>
      </c>
      <c r="Q2026" t="str">
        <f t="shared" si="127"/>
        <v/>
      </c>
      <c r="R2026" t="str">
        <f>IF(ISBLANK(Games!L2026), "", IF(H2026=Q2026, "W", "L"))</f>
        <v/>
      </c>
      <c r="T2026" s="30" t="str">
        <f t="shared" si="128"/>
        <v/>
      </c>
    </row>
    <row r="2027" spans="1:20" x14ac:dyDescent="0.45">
      <c r="A2027" s="20" t="str">
        <f>Calc!A2027</f>
        <v>2024-08-30</v>
      </c>
      <c r="B2027" t="str">
        <f>Calc!B2027</f>
        <v>TEX</v>
      </c>
      <c r="C2027" t="str">
        <f>Calc!C2027</f>
        <v>OAK</v>
      </c>
      <c r="D2027" t="str">
        <f>IF(ISBLANK(Games!D2027), "", Games!D2027)</f>
        <v/>
      </c>
      <c r="E2027" t="str">
        <f>IF(ISBLANK(Games!E2027), "", Games!E2027)</f>
        <v/>
      </c>
      <c r="F2027">
        <f>Calc!M2027</f>
        <v>1535.7428778604465</v>
      </c>
      <c r="G2027">
        <f>Calc!N2027</f>
        <v>1422.9458950386379</v>
      </c>
      <c r="H2027" t="str">
        <f>IF(Calc!O2027=Betting!I2027, Betting!B2027, IF(Calc!P2027=Betting!I2027, Betting!C2027, ""))</f>
        <v>TEX</v>
      </c>
      <c r="I2027" s="21">
        <f>MAX(Calc!O2027:P2027)</f>
        <v>0.68850089246395896</v>
      </c>
      <c r="J2027" s="22">
        <f t="shared" si="125"/>
        <v>-221.02820708219784</v>
      </c>
      <c r="K2027" s="23">
        <f t="shared" si="126"/>
        <v>0.45243094227702418</v>
      </c>
      <c r="M2027" s="31"/>
      <c r="N2027" s="31"/>
      <c r="O2027" t="str">
        <f>IF(ISBLANK(Games!L2027), "", Games!L2027)</f>
        <v/>
      </c>
      <c r="P2027" t="str">
        <f>IF(ISBLANK(Games!M2027), "", Games!M2027)</f>
        <v/>
      </c>
      <c r="Q2027" t="str">
        <f t="shared" si="127"/>
        <v/>
      </c>
      <c r="R2027" t="str">
        <f>IF(ISBLANK(Games!L2027), "", IF(H2027=Q2027, "W", "L"))</f>
        <v/>
      </c>
      <c r="T2027" s="30" t="str">
        <f t="shared" si="128"/>
        <v/>
      </c>
    </row>
    <row r="2028" spans="1:20" x14ac:dyDescent="0.45">
      <c r="A2028" s="20" t="str">
        <f>Calc!A2028</f>
        <v>2024-08-30</v>
      </c>
      <c r="B2028" t="str">
        <f>Calc!B2028</f>
        <v>HOU</v>
      </c>
      <c r="C2028" t="str">
        <f>Calc!C2028</f>
        <v>KCR</v>
      </c>
      <c r="D2028" t="str">
        <f>IF(ISBLANK(Games!D2028), "", Games!D2028)</f>
        <v/>
      </c>
      <c r="E2028" t="str">
        <f>IF(ISBLANK(Games!E2028), "", Games!E2028)</f>
        <v/>
      </c>
      <c r="F2028">
        <f>Calc!M2028</f>
        <v>1535.1961987191132</v>
      </c>
      <c r="G2028">
        <f>Calc!N2028</f>
        <v>1465.2610239810729</v>
      </c>
      <c r="H2028" t="str">
        <f>IF(Calc!O2028=Betting!I2028, Betting!B2028, IF(Calc!P2028=Betting!I2028, Betting!C2028, ""))</f>
        <v>HOU</v>
      </c>
      <c r="I2028" s="21">
        <f>MAX(Calc!O2028:P2028)</f>
        <v>0.5788990258292247</v>
      </c>
      <c r="J2028" s="22">
        <f t="shared" si="125"/>
        <v>-137.47273488720433</v>
      </c>
      <c r="K2028" s="23">
        <f t="shared" si="126"/>
        <v>0.72741696804133182</v>
      </c>
      <c r="M2028" s="31"/>
      <c r="N2028" s="31"/>
      <c r="O2028" t="str">
        <f>IF(ISBLANK(Games!L2028), "", Games!L2028)</f>
        <v/>
      </c>
      <c r="P2028" t="str">
        <f>IF(ISBLANK(Games!M2028), "", Games!M2028)</f>
        <v/>
      </c>
      <c r="Q2028" t="str">
        <f t="shared" si="127"/>
        <v/>
      </c>
      <c r="R2028" t="str">
        <f>IF(ISBLANK(Games!L2028), "", IF(H2028=Q2028, "W", "L"))</f>
        <v/>
      </c>
      <c r="T2028" s="30" t="str">
        <f t="shared" si="128"/>
        <v/>
      </c>
    </row>
    <row r="2029" spans="1:20" x14ac:dyDescent="0.45">
      <c r="A2029" s="20" t="str">
        <f>Calc!A2029</f>
        <v>2024-08-30</v>
      </c>
      <c r="B2029" t="str">
        <f>Calc!B2029</f>
        <v>MIN</v>
      </c>
      <c r="C2029" t="str">
        <f>Calc!C2029</f>
        <v>TOR</v>
      </c>
      <c r="D2029" t="str">
        <f>IF(ISBLANK(Games!D2029), "", Games!D2029)</f>
        <v/>
      </c>
      <c r="E2029" t="str">
        <f>IF(ISBLANK(Games!E2029), "", Games!E2029)</f>
        <v/>
      </c>
      <c r="F2029">
        <f>Calc!M2029</f>
        <v>1529.2726034226744</v>
      </c>
      <c r="G2029">
        <f>Calc!N2029</f>
        <v>1549.5770225833428</v>
      </c>
      <c r="H2029" t="str">
        <f>IF(Calc!O2029=Betting!I2029, Betting!B2029, IF(Calc!P2029=Betting!I2029, Betting!C2029, ""))</f>
        <v>MIN</v>
      </c>
      <c r="I2029" s="21">
        <f>MAX(Calc!O2029:P2029)</f>
        <v>0.53444917597176844</v>
      </c>
      <c r="J2029" s="22">
        <f t="shared" si="125"/>
        <v>-114.79931908344315</v>
      </c>
      <c r="K2029" s="23">
        <f t="shared" si="126"/>
        <v>0.871085306066266</v>
      </c>
      <c r="M2029" s="31"/>
      <c r="N2029" s="31"/>
      <c r="O2029" t="str">
        <f>IF(ISBLANK(Games!L2029), "", Games!L2029)</f>
        <v/>
      </c>
      <c r="P2029" t="str">
        <f>IF(ISBLANK(Games!M2029), "", Games!M2029)</f>
        <v/>
      </c>
      <c r="Q2029" t="str">
        <f t="shared" si="127"/>
        <v/>
      </c>
      <c r="R2029" t="str">
        <f>IF(ISBLANK(Games!L2029), "", IF(H2029=Q2029, "W", "L"))</f>
        <v/>
      </c>
      <c r="T2029" s="30" t="str">
        <f t="shared" si="128"/>
        <v/>
      </c>
    </row>
    <row r="2030" spans="1:20" x14ac:dyDescent="0.45">
      <c r="A2030" s="20" t="str">
        <f>Calc!A2030</f>
        <v>2024-08-30</v>
      </c>
      <c r="B2030" t="str">
        <f>Calc!B2030</f>
        <v>CHW</v>
      </c>
      <c r="C2030" t="str">
        <f>Calc!C2030</f>
        <v>NYM</v>
      </c>
      <c r="D2030" t="str">
        <f>IF(ISBLANK(Games!D2030), "", Games!D2030)</f>
        <v/>
      </c>
      <c r="E2030" t="str">
        <f>IF(ISBLANK(Games!E2030), "", Games!E2030)</f>
        <v/>
      </c>
      <c r="F2030">
        <f>Calc!M2030</f>
        <v>1426.513159308995</v>
      </c>
      <c r="G2030">
        <f>Calc!N2030</f>
        <v>1510.288270753422</v>
      </c>
      <c r="H2030" t="str">
        <f>IF(Calc!O2030=Betting!I2030, Betting!B2030, IF(Calc!P2030=Betting!I2030, Betting!C2030, ""))</f>
        <v>NYM</v>
      </c>
      <c r="I2030" s="21">
        <f>MAX(Calc!O2030:P2030)</f>
        <v>0.63940539954197517</v>
      </c>
      <c r="J2030" s="22">
        <f t="shared" si="125"/>
        <v>-177.31973765824745</v>
      </c>
      <c r="K2030" s="23">
        <f t="shared" si="126"/>
        <v>0.5639530112137453</v>
      </c>
      <c r="M2030" s="31"/>
      <c r="N2030" s="31"/>
      <c r="O2030" t="str">
        <f>IF(ISBLANK(Games!L2030), "", Games!L2030)</f>
        <v/>
      </c>
      <c r="P2030" t="str">
        <f>IF(ISBLANK(Games!M2030), "", Games!M2030)</f>
        <v/>
      </c>
      <c r="Q2030" t="str">
        <f t="shared" si="127"/>
        <v/>
      </c>
      <c r="R2030" t="str">
        <f>IF(ISBLANK(Games!L2030), "", IF(H2030=Q2030, "W", "L"))</f>
        <v/>
      </c>
      <c r="T2030" s="30" t="str">
        <f t="shared" si="128"/>
        <v/>
      </c>
    </row>
    <row r="2031" spans="1:20" x14ac:dyDescent="0.45">
      <c r="A2031" s="20" t="str">
        <f>Calc!A2031</f>
        <v>2024-08-30</v>
      </c>
      <c r="B2031" t="str">
        <f>Calc!B2031</f>
        <v>COL</v>
      </c>
      <c r="C2031" t="str">
        <f>Calc!C2031</f>
        <v>BAL</v>
      </c>
      <c r="D2031" t="str">
        <f>IF(ISBLANK(Games!D2031), "", Games!D2031)</f>
        <v/>
      </c>
      <c r="E2031" t="str">
        <f>IF(ISBLANK(Games!E2031), "", Games!E2031)</f>
        <v/>
      </c>
      <c r="F2031">
        <f>Calc!M2031</f>
        <v>1423.0710497477428</v>
      </c>
      <c r="G2031">
        <f>Calc!N2031</f>
        <v>1539.0873746407135</v>
      </c>
      <c r="H2031" t="str">
        <f>IF(Calc!O2031=Betting!I2031, Betting!B2031, IF(Calc!P2031=Betting!I2031, Betting!C2031, ""))</f>
        <v>BAL</v>
      </c>
      <c r="I2031" s="21">
        <f>MAX(Calc!O2031:P2031)</f>
        <v>0.54684692012762459</v>
      </c>
      <c r="J2031" s="22">
        <f t="shared" si="125"/>
        <v>-120.67598002018144</v>
      </c>
      <c r="K2031" s="23">
        <f t="shared" si="126"/>
        <v>0.82866532331683851</v>
      </c>
      <c r="M2031" s="31"/>
      <c r="N2031" s="31"/>
      <c r="O2031" t="str">
        <f>IF(ISBLANK(Games!L2031), "", Games!L2031)</f>
        <v/>
      </c>
      <c r="P2031" t="str">
        <f>IF(ISBLANK(Games!M2031), "", Games!M2031)</f>
        <v/>
      </c>
      <c r="Q2031" t="str">
        <f t="shared" si="127"/>
        <v/>
      </c>
      <c r="R2031" t="str">
        <f>IF(ISBLANK(Games!L2031), "", IF(H2031=Q2031, "W", "L"))</f>
        <v/>
      </c>
      <c r="T2031" s="30" t="str">
        <f t="shared" si="128"/>
        <v/>
      </c>
    </row>
    <row r="2032" spans="1:20" x14ac:dyDescent="0.45">
      <c r="A2032" s="20" t="str">
        <f>Calc!A2032</f>
        <v>2024-08-30</v>
      </c>
      <c r="B2032" t="str">
        <f>Calc!B2032</f>
        <v>LAA</v>
      </c>
      <c r="C2032" t="str">
        <f>Calc!C2032</f>
        <v>SEA</v>
      </c>
      <c r="D2032" t="str">
        <f>IF(ISBLANK(Games!D2032), "", Games!D2032)</f>
        <v/>
      </c>
      <c r="E2032" t="str">
        <f>IF(ISBLANK(Games!E2032), "", Games!E2032)</f>
        <v/>
      </c>
      <c r="F2032">
        <f>Calc!M2032</f>
        <v>1469.5882041455925</v>
      </c>
      <c r="G2032">
        <f>Calc!N2032</f>
        <v>1521.2700100017432</v>
      </c>
      <c r="H2032" t="str">
        <f>IF(Calc!O2032=Betting!I2032, Betting!B2032, IF(Calc!P2032=Betting!I2032, Betting!C2032, ""))</f>
        <v>SEA</v>
      </c>
      <c r="I2032" s="21">
        <f>MAX(Calc!O2032:P2032)</f>
        <v>0.53958575566177891</v>
      </c>
      <c r="J2032" s="22">
        <f t="shared" si="125"/>
        <v>-117.19571283841476</v>
      </c>
      <c r="K2032" s="23">
        <f t="shared" si="126"/>
        <v>0.85327353346002</v>
      </c>
      <c r="M2032" s="31"/>
      <c r="N2032" s="31"/>
      <c r="O2032" t="str">
        <f>IF(ISBLANK(Games!L2032), "", Games!L2032)</f>
        <v/>
      </c>
      <c r="P2032" t="str">
        <f>IF(ISBLANK(Games!M2032), "", Games!M2032)</f>
        <v/>
      </c>
      <c r="Q2032" t="str">
        <f t="shared" si="127"/>
        <v/>
      </c>
      <c r="R2032" t="str">
        <f>IF(ISBLANK(Games!L2032), "", IF(H2032=Q2032, "W", "L"))</f>
        <v/>
      </c>
      <c r="T2032" s="30" t="str">
        <f t="shared" si="128"/>
        <v/>
      </c>
    </row>
    <row r="2033" spans="1:20" x14ac:dyDescent="0.45">
      <c r="A2033" s="20" t="str">
        <f>Calc!A2033</f>
        <v>2024-08-30</v>
      </c>
      <c r="B2033" t="str">
        <f>Calc!B2033</f>
        <v>ARI</v>
      </c>
      <c r="C2033" t="str">
        <f>Calc!C2033</f>
        <v>LAD</v>
      </c>
      <c r="D2033" t="str">
        <f>IF(ISBLANK(Games!D2033), "", Games!D2033)</f>
        <v/>
      </c>
      <c r="E2033" t="str">
        <f>IF(ISBLANK(Games!E2033), "", Games!E2033)</f>
        <v/>
      </c>
      <c r="F2033">
        <f>Calc!M2033</f>
        <v>1516.9891876380354</v>
      </c>
      <c r="G2033">
        <f>Calc!N2033</f>
        <v>1587.2549754385982</v>
      </c>
      <c r="H2033" t="str">
        <f>IF(Calc!O2033=Betting!I2033, Betting!B2033, IF(Calc!P2033=Betting!I2033, Betting!C2033, ""))</f>
        <v>LAD</v>
      </c>
      <c r="I2033" s="21">
        <f>MAX(Calc!O2033:P2033)</f>
        <v>0.57444766851908824</v>
      </c>
      <c r="J2033" s="22">
        <f t="shared" si="125"/>
        <v>-134.98872548060643</v>
      </c>
      <c r="K2033" s="23">
        <f t="shared" si="126"/>
        <v>0.74080260883985316</v>
      </c>
      <c r="M2033" s="31"/>
      <c r="N2033" s="31"/>
      <c r="O2033" t="str">
        <f>IF(ISBLANK(Games!L2033), "", Games!L2033)</f>
        <v/>
      </c>
      <c r="P2033" t="str">
        <f>IF(ISBLANK(Games!M2033), "", Games!M2033)</f>
        <v/>
      </c>
      <c r="Q2033" t="str">
        <f t="shared" si="127"/>
        <v/>
      </c>
      <c r="R2033" t="str">
        <f>IF(ISBLANK(Games!L2033), "", IF(H2033=Q2033, "W", "L"))</f>
        <v/>
      </c>
      <c r="T2033" s="30" t="str">
        <f t="shared" si="128"/>
        <v/>
      </c>
    </row>
    <row r="2034" spans="1:20" x14ac:dyDescent="0.45">
      <c r="A2034" s="20" t="str">
        <f>Calc!A2034</f>
        <v>2024-08-30</v>
      </c>
      <c r="B2034" t="str">
        <f>Calc!B2034</f>
        <v>SFG</v>
      </c>
      <c r="C2034" t="str">
        <f>Calc!C2034</f>
        <v>MIA</v>
      </c>
      <c r="D2034" t="str">
        <f>IF(ISBLANK(Games!D2034), "", Games!D2034)</f>
        <v/>
      </c>
      <c r="E2034" t="str">
        <f>IF(ISBLANK(Games!E2034), "", Games!E2034)</f>
        <v/>
      </c>
      <c r="F2034">
        <f>Calc!M2034</f>
        <v>1506.8907435815931</v>
      </c>
      <c r="G2034">
        <f>Calc!N2034</f>
        <v>1484.370768699393</v>
      </c>
      <c r="H2034" t="str">
        <f>IF(Calc!O2034=Betting!I2034, Betting!B2034, IF(Calc!P2034=Betting!I2034, Betting!C2034, ""))</f>
        <v>SFG</v>
      </c>
      <c r="I2034" s="21">
        <f>MAX(Calc!O2034:P2034)</f>
        <v>0.58861353838141894</v>
      </c>
      <c r="J2034" s="22">
        <f t="shared" si="125"/>
        <v>-143.0804348946113</v>
      </c>
      <c r="K2034" s="23">
        <f t="shared" si="126"/>
        <v>0.69890757652265278</v>
      </c>
      <c r="M2034" s="31"/>
      <c r="N2034" s="31"/>
      <c r="O2034" t="str">
        <f>IF(ISBLANK(Games!L2034), "", Games!L2034)</f>
        <v/>
      </c>
      <c r="P2034" t="str">
        <f>IF(ISBLANK(Games!M2034), "", Games!M2034)</f>
        <v/>
      </c>
      <c r="Q2034" t="str">
        <f t="shared" si="127"/>
        <v/>
      </c>
      <c r="R2034" t="str">
        <f>IF(ISBLANK(Games!L2034), "", IF(H2034=Q2034, "W", "L"))</f>
        <v/>
      </c>
      <c r="T2034" s="30" t="str">
        <f t="shared" si="128"/>
        <v/>
      </c>
    </row>
    <row r="2035" spans="1:20" x14ac:dyDescent="0.45">
      <c r="A2035" s="20" t="str">
        <f>Calc!A2035</f>
        <v>2024-08-31</v>
      </c>
      <c r="B2035" t="str">
        <f>Calc!B2035</f>
        <v>NYY</v>
      </c>
      <c r="C2035" t="str">
        <f>Calc!C2035</f>
        <v>STL</v>
      </c>
      <c r="D2035" t="str">
        <f>IF(ISBLANK(Games!D2035), "", Games!D2035)</f>
        <v/>
      </c>
      <c r="E2035" t="str">
        <f>IF(ISBLANK(Games!E2035), "", Games!E2035)</f>
        <v/>
      </c>
      <c r="F2035">
        <f>Calc!M2035</f>
        <v>1533.7203518335739</v>
      </c>
      <c r="G2035">
        <f>Calc!N2035</f>
        <v>1507.9516916859375</v>
      </c>
      <c r="H2035" t="str">
        <f>IF(Calc!O2035=Betting!I2035, Betting!B2035, IF(Calc!P2035=Betting!I2035, Betting!C2035, ""))</f>
        <v>NYY</v>
      </c>
      <c r="I2035" s="21">
        <f>MAX(Calc!O2035:P2035)</f>
        <v>0.58397755938955309</v>
      </c>
      <c r="J2035" s="22">
        <f t="shared" si="125"/>
        <v>-140.37164883044738</v>
      </c>
      <c r="K2035" s="23">
        <f t="shared" si="126"/>
        <v>0.71239456708803328</v>
      </c>
      <c r="M2035" s="31"/>
      <c r="N2035" s="31"/>
      <c r="O2035" t="str">
        <f>IF(ISBLANK(Games!L2035), "", Games!L2035)</f>
        <v/>
      </c>
      <c r="P2035" t="str">
        <f>IF(ISBLANK(Games!M2035), "", Games!M2035)</f>
        <v/>
      </c>
      <c r="Q2035" t="str">
        <f t="shared" si="127"/>
        <v/>
      </c>
      <c r="R2035" t="str">
        <f>IF(ISBLANK(Games!L2035), "", IF(H2035=Q2035, "W", "L"))</f>
        <v/>
      </c>
      <c r="T2035" s="30" t="str">
        <f t="shared" si="128"/>
        <v/>
      </c>
    </row>
    <row r="2036" spans="1:20" x14ac:dyDescent="0.45">
      <c r="A2036" s="20" t="str">
        <f>Calc!A2036</f>
        <v>2024-08-31</v>
      </c>
      <c r="B2036" t="str">
        <f>Calc!B2036</f>
        <v>WAS</v>
      </c>
      <c r="C2036" t="str">
        <f>Calc!C2036</f>
        <v>CHC</v>
      </c>
      <c r="D2036" t="str">
        <f>IF(ISBLANK(Games!D2036), "", Games!D2036)</f>
        <v/>
      </c>
      <c r="E2036" t="str">
        <f>IF(ISBLANK(Games!E2036), "", Games!E2036)</f>
        <v/>
      </c>
      <c r="F2036">
        <f>Calc!M2036</f>
        <v>1419.5380932200808</v>
      </c>
      <c r="G2036">
        <f>Calc!N2036</f>
        <v>1510.9500841970262</v>
      </c>
      <c r="H2036" t="str">
        <f>IF(Calc!O2036=Betting!I2036, Betting!B2036, IF(Calc!P2036=Betting!I2036, Betting!C2036, ""))</f>
        <v>CHC</v>
      </c>
      <c r="I2036" s="21">
        <f>MAX(Calc!O2036:P2036)</f>
        <v>0.65240817998146039</v>
      </c>
      <c r="J2036" s="22">
        <f t="shared" si="125"/>
        <v>-187.69376677122688</v>
      </c>
      <c r="K2036" s="23">
        <f t="shared" si="126"/>
        <v>0.53278274350946553</v>
      </c>
      <c r="M2036" s="31"/>
      <c r="N2036" s="31"/>
      <c r="O2036" t="str">
        <f>IF(ISBLANK(Games!L2036), "", Games!L2036)</f>
        <v/>
      </c>
      <c r="P2036" t="str">
        <f>IF(ISBLANK(Games!M2036), "", Games!M2036)</f>
        <v/>
      </c>
      <c r="Q2036" t="str">
        <f t="shared" si="127"/>
        <v/>
      </c>
      <c r="R2036" t="str">
        <f>IF(ISBLANK(Games!L2036), "", IF(H2036=Q2036, "W", "L"))</f>
        <v/>
      </c>
      <c r="T2036" s="30" t="str">
        <f t="shared" si="128"/>
        <v/>
      </c>
    </row>
    <row r="2037" spans="1:20" x14ac:dyDescent="0.45">
      <c r="A2037" s="20" t="str">
        <f>Calc!A2037</f>
        <v>2024-08-31</v>
      </c>
      <c r="B2037" t="str">
        <f>Calc!B2037</f>
        <v>TBR</v>
      </c>
      <c r="C2037" t="str">
        <f>Calc!C2037</f>
        <v>SDP</v>
      </c>
      <c r="D2037" t="str">
        <f>IF(ISBLANK(Games!D2037), "", Games!D2037)</f>
        <v/>
      </c>
      <c r="E2037" t="str">
        <f>IF(ISBLANK(Games!E2037), "", Games!E2037)</f>
        <v/>
      </c>
      <c r="F2037">
        <f>Calc!M2037</f>
        <v>1528.0229512954211</v>
      </c>
      <c r="G2037">
        <f>Calc!N2037</f>
        <v>1514.2912987524817</v>
      </c>
      <c r="H2037" t="str">
        <f>IF(Calc!O2037=Betting!I2037, Betting!B2037, IF(Calc!P2037=Betting!I2037, Betting!C2037, ""))</f>
        <v>TBR</v>
      </c>
      <c r="I2037" s="21">
        <f>MAX(Calc!O2037:P2037)</f>
        <v>0.58191331561691861</v>
      </c>
      <c r="J2037" s="22">
        <f t="shared" si="125"/>
        <v>-139.18484786846915</v>
      </c>
      <c r="K2037" s="23">
        <f t="shared" si="126"/>
        <v>0.71846901104135164</v>
      </c>
      <c r="M2037" s="31"/>
      <c r="N2037" s="31"/>
      <c r="O2037" t="str">
        <f>IF(ISBLANK(Games!L2037), "", Games!L2037)</f>
        <v/>
      </c>
      <c r="P2037" t="str">
        <f>IF(ISBLANK(Games!M2037), "", Games!M2037)</f>
        <v/>
      </c>
      <c r="Q2037" t="str">
        <f t="shared" si="127"/>
        <v/>
      </c>
      <c r="R2037" t="str">
        <f>IF(ISBLANK(Games!L2037), "", IF(H2037=Q2037, "W", "L"))</f>
        <v/>
      </c>
      <c r="T2037" s="30" t="str">
        <f t="shared" si="128"/>
        <v/>
      </c>
    </row>
    <row r="2038" spans="1:20" x14ac:dyDescent="0.45">
      <c r="A2038" s="20" t="str">
        <f>Calc!A2038</f>
        <v>2024-08-31</v>
      </c>
      <c r="B2038" t="str">
        <f>Calc!B2038</f>
        <v>DET</v>
      </c>
      <c r="C2038" t="str">
        <f>Calc!C2038</f>
        <v>BOS</v>
      </c>
      <c r="D2038" t="str">
        <f>IF(ISBLANK(Games!D2038), "", Games!D2038)</f>
        <v/>
      </c>
      <c r="E2038" t="str">
        <f>IF(ISBLANK(Games!E2038), "", Games!E2038)</f>
        <v/>
      </c>
      <c r="F2038">
        <f>Calc!M2038</f>
        <v>1481.7589766686021</v>
      </c>
      <c r="G2038">
        <f>Calc!N2038</f>
        <v>1518.233689676287</v>
      </c>
      <c r="H2038" t="str">
        <f>IF(Calc!O2038=Betting!I2038, Betting!B2038, IF(Calc!P2038=Betting!I2038, Betting!C2038, ""))</f>
        <v>BOS</v>
      </c>
      <c r="I2038" s="21">
        <f>MAX(Calc!O2038:P2038)</f>
        <v>0.54846498012910461</v>
      </c>
      <c r="J2038" s="22">
        <f t="shared" si="125"/>
        <v>-121.46676470098018</v>
      </c>
      <c r="K2038" s="23">
        <f t="shared" si="126"/>
        <v>0.82327046617380639</v>
      </c>
      <c r="M2038" s="31"/>
      <c r="N2038" s="31"/>
      <c r="O2038" t="str">
        <f>IF(ISBLANK(Games!L2038), "", Games!L2038)</f>
        <v/>
      </c>
      <c r="P2038" t="str">
        <f>IF(ISBLANK(Games!M2038), "", Games!M2038)</f>
        <v/>
      </c>
      <c r="Q2038" t="str">
        <f t="shared" si="127"/>
        <v/>
      </c>
      <c r="R2038" t="str">
        <f>IF(ISBLANK(Games!L2038), "", IF(H2038=Q2038, "W", "L"))</f>
        <v/>
      </c>
      <c r="T2038" s="30" t="str">
        <f t="shared" si="128"/>
        <v/>
      </c>
    </row>
    <row r="2039" spans="1:20" x14ac:dyDescent="0.45">
      <c r="A2039" s="20" t="str">
        <f>Calc!A2039</f>
        <v>2024-08-31</v>
      </c>
      <c r="B2039" t="str">
        <f>Calc!B2039</f>
        <v>CLE</v>
      </c>
      <c r="C2039" t="str">
        <f>Calc!C2039</f>
        <v>PIT</v>
      </c>
      <c r="D2039" t="str">
        <f>IF(ISBLANK(Games!D2039), "", Games!D2039)</f>
        <v/>
      </c>
      <c r="E2039" t="str">
        <f>IF(ISBLANK(Games!E2039), "", Games!E2039)</f>
        <v/>
      </c>
      <c r="F2039">
        <f>Calc!M2039</f>
        <v>1503.8938502056101</v>
      </c>
      <c r="G2039">
        <f>Calc!N2039</f>
        <v>1490.342604018655</v>
      </c>
      <c r="H2039" t="str">
        <f>IF(Calc!O2039=Betting!I2039, Betting!B2039, IF(Calc!P2039=Betting!I2039, Betting!C2039, ""))</f>
        <v>CLE</v>
      </c>
      <c r="I2039" s="21">
        <f>MAX(Calc!O2039:P2039)</f>
        <v>0.54330145148238995</v>
      </c>
      <c r="J2039" s="22">
        <f t="shared" si="125"/>
        <v>-118.96281546019421</v>
      </c>
      <c r="K2039" s="23">
        <f t="shared" si="126"/>
        <v>0.84059880066860648</v>
      </c>
      <c r="M2039" s="31"/>
      <c r="N2039" s="31"/>
      <c r="O2039" t="str">
        <f>IF(ISBLANK(Games!L2039), "", Games!L2039)</f>
        <v/>
      </c>
      <c r="P2039" t="str">
        <f>IF(ISBLANK(Games!M2039), "", Games!M2039)</f>
        <v/>
      </c>
      <c r="Q2039" t="str">
        <f t="shared" si="127"/>
        <v/>
      </c>
      <c r="R2039" t="str">
        <f>IF(ISBLANK(Games!L2039), "", IF(H2039=Q2039, "W", "L"))</f>
        <v/>
      </c>
      <c r="T2039" s="30" t="str">
        <f t="shared" si="128"/>
        <v/>
      </c>
    </row>
    <row r="2040" spans="1:20" x14ac:dyDescent="0.45">
      <c r="A2040" s="20" t="str">
        <f>Calc!A2040</f>
        <v>2024-08-31</v>
      </c>
      <c r="B2040" t="str">
        <f>Calc!B2040</f>
        <v>TEX</v>
      </c>
      <c r="C2040" t="str">
        <f>Calc!C2040</f>
        <v>OAK</v>
      </c>
      <c r="D2040" t="str">
        <f>IF(ISBLANK(Games!D2040), "", Games!D2040)</f>
        <v/>
      </c>
      <c r="E2040" t="str">
        <f>IF(ISBLANK(Games!E2040), "", Games!E2040)</f>
        <v/>
      </c>
      <c r="F2040">
        <f>Calc!M2040</f>
        <v>1535.7428778604465</v>
      </c>
      <c r="G2040">
        <f>Calc!N2040</f>
        <v>1422.9458950386379</v>
      </c>
      <c r="H2040" t="str">
        <f>IF(Calc!O2040=Betting!I2040, Betting!B2040, IF(Calc!P2040=Betting!I2040, Betting!C2040, ""))</f>
        <v>TEX</v>
      </c>
      <c r="I2040" s="21">
        <f>MAX(Calc!O2040:P2040)</f>
        <v>0.68850089246395896</v>
      </c>
      <c r="J2040" s="22">
        <f t="shared" si="125"/>
        <v>-221.02820708219784</v>
      </c>
      <c r="K2040" s="23">
        <f t="shared" si="126"/>
        <v>0.45243094227702418</v>
      </c>
      <c r="M2040" s="31"/>
      <c r="N2040" s="31"/>
      <c r="O2040" t="str">
        <f>IF(ISBLANK(Games!L2040), "", Games!L2040)</f>
        <v/>
      </c>
      <c r="P2040" t="str">
        <f>IF(ISBLANK(Games!M2040), "", Games!M2040)</f>
        <v/>
      </c>
      <c r="Q2040" t="str">
        <f t="shared" si="127"/>
        <v/>
      </c>
      <c r="R2040" t="str">
        <f>IF(ISBLANK(Games!L2040), "", IF(H2040=Q2040, "W", "L"))</f>
        <v/>
      </c>
      <c r="T2040" s="30" t="str">
        <f t="shared" si="128"/>
        <v/>
      </c>
    </row>
    <row r="2041" spans="1:20" x14ac:dyDescent="0.45">
      <c r="A2041" s="20" t="str">
        <f>Calc!A2041</f>
        <v>2024-08-31</v>
      </c>
      <c r="B2041" t="str">
        <f>Calc!B2041</f>
        <v>HOU</v>
      </c>
      <c r="C2041" t="str">
        <f>Calc!C2041</f>
        <v>KCR</v>
      </c>
      <c r="D2041" t="str">
        <f>IF(ISBLANK(Games!D2041), "", Games!D2041)</f>
        <v/>
      </c>
      <c r="E2041" t="str">
        <f>IF(ISBLANK(Games!E2041), "", Games!E2041)</f>
        <v/>
      </c>
      <c r="F2041">
        <f>Calc!M2041</f>
        <v>1535.1961987191132</v>
      </c>
      <c r="G2041">
        <f>Calc!N2041</f>
        <v>1465.2610239810729</v>
      </c>
      <c r="H2041" t="str">
        <f>IF(Calc!O2041=Betting!I2041, Betting!B2041, IF(Calc!P2041=Betting!I2041, Betting!C2041, ""))</f>
        <v>HOU</v>
      </c>
      <c r="I2041" s="21">
        <f>MAX(Calc!O2041:P2041)</f>
        <v>0.5788990258292247</v>
      </c>
      <c r="J2041" s="22">
        <f t="shared" si="125"/>
        <v>-137.47273488720433</v>
      </c>
      <c r="K2041" s="23">
        <f t="shared" si="126"/>
        <v>0.72741696804133182</v>
      </c>
      <c r="M2041" s="31"/>
      <c r="N2041" s="31"/>
      <c r="O2041" t="str">
        <f>IF(ISBLANK(Games!L2041), "", Games!L2041)</f>
        <v/>
      </c>
      <c r="P2041" t="str">
        <f>IF(ISBLANK(Games!M2041), "", Games!M2041)</f>
        <v/>
      </c>
      <c r="Q2041" t="str">
        <f t="shared" si="127"/>
        <v/>
      </c>
      <c r="R2041" t="str">
        <f>IF(ISBLANK(Games!L2041), "", IF(H2041=Q2041, "W", "L"))</f>
        <v/>
      </c>
      <c r="T2041" s="30" t="str">
        <f t="shared" si="128"/>
        <v/>
      </c>
    </row>
    <row r="2042" spans="1:20" x14ac:dyDescent="0.45">
      <c r="A2042" s="20" t="str">
        <f>Calc!A2042</f>
        <v>2024-08-31</v>
      </c>
      <c r="B2042" t="str">
        <f>Calc!B2042</f>
        <v>MIN</v>
      </c>
      <c r="C2042" t="str">
        <f>Calc!C2042</f>
        <v>TOR</v>
      </c>
      <c r="D2042" t="str">
        <f>IF(ISBLANK(Games!D2042), "", Games!D2042)</f>
        <v/>
      </c>
      <c r="E2042" t="str">
        <f>IF(ISBLANK(Games!E2042), "", Games!E2042)</f>
        <v/>
      </c>
      <c r="F2042">
        <f>Calc!M2042</f>
        <v>1529.2726034226744</v>
      </c>
      <c r="G2042">
        <f>Calc!N2042</f>
        <v>1549.5770225833428</v>
      </c>
      <c r="H2042" t="str">
        <f>IF(Calc!O2042=Betting!I2042, Betting!B2042, IF(Calc!P2042=Betting!I2042, Betting!C2042, ""))</f>
        <v>MIN</v>
      </c>
      <c r="I2042" s="21">
        <f>MAX(Calc!O2042:P2042)</f>
        <v>0.53444917597176844</v>
      </c>
      <c r="J2042" s="22">
        <f t="shared" si="125"/>
        <v>-114.79931908344315</v>
      </c>
      <c r="K2042" s="23">
        <f t="shared" si="126"/>
        <v>0.871085306066266</v>
      </c>
      <c r="M2042" s="31"/>
      <c r="N2042" s="31"/>
      <c r="O2042" t="str">
        <f>IF(ISBLANK(Games!L2042), "", Games!L2042)</f>
        <v/>
      </c>
      <c r="P2042" t="str">
        <f>IF(ISBLANK(Games!M2042), "", Games!M2042)</f>
        <v/>
      </c>
      <c r="Q2042" t="str">
        <f t="shared" si="127"/>
        <v/>
      </c>
      <c r="R2042" t="str">
        <f>IF(ISBLANK(Games!L2042), "", IF(H2042=Q2042, "W", "L"))</f>
        <v/>
      </c>
      <c r="T2042" s="30" t="str">
        <f t="shared" si="128"/>
        <v/>
      </c>
    </row>
    <row r="2043" spans="1:20" x14ac:dyDescent="0.45">
      <c r="A2043" s="20" t="str">
        <f>Calc!A2043</f>
        <v>2024-08-31</v>
      </c>
      <c r="B2043" t="str">
        <f>Calc!B2043</f>
        <v>CHW</v>
      </c>
      <c r="C2043" t="str">
        <f>Calc!C2043</f>
        <v>NYM</v>
      </c>
      <c r="D2043" t="str">
        <f>IF(ISBLANK(Games!D2043), "", Games!D2043)</f>
        <v/>
      </c>
      <c r="E2043" t="str">
        <f>IF(ISBLANK(Games!E2043), "", Games!E2043)</f>
        <v/>
      </c>
      <c r="F2043">
        <f>Calc!M2043</f>
        <v>1426.513159308995</v>
      </c>
      <c r="G2043">
        <f>Calc!N2043</f>
        <v>1510.288270753422</v>
      </c>
      <c r="H2043" t="str">
        <f>IF(Calc!O2043=Betting!I2043, Betting!B2043, IF(Calc!P2043=Betting!I2043, Betting!C2043, ""))</f>
        <v>NYM</v>
      </c>
      <c r="I2043" s="21">
        <f>MAX(Calc!O2043:P2043)</f>
        <v>0.63940539954197517</v>
      </c>
      <c r="J2043" s="22">
        <f t="shared" si="125"/>
        <v>-177.31973765824745</v>
      </c>
      <c r="K2043" s="23">
        <f t="shared" si="126"/>
        <v>0.5639530112137453</v>
      </c>
      <c r="M2043" s="31"/>
      <c r="N2043" s="31"/>
      <c r="O2043" t="str">
        <f>IF(ISBLANK(Games!L2043), "", Games!L2043)</f>
        <v/>
      </c>
      <c r="P2043" t="str">
        <f>IF(ISBLANK(Games!M2043), "", Games!M2043)</f>
        <v/>
      </c>
      <c r="Q2043" t="str">
        <f t="shared" si="127"/>
        <v/>
      </c>
      <c r="R2043" t="str">
        <f>IF(ISBLANK(Games!L2043), "", IF(H2043=Q2043, "W", "L"))</f>
        <v/>
      </c>
      <c r="T2043" s="30" t="str">
        <f t="shared" si="128"/>
        <v/>
      </c>
    </row>
    <row r="2044" spans="1:20" x14ac:dyDescent="0.45">
      <c r="A2044" s="20" t="str">
        <f>Calc!A2044</f>
        <v>2024-08-31</v>
      </c>
      <c r="B2044" t="str">
        <f>Calc!B2044</f>
        <v>PHI</v>
      </c>
      <c r="C2044" t="str">
        <f>Calc!C2044</f>
        <v>ATL</v>
      </c>
      <c r="D2044" t="str">
        <f>IF(ISBLANK(Games!D2044), "", Games!D2044)</f>
        <v/>
      </c>
      <c r="E2044" t="str">
        <f>IF(ISBLANK(Games!E2044), "", Games!E2044)</f>
        <v/>
      </c>
      <c r="F2044">
        <f>Calc!M2044</f>
        <v>1516.0751994709906</v>
      </c>
      <c r="G2044">
        <f>Calc!N2044</f>
        <v>1588.8399964445969</v>
      </c>
      <c r="H2044" t="str">
        <f>IF(Calc!O2044=Betting!I2044, Betting!B2044, IF(Calc!P2044=Betting!I2044, Betting!C2044, ""))</f>
        <v>ATL</v>
      </c>
      <c r="I2044" s="21">
        <f>MAX(Calc!O2044:P2044)</f>
        <v>0.56083942133176423</v>
      </c>
      <c r="J2044" s="22">
        <f t="shared" si="125"/>
        <v>-127.70714143617404</v>
      </c>
      <c r="K2044" s="23">
        <f t="shared" si="126"/>
        <v>0.78304156584679629</v>
      </c>
      <c r="M2044" s="31"/>
      <c r="N2044" s="31"/>
      <c r="O2044" t="str">
        <f>IF(ISBLANK(Games!L2044), "", Games!L2044)</f>
        <v/>
      </c>
      <c r="P2044" t="str">
        <f>IF(ISBLANK(Games!M2044), "", Games!M2044)</f>
        <v/>
      </c>
      <c r="Q2044" t="str">
        <f t="shared" si="127"/>
        <v/>
      </c>
      <c r="R2044" t="str">
        <f>IF(ISBLANK(Games!L2044), "", IF(H2044=Q2044, "W", "L"))</f>
        <v/>
      </c>
      <c r="T2044" s="30" t="str">
        <f t="shared" si="128"/>
        <v/>
      </c>
    </row>
    <row r="2045" spans="1:20" x14ac:dyDescent="0.45">
      <c r="A2045" s="20" t="str">
        <f>Calc!A2045</f>
        <v>2024-08-31</v>
      </c>
      <c r="B2045" t="str">
        <f>Calc!B2045</f>
        <v>CIN</v>
      </c>
      <c r="C2045" t="str">
        <f>Calc!C2045</f>
        <v>MIL</v>
      </c>
      <c r="D2045" t="str">
        <f>IF(ISBLANK(Games!D2045), "", Games!D2045)</f>
        <v/>
      </c>
      <c r="E2045" t="str">
        <f>IF(ISBLANK(Games!E2045), "", Games!E2045)</f>
        <v/>
      </c>
      <c r="F2045">
        <f>Calc!M2045</f>
        <v>1493.1662146218293</v>
      </c>
      <c r="G2045">
        <f>Calc!N2045</f>
        <v>1527.5334034496079</v>
      </c>
      <c r="H2045" t="str">
        <f>IF(Calc!O2045=Betting!I2045, Betting!B2045, IF(Calc!P2045=Betting!I2045, Betting!C2045, ""))</f>
        <v>MIL</v>
      </c>
      <c r="I2045" s="21">
        <f>MAX(Calc!O2045:P2045)</f>
        <v>0.55624212497835279</v>
      </c>
      <c r="J2045" s="22">
        <f t="shared" si="125"/>
        <v>-125.34811352952744</v>
      </c>
      <c r="K2045" s="23">
        <f t="shared" si="126"/>
        <v>0.79777826075095781</v>
      </c>
      <c r="M2045" s="31"/>
      <c r="N2045" s="31"/>
      <c r="O2045" t="str">
        <f>IF(ISBLANK(Games!L2045), "", Games!L2045)</f>
        <v/>
      </c>
      <c r="P2045" t="str">
        <f>IF(ISBLANK(Games!M2045), "", Games!M2045)</f>
        <v/>
      </c>
      <c r="Q2045" t="str">
        <f t="shared" si="127"/>
        <v/>
      </c>
      <c r="R2045" t="str">
        <f>IF(ISBLANK(Games!L2045), "", IF(H2045=Q2045, "W", "L"))</f>
        <v/>
      </c>
      <c r="T2045" s="30" t="str">
        <f t="shared" si="128"/>
        <v/>
      </c>
    </row>
    <row r="2046" spans="1:20" x14ac:dyDescent="0.45">
      <c r="A2046" s="20" t="str">
        <f>Calc!A2046</f>
        <v>2024-08-31</v>
      </c>
      <c r="B2046" t="str">
        <f>Calc!B2046</f>
        <v>COL</v>
      </c>
      <c r="C2046" t="str">
        <f>Calc!C2046</f>
        <v>BAL</v>
      </c>
      <c r="D2046" t="str">
        <f>IF(ISBLANK(Games!D2046), "", Games!D2046)</f>
        <v/>
      </c>
      <c r="E2046" t="str">
        <f>IF(ISBLANK(Games!E2046), "", Games!E2046)</f>
        <v/>
      </c>
      <c r="F2046">
        <f>Calc!M2046</f>
        <v>1423.0710497477428</v>
      </c>
      <c r="G2046">
        <f>Calc!N2046</f>
        <v>1539.0873746407135</v>
      </c>
      <c r="H2046" t="str">
        <f>IF(Calc!O2046=Betting!I2046, Betting!B2046, IF(Calc!P2046=Betting!I2046, Betting!C2046, ""))</f>
        <v>BAL</v>
      </c>
      <c r="I2046" s="21">
        <f>MAX(Calc!O2046:P2046)</f>
        <v>0.54684692012762459</v>
      </c>
      <c r="J2046" s="22">
        <f t="shared" si="125"/>
        <v>-120.67598002018144</v>
      </c>
      <c r="K2046" s="23">
        <f t="shared" si="126"/>
        <v>0.82866532331683851</v>
      </c>
      <c r="M2046" s="31"/>
      <c r="N2046" s="31"/>
      <c r="O2046" t="str">
        <f>IF(ISBLANK(Games!L2046), "", Games!L2046)</f>
        <v/>
      </c>
      <c r="P2046" t="str">
        <f>IF(ISBLANK(Games!M2046), "", Games!M2046)</f>
        <v/>
      </c>
      <c r="Q2046" t="str">
        <f t="shared" si="127"/>
        <v/>
      </c>
      <c r="R2046" t="str">
        <f>IF(ISBLANK(Games!L2046), "", IF(H2046=Q2046, "W", "L"))</f>
        <v/>
      </c>
      <c r="T2046" s="30" t="str">
        <f t="shared" si="128"/>
        <v/>
      </c>
    </row>
    <row r="2047" spans="1:20" x14ac:dyDescent="0.45">
      <c r="A2047" s="20" t="str">
        <f>Calc!A2047</f>
        <v>2024-08-31</v>
      </c>
      <c r="B2047" t="str">
        <f>Calc!B2047</f>
        <v>ARI</v>
      </c>
      <c r="C2047" t="str">
        <f>Calc!C2047</f>
        <v>LAD</v>
      </c>
      <c r="D2047" t="str">
        <f>IF(ISBLANK(Games!D2047), "", Games!D2047)</f>
        <v/>
      </c>
      <c r="E2047" t="str">
        <f>IF(ISBLANK(Games!E2047), "", Games!E2047)</f>
        <v/>
      </c>
      <c r="F2047">
        <f>Calc!M2047</f>
        <v>1516.9891876380354</v>
      </c>
      <c r="G2047">
        <f>Calc!N2047</f>
        <v>1587.2549754385982</v>
      </c>
      <c r="H2047" t="str">
        <f>IF(Calc!O2047=Betting!I2047, Betting!B2047, IF(Calc!P2047=Betting!I2047, Betting!C2047, ""))</f>
        <v>LAD</v>
      </c>
      <c r="I2047" s="21">
        <f>MAX(Calc!O2047:P2047)</f>
        <v>0.57444766851908824</v>
      </c>
      <c r="J2047" s="22">
        <f t="shared" si="125"/>
        <v>-134.98872548060643</v>
      </c>
      <c r="K2047" s="23">
        <f t="shared" si="126"/>
        <v>0.74080260883985316</v>
      </c>
      <c r="M2047" s="31"/>
      <c r="N2047" s="31"/>
      <c r="O2047" t="str">
        <f>IF(ISBLANK(Games!L2047), "", Games!L2047)</f>
        <v/>
      </c>
      <c r="P2047" t="str">
        <f>IF(ISBLANK(Games!M2047), "", Games!M2047)</f>
        <v/>
      </c>
      <c r="Q2047" t="str">
        <f t="shared" si="127"/>
        <v/>
      </c>
      <c r="R2047" t="str">
        <f>IF(ISBLANK(Games!L2047), "", IF(H2047=Q2047, "W", "L"))</f>
        <v/>
      </c>
      <c r="T2047" s="30" t="str">
        <f t="shared" si="128"/>
        <v/>
      </c>
    </row>
    <row r="2048" spans="1:20" x14ac:dyDescent="0.45">
      <c r="A2048" s="20" t="str">
        <f>Calc!A2048</f>
        <v>2024-08-31</v>
      </c>
      <c r="B2048" t="str">
        <f>Calc!B2048</f>
        <v>SFG</v>
      </c>
      <c r="C2048" t="str">
        <f>Calc!C2048</f>
        <v>MIA</v>
      </c>
      <c r="D2048" t="str">
        <f>IF(ISBLANK(Games!D2048), "", Games!D2048)</f>
        <v/>
      </c>
      <c r="E2048" t="str">
        <f>IF(ISBLANK(Games!E2048), "", Games!E2048)</f>
        <v/>
      </c>
      <c r="F2048">
        <f>Calc!M2048</f>
        <v>1506.8907435815931</v>
      </c>
      <c r="G2048">
        <f>Calc!N2048</f>
        <v>1484.370768699393</v>
      </c>
      <c r="H2048" t="str">
        <f>IF(Calc!O2048=Betting!I2048, Betting!B2048, IF(Calc!P2048=Betting!I2048, Betting!C2048, ""))</f>
        <v>SFG</v>
      </c>
      <c r="I2048" s="21">
        <f>MAX(Calc!O2048:P2048)</f>
        <v>0.58861353838141894</v>
      </c>
      <c r="J2048" s="22">
        <f t="shared" si="125"/>
        <v>-143.0804348946113</v>
      </c>
      <c r="K2048" s="23">
        <f t="shared" si="126"/>
        <v>0.69890757652265278</v>
      </c>
      <c r="M2048" s="31"/>
      <c r="N2048" s="31"/>
      <c r="O2048" t="str">
        <f>IF(ISBLANK(Games!L2048), "", Games!L2048)</f>
        <v/>
      </c>
      <c r="P2048" t="str">
        <f>IF(ISBLANK(Games!M2048), "", Games!M2048)</f>
        <v/>
      </c>
      <c r="Q2048" t="str">
        <f t="shared" si="127"/>
        <v/>
      </c>
      <c r="R2048" t="str">
        <f>IF(ISBLANK(Games!L2048), "", IF(H2048=Q2048, "W", "L"))</f>
        <v/>
      </c>
      <c r="T2048" s="30" t="str">
        <f t="shared" si="128"/>
        <v/>
      </c>
    </row>
    <row r="2049" spans="1:20" x14ac:dyDescent="0.45">
      <c r="A2049" s="20" t="str">
        <f>Calc!A2049</f>
        <v>2024-08-31</v>
      </c>
      <c r="B2049" t="str">
        <f>Calc!B2049</f>
        <v>LAA</v>
      </c>
      <c r="C2049" t="str">
        <f>Calc!C2049</f>
        <v>SEA</v>
      </c>
      <c r="D2049" t="str">
        <f>IF(ISBLANK(Games!D2049), "", Games!D2049)</f>
        <v/>
      </c>
      <c r="E2049" t="str">
        <f>IF(ISBLANK(Games!E2049), "", Games!E2049)</f>
        <v/>
      </c>
      <c r="F2049">
        <f>Calc!M2049</f>
        <v>1469.5882041455925</v>
      </c>
      <c r="G2049">
        <f>Calc!N2049</f>
        <v>1521.2700100017432</v>
      </c>
      <c r="H2049" t="str">
        <f>IF(Calc!O2049=Betting!I2049, Betting!B2049, IF(Calc!P2049=Betting!I2049, Betting!C2049, ""))</f>
        <v>SEA</v>
      </c>
      <c r="I2049" s="21">
        <f>MAX(Calc!O2049:P2049)</f>
        <v>0.53958575566177891</v>
      </c>
      <c r="J2049" s="22">
        <f t="shared" si="125"/>
        <v>-117.19571283841476</v>
      </c>
      <c r="K2049" s="23">
        <f t="shared" si="126"/>
        <v>0.85327353346002</v>
      </c>
      <c r="M2049" s="31"/>
      <c r="N2049" s="31"/>
      <c r="O2049" t="str">
        <f>IF(ISBLANK(Games!L2049), "", Games!L2049)</f>
        <v/>
      </c>
      <c r="P2049" t="str">
        <f>IF(ISBLANK(Games!M2049), "", Games!M2049)</f>
        <v/>
      </c>
      <c r="Q2049" t="str">
        <f t="shared" si="127"/>
        <v/>
      </c>
      <c r="R2049" t="str">
        <f>IF(ISBLANK(Games!L2049), "", IF(H2049=Q2049, "W", "L"))</f>
        <v/>
      </c>
      <c r="T2049" s="30" t="str">
        <f t="shared" si="128"/>
        <v/>
      </c>
    </row>
    <row r="2050" spans="1:20" x14ac:dyDescent="0.45">
      <c r="A2050" s="20" t="str">
        <f>Calc!A2050</f>
        <v>2024-09-01</v>
      </c>
      <c r="B2050" t="str">
        <f>Calc!B2050</f>
        <v>CIN</v>
      </c>
      <c r="C2050" t="str">
        <f>Calc!C2050</f>
        <v>MIL</v>
      </c>
      <c r="D2050" t="str">
        <f>IF(ISBLANK(Games!D2050), "", Games!D2050)</f>
        <v/>
      </c>
      <c r="E2050" t="str">
        <f>IF(ISBLANK(Games!E2050), "", Games!E2050)</f>
        <v/>
      </c>
      <c r="F2050">
        <f>Calc!M2050</f>
        <v>1493.1662146218293</v>
      </c>
      <c r="G2050">
        <f>Calc!N2050</f>
        <v>1527.5334034496079</v>
      </c>
      <c r="H2050" t="str">
        <f>IF(Calc!O2050=Betting!I2050, Betting!B2050, IF(Calc!P2050=Betting!I2050, Betting!C2050, ""))</f>
        <v>MIL</v>
      </c>
      <c r="I2050" s="21">
        <f>MAX(Calc!O2050:P2050)</f>
        <v>0.55624212497835279</v>
      </c>
      <c r="J2050" s="22">
        <f t="shared" si="125"/>
        <v>-125.34811352952744</v>
      </c>
      <c r="K2050" s="23">
        <f t="shared" si="126"/>
        <v>0.79777826075095781</v>
      </c>
      <c r="M2050" s="31"/>
      <c r="N2050" s="31"/>
      <c r="O2050" t="str">
        <f>IF(ISBLANK(Games!L2050), "", Games!L2050)</f>
        <v/>
      </c>
      <c r="P2050" t="str">
        <f>IF(ISBLANK(Games!M2050), "", Games!M2050)</f>
        <v/>
      </c>
      <c r="Q2050" t="str">
        <f t="shared" si="127"/>
        <v/>
      </c>
      <c r="R2050" t="str">
        <f>IF(ISBLANK(Games!L2050), "", IF(H2050=Q2050, "W", "L"))</f>
        <v/>
      </c>
      <c r="T2050" s="30" t="str">
        <f t="shared" si="128"/>
        <v/>
      </c>
    </row>
    <row r="2051" spans="1:20" x14ac:dyDescent="0.45">
      <c r="A2051" s="20" t="str">
        <f>Calc!A2051</f>
        <v>2024-09-01</v>
      </c>
      <c r="B2051" t="str">
        <f>Calc!B2051</f>
        <v>WAS</v>
      </c>
      <c r="C2051" t="str">
        <f>Calc!C2051</f>
        <v>CHC</v>
      </c>
      <c r="D2051" t="str">
        <f>IF(ISBLANK(Games!D2051), "", Games!D2051)</f>
        <v/>
      </c>
      <c r="E2051" t="str">
        <f>IF(ISBLANK(Games!E2051), "", Games!E2051)</f>
        <v/>
      </c>
      <c r="F2051">
        <f>Calc!M2051</f>
        <v>1419.5380932200808</v>
      </c>
      <c r="G2051">
        <f>Calc!N2051</f>
        <v>1510.9500841970262</v>
      </c>
      <c r="H2051" t="str">
        <f>IF(Calc!O2051=Betting!I2051, Betting!B2051, IF(Calc!P2051=Betting!I2051, Betting!C2051, ""))</f>
        <v>CHC</v>
      </c>
      <c r="I2051" s="21">
        <f>MAX(Calc!O2051:P2051)</f>
        <v>0.65240817998146039</v>
      </c>
      <c r="J2051" s="22">
        <f t="shared" ref="J2051:J2114" si="129">IF(I2051&lt;0.5, "",-1*((I2051*100)/(1-((I2051*100)/100))))</f>
        <v>-187.69376677122688</v>
      </c>
      <c r="K2051" s="23">
        <f t="shared" ref="K2051:K2114" si="130">IF(J2051&gt;0, "",1/(J2051/-100))</f>
        <v>0.53278274350946553</v>
      </c>
      <c r="M2051" s="31"/>
      <c r="N2051" s="31"/>
      <c r="O2051" t="str">
        <f>IF(ISBLANK(Games!L2051), "", Games!L2051)</f>
        <v/>
      </c>
      <c r="P2051" t="str">
        <f>IF(ISBLANK(Games!M2051), "", Games!M2051)</f>
        <v/>
      </c>
      <c r="Q2051" t="str">
        <f t="shared" ref="Q2051:Q2114" si="131">IF(O2051&gt;P2051, B2051, IF(P2051&gt;O2051, C2051, ""))</f>
        <v/>
      </c>
      <c r="R2051" t="str">
        <f>IF(ISBLANK(Games!L2051), "", IF(H2051=Q2051, "W", "L"))</f>
        <v/>
      </c>
      <c r="T2051" s="30" t="str">
        <f t="shared" si="128"/>
        <v/>
      </c>
    </row>
    <row r="2052" spans="1:20" x14ac:dyDescent="0.45">
      <c r="A2052" s="20" t="str">
        <f>Calc!A2052</f>
        <v>2024-09-01</v>
      </c>
      <c r="B2052" t="str">
        <f>Calc!B2052</f>
        <v>PHI</v>
      </c>
      <c r="C2052" t="str">
        <f>Calc!C2052</f>
        <v>ATL</v>
      </c>
      <c r="D2052" t="str">
        <f>IF(ISBLANK(Games!D2052), "", Games!D2052)</f>
        <v/>
      </c>
      <c r="E2052" t="str">
        <f>IF(ISBLANK(Games!E2052), "", Games!E2052)</f>
        <v/>
      </c>
      <c r="F2052">
        <f>Calc!M2052</f>
        <v>1516.0751994709906</v>
      </c>
      <c r="G2052">
        <f>Calc!N2052</f>
        <v>1588.8399964445969</v>
      </c>
      <c r="H2052" t="str">
        <f>IF(Calc!O2052=Betting!I2052, Betting!B2052, IF(Calc!P2052=Betting!I2052, Betting!C2052, ""))</f>
        <v>ATL</v>
      </c>
      <c r="I2052" s="21">
        <f>MAX(Calc!O2052:P2052)</f>
        <v>0.56083942133176423</v>
      </c>
      <c r="J2052" s="22">
        <f t="shared" si="129"/>
        <v>-127.70714143617404</v>
      </c>
      <c r="K2052" s="23">
        <f t="shared" si="130"/>
        <v>0.78304156584679629</v>
      </c>
      <c r="M2052" s="31"/>
      <c r="N2052" s="31"/>
      <c r="O2052" t="str">
        <f>IF(ISBLANK(Games!L2052), "", Games!L2052)</f>
        <v/>
      </c>
      <c r="P2052" t="str">
        <f>IF(ISBLANK(Games!M2052), "", Games!M2052)</f>
        <v/>
      </c>
      <c r="Q2052" t="str">
        <f t="shared" si="131"/>
        <v/>
      </c>
      <c r="R2052" t="str">
        <f>IF(ISBLANK(Games!L2052), "", IF(H2052=Q2052, "W", "L"))</f>
        <v/>
      </c>
      <c r="T2052" s="30" t="str">
        <f t="shared" si="128"/>
        <v/>
      </c>
    </row>
    <row r="2053" spans="1:20" x14ac:dyDescent="0.45">
      <c r="A2053" s="20" t="str">
        <f>Calc!A2053</f>
        <v>2024-09-01</v>
      </c>
      <c r="B2053" t="str">
        <f>Calc!B2053</f>
        <v>NYY</v>
      </c>
      <c r="C2053" t="str">
        <f>Calc!C2053</f>
        <v>STL</v>
      </c>
      <c r="D2053" t="str">
        <f>IF(ISBLANK(Games!D2053), "", Games!D2053)</f>
        <v/>
      </c>
      <c r="E2053" t="str">
        <f>IF(ISBLANK(Games!E2053), "", Games!E2053)</f>
        <v/>
      </c>
      <c r="F2053">
        <f>Calc!M2053</f>
        <v>1533.7203518335739</v>
      </c>
      <c r="G2053">
        <f>Calc!N2053</f>
        <v>1507.9516916859375</v>
      </c>
      <c r="H2053" t="str">
        <f>IF(Calc!O2053=Betting!I2053, Betting!B2053, IF(Calc!P2053=Betting!I2053, Betting!C2053, ""))</f>
        <v>NYY</v>
      </c>
      <c r="I2053" s="21">
        <f>MAX(Calc!O2053:P2053)</f>
        <v>0.58397755938955309</v>
      </c>
      <c r="J2053" s="22">
        <f t="shared" si="129"/>
        <v>-140.37164883044738</v>
      </c>
      <c r="K2053" s="23">
        <f t="shared" si="130"/>
        <v>0.71239456708803328</v>
      </c>
      <c r="M2053" s="31"/>
      <c r="N2053" s="31"/>
      <c r="O2053" t="str">
        <f>IF(ISBLANK(Games!L2053), "", Games!L2053)</f>
        <v/>
      </c>
      <c r="P2053" t="str">
        <f>IF(ISBLANK(Games!M2053), "", Games!M2053)</f>
        <v/>
      </c>
      <c r="Q2053" t="str">
        <f t="shared" si="131"/>
        <v/>
      </c>
      <c r="R2053" t="str">
        <f>IF(ISBLANK(Games!L2053), "", IF(H2053=Q2053, "W", "L"))</f>
        <v/>
      </c>
      <c r="T2053" s="30" t="str">
        <f t="shared" si="128"/>
        <v/>
      </c>
    </row>
    <row r="2054" spans="1:20" x14ac:dyDescent="0.45">
      <c r="A2054" s="20" t="str">
        <f>Calc!A2054</f>
        <v>2024-09-01</v>
      </c>
      <c r="B2054" t="str">
        <f>Calc!B2054</f>
        <v>DET</v>
      </c>
      <c r="C2054" t="str">
        <f>Calc!C2054</f>
        <v>BOS</v>
      </c>
      <c r="D2054" t="str">
        <f>IF(ISBLANK(Games!D2054), "", Games!D2054)</f>
        <v/>
      </c>
      <c r="E2054" t="str">
        <f>IF(ISBLANK(Games!E2054), "", Games!E2054)</f>
        <v/>
      </c>
      <c r="F2054">
        <f>Calc!M2054</f>
        <v>1481.7589766686021</v>
      </c>
      <c r="G2054">
        <f>Calc!N2054</f>
        <v>1518.233689676287</v>
      </c>
      <c r="H2054" t="str">
        <f>IF(Calc!O2054=Betting!I2054, Betting!B2054, IF(Calc!P2054=Betting!I2054, Betting!C2054, ""))</f>
        <v>BOS</v>
      </c>
      <c r="I2054" s="21">
        <f>MAX(Calc!O2054:P2054)</f>
        <v>0.54846498012910461</v>
      </c>
      <c r="J2054" s="22">
        <f t="shared" si="129"/>
        <v>-121.46676470098018</v>
      </c>
      <c r="K2054" s="23">
        <f t="shared" si="130"/>
        <v>0.82327046617380639</v>
      </c>
      <c r="M2054" s="31"/>
      <c r="N2054" s="31"/>
      <c r="O2054" t="str">
        <f>IF(ISBLANK(Games!L2054), "", Games!L2054)</f>
        <v/>
      </c>
      <c r="P2054" t="str">
        <f>IF(ISBLANK(Games!M2054), "", Games!M2054)</f>
        <v/>
      </c>
      <c r="Q2054" t="str">
        <f t="shared" si="131"/>
        <v/>
      </c>
      <c r="R2054" t="str">
        <f>IF(ISBLANK(Games!L2054), "", IF(H2054=Q2054, "W", "L"))</f>
        <v/>
      </c>
      <c r="T2054" s="30" t="str">
        <f t="shared" si="128"/>
        <v/>
      </c>
    </row>
    <row r="2055" spans="1:20" x14ac:dyDescent="0.45">
      <c r="A2055" s="20" t="str">
        <f>Calc!A2055</f>
        <v>2024-09-01</v>
      </c>
      <c r="B2055" t="str">
        <f>Calc!B2055</f>
        <v>TBR</v>
      </c>
      <c r="C2055" t="str">
        <f>Calc!C2055</f>
        <v>SDP</v>
      </c>
      <c r="D2055" t="str">
        <f>IF(ISBLANK(Games!D2055), "", Games!D2055)</f>
        <v/>
      </c>
      <c r="E2055" t="str">
        <f>IF(ISBLANK(Games!E2055), "", Games!E2055)</f>
        <v/>
      </c>
      <c r="F2055">
        <f>Calc!M2055</f>
        <v>1528.0229512954211</v>
      </c>
      <c r="G2055">
        <f>Calc!N2055</f>
        <v>1514.2912987524817</v>
      </c>
      <c r="H2055" t="str">
        <f>IF(Calc!O2055=Betting!I2055, Betting!B2055, IF(Calc!P2055=Betting!I2055, Betting!C2055, ""))</f>
        <v>TBR</v>
      </c>
      <c r="I2055" s="21">
        <f>MAX(Calc!O2055:P2055)</f>
        <v>0.58191331561691861</v>
      </c>
      <c r="J2055" s="22">
        <f t="shared" si="129"/>
        <v>-139.18484786846915</v>
      </c>
      <c r="K2055" s="23">
        <f t="shared" si="130"/>
        <v>0.71846901104135164</v>
      </c>
      <c r="M2055" s="31"/>
      <c r="N2055" s="31"/>
      <c r="O2055" t="str">
        <f>IF(ISBLANK(Games!L2055), "", Games!L2055)</f>
        <v/>
      </c>
      <c r="P2055" t="str">
        <f>IF(ISBLANK(Games!M2055), "", Games!M2055)</f>
        <v/>
      </c>
      <c r="Q2055" t="str">
        <f t="shared" si="131"/>
        <v/>
      </c>
      <c r="R2055" t="str">
        <f>IF(ISBLANK(Games!L2055), "", IF(H2055=Q2055, "W", "L"))</f>
        <v/>
      </c>
      <c r="T2055" s="30" t="str">
        <f t="shared" si="128"/>
        <v/>
      </c>
    </row>
    <row r="2056" spans="1:20" x14ac:dyDescent="0.45">
      <c r="A2056" s="20" t="str">
        <f>Calc!A2056</f>
        <v>2024-09-01</v>
      </c>
      <c r="B2056" t="str">
        <f>Calc!B2056</f>
        <v>HOU</v>
      </c>
      <c r="C2056" t="str">
        <f>Calc!C2056</f>
        <v>KCR</v>
      </c>
      <c r="D2056" t="str">
        <f>IF(ISBLANK(Games!D2056), "", Games!D2056)</f>
        <v/>
      </c>
      <c r="E2056" t="str">
        <f>IF(ISBLANK(Games!E2056), "", Games!E2056)</f>
        <v/>
      </c>
      <c r="F2056">
        <f>Calc!M2056</f>
        <v>1535.1961987191132</v>
      </c>
      <c r="G2056">
        <f>Calc!N2056</f>
        <v>1465.2610239810729</v>
      </c>
      <c r="H2056" t="str">
        <f>IF(Calc!O2056=Betting!I2056, Betting!B2056, IF(Calc!P2056=Betting!I2056, Betting!C2056, ""))</f>
        <v>HOU</v>
      </c>
      <c r="I2056" s="21">
        <f>MAX(Calc!O2056:P2056)</f>
        <v>0.5788990258292247</v>
      </c>
      <c r="J2056" s="22">
        <f t="shared" si="129"/>
        <v>-137.47273488720433</v>
      </c>
      <c r="K2056" s="23">
        <f t="shared" si="130"/>
        <v>0.72741696804133182</v>
      </c>
      <c r="M2056" s="31"/>
      <c r="N2056" s="31"/>
      <c r="O2056" t="str">
        <f>IF(ISBLANK(Games!L2056), "", Games!L2056)</f>
        <v/>
      </c>
      <c r="P2056" t="str">
        <f>IF(ISBLANK(Games!M2056), "", Games!M2056)</f>
        <v/>
      </c>
      <c r="Q2056" t="str">
        <f t="shared" si="131"/>
        <v/>
      </c>
      <c r="R2056" t="str">
        <f>IF(ISBLANK(Games!L2056), "", IF(H2056=Q2056, "W", "L"))</f>
        <v/>
      </c>
      <c r="T2056" s="30" t="str">
        <f t="shared" si="128"/>
        <v/>
      </c>
    </row>
    <row r="2057" spans="1:20" x14ac:dyDescent="0.45">
      <c r="A2057" s="20" t="str">
        <f>Calc!A2057</f>
        <v>2024-09-01</v>
      </c>
      <c r="B2057" t="str">
        <f>Calc!B2057</f>
        <v>MIN</v>
      </c>
      <c r="C2057" t="str">
        <f>Calc!C2057</f>
        <v>TOR</v>
      </c>
      <c r="D2057" t="str">
        <f>IF(ISBLANK(Games!D2057), "", Games!D2057)</f>
        <v/>
      </c>
      <c r="E2057" t="str">
        <f>IF(ISBLANK(Games!E2057), "", Games!E2057)</f>
        <v/>
      </c>
      <c r="F2057">
        <f>Calc!M2057</f>
        <v>1529.2726034226744</v>
      </c>
      <c r="G2057">
        <f>Calc!N2057</f>
        <v>1549.5770225833428</v>
      </c>
      <c r="H2057" t="str">
        <f>IF(Calc!O2057=Betting!I2057, Betting!B2057, IF(Calc!P2057=Betting!I2057, Betting!C2057, ""))</f>
        <v>MIN</v>
      </c>
      <c r="I2057" s="21">
        <f>MAX(Calc!O2057:P2057)</f>
        <v>0.53444917597176844</v>
      </c>
      <c r="J2057" s="22">
        <f t="shared" si="129"/>
        <v>-114.79931908344315</v>
      </c>
      <c r="K2057" s="23">
        <f t="shared" si="130"/>
        <v>0.871085306066266</v>
      </c>
      <c r="M2057" s="31"/>
      <c r="N2057" s="31"/>
      <c r="O2057" t="str">
        <f>IF(ISBLANK(Games!L2057), "", Games!L2057)</f>
        <v/>
      </c>
      <c r="P2057" t="str">
        <f>IF(ISBLANK(Games!M2057), "", Games!M2057)</f>
        <v/>
      </c>
      <c r="Q2057" t="str">
        <f t="shared" si="131"/>
        <v/>
      </c>
      <c r="R2057" t="str">
        <f>IF(ISBLANK(Games!L2057), "", IF(H2057=Q2057, "W", "L"))</f>
        <v/>
      </c>
      <c r="T2057" s="30" t="str">
        <f t="shared" si="128"/>
        <v/>
      </c>
    </row>
    <row r="2058" spans="1:20" x14ac:dyDescent="0.45">
      <c r="A2058" s="20" t="str">
        <f>Calc!A2058</f>
        <v>2024-09-01</v>
      </c>
      <c r="B2058" t="str">
        <f>Calc!B2058</f>
        <v>CHW</v>
      </c>
      <c r="C2058" t="str">
        <f>Calc!C2058</f>
        <v>NYM</v>
      </c>
      <c r="D2058" t="str">
        <f>IF(ISBLANK(Games!D2058), "", Games!D2058)</f>
        <v/>
      </c>
      <c r="E2058" t="str">
        <f>IF(ISBLANK(Games!E2058), "", Games!E2058)</f>
        <v/>
      </c>
      <c r="F2058">
        <f>Calc!M2058</f>
        <v>1426.513159308995</v>
      </c>
      <c r="G2058">
        <f>Calc!N2058</f>
        <v>1510.288270753422</v>
      </c>
      <c r="H2058" t="str">
        <f>IF(Calc!O2058=Betting!I2058, Betting!B2058, IF(Calc!P2058=Betting!I2058, Betting!C2058, ""))</f>
        <v>NYM</v>
      </c>
      <c r="I2058" s="21">
        <f>MAX(Calc!O2058:P2058)</f>
        <v>0.63940539954197517</v>
      </c>
      <c r="J2058" s="22">
        <f t="shared" si="129"/>
        <v>-177.31973765824745</v>
      </c>
      <c r="K2058" s="23">
        <f t="shared" si="130"/>
        <v>0.5639530112137453</v>
      </c>
      <c r="M2058" s="31"/>
      <c r="N2058" s="31"/>
      <c r="O2058" t="str">
        <f>IF(ISBLANK(Games!L2058), "", Games!L2058)</f>
        <v/>
      </c>
      <c r="P2058" t="str">
        <f>IF(ISBLANK(Games!M2058), "", Games!M2058)</f>
        <v/>
      </c>
      <c r="Q2058" t="str">
        <f t="shared" si="131"/>
        <v/>
      </c>
      <c r="R2058" t="str">
        <f>IF(ISBLANK(Games!L2058), "", IF(H2058=Q2058, "W", "L"))</f>
        <v/>
      </c>
      <c r="T2058" s="30" t="str">
        <f t="shared" si="128"/>
        <v/>
      </c>
    </row>
    <row r="2059" spans="1:20" x14ac:dyDescent="0.45">
      <c r="A2059" s="20" t="str">
        <f>Calc!A2059</f>
        <v>2024-09-01</v>
      </c>
      <c r="B2059" t="str">
        <f>Calc!B2059</f>
        <v>TEX</v>
      </c>
      <c r="C2059" t="str">
        <f>Calc!C2059</f>
        <v>OAK</v>
      </c>
      <c r="D2059" t="str">
        <f>IF(ISBLANK(Games!D2059), "", Games!D2059)</f>
        <v/>
      </c>
      <c r="E2059" t="str">
        <f>IF(ISBLANK(Games!E2059), "", Games!E2059)</f>
        <v/>
      </c>
      <c r="F2059">
        <f>Calc!M2059</f>
        <v>1535.7428778604465</v>
      </c>
      <c r="G2059">
        <f>Calc!N2059</f>
        <v>1422.9458950386379</v>
      </c>
      <c r="H2059" t="str">
        <f>IF(Calc!O2059=Betting!I2059, Betting!B2059, IF(Calc!P2059=Betting!I2059, Betting!C2059, ""))</f>
        <v>TEX</v>
      </c>
      <c r="I2059" s="21">
        <f>MAX(Calc!O2059:P2059)</f>
        <v>0.68850089246395896</v>
      </c>
      <c r="J2059" s="22">
        <f t="shared" si="129"/>
        <v>-221.02820708219784</v>
      </c>
      <c r="K2059" s="23">
        <f t="shared" si="130"/>
        <v>0.45243094227702418</v>
      </c>
      <c r="M2059" s="31"/>
      <c r="N2059" s="31"/>
      <c r="O2059" t="str">
        <f>IF(ISBLANK(Games!L2059), "", Games!L2059)</f>
        <v/>
      </c>
      <c r="P2059" t="str">
        <f>IF(ISBLANK(Games!M2059), "", Games!M2059)</f>
        <v/>
      </c>
      <c r="Q2059" t="str">
        <f t="shared" si="131"/>
        <v/>
      </c>
      <c r="R2059" t="str">
        <f>IF(ISBLANK(Games!L2059), "", IF(H2059=Q2059, "W", "L"))</f>
        <v/>
      </c>
      <c r="T2059" s="30" t="str">
        <f t="shared" si="128"/>
        <v/>
      </c>
    </row>
    <row r="2060" spans="1:20" x14ac:dyDescent="0.45">
      <c r="A2060" s="20" t="str">
        <f>Calc!A2060</f>
        <v>2024-09-01</v>
      </c>
      <c r="B2060" t="str">
        <f>Calc!B2060</f>
        <v>CLE</v>
      </c>
      <c r="C2060" t="str">
        <f>Calc!C2060</f>
        <v>PIT</v>
      </c>
      <c r="D2060" t="str">
        <f>IF(ISBLANK(Games!D2060), "", Games!D2060)</f>
        <v/>
      </c>
      <c r="E2060" t="str">
        <f>IF(ISBLANK(Games!E2060), "", Games!E2060)</f>
        <v/>
      </c>
      <c r="F2060">
        <f>Calc!M2060</f>
        <v>1503.8938502056101</v>
      </c>
      <c r="G2060">
        <f>Calc!N2060</f>
        <v>1490.342604018655</v>
      </c>
      <c r="H2060" t="str">
        <f>IF(Calc!O2060=Betting!I2060, Betting!B2060, IF(Calc!P2060=Betting!I2060, Betting!C2060, ""))</f>
        <v>CLE</v>
      </c>
      <c r="I2060" s="21">
        <f>MAX(Calc!O2060:P2060)</f>
        <v>0.54330145148238995</v>
      </c>
      <c r="J2060" s="22">
        <f t="shared" si="129"/>
        <v>-118.96281546019421</v>
      </c>
      <c r="K2060" s="23">
        <f t="shared" si="130"/>
        <v>0.84059880066860648</v>
      </c>
      <c r="M2060" s="31"/>
      <c r="N2060" s="31"/>
      <c r="O2060" t="str">
        <f>IF(ISBLANK(Games!L2060), "", Games!L2060)</f>
        <v/>
      </c>
      <c r="P2060" t="str">
        <f>IF(ISBLANK(Games!M2060), "", Games!M2060)</f>
        <v/>
      </c>
      <c r="Q2060" t="str">
        <f t="shared" si="131"/>
        <v/>
      </c>
      <c r="R2060" t="str">
        <f>IF(ISBLANK(Games!L2060), "", IF(H2060=Q2060, "W", "L"))</f>
        <v/>
      </c>
      <c r="T2060" s="30" t="str">
        <f t="shared" si="128"/>
        <v/>
      </c>
    </row>
    <row r="2061" spans="1:20" x14ac:dyDescent="0.45">
      <c r="A2061" s="20" t="str">
        <f>Calc!A2061</f>
        <v>2024-09-01</v>
      </c>
      <c r="B2061" t="str">
        <f>Calc!B2061</f>
        <v>COL</v>
      </c>
      <c r="C2061" t="str">
        <f>Calc!C2061</f>
        <v>BAL</v>
      </c>
      <c r="D2061" t="str">
        <f>IF(ISBLANK(Games!D2061), "", Games!D2061)</f>
        <v/>
      </c>
      <c r="E2061" t="str">
        <f>IF(ISBLANK(Games!E2061), "", Games!E2061)</f>
        <v/>
      </c>
      <c r="F2061">
        <f>Calc!M2061</f>
        <v>1423.0710497477428</v>
      </c>
      <c r="G2061">
        <f>Calc!N2061</f>
        <v>1539.0873746407135</v>
      </c>
      <c r="H2061" t="str">
        <f>IF(Calc!O2061=Betting!I2061, Betting!B2061, IF(Calc!P2061=Betting!I2061, Betting!C2061, ""))</f>
        <v>BAL</v>
      </c>
      <c r="I2061" s="21">
        <f>MAX(Calc!O2061:P2061)</f>
        <v>0.54684692012762459</v>
      </c>
      <c r="J2061" s="22">
        <f t="shared" si="129"/>
        <v>-120.67598002018144</v>
      </c>
      <c r="K2061" s="23">
        <f t="shared" si="130"/>
        <v>0.82866532331683851</v>
      </c>
      <c r="M2061" s="31"/>
      <c r="N2061" s="31"/>
      <c r="O2061" t="str">
        <f>IF(ISBLANK(Games!L2061), "", Games!L2061)</f>
        <v/>
      </c>
      <c r="P2061" t="str">
        <f>IF(ISBLANK(Games!M2061), "", Games!M2061)</f>
        <v/>
      </c>
      <c r="Q2061" t="str">
        <f t="shared" si="131"/>
        <v/>
      </c>
      <c r="R2061" t="str">
        <f>IF(ISBLANK(Games!L2061), "", IF(H2061=Q2061, "W", "L"))</f>
        <v/>
      </c>
      <c r="T2061" s="30" t="str">
        <f t="shared" si="128"/>
        <v/>
      </c>
    </row>
    <row r="2062" spans="1:20" x14ac:dyDescent="0.45">
      <c r="A2062" s="20" t="str">
        <f>Calc!A2062</f>
        <v>2024-09-01</v>
      </c>
      <c r="B2062" t="str">
        <f>Calc!B2062</f>
        <v>SFG</v>
      </c>
      <c r="C2062" t="str">
        <f>Calc!C2062</f>
        <v>MIA</v>
      </c>
      <c r="D2062" t="str">
        <f>IF(ISBLANK(Games!D2062), "", Games!D2062)</f>
        <v/>
      </c>
      <c r="E2062" t="str">
        <f>IF(ISBLANK(Games!E2062), "", Games!E2062)</f>
        <v/>
      </c>
      <c r="F2062">
        <f>Calc!M2062</f>
        <v>1506.8907435815931</v>
      </c>
      <c r="G2062">
        <f>Calc!N2062</f>
        <v>1484.370768699393</v>
      </c>
      <c r="H2062" t="str">
        <f>IF(Calc!O2062=Betting!I2062, Betting!B2062, IF(Calc!P2062=Betting!I2062, Betting!C2062, ""))</f>
        <v>SFG</v>
      </c>
      <c r="I2062" s="21">
        <f>MAX(Calc!O2062:P2062)</f>
        <v>0.58861353838141894</v>
      </c>
      <c r="J2062" s="22">
        <f t="shared" si="129"/>
        <v>-143.0804348946113</v>
      </c>
      <c r="K2062" s="23">
        <f t="shared" si="130"/>
        <v>0.69890757652265278</v>
      </c>
      <c r="M2062" s="31"/>
      <c r="N2062" s="31"/>
      <c r="O2062" t="str">
        <f>IF(ISBLANK(Games!L2062), "", Games!L2062)</f>
        <v/>
      </c>
      <c r="P2062" t="str">
        <f>IF(ISBLANK(Games!M2062), "", Games!M2062)</f>
        <v/>
      </c>
      <c r="Q2062" t="str">
        <f t="shared" si="131"/>
        <v/>
      </c>
      <c r="R2062" t="str">
        <f>IF(ISBLANK(Games!L2062), "", IF(H2062=Q2062, "W", "L"))</f>
        <v/>
      </c>
      <c r="T2062" s="30" t="str">
        <f t="shared" si="128"/>
        <v/>
      </c>
    </row>
    <row r="2063" spans="1:20" x14ac:dyDescent="0.45">
      <c r="A2063" s="20" t="str">
        <f>Calc!A2063</f>
        <v>2024-09-01</v>
      </c>
      <c r="B2063" t="str">
        <f>Calc!B2063</f>
        <v>LAA</v>
      </c>
      <c r="C2063" t="str">
        <f>Calc!C2063</f>
        <v>SEA</v>
      </c>
      <c r="D2063" t="str">
        <f>IF(ISBLANK(Games!D2063), "", Games!D2063)</f>
        <v/>
      </c>
      <c r="E2063" t="str">
        <f>IF(ISBLANK(Games!E2063), "", Games!E2063)</f>
        <v/>
      </c>
      <c r="F2063">
        <f>Calc!M2063</f>
        <v>1469.5882041455925</v>
      </c>
      <c r="G2063">
        <f>Calc!N2063</f>
        <v>1521.2700100017432</v>
      </c>
      <c r="H2063" t="str">
        <f>IF(Calc!O2063=Betting!I2063, Betting!B2063, IF(Calc!P2063=Betting!I2063, Betting!C2063, ""))</f>
        <v>SEA</v>
      </c>
      <c r="I2063" s="21">
        <f>MAX(Calc!O2063:P2063)</f>
        <v>0.53958575566177891</v>
      </c>
      <c r="J2063" s="22">
        <f t="shared" si="129"/>
        <v>-117.19571283841476</v>
      </c>
      <c r="K2063" s="23">
        <f t="shared" si="130"/>
        <v>0.85327353346002</v>
      </c>
      <c r="M2063" s="31"/>
      <c r="N2063" s="31"/>
      <c r="O2063" t="str">
        <f>IF(ISBLANK(Games!L2063), "", Games!L2063)</f>
        <v/>
      </c>
      <c r="P2063" t="str">
        <f>IF(ISBLANK(Games!M2063), "", Games!M2063)</f>
        <v/>
      </c>
      <c r="Q2063" t="str">
        <f t="shared" si="131"/>
        <v/>
      </c>
      <c r="R2063" t="str">
        <f>IF(ISBLANK(Games!L2063), "", IF(H2063=Q2063, "W", "L"))</f>
        <v/>
      </c>
      <c r="T2063" s="30" t="str">
        <f t="shared" si="128"/>
        <v/>
      </c>
    </row>
    <row r="2064" spans="1:20" x14ac:dyDescent="0.45">
      <c r="A2064" s="20" t="str">
        <f>Calc!A2064</f>
        <v>2024-09-01</v>
      </c>
      <c r="B2064" t="str">
        <f>Calc!B2064</f>
        <v>ARI</v>
      </c>
      <c r="C2064" t="str">
        <f>Calc!C2064</f>
        <v>LAD</v>
      </c>
      <c r="D2064" t="str">
        <f>IF(ISBLANK(Games!D2064), "", Games!D2064)</f>
        <v/>
      </c>
      <c r="E2064" t="str">
        <f>IF(ISBLANK(Games!E2064), "", Games!E2064)</f>
        <v/>
      </c>
      <c r="F2064">
        <f>Calc!M2064</f>
        <v>1516.9891876380354</v>
      </c>
      <c r="G2064">
        <f>Calc!N2064</f>
        <v>1587.2549754385982</v>
      </c>
      <c r="H2064" t="str">
        <f>IF(Calc!O2064=Betting!I2064, Betting!B2064, IF(Calc!P2064=Betting!I2064, Betting!C2064, ""))</f>
        <v>LAD</v>
      </c>
      <c r="I2064" s="21">
        <f>MAX(Calc!O2064:P2064)</f>
        <v>0.57444766851908824</v>
      </c>
      <c r="J2064" s="22">
        <f t="shared" si="129"/>
        <v>-134.98872548060643</v>
      </c>
      <c r="K2064" s="23">
        <f t="shared" si="130"/>
        <v>0.74080260883985316</v>
      </c>
      <c r="M2064" s="31"/>
      <c r="N2064" s="31"/>
      <c r="O2064" t="str">
        <f>IF(ISBLANK(Games!L2064), "", Games!L2064)</f>
        <v/>
      </c>
      <c r="P2064" t="str">
        <f>IF(ISBLANK(Games!M2064), "", Games!M2064)</f>
        <v/>
      </c>
      <c r="Q2064" t="str">
        <f t="shared" si="131"/>
        <v/>
      </c>
      <c r="R2064" t="str">
        <f>IF(ISBLANK(Games!L2064), "", IF(H2064=Q2064, "W", "L"))</f>
        <v/>
      </c>
      <c r="T2064" s="30" t="str">
        <f t="shared" si="128"/>
        <v/>
      </c>
    </row>
    <row r="2065" spans="1:20" x14ac:dyDescent="0.45">
      <c r="A2065" s="20" t="str">
        <f>Calc!A2065</f>
        <v>2024-09-02</v>
      </c>
      <c r="B2065" t="str">
        <f>Calc!B2065</f>
        <v>BAL</v>
      </c>
      <c r="C2065" t="str">
        <f>Calc!C2065</f>
        <v>CHW</v>
      </c>
      <c r="D2065" t="str">
        <f>IF(ISBLANK(Games!D2065), "", Games!D2065)</f>
        <v/>
      </c>
      <c r="E2065" t="str">
        <f>IF(ISBLANK(Games!E2065), "", Games!E2065)</f>
        <v/>
      </c>
      <c r="F2065">
        <f>Calc!M2065</f>
        <v>1527.1786991040578</v>
      </c>
      <c r="G2065">
        <f>Calc!N2065</f>
        <v>1425.4820043556863</v>
      </c>
      <c r="H2065" t="str">
        <f>IF(Calc!O2065=Betting!I2065, Betting!B2065, IF(Calc!P2065=Betting!I2065, Betting!C2065, ""))</f>
        <v>BAL</v>
      </c>
      <c r="I2065" s="21">
        <f>MAX(Calc!O2065:P2065)</f>
        <v>0.65318160299354544</v>
      </c>
      <c r="J2065" s="22">
        <f t="shared" si="129"/>
        <v>-188.3353387915547</v>
      </c>
      <c r="K2065" s="23">
        <f t="shared" si="130"/>
        <v>0.53096779734300281</v>
      </c>
      <c r="M2065" s="31"/>
      <c r="N2065" s="31"/>
      <c r="O2065" t="str">
        <f>IF(ISBLANK(Games!L2065), "", Games!L2065)</f>
        <v/>
      </c>
      <c r="P2065" t="str">
        <f>IF(ISBLANK(Games!M2065), "", Games!M2065)</f>
        <v/>
      </c>
      <c r="Q2065" t="str">
        <f t="shared" si="131"/>
        <v/>
      </c>
      <c r="R2065" t="str">
        <f>IF(ISBLANK(Games!L2065), "", IF(H2065=Q2065, "W", "L"))</f>
        <v/>
      </c>
      <c r="T2065" s="30" t="str">
        <f t="shared" si="128"/>
        <v/>
      </c>
    </row>
    <row r="2066" spans="1:20" x14ac:dyDescent="0.45">
      <c r="A2066" s="20" t="str">
        <f>Calc!A2066</f>
        <v>2024-09-02</v>
      </c>
      <c r="B2066" t="str">
        <f>Calc!B2066</f>
        <v>MIL</v>
      </c>
      <c r="C2066" t="str">
        <f>Calc!C2066</f>
        <v>STL</v>
      </c>
      <c r="D2066" t="str">
        <f>IF(ISBLANK(Games!D2066), "", Games!D2066)</f>
        <v/>
      </c>
      <c r="E2066" t="str">
        <f>IF(ISBLANK(Games!E2066), "", Games!E2066)</f>
        <v/>
      </c>
      <c r="F2066">
        <f>Calc!M2066</f>
        <v>1516.6563185214643</v>
      </c>
      <c r="G2066">
        <f>Calc!N2066</f>
        <v>1507.9516916859375</v>
      </c>
      <c r="H2066" t="str">
        <f>IF(Calc!O2066=Betting!I2066, Betting!B2066, IF(Calc!P2066=Betting!I2066, Betting!C2066, ""))</f>
        <v>MIL</v>
      </c>
      <c r="I2066" s="21">
        <f>MAX(Calc!O2066:P2066)</f>
        <v>0.5462322097650214</v>
      </c>
      <c r="J2066" s="22">
        <f t="shared" si="129"/>
        <v>-120.37703458021142</v>
      </c>
      <c r="K2066" s="23">
        <f t="shared" si="130"/>
        <v>0.83072323843769824</v>
      </c>
      <c r="M2066" s="31"/>
      <c r="N2066" s="31"/>
      <c r="O2066" t="str">
        <f>IF(ISBLANK(Games!L2066), "", Games!L2066)</f>
        <v/>
      </c>
      <c r="P2066" t="str">
        <f>IF(ISBLANK(Games!M2066), "", Games!M2066)</f>
        <v/>
      </c>
      <c r="Q2066" t="str">
        <f t="shared" si="131"/>
        <v/>
      </c>
      <c r="R2066" t="str">
        <f>IF(ISBLANK(Games!L2066), "", IF(H2066=Q2066, "W", "L"))</f>
        <v/>
      </c>
      <c r="T2066" s="30" t="str">
        <f t="shared" si="128"/>
        <v/>
      </c>
    </row>
    <row r="2067" spans="1:20" x14ac:dyDescent="0.45">
      <c r="A2067" s="20" t="str">
        <f>Calc!A2067</f>
        <v>2024-09-02</v>
      </c>
      <c r="B2067" t="str">
        <f>Calc!B2067</f>
        <v>CIN</v>
      </c>
      <c r="C2067" t="str">
        <f>Calc!C2067</f>
        <v>HOU</v>
      </c>
      <c r="D2067" t="str">
        <f>IF(ISBLANK(Games!D2067), "", Games!D2067)</f>
        <v/>
      </c>
      <c r="E2067" t="str">
        <f>IF(ISBLANK(Games!E2067), "", Games!E2067)</f>
        <v/>
      </c>
      <c r="F2067">
        <f>Calc!M2067</f>
        <v>1493.1662146218293</v>
      </c>
      <c r="G2067">
        <f>Calc!N2067</f>
        <v>1554.1885466658973</v>
      </c>
      <c r="H2067" t="str">
        <f>IF(Calc!O2067=Betting!I2067, Betting!B2067, IF(Calc!P2067=Betting!I2067, Betting!C2067, ""))</f>
        <v>HOU</v>
      </c>
      <c r="I2067" s="21">
        <f>MAX(Calc!O2067:P2067)</f>
        <v>0.59387063519488736</v>
      </c>
      <c r="J2067" s="22">
        <f t="shared" si="129"/>
        <v>-146.22696280035433</v>
      </c>
      <c r="K2067" s="23">
        <f t="shared" si="130"/>
        <v>0.68386840624277601</v>
      </c>
      <c r="M2067" s="31"/>
      <c r="N2067" s="31"/>
      <c r="O2067" t="str">
        <f>IF(ISBLANK(Games!L2067), "", Games!L2067)</f>
        <v/>
      </c>
      <c r="P2067" t="str">
        <f>IF(ISBLANK(Games!M2067), "", Games!M2067)</f>
        <v/>
      </c>
      <c r="Q2067" t="str">
        <f t="shared" si="131"/>
        <v/>
      </c>
      <c r="R2067" t="str">
        <f>IF(ISBLANK(Games!L2067), "", IF(H2067=Q2067, "W", "L"))</f>
        <v/>
      </c>
      <c r="T2067" s="30" t="str">
        <f t="shared" si="128"/>
        <v/>
      </c>
    </row>
    <row r="2068" spans="1:20" x14ac:dyDescent="0.45">
      <c r="A2068" s="20" t="str">
        <f>Calc!A2068</f>
        <v>2024-09-02</v>
      </c>
      <c r="B2068" t="str">
        <f>Calc!B2068</f>
        <v>KCR</v>
      </c>
      <c r="C2068" t="str">
        <f>Calc!C2068</f>
        <v>CLE</v>
      </c>
      <c r="D2068" t="str">
        <f>IF(ISBLANK(Games!D2068), "", Games!D2068)</f>
        <v/>
      </c>
      <c r="E2068" t="str">
        <f>IF(ISBLANK(Games!E2068), "", Games!E2068)</f>
        <v/>
      </c>
      <c r="F2068">
        <f>Calc!M2068</f>
        <v>1459.3647323881944</v>
      </c>
      <c r="G2068">
        <f>Calc!N2068</f>
        <v>1521.3210808926906</v>
      </c>
      <c r="H2068" t="str">
        <f>IF(Calc!O2068=Betting!I2068, Betting!B2068, IF(Calc!P2068=Betting!I2068, Betting!C2068, ""))</f>
        <v>KCR</v>
      </c>
      <c r="I2068" s="21">
        <f>MAX(Calc!O2068:P2068)</f>
        <v>0.50681221260902631</v>
      </c>
      <c r="J2068" s="22">
        <f t="shared" si="129"/>
        <v>-102.76252282931165</v>
      </c>
      <c r="K2068" s="23">
        <f t="shared" si="130"/>
        <v>0.97311740940906843</v>
      </c>
      <c r="M2068" s="31"/>
      <c r="N2068" s="31"/>
      <c r="O2068" t="str">
        <f>IF(ISBLANK(Games!L2068), "", Games!L2068)</f>
        <v/>
      </c>
      <c r="P2068" t="str">
        <f>IF(ISBLANK(Games!M2068), "", Games!M2068)</f>
        <v/>
      </c>
      <c r="Q2068" t="str">
        <f t="shared" si="131"/>
        <v/>
      </c>
      <c r="R2068" t="str">
        <f>IF(ISBLANK(Games!L2068), "", IF(H2068=Q2068, "W", "L"))</f>
        <v/>
      </c>
      <c r="T2068" s="30" t="str">
        <f t="shared" si="128"/>
        <v/>
      </c>
    </row>
    <row r="2069" spans="1:20" x14ac:dyDescent="0.45">
      <c r="A2069" s="20" t="str">
        <f>Calc!A2069</f>
        <v>2024-09-02</v>
      </c>
      <c r="B2069" t="str">
        <f>Calc!B2069</f>
        <v>ARI</v>
      </c>
      <c r="C2069" t="str">
        <f>Calc!C2069</f>
        <v>LAD</v>
      </c>
      <c r="D2069" t="str">
        <f>IF(ISBLANK(Games!D2069), "", Games!D2069)</f>
        <v/>
      </c>
      <c r="E2069" t="str">
        <f>IF(ISBLANK(Games!E2069), "", Games!E2069)</f>
        <v/>
      </c>
      <c r="F2069">
        <f>Calc!M2069</f>
        <v>1516.9891876380354</v>
      </c>
      <c r="G2069">
        <f>Calc!N2069</f>
        <v>1587.2549754385982</v>
      </c>
      <c r="H2069" t="str">
        <f>IF(Calc!O2069=Betting!I2069, Betting!B2069, IF(Calc!P2069=Betting!I2069, Betting!C2069, ""))</f>
        <v>LAD</v>
      </c>
      <c r="I2069" s="21">
        <f>MAX(Calc!O2069:P2069)</f>
        <v>0.57444766851908824</v>
      </c>
      <c r="J2069" s="22">
        <f t="shared" si="129"/>
        <v>-134.98872548060643</v>
      </c>
      <c r="K2069" s="23">
        <f t="shared" si="130"/>
        <v>0.74080260883985316</v>
      </c>
      <c r="M2069" s="31"/>
      <c r="N2069" s="31"/>
      <c r="O2069" t="str">
        <f>IF(ISBLANK(Games!L2069), "", Games!L2069)</f>
        <v/>
      </c>
      <c r="P2069" t="str">
        <f>IF(ISBLANK(Games!M2069), "", Games!M2069)</f>
        <v/>
      </c>
      <c r="Q2069" t="str">
        <f t="shared" si="131"/>
        <v/>
      </c>
      <c r="R2069" t="str">
        <f>IF(ISBLANK(Games!L2069), "", IF(H2069=Q2069, "W", "L"))</f>
        <v/>
      </c>
      <c r="T2069" s="30" t="str">
        <f t="shared" si="128"/>
        <v/>
      </c>
    </row>
    <row r="2070" spans="1:20" x14ac:dyDescent="0.45">
      <c r="A2070" s="20" t="str">
        <f>Calc!A2070</f>
        <v>2024-09-02</v>
      </c>
      <c r="B2070" t="str">
        <f>Calc!B2070</f>
        <v>SDP</v>
      </c>
      <c r="C2070" t="str">
        <f>Calc!C2070</f>
        <v>DET</v>
      </c>
      <c r="D2070" t="str">
        <f>IF(ISBLANK(Games!D2070), "", Games!D2070)</f>
        <v/>
      </c>
      <c r="E2070" t="str">
        <f>IF(ISBLANK(Games!E2070), "", Games!E2070)</f>
        <v/>
      </c>
      <c r="F2070">
        <f>Calc!M2070</f>
        <v>1502.9671207118124</v>
      </c>
      <c r="G2070">
        <f>Calc!N2070</f>
        <v>1495.7868779460348</v>
      </c>
      <c r="H2070" t="str">
        <f>IF(Calc!O2070=Betting!I2070, Betting!B2070, IF(Calc!P2070=Betting!I2070, Betting!C2070, ""))</f>
        <v>SDP</v>
      </c>
      <c r="I2070" s="21">
        <f>MAX(Calc!O2070:P2070)</f>
        <v>0.52495161216152941</v>
      </c>
      <c r="J2070" s="22">
        <f t="shared" si="129"/>
        <v>-110.50487184055602</v>
      </c>
      <c r="K2070" s="23">
        <f t="shared" si="130"/>
        <v>0.90493747772755972</v>
      </c>
      <c r="M2070" s="31"/>
      <c r="N2070" s="31"/>
      <c r="O2070" t="str">
        <f>IF(ISBLANK(Games!L2070), "", Games!L2070)</f>
        <v/>
      </c>
      <c r="P2070" t="str">
        <f>IF(ISBLANK(Games!M2070), "", Games!M2070)</f>
        <v/>
      </c>
      <c r="Q2070" t="str">
        <f t="shared" si="131"/>
        <v/>
      </c>
      <c r="R2070" t="str">
        <f>IF(ISBLANK(Games!L2070), "", IF(H2070=Q2070, "W", "L"))</f>
        <v/>
      </c>
      <c r="T2070" s="30" t="str">
        <f t="shared" si="128"/>
        <v/>
      </c>
    </row>
    <row r="2071" spans="1:20" x14ac:dyDescent="0.45">
      <c r="A2071" s="20" t="str">
        <f>Calc!A2071</f>
        <v>2024-09-02</v>
      </c>
      <c r="B2071" t="str">
        <f>Calc!B2071</f>
        <v>TBR</v>
      </c>
      <c r="C2071" t="str">
        <f>Calc!C2071</f>
        <v>MIN</v>
      </c>
      <c r="D2071" t="str">
        <f>IF(ISBLANK(Games!D2071), "", Games!D2071)</f>
        <v/>
      </c>
      <c r="E2071" t="str">
        <f>IF(ISBLANK(Games!E2071), "", Games!E2071)</f>
        <v/>
      </c>
      <c r="F2071">
        <f>Calc!M2071</f>
        <v>1528.0229512954211</v>
      </c>
      <c r="G2071">
        <f>Calc!N2071</f>
        <v>1539.5424706464416</v>
      </c>
      <c r="H2071" t="str">
        <f>IF(Calc!O2071=Betting!I2071, Betting!B2071, IF(Calc!P2071=Betting!I2071, Betting!C2071, ""))</f>
        <v>TBR</v>
      </c>
      <c r="I2071" s="21">
        <f>MAX(Calc!O2071:P2071)</f>
        <v>0.54559031328934804</v>
      </c>
      <c r="J2071" s="22">
        <f t="shared" si="129"/>
        <v>-120.0657312652659</v>
      </c>
      <c r="K2071" s="23">
        <f t="shared" si="130"/>
        <v>0.83287711611122495</v>
      </c>
      <c r="M2071" s="31"/>
      <c r="N2071" s="31"/>
      <c r="O2071" t="str">
        <f>IF(ISBLANK(Games!L2071), "", Games!L2071)</f>
        <v/>
      </c>
      <c r="P2071" t="str">
        <f>IF(ISBLANK(Games!M2071), "", Games!M2071)</f>
        <v/>
      </c>
      <c r="Q2071" t="str">
        <f t="shared" si="131"/>
        <v/>
      </c>
      <c r="R2071" t="str">
        <f>IF(ISBLANK(Games!L2071), "", IF(H2071=Q2071, "W", "L"))</f>
        <v/>
      </c>
      <c r="T2071" s="30" t="str">
        <f t="shared" si="128"/>
        <v/>
      </c>
    </row>
    <row r="2072" spans="1:20" x14ac:dyDescent="0.45">
      <c r="A2072" s="20" t="str">
        <f>Calc!A2072</f>
        <v>2024-09-02</v>
      </c>
      <c r="B2072" t="str">
        <f>Calc!B2072</f>
        <v>OAK</v>
      </c>
      <c r="C2072" t="str">
        <f>Calc!C2072</f>
        <v>SEA</v>
      </c>
      <c r="D2072" t="str">
        <f>IF(ISBLANK(Games!D2072), "", Games!D2072)</f>
        <v/>
      </c>
      <c r="E2072" t="str">
        <f>IF(ISBLANK(Games!E2072), "", Games!E2072)</f>
        <v/>
      </c>
      <c r="F2072">
        <f>Calc!M2072</f>
        <v>1410.609331202211</v>
      </c>
      <c r="G2072">
        <f>Calc!N2072</f>
        <v>1521.2700100017432</v>
      </c>
      <c r="H2072" t="str">
        <f>IF(Calc!O2072=Betting!I2072, Betting!B2072, IF(Calc!P2072=Betting!I2072, Betting!C2072, ""))</f>
        <v>SEA</v>
      </c>
      <c r="I2072" s="21">
        <f>MAX(Calc!O2072:P2072)</f>
        <v>0.6509725862346929</v>
      </c>
      <c r="J2072" s="22">
        <f t="shared" si="129"/>
        <v>-186.51044604548446</v>
      </c>
      <c r="K2072" s="23">
        <f t="shared" si="130"/>
        <v>0.5361629984822025</v>
      </c>
      <c r="M2072" s="31"/>
      <c r="N2072" s="31"/>
      <c r="O2072" t="str">
        <f>IF(ISBLANK(Games!L2072), "", Games!L2072)</f>
        <v/>
      </c>
      <c r="P2072" t="str">
        <f>IF(ISBLANK(Games!M2072), "", Games!M2072)</f>
        <v/>
      </c>
      <c r="Q2072" t="str">
        <f t="shared" si="131"/>
        <v/>
      </c>
      <c r="R2072" t="str">
        <f>IF(ISBLANK(Games!L2072), "", IF(H2072=Q2072, "W", "L"))</f>
        <v/>
      </c>
      <c r="T2072" s="30" t="str">
        <f t="shared" si="128"/>
        <v/>
      </c>
    </row>
    <row r="2073" spans="1:20" x14ac:dyDescent="0.45">
      <c r="A2073" s="20" t="str">
        <f>Calc!A2073</f>
        <v>2024-09-02</v>
      </c>
      <c r="B2073" t="str">
        <f>Calc!B2073</f>
        <v>NYM</v>
      </c>
      <c r="C2073" t="str">
        <f>Calc!C2073</f>
        <v>BOS</v>
      </c>
      <c r="D2073" t="str">
        <f>IF(ISBLANK(Games!D2073), "", Games!D2073)</f>
        <v/>
      </c>
      <c r="E2073" t="str">
        <f>IF(ISBLANK(Games!E2073), "", Games!E2073)</f>
        <v/>
      </c>
      <c r="F2073">
        <f>Calc!M2073</f>
        <v>1483.2891783762693</v>
      </c>
      <c r="G2073">
        <f>Calc!N2073</f>
        <v>1518.233689676287</v>
      </c>
      <c r="H2073" t="str">
        <f>IF(Calc!O2073=Betting!I2073, Betting!B2073, IF(Calc!P2073=Betting!I2073, Betting!C2073, ""))</f>
        <v>NYM</v>
      </c>
      <c r="I2073" s="21">
        <f>MAX(Calc!O2073:P2073)</f>
        <v>0.50101606138109434</v>
      </c>
      <c r="J2073" s="22">
        <f t="shared" si="129"/>
        <v>-100.40725213877889</v>
      </c>
      <c r="K2073" s="23">
        <f t="shared" si="130"/>
        <v>0.99594399677210577</v>
      </c>
      <c r="M2073" s="31"/>
      <c r="N2073" s="31"/>
      <c r="O2073" t="str">
        <f>IF(ISBLANK(Games!L2073), "", Games!L2073)</f>
        <v/>
      </c>
      <c r="P2073" t="str">
        <f>IF(ISBLANK(Games!M2073), "", Games!M2073)</f>
        <v/>
      </c>
      <c r="Q2073" t="str">
        <f t="shared" si="131"/>
        <v/>
      </c>
      <c r="R2073" t="str">
        <f>IF(ISBLANK(Games!L2073), "", IF(H2073=Q2073, "W", "L"))</f>
        <v/>
      </c>
      <c r="T2073" s="30" t="str">
        <f t="shared" si="128"/>
        <v/>
      </c>
    </row>
    <row r="2074" spans="1:20" x14ac:dyDescent="0.45">
      <c r="A2074" s="20" t="str">
        <f>Calc!A2074</f>
        <v>2024-09-02</v>
      </c>
      <c r="B2074" t="str">
        <f>Calc!B2074</f>
        <v>CHC</v>
      </c>
      <c r="C2074" t="str">
        <f>Calc!C2074</f>
        <v>PIT</v>
      </c>
      <c r="D2074" t="str">
        <f>IF(ISBLANK(Games!D2074), "", Games!D2074)</f>
        <v/>
      </c>
      <c r="E2074" t="str">
        <f>IF(ISBLANK(Games!E2074), "", Games!E2074)</f>
        <v/>
      </c>
      <c r="F2074">
        <f>Calc!M2074</f>
        <v>1529.9566441509314</v>
      </c>
      <c r="G2074">
        <f>Calc!N2074</f>
        <v>1490.342604018655</v>
      </c>
      <c r="H2074" t="str">
        <f>IF(Calc!O2074=Betting!I2074, Betting!B2074, IF(Calc!P2074=Betting!I2074, Betting!C2074, ""))</f>
        <v>CHC</v>
      </c>
      <c r="I2074" s="21">
        <f>MAX(Calc!O2074:P2074)</f>
        <v>0.57905641457076307</v>
      </c>
      <c r="J2074" s="22">
        <f t="shared" si="129"/>
        <v>-137.56152477779136</v>
      </c>
      <c r="K2074" s="23">
        <f t="shared" si="130"/>
        <v>0.72694745250558979</v>
      </c>
      <c r="M2074" s="31"/>
      <c r="N2074" s="31"/>
      <c r="O2074" t="str">
        <f>IF(ISBLANK(Games!L2074), "", Games!L2074)</f>
        <v/>
      </c>
      <c r="P2074" t="str">
        <f>IF(ISBLANK(Games!M2074), "", Games!M2074)</f>
        <v/>
      </c>
      <c r="Q2074" t="str">
        <f t="shared" si="131"/>
        <v/>
      </c>
      <c r="R2074" t="str">
        <f>IF(ISBLANK(Games!L2074), "", IF(H2074=Q2074, "W", "L"))</f>
        <v/>
      </c>
      <c r="T2074" s="30" t="str">
        <f t="shared" si="128"/>
        <v/>
      </c>
    </row>
    <row r="2075" spans="1:20" x14ac:dyDescent="0.45">
      <c r="A2075" s="20" t="str">
        <f>Calc!A2075</f>
        <v>2024-09-02</v>
      </c>
      <c r="B2075" t="str">
        <f>Calc!B2075</f>
        <v>TEX</v>
      </c>
      <c r="C2075" t="str">
        <f>Calc!C2075</f>
        <v>NYY</v>
      </c>
      <c r="D2075" t="str">
        <f>IF(ISBLANK(Games!D2075), "", Games!D2075)</f>
        <v/>
      </c>
      <c r="E2075" t="str">
        <f>IF(ISBLANK(Games!E2075), "", Games!E2075)</f>
        <v/>
      </c>
      <c r="F2075">
        <f>Calc!M2075</f>
        <v>1535.7428778604465</v>
      </c>
      <c r="G2075">
        <f>Calc!N2075</f>
        <v>1562.9327852564061</v>
      </c>
      <c r="H2075" t="str">
        <f>IF(Calc!O2075=Betting!I2075, Betting!B2075, IF(Calc!P2075=Betting!I2075, Betting!C2075, ""))</f>
        <v>NYY</v>
      </c>
      <c r="I2075" s="21">
        <f>MAX(Calc!O2075:P2075)</f>
        <v>0.50740416572494373</v>
      </c>
      <c r="J2075" s="22">
        <f t="shared" si="129"/>
        <v>-103.0061828418993</v>
      </c>
      <c r="K2075" s="23">
        <f t="shared" si="130"/>
        <v>0.97081551069110683</v>
      </c>
      <c r="M2075" s="31"/>
      <c r="N2075" s="31"/>
      <c r="O2075" t="str">
        <f>IF(ISBLANK(Games!L2075), "", Games!L2075)</f>
        <v/>
      </c>
      <c r="P2075" t="str">
        <f>IF(ISBLANK(Games!M2075), "", Games!M2075)</f>
        <v/>
      </c>
      <c r="Q2075" t="str">
        <f t="shared" si="131"/>
        <v/>
      </c>
      <c r="R2075" t="str">
        <f>IF(ISBLANK(Games!L2075), "", IF(H2075=Q2075, "W", "L"))</f>
        <v/>
      </c>
      <c r="T2075" s="30" t="str">
        <f t="shared" si="128"/>
        <v/>
      </c>
    </row>
    <row r="2076" spans="1:20" x14ac:dyDescent="0.45">
      <c r="A2076" s="20" t="str">
        <f>Calc!A2076</f>
        <v>2024-09-03</v>
      </c>
      <c r="B2076" t="str">
        <f>Calc!B2076</f>
        <v>BAL</v>
      </c>
      <c r="C2076" t="str">
        <f>Calc!C2076</f>
        <v>CHW</v>
      </c>
      <c r="D2076" t="str">
        <f>IF(ISBLANK(Games!D2076), "", Games!D2076)</f>
        <v/>
      </c>
      <c r="E2076" t="str">
        <f>IF(ISBLANK(Games!E2076), "", Games!E2076)</f>
        <v/>
      </c>
      <c r="F2076">
        <f>Calc!M2076</f>
        <v>1527.1786991040578</v>
      </c>
      <c r="G2076">
        <f>Calc!N2076</f>
        <v>1425.4820043556863</v>
      </c>
      <c r="H2076" t="str">
        <f>IF(Calc!O2076=Betting!I2076, Betting!B2076, IF(Calc!P2076=Betting!I2076, Betting!C2076, ""))</f>
        <v>BAL</v>
      </c>
      <c r="I2076" s="21">
        <f>MAX(Calc!O2076:P2076)</f>
        <v>0.65318160299354544</v>
      </c>
      <c r="J2076" s="22">
        <f t="shared" si="129"/>
        <v>-188.3353387915547</v>
      </c>
      <c r="K2076" s="23">
        <f t="shared" si="130"/>
        <v>0.53096779734300281</v>
      </c>
      <c r="M2076" s="31"/>
      <c r="N2076" s="31"/>
      <c r="O2076" t="str">
        <f>IF(ISBLANK(Games!L2076), "", Games!L2076)</f>
        <v/>
      </c>
      <c r="P2076" t="str">
        <f>IF(ISBLANK(Games!M2076), "", Games!M2076)</f>
        <v/>
      </c>
      <c r="Q2076" t="str">
        <f t="shared" si="131"/>
        <v/>
      </c>
      <c r="R2076" t="str">
        <f>IF(ISBLANK(Games!L2076), "", IF(H2076=Q2076, "W", "L"))</f>
        <v/>
      </c>
      <c r="T2076" s="30" t="str">
        <f t="shared" si="128"/>
        <v/>
      </c>
    </row>
    <row r="2077" spans="1:20" x14ac:dyDescent="0.45">
      <c r="A2077" s="20" t="str">
        <f>Calc!A2077</f>
        <v>2024-09-03</v>
      </c>
      <c r="B2077" t="str">
        <f>Calc!B2077</f>
        <v>MIA</v>
      </c>
      <c r="C2077" t="str">
        <f>Calc!C2077</f>
        <v>WAS</v>
      </c>
      <c r="D2077" t="str">
        <f>IF(ISBLANK(Games!D2077), "", Games!D2077)</f>
        <v/>
      </c>
      <c r="E2077" t="str">
        <f>IF(ISBLANK(Games!E2077), "", Games!E2077)</f>
        <v/>
      </c>
      <c r="F2077">
        <f>Calc!M2077</f>
        <v>1453.0099819148713</v>
      </c>
      <c r="G2077">
        <f>Calc!N2077</f>
        <v>1420.7057667976087</v>
      </c>
      <c r="H2077" t="str">
        <f>IF(Calc!O2077=Betting!I2077, Betting!B2077, IF(Calc!P2077=Betting!I2077, Betting!C2077, ""))</f>
        <v>MIA</v>
      </c>
      <c r="I2077" s="21">
        <f>MAX(Calc!O2077:P2077)</f>
        <v>0.56923181252466659</v>
      </c>
      <c r="J2077" s="22">
        <f t="shared" si="129"/>
        <v>-132.14341937849389</v>
      </c>
      <c r="K2077" s="23">
        <f t="shared" si="130"/>
        <v>0.75675353695497616</v>
      </c>
      <c r="M2077" s="31"/>
      <c r="N2077" s="31"/>
      <c r="O2077" t="str">
        <f>IF(ISBLANK(Games!L2077), "", Games!L2077)</f>
        <v/>
      </c>
      <c r="P2077" t="str">
        <f>IF(ISBLANK(Games!M2077), "", Games!M2077)</f>
        <v/>
      </c>
      <c r="Q2077" t="str">
        <f t="shared" si="131"/>
        <v/>
      </c>
      <c r="R2077" t="str">
        <f>IF(ISBLANK(Games!L2077), "", IF(H2077=Q2077, "W", "L"))</f>
        <v/>
      </c>
      <c r="T2077" s="30" t="str">
        <f t="shared" si="128"/>
        <v/>
      </c>
    </row>
    <row r="2078" spans="1:20" x14ac:dyDescent="0.45">
      <c r="A2078" s="20" t="str">
        <f>Calc!A2078</f>
        <v>2024-09-03</v>
      </c>
      <c r="B2078" t="str">
        <f>Calc!B2078</f>
        <v>TBR</v>
      </c>
      <c r="C2078" t="str">
        <f>Calc!C2078</f>
        <v>MIN</v>
      </c>
      <c r="D2078" t="str">
        <f>IF(ISBLANK(Games!D2078), "", Games!D2078)</f>
        <v/>
      </c>
      <c r="E2078" t="str">
        <f>IF(ISBLANK(Games!E2078), "", Games!E2078)</f>
        <v/>
      </c>
      <c r="F2078">
        <f>Calc!M2078</f>
        <v>1528.0229512954211</v>
      </c>
      <c r="G2078">
        <f>Calc!N2078</f>
        <v>1539.5424706464416</v>
      </c>
      <c r="H2078" t="str">
        <f>IF(Calc!O2078=Betting!I2078, Betting!B2078, IF(Calc!P2078=Betting!I2078, Betting!C2078, ""))</f>
        <v>TBR</v>
      </c>
      <c r="I2078" s="21">
        <f>MAX(Calc!O2078:P2078)</f>
        <v>0.54559031328934804</v>
      </c>
      <c r="J2078" s="22">
        <f t="shared" si="129"/>
        <v>-120.0657312652659</v>
      </c>
      <c r="K2078" s="23">
        <f t="shared" si="130"/>
        <v>0.83287711611122495</v>
      </c>
      <c r="M2078" s="31"/>
      <c r="N2078" s="31"/>
      <c r="O2078" t="str">
        <f>IF(ISBLANK(Games!L2078), "", Games!L2078)</f>
        <v/>
      </c>
      <c r="P2078" t="str">
        <f>IF(ISBLANK(Games!M2078), "", Games!M2078)</f>
        <v/>
      </c>
      <c r="Q2078" t="str">
        <f t="shared" si="131"/>
        <v/>
      </c>
      <c r="R2078" t="str">
        <f>IF(ISBLANK(Games!L2078), "", IF(H2078=Q2078, "W", "L"))</f>
        <v/>
      </c>
      <c r="T2078" s="30" t="str">
        <f t="shared" si="128"/>
        <v/>
      </c>
    </row>
    <row r="2079" spans="1:20" x14ac:dyDescent="0.45">
      <c r="A2079" s="20" t="str">
        <f>Calc!A2079</f>
        <v>2024-09-03</v>
      </c>
      <c r="B2079" t="str">
        <f>Calc!B2079</f>
        <v>TOR</v>
      </c>
      <c r="C2079" t="str">
        <f>Calc!C2079</f>
        <v>PHI</v>
      </c>
      <c r="D2079" t="str">
        <f>IF(ISBLANK(Games!D2079), "", Games!D2079)</f>
        <v/>
      </c>
      <c r="E2079" t="str">
        <f>IF(ISBLANK(Games!E2079), "", Games!E2079)</f>
        <v/>
      </c>
      <c r="F2079">
        <f>Calc!M2079</f>
        <v>1536.86484917293</v>
      </c>
      <c r="G2079">
        <f>Calc!N2079</f>
        <v>1539.4111659163295</v>
      </c>
      <c r="H2079" t="str">
        <f>IF(Calc!O2079=Betting!I2079, Betting!B2079, IF(Calc!P2079=Betting!I2079, Betting!C2079, ""))</f>
        <v>PHI</v>
      </c>
      <c r="I2079" s="21">
        <f>MAX(Calc!O2079:P2079)</f>
        <v>0.50642680969129994</v>
      </c>
      <c r="J2079" s="22">
        <f t="shared" si="129"/>
        <v>-102.60419723659639</v>
      </c>
      <c r="K2079" s="23">
        <f t="shared" si="130"/>
        <v>0.97461899896169601</v>
      </c>
      <c r="M2079" s="31"/>
      <c r="N2079" s="31"/>
      <c r="O2079" t="str">
        <f>IF(ISBLANK(Games!L2079), "", Games!L2079)</f>
        <v/>
      </c>
      <c r="P2079" t="str">
        <f>IF(ISBLANK(Games!M2079), "", Games!M2079)</f>
        <v/>
      </c>
      <c r="Q2079" t="str">
        <f t="shared" si="131"/>
        <v/>
      </c>
      <c r="R2079" t="str">
        <f>IF(ISBLANK(Games!L2079), "", IF(H2079=Q2079, "W", "L"))</f>
        <v/>
      </c>
      <c r="T2079" s="30" t="str">
        <f t="shared" si="128"/>
        <v/>
      </c>
    </row>
    <row r="2080" spans="1:20" x14ac:dyDescent="0.45">
      <c r="A2080" s="20" t="str">
        <f>Calc!A2080</f>
        <v>2024-09-03</v>
      </c>
      <c r="B2080" t="str">
        <f>Calc!B2080</f>
        <v>NYM</v>
      </c>
      <c r="C2080" t="str">
        <f>Calc!C2080</f>
        <v>BOS</v>
      </c>
      <c r="D2080" t="str">
        <f>IF(ISBLANK(Games!D2080), "", Games!D2080)</f>
        <v/>
      </c>
      <c r="E2080" t="str">
        <f>IF(ISBLANK(Games!E2080), "", Games!E2080)</f>
        <v/>
      </c>
      <c r="F2080">
        <f>Calc!M2080</f>
        <v>1483.2891783762693</v>
      </c>
      <c r="G2080">
        <f>Calc!N2080</f>
        <v>1518.233689676287</v>
      </c>
      <c r="H2080" t="str">
        <f>IF(Calc!O2080=Betting!I2080, Betting!B2080, IF(Calc!P2080=Betting!I2080, Betting!C2080, ""))</f>
        <v>NYM</v>
      </c>
      <c r="I2080" s="21">
        <f>MAX(Calc!O2080:P2080)</f>
        <v>0.50101606138109434</v>
      </c>
      <c r="J2080" s="22">
        <f t="shared" si="129"/>
        <v>-100.40725213877889</v>
      </c>
      <c r="K2080" s="23">
        <f t="shared" si="130"/>
        <v>0.99594399677210577</v>
      </c>
      <c r="M2080" s="31"/>
      <c r="N2080" s="31"/>
      <c r="O2080" t="str">
        <f>IF(ISBLANK(Games!L2080), "", Games!L2080)</f>
        <v/>
      </c>
      <c r="P2080" t="str">
        <f>IF(ISBLANK(Games!M2080), "", Games!M2080)</f>
        <v/>
      </c>
      <c r="Q2080" t="str">
        <f t="shared" si="131"/>
        <v/>
      </c>
      <c r="R2080" t="str">
        <f>IF(ISBLANK(Games!L2080), "", IF(H2080=Q2080, "W", "L"))</f>
        <v/>
      </c>
      <c r="T2080" s="30" t="str">
        <f t="shared" si="128"/>
        <v/>
      </c>
    </row>
    <row r="2081" spans="1:20" x14ac:dyDescent="0.45">
      <c r="A2081" s="20" t="str">
        <f>Calc!A2081</f>
        <v>2024-09-03</v>
      </c>
      <c r="B2081" t="str">
        <f>Calc!B2081</f>
        <v>ATL</v>
      </c>
      <c r="C2081" t="str">
        <f>Calc!C2081</f>
        <v>COL</v>
      </c>
      <c r="D2081" t="str">
        <f>IF(ISBLANK(Games!D2081), "", Games!D2081)</f>
        <v/>
      </c>
      <c r="E2081" t="str">
        <f>IF(ISBLANK(Games!E2081), "", Games!E2081)</f>
        <v/>
      </c>
      <c r="F2081">
        <f>Calc!M2081</f>
        <v>1593.2508682491175</v>
      </c>
      <c r="G2081">
        <f>Calc!N2081</f>
        <v>1405.4006829938121</v>
      </c>
      <c r="H2081" t="str">
        <f>IF(Calc!O2081=Betting!I2081, Betting!B2081, IF(Calc!P2081=Betting!I2081, Betting!C2081, ""))</f>
        <v>ATL</v>
      </c>
      <c r="I2081" s="21">
        <f>MAX(Calc!O2081:P2081)</f>
        <v>0.7687010827342392</v>
      </c>
      <c r="J2081" s="22">
        <f t="shared" si="129"/>
        <v>-332.34097756324871</v>
      </c>
      <c r="K2081" s="23">
        <f t="shared" si="130"/>
        <v>0.30089578701130448</v>
      </c>
      <c r="M2081" s="31"/>
      <c r="N2081" s="31"/>
      <c r="O2081" t="str">
        <f>IF(ISBLANK(Games!L2081), "", Games!L2081)</f>
        <v/>
      </c>
      <c r="P2081" t="str">
        <f>IF(ISBLANK(Games!M2081), "", Games!M2081)</f>
        <v/>
      </c>
      <c r="Q2081" t="str">
        <f t="shared" si="131"/>
        <v/>
      </c>
      <c r="R2081" t="str">
        <f>IF(ISBLANK(Games!L2081), "", IF(H2081=Q2081, "W", "L"))</f>
        <v/>
      </c>
      <c r="T2081" s="30" t="str">
        <f t="shared" si="128"/>
        <v/>
      </c>
    </row>
    <row r="2082" spans="1:20" x14ac:dyDescent="0.45">
      <c r="A2082" s="20" t="str">
        <f>Calc!A2082</f>
        <v>2024-09-03</v>
      </c>
      <c r="B2082" t="str">
        <f>Calc!B2082</f>
        <v>KCR</v>
      </c>
      <c r="C2082" t="str">
        <f>Calc!C2082</f>
        <v>CLE</v>
      </c>
      <c r="D2082" t="str">
        <f>IF(ISBLANK(Games!D2082), "", Games!D2082)</f>
        <v/>
      </c>
      <c r="E2082" t="str">
        <f>IF(ISBLANK(Games!E2082), "", Games!E2082)</f>
        <v/>
      </c>
      <c r="F2082">
        <f>Calc!M2082</f>
        <v>1459.3647323881944</v>
      </c>
      <c r="G2082">
        <f>Calc!N2082</f>
        <v>1521.3210808926906</v>
      </c>
      <c r="H2082" t="str">
        <f>IF(Calc!O2082=Betting!I2082, Betting!B2082, IF(Calc!P2082=Betting!I2082, Betting!C2082, ""))</f>
        <v>KCR</v>
      </c>
      <c r="I2082" s="21">
        <f>MAX(Calc!O2082:P2082)</f>
        <v>0.50681221260902631</v>
      </c>
      <c r="J2082" s="22">
        <f t="shared" si="129"/>
        <v>-102.76252282931165</v>
      </c>
      <c r="K2082" s="23">
        <f t="shared" si="130"/>
        <v>0.97311740940906843</v>
      </c>
      <c r="M2082" s="31"/>
      <c r="N2082" s="31"/>
      <c r="O2082" t="str">
        <f>IF(ISBLANK(Games!L2082), "", Games!L2082)</f>
        <v/>
      </c>
      <c r="P2082" t="str">
        <f>IF(ISBLANK(Games!M2082), "", Games!M2082)</f>
        <v/>
      </c>
      <c r="Q2082" t="str">
        <f t="shared" si="131"/>
        <v/>
      </c>
      <c r="R2082" t="str">
        <f>IF(ISBLANK(Games!L2082), "", IF(H2082=Q2082, "W", "L"))</f>
        <v/>
      </c>
      <c r="T2082" s="30" t="str">
        <f t="shared" ref="T2082:T2145" si="132">IF(S2082="W", N2082/(L2082/-100), IF(S2082="L", -N2082, ""))</f>
        <v/>
      </c>
    </row>
    <row r="2083" spans="1:20" x14ac:dyDescent="0.45">
      <c r="A2083" s="20" t="str">
        <f>Calc!A2083</f>
        <v>2024-09-03</v>
      </c>
      <c r="B2083" t="str">
        <f>Calc!B2083</f>
        <v>CHC</v>
      </c>
      <c r="C2083" t="str">
        <f>Calc!C2083</f>
        <v>PIT</v>
      </c>
      <c r="D2083" t="str">
        <f>IF(ISBLANK(Games!D2083), "", Games!D2083)</f>
        <v/>
      </c>
      <c r="E2083" t="str">
        <f>IF(ISBLANK(Games!E2083), "", Games!E2083)</f>
        <v/>
      </c>
      <c r="F2083">
        <f>Calc!M2083</f>
        <v>1529.9566441509314</v>
      </c>
      <c r="G2083">
        <f>Calc!N2083</f>
        <v>1490.342604018655</v>
      </c>
      <c r="H2083" t="str">
        <f>IF(Calc!O2083=Betting!I2083, Betting!B2083, IF(Calc!P2083=Betting!I2083, Betting!C2083, ""))</f>
        <v>CHC</v>
      </c>
      <c r="I2083" s="21">
        <f>MAX(Calc!O2083:P2083)</f>
        <v>0.57905641457076307</v>
      </c>
      <c r="J2083" s="22">
        <f t="shared" si="129"/>
        <v>-137.56152477779136</v>
      </c>
      <c r="K2083" s="23">
        <f t="shared" si="130"/>
        <v>0.72694745250558979</v>
      </c>
      <c r="M2083" s="31"/>
      <c r="N2083" s="31"/>
      <c r="O2083" t="str">
        <f>IF(ISBLANK(Games!L2083), "", Games!L2083)</f>
        <v/>
      </c>
      <c r="P2083" t="str">
        <f>IF(ISBLANK(Games!M2083), "", Games!M2083)</f>
        <v/>
      </c>
      <c r="Q2083" t="str">
        <f t="shared" si="131"/>
        <v/>
      </c>
      <c r="R2083" t="str">
        <f>IF(ISBLANK(Games!L2083), "", IF(H2083=Q2083, "W", "L"))</f>
        <v/>
      </c>
      <c r="T2083" s="30" t="str">
        <f t="shared" si="132"/>
        <v/>
      </c>
    </row>
    <row r="2084" spans="1:20" x14ac:dyDescent="0.45">
      <c r="A2084" s="20" t="str">
        <f>Calc!A2084</f>
        <v>2024-09-03</v>
      </c>
      <c r="B2084" t="str">
        <f>Calc!B2084</f>
        <v>MIL</v>
      </c>
      <c r="C2084" t="str">
        <f>Calc!C2084</f>
        <v>STL</v>
      </c>
      <c r="D2084" t="str">
        <f>IF(ISBLANK(Games!D2084), "", Games!D2084)</f>
        <v/>
      </c>
      <c r="E2084" t="str">
        <f>IF(ISBLANK(Games!E2084), "", Games!E2084)</f>
        <v/>
      </c>
      <c r="F2084">
        <f>Calc!M2084</f>
        <v>1516.6563185214643</v>
      </c>
      <c r="G2084">
        <f>Calc!N2084</f>
        <v>1507.9516916859375</v>
      </c>
      <c r="H2084" t="str">
        <f>IF(Calc!O2084=Betting!I2084, Betting!B2084, IF(Calc!P2084=Betting!I2084, Betting!C2084, ""))</f>
        <v>MIL</v>
      </c>
      <c r="I2084" s="21">
        <f>MAX(Calc!O2084:P2084)</f>
        <v>0.5462322097650214</v>
      </c>
      <c r="J2084" s="22">
        <f t="shared" si="129"/>
        <v>-120.37703458021142</v>
      </c>
      <c r="K2084" s="23">
        <f t="shared" si="130"/>
        <v>0.83072323843769824</v>
      </c>
      <c r="M2084" s="31"/>
      <c r="N2084" s="31"/>
      <c r="O2084" t="str">
        <f>IF(ISBLANK(Games!L2084), "", Games!L2084)</f>
        <v/>
      </c>
      <c r="P2084" t="str">
        <f>IF(ISBLANK(Games!M2084), "", Games!M2084)</f>
        <v/>
      </c>
      <c r="Q2084" t="str">
        <f t="shared" si="131"/>
        <v/>
      </c>
      <c r="R2084" t="str">
        <f>IF(ISBLANK(Games!L2084), "", IF(H2084=Q2084, "W", "L"))</f>
        <v/>
      </c>
      <c r="T2084" s="30" t="str">
        <f t="shared" si="132"/>
        <v/>
      </c>
    </row>
    <row r="2085" spans="1:20" x14ac:dyDescent="0.45">
      <c r="A2085" s="20" t="str">
        <f>Calc!A2085</f>
        <v>2024-09-03</v>
      </c>
      <c r="B2085" t="str">
        <f>Calc!B2085</f>
        <v>TEX</v>
      </c>
      <c r="C2085" t="str">
        <f>Calc!C2085</f>
        <v>NYY</v>
      </c>
      <c r="D2085" t="str">
        <f>IF(ISBLANK(Games!D2085), "", Games!D2085)</f>
        <v/>
      </c>
      <c r="E2085" t="str">
        <f>IF(ISBLANK(Games!E2085), "", Games!E2085)</f>
        <v/>
      </c>
      <c r="F2085">
        <f>Calc!M2085</f>
        <v>1535.7428778604465</v>
      </c>
      <c r="G2085">
        <f>Calc!N2085</f>
        <v>1562.9327852564061</v>
      </c>
      <c r="H2085" t="str">
        <f>IF(Calc!O2085=Betting!I2085, Betting!B2085, IF(Calc!P2085=Betting!I2085, Betting!C2085, ""))</f>
        <v>NYY</v>
      </c>
      <c r="I2085" s="21">
        <f>MAX(Calc!O2085:P2085)</f>
        <v>0.50740416572494373</v>
      </c>
      <c r="J2085" s="22">
        <f t="shared" si="129"/>
        <v>-103.0061828418993</v>
      </c>
      <c r="K2085" s="23">
        <f t="shared" si="130"/>
        <v>0.97081551069110683</v>
      </c>
      <c r="M2085" s="31"/>
      <c r="N2085" s="31"/>
      <c r="O2085" t="str">
        <f>IF(ISBLANK(Games!L2085), "", Games!L2085)</f>
        <v/>
      </c>
      <c r="P2085" t="str">
        <f>IF(ISBLANK(Games!M2085), "", Games!M2085)</f>
        <v/>
      </c>
      <c r="Q2085" t="str">
        <f t="shared" si="131"/>
        <v/>
      </c>
      <c r="R2085" t="str">
        <f>IF(ISBLANK(Games!L2085), "", IF(H2085=Q2085, "W", "L"))</f>
        <v/>
      </c>
      <c r="T2085" s="30" t="str">
        <f t="shared" si="132"/>
        <v/>
      </c>
    </row>
    <row r="2086" spans="1:20" x14ac:dyDescent="0.45">
      <c r="A2086" s="20" t="str">
        <f>Calc!A2086</f>
        <v>2024-09-03</v>
      </c>
      <c r="B2086" t="str">
        <f>Calc!B2086</f>
        <v>LAA</v>
      </c>
      <c r="C2086" t="str">
        <f>Calc!C2086</f>
        <v>LAD</v>
      </c>
      <c r="D2086" t="str">
        <f>IF(ISBLANK(Games!D2086), "", Games!D2086)</f>
        <v/>
      </c>
      <c r="E2086" t="str">
        <f>IF(ISBLANK(Games!E2086), "", Games!E2086)</f>
        <v/>
      </c>
      <c r="F2086">
        <f>Calc!M2086</f>
        <v>1469.5882041455925</v>
      </c>
      <c r="G2086">
        <f>Calc!N2086</f>
        <v>1587.2549754385982</v>
      </c>
      <c r="H2086" t="str">
        <f>IF(Calc!O2086=Betting!I2086, Betting!B2086, IF(Calc!P2086=Betting!I2086, Betting!C2086, ""))</f>
        <v>LAD</v>
      </c>
      <c r="I2086" s="21">
        <f>MAX(Calc!O2086:P2086)</f>
        <v>0.62889915855282241</v>
      </c>
      <c r="J2086" s="22">
        <f t="shared" si="129"/>
        <v>-169.46853477893279</v>
      </c>
      <c r="K2086" s="23">
        <f t="shared" si="130"/>
        <v>0.59008004129172031</v>
      </c>
      <c r="M2086" s="31"/>
      <c r="N2086" s="31"/>
      <c r="O2086" t="str">
        <f>IF(ISBLANK(Games!L2086), "", Games!L2086)</f>
        <v/>
      </c>
      <c r="P2086" t="str">
        <f>IF(ISBLANK(Games!M2086), "", Games!M2086)</f>
        <v/>
      </c>
      <c r="Q2086" t="str">
        <f t="shared" si="131"/>
        <v/>
      </c>
      <c r="R2086" t="str">
        <f>IF(ISBLANK(Games!L2086), "", IF(H2086=Q2086, "W", "L"))</f>
        <v/>
      </c>
      <c r="T2086" s="30" t="str">
        <f t="shared" si="132"/>
        <v/>
      </c>
    </row>
    <row r="2087" spans="1:20" x14ac:dyDescent="0.45">
      <c r="A2087" s="20" t="str">
        <f>Calc!A2087</f>
        <v>2024-09-03</v>
      </c>
      <c r="B2087" t="str">
        <f>Calc!B2087</f>
        <v>OAK</v>
      </c>
      <c r="C2087" t="str">
        <f>Calc!C2087</f>
        <v>SEA</v>
      </c>
      <c r="D2087" t="str">
        <f>IF(ISBLANK(Games!D2087), "", Games!D2087)</f>
        <v/>
      </c>
      <c r="E2087" t="str">
        <f>IF(ISBLANK(Games!E2087), "", Games!E2087)</f>
        <v/>
      </c>
      <c r="F2087">
        <f>Calc!M2087</f>
        <v>1410.609331202211</v>
      </c>
      <c r="G2087">
        <f>Calc!N2087</f>
        <v>1521.2700100017432</v>
      </c>
      <c r="H2087" t="str">
        <f>IF(Calc!O2087=Betting!I2087, Betting!B2087, IF(Calc!P2087=Betting!I2087, Betting!C2087, ""))</f>
        <v>SEA</v>
      </c>
      <c r="I2087" s="21">
        <f>MAX(Calc!O2087:P2087)</f>
        <v>0.6509725862346929</v>
      </c>
      <c r="J2087" s="22">
        <f t="shared" si="129"/>
        <v>-186.51044604548446</v>
      </c>
      <c r="K2087" s="23">
        <f t="shared" si="130"/>
        <v>0.5361629984822025</v>
      </c>
      <c r="M2087" s="31"/>
      <c r="N2087" s="31"/>
      <c r="O2087" t="str">
        <f>IF(ISBLANK(Games!L2087), "", Games!L2087)</f>
        <v/>
      </c>
      <c r="P2087" t="str">
        <f>IF(ISBLANK(Games!M2087), "", Games!M2087)</f>
        <v/>
      </c>
      <c r="Q2087" t="str">
        <f t="shared" si="131"/>
        <v/>
      </c>
      <c r="R2087" t="str">
        <f>IF(ISBLANK(Games!L2087), "", IF(H2087=Q2087, "W", "L"))</f>
        <v/>
      </c>
      <c r="T2087" s="30" t="str">
        <f t="shared" si="132"/>
        <v/>
      </c>
    </row>
    <row r="2088" spans="1:20" x14ac:dyDescent="0.45">
      <c r="A2088" s="20" t="str">
        <f>Calc!A2088</f>
        <v>2024-09-03</v>
      </c>
      <c r="B2088" t="str">
        <f>Calc!B2088</f>
        <v>SFG</v>
      </c>
      <c r="C2088" t="str">
        <f>Calc!C2088</f>
        <v>ARI</v>
      </c>
      <c r="D2088" t="str">
        <f>IF(ISBLANK(Games!D2088), "", Games!D2088)</f>
        <v/>
      </c>
      <c r="E2088" t="str">
        <f>IF(ISBLANK(Games!E2088), "", Games!E2088)</f>
        <v/>
      </c>
      <c r="F2088">
        <f>Calc!M2088</f>
        <v>1506.8907435815931</v>
      </c>
      <c r="G2088">
        <f>Calc!N2088</f>
        <v>1515.1384034374826</v>
      </c>
      <c r="H2088" t="str">
        <f>IF(Calc!O2088=Betting!I2088, Betting!B2088, IF(Calc!P2088=Betting!I2088, Betting!C2088, ""))</f>
        <v>SFG</v>
      </c>
      <c r="I2088" s="21">
        <f>MAX(Calc!O2088:P2088)</f>
        <v>0.54438289240432525</v>
      </c>
      <c r="J2088" s="22">
        <f t="shared" si="129"/>
        <v>-119.48253990660582</v>
      </c>
      <c r="K2088" s="23">
        <f t="shared" si="130"/>
        <v>0.83694236897010676</v>
      </c>
      <c r="M2088" s="31"/>
      <c r="N2088" s="31"/>
      <c r="O2088" t="str">
        <f>IF(ISBLANK(Games!L2088), "", Games!L2088)</f>
        <v/>
      </c>
      <c r="P2088" t="str">
        <f>IF(ISBLANK(Games!M2088), "", Games!M2088)</f>
        <v/>
      </c>
      <c r="Q2088" t="str">
        <f t="shared" si="131"/>
        <v/>
      </c>
      <c r="R2088" t="str">
        <f>IF(ISBLANK(Games!L2088), "", IF(H2088=Q2088, "W", "L"))</f>
        <v/>
      </c>
      <c r="T2088" s="30" t="str">
        <f t="shared" si="132"/>
        <v/>
      </c>
    </row>
    <row r="2089" spans="1:20" x14ac:dyDescent="0.45">
      <c r="A2089" s="20" t="str">
        <f>Calc!A2089</f>
        <v>2024-09-04</v>
      </c>
      <c r="B2089" t="str">
        <f>Calc!B2089</f>
        <v>TOR</v>
      </c>
      <c r="C2089" t="str">
        <f>Calc!C2089</f>
        <v>PHI</v>
      </c>
      <c r="D2089" t="str">
        <f>IF(ISBLANK(Games!D2089), "", Games!D2089)</f>
        <v/>
      </c>
      <c r="E2089" t="str">
        <f>IF(ISBLANK(Games!E2089), "", Games!E2089)</f>
        <v/>
      </c>
      <c r="F2089">
        <f>Calc!M2089</f>
        <v>1536.86484917293</v>
      </c>
      <c r="G2089">
        <f>Calc!N2089</f>
        <v>1539.4111659163295</v>
      </c>
      <c r="H2089" t="str">
        <f>IF(Calc!O2089=Betting!I2089, Betting!B2089, IF(Calc!P2089=Betting!I2089, Betting!C2089, ""))</f>
        <v>PHI</v>
      </c>
      <c r="I2089" s="21">
        <f>MAX(Calc!O2089:P2089)</f>
        <v>0.50642680969129994</v>
      </c>
      <c r="J2089" s="22">
        <f t="shared" si="129"/>
        <v>-102.60419723659639</v>
      </c>
      <c r="K2089" s="23">
        <f t="shared" si="130"/>
        <v>0.97461899896169601</v>
      </c>
      <c r="M2089" s="31"/>
      <c r="N2089" s="31"/>
      <c r="O2089" t="str">
        <f>IF(ISBLANK(Games!L2089), "", Games!L2089)</f>
        <v/>
      </c>
      <c r="P2089" t="str">
        <f>IF(ISBLANK(Games!M2089), "", Games!M2089)</f>
        <v/>
      </c>
      <c r="Q2089" t="str">
        <f t="shared" si="131"/>
        <v/>
      </c>
      <c r="R2089" t="str">
        <f>IF(ISBLANK(Games!L2089), "", IF(H2089=Q2089, "W", "L"))</f>
        <v/>
      </c>
      <c r="T2089" s="30" t="str">
        <f t="shared" si="132"/>
        <v/>
      </c>
    </row>
    <row r="2090" spans="1:20" x14ac:dyDescent="0.45">
      <c r="A2090" s="20" t="str">
        <f>Calc!A2090</f>
        <v>2024-09-04</v>
      </c>
      <c r="B2090" t="str">
        <f>Calc!B2090</f>
        <v>BAL</v>
      </c>
      <c r="C2090" t="str">
        <f>Calc!C2090</f>
        <v>CHW</v>
      </c>
      <c r="D2090" t="str">
        <f>IF(ISBLANK(Games!D2090), "", Games!D2090)</f>
        <v/>
      </c>
      <c r="E2090" t="str">
        <f>IF(ISBLANK(Games!E2090), "", Games!E2090)</f>
        <v/>
      </c>
      <c r="F2090">
        <f>Calc!M2090</f>
        <v>1527.1786991040578</v>
      </c>
      <c r="G2090">
        <f>Calc!N2090</f>
        <v>1425.4820043556863</v>
      </c>
      <c r="H2090" t="str">
        <f>IF(Calc!O2090=Betting!I2090, Betting!B2090, IF(Calc!P2090=Betting!I2090, Betting!C2090, ""))</f>
        <v>BAL</v>
      </c>
      <c r="I2090" s="21">
        <f>MAX(Calc!O2090:P2090)</f>
        <v>0.65318160299354544</v>
      </c>
      <c r="J2090" s="22">
        <f t="shared" si="129"/>
        <v>-188.3353387915547</v>
      </c>
      <c r="K2090" s="23">
        <f t="shared" si="130"/>
        <v>0.53096779734300281</v>
      </c>
      <c r="M2090" s="31"/>
      <c r="N2090" s="31"/>
      <c r="O2090" t="str">
        <f>IF(ISBLANK(Games!L2090), "", Games!L2090)</f>
        <v/>
      </c>
      <c r="P2090" t="str">
        <f>IF(ISBLANK(Games!M2090), "", Games!M2090)</f>
        <v/>
      </c>
      <c r="Q2090" t="str">
        <f t="shared" si="131"/>
        <v/>
      </c>
      <c r="R2090" t="str">
        <f>IF(ISBLANK(Games!L2090), "", IF(H2090=Q2090, "W", "L"))</f>
        <v/>
      </c>
      <c r="T2090" s="30" t="str">
        <f t="shared" si="132"/>
        <v/>
      </c>
    </row>
    <row r="2091" spans="1:20" x14ac:dyDescent="0.45">
      <c r="A2091" s="20" t="str">
        <f>Calc!A2091</f>
        <v>2024-09-04</v>
      </c>
      <c r="B2091" t="str">
        <f>Calc!B2091</f>
        <v>CIN</v>
      </c>
      <c r="C2091" t="str">
        <f>Calc!C2091</f>
        <v>HOU</v>
      </c>
      <c r="D2091" t="str">
        <f>IF(ISBLANK(Games!D2091), "", Games!D2091)</f>
        <v/>
      </c>
      <c r="E2091" t="str">
        <f>IF(ISBLANK(Games!E2091), "", Games!E2091)</f>
        <v/>
      </c>
      <c r="F2091">
        <f>Calc!M2091</f>
        <v>1493.1662146218293</v>
      </c>
      <c r="G2091">
        <f>Calc!N2091</f>
        <v>1554.1885466658973</v>
      </c>
      <c r="H2091" t="str">
        <f>IF(Calc!O2091=Betting!I2091, Betting!B2091, IF(Calc!P2091=Betting!I2091, Betting!C2091, ""))</f>
        <v>HOU</v>
      </c>
      <c r="I2091" s="21">
        <f>MAX(Calc!O2091:P2091)</f>
        <v>0.59387063519488736</v>
      </c>
      <c r="J2091" s="22">
        <f t="shared" si="129"/>
        <v>-146.22696280035433</v>
      </c>
      <c r="K2091" s="23">
        <f t="shared" si="130"/>
        <v>0.68386840624277601</v>
      </c>
      <c r="M2091" s="31"/>
      <c r="N2091" s="31"/>
      <c r="O2091" t="str">
        <f>IF(ISBLANK(Games!L2091), "", Games!L2091)</f>
        <v/>
      </c>
      <c r="P2091" t="str">
        <f>IF(ISBLANK(Games!M2091), "", Games!M2091)</f>
        <v/>
      </c>
      <c r="Q2091" t="str">
        <f t="shared" si="131"/>
        <v/>
      </c>
      <c r="R2091" t="str">
        <f>IF(ISBLANK(Games!L2091), "", IF(H2091=Q2091, "W", "L"))</f>
        <v/>
      </c>
      <c r="T2091" s="30" t="str">
        <f t="shared" si="132"/>
        <v/>
      </c>
    </row>
    <row r="2092" spans="1:20" x14ac:dyDescent="0.45">
      <c r="A2092" s="20" t="str">
        <f>Calc!A2092</f>
        <v>2024-09-04</v>
      </c>
      <c r="B2092" t="str">
        <f>Calc!B2092</f>
        <v>MIA</v>
      </c>
      <c r="C2092" t="str">
        <f>Calc!C2092</f>
        <v>WAS</v>
      </c>
      <c r="D2092" t="str">
        <f>IF(ISBLANK(Games!D2092), "", Games!D2092)</f>
        <v/>
      </c>
      <c r="E2092" t="str">
        <f>IF(ISBLANK(Games!E2092), "", Games!E2092)</f>
        <v/>
      </c>
      <c r="F2092">
        <f>Calc!M2092</f>
        <v>1453.0099819148713</v>
      </c>
      <c r="G2092">
        <f>Calc!N2092</f>
        <v>1420.7057667976087</v>
      </c>
      <c r="H2092" t="str">
        <f>IF(Calc!O2092=Betting!I2092, Betting!B2092, IF(Calc!P2092=Betting!I2092, Betting!C2092, ""))</f>
        <v>MIA</v>
      </c>
      <c r="I2092" s="21">
        <f>MAX(Calc!O2092:P2092)</f>
        <v>0.56923181252466659</v>
      </c>
      <c r="J2092" s="22">
        <f t="shared" si="129"/>
        <v>-132.14341937849389</v>
      </c>
      <c r="K2092" s="23">
        <f t="shared" si="130"/>
        <v>0.75675353695497616</v>
      </c>
      <c r="M2092" s="31"/>
      <c r="N2092" s="31"/>
      <c r="O2092" t="str">
        <f>IF(ISBLANK(Games!L2092), "", Games!L2092)</f>
        <v/>
      </c>
      <c r="P2092" t="str">
        <f>IF(ISBLANK(Games!M2092), "", Games!M2092)</f>
        <v/>
      </c>
      <c r="Q2092" t="str">
        <f t="shared" si="131"/>
        <v/>
      </c>
      <c r="R2092" t="str">
        <f>IF(ISBLANK(Games!L2092), "", IF(H2092=Q2092, "W", "L"))</f>
        <v/>
      </c>
      <c r="T2092" s="30" t="str">
        <f t="shared" si="132"/>
        <v/>
      </c>
    </row>
    <row r="2093" spans="1:20" x14ac:dyDescent="0.45">
      <c r="A2093" s="20" t="str">
        <f>Calc!A2093</f>
        <v>2024-09-04</v>
      </c>
      <c r="B2093" t="str">
        <f>Calc!B2093</f>
        <v>TBR</v>
      </c>
      <c r="C2093" t="str">
        <f>Calc!C2093</f>
        <v>MIN</v>
      </c>
      <c r="D2093" t="str">
        <f>IF(ISBLANK(Games!D2093), "", Games!D2093)</f>
        <v/>
      </c>
      <c r="E2093" t="str">
        <f>IF(ISBLANK(Games!E2093), "", Games!E2093)</f>
        <v/>
      </c>
      <c r="F2093">
        <f>Calc!M2093</f>
        <v>1528.0229512954211</v>
      </c>
      <c r="G2093">
        <f>Calc!N2093</f>
        <v>1539.5424706464416</v>
      </c>
      <c r="H2093" t="str">
        <f>IF(Calc!O2093=Betting!I2093, Betting!B2093, IF(Calc!P2093=Betting!I2093, Betting!C2093, ""))</f>
        <v>TBR</v>
      </c>
      <c r="I2093" s="21">
        <f>MAX(Calc!O2093:P2093)</f>
        <v>0.54559031328934804</v>
      </c>
      <c r="J2093" s="22">
        <f t="shared" si="129"/>
        <v>-120.0657312652659</v>
      </c>
      <c r="K2093" s="23">
        <f t="shared" si="130"/>
        <v>0.83287711611122495</v>
      </c>
      <c r="M2093" s="31"/>
      <c r="N2093" s="31"/>
      <c r="O2093" t="str">
        <f>IF(ISBLANK(Games!L2093), "", Games!L2093)</f>
        <v/>
      </c>
      <c r="P2093" t="str">
        <f>IF(ISBLANK(Games!M2093), "", Games!M2093)</f>
        <v/>
      </c>
      <c r="Q2093" t="str">
        <f t="shared" si="131"/>
        <v/>
      </c>
      <c r="R2093" t="str">
        <f>IF(ISBLANK(Games!L2093), "", IF(H2093=Q2093, "W", "L"))</f>
        <v/>
      </c>
      <c r="T2093" s="30" t="str">
        <f t="shared" si="132"/>
        <v/>
      </c>
    </row>
    <row r="2094" spans="1:20" x14ac:dyDescent="0.45">
      <c r="A2094" s="20" t="str">
        <f>Calc!A2094</f>
        <v>2024-09-04</v>
      </c>
      <c r="B2094" t="str">
        <f>Calc!B2094</f>
        <v>NYM</v>
      </c>
      <c r="C2094" t="str">
        <f>Calc!C2094</f>
        <v>BOS</v>
      </c>
      <c r="D2094" t="str">
        <f>IF(ISBLANK(Games!D2094), "", Games!D2094)</f>
        <v/>
      </c>
      <c r="E2094" t="str">
        <f>IF(ISBLANK(Games!E2094), "", Games!E2094)</f>
        <v/>
      </c>
      <c r="F2094">
        <f>Calc!M2094</f>
        <v>1483.2891783762693</v>
      </c>
      <c r="G2094">
        <f>Calc!N2094</f>
        <v>1518.233689676287</v>
      </c>
      <c r="H2094" t="str">
        <f>IF(Calc!O2094=Betting!I2094, Betting!B2094, IF(Calc!P2094=Betting!I2094, Betting!C2094, ""))</f>
        <v>NYM</v>
      </c>
      <c r="I2094" s="21">
        <f>MAX(Calc!O2094:P2094)</f>
        <v>0.50101606138109434</v>
      </c>
      <c r="J2094" s="22">
        <f t="shared" si="129"/>
        <v>-100.40725213877889</v>
      </c>
      <c r="K2094" s="23">
        <f t="shared" si="130"/>
        <v>0.99594399677210577</v>
      </c>
      <c r="M2094" s="31"/>
      <c r="N2094" s="31"/>
      <c r="O2094" t="str">
        <f>IF(ISBLANK(Games!L2094), "", Games!L2094)</f>
        <v/>
      </c>
      <c r="P2094" t="str">
        <f>IF(ISBLANK(Games!M2094), "", Games!M2094)</f>
        <v/>
      </c>
      <c r="Q2094" t="str">
        <f t="shared" si="131"/>
        <v/>
      </c>
      <c r="R2094" t="str">
        <f>IF(ISBLANK(Games!L2094), "", IF(H2094=Q2094, "W", "L"))</f>
        <v/>
      </c>
      <c r="T2094" s="30" t="str">
        <f t="shared" si="132"/>
        <v/>
      </c>
    </row>
    <row r="2095" spans="1:20" x14ac:dyDescent="0.45">
      <c r="A2095" s="20" t="str">
        <f>Calc!A2095</f>
        <v>2024-09-04</v>
      </c>
      <c r="B2095" t="str">
        <f>Calc!B2095</f>
        <v>ATL</v>
      </c>
      <c r="C2095" t="str">
        <f>Calc!C2095</f>
        <v>COL</v>
      </c>
      <c r="D2095" t="str">
        <f>IF(ISBLANK(Games!D2095), "", Games!D2095)</f>
        <v/>
      </c>
      <c r="E2095" t="str">
        <f>IF(ISBLANK(Games!E2095), "", Games!E2095)</f>
        <v/>
      </c>
      <c r="F2095">
        <f>Calc!M2095</f>
        <v>1593.2508682491175</v>
      </c>
      <c r="G2095">
        <f>Calc!N2095</f>
        <v>1405.4006829938121</v>
      </c>
      <c r="H2095" t="str">
        <f>IF(Calc!O2095=Betting!I2095, Betting!B2095, IF(Calc!P2095=Betting!I2095, Betting!C2095, ""))</f>
        <v>ATL</v>
      </c>
      <c r="I2095" s="21">
        <f>MAX(Calc!O2095:P2095)</f>
        <v>0.7687010827342392</v>
      </c>
      <c r="J2095" s="22">
        <f t="shared" si="129"/>
        <v>-332.34097756324871</v>
      </c>
      <c r="K2095" s="23">
        <f t="shared" si="130"/>
        <v>0.30089578701130448</v>
      </c>
      <c r="M2095" s="31"/>
      <c r="N2095" s="31"/>
      <c r="O2095" t="str">
        <f>IF(ISBLANK(Games!L2095), "", Games!L2095)</f>
        <v/>
      </c>
      <c r="P2095" t="str">
        <f>IF(ISBLANK(Games!M2095), "", Games!M2095)</f>
        <v/>
      </c>
      <c r="Q2095" t="str">
        <f t="shared" si="131"/>
        <v/>
      </c>
      <c r="R2095" t="str">
        <f>IF(ISBLANK(Games!L2095), "", IF(H2095=Q2095, "W", "L"))</f>
        <v/>
      </c>
      <c r="T2095" s="30" t="str">
        <f t="shared" si="132"/>
        <v/>
      </c>
    </row>
    <row r="2096" spans="1:20" x14ac:dyDescent="0.45">
      <c r="A2096" s="20" t="str">
        <f>Calc!A2096</f>
        <v>2024-09-04</v>
      </c>
      <c r="B2096" t="str">
        <f>Calc!B2096</f>
        <v>KCR</v>
      </c>
      <c r="C2096" t="str">
        <f>Calc!C2096</f>
        <v>CLE</v>
      </c>
      <c r="D2096" t="str">
        <f>IF(ISBLANK(Games!D2096), "", Games!D2096)</f>
        <v/>
      </c>
      <c r="E2096" t="str">
        <f>IF(ISBLANK(Games!E2096), "", Games!E2096)</f>
        <v/>
      </c>
      <c r="F2096">
        <f>Calc!M2096</f>
        <v>1459.3647323881944</v>
      </c>
      <c r="G2096">
        <f>Calc!N2096</f>
        <v>1521.3210808926906</v>
      </c>
      <c r="H2096" t="str">
        <f>IF(Calc!O2096=Betting!I2096, Betting!B2096, IF(Calc!P2096=Betting!I2096, Betting!C2096, ""))</f>
        <v>KCR</v>
      </c>
      <c r="I2096" s="21">
        <f>MAX(Calc!O2096:P2096)</f>
        <v>0.50681221260902631</v>
      </c>
      <c r="J2096" s="22">
        <f t="shared" si="129"/>
        <v>-102.76252282931165</v>
      </c>
      <c r="K2096" s="23">
        <f t="shared" si="130"/>
        <v>0.97311740940906843</v>
      </c>
      <c r="M2096" s="31"/>
      <c r="N2096" s="31"/>
      <c r="O2096" t="str">
        <f>IF(ISBLANK(Games!L2096), "", Games!L2096)</f>
        <v/>
      </c>
      <c r="P2096" t="str">
        <f>IF(ISBLANK(Games!M2096), "", Games!M2096)</f>
        <v/>
      </c>
      <c r="Q2096" t="str">
        <f t="shared" si="131"/>
        <v/>
      </c>
      <c r="R2096" t="str">
        <f>IF(ISBLANK(Games!L2096), "", IF(H2096=Q2096, "W", "L"))</f>
        <v/>
      </c>
      <c r="T2096" s="30" t="str">
        <f t="shared" si="132"/>
        <v/>
      </c>
    </row>
    <row r="2097" spans="1:20" x14ac:dyDescent="0.45">
      <c r="A2097" s="20" t="str">
        <f>Calc!A2097</f>
        <v>2024-09-04</v>
      </c>
      <c r="B2097" t="str">
        <f>Calc!B2097</f>
        <v>CHC</v>
      </c>
      <c r="C2097" t="str">
        <f>Calc!C2097</f>
        <v>PIT</v>
      </c>
      <c r="D2097" t="str">
        <f>IF(ISBLANK(Games!D2097), "", Games!D2097)</f>
        <v/>
      </c>
      <c r="E2097" t="str">
        <f>IF(ISBLANK(Games!E2097), "", Games!E2097)</f>
        <v/>
      </c>
      <c r="F2097">
        <f>Calc!M2097</f>
        <v>1529.9566441509314</v>
      </c>
      <c r="G2097">
        <f>Calc!N2097</f>
        <v>1490.342604018655</v>
      </c>
      <c r="H2097" t="str">
        <f>IF(Calc!O2097=Betting!I2097, Betting!B2097, IF(Calc!P2097=Betting!I2097, Betting!C2097, ""))</f>
        <v>CHC</v>
      </c>
      <c r="I2097" s="21">
        <f>MAX(Calc!O2097:P2097)</f>
        <v>0.57905641457076307</v>
      </c>
      <c r="J2097" s="22">
        <f t="shared" si="129"/>
        <v>-137.56152477779136</v>
      </c>
      <c r="K2097" s="23">
        <f t="shared" si="130"/>
        <v>0.72694745250558979</v>
      </c>
      <c r="M2097" s="31"/>
      <c r="N2097" s="31"/>
      <c r="O2097" t="str">
        <f>IF(ISBLANK(Games!L2097), "", Games!L2097)</f>
        <v/>
      </c>
      <c r="P2097" t="str">
        <f>IF(ISBLANK(Games!M2097), "", Games!M2097)</f>
        <v/>
      </c>
      <c r="Q2097" t="str">
        <f t="shared" si="131"/>
        <v/>
      </c>
      <c r="R2097" t="str">
        <f>IF(ISBLANK(Games!L2097), "", IF(H2097=Q2097, "W", "L"))</f>
        <v/>
      </c>
      <c r="T2097" s="30" t="str">
        <f t="shared" si="132"/>
        <v/>
      </c>
    </row>
    <row r="2098" spans="1:20" x14ac:dyDescent="0.45">
      <c r="A2098" s="20" t="str">
        <f>Calc!A2098</f>
        <v>2024-09-04</v>
      </c>
      <c r="B2098" t="str">
        <f>Calc!B2098</f>
        <v>MIL</v>
      </c>
      <c r="C2098" t="str">
        <f>Calc!C2098</f>
        <v>STL</v>
      </c>
      <c r="D2098" t="str">
        <f>IF(ISBLANK(Games!D2098), "", Games!D2098)</f>
        <v/>
      </c>
      <c r="E2098" t="str">
        <f>IF(ISBLANK(Games!E2098), "", Games!E2098)</f>
        <v/>
      </c>
      <c r="F2098">
        <f>Calc!M2098</f>
        <v>1516.6563185214643</v>
      </c>
      <c r="G2098">
        <f>Calc!N2098</f>
        <v>1507.9516916859375</v>
      </c>
      <c r="H2098" t="str">
        <f>IF(Calc!O2098=Betting!I2098, Betting!B2098, IF(Calc!P2098=Betting!I2098, Betting!C2098, ""))</f>
        <v>MIL</v>
      </c>
      <c r="I2098" s="21">
        <f>MAX(Calc!O2098:P2098)</f>
        <v>0.5462322097650214</v>
      </c>
      <c r="J2098" s="22">
        <f t="shared" si="129"/>
        <v>-120.37703458021142</v>
      </c>
      <c r="K2098" s="23">
        <f t="shared" si="130"/>
        <v>0.83072323843769824</v>
      </c>
      <c r="M2098" s="31"/>
      <c r="N2098" s="31"/>
      <c r="O2098" t="str">
        <f>IF(ISBLANK(Games!L2098), "", Games!L2098)</f>
        <v/>
      </c>
      <c r="P2098" t="str">
        <f>IF(ISBLANK(Games!M2098), "", Games!M2098)</f>
        <v/>
      </c>
      <c r="Q2098" t="str">
        <f t="shared" si="131"/>
        <v/>
      </c>
      <c r="R2098" t="str">
        <f>IF(ISBLANK(Games!L2098), "", IF(H2098=Q2098, "W", "L"))</f>
        <v/>
      </c>
      <c r="T2098" s="30" t="str">
        <f t="shared" si="132"/>
        <v/>
      </c>
    </row>
    <row r="2099" spans="1:20" x14ac:dyDescent="0.45">
      <c r="A2099" s="20" t="str">
        <f>Calc!A2099</f>
        <v>2024-09-04</v>
      </c>
      <c r="B2099" t="str">
        <f>Calc!B2099</f>
        <v>TEX</v>
      </c>
      <c r="C2099" t="str">
        <f>Calc!C2099</f>
        <v>NYY</v>
      </c>
      <c r="D2099" t="str">
        <f>IF(ISBLANK(Games!D2099), "", Games!D2099)</f>
        <v/>
      </c>
      <c r="E2099" t="str">
        <f>IF(ISBLANK(Games!E2099), "", Games!E2099)</f>
        <v/>
      </c>
      <c r="F2099">
        <f>Calc!M2099</f>
        <v>1535.7428778604465</v>
      </c>
      <c r="G2099">
        <f>Calc!N2099</f>
        <v>1562.9327852564061</v>
      </c>
      <c r="H2099" t="str">
        <f>IF(Calc!O2099=Betting!I2099, Betting!B2099, IF(Calc!P2099=Betting!I2099, Betting!C2099, ""))</f>
        <v>NYY</v>
      </c>
      <c r="I2099" s="21">
        <f>MAX(Calc!O2099:P2099)</f>
        <v>0.50740416572494373</v>
      </c>
      <c r="J2099" s="22">
        <f t="shared" si="129"/>
        <v>-103.0061828418993</v>
      </c>
      <c r="K2099" s="23">
        <f t="shared" si="130"/>
        <v>0.97081551069110683</v>
      </c>
      <c r="M2099" s="31"/>
      <c r="N2099" s="31"/>
      <c r="O2099" t="str">
        <f>IF(ISBLANK(Games!L2099), "", Games!L2099)</f>
        <v/>
      </c>
      <c r="P2099" t="str">
        <f>IF(ISBLANK(Games!M2099), "", Games!M2099)</f>
        <v/>
      </c>
      <c r="Q2099" t="str">
        <f t="shared" si="131"/>
        <v/>
      </c>
      <c r="R2099" t="str">
        <f>IF(ISBLANK(Games!L2099), "", IF(H2099=Q2099, "W", "L"))</f>
        <v/>
      </c>
      <c r="T2099" s="30" t="str">
        <f t="shared" si="132"/>
        <v/>
      </c>
    </row>
    <row r="2100" spans="1:20" x14ac:dyDescent="0.45">
      <c r="A2100" s="20" t="str">
        <f>Calc!A2100</f>
        <v>2024-09-04</v>
      </c>
      <c r="B2100" t="str">
        <f>Calc!B2100</f>
        <v>LAA</v>
      </c>
      <c r="C2100" t="str">
        <f>Calc!C2100</f>
        <v>LAD</v>
      </c>
      <c r="D2100" t="str">
        <f>IF(ISBLANK(Games!D2100), "", Games!D2100)</f>
        <v/>
      </c>
      <c r="E2100" t="str">
        <f>IF(ISBLANK(Games!E2100), "", Games!E2100)</f>
        <v/>
      </c>
      <c r="F2100">
        <f>Calc!M2100</f>
        <v>1469.5882041455925</v>
      </c>
      <c r="G2100">
        <f>Calc!N2100</f>
        <v>1587.2549754385982</v>
      </c>
      <c r="H2100" t="str">
        <f>IF(Calc!O2100=Betting!I2100, Betting!B2100, IF(Calc!P2100=Betting!I2100, Betting!C2100, ""))</f>
        <v>LAD</v>
      </c>
      <c r="I2100" s="21">
        <f>MAX(Calc!O2100:P2100)</f>
        <v>0.62889915855282241</v>
      </c>
      <c r="J2100" s="22">
        <f t="shared" si="129"/>
        <v>-169.46853477893279</v>
      </c>
      <c r="K2100" s="23">
        <f t="shared" si="130"/>
        <v>0.59008004129172031</v>
      </c>
      <c r="M2100" s="31"/>
      <c r="N2100" s="31"/>
      <c r="O2100" t="str">
        <f>IF(ISBLANK(Games!L2100), "", Games!L2100)</f>
        <v/>
      </c>
      <c r="P2100" t="str">
        <f>IF(ISBLANK(Games!M2100), "", Games!M2100)</f>
        <v/>
      </c>
      <c r="Q2100" t="str">
        <f t="shared" si="131"/>
        <v/>
      </c>
      <c r="R2100" t="str">
        <f>IF(ISBLANK(Games!L2100), "", IF(H2100=Q2100, "W", "L"))</f>
        <v/>
      </c>
      <c r="T2100" s="30" t="str">
        <f t="shared" si="132"/>
        <v/>
      </c>
    </row>
    <row r="2101" spans="1:20" x14ac:dyDescent="0.45">
      <c r="A2101" s="20" t="str">
        <f>Calc!A2101</f>
        <v>2024-09-04</v>
      </c>
      <c r="B2101" t="str">
        <f>Calc!B2101</f>
        <v>SDP</v>
      </c>
      <c r="C2101" t="str">
        <f>Calc!C2101</f>
        <v>DET</v>
      </c>
      <c r="D2101" t="str">
        <f>IF(ISBLANK(Games!D2101), "", Games!D2101)</f>
        <v/>
      </c>
      <c r="E2101" t="str">
        <f>IF(ISBLANK(Games!E2101), "", Games!E2101)</f>
        <v/>
      </c>
      <c r="F2101">
        <f>Calc!M2101</f>
        <v>1502.9671207118124</v>
      </c>
      <c r="G2101">
        <f>Calc!N2101</f>
        <v>1495.7868779460348</v>
      </c>
      <c r="H2101" t="str">
        <f>IF(Calc!O2101=Betting!I2101, Betting!B2101, IF(Calc!P2101=Betting!I2101, Betting!C2101, ""))</f>
        <v>SDP</v>
      </c>
      <c r="I2101" s="21">
        <f>MAX(Calc!O2101:P2101)</f>
        <v>0.52495161216152941</v>
      </c>
      <c r="J2101" s="22">
        <f t="shared" si="129"/>
        <v>-110.50487184055602</v>
      </c>
      <c r="K2101" s="23">
        <f t="shared" si="130"/>
        <v>0.90493747772755972</v>
      </c>
      <c r="M2101" s="31"/>
      <c r="N2101" s="31"/>
      <c r="O2101" t="str">
        <f>IF(ISBLANK(Games!L2101), "", Games!L2101)</f>
        <v/>
      </c>
      <c r="P2101" t="str">
        <f>IF(ISBLANK(Games!M2101), "", Games!M2101)</f>
        <v/>
      </c>
      <c r="Q2101" t="str">
        <f t="shared" si="131"/>
        <v/>
      </c>
      <c r="R2101" t="str">
        <f>IF(ISBLANK(Games!L2101), "", IF(H2101=Q2101, "W", "L"))</f>
        <v/>
      </c>
      <c r="T2101" s="30" t="str">
        <f t="shared" si="132"/>
        <v/>
      </c>
    </row>
    <row r="2102" spans="1:20" x14ac:dyDescent="0.45">
      <c r="A2102" s="20" t="str">
        <f>Calc!A2102</f>
        <v>2024-09-04</v>
      </c>
      <c r="B2102" t="str">
        <f>Calc!B2102</f>
        <v>OAK</v>
      </c>
      <c r="C2102" t="str">
        <f>Calc!C2102</f>
        <v>SEA</v>
      </c>
      <c r="D2102" t="str">
        <f>IF(ISBLANK(Games!D2102), "", Games!D2102)</f>
        <v/>
      </c>
      <c r="E2102" t="str">
        <f>IF(ISBLANK(Games!E2102), "", Games!E2102)</f>
        <v/>
      </c>
      <c r="F2102">
        <f>Calc!M2102</f>
        <v>1410.609331202211</v>
      </c>
      <c r="G2102">
        <f>Calc!N2102</f>
        <v>1521.2700100017432</v>
      </c>
      <c r="H2102" t="str">
        <f>IF(Calc!O2102=Betting!I2102, Betting!B2102, IF(Calc!P2102=Betting!I2102, Betting!C2102, ""))</f>
        <v>SEA</v>
      </c>
      <c r="I2102" s="21">
        <f>MAX(Calc!O2102:P2102)</f>
        <v>0.6509725862346929</v>
      </c>
      <c r="J2102" s="22">
        <f t="shared" si="129"/>
        <v>-186.51044604548446</v>
      </c>
      <c r="K2102" s="23">
        <f t="shared" si="130"/>
        <v>0.5361629984822025</v>
      </c>
      <c r="M2102" s="31"/>
      <c r="N2102" s="31"/>
      <c r="O2102" t="str">
        <f>IF(ISBLANK(Games!L2102), "", Games!L2102)</f>
        <v/>
      </c>
      <c r="P2102" t="str">
        <f>IF(ISBLANK(Games!M2102), "", Games!M2102)</f>
        <v/>
      </c>
      <c r="Q2102" t="str">
        <f t="shared" si="131"/>
        <v/>
      </c>
      <c r="R2102" t="str">
        <f>IF(ISBLANK(Games!L2102), "", IF(H2102=Q2102, "W", "L"))</f>
        <v/>
      </c>
      <c r="T2102" s="30" t="str">
        <f t="shared" si="132"/>
        <v/>
      </c>
    </row>
    <row r="2103" spans="1:20" x14ac:dyDescent="0.45">
      <c r="A2103" s="20" t="str">
        <f>Calc!A2103</f>
        <v>2024-09-04</v>
      </c>
      <c r="B2103" t="str">
        <f>Calc!B2103</f>
        <v>SFG</v>
      </c>
      <c r="C2103" t="str">
        <f>Calc!C2103</f>
        <v>ARI</v>
      </c>
      <c r="D2103" t="str">
        <f>IF(ISBLANK(Games!D2103), "", Games!D2103)</f>
        <v/>
      </c>
      <c r="E2103" t="str">
        <f>IF(ISBLANK(Games!E2103), "", Games!E2103)</f>
        <v/>
      </c>
      <c r="F2103">
        <f>Calc!M2103</f>
        <v>1506.8907435815931</v>
      </c>
      <c r="G2103">
        <f>Calc!N2103</f>
        <v>1515.1384034374826</v>
      </c>
      <c r="H2103" t="str">
        <f>IF(Calc!O2103=Betting!I2103, Betting!B2103, IF(Calc!P2103=Betting!I2103, Betting!C2103, ""))</f>
        <v>SFG</v>
      </c>
      <c r="I2103" s="21">
        <f>MAX(Calc!O2103:P2103)</f>
        <v>0.54438289240432525</v>
      </c>
      <c r="J2103" s="22">
        <f t="shared" si="129"/>
        <v>-119.48253990660582</v>
      </c>
      <c r="K2103" s="23">
        <f t="shared" si="130"/>
        <v>0.83694236897010676</v>
      </c>
      <c r="M2103" s="31"/>
      <c r="N2103" s="31"/>
      <c r="O2103" t="str">
        <f>IF(ISBLANK(Games!L2103), "", Games!L2103)</f>
        <v/>
      </c>
      <c r="P2103" t="str">
        <f>IF(ISBLANK(Games!M2103), "", Games!M2103)</f>
        <v/>
      </c>
      <c r="Q2103" t="str">
        <f t="shared" si="131"/>
        <v/>
      </c>
      <c r="R2103" t="str">
        <f>IF(ISBLANK(Games!L2103), "", IF(H2103=Q2103, "W", "L"))</f>
        <v/>
      </c>
      <c r="T2103" s="30" t="str">
        <f t="shared" si="132"/>
        <v/>
      </c>
    </row>
    <row r="2104" spans="1:20" x14ac:dyDescent="0.45">
      <c r="A2104" s="20" t="str">
        <f>Calc!A2104</f>
        <v>2024-09-05</v>
      </c>
      <c r="B2104" t="str">
        <f>Calc!B2104</f>
        <v>CIN</v>
      </c>
      <c r="C2104" t="str">
        <f>Calc!C2104</f>
        <v>HOU</v>
      </c>
      <c r="D2104" t="str">
        <f>IF(ISBLANK(Games!D2104), "", Games!D2104)</f>
        <v/>
      </c>
      <c r="E2104" t="str">
        <f>IF(ISBLANK(Games!E2104), "", Games!E2104)</f>
        <v/>
      </c>
      <c r="F2104">
        <f>Calc!M2104</f>
        <v>1493.1662146218293</v>
      </c>
      <c r="G2104">
        <f>Calc!N2104</f>
        <v>1554.1885466658973</v>
      </c>
      <c r="H2104" t="str">
        <f>IF(Calc!O2104=Betting!I2104, Betting!B2104, IF(Calc!P2104=Betting!I2104, Betting!C2104, ""))</f>
        <v>HOU</v>
      </c>
      <c r="I2104" s="21">
        <f>MAX(Calc!O2104:P2104)</f>
        <v>0.59387063519488736</v>
      </c>
      <c r="J2104" s="22">
        <f t="shared" si="129"/>
        <v>-146.22696280035433</v>
      </c>
      <c r="K2104" s="23">
        <f t="shared" si="130"/>
        <v>0.68386840624277601</v>
      </c>
      <c r="M2104" s="31"/>
      <c r="N2104" s="31"/>
      <c r="O2104" t="str">
        <f>IF(ISBLANK(Games!L2104), "", Games!L2104)</f>
        <v/>
      </c>
      <c r="P2104" t="str">
        <f>IF(ISBLANK(Games!M2104), "", Games!M2104)</f>
        <v/>
      </c>
      <c r="Q2104" t="str">
        <f t="shared" si="131"/>
        <v/>
      </c>
      <c r="R2104" t="str">
        <f>IF(ISBLANK(Games!L2104), "", IF(H2104=Q2104, "W", "L"))</f>
        <v/>
      </c>
      <c r="T2104" s="30" t="str">
        <f t="shared" si="132"/>
        <v/>
      </c>
    </row>
    <row r="2105" spans="1:20" x14ac:dyDescent="0.45">
      <c r="A2105" s="20" t="str">
        <f>Calc!A2105</f>
        <v>2024-09-05</v>
      </c>
      <c r="B2105" t="str">
        <f>Calc!B2105</f>
        <v>TBR</v>
      </c>
      <c r="C2105" t="str">
        <f>Calc!C2105</f>
        <v>MIN</v>
      </c>
      <c r="D2105" t="str">
        <f>IF(ISBLANK(Games!D2105), "", Games!D2105)</f>
        <v/>
      </c>
      <c r="E2105" t="str">
        <f>IF(ISBLANK(Games!E2105), "", Games!E2105)</f>
        <v/>
      </c>
      <c r="F2105">
        <f>Calc!M2105</f>
        <v>1528.0229512954211</v>
      </c>
      <c r="G2105">
        <f>Calc!N2105</f>
        <v>1539.5424706464416</v>
      </c>
      <c r="H2105" t="str">
        <f>IF(Calc!O2105=Betting!I2105, Betting!B2105, IF(Calc!P2105=Betting!I2105, Betting!C2105, ""))</f>
        <v>TBR</v>
      </c>
      <c r="I2105" s="21">
        <f>MAX(Calc!O2105:P2105)</f>
        <v>0.54559031328934804</v>
      </c>
      <c r="J2105" s="22">
        <f t="shared" si="129"/>
        <v>-120.0657312652659</v>
      </c>
      <c r="K2105" s="23">
        <f t="shared" si="130"/>
        <v>0.83287711611122495</v>
      </c>
      <c r="M2105" s="31"/>
      <c r="N2105" s="31"/>
      <c r="O2105" t="str">
        <f>IF(ISBLANK(Games!L2105), "", Games!L2105)</f>
        <v/>
      </c>
      <c r="P2105" t="str">
        <f>IF(ISBLANK(Games!M2105), "", Games!M2105)</f>
        <v/>
      </c>
      <c r="Q2105" t="str">
        <f t="shared" si="131"/>
        <v/>
      </c>
      <c r="R2105" t="str">
        <f>IF(ISBLANK(Games!L2105), "", IF(H2105=Q2105, "W", "L"))</f>
        <v/>
      </c>
      <c r="T2105" s="30" t="str">
        <f t="shared" si="132"/>
        <v/>
      </c>
    </row>
    <row r="2106" spans="1:20" x14ac:dyDescent="0.45">
      <c r="A2106" s="20" t="str">
        <f>Calc!A2106</f>
        <v>2024-09-05</v>
      </c>
      <c r="B2106" t="str">
        <f>Calc!B2106</f>
        <v>OAK</v>
      </c>
      <c r="C2106" t="str">
        <f>Calc!C2106</f>
        <v>SEA</v>
      </c>
      <c r="D2106" t="str">
        <f>IF(ISBLANK(Games!D2106), "", Games!D2106)</f>
        <v/>
      </c>
      <c r="E2106" t="str">
        <f>IF(ISBLANK(Games!E2106), "", Games!E2106)</f>
        <v/>
      </c>
      <c r="F2106">
        <f>Calc!M2106</f>
        <v>1410.609331202211</v>
      </c>
      <c r="G2106">
        <f>Calc!N2106</f>
        <v>1521.2700100017432</v>
      </c>
      <c r="H2106" t="str">
        <f>IF(Calc!O2106=Betting!I2106, Betting!B2106, IF(Calc!P2106=Betting!I2106, Betting!C2106, ""))</f>
        <v>SEA</v>
      </c>
      <c r="I2106" s="21">
        <f>MAX(Calc!O2106:P2106)</f>
        <v>0.6509725862346929</v>
      </c>
      <c r="J2106" s="22">
        <f t="shared" si="129"/>
        <v>-186.51044604548446</v>
      </c>
      <c r="K2106" s="23">
        <f t="shared" si="130"/>
        <v>0.5361629984822025</v>
      </c>
      <c r="M2106" s="31"/>
      <c r="N2106" s="31"/>
      <c r="O2106" t="str">
        <f>IF(ISBLANK(Games!L2106), "", Games!L2106)</f>
        <v/>
      </c>
      <c r="P2106" t="str">
        <f>IF(ISBLANK(Games!M2106), "", Games!M2106)</f>
        <v/>
      </c>
      <c r="Q2106" t="str">
        <f t="shared" si="131"/>
        <v/>
      </c>
      <c r="R2106" t="str">
        <f>IF(ISBLANK(Games!L2106), "", IF(H2106=Q2106, "W", "L"))</f>
        <v/>
      </c>
      <c r="T2106" s="30" t="str">
        <f t="shared" si="132"/>
        <v/>
      </c>
    </row>
    <row r="2107" spans="1:20" x14ac:dyDescent="0.45">
      <c r="A2107" s="20" t="str">
        <f>Calc!A2107</f>
        <v>2024-09-05</v>
      </c>
      <c r="B2107" t="str">
        <f>Calc!B2107</f>
        <v>SFG</v>
      </c>
      <c r="C2107" t="str">
        <f>Calc!C2107</f>
        <v>ARI</v>
      </c>
      <c r="D2107" t="str">
        <f>IF(ISBLANK(Games!D2107), "", Games!D2107)</f>
        <v/>
      </c>
      <c r="E2107" t="str">
        <f>IF(ISBLANK(Games!E2107), "", Games!E2107)</f>
        <v/>
      </c>
      <c r="F2107">
        <f>Calc!M2107</f>
        <v>1506.8907435815931</v>
      </c>
      <c r="G2107">
        <f>Calc!N2107</f>
        <v>1515.1384034374826</v>
      </c>
      <c r="H2107" t="str">
        <f>IF(Calc!O2107=Betting!I2107, Betting!B2107, IF(Calc!P2107=Betting!I2107, Betting!C2107, ""))</f>
        <v>SFG</v>
      </c>
      <c r="I2107" s="21">
        <f>MAX(Calc!O2107:P2107)</f>
        <v>0.54438289240432525</v>
      </c>
      <c r="J2107" s="22">
        <f t="shared" si="129"/>
        <v>-119.48253990660582</v>
      </c>
      <c r="K2107" s="23">
        <f t="shared" si="130"/>
        <v>0.83694236897010676</v>
      </c>
      <c r="M2107" s="31"/>
      <c r="N2107" s="31"/>
      <c r="O2107" t="str">
        <f>IF(ISBLANK(Games!L2107), "", Games!L2107)</f>
        <v/>
      </c>
      <c r="P2107" t="str">
        <f>IF(ISBLANK(Games!M2107), "", Games!M2107)</f>
        <v/>
      </c>
      <c r="Q2107" t="str">
        <f t="shared" si="131"/>
        <v/>
      </c>
      <c r="R2107" t="str">
        <f>IF(ISBLANK(Games!L2107), "", IF(H2107=Q2107, "W", "L"))</f>
        <v/>
      </c>
      <c r="T2107" s="30" t="str">
        <f t="shared" si="132"/>
        <v/>
      </c>
    </row>
    <row r="2108" spans="1:20" x14ac:dyDescent="0.45">
      <c r="A2108" s="20" t="str">
        <f>Calc!A2108</f>
        <v>2024-09-05</v>
      </c>
      <c r="B2108" t="str">
        <f>Calc!B2108</f>
        <v>PIT</v>
      </c>
      <c r="C2108" t="str">
        <f>Calc!C2108</f>
        <v>WAS</v>
      </c>
      <c r="D2108" t="str">
        <f>IF(ISBLANK(Games!D2108), "", Games!D2108)</f>
        <v/>
      </c>
      <c r="E2108" t="str">
        <f>IF(ISBLANK(Games!E2108), "", Games!E2108)</f>
        <v/>
      </c>
      <c r="F2108">
        <f>Calc!M2108</f>
        <v>1464.4120897083565</v>
      </c>
      <c r="G2108">
        <f>Calc!N2108</f>
        <v>1420.7057667976087</v>
      </c>
      <c r="H2108" t="str">
        <f>IF(Calc!O2108=Betting!I2108, Betting!B2108, IF(Calc!P2108=Betting!I2108, Betting!C2108, ""))</f>
        <v>PIT</v>
      </c>
      <c r="I2108" s="21">
        <f>MAX(Calc!O2108:P2108)</f>
        <v>0.59155426235749242</v>
      </c>
      <c r="J2108" s="22">
        <f t="shared" si="129"/>
        <v>-144.83056324001859</v>
      </c>
      <c r="K2108" s="23">
        <f t="shared" si="130"/>
        <v>0.69046199754313098</v>
      </c>
      <c r="M2108" s="31"/>
      <c r="N2108" s="31"/>
      <c r="O2108" t="str">
        <f>IF(ISBLANK(Games!L2108), "", Games!L2108)</f>
        <v/>
      </c>
      <c r="P2108" t="str">
        <f>IF(ISBLANK(Games!M2108), "", Games!M2108)</f>
        <v/>
      </c>
      <c r="Q2108" t="str">
        <f t="shared" si="131"/>
        <v/>
      </c>
      <c r="R2108" t="str">
        <f>IF(ISBLANK(Games!L2108), "", IF(H2108=Q2108, "W", "L"))</f>
        <v/>
      </c>
      <c r="T2108" s="30" t="str">
        <f t="shared" si="132"/>
        <v/>
      </c>
    </row>
    <row r="2109" spans="1:20" x14ac:dyDescent="0.45">
      <c r="A2109" s="20" t="str">
        <f>Calc!A2109</f>
        <v>2024-09-05</v>
      </c>
      <c r="B2109" t="str">
        <f>Calc!B2109</f>
        <v>MIA</v>
      </c>
      <c r="C2109" t="str">
        <f>Calc!C2109</f>
        <v>PHI</v>
      </c>
      <c r="D2109" t="str">
        <f>IF(ISBLANK(Games!D2109), "", Games!D2109)</f>
        <v/>
      </c>
      <c r="E2109" t="str">
        <f>IF(ISBLANK(Games!E2109), "", Games!E2109)</f>
        <v/>
      </c>
      <c r="F2109">
        <f>Calc!M2109</f>
        <v>1453.0099819148713</v>
      </c>
      <c r="G2109">
        <f>Calc!N2109</f>
        <v>1539.4111659163295</v>
      </c>
      <c r="H2109" t="str">
        <f>IF(Calc!O2109=Betting!I2109, Betting!B2109, IF(Calc!P2109=Betting!I2109, Betting!C2109, ""))</f>
        <v>PHI</v>
      </c>
      <c r="I2109" s="21">
        <f>MAX(Calc!O2109:P2109)</f>
        <v>0.59896412593676374</v>
      </c>
      <c r="J2109" s="22">
        <f t="shared" si="129"/>
        <v>-149.35425099708604</v>
      </c>
      <c r="K2109" s="23">
        <f t="shared" si="130"/>
        <v>0.66954907096652405</v>
      </c>
      <c r="M2109" s="31"/>
      <c r="N2109" s="31"/>
      <c r="O2109" t="str">
        <f>IF(ISBLANK(Games!L2109), "", Games!L2109)</f>
        <v/>
      </c>
      <c r="P2109" t="str">
        <f>IF(ISBLANK(Games!M2109), "", Games!M2109)</f>
        <v/>
      </c>
      <c r="Q2109" t="str">
        <f t="shared" si="131"/>
        <v/>
      </c>
      <c r="R2109" t="str">
        <f>IF(ISBLANK(Games!L2109), "", IF(H2109=Q2109, "W", "L"))</f>
        <v/>
      </c>
      <c r="T2109" s="30" t="str">
        <f t="shared" si="132"/>
        <v/>
      </c>
    </row>
    <row r="2110" spans="1:20" x14ac:dyDescent="0.45">
      <c r="A2110" s="20" t="str">
        <f>Calc!A2110</f>
        <v>2024-09-05</v>
      </c>
      <c r="B2110" t="str">
        <f>Calc!B2110</f>
        <v>ATL</v>
      </c>
      <c r="C2110" t="str">
        <f>Calc!C2110</f>
        <v>COL</v>
      </c>
      <c r="D2110" t="str">
        <f>IF(ISBLANK(Games!D2110), "", Games!D2110)</f>
        <v/>
      </c>
      <c r="E2110" t="str">
        <f>IF(ISBLANK(Games!E2110), "", Games!E2110)</f>
        <v/>
      </c>
      <c r="F2110">
        <f>Calc!M2110</f>
        <v>1593.2508682491175</v>
      </c>
      <c r="G2110">
        <f>Calc!N2110</f>
        <v>1405.4006829938121</v>
      </c>
      <c r="H2110" t="str">
        <f>IF(Calc!O2110=Betting!I2110, Betting!B2110, IF(Calc!P2110=Betting!I2110, Betting!C2110, ""))</f>
        <v>ATL</v>
      </c>
      <c r="I2110" s="21">
        <f>MAX(Calc!O2110:P2110)</f>
        <v>0.7687010827342392</v>
      </c>
      <c r="J2110" s="22">
        <f t="shared" si="129"/>
        <v>-332.34097756324871</v>
      </c>
      <c r="K2110" s="23">
        <f t="shared" si="130"/>
        <v>0.30089578701130448</v>
      </c>
      <c r="M2110" s="31"/>
      <c r="N2110" s="31"/>
      <c r="O2110" t="str">
        <f>IF(ISBLANK(Games!L2110), "", Games!L2110)</f>
        <v/>
      </c>
      <c r="P2110" t="str">
        <f>IF(ISBLANK(Games!M2110), "", Games!M2110)</f>
        <v/>
      </c>
      <c r="Q2110" t="str">
        <f t="shared" si="131"/>
        <v/>
      </c>
      <c r="R2110" t="str">
        <f>IF(ISBLANK(Games!L2110), "", IF(H2110=Q2110, "W", "L"))</f>
        <v/>
      </c>
      <c r="T2110" s="30" t="str">
        <f t="shared" si="132"/>
        <v/>
      </c>
    </row>
    <row r="2111" spans="1:20" x14ac:dyDescent="0.45">
      <c r="A2111" s="20" t="str">
        <f>Calc!A2111</f>
        <v>2024-09-05</v>
      </c>
      <c r="B2111" t="str">
        <f>Calc!B2111</f>
        <v>TEX</v>
      </c>
      <c r="C2111" t="str">
        <f>Calc!C2111</f>
        <v>LAA</v>
      </c>
      <c r="D2111" t="str">
        <f>IF(ISBLANK(Games!D2111), "", Games!D2111)</f>
        <v/>
      </c>
      <c r="E2111" t="str">
        <f>IF(ISBLANK(Games!E2111), "", Games!E2111)</f>
        <v/>
      </c>
      <c r="F2111">
        <f>Calc!M2111</f>
        <v>1535.7428778604465</v>
      </c>
      <c r="G2111">
        <f>Calc!N2111</f>
        <v>1486.8682858001625</v>
      </c>
      <c r="H2111" t="str">
        <f>IF(Calc!O2111=Betting!I2111, Betting!B2111, IF(Calc!P2111=Betting!I2111, Betting!C2111, ""))</f>
        <v>TEX</v>
      </c>
      <c r="I2111" s="21">
        <f>MAX(Calc!O2111:P2111)</f>
        <v>0.60152145041159044</v>
      </c>
      <c r="J2111" s="22">
        <f t="shared" si="129"/>
        <v>-150.95453720982093</v>
      </c>
      <c r="K2111" s="23">
        <f t="shared" si="130"/>
        <v>0.66245110513640204</v>
      </c>
      <c r="M2111" s="31"/>
      <c r="N2111" s="31"/>
      <c r="O2111" t="str">
        <f>IF(ISBLANK(Games!L2111), "", Games!L2111)</f>
        <v/>
      </c>
      <c r="P2111" t="str">
        <f>IF(ISBLANK(Games!M2111), "", Games!M2111)</f>
        <v/>
      </c>
      <c r="Q2111" t="str">
        <f t="shared" si="131"/>
        <v/>
      </c>
      <c r="R2111" t="str">
        <f>IF(ISBLANK(Games!L2111), "", IF(H2111=Q2111, "W", "L"))</f>
        <v/>
      </c>
      <c r="T2111" s="30" t="str">
        <f t="shared" si="132"/>
        <v/>
      </c>
    </row>
    <row r="2112" spans="1:20" x14ac:dyDescent="0.45">
      <c r="A2112" s="20" t="str">
        <f>Calc!A2112</f>
        <v>2024-09-05</v>
      </c>
      <c r="B2112" t="str">
        <f>Calc!B2112</f>
        <v>SDP</v>
      </c>
      <c r="C2112" t="str">
        <f>Calc!C2112</f>
        <v>DET</v>
      </c>
      <c r="D2112" t="str">
        <f>IF(ISBLANK(Games!D2112), "", Games!D2112)</f>
        <v/>
      </c>
      <c r="E2112" t="str">
        <f>IF(ISBLANK(Games!E2112), "", Games!E2112)</f>
        <v/>
      </c>
      <c r="F2112">
        <f>Calc!M2112</f>
        <v>1502.9671207118124</v>
      </c>
      <c r="G2112">
        <f>Calc!N2112</f>
        <v>1495.7868779460348</v>
      </c>
      <c r="H2112" t="str">
        <f>IF(Calc!O2112=Betting!I2112, Betting!B2112, IF(Calc!P2112=Betting!I2112, Betting!C2112, ""))</f>
        <v>SDP</v>
      </c>
      <c r="I2112" s="21">
        <f>MAX(Calc!O2112:P2112)</f>
        <v>0.52495161216152941</v>
      </c>
      <c r="J2112" s="22">
        <f t="shared" si="129"/>
        <v>-110.50487184055602</v>
      </c>
      <c r="K2112" s="23">
        <f t="shared" si="130"/>
        <v>0.90493747772755972</v>
      </c>
      <c r="M2112" s="31"/>
      <c r="N2112" s="31"/>
      <c r="O2112" t="str">
        <f>IF(ISBLANK(Games!L2112), "", Games!L2112)</f>
        <v/>
      </c>
      <c r="P2112" t="str">
        <f>IF(ISBLANK(Games!M2112), "", Games!M2112)</f>
        <v/>
      </c>
      <c r="Q2112" t="str">
        <f t="shared" si="131"/>
        <v/>
      </c>
      <c r="R2112" t="str">
        <f>IF(ISBLANK(Games!L2112), "", IF(H2112=Q2112, "W", "L"))</f>
        <v/>
      </c>
      <c r="T2112" s="30" t="str">
        <f t="shared" si="132"/>
        <v/>
      </c>
    </row>
    <row r="2113" spans="1:20" x14ac:dyDescent="0.45">
      <c r="A2113" s="20" t="str">
        <f>Calc!A2113</f>
        <v>2024-09-06</v>
      </c>
      <c r="B2113" t="str">
        <f>Calc!B2113</f>
        <v>CHC</v>
      </c>
      <c r="C2113" t="str">
        <f>Calc!C2113</f>
        <v>NYY</v>
      </c>
      <c r="D2113" t="str">
        <f>IF(ISBLANK(Games!D2113), "", Games!D2113)</f>
        <v/>
      </c>
      <c r="E2113" t="str">
        <f>IF(ISBLANK(Games!E2113), "", Games!E2113)</f>
        <v/>
      </c>
      <c r="F2113">
        <f>Calc!M2113</f>
        <v>1529.9566441509314</v>
      </c>
      <c r="G2113">
        <f>Calc!N2113</f>
        <v>1562.9327852564061</v>
      </c>
      <c r="H2113" t="str">
        <f>IF(Calc!O2113=Betting!I2113, Betting!B2113, IF(Calc!P2113=Betting!I2113, Betting!C2113, ""))</f>
        <v>NYY</v>
      </c>
      <c r="I2113" s="21">
        <f>MAX(Calc!O2113:P2113)</f>
        <v>0.52502149639122453</v>
      </c>
      <c r="J2113" s="22">
        <f t="shared" si="129"/>
        <v>-110.53584370708023</v>
      </c>
      <c r="K2113" s="23">
        <f t="shared" si="130"/>
        <v>0.90468391651308877</v>
      </c>
      <c r="M2113" s="31"/>
      <c r="N2113" s="31"/>
      <c r="O2113" t="str">
        <f>IF(ISBLANK(Games!L2113), "", Games!L2113)</f>
        <v/>
      </c>
      <c r="P2113" t="str">
        <f>IF(ISBLANK(Games!M2113), "", Games!M2113)</f>
        <v/>
      </c>
      <c r="Q2113" t="str">
        <f t="shared" si="131"/>
        <v/>
      </c>
      <c r="R2113" t="str">
        <f>IF(ISBLANK(Games!L2113), "", IF(H2113=Q2113, "W", "L"))</f>
        <v/>
      </c>
      <c r="T2113" s="30" t="str">
        <f t="shared" si="132"/>
        <v/>
      </c>
    </row>
    <row r="2114" spans="1:20" x14ac:dyDescent="0.45">
      <c r="A2114" s="20" t="str">
        <f>Calc!A2114</f>
        <v>2024-09-06</v>
      </c>
      <c r="B2114" t="str">
        <f>Calc!B2114</f>
        <v>PIT</v>
      </c>
      <c r="C2114" t="str">
        <f>Calc!C2114</f>
        <v>WAS</v>
      </c>
      <c r="D2114" t="str">
        <f>IF(ISBLANK(Games!D2114), "", Games!D2114)</f>
        <v/>
      </c>
      <c r="E2114" t="str">
        <f>IF(ISBLANK(Games!E2114), "", Games!E2114)</f>
        <v/>
      </c>
      <c r="F2114">
        <f>Calc!M2114</f>
        <v>1464.4120897083565</v>
      </c>
      <c r="G2114">
        <f>Calc!N2114</f>
        <v>1420.7057667976087</v>
      </c>
      <c r="H2114" t="str">
        <f>IF(Calc!O2114=Betting!I2114, Betting!B2114, IF(Calc!P2114=Betting!I2114, Betting!C2114, ""))</f>
        <v>PIT</v>
      </c>
      <c r="I2114" s="21">
        <f>MAX(Calc!O2114:P2114)</f>
        <v>0.59155426235749242</v>
      </c>
      <c r="J2114" s="22">
        <f t="shared" si="129"/>
        <v>-144.83056324001859</v>
      </c>
      <c r="K2114" s="23">
        <f t="shared" si="130"/>
        <v>0.69046199754313098</v>
      </c>
      <c r="M2114" s="31"/>
      <c r="N2114" s="31"/>
      <c r="O2114" t="str">
        <f>IF(ISBLANK(Games!L2114), "", Games!L2114)</f>
        <v/>
      </c>
      <c r="P2114" t="str">
        <f>IF(ISBLANK(Games!M2114), "", Games!M2114)</f>
        <v/>
      </c>
      <c r="Q2114" t="str">
        <f t="shared" si="131"/>
        <v/>
      </c>
      <c r="R2114" t="str">
        <f>IF(ISBLANK(Games!L2114), "", IF(H2114=Q2114, "W", "L"))</f>
        <v/>
      </c>
      <c r="T2114" s="30" t="str">
        <f t="shared" si="132"/>
        <v/>
      </c>
    </row>
    <row r="2115" spans="1:20" x14ac:dyDescent="0.45">
      <c r="A2115" s="20" t="str">
        <f>Calc!A2115</f>
        <v>2024-09-06</v>
      </c>
      <c r="B2115" t="str">
        <f>Calc!B2115</f>
        <v>BAL</v>
      </c>
      <c r="C2115" t="str">
        <f>Calc!C2115</f>
        <v>TBR</v>
      </c>
      <c r="D2115" t="str">
        <f>IF(ISBLANK(Games!D2115), "", Games!D2115)</f>
        <v/>
      </c>
      <c r="E2115" t="str">
        <f>IF(ISBLANK(Games!E2115), "", Games!E2115)</f>
        <v/>
      </c>
      <c r="F2115">
        <f>Calc!M2115</f>
        <v>1527.1786991040578</v>
      </c>
      <c r="G2115">
        <f>Calc!N2115</f>
        <v>1532.6622500113572</v>
      </c>
      <c r="H2115" t="str">
        <f>IF(Calc!O2115=Betting!I2115, Betting!B2115, IF(Calc!P2115=Betting!I2115, Betting!C2115, ""))</f>
        <v>BAL</v>
      </c>
      <c r="I2115" s="21">
        <f>MAX(Calc!O2115:P2115)</f>
        <v>0.50297875629895483</v>
      </c>
      <c r="J2115" s="22">
        <f t="shared" ref="J2115:J2178" si="133">IF(I2115&lt;0.5, "",-1*((I2115*100)/(1-((I2115*100)/100))))</f>
        <v>-101.1986434530539</v>
      </c>
      <c r="K2115" s="23">
        <f t="shared" ref="K2115:K2178" si="134">IF(J2115&gt;0, "",1/(J2115/-100))</f>
        <v>0.98815553833377279</v>
      </c>
      <c r="M2115" s="31"/>
      <c r="N2115" s="31"/>
      <c r="O2115" t="str">
        <f>IF(ISBLANK(Games!L2115), "", Games!L2115)</f>
        <v/>
      </c>
      <c r="P2115" t="str">
        <f>IF(ISBLANK(Games!M2115), "", Games!M2115)</f>
        <v/>
      </c>
      <c r="Q2115" t="str">
        <f t="shared" ref="Q2115:Q2178" si="135">IF(O2115&gt;P2115, B2115, IF(P2115&gt;O2115, C2115, ""))</f>
        <v/>
      </c>
      <c r="R2115" t="str">
        <f>IF(ISBLANK(Games!L2115), "", IF(H2115=Q2115, "W", "L"))</f>
        <v/>
      </c>
      <c r="T2115" s="30" t="str">
        <f t="shared" si="132"/>
        <v/>
      </c>
    </row>
    <row r="2116" spans="1:20" x14ac:dyDescent="0.45">
      <c r="A2116" s="20" t="str">
        <f>Calc!A2116</f>
        <v>2024-09-06</v>
      </c>
      <c r="B2116" t="str">
        <f>Calc!B2116</f>
        <v>NYM</v>
      </c>
      <c r="C2116" t="str">
        <f>Calc!C2116</f>
        <v>CIN</v>
      </c>
      <c r="D2116" t="str">
        <f>IF(ISBLANK(Games!D2116), "", Games!D2116)</f>
        <v/>
      </c>
      <c r="E2116" t="str">
        <f>IF(ISBLANK(Games!E2116), "", Games!E2116)</f>
        <v/>
      </c>
      <c r="F2116">
        <f>Calc!M2116</f>
        <v>1483.2891783762693</v>
      </c>
      <c r="G2116">
        <f>Calc!N2116</f>
        <v>1513.6155661274754</v>
      </c>
      <c r="H2116" t="str">
        <f>IF(Calc!O2116=Betting!I2116, Betting!B2116, IF(Calc!P2116=Betting!I2116, Betting!C2116, ""))</f>
        <v>NYM</v>
      </c>
      <c r="I2116" s="21">
        <f>MAX(Calc!O2116:P2116)</f>
        <v>0.50760368446655613</v>
      </c>
      <c r="J2116" s="22">
        <f t="shared" si="133"/>
        <v>-103.08844084599559</v>
      </c>
      <c r="K2116" s="23">
        <f t="shared" si="134"/>
        <v>0.97004086180128146</v>
      </c>
      <c r="M2116" s="31"/>
      <c r="N2116" s="31"/>
      <c r="O2116" t="str">
        <f>IF(ISBLANK(Games!L2116), "", Games!L2116)</f>
        <v/>
      </c>
      <c r="P2116" t="str">
        <f>IF(ISBLANK(Games!M2116), "", Games!M2116)</f>
        <v/>
      </c>
      <c r="Q2116" t="str">
        <f t="shared" si="135"/>
        <v/>
      </c>
      <c r="R2116" t="str">
        <f>IF(ISBLANK(Games!L2116), "", IF(H2116=Q2116, "W", "L"))</f>
        <v/>
      </c>
      <c r="T2116" s="30" t="str">
        <f t="shared" si="132"/>
        <v/>
      </c>
    </row>
    <row r="2117" spans="1:20" x14ac:dyDescent="0.45">
      <c r="A2117" s="20" t="str">
        <f>Calc!A2117</f>
        <v>2024-09-06</v>
      </c>
      <c r="B2117" t="str">
        <f>Calc!B2117</f>
        <v>BOS</v>
      </c>
      <c r="C2117" t="str">
        <f>Calc!C2117</f>
        <v>CHW</v>
      </c>
      <c r="D2117" t="str">
        <f>IF(ISBLANK(Games!D2117), "", Games!D2117)</f>
        <v/>
      </c>
      <c r="E2117" t="str">
        <f>IF(ISBLANK(Games!E2117), "", Games!E2117)</f>
        <v/>
      </c>
      <c r="F2117">
        <f>Calc!M2117</f>
        <v>1500.26839934439</v>
      </c>
      <c r="G2117">
        <f>Calc!N2117</f>
        <v>1425.4820043556863</v>
      </c>
      <c r="H2117" t="str">
        <f>IF(Calc!O2117=Betting!I2117, Betting!B2117, IF(Calc!P2117=Betting!I2117, Betting!C2117, ""))</f>
        <v>BOS</v>
      </c>
      <c r="I2117" s="21">
        <f>MAX(Calc!O2117:P2117)</f>
        <v>0.6316352997978586</v>
      </c>
      <c r="J2117" s="22">
        <f t="shared" si="133"/>
        <v>-171.47009456966057</v>
      </c>
      <c r="K2117" s="23">
        <f t="shared" si="134"/>
        <v>0.58319207352728497</v>
      </c>
      <c r="M2117" s="31"/>
      <c r="N2117" s="31"/>
      <c r="O2117" t="str">
        <f>IF(ISBLANK(Games!L2117), "", Games!L2117)</f>
        <v/>
      </c>
      <c r="P2117" t="str">
        <f>IF(ISBLANK(Games!M2117), "", Games!M2117)</f>
        <v/>
      </c>
      <c r="Q2117" t="str">
        <f t="shared" si="135"/>
        <v/>
      </c>
      <c r="R2117" t="str">
        <f>IF(ISBLANK(Games!L2117), "", IF(H2117=Q2117, "W", "L"))</f>
        <v/>
      </c>
      <c r="T2117" s="30" t="str">
        <f t="shared" si="132"/>
        <v/>
      </c>
    </row>
    <row r="2118" spans="1:20" x14ac:dyDescent="0.45">
      <c r="A2118" s="20" t="str">
        <f>Calc!A2118</f>
        <v>2024-09-06</v>
      </c>
      <c r="B2118" t="str">
        <f>Calc!B2118</f>
        <v>MIA</v>
      </c>
      <c r="C2118" t="str">
        <f>Calc!C2118</f>
        <v>PHI</v>
      </c>
      <c r="D2118" t="str">
        <f>IF(ISBLANK(Games!D2118), "", Games!D2118)</f>
        <v/>
      </c>
      <c r="E2118" t="str">
        <f>IF(ISBLANK(Games!E2118), "", Games!E2118)</f>
        <v/>
      </c>
      <c r="F2118">
        <f>Calc!M2118</f>
        <v>1453.0099819148713</v>
      </c>
      <c r="G2118">
        <f>Calc!N2118</f>
        <v>1539.4111659163295</v>
      </c>
      <c r="H2118" t="str">
        <f>IF(Calc!O2118=Betting!I2118, Betting!B2118, IF(Calc!P2118=Betting!I2118, Betting!C2118, ""))</f>
        <v>PHI</v>
      </c>
      <c r="I2118" s="21">
        <f>MAX(Calc!O2118:P2118)</f>
        <v>0.59896412593676374</v>
      </c>
      <c r="J2118" s="22">
        <f t="shared" si="133"/>
        <v>-149.35425099708604</v>
      </c>
      <c r="K2118" s="23">
        <f t="shared" si="134"/>
        <v>0.66954907096652405</v>
      </c>
      <c r="M2118" s="31"/>
      <c r="N2118" s="31"/>
      <c r="O2118" t="str">
        <f>IF(ISBLANK(Games!L2118), "", Games!L2118)</f>
        <v/>
      </c>
      <c r="P2118" t="str">
        <f>IF(ISBLANK(Games!M2118), "", Games!M2118)</f>
        <v/>
      </c>
      <c r="Q2118" t="str">
        <f t="shared" si="135"/>
        <v/>
      </c>
      <c r="R2118" t="str">
        <f>IF(ISBLANK(Games!L2118), "", IF(H2118=Q2118, "W", "L"))</f>
        <v/>
      </c>
      <c r="T2118" s="30" t="str">
        <f t="shared" si="132"/>
        <v/>
      </c>
    </row>
    <row r="2119" spans="1:20" x14ac:dyDescent="0.45">
      <c r="A2119" s="20" t="str">
        <f>Calc!A2119</f>
        <v>2024-09-06</v>
      </c>
      <c r="B2119" t="str">
        <f>Calc!B2119</f>
        <v>ATL</v>
      </c>
      <c r="C2119" t="str">
        <f>Calc!C2119</f>
        <v>TOR</v>
      </c>
      <c r="D2119" t="str">
        <f>IF(ISBLANK(Games!D2119), "", Games!D2119)</f>
        <v/>
      </c>
      <c r="E2119" t="str">
        <f>IF(ISBLANK(Games!E2119), "", Games!E2119)</f>
        <v/>
      </c>
      <c r="F2119">
        <f>Calc!M2119</f>
        <v>1593.2508682491175</v>
      </c>
      <c r="G2119">
        <f>Calc!N2119</f>
        <v>1549.5770225833428</v>
      </c>
      <c r="H2119" t="str">
        <f>IF(Calc!O2119=Betting!I2119, Betting!B2119, IF(Calc!P2119=Betting!I2119, Betting!C2119, ""))</f>
        <v>ATL</v>
      </c>
      <c r="I2119" s="21">
        <f>MAX(Calc!O2119:P2119)</f>
        <v>0.58447396746959035</v>
      </c>
      <c r="J2119" s="22">
        <f t="shared" si="133"/>
        <v>-140.65880876592647</v>
      </c>
      <c r="K2119" s="23">
        <f t="shared" si="134"/>
        <v>0.71094018837037276</v>
      </c>
      <c r="M2119" s="31"/>
      <c r="N2119" s="31"/>
      <c r="O2119" t="str">
        <f>IF(ISBLANK(Games!L2119), "", Games!L2119)</f>
        <v/>
      </c>
      <c r="P2119" t="str">
        <f>IF(ISBLANK(Games!M2119), "", Games!M2119)</f>
        <v/>
      </c>
      <c r="Q2119" t="str">
        <f t="shared" si="135"/>
        <v/>
      </c>
      <c r="R2119" t="str">
        <f>IF(ISBLANK(Games!L2119), "", IF(H2119=Q2119, "W", "L"))</f>
        <v/>
      </c>
      <c r="T2119" s="30" t="str">
        <f t="shared" si="132"/>
        <v/>
      </c>
    </row>
    <row r="2120" spans="1:20" x14ac:dyDescent="0.45">
      <c r="A2120" s="20" t="str">
        <f>Calc!A2120</f>
        <v>2024-09-06</v>
      </c>
      <c r="B2120" t="str">
        <f>Calc!B2120</f>
        <v>TEX</v>
      </c>
      <c r="C2120" t="str">
        <f>Calc!C2120</f>
        <v>LAA</v>
      </c>
      <c r="D2120" t="str">
        <f>IF(ISBLANK(Games!D2120), "", Games!D2120)</f>
        <v/>
      </c>
      <c r="E2120" t="str">
        <f>IF(ISBLANK(Games!E2120), "", Games!E2120)</f>
        <v/>
      </c>
      <c r="F2120">
        <f>Calc!M2120</f>
        <v>1535.7428778604465</v>
      </c>
      <c r="G2120">
        <f>Calc!N2120</f>
        <v>1486.8682858001625</v>
      </c>
      <c r="H2120" t="str">
        <f>IF(Calc!O2120=Betting!I2120, Betting!B2120, IF(Calc!P2120=Betting!I2120, Betting!C2120, ""))</f>
        <v>TEX</v>
      </c>
      <c r="I2120" s="21">
        <f>MAX(Calc!O2120:P2120)</f>
        <v>0.60152145041159044</v>
      </c>
      <c r="J2120" s="22">
        <f t="shared" si="133"/>
        <v>-150.95453720982093</v>
      </c>
      <c r="K2120" s="23">
        <f t="shared" si="134"/>
        <v>0.66245110513640204</v>
      </c>
      <c r="M2120" s="31"/>
      <c r="N2120" s="31"/>
      <c r="O2120" t="str">
        <f>IF(ISBLANK(Games!L2120), "", Games!L2120)</f>
        <v/>
      </c>
      <c r="P2120" t="str">
        <f>IF(ISBLANK(Games!M2120), "", Games!M2120)</f>
        <v/>
      </c>
      <c r="Q2120" t="str">
        <f t="shared" si="135"/>
        <v/>
      </c>
      <c r="R2120" t="str">
        <f>IF(ISBLANK(Games!L2120), "", IF(H2120=Q2120, "W", "L"))</f>
        <v/>
      </c>
      <c r="T2120" s="30" t="str">
        <f t="shared" si="132"/>
        <v/>
      </c>
    </row>
    <row r="2121" spans="1:20" x14ac:dyDescent="0.45">
      <c r="A2121" s="20" t="str">
        <f>Calc!A2121</f>
        <v>2024-09-06</v>
      </c>
      <c r="B2121" t="str">
        <f>Calc!B2121</f>
        <v>HOU</v>
      </c>
      <c r="C2121" t="str">
        <f>Calc!C2121</f>
        <v>ARI</v>
      </c>
      <c r="D2121" t="str">
        <f>IF(ISBLANK(Games!D2121), "", Games!D2121)</f>
        <v/>
      </c>
      <c r="E2121" t="str">
        <f>IF(ISBLANK(Games!E2121), "", Games!E2121)</f>
        <v/>
      </c>
      <c r="F2121">
        <f>Calc!M2121</f>
        <v>1535.1961987191132</v>
      </c>
      <c r="G2121">
        <f>Calc!N2121</f>
        <v>1515.1384034374826</v>
      </c>
      <c r="H2121" t="str">
        <f>IF(Calc!O2121=Betting!I2121, Betting!B2121, IF(Calc!P2121=Betting!I2121, Betting!C2121, ""))</f>
        <v>HOU</v>
      </c>
      <c r="I2121" s="21">
        <f>MAX(Calc!O2121:P2121)</f>
        <v>0.50842529892432042</v>
      </c>
      <c r="J2121" s="22">
        <f t="shared" si="133"/>
        <v>-103.42788142102671</v>
      </c>
      <c r="K2121" s="23">
        <f t="shared" si="134"/>
        <v>0.96685727896646423</v>
      </c>
      <c r="M2121" s="31"/>
      <c r="N2121" s="31"/>
      <c r="O2121" t="str">
        <f>IF(ISBLANK(Games!L2121), "", Games!L2121)</f>
        <v/>
      </c>
      <c r="P2121" t="str">
        <f>IF(ISBLANK(Games!M2121), "", Games!M2121)</f>
        <v/>
      </c>
      <c r="Q2121" t="str">
        <f t="shared" si="135"/>
        <v/>
      </c>
      <c r="R2121" t="str">
        <f>IF(ISBLANK(Games!L2121), "", IF(H2121=Q2121, "W", "L"))</f>
        <v/>
      </c>
      <c r="T2121" s="30" t="str">
        <f t="shared" si="132"/>
        <v/>
      </c>
    </row>
    <row r="2122" spans="1:20" x14ac:dyDescent="0.45">
      <c r="A2122" s="20" t="str">
        <f>Calc!A2122</f>
        <v>2024-09-06</v>
      </c>
      <c r="B2122" t="str">
        <f>Calc!B2122</f>
        <v>KCR</v>
      </c>
      <c r="C2122" t="str">
        <f>Calc!C2122</f>
        <v>MIN</v>
      </c>
      <c r="D2122" t="str">
        <f>IF(ISBLANK(Games!D2122), "", Games!D2122)</f>
        <v/>
      </c>
      <c r="E2122" t="str">
        <f>IF(ISBLANK(Games!E2122), "", Games!E2122)</f>
        <v/>
      </c>
      <c r="F2122">
        <f>Calc!M2122</f>
        <v>1459.3647323881944</v>
      </c>
      <c r="G2122">
        <f>Calc!N2122</f>
        <v>1539.5424706464416</v>
      </c>
      <c r="H2122" t="str">
        <f>IF(Calc!O2122=Betting!I2122, Betting!B2122, IF(Calc!P2122=Betting!I2122, Betting!C2122, ""))</f>
        <v>MIN</v>
      </c>
      <c r="I2122" s="21">
        <f>MAX(Calc!O2122:P2122)</f>
        <v>0.51833815946597706</v>
      </c>
      <c r="J2122" s="22">
        <f t="shared" si="133"/>
        <v>-107.61453697292912</v>
      </c>
      <c r="K2122" s="23">
        <f t="shared" si="134"/>
        <v>0.92924248724087732</v>
      </c>
      <c r="M2122" s="31"/>
      <c r="N2122" s="31"/>
      <c r="O2122" t="str">
        <f>IF(ISBLANK(Games!L2122), "", Games!L2122)</f>
        <v/>
      </c>
      <c r="P2122" t="str">
        <f>IF(ISBLANK(Games!M2122), "", Games!M2122)</f>
        <v/>
      </c>
      <c r="Q2122" t="str">
        <f t="shared" si="135"/>
        <v/>
      </c>
      <c r="R2122" t="str">
        <f>IF(ISBLANK(Games!L2122), "", IF(H2122=Q2122, "W", "L"))</f>
        <v/>
      </c>
      <c r="T2122" s="30" t="str">
        <f t="shared" si="132"/>
        <v/>
      </c>
    </row>
    <row r="2123" spans="1:20" x14ac:dyDescent="0.45">
      <c r="A2123" s="20" t="str">
        <f>Calc!A2123</f>
        <v>2024-09-06</v>
      </c>
      <c r="B2123" t="str">
        <f>Calc!B2123</f>
        <v>MIL</v>
      </c>
      <c r="C2123" t="str">
        <f>Calc!C2123</f>
        <v>COL</v>
      </c>
      <c r="D2123" t="str">
        <f>IF(ISBLANK(Games!D2123), "", Games!D2123)</f>
        <v/>
      </c>
      <c r="E2123" t="str">
        <f>IF(ISBLANK(Games!E2123), "", Games!E2123)</f>
        <v/>
      </c>
      <c r="F2123">
        <f>Calc!M2123</f>
        <v>1516.6563185214643</v>
      </c>
      <c r="G2123">
        <f>Calc!N2123</f>
        <v>1405.4006829938121</v>
      </c>
      <c r="H2123" t="str">
        <f>IF(Calc!O2123=Betting!I2123, Betting!B2123, IF(Calc!P2123=Betting!I2123, Betting!C2123, ""))</f>
        <v>MIL</v>
      </c>
      <c r="I2123" s="21">
        <f>MAX(Calc!O2123:P2123)</f>
        <v>0.68856053743093359</v>
      </c>
      <c r="J2123" s="22">
        <f t="shared" si="133"/>
        <v>-221.08968842644174</v>
      </c>
      <c r="K2123" s="23">
        <f t="shared" si="134"/>
        <v>0.45230512879966711</v>
      </c>
      <c r="M2123" s="31"/>
      <c r="N2123" s="31"/>
      <c r="O2123" t="str">
        <f>IF(ISBLANK(Games!L2123), "", Games!L2123)</f>
        <v/>
      </c>
      <c r="P2123" t="str">
        <f>IF(ISBLANK(Games!M2123), "", Games!M2123)</f>
        <v/>
      </c>
      <c r="Q2123" t="str">
        <f t="shared" si="135"/>
        <v/>
      </c>
      <c r="R2123" t="str">
        <f>IF(ISBLANK(Games!L2123), "", IF(H2123=Q2123, "W", "L"))</f>
        <v/>
      </c>
      <c r="T2123" s="30" t="str">
        <f t="shared" si="132"/>
        <v/>
      </c>
    </row>
    <row r="2124" spans="1:20" x14ac:dyDescent="0.45">
      <c r="A2124" s="20" t="str">
        <f>Calc!A2124</f>
        <v>2024-09-06</v>
      </c>
      <c r="B2124" t="str">
        <f>Calc!B2124</f>
        <v>STL</v>
      </c>
      <c r="C2124" t="str">
        <f>Calc!C2124</f>
        <v>SEA</v>
      </c>
      <c r="D2124" t="str">
        <f>IF(ISBLANK(Games!D2124), "", Games!D2124)</f>
        <v/>
      </c>
      <c r="E2124" t="str">
        <f>IF(ISBLANK(Games!E2124), "", Games!E2124)</f>
        <v/>
      </c>
      <c r="F2124">
        <f>Calc!M2124</f>
        <v>1510.540426333587</v>
      </c>
      <c r="G2124">
        <f>Calc!N2124</f>
        <v>1521.2700100017432</v>
      </c>
      <c r="H2124" t="str">
        <f>IF(Calc!O2124=Betting!I2124, Betting!B2124, IF(Calc!P2124=Betting!I2124, Betting!C2124, ""))</f>
        <v>STL</v>
      </c>
      <c r="I2124" s="21">
        <f>MAX(Calc!O2124:P2124)</f>
        <v>0.52114916064170114</v>
      </c>
      <c r="J2124" s="22">
        <f t="shared" si="133"/>
        <v>-108.83329793053839</v>
      </c>
      <c r="K2124" s="23">
        <f t="shared" si="134"/>
        <v>0.91883643977989027</v>
      </c>
      <c r="M2124" s="31"/>
      <c r="N2124" s="31"/>
      <c r="O2124" t="str">
        <f>IF(ISBLANK(Games!L2124), "", Games!L2124)</f>
        <v/>
      </c>
      <c r="P2124" t="str">
        <f>IF(ISBLANK(Games!M2124), "", Games!M2124)</f>
        <v/>
      </c>
      <c r="Q2124" t="str">
        <f t="shared" si="135"/>
        <v/>
      </c>
      <c r="R2124" t="str">
        <f>IF(ISBLANK(Games!L2124), "", IF(H2124=Q2124, "W", "L"))</f>
        <v/>
      </c>
      <c r="T2124" s="30" t="str">
        <f t="shared" si="132"/>
        <v/>
      </c>
    </row>
    <row r="2125" spans="1:20" x14ac:dyDescent="0.45">
      <c r="A2125" s="20" t="str">
        <f>Calc!A2125</f>
        <v>2024-09-06</v>
      </c>
      <c r="B2125" t="str">
        <f>Calc!B2125</f>
        <v>OAK</v>
      </c>
      <c r="C2125" t="str">
        <f>Calc!C2125</f>
        <v>DET</v>
      </c>
      <c r="D2125" t="str">
        <f>IF(ISBLANK(Games!D2125), "", Games!D2125)</f>
        <v/>
      </c>
      <c r="E2125" t="str">
        <f>IF(ISBLANK(Games!E2125), "", Games!E2125)</f>
        <v/>
      </c>
      <c r="F2125">
        <f>Calc!M2125</f>
        <v>1410.609331202211</v>
      </c>
      <c r="G2125">
        <f>Calc!N2125</f>
        <v>1495.7868779460348</v>
      </c>
      <c r="H2125" t="str">
        <f>IF(Calc!O2125=Betting!I2125, Betting!B2125, IF(Calc!P2125=Betting!I2125, Betting!C2125, ""))</f>
        <v>DET</v>
      </c>
      <c r="I2125" s="21">
        <f>MAX(Calc!O2125:P2125)</f>
        <v>0.61707654673626855</v>
      </c>
      <c r="J2125" s="22">
        <f t="shared" si="133"/>
        <v>-161.1487991860526</v>
      </c>
      <c r="K2125" s="23">
        <f t="shared" si="134"/>
        <v>0.62054449369210674</v>
      </c>
      <c r="M2125" s="31"/>
      <c r="N2125" s="31"/>
      <c r="O2125" t="str">
        <f>IF(ISBLANK(Games!L2125), "", Games!L2125)</f>
        <v/>
      </c>
      <c r="P2125" t="str">
        <f>IF(ISBLANK(Games!M2125), "", Games!M2125)</f>
        <v/>
      </c>
      <c r="Q2125" t="str">
        <f t="shared" si="135"/>
        <v/>
      </c>
      <c r="R2125" t="str">
        <f>IF(ISBLANK(Games!L2125), "", IF(H2125=Q2125, "W", "L"))</f>
        <v/>
      </c>
      <c r="T2125" s="30" t="str">
        <f t="shared" si="132"/>
        <v/>
      </c>
    </row>
    <row r="2126" spans="1:20" x14ac:dyDescent="0.45">
      <c r="A2126" s="20" t="str">
        <f>Calc!A2126</f>
        <v>2024-09-06</v>
      </c>
      <c r="B2126" t="str">
        <f>Calc!B2126</f>
        <v>SDP</v>
      </c>
      <c r="C2126" t="str">
        <f>Calc!C2126</f>
        <v>SFG</v>
      </c>
      <c r="D2126" t="str">
        <f>IF(ISBLANK(Games!D2126), "", Games!D2126)</f>
        <v/>
      </c>
      <c r="E2126" t="str">
        <f>IF(ISBLANK(Games!E2126), "", Games!E2126)</f>
        <v/>
      </c>
      <c r="F2126">
        <f>Calc!M2126</f>
        <v>1502.9671207118124</v>
      </c>
      <c r="G2126">
        <f>Calc!N2126</f>
        <v>1491.6063482058917</v>
      </c>
      <c r="H2126" t="str">
        <f>IF(Calc!O2126=Betting!I2126, Betting!B2126, IF(Calc!P2126=Betting!I2126, Betting!C2126, ""))</f>
        <v>SDP</v>
      </c>
      <c r="I2126" s="21">
        <f>MAX(Calc!O2126:P2126)</f>
        <v>0.53096352435826932</v>
      </c>
      <c r="J2126" s="22">
        <f t="shared" si="133"/>
        <v>-113.20303471746216</v>
      </c>
      <c r="K2126" s="23">
        <f t="shared" si="134"/>
        <v>0.88336854439975965</v>
      </c>
      <c r="M2126" s="31"/>
      <c r="N2126" s="31"/>
      <c r="O2126" t="str">
        <f>IF(ISBLANK(Games!L2126), "", Games!L2126)</f>
        <v/>
      </c>
      <c r="P2126" t="str">
        <f>IF(ISBLANK(Games!M2126), "", Games!M2126)</f>
        <v/>
      </c>
      <c r="Q2126" t="str">
        <f t="shared" si="135"/>
        <v/>
      </c>
      <c r="R2126" t="str">
        <f>IF(ISBLANK(Games!L2126), "", IF(H2126=Q2126, "W", "L"))</f>
        <v/>
      </c>
      <c r="T2126" s="30" t="str">
        <f t="shared" si="132"/>
        <v/>
      </c>
    </row>
    <row r="2127" spans="1:20" x14ac:dyDescent="0.45">
      <c r="A2127" s="20" t="str">
        <f>Calc!A2127</f>
        <v>2024-09-06</v>
      </c>
      <c r="B2127" t="str">
        <f>Calc!B2127</f>
        <v>LAD</v>
      </c>
      <c r="C2127" t="str">
        <f>Calc!C2127</f>
        <v>CLE</v>
      </c>
      <c r="D2127" t="str">
        <f>IF(ISBLANK(Games!D2127), "", Games!D2127)</f>
        <v/>
      </c>
      <c r="E2127" t="str">
        <f>IF(ISBLANK(Games!E2127), "", Games!E2127)</f>
        <v/>
      </c>
      <c r="F2127">
        <f>Calc!M2127</f>
        <v>1596.6514930600529</v>
      </c>
      <c r="G2127">
        <f>Calc!N2127</f>
        <v>1521.3210808926906</v>
      </c>
      <c r="H2127" t="str">
        <f>IF(Calc!O2127=Betting!I2127, Betting!B2127, IF(Calc!P2127=Betting!I2127, Betting!C2127, ""))</f>
        <v>LAD</v>
      </c>
      <c r="I2127" s="21">
        <f>MAX(Calc!O2127:P2127)</f>
        <v>0.62806876028639447</v>
      </c>
      <c r="J2127" s="22">
        <f t="shared" si="133"/>
        <v>-168.86690151922164</v>
      </c>
      <c r="K2127" s="23">
        <f t="shared" si="134"/>
        <v>0.59218235841567379</v>
      </c>
      <c r="M2127" s="31"/>
      <c r="N2127" s="31"/>
      <c r="O2127" t="str">
        <f>IF(ISBLANK(Games!L2127), "", Games!L2127)</f>
        <v/>
      </c>
      <c r="P2127" t="str">
        <f>IF(ISBLANK(Games!M2127), "", Games!M2127)</f>
        <v/>
      </c>
      <c r="Q2127" t="str">
        <f t="shared" si="135"/>
        <v/>
      </c>
      <c r="R2127" t="str">
        <f>IF(ISBLANK(Games!L2127), "", IF(H2127=Q2127, "W", "L"))</f>
        <v/>
      </c>
      <c r="T2127" s="30" t="str">
        <f t="shared" si="132"/>
        <v/>
      </c>
    </row>
    <row r="2128" spans="1:20" x14ac:dyDescent="0.45">
      <c r="A2128" s="20" t="str">
        <f>Calc!A2128</f>
        <v>2024-09-07</v>
      </c>
      <c r="B2128" t="str">
        <f>Calc!B2128</f>
        <v>CHC</v>
      </c>
      <c r="C2128" t="str">
        <f>Calc!C2128</f>
        <v>NYY</v>
      </c>
      <c r="D2128" t="str">
        <f>IF(ISBLANK(Games!D2128), "", Games!D2128)</f>
        <v/>
      </c>
      <c r="E2128" t="str">
        <f>IF(ISBLANK(Games!E2128), "", Games!E2128)</f>
        <v/>
      </c>
      <c r="F2128">
        <f>Calc!M2128</f>
        <v>1529.9566441509314</v>
      </c>
      <c r="G2128">
        <f>Calc!N2128</f>
        <v>1562.9327852564061</v>
      </c>
      <c r="H2128" t="str">
        <f>IF(Calc!O2128=Betting!I2128, Betting!B2128, IF(Calc!P2128=Betting!I2128, Betting!C2128, ""))</f>
        <v>NYY</v>
      </c>
      <c r="I2128" s="21">
        <f>MAX(Calc!O2128:P2128)</f>
        <v>0.52502149639122453</v>
      </c>
      <c r="J2128" s="22">
        <f t="shared" si="133"/>
        <v>-110.53584370708023</v>
      </c>
      <c r="K2128" s="23">
        <f t="shared" si="134"/>
        <v>0.90468391651308877</v>
      </c>
      <c r="M2128" s="31"/>
      <c r="N2128" s="31"/>
      <c r="O2128" t="str">
        <f>IF(ISBLANK(Games!L2128), "", Games!L2128)</f>
        <v/>
      </c>
      <c r="P2128" t="str">
        <f>IF(ISBLANK(Games!M2128), "", Games!M2128)</f>
        <v/>
      </c>
      <c r="Q2128" t="str">
        <f t="shared" si="135"/>
        <v/>
      </c>
      <c r="R2128" t="str">
        <f>IF(ISBLANK(Games!L2128), "", IF(H2128=Q2128, "W", "L"))</f>
        <v/>
      </c>
      <c r="T2128" s="30" t="str">
        <f t="shared" si="132"/>
        <v/>
      </c>
    </row>
    <row r="2129" spans="1:20" x14ac:dyDescent="0.45">
      <c r="A2129" s="20" t="str">
        <f>Calc!A2129</f>
        <v>2024-09-07</v>
      </c>
      <c r="B2129" t="str">
        <f>Calc!B2129</f>
        <v>BAL</v>
      </c>
      <c r="C2129" t="str">
        <f>Calc!C2129</f>
        <v>TBR</v>
      </c>
      <c r="D2129" t="str">
        <f>IF(ISBLANK(Games!D2129), "", Games!D2129)</f>
        <v/>
      </c>
      <c r="E2129" t="str">
        <f>IF(ISBLANK(Games!E2129), "", Games!E2129)</f>
        <v/>
      </c>
      <c r="F2129">
        <f>Calc!M2129</f>
        <v>1527.1786991040578</v>
      </c>
      <c r="G2129">
        <f>Calc!N2129</f>
        <v>1532.6622500113572</v>
      </c>
      <c r="H2129" t="str">
        <f>IF(Calc!O2129=Betting!I2129, Betting!B2129, IF(Calc!P2129=Betting!I2129, Betting!C2129, ""))</f>
        <v>BAL</v>
      </c>
      <c r="I2129" s="21">
        <f>MAX(Calc!O2129:P2129)</f>
        <v>0.50297875629895483</v>
      </c>
      <c r="J2129" s="22">
        <f t="shared" si="133"/>
        <v>-101.1986434530539</v>
      </c>
      <c r="K2129" s="23">
        <f t="shared" si="134"/>
        <v>0.98815553833377279</v>
      </c>
      <c r="M2129" s="31"/>
      <c r="N2129" s="31"/>
      <c r="O2129" t="str">
        <f>IF(ISBLANK(Games!L2129), "", Games!L2129)</f>
        <v/>
      </c>
      <c r="P2129" t="str">
        <f>IF(ISBLANK(Games!M2129), "", Games!M2129)</f>
        <v/>
      </c>
      <c r="Q2129" t="str">
        <f t="shared" si="135"/>
        <v/>
      </c>
      <c r="R2129" t="str">
        <f>IF(ISBLANK(Games!L2129), "", IF(H2129=Q2129, "W", "L"))</f>
        <v/>
      </c>
      <c r="T2129" s="30" t="str">
        <f t="shared" si="132"/>
        <v/>
      </c>
    </row>
    <row r="2130" spans="1:20" x14ac:dyDescent="0.45">
      <c r="A2130" s="20" t="str">
        <f>Calc!A2130</f>
        <v>2024-09-07</v>
      </c>
      <c r="B2130" t="str">
        <f>Calc!B2130</f>
        <v>OAK</v>
      </c>
      <c r="C2130" t="str">
        <f>Calc!C2130</f>
        <v>DET</v>
      </c>
      <c r="D2130" t="str">
        <f>IF(ISBLANK(Games!D2130), "", Games!D2130)</f>
        <v/>
      </c>
      <c r="E2130" t="str">
        <f>IF(ISBLANK(Games!E2130), "", Games!E2130)</f>
        <v/>
      </c>
      <c r="F2130">
        <f>Calc!M2130</f>
        <v>1410.609331202211</v>
      </c>
      <c r="G2130">
        <f>Calc!N2130</f>
        <v>1495.7868779460348</v>
      </c>
      <c r="H2130" t="str">
        <f>IF(Calc!O2130=Betting!I2130, Betting!B2130, IF(Calc!P2130=Betting!I2130, Betting!C2130, ""))</f>
        <v>DET</v>
      </c>
      <c r="I2130" s="21">
        <f>MAX(Calc!O2130:P2130)</f>
        <v>0.61707654673626855</v>
      </c>
      <c r="J2130" s="22">
        <f t="shared" si="133"/>
        <v>-161.1487991860526</v>
      </c>
      <c r="K2130" s="23">
        <f t="shared" si="134"/>
        <v>0.62054449369210674</v>
      </c>
      <c r="M2130" s="31"/>
      <c r="N2130" s="31"/>
      <c r="O2130" t="str">
        <f>IF(ISBLANK(Games!L2130), "", Games!L2130)</f>
        <v/>
      </c>
      <c r="P2130" t="str">
        <f>IF(ISBLANK(Games!M2130), "", Games!M2130)</f>
        <v/>
      </c>
      <c r="Q2130" t="str">
        <f t="shared" si="135"/>
        <v/>
      </c>
      <c r="R2130" t="str">
        <f>IF(ISBLANK(Games!L2130), "", IF(H2130=Q2130, "W", "L"))</f>
        <v/>
      </c>
      <c r="T2130" s="30" t="str">
        <f t="shared" si="132"/>
        <v/>
      </c>
    </row>
    <row r="2131" spans="1:20" x14ac:dyDescent="0.45">
      <c r="A2131" s="20" t="str">
        <f>Calc!A2131</f>
        <v>2024-09-07</v>
      </c>
      <c r="B2131" t="str">
        <f>Calc!B2131</f>
        <v>HOU</v>
      </c>
      <c r="C2131" t="str">
        <f>Calc!C2131</f>
        <v>ARI</v>
      </c>
      <c r="D2131" t="str">
        <f>IF(ISBLANK(Games!D2131), "", Games!D2131)</f>
        <v/>
      </c>
      <c r="E2131" t="str">
        <f>IF(ISBLANK(Games!E2131), "", Games!E2131)</f>
        <v/>
      </c>
      <c r="F2131">
        <f>Calc!M2131</f>
        <v>1535.1961987191132</v>
      </c>
      <c r="G2131">
        <f>Calc!N2131</f>
        <v>1515.1384034374826</v>
      </c>
      <c r="H2131" t="str">
        <f>IF(Calc!O2131=Betting!I2131, Betting!B2131, IF(Calc!P2131=Betting!I2131, Betting!C2131, ""))</f>
        <v>HOU</v>
      </c>
      <c r="I2131" s="21">
        <f>MAX(Calc!O2131:P2131)</f>
        <v>0.50842529892432042</v>
      </c>
      <c r="J2131" s="22">
        <f t="shared" si="133"/>
        <v>-103.42788142102671</v>
      </c>
      <c r="K2131" s="23">
        <f t="shared" si="134"/>
        <v>0.96685727896646423</v>
      </c>
      <c r="M2131" s="31"/>
      <c r="N2131" s="31"/>
      <c r="O2131" t="str">
        <f>IF(ISBLANK(Games!L2131), "", Games!L2131)</f>
        <v/>
      </c>
      <c r="P2131" t="str">
        <f>IF(ISBLANK(Games!M2131), "", Games!M2131)</f>
        <v/>
      </c>
      <c r="Q2131" t="str">
        <f t="shared" si="135"/>
        <v/>
      </c>
      <c r="R2131" t="str">
        <f>IF(ISBLANK(Games!L2131), "", IF(H2131=Q2131, "W", "L"))</f>
        <v/>
      </c>
      <c r="T2131" s="30" t="str">
        <f t="shared" si="132"/>
        <v/>
      </c>
    </row>
    <row r="2132" spans="1:20" x14ac:dyDescent="0.45">
      <c r="A2132" s="20" t="str">
        <f>Calc!A2132</f>
        <v>2024-09-07</v>
      </c>
      <c r="B2132" t="str">
        <f>Calc!B2132</f>
        <v>NYM</v>
      </c>
      <c r="C2132" t="str">
        <f>Calc!C2132</f>
        <v>CIN</v>
      </c>
      <c r="D2132" t="str">
        <f>IF(ISBLANK(Games!D2132), "", Games!D2132)</f>
        <v/>
      </c>
      <c r="E2132" t="str">
        <f>IF(ISBLANK(Games!E2132), "", Games!E2132)</f>
        <v/>
      </c>
      <c r="F2132">
        <f>Calc!M2132</f>
        <v>1483.2891783762693</v>
      </c>
      <c r="G2132">
        <f>Calc!N2132</f>
        <v>1513.6155661274754</v>
      </c>
      <c r="H2132" t="str">
        <f>IF(Calc!O2132=Betting!I2132, Betting!B2132, IF(Calc!P2132=Betting!I2132, Betting!C2132, ""))</f>
        <v>NYM</v>
      </c>
      <c r="I2132" s="21">
        <f>MAX(Calc!O2132:P2132)</f>
        <v>0.50760368446655613</v>
      </c>
      <c r="J2132" s="22">
        <f t="shared" si="133"/>
        <v>-103.08844084599559</v>
      </c>
      <c r="K2132" s="23">
        <f t="shared" si="134"/>
        <v>0.97004086180128146</v>
      </c>
      <c r="M2132" s="31"/>
      <c r="N2132" s="31"/>
      <c r="O2132" t="str">
        <f>IF(ISBLANK(Games!L2132), "", Games!L2132)</f>
        <v/>
      </c>
      <c r="P2132" t="str">
        <f>IF(ISBLANK(Games!M2132), "", Games!M2132)</f>
        <v/>
      </c>
      <c r="Q2132" t="str">
        <f t="shared" si="135"/>
        <v/>
      </c>
      <c r="R2132" t="str">
        <f>IF(ISBLANK(Games!L2132), "", IF(H2132=Q2132, "W", "L"))</f>
        <v/>
      </c>
      <c r="T2132" s="30" t="str">
        <f t="shared" si="132"/>
        <v/>
      </c>
    </row>
    <row r="2133" spans="1:20" x14ac:dyDescent="0.45">
      <c r="A2133" s="20" t="str">
        <f>Calc!A2133</f>
        <v>2024-09-07</v>
      </c>
      <c r="B2133" t="str">
        <f>Calc!B2133</f>
        <v>MIA</v>
      </c>
      <c r="C2133" t="str">
        <f>Calc!C2133</f>
        <v>PHI</v>
      </c>
      <c r="D2133" t="str">
        <f>IF(ISBLANK(Games!D2133), "", Games!D2133)</f>
        <v/>
      </c>
      <c r="E2133" t="str">
        <f>IF(ISBLANK(Games!E2133), "", Games!E2133)</f>
        <v/>
      </c>
      <c r="F2133">
        <f>Calc!M2133</f>
        <v>1453.0099819148713</v>
      </c>
      <c r="G2133">
        <f>Calc!N2133</f>
        <v>1539.4111659163295</v>
      </c>
      <c r="H2133" t="str">
        <f>IF(Calc!O2133=Betting!I2133, Betting!B2133, IF(Calc!P2133=Betting!I2133, Betting!C2133, ""))</f>
        <v>PHI</v>
      </c>
      <c r="I2133" s="21">
        <f>MAX(Calc!O2133:P2133)</f>
        <v>0.59896412593676374</v>
      </c>
      <c r="J2133" s="22">
        <f t="shared" si="133"/>
        <v>-149.35425099708604</v>
      </c>
      <c r="K2133" s="23">
        <f t="shared" si="134"/>
        <v>0.66954907096652405</v>
      </c>
      <c r="M2133" s="31"/>
      <c r="N2133" s="31"/>
      <c r="O2133" t="str">
        <f>IF(ISBLANK(Games!L2133), "", Games!L2133)</f>
        <v/>
      </c>
      <c r="P2133" t="str">
        <f>IF(ISBLANK(Games!M2133), "", Games!M2133)</f>
        <v/>
      </c>
      <c r="Q2133" t="str">
        <f t="shared" si="135"/>
        <v/>
      </c>
      <c r="R2133" t="str">
        <f>IF(ISBLANK(Games!L2133), "", IF(H2133=Q2133, "W", "L"))</f>
        <v/>
      </c>
      <c r="T2133" s="30" t="str">
        <f t="shared" si="132"/>
        <v/>
      </c>
    </row>
    <row r="2134" spans="1:20" x14ac:dyDescent="0.45">
      <c r="A2134" s="20" t="str">
        <f>Calc!A2134</f>
        <v>2024-09-07</v>
      </c>
      <c r="B2134" t="str">
        <f>Calc!B2134</f>
        <v>PIT</v>
      </c>
      <c r="C2134" t="str">
        <f>Calc!C2134</f>
        <v>WAS</v>
      </c>
      <c r="D2134" t="str">
        <f>IF(ISBLANK(Games!D2134), "", Games!D2134)</f>
        <v/>
      </c>
      <c r="E2134" t="str">
        <f>IF(ISBLANK(Games!E2134), "", Games!E2134)</f>
        <v/>
      </c>
      <c r="F2134">
        <f>Calc!M2134</f>
        <v>1464.4120897083565</v>
      </c>
      <c r="G2134">
        <f>Calc!N2134</f>
        <v>1420.7057667976087</v>
      </c>
      <c r="H2134" t="str">
        <f>IF(Calc!O2134=Betting!I2134, Betting!B2134, IF(Calc!P2134=Betting!I2134, Betting!C2134, ""))</f>
        <v>PIT</v>
      </c>
      <c r="I2134" s="21">
        <f>MAX(Calc!O2134:P2134)</f>
        <v>0.59155426235749242</v>
      </c>
      <c r="J2134" s="22">
        <f t="shared" si="133"/>
        <v>-144.83056324001859</v>
      </c>
      <c r="K2134" s="23">
        <f t="shared" si="134"/>
        <v>0.69046199754313098</v>
      </c>
      <c r="M2134" s="31"/>
      <c r="N2134" s="31"/>
      <c r="O2134" t="str">
        <f>IF(ISBLANK(Games!L2134), "", Games!L2134)</f>
        <v/>
      </c>
      <c r="P2134" t="str">
        <f>IF(ISBLANK(Games!M2134), "", Games!M2134)</f>
        <v/>
      </c>
      <c r="Q2134" t="str">
        <f t="shared" si="135"/>
        <v/>
      </c>
      <c r="R2134" t="str">
        <f>IF(ISBLANK(Games!L2134), "", IF(H2134=Q2134, "W", "L"))</f>
        <v/>
      </c>
      <c r="T2134" s="30" t="str">
        <f t="shared" si="132"/>
        <v/>
      </c>
    </row>
    <row r="2135" spans="1:20" x14ac:dyDescent="0.45">
      <c r="A2135" s="20" t="str">
        <f>Calc!A2135</f>
        <v>2024-09-07</v>
      </c>
      <c r="B2135" t="str">
        <f>Calc!B2135</f>
        <v>KCR</v>
      </c>
      <c r="C2135" t="str">
        <f>Calc!C2135</f>
        <v>MIN</v>
      </c>
      <c r="D2135" t="str">
        <f>IF(ISBLANK(Games!D2135), "", Games!D2135)</f>
        <v/>
      </c>
      <c r="E2135" t="str">
        <f>IF(ISBLANK(Games!E2135), "", Games!E2135)</f>
        <v/>
      </c>
      <c r="F2135">
        <f>Calc!M2135</f>
        <v>1459.3647323881944</v>
      </c>
      <c r="G2135">
        <f>Calc!N2135</f>
        <v>1539.5424706464416</v>
      </c>
      <c r="H2135" t="str">
        <f>IF(Calc!O2135=Betting!I2135, Betting!B2135, IF(Calc!P2135=Betting!I2135, Betting!C2135, ""))</f>
        <v>MIN</v>
      </c>
      <c r="I2135" s="21">
        <f>MAX(Calc!O2135:P2135)</f>
        <v>0.51833815946597706</v>
      </c>
      <c r="J2135" s="22">
        <f t="shared" si="133"/>
        <v>-107.61453697292912</v>
      </c>
      <c r="K2135" s="23">
        <f t="shared" si="134"/>
        <v>0.92924248724087732</v>
      </c>
      <c r="M2135" s="31"/>
      <c r="N2135" s="31"/>
      <c r="O2135" t="str">
        <f>IF(ISBLANK(Games!L2135), "", Games!L2135)</f>
        <v/>
      </c>
      <c r="P2135" t="str">
        <f>IF(ISBLANK(Games!M2135), "", Games!M2135)</f>
        <v/>
      </c>
      <c r="Q2135" t="str">
        <f t="shared" si="135"/>
        <v/>
      </c>
      <c r="R2135" t="str">
        <f>IF(ISBLANK(Games!L2135), "", IF(H2135=Q2135, "W", "L"))</f>
        <v/>
      </c>
      <c r="T2135" s="30" t="str">
        <f t="shared" si="132"/>
        <v/>
      </c>
    </row>
    <row r="2136" spans="1:20" x14ac:dyDescent="0.45">
      <c r="A2136" s="20" t="str">
        <f>Calc!A2136</f>
        <v>2024-09-07</v>
      </c>
      <c r="B2136" t="str">
        <f>Calc!B2136</f>
        <v>MIL</v>
      </c>
      <c r="C2136" t="str">
        <f>Calc!C2136</f>
        <v>COL</v>
      </c>
      <c r="D2136" t="str">
        <f>IF(ISBLANK(Games!D2136), "", Games!D2136)</f>
        <v/>
      </c>
      <c r="E2136" t="str">
        <f>IF(ISBLANK(Games!E2136), "", Games!E2136)</f>
        <v/>
      </c>
      <c r="F2136">
        <f>Calc!M2136</f>
        <v>1516.6563185214643</v>
      </c>
      <c r="G2136">
        <f>Calc!N2136</f>
        <v>1405.4006829938121</v>
      </c>
      <c r="H2136" t="str">
        <f>IF(Calc!O2136=Betting!I2136, Betting!B2136, IF(Calc!P2136=Betting!I2136, Betting!C2136, ""))</f>
        <v>MIL</v>
      </c>
      <c r="I2136" s="21">
        <f>MAX(Calc!O2136:P2136)</f>
        <v>0.68856053743093359</v>
      </c>
      <c r="J2136" s="22">
        <f t="shared" si="133"/>
        <v>-221.08968842644174</v>
      </c>
      <c r="K2136" s="23">
        <f t="shared" si="134"/>
        <v>0.45230512879966711</v>
      </c>
      <c r="M2136" s="31"/>
      <c r="N2136" s="31"/>
      <c r="O2136" t="str">
        <f>IF(ISBLANK(Games!L2136), "", Games!L2136)</f>
        <v/>
      </c>
      <c r="P2136" t="str">
        <f>IF(ISBLANK(Games!M2136), "", Games!M2136)</f>
        <v/>
      </c>
      <c r="Q2136" t="str">
        <f t="shared" si="135"/>
        <v/>
      </c>
      <c r="R2136" t="str">
        <f>IF(ISBLANK(Games!L2136), "", IF(H2136=Q2136, "W", "L"))</f>
        <v/>
      </c>
      <c r="T2136" s="30" t="str">
        <f t="shared" si="132"/>
        <v/>
      </c>
    </row>
    <row r="2137" spans="1:20" x14ac:dyDescent="0.45">
      <c r="A2137" s="20" t="str">
        <f>Calc!A2137</f>
        <v>2024-09-07</v>
      </c>
      <c r="B2137" t="str">
        <f>Calc!B2137</f>
        <v>STL</v>
      </c>
      <c r="C2137" t="str">
        <f>Calc!C2137</f>
        <v>SEA</v>
      </c>
      <c r="D2137" t="str">
        <f>IF(ISBLANK(Games!D2137), "", Games!D2137)</f>
        <v/>
      </c>
      <c r="E2137" t="str">
        <f>IF(ISBLANK(Games!E2137), "", Games!E2137)</f>
        <v/>
      </c>
      <c r="F2137">
        <f>Calc!M2137</f>
        <v>1510.540426333587</v>
      </c>
      <c r="G2137">
        <f>Calc!N2137</f>
        <v>1521.2700100017432</v>
      </c>
      <c r="H2137" t="str">
        <f>IF(Calc!O2137=Betting!I2137, Betting!B2137, IF(Calc!P2137=Betting!I2137, Betting!C2137, ""))</f>
        <v>STL</v>
      </c>
      <c r="I2137" s="21">
        <f>MAX(Calc!O2137:P2137)</f>
        <v>0.52114916064170114</v>
      </c>
      <c r="J2137" s="22">
        <f t="shared" si="133"/>
        <v>-108.83329793053839</v>
      </c>
      <c r="K2137" s="23">
        <f t="shared" si="134"/>
        <v>0.91883643977989027</v>
      </c>
      <c r="M2137" s="31"/>
      <c r="N2137" s="31"/>
      <c r="O2137" t="str">
        <f>IF(ISBLANK(Games!L2137), "", Games!L2137)</f>
        <v/>
      </c>
      <c r="P2137" t="str">
        <f>IF(ISBLANK(Games!M2137), "", Games!M2137)</f>
        <v/>
      </c>
      <c r="Q2137" t="str">
        <f t="shared" si="135"/>
        <v/>
      </c>
      <c r="R2137" t="str">
        <f>IF(ISBLANK(Games!L2137), "", IF(H2137=Q2137, "W", "L"))</f>
        <v/>
      </c>
      <c r="T2137" s="30" t="str">
        <f t="shared" si="132"/>
        <v/>
      </c>
    </row>
    <row r="2138" spans="1:20" x14ac:dyDescent="0.45">
      <c r="A2138" s="20" t="str">
        <f>Calc!A2138</f>
        <v>2024-09-07</v>
      </c>
      <c r="B2138" t="str">
        <f>Calc!B2138</f>
        <v>TEX</v>
      </c>
      <c r="C2138" t="str">
        <f>Calc!C2138</f>
        <v>LAA</v>
      </c>
      <c r="D2138" t="str">
        <f>IF(ISBLANK(Games!D2138), "", Games!D2138)</f>
        <v/>
      </c>
      <c r="E2138" t="str">
        <f>IF(ISBLANK(Games!E2138), "", Games!E2138)</f>
        <v/>
      </c>
      <c r="F2138">
        <f>Calc!M2138</f>
        <v>1535.7428778604465</v>
      </c>
      <c r="G2138">
        <f>Calc!N2138</f>
        <v>1486.8682858001625</v>
      </c>
      <c r="H2138" t="str">
        <f>IF(Calc!O2138=Betting!I2138, Betting!B2138, IF(Calc!P2138=Betting!I2138, Betting!C2138, ""))</f>
        <v>TEX</v>
      </c>
      <c r="I2138" s="21">
        <f>MAX(Calc!O2138:P2138)</f>
        <v>0.60152145041159044</v>
      </c>
      <c r="J2138" s="22">
        <f t="shared" si="133"/>
        <v>-150.95453720982093</v>
      </c>
      <c r="K2138" s="23">
        <f t="shared" si="134"/>
        <v>0.66245110513640204</v>
      </c>
      <c r="M2138" s="31"/>
      <c r="N2138" s="31"/>
      <c r="O2138" t="str">
        <f>IF(ISBLANK(Games!L2138), "", Games!L2138)</f>
        <v/>
      </c>
      <c r="P2138" t="str">
        <f>IF(ISBLANK(Games!M2138), "", Games!M2138)</f>
        <v/>
      </c>
      <c r="Q2138" t="str">
        <f t="shared" si="135"/>
        <v/>
      </c>
      <c r="R2138" t="str">
        <f>IF(ISBLANK(Games!L2138), "", IF(H2138=Q2138, "W", "L"))</f>
        <v/>
      </c>
      <c r="T2138" s="30" t="str">
        <f t="shared" si="132"/>
        <v/>
      </c>
    </row>
    <row r="2139" spans="1:20" x14ac:dyDescent="0.45">
      <c r="A2139" s="20" t="str">
        <f>Calc!A2139</f>
        <v>2024-09-07</v>
      </c>
      <c r="B2139" t="str">
        <f>Calc!B2139</f>
        <v>BOS</v>
      </c>
      <c r="C2139" t="str">
        <f>Calc!C2139</f>
        <v>CHW</v>
      </c>
      <c r="D2139" t="str">
        <f>IF(ISBLANK(Games!D2139), "", Games!D2139)</f>
        <v/>
      </c>
      <c r="E2139" t="str">
        <f>IF(ISBLANK(Games!E2139), "", Games!E2139)</f>
        <v/>
      </c>
      <c r="F2139">
        <f>Calc!M2139</f>
        <v>1500.26839934439</v>
      </c>
      <c r="G2139">
        <f>Calc!N2139</f>
        <v>1425.4820043556863</v>
      </c>
      <c r="H2139" t="str">
        <f>IF(Calc!O2139=Betting!I2139, Betting!B2139, IF(Calc!P2139=Betting!I2139, Betting!C2139, ""))</f>
        <v>BOS</v>
      </c>
      <c r="I2139" s="21">
        <f>MAX(Calc!O2139:P2139)</f>
        <v>0.6316352997978586</v>
      </c>
      <c r="J2139" s="22">
        <f t="shared" si="133"/>
        <v>-171.47009456966057</v>
      </c>
      <c r="K2139" s="23">
        <f t="shared" si="134"/>
        <v>0.58319207352728497</v>
      </c>
      <c r="M2139" s="31"/>
      <c r="N2139" s="31"/>
      <c r="O2139" t="str">
        <f>IF(ISBLANK(Games!L2139), "", Games!L2139)</f>
        <v/>
      </c>
      <c r="P2139" t="str">
        <f>IF(ISBLANK(Games!M2139), "", Games!M2139)</f>
        <v/>
      </c>
      <c r="Q2139" t="str">
        <f t="shared" si="135"/>
        <v/>
      </c>
      <c r="R2139" t="str">
        <f>IF(ISBLANK(Games!L2139), "", IF(H2139=Q2139, "W", "L"))</f>
        <v/>
      </c>
      <c r="T2139" s="30" t="str">
        <f t="shared" si="132"/>
        <v/>
      </c>
    </row>
    <row r="2140" spans="1:20" x14ac:dyDescent="0.45">
      <c r="A2140" s="20" t="str">
        <f>Calc!A2140</f>
        <v>2024-09-07</v>
      </c>
      <c r="B2140" t="str">
        <f>Calc!B2140</f>
        <v>ATL</v>
      </c>
      <c r="C2140" t="str">
        <f>Calc!C2140</f>
        <v>TOR</v>
      </c>
      <c r="D2140" t="str">
        <f>IF(ISBLANK(Games!D2140), "", Games!D2140)</f>
        <v/>
      </c>
      <c r="E2140" t="str">
        <f>IF(ISBLANK(Games!E2140), "", Games!E2140)</f>
        <v/>
      </c>
      <c r="F2140">
        <f>Calc!M2140</f>
        <v>1593.2508682491175</v>
      </c>
      <c r="G2140">
        <f>Calc!N2140</f>
        <v>1549.5770225833428</v>
      </c>
      <c r="H2140" t="str">
        <f>IF(Calc!O2140=Betting!I2140, Betting!B2140, IF(Calc!P2140=Betting!I2140, Betting!C2140, ""))</f>
        <v>ATL</v>
      </c>
      <c r="I2140" s="21">
        <f>MAX(Calc!O2140:P2140)</f>
        <v>0.58447396746959035</v>
      </c>
      <c r="J2140" s="22">
        <f t="shared" si="133"/>
        <v>-140.65880876592647</v>
      </c>
      <c r="K2140" s="23">
        <f t="shared" si="134"/>
        <v>0.71094018837037276</v>
      </c>
      <c r="M2140" s="31"/>
      <c r="N2140" s="31"/>
      <c r="O2140" t="str">
        <f>IF(ISBLANK(Games!L2140), "", Games!L2140)</f>
        <v/>
      </c>
      <c r="P2140" t="str">
        <f>IF(ISBLANK(Games!M2140), "", Games!M2140)</f>
        <v/>
      </c>
      <c r="Q2140" t="str">
        <f t="shared" si="135"/>
        <v/>
      </c>
      <c r="R2140" t="str">
        <f>IF(ISBLANK(Games!L2140), "", IF(H2140=Q2140, "W", "L"))</f>
        <v/>
      </c>
      <c r="T2140" s="30" t="str">
        <f t="shared" si="132"/>
        <v/>
      </c>
    </row>
    <row r="2141" spans="1:20" x14ac:dyDescent="0.45">
      <c r="A2141" s="20" t="str">
        <f>Calc!A2141</f>
        <v>2024-09-07</v>
      </c>
      <c r="B2141" t="str">
        <f>Calc!B2141</f>
        <v>SDP</v>
      </c>
      <c r="C2141" t="str">
        <f>Calc!C2141</f>
        <v>SFG</v>
      </c>
      <c r="D2141" t="str">
        <f>IF(ISBLANK(Games!D2141), "", Games!D2141)</f>
        <v/>
      </c>
      <c r="E2141" t="str">
        <f>IF(ISBLANK(Games!E2141), "", Games!E2141)</f>
        <v/>
      </c>
      <c r="F2141">
        <f>Calc!M2141</f>
        <v>1502.9671207118124</v>
      </c>
      <c r="G2141">
        <f>Calc!N2141</f>
        <v>1491.6063482058917</v>
      </c>
      <c r="H2141" t="str">
        <f>IF(Calc!O2141=Betting!I2141, Betting!B2141, IF(Calc!P2141=Betting!I2141, Betting!C2141, ""))</f>
        <v>SDP</v>
      </c>
      <c r="I2141" s="21">
        <f>MAX(Calc!O2141:P2141)</f>
        <v>0.53096352435826932</v>
      </c>
      <c r="J2141" s="22">
        <f t="shared" si="133"/>
        <v>-113.20303471746216</v>
      </c>
      <c r="K2141" s="23">
        <f t="shared" si="134"/>
        <v>0.88336854439975965</v>
      </c>
      <c r="M2141" s="31"/>
      <c r="N2141" s="31"/>
      <c r="O2141" t="str">
        <f>IF(ISBLANK(Games!L2141), "", Games!L2141)</f>
        <v/>
      </c>
      <c r="P2141" t="str">
        <f>IF(ISBLANK(Games!M2141), "", Games!M2141)</f>
        <v/>
      </c>
      <c r="Q2141" t="str">
        <f t="shared" si="135"/>
        <v/>
      </c>
      <c r="R2141" t="str">
        <f>IF(ISBLANK(Games!L2141), "", IF(H2141=Q2141, "W", "L"))</f>
        <v/>
      </c>
      <c r="T2141" s="30" t="str">
        <f t="shared" si="132"/>
        <v/>
      </c>
    </row>
    <row r="2142" spans="1:20" x14ac:dyDescent="0.45">
      <c r="A2142" s="20" t="str">
        <f>Calc!A2142</f>
        <v>2024-09-07</v>
      </c>
      <c r="B2142" t="str">
        <f>Calc!B2142</f>
        <v>LAD</v>
      </c>
      <c r="C2142" t="str">
        <f>Calc!C2142</f>
        <v>CLE</v>
      </c>
      <c r="D2142" t="str">
        <f>IF(ISBLANK(Games!D2142), "", Games!D2142)</f>
        <v/>
      </c>
      <c r="E2142" t="str">
        <f>IF(ISBLANK(Games!E2142), "", Games!E2142)</f>
        <v/>
      </c>
      <c r="F2142">
        <f>Calc!M2142</f>
        <v>1596.6514930600529</v>
      </c>
      <c r="G2142">
        <f>Calc!N2142</f>
        <v>1521.3210808926906</v>
      </c>
      <c r="H2142" t="str">
        <f>IF(Calc!O2142=Betting!I2142, Betting!B2142, IF(Calc!P2142=Betting!I2142, Betting!C2142, ""))</f>
        <v>LAD</v>
      </c>
      <c r="I2142" s="21">
        <f>MAX(Calc!O2142:P2142)</f>
        <v>0.62806876028639447</v>
      </c>
      <c r="J2142" s="22">
        <f t="shared" si="133"/>
        <v>-168.86690151922164</v>
      </c>
      <c r="K2142" s="23">
        <f t="shared" si="134"/>
        <v>0.59218235841567379</v>
      </c>
      <c r="M2142" s="31"/>
      <c r="N2142" s="31"/>
      <c r="O2142" t="str">
        <f>IF(ISBLANK(Games!L2142), "", Games!L2142)</f>
        <v/>
      </c>
      <c r="P2142" t="str">
        <f>IF(ISBLANK(Games!M2142), "", Games!M2142)</f>
        <v/>
      </c>
      <c r="Q2142" t="str">
        <f t="shared" si="135"/>
        <v/>
      </c>
      <c r="R2142" t="str">
        <f>IF(ISBLANK(Games!L2142), "", IF(H2142=Q2142, "W", "L"))</f>
        <v/>
      </c>
      <c r="T2142" s="30" t="str">
        <f t="shared" si="132"/>
        <v/>
      </c>
    </row>
    <row r="2143" spans="1:20" x14ac:dyDescent="0.45">
      <c r="A2143" s="20" t="str">
        <f>Calc!A2143</f>
        <v>2024-09-08</v>
      </c>
      <c r="B2143" t="str">
        <f>Calc!B2143</f>
        <v>PIT</v>
      </c>
      <c r="C2143" t="str">
        <f>Calc!C2143</f>
        <v>WAS</v>
      </c>
      <c r="D2143" t="str">
        <f>IF(ISBLANK(Games!D2143), "", Games!D2143)</f>
        <v/>
      </c>
      <c r="E2143" t="str">
        <f>IF(ISBLANK(Games!E2143), "", Games!E2143)</f>
        <v/>
      </c>
      <c r="F2143">
        <f>Calc!M2143</f>
        <v>1464.4120897083565</v>
      </c>
      <c r="G2143">
        <f>Calc!N2143</f>
        <v>1420.7057667976087</v>
      </c>
      <c r="H2143" t="str">
        <f>IF(Calc!O2143=Betting!I2143, Betting!B2143, IF(Calc!P2143=Betting!I2143, Betting!C2143, ""))</f>
        <v>PIT</v>
      </c>
      <c r="I2143" s="21">
        <f>MAX(Calc!O2143:P2143)</f>
        <v>0.59155426235749242</v>
      </c>
      <c r="J2143" s="22">
        <f t="shared" si="133"/>
        <v>-144.83056324001859</v>
      </c>
      <c r="K2143" s="23">
        <f t="shared" si="134"/>
        <v>0.69046199754313098</v>
      </c>
      <c r="M2143" s="31"/>
      <c r="N2143" s="31"/>
      <c r="O2143" t="str">
        <f>IF(ISBLANK(Games!L2143), "", Games!L2143)</f>
        <v/>
      </c>
      <c r="P2143" t="str">
        <f>IF(ISBLANK(Games!M2143), "", Games!M2143)</f>
        <v/>
      </c>
      <c r="Q2143" t="str">
        <f t="shared" si="135"/>
        <v/>
      </c>
      <c r="R2143" t="str">
        <f>IF(ISBLANK(Games!L2143), "", IF(H2143=Q2143, "W", "L"))</f>
        <v/>
      </c>
      <c r="T2143" s="30" t="str">
        <f t="shared" si="132"/>
        <v/>
      </c>
    </row>
    <row r="2144" spans="1:20" x14ac:dyDescent="0.45">
      <c r="A2144" s="20" t="str">
        <f>Calc!A2144</f>
        <v>2024-09-08</v>
      </c>
      <c r="B2144" t="str">
        <f>Calc!B2144</f>
        <v>BAL</v>
      </c>
      <c r="C2144" t="str">
        <f>Calc!C2144</f>
        <v>TBR</v>
      </c>
      <c r="D2144" t="str">
        <f>IF(ISBLANK(Games!D2144), "", Games!D2144)</f>
        <v/>
      </c>
      <c r="E2144" t="str">
        <f>IF(ISBLANK(Games!E2144), "", Games!E2144)</f>
        <v/>
      </c>
      <c r="F2144">
        <f>Calc!M2144</f>
        <v>1527.1786991040578</v>
      </c>
      <c r="G2144">
        <f>Calc!N2144</f>
        <v>1532.6622500113572</v>
      </c>
      <c r="H2144" t="str">
        <f>IF(Calc!O2144=Betting!I2144, Betting!B2144, IF(Calc!P2144=Betting!I2144, Betting!C2144, ""))</f>
        <v>BAL</v>
      </c>
      <c r="I2144" s="21">
        <f>MAX(Calc!O2144:P2144)</f>
        <v>0.50297875629895483</v>
      </c>
      <c r="J2144" s="22">
        <f t="shared" si="133"/>
        <v>-101.1986434530539</v>
      </c>
      <c r="K2144" s="23">
        <f t="shared" si="134"/>
        <v>0.98815553833377279</v>
      </c>
      <c r="M2144" s="31"/>
      <c r="N2144" s="31"/>
      <c r="O2144" t="str">
        <f>IF(ISBLANK(Games!L2144), "", Games!L2144)</f>
        <v/>
      </c>
      <c r="P2144" t="str">
        <f>IF(ISBLANK(Games!M2144), "", Games!M2144)</f>
        <v/>
      </c>
      <c r="Q2144" t="str">
        <f t="shared" si="135"/>
        <v/>
      </c>
      <c r="R2144" t="str">
        <f>IF(ISBLANK(Games!L2144), "", IF(H2144=Q2144, "W", "L"))</f>
        <v/>
      </c>
      <c r="T2144" s="30" t="str">
        <f t="shared" si="132"/>
        <v/>
      </c>
    </row>
    <row r="2145" spans="1:20" x14ac:dyDescent="0.45">
      <c r="A2145" s="20" t="str">
        <f>Calc!A2145</f>
        <v>2024-09-08</v>
      </c>
      <c r="B2145" t="str">
        <f>Calc!B2145</f>
        <v>ATL</v>
      </c>
      <c r="C2145" t="str">
        <f>Calc!C2145</f>
        <v>TOR</v>
      </c>
      <c r="D2145" t="str">
        <f>IF(ISBLANK(Games!D2145), "", Games!D2145)</f>
        <v/>
      </c>
      <c r="E2145" t="str">
        <f>IF(ISBLANK(Games!E2145), "", Games!E2145)</f>
        <v/>
      </c>
      <c r="F2145">
        <f>Calc!M2145</f>
        <v>1593.2508682491175</v>
      </c>
      <c r="G2145">
        <f>Calc!N2145</f>
        <v>1549.5770225833428</v>
      </c>
      <c r="H2145" t="str">
        <f>IF(Calc!O2145=Betting!I2145, Betting!B2145, IF(Calc!P2145=Betting!I2145, Betting!C2145, ""))</f>
        <v>ATL</v>
      </c>
      <c r="I2145" s="21">
        <f>MAX(Calc!O2145:P2145)</f>
        <v>0.58447396746959035</v>
      </c>
      <c r="J2145" s="22">
        <f t="shared" si="133"/>
        <v>-140.65880876592647</v>
      </c>
      <c r="K2145" s="23">
        <f t="shared" si="134"/>
        <v>0.71094018837037276</v>
      </c>
      <c r="M2145" s="31"/>
      <c r="N2145" s="31"/>
      <c r="O2145" t="str">
        <f>IF(ISBLANK(Games!L2145), "", Games!L2145)</f>
        <v/>
      </c>
      <c r="P2145" t="str">
        <f>IF(ISBLANK(Games!M2145), "", Games!M2145)</f>
        <v/>
      </c>
      <c r="Q2145" t="str">
        <f t="shared" si="135"/>
        <v/>
      </c>
      <c r="R2145" t="str">
        <f>IF(ISBLANK(Games!L2145), "", IF(H2145=Q2145, "W", "L"))</f>
        <v/>
      </c>
      <c r="T2145" s="30" t="str">
        <f t="shared" si="132"/>
        <v/>
      </c>
    </row>
    <row r="2146" spans="1:20" x14ac:dyDescent="0.45">
      <c r="A2146" s="20" t="str">
        <f>Calc!A2146</f>
        <v>2024-09-08</v>
      </c>
      <c r="B2146" t="str">
        <f>Calc!B2146</f>
        <v>BOS</v>
      </c>
      <c r="C2146" t="str">
        <f>Calc!C2146</f>
        <v>CHW</v>
      </c>
      <c r="D2146" t="str">
        <f>IF(ISBLANK(Games!D2146), "", Games!D2146)</f>
        <v/>
      </c>
      <c r="E2146" t="str">
        <f>IF(ISBLANK(Games!E2146), "", Games!E2146)</f>
        <v/>
      </c>
      <c r="F2146">
        <f>Calc!M2146</f>
        <v>1500.26839934439</v>
      </c>
      <c r="G2146">
        <f>Calc!N2146</f>
        <v>1425.4820043556863</v>
      </c>
      <c r="H2146" t="str">
        <f>IF(Calc!O2146=Betting!I2146, Betting!B2146, IF(Calc!P2146=Betting!I2146, Betting!C2146, ""))</f>
        <v>BOS</v>
      </c>
      <c r="I2146" s="21">
        <f>MAX(Calc!O2146:P2146)</f>
        <v>0.6316352997978586</v>
      </c>
      <c r="J2146" s="22">
        <f t="shared" si="133"/>
        <v>-171.47009456966057</v>
      </c>
      <c r="K2146" s="23">
        <f t="shared" si="134"/>
        <v>0.58319207352728497</v>
      </c>
      <c r="M2146" s="31"/>
      <c r="N2146" s="31"/>
      <c r="O2146" t="str">
        <f>IF(ISBLANK(Games!L2146), "", Games!L2146)</f>
        <v/>
      </c>
      <c r="P2146" t="str">
        <f>IF(ISBLANK(Games!M2146), "", Games!M2146)</f>
        <v/>
      </c>
      <c r="Q2146" t="str">
        <f t="shared" si="135"/>
        <v/>
      </c>
      <c r="R2146" t="str">
        <f>IF(ISBLANK(Games!L2146), "", IF(H2146=Q2146, "W", "L"))</f>
        <v/>
      </c>
      <c r="T2146" s="30" t="str">
        <f t="shared" ref="T2146:T2209" si="136">IF(S2146="W", N2146/(L2146/-100), IF(S2146="L", -N2146, ""))</f>
        <v/>
      </c>
    </row>
    <row r="2147" spans="1:20" x14ac:dyDescent="0.45">
      <c r="A2147" s="20" t="str">
        <f>Calc!A2147</f>
        <v>2024-09-08</v>
      </c>
      <c r="B2147" t="str">
        <f>Calc!B2147</f>
        <v>NYM</v>
      </c>
      <c r="C2147" t="str">
        <f>Calc!C2147</f>
        <v>CIN</v>
      </c>
      <c r="D2147" t="str">
        <f>IF(ISBLANK(Games!D2147), "", Games!D2147)</f>
        <v/>
      </c>
      <c r="E2147" t="str">
        <f>IF(ISBLANK(Games!E2147), "", Games!E2147)</f>
        <v/>
      </c>
      <c r="F2147">
        <f>Calc!M2147</f>
        <v>1483.2891783762693</v>
      </c>
      <c r="G2147">
        <f>Calc!N2147</f>
        <v>1513.6155661274754</v>
      </c>
      <c r="H2147" t="str">
        <f>IF(Calc!O2147=Betting!I2147, Betting!B2147, IF(Calc!P2147=Betting!I2147, Betting!C2147, ""))</f>
        <v>NYM</v>
      </c>
      <c r="I2147" s="21">
        <f>MAX(Calc!O2147:P2147)</f>
        <v>0.50760368446655613</v>
      </c>
      <c r="J2147" s="22">
        <f t="shared" si="133"/>
        <v>-103.08844084599559</v>
      </c>
      <c r="K2147" s="23">
        <f t="shared" si="134"/>
        <v>0.97004086180128146</v>
      </c>
      <c r="M2147" s="31"/>
      <c r="N2147" s="31"/>
      <c r="O2147" t="str">
        <f>IF(ISBLANK(Games!L2147), "", Games!L2147)</f>
        <v/>
      </c>
      <c r="P2147" t="str">
        <f>IF(ISBLANK(Games!M2147), "", Games!M2147)</f>
        <v/>
      </c>
      <c r="Q2147" t="str">
        <f t="shared" si="135"/>
        <v/>
      </c>
      <c r="R2147" t="str">
        <f>IF(ISBLANK(Games!L2147), "", IF(H2147=Q2147, "W", "L"))</f>
        <v/>
      </c>
      <c r="T2147" s="30" t="str">
        <f t="shared" si="136"/>
        <v/>
      </c>
    </row>
    <row r="2148" spans="1:20" x14ac:dyDescent="0.45">
      <c r="A2148" s="20" t="str">
        <f>Calc!A2148</f>
        <v>2024-09-08</v>
      </c>
      <c r="B2148" t="str">
        <f>Calc!B2148</f>
        <v>MIA</v>
      </c>
      <c r="C2148" t="str">
        <f>Calc!C2148</f>
        <v>PHI</v>
      </c>
      <c r="D2148" t="str">
        <f>IF(ISBLANK(Games!D2148), "", Games!D2148)</f>
        <v/>
      </c>
      <c r="E2148" t="str">
        <f>IF(ISBLANK(Games!E2148), "", Games!E2148)</f>
        <v/>
      </c>
      <c r="F2148">
        <f>Calc!M2148</f>
        <v>1453.0099819148713</v>
      </c>
      <c r="G2148">
        <f>Calc!N2148</f>
        <v>1539.4111659163295</v>
      </c>
      <c r="H2148" t="str">
        <f>IF(Calc!O2148=Betting!I2148, Betting!B2148, IF(Calc!P2148=Betting!I2148, Betting!C2148, ""))</f>
        <v>PHI</v>
      </c>
      <c r="I2148" s="21">
        <f>MAX(Calc!O2148:P2148)</f>
        <v>0.59896412593676374</v>
      </c>
      <c r="J2148" s="22">
        <f t="shared" si="133"/>
        <v>-149.35425099708604</v>
      </c>
      <c r="K2148" s="23">
        <f t="shared" si="134"/>
        <v>0.66954907096652405</v>
      </c>
      <c r="M2148" s="31"/>
      <c r="N2148" s="31"/>
      <c r="O2148" t="str">
        <f>IF(ISBLANK(Games!L2148), "", Games!L2148)</f>
        <v/>
      </c>
      <c r="P2148" t="str">
        <f>IF(ISBLANK(Games!M2148), "", Games!M2148)</f>
        <v/>
      </c>
      <c r="Q2148" t="str">
        <f t="shared" si="135"/>
        <v/>
      </c>
      <c r="R2148" t="str">
        <f>IF(ISBLANK(Games!L2148), "", IF(H2148=Q2148, "W", "L"))</f>
        <v/>
      </c>
      <c r="T2148" s="30" t="str">
        <f t="shared" si="136"/>
        <v/>
      </c>
    </row>
    <row r="2149" spans="1:20" x14ac:dyDescent="0.45">
      <c r="A2149" s="20" t="str">
        <f>Calc!A2149</f>
        <v>2024-09-08</v>
      </c>
      <c r="B2149" t="str">
        <f>Calc!B2149</f>
        <v>HOU</v>
      </c>
      <c r="C2149" t="str">
        <f>Calc!C2149</f>
        <v>ARI</v>
      </c>
      <c r="D2149" t="str">
        <f>IF(ISBLANK(Games!D2149), "", Games!D2149)</f>
        <v/>
      </c>
      <c r="E2149" t="str">
        <f>IF(ISBLANK(Games!E2149), "", Games!E2149)</f>
        <v/>
      </c>
      <c r="F2149">
        <f>Calc!M2149</f>
        <v>1535.1961987191132</v>
      </c>
      <c r="G2149">
        <f>Calc!N2149</f>
        <v>1515.1384034374826</v>
      </c>
      <c r="H2149" t="str">
        <f>IF(Calc!O2149=Betting!I2149, Betting!B2149, IF(Calc!P2149=Betting!I2149, Betting!C2149, ""))</f>
        <v>HOU</v>
      </c>
      <c r="I2149" s="21">
        <f>MAX(Calc!O2149:P2149)</f>
        <v>0.50842529892432042</v>
      </c>
      <c r="J2149" s="22">
        <f t="shared" si="133"/>
        <v>-103.42788142102671</v>
      </c>
      <c r="K2149" s="23">
        <f t="shared" si="134"/>
        <v>0.96685727896646423</v>
      </c>
      <c r="M2149" s="31"/>
      <c r="N2149" s="31"/>
      <c r="O2149" t="str">
        <f>IF(ISBLANK(Games!L2149), "", Games!L2149)</f>
        <v/>
      </c>
      <c r="P2149" t="str">
        <f>IF(ISBLANK(Games!M2149), "", Games!M2149)</f>
        <v/>
      </c>
      <c r="Q2149" t="str">
        <f t="shared" si="135"/>
        <v/>
      </c>
      <c r="R2149" t="str">
        <f>IF(ISBLANK(Games!L2149), "", IF(H2149=Q2149, "W", "L"))</f>
        <v/>
      </c>
      <c r="T2149" s="30" t="str">
        <f t="shared" si="136"/>
        <v/>
      </c>
    </row>
    <row r="2150" spans="1:20" x14ac:dyDescent="0.45">
      <c r="A2150" s="20" t="str">
        <f>Calc!A2150</f>
        <v>2024-09-08</v>
      </c>
      <c r="B2150" t="str">
        <f>Calc!B2150</f>
        <v>KCR</v>
      </c>
      <c r="C2150" t="str">
        <f>Calc!C2150</f>
        <v>MIN</v>
      </c>
      <c r="D2150" t="str">
        <f>IF(ISBLANK(Games!D2150), "", Games!D2150)</f>
        <v/>
      </c>
      <c r="E2150" t="str">
        <f>IF(ISBLANK(Games!E2150), "", Games!E2150)</f>
        <v/>
      </c>
      <c r="F2150">
        <f>Calc!M2150</f>
        <v>1459.3647323881944</v>
      </c>
      <c r="G2150">
        <f>Calc!N2150</f>
        <v>1539.5424706464416</v>
      </c>
      <c r="H2150" t="str">
        <f>IF(Calc!O2150=Betting!I2150, Betting!B2150, IF(Calc!P2150=Betting!I2150, Betting!C2150, ""))</f>
        <v>MIN</v>
      </c>
      <c r="I2150" s="21">
        <f>MAX(Calc!O2150:P2150)</f>
        <v>0.51833815946597706</v>
      </c>
      <c r="J2150" s="22">
        <f t="shared" si="133"/>
        <v>-107.61453697292912</v>
      </c>
      <c r="K2150" s="23">
        <f t="shared" si="134"/>
        <v>0.92924248724087732</v>
      </c>
      <c r="M2150" s="31"/>
      <c r="N2150" s="31"/>
      <c r="O2150" t="str">
        <f>IF(ISBLANK(Games!L2150), "", Games!L2150)</f>
        <v/>
      </c>
      <c r="P2150" t="str">
        <f>IF(ISBLANK(Games!M2150), "", Games!M2150)</f>
        <v/>
      </c>
      <c r="Q2150" t="str">
        <f t="shared" si="135"/>
        <v/>
      </c>
      <c r="R2150" t="str">
        <f>IF(ISBLANK(Games!L2150), "", IF(H2150=Q2150, "W", "L"))</f>
        <v/>
      </c>
      <c r="T2150" s="30" t="str">
        <f t="shared" si="136"/>
        <v/>
      </c>
    </row>
    <row r="2151" spans="1:20" x14ac:dyDescent="0.45">
      <c r="A2151" s="20" t="str">
        <f>Calc!A2151</f>
        <v>2024-09-08</v>
      </c>
      <c r="B2151" t="str">
        <f>Calc!B2151</f>
        <v>MIL</v>
      </c>
      <c r="C2151" t="str">
        <f>Calc!C2151</f>
        <v>COL</v>
      </c>
      <c r="D2151" t="str">
        <f>IF(ISBLANK(Games!D2151), "", Games!D2151)</f>
        <v/>
      </c>
      <c r="E2151" t="str">
        <f>IF(ISBLANK(Games!E2151), "", Games!E2151)</f>
        <v/>
      </c>
      <c r="F2151">
        <f>Calc!M2151</f>
        <v>1516.6563185214643</v>
      </c>
      <c r="G2151">
        <f>Calc!N2151</f>
        <v>1405.4006829938121</v>
      </c>
      <c r="H2151" t="str">
        <f>IF(Calc!O2151=Betting!I2151, Betting!B2151, IF(Calc!P2151=Betting!I2151, Betting!C2151, ""))</f>
        <v>MIL</v>
      </c>
      <c r="I2151" s="21">
        <f>MAX(Calc!O2151:P2151)</f>
        <v>0.68856053743093359</v>
      </c>
      <c r="J2151" s="22">
        <f t="shared" si="133"/>
        <v>-221.08968842644174</v>
      </c>
      <c r="K2151" s="23">
        <f t="shared" si="134"/>
        <v>0.45230512879966711</v>
      </c>
      <c r="M2151" s="31"/>
      <c r="N2151" s="31"/>
      <c r="O2151" t="str">
        <f>IF(ISBLANK(Games!L2151), "", Games!L2151)</f>
        <v/>
      </c>
      <c r="P2151" t="str">
        <f>IF(ISBLANK(Games!M2151), "", Games!M2151)</f>
        <v/>
      </c>
      <c r="Q2151" t="str">
        <f t="shared" si="135"/>
        <v/>
      </c>
      <c r="R2151" t="str">
        <f>IF(ISBLANK(Games!L2151), "", IF(H2151=Q2151, "W", "L"))</f>
        <v/>
      </c>
      <c r="T2151" s="30" t="str">
        <f t="shared" si="136"/>
        <v/>
      </c>
    </row>
    <row r="2152" spans="1:20" x14ac:dyDescent="0.45">
      <c r="A2152" s="20" t="str">
        <f>Calc!A2152</f>
        <v>2024-09-08</v>
      </c>
      <c r="B2152" t="str">
        <f>Calc!B2152</f>
        <v>STL</v>
      </c>
      <c r="C2152" t="str">
        <f>Calc!C2152</f>
        <v>SEA</v>
      </c>
      <c r="D2152" t="str">
        <f>IF(ISBLANK(Games!D2152), "", Games!D2152)</f>
        <v/>
      </c>
      <c r="E2152" t="str">
        <f>IF(ISBLANK(Games!E2152), "", Games!E2152)</f>
        <v/>
      </c>
      <c r="F2152">
        <f>Calc!M2152</f>
        <v>1510.540426333587</v>
      </c>
      <c r="G2152">
        <f>Calc!N2152</f>
        <v>1521.2700100017432</v>
      </c>
      <c r="H2152" t="str">
        <f>IF(Calc!O2152=Betting!I2152, Betting!B2152, IF(Calc!P2152=Betting!I2152, Betting!C2152, ""))</f>
        <v>STL</v>
      </c>
      <c r="I2152" s="21">
        <f>MAX(Calc!O2152:P2152)</f>
        <v>0.52114916064170114</v>
      </c>
      <c r="J2152" s="22">
        <f t="shared" si="133"/>
        <v>-108.83329793053839</v>
      </c>
      <c r="K2152" s="23">
        <f t="shared" si="134"/>
        <v>0.91883643977989027</v>
      </c>
      <c r="M2152" s="31"/>
      <c r="N2152" s="31"/>
      <c r="O2152" t="str">
        <f>IF(ISBLANK(Games!L2152), "", Games!L2152)</f>
        <v/>
      </c>
      <c r="P2152" t="str">
        <f>IF(ISBLANK(Games!M2152), "", Games!M2152)</f>
        <v/>
      </c>
      <c r="Q2152" t="str">
        <f t="shared" si="135"/>
        <v/>
      </c>
      <c r="R2152" t="str">
        <f>IF(ISBLANK(Games!L2152), "", IF(H2152=Q2152, "W", "L"))</f>
        <v/>
      </c>
      <c r="T2152" s="30" t="str">
        <f t="shared" si="136"/>
        <v/>
      </c>
    </row>
    <row r="2153" spans="1:20" x14ac:dyDescent="0.45">
      <c r="A2153" s="20" t="str">
        <f>Calc!A2153</f>
        <v>2024-09-08</v>
      </c>
      <c r="B2153" t="str">
        <f>Calc!B2153</f>
        <v>CHC</v>
      </c>
      <c r="C2153" t="str">
        <f>Calc!C2153</f>
        <v>NYY</v>
      </c>
      <c r="D2153" t="str">
        <f>IF(ISBLANK(Games!D2153), "", Games!D2153)</f>
        <v/>
      </c>
      <c r="E2153" t="str">
        <f>IF(ISBLANK(Games!E2153), "", Games!E2153)</f>
        <v/>
      </c>
      <c r="F2153">
        <f>Calc!M2153</f>
        <v>1529.9566441509314</v>
      </c>
      <c r="G2153">
        <f>Calc!N2153</f>
        <v>1562.9327852564061</v>
      </c>
      <c r="H2153" t="str">
        <f>IF(Calc!O2153=Betting!I2153, Betting!B2153, IF(Calc!P2153=Betting!I2153, Betting!C2153, ""))</f>
        <v>NYY</v>
      </c>
      <c r="I2153" s="21">
        <f>MAX(Calc!O2153:P2153)</f>
        <v>0.52502149639122453</v>
      </c>
      <c r="J2153" s="22">
        <f t="shared" si="133"/>
        <v>-110.53584370708023</v>
      </c>
      <c r="K2153" s="23">
        <f t="shared" si="134"/>
        <v>0.90468391651308877</v>
      </c>
      <c r="M2153" s="31"/>
      <c r="N2153" s="31"/>
      <c r="O2153" t="str">
        <f>IF(ISBLANK(Games!L2153), "", Games!L2153)</f>
        <v/>
      </c>
      <c r="P2153" t="str">
        <f>IF(ISBLANK(Games!M2153), "", Games!M2153)</f>
        <v/>
      </c>
      <c r="Q2153" t="str">
        <f t="shared" si="135"/>
        <v/>
      </c>
      <c r="R2153" t="str">
        <f>IF(ISBLANK(Games!L2153), "", IF(H2153=Q2153, "W", "L"))</f>
        <v/>
      </c>
      <c r="T2153" s="30" t="str">
        <f t="shared" si="136"/>
        <v/>
      </c>
    </row>
    <row r="2154" spans="1:20" x14ac:dyDescent="0.45">
      <c r="A2154" s="20" t="str">
        <f>Calc!A2154</f>
        <v>2024-09-08</v>
      </c>
      <c r="B2154" t="str">
        <f>Calc!B2154</f>
        <v>TEX</v>
      </c>
      <c r="C2154" t="str">
        <f>Calc!C2154</f>
        <v>LAA</v>
      </c>
      <c r="D2154" t="str">
        <f>IF(ISBLANK(Games!D2154), "", Games!D2154)</f>
        <v/>
      </c>
      <c r="E2154" t="str">
        <f>IF(ISBLANK(Games!E2154), "", Games!E2154)</f>
        <v/>
      </c>
      <c r="F2154">
        <f>Calc!M2154</f>
        <v>1535.7428778604465</v>
      </c>
      <c r="G2154">
        <f>Calc!N2154</f>
        <v>1486.8682858001625</v>
      </c>
      <c r="H2154" t="str">
        <f>IF(Calc!O2154=Betting!I2154, Betting!B2154, IF(Calc!P2154=Betting!I2154, Betting!C2154, ""))</f>
        <v>TEX</v>
      </c>
      <c r="I2154" s="21">
        <f>MAX(Calc!O2154:P2154)</f>
        <v>0.60152145041159044</v>
      </c>
      <c r="J2154" s="22">
        <f t="shared" si="133"/>
        <v>-150.95453720982093</v>
      </c>
      <c r="K2154" s="23">
        <f t="shared" si="134"/>
        <v>0.66245110513640204</v>
      </c>
      <c r="M2154" s="31"/>
      <c r="N2154" s="31"/>
      <c r="O2154" t="str">
        <f>IF(ISBLANK(Games!L2154), "", Games!L2154)</f>
        <v/>
      </c>
      <c r="P2154" t="str">
        <f>IF(ISBLANK(Games!M2154), "", Games!M2154)</f>
        <v/>
      </c>
      <c r="Q2154" t="str">
        <f t="shared" si="135"/>
        <v/>
      </c>
      <c r="R2154" t="str">
        <f>IF(ISBLANK(Games!L2154), "", IF(H2154=Q2154, "W", "L"))</f>
        <v/>
      </c>
      <c r="T2154" s="30" t="str">
        <f t="shared" si="136"/>
        <v/>
      </c>
    </row>
    <row r="2155" spans="1:20" x14ac:dyDescent="0.45">
      <c r="A2155" s="20" t="str">
        <f>Calc!A2155</f>
        <v>2024-09-08</v>
      </c>
      <c r="B2155" t="str">
        <f>Calc!B2155</f>
        <v>OAK</v>
      </c>
      <c r="C2155" t="str">
        <f>Calc!C2155</f>
        <v>DET</v>
      </c>
      <c r="D2155" t="str">
        <f>IF(ISBLANK(Games!D2155), "", Games!D2155)</f>
        <v/>
      </c>
      <c r="E2155" t="str">
        <f>IF(ISBLANK(Games!E2155), "", Games!E2155)</f>
        <v/>
      </c>
      <c r="F2155">
        <f>Calc!M2155</f>
        <v>1410.609331202211</v>
      </c>
      <c r="G2155">
        <f>Calc!N2155</f>
        <v>1495.7868779460348</v>
      </c>
      <c r="H2155" t="str">
        <f>IF(Calc!O2155=Betting!I2155, Betting!B2155, IF(Calc!P2155=Betting!I2155, Betting!C2155, ""))</f>
        <v>DET</v>
      </c>
      <c r="I2155" s="21">
        <f>MAX(Calc!O2155:P2155)</f>
        <v>0.61707654673626855</v>
      </c>
      <c r="J2155" s="22">
        <f t="shared" si="133"/>
        <v>-161.1487991860526</v>
      </c>
      <c r="K2155" s="23">
        <f t="shared" si="134"/>
        <v>0.62054449369210674</v>
      </c>
      <c r="M2155" s="31"/>
      <c r="N2155" s="31"/>
      <c r="O2155" t="str">
        <f>IF(ISBLANK(Games!L2155), "", Games!L2155)</f>
        <v/>
      </c>
      <c r="P2155" t="str">
        <f>IF(ISBLANK(Games!M2155), "", Games!M2155)</f>
        <v/>
      </c>
      <c r="Q2155" t="str">
        <f t="shared" si="135"/>
        <v/>
      </c>
      <c r="R2155" t="str">
        <f>IF(ISBLANK(Games!L2155), "", IF(H2155=Q2155, "W", "L"))</f>
        <v/>
      </c>
      <c r="T2155" s="30" t="str">
        <f t="shared" si="136"/>
        <v/>
      </c>
    </row>
    <row r="2156" spans="1:20" x14ac:dyDescent="0.45">
      <c r="A2156" s="20" t="str">
        <f>Calc!A2156</f>
        <v>2024-09-08</v>
      </c>
      <c r="B2156" t="str">
        <f>Calc!B2156</f>
        <v>LAD</v>
      </c>
      <c r="C2156" t="str">
        <f>Calc!C2156</f>
        <v>CLE</v>
      </c>
      <c r="D2156" t="str">
        <f>IF(ISBLANK(Games!D2156), "", Games!D2156)</f>
        <v/>
      </c>
      <c r="E2156" t="str">
        <f>IF(ISBLANK(Games!E2156), "", Games!E2156)</f>
        <v/>
      </c>
      <c r="F2156">
        <f>Calc!M2156</f>
        <v>1596.6514930600529</v>
      </c>
      <c r="G2156">
        <f>Calc!N2156</f>
        <v>1521.3210808926906</v>
      </c>
      <c r="H2156" t="str">
        <f>IF(Calc!O2156=Betting!I2156, Betting!B2156, IF(Calc!P2156=Betting!I2156, Betting!C2156, ""))</f>
        <v>LAD</v>
      </c>
      <c r="I2156" s="21">
        <f>MAX(Calc!O2156:P2156)</f>
        <v>0.62806876028639447</v>
      </c>
      <c r="J2156" s="22">
        <f t="shared" si="133"/>
        <v>-168.86690151922164</v>
      </c>
      <c r="K2156" s="23">
        <f t="shared" si="134"/>
        <v>0.59218235841567379</v>
      </c>
      <c r="M2156" s="31"/>
      <c r="N2156" s="31"/>
      <c r="O2156" t="str">
        <f>IF(ISBLANK(Games!L2156), "", Games!L2156)</f>
        <v/>
      </c>
      <c r="P2156" t="str">
        <f>IF(ISBLANK(Games!M2156), "", Games!M2156)</f>
        <v/>
      </c>
      <c r="Q2156" t="str">
        <f t="shared" si="135"/>
        <v/>
      </c>
      <c r="R2156" t="str">
        <f>IF(ISBLANK(Games!L2156), "", IF(H2156=Q2156, "W", "L"))</f>
        <v/>
      </c>
      <c r="T2156" s="30" t="str">
        <f t="shared" si="136"/>
        <v/>
      </c>
    </row>
    <row r="2157" spans="1:20" x14ac:dyDescent="0.45">
      <c r="A2157" s="20" t="str">
        <f>Calc!A2157</f>
        <v>2024-09-08</v>
      </c>
      <c r="B2157" t="str">
        <f>Calc!B2157</f>
        <v>SDP</v>
      </c>
      <c r="C2157" t="str">
        <f>Calc!C2157</f>
        <v>SFG</v>
      </c>
      <c r="D2157" t="str">
        <f>IF(ISBLANK(Games!D2157), "", Games!D2157)</f>
        <v/>
      </c>
      <c r="E2157" t="str">
        <f>IF(ISBLANK(Games!E2157), "", Games!E2157)</f>
        <v/>
      </c>
      <c r="F2157">
        <f>Calc!M2157</f>
        <v>1502.9671207118124</v>
      </c>
      <c r="G2157">
        <f>Calc!N2157</f>
        <v>1491.6063482058917</v>
      </c>
      <c r="H2157" t="str">
        <f>IF(Calc!O2157=Betting!I2157, Betting!B2157, IF(Calc!P2157=Betting!I2157, Betting!C2157, ""))</f>
        <v>SDP</v>
      </c>
      <c r="I2157" s="21">
        <f>MAX(Calc!O2157:P2157)</f>
        <v>0.53096352435826932</v>
      </c>
      <c r="J2157" s="22">
        <f t="shared" si="133"/>
        <v>-113.20303471746216</v>
      </c>
      <c r="K2157" s="23">
        <f t="shared" si="134"/>
        <v>0.88336854439975965</v>
      </c>
      <c r="M2157" s="31"/>
      <c r="N2157" s="31"/>
      <c r="O2157" t="str">
        <f>IF(ISBLANK(Games!L2157), "", Games!L2157)</f>
        <v/>
      </c>
      <c r="P2157" t="str">
        <f>IF(ISBLANK(Games!M2157), "", Games!M2157)</f>
        <v/>
      </c>
      <c r="Q2157" t="str">
        <f t="shared" si="135"/>
        <v/>
      </c>
      <c r="R2157" t="str">
        <f>IF(ISBLANK(Games!L2157), "", IF(H2157=Q2157, "W", "L"))</f>
        <v/>
      </c>
      <c r="T2157" s="30" t="str">
        <f t="shared" si="136"/>
        <v/>
      </c>
    </row>
    <row r="2158" spans="1:20" x14ac:dyDescent="0.45">
      <c r="A2158" s="20" t="str">
        <f>Calc!A2158</f>
        <v>2024-09-09</v>
      </c>
      <c r="B2158" t="str">
        <f>Calc!B2158</f>
        <v>PHI</v>
      </c>
      <c r="C2158" t="str">
        <f>Calc!C2158</f>
        <v>TBR</v>
      </c>
      <c r="D2158" t="str">
        <f>IF(ISBLANK(Games!D2158), "", Games!D2158)</f>
        <v/>
      </c>
      <c r="E2158" t="str">
        <f>IF(ISBLANK(Games!E2158), "", Games!E2158)</f>
        <v/>
      </c>
      <c r="F2158">
        <f>Calc!M2158</f>
        <v>1516.0751994709906</v>
      </c>
      <c r="G2158">
        <f>Calc!N2158</f>
        <v>1532.6622500113572</v>
      </c>
      <c r="H2158" t="str">
        <f>IF(Calc!O2158=Betting!I2158, Betting!B2158, IF(Calc!P2158=Betting!I2158, Betting!C2158, ""))</f>
        <v>PHI</v>
      </c>
      <c r="I2158" s="21">
        <f>MAX(Calc!O2158:P2158)</f>
        <v>0.51852031592733128</v>
      </c>
      <c r="J2158" s="22">
        <f t="shared" si="133"/>
        <v>-107.69308302716924</v>
      </c>
      <c r="K2158" s="23">
        <f t="shared" si="134"/>
        <v>0.9285647433342733</v>
      </c>
      <c r="M2158" s="31"/>
      <c r="N2158" s="31"/>
      <c r="O2158" t="str">
        <f>IF(ISBLANK(Games!L2158), "", Games!L2158)</f>
        <v/>
      </c>
      <c r="P2158" t="str">
        <f>IF(ISBLANK(Games!M2158), "", Games!M2158)</f>
        <v/>
      </c>
      <c r="Q2158" t="str">
        <f t="shared" si="135"/>
        <v/>
      </c>
      <c r="R2158" t="str">
        <f>IF(ISBLANK(Games!L2158), "", IF(H2158=Q2158, "W", "L"))</f>
        <v/>
      </c>
      <c r="T2158" s="30" t="str">
        <f t="shared" si="136"/>
        <v/>
      </c>
    </row>
    <row r="2159" spans="1:20" x14ac:dyDescent="0.45">
      <c r="A2159" s="20" t="str">
        <f>Calc!A2159</f>
        <v>2024-09-09</v>
      </c>
      <c r="B2159" t="str">
        <f>Calc!B2159</f>
        <v>PIT</v>
      </c>
      <c r="C2159" t="str">
        <f>Calc!C2159</f>
        <v>MIA</v>
      </c>
      <c r="D2159" t="str">
        <f>IF(ISBLANK(Games!D2159), "", Games!D2159)</f>
        <v/>
      </c>
      <c r="E2159" t="str">
        <f>IF(ISBLANK(Games!E2159), "", Games!E2159)</f>
        <v/>
      </c>
      <c r="F2159">
        <f>Calc!M2159</f>
        <v>1464.4120897083565</v>
      </c>
      <c r="G2159">
        <f>Calc!N2159</f>
        <v>1484.370768699393</v>
      </c>
      <c r="H2159" t="str">
        <f>IF(Calc!O2159=Betting!I2159, Betting!B2159, IF(Calc!P2159=Betting!I2159, Betting!C2159, ""))</f>
        <v>PIT</v>
      </c>
      <c r="I2159" s="21">
        <f>MAX(Calc!O2159:P2159)</f>
        <v>0.50029421285497322</v>
      </c>
      <c r="J2159" s="22">
        <f t="shared" si="133"/>
        <v>-100.11775443172438</v>
      </c>
      <c r="K2159" s="23">
        <f t="shared" si="134"/>
        <v>0.9988238406625003</v>
      </c>
      <c r="M2159" s="31"/>
      <c r="N2159" s="31"/>
      <c r="O2159" t="str">
        <f>IF(ISBLANK(Games!L2159), "", Games!L2159)</f>
        <v/>
      </c>
      <c r="P2159" t="str">
        <f>IF(ISBLANK(Games!M2159), "", Games!M2159)</f>
        <v/>
      </c>
      <c r="Q2159" t="str">
        <f t="shared" si="135"/>
        <v/>
      </c>
      <c r="R2159" t="str">
        <f>IF(ISBLANK(Games!L2159), "", IF(H2159=Q2159, "W", "L"))</f>
        <v/>
      </c>
      <c r="T2159" s="30" t="str">
        <f t="shared" si="136"/>
        <v/>
      </c>
    </row>
    <row r="2160" spans="1:20" x14ac:dyDescent="0.45">
      <c r="A2160" s="20" t="str">
        <f>Calc!A2160</f>
        <v>2024-09-09</v>
      </c>
      <c r="B2160" t="str">
        <f>Calc!B2160</f>
        <v>NYY</v>
      </c>
      <c r="C2160" t="str">
        <f>Calc!C2160</f>
        <v>KCR</v>
      </c>
      <c r="D2160" t="str">
        <f>IF(ISBLANK(Games!D2160), "", Games!D2160)</f>
        <v/>
      </c>
      <c r="E2160" t="str">
        <f>IF(ISBLANK(Games!E2160), "", Games!E2160)</f>
        <v/>
      </c>
      <c r="F2160">
        <f>Calc!M2160</f>
        <v>1533.7203518335739</v>
      </c>
      <c r="G2160">
        <f>Calc!N2160</f>
        <v>1465.2610239810729</v>
      </c>
      <c r="H2160" t="str">
        <f>IF(Calc!O2160=Betting!I2160, Betting!B2160, IF(Calc!P2160=Betting!I2160, Betting!C2160, ""))</f>
        <v>NYY</v>
      </c>
      <c r="I2160" s="21">
        <f>MAX(Calc!O2160:P2160)</f>
        <v>0.64422667376002862</v>
      </c>
      <c r="J2160" s="22">
        <f t="shared" si="133"/>
        <v>-181.07784542720148</v>
      </c>
      <c r="K2160" s="23">
        <f t="shared" si="134"/>
        <v>0.55224867384565213</v>
      </c>
      <c r="M2160" s="31"/>
      <c r="N2160" s="31"/>
      <c r="O2160" t="str">
        <f>IF(ISBLANK(Games!L2160), "", Games!L2160)</f>
        <v/>
      </c>
      <c r="P2160" t="str">
        <f>IF(ISBLANK(Games!M2160), "", Games!M2160)</f>
        <v/>
      </c>
      <c r="Q2160" t="str">
        <f t="shared" si="135"/>
        <v/>
      </c>
      <c r="R2160" t="str">
        <f>IF(ISBLANK(Games!L2160), "", IF(H2160=Q2160, "W", "L"))</f>
        <v/>
      </c>
      <c r="T2160" s="30" t="str">
        <f t="shared" si="136"/>
        <v/>
      </c>
    </row>
    <row r="2161" spans="1:20" x14ac:dyDescent="0.45">
      <c r="A2161" s="20" t="str">
        <f>Calc!A2161</f>
        <v>2024-09-09</v>
      </c>
      <c r="B2161" t="str">
        <f>Calc!B2161</f>
        <v>TOR</v>
      </c>
      <c r="C2161" t="str">
        <f>Calc!C2161</f>
        <v>NYM</v>
      </c>
      <c r="D2161" t="str">
        <f>IF(ISBLANK(Games!D2161), "", Games!D2161)</f>
        <v/>
      </c>
      <c r="E2161" t="str">
        <f>IF(ISBLANK(Games!E2161), "", Games!E2161)</f>
        <v/>
      </c>
      <c r="F2161">
        <f>Calc!M2161</f>
        <v>1536.86484917293</v>
      </c>
      <c r="G2161">
        <f>Calc!N2161</f>
        <v>1510.288270753422</v>
      </c>
      <c r="H2161" t="str">
        <f>IF(Calc!O2161=Betting!I2161, Betting!B2161, IF(Calc!P2161=Betting!I2161, Betting!C2161, ""))</f>
        <v>TOR</v>
      </c>
      <c r="I2161" s="21">
        <f>MAX(Calc!O2161:P2161)</f>
        <v>0.53540991675972527</v>
      </c>
      <c r="J2161" s="22">
        <f t="shared" si="133"/>
        <v>-115.24350950961306</v>
      </c>
      <c r="K2161" s="23">
        <f t="shared" si="134"/>
        <v>0.86772782628299316</v>
      </c>
      <c r="M2161" s="31"/>
      <c r="N2161" s="31"/>
      <c r="O2161" t="str">
        <f>IF(ISBLANK(Games!L2161), "", Games!L2161)</f>
        <v/>
      </c>
      <c r="P2161" t="str">
        <f>IF(ISBLANK(Games!M2161), "", Games!M2161)</f>
        <v/>
      </c>
      <c r="Q2161" t="str">
        <f t="shared" si="135"/>
        <v/>
      </c>
      <c r="R2161" t="str">
        <f>IF(ISBLANK(Games!L2161), "", IF(H2161=Q2161, "W", "L"))</f>
        <v/>
      </c>
      <c r="T2161" s="30" t="str">
        <f t="shared" si="136"/>
        <v/>
      </c>
    </row>
    <row r="2162" spans="1:20" x14ac:dyDescent="0.45">
      <c r="A2162" s="20" t="str">
        <f>Calc!A2162</f>
        <v>2024-09-09</v>
      </c>
      <c r="B2162" t="str">
        <f>Calc!B2162</f>
        <v>BOS</v>
      </c>
      <c r="C2162" t="str">
        <f>Calc!C2162</f>
        <v>BAL</v>
      </c>
      <c r="D2162" t="str">
        <f>IF(ISBLANK(Games!D2162), "", Games!D2162)</f>
        <v/>
      </c>
      <c r="E2162" t="str">
        <f>IF(ISBLANK(Games!E2162), "", Games!E2162)</f>
        <v/>
      </c>
      <c r="F2162">
        <f>Calc!M2162</f>
        <v>1500.26839934439</v>
      </c>
      <c r="G2162">
        <f>Calc!N2162</f>
        <v>1539.0873746407135</v>
      </c>
      <c r="H2162" t="str">
        <f>IF(Calc!O2162=Betting!I2162, Betting!B2162, IF(Calc!P2162=Betting!I2162, Betting!C2162, ""))</f>
        <v>BAL</v>
      </c>
      <c r="I2162" s="21">
        <f>MAX(Calc!O2162:P2162)</f>
        <v>0.52999266021749658</v>
      </c>
      <c r="J2162" s="22">
        <f t="shared" si="133"/>
        <v>-112.7626348266713</v>
      </c>
      <c r="K2162" s="23">
        <f t="shared" si="134"/>
        <v>0.88681858271324632</v>
      </c>
      <c r="M2162" s="31"/>
      <c r="N2162" s="31"/>
      <c r="O2162" t="str">
        <f>IF(ISBLANK(Games!L2162), "", Games!L2162)</f>
        <v/>
      </c>
      <c r="P2162" t="str">
        <f>IF(ISBLANK(Games!M2162), "", Games!M2162)</f>
        <v/>
      </c>
      <c r="Q2162" t="str">
        <f t="shared" si="135"/>
        <v/>
      </c>
      <c r="R2162" t="str">
        <f>IF(ISBLANK(Games!L2162), "", IF(H2162=Q2162, "W", "L"))</f>
        <v/>
      </c>
      <c r="T2162" s="30" t="str">
        <f t="shared" si="136"/>
        <v/>
      </c>
    </row>
    <row r="2163" spans="1:20" x14ac:dyDescent="0.45">
      <c r="A2163" s="20" t="str">
        <f>Calc!A2163</f>
        <v>2024-09-09</v>
      </c>
      <c r="B2163" t="str">
        <f>Calc!B2163</f>
        <v>MIN</v>
      </c>
      <c r="C2163" t="str">
        <f>Calc!C2163</f>
        <v>LAA</v>
      </c>
      <c r="D2163" t="str">
        <f>IF(ISBLANK(Games!D2163), "", Games!D2163)</f>
        <v/>
      </c>
      <c r="E2163" t="str">
        <f>IF(ISBLANK(Games!E2163), "", Games!E2163)</f>
        <v/>
      </c>
      <c r="F2163">
        <f>Calc!M2163</f>
        <v>1529.2726034226744</v>
      </c>
      <c r="G2163">
        <f>Calc!N2163</f>
        <v>1486.8682858001625</v>
      </c>
      <c r="H2163" t="str">
        <f>IF(Calc!O2163=Betting!I2163, Betting!B2163, IF(Calc!P2163=Betting!I2163, Betting!C2163, ""))</f>
        <v>MIN</v>
      </c>
      <c r="I2163" s="21">
        <f>MAX(Calc!O2163:P2163)</f>
        <v>0.62435986740465566</v>
      </c>
      <c r="J2163" s="22">
        <f t="shared" si="133"/>
        <v>-166.21223698620159</v>
      </c>
      <c r="K2163" s="23">
        <f t="shared" si="134"/>
        <v>0.60164041958175252</v>
      </c>
      <c r="M2163" s="31"/>
      <c r="N2163" s="31"/>
      <c r="O2163" t="str">
        <f>IF(ISBLANK(Games!L2163), "", Games!L2163)</f>
        <v/>
      </c>
      <c r="P2163" t="str">
        <f>IF(ISBLANK(Games!M2163), "", Games!M2163)</f>
        <v/>
      </c>
      <c r="Q2163" t="str">
        <f t="shared" si="135"/>
        <v/>
      </c>
      <c r="R2163" t="str">
        <f>IF(ISBLANK(Games!L2163), "", IF(H2163=Q2163, "W", "L"))</f>
        <v/>
      </c>
      <c r="T2163" s="30" t="str">
        <f t="shared" si="136"/>
        <v/>
      </c>
    </row>
    <row r="2164" spans="1:20" x14ac:dyDescent="0.45">
      <c r="A2164" s="20" t="str">
        <f>Calc!A2164</f>
        <v>2024-09-09</v>
      </c>
      <c r="B2164" t="str">
        <f>Calc!B2164</f>
        <v>CHW</v>
      </c>
      <c r="C2164" t="str">
        <f>Calc!C2164</f>
        <v>CLE</v>
      </c>
      <c r="D2164" t="str">
        <f>IF(ISBLANK(Games!D2164), "", Games!D2164)</f>
        <v/>
      </c>
      <c r="E2164" t="str">
        <f>IF(ISBLANK(Games!E2164), "", Games!E2164)</f>
        <v/>
      </c>
      <c r="F2164">
        <f>Calc!M2164</f>
        <v>1426.513159308995</v>
      </c>
      <c r="G2164">
        <f>Calc!N2164</f>
        <v>1521.3210808926906</v>
      </c>
      <c r="H2164" t="str">
        <f>IF(Calc!O2164=Betting!I2164, Betting!B2164, IF(Calc!P2164=Betting!I2164, Betting!C2164, ""))</f>
        <v>CLE</v>
      </c>
      <c r="I2164" s="21">
        <f>MAX(Calc!O2164:P2164)</f>
        <v>0.65427767840628615</v>
      </c>
      <c r="J2164" s="22">
        <f t="shared" si="133"/>
        <v>-189.24947495151343</v>
      </c>
      <c r="K2164" s="23">
        <f t="shared" si="134"/>
        <v>0.52840305118743636</v>
      </c>
      <c r="M2164" s="31"/>
      <c r="N2164" s="31"/>
      <c r="O2164" t="str">
        <f>IF(ISBLANK(Games!L2164), "", Games!L2164)</f>
        <v/>
      </c>
      <c r="P2164" t="str">
        <f>IF(ISBLANK(Games!M2164), "", Games!M2164)</f>
        <v/>
      </c>
      <c r="Q2164" t="str">
        <f t="shared" si="135"/>
        <v/>
      </c>
      <c r="R2164" t="str">
        <f>IF(ISBLANK(Games!L2164), "", IF(H2164=Q2164, "W", "L"))</f>
        <v/>
      </c>
      <c r="T2164" s="30" t="str">
        <f t="shared" si="136"/>
        <v/>
      </c>
    </row>
    <row r="2165" spans="1:20" x14ac:dyDescent="0.45">
      <c r="A2165" s="20" t="str">
        <f>Calc!A2165</f>
        <v>2024-09-09</v>
      </c>
      <c r="B2165" t="str">
        <f>Calc!B2165</f>
        <v>LAD</v>
      </c>
      <c r="C2165" t="str">
        <f>Calc!C2165</f>
        <v>CHC</v>
      </c>
      <c r="D2165" t="str">
        <f>IF(ISBLANK(Games!D2165), "", Games!D2165)</f>
        <v/>
      </c>
      <c r="E2165" t="str">
        <f>IF(ISBLANK(Games!E2165), "", Games!E2165)</f>
        <v/>
      </c>
      <c r="F2165">
        <f>Calc!M2165</f>
        <v>1596.6514930600529</v>
      </c>
      <c r="G2165">
        <f>Calc!N2165</f>
        <v>1510.9500841970262</v>
      </c>
      <c r="H2165" t="str">
        <f>IF(Calc!O2165=Betting!I2165, Betting!B2165, IF(Calc!P2165=Betting!I2165, Betting!C2165, ""))</f>
        <v>LAD</v>
      </c>
      <c r="I2165" s="21">
        <f>MAX(Calc!O2165:P2165)</f>
        <v>0.64221923486498478</v>
      </c>
      <c r="J2165" s="22">
        <f t="shared" si="133"/>
        <v>-179.50077182674465</v>
      </c>
      <c r="K2165" s="23">
        <f t="shared" si="134"/>
        <v>0.55710066860615326</v>
      </c>
      <c r="M2165" s="31"/>
      <c r="N2165" s="31"/>
      <c r="O2165" t="str">
        <f>IF(ISBLANK(Games!L2165), "", Games!L2165)</f>
        <v/>
      </c>
      <c r="P2165" t="str">
        <f>IF(ISBLANK(Games!M2165), "", Games!M2165)</f>
        <v/>
      </c>
      <c r="Q2165" t="str">
        <f t="shared" si="135"/>
        <v/>
      </c>
      <c r="R2165" t="str">
        <f>IF(ISBLANK(Games!L2165), "", IF(H2165=Q2165, "W", "L"))</f>
        <v/>
      </c>
      <c r="T2165" s="30" t="str">
        <f t="shared" si="136"/>
        <v/>
      </c>
    </row>
    <row r="2166" spans="1:20" x14ac:dyDescent="0.45">
      <c r="A2166" s="20" t="str">
        <f>Calc!A2166</f>
        <v>2024-09-10</v>
      </c>
      <c r="B2166" t="str">
        <f>Calc!B2166</f>
        <v>DET</v>
      </c>
      <c r="C2166" t="str">
        <f>Calc!C2166</f>
        <v>COL</v>
      </c>
      <c r="D2166" t="str">
        <f>IF(ISBLANK(Games!D2166), "", Games!D2166)</f>
        <v/>
      </c>
      <c r="E2166" t="str">
        <f>IF(ISBLANK(Games!E2166), "", Games!E2166)</f>
        <v/>
      </c>
      <c r="F2166">
        <f>Calc!M2166</f>
        <v>1481.7589766686021</v>
      </c>
      <c r="G2166">
        <f>Calc!N2166</f>
        <v>1405.4006829938121</v>
      </c>
      <c r="H2166" t="str">
        <f>IF(Calc!O2166=Betting!I2166, Betting!B2166, IF(Calc!P2166=Betting!I2166, Betting!C2166, ""))</f>
        <v>DET</v>
      </c>
      <c r="I2166" s="21">
        <f>MAX(Calc!O2166:P2166)</f>
        <v>0.61198703037501634</v>
      </c>
      <c r="J2166" s="22">
        <f t="shared" si="133"/>
        <v>-157.72334387855761</v>
      </c>
      <c r="K2166" s="23">
        <f t="shared" si="134"/>
        <v>0.63402155661242565</v>
      </c>
      <c r="M2166" s="31"/>
      <c r="N2166" s="31"/>
      <c r="O2166" t="str">
        <f>IF(ISBLANK(Games!L2166), "", Games!L2166)</f>
        <v/>
      </c>
      <c r="P2166" t="str">
        <f>IF(ISBLANK(Games!M2166), "", Games!M2166)</f>
        <v/>
      </c>
      <c r="Q2166" t="str">
        <f t="shared" si="135"/>
        <v/>
      </c>
      <c r="R2166" t="str">
        <f>IF(ISBLANK(Games!L2166), "", IF(H2166=Q2166, "W", "L"))</f>
        <v/>
      </c>
      <c r="T2166" s="30" t="str">
        <f t="shared" si="136"/>
        <v/>
      </c>
    </row>
    <row r="2167" spans="1:20" x14ac:dyDescent="0.45">
      <c r="A2167" s="20" t="str">
        <f>Calc!A2167</f>
        <v>2024-09-10</v>
      </c>
      <c r="B2167" t="str">
        <f>Calc!B2167</f>
        <v>PHI</v>
      </c>
      <c r="C2167" t="str">
        <f>Calc!C2167</f>
        <v>TBR</v>
      </c>
      <c r="D2167" t="str">
        <f>IF(ISBLANK(Games!D2167), "", Games!D2167)</f>
        <v/>
      </c>
      <c r="E2167" t="str">
        <f>IF(ISBLANK(Games!E2167), "", Games!E2167)</f>
        <v/>
      </c>
      <c r="F2167">
        <f>Calc!M2167</f>
        <v>1516.0751994709906</v>
      </c>
      <c r="G2167">
        <f>Calc!N2167</f>
        <v>1532.6622500113572</v>
      </c>
      <c r="H2167" t="str">
        <f>IF(Calc!O2167=Betting!I2167, Betting!B2167, IF(Calc!P2167=Betting!I2167, Betting!C2167, ""))</f>
        <v>PHI</v>
      </c>
      <c r="I2167" s="21">
        <f>MAX(Calc!O2167:P2167)</f>
        <v>0.51852031592733128</v>
      </c>
      <c r="J2167" s="22">
        <f t="shared" si="133"/>
        <v>-107.69308302716924</v>
      </c>
      <c r="K2167" s="23">
        <f t="shared" si="134"/>
        <v>0.9285647433342733</v>
      </c>
      <c r="M2167" s="31"/>
      <c r="N2167" s="31"/>
      <c r="O2167" t="str">
        <f>IF(ISBLANK(Games!L2167), "", Games!L2167)</f>
        <v/>
      </c>
      <c r="P2167" t="str">
        <f>IF(ISBLANK(Games!M2167), "", Games!M2167)</f>
        <v/>
      </c>
      <c r="Q2167" t="str">
        <f t="shared" si="135"/>
        <v/>
      </c>
      <c r="R2167" t="str">
        <f>IF(ISBLANK(Games!L2167), "", IF(H2167=Q2167, "W", "L"))</f>
        <v/>
      </c>
      <c r="T2167" s="30" t="str">
        <f t="shared" si="136"/>
        <v/>
      </c>
    </row>
    <row r="2168" spans="1:20" x14ac:dyDescent="0.45">
      <c r="A2168" s="20" t="str">
        <f>Calc!A2168</f>
        <v>2024-09-10</v>
      </c>
      <c r="B2168" t="str">
        <f>Calc!B2168</f>
        <v>PIT</v>
      </c>
      <c r="C2168" t="str">
        <f>Calc!C2168</f>
        <v>MIA</v>
      </c>
      <c r="D2168" t="str">
        <f>IF(ISBLANK(Games!D2168), "", Games!D2168)</f>
        <v/>
      </c>
      <c r="E2168" t="str">
        <f>IF(ISBLANK(Games!E2168), "", Games!E2168)</f>
        <v/>
      </c>
      <c r="F2168">
        <f>Calc!M2168</f>
        <v>1464.4120897083565</v>
      </c>
      <c r="G2168">
        <f>Calc!N2168</f>
        <v>1484.370768699393</v>
      </c>
      <c r="H2168" t="str">
        <f>IF(Calc!O2168=Betting!I2168, Betting!B2168, IF(Calc!P2168=Betting!I2168, Betting!C2168, ""))</f>
        <v>PIT</v>
      </c>
      <c r="I2168" s="21">
        <f>MAX(Calc!O2168:P2168)</f>
        <v>0.50029421285497322</v>
      </c>
      <c r="J2168" s="22">
        <f t="shared" si="133"/>
        <v>-100.11775443172438</v>
      </c>
      <c r="K2168" s="23">
        <f t="shared" si="134"/>
        <v>0.9988238406625003</v>
      </c>
      <c r="M2168" s="31"/>
      <c r="N2168" s="31"/>
      <c r="O2168" t="str">
        <f>IF(ISBLANK(Games!L2168), "", Games!L2168)</f>
        <v/>
      </c>
      <c r="P2168" t="str">
        <f>IF(ISBLANK(Games!M2168), "", Games!M2168)</f>
        <v/>
      </c>
      <c r="Q2168" t="str">
        <f t="shared" si="135"/>
        <v/>
      </c>
      <c r="R2168" t="str">
        <f>IF(ISBLANK(Games!L2168), "", IF(H2168=Q2168, "W", "L"))</f>
        <v/>
      </c>
      <c r="T2168" s="30" t="str">
        <f t="shared" si="136"/>
        <v/>
      </c>
    </row>
    <row r="2169" spans="1:20" x14ac:dyDescent="0.45">
      <c r="A2169" s="20" t="str">
        <f>Calc!A2169</f>
        <v>2024-09-10</v>
      </c>
      <c r="B2169" t="str">
        <f>Calc!B2169</f>
        <v>WAS</v>
      </c>
      <c r="C2169" t="str">
        <f>Calc!C2169</f>
        <v>ATL</v>
      </c>
      <c r="D2169" t="str">
        <f>IF(ISBLANK(Games!D2169), "", Games!D2169)</f>
        <v/>
      </c>
      <c r="E2169" t="str">
        <f>IF(ISBLANK(Games!E2169), "", Games!E2169)</f>
        <v/>
      </c>
      <c r="F2169">
        <f>Calc!M2169</f>
        <v>1419.5380932200808</v>
      </c>
      <c r="G2169">
        <f>Calc!N2169</f>
        <v>1588.8399964445969</v>
      </c>
      <c r="H2169" t="str">
        <f>IF(Calc!O2169=Betting!I2169, Betting!B2169, IF(Calc!P2169=Betting!I2169, Betting!C2169, ""))</f>
        <v>ATL</v>
      </c>
      <c r="I2169" s="21">
        <f>MAX(Calc!O2169:P2169)</f>
        <v>0.7498409900770211</v>
      </c>
      <c r="J2169" s="22">
        <f t="shared" si="133"/>
        <v>-299.74574583897203</v>
      </c>
      <c r="K2169" s="23">
        <f t="shared" si="134"/>
        <v>0.3336160775863739</v>
      </c>
      <c r="M2169" s="31"/>
      <c r="N2169" s="31"/>
      <c r="O2169" t="str">
        <f>IF(ISBLANK(Games!L2169), "", Games!L2169)</f>
        <v/>
      </c>
      <c r="P2169" t="str">
        <f>IF(ISBLANK(Games!M2169), "", Games!M2169)</f>
        <v/>
      </c>
      <c r="Q2169" t="str">
        <f t="shared" si="135"/>
        <v/>
      </c>
      <c r="R2169" t="str">
        <f>IF(ISBLANK(Games!L2169), "", IF(H2169=Q2169, "W", "L"))</f>
        <v/>
      </c>
      <c r="T2169" s="30" t="str">
        <f t="shared" si="136"/>
        <v/>
      </c>
    </row>
    <row r="2170" spans="1:20" x14ac:dyDescent="0.45">
      <c r="A2170" s="20" t="str">
        <f>Calc!A2170</f>
        <v>2024-09-10</v>
      </c>
      <c r="B2170" t="str">
        <f>Calc!B2170</f>
        <v>NYY</v>
      </c>
      <c r="C2170" t="str">
        <f>Calc!C2170</f>
        <v>KCR</v>
      </c>
      <c r="D2170" t="str">
        <f>IF(ISBLANK(Games!D2170), "", Games!D2170)</f>
        <v/>
      </c>
      <c r="E2170" t="str">
        <f>IF(ISBLANK(Games!E2170), "", Games!E2170)</f>
        <v/>
      </c>
      <c r="F2170">
        <f>Calc!M2170</f>
        <v>1533.7203518335739</v>
      </c>
      <c r="G2170">
        <f>Calc!N2170</f>
        <v>1465.2610239810729</v>
      </c>
      <c r="H2170" t="str">
        <f>IF(Calc!O2170=Betting!I2170, Betting!B2170, IF(Calc!P2170=Betting!I2170, Betting!C2170, ""))</f>
        <v>NYY</v>
      </c>
      <c r="I2170" s="21">
        <f>MAX(Calc!O2170:P2170)</f>
        <v>0.64422667376002862</v>
      </c>
      <c r="J2170" s="22">
        <f t="shared" si="133"/>
        <v>-181.07784542720148</v>
      </c>
      <c r="K2170" s="23">
        <f t="shared" si="134"/>
        <v>0.55224867384565213</v>
      </c>
      <c r="M2170" s="31"/>
      <c r="N2170" s="31"/>
      <c r="O2170" t="str">
        <f>IF(ISBLANK(Games!L2170), "", Games!L2170)</f>
        <v/>
      </c>
      <c r="P2170" t="str">
        <f>IF(ISBLANK(Games!M2170), "", Games!M2170)</f>
        <v/>
      </c>
      <c r="Q2170" t="str">
        <f t="shared" si="135"/>
        <v/>
      </c>
      <c r="R2170" t="str">
        <f>IF(ISBLANK(Games!L2170), "", IF(H2170=Q2170, "W", "L"))</f>
        <v/>
      </c>
      <c r="T2170" s="30" t="str">
        <f t="shared" si="136"/>
        <v/>
      </c>
    </row>
    <row r="2171" spans="1:20" x14ac:dyDescent="0.45">
      <c r="A2171" s="20" t="str">
        <f>Calc!A2171</f>
        <v>2024-09-10</v>
      </c>
      <c r="B2171" t="str">
        <f>Calc!B2171</f>
        <v>TOR</v>
      </c>
      <c r="C2171" t="str">
        <f>Calc!C2171</f>
        <v>NYM</v>
      </c>
      <c r="D2171" t="str">
        <f>IF(ISBLANK(Games!D2171), "", Games!D2171)</f>
        <v/>
      </c>
      <c r="E2171" t="str">
        <f>IF(ISBLANK(Games!E2171), "", Games!E2171)</f>
        <v/>
      </c>
      <c r="F2171">
        <f>Calc!M2171</f>
        <v>1536.86484917293</v>
      </c>
      <c r="G2171">
        <f>Calc!N2171</f>
        <v>1510.288270753422</v>
      </c>
      <c r="H2171" t="str">
        <f>IF(Calc!O2171=Betting!I2171, Betting!B2171, IF(Calc!P2171=Betting!I2171, Betting!C2171, ""))</f>
        <v>TOR</v>
      </c>
      <c r="I2171" s="21">
        <f>MAX(Calc!O2171:P2171)</f>
        <v>0.53540991675972527</v>
      </c>
      <c r="J2171" s="22">
        <f t="shared" si="133"/>
        <v>-115.24350950961306</v>
      </c>
      <c r="K2171" s="23">
        <f t="shared" si="134"/>
        <v>0.86772782628299316</v>
      </c>
      <c r="M2171" s="31"/>
      <c r="N2171" s="31"/>
      <c r="O2171" t="str">
        <f>IF(ISBLANK(Games!L2171), "", Games!L2171)</f>
        <v/>
      </c>
      <c r="P2171" t="str">
        <f>IF(ISBLANK(Games!M2171), "", Games!M2171)</f>
        <v/>
      </c>
      <c r="Q2171" t="str">
        <f t="shared" si="135"/>
        <v/>
      </c>
      <c r="R2171" t="str">
        <f>IF(ISBLANK(Games!L2171), "", IF(H2171=Q2171, "W", "L"))</f>
        <v/>
      </c>
      <c r="T2171" s="30" t="str">
        <f t="shared" si="136"/>
        <v/>
      </c>
    </row>
    <row r="2172" spans="1:20" x14ac:dyDescent="0.45">
      <c r="A2172" s="20" t="str">
        <f>Calc!A2172</f>
        <v>2024-09-10</v>
      </c>
      <c r="B2172" t="str">
        <f>Calc!B2172</f>
        <v>BOS</v>
      </c>
      <c r="C2172" t="str">
        <f>Calc!C2172</f>
        <v>BAL</v>
      </c>
      <c r="D2172" t="str">
        <f>IF(ISBLANK(Games!D2172), "", Games!D2172)</f>
        <v/>
      </c>
      <c r="E2172" t="str">
        <f>IF(ISBLANK(Games!E2172), "", Games!E2172)</f>
        <v/>
      </c>
      <c r="F2172">
        <f>Calc!M2172</f>
        <v>1500.26839934439</v>
      </c>
      <c r="G2172">
        <f>Calc!N2172</f>
        <v>1539.0873746407135</v>
      </c>
      <c r="H2172" t="str">
        <f>IF(Calc!O2172=Betting!I2172, Betting!B2172, IF(Calc!P2172=Betting!I2172, Betting!C2172, ""))</f>
        <v>BAL</v>
      </c>
      <c r="I2172" s="21">
        <f>MAX(Calc!O2172:P2172)</f>
        <v>0.52999266021749658</v>
      </c>
      <c r="J2172" s="22">
        <f t="shared" si="133"/>
        <v>-112.7626348266713</v>
      </c>
      <c r="K2172" s="23">
        <f t="shared" si="134"/>
        <v>0.88681858271324632</v>
      </c>
      <c r="M2172" s="31"/>
      <c r="N2172" s="31"/>
      <c r="O2172" t="str">
        <f>IF(ISBLANK(Games!L2172), "", Games!L2172)</f>
        <v/>
      </c>
      <c r="P2172" t="str">
        <f>IF(ISBLANK(Games!M2172), "", Games!M2172)</f>
        <v/>
      </c>
      <c r="Q2172" t="str">
        <f t="shared" si="135"/>
        <v/>
      </c>
      <c r="R2172" t="str">
        <f>IF(ISBLANK(Games!L2172), "", IF(H2172=Q2172, "W", "L"))</f>
        <v/>
      </c>
      <c r="T2172" s="30" t="str">
        <f t="shared" si="136"/>
        <v/>
      </c>
    </row>
    <row r="2173" spans="1:20" x14ac:dyDescent="0.45">
      <c r="A2173" s="20" t="str">
        <f>Calc!A2173</f>
        <v>2024-09-10</v>
      </c>
      <c r="B2173" t="str">
        <f>Calc!B2173</f>
        <v>MIN</v>
      </c>
      <c r="C2173" t="str">
        <f>Calc!C2173</f>
        <v>LAA</v>
      </c>
      <c r="D2173" t="str">
        <f>IF(ISBLANK(Games!D2173), "", Games!D2173)</f>
        <v/>
      </c>
      <c r="E2173" t="str">
        <f>IF(ISBLANK(Games!E2173), "", Games!E2173)</f>
        <v/>
      </c>
      <c r="F2173">
        <f>Calc!M2173</f>
        <v>1529.2726034226744</v>
      </c>
      <c r="G2173">
        <f>Calc!N2173</f>
        <v>1486.8682858001625</v>
      </c>
      <c r="H2173" t="str">
        <f>IF(Calc!O2173=Betting!I2173, Betting!B2173, IF(Calc!P2173=Betting!I2173, Betting!C2173, ""))</f>
        <v>MIN</v>
      </c>
      <c r="I2173" s="21">
        <f>MAX(Calc!O2173:P2173)</f>
        <v>0.62435986740465566</v>
      </c>
      <c r="J2173" s="22">
        <f t="shared" si="133"/>
        <v>-166.21223698620159</v>
      </c>
      <c r="K2173" s="23">
        <f t="shared" si="134"/>
        <v>0.60164041958175252</v>
      </c>
      <c r="M2173" s="31"/>
      <c r="N2173" s="31"/>
      <c r="O2173" t="str">
        <f>IF(ISBLANK(Games!L2173), "", Games!L2173)</f>
        <v/>
      </c>
      <c r="P2173" t="str">
        <f>IF(ISBLANK(Games!M2173), "", Games!M2173)</f>
        <v/>
      </c>
      <c r="Q2173" t="str">
        <f t="shared" si="135"/>
        <v/>
      </c>
      <c r="R2173" t="str">
        <f>IF(ISBLANK(Games!L2173), "", IF(H2173=Q2173, "W", "L"))</f>
        <v/>
      </c>
      <c r="T2173" s="30" t="str">
        <f t="shared" si="136"/>
        <v/>
      </c>
    </row>
    <row r="2174" spans="1:20" x14ac:dyDescent="0.45">
      <c r="A2174" s="20" t="str">
        <f>Calc!A2174</f>
        <v>2024-09-10</v>
      </c>
      <c r="B2174" t="str">
        <f>Calc!B2174</f>
        <v>CHW</v>
      </c>
      <c r="C2174" t="str">
        <f>Calc!C2174</f>
        <v>CLE</v>
      </c>
      <c r="D2174" t="str">
        <f>IF(ISBLANK(Games!D2174), "", Games!D2174)</f>
        <v/>
      </c>
      <c r="E2174" t="str">
        <f>IF(ISBLANK(Games!E2174), "", Games!E2174)</f>
        <v/>
      </c>
      <c r="F2174">
        <f>Calc!M2174</f>
        <v>1426.513159308995</v>
      </c>
      <c r="G2174">
        <f>Calc!N2174</f>
        <v>1521.3210808926906</v>
      </c>
      <c r="H2174" t="str">
        <f>IF(Calc!O2174=Betting!I2174, Betting!B2174, IF(Calc!P2174=Betting!I2174, Betting!C2174, ""))</f>
        <v>CLE</v>
      </c>
      <c r="I2174" s="21">
        <f>MAX(Calc!O2174:P2174)</f>
        <v>0.65427767840628615</v>
      </c>
      <c r="J2174" s="22">
        <f t="shared" si="133"/>
        <v>-189.24947495151343</v>
      </c>
      <c r="K2174" s="23">
        <f t="shared" si="134"/>
        <v>0.52840305118743636</v>
      </c>
      <c r="M2174" s="31"/>
      <c r="N2174" s="31"/>
      <c r="O2174" t="str">
        <f>IF(ISBLANK(Games!L2174), "", Games!L2174)</f>
        <v/>
      </c>
      <c r="P2174" t="str">
        <f>IF(ISBLANK(Games!M2174), "", Games!M2174)</f>
        <v/>
      </c>
      <c r="Q2174" t="str">
        <f t="shared" si="135"/>
        <v/>
      </c>
      <c r="R2174" t="str">
        <f>IF(ISBLANK(Games!L2174), "", IF(H2174=Q2174, "W", "L"))</f>
        <v/>
      </c>
      <c r="T2174" s="30" t="str">
        <f t="shared" si="136"/>
        <v/>
      </c>
    </row>
    <row r="2175" spans="1:20" x14ac:dyDescent="0.45">
      <c r="A2175" s="20" t="str">
        <f>Calc!A2175</f>
        <v>2024-09-10</v>
      </c>
      <c r="B2175" t="str">
        <f>Calc!B2175</f>
        <v>STL</v>
      </c>
      <c r="C2175" t="str">
        <f>Calc!C2175</f>
        <v>CIN</v>
      </c>
      <c r="D2175" t="str">
        <f>IF(ISBLANK(Games!D2175), "", Games!D2175)</f>
        <v/>
      </c>
      <c r="E2175" t="str">
        <f>IF(ISBLANK(Games!E2175), "", Games!E2175)</f>
        <v/>
      </c>
      <c r="F2175">
        <f>Calc!M2175</f>
        <v>1510.540426333587</v>
      </c>
      <c r="G2175">
        <f>Calc!N2175</f>
        <v>1513.6155661274754</v>
      </c>
      <c r="H2175" t="str">
        <f>IF(Calc!O2175=Betting!I2175, Betting!B2175, IF(Calc!P2175=Betting!I2175, Betting!C2175, ""))</f>
        <v>STL</v>
      </c>
      <c r="I2175" s="21">
        <f>MAX(Calc!O2175:P2175)</f>
        <v>0.53215999950829784</v>
      </c>
      <c r="J2175" s="22">
        <f t="shared" si="133"/>
        <v>-113.74828978902937</v>
      </c>
      <c r="K2175" s="23">
        <f t="shared" si="134"/>
        <v>0.87913409674529142</v>
      </c>
      <c r="M2175" s="31"/>
      <c r="N2175" s="31"/>
      <c r="O2175" t="str">
        <f>IF(ISBLANK(Games!L2175), "", Games!L2175)</f>
        <v/>
      </c>
      <c r="P2175" t="str">
        <f>IF(ISBLANK(Games!M2175), "", Games!M2175)</f>
        <v/>
      </c>
      <c r="Q2175" t="str">
        <f t="shared" si="135"/>
        <v/>
      </c>
      <c r="R2175" t="str">
        <f>IF(ISBLANK(Games!L2175), "", IF(H2175=Q2175, "W", "L"))</f>
        <v/>
      </c>
      <c r="T2175" s="30" t="str">
        <f t="shared" si="136"/>
        <v/>
      </c>
    </row>
    <row r="2176" spans="1:20" x14ac:dyDescent="0.45">
      <c r="A2176" s="20" t="str">
        <f>Calc!A2176</f>
        <v>2024-09-10</v>
      </c>
      <c r="B2176" t="str">
        <f>Calc!B2176</f>
        <v>HOU</v>
      </c>
      <c r="C2176" t="str">
        <f>Calc!C2176</f>
        <v>OAK</v>
      </c>
      <c r="D2176" t="str">
        <f>IF(ISBLANK(Games!D2176), "", Games!D2176)</f>
        <v/>
      </c>
      <c r="E2176" t="str">
        <f>IF(ISBLANK(Games!E2176), "", Games!E2176)</f>
        <v/>
      </c>
      <c r="F2176">
        <f>Calc!M2176</f>
        <v>1535.1961987191132</v>
      </c>
      <c r="G2176">
        <f>Calc!N2176</f>
        <v>1422.9458950386379</v>
      </c>
      <c r="H2176" t="str">
        <f>IF(Calc!O2176=Betting!I2176, Betting!B2176, IF(Calc!P2176=Betting!I2176, Betting!C2176, ""))</f>
        <v>HOU</v>
      </c>
      <c r="I2176" s="21">
        <f>MAX(Calc!O2176:P2176)</f>
        <v>0.63573750132299645</v>
      </c>
      <c r="J2176" s="22">
        <f t="shared" si="133"/>
        <v>-174.52729930530495</v>
      </c>
      <c r="K2176" s="23">
        <f t="shared" si="134"/>
        <v>0.57297626444713101</v>
      </c>
      <c r="M2176" s="31"/>
      <c r="N2176" s="31"/>
      <c r="O2176" t="str">
        <f>IF(ISBLANK(Games!L2176), "", Games!L2176)</f>
        <v/>
      </c>
      <c r="P2176" t="str">
        <f>IF(ISBLANK(Games!M2176), "", Games!M2176)</f>
        <v/>
      </c>
      <c r="Q2176" t="str">
        <f t="shared" si="135"/>
        <v/>
      </c>
      <c r="R2176" t="str">
        <f>IF(ISBLANK(Games!L2176), "", IF(H2176=Q2176, "W", "L"))</f>
        <v/>
      </c>
      <c r="T2176" s="30" t="str">
        <f t="shared" si="136"/>
        <v/>
      </c>
    </row>
    <row r="2177" spans="1:20" x14ac:dyDescent="0.45">
      <c r="A2177" s="20" t="str">
        <f>Calc!A2177</f>
        <v>2024-09-10</v>
      </c>
      <c r="B2177" t="str">
        <f>Calc!B2177</f>
        <v>SEA</v>
      </c>
      <c r="C2177" t="str">
        <f>Calc!C2177</f>
        <v>SDP</v>
      </c>
      <c r="D2177" t="str">
        <f>IF(ISBLANK(Games!D2177), "", Games!D2177)</f>
        <v/>
      </c>
      <c r="E2177" t="str">
        <f>IF(ISBLANK(Games!E2177), "", Games!E2177)</f>
        <v/>
      </c>
      <c r="F2177">
        <f>Calc!M2177</f>
        <v>1518.2292368487947</v>
      </c>
      <c r="G2177">
        <f>Calc!N2177</f>
        <v>1514.2912987524817</v>
      </c>
      <c r="H2177" t="str">
        <f>IF(Calc!O2177=Betting!I2177, Betting!B2177, IF(Calc!P2177=Betting!I2177, Betting!C2177, ""))</f>
        <v>SEA</v>
      </c>
      <c r="I2177" s="21">
        <f>MAX(Calc!O2177:P2177)</f>
        <v>0.51690286086303983</v>
      </c>
      <c r="J2177" s="22">
        <f t="shared" si="133"/>
        <v>-106.9977068766072</v>
      </c>
      <c r="K2177" s="23">
        <f t="shared" si="134"/>
        <v>0.93459946870938881</v>
      </c>
      <c r="M2177" s="31"/>
      <c r="N2177" s="31"/>
      <c r="O2177" t="str">
        <f>IF(ISBLANK(Games!L2177), "", Games!L2177)</f>
        <v/>
      </c>
      <c r="P2177" t="str">
        <f>IF(ISBLANK(Games!M2177), "", Games!M2177)</f>
        <v/>
      </c>
      <c r="Q2177" t="str">
        <f t="shared" si="135"/>
        <v/>
      </c>
      <c r="R2177" t="str">
        <f>IF(ISBLANK(Games!L2177), "", IF(H2177=Q2177, "W", "L"))</f>
        <v/>
      </c>
      <c r="T2177" s="30" t="str">
        <f t="shared" si="136"/>
        <v/>
      </c>
    </row>
    <row r="2178" spans="1:20" x14ac:dyDescent="0.45">
      <c r="A2178" s="20" t="str">
        <f>Calc!A2178</f>
        <v>2024-09-10</v>
      </c>
      <c r="B2178" t="str">
        <f>Calc!B2178</f>
        <v>ARI</v>
      </c>
      <c r="C2178" t="str">
        <f>Calc!C2178</f>
        <v>TEX</v>
      </c>
      <c r="D2178" t="str">
        <f>IF(ISBLANK(Games!D2178), "", Games!D2178)</f>
        <v/>
      </c>
      <c r="E2178" t="str">
        <f>IF(ISBLANK(Games!E2178), "", Games!E2178)</f>
        <v/>
      </c>
      <c r="F2178">
        <f>Calc!M2178</f>
        <v>1516.9891876380354</v>
      </c>
      <c r="G2178">
        <f>Calc!N2178</f>
        <v>1534.4506247578865</v>
      </c>
      <c r="H2178" t="str">
        <f>IF(Calc!O2178=Betting!I2178, Betting!B2178, IF(Calc!P2178=Betting!I2178, Betting!C2178, ""))</f>
        <v>ARI</v>
      </c>
      <c r="I2178" s="21">
        <f>MAX(Calc!O2178:P2178)</f>
        <v>0.50020856390353585</v>
      </c>
      <c r="J2178" s="22">
        <f t="shared" si="133"/>
        <v>-100.08346037505757</v>
      </c>
      <c r="K2178" s="23">
        <f t="shared" si="134"/>
        <v>0.99916609223197506</v>
      </c>
      <c r="M2178" s="31"/>
      <c r="N2178" s="31"/>
      <c r="O2178" t="str">
        <f>IF(ISBLANK(Games!L2178), "", Games!L2178)</f>
        <v/>
      </c>
      <c r="P2178" t="str">
        <f>IF(ISBLANK(Games!M2178), "", Games!M2178)</f>
        <v/>
      </c>
      <c r="Q2178" t="str">
        <f t="shared" si="135"/>
        <v/>
      </c>
      <c r="R2178" t="str">
        <f>IF(ISBLANK(Games!L2178), "", IF(H2178=Q2178, "W", "L"))</f>
        <v/>
      </c>
      <c r="T2178" s="30" t="str">
        <f t="shared" si="136"/>
        <v/>
      </c>
    </row>
    <row r="2179" spans="1:20" x14ac:dyDescent="0.45">
      <c r="A2179" s="20" t="str">
        <f>Calc!A2179</f>
        <v>2024-09-10</v>
      </c>
      <c r="B2179" t="str">
        <f>Calc!B2179</f>
        <v>SFG</v>
      </c>
      <c r="C2179" t="str">
        <f>Calc!C2179</f>
        <v>MIL</v>
      </c>
      <c r="D2179" t="str">
        <f>IF(ISBLANK(Games!D2179), "", Games!D2179)</f>
        <v/>
      </c>
      <c r="E2179" t="str">
        <f>IF(ISBLANK(Games!E2179), "", Games!E2179)</f>
        <v/>
      </c>
      <c r="F2179">
        <f>Calc!M2179</f>
        <v>1506.8907435815931</v>
      </c>
      <c r="G2179">
        <f>Calc!N2179</f>
        <v>1527.5334034496079</v>
      </c>
      <c r="H2179" t="str">
        <f>IF(Calc!O2179=Betting!I2179, Betting!B2179, IF(Calc!P2179=Betting!I2179, Betting!C2179, ""))</f>
        <v>SFG</v>
      </c>
      <c r="I2179" s="21">
        <f>MAX(Calc!O2179:P2179)</f>
        <v>0.52657773124218699</v>
      </c>
      <c r="J2179" s="22">
        <f t="shared" ref="J2179:J2242" si="137">IF(I2179&lt;0.5, "",-1*((I2179*100)/(1-((I2179*100)/100))))</f>
        <v>-111.22791765242597</v>
      </c>
      <c r="K2179" s="23">
        <f t="shared" ref="K2179:K2242" si="138">IF(J2179&gt;0, "",1/(J2179/-100))</f>
        <v>0.89905486060152739</v>
      </c>
      <c r="M2179" s="31"/>
      <c r="N2179" s="31"/>
      <c r="O2179" t="str">
        <f>IF(ISBLANK(Games!L2179), "", Games!L2179)</f>
        <v/>
      </c>
      <c r="P2179" t="str">
        <f>IF(ISBLANK(Games!M2179), "", Games!M2179)</f>
        <v/>
      </c>
      <c r="Q2179" t="str">
        <f t="shared" ref="Q2179:Q2242" si="139">IF(O2179&gt;P2179, B2179, IF(P2179&gt;O2179, C2179, ""))</f>
        <v/>
      </c>
      <c r="R2179" t="str">
        <f>IF(ISBLANK(Games!L2179), "", IF(H2179=Q2179, "W", "L"))</f>
        <v/>
      </c>
      <c r="T2179" s="30" t="str">
        <f t="shared" si="136"/>
        <v/>
      </c>
    </row>
    <row r="2180" spans="1:20" x14ac:dyDescent="0.45">
      <c r="A2180" s="20" t="str">
        <f>Calc!A2180</f>
        <v>2024-09-10</v>
      </c>
      <c r="B2180" t="str">
        <f>Calc!B2180</f>
        <v>LAD</v>
      </c>
      <c r="C2180" t="str">
        <f>Calc!C2180</f>
        <v>CHC</v>
      </c>
      <c r="D2180" t="str">
        <f>IF(ISBLANK(Games!D2180), "", Games!D2180)</f>
        <v/>
      </c>
      <c r="E2180" t="str">
        <f>IF(ISBLANK(Games!E2180), "", Games!E2180)</f>
        <v/>
      </c>
      <c r="F2180">
        <f>Calc!M2180</f>
        <v>1596.6514930600529</v>
      </c>
      <c r="G2180">
        <f>Calc!N2180</f>
        <v>1510.9500841970262</v>
      </c>
      <c r="H2180" t="str">
        <f>IF(Calc!O2180=Betting!I2180, Betting!B2180, IF(Calc!P2180=Betting!I2180, Betting!C2180, ""))</f>
        <v>LAD</v>
      </c>
      <c r="I2180" s="21">
        <f>MAX(Calc!O2180:P2180)</f>
        <v>0.64221923486498478</v>
      </c>
      <c r="J2180" s="22">
        <f t="shared" si="137"/>
        <v>-179.50077182674465</v>
      </c>
      <c r="K2180" s="23">
        <f t="shared" si="138"/>
        <v>0.55710066860615326</v>
      </c>
      <c r="M2180" s="31"/>
      <c r="N2180" s="31"/>
      <c r="O2180" t="str">
        <f>IF(ISBLANK(Games!L2180), "", Games!L2180)</f>
        <v/>
      </c>
      <c r="P2180" t="str">
        <f>IF(ISBLANK(Games!M2180), "", Games!M2180)</f>
        <v/>
      </c>
      <c r="Q2180" t="str">
        <f t="shared" si="139"/>
        <v/>
      </c>
      <c r="R2180" t="str">
        <f>IF(ISBLANK(Games!L2180), "", IF(H2180=Q2180, "W", "L"))</f>
        <v/>
      </c>
      <c r="T2180" s="30" t="str">
        <f t="shared" si="136"/>
        <v/>
      </c>
    </row>
    <row r="2181" spans="1:20" x14ac:dyDescent="0.45">
      <c r="A2181" s="20" t="str">
        <f>Calc!A2181</f>
        <v>2024-09-11</v>
      </c>
      <c r="B2181" t="str">
        <f>Calc!B2181</f>
        <v>PIT</v>
      </c>
      <c r="C2181" t="str">
        <f>Calc!C2181</f>
        <v>MIA</v>
      </c>
      <c r="D2181" t="str">
        <f>IF(ISBLANK(Games!D2181), "", Games!D2181)</f>
        <v/>
      </c>
      <c r="E2181" t="str">
        <f>IF(ISBLANK(Games!E2181), "", Games!E2181)</f>
        <v/>
      </c>
      <c r="F2181">
        <f>Calc!M2181</f>
        <v>1464.4120897083565</v>
      </c>
      <c r="G2181">
        <f>Calc!N2181</f>
        <v>1484.370768699393</v>
      </c>
      <c r="H2181" t="str">
        <f>IF(Calc!O2181=Betting!I2181, Betting!B2181, IF(Calc!P2181=Betting!I2181, Betting!C2181, ""))</f>
        <v>PIT</v>
      </c>
      <c r="I2181" s="21">
        <f>MAX(Calc!O2181:P2181)</f>
        <v>0.50029421285497322</v>
      </c>
      <c r="J2181" s="22">
        <f t="shared" si="137"/>
        <v>-100.11775443172438</v>
      </c>
      <c r="K2181" s="23">
        <f t="shared" si="138"/>
        <v>0.9988238406625003</v>
      </c>
      <c r="M2181" s="31"/>
      <c r="N2181" s="31"/>
      <c r="O2181" t="str">
        <f>IF(ISBLANK(Games!L2181), "", Games!L2181)</f>
        <v/>
      </c>
      <c r="P2181" t="str">
        <f>IF(ISBLANK(Games!M2181), "", Games!M2181)</f>
        <v/>
      </c>
      <c r="Q2181" t="str">
        <f t="shared" si="139"/>
        <v/>
      </c>
      <c r="R2181" t="str">
        <f>IF(ISBLANK(Games!L2181), "", IF(H2181=Q2181, "W", "L"))</f>
        <v/>
      </c>
      <c r="T2181" s="30" t="str">
        <f t="shared" si="136"/>
        <v/>
      </c>
    </row>
    <row r="2182" spans="1:20" x14ac:dyDescent="0.45">
      <c r="A2182" s="20" t="str">
        <f>Calc!A2182</f>
        <v>2024-09-11</v>
      </c>
      <c r="B2182" t="str">
        <f>Calc!B2182</f>
        <v>CHW</v>
      </c>
      <c r="C2182" t="str">
        <f>Calc!C2182</f>
        <v>CLE</v>
      </c>
      <c r="D2182" t="str">
        <f>IF(ISBLANK(Games!D2182), "", Games!D2182)</f>
        <v/>
      </c>
      <c r="E2182" t="str">
        <f>IF(ISBLANK(Games!E2182), "", Games!E2182)</f>
        <v/>
      </c>
      <c r="F2182">
        <f>Calc!M2182</f>
        <v>1426.513159308995</v>
      </c>
      <c r="G2182">
        <f>Calc!N2182</f>
        <v>1521.3210808926906</v>
      </c>
      <c r="H2182" t="str">
        <f>IF(Calc!O2182=Betting!I2182, Betting!B2182, IF(Calc!P2182=Betting!I2182, Betting!C2182, ""))</f>
        <v>CLE</v>
      </c>
      <c r="I2182" s="21">
        <f>MAX(Calc!O2182:P2182)</f>
        <v>0.65427767840628615</v>
      </c>
      <c r="J2182" s="22">
        <f t="shared" si="137"/>
        <v>-189.24947495151343</v>
      </c>
      <c r="K2182" s="23">
        <f t="shared" si="138"/>
        <v>0.52840305118743636</v>
      </c>
      <c r="M2182" s="31"/>
      <c r="N2182" s="31"/>
      <c r="O2182" t="str">
        <f>IF(ISBLANK(Games!L2182), "", Games!L2182)</f>
        <v/>
      </c>
      <c r="P2182" t="str">
        <f>IF(ISBLANK(Games!M2182), "", Games!M2182)</f>
        <v/>
      </c>
      <c r="Q2182" t="str">
        <f t="shared" si="139"/>
        <v/>
      </c>
      <c r="R2182" t="str">
        <f>IF(ISBLANK(Games!L2182), "", IF(H2182=Q2182, "W", "L"))</f>
        <v/>
      </c>
      <c r="T2182" s="30" t="str">
        <f t="shared" si="136"/>
        <v/>
      </c>
    </row>
    <row r="2183" spans="1:20" x14ac:dyDescent="0.45">
      <c r="A2183" s="20" t="str">
        <f>Calc!A2183</f>
        <v>2024-09-11</v>
      </c>
      <c r="B2183" t="str">
        <f>Calc!B2183</f>
        <v>TOR</v>
      </c>
      <c r="C2183" t="str">
        <f>Calc!C2183</f>
        <v>NYM</v>
      </c>
      <c r="D2183" t="str">
        <f>IF(ISBLANK(Games!D2183), "", Games!D2183)</f>
        <v/>
      </c>
      <c r="E2183" t="str">
        <f>IF(ISBLANK(Games!E2183), "", Games!E2183)</f>
        <v/>
      </c>
      <c r="F2183">
        <f>Calc!M2183</f>
        <v>1536.86484917293</v>
      </c>
      <c r="G2183">
        <f>Calc!N2183</f>
        <v>1510.288270753422</v>
      </c>
      <c r="H2183" t="str">
        <f>IF(Calc!O2183=Betting!I2183, Betting!B2183, IF(Calc!P2183=Betting!I2183, Betting!C2183, ""))</f>
        <v>TOR</v>
      </c>
      <c r="I2183" s="21">
        <f>MAX(Calc!O2183:P2183)</f>
        <v>0.53540991675972527</v>
      </c>
      <c r="J2183" s="22">
        <f t="shared" si="137"/>
        <v>-115.24350950961306</v>
      </c>
      <c r="K2183" s="23">
        <f t="shared" si="138"/>
        <v>0.86772782628299316</v>
      </c>
      <c r="M2183" s="31"/>
      <c r="N2183" s="31"/>
      <c r="O2183" t="str">
        <f>IF(ISBLANK(Games!L2183), "", Games!L2183)</f>
        <v/>
      </c>
      <c r="P2183" t="str">
        <f>IF(ISBLANK(Games!M2183), "", Games!M2183)</f>
        <v/>
      </c>
      <c r="Q2183" t="str">
        <f t="shared" si="139"/>
        <v/>
      </c>
      <c r="R2183" t="str">
        <f>IF(ISBLANK(Games!L2183), "", IF(H2183=Q2183, "W", "L"))</f>
        <v/>
      </c>
      <c r="T2183" s="30" t="str">
        <f t="shared" si="136"/>
        <v/>
      </c>
    </row>
    <row r="2184" spans="1:20" x14ac:dyDescent="0.45">
      <c r="A2184" s="20" t="str">
        <f>Calc!A2184</f>
        <v>2024-09-11</v>
      </c>
      <c r="B2184" t="str">
        <f>Calc!B2184</f>
        <v>ARI</v>
      </c>
      <c r="C2184" t="str">
        <f>Calc!C2184</f>
        <v>TEX</v>
      </c>
      <c r="D2184" t="str">
        <f>IF(ISBLANK(Games!D2184), "", Games!D2184)</f>
        <v/>
      </c>
      <c r="E2184" t="str">
        <f>IF(ISBLANK(Games!E2184), "", Games!E2184)</f>
        <v/>
      </c>
      <c r="F2184">
        <f>Calc!M2184</f>
        <v>1516.9891876380354</v>
      </c>
      <c r="G2184">
        <f>Calc!N2184</f>
        <v>1534.4506247578865</v>
      </c>
      <c r="H2184" t="str">
        <f>IF(Calc!O2184=Betting!I2184, Betting!B2184, IF(Calc!P2184=Betting!I2184, Betting!C2184, ""))</f>
        <v>ARI</v>
      </c>
      <c r="I2184" s="21">
        <f>MAX(Calc!O2184:P2184)</f>
        <v>0.50020856390353585</v>
      </c>
      <c r="J2184" s="22">
        <f t="shared" si="137"/>
        <v>-100.08346037505757</v>
      </c>
      <c r="K2184" s="23">
        <f t="shared" si="138"/>
        <v>0.99916609223197506</v>
      </c>
      <c r="M2184" s="31"/>
      <c r="N2184" s="31"/>
      <c r="O2184" t="str">
        <f>IF(ISBLANK(Games!L2184), "", Games!L2184)</f>
        <v/>
      </c>
      <c r="P2184" t="str">
        <f>IF(ISBLANK(Games!M2184), "", Games!M2184)</f>
        <v/>
      </c>
      <c r="Q2184" t="str">
        <f t="shared" si="139"/>
        <v/>
      </c>
      <c r="R2184" t="str">
        <f>IF(ISBLANK(Games!L2184), "", IF(H2184=Q2184, "W", "L"))</f>
        <v/>
      </c>
      <c r="T2184" s="30" t="str">
        <f t="shared" si="136"/>
        <v/>
      </c>
    </row>
    <row r="2185" spans="1:20" x14ac:dyDescent="0.45">
      <c r="A2185" s="20" t="str">
        <f>Calc!A2185</f>
        <v>2024-09-11</v>
      </c>
      <c r="B2185" t="str">
        <f>Calc!B2185</f>
        <v>DET</v>
      </c>
      <c r="C2185" t="str">
        <f>Calc!C2185</f>
        <v>COL</v>
      </c>
      <c r="D2185" t="str">
        <f>IF(ISBLANK(Games!D2185), "", Games!D2185)</f>
        <v/>
      </c>
      <c r="E2185" t="str">
        <f>IF(ISBLANK(Games!E2185), "", Games!E2185)</f>
        <v/>
      </c>
      <c r="F2185">
        <f>Calc!M2185</f>
        <v>1481.7589766686021</v>
      </c>
      <c r="G2185">
        <f>Calc!N2185</f>
        <v>1405.4006829938121</v>
      </c>
      <c r="H2185" t="str">
        <f>IF(Calc!O2185=Betting!I2185, Betting!B2185, IF(Calc!P2185=Betting!I2185, Betting!C2185, ""))</f>
        <v>DET</v>
      </c>
      <c r="I2185" s="21">
        <f>MAX(Calc!O2185:P2185)</f>
        <v>0.61198703037501634</v>
      </c>
      <c r="J2185" s="22">
        <f t="shared" si="137"/>
        <v>-157.72334387855761</v>
      </c>
      <c r="K2185" s="23">
        <f t="shared" si="138"/>
        <v>0.63402155661242565</v>
      </c>
      <c r="M2185" s="31"/>
      <c r="N2185" s="31"/>
      <c r="O2185" t="str">
        <f>IF(ISBLANK(Games!L2185), "", Games!L2185)</f>
        <v/>
      </c>
      <c r="P2185" t="str">
        <f>IF(ISBLANK(Games!M2185), "", Games!M2185)</f>
        <v/>
      </c>
      <c r="Q2185" t="str">
        <f t="shared" si="139"/>
        <v/>
      </c>
      <c r="R2185" t="str">
        <f>IF(ISBLANK(Games!L2185), "", IF(H2185=Q2185, "W", "L"))</f>
        <v/>
      </c>
      <c r="T2185" s="30" t="str">
        <f t="shared" si="136"/>
        <v/>
      </c>
    </row>
    <row r="2186" spans="1:20" x14ac:dyDescent="0.45">
      <c r="A2186" s="20" t="str">
        <f>Calc!A2186</f>
        <v>2024-09-11</v>
      </c>
      <c r="B2186" t="str">
        <f>Calc!B2186</f>
        <v>PHI</v>
      </c>
      <c r="C2186" t="str">
        <f>Calc!C2186</f>
        <v>TBR</v>
      </c>
      <c r="D2186" t="str">
        <f>IF(ISBLANK(Games!D2186), "", Games!D2186)</f>
        <v/>
      </c>
      <c r="E2186" t="str">
        <f>IF(ISBLANK(Games!E2186), "", Games!E2186)</f>
        <v/>
      </c>
      <c r="F2186">
        <f>Calc!M2186</f>
        <v>1516.0751994709906</v>
      </c>
      <c r="G2186">
        <f>Calc!N2186</f>
        <v>1532.6622500113572</v>
      </c>
      <c r="H2186" t="str">
        <f>IF(Calc!O2186=Betting!I2186, Betting!B2186, IF(Calc!P2186=Betting!I2186, Betting!C2186, ""))</f>
        <v>PHI</v>
      </c>
      <c r="I2186" s="21">
        <f>MAX(Calc!O2186:P2186)</f>
        <v>0.51852031592733128</v>
      </c>
      <c r="J2186" s="22">
        <f t="shared" si="137"/>
        <v>-107.69308302716924</v>
      </c>
      <c r="K2186" s="23">
        <f t="shared" si="138"/>
        <v>0.9285647433342733</v>
      </c>
      <c r="M2186" s="31"/>
      <c r="N2186" s="31"/>
      <c r="O2186" t="str">
        <f>IF(ISBLANK(Games!L2186), "", Games!L2186)</f>
        <v/>
      </c>
      <c r="P2186" t="str">
        <f>IF(ISBLANK(Games!M2186), "", Games!M2186)</f>
        <v/>
      </c>
      <c r="Q2186" t="str">
        <f t="shared" si="139"/>
        <v/>
      </c>
      <c r="R2186" t="str">
        <f>IF(ISBLANK(Games!L2186), "", IF(H2186=Q2186, "W", "L"))</f>
        <v/>
      </c>
      <c r="T2186" s="30" t="str">
        <f t="shared" si="136"/>
        <v/>
      </c>
    </row>
    <row r="2187" spans="1:20" x14ac:dyDescent="0.45">
      <c r="A2187" s="20" t="str">
        <f>Calc!A2187</f>
        <v>2024-09-11</v>
      </c>
      <c r="B2187" t="str">
        <f>Calc!B2187</f>
        <v>WAS</v>
      </c>
      <c r="C2187" t="str">
        <f>Calc!C2187</f>
        <v>ATL</v>
      </c>
      <c r="D2187" t="str">
        <f>IF(ISBLANK(Games!D2187), "", Games!D2187)</f>
        <v/>
      </c>
      <c r="E2187" t="str">
        <f>IF(ISBLANK(Games!E2187), "", Games!E2187)</f>
        <v/>
      </c>
      <c r="F2187">
        <f>Calc!M2187</f>
        <v>1419.5380932200808</v>
      </c>
      <c r="G2187">
        <f>Calc!N2187</f>
        <v>1588.8399964445969</v>
      </c>
      <c r="H2187" t="str">
        <f>IF(Calc!O2187=Betting!I2187, Betting!B2187, IF(Calc!P2187=Betting!I2187, Betting!C2187, ""))</f>
        <v>ATL</v>
      </c>
      <c r="I2187" s="21">
        <f>MAX(Calc!O2187:P2187)</f>
        <v>0.7498409900770211</v>
      </c>
      <c r="J2187" s="22">
        <f t="shared" si="137"/>
        <v>-299.74574583897203</v>
      </c>
      <c r="K2187" s="23">
        <f t="shared" si="138"/>
        <v>0.3336160775863739</v>
      </c>
      <c r="M2187" s="31"/>
      <c r="N2187" s="31"/>
      <c r="O2187" t="str">
        <f>IF(ISBLANK(Games!L2187), "", Games!L2187)</f>
        <v/>
      </c>
      <c r="P2187" t="str">
        <f>IF(ISBLANK(Games!M2187), "", Games!M2187)</f>
        <v/>
      </c>
      <c r="Q2187" t="str">
        <f t="shared" si="139"/>
        <v/>
      </c>
      <c r="R2187" t="str">
        <f>IF(ISBLANK(Games!L2187), "", IF(H2187=Q2187, "W", "L"))</f>
        <v/>
      </c>
      <c r="T2187" s="30" t="str">
        <f t="shared" si="136"/>
        <v/>
      </c>
    </row>
    <row r="2188" spans="1:20" x14ac:dyDescent="0.45">
      <c r="A2188" s="20" t="str">
        <f>Calc!A2188</f>
        <v>2024-09-11</v>
      </c>
      <c r="B2188" t="str">
        <f>Calc!B2188</f>
        <v>NYY</v>
      </c>
      <c r="C2188" t="str">
        <f>Calc!C2188</f>
        <v>KCR</v>
      </c>
      <c r="D2188" t="str">
        <f>IF(ISBLANK(Games!D2188), "", Games!D2188)</f>
        <v/>
      </c>
      <c r="E2188" t="str">
        <f>IF(ISBLANK(Games!E2188), "", Games!E2188)</f>
        <v/>
      </c>
      <c r="F2188">
        <f>Calc!M2188</f>
        <v>1533.7203518335739</v>
      </c>
      <c r="G2188">
        <f>Calc!N2188</f>
        <v>1465.2610239810729</v>
      </c>
      <c r="H2188" t="str">
        <f>IF(Calc!O2188=Betting!I2188, Betting!B2188, IF(Calc!P2188=Betting!I2188, Betting!C2188, ""))</f>
        <v>NYY</v>
      </c>
      <c r="I2188" s="21">
        <f>MAX(Calc!O2188:P2188)</f>
        <v>0.64422667376002862</v>
      </c>
      <c r="J2188" s="22">
        <f t="shared" si="137"/>
        <v>-181.07784542720148</v>
      </c>
      <c r="K2188" s="23">
        <f t="shared" si="138"/>
        <v>0.55224867384565213</v>
      </c>
      <c r="M2188" s="31"/>
      <c r="N2188" s="31"/>
      <c r="O2188" t="str">
        <f>IF(ISBLANK(Games!L2188), "", Games!L2188)</f>
        <v/>
      </c>
      <c r="P2188" t="str">
        <f>IF(ISBLANK(Games!M2188), "", Games!M2188)</f>
        <v/>
      </c>
      <c r="Q2188" t="str">
        <f t="shared" si="139"/>
        <v/>
      </c>
      <c r="R2188" t="str">
        <f>IF(ISBLANK(Games!L2188), "", IF(H2188=Q2188, "W", "L"))</f>
        <v/>
      </c>
      <c r="T2188" s="30" t="str">
        <f t="shared" si="136"/>
        <v/>
      </c>
    </row>
    <row r="2189" spans="1:20" x14ac:dyDescent="0.45">
      <c r="A2189" s="20" t="str">
        <f>Calc!A2189</f>
        <v>2024-09-11</v>
      </c>
      <c r="B2189" t="str">
        <f>Calc!B2189</f>
        <v>BOS</v>
      </c>
      <c r="C2189" t="str">
        <f>Calc!C2189</f>
        <v>BAL</v>
      </c>
      <c r="D2189" t="str">
        <f>IF(ISBLANK(Games!D2189), "", Games!D2189)</f>
        <v/>
      </c>
      <c r="E2189" t="str">
        <f>IF(ISBLANK(Games!E2189), "", Games!E2189)</f>
        <v/>
      </c>
      <c r="F2189">
        <f>Calc!M2189</f>
        <v>1500.26839934439</v>
      </c>
      <c r="G2189">
        <f>Calc!N2189</f>
        <v>1539.0873746407135</v>
      </c>
      <c r="H2189" t="str">
        <f>IF(Calc!O2189=Betting!I2189, Betting!B2189, IF(Calc!P2189=Betting!I2189, Betting!C2189, ""))</f>
        <v>BAL</v>
      </c>
      <c r="I2189" s="21">
        <f>MAX(Calc!O2189:P2189)</f>
        <v>0.52999266021749658</v>
      </c>
      <c r="J2189" s="22">
        <f t="shared" si="137"/>
        <v>-112.7626348266713</v>
      </c>
      <c r="K2189" s="23">
        <f t="shared" si="138"/>
        <v>0.88681858271324632</v>
      </c>
      <c r="M2189" s="31"/>
      <c r="N2189" s="31"/>
      <c r="O2189" t="str">
        <f>IF(ISBLANK(Games!L2189), "", Games!L2189)</f>
        <v/>
      </c>
      <c r="P2189" t="str">
        <f>IF(ISBLANK(Games!M2189), "", Games!M2189)</f>
        <v/>
      </c>
      <c r="Q2189" t="str">
        <f t="shared" si="139"/>
        <v/>
      </c>
      <c r="R2189" t="str">
        <f>IF(ISBLANK(Games!L2189), "", IF(H2189=Q2189, "W", "L"))</f>
        <v/>
      </c>
      <c r="T2189" s="30" t="str">
        <f t="shared" si="136"/>
        <v/>
      </c>
    </row>
    <row r="2190" spans="1:20" x14ac:dyDescent="0.45">
      <c r="A2190" s="20" t="str">
        <f>Calc!A2190</f>
        <v>2024-09-11</v>
      </c>
      <c r="B2190" t="str">
        <f>Calc!B2190</f>
        <v>MIN</v>
      </c>
      <c r="C2190" t="str">
        <f>Calc!C2190</f>
        <v>LAA</v>
      </c>
      <c r="D2190" t="str">
        <f>IF(ISBLANK(Games!D2190), "", Games!D2190)</f>
        <v/>
      </c>
      <c r="E2190" t="str">
        <f>IF(ISBLANK(Games!E2190), "", Games!E2190)</f>
        <v/>
      </c>
      <c r="F2190">
        <f>Calc!M2190</f>
        <v>1529.2726034226744</v>
      </c>
      <c r="G2190">
        <f>Calc!N2190</f>
        <v>1486.8682858001625</v>
      </c>
      <c r="H2190" t="str">
        <f>IF(Calc!O2190=Betting!I2190, Betting!B2190, IF(Calc!P2190=Betting!I2190, Betting!C2190, ""))</f>
        <v>MIN</v>
      </c>
      <c r="I2190" s="21">
        <f>MAX(Calc!O2190:P2190)</f>
        <v>0.62435986740465566</v>
      </c>
      <c r="J2190" s="22">
        <f t="shared" si="137"/>
        <v>-166.21223698620159</v>
      </c>
      <c r="K2190" s="23">
        <f t="shared" si="138"/>
        <v>0.60164041958175252</v>
      </c>
      <c r="M2190" s="31"/>
      <c r="N2190" s="31"/>
      <c r="O2190" t="str">
        <f>IF(ISBLANK(Games!L2190), "", Games!L2190)</f>
        <v/>
      </c>
      <c r="P2190" t="str">
        <f>IF(ISBLANK(Games!M2190), "", Games!M2190)</f>
        <v/>
      </c>
      <c r="Q2190" t="str">
        <f t="shared" si="139"/>
        <v/>
      </c>
      <c r="R2190" t="str">
        <f>IF(ISBLANK(Games!L2190), "", IF(H2190=Q2190, "W", "L"))</f>
        <v/>
      </c>
      <c r="T2190" s="30" t="str">
        <f t="shared" si="136"/>
        <v/>
      </c>
    </row>
    <row r="2191" spans="1:20" x14ac:dyDescent="0.45">
      <c r="A2191" s="20" t="str">
        <f>Calc!A2191</f>
        <v>2024-09-11</v>
      </c>
      <c r="B2191" t="str">
        <f>Calc!B2191</f>
        <v>STL</v>
      </c>
      <c r="C2191" t="str">
        <f>Calc!C2191</f>
        <v>CIN</v>
      </c>
      <c r="D2191" t="str">
        <f>IF(ISBLANK(Games!D2191), "", Games!D2191)</f>
        <v/>
      </c>
      <c r="E2191" t="str">
        <f>IF(ISBLANK(Games!E2191), "", Games!E2191)</f>
        <v/>
      </c>
      <c r="F2191">
        <f>Calc!M2191</f>
        <v>1510.540426333587</v>
      </c>
      <c r="G2191">
        <f>Calc!N2191</f>
        <v>1513.6155661274754</v>
      </c>
      <c r="H2191" t="str">
        <f>IF(Calc!O2191=Betting!I2191, Betting!B2191, IF(Calc!P2191=Betting!I2191, Betting!C2191, ""))</f>
        <v>STL</v>
      </c>
      <c r="I2191" s="21">
        <f>MAX(Calc!O2191:P2191)</f>
        <v>0.53215999950829784</v>
      </c>
      <c r="J2191" s="22">
        <f t="shared" si="137"/>
        <v>-113.74828978902937</v>
      </c>
      <c r="K2191" s="23">
        <f t="shared" si="138"/>
        <v>0.87913409674529142</v>
      </c>
      <c r="M2191" s="31"/>
      <c r="N2191" s="31"/>
      <c r="O2191" t="str">
        <f>IF(ISBLANK(Games!L2191), "", Games!L2191)</f>
        <v/>
      </c>
      <c r="P2191" t="str">
        <f>IF(ISBLANK(Games!M2191), "", Games!M2191)</f>
        <v/>
      </c>
      <c r="Q2191" t="str">
        <f t="shared" si="139"/>
        <v/>
      </c>
      <c r="R2191" t="str">
        <f>IF(ISBLANK(Games!L2191), "", IF(H2191=Q2191, "W", "L"))</f>
        <v/>
      </c>
      <c r="T2191" s="30" t="str">
        <f t="shared" si="136"/>
        <v/>
      </c>
    </row>
    <row r="2192" spans="1:20" x14ac:dyDescent="0.45">
      <c r="A2192" s="20" t="str">
        <f>Calc!A2192</f>
        <v>2024-09-11</v>
      </c>
      <c r="B2192" t="str">
        <f>Calc!B2192</f>
        <v>HOU</v>
      </c>
      <c r="C2192" t="str">
        <f>Calc!C2192</f>
        <v>OAK</v>
      </c>
      <c r="D2192" t="str">
        <f>IF(ISBLANK(Games!D2192), "", Games!D2192)</f>
        <v/>
      </c>
      <c r="E2192" t="str">
        <f>IF(ISBLANK(Games!E2192), "", Games!E2192)</f>
        <v/>
      </c>
      <c r="F2192">
        <f>Calc!M2192</f>
        <v>1535.1961987191132</v>
      </c>
      <c r="G2192">
        <f>Calc!N2192</f>
        <v>1422.9458950386379</v>
      </c>
      <c r="H2192" t="str">
        <f>IF(Calc!O2192=Betting!I2192, Betting!B2192, IF(Calc!P2192=Betting!I2192, Betting!C2192, ""))</f>
        <v>HOU</v>
      </c>
      <c r="I2192" s="21">
        <f>MAX(Calc!O2192:P2192)</f>
        <v>0.63573750132299645</v>
      </c>
      <c r="J2192" s="22">
        <f t="shared" si="137"/>
        <v>-174.52729930530495</v>
      </c>
      <c r="K2192" s="23">
        <f t="shared" si="138"/>
        <v>0.57297626444713101</v>
      </c>
      <c r="M2192" s="31"/>
      <c r="N2192" s="31"/>
      <c r="O2192" t="str">
        <f>IF(ISBLANK(Games!L2192), "", Games!L2192)</f>
        <v/>
      </c>
      <c r="P2192" t="str">
        <f>IF(ISBLANK(Games!M2192), "", Games!M2192)</f>
        <v/>
      </c>
      <c r="Q2192" t="str">
        <f t="shared" si="139"/>
        <v/>
      </c>
      <c r="R2192" t="str">
        <f>IF(ISBLANK(Games!L2192), "", IF(H2192=Q2192, "W", "L"))</f>
        <v/>
      </c>
      <c r="T2192" s="30" t="str">
        <f t="shared" si="136"/>
        <v/>
      </c>
    </row>
    <row r="2193" spans="1:20" x14ac:dyDescent="0.45">
      <c r="A2193" s="20" t="str">
        <f>Calc!A2193</f>
        <v>2024-09-11</v>
      </c>
      <c r="B2193" t="str">
        <f>Calc!B2193</f>
        <v>SEA</v>
      </c>
      <c r="C2193" t="str">
        <f>Calc!C2193</f>
        <v>SDP</v>
      </c>
      <c r="D2193" t="str">
        <f>IF(ISBLANK(Games!D2193), "", Games!D2193)</f>
        <v/>
      </c>
      <c r="E2193" t="str">
        <f>IF(ISBLANK(Games!E2193), "", Games!E2193)</f>
        <v/>
      </c>
      <c r="F2193">
        <f>Calc!M2193</f>
        <v>1518.2292368487947</v>
      </c>
      <c r="G2193">
        <f>Calc!N2193</f>
        <v>1514.2912987524817</v>
      </c>
      <c r="H2193" t="str">
        <f>IF(Calc!O2193=Betting!I2193, Betting!B2193, IF(Calc!P2193=Betting!I2193, Betting!C2193, ""))</f>
        <v>SEA</v>
      </c>
      <c r="I2193" s="21">
        <f>MAX(Calc!O2193:P2193)</f>
        <v>0.51690286086303983</v>
      </c>
      <c r="J2193" s="22">
        <f t="shared" si="137"/>
        <v>-106.9977068766072</v>
      </c>
      <c r="K2193" s="23">
        <f t="shared" si="138"/>
        <v>0.93459946870938881</v>
      </c>
      <c r="M2193" s="31"/>
      <c r="N2193" s="31"/>
      <c r="O2193" t="str">
        <f>IF(ISBLANK(Games!L2193), "", Games!L2193)</f>
        <v/>
      </c>
      <c r="P2193" t="str">
        <f>IF(ISBLANK(Games!M2193), "", Games!M2193)</f>
        <v/>
      </c>
      <c r="Q2193" t="str">
        <f t="shared" si="139"/>
        <v/>
      </c>
      <c r="R2193" t="str">
        <f>IF(ISBLANK(Games!L2193), "", IF(H2193=Q2193, "W", "L"))</f>
        <v/>
      </c>
      <c r="T2193" s="30" t="str">
        <f t="shared" si="136"/>
        <v/>
      </c>
    </row>
    <row r="2194" spans="1:20" x14ac:dyDescent="0.45">
      <c r="A2194" s="20" t="str">
        <f>Calc!A2194</f>
        <v>2024-09-11</v>
      </c>
      <c r="B2194" t="str">
        <f>Calc!B2194</f>
        <v>SFG</v>
      </c>
      <c r="C2194" t="str">
        <f>Calc!C2194</f>
        <v>MIL</v>
      </c>
      <c r="D2194" t="str">
        <f>IF(ISBLANK(Games!D2194), "", Games!D2194)</f>
        <v/>
      </c>
      <c r="E2194" t="str">
        <f>IF(ISBLANK(Games!E2194), "", Games!E2194)</f>
        <v/>
      </c>
      <c r="F2194">
        <f>Calc!M2194</f>
        <v>1506.8907435815931</v>
      </c>
      <c r="G2194">
        <f>Calc!N2194</f>
        <v>1527.5334034496079</v>
      </c>
      <c r="H2194" t="str">
        <f>IF(Calc!O2194=Betting!I2194, Betting!B2194, IF(Calc!P2194=Betting!I2194, Betting!C2194, ""))</f>
        <v>SFG</v>
      </c>
      <c r="I2194" s="21">
        <f>MAX(Calc!O2194:P2194)</f>
        <v>0.52657773124218699</v>
      </c>
      <c r="J2194" s="22">
        <f t="shared" si="137"/>
        <v>-111.22791765242597</v>
      </c>
      <c r="K2194" s="23">
        <f t="shared" si="138"/>
        <v>0.89905486060152739</v>
      </c>
      <c r="M2194" s="31"/>
      <c r="N2194" s="31"/>
      <c r="O2194" t="str">
        <f>IF(ISBLANK(Games!L2194), "", Games!L2194)</f>
        <v/>
      </c>
      <c r="P2194" t="str">
        <f>IF(ISBLANK(Games!M2194), "", Games!M2194)</f>
        <v/>
      </c>
      <c r="Q2194" t="str">
        <f t="shared" si="139"/>
        <v/>
      </c>
      <c r="R2194" t="str">
        <f>IF(ISBLANK(Games!L2194), "", IF(H2194=Q2194, "W", "L"))</f>
        <v/>
      </c>
      <c r="T2194" s="30" t="str">
        <f t="shared" si="136"/>
        <v/>
      </c>
    </row>
    <row r="2195" spans="1:20" x14ac:dyDescent="0.45">
      <c r="A2195" s="20" t="str">
        <f>Calc!A2195</f>
        <v>2024-09-11</v>
      </c>
      <c r="B2195" t="str">
        <f>Calc!B2195</f>
        <v>LAD</v>
      </c>
      <c r="C2195" t="str">
        <f>Calc!C2195</f>
        <v>CHC</v>
      </c>
      <c r="D2195" t="str">
        <f>IF(ISBLANK(Games!D2195), "", Games!D2195)</f>
        <v/>
      </c>
      <c r="E2195" t="str">
        <f>IF(ISBLANK(Games!E2195), "", Games!E2195)</f>
        <v/>
      </c>
      <c r="F2195">
        <f>Calc!M2195</f>
        <v>1596.6514930600529</v>
      </c>
      <c r="G2195">
        <f>Calc!N2195</f>
        <v>1510.9500841970262</v>
      </c>
      <c r="H2195" t="str">
        <f>IF(Calc!O2195=Betting!I2195, Betting!B2195, IF(Calc!P2195=Betting!I2195, Betting!C2195, ""))</f>
        <v>LAD</v>
      </c>
      <c r="I2195" s="21">
        <f>MAX(Calc!O2195:P2195)</f>
        <v>0.64221923486498478</v>
      </c>
      <c r="J2195" s="22">
        <f t="shared" si="137"/>
        <v>-179.50077182674465</v>
      </c>
      <c r="K2195" s="23">
        <f t="shared" si="138"/>
        <v>0.55710066860615326</v>
      </c>
      <c r="M2195" s="31"/>
      <c r="N2195" s="31"/>
      <c r="O2195" t="str">
        <f>IF(ISBLANK(Games!L2195), "", Games!L2195)</f>
        <v/>
      </c>
      <c r="P2195" t="str">
        <f>IF(ISBLANK(Games!M2195), "", Games!M2195)</f>
        <v/>
      </c>
      <c r="Q2195" t="str">
        <f t="shared" si="139"/>
        <v/>
      </c>
      <c r="R2195" t="str">
        <f>IF(ISBLANK(Games!L2195), "", IF(H2195=Q2195, "W", "L"))</f>
        <v/>
      </c>
      <c r="T2195" s="30" t="str">
        <f t="shared" si="136"/>
        <v/>
      </c>
    </row>
    <row r="2196" spans="1:20" x14ac:dyDescent="0.45">
      <c r="A2196" s="20" t="str">
        <f>Calc!A2196</f>
        <v>2024-09-12</v>
      </c>
      <c r="B2196" t="str">
        <f>Calc!B2196</f>
        <v>DET</v>
      </c>
      <c r="C2196" t="str">
        <f>Calc!C2196</f>
        <v>COL</v>
      </c>
      <c r="D2196" t="str">
        <f>IF(ISBLANK(Games!D2196), "", Games!D2196)</f>
        <v/>
      </c>
      <c r="E2196" t="str">
        <f>IF(ISBLANK(Games!E2196), "", Games!E2196)</f>
        <v/>
      </c>
      <c r="F2196">
        <f>Calc!M2196</f>
        <v>1481.7589766686021</v>
      </c>
      <c r="G2196">
        <f>Calc!N2196</f>
        <v>1405.4006829938121</v>
      </c>
      <c r="H2196" t="str">
        <f>IF(Calc!O2196=Betting!I2196, Betting!B2196, IF(Calc!P2196=Betting!I2196, Betting!C2196, ""))</f>
        <v>DET</v>
      </c>
      <c r="I2196" s="21">
        <f>MAX(Calc!O2196:P2196)</f>
        <v>0.61198703037501634</v>
      </c>
      <c r="J2196" s="22">
        <f t="shared" si="137"/>
        <v>-157.72334387855761</v>
      </c>
      <c r="K2196" s="23">
        <f t="shared" si="138"/>
        <v>0.63402155661242565</v>
      </c>
      <c r="M2196" s="31"/>
      <c r="N2196" s="31"/>
      <c r="O2196" t="str">
        <f>IF(ISBLANK(Games!L2196), "", Games!L2196)</f>
        <v/>
      </c>
      <c r="P2196" t="str">
        <f>IF(ISBLANK(Games!M2196), "", Games!M2196)</f>
        <v/>
      </c>
      <c r="Q2196" t="str">
        <f t="shared" si="139"/>
        <v/>
      </c>
      <c r="R2196" t="str">
        <f>IF(ISBLANK(Games!L2196), "", IF(H2196=Q2196, "W", "L"))</f>
        <v/>
      </c>
      <c r="T2196" s="30" t="str">
        <f t="shared" si="136"/>
        <v/>
      </c>
    </row>
    <row r="2197" spans="1:20" x14ac:dyDescent="0.45">
      <c r="A2197" s="20" t="str">
        <f>Calc!A2197</f>
        <v>2024-09-12</v>
      </c>
      <c r="B2197" t="str">
        <f>Calc!B2197</f>
        <v>STL</v>
      </c>
      <c r="C2197" t="str">
        <f>Calc!C2197</f>
        <v>CIN</v>
      </c>
      <c r="D2197" t="str">
        <f>IF(ISBLANK(Games!D2197), "", Games!D2197)</f>
        <v/>
      </c>
      <c r="E2197" t="str">
        <f>IF(ISBLANK(Games!E2197), "", Games!E2197)</f>
        <v/>
      </c>
      <c r="F2197">
        <f>Calc!M2197</f>
        <v>1510.540426333587</v>
      </c>
      <c r="G2197">
        <f>Calc!N2197</f>
        <v>1513.6155661274754</v>
      </c>
      <c r="H2197" t="str">
        <f>IF(Calc!O2197=Betting!I2197, Betting!B2197, IF(Calc!P2197=Betting!I2197, Betting!C2197, ""))</f>
        <v>STL</v>
      </c>
      <c r="I2197" s="21">
        <f>MAX(Calc!O2197:P2197)</f>
        <v>0.53215999950829784</v>
      </c>
      <c r="J2197" s="22">
        <f t="shared" si="137"/>
        <v>-113.74828978902937</v>
      </c>
      <c r="K2197" s="23">
        <f t="shared" si="138"/>
        <v>0.87913409674529142</v>
      </c>
      <c r="M2197" s="31"/>
      <c r="N2197" s="31"/>
      <c r="O2197" t="str">
        <f>IF(ISBLANK(Games!L2197), "", Games!L2197)</f>
        <v/>
      </c>
      <c r="P2197" t="str">
        <f>IF(ISBLANK(Games!M2197), "", Games!M2197)</f>
        <v/>
      </c>
      <c r="Q2197" t="str">
        <f t="shared" si="139"/>
        <v/>
      </c>
      <c r="R2197" t="str">
        <f>IF(ISBLANK(Games!L2197), "", IF(H2197=Q2197, "W", "L"))</f>
        <v/>
      </c>
      <c r="T2197" s="30" t="str">
        <f t="shared" si="136"/>
        <v/>
      </c>
    </row>
    <row r="2198" spans="1:20" x14ac:dyDescent="0.45">
      <c r="A2198" s="20" t="str">
        <f>Calc!A2198</f>
        <v>2024-09-12</v>
      </c>
      <c r="B2198" t="str">
        <f>Calc!B2198</f>
        <v>HOU</v>
      </c>
      <c r="C2198" t="str">
        <f>Calc!C2198</f>
        <v>OAK</v>
      </c>
      <c r="D2198" t="str">
        <f>IF(ISBLANK(Games!D2198), "", Games!D2198)</f>
        <v/>
      </c>
      <c r="E2198" t="str">
        <f>IF(ISBLANK(Games!E2198), "", Games!E2198)</f>
        <v/>
      </c>
      <c r="F2198">
        <f>Calc!M2198</f>
        <v>1535.1961987191132</v>
      </c>
      <c r="G2198">
        <f>Calc!N2198</f>
        <v>1422.9458950386379</v>
      </c>
      <c r="H2198" t="str">
        <f>IF(Calc!O2198=Betting!I2198, Betting!B2198, IF(Calc!P2198=Betting!I2198, Betting!C2198, ""))</f>
        <v>HOU</v>
      </c>
      <c r="I2198" s="21">
        <f>MAX(Calc!O2198:P2198)</f>
        <v>0.63573750132299645</v>
      </c>
      <c r="J2198" s="22">
        <f t="shared" si="137"/>
        <v>-174.52729930530495</v>
      </c>
      <c r="K2198" s="23">
        <f t="shared" si="138"/>
        <v>0.57297626444713101</v>
      </c>
      <c r="M2198" s="31"/>
      <c r="N2198" s="31"/>
      <c r="O2198" t="str">
        <f>IF(ISBLANK(Games!L2198), "", Games!L2198)</f>
        <v/>
      </c>
      <c r="P2198" t="str">
        <f>IF(ISBLANK(Games!M2198), "", Games!M2198)</f>
        <v/>
      </c>
      <c r="Q2198" t="str">
        <f t="shared" si="139"/>
        <v/>
      </c>
      <c r="R2198" t="str">
        <f>IF(ISBLANK(Games!L2198), "", IF(H2198=Q2198, "W", "L"))</f>
        <v/>
      </c>
      <c r="T2198" s="30" t="str">
        <f t="shared" si="136"/>
        <v/>
      </c>
    </row>
    <row r="2199" spans="1:20" x14ac:dyDescent="0.45">
      <c r="A2199" s="20" t="str">
        <f>Calc!A2199</f>
        <v>2024-09-12</v>
      </c>
      <c r="B2199" t="str">
        <f>Calc!B2199</f>
        <v>CLE</v>
      </c>
      <c r="C2199" t="str">
        <f>Calc!C2199</f>
        <v>TBR</v>
      </c>
      <c r="D2199" t="str">
        <f>IF(ISBLANK(Games!D2199), "", Games!D2199)</f>
        <v/>
      </c>
      <c r="E2199" t="str">
        <f>IF(ISBLANK(Games!E2199), "", Games!E2199)</f>
        <v/>
      </c>
      <c r="F2199">
        <f>Calc!M2199</f>
        <v>1503.8938502056101</v>
      </c>
      <c r="G2199">
        <f>Calc!N2199</f>
        <v>1532.6622500113572</v>
      </c>
      <c r="H2199" t="str">
        <f>IF(Calc!O2199=Betting!I2199, Betting!B2199, IF(Calc!P2199=Betting!I2199, Betting!C2199, ""))</f>
        <v>TBR</v>
      </c>
      <c r="I2199" s="21">
        <f>MAX(Calc!O2199:P2199)</f>
        <v>0.51749717247080118</v>
      </c>
      <c r="J2199" s="22">
        <f t="shared" si="137"/>
        <v>-107.25267147568886</v>
      </c>
      <c r="K2199" s="23">
        <f t="shared" si="138"/>
        <v>0.93237770793119279</v>
      </c>
      <c r="M2199" s="31"/>
      <c r="N2199" s="31"/>
      <c r="O2199" t="str">
        <f>IF(ISBLANK(Games!L2199), "", Games!L2199)</f>
        <v/>
      </c>
      <c r="P2199" t="str">
        <f>IF(ISBLANK(Games!M2199), "", Games!M2199)</f>
        <v/>
      </c>
      <c r="Q2199" t="str">
        <f t="shared" si="139"/>
        <v/>
      </c>
      <c r="R2199" t="str">
        <f>IF(ISBLANK(Games!L2199), "", IF(H2199=Q2199, "W", "L"))</f>
        <v/>
      </c>
      <c r="T2199" s="30" t="str">
        <f t="shared" si="136"/>
        <v/>
      </c>
    </row>
    <row r="2200" spans="1:20" x14ac:dyDescent="0.45">
      <c r="A2200" s="20" t="str">
        <f>Calc!A2200</f>
        <v>2024-09-12</v>
      </c>
      <c r="B2200" t="str">
        <f>Calc!B2200</f>
        <v>WAS</v>
      </c>
      <c r="C2200" t="str">
        <f>Calc!C2200</f>
        <v>MIA</v>
      </c>
      <c r="D2200" t="str">
        <f>IF(ISBLANK(Games!D2200), "", Games!D2200)</f>
        <v/>
      </c>
      <c r="E2200" t="str">
        <f>IF(ISBLANK(Games!E2200), "", Games!E2200)</f>
        <v/>
      </c>
      <c r="F2200">
        <f>Calc!M2200</f>
        <v>1419.5380932200808</v>
      </c>
      <c r="G2200">
        <f>Calc!N2200</f>
        <v>1484.370768699393</v>
      </c>
      <c r="H2200" t="str">
        <f>IF(Calc!O2200=Betting!I2200, Betting!B2200, IF(Calc!P2200=Betting!I2200, Betting!C2200, ""))</f>
        <v>MIA</v>
      </c>
      <c r="I2200" s="21">
        <f>MAX(Calc!O2200:P2200)</f>
        <v>0.61604316969635176</v>
      </c>
      <c r="J2200" s="22">
        <f t="shared" si="137"/>
        <v>-160.44594628233608</v>
      </c>
      <c r="K2200" s="23">
        <f t="shared" si="138"/>
        <v>0.62326286401795661</v>
      </c>
      <c r="M2200" s="31"/>
      <c r="N2200" s="31"/>
      <c r="O2200" t="str">
        <f>IF(ISBLANK(Games!L2200), "", Games!L2200)</f>
        <v/>
      </c>
      <c r="P2200" t="str">
        <f>IF(ISBLANK(Games!M2200), "", Games!M2200)</f>
        <v/>
      </c>
      <c r="Q2200" t="str">
        <f t="shared" si="139"/>
        <v/>
      </c>
      <c r="R2200" t="str">
        <f>IF(ISBLANK(Games!L2200), "", IF(H2200=Q2200, "W", "L"))</f>
        <v/>
      </c>
      <c r="T2200" s="30" t="str">
        <f t="shared" si="136"/>
        <v/>
      </c>
    </row>
    <row r="2201" spans="1:20" x14ac:dyDescent="0.45">
      <c r="A2201" s="20" t="str">
        <f>Calc!A2201</f>
        <v>2024-09-12</v>
      </c>
      <c r="B2201" t="str">
        <f>Calc!B2201</f>
        <v>NYY</v>
      </c>
      <c r="C2201" t="str">
        <f>Calc!C2201</f>
        <v>BOS</v>
      </c>
      <c r="D2201" t="str">
        <f>IF(ISBLANK(Games!D2201), "", Games!D2201)</f>
        <v/>
      </c>
      <c r="E2201" t="str">
        <f>IF(ISBLANK(Games!E2201), "", Games!E2201)</f>
        <v/>
      </c>
      <c r="F2201">
        <f>Calc!M2201</f>
        <v>1533.7203518335739</v>
      </c>
      <c r="G2201">
        <f>Calc!N2201</f>
        <v>1518.233689676287</v>
      </c>
      <c r="H2201" t="str">
        <f>IF(Calc!O2201=Betting!I2201, Betting!B2201, IF(Calc!P2201=Betting!I2201, Betting!C2201, ""))</f>
        <v>NYY</v>
      </c>
      <c r="I2201" s="21">
        <f>MAX(Calc!O2201:P2201)</f>
        <v>0.56923367563713201</v>
      </c>
      <c r="J2201" s="22">
        <f t="shared" si="137"/>
        <v>-132.14442342471094</v>
      </c>
      <c r="K2201" s="23">
        <f t="shared" si="138"/>
        <v>0.75674778706779733</v>
      </c>
      <c r="M2201" s="31"/>
      <c r="N2201" s="31"/>
      <c r="O2201" t="str">
        <f>IF(ISBLANK(Games!L2201), "", Games!L2201)</f>
        <v/>
      </c>
      <c r="P2201" t="str">
        <f>IF(ISBLANK(Games!M2201), "", Games!M2201)</f>
        <v/>
      </c>
      <c r="Q2201" t="str">
        <f t="shared" si="139"/>
        <v/>
      </c>
      <c r="R2201" t="str">
        <f>IF(ISBLANK(Games!L2201), "", IF(H2201=Q2201, "W", "L"))</f>
        <v/>
      </c>
      <c r="T2201" s="30" t="str">
        <f t="shared" si="136"/>
        <v/>
      </c>
    </row>
    <row r="2202" spans="1:20" x14ac:dyDescent="0.45">
      <c r="A2202" s="20" t="str">
        <f>Calc!A2202</f>
        <v>2024-09-12</v>
      </c>
      <c r="B2202" t="str">
        <f>Calc!B2202</f>
        <v>SEA</v>
      </c>
      <c r="C2202" t="str">
        <f>Calc!C2202</f>
        <v>TEX</v>
      </c>
      <c r="D2202" t="str">
        <f>IF(ISBLANK(Games!D2202), "", Games!D2202)</f>
        <v/>
      </c>
      <c r="E2202" t="str">
        <f>IF(ISBLANK(Games!E2202), "", Games!E2202)</f>
        <v/>
      </c>
      <c r="F2202">
        <f>Calc!M2202</f>
        <v>1518.2292368487947</v>
      </c>
      <c r="G2202">
        <f>Calc!N2202</f>
        <v>1534.4506247578865</v>
      </c>
      <c r="H2202" t="str">
        <f>IF(Calc!O2202=Betting!I2202, Betting!B2202, IF(Calc!P2202=Betting!I2202, Betting!C2202, ""))</f>
        <v>TEX</v>
      </c>
      <c r="I2202" s="21">
        <f>MAX(Calc!O2202:P2202)</f>
        <v>0.5120915509621331</v>
      </c>
      <c r="J2202" s="22">
        <f t="shared" si="137"/>
        <v>-104.95648353127604</v>
      </c>
      <c r="K2202" s="23">
        <f t="shared" si="138"/>
        <v>0.95277582323154852</v>
      </c>
      <c r="M2202" s="31"/>
      <c r="N2202" s="31"/>
      <c r="O2202" t="str">
        <f>IF(ISBLANK(Games!L2202), "", Games!L2202)</f>
        <v/>
      </c>
      <c r="P2202" t="str">
        <f>IF(ISBLANK(Games!M2202), "", Games!M2202)</f>
        <v/>
      </c>
      <c r="Q2202" t="str">
        <f t="shared" si="139"/>
        <v/>
      </c>
      <c r="R2202" t="str">
        <f>IF(ISBLANK(Games!L2202), "", IF(H2202=Q2202, "W", "L"))</f>
        <v/>
      </c>
      <c r="T2202" s="30" t="str">
        <f t="shared" si="136"/>
        <v/>
      </c>
    </row>
    <row r="2203" spans="1:20" x14ac:dyDescent="0.45">
      <c r="A2203" s="20" t="str">
        <f>Calc!A2203</f>
        <v>2024-09-12</v>
      </c>
      <c r="B2203" t="str">
        <f>Calc!B2203</f>
        <v>SFG</v>
      </c>
      <c r="C2203" t="str">
        <f>Calc!C2203</f>
        <v>MIL</v>
      </c>
      <c r="D2203" t="str">
        <f>IF(ISBLANK(Games!D2203), "", Games!D2203)</f>
        <v/>
      </c>
      <c r="E2203" t="str">
        <f>IF(ISBLANK(Games!E2203), "", Games!E2203)</f>
        <v/>
      </c>
      <c r="F2203">
        <f>Calc!M2203</f>
        <v>1506.8907435815931</v>
      </c>
      <c r="G2203">
        <f>Calc!N2203</f>
        <v>1527.5334034496079</v>
      </c>
      <c r="H2203" t="str">
        <f>IF(Calc!O2203=Betting!I2203, Betting!B2203, IF(Calc!P2203=Betting!I2203, Betting!C2203, ""))</f>
        <v>SFG</v>
      </c>
      <c r="I2203" s="21">
        <f>MAX(Calc!O2203:P2203)</f>
        <v>0.52657773124218699</v>
      </c>
      <c r="J2203" s="22">
        <f t="shared" si="137"/>
        <v>-111.22791765242597</v>
      </c>
      <c r="K2203" s="23">
        <f t="shared" si="138"/>
        <v>0.89905486060152739</v>
      </c>
      <c r="M2203" s="31"/>
      <c r="N2203" s="31"/>
      <c r="O2203" t="str">
        <f>IF(ISBLANK(Games!L2203), "", Games!L2203)</f>
        <v/>
      </c>
      <c r="P2203" t="str">
        <f>IF(ISBLANK(Games!M2203), "", Games!M2203)</f>
        <v/>
      </c>
      <c r="Q2203" t="str">
        <f t="shared" si="139"/>
        <v/>
      </c>
      <c r="R2203" t="str">
        <f>IF(ISBLANK(Games!L2203), "", IF(H2203=Q2203, "W", "L"))</f>
        <v/>
      </c>
      <c r="T2203" s="30" t="str">
        <f t="shared" si="136"/>
        <v/>
      </c>
    </row>
    <row r="2204" spans="1:20" x14ac:dyDescent="0.45">
      <c r="A2204" s="20" t="str">
        <f>Calc!A2204</f>
        <v>2024-09-13</v>
      </c>
      <c r="B2204" t="str">
        <f>Calc!B2204</f>
        <v>DET</v>
      </c>
      <c r="C2204" t="str">
        <f>Calc!C2204</f>
        <v>BAL</v>
      </c>
      <c r="D2204" t="str">
        <f>IF(ISBLANK(Games!D2204), "", Games!D2204)</f>
        <v/>
      </c>
      <c r="E2204" t="str">
        <f>IF(ISBLANK(Games!E2204), "", Games!E2204)</f>
        <v/>
      </c>
      <c r="F2204">
        <f>Calc!M2204</f>
        <v>1481.7589766686021</v>
      </c>
      <c r="G2204">
        <f>Calc!N2204</f>
        <v>1539.0873746407135</v>
      </c>
      <c r="H2204" t="str">
        <f>IF(Calc!O2204=Betting!I2204, Betting!B2204, IF(Calc!P2204=Betting!I2204, Betting!C2204, ""))</f>
        <v>BAL</v>
      </c>
      <c r="I2204" s="21">
        <f>MAX(Calc!O2204:P2204)</f>
        <v>0.57792715888816726</v>
      </c>
      <c r="J2204" s="22">
        <f t="shared" si="137"/>
        <v>-136.92592903295554</v>
      </c>
      <c r="K2204" s="23">
        <f t="shared" si="138"/>
        <v>0.7303218660355546</v>
      </c>
      <c r="M2204" s="31"/>
      <c r="N2204" s="31"/>
      <c r="O2204" t="str">
        <f>IF(ISBLANK(Games!L2204), "", Games!L2204)</f>
        <v/>
      </c>
      <c r="P2204" t="str">
        <f>IF(ISBLANK(Games!M2204), "", Games!M2204)</f>
        <v/>
      </c>
      <c r="Q2204" t="str">
        <f t="shared" si="139"/>
        <v/>
      </c>
      <c r="R2204" t="str">
        <f>IF(ISBLANK(Games!L2204), "", IF(H2204=Q2204, "W", "L"))</f>
        <v/>
      </c>
      <c r="T2204" s="30" t="str">
        <f t="shared" si="136"/>
        <v/>
      </c>
    </row>
    <row r="2205" spans="1:20" x14ac:dyDescent="0.45">
      <c r="A2205" s="20" t="str">
        <f>Calc!A2205</f>
        <v>2024-09-13</v>
      </c>
      <c r="B2205" t="str">
        <f>Calc!B2205</f>
        <v>PIT</v>
      </c>
      <c r="C2205" t="str">
        <f>Calc!C2205</f>
        <v>KCR</v>
      </c>
      <c r="D2205" t="str">
        <f>IF(ISBLANK(Games!D2205), "", Games!D2205)</f>
        <v/>
      </c>
      <c r="E2205" t="str">
        <f>IF(ISBLANK(Games!E2205), "", Games!E2205)</f>
        <v/>
      </c>
      <c r="F2205">
        <f>Calc!M2205</f>
        <v>1464.4120897083565</v>
      </c>
      <c r="G2205">
        <f>Calc!N2205</f>
        <v>1465.2610239810729</v>
      </c>
      <c r="H2205" t="str">
        <f>IF(Calc!O2205=Betting!I2205, Betting!B2205, IF(Calc!P2205=Betting!I2205, Betting!C2205, ""))</f>
        <v>PIT</v>
      </c>
      <c r="I2205" s="21">
        <f>MAX(Calc!O2205:P2205)</f>
        <v>0.52776379505191884</v>
      </c>
      <c r="J2205" s="22">
        <f t="shared" si="137"/>
        <v>-111.75843561379257</v>
      </c>
      <c r="K2205" s="23">
        <f t="shared" si="138"/>
        <v>0.89478704180840007</v>
      </c>
      <c r="M2205" s="31"/>
      <c r="N2205" s="31"/>
      <c r="O2205" t="str">
        <f>IF(ISBLANK(Games!L2205), "", Games!L2205)</f>
        <v/>
      </c>
      <c r="P2205" t="str">
        <f>IF(ISBLANK(Games!M2205), "", Games!M2205)</f>
        <v/>
      </c>
      <c r="Q2205" t="str">
        <f t="shared" si="139"/>
        <v/>
      </c>
      <c r="R2205" t="str">
        <f>IF(ISBLANK(Games!L2205), "", IF(H2205=Q2205, "W", "L"))</f>
        <v/>
      </c>
      <c r="T2205" s="30" t="str">
        <f t="shared" si="136"/>
        <v/>
      </c>
    </row>
    <row r="2206" spans="1:20" x14ac:dyDescent="0.45">
      <c r="A2206" s="20" t="str">
        <f>Calc!A2206</f>
        <v>2024-09-13</v>
      </c>
      <c r="B2206" t="str">
        <f>Calc!B2206</f>
        <v>PHI</v>
      </c>
      <c r="C2206" t="str">
        <f>Calc!C2206</f>
        <v>NYM</v>
      </c>
      <c r="D2206" t="str">
        <f>IF(ISBLANK(Games!D2206), "", Games!D2206)</f>
        <v/>
      </c>
      <c r="E2206" t="str">
        <f>IF(ISBLANK(Games!E2206), "", Games!E2206)</f>
        <v/>
      </c>
      <c r="F2206">
        <f>Calc!M2206</f>
        <v>1516.0751994709906</v>
      </c>
      <c r="G2206">
        <f>Calc!N2206</f>
        <v>1510.288270753422</v>
      </c>
      <c r="H2206" t="str">
        <f>IF(Calc!O2206=Betting!I2206, Betting!B2206, IF(Calc!P2206=Betting!I2206, Betting!C2206, ""))</f>
        <v>PHI</v>
      </c>
      <c r="I2206" s="21">
        <f>MAX(Calc!O2206:P2206)</f>
        <v>0.55070017117492798</v>
      </c>
      <c r="J2206" s="22">
        <f t="shared" si="137"/>
        <v>-122.56852458969767</v>
      </c>
      <c r="K2206" s="23">
        <f t="shared" si="138"/>
        <v>0.81587014557573756</v>
      </c>
      <c r="M2206" s="31"/>
      <c r="N2206" s="31"/>
      <c r="O2206" t="str">
        <f>IF(ISBLANK(Games!L2206), "", Games!L2206)</f>
        <v/>
      </c>
      <c r="P2206" t="str">
        <f>IF(ISBLANK(Games!M2206), "", Games!M2206)</f>
        <v/>
      </c>
      <c r="Q2206" t="str">
        <f t="shared" si="139"/>
        <v/>
      </c>
      <c r="R2206" t="str">
        <f>IF(ISBLANK(Games!L2206), "", IF(H2206=Q2206, "W", "L"))</f>
        <v/>
      </c>
      <c r="T2206" s="30" t="str">
        <f t="shared" si="136"/>
        <v/>
      </c>
    </row>
    <row r="2207" spans="1:20" x14ac:dyDescent="0.45">
      <c r="A2207" s="20" t="str">
        <f>Calc!A2207</f>
        <v>2024-09-13</v>
      </c>
      <c r="B2207" t="str">
        <f>Calc!B2207</f>
        <v>WAS</v>
      </c>
      <c r="C2207" t="str">
        <f>Calc!C2207</f>
        <v>MIA</v>
      </c>
      <c r="D2207" t="str">
        <f>IF(ISBLANK(Games!D2207), "", Games!D2207)</f>
        <v/>
      </c>
      <c r="E2207" t="str">
        <f>IF(ISBLANK(Games!E2207), "", Games!E2207)</f>
        <v/>
      </c>
      <c r="F2207">
        <f>Calc!M2207</f>
        <v>1419.5380932200808</v>
      </c>
      <c r="G2207">
        <f>Calc!N2207</f>
        <v>1484.370768699393</v>
      </c>
      <c r="H2207" t="str">
        <f>IF(Calc!O2207=Betting!I2207, Betting!B2207, IF(Calc!P2207=Betting!I2207, Betting!C2207, ""))</f>
        <v>MIA</v>
      </c>
      <c r="I2207" s="21">
        <f>MAX(Calc!O2207:P2207)</f>
        <v>0.61604316969635176</v>
      </c>
      <c r="J2207" s="22">
        <f t="shared" si="137"/>
        <v>-160.44594628233608</v>
      </c>
      <c r="K2207" s="23">
        <f t="shared" si="138"/>
        <v>0.62326286401795661</v>
      </c>
      <c r="M2207" s="31"/>
      <c r="N2207" s="31"/>
      <c r="O2207" t="str">
        <f>IF(ISBLANK(Games!L2207), "", Games!L2207)</f>
        <v/>
      </c>
      <c r="P2207" t="str">
        <f>IF(ISBLANK(Games!M2207), "", Games!M2207)</f>
        <v/>
      </c>
      <c r="Q2207" t="str">
        <f t="shared" si="139"/>
        <v/>
      </c>
      <c r="R2207" t="str">
        <f>IF(ISBLANK(Games!L2207), "", IF(H2207=Q2207, "W", "L"))</f>
        <v/>
      </c>
      <c r="T2207" s="30" t="str">
        <f t="shared" si="136"/>
        <v/>
      </c>
    </row>
    <row r="2208" spans="1:20" x14ac:dyDescent="0.45">
      <c r="A2208" s="20" t="str">
        <f>Calc!A2208</f>
        <v>2024-09-13</v>
      </c>
      <c r="B2208" t="str">
        <f>Calc!B2208</f>
        <v>NYY</v>
      </c>
      <c r="C2208" t="str">
        <f>Calc!C2208</f>
        <v>BOS</v>
      </c>
      <c r="D2208" t="str">
        <f>IF(ISBLANK(Games!D2208), "", Games!D2208)</f>
        <v/>
      </c>
      <c r="E2208" t="str">
        <f>IF(ISBLANK(Games!E2208), "", Games!E2208)</f>
        <v/>
      </c>
      <c r="F2208">
        <f>Calc!M2208</f>
        <v>1533.7203518335739</v>
      </c>
      <c r="G2208">
        <f>Calc!N2208</f>
        <v>1518.233689676287</v>
      </c>
      <c r="H2208" t="str">
        <f>IF(Calc!O2208=Betting!I2208, Betting!B2208, IF(Calc!P2208=Betting!I2208, Betting!C2208, ""))</f>
        <v>NYY</v>
      </c>
      <c r="I2208" s="21">
        <f>MAX(Calc!O2208:P2208)</f>
        <v>0.56923367563713201</v>
      </c>
      <c r="J2208" s="22">
        <f t="shared" si="137"/>
        <v>-132.14442342471094</v>
      </c>
      <c r="K2208" s="23">
        <f t="shared" si="138"/>
        <v>0.75674778706779733</v>
      </c>
      <c r="M2208" s="31"/>
      <c r="N2208" s="31"/>
      <c r="O2208" t="str">
        <f>IF(ISBLANK(Games!L2208), "", Games!L2208)</f>
        <v/>
      </c>
      <c r="P2208" t="str">
        <f>IF(ISBLANK(Games!M2208), "", Games!M2208)</f>
        <v/>
      </c>
      <c r="Q2208" t="str">
        <f t="shared" si="139"/>
        <v/>
      </c>
      <c r="R2208" t="str">
        <f>IF(ISBLANK(Games!L2208), "", IF(H2208=Q2208, "W", "L"))</f>
        <v/>
      </c>
      <c r="T2208" s="30" t="str">
        <f t="shared" si="136"/>
        <v/>
      </c>
    </row>
    <row r="2209" spans="1:20" x14ac:dyDescent="0.45">
      <c r="A2209" s="20" t="str">
        <f>Calc!A2209</f>
        <v>2024-09-13</v>
      </c>
      <c r="B2209" t="str">
        <f>Calc!B2209</f>
        <v>TOR</v>
      </c>
      <c r="C2209" t="str">
        <f>Calc!C2209</f>
        <v>STL</v>
      </c>
      <c r="D2209" t="str">
        <f>IF(ISBLANK(Games!D2209), "", Games!D2209)</f>
        <v/>
      </c>
      <c r="E2209" t="str">
        <f>IF(ISBLANK(Games!E2209), "", Games!E2209)</f>
        <v/>
      </c>
      <c r="F2209">
        <f>Calc!M2209</f>
        <v>1536.86484917293</v>
      </c>
      <c r="G2209">
        <f>Calc!N2209</f>
        <v>1507.9516916859375</v>
      </c>
      <c r="H2209" t="str">
        <f>IF(Calc!O2209=Betting!I2209, Betting!B2209, IF(Calc!P2209=Betting!I2209, Betting!C2209, ""))</f>
        <v>TOR</v>
      </c>
      <c r="I2209" s="21">
        <f>MAX(Calc!O2209:P2209)</f>
        <v>0.53875115945794039</v>
      </c>
      <c r="J2209" s="22">
        <f t="shared" si="137"/>
        <v>-116.80271300515358</v>
      </c>
      <c r="K2209" s="23">
        <f t="shared" si="138"/>
        <v>0.85614449722231878</v>
      </c>
      <c r="M2209" s="31"/>
      <c r="N2209" s="31"/>
      <c r="O2209" t="str">
        <f>IF(ISBLANK(Games!L2209), "", Games!L2209)</f>
        <v/>
      </c>
      <c r="P2209" t="str">
        <f>IF(ISBLANK(Games!M2209), "", Games!M2209)</f>
        <v/>
      </c>
      <c r="Q2209" t="str">
        <f t="shared" si="139"/>
        <v/>
      </c>
      <c r="R2209" t="str">
        <f>IF(ISBLANK(Games!L2209), "", IF(H2209=Q2209, "W", "L"))</f>
        <v/>
      </c>
      <c r="T2209" s="30" t="str">
        <f t="shared" si="136"/>
        <v/>
      </c>
    </row>
    <row r="2210" spans="1:20" x14ac:dyDescent="0.45">
      <c r="A2210" s="20" t="str">
        <f>Calc!A2210</f>
        <v>2024-09-13</v>
      </c>
      <c r="B2210" t="str">
        <f>Calc!B2210</f>
        <v>CLE</v>
      </c>
      <c r="C2210" t="str">
        <f>Calc!C2210</f>
        <v>TBR</v>
      </c>
      <c r="D2210" t="str">
        <f>IF(ISBLANK(Games!D2210), "", Games!D2210)</f>
        <v/>
      </c>
      <c r="E2210" t="str">
        <f>IF(ISBLANK(Games!E2210), "", Games!E2210)</f>
        <v/>
      </c>
      <c r="F2210">
        <f>Calc!M2210</f>
        <v>1503.8938502056101</v>
      </c>
      <c r="G2210">
        <f>Calc!N2210</f>
        <v>1532.6622500113572</v>
      </c>
      <c r="H2210" t="str">
        <f>IF(Calc!O2210=Betting!I2210, Betting!B2210, IF(Calc!P2210=Betting!I2210, Betting!C2210, ""))</f>
        <v>TBR</v>
      </c>
      <c r="I2210" s="21">
        <f>MAX(Calc!O2210:P2210)</f>
        <v>0.51749717247080118</v>
      </c>
      <c r="J2210" s="22">
        <f t="shared" si="137"/>
        <v>-107.25267147568886</v>
      </c>
      <c r="K2210" s="23">
        <f t="shared" si="138"/>
        <v>0.93237770793119279</v>
      </c>
      <c r="M2210" s="31"/>
      <c r="N2210" s="31"/>
      <c r="O2210" t="str">
        <f>IF(ISBLANK(Games!L2210), "", Games!L2210)</f>
        <v/>
      </c>
      <c r="P2210" t="str">
        <f>IF(ISBLANK(Games!M2210), "", Games!M2210)</f>
        <v/>
      </c>
      <c r="Q2210" t="str">
        <f t="shared" si="139"/>
        <v/>
      </c>
      <c r="R2210" t="str">
        <f>IF(ISBLANK(Games!L2210), "", IF(H2210=Q2210, "W", "L"))</f>
        <v/>
      </c>
      <c r="T2210" s="30" t="str">
        <f t="shared" ref="T2210:T2273" si="140">IF(S2210="W", N2210/(L2210/-100), IF(S2210="L", -N2210, ""))</f>
        <v/>
      </c>
    </row>
    <row r="2211" spans="1:20" x14ac:dyDescent="0.45">
      <c r="A2211" s="20" t="str">
        <f>Calc!A2211</f>
        <v>2024-09-13</v>
      </c>
      <c r="B2211" t="str">
        <f>Calc!B2211</f>
        <v>ATL</v>
      </c>
      <c r="C2211" t="str">
        <f>Calc!C2211</f>
        <v>LAD</v>
      </c>
      <c r="D2211" t="str">
        <f>IF(ISBLANK(Games!D2211), "", Games!D2211)</f>
        <v/>
      </c>
      <c r="E2211" t="str">
        <f>IF(ISBLANK(Games!E2211), "", Games!E2211)</f>
        <v/>
      </c>
      <c r="F2211">
        <f>Calc!M2211</f>
        <v>1593.2508682491175</v>
      </c>
      <c r="G2211">
        <f>Calc!N2211</f>
        <v>1587.2549754385982</v>
      </c>
      <c r="H2211" t="str">
        <f>IF(Calc!O2211=Betting!I2211, Betting!B2211, IF(Calc!P2211=Betting!I2211, Betting!C2211, ""))</f>
        <v>ATL</v>
      </c>
      <c r="I2211" s="21">
        <f>MAX(Calc!O2211:P2211)</f>
        <v>0.53057914637369097</v>
      </c>
      <c r="J2211" s="22">
        <f t="shared" si="137"/>
        <v>-113.02845671957898</v>
      </c>
      <c r="K2211" s="23">
        <f t="shared" si="138"/>
        <v>0.88473295046483491</v>
      </c>
      <c r="M2211" s="31"/>
      <c r="N2211" s="31"/>
      <c r="O2211" t="str">
        <f>IF(ISBLANK(Games!L2211), "", Games!L2211)</f>
        <v/>
      </c>
      <c r="P2211" t="str">
        <f>IF(ISBLANK(Games!M2211), "", Games!M2211)</f>
        <v/>
      </c>
      <c r="Q2211" t="str">
        <f t="shared" si="139"/>
        <v/>
      </c>
      <c r="R2211" t="str">
        <f>IF(ISBLANK(Games!L2211), "", IF(H2211=Q2211, "W", "L"))</f>
        <v/>
      </c>
      <c r="T2211" s="30" t="str">
        <f t="shared" si="140"/>
        <v/>
      </c>
    </row>
    <row r="2212" spans="1:20" x14ac:dyDescent="0.45">
      <c r="A2212" s="20" t="str">
        <f>Calc!A2212</f>
        <v>2024-09-13</v>
      </c>
      <c r="B2212" t="str">
        <f>Calc!B2212</f>
        <v>CHW</v>
      </c>
      <c r="C2212" t="str">
        <f>Calc!C2212</f>
        <v>OAK</v>
      </c>
      <c r="D2212" t="str">
        <f>IF(ISBLANK(Games!D2212), "", Games!D2212)</f>
        <v/>
      </c>
      <c r="E2212" t="str">
        <f>IF(ISBLANK(Games!E2212), "", Games!E2212)</f>
        <v/>
      </c>
      <c r="F2212">
        <f>Calc!M2212</f>
        <v>1426.513159308995</v>
      </c>
      <c r="G2212">
        <f>Calc!N2212</f>
        <v>1422.9458950386379</v>
      </c>
      <c r="H2212" t="str">
        <f>IF(Calc!O2212=Betting!I2212, Betting!B2212, IF(Calc!P2212=Betting!I2212, Betting!C2212, ""))</f>
        <v>OAK</v>
      </c>
      <c r="I2212" s="21">
        <f>MAX(Calc!O2212:P2212)</f>
        <v>0.51599323499645966</v>
      </c>
      <c r="J2212" s="22">
        <f t="shared" si="137"/>
        <v>-106.60868242052058</v>
      </c>
      <c r="K2212" s="23">
        <f t="shared" si="138"/>
        <v>0.9380099043485739</v>
      </c>
      <c r="M2212" s="31"/>
      <c r="N2212" s="31"/>
      <c r="O2212" t="str">
        <f>IF(ISBLANK(Games!L2212), "", Games!L2212)</f>
        <v/>
      </c>
      <c r="P2212" t="str">
        <f>IF(ISBLANK(Games!M2212), "", Games!M2212)</f>
        <v/>
      </c>
      <c r="Q2212" t="str">
        <f t="shared" si="139"/>
        <v/>
      </c>
      <c r="R2212" t="str">
        <f>IF(ISBLANK(Games!L2212), "", IF(H2212=Q2212, "W", "L"))</f>
        <v/>
      </c>
      <c r="T2212" s="30" t="str">
        <f t="shared" si="140"/>
        <v/>
      </c>
    </row>
    <row r="2213" spans="1:20" x14ac:dyDescent="0.45">
      <c r="A2213" s="20" t="str">
        <f>Calc!A2213</f>
        <v>2024-09-13</v>
      </c>
      <c r="B2213" t="str">
        <f>Calc!B2213</f>
        <v>MIN</v>
      </c>
      <c r="C2213" t="str">
        <f>Calc!C2213</f>
        <v>CIN</v>
      </c>
      <c r="D2213" t="str">
        <f>IF(ISBLANK(Games!D2213), "", Games!D2213)</f>
        <v/>
      </c>
      <c r="E2213" t="str">
        <f>IF(ISBLANK(Games!E2213), "", Games!E2213)</f>
        <v/>
      </c>
      <c r="F2213">
        <f>Calc!M2213</f>
        <v>1529.2726034226744</v>
      </c>
      <c r="G2213">
        <f>Calc!N2213</f>
        <v>1513.6155661274754</v>
      </c>
      <c r="H2213" t="str">
        <f>IF(Calc!O2213=Betting!I2213, Betting!B2213, IF(Calc!P2213=Betting!I2213, Betting!C2213, ""))</f>
        <v>MIN</v>
      </c>
      <c r="I2213" s="21">
        <f>MAX(Calc!O2213:P2213)</f>
        <v>0.58615341096240403</v>
      </c>
      <c r="J2213" s="22">
        <f t="shared" si="137"/>
        <v>-141.63543363387606</v>
      </c>
      <c r="K2213" s="23">
        <f t="shared" si="138"/>
        <v>0.7060380120591675</v>
      </c>
      <c r="M2213" s="31"/>
      <c r="N2213" s="31"/>
      <c r="O2213" t="str">
        <f>IF(ISBLANK(Games!L2213), "", Games!L2213)</f>
        <v/>
      </c>
      <c r="P2213" t="str">
        <f>IF(ISBLANK(Games!M2213), "", Games!M2213)</f>
        <v/>
      </c>
      <c r="Q2213" t="str">
        <f t="shared" si="139"/>
        <v/>
      </c>
      <c r="R2213" t="str">
        <f>IF(ISBLANK(Games!L2213), "", IF(H2213=Q2213, "W", "L"))</f>
        <v/>
      </c>
      <c r="T2213" s="30" t="str">
        <f t="shared" si="140"/>
        <v/>
      </c>
    </row>
    <row r="2214" spans="1:20" x14ac:dyDescent="0.45">
      <c r="A2214" s="20" t="str">
        <f>Calc!A2214</f>
        <v>2024-09-13</v>
      </c>
      <c r="B2214" t="str">
        <f>Calc!B2214</f>
        <v>COL</v>
      </c>
      <c r="C2214" t="str">
        <f>Calc!C2214</f>
        <v>CHC</v>
      </c>
      <c r="D2214" t="str">
        <f>IF(ISBLANK(Games!D2214), "", Games!D2214)</f>
        <v/>
      </c>
      <c r="E2214" t="str">
        <f>IF(ISBLANK(Games!E2214), "", Games!E2214)</f>
        <v/>
      </c>
      <c r="F2214">
        <f>Calc!M2214</f>
        <v>1423.0710497477428</v>
      </c>
      <c r="G2214">
        <f>Calc!N2214</f>
        <v>1510.9500841970262</v>
      </c>
      <c r="H2214" t="str">
        <f>IF(Calc!O2214=Betting!I2214, Betting!B2214, IF(Calc!P2214=Betting!I2214, Betting!C2214, ""))</f>
        <v>CHC</v>
      </c>
      <c r="I2214" s="21">
        <f>MAX(Calc!O2214:P2214)</f>
        <v>0.50966513987888784</v>
      </c>
      <c r="J2214" s="22">
        <f t="shared" si="137"/>
        <v>-103.94226095876624</v>
      </c>
      <c r="K2214" s="23">
        <f t="shared" si="138"/>
        <v>0.96207258796948691</v>
      </c>
      <c r="M2214" s="31"/>
      <c r="N2214" s="31"/>
      <c r="O2214" t="str">
        <f>IF(ISBLANK(Games!L2214), "", Games!L2214)</f>
        <v/>
      </c>
      <c r="P2214" t="str">
        <f>IF(ISBLANK(Games!M2214), "", Games!M2214)</f>
        <v/>
      </c>
      <c r="Q2214" t="str">
        <f t="shared" si="139"/>
        <v/>
      </c>
      <c r="R2214" t="str">
        <f>IF(ISBLANK(Games!L2214), "", IF(H2214=Q2214, "W", "L"))</f>
        <v/>
      </c>
      <c r="T2214" s="30" t="str">
        <f t="shared" si="140"/>
        <v/>
      </c>
    </row>
    <row r="2215" spans="1:20" x14ac:dyDescent="0.45">
      <c r="A2215" s="20" t="str">
        <f>Calc!A2215</f>
        <v>2024-09-13</v>
      </c>
      <c r="B2215" t="str">
        <f>Calc!B2215</f>
        <v>LAA</v>
      </c>
      <c r="C2215" t="str">
        <f>Calc!C2215</f>
        <v>HOU</v>
      </c>
      <c r="D2215" t="str">
        <f>IF(ISBLANK(Games!D2215), "", Games!D2215)</f>
        <v/>
      </c>
      <c r="E2215" t="str">
        <f>IF(ISBLANK(Games!E2215), "", Games!E2215)</f>
        <v/>
      </c>
      <c r="F2215">
        <f>Calc!M2215</f>
        <v>1469.5882041455925</v>
      </c>
      <c r="G2215">
        <f>Calc!N2215</f>
        <v>1554.1885466658973</v>
      </c>
      <c r="H2215" t="str">
        <f>IF(Calc!O2215=Betting!I2215, Betting!B2215, IF(Calc!P2215=Betting!I2215, Betting!C2215, ""))</f>
        <v>HOU</v>
      </c>
      <c r="I2215" s="21">
        <f>MAX(Calc!O2215:P2215)</f>
        <v>0.5851525774408658</v>
      </c>
      <c r="J2215" s="22">
        <f t="shared" si="137"/>
        <v>-141.05247992892026</v>
      </c>
      <c r="K2215" s="23">
        <f t="shared" si="138"/>
        <v>0.70895598610100585</v>
      </c>
      <c r="M2215" s="31"/>
      <c r="N2215" s="31"/>
      <c r="O2215" t="str">
        <f>IF(ISBLANK(Games!L2215), "", Games!L2215)</f>
        <v/>
      </c>
      <c r="P2215" t="str">
        <f>IF(ISBLANK(Games!M2215), "", Games!M2215)</f>
        <v/>
      </c>
      <c r="Q2215" t="str">
        <f t="shared" si="139"/>
        <v/>
      </c>
      <c r="R2215" t="str">
        <f>IF(ISBLANK(Games!L2215), "", IF(H2215=Q2215, "W", "L"))</f>
        <v/>
      </c>
      <c r="T2215" s="30" t="str">
        <f t="shared" si="140"/>
        <v/>
      </c>
    </row>
    <row r="2216" spans="1:20" x14ac:dyDescent="0.45">
      <c r="A2216" s="20" t="str">
        <f>Calc!A2216</f>
        <v>2024-09-13</v>
      </c>
      <c r="B2216" t="str">
        <f>Calc!B2216</f>
        <v>ARI</v>
      </c>
      <c r="C2216" t="str">
        <f>Calc!C2216</f>
        <v>MIL</v>
      </c>
      <c r="D2216" t="str">
        <f>IF(ISBLANK(Games!D2216), "", Games!D2216)</f>
        <v/>
      </c>
      <c r="E2216" t="str">
        <f>IF(ISBLANK(Games!E2216), "", Games!E2216)</f>
        <v/>
      </c>
      <c r="F2216">
        <f>Calc!M2216</f>
        <v>1516.9891876380354</v>
      </c>
      <c r="G2216">
        <f>Calc!N2216</f>
        <v>1527.5334034496079</v>
      </c>
      <c r="H2216" t="str">
        <f>IF(Calc!O2216=Betting!I2216, Betting!B2216, IF(Calc!P2216=Betting!I2216, Betting!C2216, ""))</f>
        <v>ARI</v>
      </c>
      <c r="I2216" s="21">
        <f>MAX(Calc!O2216:P2216)</f>
        <v>0.51014676638240319</v>
      </c>
      <c r="J2216" s="22">
        <f t="shared" si="137"/>
        <v>-104.1427781572324</v>
      </c>
      <c r="K2216" s="23">
        <f t="shared" si="138"/>
        <v>0.96022020700294997</v>
      </c>
      <c r="M2216" s="31"/>
      <c r="N2216" s="31"/>
      <c r="O2216" t="str">
        <f>IF(ISBLANK(Games!L2216), "", Games!L2216)</f>
        <v/>
      </c>
      <c r="P2216" t="str">
        <f>IF(ISBLANK(Games!M2216), "", Games!M2216)</f>
        <v/>
      </c>
      <c r="Q2216" t="str">
        <f t="shared" si="139"/>
        <v/>
      </c>
      <c r="R2216" t="str">
        <f>IF(ISBLANK(Games!L2216), "", IF(H2216=Q2216, "W", "L"))</f>
        <v/>
      </c>
      <c r="T2216" s="30" t="str">
        <f t="shared" si="140"/>
        <v/>
      </c>
    </row>
    <row r="2217" spans="1:20" x14ac:dyDescent="0.45">
      <c r="A2217" s="20" t="str">
        <f>Calc!A2217</f>
        <v>2024-09-13</v>
      </c>
      <c r="B2217" t="str">
        <f>Calc!B2217</f>
        <v>SEA</v>
      </c>
      <c r="C2217" t="str">
        <f>Calc!C2217</f>
        <v>TEX</v>
      </c>
      <c r="D2217" t="str">
        <f>IF(ISBLANK(Games!D2217), "", Games!D2217)</f>
        <v/>
      </c>
      <c r="E2217" t="str">
        <f>IF(ISBLANK(Games!E2217), "", Games!E2217)</f>
        <v/>
      </c>
      <c r="F2217">
        <f>Calc!M2217</f>
        <v>1518.2292368487947</v>
      </c>
      <c r="G2217">
        <f>Calc!N2217</f>
        <v>1534.4506247578865</v>
      </c>
      <c r="H2217" t="str">
        <f>IF(Calc!O2217=Betting!I2217, Betting!B2217, IF(Calc!P2217=Betting!I2217, Betting!C2217, ""))</f>
        <v>TEX</v>
      </c>
      <c r="I2217" s="21">
        <f>MAX(Calc!O2217:P2217)</f>
        <v>0.5120915509621331</v>
      </c>
      <c r="J2217" s="22">
        <f t="shared" si="137"/>
        <v>-104.95648353127604</v>
      </c>
      <c r="K2217" s="23">
        <f t="shared" si="138"/>
        <v>0.95277582323154852</v>
      </c>
      <c r="M2217" s="31"/>
      <c r="N2217" s="31"/>
      <c r="O2217" t="str">
        <f>IF(ISBLANK(Games!L2217), "", Games!L2217)</f>
        <v/>
      </c>
      <c r="P2217" t="str">
        <f>IF(ISBLANK(Games!M2217), "", Games!M2217)</f>
        <v/>
      </c>
      <c r="Q2217" t="str">
        <f t="shared" si="139"/>
        <v/>
      </c>
      <c r="R2217" t="str">
        <f>IF(ISBLANK(Games!L2217), "", IF(H2217=Q2217, "W", "L"))</f>
        <v/>
      </c>
      <c r="T2217" s="30" t="str">
        <f t="shared" si="140"/>
        <v/>
      </c>
    </row>
    <row r="2218" spans="1:20" x14ac:dyDescent="0.45">
      <c r="A2218" s="20" t="str">
        <f>Calc!A2218</f>
        <v>2024-09-13</v>
      </c>
      <c r="B2218" t="str">
        <f>Calc!B2218</f>
        <v>SFG</v>
      </c>
      <c r="C2218" t="str">
        <f>Calc!C2218</f>
        <v>SDP</v>
      </c>
      <c r="D2218" t="str">
        <f>IF(ISBLANK(Games!D2218), "", Games!D2218)</f>
        <v/>
      </c>
      <c r="E2218" t="str">
        <f>IF(ISBLANK(Games!E2218), "", Games!E2218)</f>
        <v/>
      </c>
      <c r="F2218">
        <f>Calc!M2218</f>
        <v>1506.8907435815931</v>
      </c>
      <c r="G2218">
        <f>Calc!N2218</f>
        <v>1514.2912987524817</v>
      </c>
      <c r="H2218" t="str">
        <f>IF(Calc!O2218=Betting!I2218, Betting!B2218, IF(Calc!P2218=Betting!I2218, Betting!C2218, ""))</f>
        <v>SFG</v>
      </c>
      <c r="I2218" s="21">
        <f>MAX(Calc!O2218:P2218)</f>
        <v>0.54560135541270194</v>
      </c>
      <c r="J2218" s="22">
        <f t="shared" si="137"/>
        <v>-120.07107897697134</v>
      </c>
      <c r="K2218" s="23">
        <f t="shared" si="138"/>
        <v>0.83284002152740877</v>
      </c>
      <c r="M2218" s="31"/>
      <c r="N2218" s="31"/>
      <c r="O2218" t="str">
        <f>IF(ISBLANK(Games!L2218), "", Games!L2218)</f>
        <v/>
      </c>
      <c r="P2218" t="str">
        <f>IF(ISBLANK(Games!M2218), "", Games!M2218)</f>
        <v/>
      </c>
      <c r="Q2218" t="str">
        <f t="shared" si="139"/>
        <v/>
      </c>
      <c r="R2218" t="str">
        <f>IF(ISBLANK(Games!L2218), "", IF(H2218=Q2218, "W", "L"))</f>
        <v/>
      </c>
      <c r="T2218" s="30" t="str">
        <f t="shared" si="140"/>
        <v/>
      </c>
    </row>
    <row r="2219" spans="1:20" x14ac:dyDescent="0.45">
      <c r="A2219" s="20" t="str">
        <f>Calc!A2219</f>
        <v>2024-09-14</v>
      </c>
      <c r="B2219" t="str">
        <f>Calc!B2219</f>
        <v>NYY</v>
      </c>
      <c r="C2219" t="str">
        <f>Calc!C2219</f>
        <v>BOS</v>
      </c>
      <c r="D2219" t="str">
        <f>IF(ISBLANK(Games!D2219), "", Games!D2219)</f>
        <v/>
      </c>
      <c r="E2219" t="str">
        <f>IF(ISBLANK(Games!E2219), "", Games!E2219)</f>
        <v/>
      </c>
      <c r="F2219">
        <f>Calc!M2219</f>
        <v>1533.7203518335739</v>
      </c>
      <c r="G2219">
        <f>Calc!N2219</f>
        <v>1518.233689676287</v>
      </c>
      <c r="H2219" t="str">
        <f>IF(Calc!O2219=Betting!I2219, Betting!B2219, IF(Calc!P2219=Betting!I2219, Betting!C2219, ""))</f>
        <v>NYY</v>
      </c>
      <c r="I2219" s="21">
        <f>MAX(Calc!O2219:P2219)</f>
        <v>0.56923367563713201</v>
      </c>
      <c r="J2219" s="22">
        <f t="shared" si="137"/>
        <v>-132.14442342471094</v>
      </c>
      <c r="K2219" s="23">
        <f t="shared" si="138"/>
        <v>0.75674778706779733</v>
      </c>
      <c r="M2219" s="31"/>
      <c r="N2219" s="31"/>
      <c r="O2219" t="str">
        <f>IF(ISBLANK(Games!L2219), "", Games!L2219)</f>
        <v/>
      </c>
      <c r="P2219" t="str">
        <f>IF(ISBLANK(Games!M2219), "", Games!M2219)</f>
        <v/>
      </c>
      <c r="Q2219" t="str">
        <f t="shared" si="139"/>
        <v/>
      </c>
      <c r="R2219" t="str">
        <f>IF(ISBLANK(Games!L2219), "", IF(H2219=Q2219, "W", "L"))</f>
        <v/>
      </c>
      <c r="T2219" s="30" t="str">
        <f t="shared" si="140"/>
        <v/>
      </c>
    </row>
    <row r="2220" spans="1:20" x14ac:dyDescent="0.45">
      <c r="A2220" s="20" t="str">
        <f>Calc!A2220</f>
        <v>2024-09-14</v>
      </c>
      <c r="B2220" t="str">
        <f>Calc!B2220</f>
        <v>TOR</v>
      </c>
      <c r="C2220" t="str">
        <f>Calc!C2220</f>
        <v>STL</v>
      </c>
      <c r="D2220" t="str">
        <f>IF(ISBLANK(Games!D2220), "", Games!D2220)</f>
        <v/>
      </c>
      <c r="E2220" t="str">
        <f>IF(ISBLANK(Games!E2220), "", Games!E2220)</f>
        <v/>
      </c>
      <c r="F2220">
        <f>Calc!M2220</f>
        <v>1536.86484917293</v>
      </c>
      <c r="G2220">
        <f>Calc!N2220</f>
        <v>1507.9516916859375</v>
      </c>
      <c r="H2220" t="str">
        <f>IF(Calc!O2220=Betting!I2220, Betting!B2220, IF(Calc!P2220=Betting!I2220, Betting!C2220, ""))</f>
        <v>TOR</v>
      </c>
      <c r="I2220" s="21">
        <f>MAX(Calc!O2220:P2220)</f>
        <v>0.53875115945794039</v>
      </c>
      <c r="J2220" s="22">
        <f t="shared" si="137"/>
        <v>-116.80271300515358</v>
      </c>
      <c r="K2220" s="23">
        <f t="shared" si="138"/>
        <v>0.85614449722231878</v>
      </c>
      <c r="M2220" s="31"/>
      <c r="N2220" s="31"/>
      <c r="O2220" t="str">
        <f>IF(ISBLANK(Games!L2220), "", Games!L2220)</f>
        <v/>
      </c>
      <c r="P2220" t="str">
        <f>IF(ISBLANK(Games!M2220), "", Games!M2220)</f>
        <v/>
      </c>
      <c r="Q2220" t="str">
        <f t="shared" si="139"/>
        <v/>
      </c>
      <c r="R2220" t="str">
        <f>IF(ISBLANK(Games!L2220), "", IF(H2220=Q2220, "W", "L"))</f>
        <v/>
      </c>
      <c r="T2220" s="30" t="str">
        <f t="shared" si="140"/>
        <v/>
      </c>
    </row>
    <row r="2221" spans="1:20" x14ac:dyDescent="0.45">
      <c r="A2221" s="20" t="str">
        <f>Calc!A2221</f>
        <v>2024-09-14</v>
      </c>
      <c r="B2221" t="str">
        <f>Calc!B2221</f>
        <v>PHI</v>
      </c>
      <c r="C2221" t="str">
        <f>Calc!C2221</f>
        <v>NYM</v>
      </c>
      <c r="D2221" t="str">
        <f>IF(ISBLANK(Games!D2221), "", Games!D2221)</f>
        <v/>
      </c>
      <c r="E2221" t="str">
        <f>IF(ISBLANK(Games!E2221), "", Games!E2221)</f>
        <v/>
      </c>
      <c r="F2221">
        <f>Calc!M2221</f>
        <v>1516.0751994709906</v>
      </c>
      <c r="G2221">
        <f>Calc!N2221</f>
        <v>1510.288270753422</v>
      </c>
      <c r="H2221" t="str">
        <f>IF(Calc!O2221=Betting!I2221, Betting!B2221, IF(Calc!P2221=Betting!I2221, Betting!C2221, ""))</f>
        <v>PHI</v>
      </c>
      <c r="I2221" s="21">
        <f>MAX(Calc!O2221:P2221)</f>
        <v>0.55070017117492798</v>
      </c>
      <c r="J2221" s="22">
        <f t="shared" si="137"/>
        <v>-122.56852458969767</v>
      </c>
      <c r="K2221" s="23">
        <f t="shared" si="138"/>
        <v>0.81587014557573756</v>
      </c>
      <c r="M2221" s="31"/>
      <c r="N2221" s="31"/>
      <c r="O2221" t="str">
        <f>IF(ISBLANK(Games!L2221), "", Games!L2221)</f>
        <v/>
      </c>
      <c r="P2221" t="str">
        <f>IF(ISBLANK(Games!M2221), "", Games!M2221)</f>
        <v/>
      </c>
      <c r="Q2221" t="str">
        <f t="shared" si="139"/>
        <v/>
      </c>
      <c r="R2221" t="str">
        <f>IF(ISBLANK(Games!L2221), "", IF(H2221=Q2221, "W", "L"))</f>
        <v/>
      </c>
      <c r="T2221" s="30" t="str">
        <f t="shared" si="140"/>
        <v/>
      </c>
    </row>
    <row r="2222" spans="1:20" x14ac:dyDescent="0.45">
      <c r="A2222" s="20" t="str">
        <f>Calc!A2222</f>
        <v>2024-09-14</v>
      </c>
      <c r="B2222" t="str">
        <f>Calc!B2222</f>
        <v>WAS</v>
      </c>
      <c r="C2222" t="str">
        <f>Calc!C2222</f>
        <v>MIA</v>
      </c>
      <c r="D2222" t="str">
        <f>IF(ISBLANK(Games!D2222), "", Games!D2222)</f>
        <v/>
      </c>
      <c r="E2222" t="str">
        <f>IF(ISBLANK(Games!E2222), "", Games!E2222)</f>
        <v/>
      </c>
      <c r="F2222">
        <f>Calc!M2222</f>
        <v>1419.5380932200808</v>
      </c>
      <c r="G2222">
        <f>Calc!N2222</f>
        <v>1484.370768699393</v>
      </c>
      <c r="H2222" t="str">
        <f>IF(Calc!O2222=Betting!I2222, Betting!B2222, IF(Calc!P2222=Betting!I2222, Betting!C2222, ""))</f>
        <v>MIA</v>
      </c>
      <c r="I2222" s="21">
        <f>MAX(Calc!O2222:P2222)</f>
        <v>0.61604316969635176</v>
      </c>
      <c r="J2222" s="22">
        <f t="shared" si="137"/>
        <v>-160.44594628233608</v>
      </c>
      <c r="K2222" s="23">
        <f t="shared" si="138"/>
        <v>0.62326286401795661</v>
      </c>
      <c r="M2222" s="31"/>
      <c r="N2222" s="31"/>
      <c r="O2222" t="str">
        <f>IF(ISBLANK(Games!L2222), "", Games!L2222)</f>
        <v/>
      </c>
      <c r="P2222" t="str">
        <f>IF(ISBLANK(Games!M2222), "", Games!M2222)</f>
        <v/>
      </c>
      <c r="Q2222" t="str">
        <f t="shared" si="139"/>
        <v/>
      </c>
      <c r="R2222" t="str">
        <f>IF(ISBLANK(Games!L2222), "", IF(H2222=Q2222, "W", "L"))</f>
        <v/>
      </c>
      <c r="T2222" s="30" t="str">
        <f t="shared" si="140"/>
        <v/>
      </c>
    </row>
    <row r="2223" spans="1:20" x14ac:dyDescent="0.45">
      <c r="A2223" s="20" t="str">
        <f>Calc!A2223</f>
        <v>2024-09-14</v>
      </c>
      <c r="B2223" t="str">
        <f>Calc!B2223</f>
        <v>DET</v>
      </c>
      <c r="C2223" t="str">
        <f>Calc!C2223</f>
        <v>BAL</v>
      </c>
      <c r="D2223" t="str">
        <f>IF(ISBLANK(Games!D2223), "", Games!D2223)</f>
        <v/>
      </c>
      <c r="E2223" t="str">
        <f>IF(ISBLANK(Games!E2223), "", Games!E2223)</f>
        <v/>
      </c>
      <c r="F2223">
        <f>Calc!M2223</f>
        <v>1481.7589766686021</v>
      </c>
      <c r="G2223">
        <f>Calc!N2223</f>
        <v>1539.0873746407135</v>
      </c>
      <c r="H2223" t="str">
        <f>IF(Calc!O2223=Betting!I2223, Betting!B2223, IF(Calc!P2223=Betting!I2223, Betting!C2223, ""))</f>
        <v>BAL</v>
      </c>
      <c r="I2223" s="21">
        <f>MAX(Calc!O2223:P2223)</f>
        <v>0.57792715888816726</v>
      </c>
      <c r="J2223" s="22">
        <f t="shared" si="137"/>
        <v>-136.92592903295554</v>
      </c>
      <c r="K2223" s="23">
        <f t="shared" si="138"/>
        <v>0.7303218660355546</v>
      </c>
      <c r="M2223" s="31"/>
      <c r="N2223" s="31"/>
      <c r="O2223" t="str">
        <f>IF(ISBLANK(Games!L2223), "", Games!L2223)</f>
        <v/>
      </c>
      <c r="P2223" t="str">
        <f>IF(ISBLANK(Games!M2223), "", Games!M2223)</f>
        <v/>
      </c>
      <c r="Q2223" t="str">
        <f t="shared" si="139"/>
        <v/>
      </c>
      <c r="R2223" t="str">
        <f>IF(ISBLANK(Games!L2223), "", IF(H2223=Q2223, "W", "L"))</f>
        <v/>
      </c>
      <c r="T2223" s="30" t="str">
        <f t="shared" si="140"/>
        <v/>
      </c>
    </row>
    <row r="2224" spans="1:20" x14ac:dyDescent="0.45">
      <c r="A2224" s="20" t="str">
        <f>Calc!A2224</f>
        <v>2024-09-14</v>
      </c>
      <c r="B2224" t="str">
        <f>Calc!B2224</f>
        <v>CLE</v>
      </c>
      <c r="C2224" t="str">
        <f>Calc!C2224</f>
        <v>TBR</v>
      </c>
      <c r="D2224" t="str">
        <f>IF(ISBLANK(Games!D2224), "", Games!D2224)</f>
        <v/>
      </c>
      <c r="E2224" t="str">
        <f>IF(ISBLANK(Games!E2224), "", Games!E2224)</f>
        <v/>
      </c>
      <c r="F2224">
        <f>Calc!M2224</f>
        <v>1503.8938502056101</v>
      </c>
      <c r="G2224">
        <f>Calc!N2224</f>
        <v>1532.6622500113572</v>
      </c>
      <c r="H2224" t="str">
        <f>IF(Calc!O2224=Betting!I2224, Betting!B2224, IF(Calc!P2224=Betting!I2224, Betting!C2224, ""))</f>
        <v>TBR</v>
      </c>
      <c r="I2224" s="21">
        <f>MAX(Calc!O2224:P2224)</f>
        <v>0.51749717247080118</v>
      </c>
      <c r="J2224" s="22">
        <f t="shared" si="137"/>
        <v>-107.25267147568886</v>
      </c>
      <c r="K2224" s="23">
        <f t="shared" si="138"/>
        <v>0.93237770793119279</v>
      </c>
      <c r="M2224" s="31"/>
      <c r="N2224" s="31"/>
      <c r="O2224" t="str">
        <f>IF(ISBLANK(Games!L2224), "", Games!L2224)</f>
        <v/>
      </c>
      <c r="P2224" t="str">
        <f>IF(ISBLANK(Games!M2224), "", Games!M2224)</f>
        <v/>
      </c>
      <c r="Q2224" t="str">
        <f t="shared" si="139"/>
        <v/>
      </c>
      <c r="R2224" t="str">
        <f>IF(ISBLANK(Games!L2224), "", IF(H2224=Q2224, "W", "L"))</f>
        <v/>
      </c>
      <c r="T2224" s="30" t="str">
        <f t="shared" si="140"/>
        <v/>
      </c>
    </row>
    <row r="2225" spans="1:20" x14ac:dyDescent="0.45">
      <c r="A2225" s="20" t="str">
        <f>Calc!A2225</f>
        <v>2024-09-14</v>
      </c>
      <c r="B2225" t="str">
        <f>Calc!B2225</f>
        <v>PIT</v>
      </c>
      <c r="C2225" t="str">
        <f>Calc!C2225</f>
        <v>KCR</v>
      </c>
      <c r="D2225" t="str">
        <f>IF(ISBLANK(Games!D2225), "", Games!D2225)</f>
        <v/>
      </c>
      <c r="E2225" t="str">
        <f>IF(ISBLANK(Games!E2225), "", Games!E2225)</f>
        <v/>
      </c>
      <c r="F2225">
        <f>Calc!M2225</f>
        <v>1464.4120897083565</v>
      </c>
      <c r="G2225">
        <f>Calc!N2225</f>
        <v>1465.2610239810729</v>
      </c>
      <c r="H2225" t="str">
        <f>IF(Calc!O2225=Betting!I2225, Betting!B2225, IF(Calc!P2225=Betting!I2225, Betting!C2225, ""))</f>
        <v>PIT</v>
      </c>
      <c r="I2225" s="21">
        <f>MAX(Calc!O2225:P2225)</f>
        <v>0.52776379505191884</v>
      </c>
      <c r="J2225" s="22">
        <f t="shared" si="137"/>
        <v>-111.75843561379257</v>
      </c>
      <c r="K2225" s="23">
        <f t="shared" si="138"/>
        <v>0.89478704180840007</v>
      </c>
      <c r="M2225" s="31"/>
      <c r="N2225" s="31"/>
      <c r="O2225" t="str">
        <f>IF(ISBLANK(Games!L2225), "", Games!L2225)</f>
        <v/>
      </c>
      <c r="P2225" t="str">
        <f>IF(ISBLANK(Games!M2225), "", Games!M2225)</f>
        <v/>
      </c>
      <c r="Q2225" t="str">
        <f t="shared" si="139"/>
        <v/>
      </c>
      <c r="R2225" t="str">
        <f>IF(ISBLANK(Games!L2225), "", IF(H2225=Q2225, "W", "L"))</f>
        <v/>
      </c>
      <c r="T2225" s="30" t="str">
        <f t="shared" si="140"/>
        <v/>
      </c>
    </row>
    <row r="2226" spans="1:20" x14ac:dyDescent="0.45">
      <c r="A2226" s="20" t="str">
        <f>Calc!A2226</f>
        <v>2024-09-14</v>
      </c>
      <c r="B2226" t="str">
        <f>Calc!B2226</f>
        <v>MIN</v>
      </c>
      <c r="C2226" t="str">
        <f>Calc!C2226</f>
        <v>CIN</v>
      </c>
      <c r="D2226" t="str">
        <f>IF(ISBLANK(Games!D2226), "", Games!D2226)</f>
        <v/>
      </c>
      <c r="E2226" t="str">
        <f>IF(ISBLANK(Games!E2226), "", Games!E2226)</f>
        <v/>
      </c>
      <c r="F2226">
        <f>Calc!M2226</f>
        <v>1529.2726034226744</v>
      </c>
      <c r="G2226">
        <f>Calc!N2226</f>
        <v>1513.6155661274754</v>
      </c>
      <c r="H2226" t="str">
        <f>IF(Calc!O2226=Betting!I2226, Betting!B2226, IF(Calc!P2226=Betting!I2226, Betting!C2226, ""))</f>
        <v>MIN</v>
      </c>
      <c r="I2226" s="21">
        <f>MAX(Calc!O2226:P2226)</f>
        <v>0.58615341096240403</v>
      </c>
      <c r="J2226" s="22">
        <f t="shared" si="137"/>
        <v>-141.63543363387606</v>
      </c>
      <c r="K2226" s="23">
        <f t="shared" si="138"/>
        <v>0.7060380120591675</v>
      </c>
      <c r="M2226" s="31"/>
      <c r="N2226" s="31"/>
      <c r="O2226" t="str">
        <f>IF(ISBLANK(Games!L2226), "", Games!L2226)</f>
        <v/>
      </c>
      <c r="P2226" t="str">
        <f>IF(ISBLANK(Games!M2226), "", Games!M2226)</f>
        <v/>
      </c>
      <c r="Q2226" t="str">
        <f t="shared" si="139"/>
        <v/>
      </c>
      <c r="R2226" t="str">
        <f>IF(ISBLANK(Games!L2226), "", IF(H2226=Q2226, "W", "L"))</f>
        <v/>
      </c>
      <c r="T2226" s="30" t="str">
        <f t="shared" si="140"/>
        <v/>
      </c>
    </row>
    <row r="2227" spans="1:20" x14ac:dyDescent="0.45">
      <c r="A2227" s="20" t="str">
        <f>Calc!A2227</f>
        <v>2024-09-14</v>
      </c>
      <c r="B2227" t="str">
        <f>Calc!B2227</f>
        <v>CHW</v>
      </c>
      <c r="C2227" t="str">
        <f>Calc!C2227</f>
        <v>OAK</v>
      </c>
      <c r="D2227" t="str">
        <f>IF(ISBLANK(Games!D2227), "", Games!D2227)</f>
        <v/>
      </c>
      <c r="E2227" t="str">
        <f>IF(ISBLANK(Games!E2227), "", Games!E2227)</f>
        <v/>
      </c>
      <c r="F2227">
        <f>Calc!M2227</f>
        <v>1426.513159308995</v>
      </c>
      <c r="G2227">
        <f>Calc!N2227</f>
        <v>1422.9458950386379</v>
      </c>
      <c r="H2227" t="str">
        <f>IF(Calc!O2227=Betting!I2227, Betting!B2227, IF(Calc!P2227=Betting!I2227, Betting!C2227, ""))</f>
        <v>OAK</v>
      </c>
      <c r="I2227" s="21">
        <f>MAX(Calc!O2227:P2227)</f>
        <v>0.51599323499645966</v>
      </c>
      <c r="J2227" s="22">
        <f t="shared" si="137"/>
        <v>-106.60868242052058</v>
      </c>
      <c r="K2227" s="23">
        <f t="shared" si="138"/>
        <v>0.9380099043485739</v>
      </c>
      <c r="M2227" s="31"/>
      <c r="N2227" s="31"/>
      <c r="O2227" t="str">
        <f>IF(ISBLANK(Games!L2227), "", Games!L2227)</f>
        <v/>
      </c>
      <c r="P2227" t="str">
        <f>IF(ISBLANK(Games!M2227), "", Games!M2227)</f>
        <v/>
      </c>
      <c r="Q2227" t="str">
        <f t="shared" si="139"/>
        <v/>
      </c>
      <c r="R2227" t="str">
        <f>IF(ISBLANK(Games!L2227), "", IF(H2227=Q2227, "W", "L"))</f>
        <v/>
      </c>
      <c r="T2227" s="30" t="str">
        <f t="shared" si="140"/>
        <v/>
      </c>
    </row>
    <row r="2228" spans="1:20" x14ac:dyDescent="0.45">
      <c r="A2228" s="20" t="str">
        <f>Calc!A2228</f>
        <v>2024-09-14</v>
      </c>
      <c r="B2228" t="str">
        <f>Calc!B2228</f>
        <v>ATL</v>
      </c>
      <c r="C2228" t="str">
        <f>Calc!C2228</f>
        <v>LAD</v>
      </c>
      <c r="D2228" t="str">
        <f>IF(ISBLANK(Games!D2228), "", Games!D2228)</f>
        <v/>
      </c>
      <c r="E2228" t="str">
        <f>IF(ISBLANK(Games!E2228), "", Games!E2228)</f>
        <v/>
      </c>
      <c r="F2228">
        <f>Calc!M2228</f>
        <v>1593.2508682491175</v>
      </c>
      <c r="G2228">
        <f>Calc!N2228</f>
        <v>1587.2549754385982</v>
      </c>
      <c r="H2228" t="str">
        <f>IF(Calc!O2228=Betting!I2228, Betting!B2228, IF(Calc!P2228=Betting!I2228, Betting!C2228, ""))</f>
        <v>ATL</v>
      </c>
      <c r="I2228" s="21">
        <f>MAX(Calc!O2228:P2228)</f>
        <v>0.53057914637369097</v>
      </c>
      <c r="J2228" s="22">
        <f t="shared" si="137"/>
        <v>-113.02845671957898</v>
      </c>
      <c r="K2228" s="23">
        <f t="shared" si="138"/>
        <v>0.88473295046483491</v>
      </c>
      <c r="M2228" s="31"/>
      <c r="N2228" s="31"/>
      <c r="O2228" t="str">
        <f>IF(ISBLANK(Games!L2228), "", Games!L2228)</f>
        <v/>
      </c>
      <c r="P2228" t="str">
        <f>IF(ISBLANK(Games!M2228), "", Games!M2228)</f>
        <v/>
      </c>
      <c r="Q2228" t="str">
        <f t="shared" si="139"/>
        <v/>
      </c>
      <c r="R2228" t="str">
        <f>IF(ISBLANK(Games!L2228), "", IF(H2228=Q2228, "W", "L"))</f>
        <v/>
      </c>
      <c r="T2228" s="30" t="str">
        <f t="shared" si="140"/>
        <v/>
      </c>
    </row>
    <row r="2229" spans="1:20" x14ac:dyDescent="0.45">
      <c r="A2229" s="20" t="str">
        <f>Calc!A2229</f>
        <v>2024-09-14</v>
      </c>
      <c r="B2229" t="str">
        <f>Calc!B2229</f>
        <v>COL</v>
      </c>
      <c r="C2229" t="str">
        <f>Calc!C2229</f>
        <v>CHC</v>
      </c>
      <c r="D2229" t="str">
        <f>IF(ISBLANK(Games!D2229), "", Games!D2229)</f>
        <v/>
      </c>
      <c r="E2229" t="str">
        <f>IF(ISBLANK(Games!E2229), "", Games!E2229)</f>
        <v/>
      </c>
      <c r="F2229">
        <f>Calc!M2229</f>
        <v>1423.0710497477428</v>
      </c>
      <c r="G2229">
        <f>Calc!N2229</f>
        <v>1510.9500841970262</v>
      </c>
      <c r="H2229" t="str">
        <f>IF(Calc!O2229=Betting!I2229, Betting!B2229, IF(Calc!P2229=Betting!I2229, Betting!C2229, ""))</f>
        <v>CHC</v>
      </c>
      <c r="I2229" s="21">
        <f>MAX(Calc!O2229:P2229)</f>
        <v>0.50966513987888784</v>
      </c>
      <c r="J2229" s="22">
        <f t="shared" si="137"/>
        <v>-103.94226095876624</v>
      </c>
      <c r="K2229" s="23">
        <f t="shared" si="138"/>
        <v>0.96207258796948691</v>
      </c>
      <c r="M2229" s="31"/>
      <c r="N2229" s="31"/>
      <c r="O2229" t="str">
        <f>IF(ISBLANK(Games!L2229), "", Games!L2229)</f>
        <v/>
      </c>
      <c r="P2229" t="str">
        <f>IF(ISBLANK(Games!M2229), "", Games!M2229)</f>
        <v/>
      </c>
      <c r="Q2229" t="str">
        <f t="shared" si="139"/>
        <v/>
      </c>
      <c r="R2229" t="str">
        <f>IF(ISBLANK(Games!L2229), "", IF(H2229=Q2229, "W", "L"))</f>
        <v/>
      </c>
      <c r="T2229" s="30" t="str">
        <f t="shared" si="140"/>
        <v/>
      </c>
    </row>
    <row r="2230" spans="1:20" x14ac:dyDescent="0.45">
      <c r="A2230" s="20" t="str">
        <f>Calc!A2230</f>
        <v>2024-09-14</v>
      </c>
      <c r="B2230" t="str">
        <f>Calc!B2230</f>
        <v>ARI</v>
      </c>
      <c r="C2230" t="str">
        <f>Calc!C2230</f>
        <v>MIL</v>
      </c>
      <c r="D2230" t="str">
        <f>IF(ISBLANK(Games!D2230), "", Games!D2230)</f>
        <v/>
      </c>
      <c r="E2230" t="str">
        <f>IF(ISBLANK(Games!E2230), "", Games!E2230)</f>
        <v/>
      </c>
      <c r="F2230">
        <f>Calc!M2230</f>
        <v>1516.9891876380354</v>
      </c>
      <c r="G2230">
        <f>Calc!N2230</f>
        <v>1527.5334034496079</v>
      </c>
      <c r="H2230" t="str">
        <f>IF(Calc!O2230=Betting!I2230, Betting!B2230, IF(Calc!P2230=Betting!I2230, Betting!C2230, ""))</f>
        <v>ARI</v>
      </c>
      <c r="I2230" s="21">
        <f>MAX(Calc!O2230:P2230)</f>
        <v>0.51014676638240319</v>
      </c>
      <c r="J2230" s="22">
        <f t="shared" si="137"/>
        <v>-104.1427781572324</v>
      </c>
      <c r="K2230" s="23">
        <f t="shared" si="138"/>
        <v>0.96022020700294997</v>
      </c>
      <c r="M2230" s="31"/>
      <c r="N2230" s="31"/>
      <c r="O2230" t="str">
        <f>IF(ISBLANK(Games!L2230), "", Games!L2230)</f>
        <v/>
      </c>
      <c r="P2230" t="str">
        <f>IF(ISBLANK(Games!M2230), "", Games!M2230)</f>
        <v/>
      </c>
      <c r="Q2230" t="str">
        <f t="shared" si="139"/>
        <v/>
      </c>
      <c r="R2230" t="str">
        <f>IF(ISBLANK(Games!L2230), "", IF(H2230=Q2230, "W", "L"))</f>
        <v/>
      </c>
      <c r="T2230" s="30" t="str">
        <f t="shared" si="140"/>
        <v/>
      </c>
    </row>
    <row r="2231" spans="1:20" x14ac:dyDescent="0.45">
      <c r="A2231" s="20" t="str">
        <f>Calc!A2231</f>
        <v>2024-09-14</v>
      </c>
      <c r="B2231" t="str">
        <f>Calc!B2231</f>
        <v>SFG</v>
      </c>
      <c r="C2231" t="str">
        <f>Calc!C2231</f>
        <v>SDP</v>
      </c>
      <c r="D2231" t="str">
        <f>IF(ISBLANK(Games!D2231), "", Games!D2231)</f>
        <v/>
      </c>
      <c r="E2231" t="str">
        <f>IF(ISBLANK(Games!E2231), "", Games!E2231)</f>
        <v/>
      </c>
      <c r="F2231">
        <f>Calc!M2231</f>
        <v>1506.8907435815931</v>
      </c>
      <c r="G2231">
        <f>Calc!N2231</f>
        <v>1514.2912987524817</v>
      </c>
      <c r="H2231" t="str">
        <f>IF(Calc!O2231=Betting!I2231, Betting!B2231, IF(Calc!P2231=Betting!I2231, Betting!C2231, ""))</f>
        <v>SFG</v>
      </c>
      <c r="I2231" s="21">
        <f>MAX(Calc!O2231:P2231)</f>
        <v>0.54560135541270194</v>
      </c>
      <c r="J2231" s="22">
        <f t="shared" si="137"/>
        <v>-120.07107897697134</v>
      </c>
      <c r="K2231" s="23">
        <f t="shared" si="138"/>
        <v>0.83284002152740877</v>
      </c>
      <c r="M2231" s="31"/>
      <c r="N2231" s="31"/>
      <c r="O2231" t="str">
        <f>IF(ISBLANK(Games!L2231), "", Games!L2231)</f>
        <v/>
      </c>
      <c r="P2231" t="str">
        <f>IF(ISBLANK(Games!M2231), "", Games!M2231)</f>
        <v/>
      </c>
      <c r="Q2231" t="str">
        <f t="shared" si="139"/>
        <v/>
      </c>
      <c r="R2231" t="str">
        <f>IF(ISBLANK(Games!L2231), "", IF(H2231=Q2231, "W", "L"))</f>
        <v/>
      </c>
      <c r="T2231" s="30" t="str">
        <f t="shared" si="140"/>
        <v/>
      </c>
    </row>
    <row r="2232" spans="1:20" x14ac:dyDescent="0.45">
      <c r="A2232" s="20" t="str">
        <f>Calc!A2232</f>
        <v>2024-09-14</v>
      </c>
      <c r="B2232" t="str">
        <f>Calc!B2232</f>
        <v>LAA</v>
      </c>
      <c r="C2232" t="str">
        <f>Calc!C2232</f>
        <v>HOU</v>
      </c>
      <c r="D2232" t="str">
        <f>IF(ISBLANK(Games!D2232), "", Games!D2232)</f>
        <v/>
      </c>
      <c r="E2232" t="str">
        <f>IF(ISBLANK(Games!E2232), "", Games!E2232)</f>
        <v/>
      </c>
      <c r="F2232">
        <f>Calc!M2232</f>
        <v>1469.5882041455925</v>
      </c>
      <c r="G2232">
        <f>Calc!N2232</f>
        <v>1554.1885466658973</v>
      </c>
      <c r="H2232" t="str">
        <f>IF(Calc!O2232=Betting!I2232, Betting!B2232, IF(Calc!P2232=Betting!I2232, Betting!C2232, ""))</f>
        <v>HOU</v>
      </c>
      <c r="I2232" s="21">
        <f>MAX(Calc!O2232:P2232)</f>
        <v>0.5851525774408658</v>
      </c>
      <c r="J2232" s="22">
        <f t="shared" si="137"/>
        <v>-141.05247992892026</v>
      </c>
      <c r="K2232" s="23">
        <f t="shared" si="138"/>
        <v>0.70895598610100585</v>
      </c>
      <c r="M2232" s="31"/>
      <c r="N2232" s="31"/>
      <c r="O2232" t="str">
        <f>IF(ISBLANK(Games!L2232), "", Games!L2232)</f>
        <v/>
      </c>
      <c r="P2232" t="str">
        <f>IF(ISBLANK(Games!M2232), "", Games!M2232)</f>
        <v/>
      </c>
      <c r="Q2232" t="str">
        <f t="shared" si="139"/>
        <v/>
      </c>
      <c r="R2232" t="str">
        <f>IF(ISBLANK(Games!L2232), "", IF(H2232=Q2232, "W", "L"))</f>
        <v/>
      </c>
      <c r="T2232" s="30" t="str">
        <f t="shared" si="140"/>
        <v/>
      </c>
    </row>
    <row r="2233" spans="1:20" x14ac:dyDescent="0.45">
      <c r="A2233" s="20" t="str">
        <f>Calc!A2233</f>
        <v>2024-09-14</v>
      </c>
      <c r="B2233" t="str">
        <f>Calc!B2233</f>
        <v>SEA</v>
      </c>
      <c r="C2233" t="str">
        <f>Calc!C2233</f>
        <v>TEX</v>
      </c>
      <c r="D2233" t="str">
        <f>IF(ISBLANK(Games!D2233), "", Games!D2233)</f>
        <v/>
      </c>
      <c r="E2233" t="str">
        <f>IF(ISBLANK(Games!E2233), "", Games!E2233)</f>
        <v/>
      </c>
      <c r="F2233">
        <f>Calc!M2233</f>
        <v>1518.2292368487947</v>
      </c>
      <c r="G2233">
        <f>Calc!N2233</f>
        <v>1534.4506247578865</v>
      </c>
      <c r="H2233" t="str">
        <f>IF(Calc!O2233=Betting!I2233, Betting!B2233, IF(Calc!P2233=Betting!I2233, Betting!C2233, ""))</f>
        <v>TEX</v>
      </c>
      <c r="I2233" s="21">
        <f>MAX(Calc!O2233:P2233)</f>
        <v>0.5120915509621331</v>
      </c>
      <c r="J2233" s="22">
        <f t="shared" si="137"/>
        <v>-104.95648353127604</v>
      </c>
      <c r="K2233" s="23">
        <f t="shared" si="138"/>
        <v>0.95277582323154852</v>
      </c>
      <c r="M2233" s="31"/>
      <c r="N2233" s="31"/>
      <c r="O2233" t="str">
        <f>IF(ISBLANK(Games!L2233), "", Games!L2233)</f>
        <v/>
      </c>
      <c r="P2233" t="str">
        <f>IF(ISBLANK(Games!M2233), "", Games!M2233)</f>
        <v/>
      </c>
      <c r="Q2233" t="str">
        <f t="shared" si="139"/>
        <v/>
      </c>
      <c r="R2233" t="str">
        <f>IF(ISBLANK(Games!L2233), "", IF(H2233=Q2233, "W", "L"))</f>
        <v/>
      </c>
      <c r="T2233" s="30" t="str">
        <f t="shared" si="140"/>
        <v/>
      </c>
    </row>
    <row r="2234" spans="1:20" x14ac:dyDescent="0.45">
      <c r="A2234" s="20" t="str">
        <f>Calc!A2234</f>
        <v>2024-09-15</v>
      </c>
      <c r="B2234" t="str">
        <f>Calc!B2234</f>
        <v>PIT</v>
      </c>
      <c r="C2234" t="str">
        <f>Calc!C2234</f>
        <v>KCR</v>
      </c>
      <c r="D2234" t="str">
        <f>IF(ISBLANK(Games!D2234), "", Games!D2234)</f>
        <v/>
      </c>
      <c r="E2234" t="str">
        <f>IF(ISBLANK(Games!E2234), "", Games!E2234)</f>
        <v/>
      </c>
      <c r="F2234">
        <f>Calc!M2234</f>
        <v>1464.4120897083565</v>
      </c>
      <c r="G2234">
        <f>Calc!N2234</f>
        <v>1465.2610239810729</v>
      </c>
      <c r="H2234" t="str">
        <f>IF(Calc!O2234=Betting!I2234, Betting!B2234, IF(Calc!P2234=Betting!I2234, Betting!C2234, ""))</f>
        <v>PIT</v>
      </c>
      <c r="I2234" s="21">
        <f>MAX(Calc!O2234:P2234)</f>
        <v>0.52776379505191884</v>
      </c>
      <c r="J2234" s="22">
        <f t="shared" si="137"/>
        <v>-111.75843561379257</v>
      </c>
      <c r="K2234" s="23">
        <f t="shared" si="138"/>
        <v>0.89478704180840007</v>
      </c>
      <c r="M2234" s="31"/>
      <c r="N2234" s="31"/>
      <c r="O2234" t="str">
        <f>IF(ISBLANK(Games!L2234), "", Games!L2234)</f>
        <v/>
      </c>
      <c r="P2234" t="str">
        <f>IF(ISBLANK(Games!M2234), "", Games!M2234)</f>
        <v/>
      </c>
      <c r="Q2234" t="str">
        <f t="shared" si="139"/>
        <v/>
      </c>
      <c r="R2234" t="str">
        <f>IF(ISBLANK(Games!L2234), "", IF(H2234=Q2234, "W", "L"))</f>
        <v/>
      </c>
      <c r="T2234" s="30" t="str">
        <f t="shared" si="140"/>
        <v/>
      </c>
    </row>
    <row r="2235" spans="1:20" x14ac:dyDescent="0.45">
      <c r="A2235" s="20" t="str">
        <f>Calc!A2235</f>
        <v>2024-09-15</v>
      </c>
      <c r="B2235" t="str">
        <f>Calc!B2235</f>
        <v>PHI</v>
      </c>
      <c r="C2235" t="str">
        <f>Calc!C2235</f>
        <v>NYM</v>
      </c>
      <c r="D2235" t="str">
        <f>IF(ISBLANK(Games!D2235), "", Games!D2235)</f>
        <v/>
      </c>
      <c r="E2235" t="str">
        <f>IF(ISBLANK(Games!E2235), "", Games!E2235)</f>
        <v/>
      </c>
      <c r="F2235">
        <f>Calc!M2235</f>
        <v>1516.0751994709906</v>
      </c>
      <c r="G2235">
        <f>Calc!N2235</f>
        <v>1510.288270753422</v>
      </c>
      <c r="H2235" t="str">
        <f>IF(Calc!O2235=Betting!I2235, Betting!B2235, IF(Calc!P2235=Betting!I2235, Betting!C2235, ""))</f>
        <v>PHI</v>
      </c>
      <c r="I2235" s="21">
        <f>MAX(Calc!O2235:P2235)</f>
        <v>0.55070017117492798</v>
      </c>
      <c r="J2235" s="22">
        <f t="shared" si="137"/>
        <v>-122.56852458969767</v>
      </c>
      <c r="K2235" s="23">
        <f t="shared" si="138"/>
        <v>0.81587014557573756</v>
      </c>
      <c r="M2235" s="31"/>
      <c r="N2235" s="31"/>
      <c r="O2235" t="str">
        <f>IF(ISBLANK(Games!L2235), "", Games!L2235)</f>
        <v/>
      </c>
      <c r="P2235" t="str">
        <f>IF(ISBLANK(Games!M2235), "", Games!M2235)</f>
        <v/>
      </c>
      <c r="Q2235" t="str">
        <f t="shared" si="139"/>
        <v/>
      </c>
      <c r="R2235" t="str">
        <f>IF(ISBLANK(Games!L2235), "", IF(H2235=Q2235, "W", "L"))</f>
        <v/>
      </c>
      <c r="T2235" s="30" t="str">
        <f t="shared" si="140"/>
        <v/>
      </c>
    </row>
    <row r="2236" spans="1:20" x14ac:dyDescent="0.45">
      <c r="A2236" s="20" t="str">
        <f>Calc!A2236</f>
        <v>2024-09-15</v>
      </c>
      <c r="B2236" t="str">
        <f>Calc!B2236</f>
        <v>ATL</v>
      </c>
      <c r="C2236" t="str">
        <f>Calc!C2236</f>
        <v>LAD</v>
      </c>
      <c r="D2236" t="str">
        <f>IF(ISBLANK(Games!D2236), "", Games!D2236)</f>
        <v/>
      </c>
      <c r="E2236" t="str">
        <f>IF(ISBLANK(Games!E2236), "", Games!E2236)</f>
        <v/>
      </c>
      <c r="F2236">
        <f>Calc!M2236</f>
        <v>1593.2508682491175</v>
      </c>
      <c r="G2236">
        <f>Calc!N2236</f>
        <v>1587.2549754385982</v>
      </c>
      <c r="H2236" t="str">
        <f>IF(Calc!O2236=Betting!I2236, Betting!B2236, IF(Calc!P2236=Betting!I2236, Betting!C2236, ""))</f>
        <v>ATL</v>
      </c>
      <c r="I2236" s="21">
        <f>MAX(Calc!O2236:P2236)</f>
        <v>0.53057914637369097</v>
      </c>
      <c r="J2236" s="22">
        <f t="shared" si="137"/>
        <v>-113.02845671957898</v>
      </c>
      <c r="K2236" s="23">
        <f t="shared" si="138"/>
        <v>0.88473295046483491</v>
      </c>
      <c r="M2236" s="31"/>
      <c r="N2236" s="31"/>
      <c r="O2236" t="str">
        <f>IF(ISBLANK(Games!L2236), "", Games!L2236)</f>
        <v/>
      </c>
      <c r="P2236" t="str">
        <f>IF(ISBLANK(Games!M2236), "", Games!M2236)</f>
        <v/>
      </c>
      <c r="Q2236" t="str">
        <f t="shared" si="139"/>
        <v/>
      </c>
      <c r="R2236" t="str">
        <f>IF(ISBLANK(Games!L2236), "", IF(H2236=Q2236, "W", "L"))</f>
        <v/>
      </c>
      <c r="T2236" s="30" t="str">
        <f t="shared" si="140"/>
        <v/>
      </c>
    </row>
    <row r="2237" spans="1:20" x14ac:dyDescent="0.45">
      <c r="A2237" s="20" t="str">
        <f>Calc!A2237</f>
        <v>2024-09-15</v>
      </c>
      <c r="B2237" t="str">
        <f>Calc!B2237</f>
        <v>WAS</v>
      </c>
      <c r="C2237" t="str">
        <f>Calc!C2237</f>
        <v>MIA</v>
      </c>
      <c r="D2237" t="str">
        <f>IF(ISBLANK(Games!D2237), "", Games!D2237)</f>
        <v/>
      </c>
      <c r="E2237" t="str">
        <f>IF(ISBLANK(Games!E2237), "", Games!E2237)</f>
        <v/>
      </c>
      <c r="F2237">
        <f>Calc!M2237</f>
        <v>1419.5380932200808</v>
      </c>
      <c r="G2237">
        <f>Calc!N2237</f>
        <v>1484.370768699393</v>
      </c>
      <c r="H2237" t="str">
        <f>IF(Calc!O2237=Betting!I2237, Betting!B2237, IF(Calc!P2237=Betting!I2237, Betting!C2237, ""))</f>
        <v>MIA</v>
      </c>
      <c r="I2237" s="21">
        <f>MAX(Calc!O2237:P2237)</f>
        <v>0.61604316969635176</v>
      </c>
      <c r="J2237" s="22">
        <f t="shared" si="137"/>
        <v>-160.44594628233608</v>
      </c>
      <c r="K2237" s="23">
        <f t="shared" si="138"/>
        <v>0.62326286401795661</v>
      </c>
      <c r="M2237" s="31"/>
      <c r="N2237" s="31"/>
      <c r="O2237" t="str">
        <f>IF(ISBLANK(Games!L2237), "", Games!L2237)</f>
        <v/>
      </c>
      <c r="P2237" t="str">
        <f>IF(ISBLANK(Games!M2237), "", Games!M2237)</f>
        <v/>
      </c>
      <c r="Q2237" t="str">
        <f t="shared" si="139"/>
        <v/>
      </c>
      <c r="R2237" t="str">
        <f>IF(ISBLANK(Games!L2237), "", IF(H2237=Q2237, "W", "L"))</f>
        <v/>
      </c>
      <c r="T2237" s="30" t="str">
        <f t="shared" si="140"/>
        <v/>
      </c>
    </row>
    <row r="2238" spans="1:20" x14ac:dyDescent="0.45">
      <c r="A2238" s="20" t="str">
        <f>Calc!A2238</f>
        <v>2024-09-15</v>
      </c>
      <c r="B2238" t="str">
        <f>Calc!B2238</f>
        <v>NYY</v>
      </c>
      <c r="C2238" t="str">
        <f>Calc!C2238</f>
        <v>BOS</v>
      </c>
      <c r="D2238" t="str">
        <f>IF(ISBLANK(Games!D2238), "", Games!D2238)</f>
        <v/>
      </c>
      <c r="E2238" t="str">
        <f>IF(ISBLANK(Games!E2238), "", Games!E2238)</f>
        <v/>
      </c>
      <c r="F2238">
        <f>Calc!M2238</f>
        <v>1533.7203518335739</v>
      </c>
      <c r="G2238">
        <f>Calc!N2238</f>
        <v>1518.233689676287</v>
      </c>
      <c r="H2238" t="str">
        <f>IF(Calc!O2238=Betting!I2238, Betting!B2238, IF(Calc!P2238=Betting!I2238, Betting!C2238, ""))</f>
        <v>NYY</v>
      </c>
      <c r="I2238" s="21">
        <f>MAX(Calc!O2238:P2238)</f>
        <v>0.56923367563713201</v>
      </c>
      <c r="J2238" s="22">
        <f t="shared" si="137"/>
        <v>-132.14442342471094</v>
      </c>
      <c r="K2238" s="23">
        <f t="shared" si="138"/>
        <v>0.75674778706779733</v>
      </c>
      <c r="M2238" s="31"/>
      <c r="N2238" s="31"/>
      <c r="O2238" t="str">
        <f>IF(ISBLANK(Games!L2238), "", Games!L2238)</f>
        <v/>
      </c>
      <c r="P2238" t="str">
        <f>IF(ISBLANK(Games!M2238), "", Games!M2238)</f>
        <v/>
      </c>
      <c r="Q2238" t="str">
        <f t="shared" si="139"/>
        <v/>
      </c>
      <c r="R2238" t="str">
        <f>IF(ISBLANK(Games!L2238), "", IF(H2238=Q2238, "W", "L"))</f>
        <v/>
      </c>
      <c r="T2238" s="30" t="str">
        <f t="shared" si="140"/>
        <v/>
      </c>
    </row>
    <row r="2239" spans="1:20" x14ac:dyDescent="0.45">
      <c r="A2239" s="20" t="str">
        <f>Calc!A2239</f>
        <v>2024-09-15</v>
      </c>
      <c r="B2239" t="str">
        <f>Calc!B2239</f>
        <v>TOR</v>
      </c>
      <c r="C2239" t="str">
        <f>Calc!C2239</f>
        <v>STL</v>
      </c>
      <c r="D2239" t="str">
        <f>IF(ISBLANK(Games!D2239), "", Games!D2239)</f>
        <v/>
      </c>
      <c r="E2239" t="str">
        <f>IF(ISBLANK(Games!E2239), "", Games!E2239)</f>
        <v/>
      </c>
      <c r="F2239">
        <f>Calc!M2239</f>
        <v>1536.86484917293</v>
      </c>
      <c r="G2239">
        <f>Calc!N2239</f>
        <v>1507.9516916859375</v>
      </c>
      <c r="H2239" t="str">
        <f>IF(Calc!O2239=Betting!I2239, Betting!B2239, IF(Calc!P2239=Betting!I2239, Betting!C2239, ""))</f>
        <v>TOR</v>
      </c>
      <c r="I2239" s="21">
        <f>MAX(Calc!O2239:P2239)</f>
        <v>0.53875115945794039</v>
      </c>
      <c r="J2239" s="22">
        <f t="shared" si="137"/>
        <v>-116.80271300515358</v>
      </c>
      <c r="K2239" s="23">
        <f t="shared" si="138"/>
        <v>0.85614449722231878</v>
      </c>
      <c r="M2239" s="31"/>
      <c r="N2239" s="31"/>
      <c r="O2239" t="str">
        <f>IF(ISBLANK(Games!L2239), "", Games!L2239)</f>
        <v/>
      </c>
      <c r="P2239" t="str">
        <f>IF(ISBLANK(Games!M2239), "", Games!M2239)</f>
        <v/>
      </c>
      <c r="Q2239" t="str">
        <f t="shared" si="139"/>
        <v/>
      </c>
      <c r="R2239" t="str">
        <f>IF(ISBLANK(Games!L2239), "", IF(H2239=Q2239, "W", "L"))</f>
        <v/>
      </c>
      <c r="T2239" s="30" t="str">
        <f t="shared" si="140"/>
        <v/>
      </c>
    </row>
    <row r="2240" spans="1:20" x14ac:dyDescent="0.45">
      <c r="A2240" s="20" t="str">
        <f>Calc!A2240</f>
        <v>2024-09-15</v>
      </c>
      <c r="B2240" t="str">
        <f>Calc!B2240</f>
        <v>DET</v>
      </c>
      <c r="C2240" t="str">
        <f>Calc!C2240</f>
        <v>BAL</v>
      </c>
      <c r="D2240" t="str">
        <f>IF(ISBLANK(Games!D2240), "", Games!D2240)</f>
        <v/>
      </c>
      <c r="E2240" t="str">
        <f>IF(ISBLANK(Games!E2240), "", Games!E2240)</f>
        <v/>
      </c>
      <c r="F2240">
        <f>Calc!M2240</f>
        <v>1481.7589766686021</v>
      </c>
      <c r="G2240">
        <f>Calc!N2240</f>
        <v>1539.0873746407135</v>
      </c>
      <c r="H2240" t="str">
        <f>IF(Calc!O2240=Betting!I2240, Betting!B2240, IF(Calc!P2240=Betting!I2240, Betting!C2240, ""))</f>
        <v>BAL</v>
      </c>
      <c r="I2240" s="21">
        <f>MAX(Calc!O2240:P2240)</f>
        <v>0.57792715888816726</v>
      </c>
      <c r="J2240" s="22">
        <f t="shared" si="137"/>
        <v>-136.92592903295554</v>
      </c>
      <c r="K2240" s="23">
        <f t="shared" si="138"/>
        <v>0.7303218660355546</v>
      </c>
      <c r="M2240" s="31"/>
      <c r="N2240" s="31"/>
      <c r="O2240" t="str">
        <f>IF(ISBLANK(Games!L2240), "", Games!L2240)</f>
        <v/>
      </c>
      <c r="P2240" t="str">
        <f>IF(ISBLANK(Games!M2240), "", Games!M2240)</f>
        <v/>
      </c>
      <c r="Q2240" t="str">
        <f t="shared" si="139"/>
        <v/>
      </c>
      <c r="R2240" t="str">
        <f>IF(ISBLANK(Games!L2240), "", IF(H2240=Q2240, "W", "L"))</f>
        <v/>
      </c>
      <c r="T2240" s="30" t="str">
        <f t="shared" si="140"/>
        <v/>
      </c>
    </row>
    <row r="2241" spans="1:20" x14ac:dyDescent="0.45">
      <c r="A2241" s="20" t="str">
        <f>Calc!A2241</f>
        <v>2024-09-15</v>
      </c>
      <c r="B2241" t="str">
        <f>Calc!B2241</f>
        <v>CLE</v>
      </c>
      <c r="C2241" t="str">
        <f>Calc!C2241</f>
        <v>TBR</v>
      </c>
      <c r="D2241" t="str">
        <f>IF(ISBLANK(Games!D2241), "", Games!D2241)</f>
        <v/>
      </c>
      <c r="E2241" t="str">
        <f>IF(ISBLANK(Games!E2241), "", Games!E2241)</f>
        <v/>
      </c>
      <c r="F2241">
        <f>Calc!M2241</f>
        <v>1503.8938502056101</v>
      </c>
      <c r="G2241">
        <f>Calc!N2241</f>
        <v>1532.6622500113572</v>
      </c>
      <c r="H2241" t="str">
        <f>IF(Calc!O2241=Betting!I2241, Betting!B2241, IF(Calc!P2241=Betting!I2241, Betting!C2241, ""))</f>
        <v>TBR</v>
      </c>
      <c r="I2241" s="21">
        <f>MAX(Calc!O2241:P2241)</f>
        <v>0.51749717247080118</v>
      </c>
      <c r="J2241" s="22">
        <f t="shared" si="137"/>
        <v>-107.25267147568886</v>
      </c>
      <c r="K2241" s="23">
        <f t="shared" si="138"/>
        <v>0.93237770793119279</v>
      </c>
      <c r="M2241" s="31"/>
      <c r="N2241" s="31"/>
      <c r="O2241" t="str">
        <f>IF(ISBLANK(Games!L2241), "", Games!L2241)</f>
        <v/>
      </c>
      <c r="P2241" t="str">
        <f>IF(ISBLANK(Games!M2241), "", Games!M2241)</f>
        <v/>
      </c>
      <c r="Q2241" t="str">
        <f t="shared" si="139"/>
        <v/>
      </c>
      <c r="R2241" t="str">
        <f>IF(ISBLANK(Games!L2241), "", IF(H2241=Q2241, "W", "L"))</f>
        <v/>
      </c>
      <c r="T2241" s="30" t="str">
        <f t="shared" si="140"/>
        <v/>
      </c>
    </row>
    <row r="2242" spans="1:20" x14ac:dyDescent="0.45">
      <c r="A2242" s="20" t="str">
        <f>Calc!A2242</f>
        <v>2024-09-15</v>
      </c>
      <c r="B2242" t="str">
        <f>Calc!B2242</f>
        <v>MIN</v>
      </c>
      <c r="C2242" t="str">
        <f>Calc!C2242</f>
        <v>CIN</v>
      </c>
      <c r="D2242" t="str">
        <f>IF(ISBLANK(Games!D2242), "", Games!D2242)</f>
        <v/>
      </c>
      <c r="E2242" t="str">
        <f>IF(ISBLANK(Games!E2242), "", Games!E2242)</f>
        <v/>
      </c>
      <c r="F2242">
        <f>Calc!M2242</f>
        <v>1529.2726034226744</v>
      </c>
      <c r="G2242">
        <f>Calc!N2242</f>
        <v>1513.6155661274754</v>
      </c>
      <c r="H2242" t="str">
        <f>IF(Calc!O2242=Betting!I2242, Betting!B2242, IF(Calc!P2242=Betting!I2242, Betting!C2242, ""))</f>
        <v>MIN</v>
      </c>
      <c r="I2242" s="21">
        <f>MAX(Calc!O2242:P2242)</f>
        <v>0.58615341096240403</v>
      </c>
      <c r="J2242" s="22">
        <f t="shared" si="137"/>
        <v>-141.63543363387606</v>
      </c>
      <c r="K2242" s="23">
        <f t="shared" si="138"/>
        <v>0.7060380120591675</v>
      </c>
      <c r="M2242" s="31"/>
      <c r="N2242" s="31"/>
      <c r="O2242" t="str">
        <f>IF(ISBLANK(Games!L2242), "", Games!L2242)</f>
        <v/>
      </c>
      <c r="P2242" t="str">
        <f>IF(ISBLANK(Games!M2242), "", Games!M2242)</f>
        <v/>
      </c>
      <c r="Q2242" t="str">
        <f t="shared" si="139"/>
        <v/>
      </c>
      <c r="R2242" t="str">
        <f>IF(ISBLANK(Games!L2242), "", IF(H2242=Q2242, "W", "L"))</f>
        <v/>
      </c>
      <c r="T2242" s="30" t="str">
        <f t="shared" si="140"/>
        <v/>
      </c>
    </row>
    <row r="2243" spans="1:20" x14ac:dyDescent="0.45">
      <c r="A2243" s="20" t="str">
        <f>Calc!A2243</f>
        <v>2024-09-15</v>
      </c>
      <c r="B2243" t="str">
        <f>Calc!B2243</f>
        <v>CHW</v>
      </c>
      <c r="C2243" t="str">
        <f>Calc!C2243</f>
        <v>OAK</v>
      </c>
      <c r="D2243" t="str">
        <f>IF(ISBLANK(Games!D2243), "", Games!D2243)</f>
        <v/>
      </c>
      <c r="E2243" t="str">
        <f>IF(ISBLANK(Games!E2243), "", Games!E2243)</f>
        <v/>
      </c>
      <c r="F2243">
        <f>Calc!M2243</f>
        <v>1426.513159308995</v>
      </c>
      <c r="G2243">
        <f>Calc!N2243</f>
        <v>1422.9458950386379</v>
      </c>
      <c r="H2243" t="str">
        <f>IF(Calc!O2243=Betting!I2243, Betting!B2243, IF(Calc!P2243=Betting!I2243, Betting!C2243, ""))</f>
        <v>OAK</v>
      </c>
      <c r="I2243" s="21">
        <f>MAX(Calc!O2243:P2243)</f>
        <v>0.51599323499645966</v>
      </c>
      <c r="J2243" s="22">
        <f t="shared" ref="J2243:J2306" si="141">IF(I2243&lt;0.5, "",-1*((I2243*100)/(1-((I2243*100)/100))))</f>
        <v>-106.60868242052058</v>
      </c>
      <c r="K2243" s="23">
        <f t="shared" ref="K2243:K2306" si="142">IF(J2243&gt;0, "",1/(J2243/-100))</f>
        <v>0.9380099043485739</v>
      </c>
      <c r="M2243" s="31"/>
      <c r="N2243" s="31"/>
      <c r="O2243" t="str">
        <f>IF(ISBLANK(Games!L2243), "", Games!L2243)</f>
        <v/>
      </c>
      <c r="P2243" t="str">
        <f>IF(ISBLANK(Games!M2243), "", Games!M2243)</f>
        <v/>
      </c>
      <c r="Q2243" t="str">
        <f t="shared" ref="Q2243:Q2306" si="143">IF(O2243&gt;P2243, B2243, IF(P2243&gt;O2243, C2243, ""))</f>
        <v/>
      </c>
      <c r="R2243" t="str">
        <f>IF(ISBLANK(Games!L2243), "", IF(H2243=Q2243, "W", "L"))</f>
        <v/>
      </c>
      <c r="T2243" s="30" t="str">
        <f t="shared" si="140"/>
        <v/>
      </c>
    </row>
    <row r="2244" spans="1:20" x14ac:dyDescent="0.45">
      <c r="A2244" s="20" t="str">
        <f>Calc!A2244</f>
        <v>2024-09-15</v>
      </c>
      <c r="B2244" t="str">
        <f>Calc!B2244</f>
        <v>COL</v>
      </c>
      <c r="C2244" t="str">
        <f>Calc!C2244</f>
        <v>CHC</v>
      </c>
      <c r="D2244" t="str">
        <f>IF(ISBLANK(Games!D2244), "", Games!D2244)</f>
        <v/>
      </c>
      <c r="E2244" t="str">
        <f>IF(ISBLANK(Games!E2244), "", Games!E2244)</f>
        <v/>
      </c>
      <c r="F2244">
        <f>Calc!M2244</f>
        <v>1423.0710497477428</v>
      </c>
      <c r="G2244">
        <f>Calc!N2244</f>
        <v>1510.9500841970262</v>
      </c>
      <c r="H2244" t="str">
        <f>IF(Calc!O2244=Betting!I2244, Betting!B2244, IF(Calc!P2244=Betting!I2244, Betting!C2244, ""))</f>
        <v>CHC</v>
      </c>
      <c r="I2244" s="21">
        <f>MAX(Calc!O2244:P2244)</f>
        <v>0.50966513987888784</v>
      </c>
      <c r="J2244" s="22">
        <f t="shared" si="141"/>
        <v>-103.94226095876624</v>
      </c>
      <c r="K2244" s="23">
        <f t="shared" si="142"/>
        <v>0.96207258796948691</v>
      </c>
      <c r="M2244" s="31"/>
      <c r="N2244" s="31"/>
      <c r="O2244" t="str">
        <f>IF(ISBLANK(Games!L2244), "", Games!L2244)</f>
        <v/>
      </c>
      <c r="P2244" t="str">
        <f>IF(ISBLANK(Games!M2244), "", Games!M2244)</f>
        <v/>
      </c>
      <c r="Q2244" t="str">
        <f t="shared" si="143"/>
        <v/>
      </c>
      <c r="R2244" t="str">
        <f>IF(ISBLANK(Games!L2244), "", IF(H2244=Q2244, "W", "L"))</f>
        <v/>
      </c>
      <c r="T2244" s="30" t="str">
        <f t="shared" si="140"/>
        <v/>
      </c>
    </row>
    <row r="2245" spans="1:20" x14ac:dyDescent="0.45">
      <c r="A2245" s="20" t="str">
        <f>Calc!A2245</f>
        <v>2024-09-15</v>
      </c>
      <c r="B2245" t="str">
        <f>Calc!B2245</f>
        <v>SFG</v>
      </c>
      <c r="C2245" t="str">
        <f>Calc!C2245</f>
        <v>SDP</v>
      </c>
      <c r="D2245" t="str">
        <f>IF(ISBLANK(Games!D2245), "", Games!D2245)</f>
        <v/>
      </c>
      <c r="E2245" t="str">
        <f>IF(ISBLANK(Games!E2245), "", Games!E2245)</f>
        <v/>
      </c>
      <c r="F2245">
        <f>Calc!M2245</f>
        <v>1506.8907435815931</v>
      </c>
      <c r="G2245">
        <f>Calc!N2245</f>
        <v>1514.2912987524817</v>
      </c>
      <c r="H2245" t="str">
        <f>IF(Calc!O2245=Betting!I2245, Betting!B2245, IF(Calc!P2245=Betting!I2245, Betting!C2245, ""))</f>
        <v>SFG</v>
      </c>
      <c r="I2245" s="21">
        <f>MAX(Calc!O2245:P2245)</f>
        <v>0.54560135541270194</v>
      </c>
      <c r="J2245" s="22">
        <f t="shared" si="141"/>
        <v>-120.07107897697134</v>
      </c>
      <c r="K2245" s="23">
        <f t="shared" si="142"/>
        <v>0.83284002152740877</v>
      </c>
      <c r="M2245" s="31"/>
      <c r="N2245" s="31"/>
      <c r="O2245" t="str">
        <f>IF(ISBLANK(Games!L2245), "", Games!L2245)</f>
        <v/>
      </c>
      <c r="P2245" t="str">
        <f>IF(ISBLANK(Games!M2245), "", Games!M2245)</f>
        <v/>
      </c>
      <c r="Q2245" t="str">
        <f t="shared" si="143"/>
        <v/>
      </c>
      <c r="R2245" t="str">
        <f>IF(ISBLANK(Games!L2245), "", IF(H2245=Q2245, "W", "L"))</f>
        <v/>
      </c>
      <c r="T2245" s="30" t="str">
        <f t="shared" si="140"/>
        <v/>
      </c>
    </row>
    <row r="2246" spans="1:20" x14ac:dyDescent="0.45">
      <c r="A2246" s="20" t="str">
        <f>Calc!A2246</f>
        <v>2024-09-15</v>
      </c>
      <c r="B2246" t="str">
        <f>Calc!B2246</f>
        <v>LAA</v>
      </c>
      <c r="C2246" t="str">
        <f>Calc!C2246</f>
        <v>HOU</v>
      </c>
      <c r="D2246" t="str">
        <f>IF(ISBLANK(Games!D2246), "", Games!D2246)</f>
        <v/>
      </c>
      <c r="E2246" t="str">
        <f>IF(ISBLANK(Games!E2246), "", Games!E2246)</f>
        <v/>
      </c>
      <c r="F2246">
        <f>Calc!M2246</f>
        <v>1469.5882041455925</v>
      </c>
      <c r="G2246">
        <f>Calc!N2246</f>
        <v>1554.1885466658973</v>
      </c>
      <c r="H2246" t="str">
        <f>IF(Calc!O2246=Betting!I2246, Betting!B2246, IF(Calc!P2246=Betting!I2246, Betting!C2246, ""))</f>
        <v>HOU</v>
      </c>
      <c r="I2246" s="21">
        <f>MAX(Calc!O2246:P2246)</f>
        <v>0.5851525774408658</v>
      </c>
      <c r="J2246" s="22">
        <f t="shared" si="141"/>
        <v>-141.05247992892026</v>
      </c>
      <c r="K2246" s="23">
        <f t="shared" si="142"/>
        <v>0.70895598610100585</v>
      </c>
      <c r="M2246" s="31"/>
      <c r="N2246" s="31"/>
      <c r="O2246" t="str">
        <f>IF(ISBLANK(Games!L2246), "", Games!L2246)</f>
        <v/>
      </c>
      <c r="P2246" t="str">
        <f>IF(ISBLANK(Games!M2246), "", Games!M2246)</f>
        <v/>
      </c>
      <c r="Q2246" t="str">
        <f t="shared" si="143"/>
        <v/>
      </c>
      <c r="R2246" t="str">
        <f>IF(ISBLANK(Games!L2246), "", IF(H2246=Q2246, "W", "L"))</f>
        <v/>
      </c>
      <c r="T2246" s="30" t="str">
        <f t="shared" si="140"/>
        <v/>
      </c>
    </row>
    <row r="2247" spans="1:20" x14ac:dyDescent="0.45">
      <c r="A2247" s="20" t="str">
        <f>Calc!A2247</f>
        <v>2024-09-15</v>
      </c>
      <c r="B2247" t="str">
        <f>Calc!B2247</f>
        <v>SEA</v>
      </c>
      <c r="C2247" t="str">
        <f>Calc!C2247</f>
        <v>TEX</v>
      </c>
      <c r="D2247" t="str">
        <f>IF(ISBLANK(Games!D2247), "", Games!D2247)</f>
        <v/>
      </c>
      <c r="E2247" t="str">
        <f>IF(ISBLANK(Games!E2247), "", Games!E2247)</f>
        <v/>
      </c>
      <c r="F2247">
        <f>Calc!M2247</f>
        <v>1518.2292368487947</v>
      </c>
      <c r="G2247">
        <f>Calc!N2247</f>
        <v>1534.4506247578865</v>
      </c>
      <c r="H2247" t="str">
        <f>IF(Calc!O2247=Betting!I2247, Betting!B2247, IF(Calc!P2247=Betting!I2247, Betting!C2247, ""))</f>
        <v>TEX</v>
      </c>
      <c r="I2247" s="21">
        <f>MAX(Calc!O2247:P2247)</f>
        <v>0.5120915509621331</v>
      </c>
      <c r="J2247" s="22">
        <f t="shared" si="141"/>
        <v>-104.95648353127604</v>
      </c>
      <c r="K2247" s="23">
        <f t="shared" si="142"/>
        <v>0.95277582323154852</v>
      </c>
      <c r="M2247" s="31"/>
      <c r="N2247" s="31"/>
      <c r="O2247" t="str">
        <f>IF(ISBLANK(Games!L2247), "", Games!L2247)</f>
        <v/>
      </c>
      <c r="P2247" t="str">
        <f>IF(ISBLANK(Games!M2247), "", Games!M2247)</f>
        <v/>
      </c>
      <c r="Q2247" t="str">
        <f t="shared" si="143"/>
        <v/>
      </c>
      <c r="R2247" t="str">
        <f>IF(ISBLANK(Games!L2247), "", IF(H2247=Q2247, "W", "L"))</f>
        <v/>
      </c>
      <c r="T2247" s="30" t="str">
        <f t="shared" si="140"/>
        <v/>
      </c>
    </row>
    <row r="2248" spans="1:20" x14ac:dyDescent="0.45">
      <c r="A2248" s="20" t="str">
        <f>Calc!A2248</f>
        <v>2024-09-15</v>
      </c>
      <c r="B2248" t="str">
        <f>Calc!B2248</f>
        <v>ARI</v>
      </c>
      <c r="C2248" t="str">
        <f>Calc!C2248</f>
        <v>MIL</v>
      </c>
      <c r="D2248" t="str">
        <f>IF(ISBLANK(Games!D2248), "", Games!D2248)</f>
        <v/>
      </c>
      <c r="E2248" t="str">
        <f>IF(ISBLANK(Games!E2248), "", Games!E2248)</f>
        <v/>
      </c>
      <c r="F2248">
        <f>Calc!M2248</f>
        <v>1516.9891876380354</v>
      </c>
      <c r="G2248">
        <f>Calc!N2248</f>
        <v>1527.5334034496079</v>
      </c>
      <c r="H2248" t="str">
        <f>IF(Calc!O2248=Betting!I2248, Betting!B2248, IF(Calc!P2248=Betting!I2248, Betting!C2248, ""))</f>
        <v>ARI</v>
      </c>
      <c r="I2248" s="21">
        <f>MAX(Calc!O2248:P2248)</f>
        <v>0.51014676638240319</v>
      </c>
      <c r="J2248" s="22">
        <f t="shared" si="141"/>
        <v>-104.1427781572324</v>
      </c>
      <c r="K2248" s="23">
        <f t="shared" si="142"/>
        <v>0.96022020700294997</v>
      </c>
      <c r="M2248" s="31"/>
      <c r="N2248" s="31"/>
      <c r="O2248" t="str">
        <f>IF(ISBLANK(Games!L2248), "", Games!L2248)</f>
        <v/>
      </c>
      <c r="P2248" t="str">
        <f>IF(ISBLANK(Games!M2248), "", Games!M2248)</f>
        <v/>
      </c>
      <c r="Q2248" t="str">
        <f t="shared" si="143"/>
        <v/>
      </c>
      <c r="R2248" t="str">
        <f>IF(ISBLANK(Games!L2248), "", IF(H2248=Q2248, "W", "L"))</f>
        <v/>
      </c>
      <c r="T2248" s="30" t="str">
        <f t="shared" si="140"/>
        <v/>
      </c>
    </row>
    <row r="2249" spans="1:20" x14ac:dyDescent="0.45">
      <c r="A2249" s="20" t="str">
        <f>Calc!A2249</f>
        <v>2024-09-16</v>
      </c>
      <c r="B2249" t="str">
        <f>Calc!B2249</f>
        <v>CLE</v>
      </c>
      <c r="C2249" t="str">
        <f>Calc!C2249</f>
        <v>MIN</v>
      </c>
      <c r="D2249" t="str">
        <f>IF(ISBLANK(Games!D2249), "", Games!D2249)</f>
        <v/>
      </c>
      <c r="E2249" t="str">
        <f>IF(ISBLANK(Games!E2249), "", Games!E2249)</f>
        <v/>
      </c>
      <c r="F2249">
        <f>Calc!M2249</f>
        <v>1503.8938502056101</v>
      </c>
      <c r="G2249">
        <f>Calc!N2249</f>
        <v>1539.5424706464416</v>
      </c>
      <c r="H2249" t="str">
        <f>IF(Calc!O2249=Betting!I2249, Betting!B2249, IF(Calc!P2249=Betting!I2249, Betting!C2249, ""))</f>
        <v>MIN</v>
      </c>
      <c r="I2249" s="21">
        <f>MAX(Calc!O2249:P2249)</f>
        <v>0.52731368607835749</v>
      </c>
      <c r="J2249" s="22">
        <f t="shared" si="141"/>
        <v>-111.5567915862634</v>
      </c>
      <c r="K2249" s="23">
        <f t="shared" si="142"/>
        <v>0.89640441050756747</v>
      </c>
      <c r="M2249" s="31"/>
      <c r="N2249" s="31"/>
      <c r="O2249" t="str">
        <f>IF(ISBLANK(Games!L2249), "", Games!L2249)</f>
        <v/>
      </c>
      <c r="P2249" t="str">
        <f>IF(ISBLANK(Games!M2249), "", Games!M2249)</f>
        <v/>
      </c>
      <c r="Q2249" t="str">
        <f t="shared" si="143"/>
        <v/>
      </c>
      <c r="R2249" t="str">
        <f>IF(ISBLANK(Games!L2249), "", IF(H2249=Q2249, "W", "L"))</f>
        <v/>
      </c>
      <c r="T2249" s="30" t="str">
        <f t="shared" si="140"/>
        <v/>
      </c>
    </row>
    <row r="2250" spans="1:20" x14ac:dyDescent="0.45">
      <c r="A2250" s="20" t="str">
        <f>Calc!A2250</f>
        <v>2024-09-16</v>
      </c>
      <c r="B2250" t="str">
        <f>Calc!B2250</f>
        <v>NYM</v>
      </c>
      <c r="C2250" t="str">
        <f>Calc!C2250</f>
        <v>WAS</v>
      </c>
      <c r="D2250" t="str">
        <f>IF(ISBLANK(Games!D2250), "", Games!D2250)</f>
        <v/>
      </c>
      <c r="E2250" t="str">
        <f>IF(ISBLANK(Games!E2250), "", Games!E2250)</f>
        <v/>
      </c>
      <c r="F2250">
        <f>Calc!M2250</f>
        <v>1483.2891783762693</v>
      </c>
      <c r="G2250">
        <f>Calc!N2250</f>
        <v>1420.7057667976087</v>
      </c>
      <c r="H2250" t="str">
        <f>IF(Calc!O2250=Betting!I2250, Betting!B2250, IF(Calc!P2250=Betting!I2250, Betting!C2250, ""))</f>
        <v>NYM</v>
      </c>
      <c r="I2250" s="21">
        <f>MAX(Calc!O2250:P2250)</f>
        <v>0.64023951134464452</v>
      </c>
      <c r="J2250" s="22">
        <f t="shared" si="141"/>
        <v>-177.96270895050492</v>
      </c>
      <c r="K2250" s="23">
        <f t="shared" si="142"/>
        <v>0.56191547425709309</v>
      </c>
      <c r="M2250" s="31"/>
      <c r="N2250" s="31"/>
      <c r="O2250" t="str">
        <f>IF(ISBLANK(Games!L2250), "", Games!L2250)</f>
        <v/>
      </c>
      <c r="P2250" t="str">
        <f>IF(ISBLANK(Games!M2250), "", Games!M2250)</f>
        <v/>
      </c>
      <c r="Q2250" t="str">
        <f t="shared" si="143"/>
        <v/>
      </c>
      <c r="R2250" t="str">
        <f>IF(ISBLANK(Games!L2250), "", IF(H2250=Q2250, "W", "L"))</f>
        <v/>
      </c>
      <c r="T2250" s="30" t="str">
        <f t="shared" si="140"/>
        <v/>
      </c>
    </row>
    <row r="2251" spans="1:20" x14ac:dyDescent="0.45">
      <c r="A2251" s="20" t="str">
        <f>Calc!A2251</f>
        <v>2024-09-16</v>
      </c>
      <c r="B2251" t="str">
        <f>Calc!B2251</f>
        <v>ATL</v>
      </c>
      <c r="C2251" t="str">
        <f>Calc!C2251</f>
        <v>LAD</v>
      </c>
      <c r="D2251" t="str">
        <f>IF(ISBLANK(Games!D2251), "", Games!D2251)</f>
        <v/>
      </c>
      <c r="E2251" t="str">
        <f>IF(ISBLANK(Games!E2251), "", Games!E2251)</f>
        <v/>
      </c>
      <c r="F2251">
        <f>Calc!M2251</f>
        <v>1593.2508682491175</v>
      </c>
      <c r="G2251">
        <f>Calc!N2251</f>
        <v>1587.2549754385982</v>
      </c>
      <c r="H2251" t="str">
        <f>IF(Calc!O2251=Betting!I2251, Betting!B2251, IF(Calc!P2251=Betting!I2251, Betting!C2251, ""))</f>
        <v>ATL</v>
      </c>
      <c r="I2251" s="21">
        <f>MAX(Calc!O2251:P2251)</f>
        <v>0.53057914637369097</v>
      </c>
      <c r="J2251" s="22">
        <f t="shared" si="141"/>
        <v>-113.02845671957898</v>
      </c>
      <c r="K2251" s="23">
        <f t="shared" si="142"/>
        <v>0.88473295046483491</v>
      </c>
      <c r="M2251" s="31"/>
      <c r="N2251" s="31"/>
      <c r="O2251" t="str">
        <f>IF(ISBLANK(Games!L2251), "", Games!L2251)</f>
        <v/>
      </c>
      <c r="P2251" t="str">
        <f>IF(ISBLANK(Games!M2251), "", Games!M2251)</f>
        <v/>
      </c>
      <c r="Q2251" t="str">
        <f t="shared" si="143"/>
        <v/>
      </c>
      <c r="R2251" t="str">
        <f>IF(ISBLANK(Games!L2251), "", IF(H2251=Q2251, "W", "L"))</f>
        <v/>
      </c>
      <c r="T2251" s="30" t="str">
        <f t="shared" si="140"/>
        <v/>
      </c>
    </row>
    <row r="2252" spans="1:20" x14ac:dyDescent="0.45">
      <c r="A2252" s="20" t="str">
        <f>Calc!A2252</f>
        <v>2024-09-16</v>
      </c>
      <c r="B2252" t="str">
        <f>Calc!B2252</f>
        <v>KCR</v>
      </c>
      <c r="C2252" t="str">
        <f>Calc!C2252</f>
        <v>DET</v>
      </c>
      <c r="D2252" t="str">
        <f>IF(ISBLANK(Games!D2252), "", Games!D2252)</f>
        <v/>
      </c>
      <c r="E2252" t="str">
        <f>IF(ISBLANK(Games!E2252), "", Games!E2252)</f>
        <v/>
      </c>
      <c r="F2252">
        <f>Calc!M2252</f>
        <v>1459.3647323881944</v>
      </c>
      <c r="G2252">
        <f>Calc!N2252</f>
        <v>1495.7868779460348</v>
      </c>
      <c r="H2252" t="str">
        <f>IF(Calc!O2252=Betting!I2252, Betting!B2252, IF(Calc!P2252=Betting!I2252, Betting!C2252, ""))</f>
        <v>KCR</v>
      </c>
      <c r="I2252" s="21">
        <f>MAX(Calc!O2252:P2252)</f>
        <v>0.54281681049705177</v>
      </c>
      <c r="J2252" s="22">
        <f t="shared" si="141"/>
        <v>-118.73070203810531</v>
      </c>
      <c r="K2252" s="23">
        <f t="shared" si="142"/>
        <v>0.8422421352137387</v>
      </c>
      <c r="M2252" s="31"/>
      <c r="N2252" s="31"/>
      <c r="O2252" t="str">
        <f>IF(ISBLANK(Games!L2252), "", Games!L2252)</f>
        <v/>
      </c>
      <c r="P2252" t="str">
        <f>IF(ISBLANK(Games!M2252), "", Games!M2252)</f>
        <v/>
      </c>
      <c r="Q2252" t="str">
        <f t="shared" si="143"/>
        <v/>
      </c>
      <c r="R2252" t="str">
        <f>IF(ISBLANK(Games!L2252), "", IF(H2252=Q2252, "W", "L"))</f>
        <v/>
      </c>
      <c r="T2252" s="30" t="str">
        <f t="shared" si="140"/>
        <v/>
      </c>
    </row>
    <row r="2253" spans="1:20" x14ac:dyDescent="0.45">
      <c r="A2253" s="20" t="str">
        <f>Calc!A2253</f>
        <v>2024-09-16</v>
      </c>
      <c r="B2253" t="str">
        <f>Calc!B2253</f>
        <v>CHC</v>
      </c>
      <c r="C2253" t="str">
        <f>Calc!C2253</f>
        <v>OAK</v>
      </c>
      <c r="D2253" t="str">
        <f>IF(ISBLANK(Games!D2253), "", Games!D2253)</f>
        <v/>
      </c>
      <c r="E2253" t="str">
        <f>IF(ISBLANK(Games!E2253), "", Games!E2253)</f>
        <v/>
      </c>
      <c r="F2253">
        <f>Calc!M2253</f>
        <v>1529.9566441509314</v>
      </c>
      <c r="G2253">
        <f>Calc!N2253</f>
        <v>1422.9458950386379</v>
      </c>
      <c r="H2253" t="str">
        <f>IF(Calc!O2253=Betting!I2253, Betting!B2253, IF(Calc!P2253=Betting!I2253, Betting!C2253, ""))</f>
        <v>CHC</v>
      </c>
      <c r="I2253" s="21">
        <f>MAX(Calc!O2253:P2253)</f>
        <v>0.67160203065518465</v>
      </c>
      <c r="J2253" s="22">
        <f t="shared" si="141"/>
        <v>-204.50858207043527</v>
      </c>
      <c r="K2253" s="23">
        <f t="shared" si="142"/>
        <v>0.48897703454595742</v>
      </c>
      <c r="M2253" s="31"/>
      <c r="N2253" s="31"/>
      <c r="O2253" t="str">
        <f>IF(ISBLANK(Games!L2253), "", Games!L2253)</f>
        <v/>
      </c>
      <c r="P2253" t="str">
        <f>IF(ISBLANK(Games!M2253), "", Games!M2253)</f>
        <v/>
      </c>
      <c r="Q2253" t="str">
        <f t="shared" si="143"/>
        <v/>
      </c>
      <c r="R2253" t="str">
        <f>IF(ISBLANK(Games!L2253), "", IF(H2253=Q2253, "W", "L"))</f>
        <v/>
      </c>
      <c r="T2253" s="30" t="str">
        <f t="shared" si="140"/>
        <v/>
      </c>
    </row>
    <row r="2254" spans="1:20" x14ac:dyDescent="0.45">
      <c r="A2254" s="20" t="str">
        <f>Calc!A2254</f>
        <v>2024-09-16</v>
      </c>
      <c r="B2254" t="str">
        <f>Calc!B2254</f>
        <v>MIL</v>
      </c>
      <c r="C2254" t="str">
        <f>Calc!C2254</f>
        <v>PHI</v>
      </c>
      <c r="D2254" t="str">
        <f>IF(ISBLANK(Games!D2254), "", Games!D2254)</f>
        <v/>
      </c>
      <c r="E2254" t="str">
        <f>IF(ISBLANK(Games!E2254), "", Games!E2254)</f>
        <v/>
      </c>
      <c r="F2254">
        <f>Calc!M2254</f>
        <v>1516.6563185214643</v>
      </c>
      <c r="G2254">
        <f>Calc!N2254</f>
        <v>1539.4111659163295</v>
      </c>
      <c r="H2254" t="str">
        <f>IF(Calc!O2254=Betting!I2254, Betting!B2254, IF(Calc!P2254=Betting!I2254, Betting!C2254, ""))</f>
        <v>MIL</v>
      </c>
      <c r="I2254" s="21">
        <f>MAX(Calc!O2254:P2254)</f>
        <v>0.50100774896884204</v>
      </c>
      <c r="J2254" s="22">
        <f t="shared" si="141"/>
        <v>-100.40391367471521</v>
      </c>
      <c r="K2254" s="23">
        <f t="shared" si="142"/>
        <v>0.99597711224660224</v>
      </c>
      <c r="M2254" s="31"/>
      <c r="N2254" s="31"/>
      <c r="O2254" t="str">
        <f>IF(ISBLANK(Games!L2254), "", Games!L2254)</f>
        <v/>
      </c>
      <c r="P2254" t="str">
        <f>IF(ISBLANK(Games!M2254), "", Games!M2254)</f>
        <v/>
      </c>
      <c r="Q2254" t="str">
        <f t="shared" si="143"/>
        <v/>
      </c>
      <c r="R2254" t="str">
        <f>IF(ISBLANK(Games!L2254), "", IF(H2254=Q2254, "W", "L"))</f>
        <v/>
      </c>
      <c r="T2254" s="30" t="str">
        <f t="shared" si="140"/>
        <v/>
      </c>
    </row>
    <row r="2255" spans="1:20" x14ac:dyDescent="0.45">
      <c r="A2255" s="20" t="str">
        <f>Calc!A2255</f>
        <v>2024-09-16</v>
      </c>
      <c r="B2255" t="str">
        <f>Calc!B2255</f>
        <v>STL</v>
      </c>
      <c r="C2255" t="str">
        <f>Calc!C2255</f>
        <v>PIT</v>
      </c>
      <c r="D2255" t="str">
        <f>IF(ISBLANK(Games!D2255), "", Games!D2255)</f>
        <v/>
      </c>
      <c r="E2255" t="str">
        <f>IF(ISBLANK(Games!E2255), "", Games!E2255)</f>
        <v/>
      </c>
      <c r="F2255">
        <f>Calc!M2255</f>
        <v>1510.540426333587</v>
      </c>
      <c r="G2255">
        <f>Calc!N2255</f>
        <v>1490.342604018655</v>
      </c>
      <c r="H2255" t="str">
        <f>IF(Calc!O2255=Betting!I2255, Betting!B2255, IF(Calc!P2255=Betting!I2255, Betting!C2255, ""))</f>
        <v>STL</v>
      </c>
      <c r="I2255" s="21">
        <f>MAX(Calc!O2255:P2255)</f>
        <v>0.56561966833100519</v>
      </c>
      <c r="J2255" s="22">
        <f t="shared" si="141"/>
        <v>-130.21300162411981</v>
      </c>
      <c r="K2255" s="23">
        <f t="shared" si="142"/>
        <v>0.76797246628770321</v>
      </c>
      <c r="M2255" s="31"/>
      <c r="N2255" s="31"/>
      <c r="O2255" t="str">
        <f>IF(ISBLANK(Games!L2255), "", Games!L2255)</f>
        <v/>
      </c>
      <c r="P2255" t="str">
        <f>IF(ISBLANK(Games!M2255), "", Games!M2255)</f>
        <v/>
      </c>
      <c r="Q2255" t="str">
        <f t="shared" si="143"/>
        <v/>
      </c>
      <c r="R2255" t="str">
        <f>IF(ISBLANK(Games!L2255), "", IF(H2255=Q2255, "W", "L"))</f>
        <v/>
      </c>
      <c r="T2255" s="30" t="str">
        <f t="shared" si="140"/>
        <v/>
      </c>
    </row>
    <row r="2256" spans="1:20" x14ac:dyDescent="0.45">
      <c r="A2256" s="20" t="str">
        <f>Calc!A2256</f>
        <v>2024-09-16</v>
      </c>
      <c r="B2256" t="str">
        <f>Calc!B2256</f>
        <v>COL</v>
      </c>
      <c r="C2256" t="str">
        <f>Calc!C2256</f>
        <v>ARI</v>
      </c>
      <c r="D2256" t="str">
        <f>IF(ISBLANK(Games!D2256), "", Games!D2256)</f>
        <v/>
      </c>
      <c r="E2256" t="str">
        <f>IF(ISBLANK(Games!E2256), "", Games!E2256)</f>
        <v/>
      </c>
      <c r="F2256">
        <f>Calc!M2256</f>
        <v>1423.0710497477428</v>
      </c>
      <c r="G2256">
        <f>Calc!N2256</f>
        <v>1515.1384034374826</v>
      </c>
      <c r="H2256" t="str">
        <f>IF(Calc!O2256=Betting!I2256, Betting!B2256, IF(Calc!P2256=Betting!I2256, Betting!C2256, ""))</f>
        <v>ARI</v>
      </c>
      <c r="I2256" s="21">
        <f>MAX(Calc!O2256:P2256)</f>
        <v>0.51530575312691651</v>
      </c>
      <c r="J2256" s="22">
        <f t="shared" si="141"/>
        <v>-106.31563226741757</v>
      </c>
      <c r="K2256" s="23">
        <f t="shared" si="142"/>
        <v>0.94059545023885349</v>
      </c>
      <c r="M2256" s="31"/>
      <c r="N2256" s="31"/>
      <c r="O2256" t="str">
        <f>IF(ISBLANK(Games!L2256), "", Games!L2256)</f>
        <v/>
      </c>
      <c r="P2256" t="str">
        <f>IF(ISBLANK(Games!M2256), "", Games!M2256)</f>
        <v/>
      </c>
      <c r="Q2256" t="str">
        <f t="shared" si="143"/>
        <v/>
      </c>
      <c r="R2256" t="str">
        <f>IF(ISBLANK(Games!L2256), "", IF(H2256=Q2256, "W", "L"))</f>
        <v/>
      </c>
      <c r="T2256" s="30" t="str">
        <f t="shared" si="140"/>
        <v/>
      </c>
    </row>
    <row r="2257" spans="1:20" x14ac:dyDescent="0.45">
      <c r="A2257" s="20" t="str">
        <f>Calc!A2257</f>
        <v>2024-09-16</v>
      </c>
      <c r="B2257" t="str">
        <f>Calc!B2257</f>
        <v>LAA</v>
      </c>
      <c r="C2257" t="str">
        <f>Calc!C2257</f>
        <v>CHW</v>
      </c>
      <c r="D2257" t="str">
        <f>IF(ISBLANK(Games!D2257), "", Games!D2257)</f>
        <v/>
      </c>
      <c r="E2257" t="str">
        <f>IF(ISBLANK(Games!E2257), "", Games!E2257)</f>
        <v/>
      </c>
      <c r="F2257">
        <f>Calc!M2257</f>
        <v>1469.5882041455925</v>
      </c>
      <c r="G2257">
        <f>Calc!N2257</f>
        <v>1425.4820043556863</v>
      </c>
      <c r="H2257" t="str">
        <f>IF(Calc!O2257=Betting!I2257, Betting!B2257, IF(Calc!P2257=Betting!I2257, Betting!C2257, ""))</f>
        <v>LAA</v>
      </c>
      <c r="I2257" s="21">
        <f>MAX(Calc!O2257:P2257)</f>
        <v>0.59738170622043263</v>
      </c>
      <c r="J2257" s="22">
        <f t="shared" si="141"/>
        <v>-148.37420838793227</v>
      </c>
      <c r="K2257" s="23">
        <f t="shared" si="142"/>
        <v>0.67397158230185583</v>
      </c>
      <c r="M2257" s="31"/>
      <c r="N2257" s="31"/>
      <c r="O2257" t="str">
        <f>IF(ISBLANK(Games!L2257), "", Games!L2257)</f>
        <v/>
      </c>
      <c r="P2257" t="str">
        <f>IF(ISBLANK(Games!M2257), "", Games!M2257)</f>
        <v/>
      </c>
      <c r="Q2257" t="str">
        <f t="shared" si="143"/>
        <v/>
      </c>
      <c r="R2257" t="str">
        <f>IF(ISBLANK(Games!L2257), "", IF(H2257=Q2257, "W", "L"))</f>
        <v/>
      </c>
      <c r="T2257" s="30" t="str">
        <f t="shared" si="140"/>
        <v/>
      </c>
    </row>
    <row r="2258" spans="1:20" x14ac:dyDescent="0.45">
      <c r="A2258" s="20" t="str">
        <f>Calc!A2258</f>
        <v>2024-09-16</v>
      </c>
      <c r="B2258" t="str">
        <f>Calc!B2258</f>
        <v>SDP</v>
      </c>
      <c r="C2258" t="str">
        <f>Calc!C2258</f>
        <v>HOU</v>
      </c>
      <c r="D2258" t="str">
        <f>IF(ISBLANK(Games!D2258), "", Games!D2258)</f>
        <v/>
      </c>
      <c r="E2258" t="str">
        <f>IF(ISBLANK(Games!E2258), "", Games!E2258)</f>
        <v/>
      </c>
      <c r="F2258">
        <f>Calc!M2258</f>
        <v>1502.9671207118124</v>
      </c>
      <c r="G2258">
        <f>Calc!N2258</f>
        <v>1554.1885466658973</v>
      </c>
      <c r="H2258" t="str">
        <f>IF(Calc!O2258=Betting!I2258, Betting!B2258, IF(Calc!P2258=Betting!I2258, Betting!C2258, ""))</f>
        <v>HOU</v>
      </c>
      <c r="I2258" s="21">
        <f>MAX(Calc!O2258:P2258)</f>
        <v>0.55856422815545548</v>
      </c>
      <c r="J2258" s="22">
        <f t="shared" si="141"/>
        <v>-126.53352169931502</v>
      </c>
      <c r="K2258" s="23">
        <f t="shared" si="142"/>
        <v>0.79030440832614035</v>
      </c>
      <c r="M2258" s="31"/>
      <c r="N2258" s="31"/>
      <c r="O2258" t="str">
        <f>IF(ISBLANK(Games!L2258), "", Games!L2258)</f>
        <v/>
      </c>
      <c r="P2258" t="str">
        <f>IF(ISBLANK(Games!M2258), "", Games!M2258)</f>
        <v/>
      </c>
      <c r="Q2258" t="str">
        <f t="shared" si="143"/>
        <v/>
      </c>
      <c r="R2258" t="str">
        <f>IF(ISBLANK(Games!L2258), "", IF(H2258=Q2258, "W", "L"))</f>
        <v/>
      </c>
      <c r="T2258" s="30" t="str">
        <f t="shared" si="140"/>
        <v/>
      </c>
    </row>
    <row r="2259" spans="1:20" x14ac:dyDescent="0.45">
      <c r="A2259" s="20" t="str">
        <f>Calc!A2259</f>
        <v>2024-09-17</v>
      </c>
      <c r="B2259" t="str">
        <f>Calc!B2259</f>
        <v>BAL</v>
      </c>
      <c r="C2259" t="str">
        <f>Calc!C2259</f>
        <v>SFG</v>
      </c>
      <c r="D2259" t="str">
        <f>IF(ISBLANK(Games!D2259), "", Games!D2259)</f>
        <v/>
      </c>
      <c r="E2259" t="str">
        <f>IF(ISBLANK(Games!E2259), "", Games!E2259)</f>
        <v/>
      </c>
      <c r="F2259">
        <f>Calc!M2259</f>
        <v>1527.1786991040578</v>
      </c>
      <c r="G2259">
        <f>Calc!N2259</f>
        <v>1491.6063482058917</v>
      </c>
      <c r="H2259" t="str">
        <f>IF(Calc!O2259=Betting!I2259, Betting!B2259, IF(Calc!P2259=Betting!I2259, Betting!C2259, ""))</f>
        <v>BAL</v>
      </c>
      <c r="I2259" s="21">
        <f>MAX(Calc!O2259:P2259)</f>
        <v>0.56188415944868031</v>
      </c>
      <c r="J2259" s="22">
        <f t="shared" si="141"/>
        <v>-128.25013556725364</v>
      </c>
      <c r="K2259" s="23">
        <f t="shared" si="142"/>
        <v>0.77972627130332017</v>
      </c>
      <c r="M2259" s="31"/>
      <c r="N2259" s="31"/>
      <c r="O2259" t="str">
        <f>IF(ISBLANK(Games!L2259), "", Games!L2259)</f>
        <v/>
      </c>
      <c r="P2259" t="str">
        <f>IF(ISBLANK(Games!M2259), "", Games!M2259)</f>
        <v/>
      </c>
      <c r="Q2259" t="str">
        <f t="shared" si="143"/>
        <v/>
      </c>
      <c r="R2259" t="str">
        <f>IF(ISBLANK(Games!L2259), "", IF(H2259=Q2259, "W", "L"))</f>
        <v/>
      </c>
      <c r="T2259" s="30" t="str">
        <f t="shared" si="140"/>
        <v/>
      </c>
    </row>
    <row r="2260" spans="1:20" x14ac:dyDescent="0.45">
      <c r="A2260" s="20" t="str">
        <f>Calc!A2260</f>
        <v>2024-09-17</v>
      </c>
      <c r="B2260" t="str">
        <f>Calc!B2260</f>
        <v>CLE</v>
      </c>
      <c r="C2260" t="str">
        <f>Calc!C2260</f>
        <v>MIN</v>
      </c>
      <c r="D2260" t="str">
        <f>IF(ISBLANK(Games!D2260), "", Games!D2260)</f>
        <v/>
      </c>
      <c r="E2260" t="str">
        <f>IF(ISBLANK(Games!E2260), "", Games!E2260)</f>
        <v/>
      </c>
      <c r="F2260">
        <f>Calc!M2260</f>
        <v>1503.8938502056101</v>
      </c>
      <c r="G2260">
        <f>Calc!N2260</f>
        <v>1539.5424706464416</v>
      </c>
      <c r="H2260" t="str">
        <f>IF(Calc!O2260=Betting!I2260, Betting!B2260, IF(Calc!P2260=Betting!I2260, Betting!C2260, ""))</f>
        <v>MIN</v>
      </c>
      <c r="I2260" s="21">
        <f>MAX(Calc!O2260:P2260)</f>
        <v>0.52731368607835749</v>
      </c>
      <c r="J2260" s="22">
        <f t="shared" si="141"/>
        <v>-111.5567915862634</v>
      </c>
      <c r="K2260" s="23">
        <f t="shared" si="142"/>
        <v>0.89640441050756747</v>
      </c>
      <c r="M2260" s="31"/>
      <c r="N2260" s="31"/>
      <c r="O2260" t="str">
        <f>IF(ISBLANK(Games!L2260), "", Games!L2260)</f>
        <v/>
      </c>
      <c r="P2260" t="str">
        <f>IF(ISBLANK(Games!M2260), "", Games!M2260)</f>
        <v/>
      </c>
      <c r="Q2260" t="str">
        <f t="shared" si="143"/>
        <v/>
      </c>
      <c r="R2260" t="str">
        <f>IF(ISBLANK(Games!L2260), "", IF(H2260=Q2260, "W", "L"))</f>
        <v/>
      </c>
      <c r="T2260" s="30" t="str">
        <f t="shared" si="140"/>
        <v/>
      </c>
    </row>
    <row r="2261" spans="1:20" x14ac:dyDescent="0.45">
      <c r="A2261" s="20" t="str">
        <f>Calc!A2261</f>
        <v>2024-09-17</v>
      </c>
      <c r="B2261" t="str">
        <f>Calc!B2261</f>
        <v>CIN</v>
      </c>
      <c r="C2261" t="str">
        <f>Calc!C2261</f>
        <v>ATL</v>
      </c>
      <c r="D2261" t="str">
        <f>IF(ISBLANK(Games!D2261), "", Games!D2261)</f>
        <v/>
      </c>
      <c r="E2261" t="str">
        <f>IF(ISBLANK(Games!E2261), "", Games!E2261)</f>
        <v/>
      </c>
      <c r="F2261">
        <f>Calc!M2261</f>
        <v>1493.1662146218293</v>
      </c>
      <c r="G2261">
        <f>Calc!N2261</f>
        <v>1588.8399964445969</v>
      </c>
      <c r="H2261" t="str">
        <f>IF(Calc!O2261=Betting!I2261, Betting!B2261, IF(Calc!P2261=Betting!I2261, Betting!C2261, ""))</f>
        <v>ATL</v>
      </c>
      <c r="I2261" s="21">
        <f>MAX(Calc!O2261:P2261)</f>
        <v>0.6412522977778925</v>
      </c>
      <c r="J2261" s="22">
        <f t="shared" si="141"/>
        <v>-178.74742996427076</v>
      </c>
      <c r="K2261" s="23">
        <f t="shared" si="142"/>
        <v>0.55944860309313915</v>
      </c>
      <c r="M2261" s="31"/>
      <c r="N2261" s="31"/>
      <c r="O2261" t="str">
        <f>IF(ISBLANK(Games!L2261), "", Games!L2261)</f>
        <v/>
      </c>
      <c r="P2261" t="str">
        <f>IF(ISBLANK(Games!M2261), "", Games!M2261)</f>
        <v/>
      </c>
      <c r="Q2261" t="str">
        <f t="shared" si="143"/>
        <v/>
      </c>
      <c r="R2261" t="str">
        <f>IF(ISBLANK(Games!L2261), "", IF(H2261=Q2261, "W", "L"))</f>
        <v/>
      </c>
      <c r="T2261" s="30" t="str">
        <f t="shared" si="140"/>
        <v/>
      </c>
    </row>
    <row r="2262" spans="1:20" x14ac:dyDescent="0.45">
      <c r="A2262" s="20" t="str">
        <f>Calc!A2262</f>
        <v>2024-09-17</v>
      </c>
      <c r="B2262" t="str">
        <f>Calc!B2262</f>
        <v>MIA</v>
      </c>
      <c r="C2262" t="str">
        <f>Calc!C2262</f>
        <v>LAD</v>
      </c>
      <c r="D2262" t="str">
        <f>IF(ISBLANK(Games!D2262), "", Games!D2262)</f>
        <v/>
      </c>
      <c r="E2262" t="str">
        <f>IF(ISBLANK(Games!E2262), "", Games!E2262)</f>
        <v/>
      </c>
      <c r="F2262">
        <f>Calc!M2262</f>
        <v>1453.0099819148713</v>
      </c>
      <c r="G2262">
        <f>Calc!N2262</f>
        <v>1587.2549754385982</v>
      </c>
      <c r="H2262" t="str">
        <f>IF(Calc!O2262=Betting!I2262, Betting!B2262, IF(Calc!P2262=Betting!I2262, Betting!C2262, ""))</f>
        <v>LAD</v>
      </c>
      <c r="I2262" s="21">
        <f>MAX(Calc!O2262:P2262)</f>
        <v>0.66124534044468897</v>
      </c>
      <c r="J2262" s="22">
        <f t="shared" si="141"/>
        <v>-195.19889152601382</v>
      </c>
      <c r="K2262" s="23">
        <f t="shared" si="142"/>
        <v>0.51229799113215335</v>
      </c>
      <c r="M2262" s="31"/>
      <c r="N2262" s="31"/>
      <c r="O2262" t="str">
        <f>IF(ISBLANK(Games!L2262), "", Games!L2262)</f>
        <v/>
      </c>
      <c r="P2262" t="str">
        <f>IF(ISBLANK(Games!M2262), "", Games!M2262)</f>
        <v/>
      </c>
      <c r="Q2262" t="str">
        <f t="shared" si="143"/>
        <v/>
      </c>
      <c r="R2262" t="str">
        <f>IF(ISBLANK(Games!L2262), "", IF(H2262=Q2262, "W", "L"))</f>
        <v/>
      </c>
      <c r="T2262" s="30" t="str">
        <f t="shared" si="140"/>
        <v/>
      </c>
    </row>
    <row r="2263" spans="1:20" x14ac:dyDescent="0.45">
      <c r="A2263" s="20" t="str">
        <f>Calc!A2263</f>
        <v>2024-09-17</v>
      </c>
      <c r="B2263" t="str">
        <f>Calc!B2263</f>
        <v>TBR</v>
      </c>
      <c r="C2263" t="str">
        <f>Calc!C2263</f>
        <v>BOS</v>
      </c>
      <c r="D2263" t="str">
        <f>IF(ISBLANK(Games!D2263), "", Games!D2263)</f>
        <v/>
      </c>
      <c r="E2263" t="str">
        <f>IF(ISBLANK(Games!E2263), "", Games!E2263)</f>
        <v/>
      </c>
      <c r="F2263">
        <f>Calc!M2263</f>
        <v>1528.0229512954211</v>
      </c>
      <c r="G2263">
        <f>Calc!N2263</f>
        <v>1518.233689676287</v>
      </c>
      <c r="H2263" t="str">
        <f>IF(Calc!O2263=Betting!I2263, Betting!B2263, IF(Calc!P2263=Betting!I2263, Betting!C2263, ""))</f>
        <v>TBR</v>
      </c>
      <c r="I2263" s="21">
        <f>MAX(Calc!O2263:P2263)</f>
        <v>0.57624631526996628</v>
      </c>
      <c r="J2263" s="22">
        <f t="shared" si="141"/>
        <v>-135.98614856578368</v>
      </c>
      <c r="K2263" s="23">
        <f t="shared" si="142"/>
        <v>0.73536901408473021</v>
      </c>
      <c r="M2263" s="31"/>
      <c r="N2263" s="31"/>
      <c r="O2263" t="str">
        <f>IF(ISBLANK(Games!L2263), "", Games!L2263)</f>
        <v/>
      </c>
      <c r="P2263" t="str">
        <f>IF(ISBLANK(Games!M2263), "", Games!M2263)</f>
        <v/>
      </c>
      <c r="Q2263" t="str">
        <f t="shared" si="143"/>
        <v/>
      </c>
      <c r="R2263" t="str">
        <f>IF(ISBLANK(Games!L2263), "", IF(H2263=Q2263, "W", "L"))</f>
        <v/>
      </c>
      <c r="T2263" s="30" t="str">
        <f t="shared" si="140"/>
        <v/>
      </c>
    </row>
    <row r="2264" spans="1:20" x14ac:dyDescent="0.45">
      <c r="A2264" s="20" t="str">
        <f>Calc!A2264</f>
        <v>2024-09-17</v>
      </c>
      <c r="B2264" t="str">
        <f>Calc!B2264</f>
        <v>NYM</v>
      </c>
      <c r="C2264" t="str">
        <f>Calc!C2264</f>
        <v>WAS</v>
      </c>
      <c r="D2264" t="str">
        <f>IF(ISBLANK(Games!D2264), "", Games!D2264)</f>
        <v/>
      </c>
      <c r="E2264" t="str">
        <f>IF(ISBLANK(Games!E2264), "", Games!E2264)</f>
        <v/>
      </c>
      <c r="F2264">
        <f>Calc!M2264</f>
        <v>1483.2891783762693</v>
      </c>
      <c r="G2264">
        <f>Calc!N2264</f>
        <v>1420.7057667976087</v>
      </c>
      <c r="H2264" t="str">
        <f>IF(Calc!O2264=Betting!I2264, Betting!B2264, IF(Calc!P2264=Betting!I2264, Betting!C2264, ""))</f>
        <v>NYM</v>
      </c>
      <c r="I2264" s="21">
        <f>MAX(Calc!O2264:P2264)</f>
        <v>0.64023951134464452</v>
      </c>
      <c r="J2264" s="22">
        <f t="shared" si="141"/>
        <v>-177.96270895050492</v>
      </c>
      <c r="K2264" s="23">
        <f t="shared" si="142"/>
        <v>0.56191547425709309</v>
      </c>
      <c r="M2264" s="31"/>
      <c r="N2264" s="31"/>
      <c r="O2264" t="str">
        <f>IF(ISBLANK(Games!L2264), "", Games!L2264)</f>
        <v/>
      </c>
      <c r="P2264" t="str">
        <f>IF(ISBLANK(Games!M2264), "", Games!M2264)</f>
        <v/>
      </c>
      <c r="Q2264" t="str">
        <f t="shared" si="143"/>
        <v/>
      </c>
      <c r="R2264" t="str">
        <f>IF(ISBLANK(Games!L2264), "", IF(H2264=Q2264, "W", "L"))</f>
        <v/>
      </c>
      <c r="T2264" s="30" t="str">
        <f t="shared" si="140"/>
        <v/>
      </c>
    </row>
    <row r="2265" spans="1:20" x14ac:dyDescent="0.45">
      <c r="A2265" s="20" t="str">
        <f>Calc!A2265</f>
        <v>2024-09-17</v>
      </c>
      <c r="B2265" t="str">
        <f>Calc!B2265</f>
        <v>KCR</v>
      </c>
      <c r="C2265" t="str">
        <f>Calc!C2265</f>
        <v>DET</v>
      </c>
      <c r="D2265" t="str">
        <f>IF(ISBLANK(Games!D2265), "", Games!D2265)</f>
        <v/>
      </c>
      <c r="E2265" t="str">
        <f>IF(ISBLANK(Games!E2265), "", Games!E2265)</f>
        <v/>
      </c>
      <c r="F2265">
        <f>Calc!M2265</f>
        <v>1459.3647323881944</v>
      </c>
      <c r="G2265">
        <f>Calc!N2265</f>
        <v>1495.7868779460348</v>
      </c>
      <c r="H2265" t="str">
        <f>IF(Calc!O2265=Betting!I2265, Betting!B2265, IF(Calc!P2265=Betting!I2265, Betting!C2265, ""))</f>
        <v>KCR</v>
      </c>
      <c r="I2265" s="21">
        <f>MAX(Calc!O2265:P2265)</f>
        <v>0.54281681049705177</v>
      </c>
      <c r="J2265" s="22">
        <f t="shared" si="141"/>
        <v>-118.73070203810531</v>
      </c>
      <c r="K2265" s="23">
        <f t="shared" si="142"/>
        <v>0.8422421352137387</v>
      </c>
      <c r="M2265" s="31"/>
      <c r="N2265" s="31"/>
      <c r="O2265" t="str">
        <f>IF(ISBLANK(Games!L2265), "", Games!L2265)</f>
        <v/>
      </c>
      <c r="P2265" t="str">
        <f>IF(ISBLANK(Games!M2265), "", Games!M2265)</f>
        <v/>
      </c>
      <c r="Q2265" t="str">
        <f t="shared" si="143"/>
        <v/>
      </c>
      <c r="R2265" t="str">
        <f>IF(ISBLANK(Games!L2265), "", IF(H2265=Q2265, "W", "L"))</f>
        <v/>
      </c>
      <c r="T2265" s="30" t="str">
        <f t="shared" si="140"/>
        <v/>
      </c>
    </row>
    <row r="2266" spans="1:20" x14ac:dyDescent="0.45">
      <c r="A2266" s="20" t="str">
        <f>Calc!A2266</f>
        <v>2024-09-17</v>
      </c>
      <c r="B2266" t="str">
        <f>Calc!B2266</f>
        <v>CHC</v>
      </c>
      <c r="C2266" t="str">
        <f>Calc!C2266</f>
        <v>OAK</v>
      </c>
      <c r="D2266" t="str">
        <f>IF(ISBLANK(Games!D2266), "", Games!D2266)</f>
        <v/>
      </c>
      <c r="E2266" t="str">
        <f>IF(ISBLANK(Games!E2266), "", Games!E2266)</f>
        <v/>
      </c>
      <c r="F2266">
        <f>Calc!M2266</f>
        <v>1529.9566441509314</v>
      </c>
      <c r="G2266">
        <f>Calc!N2266</f>
        <v>1422.9458950386379</v>
      </c>
      <c r="H2266" t="str">
        <f>IF(Calc!O2266=Betting!I2266, Betting!B2266, IF(Calc!P2266=Betting!I2266, Betting!C2266, ""))</f>
        <v>CHC</v>
      </c>
      <c r="I2266" s="21">
        <f>MAX(Calc!O2266:P2266)</f>
        <v>0.67160203065518465</v>
      </c>
      <c r="J2266" s="22">
        <f t="shared" si="141"/>
        <v>-204.50858207043527</v>
      </c>
      <c r="K2266" s="23">
        <f t="shared" si="142"/>
        <v>0.48897703454595742</v>
      </c>
      <c r="M2266" s="31"/>
      <c r="N2266" s="31"/>
      <c r="O2266" t="str">
        <f>IF(ISBLANK(Games!L2266), "", Games!L2266)</f>
        <v/>
      </c>
      <c r="P2266" t="str">
        <f>IF(ISBLANK(Games!M2266), "", Games!M2266)</f>
        <v/>
      </c>
      <c r="Q2266" t="str">
        <f t="shared" si="143"/>
        <v/>
      </c>
      <c r="R2266" t="str">
        <f>IF(ISBLANK(Games!L2266), "", IF(H2266=Q2266, "W", "L"))</f>
        <v/>
      </c>
      <c r="T2266" s="30" t="str">
        <f t="shared" si="140"/>
        <v/>
      </c>
    </row>
    <row r="2267" spans="1:20" x14ac:dyDescent="0.45">
      <c r="A2267" s="20" t="str">
        <f>Calc!A2267</f>
        <v>2024-09-17</v>
      </c>
      <c r="B2267" t="str">
        <f>Calc!B2267</f>
        <v>MIL</v>
      </c>
      <c r="C2267" t="str">
        <f>Calc!C2267</f>
        <v>PHI</v>
      </c>
      <c r="D2267" t="str">
        <f>IF(ISBLANK(Games!D2267), "", Games!D2267)</f>
        <v/>
      </c>
      <c r="E2267" t="str">
        <f>IF(ISBLANK(Games!E2267), "", Games!E2267)</f>
        <v/>
      </c>
      <c r="F2267">
        <f>Calc!M2267</f>
        <v>1516.6563185214643</v>
      </c>
      <c r="G2267">
        <f>Calc!N2267</f>
        <v>1539.4111659163295</v>
      </c>
      <c r="H2267" t="str">
        <f>IF(Calc!O2267=Betting!I2267, Betting!B2267, IF(Calc!P2267=Betting!I2267, Betting!C2267, ""))</f>
        <v>MIL</v>
      </c>
      <c r="I2267" s="21">
        <f>MAX(Calc!O2267:P2267)</f>
        <v>0.50100774896884204</v>
      </c>
      <c r="J2267" s="22">
        <f t="shared" si="141"/>
        <v>-100.40391367471521</v>
      </c>
      <c r="K2267" s="23">
        <f t="shared" si="142"/>
        <v>0.99597711224660224</v>
      </c>
      <c r="M2267" s="31"/>
      <c r="N2267" s="31"/>
      <c r="O2267" t="str">
        <f>IF(ISBLANK(Games!L2267), "", Games!L2267)</f>
        <v/>
      </c>
      <c r="P2267" t="str">
        <f>IF(ISBLANK(Games!M2267), "", Games!M2267)</f>
        <v/>
      </c>
      <c r="Q2267" t="str">
        <f t="shared" si="143"/>
        <v/>
      </c>
      <c r="R2267" t="str">
        <f>IF(ISBLANK(Games!L2267), "", IF(H2267=Q2267, "W", "L"))</f>
        <v/>
      </c>
      <c r="T2267" s="30" t="str">
        <f t="shared" si="140"/>
        <v/>
      </c>
    </row>
    <row r="2268" spans="1:20" x14ac:dyDescent="0.45">
      <c r="A2268" s="20" t="str">
        <f>Calc!A2268</f>
        <v>2024-09-17</v>
      </c>
      <c r="B2268" t="str">
        <f>Calc!B2268</f>
        <v>STL</v>
      </c>
      <c r="C2268" t="str">
        <f>Calc!C2268</f>
        <v>PIT</v>
      </c>
      <c r="D2268" t="str">
        <f>IF(ISBLANK(Games!D2268), "", Games!D2268)</f>
        <v/>
      </c>
      <c r="E2268" t="str">
        <f>IF(ISBLANK(Games!E2268), "", Games!E2268)</f>
        <v/>
      </c>
      <c r="F2268">
        <f>Calc!M2268</f>
        <v>1510.540426333587</v>
      </c>
      <c r="G2268">
        <f>Calc!N2268</f>
        <v>1490.342604018655</v>
      </c>
      <c r="H2268" t="str">
        <f>IF(Calc!O2268=Betting!I2268, Betting!B2268, IF(Calc!P2268=Betting!I2268, Betting!C2268, ""))</f>
        <v>STL</v>
      </c>
      <c r="I2268" s="21">
        <f>MAX(Calc!O2268:P2268)</f>
        <v>0.56561966833100519</v>
      </c>
      <c r="J2268" s="22">
        <f t="shared" si="141"/>
        <v>-130.21300162411981</v>
      </c>
      <c r="K2268" s="23">
        <f t="shared" si="142"/>
        <v>0.76797246628770321</v>
      </c>
      <c r="M2268" s="31"/>
      <c r="N2268" s="31"/>
      <c r="O2268" t="str">
        <f>IF(ISBLANK(Games!L2268), "", Games!L2268)</f>
        <v/>
      </c>
      <c r="P2268" t="str">
        <f>IF(ISBLANK(Games!M2268), "", Games!M2268)</f>
        <v/>
      </c>
      <c r="Q2268" t="str">
        <f t="shared" si="143"/>
        <v/>
      </c>
      <c r="R2268" t="str">
        <f>IF(ISBLANK(Games!L2268), "", IF(H2268=Q2268, "W", "L"))</f>
        <v/>
      </c>
      <c r="T2268" s="30" t="str">
        <f t="shared" si="140"/>
        <v/>
      </c>
    </row>
    <row r="2269" spans="1:20" x14ac:dyDescent="0.45">
      <c r="A2269" s="20" t="str">
        <f>Calc!A2269</f>
        <v>2024-09-17</v>
      </c>
      <c r="B2269" t="str">
        <f>Calc!B2269</f>
        <v>TEX</v>
      </c>
      <c r="C2269" t="str">
        <f>Calc!C2269</f>
        <v>TOR</v>
      </c>
      <c r="D2269" t="str">
        <f>IF(ISBLANK(Games!D2269), "", Games!D2269)</f>
        <v/>
      </c>
      <c r="E2269" t="str">
        <f>IF(ISBLANK(Games!E2269), "", Games!E2269)</f>
        <v/>
      </c>
      <c r="F2269">
        <f>Calc!M2269</f>
        <v>1535.7428778604465</v>
      </c>
      <c r="G2269">
        <f>Calc!N2269</f>
        <v>1549.5770225833428</v>
      </c>
      <c r="H2269" t="str">
        <f>IF(Calc!O2269=Betting!I2269, Betting!B2269, IF(Calc!P2269=Betting!I2269, Betting!C2269, ""))</f>
        <v>TEX</v>
      </c>
      <c r="I2269" s="21">
        <f>MAX(Calc!O2269:P2269)</f>
        <v>0.51174714994309067</v>
      </c>
      <c r="J2269" s="22">
        <f t="shared" si="141"/>
        <v>-104.81191249235779</v>
      </c>
      <c r="K2269" s="23">
        <f t="shared" si="142"/>
        <v>0.95409002299515666</v>
      </c>
      <c r="M2269" s="31"/>
      <c r="N2269" s="31"/>
      <c r="O2269" t="str">
        <f>IF(ISBLANK(Games!L2269), "", Games!L2269)</f>
        <v/>
      </c>
      <c r="P2269" t="str">
        <f>IF(ISBLANK(Games!M2269), "", Games!M2269)</f>
        <v/>
      </c>
      <c r="Q2269" t="str">
        <f t="shared" si="143"/>
        <v/>
      </c>
      <c r="R2269" t="str">
        <f>IF(ISBLANK(Games!L2269), "", IF(H2269=Q2269, "W", "L"))</f>
        <v/>
      </c>
      <c r="T2269" s="30" t="str">
        <f t="shared" si="140"/>
        <v/>
      </c>
    </row>
    <row r="2270" spans="1:20" x14ac:dyDescent="0.45">
      <c r="A2270" s="20" t="str">
        <f>Calc!A2270</f>
        <v>2024-09-17</v>
      </c>
      <c r="B2270" t="str">
        <f>Calc!B2270</f>
        <v>COL</v>
      </c>
      <c r="C2270" t="str">
        <f>Calc!C2270</f>
        <v>ARI</v>
      </c>
      <c r="D2270" t="str">
        <f>IF(ISBLANK(Games!D2270), "", Games!D2270)</f>
        <v/>
      </c>
      <c r="E2270" t="str">
        <f>IF(ISBLANK(Games!E2270), "", Games!E2270)</f>
        <v/>
      </c>
      <c r="F2270">
        <f>Calc!M2270</f>
        <v>1423.0710497477428</v>
      </c>
      <c r="G2270">
        <f>Calc!N2270</f>
        <v>1515.1384034374826</v>
      </c>
      <c r="H2270" t="str">
        <f>IF(Calc!O2270=Betting!I2270, Betting!B2270, IF(Calc!P2270=Betting!I2270, Betting!C2270, ""))</f>
        <v>ARI</v>
      </c>
      <c r="I2270" s="21">
        <f>MAX(Calc!O2270:P2270)</f>
        <v>0.51530575312691651</v>
      </c>
      <c r="J2270" s="22">
        <f t="shared" si="141"/>
        <v>-106.31563226741757</v>
      </c>
      <c r="K2270" s="23">
        <f t="shared" si="142"/>
        <v>0.94059545023885349</v>
      </c>
      <c r="M2270" s="31"/>
      <c r="N2270" s="31"/>
      <c r="O2270" t="str">
        <f>IF(ISBLANK(Games!L2270), "", Games!L2270)</f>
        <v/>
      </c>
      <c r="P2270" t="str">
        <f>IF(ISBLANK(Games!M2270), "", Games!M2270)</f>
        <v/>
      </c>
      <c r="Q2270" t="str">
        <f t="shared" si="143"/>
        <v/>
      </c>
      <c r="R2270" t="str">
        <f>IF(ISBLANK(Games!L2270), "", IF(H2270=Q2270, "W", "L"))</f>
        <v/>
      </c>
      <c r="T2270" s="30" t="str">
        <f t="shared" si="140"/>
        <v/>
      </c>
    </row>
    <row r="2271" spans="1:20" x14ac:dyDescent="0.45">
      <c r="A2271" s="20" t="str">
        <f>Calc!A2271</f>
        <v>2024-09-17</v>
      </c>
      <c r="B2271" t="str">
        <f>Calc!B2271</f>
        <v>LAA</v>
      </c>
      <c r="C2271" t="str">
        <f>Calc!C2271</f>
        <v>CHW</v>
      </c>
      <c r="D2271" t="str">
        <f>IF(ISBLANK(Games!D2271), "", Games!D2271)</f>
        <v/>
      </c>
      <c r="E2271" t="str">
        <f>IF(ISBLANK(Games!E2271), "", Games!E2271)</f>
        <v/>
      </c>
      <c r="F2271">
        <f>Calc!M2271</f>
        <v>1469.5882041455925</v>
      </c>
      <c r="G2271">
        <f>Calc!N2271</f>
        <v>1425.4820043556863</v>
      </c>
      <c r="H2271" t="str">
        <f>IF(Calc!O2271=Betting!I2271, Betting!B2271, IF(Calc!P2271=Betting!I2271, Betting!C2271, ""))</f>
        <v>LAA</v>
      </c>
      <c r="I2271" s="21">
        <f>MAX(Calc!O2271:P2271)</f>
        <v>0.59738170622043263</v>
      </c>
      <c r="J2271" s="22">
        <f t="shared" si="141"/>
        <v>-148.37420838793227</v>
      </c>
      <c r="K2271" s="23">
        <f t="shared" si="142"/>
        <v>0.67397158230185583</v>
      </c>
      <c r="M2271" s="31"/>
      <c r="N2271" s="31"/>
      <c r="O2271" t="str">
        <f>IF(ISBLANK(Games!L2271), "", Games!L2271)</f>
        <v/>
      </c>
      <c r="P2271" t="str">
        <f>IF(ISBLANK(Games!M2271), "", Games!M2271)</f>
        <v/>
      </c>
      <c r="Q2271" t="str">
        <f t="shared" si="143"/>
        <v/>
      </c>
      <c r="R2271" t="str">
        <f>IF(ISBLANK(Games!L2271), "", IF(H2271=Q2271, "W", "L"))</f>
        <v/>
      </c>
      <c r="T2271" s="30" t="str">
        <f t="shared" si="140"/>
        <v/>
      </c>
    </row>
    <row r="2272" spans="1:20" x14ac:dyDescent="0.45">
      <c r="A2272" s="20" t="str">
        <f>Calc!A2272</f>
        <v>2024-09-17</v>
      </c>
      <c r="B2272" t="str">
        <f>Calc!B2272</f>
        <v>SDP</v>
      </c>
      <c r="C2272" t="str">
        <f>Calc!C2272</f>
        <v>HOU</v>
      </c>
      <c r="D2272" t="str">
        <f>IF(ISBLANK(Games!D2272), "", Games!D2272)</f>
        <v/>
      </c>
      <c r="E2272" t="str">
        <f>IF(ISBLANK(Games!E2272), "", Games!E2272)</f>
        <v/>
      </c>
      <c r="F2272">
        <f>Calc!M2272</f>
        <v>1502.9671207118124</v>
      </c>
      <c r="G2272">
        <f>Calc!N2272</f>
        <v>1554.1885466658973</v>
      </c>
      <c r="H2272" t="str">
        <f>IF(Calc!O2272=Betting!I2272, Betting!B2272, IF(Calc!P2272=Betting!I2272, Betting!C2272, ""))</f>
        <v>HOU</v>
      </c>
      <c r="I2272" s="21">
        <f>MAX(Calc!O2272:P2272)</f>
        <v>0.55856422815545548</v>
      </c>
      <c r="J2272" s="22">
        <f t="shared" si="141"/>
        <v>-126.53352169931502</v>
      </c>
      <c r="K2272" s="23">
        <f t="shared" si="142"/>
        <v>0.79030440832614035</v>
      </c>
      <c r="M2272" s="31"/>
      <c r="N2272" s="31"/>
      <c r="O2272" t="str">
        <f>IF(ISBLANK(Games!L2272), "", Games!L2272)</f>
        <v/>
      </c>
      <c r="P2272" t="str">
        <f>IF(ISBLANK(Games!M2272), "", Games!M2272)</f>
        <v/>
      </c>
      <c r="Q2272" t="str">
        <f t="shared" si="143"/>
        <v/>
      </c>
      <c r="R2272" t="str">
        <f>IF(ISBLANK(Games!L2272), "", IF(H2272=Q2272, "W", "L"))</f>
        <v/>
      </c>
      <c r="T2272" s="30" t="str">
        <f t="shared" si="140"/>
        <v/>
      </c>
    </row>
    <row r="2273" spans="1:20" x14ac:dyDescent="0.45">
      <c r="A2273" s="20" t="str">
        <f>Calc!A2273</f>
        <v>2024-09-17</v>
      </c>
      <c r="B2273" t="str">
        <f>Calc!B2273</f>
        <v>SEA</v>
      </c>
      <c r="C2273" t="str">
        <f>Calc!C2273</f>
        <v>NYY</v>
      </c>
      <c r="D2273" t="str">
        <f>IF(ISBLANK(Games!D2273), "", Games!D2273)</f>
        <v/>
      </c>
      <c r="E2273" t="str">
        <f>IF(ISBLANK(Games!E2273), "", Games!E2273)</f>
        <v/>
      </c>
      <c r="F2273">
        <f>Calc!M2273</f>
        <v>1518.2292368487947</v>
      </c>
      <c r="G2273">
        <f>Calc!N2273</f>
        <v>1562.9327852564061</v>
      </c>
      <c r="H2273" t="str">
        <f>IF(Calc!O2273=Betting!I2273, Betting!B2273, IF(Calc!P2273=Betting!I2273, Betting!C2273, ""))</f>
        <v>NYY</v>
      </c>
      <c r="I2273" s="21">
        <f>MAX(Calc!O2273:P2273)</f>
        <v>0.55274493866603469</v>
      </c>
      <c r="J2273" s="22">
        <f t="shared" si="141"/>
        <v>-123.58606675516191</v>
      </c>
      <c r="K2273" s="23">
        <f t="shared" si="142"/>
        <v>0.80915270325830024</v>
      </c>
      <c r="M2273" s="31"/>
      <c r="N2273" s="31"/>
      <c r="O2273" t="str">
        <f>IF(ISBLANK(Games!L2273), "", Games!L2273)</f>
        <v/>
      </c>
      <c r="P2273" t="str">
        <f>IF(ISBLANK(Games!M2273), "", Games!M2273)</f>
        <v/>
      </c>
      <c r="Q2273" t="str">
        <f t="shared" si="143"/>
        <v/>
      </c>
      <c r="R2273" t="str">
        <f>IF(ISBLANK(Games!L2273), "", IF(H2273=Q2273, "W", "L"))</f>
        <v/>
      </c>
      <c r="T2273" s="30" t="str">
        <f t="shared" si="140"/>
        <v/>
      </c>
    </row>
    <row r="2274" spans="1:20" x14ac:dyDescent="0.45">
      <c r="A2274" s="20" t="str">
        <f>Calc!A2274</f>
        <v>2024-09-18</v>
      </c>
      <c r="B2274" t="str">
        <f>Calc!B2274</f>
        <v>CHC</v>
      </c>
      <c r="C2274" t="str">
        <f>Calc!C2274</f>
        <v>OAK</v>
      </c>
      <c r="D2274" t="str">
        <f>IF(ISBLANK(Games!D2274), "", Games!D2274)</f>
        <v/>
      </c>
      <c r="E2274" t="str">
        <f>IF(ISBLANK(Games!E2274), "", Games!E2274)</f>
        <v/>
      </c>
      <c r="F2274">
        <f>Calc!M2274</f>
        <v>1529.9566441509314</v>
      </c>
      <c r="G2274">
        <f>Calc!N2274</f>
        <v>1422.9458950386379</v>
      </c>
      <c r="H2274" t="str">
        <f>IF(Calc!O2274=Betting!I2274, Betting!B2274, IF(Calc!P2274=Betting!I2274, Betting!C2274, ""))</f>
        <v>CHC</v>
      </c>
      <c r="I2274" s="21">
        <f>MAX(Calc!O2274:P2274)</f>
        <v>0.67160203065518465</v>
      </c>
      <c r="J2274" s="22">
        <f t="shared" si="141"/>
        <v>-204.50858207043527</v>
      </c>
      <c r="K2274" s="23">
        <f t="shared" si="142"/>
        <v>0.48897703454595742</v>
      </c>
      <c r="M2274" s="31"/>
      <c r="N2274" s="31"/>
      <c r="O2274" t="str">
        <f>IF(ISBLANK(Games!L2274), "", Games!L2274)</f>
        <v/>
      </c>
      <c r="P2274" t="str">
        <f>IF(ISBLANK(Games!M2274), "", Games!M2274)</f>
        <v/>
      </c>
      <c r="Q2274" t="str">
        <f t="shared" si="143"/>
        <v/>
      </c>
      <c r="R2274" t="str">
        <f>IF(ISBLANK(Games!L2274), "", IF(H2274=Q2274, "W", "L"))</f>
        <v/>
      </c>
      <c r="T2274" s="30" t="str">
        <f t="shared" ref="T2274:T2337" si="144">IF(S2274="W", N2274/(L2274/-100), IF(S2274="L", -N2274, ""))</f>
        <v/>
      </c>
    </row>
    <row r="2275" spans="1:20" x14ac:dyDescent="0.45">
      <c r="A2275" s="20" t="str">
        <f>Calc!A2275</f>
        <v>2024-09-18</v>
      </c>
      <c r="B2275" t="str">
        <f>Calc!B2275</f>
        <v>COL</v>
      </c>
      <c r="C2275" t="str">
        <f>Calc!C2275</f>
        <v>ARI</v>
      </c>
      <c r="D2275" t="str">
        <f>IF(ISBLANK(Games!D2275), "", Games!D2275)</f>
        <v/>
      </c>
      <c r="E2275" t="str">
        <f>IF(ISBLANK(Games!E2275), "", Games!E2275)</f>
        <v/>
      </c>
      <c r="F2275">
        <f>Calc!M2275</f>
        <v>1423.0710497477428</v>
      </c>
      <c r="G2275">
        <f>Calc!N2275</f>
        <v>1515.1384034374826</v>
      </c>
      <c r="H2275" t="str">
        <f>IF(Calc!O2275=Betting!I2275, Betting!B2275, IF(Calc!P2275=Betting!I2275, Betting!C2275, ""))</f>
        <v>ARI</v>
      </c>
      <c r="I2275" s="21">
        <f>MAX(Calc!O2275:P2275)</f>
        <v>0.51530575312691651</v>
      </c>
      <c r="J2275" s="22">
        <f t="shared" si="141"/>
        <v>-106.31563226741757</v>
      </c>
      <c r="K2275" s="23">
        <f t="shared" si="142"/>
        <v>0.94059545023885349</v>
      </c>
      <c r="M2275" s="31"/>
      <c r="N2275" s="31"/>
      <c r="O2275" t="str">
        <f>IF(ISBLANK(Games!L2275), "", Games!L2275)</f>
        <v/>
      </c>
      <c r="P2275" t="str">
        <f>IF(ISBLANK(Games!M2275), "", Games!M2275)</f>
        <v/>
      </c>
      <c r="Q2275" t="str">
        <f t="shared" si="143"/>
        <v/>
      </c>
      <c r="R2275" t="str">
        <f>IF(ISBLANK(Games!L2275), "", IF(H2275=Q2275, "W", "L"))</f>
        <v/>
      </c>
      <c r="T2275" s="30" t="str">
        <f t="shared" si="144"/>
        <v/>
      </c>
    </row>
    <row r="2276" spans="1:20" x14ac:dyDescent="0.45">
      <c r="A2276" s="20" t="str">
        <f>Calc!A2276</f>
        <v>2024-09-18</v>
      </c>
      <c r="B2276" t="str">
        <f>Calc!B2276</f>
        <v>LAA</v>
      </c>
      <c r="C2276" t="str">
        <f>Calc!C2276</f>
        <v>CHW</v>
      </c>
      <c r="D2276" t="str">
        <f>IF(ISBLANK(Games!D2276), "", Games!D2276)</f>
        <v/>
      </c>
      <c r="E2276" t="str">
        <f>IF(ISBLANK(Games!E2276), "", Games!E2276)</f>
        <v/>
      </c>
      <c r="F2276">
        <f>Calc!M2276</f>
        <v>1469.5882041455925</v>
      </c>
      <c r="G2276">
        <f>Calc!N2276</f>
        <v>1425.4820043556863</v>
      </c>
      <c r="H2276" t="str">
        <f>IF(Calc!O2276=Betting!I2276, Betting!B2276, IF(Calc!P2276=Betting!I2276, Betting!C2276, ""))</f>
        <v>LAA</v>
      </c>
      <c r="I2276" s="21">
        <f>MAX(Calc!O2276:P2276)</f>
        <v>0.59738170622043263</v>
      </c>
      <c r="J2276" s="22">
        <f t="shared" si="141"/>
        <v>-148.37420838793227</v>
      </c>
      <c r="K2276" s="23">
        <f t="shared" si="142"/>
        <v>0.67397158230185583</v>
      </c>
      <c r="M2276" s="31"/>
      <c r="N2276" s="31"/>
      <c r="O2276" t="str">
        <f>IF(ISBLANK(Games!L2276), "", Games!L2276)</f>
        <v/>
      </c>
      <c r="P2276" t="str">
        <f>IF(ISBLANK(Games!M2276), "", Games!M2276)</f>
        <v/>
      </c>
      <c r="Q2276" t="str">
        <f t="shared" si="143"/>
        <v/>
      </c>
      <c r="R2276" t="str">
        <f>IF(ISBLANK(Games!L2276), "", IF(H2276=Q2276, "W", "L"))</f>
        <v/>
      </c>
      <c r="T2276" s="30" t="str">
        <f t="shared" si="144"/>
        <v/>
      </c>
    </row>
    <row r="2277" spans="1:20" x14ac:dyDescent="0.45">
      <c r="A2277" s="20" t="str">
        <f>Calc!A2277</f>
        <v>2024-09-18</v>
      </c>
      <c r="B2277" t="str">
        <f>Calc!B2277</f>
        <v>BAL</v>
      </c>
      <c r="C2277" t="str">
        <f>Calc!C2277</f>
        <v>SFG</v>
      </c>
      <c r="D2277" t="str">
        <f>IF(ISBLANK(Games!D2277), "", Games!D2277)</f>
        <v/>
      </c>
      <c r="E2277" t="str">
        <f>IF(ISBLANK(Games!E2277), "", Games!E2277)</f>
        <v/>
      </c>
      <c r="F2277">
        <f>Calc!M2277</f>
        <v>1527.1786991040578</v>
      </c>
      <c r="G2277">
        <f>Calc!N2277</f>
        <v>1491.6063482058917</v>
      </c>
      <c r="H2277" t="str">
        <f>IF(Calc!O2277=Betting!I2277, Betting!B2277, IF(Calc!P2277=Betting!I2277, Betting!C2277, ""))</f>
        <v>BAL</v>
      </c>
      <c r="I2277" s="21">
        <f>MAX(Calc!O2277:P2277)</f>
        <v>0.56188415944868031</v>
      </c>
      <c r="J2277" s="22">
        <f t="shared" si="141"/>
        <v>-128.25013556725364</v>
      </c>
      <c r="K2277" s="23">
        <f t="shared" si="142"/>
        <v>0.77972627130332017</v>
      </c>
      <c r="M2277" s="31"/>
      <c r="N2277" s="31"/>
      <c r="O2277" t="str">
        <f>IF(ISBLANK(Games!L2277), "", Games!L2277)</f>
        <v/>
      </c>
      <c r="P2277" t="str">
        <f>IF(ISBLANK(Games!M2277), "", Games!M2277)</f>
        <v/>
      </c>
      <c r="Q2277" t="str">
        <f t="shared" si="143"/>
        <v/>
      </c>
      <c r="R2277" t="str">
        <f>IF(ISBLANK(Games!L2277), "", IF(H2277=Q2277, "W", "L"))</f>
        <v/>
      </c>
      <c r="T2277" s="30" t="str">
        <f t="shared" si="144"/>
        <v/>
      </c>
    </row>
    <row r="2278" spans="1:20" x14ac:dyDescent="0.45">
      <c r="A2278" s="20" t="str">
        <f>Calc!A2278</f>
        <v>2024-09-18</v>
      </c>
      <c r="B2278" t="str">
        <f>Calc!B2278</f>
        <v>SDP</v>
      </c>
      <c r="C2278" t="str">
        <f>Calc!C2278</f>
        <v>HOU</v>
      </c>
      <c r="D2278" t="str">
        <f>IF(ISBLANK(Games!D2278), "", Games!D2278)</f>
        <v/>
      </c>
      <c r="E2278" t="str">
        <f>IF(ISBLANK(Games!E2278), "", Games!E2278)</f>
        <v/>
      </c>
      <c r="F2278">
        <f>Calc!M2278</f>
        <v>1502.9671207118124</v>
      </c>
      <c r="G2278">
        <f>Calc!N2278</f>
        <v>1554.1885466658973</v>
      </c>
      <c r="H2278" t="str">
        <f>IF(Calc!O2278=Betting!I2278, Betting!B2278, IF(Calc!P2278=Betting!I2278, Betting!C2278, ""))</f>
        <v>HOU</v>
      </c>
      <c r="I2278" s="21">
        <f>MAX(Calc!O2278:P2278)</f>
        <v>0.55856422815545548</v>
      </c>
      <c r="J2278" s="22">
        <f t="shared" si="141"/>
        <v>-126.53352169931502</v>
      </c>
      <c r="K2278" s="23">
        <f t="shared" si="142"/>
        <v>0.79030440832614035</v>
      </c>
      <c r="M2278" s="31"/>
      <c r="N2278" s="31"/>
      <c r="O2278" t="str">
        <f>IF(ISBLANK(Games!L2278), "", Games!L2278)</f>
        <v/>
      </c>
      <c r="P2278" t="str">
        <f>IF(ISBLANK(Games!M2278), "", Games!M2278)</f>
        <v/>
      </c>
      <c r="Q2278" t="str">
        <f t="shared" si="143"/>
        <v/>
      </c>
      <c r="R2278" t="str">
        <f>IF(ISBLANK(Games!L2278), "", IF(H2278=Q2278, "W", "L"))</f>
        <v/>
      </c>
      <c r="T2278" s="30" t="str">
        <f t="shared" si="144"/>
        <v/>
      </c>
    </row>
    <row r="2279" spans="1:20" x14ac:dyDescent="0.45">
      <c r="A2279" s="20" t="str">
        <f>Calc!A2279</f>
        <v>2024-09-18</v>
      </c>
      <c r="B2279" t="str">
        <f>Calc!B2279</f>
        <v>CLE</v>
      </c>
      <c r="C2279" t="str">
        <f>Calc!C2279</f>
        <v>MIN</v>
      </c>
      <c r="D2279" t="str">
        <f>IF(ISBLANK(Games!D2279), "", Games!D2279)</f>
        <v/>
      </c>
      <c r="E2279" t="str">
        <f>IF(ISBLANK(Games!E2279), "", Games!E2279)</f>
        <v/>
      </c>
      <c r="F2279">
        <f>Calc!M2279</f>
        <v>1503.8938502056101</v>
      </c>
      <c r="G2279">
        <f>Calc!N2279</f>
        <v>1539.5424706464416</v>
      </c>
      <c r="H2279" t="str">
        <f>IF(Calc!O2279=Betting!I2279, Betting!B2279, IF(Calc!P2279=Betting!I2279, Betting!C2279, ""))</f>
        <v>MIN</v>
      </c>
      <c r="I2279" s="21">
        <f>MAX(Calc!O2279:P2279)</f>
        <v>0.52731368607835749</v>
      </c>
      <c r="J2279" s="22">
        <f t="shared" si="141"/>
        <v>-111.5567915862634</v>
      </c>
      <c r="K2279" s="23">
        <f t="shared" si="142"/>
        <v>0.89640441050756747</v>
      </c>
      <c r="M2279" s="31"/>
      <c r="N2279" s="31"/>
      <c r="O2279" t="str">
        <f>IF(ISBLANK(Games!L2279), "", Games!L2279)</f>
        <v/>
      </c>
      <c r="P2279" t="str">
        <f>IF(ISBLANK(Games!M2279), "", Games!M2279)</f>
        <v/>
      </c>
      <c r="Q2279" t="str">
        <f t="shared" si="143"/>
        <v/>
      </c>
      <c r="R2279" t="str">
        <f>IF(ISBLANK(Games!L2279), "", IF(H2279=Q2279, "W", "L"))</f>
        <v/>
      </c>
      <c r="T2279" s="30" t="str">
        <f t="shared" si="144"/>
        <v/>
      </c>
    </row>
    <row r="2280" spans="1:20" x14ac:dyDescent="0.45">
      <c r="A2280" s="20" t="str">
        <f>Calc!A2280</f>
        <v>2024-09-18</v>
      </c>
      <c r="B2280" t="str">
        <f>Calc!B2280</f>
        <v>CIN</v>
      </c>
      <c r="C2280" t="str">
        <f>Calc!C2280</f>
        <v>ATL</v>
      </c>
      <c r="D2280" t="str">
        <f>IF(ISBLANK(Games!D2280), "", Games!D2280)</f>
        <v/>
      </c>
      <c r="E2280" t="str">
        <f>IF(ISBLANK(Games!E2280), "", Games!E2280)</f>
        <v/>
      </c>
      <c r="F2280">
        <f>Calc!M2280</f>
        <v>1493.1662146218293</v>
      </c>
      <c r="G2280">
        <f>Calc!N2280</f>
        <v>1588.8399964445969</v>
      </c>
      <c r="H2280" t="str">
        <f>IF(Calc!O2280=Betting!I2280, Betting!B2280, IF(Calc!P2280=Betting!I2280, Betting!C2280, ""))</f>
        <v>ATL</v>
      </c>
      <c r="I2280" s="21">
        <f>MAX(Calc!O2280:P2280)</f>
        <v>0.6412522977778925</v>
      </c>
      <c r="J2280" s="22">
        <f t="shared" si="141"/>
        <v>-178.74742996427076</v>
      </c>
      <c r="K2280" s="23">
        <f t="shared" si="142"/>
        <v>0.55944860309313915</v>
      </c>
      <c r="M2280" s="31"/>
      <c r="N2280" s="31"/>
      <c r="O2280" t="str">
        <f>IF(ISBLANK(Games!L2280), "", Games!L2280)</f>
        <v/>
      </c>
      <c r="P2280" t="str">
        <f>IF(ISBLANK(Games!M2280), "", Games!M2280)</f>
        <v/>
      </c>
      <c r="Q2280" t="str">
        <f t="shared" si="143"/>
        <v/>
      </c>
      <c r="R2280" t="str">
        <f>IF(ISBLANK(Games!L2280), "", IF(H2280=Q2280, "W", "L"))</f>
        <v/>
      </c>
      <c r="T2280" s="30" t="str">
        <f t="shared" si="144"/>
        <v/>
      </c>
    </row>
    <row r="2281" spans="1:20" x14ac:dyDescent="0.45">
      <c r="A2281" s="20" t="str">
        <f>Calc!A2281</f>
        <v>2024-09-18</v>
      </c>
      <c r="B2281" t="str">
        <f>Calc!B2281</f>
        <v>MIA</v>
      </c>
      <c r="C2281" t="str">
        <f>Calc!C2281</f>
        <v>LAD</v>
      </c>
      <c r="D2281" t="str">
        <f>IF(ISBLANK(Games!D2281), "", Games!D2281)</f>
        <v/>
      </c>
      <c r="E2281" t="str">
        <f>IF(ISBLANK(Games!E2281), "", Games!E2281)</f>
        <v/>
      </c>
      <c r="F2281">
        <f>Calc!M2281</f>
        <v>1453.0099819148713</v>
      </c>
      <c r="G2281">
        <f>Calc!N2281</f>
        <v>1587.2549754385982</v>
      </c>
      <c r="H2281" t="str">
        <f>IF(Calc!O2281=Betting!I2281, Betting!B2281, IF(Calc!P2281=Betting!I2281, Betting!C2281, ""))</f>
        <v>LAD</v>
      </c>
      <c r="I2281" s="21">
        <f>MAX(Calc!O2281:P2281)</f>
        <v>0.66124534044468897</v>
      </c>
      <c r="J2281" s="22">
        <f t="shared" si="141"/>
        <v>-195.19889152601382</v>
      </c>
      <c r="K2281" s="23">
        <f t="shared" si="142"/>
        <v>0.51229799113215335</v>
      </c>
      <c r="M2281" s="31"/>
      <c r="N2281" s="31"/>
      <c r="O2281" t="str">
        <f>IF(ISBLANK(Games!L2281), "", Games!L2281)</f>
        <v/>
      </c>
      <c r="P2281" t="str">
        <f>IF(ISBLANK(Games!M2281), "", Games!M2281)</f>
        <v/>
      </c>
      <c r="Q2281" t="str">
        <f t="shared" si="143"/>
        <v/>
      </c>
      <c r="R2281" t="str">
        <f>IF(ISBLANK(Games!L2281), "", IF(H2281=Q2281, "W", "L"))</f>
        <v/>
      </c>
      <c r="T2281" s="30" t="str">
        <f t="shared" si="144"/>
        <v/>
      </c>
    </row>
    <row r="2282" spans="1:20" x14ac:dyDescent="0.45">
      <c r="A2282" s="20" t="str">
        <f>Calc!A2282</f>
        <v>2024-09-18</v>
      </c>
      <c r="B2282" t="str">
        <f>Calc!B2282</f>
        <v>TBR</v>
      </c>
      <c r="C2282" t="str">
        <f>Calc!C2282</f>
        <v>BOS</v>
      </c>
      <c r="D2282" t="str">
        <f>IF(ISBLANK(Games!D2282), "", Games!D2282)</f>
        <v/>
      </c>
      <c r="E2282" t="str">
        <f>IF(ISBLANK(Games!E2282), "", Games!E2282)</f>
        <v/>
      </c>
      <c r="F2282">
        <f>Calc!M2282</f>
        <v>1528.0229512954211</v>
      </c>
      <c r="G2282">
        <f>Calc!N2282</f>
        <v>1518.233689676287</v>
      </c>
      <c r="H2282" t="str">
        <f>IF(Calc!O2282=Betting!I2282, Betting!B2282, IF(Calc!P2282=Betting!I2282, Betting!C2282, ""))</f>
        <v>TBR</v>
      </c>
      <c r="I2282" s="21">
        <f>MAX(Calc!O2282:P2282)</f>
        <v>0.57624631526996628</v>
      </c>
      <c r="J2282" s="22">
        <f t="shared" si="141"/>
        <v>-135.98614856578368</v>
      </c>
      <c r="K2282" s="23">
        <f t="shared" si="142"/>
        <v>0.73536901408473021</v>
      </c>
      <c r="M2282" s="31"/>
      <c r="N2282" s="31"/>
      <c r="O2282" t="str">
        <f>IF(ISBLANK(Games!L2282), "", Games!L2282)</f>
        <v/>
      </c>
      <c r="P2282" t="str">
        <f>IF(ISBLANK(Games!M2282), "", Games!M2282)</f>
        <v/>
      </c>
      <c r="Q2282" t="str">
        <f t="shared" si="143"/>
        <v/>
      </c>
      <c r="R2282" t="str">
        <f>IF(ISBLANK(Games!L2282), "", IF(H2282=Q2282, "W", "L"))</f>
        <v/>
      </c>
      <c r="T2282" s="30" t="str">
        <f t="shared" si="144"/>
        <v/>
      </c>
    </row>
    <row r="2283" spans="1:20" x14ac:dyDescent="0.45">
      <c r="A2283" s="20" t="str">
        <f>Calc!A2283</f>
        <v>2024-09-18</v>
      </c>
      <c r="B2283" t="str">
        <f>Calc!B2283</f>
        <v>NYM</v>
      </c>
      <c r="C2283" t="str">
        <f>Calc!C2283</f>
        <v>WAS</v>
      </c>
      <c r="D2283" t="str">
        <f>IF(ISBLANK(Games!D2283), "", Games!D2283)</f>
        <v/>
      </c>
      <c r="E2283" t="str">
        <f>IF(ISBLANK(Games!E2283), "", Games!E2283)</f>
        <v/>
      </c>
      <c r="F2283">
        <f>Calc!M2283</f>
        <v>1483.2891783762693</v>
      </c>
      <c r="G2283">
        <f>Calc!N2283</f>
        <v>1420.7057667976087</v>
      </c>
      <c r="H2283" t="str">
        <f>IF(Calc!O2283=Betting!I2283, Betting!B2283, IF(Calc!P2283=Betting!I2283, Betting!C2283, ""))</f>
        <v>NYM</v>
      </c>
      <c r="I2283" s="21">
        <f>MAX(Calc!O2283:P2283)</f>
        <v>0.64023951134464452</v>
      </c>
      <c r="J2283" s="22">
        <f t="shared" si="141"/>
        <v>-177.96270895050492</v>
      </c>
      <c r="K2283" s="23">
        <f t="shared" si="142"/>
        <v>0.56191547425709309</v>
      </c>
      <c r="M2283" s="31"/>
      <c r="N2283" s="31"/>
      <c r="O2283" t="str">
        <f>IF(ISBLANK(Games!L2283), "", Games!L2283)</f>
        <v/>
      </c>
      <c r="P2283" t="str">
        <f>IF(ISBLANK(Games!M2283), "", Games!M2283)</f>
        <v/>
      </c>
      <c r="Q2283" t="str">
        <f t="shared" si="143"/>
        <v/>
      </c>
      <c r="R2283" t="str">
        <f>IF(ISBLANK(Games!L2283), "", IF(H2283=Q2283, "W", "L"))</f>
        <v/>
      </c>
      <c r="T2283" s="30" t="str">
        <f t="shared" si="144"/>
        <v/>
      </c>
    </row>
    <row r="2284" spans="1:20" x14ac:dyDescent="0.45">
      <c r="A2284" s="20" t="str">
        <f>Calc!A2284</f>
        <v>2024-09-18</v>
      </c>
      <c r="B2284" t="str">
        <f>Calc!B2284</f>
        <v>KCR</v>
      </c>
      <c r="C2284" t="str">
        <f>Calc!C2284</f>
        <v>DET</v>
      </c>
      <c r="D2284" t="str">
        <f>IF(ISBLANK(Games!D2284), "", Games!D2284)</f>
        <v/>
      </c>
      <c r="E2284" t="str">
        <f>IF(ISBLANK(Games!E2284), "", Games!E2284)</f>
        <v/>
      </c>
      <c r="F2284">
        <f>Calc!M2284</f>
        <v>1459.3647323881944</v>
      </c>
      <c r="G2284">
        <f>Calc!N2284</f>
        <v>1495.7868779460348</v>
      </c>
      <c r="H2284" t="str">
        <f>IF(Calc!O2284=Betting!I2284, Betting!B2284, IF(Calc!P2284=Betting!I2284, Betting!C2284, ""))</f>
        <v>KCR</v>
      </c>
      <c r="I2284" s="21">
        <f>MAX(Calc!O2284:P2284)</f>
        <v>0.54281681049705177</v>
      </c>
      <c r="J2284" s="22">
        <f t="shared" si="141"/>
        <v>-118.73070203810531</v>
      </c>
      <c r="K2284" s="23">
        <f t="shared" si="142"/>
        <v>0.8422421352137387</v>
      </c>
      <c r="M2284" s="31"/>
      <c r="N2284" s="31"/>
      <c r="O2284" t="str">
        <f>IF(ISBLANK(Games!L2284), "", Games!L2284)</f>
        <v/>
      </c>
      <c r="P2284" t="str">
        <f>IF(ISBLANK(Games!M2284), "", Games!M2284)</f>
        <v/>
      </c>
      <c r="Q2284" t="str">
        <f t="shared" si="143"/>
        <v/>
      </c>
      <c r="R2284" t="str">
        <f>IF(ISBLANK(Games!L2284), "", IF(H2284=Q2284, "W", "L"))</f>
        <v/>
      </c>
      <c r="T2284" s="30" t="str">
        <f t="shared" si="144"/>
        <v/>
      </c>
    </row>
    <row r="2285" spans="1:20" x14ac:dyDescent="0.45">
      <c r="A2285" s="20" t="str">
        <f>Calc!A2285</f>
        <v>2024-09-18</v>
      </c>
      <c r="B2285" t="str">
        <f>Calc!B2285</f>
        <v>MIL</v>
      </c>
      <c r="C2285" t="str">
        <f>Calc!C2285</f>
        <v>PHI</v>
      </c>
      <c r="D2285" t="str">
        <f>IF(ISBLANK(Games!D2285), "", Games!D2285)</f>
        <v/>
      </c>
      <c r="E2285" t="str">
        <f>IF(ISBLANK(Games!E2285), "", Games!E2285)</f>
        <v/>
      </c>
      <c r="F2285">
        <f>Calc!M2285</f>
        <v>1516.6563185214643</v>
      </c>
      <c r="G2285">
        <f>Calc!N2285</f>
        <v>1539.4111659163295</v>
      </c>
      <c r="H2285" t="str">
        <f>IF(Calc!O2285=Betting!I2285, Betting!B2285, IF(Calc!P2285=Betting!I2285, Betting!C2285, ""))</f>
        <v>MIL</v>
      </c>
      <c r="I2285" s="21">
        <f>MAX(Calc!O2285:P2285)</f>
        <v>0.50100774896884204</v>
      </c>
      <c r="J2285" s="22">
        <f t="shared" si="141"/>
        <v>-100.40391367471521</v>
      </c>
      <c r="K2285" s="23">
        <f t="shared" si="142"/>
        <v>0.99597711224660224</v>
      </c>
      <c r="M2285" s="31"/>
      <c r="N2285" s="31"/>
      <c r="O2285" t="str">
        <f>IF(ISBLANK(Games!L2285), "", Games!L2285)</f>
        <v/>
      </c>
      <c r="P2285" t="str">
        <f>IF(ISBLANK(Games!M2285), "", Games!M2285)</f>
        <v/>
      </c>
      <c r="Q2285" t="str">
        <f t="shared" si="143"/>
        <v/>
      </c>
      <c r="R2285" t="str">
        <f>IF(ISBLANK(Games!L2285), "", IF(H2285=Q2285, "W", "L"))</f>
        <v/>
      </c>
      <c r="T2285" s="30" t="str">
        <f t="shared" si="144"/>
        <v/>
      </c>
    </row>
    <row r="2286" spans="1:20" x14ac:dyDescent="0.45">
      <c r="A2286" s="20" t="str">
        <f>Calc!A2286</f>
        <v>2024-09-18</v>
      </c>
      <c r="B2286" t="str">
        <f>Calc!B2286</f>
        <v>STL</v>
      </c>
      <c r="C2286" t="str">
        <f>Calc!C2286</f>
        <v>PIT</v>
      </c>
      <c r="D2286" t="str">
        <f>IF(ISBLANK(Games!D2286), "", Games!D2286)</f>
        <v/>
      </c>
      <c r="E2286" t="str">
        <f>IF(ISBLANK(Games!E2286), "", Games!E2286)</f>
        <v/>
      </c>
      <c r="F2286">
        <f>Calc!M2286</f>
        <v>1510.540426333587</v>
      </c>
      <c r="G2286">
        <f>Calc!N2286</f>
        <v>1490.342604018655</v>
      </c>
      <c r="H2286" t="str">
        <f>IF(Calc!O2286=Betting!I2286, Betting!B2286, IF(Calc!P2286=Betting!I2286, Betting!C2286, ""))</f>
        <v>STL</v>
      </c>
      <c r="I2286" s="21">
        <f>MAX(Calc!O2286:P2286)</f>
        <v>0.56561966833100519</v>
      </c>
      <c r="J2286" s="22">
        <f t="shared" si="141"/>
        <v>-130.21300162411981</v>
      </c>
      <c r="K2286" s="23">
        <f t="shared" si="142"/>
        <v>0.76797246628770321</v>
      </c>
      <c r="M2286" s="31"/>
      <c r="N2286" s="31"/>
      <c r="O2286" t="str">
        <f>IF(ISBLANK(Games!L2286), "", Games!L2286)</f>
        <v/>
      </c>
      <c r="P2286" t="str">
        <f>IF(ISBLANK(Games!M2286), "", Games!M2286)</f>
        <v/>
      </c>
      <c r="Q2286" t="str">
        <f t="shared" si="143"/>
        <v/>
      </c>
      <c r="R2286" t="str">
        <f>IF(ISBLANK(Games!L2286), "", IF(H2286=Q2286, "W", "L"))</f>
        <v/>
      </c>
      <c r="T2286" s="30" t="str">
        <f t="shared" si="144"/>
        <v/>
      </c>
    </row>
    <row r="2287" spans="1:20" x14ac:dyDescent="0.45">
      <c r="A2287" s="20" t="str">
        <f>Calc!A2287</f>
        <v>2024-09-18</v>
      </c>
      <c r="B2287" t="str">
        <f>Calc!B2287</f>
        <v>TEX</v>
      </c>
      <c r="C2287" t="str">
        <f>Calc!C2287</f>
        <v>TOR</v>
      </c>
      <c r="D2287" t="str">
        <f>IF(ISBLANK(Games!D2287), "", Games!D2287)</f>
        <v/>
      </c>
      <c r="E2287" t="str">
        <f>IF(ISBLANK(Games!E2287), "", Games!E2287)</f>
        <v/>
      </c>
      <c r="F2287">
        <f>Calc!M2287</f>
        <v>1535.7428778604465</v>
      </c>
      <c r="G2287">
        <f>Calc!N2287</f>
        <v>1549.5770225833428</v>
      </c>
      <c r="H2287" t="str">
        <f>IF(Calc!O2287=Betting!I2287, Betting!B2287, IF(Calc!P2287=Betting!I2287, Betting!C2287, ""))</f>
        <v>TEX</v>
      </c>
      <c r="I2287" s="21">
        <f>MAX(Calc!O2287:P2287)</f>
        <v>0.51174714994309067</v>
      </c>
      <c r="J2287" s="22">
        <f t="shared" si="141"/>
        <v>-104.81191249235779</v>
      </c>
      <c r="K2287" s="23">
        <f t="shared" si="142"/>
        <v>0.95409002299515666</v>
      </c>
      <c r="M2287" s="31"/>
      <c r="N2287" s="31"/>
      <c r="O2287" t="str">
        <f>IF(ISBLANK(Games!L2287), "", Games!L2287)</f>
        <v/>
      </c>
      <c r="P2287" t="str">
        <f>IF(ISBLANK(Games!M2287), "", Games!M2287)</f>
        <v/>
      </c>
      <c r="Q2287" t="str">
        <f t="shared" si="143"/>
        <v/>
      </c>
      <c r="R2287" t="str">
        <f>IF(ISBLANK(Games!L2287), "", IF(H2287=Q2287, "W", "L"))</f>
        <v/>
      </c>
      <c r="T2287" s="30" t="str">
        <f t="shared" si="144"/>
        <v/>
      </c>
    </row>
    <row r="2288" spans="1:20" x14ac:dyDescent="0.45">
      <c r="A2288" s="20" t="str">
        <f>Calc!A2288</f>
        <v>2024-09-18</v>
      </c>
      <c r="B2288" t="str">
        <f>Calc!B2288</f>
        <v>SEA</v>
      </c>
      <c r="C2288" t="str">
        <f>Calc!C2288</f>
        <v>NYY</v>
      </c>
      <c r="D2288" t="str">
        <f>IF(ISBLANK(Games!D2288), "", Games!D2288)</f>
        <v/>
      </c>
      <c r="E2288" t="str">
        <f>IF(ISBLANK(Games!E2288), "", Games!E2288)</f>
        <v/>
      </c>
      <c r="F2288">
        <f>Calc!M2288</f>
        <v>1518.2292368487947</v>
      </c>
      <c r="G2288">
        <f>Calc!N2288</f>
        <v>1562.9327852564061</v>
      </c>
      <c r="H2288" t="str">
        <f>IF(Calc!O2288=Betting!I2288, Betting!B2288, IF(Calc!P2288=Betting!I2288, Betting!C2288, ""))</f>
        <v>NYY</v>
      </c>
      <c r="I2288" s="21">
        <f>MAX(Calc!O2288:P2288)</f>
        <v>0.55274493866603469</v>
      </c>
      <c r="J2288" s="22">
        <f t="shared" si="141"/>
        <v>-123.58606675516191</v>
      </c>
      <c r="K2288" s="23">
        <f t="shared" si="142"/>
        <v>0.80915270325830024</v>
      </c>
      <c r="M2288" s="31"/>
      <c r="N2288" s="31"/>
      <c r="O2288" t="str">
        <f>IF(ISBLANK(Games!L2288), "", Games!L2288)</f>
        <v/>
      </c>
      <c r="P2288" t="str">
        <f>IF(ISBLANK(Games!M2288), "", Games!M2288)</f>
        <v/>
      </c>
      <c r="Q2288" t="str">
        <f t="shared" si="143"/>
        <v/>
      </c>
      <c r="R2288" t="str">
        <f>IF(ISBLANK(Games!L2288), "", IF(H2288=Q2288, "W", "L"))</f>
        <v/>
      </c>
      <c r="T2288" s="30" t="str">
        <f t="shared" si="144"/>
        <v/>
      </c>
    </row>
    <row r="2289" spans="1:20" x14ac:dyDescent="0.45">
      <c r="A2289" s="20" t="str">
        <f>Calc!A2289</f>
        <v>2024-09-19</v>
      </c>
      <c r="B2289" t="str">
        <f>Calc!B2289</f>
        <v>BAL</v>
      </c>
      <c r="C2289" t="str">
        <f>Calc!C2289</f>
        <v>SFG</v>
      </c>
      <c r="D2289" t="str">
        <f>IF(ISBLANK(Games!D2289), "", Games!D2289)</f>
        <v/>
      </c>
      <c r="E2289" t="str">
        <f>IF(ISBLANK(Games!E2289), "", Games!E2289)</f>
        <v/>
      </c>
      <c r="F2289">
        <f>Calc!M2289</f>
        <v>1527.1786991040578</v>
      </c>
      <c r="G2289">
        <f>Calc!N2289</f>
        <v>1491.6063482058917</v>
      </c>
      <c r="H2289" t="str">
        <f>IF(Calc!O2289=Betting!I2289, Betting!B2289, IF(Calc!P2289=Betting!I2289, Betting!C2289, ""))</f>
        <v>BAL</v>
      </c>
      <c r="I2289" s="21">
        <f>MAX(Calc!O2289:P2289)</f>
        <v>0.56188415944868031</v>
      </c>
      <c r="J2289" s="22">
        <f t="shared" si="141"/>
        <v>-128.25013556725364</v>
      </c>
      <c r="K2289" s="23">
        <f t="shared" si="142"/>
        <v>0.77972627130332017</v>
      </c>
      <c r="M2289" s="31"/>
      <c r="N2289" s="31"/>
      <c r="O2289" t="str">
        <f>IF(ISBLANK(Games!L2289), "", Games!L2289)</f>
        <v/>
      </c>
      <c r="P2289" t="str">
        <f>IF(ISBLANK(Games!M2289), "", Games!M2289)</f>
        <v/>
      </c>
      <c r="Q2289" t="str">
        <f t="shared" si="143"/>
        <v/>
      </c>
      <c r="R2289" t="str">
        <f>IF(ISBLANK(Games!L2289), "", IF(H2289=Q2289, "W", "L"))</f>
        <v/>
      </c>
      <c r="T2289" s="30" t="str">
        <f t="shared" si="144"/>
        <v/>
      </c>
    </row>
    <row r="2290" spans="1:20" x14ac:dyDescent="0.45">
      <c r="A2290" s="20" t="str">
        <f>Calc!A2290</f>
        <v>2024-09-19</v>
      </c>
      <c r="B2290" t="str">
        <f>Calc!B2290</f>
        <v>CLE</v>
      </c>
      <c r="C2290" t="str">
        <f>Calc!C2290</f>
        <v>MIN</v>
      </c>
      <c r="D2290" t="str">
        <f>IF(ISBLANK(Games!D2290), "", Games!D2290)</f>
        <v/>
      </c>
      <c r="E2290" t="str">
        <f>IF(ISBLANK(Games!E2290), "", Games!E2290)</f>
        <v/>
      </c>
      <c r="F2290">
        <f>Calc!M2290</f>
        <v>1503.8938502056101</v>
      </c>
      <c r="G2290">
        <f>Calc!N2290</f>
        <v>1539.5424706464416</v>
      </c>
      <c r="H2290" t="str">
        <f>IF(Calc!O2290=Betting!I2290, Betting!B2290, IF(Calc!P2290=Betting!I2290, Betting!C2290, ""))</f>
        <v>MIN</v>
      </c>
      <c r="I2290" s="21">
        <f>MAX(Calc!O2290:P2290)</f>
        <v>0.52731368607835749</v>
      </c>
      <c r="J2290" s="22">
        <f t="shared" si="141"/>
        <v>-111.5567915862634</v>
      </c>
      <c r="K2290" s="23">
        <f t="shared" si="142"/>
        <v>0.89640441050756747</v>
      </c>
      <c r="M2290" s="31"/>
      <c r="N2290" s="31"/>
      <c r="O2290" t="str">
        <f>IF(ISBLANK(Games!L2290), "", Games!L2290)</f>
        <v/>
      </c>
      <c r="P2290" t="str">
        <f>IF(ISBLANK(Games!M2290), "", Games!M2290)</f>
        <v/>
      </c>
      <c r="Q2290" t="str">
        <f t="shared" si="143"/>
        <v/>
      </c>
      <c r="R2290" t="str">
        <f>IF(ISBLANK(Games!L2290), "", IF(H2290=Q2290, "W", "L"))</f>
        <v/>
      </c>
      <c r="T2290" s="30" t="str">
        <f t="shared" si="144"/>
        <v/>
      </c>
    </row>
    <row r="2291" spans="1:20" x14ac:dyDescent="0.45">
      <c r="A2291" s="20" t="str">
        <f>Calc!A2291</f>
        <v>2024-09-19</v>
      </c>
      <c r="B2291" t="str">
        <f>Calc!B2291</f>
        <v>CIN</v>
      </c>
      <c r="C2291" t="str">
        <f>Calc!C2291</f>
        <v>ATL</v>
      </c>
      <c r="D2291" t="str">
        <f>IF(ISBLANK(Games!D2291), "", Games!D2291)</f>
        <v/>
      </c>
      <c r="E2291" t="str">
        <f>IF(ISBLANK(Games!E2291), "", Games!E2291)</f>
        <v/>
      </c>
      <c r="F2291">
        <f>Calc!M2291</f>
        <v>1493.1662146218293</v>
      </c>
      <c r="G2291">
        <f>Calc!N2291</f>
        <v>1588.8399964445969</v>
      </c>
      <c r="H2291" t="str">
        <f>IF(Calc!O2291=Betting!I2291, Betting!B2291, IF(Calc!P2291=Betting!I2291, Betting!C2291, ""))</f>
        <v>ATL</v>
      </c>
      <c r="I2291" s="21">
        <f>MAX(Calc!O2291:P2291)</f>
        <v>0.6412522977778925</v>
      </c>
      <c r="J2291" s="22">
        <f t="shared" si="141"/>
        <v>-178.74742996427076</v>
      </c>
      <c r="K2291" s="23">
        <f t="shared" si="142"/>
        <v>0.55944860309313915</v>
      </c>
      <c r="M2291" s="31"/>
      <c r="N2291" s="31"/>
      <c r="O2291" t="str">
        <f>IF(ISBLANK(Games!L2291), "", Games!L2291)</f>
        <v/>
      </c>
      <c r="P2291" t="str">
        <f>IF(ISBLANK(Games!M2291), "", Games!M2291)</f>
        <v/>
      </c>
      <c r="Q2291" t="str">
        <f t="shared" si="143"/>
        <v/>
      </c>
      <c r="R2291" t="str">
        <f>IF(ISBLANK(Games!L2291), "", IF(H2291=Q2291, "W", "L"))</f>
        <v/>
      </c>
      <c r="T2291" s="30" t="str">
        <f t="shared" si="144"/>
        <v/>
      </c>
    </row>
    <row r="2292" spans="1:20" x14ac:dyDescent="0.45">
      <c r="A2292" s="20" t="str">
        <f>Calc!A2292</f>
        <v>2024-09-19</v>
      </c>
      <c r="B2292" t="str">
        <f>Calc!B2292</f>
        <v>TEX</v>
      </c>
      <c r="C2292" t="str">
        <f>Calc!C2292</f>
        <v>TOR</v>
      </c>
      <c r="D2292" t="str">
        <f>IF(ISBLANK(Games!D2292), "", Games!D2292)</f>
        <v/>
      </c>
      <c r="E2292" t="str">
        <f>IF(ISBLANK(Games!E2292), "", Games!E2292)</f>
        <v/>
      </c>
      <c r="F2292">
        <f>Calc!M2292</f>
        <v>1535.7428778604465</v>
      </c>
      <c r="G2292">
        <f>Calc!N2292</f>
        <v>1549.5770225833428</v>
      </c>
      <c r="H2292" t="str">
        <f>IF(Calc!O2292=Betting!I2292, Betting!B2292, IF(Calc!P2292=Betting!I2292, Betting!C2292, ""))</f>
        <v>TEX</v>
      </c>
      <c r="I2292" s="21">
        <f>MAX(Calc!O2292:P2292)</f>
        <v>0.51174714994309067</v>
      </c>
      <c r="J2292" s="22">
        <f t="shared" si="141"/>
        <v>-104.81191249235779</v>
      </c>
      <c r="K2292" s="23">
        <f t="shared" si="142"/>
        <v>0.95409002299515666</v>
      </c>
      <c r="M2292" s="31"/>
      <c r="N2292" s="31"/>
      <c r="O2292" t="str">
        <f>IF(ISBLANK(Games!L2292), "", Games!L2292)</f>
        <v/>
      </c>
      <c r="P2292" t="str">
        <f>IF(ISBLANK(Games!M2292), "", Games!M2292)</f>
        <v/>
      </c>
      <c r="Q2292" t="str">
        <f t="shared" si="143"/>
        <v/>
      </c>
      <c r="R2292" t="str">
        <f>IF(ISBLANK(Games!L2292), "", IF(H2292=Q2292, "W", "L"))</f>
        <v/>
      </c>
      <c r="T2292" s="30" t="str">
        <f t="shared" si="144"/>
        <v/>
      </c>
    </row>
    <row r="2293" spans="1:20" x14ac:dyDescent="0.45">
      <c r="A2293" s="20" t="str">
        <f>Calc!A2293</f>
        <v>2024-09-19</v>
      </c>
      <c r="B2293" t="str">
        <f>Calc!B2293</f>
        <v>SEA</v>
      </c>
      <c r="C2293" t="str">
        <f>Calc!C2293</f>
        <v>NYY</v>
      </c>
      <c r="D2293" t="str">
        <f>IF(ISBLANK(Games!D2293), "", Games!D2293)</f>
        <v/>
      </c>
      <c r="E2293" t="str">
        <f>IF(ISBLANK(Games!E2293), "", Games!E2293)</f>
        <v/>
      </c>
      <c r="F2293">
        <f>Calc!M2293</f>
        <v>1518.2292368487947</v>
      </c>
      <c r="G2293">
        <f>Calc!N2293</f>
        <v>1562.9327852564061</v>
      </c>
      <c r="H2293" t="str">
        <f>IF(Calc!O2293=Betting!I2293, Betting!B2293, IF(Calc!P2293=Betting!I2293, Betting!C2293, ""))</f>
        <v>NYY</v>
      </c>
      <c r="I2293" s="21">
        <f>MAX(Calc!O2293:P2293)</f>
        <v>0.55274493866603469</v>
      </c>
      <c r="J2293" s="22">
        <f t="shared" si="141"/>
        <v>-123.58606675516191</v>
      </c>
      <c r="K2293" s="23">
        <f t="shared" si="142"/>
        <v>0.80915270325830024</v>
      </c>
      <c r="M2293" s="31"/>
      <c r="N2293" s="31"/>
      <c r="O2293" t="str">
        <f>IF(ISBLANK(Games!L2293), "", Games!L2293)</f>
        <v/>
      </c>
      <c r="P2293" t="str">
        <f>IF(ISBLANK(Games!M2293), "", Games!M2293)</f>
        <v/>
      </c>
      <c r="Q2293" t="str">
        <f t="shared" si="143"/>
        <v/>
      </c>
      <c r="R2293" t="str">
        <f>IF(ISBLANK(Games!L2293), "", IF(H2293=Q2293, "W", "L"))</f>
        <v/>
      </c>
      <c r="T2293" s="30" t="str">
        <f t="shared" si="144"/>
        <v/>
      </c>
    </row>
    <row r="2294" spans="1:20" x14ac:dyDescent="0.45">
      <c r="A2294" s="20" t="str">
        <f>Calc!A2294</f>
        <v>2024-09-19</v>
      </c>
      <c r="B2294" t="str">
        <f>Calc!B2294</f>
        <v>MIA</v>
      </c>
      <c r="C2294" t="str">
        <f>Calc!C2294</f>
        <v>LAD</v>
      </c>
      <c r="D2294" t="str">
        <f>IF(ISBLANK(Games!D2294), "", Games!D2294)</f>
        <v/>
      </c>
      <c r="E2294" t="str">
        <f>IF(ISBLANK(Games!E2294), "", Games!E2294)</f>
        <v/>
      </c>
      <c r="F2294">
        <f>Calc!M2294</f>
        <v>1453.0099819148713</v>
      </c>
      <c r="G2294">
        <f>Calc!N2294</f>
        <v>1587.2549754385982</v>
      </c>
      <c r="H2294" t="str">
        <f>IF(Calc!O2294=Betting!I2294, Betting!B2294, IF(Calc!P2294=Betting!I2294, Betting!C2294, ""))</f>
        <v>LAD</v>
      </c>
      <c r="I2294" s="21">
        <f>MAX(Calc!O2294:P2294)</f>
        <v>0.66124534044468897</v>
      </c>
      <c r="J2294" s="22">
        <f t="shared" si="141"/>
        <v>-195.19889152601382</v>
      </c>
      <c r="K2294" s="23">
        <f t="shared" si="142"/>
        <v>0.51229799113215335</v>
      </c>
      <c r="M2294" s="31"/>
      <c r="N2294" s="31"/>
      <c r="O2294" t="str">
        <f>IF(ISBLANK(Games!L2294), "", Games!L2294)</f>
        <v/>
      </c>
      <c r="P2294" t="str">
        <f>IF(ISBLANK(Games!M2294), "", Games!M2294)</f>
        <v/>
      </c>
      <c r="Q2294" t="str">
        <f t="shared" si="143"/>
        <v/>
      </c>
      <c r="R2294" t="str">
        <f>IF(ISBLANK(Games!L2294), "", IF(H2294=Q2294, "W", "L"))</f>
        <v/>
      </c>
      <c r="T2294" s="30" t="str">
        <f t="shared" si="144"/>
        <v/>
      </c>
    </row>
    <row r="2295" spans="1:20" x14ac:dyDescent="0.45">
      <c r="A2295" s="20" t="str">
        <f>Calc!A2295</f>
        <v>2024-09-19</v>
      </c>
      <c r="B2295" t="str">
        <f>Calc!B2295</f>
        <v>TBR</v>
      </c>
      <c r="C2295" t="str">
        <f>Calc!C2295</f>
        <v>BOS</v>
      </c>
      <c r="D2295" t="str">
        <f>IF(ISBLANK(Games!D2295), "", Games!D2295)</f>
        <v/>
      </c>
      <c r="E2295" t="str">
        <f>IF(ISBLANK(Games!E2295), "", Games!E2295)</f>
        <v/>
      </c>
      <c r="F2295">
        <f>Calc!M2295</f>
        <v>1528.0229512954211</v>
      </c>
      <c r="G2295">
        <f>Calc!N2295</f>
        <v>1518.233689676287</v>
      </c>
      <c r="H2295" t="str">
        <f>IF(Calc!O2295=Betting!I2295, Betting!B2295, IF(Calc!P2295=Betting!I2295, Betting!C2295, ""))</f>
        <v>TBR</v>
      </c>
      <c r="I2295" s="21">
        <f>MAX(Calc!O2295:P2295)</f>
        <v>0.57624631526996628</v>
      </c>
      <c r="J2295" s="22">
        <f t="shared" si="141"/>
        <v>-135.98614856578368</v>
      </c>
      <c r="K2295" s="23">
        <f t="shared" si="142"/>
        <v>0.73536901408473021</v>
      </c>
      <c r="M2295" s="31"/>
      <c r="N2295" s="31"/>
      <c r="O2295" t="str">
        <f>IF(ISBLANK(Games!L2295), "", Games!L2295)</f>
        <v/>
      </c>
      <c r="P2295" t="str">
        <f>IF(ISBLANK(Games!M2295), "", Games!M2295)</f>
        <v/>
      </c>
      <c r="Q2295" t="str">
        <f t="shared" si="143"/>
        <v/>
      </c>
      <c r="R2295" t="str">
        <f>IF(ISBLANK(Games!L2295), "", IF(H2295=Q2295, "W", "L"))</f>
        <v/>
      </c>
      <c r="T2295" s="30" t="str">
        <f t="shared" si="144"/>
        <v/>
      </c>
    </row>
    <row r="2296" spans="1:20" x14ac:dyDescent="0.45">
      <c r="A2296" s="20" t="str">
        <f>Calc!A2296</f>
        <v>2024-09-19</v>
      </c>
      <c r="B2296" t="str">
        <f>Calc!B2296</f>
        <v>NYM</v>
      </c>
      <c r="C2296" t="str">
        <f>Calc!C2296</f>
        <v>PHI</v>
      </c>
      <c r="D2296" t="str">
        <f>IF(ISBLANK(Games!D2296), "", Games!D2296)</f>
        <v/>
      </c>
      <c r="E2296" t="str">
        <f>IF(ISBLANK(Games!E2296), "", Games!E2296)</f>
        <v/>
      </c>
      <c r="F2296">
        <f>Calc!M2296</f>
        <v>1483.2891783762693</v>
      </c>
      <c r="G2296">
        <f>Calc!N2296</f>
        <v>1539.4111659163295</v>
      </c>
      <c r="H2296" t="str">
        <f>IF(Calc!O2296=Betting!I2296, Betting!B2296, IF(Calc!P2296=Betting!I2296, Betting!C2296, ""))</f>
        <v>PHI</v>
      </c>
      <c r="I2296" s="21">
        <f>MAX(Calc!O2296:P2296)</f>
        <v>0.5289344583670641</v>
      </c>
      <c r="J2296" s="22">
        <f t="shared" si="141"/>
        <v>-112.28468474546604</v>
      </c>
      <c r="K2296" s="23">
        <f t="shared" si="142"/>
        <v>0.89059340752201654</v>
      </c>
      <c r="M2296" s="31"/>
      <c r="N2296" s="31"/>
      <c r="O2296" t="str">
        <f>IF(ISBLANK(Games!L2296), "", Games!L2296)</f>
        <v/>
      </c>
      <c r="P2296" t="str">
        <f>IF(ISBLANK(Games!M2296), "", Games!M2296)</f>
        <v/>
      </c>
      <c r="Q2296" t="str">
        <f t="shared" si="143"/>
        <v/>
      </c>
      <c r="R2296" t="str">
        <f>IF(ISBLANK(Games!L2296), "", IF(H2296=Q2296, "W", "L"))</f>
        <v/>
      </c>
      <c r="T2296" s="30" t="str">
        <f t="shared" si="144"/>
        <v/>
      </c>
    </row>
    <row r="2297" spans="1:20" x14ac:dyDescent="0.45">
      <c r="A2297" s="20" t="str">
        <f>Calc!A2297</f>
        <v>2024-09-19</v>
      </c>
      <c r="B2297" t="str">
        <f>Calc!B2297</f>
        <v>STL</v>
      </c>
      <c r="C2297" t="str">
        <f>Calc!C2297</f>
        <v>PIT</v>
      </c>
      <c r="D2297" t="str">
        <f>IF(ISBLANK(Games!D2297), "", Games!D2297)</f>
        <v/>
      </c>
      <c r="E2297" t="str">
        <f>IF(ISBLANK(Games!E2297), "", Games!E2297)</f>
        <v/>
      </c>
      <c r="F2297">
        <f>Calc!M2297</f>
        <v>1510.540426333587</v>
      </c>
      <c r="G2297">
        <f>Calc!N2297</f>
        <v>1490.342604018655</v>
      </c>
      <c r="H2297" t="str">
        <f>IF(Calc!O2297=Betting!I2297, Betting!B2297, IF(Calc!P2297=Betting!I2297, Betting!C2297, ""))</f>
        <v>STL</v>
      </c>
      <c r="I2297" s="21">
        <f>MAX(Calc!O2297:P2297)</f>
        <v>0.56561966833100519</v>
      </c>
      <c r="J2297" s="22">
        <f t="shared" si="141"/>
        <v>-130.21300162411981</v>
      </c>
      <c r="K2297" s="23">
        <f t="shared" si="142"/>
        <v>0.76797246628770321</v>
      </c>
      <c r="M2297" s="31"/>
      <c r="N2297" s="31"/>
      <c r="O2297" t="str">
        <f>IF(ISBLANK(Games!L2297), "", Games!L2297)</f>
        <v/>
      </c>
      <c r="P2297" t="str">
        <f>IF(ISBLANK(Games!M2297), "", Games!M2297)</f>
        <v/>
      </c>
      <c r="Q2297" t="str">
        <f t="shared" si="143"/>
        <v/>
      </c>
      <c r="R2297" t="str">
        <f>IF(ISBLANK(Games!L2297), "", IF(H2297=Q2297, "W", "L"))</f>
        <v/>
      </c>
      <c r="T2297" s="30" t="str">
        <f t="shared" si="144"/>
        <v/>
      </c>
    </row>
    <row r="2298" spans="1:20" x14ac:dyDescent="0.45">
      <c r="A2298" s="20" t="str">
        <f>Calc!A2298</f>
        <v>2024-09-19</v>
      </c>
      <c r="B2298" t="str">
        <f>Calc!B2298</f>
        <v>CHC</v>
      </c>
      <c r="C2298" t="str">
        <f>Calc!C2298</f>
        <v>WAS</v>
      </c>
      <c r="D2298" t="str">
        <f>IF(ISBLANK(Games!D2298), "", Games!D2298)</f>
        <v/>
      </c>
      <c r="E2298" t="str">
        <f>IF(ISBLANK(Games!E2298), "", Games!E2298)</f>
        <v/>
      </c>
      <c r="F2298">
        <f>Calc!M2298</f>
        <v>1529.9566441509314</v>
      </c>
      <c r="G2298">
        <f>Calc!N2298</f>
        <v>1420.7057667976087</v>
      </c>
      <c r="H2298" t="str">
        <f>IF(Calc!O2298=Betting!I2298, Betting!B2298, IF(Calc!P2298=Betting!I2298, Betting!C2298, ""))</f>
        <v>CHC</v>
      </c>
      <c r="I2298" s="21">
        <f>MAX(Calc!O2298:P2298)</f>
        <v>0.67453267569309072</v>
      </c>
      <c r="J2298" s="22">
        <f t="shared" si="141"/>
        <v>-207.2505057549248</v>
      </c>
      <c r="K2298" s="23">
        <f t="shared" si="142"/>
        <v>0.48250786957427599</v>
      </c>
      <c r="M2298" s="31"/>
      <c r="N2298" s="31"/>
      <c r="O2298" t="str">
        <f>IF(ISBLANK(Games!L2298), "", Games!L2298)</f>
        <v/>
      </c>
      <c r="P2298" t="str">
        <f>IF(ISBLANK(Games!M2298), "", Games!M2298)</f>
        <v/>
      </c>
      <c r="Q2298" t="str">
        <f t="shared" si="143"/>
        <v/>
      </c>
      <c r="R2298" t="str">
        <f>IF(ISBLANK(Games!L2298), "", IF(H2298=Q2298, "W", "L"))</f>
        <v/>
      </c>
      <c r="T2298" s="30" t="str">
        <f t="shared" si="144"/>
        <v/>
      </c>
    </row>
    <row r="2299" spans="1:20" x14ac:dyDescent="0.45">
      <c r="A2299" s="20" t="str">
        <f>Calc!A2299</f>
        <v>2024-09-19</v>
      </c>
      <c r="B2299" t="str">
        <f>Calc!B2299</f>
        <v>MIL</v>
      </c>
      <c r="C2299" t="str">
        <f>Calc!C2299</f>
        <v>ARI</v>
      </c>
      <c r="D2299" t="str">
        <f>IF(ISBLANK(Games!D2299), "", Games!D2299)</f>
        <v/>
      </c>
      <c r="E2299" t="str">
        <f>IF(ISBLANK(Games!E2299), "", Games!E2299)</f>
        <v/>
      </c>
      <c r="F2299">
        <f>Calc!M2299</f>
        <v>1516.6563185214643</v>
      </c>
      <c r="G2299">
        <f>Calc!N2299</f>
        <v>1515.1384034374826</v>
      </c>
      <c r="H2299" t="str">
        <f>IF(Calc!O2299=Betting!I2299, Betting!B2299, IF(Calc!P2299=Betting!I2299, Betting!C2299, ""))</f>
        <v>MIL</v>
      </c>
      <c r="I2299" s="21">
        <f>MAX(Calc!O2299:P2299)</f>
        <v>0.5358923066731387</v>
      </c>
      <c r="J2299" s="22">
        <f t="shared" si="141"/>
        <v>-115.46723193311105</v>
      </c>
      <c r="K2299" s="23">
        <f t="shared" si="142"/>
        <v>0.86604656858777851</v>
      </c>
      <c r="M2299" s="31"/>
      <c r="N2299" s="31"/>
      <c r="O2299" t="str">
        <f>IF(ISBLANK(Games!L2299), "", Games!L2299)</f>
        <v/>
      </c>
      <c r="P2299" t="str">
        <f>IF(ISBLANK(Games!M2299), "", Games!M2299)</f>
        <v/>
      </c>
      <c r="Q2299" t="str">
        <f t="shared" si="143"/>
        <v/>
      </c>
      <c r="R2299" t="str">
        <f>IF(ISBLANK(Games!L2299), "", IF(H2299=Q2299, "W", "L"))</f>
        <v/>
      </c>
      <c r="T2299" s="30" t="str">
        <f t="shared" si="144"/>
        <v/>
      </c>
    </row>
    <row r="2300" spans="1:20" x14ac:dyDescent="0.45">
      <c r="A2300" s="20" t="str">
        <f>Calc!A2300</f>
        <v>2024-09-19</v>
      </c>
      <c r="B2300" t="str">
        <f>Calc!B2300</f>
        <v>HOU</v>
      </c>
      <c r="C2300" t="str">
        <f>Calc!C2300</f>
        <v>LAA</v>
      </c>
      <c r="D2300" t="str">
        <f>IF(ISBLANK(Games!D2300), "", Games!D2300)</f>
        <v/>
      </c>
      <c r="E2300" t="str">
        <f>IF(ISBLANK(Games!E2300), "", Games!E2300)</f>
        <v/>
      </c>
      <c r="F2300">
        <f>Calc!M2300</f>
        <v>1535.1961987191132</v>
      </c>
      <c r="G2300">
        <f>Calc!N2300</f>
        <v>1486.8682858001625</v>
      </c>
      <c r="H2300" t="str">
        <f>IF(Calc!O2300=Betting!I2300, Betting!B2300, IF(Calc!P2300=Betting!I2300, Betting!C2300, ""))</f>
        <v>HOU</v>
      </c>
      <c r="I2300" s="21">
        <f>MAX(Calc!O2300:P2300)</f>
        <v>0.54869617934120785</v>
      </c>
      <c r="J2300" s="22">
        <f t="shared" si="141"/>
        <v>-121.58022029156476</v>
      </c>
      <c r="K2300" s="23">
        <f t="shared" si="142"/>
        <v>0.82250221096973941</v>
      </c>
      <c r="M2300" s="31"/>
      <c r="N2300" s="31"/>
      <c r="O2300" t="str">
        <f>IF(ISBLANK(Games!L2300), "", Games!L2300)</f>
        <v/>
      </c>
      <c r="P2300" t="str">
        <f>IF(ISBLANK(Games!M2300), "", Games!M2300)</f>
        <v/>
      </c>
      <c r="Q2300" t="str">
        <f t="shared" si="143"/>
        <v/>
      </c>
      <c r="R2300" t="str">
        <f>IF(ISBLANK(Games!L2300), "", IF(H2300=Q2300, "W", "L"))</f>
        <v/>
      </c>
      <c r="T2300" s="30" t="str">
        <f t="shared" si="144"/>
        <v/>
      </c>
    </row>
    <row r="2301" spans="1:20" x14ac:dyDescent="0.45">
      <c r="A2301" s="20" t="str">
        <f>Calc!A2301</f>
        <v>2024-09-20</v>
      </c>
      <c r="B2301" t="str">
        <f>Calc!B2301</f>
        <v>CHC</v>
      </c>
      <c r="C2301" t="str">
        <f>Calc!C2301</f>
        <v>WAS</v>
      </c>
      <c r="D2301" t="str">
        <f>IF(ISBLANK(Games!D2301), "", Games!D2301)</f>
        <v/>
      </c>
      <c r="E2301" t="str">
        <f>IF(ISBLANK(Games!E2301), "", Games!E2301)</f>
        <v/>
      </c>
      <c r="F2301">
        <f>Calc!M2301</f>
        <v>1529.9566441509314</v>
      </c>
      <c r="G2301">
        <f>Calc!N2301</f>
        <v>1420.7057667976087</v>
      </c>
      <c r="H2301" t="str">
        <f>IF(Calc!O2301=Betting!I2301, Betting!B2301, IF(Calc!P2301=Betting!I2301, Betting!C2301, ""))</f>
        <v>CHC</v>
      </c>
      <c r="I2301" s="21">
        <f>MAX(Calc!O2301:P2301)</f>
        <v>0.67453267569309072</v>
      </c>
      <c r="J2301" s="22">
        <f t="shared" si="141"/>
        <v>-207.2505057549248</v>
      </c>
      <c r="K2301" s="23">
        <f t="shared" si="142"/>
        <v>0.48250786957427599</v>
      </c>
      <c r="M2301" s="31"/>
      <c r="N2301" s="31"/>
      <c r="O2301" t="str">
        <f>IF(ISBLANK(Games!L2301), "", Games!L2301)</f>
        <v/>
      </c>
      <c r="P2301" t="str">
        <f>IF(ISBLANK(Games!M2301), "", Games!M2301)</f>
        <v/>
      </c>
      <c r="Q2301" t="str">
        <f t="shared" si="143"/>
        <v/>
      </c>
      <c r="R2301" t="str">
        <f>IF(ISBLANK(Games!L2301), "", IF(H2301=Q2301, "W", "L"))</f>
        <v/>
      </c>
      <c r="T2301" s="30" t="str">
        <f t="shared" si="144"/>
        <v/>
      </c>
    </row>
    <row r="2302" spans="1:20" x14ac:dyDescent="0.45">
      <c r="A2302" s="20" t="str">
        <f>Calc!A2302</f>
        <v>2024-09-20</v>
      </c>
      <c r="B2302" t="str">
        <f>Calc!B2302</f>
        <v>CIN</v>
      </c>
      <c r="C2302" t="str">
        <f>Calc!C2302</f>
        <v>PIT</v>
      </c>
      <c r="D2302" t="str">
        <f>IF(ISBLANK(Games!D2302), "", Games!D2302)</f>
        <v/>
      </c>
      <c r="E2302" t="str">
        <f>IF(ISBLANK(Games!E2302), "", Games!E2302)</f>
        <v/>
      </c>
      <c r="F2302">
        <f>Calc!M2302</f>
        <v>1493.1662146218293</v>
      </c>
      <c r="G2302">
        <f>Calc!N2302</f>
        <v>1490.342604018655</v>
      </c>
      <c r="H2302" t="str">
        <f>IF(Calc!O2302=Betting!I2302, Betting!B2302, IF(Calc!P2302=Betting!I2302, Betting!C2302, ""))</f>
        <v>PIT</v>
      </c>
      <c r="I2302" s="21">
        <f>MAX(Calc!O2302:P2302)</f>
        <v>0.50288103160236808</v>
      </c>
      <c r="J2302" s="22">
        <f t="shared" si="141"/>
        <v>-101.15909139884745</v>
      </c>
      <c r="K2302" s="23">
        <f t="shared" si="142"/>
        <v>0.9885418959104979</v>
      </c>
      <c r="M2302" s="31"/>
      <c r="N2302" s="31"/>
      <c r="O2302" t="str">
        <f>IF(ISBLANK(Games!L2302), "", Games!L2302)</f>
        <v/>
      </c>
      <c r="P2302" t="str">
        <f>IF(ISBLANK(Games!M2302), "", Games!M2302)</f>
        <v/>
      </c>
      <c r="Q2302" t="str">
        <f t="shared" si="143"/>
        <v/>
      </c>
      <c r="R2302" t="str">
        <f>IF(ISBLANK(Games!L2302), "", IF(H2302=Q2302, "W", "L"))</f>
        <v/>
      </c>
      <c r="T2302" s="30" t="str">
        <f t="shared" si="144"/>
        <v/>
      </c>
    </row>
    <row r="2303" spans="1:20" x14ac:dyDescent="0.45">
      <c r="A2303" s="20" t="str">
        <f>Calc!A2303</f>
        <v>2024-09-20</v>
      </c>
      <c r="B2303" t="str">
        <f>Calc!B2303</f>
        <v>TBR</v>
      </c>
      <c r="C2303" t="str">
        <f>Calc!C2303</f>
        <v>TOR</v>
      </c>
      <c r="D2303" t="str">
        <f>IF(ISBLANK(Games!D2303), "", Games!D2303)</f>
        <v/>
      </c>
      <c r="E2303" t="str">
        <f>IF(ISBLANK(Games!E2303), "", Games!E2303)</f>
        <v/>
      </c>
      <c r="F2303">
        <f>Calc!M2303</f>
        <v>1528.0229512954211</v>
      </c>
      <c r="G2303">
        <f>Calc!N2303</f>
        <v>1549.5770225833428</v>
      </c>
      <c r="H2303" t="str">
        <f>IF(Calc!O2303=Betting!I2303, Betting!B2303, IF(Calc!P2303=Betting!I2303, Betting!C2303, ""))</f>
        <v>TBR</v>
      </c>
      <c r="I2303" s="21">
        <f>MAX(Calc!O2303:P2303)</f>
        <v>0.53118309262308394</v>
      </c>
      <c r="J2303" s="22">
        <f t="shared" si="141"/>
        <v>-113.30288738840794</v>
      </c>
      <c r="K2303" s="23">
        <f t="shared" si="142"/>
        <v>0.88259004077446868</v>
      </c>
      <c r="M2303" s="31"/>
      <c r="N2303" s="31"/>
      <c r="O2303" t="str">
        <f>IF(ISBLANK(Games!L2303), "", Games!L2303)</f>
        <v/>
      </c>
      <c r="P2303" t="str">
        <f>IF(ISBLANK(Games!M2303), "", Games!M2303)</f>
        <v/>
      </c>
      <c r="Q2303" t="str">
        <f t="shared" si="143"/>
        <v/>
      </c>
      <c r="R2303" t="str">
        <f>IF(ISBLANK(Games!L2303), "", IF(H2303=Q2303, "W", "L"))</f>
        <v/>
      </c>
      <c r="T2303" s="30" t="str">
        <f t="shared" si="144"/>
        <v/>
      </c>
    </row>
    <row r="2304" spans="1:20" x14ac:dyDescent="0.45">
      <c r="A2304" s="20" t="str">
        <f>Calc!A2304</f>
        <v>2024-09-20</v>
      </c>
      <c r="B2304" t="str">
        <f>Calc!B2304</f>
        <v>BAL</v>
      </c>
      <c r="C2304" t="str">
        <f>Calc!C2304</f>
        <v>DET</v>
      </c>
      <c r="D2304" t="str">
        <f>IF(ISBLANK(Games!D2304), "", Games!D2304)</f>
        <v/>
      </c>
      <c r="E2304" t="str">
        <f>IF(ISBLANK(Games!E2304), "", Games!E2304)</f>
        <v/>
      </c>
      <c r="F2304">
        <f>Calc!M2304</f>
        <v>1527.1786991040578</v>
      </c>
      <c r="G2304">
        <f>Calc!N2304</f>
        <v>1495.7868779460348</v>
      </c>
      <c r="H2304" t="str">
        <f>IF(Calc!O2304=Betting!I2304, Betting!B2304, IF(Calc!P2304=Betting!I2304, Betting!C2304, ""))</f>
        <v>BAL</v>
      </c>
      <c r="I2304" s="21">
        <f>MAX(Calc!O2304:P2304)</f>
        <v>0.55592349252900741</v>
      </c>
      <c r="J2304" s="22">
        <f t="shared" si="141"/>
        <v>-125.18642242414067</v>
      </c>
      <c r="K2304" s="23">
        <f t="shared" si="142"/>
        <v>0.79880867320573123</v>
      </c>
      <c r="M2304" s="31"/>
      <c r="N2304" s="31"/>
      <c r="O2304" t="str">
        <f>IF(ISBLANK(Games!L2304), "", Games!L2304)</f>
        <v/>
      </c>
      <c r="P2304" t="str">
        <f>IF(ISBLANK(Games!M2304), "", Games!M2304)</f>
        <v/>
      </c>
      <c r="Q2304" t="str">
        <f t="shared" si="143"/>
        <v/>
      </c>
      <c r="R2304" t="str">
        <f>IF(ISBLANK(Games!L2304), "", IF(H2304=Q2304, "W", "L"))</f>
        <v/>
      </c>
      <c r="T2304" s="30" t="str">
        <f t="shared" si="144"/>
        <v/>
      </c>
    </row>
    <row r="2305" spans="1:20" x14ac:dyDescent="0.45">
      <c r="A2305" s="20" t="str">
        <f>Calc!A2305</f>
        <v>2024-09-20</v>
      </c>
      <c r="B2305" t="str">
        <f>Calc!B2305</f>
        <v>BOS</v>
      </c>
      <c r="C2305" t="str">
        <f>Calc!C2305</f>
        <v>MIN</v>
      </c>
      <c r="D2305" t="str">
        <f>IF(ISBLANK(Games!D2305), "", Games!D2305)</f>
        <v/>
      </c>
      <c r="E2305" t="str">
        <f>IF(ISBLANK(Games!E2305), "", Games!E2305)</f>
        <v/>
      </c>
      <c r="F2305">
        <f>Calc!M2305</f>
        <v>1500.26839934439</v>
      </c>
      <c r="G2305">
        <f>Calc!N2305</f>
        <v>1539.5424706464416</v>
      </c>
      <c r="H2305" t="str">
        <f>IF(Calc!O2305=Betting!I2305, Betting!B2305, IF(Calc!P2305=Betting!I2305, Betting!C2305, ""))</f>
        <v>MIN</v>
      </c>
      <c r="I2305" s="21">
        <f>MAX(Calc!O2305:P2305)</f>
        <v>0.53063939300257645</v>
      </c>
      <c r="J2305" s="22">
        <f t="shared" si="141"/>
        <v>-113.05580082597116</v>
      </c>
      <c r="K2305" s="23">
        <f t="shared" si="142"/>
        <v>0.88451896558524945</v>
      </c>
      <c r="M2305" s="31"/>
      <c r="N2305" s="31"/>
      <c r="O2305" t="str">
        <f>IF(ISBLANK(Games!L2305), "", Games!L2305)</f>
        <v/>
      </c>
      <c r="P2305" t="str">
        <f>IF(ISBLANK(Games!M2305), "", Games!M2305)</f>
        <v/>
      </c>
      <c r="Q2305" t="str">
        <f t="shared" si="143"/>
        <v/>
      </c>
      <c r="R2305" t="str">
        <f>IF(ISBLANK(Games!L2305), "", IF(H2305=Q2305, "W", "L"))</f>
        <v/>
      </c>
      <c r="T2305" s="30" t="str">
        <f t="shared" si="144"/>
        <v/>
      </c>
    </row>
    <row r="2306" spans="1:20" x14ac:dyDescent="0.45">
      <c r="A2306" s="20" t="str">
        <f>Calc!A2306</f>
        <v>2024-09-20</v>
      </c>
      <c r="B2306" t="str">
        <f>Calc!B2306</f>
        <v>NYM</v>
      </c>
      <c r="C2306" t="str">
        <f>Calc!C2306</f>
        <v>PHI</v>
      </c>
      <c r="D2306" t="str">
        <f>IF(ISBLANK(Games!D2306), "", Games!D2306)</f>
        <v/>
      </c>
      <c r="E2306" t="str">
        <f>IF(ISBLANK(Games!E2306), "", Games!E2306)</f>
        <v/>
      </c>
      <c r="F2306">
        <f>Calc!M2306</f>
        <v>1483.2891783762693</v>
      </c>
      <c r="G2306">
        <f>Calc!N2306</f>
        <v>1539.4111659163295</v>
      </c>
      <c r="H2306" t="str">
        <f>IF(Calc!O2306=Betting!I2306, Betting!B2306, IF(Calc!P2306=Betting!I2306, Betting!C2306, ""))</f>
        <v>PHI</v>
      </c>
      <c r="I2306" s="21">
        <f>MAX(Calc!O2306:P2306)</f>
        <v>0.5289344583670641</v>
      </c>
      <c r="J2306" s="22">
        <f t="shared" si="141"/>
        <v>-112.28468474546604</v>
      </c>
      <c r="K2306" s="23">
        <f t="shared" si="142"/>
        <v>0.89059340752201654</v>
      </c>
      <c r="M2306" s="31"/>
      <c r="N2306" s="31"/>
      <c r="O2306" t="str">
        <f>IF(ISBLANK(Games!L2306), "", Games!L2306)</f>
        <v/>
      </c>
      <c r="P2306" t="str">
        <f>IF(ISBLANK(Games!M2306), "", Games!M2306)</f>
        <v/>
      </c>
      <c r="Q2306" t="str">
        <f t="shared" si="143"/>
        <v/>
      </c>
      <c r="R2306" t="str">
        <f>IF(ISBLANK(Games!L2306), "", IF(H2306=Q2306, "W", "L"))</f>
        <v/>
      </c>
      <c r="T2306" s="30" t="str">
        <f t="shared" si="144"/>
        <v/>
      </c>
    </row>
    <row r="2307" spans="1:20" x14ac:dyDescent="0.45">
      <c r="A2307" s="20" t="str">
        <f>Calc!A2307</f>
        <v>2024-09-20</v>
      </c>
      <c r="B2307" t="str">
        <f>Calc!B2307</f>
        <v>MIA</v>
      </c>
      <c r="C2307" t="str">
        <f>Calc!C2307</f>
        <v>ATL</v>
      </c>
      <c r="D2307" t="str">
        <f>IF(ISBLANK(Games!D2307), "", Games!D2307)</f>
        <v/>
      </c>
      <c r="E2307" t="str">
        <f>IF(ISBLANK(Games!E2307), "", Games!E2307)</f>
        <v/>
      </c>
      <c r="F2307">
        <f>Calc!M2307</f>
        <v>1453.0099819148713</v>
      </c>
      <c r="G2307">
        <f>Calc!N2307</f>
        <v>1588.8399964445969</v>
      </c>
      <c r="H2307" t="str">
        <f>IF(Calc!O2307=Betting!I2307, Betting!B2307, IF(Calc!P2307=Betting!I2307, Betting!C2307, ""))</f>
        <v>ATL</v>
      </c>
      <c r="I2307" s="21">
        <f>MAX(Calc!O2307:P2307)</f>
        <v>0.66321373562954655</v>
      </c>
      <c r="J2307" s="22">
        <f t="shared" ref="J2307:J2370" si="145">IF(I2307&lt;0.5, "",-1*((I2307*100)/(1-((I2307*100)/100))))</f>
        <v>-196.92422340004765</v>
      </c>
      <c r="K2307" s="23">
        <f t="shared" ref="K2307:K2370" si="146">IF(J2307&gt;0, "",1/(J2307/-100))</f>
        <v>0.50780954355651808</v>
      </c>
      <c r="M2307" s="31"/>
      <c r="N2307" s="31"/>
      <c r="O2307" t="str">
        <f>IF(ISBLANK(Games!L2307), "", Games!L2307)</f>
        <v/>
      </c>
      <c r="P2307" t="str">
        <f>IF(ISBLANK(Games!M2307), "", Games!M2307)</f>
        <v/>
      </c>
      <c r="Q2307" t="str">
        <f t="shared" ref="Q2307:Q2370" si="147">IF(O2307&gt;P2307, B2307, IF(P2307&gt;O2307, C2307, ""))</f>
        <v/>
      </c>
      <c r="R2307" t="str">
        <f>IF(ISBLANK(Games!L2307), "", IF(H2307=Q2307, "W", "L"))</f>
        <v/>
      </c>
      <c r="T2307" s="30" t="str">
        <f t="shared" si="144"/>
        <v/>
      </c>
    </row>
    <row r="2308" spans="1:20" x14ac:dyDescent="0.45">
      <c r="A2308" s="20" t="str">
        <f>Calc!A2308</f>
        <v>2024-09-20</v>
      </c>
      <c r="B2308" t="str">
        <f>Calc!B2308</f>
        <v>TEX</v>
      </c>
      <c r="C2308" t="str">
        <f>Calc!C2308</f>
        <v>SEA</v>
      </c>
      <c r="D2308" t="str">
        <f>IF(ISBLANK(Games!D2308), "", Games!D2308)</f>
        <v/>
      </c>
      <c r="E2308" t="str">
        <f>IF(ISBLANK(Games!E2308), "", Games!E2308)</f>
        <v/>
      </c>
      <c r="F2308">
        <f>Calc!M2308</f>
        <v>1535.7428778604465</v>
      </c>
      <c r="G2308">
        <f>Calc!N2308</f>
        <v>1521.2700100017432</v>
      </c>
      <c r="H2308" t="str">
        <f>IF(Calc!O2308=Betting!I2308, Betting!B2308, IF(Calc!P2308=Betting!I2308, Betting!C2308, ""))</f>
        <v>TEX</v>
      </c>
      <c r="I2308" s="21">
        <f>MAX(Calc!O2308:P2308)</f>
        <v>0.5524616617938003</v>
      </c>
      <c r="J2308" s="22">
        <f t="shared" si="145"/>
        <v>-123.44454421673657</v>
      </c>
      <c r="K2308" s="23">
        <f t="shared" si="146"/>
        <v>0.81008035336438966</v>
      </c>
      <c r="M2308" s="31"/>
      <c r="N2308" s="31"/>
      <c r="O2308" t="str">
        <f>IF(ISBLANK(Games!L2308), "", Games!L2308)</f>
        <v/>
      </c>
      <c r="P2308" t="str">
        <f>IF(ISBLANK(Games!M2308), "", Games!M2308)</f>
        <v/>
      </c>
      <c r="Q2308" t="str">
        <f t="shared" si="147"/>
        <v/>
      </c>
      <c r="R2308" t="str">
        <f>IF(ISBLANK(Games!L2308), "", IF(H2308=Q2308, "W", "L"))</f>
        <v/>
      </c>
      <c r="T2308" s="30" t="str">
        <f t="shared" si="144"/>
        <v/>
      </c>
    </row>
    <row r="2309" spans="1:20" x14ac:dyDescent="0.45">
      <c r="A2309" s="20" t="str">
        <f>Calc!A2309</f>
        <v>2024-09-20</v>
      </c>
      <c r="B2309" t="str">
        <f>Calc!B2309</f>
        <v>HOU</v>
      </c>
      <c r="C2309" t="str">
        <f>Calc!C2309</f>
        <v>LAA</v>
      </c>
      <c r="D2309" t="str">
        <f>IF(ISBLANK(Games!D2309), "", Games!D2309)</f>
        <v/>
      </c>
      <c r="E2309" t="str">
        <f>IF(ISBLANK(Games!E2309), "", Games!E2309)</f>
        <v/>
      </c>
      <c r="F2309">
        <f>Calc!M2309</f>
        <v>1535.1961987191132</v>
      </c>
      <c r="G2309">
        <f>Calc!N2309</f>
        <v>1486.8682858001625</v>
      </c>
      <c r="H2309" t="str">
        <f>IF(Calc!O2309=Betting!I2309, Betting!B2309, IF(Calc!P2309=Betting!I2309, Betting!C2309, ""))</f>
        <v>HOU</v>
      </c>
      <c r="I2309" s="21">
        <f>MAX(Calc!O2309:P2309)</f>
        <v>0.54869617934120785</v>
      </c>
      <c r="J2309" s="22">
        <f t="shared" si="145"/>
        <v>-121.58022029156476</v>
      </c>
      <c r="K2309" s="23">
        <f t="shared" si="146"/>
        <v>0.82250221096973941</v>
      </c>
      <c r="M2309" s="31"/>
      <c r="N2309" s="31"/>
      <c r="O2309" t="str">
        <f>IF(ISBLANK(Games!L2309), "", Games!L2309)</f>
        <v/>
      </c>
      <c r="P2309" t="str">
        <f>IF(ISBLANK(Games!M2309), "", Games!M2309)</f>
        <v/>
      </c>
      <c r="Q2309" t="str">
        <f t="shared" si="147"/>
        <v/>
      </c>
      <c r="R2309" t="str">
        <f>IF(ISBLANK(Games!L2309), "", IF(H2309=Q2309, "W", "L"))</f>
        <v/>
      </c>
      <c r="T2309" s="30" t="str">
        <f t="shared" si="144"/>
        <v/>
      </c>
    </row>
    <row r="2310" spans="1:20" x14ac:dyDescent="0.45">
      <c r="A2310" s="20" t="str">
        <f>Calc!A2310</f>
        <v>2024-09-20</v>
      </c>
      <c r="B2310" t="str">
        <f>Calc!B2310</f>
        <v>KCR</v>
      </c>
      <c r="C2310" t="str">
        <f>Calc!C2310</f>
        <v>SFG</v>
      </c>
      <c r="D2310" t="str">
        <f>IF(ISBLANK(Games!D2310), "", Games!D2310)</f>
        <v/>
      </c>
      <c r="E2310" t="str">
        <f>IF(ISBLANK(Games!E2310), "", Games!E2310)</f>
        <v/>
      </c>
      <c r="F2310">
        <f>Calc!M2310</f>
        <v>1459.3647323881944</v>
      </c>
      <c r="G2310">
        <f>Calc!N2310</f>
        <v>1491.6063482058917</v>
      </c>
      <c r="H2310" t="str">
        <f>IF(Calc!O2310=Betting!I2310, Betting!B2310, IF(Calc!P2310=Betting!I2310, Betting!C2310, ""))</f>
        <v>KCR</v>
      </c>
      <c r="I2310" s="21">
        <f>MAX(Calc!O2310:P2310)</f>
        <v>0.54877464155813493</v>
      </c>
      <c r="J2310" s="22">
        <f t="shared" si="145"/>
        <v>-121.6187502079048</v>
      </c>
      <c r="K2310" s="23">
        <f t="shared" si="146"/>
        <v>0.8222416348552507</v>
      </c>
      <c r="M2310" s="31"/>
      <c r="N2310" s="31"/>
      <c r="O2310" t="str">
        <f>IF(ISBLANK(Games!L2310), "", Games!L2310)</f>
        <v/>
      </c>
      <c r="P2310" t="str">
        <f>IF(ISBLANK(Games!M2310), "", Games!M2310)</f>
        <v/>
      </c>
      <c r="Q2310" t="str">
        <f t="shared" si="147"/>
        <v/>
      </c>
      <c r="R2310" t="str">
        <f>IF(ISBLANK(Games!L2310), "", IF(H2310=Q2310, "W", "L"))</f>
        <v/>
      </c>
      <c r="T2310" s="30" t="str">
        <f t="shared" si="144"/>
        <v/>
      </c>
    </row>
    <row r="2311" spans="1:20" x14ac:dyDescent="0.45">
      <c r="A2311" s="20" t="str">
        <f>Calc!A2311</f>
        <v>2024-09-20</v>
      </c>
      <c r="B2311" t="str">
        <f>Calc!B2311</f>
        <v>MIL</v>
      </c>
      <c r="C2311" t="str">
        <f>Calc!C2311</f>
        <v>ARI</v>
      </c>
      <c r="D2311" t="str">
        <f>IF(ISBLANK(Games!D2311), "", Games!D2311)</f>
        <v/>
      </c>
      <c r="E2311" t="str">
        <f>IF(ISBLANK(Games!E2311), "", Games!E2311)</f>
        <v/>
      </c>
      <c r="F2311">
        <f>Calc!M2311</f>
        <v>1516.6563185214643</v>
      </c>
      <c r="G2311">
        <f>Calc!N2311</f>
        <v>1515.1384034374826</v>
      </c>
      <c r="H2311" t="str">
        <f>IF(Calc!O2311=Betting!I2311, Betting!B2311, IF(Calc!P2311=Betting!I2311, Betting!C2311, ""))</f>
        <v>MIL</v>
      </c>
      <c r="I2311" s="21">
        <f>MAX(Calc!O2311:P2311)</f>
        <v>0.5358923066731387</v>
      </c>
      <c r="J2311" s="22">
        <f t="shared" si="145"/>
        <v>-115.46723193311105</v>
      </c>
      <c r="K2311" s="23">
        <f t="shared" si="146"/>
        <v>0.86604656858777851</v>
      </c>
      <c r="M2311" s="31"/>
      <c r="N2311" s="31"/>
      <c r="O2311" t="str">
        <f>IF(ISBLANK(Games!L2311), "", Games!L2311)</f>
        <v/>
      </c>
      <c r="P2311" t="str">
        <f>IF(ISBLANK(Games!M2311), "", Games!M2311)</f>
        <v/>
      </c>
      <c r="Q2311" t="str">
        <f t="shared" si="147"/>
        <v/>
      </c>
      <c r="R2311" t="str">
        <f>IF(ISBLANK(Games!L2311), "", IF(H2311=Q2311, "W", "L"))</f>
        <v/>
      </c>
      <c r="T2311" s="30" t="str">
        <f t="shared" si="144"/>
        <v/>
      </c>
    </row>
    <row r="2312" spans="1:20" x14ac:dyDescent="0.45">
      <c r="A2312" s="20" t="str">
        <f>Calc!A2312</f>
        <v>2024-09-20</v>
      </c>
      <c r="B2312" t="str">
        <f>Calc!B2312</f>
        <v>STL</v>
      </c>
      <c r="C2312" t="str">
        <f>Calc!C2312</f>
        <v>CLE</v>
      </c>
      <c r="D2312" t="str">
        <f>IF(ISBLANK(Games!D2312), "", Games!D2312)</f>
        <v/>
      </c>
      <c r="E2312" t="str">
        <f>IF(ISBLANK(Games!E2312), "", Games!E2312)</f>
        <v/>
      </c>
      <c r="F2312">
        <f>Calc!M2312</f>
        <v>1510.540426333587</v>
      </c>
      <c r="G2312">
        <f>Calc!N2312</f>
        <v>1521.3210808926906</v>
      </c>
      <c r="H2312" t="str">
        <f>IF(Calc!O2312=Betting!I2312, Betting!B2312, IF(Calc!P2312=Betting!I2312, Betting!C2312, ""))</f>
        <v>STL</v>
      </c>
      <c r="I2312" s="21">
        <f>MAX(Calc!O2312:P2312)</f>
        <v>0.52107573410566554</v>
      </c>
      <c r="J2312" s="22">
        <f t="shared" si="145"/>
        <v>-108.80128053913037</v>
      </c>
      <c r="K2312" s="23">
        <f t="shared" si="146"/>
        <v>0.91910682948290301</v>
      </c>
      <c r="M2312" s="31"/>
      <c r="N2312" s="31"/>
      <c r="O2312" t="str">
        <f>IF(ISBLANK(Games!L2312), "", Games!L2312)</f>
        <v/>
      </c>
      <c r="P2312" t="str">
        <f>IF(ISBLANK(Games!M2312), "", Games!M2312)</f>
        <v/>
      </c>
      <c r="Q2312" t="str">
        <f t="shared" si="147"/>
        <v/>
      </c>
      <c r="R2312" t="str">
        <f>IF(ISBLANK(Games!L2312), "", IF(H2312=Q2312, "W", "L"))</f>
        <v/>
      </c>
      <c r="T2312" s="30" t="str">
        <f t="shared" si="144"/>
        <v/>
      </c>
    </row>
    <row r="2313" spans="1:20" x14ac:dyDescent="0.45">
      <c r="A2313" s="20" t="str">
        <f>Calc!A2313</f>
        <v>2024-09-20</v>
      </c>
      <c r="B2313" t="str">
        <f>Calc!B2313</f>
        <v>SDP</v>
      </c>
      <c r="C2313" t="str">
        <f>Calc!C2313</f>
        <v>CHW</v>
      </c>
      <c r="D2313" t="str">
        <f>IF(ISBLANK(Games!D2313), "", Games!D2313)</f>
        <v/>
      </c>
      <c r="E2313" t="str">
        <f>IF(ISBLANK(Games!E2313), "", Games!E2313)</f>
        <v/>
      </c>
      <c r="F2313">
        <f>Calc!M2313</f>
        <v>1502.9671207118124</v>
      </c>
      <c r="G2313">
        <f>Calc!N2313</f>
        <v>1425.4820043556863</v>
      </c>
      <c r="H2313" t="str">
        <f>IF(Calc!O2313=Betting!I2313, Betting!B2313, IF(Calc!P2313=Betting!I2313, Betting!C2313, ""))</f>
        <v>SDP</v>
      </c>
      <c r="I2313" s="21">
        <f>MAX(Calc!O2313:P2313)</f>
        <v>0.62431722398258993</v>
      </c>
      <c r="J2313" s="22">
        <f t="shared" si="145"/>
        <v>-166.18201946890892</v>
      </c>
      <c r="K2313" s="23">
        <f t="shared" si="146"/>
        <v>0.60174981817878948</v>
      </c>
      <c r="M2313" s="31"/>
      <c r="N2313" s="31"/>
      <c r="O2313" t="str">
        <f>IF(ISBLANK(Games!L2313), "", Games!L2313)</f>
        <v/>
      </c>
      <c r="P2313" t="str">
        <f>IF(ISBLANK(Games!M2313), "", Games!M2313)</f>
        <v/>
      </c>
      <c r="Q2313" t="str">
        <f t="shared" si="147"/>
        <v/>
      </c>
      <c r="R2313" t="str">
        <f>IF(ISBLANK(Games!L2313), "", IF(H2313=Q2313, "W", "L"))</f>
        <v/>
      </c>
      <c r="T2313" s="30" t="str">
        <f t="shared" si="144"/>
        <v/>
      </c>
    </row>
    <row r="2314" spans="1:20" x14ac:dyDescent="0.45">
      <c r="A2314" s="20" t="str">
        <f>Calc!A2314</f>
        <v>2024-09-20</v>
      </c>
      <c r="B2314" t="str">
        <f>Calc!B2314</f>
        <v>OAK</v>
      </c>
      <c r="C2314" t="str">
        <f>Calc!C2314</f>
        <v>NYY</v>
      </c>
      <c r="D2314" t="str">
        <f>IF(ISBLANK(Games!D2314), "", Games!D2314)</f>
        <v/>
      </c>
      <c r="E2314" t="str">
        <f>IF(ISBLANK(Games!E2314), "", Games!E2314)</f>
        <v/>
      </c>
      <c r="F2314">
        <f>Calc!M2314</f>
        <v>1410.609331202211</v>
      </c>
      <c r="G2314">
        <f>Calc!N2314</f>
        <v>1562.9327852564061</v>
      </c>
      <c r="H2314" t="str">
        <f>IF(Calc!O2314=Betting!I2314, Betting!B2314, IF(Calc!P2314=Betting!I2314, Betting!C2314, ""))</f>
        <v>NYY</v>
      </c>
      <c r="I2314" s="21">
        <f>MAX(Calc!O2314:P2314)</f>
        <v>0.70306226312723308</v>
      </c>
      <c r="J2314" s="22">
        <f t="shared" si="145"/>
        <v>-236.77093741321403</v>
      </c>
      <c r="K2314" s="23">
        <f t="shared" si="146"/>
        <v>0.42234913242531708</v>
      </c>
      <c r="M2314" s="31"/>
      <c r="N2314" s="31"/>
      <c r="O2314" t="str">
        <f>IF(ISBLANK(Games!L2314), "", Games!L2314)</f>
        <v/>
      </c>
      <c r="P2314" t="str">
        <f>IF(ISBLANK(Games!M2314), "", Games!M2314)</f>
        <v/>
      </c>
      <c r="Q2314" t="str">
        <f t="shared" si="147"/>
        <v/>
      </c>
      <c r="R2314" t="str">
        <f>IF(ISBLANK(Games!L2314), "", IF(H2314=Q2314, "W", "L"))</f>
        <v/>
      </c>
      <c r="T2314" s="30" t="str">
        <f t="shared" si="144"/>
        <v/>
      </c>
    </row>
    <row r="2315" spans="1:20" x14ac:dyDescent="0.45">
      <c r="A2315" s="20" t="str">
        <f>Calc!A2315</f>
        <v>2024-09-20</v>
      </c>
      <c r="B2315" t="str">
        <f>Calc!B2315</f>
        <v>LAD</v>
      </c>
      <c r="C2315" t="str">
        <f>Calc!C2315</f>
        <v>COL</v>
      </c>
      <c r="D2315" t="str">
        <f>IF(ISBLANK(Games!D2315), "", Games!D2315)</f>
        <v/>
      </c>
      <c r="E2315" t="str">
        <f>IF(ISBLANK(Games!E2315), "", Games!E2315)</f>
        <v/>
      </c>
      <c r="F2315">
        <f>Calc!M2315</f>
        <v>1596.6514930600529</v>
      </c>
      <c r="G2315">
        <f>Calc!N2315</f>
        <v>1405.4006829938121</v>
      </c>
      <c r="H2315" t="str">
        <f>IF(Calc!O2315=Betting!I2315, Betting!B2315, IF(Calc!P2315=Betting!I2315, Betting!C2315, ""))</f>
        <v>LAD</v>
      </c>
      <c r="I2315" s="21">
        <f>MAX(Calc!O2315:P2315)</f>
        <v>0.77176098877337673</v>
      </c>
      <c r="J2315" s="22">
        <f t="shared" si="145"/>
        <v>-338.13719426214988</v>
      </c>
      <c r="K2315" s="23">
        <f t="shared" si="146"/>
        <v>0.2957379480781766</v>
      </c>
      <c r="M2315" s="31"/>
      <c r="N2315" s="31"/>
      <c r="O2315" t="str">
        <f>IF(ISBLANK(Games!L2315), "", Games!L2315)</f>
        <v/>
      </c>
      <c r="P2315" t="str">
        <f>IF(ISBLANK(Games!M2315), "", Games!M2315)</f>
        <v/>
      </c>
      <c r="Q2315" t="str">
        <f t="shared" si="147"/>
        <v/>
      </c>
      <c r="R2315" t="str">
        <f>IF(ISBLANK(Games!L2315), "", IF(H2315=Q2315, "W", "L"))</f>
        <v/>
      </c>
      <c r="T2315" s="30" t="str">
        <f t="shared" si="144"/>
        <v/>
      </c>
    </row>
    <row r="2316" spans="1:20" x14ac:dyDescent="0.45">
      <c r="A2316" s="20" t="str">
        <f>Calc!A2316</f>
        <v>2024-09-21</v>
      </c>
      <c r="B2316" t="str">
        <f>Calc!B2316</f>
        <v>CIN</v>
      </c>
      <c r="C2316" t="str">
        <f>Calc!C2316</f>
        <v>PIT</v>
      </c>
      <c r="D2316" t="str">
        <f>IF(ISBLANK(Games!D2316), "", Games!D2316)</f>
        <v/>
      </c>
      <c r="E2316" t="str">
        <f>IF(ISBLANK(Games!E2316), "", Games!E2316)</f>
        <v/>
      </c>
      <c r="F2316">
        <f>Calc!M2316</f>
        <v>1493.1662146218293</v>
      </c>
      <c r="G2316">
        <f>Calc!N2316</f>
        <v>1490.342604018655</v>
      </c>
      <c r="H2316" t="str">
        <f>IF(Calc!O2316=Betting!I2316, Betting!B2316, IF(Calc!P2316=Betting!I2316, Betting!C2316, ""))</f>
        <v>PIT</v>
      </c>
      <c r="I2316" s="21">
        <f>MAX(Calc!O2316:P2316)</f>
        <v>0.50288103160236808</v>
      </c>
      <c r="J2316" s="22">
        <f t="shared" si="145"/>
        <v>-101.15909139884745</v>
      </c>
      <c r="K2316" s="23">
        <f t="shared" si="146"/>
        <v>0.9885418959104979</v>
      </c>
      <c r="M2316" s="31"/>
      <c r="N2316" s="31"/>
      <c r="O2316" t="str">
        <f>IF(ISBLANK(Games!L2316), "", Games!L2316)</f>
        <v/>
      </c>
      <c r="P2316" t="str">
        <f>IF(ISBLANK(Games!M2316), "", Games!M2316)</f>
        <v/>
      </c>
      <c r="Q2316" t="str">
        <f t="shared" si="147"/>
        <v/>
      </c>
      <c r="R2316" t="str">
        <f>IF(ISBLANK(Games!L2316), "", IF(H2316=Q2316, "W", "L"))</f>
        <v/>
      </c>
      <c r="T2316" s="30" t="str">
        <f t="shared" si="144"/>
        <v/>
      </c>
    </row>
    <row r="2317" spans="1:20" x14ac:dyDescent="0.45">
      <c r="A2317" s="20" t="str">
        <f>Calc!A2317</f>
        <v>2024-09-21</v>
      </c>
      <c r="B2317" t="str">
        <f>Calc!B2317</f>
        <v>CHC</v>
      </c>
      <c r="C2317" t="str">
        <f>Calc!C2317</f>
        <v>WAS</v>
      </c>
      <c r="D2317" t="str">
        <f>IF(ISBLANK(Games!D2317), "", Games!D2317)</f>
        <v/>
      </c>
      <c r="E2317" t="str">
        <f>IF(ISBLANK(Games!E2317), "", Games!E2317)</f>
        <v/>
      </c>
      <c r="F2317">
        <f>Calc!M2317</f>
        <v>1529.9566441509314</v>
      </c>
      <c r="G2317">
        <f>Calc!N2317</f>
        <v>1420.7057667976087</v>
      </c>
      <c r="H2317" t="str">
        <f>IF(Calc!O2317=Betting!I2317, Betting!B2317, IF(Calc!P2317=Betting!I2317, Betting!C2317, ""))</f>
        <v>CHC</v>
      </c>
      <c r="I2317" s="21">
        <f>MAX(Calc!O2317:P2317)</f>
        <v>0.67453267569309072</v>
      </c>
      <c r="J2317" s="22">
        <f t="shared" si="145"/>
        <v>-207.2505057549248</v>
      </c>
      <c r="K2317" s="23">
        <f t="shared" si="146"/>
        <v>0.48250786957427599</v>
      </c>
      <c r="M2317" s="31"/>
      <c r="N2317" s="31"/>
      <c r="O2317" t="str">
        <f>IF(ISBLANK(Games!L2317), "", Games!L2317)</f>
        <v/>
      </c>
      <c r="P2317" t="str">
        <f>IF(ISBLANK(Games!M2317), "", Games!M2317)</f>
        <v/>
      </c>
      <c r="Q2317" t="str">
        <f t="shared" si="147"/>
        <v/>
      </c>
      <c r="R2317" t="str">
        <f>IF(ISBLANK(Games!L2317), "", IF(H2317=Q2317, "W", "L"))</f>
        <v/>
      </c>
      <c r="T2317" s="30" t="str">
        <f t="shared" si="144"/>
        <v/>
      </c>
    </row>
    <row r="2318" spans="1:20" x14ac:dyDescent="0.45">
      <c r="A2318" s="20" t="str">
        <f>Calc!A2318</f>
        <v>2024-09-21</v>
      </c>
      <c r="B2318" t="str">
        <f>Calc!B2318</f>
        <v>BAL</v>
      </c>
      <c r="C2318" t="str">
        <f>Calc!C2318</f>
        <v>DET</v>
      </c>
      <c r="D2318" t="str">
        <f>IF(ISBLANK(Games!D2318), "", Games!D2318)</f>
        <v/>
      </c>
      <c r="E2318" t="str">
        <f>IF(ISBLANK(Games!E2318), "", Games!E2318)</f>
        <v/>
      </c>
      <c r="F2318">
        <f>Calc!M2318</f>
        <v>1527.1786991040578</v>
      </c>
      <c r="G2318">
        <f>Calc!N2318</f>
        <v>1495.7868779460348</v>
      </c>
      <c r="H2318" t="str">
        <f>IF(Calc!O2318=Betting!I2318, Betting!B2318, IF(Calc!P2318=Betting!I2318, Betting!C2318, ""))</f>
        <v>BAL</v>
      </c>
      <c r="I2318" s="21">
        <f>MAX(Calc!O2318:P2318)</f>
        <v>0.55592349252900741</v>
      </c>
      <c r="J2318" s="22">
        <f t="shared" si="145"/>
        <v>-125.18642242414067</v>
      </c>
      <c r="K2318" s="23">
        <f t="shared" si="146"/>
        <v>0.79880867320573123</v>
      </c>
      <c r="M2318" s="31"/>
      <c r="N2318" s="31"/>
      <c r="O2318" t="str">
        <f>IF(ISBLANK(Games!L2318), "", Games!L2318)</f>
        <v/>
      </c>
      <c r="P2318" t="str">
        <f>IF(ISBLANK(Games!M2318), "", Games!M2318)</f>
        <v/>
      </c>
      <c r="Q2318" t="str">
        <f t="shared" si="147"/>
        <v/>
      </c>
      <c r="R2318" t="str">
        <f>IF(ISBLANK(Games!L2318), "", IF(H2318=Q2318, "W", "L"))</f>
        <v/>
      </c>
      <c r="T2318" s="30" t="str">
        <f t="shared" si="144"/>
        <v/>
      </c>
    </row>
    <row r="2319" spans="1:20" x14ac:dyDescent="0.45">
      <c r="A2319" s="20" t="str">
        <f>Calc!A2319</f>
        <v>2024-09-21</v>
      </c>
      <c r="B2319" t="str">
        <f>Calc!B2319</f>
        <v>TBR</v>
      </c>
      <c r="C2319" t="str">
        <f>Calc!C2319</f>
        <v>TOR</v>
      </c>
      <c r="D2319" t="str">
        <f>IF(ISBLANK(Games!D2319), "", Games!D2319)</f>
        <v/>
      </c>
      <c r="E2319" t="str">
        <f>IF(ISBLANK(Games!E2319), "", Games!E2319)</f>
        <v/>
      </c>
      <c r="F2319">
        <f>Calc!M2319</f>
        <v>1528.0229512954211</v>
      </c>
      <c r="G2319">
        <f>Calc!N2319</f>
        <v>1549.5770225833428</v>
      </c>
      <c r="H2319" t="str">
        <f>IF(Calc!O2319=Betting!I2319, Betting!B2319, IF(Calc!P2319=Betting!I2319, Betting!C2319, ""))</f>
        <v>TBR</v>
      </c>
      <c r="I2319" s="21">
        <f>MAX(Calc!O2319:P2319)</f>
        <v>0.53118309262308394</v>
      </c>
      <c r="J2319" s="22">
        <f t="shared" si="145"/>
        <v>-113.30288738840794</v>
      </c>
      <c r="K2319" s="23">
        <f t="shared" si="146"/>
        <v>0.88259004077446868</v>
      </c>
      <c r="M2319" s="31"/>
      <c r="N2319" s="31"/>
      <c r="O2319" t="str">
        <f>IF(ISBLANK(Games!L2319), "", Games!L2319)</f>
        <v/>
      </c>
      <c r="P2319" t="str">
        <f>IF(ISBLANK(Games!M2319), "", Games!M2319)</f>
        <v/>
      </c>
      <c r="Q2319" t="str">
        <f t="shared" si="147"/>
        <v/>
      </c>
      <c r="R2319" t="str">
        <f>IF(ISBLANK(Games!L2319), "", IF(H2319=Q2319, "W", "L"))</f>
        <v/>
      </c>
      <c r="T2319" s="30" t="str">
        <f t="shared" si="144"/>
        <v/>
      </c>
    </row>
    <row r="2320" spans="1:20" x14ac:dyDescent="0.45">
      <c r="A2320" s="20" t="str">
        <f>Calc!A2320</f>
        <v>2024-09-21</v>
      </c>
      <c r="B2320" t="str">
        <f>Calc!B2320</f>
        <v>BOS</v>
      </c>
      <c r="C2320" t="str">
        <f>Calc!C2320</f>
        <v>MIN</v>
      </c>
      <c r="D2320" t="str">
        <f>IF(ISBLANK(Games!D2320), "", Games!D2320)</f>
        <v/>
      </c>
      <c r="E2320" t="str">
        <f>IF(ISBLANK(Games!E2320), "", Games!E2320)</f>
        <v/>
      </c>
      <c r="F2320">
        <f>Calc!M2320</f>
        <v>1500.26839934439</v>
      </c>
      <c r="G2320">
        <f>Calc!N2320</f>
        <v>1539.5424706464416</v>
      </c>
      <c r="H2320" t="str">
        <f>IF(Calc!O2320=Betting!I2320, Betting!B2320, IF(Calc!P2320=Betting!I2320, Betting!C2320, ""))</f>
        <v>MIN</v>
      </c>
      <c r="I2320" s="21">
        <f>MAX(Calc!O2320:P2320)</f>
        <v>0.53063939300257645</v>
      </c>
      <c r="J2320" s="22">
        <f t="shared" si="145"/>
        <v>-113.05580082597116</v>
      </c>
      <c r="K2320" s="23">
        <f t="shared" si="146"/>
        <v>0.88451896558524945</v>
      </c>
      <c r="M2320" s="31"/>
      <c r="N2320" s="31"/>
      <c r="O2320" t="str">
        <f>IF(ISBLANK(Games!L2320), "", Games!L2320)</f>
        <v/>
      </c>
      <c r="P2320" t="str">
        <f>IF(ISBLANK(Games!M2320), "", Games!M2320)</f>
        <v/>
      </c>
      <c r="Q2320" t="str">
        <f t="shared" si="147"/>
        <v/>
      </c>
      <c r="R2320" t="str">
        <f>IF(ISBLANK(Games!L2320), "", IF(H2320=Q2320, "W", "L"))</f>
        <v/>
      </c>
      <c r="T2320" s="30" t="str">
        <f t="shared" si="144"/>
        <v/>
      </c>
    </row>
    <row r="2321" spans="1:20" x14ac:dyDescent="0.45">
      <c r="A2321" s="20" t="str">
        <f>Calc!A2321</f>
        <v>2024-09-21</v>
      </c>
      <c r="B2321" t="str">
        <f>Calc!B2321</f>
        <v>NYM</v>
      </c>
      <c r="C2321" t="str">
        <f>Calc!C2321</f>
        <v>PHI</v>
      </c>
      <c r="D2321" t="str">
        <f>IF(ISBLANK(Games!D2321), "", Games!D2321)</f>
        <v/>
      </c>
      <c r="E2321" t="str">
        <f>IF(ISBLANK(Games!E2321), "", Games!E2321)</f>
        <v/>
      </c>
      <c r="F2321">
        <f>Calc!M2321</f>
        <v>1483.2891783762693</v>
      </c>
      <c r="G2321">
        <f>Calc!N2321</f>
        <v>1539.4111659163295</v>
      </c>
      <c r="H2321" t="str">
        <f>IF(Calc!O2321=Betting!I2321, Betting!B2321, IF(Calc!P2321=Betting!I2321, Betting!C2321, ""))</f>
        <v>PHI</v>
      </c>
      <c r="I2321" s="21">
        <f>MAX(Calc!O2321:P2321)</f>
        <v>0.5289344583670641</v>
      </c>
      <c r="J2321" s="22">
        <f t="shared" si="145"/>
        <v>-112.28468474546604</v>
      </c>
      <c r="K2321" s="23">
        <f t="shared" si="146"/>
        <v>0.89059340752201654</v>
      </c>
      <c r="M2321" s="31"/>
      <c r="N2321" s="31"/>
      <c r="O2321" t="str">
        <f>IF(ISBLANK(Games!L2321), "", Games!L2321)</f>
        <v/>
      </c>
      <c r="P2321" t="str">
        <f>IF(ISBLANK(Games!M2321), "", Games!M2321)</f>
        <v/>
      </c>
      <c r="Q2321" t="str">
        <f t="shared" si="147"/>
        <v/>
      </c>
      <c r="R2321" t="str">
        <f>IF(ISBLANK(Games!L2321), "", IF(H2321=Q2321, "W", "L"))</f>
        <v/>
      </c>
      <c r="T2321" s="30" t="str">
        <f t="shared" si="144"/>
        <v/>
      </c>
    </row>
    <row r="2322" spans="1:20" x14ac:dyDescent="0.45">
      <c r="A2322" s="20" t="str">
        <f>Calc!A2322</f>
        <v>2024-09-21</v>
      </c>
      <c r="B2322" t="str">
        <f>Calc!B2322</f>
        <v>MIA</v>
      </c>
      <c r="C2322" t="str">
        <f>Calc!C2322</f>
        <v>ATL</v>
      </c>
      <c r="D2322" t="str">
        <f>IF(ISBLANK(Games!D2322), "", Games!D2322)</f>
        <v/>
      </c>
      <c r="E2322" t="str">
        <f>IF(ISBLANK(Games!E2322), "", Games!E2322)</f>
        <v/>
      </c>
      <c r="F2322">
        <f>Calc!M2322</f>
        <v>1453.0099819148713</v>
      </c>
      <c r="G2322">
        <f>Calc!N2322</f>
        <v>1588.8399964445969</v>
      </c>
      <c r="H2322" t="str">
        <f>IF(Calc!O2322=Betting!I2322, Betting!B2322, IF(Calc!P2322=Betting!I2322, Betting!C2322, ""))</f>
        <v>ATL</v>
      </c>
      <c r="I2322" s="21">
        <f>MAX(Calc!O2322:P2322)</f>
        <v>0.66321373562954655</v>
      </c>
      <c r="J2322" s="22">
        <f t="shared" si="145"/>
        <v>-196.92422340004765</v>
      </c>
      <c r="K2322" s="23">
        <f t="shared" si="146"/>
        <v>0.50780954355651808</v>
      </c>
      <c r="M2322" s="31"/>
      <c r="N2322" s="31"/>
      <c r="O2322" t="str">
        <f>IF(ISBLANK(Games!L2322), "", Games!L2322)</f>
        <v/>
      </c>
      <c r="P2322" t="str">
        <f>IF(ISBLANK(Games!M2322), "", Games!M2322)</f>
        <v/>
      </c>
      <c r="Q2322" t="str">
        <f t="shared" si="147"/>
        <v/>
      </c>
      <c r="R2322" t="str">
        <f>IF(ISBLANK(Games!L2322), "", IF(H2322=Q2322, "W", "L"))</f>
        <v/>
      </c>
      <c r="T2322" s="30" t="str">
        <f t="shared" si="144"/>
        <v/>
      </c>
    </row>
    <row r="2323" spans="1:20" x14ac:dyDescent="0.45">
      <c r="A2323" s="20" t="str">
        <f>Calc!A2323</f>
        <v>2024-09-21</v>
      </c>
      <c r="B2323" t="str">
        <f>Calc!B2323</f>
        <v>TEX</v>
      </c>
      <c r="C2323" t="str">
        <f>Calc!C2323</f>
        <v>SEA</v>
      </c>
      <c r="D2323" t="str">
        <f>IF(ISBLANK(Games!D2323), "", Games!D2323)</f>
        <v/>
      </c>
      <c r="E2323" t="str">
        <f>IF(ISBLANK(Games!E2323), "", Games!E2323)</f>
        <v/>
      </c>
      <c r="F2323">
        <f>Calc!M2323</f>
        <v>1535.7428778604465</v>
      </c>
      <c r="G2323">
        <f>Calc!N2323</f>
        <v>1521.2700100017432</v>
      </c>
      <c r="H2323" t="str">
        <f>IF(Calc!O2323=Betting!I2323, Betting!B2323, IF(Calc!P2323=Betting!I2323, Betting!C2323, ""))</f>
        <v>TEX</v>
      </c>
      <c r="I2323" s="21">
        <f>MAX(Calc!O2323:P2323)</f>
        <v>0.5524616617938003</v>
      </c>
      <c r="J2323" s="22">
        <f t="shared" si="145"/>
        <v>-123.44454421673657</v>
      </c>
      <c r="K2323" s="23">
        <f t="shared" si="146"/>
        <v>0.81008035336438966</v>
      </c>
      <c r="M2323" s="31"/>
      <c r="N2323" s="31"/>
      <c r="O2323" t="str">
        <f>IF(ISBLANK(Games!L2323), "", Games!L2323)</f>
        <v/>
      </c>
      <c r="P2323" t="str">
        <f>IF(ISBLANK(Games!M2323), "", Games!M2323)</f>
        <v/>
      </c>
      <c r="Q2323" t="str">
        <f t="shared" si="147"/>
        <v/>
      </c>
      <c r="R2323" t="str">
        <f>IF(ISBLANK(Games!L2323), "", IF(H2323=Q2323, "W", "L"))</f>
        <v/>
      </c>
      <c r="T2323" s="30" t="str">
        <f t="shared" si="144"/>
        <v/>
      </c>
    </row>
    <row r="2324" spans="1:20" x14ac:dyDescent="0.45">
      <c r="A2324" s="20" t="str">
        <f>Calc!A2324</f>
        <v>2024-09-21</v>
      </c>
      <c r="B2324" t="str">
        <f>Calc!B2324</f>
        <v>HOU</v>
      </c>
      <c r="C2324" t="str">
        <f>Calc!C2324</f>
        <v>LAA</v>
      </c>
      <c r="D2324" t="str">
        <f>IF(ISBLANK(Games!D2324), "", Games!D2324)</f>
        <v/>
      </c>
      <c r="E2324" t="str">
        <f>IF(ISBLANK(Games!E2324), "", Games!E2324)</f>
        <v/>
      </c>
      <c r="F2324">
        <f>Calc!M2324</f>
        <v>1535.1961987191132</v>
      </c>
      <c r="G2324">
        <f>Calc!N2324</f>
        <v>1486.8682858001625</v>
      </c>
      <c r="H2324" t="str">
        <f>IF(Calc!O2324=Betting!I2324, Betting!B2324, IF(Calc!P2324=Betting!I2324, Betting!C2324, ""))</f>
        <v>HOU</v>
      </c>
      <c r="I2324" s="21">
        <f>MAX(Calc!O2324:P2324)</f>
        <v>0.54869617934120785</v>
      </c>
      <c r="J2324" s="22">
        <f t="shared" si="145"/>
        <v>-121.58022029156476</v>
      </c>
      <c r="K2324" s="23">
        <f t="shared" si="146"/>
        <v>0.82250221096973941</v>
      </c>
      <c r="M2324" s="31"/>
      <c r="N2324" s="31"/>
      <c r="O2324" t="str">
        <f>IF(ISBLANK(Games!L2324), "", Games!L2324)</f>
        <v/>
      </c>
      <c r="P2324" t="str">
        <f>IF(ISBLANK(Games!M2324), "", Games!M2324)</f>
        <v/>
      </c>
      <c r="Q2324" t="str">
        <f t="shared" si="147"/>
        <v/>
      </c>
      <c r="R2324" t="str">
        <f>IF(ISBLANK(Games!L2324), "", IF(H2324=Q2324, "W", "L"))</f>
        <v/>
      </c>
      <c r="T2324" s="30" t="str">
        <f t="shared" si="144"/>
        <v/>
      </c>
    </row>
    <row r="2325" spans="1:20" x14ac:dyDescent="0.45">
      <c r="A2325" s="20" t="str">
        <f>Calc!A2325</f>
        <v>2024-09-21</v>
      </c>
      <c r="B2325" t="str">
        <f>Calc!B2325</f>
        <v>KCR</v>
      </c>
      <c r="C2325" t="str">
        <f>Calc!C2325</f>
        <v>SFG</v>
      </c>
      <c r="D2325" t="str">
        <f>IF(ISBLANK(Games!D2325), "", Games!D2325)</f>
        <v/>
      </c>
      <c r="E2325" t="str">
        <f>IF(ISBLANK(Games!E2325), "", Games!E2325)</f>
        <v/>
      </c>
      <c r="F2325">
        <f>Calc!M2325</f>
        <v>1459.3647323881944</v>
      </c>
      <c r="G2325">
        <f>Calc!N2325</f>
        <v>1491.6063482058917</v>
      </c>
      <c r="H2325" t="str">
        <f>IF(Calc!O2325=Betting!I2325, Betting!B2325, IF(Calc!P2325=Betting!I2325, Betting!C2325, ""))</f>
        <v>KCR</v>
      </c>
      <c r="I2325" s="21">
        <f>MAX(Calc!O2325:P2325)</f>
        <v>0.54877464155813493</v>
      </c>
      <c r="J2325" s="22">
        <f t="shared" si="145"/>
        <v>-121.6187502079048</v>
      </c>
      <c r="K2325" s="23">
        <f t="shared" si="146"/>
        <v>0.8222416348552507</v>
      </c>
      <c r="M2325" s="31"/>
      <c r="N2325" s="31"/>
      <c r="O2325" t="str">
        <f>IF(ISBLANK(Games!L2325), "", Games!L2325)</f>
        <v/>
      </c>
      <c r="P2325" t="str">
        <f>IF(ISBLANK(Games!M2325), "", Games!M2325)</f>
        <v/>
      </c>
      <c r="Q2325" t="str">
        <f t="shared" si="147"/>
        <v/>
      </c>
      <c r="R2325" t="str">
        <f>IF(ISBLANK(Games!L2325), "", IF(H2325=Q2325, "W", "L"))</f>
        <v/>
      </c>
      <c r="T2325" s="30" t="str">
        <f t="shared" si="144"/>
        <v/>
      </c>
    </row>
    <row r="2326" spans="1:20" x14ac:dyDescent="0.45">
      <c r="A2326" s="20" t="str">
        <f>Calc!A2326</f>
        <v>2024-09-21</v>
      </c>
      <c r="B2326" t="str">
        <f>Calc!B2326</f>
        <v>MIL</v>
      </c>
      <c r="C2326" t="str">
        <f>Calc!C2326</f>
        <v>ARI</v>
      </c>
      <c r="D2326" t="str">
        <f>IF(ISBLANK(Games!D2326), "", Games!D2326)</f>
        <v/>
      </c>
      <c r="E2326" t="str">
        <f>IF(ISBLANK(Games!E2326), "", Games!E2326)</f>
        <v/>
      </c>
      <c r="F2326">
        <f>Calc!M2326</f>
        <v>1516.6563185214643</v>
      </c>
      <c r="G2326">
        <f>Calc!N2326</f>
        <v>1515.1384034374826</v>
      </c>
      <c r="H2326" t="str">
        <f>IF(Calc!O2326=Betting!I2326, Betting!B2326, IF(Calc!P2326=Betting!I2326, Betting!C2326, ""))</f>
        <v>MIL</v>
      </c>
      <c r="I2326" s="21">
        <f>MAX(Calc!O2326:P2326)</f>
        <v>0.5358923066731387</v>
      </c>
      <c r="J2326" s="22">
        <f t="shared" si="145"/>
        <v>-115.46723193311105</v>
      </c>
      <c r="K2326" s="23">
        <f t="shared" si="146"/>
        <v>0.86604656858777851</v>
      </c>
      <c r="M2326" s="31"/>
      <c r="N2326" s="31"/>
      <c r="O2326" t="str">
        <f>IF(ISBLANK(Games!L2326), "", Games!L2326)</f>
        <v/>
      </c>
      <c r="P2326" t="str">
        <f>IF(ISBLANK(Games!M2326), "", Games!M2326)</f>
        <v/>
      </c>
      <c r="Q2326" t="str">
        <f t="shared" si="147"/>
        <v/>
      </c>
      <c r="R2326" t="str">
        <f>IF(ISBLANK(Games!L2326), "", IF(H2326=Q2326, "W", "L"))</f>
        <v/>
      </c>
      <c r="T2326" s="30" t="str">
        <f t="shared" si="144"/>
        <v/>
      </c>
    </row>
    <row r="2327" spans="1:20" x14ac:dyDescent="0.45">
      <c r="A2327" s="20" t="str">
        <f>Calc!A2327</f>
        <v>2024-09-21</v>
      </c>
      <c r="B2327" t="str">
        <f>Calc!B2327</f>
        <v>STL</v>
      </c>
      <c r="C2327" t="str">
        <f>Calc!C2327</f>
        <v>CLE</v>
      </c>
      <c r="D2327" t="str">
        <f>IF(ISBLANK(Games!D2327), "", Games!D2327)</f>
        <v/>
      </c>
      <c r="E2327" t="str">
        <f>IF(ISBLANK(Games!E2327), "", Games!E2327)</f>
        <v/>
      </c>
      <c r="F2327">
        <f>Calc!M2327</f>
        <v>1510.540426333587</v>
      </c>
      <c r="G2327">
        <f>Calc!N2327</f>
        <v>1521.3210808926906</v>
      </c>
      <c r="H2327" t="str">
        <f>IF(Calc!O2327=Betting!I2327, Betting!B2327, IF(Calc!P2327=Betting!I2327, Betting!C2327, ""))</f>
        <v>STL</v>
      </c>
      <c r="I2327" s="21">
        <f>MAX(Calc!O2327:P2327)</f>
        <v>0.52107573410566554</v>
      </c>
      <c r="J2327" s="22">
        <f t="shared" si="145"/>
        <v>-108.80128053913037</v>
      </c>
      <c r="K2327" s="23">
        <f t="shared" si="146"/>
        <v>0.91910682948290301</v>
      </c>
      <c r="M2327" s="31"/>
      <c r="N2327" s="31"/>
      <c r="O2327" t="str">
        <f>IF(ISBLANK(Games!L2327), "", Games!L2327)</f>
        <v/>
      </c>
      <c r="P2327" t="str">
        <f>IF(ISBLANK(Games!M2327), "", Games!M2327)</f>
        <v/>
      </c>
      <c r="Q2327" t="str">
        <f t="shared" si="147"/>
        <v/>
      </c>
      <c r="R2327" t="str">
        <f>IF(ISBLANK(Games!L2327), "", IF(H2327=Q2327, "W", "L"))</f>
        <v/>
      </c>
      <c r="T2327" s="30" t="str">
        <f t="shared" si="144"/>
        <v/>
      </c>
    </row>
    <row r="2328" spans="1:20" x14ac:dyDescent="0.45">
      <c r="A2328" s="20" t="str">
        <f>Calc!A2328</f>
        <v>2024-09-21</v>
      </c>
      <c r="B2328" t="str">
        <f>Calc!B2328</f>
        <v>SDP</v>
      </c>
      <c r="C2328" t="str">
        <f>Calc!C2328</f>
        <v>CHW</v>
      </c>
      <c r="D2328" t="str">
        <f>IF(ISBLANK(Games!D2328), "", Games!D2328)</f>
        <v/>
      </c>
      <c r="E2328" t="str">
        <f>IF(ISBLANK(Games!E2328), "", Games!E2328)</f>
        <v/>
      </c>
      <c r="F2328">
        <f>Calc!M2328</f>
        <v>1502.9671207118124</v>
      </c>
      <c r="G2328">
        <f>Calc!N2328</f>
        <v>1425.4820043556863</v>
      </c>
      <c r="H2328" t="str">
        <f>IF(Calc!O2328=Betting!I2328, Betting!B2328, IF(Calc!P2328=Betting!I2328, Betting!C2328, ""))</f>
        <v>SDP</v>
      </c>
      <c r="I2328" s="21">
        <f>MAX(Calc!O2328:P2328)</f>
        <v>0.62431722398258993</v>
      </c>
      <c r="J2328" s="22">
        <f t="shared" si="145"/>
        <v>-166.18201946890892</v>
      </c>
      <c r="K2328" s="23">
        <f t="shared" si="146"/>
        <v>0.60174981817878948</v>
      </c>
      <c r="M2328" s="31"/>
      <c r="N2328" s="31"/>
      <c r="O2328" t="str">
        <f>IF(ISBLANK(Games!L2328), "", Games!L2328)</f>
        <v/>
      </c>
      <c r="P2328" t="str">
        <f>IF(ISBLANK(Games!M2328), "", Games!M2328)</f>
        <v/>
      </c>
      <c r="Q2328" t="str">
        <f t="shared" si="147"/>
        <v/>
      </c>
      <c r="R2328" t="str">
        <f>IF(ISBLANK(Games!L2328), "", IF(H2328=Q2328, "W", "L"))</f>
        <v/>
      </c>
      <c r="T2328" s="30" t="str">
        <f t="shared" si="144"/>
        <v/>
      </c>
    </row>
    <row r="2329" spans="1:20" x14ac:dyDescent="0.45">
      <c r="A2329" s="20" t="str">
        <f>Calc!A2329</f>
        <v>2024-09-21</v>
      </c>
      <c r="B2329" t="str">
        <f>Calc!B2329</f>
        <v>OAK</v>
      </c>
      <c r="C2329" t="str">
        <f>Calc!C2329</f>
        <v>NYY</v>
      </c>
      <c r="D2329" t="str">
        <f>IF(ISBLANK(Games!D2329), "", Games!D2329)</f>
        <v/>
      </c>
      <c r="E2329" t="str">
        <f>IF(ISBLANK(Games!E2329), "", Games!E2329)</f>
        <v/>
      </c>
      <c r="F2329">
        <f>Calc!M2329</f>
        <v>1410.609331202211</v>
      </c>
      <c r="G2329">
        <f>Calc!N2329</f>
        <v>1562.9327852564061</v>
      </c>
      <c r="H2329" t="str">
        <f>IF(Calc!O2329=Betting!I2329, Betting!B2329, IF(Calc!P2329=Betting!I2329, Betting!C2329, ""))</f>
        <v>NYY</v>
      </c>
      <c r="I2329" s="21">
        <f>MAX(Calc!O2329:P2329)</f>
        <v>0.70306226312723308</v>
      </c>
      <c r="J2329" s="22">
        <f t="shared" si="145"/>
        <v>-236.77093741321403</v>
      </c>
      <c r="K2329" s="23">
        <f t="shared" si="146"/>
        <v>0.42234913242531708</v>
      </c>
      <c r="M2329" s="31"/>
      <c r="N2329" s="31"/>
      <c r="O2329" t="str">
        <f>IF(ISBLANK(Games!L2329), "", Games!L2329)</f>
        <v/>
      </c>
      <c r="P2329" t="str">
        <f>IF(ISBLANK(Games!M2329), "", Games!M2329)</f>
        <v/>
      </c>
      <c r="Q2329" t="str">
        <f t="shared" si="147"/>
        <v/>
      </c>
      <c r="R2329" t="str">
        <f>IF(ISBLANK(Games!L2329), "", IF(H2329=Q2329, "W", "L"))</f>
        <v/>
      </c>
      <c r="T2329" s="30" t="str">
        <f t="shared" si="144"/>
        <v/>
      </c>
    </row>
    <row r="2330" spans="1:20" x14ac:dyDescent="0.45">
      <c r="A2330" s="20" t="str">
        <f>Calc!A2330</f>
        <v>2024-09-21</v>
      </c>
      <c r="B2330" t="str">
        <f>Calc!B2330</f>
        <v>LAD</v>
      </c>
      <c r="C2330" t="str">
        <f>Calc!C2330</f>
        <v>COL</v>
      </c>
      <c r="D2330" t="str">
        <f>IF(ISBLANK(Games!D2330), "", Games!D2330)</f>
        <v/>
      </c>
      <c r="E2330" t="str">
        <f>IF(ISBLANK(Games!E2330), "", Games!E2330)</f>
        <v/>
      </c>
      <c r="F2330">
        <f>Calc!M2330</f>
        <v>1596.6514930600529</v>
      </c>
      <c r="G2330">
        <f>Calc!N2330</f>
        <v>1405.4006829938121</v>
      </c>
      <c r="H2330" t="str">
        <f>IF(Calc!O2330=Betting!I2330, Betting!B2330, IF(Calc!P2330=Betting!I2330, Betting!C2330, ""))</f>
        <v>LAD</v>
      </c>
      <c r="I2330" s="21">
        <f>MAX(Calc!O2330:P2330)</f>
        <v>0.77176098877337673</v>
      </c>
      <c r="J2330" s="22">
        <f t="shared" si="145"/>
        <v>-338.13719426214988</v>
      </c>
      <c r="K2330" s="23">
        <f t="shared" si="146"/>
        <v>0.2957379480781766</v>
      </c>
      <c r="M2330" s="31"/>
      <c r="N2330" s="31"/>
      <c r="O2330" t="str">
        <f>IF(ISBLANK(Games!L2330), "", Games!L2330)</f>
        <v/>
      </c>
      <c r="P2330" t="str">
        <f>IF(ISBLANK(Games!M2330), "", Games!M2330)</f>
        <v/>
      </c>
      <c r="Q2330" t="str">
        <f t="shared" si="147"/>
        <v/>
      </c>
      <c r="R2330" t="str">
        <f>IF(ISBLANK(Games!L2330), "", IF(H2330=Q2330, "W", "L"))</f>
        <v/>
      </c>
      <c r="T2330" s="30" t="str">
        <f t="shared" si="144"/>
        <v/>
      </c>
    </row>
    <row r="2331" spans="1:20" x14ac:dyDescent="0.45">
      <c r="A2331" s="20" t="str">
        <f>Calc!A2331</f>
        <v>2024-09-22</v>
      </c>
      <c r="B2331" t="str">
        <f>Calc!B2331</f>
        <v>CIN</v>
      </c>
      <c r="C2331" t="str">
        <f>Calc!C2331</f>
        <v>PIT</v>
      </c>
      <c r="D2331" t="str">
        <f>IF(ISBLANK(Games!D2331), "", Games!D2331)</f>
        <v/>
      </c>
      <c r="E2331" t="str">
        <f>IF(ISBLANK(Games!E2331), "", Games!E2331)</f>
        <v/>
      </c>
      <c r="F2331">
        <f>Calc!M2331</f>
        <v>1493.1662146218293</v>
      </c>
      <c r="G2331">
        <f>Calc!N2331</f>
        <v>1490.342604018655</v>
      </c>
      <c r="H2331" t="str">
        <f>IF(Calc!O2331=Betting!I2331, Betting!B2331, IF(Calc!P2331=Betting!I2331, Betting!C2331, ""))</f>
        <v>PIT</v>
      </c>
      <c r="I2331" s="21">
        <f>MAX(Calc!O2331:P2331)</f>
        <v>0.50288103160236808</v>
      </c>
      <c r="J2331" s="22">
        <f t="shared" si="145"/>
        <v>-101.15909139884745</v>
      </c>
      <c r="K2331" s="23">
        <f t="shared" si="146"/>
        <v>0.9885418959104979</v>
      </c>
      <c r="M2331" s="31"/>
      <c r="N2331" s="31"/>
      <c r="O2331" t="str">
        <f>IF(ISBLANK(Games!L2331), "", Games!L2331)</f>
        <v/>
      </c>
      <c r="P2331" t="str">
        <f>IF(ISBLANK(Games!M2331), "", Games!M2331)</f>
        <v/>
      </c>
      <c r="Q2331" t="str">
        <f t="shared" si="147"/>
        <v/>
      </c>
      <c r="R2331" t="str">
        <f>IF(ISBLANK(Games!L2331), "", IF(H2331=Q2331, "W", "L"))</f>
        <v/>
      </c>
      <c r="T2331" s="30" t="str">
        <f t="shared" si="144"/>
        <v/>
      </c>
    </row>
    <row r="2332" spans="1:20" x14ac:dyDescent="0.45">
      <c r="A2332" s="20" t="str">
        <f>Calc!A2332</f>
        <v>2024-09-22</v>
      </c>
      <c r="B2332" t="str">
        <f>Calc!B2332</f>
        <v>BAL</v>
      </c>
      <c r="C2332" t="str">
        <f>Calc!C2332</f>
        <v>DET</v>
      </c>
      <c r="D2332" t="str">
        <f>IF(ISBLANK(Games!D2332), "", Games!D2332)</f>
        <v/>
      </c>
      <c r="E2332" t="str">
        <f>IF(ISBLANK(Games!E2332), "", Games!E2332)</f>
        <v/>
      </c>
      <c r="F2332">
        <f>Calc!M2332</f>
        <v>1527.1786991040578</v>
      </c>
      <c r="G2332">
        <f>Calc!N2332</f>
        <v>1495.7868779460348</v>
      </c>
      <c r="H2332" t="str">
        <f>IF(Calc!O2332=Betting!I2332, Betting!B2332, IF(Calc!P2332=Betting!I2332, Betting!C2332, ""))</f>
        <v>BAL</v>
      </c>
      <c r="I2332" s="21">
        <f>MAX(Calc!O2332:P2332)</f>
        <v>0.55592349252900741</v>
      </c>
      <c r="J2332" s="22">
        <f t="shared" si="145"/>
        <v>-125.18642242414067</v>
      </c>
      <c r="K2332" s="23">
        <f t="shared" si="146"/>
        <v>0.79880867320573123</v>
      </c>
      <c r="M2332" s="31"/>
      <c r="N2332" s="31"/>
      <c r="O2332" t="str">
        <f>IF(ISBLANK(Games!L2332), "", Games!L2332)</f>
        <v/>
      </c>
      <c r="P2332" t="str">
        <f>IF(ISBLANK(Games!M2332), "", Games!M2332)</f>
        <v/>
      </c>
      <c r="Q2332" t="str">
        <f t="shared" si="147"/>
        <v/>
      </c>
      <c r="R2332" t="str">
        <f>IF(ISBLANK(Games!L2332), "", IF(H2332=Q2332, "W", "L"))</f>
        <v/>
      </c>
      <c r="T2332" s="30" t="str">
        <f t="shared" si="144"/>
        <v/>
      </c>
    </row>
    <row r="2333" spans="1:20" x14ac:dyDescent="0.45">
      <c r="A2333" s="20" t="str">
        <f>Calc!A2333</f>
        <v>2024-09-22</v>
      </c>
      <c r="B2333" t="str">
        <f>Calc!B2333</f>
        <v>BOS</v>
      </c>
      <c r="C2333" t="str">
        <f>Calc!C2333</f>
        <v>MIN</v>
      </c>
      <c r="D2333" t="str">
        <f>IF(ISBLANK(Games!D2333), "", Games!D2333)</f>
        <v/>
      </c>
      <c r="E2333" t="str">
        <f>IF(ISBLANK(Games!E2333), "", Games!E2333)</f>
        <v/>
      </c>
      <c r="F2333">
        <f>Calc!M2333</f>
        <v>1500.26839934439</v>
      </c>
      <c r="G2333">
        <f>Calc!N2333</f>
        <v>1539.5424706464416</v>
      </c>
      <c r="H2333" t="str">
        <f>IF(Calc!O2333=Betting!I2333, Betting!B2333, IF(Calc!P2333=Betting!I2333, Betting!C2333, ""))</f>
        <v>MIN</v>
      </c>
      <c r="I2333" s="21">
        <f>MAX(Calc!O2333:P2333)</f>
        <v>0.53063939300257645</v>
      </c>
      <c r="J2333" s="22">
        <f t="shared" si="145"/>
        <v>-113.05580082597116</v>
      </c>
      <c r="K2333" s="23">
        <f t="shared" si="146"/>
        <v>0.88451896558524945</v>
      </c>
      <c r="M2333" s="31"/>
      <c r="N2333" s="31"/>
      <c r="O2333" t="str">
        <f>IF(ISBLANK(Games!L2333), "", Games!L2333)</f>
        <v/>
      </c>
      <c r="P2333" t="str">
        <f>IF(ISBLANK(Games!M2333), "", Games!M2333)</f>
        <v/>
      </c>
      <c r="Q2333" t="str">
        <f t="shared" si="147"/>
        <v/>
      </c>
      <c r="R2333" t="str">
        <f>IF(ISBLANK(Games!L2333), "", IF(H2333=Q2333, "W", "L"))</f>
        <v/>
      </c>
      <c r="T2333" s="30" t="str">
        <f t="shared" si="144"/>
        <v/>
      </c>
    </row>
    <row r="2334" spans="1:20" x14ac:dyDescent="0.45">
      <c r="A2334" s="20" t="str">
        <f>Calc!A2334</f>
        <v>2024-09-22</v>
      </c>
      <c r="B2334" t="str">
        <f>Calc!B2334</f>
        <v>TBR</v>
      </c>
      <c r="C2334" t="str">
        <f>Calc!C2334</f>
        <v>TOR</v>
      </c>
      <c r="D2334" t="str">
        <f>IF(ISBLANK(Games!D2334), "", Games!D2334)</f>
        <v/>
      </c>
      <c r="E2334" t="str">
        <f>IF(ISBLANK(Games!E2334), "", Games!E2334)</f>
        <v/>
      </c>
      <c r="F2334">
        <f>Calc!M2334</f>
        <v>1528.0229512954211</v>
      </c>
      <c r="G2334">
        <f>Calc!N2334</f>
        <v>1549.5770225833428</v>
      </c>
      <c r="H2334" t="str">
        <f>IF(Calc!O2334=Betting!I2334, Betting!B2334, IF(Calc!P2334=Betting!I2334, Betting!C2334, ""))</f>
        <v>TBR</v>
      </c>
      <c r="I2334" s="21">
        <f>MAX(Calc!O2334:P2334)</f>
        <v>0.53118309262308394</v>
      </c>
      <c r="J2334" s="22">
        <f t="shared" si="145"/>
        <v>-113.30288738840794</v>
      </c>
      <c r="K2334" s="23">
        <f t="shared" si="146"/>
        <v>0.88259004077446868</v>
      </c>
      <c r="M2334" s="31"/>
      <c r="N2334" s="31"/>
      <c r="O2334" t="str">
        <f>IF(ISBLANK(Games!L2334), "", Games!L2334)</f>
        <v/>
      </c>
      <c r="P2334" t="str">
        <f>IF(ISBLANK(Games!M2334), "", Games!M2334)</f>
        <v/>
      </c>
      <c r="Q2334" t="str">
        <f t="shared" si="147"/>
        <v/>
      </c>
      <c r="R2334" t="str">
        <f>IF(ISBLANK(Games!L2334), "", IF(H2334=Q2334, "W", "L"))</f>
        <v/>
      </c>
      <c r="T2334" s="30" t="str">
        <f t="shared" si="144"/>
        <v/>
      </c>
    </row>
    <row r="2335" spans="1:20" x14ac:dyDescent="0.45">
      <c r="A2335" s="20" t="str">
        <f>Calc!A2335</f>
        <v>2024-09-22</v>
      </c>
      <c r="B2335" t="str">
        <f>Calc!B2335</f>
        <v>NYM</v>
      </c>
      <c r="C2335" t="str">
        <f>Calc!C2335</f>
        <v>PHI</v>
      </c>
      <c r="D2335" t="str">
        <f>IF(ISBLANK(Games!D2335), "", Games!D2335)</f>
        <v/>
      </c>
      <c r="E2335" t="str">
        <f>IF(ISBLANK(Games!E2335), "", Games!E2335)</f>
        <v/>
      </c>
      <c r="F2335">
        <f>Calc!M2335</f>
        <v>1483.2891783762693</v>
      </c>
      <c r="G2335">
        <f>Calc!N2335</f>
        <v>1539.4111659163295</v>
      </c>
      <c r="H2335" t="str">
        <f>IF(Calc!O2335=Betting!I2335, Betting!B2335, IF(Calc!P2335=Betting!I2335, Betting!C2335, ""))</f>
        <v>PHI</v>
      </c>
      <c r="I2335" s="21">
        <f>MAX(Calc!O2335:P2335)</f>
        <v>0.5289344583670641</v>
      </c>
      <c r="J2335" s="22">
        <f t="shared" si="145"/>
        <v>-112.28468474546604</v>
      </c>
      <c r="K2335" s="23">
        <f t="shared" si="146"/>
        <v>0.89059340752201654</v>
      </c>
      <c r="M2335" s="31"/>
      <c r="N2335" s="31"/>
      <c r="O2335" t="str">
        <f>IF(ISBLANK(Games!L2335), "", Games!L2335)</f>
        <v/>
      </c>
      <c r="P2335" t="str">
        <f>IF(ISBLANK(Games!M2335), "", Games!M2335)</f>
        <v/>
      </c>
      <c r="Q2335" t="str">
        <f t="shared" si="147"/>
        <v/>
      </c>
      <c r="R2335" t="str">
        <f>IF(ISBLANK(Games!L2335), "", IF(H2335=Q2335, "W", "L"))</f>
        <v/>
      </c>
      <c r="T2335" s="30" t="str">
        <f t="shared" si="144"/>
        <v/>
      </c>
    </row>
    <row r="2336" spans="1:20" x14ac:dyDescent="0.45">
      <c r="A2336" s="20" t="str">
        <f>Calc!A2336</f>
        <v>2024-09-22</v>
      </c>
      <c r="B2336" t="str">
        <f>Calc!B2336</f>
        <v>MIA</v>
      </c>
      <c r="C2336" t="str">
        <f>Calc!C2336</f>
        <v>ATL</v>
      </c>
      <c r="D2336" t="str">
        <f>IF(ISBLANK(Games!D2336), "", Games!D2336)</f>
        <v/>
      </c>
      <c r="E2336" t="str">
        <f>IF(ISBLANK(Games!E2336), "", Games!E2336)</f>
        <v/>
      </c>
      <c r="F2336">
        <f>Calc!M2336</f>
        <v>1453.0099819148713</v>
      </c>
      <c r="G2336">
        <f>Calc!N2336</f>
        <v>1588.8399964445969</v>
      </c>
      <c r="H2336" t="str">
        <f>IF(Calc!O2336=Betting!I2336, Betting!B2336, IF(Calc!P2336=Betting!I2336, Betting!C2336, ""))</f>
        <v>ATL</v>
      </c>
      <c r="I2336" s="21">
        <f>MAX(Calc!O2336:P2336)</f>
        <v>0.66321373562954655</v>
      </c>
      <c r="J2336" s="22">
        <f t="shared" si="145"/>
        <v>-196.92422340004765</v>
      </c>
      <c r="K2336" s="23">
        <f t="shared" si="146"/>
        <v>0.50780954355651808</v>
      </c>
      <c r="M2336" s="31"/>
      <c r="N2336" s="31"/>
      <c r="O2336" t="str">
        <f>IF(ISBLANK(Games!L2336), "", Games!L2336)</f>
        <v/>
      </c>
      <c r="P2336" t="str">
        <f>IF(ISBLANK(Games!M2336), "", Games!M2336)</f>
        <v/>
      </c>
      <c r="Q2336" t="str">
        <f t="shared" si="147"/>
        <v/>
      </c>
      <c r="R2336" t="str">
        <f>IF(ISBLANK(Games!L2336), "", IF(H2336=Q2336, "W", "L"))</f>
        <v/>
      </c>
      <c r="T2336" s="30" t="str">
        <f t="shared" si="144"/>
        <v/>
      </c>
    </row>
    <row r="2337" spans="1:20" x14ac:dyDescent="0.45">
      <c r="A2337" s="20" t="str">
        <f>Calc!A2337</f>
        <v>2024-09-22</v>
      </c>
      <c r="B2337" t="str">
        <f>Calc!B2337</f>
        <v>HOU</v>
      </c>
      <c r="C2337" t="str">
        <f>Calc!C2337</f>
        <v>LAA</v>
      </c>
      <c r="D2337" t="str">
        <f>IF(ISBLANK(Games!D2337), "", Games!D2337)</f>
        <v/>
      </c>
      <c r="E2337" t="str">
        <f>IF(ISBLANK(Games!E2337), "", Games!E2337)</f>
        <v/>
      </c>
      <c r="F2337">
        <f>Calc!M2337</f>
        <v>1535.1961987191132</v>
      </c>
      <c r="G2337">
        <f>Calc!N2337</f>
        <v>1486.8682858001625</v>
      </c>
      <c r="H2337" t="str">
        <f>IF(Calc!O2337=Betting!I2337, Betting!B2337, IF(Calc!P2337=Betting!I2337, Betting!C2337, ""))</f>
        <v>HOU</v>
      </c>
      <c r="I2337" s="21">
        <f>MAX(Calc!O2337:P2337)</f>
        <v>0.54869617934120785</v>
      </c>
      <c r="J2337" s="22">
        <f t="shared" si="145"/>
        <v>-121.58022029156476</v>
      </c>
      <c r="K2337" s="23">
        <f t="shared" si="146"/>
        <v>0.82250221096973941</v>
      </c>
      <c r="M2337" s="31"/>
      <c r="N2337" s="31"/>
      <c r="O2337" t="str">
        <f>IF(ISBLANK(Games!L2337), "", Games!L2337)</f>
        <v/>
      </c>
      <c r="P2337" t="str">
        <f>IF(ISBLANK(Games!M2337), "", Games!M2337)</f>
        <v/>
      </c>
      <c r="Q2337" t="str">
        <f t="shared" si="147"/>
        <v/>
      </c>
      <c r="R2337" t="str">
        <f>IF(ISBLANK(Games!L2337), "", IF(H2337=Q2337, "W", "L"))</f>
        <v/>
      </c>
      <c r="T2337" s="30" t="str">
        <f t="shared" si="144"/>
        <v/>
      </c>
    </row>
    <row r="2338" spans="1:20" x14ac:dyDescent="0.45">
      <c r="A2338" s="20" t="str">
        <f>Calc!A2338</f>
        <v>2024-09-22</v>
      </c>
      <c r="B2338" t="str">
        <f>Calc!B2338</f>
        <v>KCR</v>
      </c>
      <c r="C2338" t="str">
        <f>Calc!C2338</f>
        <v>SFG</v>
      </c>
      <c r="D2338" t="str">
        <f>IF(ISBLANK(Games!D2338), "", Games!D2338)</f>
        <v/>
      </c>
      <c r="E2338" t="str">
        <f>IF(ISBLANK(Games!E2338), "", Games!E2338)</f>
        <v/>
      </c>
      <c r="F2338">
        <f>Calc!M2338</f>
        <v>1459.3647323881944</v>
      </c>
      <c r="G2338">
        <f>Calc!N2338</f>
        <v>1491.6063482058917</v>
      </c>
      <c r="H2338" t="str">
        <f>IF(Calc!O2338=Betting!I2338, Betting!B2338, IF(Calc!P2338=Betting!I2338, Betting!C2338, ""))</f>
        <v>KCR</v>
      </c>
      <c r="I2338" s="21">
        <f>MAX(Calc!O2338:P2338)</f>
        <v>0.54877464155813493</v>
      </c>
      <c r="J2338" s="22">
        <f t="shared" si="145"/>
        <v>-121.6187502079048</v>
      </c>
      <c r="K2338" s="23">
        <f t="shared" si="146"/>
        <v>0.8222416348552507</v>
      </c>
      <c r="M2338" s="31"/>
      <c r="N2338" s="31"/>
      <c r="O2338" t="str">
        <f>IF(ISBLANK(Games!L2338), "", Games!L2338)</f>
        <v/>
      </c>
      <c r="P2338" t="str">
        <f>IF(ISBLANK(Games!M2338), "", Games!M2338)</f>
        <v/>
      </c>
      <c r="Q2338" t="str">
        <f t="shared" si="147"/>
        <v/>
      </c>
      <c r="R2338" t="str">
        <f>IF(ISBLANK(Games!L2338), "", IF(H2338=Q2338, "W", "L"))</f>
        <v/>
      </c>
      <c r="T2338" s="30" t="str">
        <f t="shared" ref="T2338:T2401" si="148">IF(S2338="W", N2338/(L2338/-100), IF(S2338="L", -N2338, ""))</f>
        <v/>
      </c>
    </row>
    <row r="2339" spans="1:20" x14ac:dyDescent="0.45">
      <c r="A2339" s="20" t="str">
        <f>Calc!A2339</f>
        <v>2024-09-22</v>
      </c>
      <c r="B2339" t="str">
        <f>Calc!B2339</f>
        <v>MIL</v>
      </c>
      <c r="C2339" t="str">
        <f>Calc!C2339</f>
        <v>ARI</v>
      </c>
      <c r="D2339" t="str">
        <f>IF(ISBLANK(Games!D2339), "", Games!D2339)</f>
        <v/>
      </c>
      <c r="E2339" t="str">
        <f>IF(ISBLANK(Games!E2339), "", Games!E2339)</f>
        <v/>
      </c>
      <c r="F2339">
        <f>Calc!M2339</f>
        <v>1516.6563185214643</v>
      </c>
      <c r="G2339">
        <f>Calc!N2339</f>
        <v>1515.1384034374826</v>
      </c>
      <c r="H2339" t="str">
        <f>IF(Calc!O2339=Betting!I2339, Betting!B2339, IF(Calc!P2339=Betting!I2339, Betting!C2339, ""))</f>
        <v>MIL</v>
      </c>
      <c r="I2339" s="21">
        <f>MAX(Calc!O2339:P2339)</f>
        <v>0.5358923066731387</v>
      </c>
      <c r="J2339" s="22">
        <f t="shared" si="145"/>
        <v>-115.46723193311105</v>
      </c>
      <c r="K2339" s="23">
        <f t="shared" si="146"/>
        <v>0.86604656858777851</v>
      </c>
      <c r="M2339" s="31"/>
      <c r="N2339" s="31"/>
      <c r="O2339" t="str">
        <f>IF(ISBLANK(Games!L2339), "", Games!L2339)</f>
        <v/>
      </c>
      <c r="P2339" t="str">
        <f>IF(ISBLANK(Games!M2339), "", Games!M2339)</f>
        <v/>
      </c>
      <c r="Q2339" t="str">
        <f t="shared" si="147"/>
        <v/>
      </c>
      <c r="R2339" t="str">
        <f>IF(ISBLANK(Games!L2339), "", IF(H2339=Q2339, "W", "L"))</f>
        <v/>
      </c>
      <c r="T2339" s="30" t="str">
        <f t="shared" si="148"/>
        <v/>
      </c>
    </row>
    <row r="2340" spans="1:20" x14ac:dyDescent="0.45">
      <c r="A2340" s="20" t="str">
        <f>Calc!A2340</f>
        <v>2024-09-22</v>
      </c>
      <c r="B2340" t="str">
        <f>Calc!B2340</f>
        <v>STL</v>
      </c>
      <c r="C2340" t="str">
        <f>Calc!C2340</f>
        <v>CLE</v>
      </c>
      <c r="D2340" t="str">
        <f>IF(ISBLANK(Games!D2340), "", Games!D2340)</f>
        <v/>
      </c>
      <c r="E2340" t="str">
        <f>IF(ISBLANK(Games!E2340), "", Games!E2340)</f>
        <v/>
      </c>
      <c r="F2340">
        <f>Calc!M2340</f>
        <v>1510.540426333587</v>
      </c>
      <c r="G2340">
        <f>Calc!N2340</f>
        <v>1521.3210808926906</v>
      </c>
      <c r="H2340" t="str">
        <f>IF(Calc!O2340=Betting!I2340, Betting!B2340, IF(Calc!P2340=Betting!I2340, Betting!C2340, ""))</f>
        <v>STL</v>
      </c>
      <c r="I2340" s="21">
        <f>MAX(Calc!O2340:P2340)</f>
        <v>0.52107573410566554</v>
      </c>
      <c r="J2340" s="22">
        <f t="shared" si="145"/>
        <v>-108.80128053913037</v>
      </c>
      <c r="K2340" s="23">
        <f t="shared" si="146"/>
        <v>0.91910682948290301</v>
      </c>
      <c r="M2340" s="31"/>
      <c r="N2340" s="31"/>
      <c r="O2340" t="str">
        <f>IF(ISBLANK(Games!L2340), "", Games!L2340)</f>
        <v/>
      </c>
      <c r="P2340" t="str">
        <f>IF(ISBLANK(Games!M2340), "", Games!M2340)</f>
        <v/>
      </c>
      <c r="Q2340" t="str">
        <f t="shared" si="147"/>
        <v/>
      </c>
      <c r="R2340" t="str">
        <f>IF(ISBLANK(Games!L2340), "", IF(H2340=Q2340, "W", "L"))</f>
        <v/>
      </c>
      <c r="T2340" s="30" t="str">
        <f t="shared" si="148"/>
        <v/>
      </c>
    </row>
    <row r="2341" spans="1:20" x14ac:dyDescent="0.45">
      <c r="A2341" s="20" t="str">
        <f>Calc!A2341</f>
        <v>2024-09-22</v>
      </c>
      <c r="B2341" t="str">
        <f>Calc!B2341</f>
        <v>CHC</v>
      </c>
      <c r="C2341" t="str">
        <f>Calc!C2341</f>
        <v>WAS</v>
      </c>
      <c r="D2341" t="str">
        <f>IF(ISBLANK(Games!D2341), "", Games!D2341)</f>
        <v/>
      </c>
      <c r="E2341" t="str">
        <f>IF(ISBLANK(Games!E2341), "", Games!E2341)</f>
        <v/>
      </c>
      <c r="F2341">
        <f>Calc!M2341</f>
        <v>1529.9566441509314</v>
      </c>
      <c r="G2341">
        <f>Calc!N2341</f>
        <v>1420.7057667976087</v>
      </c>
      <c r="H2341" t="str">
        <f>IF(Calc!O2341=Betting!I2341, Betting!B2341, IF(Calc!P2341=Betting!I2341, Betting!C2341, ""))</f>
        <v>CHC</v>
      </c>
      <c r="I2341" s="21">
        <f>MAX(Calc!O2341:P2341)</f>
        <v>0.67453267569309072</v>
      </c>
      <c r="J2341" s="22">
        <f t="shared" si="145"/>
        <v>-207.2505057549248</v>
      </c>
      <c r="K2341" s="23">
        <f t="shared" si="146"/>
        <v>0.48250786957427599</v>
      </c>
      <c r="M2341" s="31"/>
      <c r="N2341" s="31"/>
      <c r="O2341" t="str">
        <f>IF(ISBLANK(Games!L2341), "", Games!L2341)</f>
        <v/>
      </c>
      <c r="P2341" t="str">
        <f>IF(ISBLANK(Games!M2341), "", Games!M2341)</f>
        <v/>
      </c>
      <c r="Q2341" t="str">
        <f t="shared" si="147"/>
        <v/>
      </c>
      <c r="R2341" t="str">
        <f>IF(ISBLANK(Games!L2341), "", IF(H2341=Q2341, "W", "L"))</f>
        <v/>
      </c>
      <c r="T2341" s="30" t="str">
        <f t="shared" si="148"/>
        <v/>
      </c>
    </row>
    <row r="2342" spans="1:20" x14ac:dyDescent="0.45">
      <c r="A2342" s="20" t="str">
        <f>Calc!A2342</f>
        <v>2024-09-22</v>
      </c>
      <c r="B2342" t="str">
        <f>Calc!B2342</f>
        <v>TEX</v>
      </c>
      <c r="C2342" t="str">
        <f>Calc!C2342</f>
        <v>SEA</v>
      </c>
      <c r="D2342" t="str">
        <f>IF(ISBLANK(Games!D2342), "", Games!D2342)</f>
        <v/>
      </c>
      <c r="E2342" t="str">
        <f>IF(ISBLANK(Games!E2342), "", Games!E2342)</f>
        <v/>
      </c>
      <c r="F2342">
        <f>Calc!M2342</f>
        <v>1535.7428778604465</v>
      </c>
      <c r="G2342">
        <f>Calc!N2342</f>
        <v>1521.2700100017432</v>
      </c>
      <c r="H2342" t="str">
        <f>IF(Calc!O2342=Betting!I2342, Betting!B2342, IF(Calc!P2342=Betting!I2342, Betting!C2342, ""))</f>
        <v>TEX</v>
      </c>
      <c r="I2342" s="21">
        <f>MAX(Calc!O2342:P2342)</f>
        <v>0.5524616617938003</v>
      </c>
      <c r="J2342" s="22">
        <f t="shared" si="145"/>
        <v>-123.44454421673657</v>
      </c>
      <c r="K2342" s="23">
        <f t="shared" si="146"/>
        <v>0.81008035336438966</v>
      </c>
      <c r="M2342" s="31"/>
      <c r="N2342" s="31"/>
      <c r="O2342" t="str">
        <f>IF(ISBLANK(Games!L2342), "", Games!L2342)</f>
        <v/>
      </c>
      <c r="P2342" t="str">
        <f>IF(ISBLANK(Games!M2342), "", Games!M2342)</f>
        <v/>
      </c>
      <c r="Q2342" t="str">
        <f t="shared" si="147"/>
        <v/>
      </c>
      <c r="R2342" t="str">
        <f>IF(ISBLANK(Games!L2342), "", IF(H2342=Q2342, "W", "L"))</f>
        <v/>
      </c>
      <c r="T2342" s="30" t="str">
        <f t="shared" si="148"/>
        <v/>
      </c>
    </row>
    <row r="2343" spans="1:20" x14ac:dyDescent="0.45">
      <c r="A2343" s="20" t="str">
        <f>Calc!A2343</f>
        <v>2024-09-22</v>
      </c>
      <c r="B2343" t="str">
        <f>Calc!B2343</f>
        <v>OAK</v>
      </c>
      <c r="C2343" t="str">
        <f>Calc!C2343</f>
        <v>NYY</v>
      </c>
      <c r="D2343" t="str">
        <f>IF(ISBLANK(Games!D2343), "", Games!D2343)</f>
        <v/>
      </c>
      <c r="E2343" t="str">
        <f>IF(ISBLANK(Games!E2343), "", Games!E2343)</f>
        <v/>
      </c>
      <c r="F2343">
        <f>Calc!M2343</f>
        <v>1410.609331202211</v>
      </c>
      <c r="G2343">
        <f>Calc!N2343</f>
        <v>1562.9327852564061</v>
      </c>
      <c r="H2343" t="str">
        <f>IF(Calc!O2343=Betting!I2343, Betting!B2343, IF(Calc!P2343=Betting!I2343, Betting!C2343, ""))</f>
        <v>NYY</v>
      </c>
      <c r="I2343" s="21">
        <f>MAX(Calc!O2343:P2343)</f>
        <v>0.70306226312723308</v>
      </c>
      <c r="J2343" s="22">
        <f t="shared" si="145"/>
        <v>-236.77093741321403</v>
      </c>
      <c r="K2343" s="23">
        <f t="shared" si="146"/>
        <v>0.42234913242531708</v>
      </c>
      <c r="M2343" s="31"/>
      <c r="N2343" s="31"/>
      <c r="O2343" t="str">
        <f>IF(ISBLANK(Games!L2343), "", Games!L2343)</f>
        <v/>
      </c>
      <c r="P2343" t="str">
        <f>IF(ISBLANK(Games!M2343), "", Games!M2343)</f>
        <v/>
      </c>
      <c r="Q2343" t="str">
        <f t="shared" si="147"/>
        <v/>
      </c>
      <c r="R2343" t="str">
        <f>IF(ISBLANK(Games!L2343), "", IF(H2343=Q2343, "W", "L"))</f>
        <v/>
      </c>
      <c r="T2343" s="30" t="str">
        <f t="shared" si="148"/>
        <v/>
      </c>
    </row>
    <row r="2344" spans="1:20" x14ac:dyDescent="0.45">
      <c r="A2344" s="20" t="str">
        <f>Calc!A2344</f>
        <v>2024-09-22</v>
      </c>
      <c r="B2344" t="str">
        <f>Calc!B2344</f>
        <v>LAD</v>
      </c>
      <c r="C2344" t="str">
        <f>Calc!C2344</f>
        <v>COL</v>
      </c>
      <c r="D2344" t="str">
        <f>IF(ISBLANK(Games!D2344), "", Games!D2344)</f>
        <v/>
      </c>
      <c r="E2344" t="str">
        <f>IF(ISBLANK(Games!E2344), "", Games!E2344)</f>
        <v/>
      </c>
      <c r="F2344">
        <f>Calc!M2344</f>
        <v>1596.6514930600529</v>
      </c>
      <c r="G2344">
        <f>Calc!N2344</f>
        <v>1405.4006829938121</v>
      </c>
      <c r="H2344" t="str">
        <f>IF(Calc!O2344=Betting!I2344, Betting!B2344, IF(Calc!P2344=Betting!I2344, Betting!C2344, ""))</f>
        <v>LAD</v>
      </c>
      <c r="I2344" s="21">
        <f>MAX(Calc!O2344:P2344)</f>
        <v>0.77176098877337673</v>
      </c>
      <c r="J2344" s="22">
        <f t="shared" si="145"/>
        <v>-338.13719426214988</v>
      </c>
      <c r="K2344" s="23">
        <f t="shared" si="146"/>
        <v>0.2957379480781766</v>
      </c>
      <c r="M2344" s="31"/>
      <c r="N2344" s="31"/>
      <c r="O2344" t="str">
        <f>IF(ISBLANK(Games!L2344), "", Games!L2344)</f>
        <v/>
      </c>
      <c r="P2344" t="str">
        <f>IF(ISBLANK(Games!M2344), "", Games!M2344)</f>
        <v/>
      </c>
      <c r="Q2344" t="str">
        <f t="shared" si="147"/>
        <v/>
      </c>
      <c r="R2344" t="str">
        <f>IF(ISBLANK(Games!L2344), "", IF(H2344=Q2344, "W", "L"))</f>
        <v/>
      </c>
      <c r="T2344" s="30" t="str">
        <f t="shared" si="148"/>
        <v/>
      </c>
    </row>
    <row r="2345" spans="1:20" x14ac:dyDescent="0.45">
      <c r="A2345" s="20" t="str">
        <f>Calc!A2345</f>
        <v>2024-09-22</v>
      </c>
      <c r="B2345" t="str">
        <f>Calc!B2345</f>
        <v>SDP</v>
      </c>
      <c r="C2345" t="str">
        <f>Calc!C2345</f>
        <v>CHW</v>
      </c>
      <c r="D2345" t="str">
        <f>IF(ISBLANK(Games!D2345), "", Games!D2345)</f>
        <v/>
      </c>
      <c r="E2345" t="str">
        <f>IF(ISBLANK(Games!E2345), "", Games!E2345)</f>
        <v/>
      </c>
      <c r="F2345">
        <f>Calc!M2345</f>
        <v>1502.9671207118124</v>
      </c>
      <c r="G2345">
        <f>Calc!N2345</f>
        <v>1425.4820043556863</v>
      </c>
      <c r="H2345" t="str">
        <f>IF(Calc!O2345=Betting!I2345, Betting!B2345, IF(Calc!P2345=Betting!I2345, Betting!C2345, ""))</f>
        <v>SDP</v>
      </c>
      <c r="I2345" s="21">
        <f>MAX(Calc!O2345:P2345)</f>
        <v>0.62431722398258993</v>
      </c>
      <c r="J2345" s="22">
        <f t="shared" si="145"/>
        <v>-166.18201946890892</v>
      </c>
      <c r="K2345" s="23">
        <f t="shared" si="146"/>
        <v>0.60174981817878948</v>
      </c>
      <c r="M2345" s="31"/>
      <c r="N2345" s="31"/>
      <c r="O2345" t="str">
        <f>IF(ISBLANK(Games!L2345), "", Games!L2345)</f>
        <v/>
      </c>
      <c r="P2345" t="str">
        <f>IF(ISBLANK(Games!M2345), "", Games!M2345)</f>
        <v/>
      </c>
      <c r="Q2345" t="str">
        <f t="shared" si="147"/>
        <v/>
      </c>
      <c r="R2345" t="str">
        <f>IF(ISBLANK(Games!L2345), "", IF(H2345=Q2345, "W", "L"))</f>
        <v/>
      </c>
      <c r="T2345" s="30" t="str">
        <f t="shared" si="148"/>
        <v/>
      </c>
    </row>
    <row r="2346" spans="1:20" x14ac:dyDescent="0.45">
      <c r="A2346" s="20" t="str">
        <f>Calc!A2346</f>
        <v>2024-09-23</v>
      </c>
      <c r="B2346" t="str">
        <f>Calc!B2346</f>
        <v>PHI</v>
      </c>
      <c r="C2346" t="str">
        <f>Calc!C2346</f>
        <v>CHC</v>
      </c>
      <c r="D2346" t="str">
        <f>IF(ISBLANK(Games!D2346), "", Games!D2346)</f>
        <v/>
      </c>
      <c r="E2346" t="str">
        <f>IF(ISBLANK(Games!E2346), "", Games!E2346)</f>
        <v/>
      </c>
      <c r="F2346">
        <f>Calc!M2346</f>
        <v>1516.0751994709906</v>
      </c>
      <c r="G2346">
        <f>Calc!N2346</f>
        <v>1510.9500841970262</v>
      </c>
      <c r="H2346" t="str">
        <f>IF(Calc!O2346=Betting!I2346, Betting!B2346, IF(Calc!P2346=Betting!I2346, Betting!C2346, ""))</f>
        <v>PHI</v>
      </c>
      <c r="I2346" s="21">
        <f>MAX(Calc!O2346:P2346)</f>
        <v>0.54974798019201732</v>
      </c>
      <c r="J2346" s="22">
        <f t="shared" si="145"/>
        <v>-122.09783765688964</v>
      </c>
      <c r="K2346" s="23">
        <f t="shared" si="146"/>
        <v>0.81901532344096573</v>
      </c>
      <c r="M2346" s="31"/>
      <c r="N2346" s="31"/>
      <c r="O2346" t="str">
        <f>IF(ISBLANK(Games!L2346), "", Games!L2346)</f>
        <v/>
      </c>
      <c r="P2346" t="str">
        <f>IF(ISBLANK(Games!M2346), "", Games!M2346)</f>
        <v/>
      </c>
      <c r="Q2346" t="str">
        <f t="shared" si="147"/>
        <v/>
      </c>
      <c r="R2346" t="str">
        <f>IF(ISBLANK(Games!L2346), "", IF(H2346=Q2346, "W", "L"))</f>
        <v/>
      </c>
      <c r="T2346" s="30" t="str">
        <f t="shared" si="148"/>
        <v/>
      </c>
    </row>
    <row r="2347" spans="1:20" x14ac:dyDescent="0.45">
      <c r="A2347" s="20" t="str">
        <f>Calc!A2347</f>
        <v>2024-09-23</v>
      </c>
      <c r="B2347" t="str">
        <f>Calc!B2347</f>
        <v>TOR</v>
      </c>
      <c r="C2347" t="str">
        <f>Calc!C2347</f>
        <v>BOS</v>
      </c>
      <c r="D2347" t="str">
        <f>IF(ISBLANK(Games!D2347), "", Games!D2347)</f>
        <v/>
      </c>
      <c r="E2347" t="str">
        <f>IF(ISBLANK(Games!E2347), "", Games!E2347)</f>
        <v/>
      </c>
      <c r="F2347">
        <f>Calc!M2347</f>
        <v>1536.86484917293</v>
      </c>
      <c r="G2347">
        <f>Calc!N2347</f>
        <v>1518.233689676287</v>
      </c>
      <c r="H2347" t="str">
        <f>IF(Calc!O2347=Betting!I2347, Betting!B2347, IF(Calc!P2347=Betting!I2347, Betting!C2347, ""))</f>
        <v>TOR</v>
      </c>
      <c r="I2347" s="21">
        <f>MAX(Calc!O2347:P2347)</f>
        <v>0.52402429168218234</v>
      </c>
      <c r="J2347" s="22">
        <f t="shared" si="145"/>
        <v>-110.09475536770077</v>
      </c>
      <c r="K2347" s="23">
        <f t="shared" si="146"/>
        <v>0.9083084808719023</v>
      </c>
      <c r="M2347" s="31"/>
      <c r="N2347" s="31"/>
      <c r="O2347" t="str">
        <f>IF(ISBLANK(Games!L2347), "", Games!L2347)</f>
        <v/>
      </c>
      <c r="P2347" t="str">
        <f>IF(ISBLANK(Games!M2347), "", Games!M2347)</f>
        <v/>
      </c>
      <c r="Q2347" t="str">
        <f t="shared" si="147"/>
        <v/>
      </c>
      <c r="R2347" t="str">
        <f>IF(ISBLANK(Games!L2347), "", IF(H2347=Q2347, "W", "L"))</f>
        <v/>
      </c>
      <c r="T2347" s="30" t="str">
        <f t="shared" si="148"/>
        <v/>
      </c>
    </row>
    <row r="2348" spans="1:20" x14ac:dyDescent="0.45">
      <c r="A2348" s="20" t="str">
        <f>Calc!A2348</f>
        <v>2024-09-23</v>
      </c>
      <c r="B2348" t="str">
        <f>Calc!B2348</f>
        <v>HOU</v>
      </c>
      <c r="C2348" t="str">
        <f>Calc!C2348</f>
        <v>SEA</v>
      </c>
      <c r="D2348" t="str">
        <f>IF(ISBLANK(Games!D2348), "", Games!D2348)</f>
        <v/>
      </c>
      <c r="E2348" t="str">
        <f>IF(ISBLANK(Games!E2348), "", Games!E2348)</f>
        <v/>
      </c>
      <c r="F2348">
        <f>Calc!M2348</f>
        <v>1535.1961987191132</v>
      </c>
      <c r="G2348">
        <f>Calc!N2348</f>
        <v>1521.2700100017432</v>
      </c>
      <c r="H2348" t="str">
        <f>IF(Calc!O2348=Betting!I2348, Betting!B2348, IF(Calc!P2348=Betting!I2348, Betting!C2348, ""))</f>
        <v>SEA</v>
      </c>
      <c r="I2348" s="21">
        <f>MAX(Calc!O2348:P2348)</f>
        <v>0.50037749282130328</v>
      </c>
      <c r="J2348" s="22">
        <f t="shared" si="145"/>
        <v>-100.15111121531932</v>
      </c>
      <c r="K2348" s="23">
        <f t="shared" si="146"/>
        <v>0.99849116786138858</v>
      </c>
      <c r="M2348" s="31"/>
      <c r="N2348" s="31"/>
      <c r="O2348" t="str">
        <f>IF(ISBLANK(Games!L2348), "", Games!L2348)</f>
        <v/>
      </c>
      <c r="P2348" t="str">
        <f>IF(ISBLANK(Games!M2348), "", Games!M2348)</f>
        <v/>
      </c>
      <c r="Q2348" t="str">
        <f t="shared" si="147"/>
        <v/>
      </c>
      <c r="R2348" t="str">
        <f>IF(ISBLANK(Games!L2348), "", IF(H2348=Q2348, "W", "L"))</f>
        <v/>
      </c>
      <c r="T2348" s="30" t="str">
        <f t="shared" si="148"/>
        <v/>
      </c>
    </row>
    <row r="2349" spans="1:20" x14ac:dyDescent="0.45">
      <c r="A2349" s="20" t="str">
        <f>Calc!A2349</f>
        <v>2024-09-23</v>
      </c>
      <c r="B2349" t="str">
        <f>Calc!B2349</f>
        <v>ARI</v>
      </c>
      <c r="C2349" t="str">
        <f>Calc!C2349</f>
        <v>SFG</v>
      </c>
      <c r="D2349" t="str">
        <f>IF(ISBLANK(Games!D2349), "", Games!D2349)</f>
        <v/>
      </c>
      <c r="E2349" t="str">
        <f>IF(ISBLANK(Games!E2349), "", Games!E2349)</f>
        <v/>
      </c>
      <c r="F2349">
        <f>Calc!M2349</f>
        <v>1516.9891876380354</v>
      </c>
      <c r="G2349">
        <f>Calc!N2349</f>
        <v>1491.6063482058917</v>
      </c>
      <c r="H2349" t="str">
        <f>IF(Calc!O2349=Betting!I2349, Betting!B2349, IF(Calc!P2349=Betting!I2349, Betting!C2349, ""))</f>
        <v>ARI</v>
      </c>
      <c r="I2349" s="21">
        <f>MAX(Calc!O2349:P2349)</f>
        <v>0.56178044646890601</v>
      </c>
      <c r="J2349" s="22">
        <f t="shared" si="145"/>
        <v>-128.19611583786727</v>
      </c>
      <c r="K2349" s="23">
        <f t="shared" si="146"/>
        <v>0.78005483509712892</v>
      </c>
      <c r="M2349" s="31"/>
      <c r="N2349" s="31"/>
      <c r="O2349" t="str">
        <f>IF(ISBLANK(Games!L2349), "", Games!L2349)</f>
        <v/>
      </c>
      <c r="P2349" t="str">
        <f>IF(ISBLANK(Games!M2349), "", Games!M2349)</f>
        <v/>
      </c>
      <c r="Q2349" t="str">
        <f t="shared" si="147"/>
        <v/>
      </c>
      <c r="R2349" t="str">
        <f>IF(ISBLANK(Games!L2349), "", IF(H2349=Q2349, "W", "L"))</f>
        <v/>
      </c>
      <c r="T2349" s="30" t="str">
        <f t="shared" si="148"/>
        <v/>
      </c>
    </row>
    <row r="2350" spans="1:20" x14ac:dyDescent="0.45">
      <c r="A2350" s="20" t="str">
        <f>Calc!A2350</f>
        <v>2024-09-24</v>
      </c>
      <c r="B2350" t="str">
        <f>Calc!B2350</f>
        <v>CLE</v>
      </c>
      <c r="C2350" t="str">
        <f>Calc!C2350</f>
        <v>CIN</v>
      </c>
      <c r="D2350" t="str">
        <f>IF(ISBLANK(Games!D2350), "", Games!D2350)</f>
        <v/>
      </c>
      <c r="E2350" t="str">
        <f>IF(ISBLANK(Games!E2350), "", Games!E2350)</f>
        <v/>
      </c>
      <c r="F2350">
        <f>Calc!M2350</f>
        <v>1503.8938502056101</v>
      </c>
      <c r="G2350">
        <f>Calc!N2350</f>
        <v>1513.6155661274754</v>
      </c>
      <c r="H2350" t="str">
        <f>IF(Calc!O2350=Betting!I2350, Betting!B2350, IF(Calc!P2350=Betting!I2350, Betting!C2350, ""))</f>
        <v>CLE</v>
      </c>
      <c r="I2350" s="21">
        <f>MAX(Calc!O2350:P2350)</f>
        <v>0.50982250017617314</v>
      </c>
      <c r="J2350" s="22">
        <f t="shared" si="145"/>
        <v>-104.00773196636052</v>
      </c>
      <c r="K2350" s="23">
        <f t="shared" si="146"/>
        <v>0.96146698047740564</v>
      </c>
      <c r="M2350" s="31"/>
      <c r="N2350" s="31"/>
      <c r="O2350" t="str">
        <f>IF(ISBLANK(Games!L2350), "", Games!L2350)</f>
        <v/>
      </c>
      <c r="P2350" t="str">
        <f>IF(ISBLANK(Games!M2350), "", Games!M2350)</f>
        <v/>
      </c>
      <c r="Q2350" t="str">
        <f t="shared" si="147"/>
        <v/>
      </c>
      <c r="R2350" t="str">
        <f>IF(ISBLANK(Games!L2350), "", IF(H2350=Q2350, "W", "L"))</f>
        <v/>
      </c>
      <c r="T2350" s="30" t="str">
        <f t="shared" si="148"/>
        <v/>
      </c>
    </row>
    <row r="2351" spans="1:20" x14ac:dyDescent="0.45">
      <c r="A2351" s="20" t="str">
        <f>Calc!A2351</f>
        <v>2024-09-24</v>
      </c>
      <c r="B2351" t="str">
        <f>Calc!B2351</f>
        <v>DET</v>
      </c>
      <c r="C2351" t="str">
        <f>Calc!C2351</f>
        <v>TBR</v>
      </c>
      <c r="D2351" t="str">
        <f>IF(ISBLANK(Games!D2351), "", Games!D2351)</f>
        <v/>
      </c>
      <c r="E2351" t="str">
        <f>IF(ISBLANK(Games!E2351), "", Games!E2351)</f>
        <v/>
      </c>
      <c r="F2351">
        <f>Calc!M2351</f>
        <v>1481.7589766686021</v>
      </c>
      <c r="G2351">
        <f>Calc!N2351</f>
        <v>1532.6622500113572</v>
      </c>
      <c r="H2351" t="str">
        <f>IF(Calc!O2351=Betting!I2351, Betting!B2351, IF(Calc!P2351=Betting!I2351, Betting!C2351, ""))</f>
        <v>TBR</v>
      </c>
      <c r="I2351" s="21">
        <f>MAX(Calc!O2351:P2351)</f>
        <v>0.56890164602127857</v>
      </c>
      <c r="J2351" s="22">
        <f t="shared" si="145"/>
        <v>-131.9656270479193</v>
      </c>
      <c r="K2351" s="23">
        <f t="shared" si="146"/>
        <v>0.75777308255950659</v>
      </c>
      <c r="M2351" s="31"/>
      <c r="N2351" s="31"/>
      <c r="O2351" t="str">
        <f>IF(ISBLANK(Games!L2351), "", Games!L2351)</f>
        <v/>
      </c>
      <c r="P2351" t="str">
        <f>IF(ISBLANK(Games!M2351), "", Games!M2351)</f>
        <v/>
      </c>
      <c r="Q2351" t="str">
        <f t="shared" si="147"/>
        <v/>
      </c>
      <c r="R2351" t="str">
        <f>IF(ISBLANK(Games!L2351), "", IF(H2351=Q2351, "W", "L"))</f>
        <v/>
      </c>
      <c r="T2351" s="30" t="str">
        <f t="shared" si="148"/>
        <v/>
      </c>
    </row>
    <row r="2352" spans="1:20" x14ac:dyDescent="0.45">
      <c r="A2352" s="20" t="str">
        <f>Calc!A2352</f>
        <v>2024-09-24</v>
      </c>
      <c r="B2352" t="str">
        <f>Calc!B2352</f>
        <v>PHI</v>
      </c>
      <c r="C2352" t="str">
        <f>Calc!C2352</f>
        <v>CHC</v>
      </c>
      <c r="D2352" t="str">
        <f>IF(ISBLANK(Games!D2352), "", Games!D2352)</f>
        <v/>
      </c>
      <c r="E2352" t="str">
        <f>IF(ISBLANK(Games!E2352), "", Games!E2352)</f>
        <v/>
      </c>
      <c r="F2352">
        <f>Calc!M2352</f>
        <v>1516.0751994709906</v>
      </c>
      <c r="G2352">
        <f>Calc!N2352</f>
        <v>1510.9500841970262</v>
      </c>
      <c r="H2352" t="str">
        <f>IF(Calc!O2352=Betting!I2352, Betting!B2352, IF(Calc!P2352=Betting!I2352, Betting!C2352, ""))</f>
        <v>PHI</v>
      </c>
      <c r="I2352" s="21">
        <f>MAX(Calc!O2352:P2352)</f>
        <v>0.54974798019201732</v>
      </c>
      <c r="J2352" s="22">
        <f t="shared" si="145"/>
        <v>-122.09783765688964</v>
      </c>
      <c r="K2352" s="23">
        <f t="shared" si="146"/>
        <v>0.81901532344096573</v>
      </c>
      <c r="M2352" s="31"/>
      <c r="N2352" s="31"/>
      <c r="O2352" t="str">
        <f>IF(ISBLANK(Games!L2352), "", Games!L2352)</f>
        <v/>
      </c>
      <c r="P2352" t="str">
        <f>IF(ISBLANK(Games!M2352), "", Games!M2352)</f>
        <v/>
      </c>
      <c r="Q2352" t="str">
        <f t="shared" si="147"/>
        <v/>
      </c>
      <c r="R2352" t="str">
        <f>IF(ISBLANK(Games!L2352), "", IF(H2352=Q2352, "W", "L"))</f>
        <v/>
      </c>
      <c r="T2352" s="30" t="str">
        <f t="shared" si="148"/>
        <v/>
      </c>
    </row>
    <row r="2353" spans="1:20" x14ac:dyDescent="0.45">
      <c r="A2353" s="20" t="str">
        <f>Calc!A2353</f>
        <v>2024-09-24</v>
      </c>
      <c r="B2353" t="str">
        <f>Calc!B2353</f>
        <v>PIT</v>
      </c>
      <c r="C2353" t="str">
        <f>Calc!C2353</f>
        <v>MIL</v>
      </c>
      <c r="D2353" t="str">
        <f>IF(ISBLANK(Games!D2353), "", Games!D2353)</f>
        <v/>
      </c>
      <c r="E2353" t="str">
        <f>IF(ISBLANK(Games!E2353), "", Games!E2353)</f>
        <v/>
      </c>
      <c r="F2353">
        <f>Calc!M2353</f>
        <v>1464.4120897083565</v>
      </c>
      <c r="G2353">
        <f>Calc!N2353</f>
        <v>1527.5334034496079</v>
      </c>
      <c r="H2353" t="str">
        <f>IF(Calc!O2353=Betting!I2353, Betting!B2353, IF(Calc!P2353=Betting!I2353, Betting!C2353, ""))</f>
        <v>MIL</v>
      </c>
      <c r="I2353" s="21">
        <f>MAX(Calc!O2353:P2353)</f>
        <v>0.56086695298856182</v>
      </c>
      <c r="J2353" s="22">
        <f t="shared" si="145"/>
        <v>-127.72141764451466</v>
      </c>
      <c r="K2353" s="23">
        <f t="shared" si="146"/>
        <v>0.78295404047525285</v>
      </c>
      <c r="M2353" s="31"/>
      <c r="N2353" s="31"/>
      <c r="O2353" t="str">
        <f>IF(ISBLANK(Games!L2353), "", Games!L2353)</f>
        <v/>
      </c>
      <c r="P2353" t="str">
        <f>IF(ISBLANK(Games!M2353), "", Games!M2353)</f>
        <v/>
      </c>
      <c r="Q2353" t="str">
        <f t="shared" si="147"/>
        <v/>
      </c>
      <c r="R2353" t="str">
        <f>IF(ISBLANK(Games!L2353), "", IF(H2353=Q2353, "W", "L"))</f>
        <v/>
      </c>
      <c r="T2353" s="30" t="str">
        <f t="shared" si="148"/>
        <v/>
      </c>
    </row>
    <row r="2354" spans="1:20" x14ac:dyDescent="0.45">
      <c r="A2354" s="20" t="str">
        <f>Calc!A2354</f>
        <v>2024-09-24</v>
      </c>
      <c r="B2354" t="str">
        <f>Calc!B2354</f>
        <v>WAS</v>
      </c>
      <c r="C2354" t="str">
        <f>Calc!C2354</f>
        <v>KCR</v>
      </c>
      <c r="D2354" t="str">
        <f>IF(ISBLANK(Games!D2354), "", Games!D2354)</f>
        <v/>
      </c>
      <c r="E2354" t="str">
        <f>IF(ISBLANK(Games!E2354), "", Games!E2354)</f>
        <v/>
      </c>
      <c r="F2354">
        <f>Calc!M2354</f>
        <v>1419.5380932200808</v>
      </c>
      <c r="G2354">
        <f>Calc!N2354</f>
        <v>1465.2610239810729</v>
      </c>
      <c r="H2354" t="str">
        <f>IF(Calc!O2354=Betting!I2354, Betting!B2354, IF(Calc!P2354=Betting!I2354, Betting!C2354, ""))</f>
        <v>KCR</v>
      </c>
      <c r="I2354" s="21">
        <f>MAX(Calc!O2354:P2354)</f>
        <v>0.58923285984190499</v>
      </c>
      <c r="J2354" s="22">
        <f t="shared" si="145"/>
        <v>-143.44693190772819</v>
      </c>
      <c r="K2354" s="23">
        <f t="shared" si="146"/>
        <v>0.69712191588959671</v>
      </c>
      <c r="M2354" s="31"/>
      <c r="N2354" s="31"/>
      <c r="O2354" t="str">
        <f>IF(ISBLANK(Games!L2354), "", Games!L2354)</f>
        <v/>
      </c>
      <c r="P2354" t="str">
        <f>IF(ISBLANK(Games!M2354), "", Games!M2354)</f>
        <v/>
      </c>
      <c r="Q2354" t="str">
        <f t="shared" si="147"/>
        <v/>
      </c>
      <c r="R2354" t="str">
        <f>IF(ISBLANK(Games!L2354), "", IF(H2354=Q2354, "W", "L"))</f>
        <v/>
      </c>
      <c r="T2354" s="30" t="str">
        <f t="shared" si="148"/>
        <v/>
      </c>
    </row>
    <row r="2355" spans="1:20" x14ac:dyDescent="0.45">
      <c r="A2355" s="20" t="str">
        <f>Calc!A2355</f>
        <v>2024-09-24</v>
      </c>
      <c r="B2355" t="str">
        <f>Calc!B2355</f>
        <v>NYY</v>
      </c>
      <c r="C2355" t="str">
        <f>Calc!C2355</f>
        <v>BAL</v>
      </c>
      <c r="D2355" t="str">
        <f>IF(ISBLANK(Games!D2355), "", Games!D2355)</f>
        <v/>
      </c>
      <c r="E2355" t="str">
        <f>IF(ISBLANK(Games!E2355), "", Games!E2355)</f>
        <v/>
      </c>
      <c r="F2355">
        <f>Calc!M2355</f>
        <v>1533.7203518335739</v>
      </c>
      <c r="G2355">
        <f>Calc!N2355</f>
        <v>1539.0873746407135</v>
      </c>
      <c r="H2355" t="str">
        <f>IF(Calc!O2355=Betting!I2355, Betting!B2355, IF(Calc!P2355=Betting!I2355, Betting!C2355, ""))</f>
        <v>NYY</v>
      </c>
      <c r="I2355" s="21">
        <f>MAX(Calc!O2355:P2355)</f>
        <v>0.53923817357938197</v>
      </c>
      <c r="J2355" s="22">
        <f t="shared" si="145"/>
        <v>-117.03186823622077</v>
      </c>
      <c r="K2355" s="23">
        <f t="shared" si="146"/>
        <v>0.8544681163096266</v>
      </c>
      <c r="M2355" s="31"/>
      <c r="N2355" s="31"/>
      <c r="O2355" t="str">
        <f>IF(ISBLANK(Games!L2355), "", Games!L2355)</f>
        <v/>
      </c>
      <c r="P2355" t="str">
        <f>IF(ISBLANK(Games!M2355), "", Games!M2355)</f>
        <v/>
      </c>
      <c r="Q2355" t="str">
        <f t="shared" si="147"/>
        <v/>
      </c>
      <c r="R2355" t="str">
        <f>IF(ISBLANK(Games!L2355), "", IF(H2355=Q2355, "W", "L"))</f>
        <v/>
      </c>
      <c r="T2355" s="30" t="str">
        <f t="shared" si="148"/>
        <v/>
      </c>
    </row>
    <row r="2356" spans="1:20" x14ac:dyDescent="0.45">
      <c r="A2356" s="20" t="str">
        <f>Calc!A2356</f>
        <v>2024-09-24</v>
      </c>
      <c r="B2356" t="str">
        <f>Calc!B2356</f>
        <v>TOR</v>
      </c>
      <c r="C2356" t="str">
        <f>Calc!C2356</f>
        <v>BOS</v>
      </c>
      <c r="D2356" t="str">
        <f>IF(ISBLANK(Games!D2356), "", Games!D2356)</f>
        <v/>
      </c>
      <c r="E2356" t="str">
        <f>IF(ISBLANK(Games!E2356), "", Games!E2356)</f>
        <v/>
      </c>
      <c r="F2356">
        <f>Calc!M2356</f>
        <v>1536.86484917293</v>
      </c>
      <c r="G2356">
        <f>Calc!N2356</f>
        <v>1518.233689676287</v>
      </c>
      <c r="H2356" t="str">
        <f>IF(Calc!O2356=Betting!I2356, Betting!B2356, IF(Calc!P2356=Betting!I2356, Betting!C2356, ""))</f>
        <v>TOR</v>
      </c>
      <c r="I2356" s="21">
        <f>MAX(Calc!O2356:P2356)</f>
        <v>0.52402429168218234</v>
      </c>
      <c r="J2356" s="22">
        <f t="shared" si="145"/>
        <v>-110.09475536770077</v>
      </c>
      <c r="K2356" s="23">
        <f t="shared" si="146"/>
        <v>0.9083084808719023</v>
      </c>
      <c r="M2356" s="31"/>
      <c r="N2356" s="31"/>
      <c r="O2356" t="str">
        <f>IF(ISBLANK(Games!L2356), "", Games!L2356)</f>
        <v/>
      </c>
      <c r="P2356" t="str">
        <f>IF(ISBLANK(Games!M2356), "", Games!M2356)</f>
        <v/>
      </c>
      <c r="Q2356" t="str">
        <f t="shared" si="147"/>
        <v/>
      </c>
      <c r="R2356" t="str">
        <f>IF(ISBLANK(Games!L2356), "", IF(H2356=Q2356, "W", "L"))</f>
        <v/>
      </c>
      <c r="T2356" s="30" t="str">
        <f t="shared" si="148"/>
        <v/>
      </c>
    </row>
    <row r="2357" spans="1:20" x14ac:dyDescent="0.45">
      <c r="A2357" s="20" t="str">
        <f>Calc!A2357</f>
        <v>2024-09-24</v>
      </c>
      <c r="B2357" t="str">
        <f>Calc!B2357</f>
        <v>ATL</v>
      </c>
      <c r="C2357" t="str">
        <f>Calc!C2357</f>
        <v>NYM</v>
      </c>
      <c r="D2357" t="str">
        <f>IF(ISBLANK(Games!D2357), "", Games!D2357)</f>
        <v/>
      </c>
      <c r="E2357" t="str">
        <f>IF(ISBLANK(Games!E2357), "", Games!E2357)</f>
        <v/>
      </c>
      <c r="F2357">
        <f>Calc!M2357</f>
        <v>1593.2508682491175</v>
      </c>
      <c r="G2357">
        <f>Calc!N2357</f>
        <v>1510.288270753422</v>
      </c>
      <c r="H2357" t="str">
        <f>IF(Calc!O2357=Betting!I2357, Betting!B2357, IF(Calc!P2357=Betting!I2357, Betting!C2357, ""))</f>
        <v>ATL</v>
      </c>
      <c r="I2357" s="21">
        <f>MAX(Calc!O2357:P2357)</f>
        <v>0.63912538127673868</v>
      </c>
      <c r="J2357" s="22">
        <f t="shared" si="145"/>
        <v>-177.10455324841104</v>
      </c>
      <c r="K2357" s="23">
        <f t="shared" si="146"/>
        <v>0.56463822169347411</v>
      </c>
      <c r="M2357" s="31"/>
      <c r="N2357" s="31"/>
      <c r="O2357" t="str">
        <f>IF(ISBLANK(Games!L2357), "", Games!L2357)</f>
        <v/>
      </c>
      <c r="P2357" t="str">
        <f>IF(ISBLANK(Games!M2357), "", Games!M2357)</f>
        <v/>
      </c>
      <c r="Q2357" t="str">
        <f t="shared" si="147"/>
        <v/>
      </c>
      <c r="R2357" t="str">
        <f>IF(ISBLANK(Games!L2357), "", IF(H2357=Q2357, "W", "L"))</f>
        <v/>
      </c>
      <c r="T2357" s="30" t="str">
        <f t="shared" si="148"/>
        <v/>
      </c>
    </row>
    <row r="2358" spans="1:20" x14ac:dyDescent="0.45">
      <c r="A2358" s="20" t="str">
        <f>Calc!A2358</f>
        <v>2024-09-24</v>
      </c>
      <c r="B2358" t="str">
        <f>Calc!B2358</f>
        <v>CHW</v>
      </c>
      <c r="C2358" t="str">
        <f>Calc!C2358</f>
        <v>LAA</v>
      </c>
      <c r="D2358" t="str">
        <f>IF(ISBLANK(Games!D2358), "", Games!D2358)</f>
        <v/>
      </c>
      <c r="E2358" t="str">
        <f>IF(ISBLANK(Games!E2358), "", Games!E2358)</f>
        <v/>
      </c>
      <c r="F2358">
        <f>Calc!M2358</f>
        <v>1426.513159308995</v>
      </c>
      <c r="G2358">
        <f>Calc!N2358</f>
        <v>1486.8682858001625</v>
      </c>
      <c r="H2358" t="str">
        <f>IF(Calc!O2358=Betting!I2358, Betting!B2358, IF(Calc!P2358=Betting!I2358, Betting!C2358, ""))</f>
        <v>LAA</v>
      </c>
      <c r="I2358" s="21">
        <f>MAX(Calc!O2358:P2358)</f>
        <v>0.60712147678614192</v>
      </c>
      <c r="J2358" s="22">
        <f t="shared" si="145"/>
        <v>-154.53160224176051</v>
      </c>
      <c r="K2358" s="23">
        <f t="shared" si="146"/>
        <v>0.64711682626284239</v>
      </c>
      <c r="M2358" s="31"/>
      <c r="N2358" s="31"/>
      <c r="O2358" t="str">
        <f>IF(ISBLANK(Games!L2358), "", Games!L2358)</f>
        <v/>
      </c>
      <c r="P2358" t="str">
        <f>IF(ISBLANK(Games!M2358), "", Games!M2358)</f>
        <v/>
      </c>
      <c r="Q2358" t="str">
        <f t="shared" si="147"/>
        <v/>
      </c>
      <c r="R2358" t="str">
        <f>IF(ISBLANK(Games!L2358), "", IF(H2358=Q2358, "W", "L"))</f>
        <v/>
      </c>
      <c r="T2358" s="30" t="str">
        <f t="shared" si="148"/>
        <v/>
      </c>
    </row>
    <row r="2359" spans="1:20" x14ac:dyDescent="0.45">
      <c r="A2359" s="20" t="str">
        <f>Calc!A2359</f>
        <v>2024-09-24</v>
      </c>
      <c r="B2359" t="str">
        <f>Calc!B2359</f>
        <v>MIN</v>
      </c>
      <c r="C2359" t="str">
        <f>Calc!C2359</f>
        <v>MIA</v>
      </c>
      <c r="D2359" t="str">
        <f>IF(ISBLANK(Games!D2359), "", Games!D2359)</f>
        <v/>
      </c>
      <c r="E2359" t="str">
        <f>IF(ISBLANK(Games!E2359), "", Games!E2359)</f>
        <v/>
      </c>
      <c r="F2359">
        <f>Calc!M2359</f>
        <v>1529.2726034226744</v>
      </c>
      <c r="G2359">
        <f>Calc!N2359</f>
        <v>1484.370768699393</v>
      </c>
      <c r="H2359" t="str">
        <f>IF(Calc!O2359=Betting!I2359, Betting!B2359, IF(Calc!P2359=Betting!I2359, Betting!C2359, ""))</f>
        <v>MIN</v>
      </c>
      <c r="I2359" s="21">
        <f>MAX(Calc!O2359:P2359)</f>
        <v>0.627897921280819</v>
      </c>
      <c r="J2359" s="22">
        <f t="shared" si="145"/>
        <v>-168.7434597092597</v>
      </c>
      <c r="K2359" s="23">
        <f t="shared" si="146"/>
        <v>0.59261556075890132</v>
      </c>
      <c r="M2359" s="31"/>
      <c r="N2359" s="31"/>
      <c r="O2359" t="str">
        <f>IF(ISBLANK(Games!L2359), "", Games!L2359)</f>
        <v/>
      </c>
      <c r="P2359" t="str">
        <f>IF(ISBLANK(Games!M2359), "", Games!M2359)</f>
        <v/>
      </c>
      <c r="Q2359" t="str">
        <f t="shared" si="147"/>
        <v/>
      </c>
      <c r="R2359" t="str">
        <f>IF(ISBLANK(Games!L2359), "", IF(H2359=Q2359, "W", "L"))</f>
        <v/>
      </c>
      <c r="T2359" s="30" t="str">
        <f t="shared" si="148"/>
        <v/>
      </c>
    </row>
    <row r="2360" spans="1:20" x14ac:dyDescent="0.45">
      <c r="A2360" s="20" t="str">
        <f>Calc!A2360</f>
        <v>2024-09-24</v>
      </c>
      <c r="B2360" t="str">
        <f>Calc!B2360</f>
        <v>HOU</v>
      </c>
      <c r="C2360" t="str">
        <f>Calc!C2360</f>
        <v>SEA</v>
      </c>
      <c r="D2360" t="str">
        <f>IF(ISBLANK(Games!D2360), "", Games!D2360)</f>
        <v/>
      </c>
      <c r="E2360" t="str">
        <f>IF(ISBLANK(Games!E2360), "", Games!E2360)</f>
        <v/>
      </c>
      <c r="F2360">
        <f>Calc!M2360</f>
        <v>1535.1961987191132</v>
      </c>
      <c r="G2360">
        <f>Calc!N2360</f>
        <v>1521.2700100017432</v>
      </c>
      <c r="H2360" t="str">
        <f>IF(Calc!O2360=Betting!I2360, Betting!B2360, IF(Calc!P2360=Betting!I2360, Betting!C2360, ""))</f>
        <v>SEA</v>
      </c>
      <c r="I2360" s="21">
        <f>MAX(Calc!O2360:P2360)</f>
        <v>0.50037749282130328</v>
      </c>
      <c r="J2360" s="22">
        <f t="shared" si="145"/>
        <v>-100.15111121531932</v>
      </c>
      <c r="K2360" s="23">
        <f t="shared" si="146"/>
        <v>0.99849116786138858</v>
      </c>
      <c r="M2360" s="31"/>
      <c r="N2360" s="31"/>
      <c r="O2360" t="str">
        <f>IF(ISBLANK(Games!L2360), "", Games!L2360)</f>
        <v/>
      </c>
      <c r="P2360" t="str">
        <f>IF(ISBLANK(Games!M2360), "", Games!M2360)</f>
        <v/>
      </c>
      <c r="Q2360" t="str">
        <f t="shared" si="147"/>
        <v/>
      </c>
      <c r="R2360" t="str">
        <f>IF(ISBLANK(Games!L2360), "", IF(H2360=Q2360, "W", "L"))</f>
        <v/>
      </c>
      <c r="T2360" s="30" t="str">
        <f t="shared" si="148"/>
        <v/>
      </c>
    </row>
    <row r="2361" spans="1:20" x14ac:dyDescent="0.45">
      <c r="A2361" s="20" t="str">
        <f>Calc!A2361</f>
        <v>2024-09-24</v>
      </c>
      <c r="B2361" t="str">
        <f>Calc!B2361</f>
        <v>COL</v>
      </c>
      <c r="C2361" t="str">
        <f>Calc!C2361</f>
        <v>STL</v>
      </c>
      <c r="D2361" t="str">
        <f>IF(ISBLANK(Games!D2361), "", Games!D2361)</f>
        <v/>
      </c>
      <c r="E2361" t="str">
        <f>IF(ISBLANK(Games!E2361), "", Games!E2361)</f>
        <v/>
      </c>
      <c r="F2361">
        <f>Calc!M2361</f>
        <v>1423.0710497477428</v>
      </c>
      <c r="G2361">
        <f>Calc!N2361</f>
        <v>1507.9516916859375</v>
      </c>
      <c r="H2361" t="str">
        <f>IF(Calc!O2361=Betting!I2361, Betting!B2361, IF(Calc!P2361=Betting!I2361, Betting!C2361, ""))</f>
        <v>STL</v>
      </c>
      <c r="I2361" s="21">
        <f>MAX(Calc!O2361:P2361)</f>
        <v>0.50560623159167795</v>
      </c>
      <c r="J2361" s="22">
        <f t="shared" si="145"/>
        <v>-102.26792162438737</v>
      </c>
      <c r="K2361" s="23">
        <f t="shared" si="146"/>
        <v>0.97782372430802844</v>
      </c>
      <c r="M2361" s="31"/>
      <c r="N2361" s="31"/>
      <c r="O2361" t="str">
        <f>IF(ISBLANK(Games!L2361), "", Games!L2361)</f>
        <v/>
      </c>
      <c r="P2361" t="str">
        <f>IF(ISBLANK(Games!M2361), "", Games!M2361)</f>
        <v/>
      </c>
      <c r="Q2361" t="str">
        <f t="shared" si="147"/>
        <v/>
      </c>
      <c r="R2361" t="str">
        <f>IF(ISBLANK(Games!L2361), "", IF(H2361=Q2361, "W", "L"))</f>
        <v/>
      </c>
      <c r="T2361" s="30" t="str">
        <f t="shared" si="148"/>
        <v/>
      </c>
    </row>
    <row r="2362" spans="1:20" x14ac:dyDescent="0.45">
      <c r="A2362" s="20" t="str">
        <f>Calc!A2362</f>
        <v>2024-09-24</v>
      </c>
      <c r="B2362" t="str">
        <f>Calc!B2362</f>
        <v>ARI</v>
      </c>
      <c r="C2362" t="str">
        <f>Calc!C2362</f>
        <v>SFG</v>
      </c>
      <c r="D2362" t="str">
        <f>IF(ISBLANK(Games!D2362), "", Games!D2362)</f>
        <v/>
      </c>
      <c r="E2362" t="str">
        <f>IF(ISBLANK(Games!E2362), "", Games!E2362)</f>
        <v/>
      </c>
      <c r="F2362">
        <f>Calc!M2362</f>
        <v>1516.9891876380354</v>
      </c>
      <c r="G2362">
        <f>Calc!N2362</f>
        <v>1491.6063482058917</v>
      </c>
      <c r="H2362" t="str">
        <f>IF(Calc!O2362=Betting!I2362, Betting!B2362, IF(Calc!P2362=Betting!I2362, Betting!C2362, ""))</f>
        <v>ARI</v>
      </c>
      <c r="I2362" s="21">
        <f>MAX(Calc!O2362:P2362)</f>
        <v>0.56178044646890601</v>
      </c>
      <c r="J2362" s="22">
        <f t="shared" si="145"/>
        <v>-128.19611583786727</v>
      </c>
      <c r="K2362" s="23">
        <f t="shared" si="146"/>
        <v>0.78005483509712892</v>
      </c>
      <c r="M2362" s="31"/>
      <c r="N2362" s="31"/>
      <c r="O2362" t="str">
        <f>IF(ISBLANK(Games!L2362), "", Games!L2362)</f>
        <v/>
      </c>
      <c r="P2362" t="str">
        <f>IF(ISBLANK(Games!M2362), "", Games!M2362)</f>
        <v/>
      </c>
      <c r="Q2362" t="str">
        <f t="shared" si="147"/>
        <v/>
      </c>
      <c r="R2362" t="str">
        <f>IF(ISBLANK(Games!L2362), "", IF(H2362=Q2362, "W", "L"))</f>
        <v/>
      </c>
      <c r="T2362" s="30" t="str">
        <f t="shared" si="148"/>
        <v/>
      </c>
    </row>
    <row r="2363" spans="1:20" x14ac:dyDescent="0.45">
      <c r="A2363" s="20" t="str">
        <f>Calc!A2363</f>
        <v>2024-09-24</v>
      </c>
      <c r="B2363" t="str">
        <f>Calc!B2363</f>
        <v>OAK</v>
      </c>
      <c r="C2363" t="str">
        <f>Calc!C2363</f>
        <v>TEX</v>
      </c>
      <c r="D2363" t="str">
        <f>IF(ISBLANK(Games!D2363), "", Games!D2363)</f>
        <v/>
      </c>
      <c r="E2363" t="str">
        <f>IF(ISBLANK(Games!E2363), "", Games!E2363)</f>
        <v/>
      </c>
      <c r="F2363">
        <f>Calc!M2363</f>
        <v>1410.609331202211</v>
      </c>
      <c r="G2363">
        <f>Calc!N2363</f>
        <v>1534.4506247578865</v>
      </c>
      <c r="H2363" t="str">
        <f>IF(Calc!O2363=Betting!I2363, Betting!B2363, IF(Calc!P2363=Betting!I2363, Betting!C2363, ""))</f>
        <v>TEX</v>
      </c>
      <c r="I2363" s="21">
        <f>MAX(Calc!O2363:P2363)</f>
        <v>0.66793335173014101</v>
      </c>
      <c r="J2363" s="22">
        <f t="shared" si="145"/>
        <v>-201.14436520807558</v>
      </c>
      <c r="K2363" s="23">
        <f t="shared" si="146"/>
        <v>0.49715536349504053</v>
      </c>
      <c r="M2363" s="31"/>
      <c r="N2363" s="31"/>
      <c r="O2363" t="str">
        <f>IF(ISBLANK(Games!L2363), "", Games!L2363)</f>
        <v/>
      </c>
      <c r="P2363" t="str">
        <f>IF(ISBLANK(Games!M2363), "", Games!M2363)</f>
        <v/>
      </c>
      <c r="Q2363" t="str">
        <f t="shared" si="147"/>
        <v/>
      </c>
      <c r="R2363" t="str">
        <f>IF(ISBLANK(Games!L2363), "", IF(H2363=Q2363, "W", "L"))</f>
        <v/>
      </c>
      <c r="T2363" s="30" t="str">
        <f t="shared" si="148"/>
        <v/>
      </c>
    </row>
    <row r="2364" spans="1:20" x14ac:dyDescent="0.45">
      <c r="A2364" s="20" t="str">
        <f>Calc!A2364</f>
        <v>2024-09-24</v>
      </c>
      <c r="B2364" t="str">
        <f>Calc!B2364</f>
        <v>LAD</v>
      </c>
      <c r="C2364" t="str">
        <f>Calc!C2364</f>
        <v>SDP</v>
      </c>
      <c r="D2364" t="str">
        <f>IF(ISBLANK(Games!D2364), "", Games!D2364)</f>
        <v/>
      </c>
      <c r="E2364" t="str">
        <f>IF(ISBLANK(Games!E2364), "", Games!E2364)</f>
        <v/>
      </c>
      <c r="F2364">
        <f>Calc!M2364</f>
        <v>1596.6514930600529</v>
      </c>
      <c r="G2364">
        <f>Calc!N2364</f>
        <v>1514.2912987524817</v>
      </c>
      <c r="H2364" t="str">
        <f>IF(Calc!O2364=Betting!I2364, Betting!B2364, IF(Calc!P2364=Betting!I2364, Betting!C2364, ""))</f>
        <v>LAD</v>
      </c>
      <c r="I2364" s="21">
        <f>MAX(Calc!O2364:P2364)</f>
        <v>0.63768152681394086</v>
      </c>
      <c r="J2364" s="22">
        <f t="shared" si="145"/>
        <v>-176.00027986607137</v>
      </c>
      <c r="K2364" s="23">
        <f t="shared" si="146"/>
        <v>0.56818091468999765</v>
      </c>
      <c r="M2364" s="31"/>
      <c r="N2364" s="31"/>
      <c r="O2364" t="str">
        <f>IF(ISBLANK(Games!L2364), "", Games!L2364)</f>
        <v/>
      </c>
      <c r="P2364" t="str">
        <f>IF(ISBLANK(Games!M2364), "", Games!M2364)</f>
        <v/>
      </c>
      <c r="Q2364" t="str">
        <f t="shared" si="147"/>
        <v/>
      </c>
      <c r="R2364" t="str">
        <f>IF(ISBLANK(Games!L2364), "", IF(H2364=Q2364, "W", "L"))</f>
        <v/>
      </c>
      <c r="T2364" s="30" t="str">
        <f t="shared" si="148"/>
        <v/>
      </c>
    </row>
    <row r="2365" spans="1:20" x14ac:dyDescent="0.45">
      <c r="A2365" s="20" t="str">
        <f>Calc!A2365</f>
        <v>2024-09-25</v>
      </c>
      <c r="B2365" t="str">
        <f>Calc!B2365</f>
        <v>HOU</v>
      </c>
      <c r="C2365" t="str">
        <f>Calc!C2365</f>
        <v>SEA</v>
      </c>
      <c r="D2365" t="str">
        <f>IF(ISBLANK(Games!D2365), "", Games!D2365)</f>
        <v/>
      </c>
      <c r="E2365" t="str">
        <f>IF(ISBLANK(Games!E2365), "", Games!E2365)</f>
        <v/>
      </c>
      <c r="F2365">
        <f>Calc!M2365</f>
        <v>1535.1961987191132</v>
      </c>
      <c r="G2365">
        <f>Calc!N2365</f>
        <v>1521.2700100017432</v>
      </c>
      <c r="H2365" t="str">
        <f>IF(Calc!O2365=Betting!I2365, Betting!B2365, IF(Calc!P2365=Betting!I2365, Betting!C2365, ""))</f>
        <v>SEA</v>
      </c>
      <c r="I2365" s="21">
        <f>MAX(Calc!O2365:P2365)</f>
        <v>0.50037749282130328</v>
      </c>
      <c r="J2365" s="22">
        <f t="shared" si="145"/>
        <v>-100.15111121531932</v>
      </c>
      <c r="K2365" s="23">
        <f t="shared" si="146"/>
        <v>0.99849116786138858</v>
      </c>
      <c r="M2365" s="31"/>
      <c r="N2365" s="31"/>
      <c r="O2365" t="str">
        <f>IF(ISBLANK(Games!L2365), "", Games!L2365)</f>
        <v/>
      </c>
      <c r="P2365" t="str">
        <f>IF(ISBLANK(Games!M2365), "", Games!M2365)</f>
        <v/>
      </c>
      <c r="Q2365" t="str">
        <f t="shared" si="147"/>
        <v/>
      </c>
      <c r="R2365" t="str">
        <f>IF(ISBLANK(Games!L2365), "", IF(H2365=Q2365, "W", "L"))</f>
        <v/>
      </c>
      <c r="T2365" s="30" t="str">
        <f t="shared" si="148"/>
        <v/>
      </c>
    </row>
    <row r="2366" spans="1:20" x14ac:dyDescent="0.45">
      <c r="A2366" s="20" t="str">
        <f>Calc!A2366</f>
        <v>2024-09-25</v>
      </c>
      <c r="B2366" t="str">
        <f>Calc!B2366</f>
        <v>PHI</v>
      </c>
      <c r="C2366" t="str">
        <f>Calc!C2366</f>
        <v>CHC</v>
      </c>
      <c r="D2366" t="str">
        <f>IF(ISBLANK(Games!D2366), "", Games!D2366)</f>
        <v/>
      </c>
      <c r="E2366" t="str">
        <f>IF(ISBLANK(Games!E2366), "", Games!E2366)</f>
        <v/>
      </c>
      <c r="F2366">
        <f>Calc!M2366</f>
        <v>1516.0751994709906</v>
      </c>
      <c r="G2366">
        <f>Calc!N2366</f>
        <v>1510.9500841970262</v>
      </c>
      <c r="H2366" t="str">
        <f>IF(Calc!O2366=Betting!I2366, Betting!B2366, IF(Calc!P2366=Betting!I2366, Betting!C2366, ""))</f>
        <v>PHI</v>
      </c>
      <c r="I2366" s="21">
        <f>MAX(Calc!O2366:P2366)</f>
        <v>0.54974798019201732</v>
      </c>
      <c r="J2366" s="22">
        <f t="shared" si="145"/>
        <v>-122.09783765688964</v>
      </c>
      <c r="K2366" s="23">
        <f t="shared" si="146"/>
        <v>0.81901532344096573</v>
      </c>
      <c r="M2366" s="31"/>
      <c r="N2366" s="31"/>
      <c r="O2366" t="str">
        <f>IF(ISBLANK(Games!L2366), "", Games!L2366)</f>
        <v/>
      </c>
      <c r="P2366" t="str">
        <f>IF(ISBLANK(Games!M2366), "", Games!M2366)</f>
        <v/>
      </c>
      <c r="Q2366" t="str">
        <f t="shared" si="147"/>
        <v/>
      </c>
      <c r="R2366" t="str">
        <f>IF(ISBLANK(Games!L2366), "", IF(H2366=Q2366, "W", "L"))</f>
        <v/>
      </c>
      <c r="T2366" s="30" t="str">
        <f t="shared" si="148"/>
        <v/>
      </c>
    </row>
    <row r="2367" spans="1:20" x14ac:dyDescent="0.45">
      <c r="A2367" s="20" t="str">
        <f>Calc!A2367</f>
        <v>2024-09-25</v>
      </c>
      <c r="B2367" t="str">
        <f>Calc!B2367</f>
        <v>CLE</v>
      </c>
      <c r="C2367" t="str">
        <f>Calc!C2367</f>
        <v>CIN</v>
      </c>
      <c r="D2367" t="str">
        <f>IF(ISBLANK(Games!D2367), "", Games!D2367)</f>
        <v/>
      </c>
      <c r="E2367" t="str">
        <f>IF(ISBLANK(Games!E2367), "", Games!E2367)</f>
        <v/>
      </c>
      <c r="F2367">
        <f>Calc!M2367</f>
        <v>1503.8938502056101</v>
      </c>
      <c r="G2367">
        <f>Calc!N2367</f>
        <v>1513.6155661274754</v>
      </c>
      <c r="H2367" t="str">
        <f>IF(Calc!O2367=Betting!I2367, Betting!B2367, IF(Calc!P2367=Betting!I2367, Betting!C2367, ""))</f>
        <v>CLE</v>
      </c>
      <c r="I2367" s="21">
        <f>MAX(Calc!O2367:P2367)</f>
        <v>0.50982250017617314</v>
      </c>
      <c r="J2367" s="22">
        <f t="shared" si="145"/>
        <v>-104.00773196636052</v>
      </c>
      <c r="K2367" s="23">
        <f t="shared" si="146"/>
        <v>0.96146698047740564</v>
      </c>
      <c r="M2367" s="31"/>
      <c r="N2367" s="31"/>
      <c r="O2367" t="str">
        <f>IF(ISBLANK(Games!L2367), "", Games!L2367)</f>
        <v/>
      </c>
      <c r="P2367" t="str">
        <f>IF(ISBLANK(Games!M2367), "", Games!M2367)</f>
        <v/>
      </c>
      <c r="Q2367" t="str">
        <f t="shared" si="147"/>
        <v/>
      </c>
      <c r="R2367" t="str">
        <f>IF(ISBLANK(Games!L2367), "", IF(H2367=Q2367, "W", "L"))</f>
        <v/>
      </c>
      <c r="T2367" s="30" t="str">
        <f t="shared" si="148"/>
        <v/>
      </c>
    </row>
    <row r="2368" spans="1:20" x14ac:dyDescent="0.45">
      <c r="A2368" s="20" t="str">
        <f>Calc!A2368</f>
        <v>2024-09-25</v>
      </c>
      <c r="B2368" t="str">
        <f>Calc!B2368</f>
        <v>DET</v>
      </c>
      <c r="C2368" t="str">
        <f>Calc!C2368</f>
        <v>TBR</v>
      </c>
      <c r="D2368" t="str">
        <f>IF(ISBLANK(Games!D2368), "", Games!D2368)</f>
        <v/>
      </c>
      <c r="E2368" t="str">
        <f>IF(ISBLANK(Games!E2368), "", Games!E2368)</f>
        <v/>
      </c>
      <c r="F2368">
        <f>Calc!M2368</f>
        <v>1481.7589766686021</v>
      </c>
      <c r="G2368">
        <f>Calc!N2368</f>
        <v>1532.6622500113572</v>
      </c>
      <c r="H2368" t="str">
        <f>IF(Calc!O2368=Betting!I2368, Betting!B2368, IF(Calc!P2368=Betting!I2368, Betting!C2368, ""))</f>
        <v>TBR</v>
      </c>
      <c r="I2368" s="21">
        <f>MAX(Calc!O2368:P2368)</f>
        <v>0.56890164602127857</v>
      </c>
      <c r="J2368" s="22">
        <f t="shared" si="145"/>
        <v>-131.9656270479193</v>
      </c>
      <c r="K2368" s="23">
        <f t="shared" si="146"/>
        <v>0.75777308255950659</v>
      </c>
      <c r="M2368" s="31"/>
      <c r="N2368" s="31"/>
      <c r="O2368" t="str">
        <f>IF(ISBLANK(Games!L2368), "", Games!L2368)</f>
        <v/>
      </c>
      <c r="P2368" t="str">
        <f>IF(ISBLANK(Games!M2368), "", Games!M2368)</f>
        <v/>
      </c>
      <c r="Q2368" t="str">
        <f t="shared" si="147"/>
        <v/>
      </c>
      <c r="R2368" t="str">
        <f>IF(ISBLANK(Games!L2368), "", IF(H2368=Q2368, "W", "L"))</f>
        <v/>
      </c>
      <c r="T2368" s="30" t="str">
        <f t="shared" si="148"/>
        <v/>
      </c>
    </row>
    <row r="2369" spans="1:20" x14ac:dyDescent="0.45">
      <c r="A2369" s="20" t="str">
        <f>Calc!A2369</f>
        <v>2024-09-25</v>
      </c>
      <c r="B2369" t="str">
        <f>Calc!B2369</f>
        <v>PIT</v>
      </c>
      <c r="C2369" t="str">
        <f>Calc!C2369</f>
        <v>MIL</v>
      </c>
      <c r="D2369" t="str">
        <f>IF(ISBLANK(Games!D2369), "", Games!D2369)</f>
        <v/>
      </c>
      <c r="E2369" t="str">
        <f>IF(ISBLANK(Games!E2369), "", Games!E2369)</f>
        <v/>
      </c>
      <c r="F2369">
        <f>Calc!M2369</f>
        <v>1464.4120897083565</v>
      </c>
      <c r="G2369">
        <f>Calc!N2369</f>
        <v>1527.5334034496079</v>
      </c>
      <c r="H2369" t="str">
        <f>IF(Calc!O2369=Betting!I2369, Betting!B2369, IF(Calc!P2369=Betting!I2369, Betting!C2369, ""))</f>
        <v>MIL</v>
      </c>
      <c r="I2369" s="21">
        <f>MAX(Calc!O2369:P2369)</f>
        <v>0.56086695298856182</v>
      </c>
      <c r="J2369" s="22">
        <f t="shared" si="145"/>
        <v>-127.72141764451466</v>
      </c>
      <c r="K2369" s="23">
        <f t="shared" si="146"/>
        <v>0.78295404047525285</v>
      </c>
      <c r="M2369" s="31"/>
      <c r="N2369" s="31"/>
      <c r="O2369" t="str">
        <f>IF(ISBLANK(Games!L2369), "", Games!L2369)</f>
        <v/>
      </c>
      <c r="P2369" t="str">
        <f>IF(ISBLANK(Games!M2369), "", Games!M2369)</f>
        <v/>
      </c>
      <c r="Q2369" t="str">
        <f t="shared" si="147"/>
        <v/>
      </c>
      <c r="R2369" t="str">
        <f>IF(ISBLANK(Games!L2369), "", IF(H2369=Q2369, "W", "L"))</f>
        <v/>
      </c>
      <c r="T2369" s="30" t="str">
        <f t="shared" si="148"/>
        <v/>
      </c>
    </row>
    <row r="2370" spans="1:20" x14ac:dyDescent="0.45">
      <c r="A2370" s="20" t="str">
        <f>Calc!A2370</f>
        <v>2024-09-25</v>
      </c>
      <c r="B2370" t="str">
        <f>Calc!B2370</f>
        <v>WAS</v>
      </c>
      <c r="C2370" t="str">
        <f>Calc!C2370</f>
        <v>KCR</v>
      </c>
      <c r="D2370" t="str">
        <f>IF(ISBLANK(Games!D2370), "", Games!D2370)</f>
        <v/>
      </c>
      <c r="E2370" t="str">
        <f>IF(ISBLANK(Games!E2370), "", Games!E2370)</f>
        <v/>
      </c>
      <c r="F2370">
        <f>Calc!M2370</f>
        <v>1419.5380932200808</v>
      </c>
      <c r="G2370">
        <f>Calc!N2370</f>
        <v>1465.2610239810729</v>
      </c>
      <c r="H2370" t="str">
        <f>IF(Calc!O2370=Betting!I2370, Betting!B2370, IF(Calc!P2370=Betting!I2370, Betting!C2370, ""))</f>
        <v>KCR</v>
      </c>
      <c r="I2370" s="21">
        <f>MAX(Calc!O2370:P2370)</f>
        <v>0.58923285984190499</v>
      </c>
      <c r="J2370" s="22">
        <f t="shared" si="145"/>
        <v>-143.44693190772819</v>
      </c>
      <c r="K2370" s="23">
        <f t="shared" si="146"/>
        <v>0.69712191588959671</v>
      </c>
      <c r="M2370" s="31"/>
      <c r="N2370" s="31"/>
      <c r="O2370" t="str">
        <f>IF(ISBLANK(Games!L2370), "", Games!L2370)</f>
        <v/>
      </c>
      <c r="P2370" t="str">
        <f>IF(ISBLANK(Games!M2370), "", Games!M2370)</f>
        <v/>
      </c>
      <c r="Q2370" t="str">
        <f t="shared" si="147"/>
        <v/>
      </c>
      <c r="R2370" t="str">
        <f>IF(ISBLANK(Games!L2370), "", IF(H2370=Q2370, "W", "L"))</f>
        <v/>
      </c>
      <c r="T2370" s="30" t="str">
        <f t="shared" si="148"/>
        <v/>
      </c>
    </row>
    <row r="2371" spans="1:20" x14ac:dyDescent="0.45">
      <c r="A2371" s="20" t="str">
        <f>Calc!A2371</f>
        <v>2024-09-25</v>
      </c>
      <c r="B2371" t="str">
        <f>Calc!B2371</f>
        <v>NYY</v>
      </c>
      <c r="C2371" t="str">
        <f>Calc!C2371</f>
        <v>BAL</v>
      </c>
      <c r="D2371" t="str">
        <f>IF(ISBLANK(Games!D2371), "", Games!D2371)</f>
        <v/>
      </c>
      <c r="E2371" t="str">
        <f>IF(ISBLANK(Games!E2371), "", Games!E2371)</f>
        <v/>
      </c>
      <c r="F2371">
        <f>Calc!M2371</f>
        <v>1533.7203518335739</v>
      </c>
      <c r="G2371">
        <f>Calc!N2371</f>
        <v>1539.0873746407135</v>
      </c>
      <c r="H2371" t="str">
        <f>IF(Calc!O2371=Betting!I2371, Betting!B2371, IF(Calc!P2371=Betting!I2371, Betting!C2371, ""))</f>
        <v>NYY</v>
      </c>
      <c r="I2371" s="21">
        <f>MAX(Calc!O2371:P2371)</f>
        <v>0.53923817357938197</v>
      </c>
      <c r="J2371" s="22">
        <f t="shared" ref="J2371:J2433" si="149">IF(I2371&lt;0.5, "",-1*((I2371*100)/(1-((I2371*100)/100))))</f>
        <v>-117.03186823622077</v>
      </c>
      <c r="K2371" s="23">
        <f t="shared" ref="K2371:K2433" si="150">IF(J2371&gt;0, "",1/(J2371/-100))</f>
        <v>0.8544681163096266</v>
      </c>
      <c r="M2371" s="31"/>
      <c r="N2371" s="31"/>
      <c r="O2371" t="str">
        <f>IF(ISBLANK(Games!L2371), "", Games!L2371)</f>
        <v/>
      </c>
      <c r="P2371" t="str">
        <f>IF(ISBLANK(Games!M2371), "", Games!M2371)</f>
        <v/>
      </c>
      <c r="Q2371" t="str">
        <f t="shared" ref="Q2371:Q2433" si="151">IF(O2371&gt;P2371, B2371, IF(P2371&gt;O2371, C2371, ""))</f>
        <v/>
      </c>
      <c r="R2371" t="str">
        <f>IF(ISBLANK(Games!L2371), "", IF(H2371=Q2371, "W", "L"))</f>
        <v/>
      </c>
      <c r="T2371" s="30" t="str">
        <f t="shared" si="148"/>
        <v/>
      </c>
    </row>
    <row r="2372" spans="1:20" x14ac:dyDescent="0.45">
      <c r="A2372" s="20" t="str">
        <f>Calc!A2372</f>
        <v>2024-09-25</v>
      </c>
      <c r="B2372" t="str">
        <f>Calc!B2372</f>
        <v>TOR</v>
      </c>
      <c r="C2372" t="str">
        <f>Calc!C2372</f>
        <v>BOS</v>
      </c>
      <c r="D2372" t="str">
        <f>IF(ISBLANK(Games!D2372), "", Games!D2372)</f>
        <v/>
      </c>
      <c r="E2372" t="str">
        <f>IF(ISBLANK(Games!E2372), "", Games!E2372)</f>
        <v/>
      </c>
      <c r="F2372">
        <f>Calc!M2372</f>
        <v>1536.86484917293</v>
      </c>
      <c r="G2372">
        <f>Calc!N2372</f>
        <v>1518.233689676287</v>
      </c>
      <c r="H2372" t="str">
        <f>IF(Calc!O2372=Betting!I2372, Betting!B2372, IF(Calc!P2372=Betting!I2372, Betting!C2372, ""))</f>
        <v>TOR</v>
      </c>
      <c r="I2372" s="21">
        <f>MAX(Calc!O2372:P2372)</f>
        <v>0.52402429168218234</v>
      </c>
      <c r="J2372" s="22">
        <f t="shared" si="149"/>
        <v>-110.09475536770077</v>
      </c>
      <c r="K2372" s="23">
        <f t="shared" si="150"/>
        <v>0.9083084808719023</v>
      </c>
      <c r="M2372" s="31"/>
      <c r="N2372" s="31"/>
      <c r="O2372" t="str">
        <f>IF(ISBLANK(Games!L2372), "", Games!L2372)</f>
        <v/>
      </c>
      <c r="P2372" t="str">
        <f>IF(ISBLANK(Games!M2372), "", Games!M2372)</f>
        <v/>
      </c>
      <c r="Q2372" t="str">
        <f t="shared" si="151"/>
        <v/>
      </c>
      <c r="R2372" t="str">
        <f>IF(ISBLANK(Games!L2372), "", IF(H2372=Q2372, "W", "L"))</f>
        <v/>
      </c>
      <c r="T2372" s="30" t="str">
        <f t="shared" si="148"/>
        <v/>
      </c>
    </row>
    <row r="2373" spans="1:20" x14ac:dyDescent="0.45">
      <c r="A2373" s="20" t="str">
        <f>Calc!A2373</f>
        <v>2024-09-25</v>
      </c>
      <c r="B2373" t="str">
        <f>Calc!B2373</f>
        <v>ATL</v>
      </c>
      <c r="C2373" t="str">
        <f>Calc!C2373</f>
        <v>NYM</v>
      </c>
      <c r="D2373" t="str">
        <f>IF(ISBLANK(Games!D2373), "", Games!D2373)</f>
        <v/>
      </c>
      <c r="E2373" t="str">
        <f>IF(ISBLANK(Games!E2373), "", Games!E2373)</f>
        <v/>
      </c>
      <c r="F2373">
        <f>Calc!M2373</f>
        <v>1593.2508682491175</v>
      </c>
      <c r="G2373">
        <f>Calc!N2373</f>
        <v>1510.288270753422</v>
      </c>
      <c r="H2373" t="str">
        <f>IF(Calc!O2373=Betting!I2373, Betting!B2373, IF(Calc!P2373=Betting!I2373, Betting!C2373, ""))</f>
        <v>ATL</v>
      </c>
      <c r="I2373" s="21">
        <f>MAX(Calc!O2373:P2373)</f>
        <v>0.63912538127673868</v>
      </c>
      <c r="J2373" s="22">
        <f t="shared" si="149"/>
        <v>-177.10455324841104</v>
      </c>
      <c r="K2373" s="23">
        <f t="shared" si="150"/>
        <v>0.56463822169347411</v>
      </c>
      <c r="M2373" s="31"/>
      <c r="N2373" s="31"/>
      <c r="O2373" t="str">
        <f>IF(ISBLANK(Games!L2373), "", Games!L2373)</f>
        <v/>
      </c>
      <c r="P2373" t="str">
        <f>IF(ISBLANK(Games!M2373), "", Games!M2373)</f>
        <v/>
      </c>
      <c r="Q2373" t="str">
        <f t="shared" si="151"/>
        <v/>
      </c>
      <c r="R2373" t="str">
        <f>IF(ISBLANK(Games!L2373), "", IF(H2373=Q2373, "W", "L"))</f>
        <v/>
      </c>
      <c r="T2373" s="30" t="str">
        <f t="shared" si="148"/>
        <v/>
      </c>
    </row>
    <row r="2374" spans="1:20" x14ac:dyDescent="0.45">
      <c r="A2374" s="20" t="str">
        <f>Calc!A2374</f>
        <v>2024-09-25</v>
      </c>
      <c r="B2374" t="str">
        <f>Calc!B2374</f>
        <v>CHW</v>
      </c>
      <c r="C2374" t="str">
        <f>Calc!C2374</f>
        <v>LAA</v>
      </c>
      <c r="D2374" t="str">
        <f>IF(ISBLANK(Games!D2374), "", Games!D2374)</f>
        <v/>
      </c>
      <c r="E2374" t="str">
        <f>IF(ISBLANK(Games!E2374), "", Games!E2374)</f>
        <v/>
      </c>
      <c r="F2374">
        <f>Calc!M2374</f>
        <v>1426.513159308995</v>
      </c>
      <c r="G2374">
        <f>Calc!N2374</f>
        <v>1486.8682858001625</v>
      </c>
      <c r="H2374" t="str">
        <f>IF(Calc!O2374=Betting!I2374, Betting!B2374, IF(Calc!P2374=Betting!I2374, Betting!C2374, ""))</f>
        <v>LAA</v>
      </c>
      <c r="I2374" s="21">
        <f>MAX(Calc!O2374:P2374)</f>
        <v>0.60712147678614192</v>
      </c>
      <c r="J2374" s="22">
        <f t="shared" si="149"/>
        <v>-154.53160224176051</v>
      </c>
      <c r="K2374" s="23">
        <f t="shared" si="150"/>
        <v>0.64711682626284239</v>
      </c>
      <c r="M2374" s="31"/>
      <c r="N2374" s="31"/>
      <c r="O2374" t="str">
        <f>IF(ISBLANK(Games!L2374), "", Games!L2374)</f>
        <v/>
      </c>
      <c r="P2374" t="str">
        <f>IF(ISBLANK(Games!M2374), "", Games!M2374)</f>
        <v/>
      </c>
      <c r="Q2374" t="str">
        <f t="shared" si="151"/>
        <v/>
      </c>
      <c r="R2374" t="str">
        <f>IF(ISBLANK(Games!L2374), "", IF(H2374=Q2374, "W", "L"))</f>
        <v/>
      </c>
      <c r="T2374" s="30" t="str">
        <f t="shared" si="148"/>
        <v/>
      </c>
    </row>
    <row r="2375" spans="1:20" x14ac:dyDescent="0.45">
      <c r="A2375" s="20" t="str">
        <f>Calc!A2375</f>
        <v>2024-09-25</v>
      </c>
      <c r="B2375" t="str">
        <f>Calc!B2375</f>
        <v>MIN</v>
      </c>
      <c r="C2375" t="str">
        <f>Calc!C2375</f>
        <v>MIA</v>
      </c>
      <c r="D2375" t="str">
        <f>IF(ISBLANK(Games!D2375), "", Games!D2375)</f>
        <v/>
      </c>
      <c r="E2375" t="str">
        <f>IF(ISBLANK(Games!E2375), "", Games!E2375)</f>
        <v/>
      </c>
      <c r="F2375">
        <f>Calc!M2375</f>
        <v>1529.2726034226744</v>
      </c>
      <c r="G2375">
        <f>Calc!N2375</f>
        <v>1484.370768699393</v>
      </c>
      <c r="H2375" t="str">
        <f>IF(Calc!O2375=Betting!I2375, Betting!B2375, IF(Calc!P2375=Betting!I2375, Betting!C2375, ""))</f>
        <v>MIN</v>
      </c>
      <c r="I2375" s="21">
        <f>MAX(Calc!O2375:P2375)</f>
        <v>0.627897921280819</v>
      </c>
      <c r="J2375" s="22">
        <f t="shared" si="149"/>
        <v>-168.7434597092597</v>
      </c>
      <c r="K2375" s="23">
        <f t="shared" si="150"/>
        <v>0.59261556075890132</v>
      </c>
      <c r="M2375" s="31"/>
      <c r="N2375" s="31"/>
      <c r="O2375" t="str">
        <f>IF(ISBLANK(Games!L2375), "", Games!L2375)</f>
        <v/>
      </c>
      <c r="P2375" t="str">
        <f>IF(ISBLANK(Games!M2375), "", Games!M2375)</f>
        <v/>
      </c>
      <c r="Q2375" t="str">
        <f t="shared" si="151"/>
        <v/>
      </c>
      <c r="R2375" t="str">
        <f>IF(ISBLANK(Games!L2375), "", IF(H2375=Q2375, "W", "L"))</f>
        <v/>
      </c>
      <c r="T2375" s="30" t="str">
        <f t="shared" si="148"/>
        <v/>
      </c>
    </row>
    <row r="2376" spans="1:20" x14ac:dyDescent="0.45">
      <c r="A2376" s="20" t="str">
        <f>Calc!A2376</f>
        <v>2024-09-25</v>
      </c>
      <c r="B2376" t="str">
        <f>Calc!B2376</f>
        <v>COL</v>
      </c>
      <c r="C2376" t="str">
        <f>Calc!C2376</f>
        <v>STL</v>
      </c>
      <c r="D2376" t="str">
        <f>IF(ISBLANK(Games!D2376), "", Games!D2376)</f>
        <v/>
      </c>
      <c r="E2376" t="str">
        <f>IF(ISBLANK(Games!E2376), "", Games!E2376)</f>
        <v/>
      </c>
      <c r="F2376">
        <f>Calc!M2376</f>
        <v>1423.0710497477428</v>
      </c>
      <c r="G2376">
        <f>Calc!N2376</f>
        <v>1507.9516916859375</v>
      </c>
      <c r="H2376" t="str">
        <f>IF(Calc!O2376=Betting!I2376, Betting!B2376, IF(Calc!P2376=Betting!I2376, Betting!C2376, ""))</f>
        <v>STL</v>
      </c>
      <c r="I2376" s="21">
        <f>MAX(Calc!O2376:P2376)</f>
        <v>0.50560623159167795</v>
      </c>
      <c r="J2376" s="22">
        <f t="shared" si="149"/>
        <v>-102.26792162438737</v>
      </c>
      <c r="K2376" s="23">
        <f t="shared" si="150"/>
        <v>0.97782372430802844</v>
      </c>
      <c r="M2376" s="31"/>
      <c r="N2376" s="31"/>
      <c r="O2376" t="str">
        <f>IF(ISBLANK(Games!L2376), "", Games!L2376)</f>
        <v/>
      </c>
      <c r="P2376" t="str">
        <f>IF(ISBLANK(Games!M2376), "", Games!M2376)</f>
        <v/>
      </c>
      <c r="Q2376" t="str">
        <f t="shared" si="151"/>
        <v/>
      </c>
      <c r="R2376" t="str">
        <f>IF(ISBLANK(Games!L2376), "", IF(H2376=Q2376, "W", "L"))</f>
        <v/>
      </c>
      <c r="T2376" s="30" t="str">
        <f t="shared" si="148"/>
        <v/>
      </c>
    </row>
    <row r="2377" spans="1:20" x14ac:dyDescent="0.45">
      <c r="A2377" s="20" t="str">
        <f>Calc!A2377</f>
        <v>2024-09-25</v>
      </c>
      <c r="B2377" t="str">
        <f>Calc!B2377</f>
        <v>ARI</v>
      </c>
      <c r="C2377" t="str">
        <f>Calc!C2377</f>
        <v>SFG</v>
      </c>
      <c r="D2377" t="str">
        <f>IF(ISBLANK(Games!D2377), "", Games!D2377)</f>
        <v/>
      </c>
      <c r="E2377" t="str">
        <f>IF(ISBLANK(Games!E2377), "", Games!E2377)</f>
        <v/>
      </c>
      <c r="F2377">
        <f>Calc!M2377</f>
        <v>1516.9891876380354</v>
      </c>
      <c r="G2377">
        <f>Calc!N2377</f>
        <v>1491.6063482058917</v>
      </c>
      <c r="H2377" t="str">
        <f>IF(Calc!O2377=Betting!I2377, Betting!B2377, IF(Calc!P2377=Betting!I2377, Betting!C2377, ""))</f>
        <v>ARI</v>
      </c>
      <c r="I2377" s="21">
        <f>MAX(Calc!O2377:P2377)</f>
        <v>0.56178044646890601</v>
      </c>
      <c r="J2377" s="22">
        <f t="shared" si="149"/>
        <v>-128.19611583786727</v>
      </c>
      <c r="K2377" s="23">
        <f t="shared" si="150"/>
        <v>0.78005483509712892</v>
      </c>
      <c r="M2377" s="31"/>
      <c r="N2377" s="31"/>
      <c r="O2377" t="str">
        <f>IF(ISBLANK(Games!L2377), "", Games!L2377)</f>
        <v/>
      </c>
      <c r="P2377" t="str">
        <f>IF(ISBLANK(Games!M2377), "", Games!M2377)</f>
        <v/>
      </c>
      <c r="Q2377" t="str">
        <f t="shared" si="151"/>
        <v/>
      </c>
      <c r="R2377" t="str">
        <f>IF(ISBLANK(Games!L2377), "", IF(H2377=Q2377, "W", "L"))</f>
        <v/>
      </c>
      <c r="T2377" s="30" t="str">
        <f t="shared" si="148"/>
        <v/>
      </c>
    </row>
    <row r="2378" spans="1:20" x14ac:dyDescent="0.45">
      <c r="A2378" s="20" t="str">
        <f>Calc!A2378</f>
        <v>2024-09-25</v>
      </c>
      <c r="B2378" t="str">
        <f>Calc!B2378</f>
        <v>OAK</v>
      </c>
      <c r="C2378" t="str">
        <f>Calc!C2378</f>
        <v>TEX</v>
      </c>
      <c r="D2378" t="str">
        <f>IF(ISBLANK(Games!D2378), "", Games!D2378)</f>
        <v/>
      </c>
      <c r="E2378" t="str">
        <f>IF(ISBLANK(Games!E2378), "", Games!E2378)</f>
        <v/>
      </c>
      <c r="F2378">
        <f>Calc!M2378</f>
        <v>1410.609331202211</v>
      </c>
      <c r="G2378">
        <f>Calc!N2378</f>
        <v>1534.4506247578865</v>
      </c>
      <c r="H2378" t="str">
        <f>IF(Calc!O2378=Betting!I2378, Betting!B2378, IF(Calc!P2378=Betting!I2378, Betting!C2378, ""))</f>
        <v>TEX</v>
      </c>
      <c r="I2378" s="21">
        <f>MAX(Calc!O2378:P2378)</f>
        <v>0.66793335173014101</v>
      </c>
      <c r="J2378" s="22">
        <f t="shared" si="149"/>
        <v>-201.14436520807558</v>
      </c>
      <c r="K2378" s="23">
        <f t="shared" si="150"/>
        <v>0.49715536349504053</v>
      </c>
      <c r="M2378" s="31"/>
      <c r="N2378" s="31"/>
      <c r="O2378" t="str">
        <f>IF(ISBLANK(Games!L2378), "", Games!L2378)</f>
        <v/>
      </c>
      <c r="P2378" t="str">
        <f>IF(ISBLANK(Games!M2378), "", Games!M2378)</f>
        <v/>
      </c>
      <c r="Q2378" t="str">
        <f t="shared" si="151"/>
        <v/>
      </c>
      <c r="R2378" t="str">
        <f>IF(ISBLANK(Games!L2378), "", IF(H2378=Q2378, "W", "L"))</f>
        <v/>
      </c>
      <c r="T2378" s="30" t="str">
        <f t="shared" si="148"/>
        <v/>
      </c>
    </row>
    <row r="2379" spans="1:20" x14ac:dyDescent="0.45">
      <c r="A2379" s="20" t="str">
        <f>Calc!A2379</f>
        <v>2024-09-25</v>
      </c>
      <c r="B2379" t="str">
        <f>Calc!B2379</f>
        <v>LAD</v>
      </c>
      <c r="C2379" t="str">
        <f>Calc!C2379</f>
        <v>SDP</v>
      </c>
      <c r="D2379" t="str">
        <f>IF(ISBLANK(Games!D2379), "", Games!D2379)</f>
        <v/>
      </c>
      <c r="E2379" t="str">
        <f>IF(ISBLANK(Games!E2379), "", Games!E2379)</f>
        <v/>
      </c>
      <c r="F2379">
        <f>Calc!M2379</f>
        <v>1596.6514930600529</v>
      </c>
      <c r="G2379">
        <f>Calc!N2379</f>
        <v>1514.2912987524817</v>
      </c>
      <c r="H2379" t="str">
        <f>IF(Calc!O2379=Betting!I2379, Betting!B2379, IF(Calc!P2379=Betting!I2379, Betting!C2379, ""))</f>
        <v>LAD</v>
      </c>
      <c r="I2379" s="21">
        <f>MAX(Calc!O2379:P2379)</f>
        <v>0.63768152681394086</v>
      </c>
      <c r="J2379" s="22">
        <f t="shared" si="149"/>
        <v>-176.00027986607137</v>
      </c>
      <c r="K2379" s="23">
        <f t="shared" si="150"/>
        <v>0.56818091468999765</v>
      </c>
      <c r="M2379" s="31"/>
      <c r="N2379" s="31"/>
      <c r="O2379" t="str">
        <f>IF(ISBLANK(Games!L2379), "", Games!L2379)</f>
        <v/>
      </c>
      <c r="P2379" t="str">
        <f>IF(ISBLANK(Games!M2379), "", Games!M2379)</f>
        <v/>
      </c>
      <c r="Q2379" t="str">
        <f t="shared" si="151"/>
        <v/>
      </c>
      <c r="R2379" t="str">
        <f>IF(ISBLANK(Games!L2379), "", IF(H2379=Q2379, "W", "L"))</f>
        <v/>
      </c>
      <c r="T2379" s="30" t="str">
        <f t="shared" si="148"/>
        <v/>
      </c>
    </row>
    <row r="2380" spans="1:20" x14ac:dyDescent="0.45">
      <c r="A2380" s="20" t="str">
        <f>Calc!A2380</f>
        <v>2024-09-26</v>
      </c>
      <c r="B2380" t="str">
        <f>Calc!B2380</f>
        <v>PIT</v>
      </c>
      <c r="C2380" t="str">
        <f>Calc!C2380</f>
        <v>MIL</v>
      </c>
      <c r="D2380" t="str">
        <f>IF(ISBLANK(Games!D2380), "", Games!D2380)</f>
        <v/>
      </c>
      <c r="E2380" t="str">
        <f>IF(ISBLANK(Games!E2380), "", Games!E2380)</f>
        <v/>
      </c>
      <c r="F2380">
        <f>Calc!M2380</f>
        <v>1464.4120897083565</v>
      </c>
      <c r="G2380">
        <f>Calc!N2380</f>
        <v>1527.5334034496079</v>
      </c>
      <c r="H2380" t="str">
        <f>IF(Calc!O2380=Betting!I2380, Betting!B2380, IF(Calc!P2380=Betting!I2380, Betting!C2380, ""))</f>
        <v>MIL</v>
      </c>
      <c r="I2380" s="21">
        <f>MAX(Calc!O2380:P2380)</f>
        <v>0.56086695298856182</v>
      </c>
      <c r="J2380" s="22">
        <f t="shared" si="149"/>
        <v>-127.72141764451466</v>
      </c>
      <c r="K2380" s="23">
        <f t="shared" si="150"/>
        <v>0.78295404047525285</v>
      </c>
      <c r="M2380" s="31"/>
      <c r="N2380" s="31"/>
      <c r="O2380" t="str">
        <f>IF(ISBLANK(Games!L2380), "", Games!L2380)</f>
        <v/>
      </c>
      <c r="P2380" t="str">
        <f>IF(ISBLANK(Games!M2380), "", Games!M2380)</f>
        <v/>
      </c>
      <c r="Q2380" t="str">
        <f t="shared" si="151"/>
        <v/>
      </c>
      <c r="R2380" t="str">
        <f>IF(ISBLANK(Games!L2380), "", IF(H2380=Q2380, "W", "L"))</f>
        <v/>
      </c>
      <c r="T2380" s="30" t="str">
        <f t="shared" si="148"/>
        <v/>
      </c>
    </row>
    <row r="2381" spans="1:20" x14ac:dyDescent="0.45">
      <c r="A2381" s="20" t="str">
        <f>Calc!A2381</f>
        <v>2024-09-26</v>
      </c>
      <c r="B2381" t="str">
        <f>Calc!B2381</f>
        <v>WAS</v>
      </c>
      <c r="C2381" t="str">
        <f>Calc!C2381</f>
        <v>KCR</v>
      </c>
      <c r="D2381" t="str">
        <f>IF(ISBLANK(Games!D2381), "", Games!D2381)</f>
        <v/>
      </c>
      <c r="E2381" t="str">
        <f>IF(ISBLANK(Games!E2381), "", Games!E2381)</f>
        <v/>
      </c>
      <c r="F2381">
        <f>Calc!M2381</f>
        <v>1419.5380932200808</v>
      </c>
      <c r="G2381">
        <f>Calc!N2381</f>
        <v>1465.2610239810729</v>
      </c>
      <c r="H2381" t="str">
        <f>IF(Calc!O2381=Betting!I2381, Betting!B2381, IF(Calc!P2381=Betting!I2381, Betting!C2381, ""))</f>
        <v>KCR</v>
      </c>
      <c r="I2381" s="21">
        <f>MAX(Calc!O2381:P2381)</f>
        <v>0.58923285984190499</v>
      </c>
      <c r="J2381" s="22">
        <f t="shared" si="149"/>
        <v>-143.44693190772819</v>
      </c>
      <c r="K2381" s="23">
        <f t="shared" si="150"/>
        <v>0.69712191588959671</v>
      </c>
      <c r="M2381" s="31"/>
      <c r="N2381" s="31"/>
      <c r="O2381" t="str">
        <f>IF(ISBLANK(Games!L2381), "", Games!L2381)</f>
        <v/>
      </c>
      <c r="P2381" t="str">
        <f>IF(ISBLANK(Games!M2381), "", Games!M2381)</f>
        <v/>
      </c>
      <c r="Q2381" t="str">
        <f t="shared" si="151"/>
        <v/>
      </c>
      <c r="R2381" t="str">
        <f>IF(ISBLANK(Games!L2381), "", IF(H2381=Q2381, "W", "L"))</f>
        <v/>
      </c>
      <c r="T2381" s="30" t="str">
        <f t="shared" si="148"/>
        <v/>
      </c>
    </row>
    <row r="2382" spans="1:20" x14ac:dyDescent="0.45">
      <c r="A2382" s="20" t="str">
        <f>Calc!A2382</f>
        <v>2024-09-26</v>
      </c>
      <c r="B2382" t="str">
        <f>Calc!B2382</f>
        <v>DET</v>
      </c>
      <c r="C2382" t="str">
        <f>Calc!C2382</f>
        <v>TBR</v>
      </c>
      <c r="D2382" t="str">
        <f>IF(ISBLANK(Games!D2382), "", Games!D2382)</f>
        <v/>
      </c>
      <c r="E2382" t="str">
        <f>IF(ISBLANK(Games!E2382), "", Games!E2382)</f>
        <v/>
      </c>
      <c r="F2382">
        <f>Calc!M2382</f>
        <v>1481.7589766686021</v>
      </c>
      <c r="G2382">
        <f>Calc!N2382</f>
        <v>1532.6622500113572</v>
      </c>
      <c r="H2382" t="str">
        <f>IF(Calc!O2382=Betting!I2382, Betting!B2382, IF(Calc!P2382=Betting!I2382, Betting!C2382, ""))</f>
        <v>TBR</v>
      </c>
      <c r="I2382" s="21">
        <f>MAX(Calc!O2382:P2382)</f>
        <v>0.56890164602127857</v>
      </c>
      <c r="J2382" s="22">
        <f t="shared" si="149"/>
        <v>-131.9656270479193</v>
      </c>
      <c r="K2382" s="23">
        <f t="shared" si="150"/>
        <v>0.75777308255950659</v>
      </c>
      <c r="M2382" s="31"/>
      <c r="N2382" s="31"/>
      <c r="O2382" t="str">
        <f>IF(ISBLANK(Games!L2382), "", Games!L2382)</f>
        <v/>
      </c>
      <c r="P2382" t="str">
        <f>IF(ISBLANK(Games!M2382), "", Games!M2382)</f>
        <v/>
      </c>
      <c r="Q2382" t="str">
        <f t="shared" si="151"/>
        <v/>
      </c>
      <c r="R2382" t="str">
        <f>IF(ISBLANK(Games!L2382), "", IF(H2382=Q2382, "W", "L"))</f>
        <v/>
      </c>
      <c r="T2382" s="30" t="str">
        <f t="shared" si="148"/>
        <v/>
      </c>
    </row>
    <row r="2383" spans="1:20" x14ac:dyDescent="0.45">
      <c r="A2383" s="20" t="str">
        <f>Calc!A2383</f>
        <v>2024-09-26</v>
      </c>
      <c r="B2383" t="str">
        <f>Calc!B2383</f>
        <v>CHW</v>
      </c>
      <c r="C2383" t="str">
        <f>Calc!C2383</f>
        <v>LAA</v>
      </c>
      <c r="D2383" t="str">
        <f>IF(ISBLANK(Games!D2383), "", Games!D2383)</f>
        <v/>
      </c>
      <c r="E2383" t="str">
        <f>IF(ISBLANK(Games!E2383), "", Games!E2383)</f>
        <v/>
      </c>
      <c r="F2383">
        <f>Calc!M2383</f>
        <v>1426.513159308995</v>
      </c>
      <c r="G2383">
        <f>Calc!N2383</f>
        <v>1486.8682858001625</v>
      </c>
      <c r="H2383" t="str">
        <f>IF(Calc!O2383=Betting!I2383, Betting!B2383, IF(Calc!P2383=Betting!I2383, Betting!C2383, ""))</f>
        <v>LAA</v>
      </c>
      <c r="I2383" s="21">
        <f>MAX(Calc!O2383:P2383)</f>
        <v>0.60712147678614192</v>
      </c>
      <c r="J2383" s="22">
        <f t="shared" si="149"/>
        <v>-154.53160224176051</v>
      </c>
      <c r="K2383" s="23">
        <f t="shared" si="150"/>
        <v>0.64711682626284239</v>
      </c>
      <c r="M2383" s="31"/>
      <c r="N2383" s="31"/>
      <c r="O2383" t="str">
        <f>IF(ISBLANK(Games!L2383), "", Games!L2383)</f>
        <v/>
      </c>
      <c r="P2383" t="str">
        <f>IF(ISBLANK(Games!M2383), "", Games!M2383)</f>
        <v/>
      </c>
      <c r="Q2383" t="str">
        <f t="shared" si="151"/>
        <v/>
      </c>
      <c r="R2383" t="str">
        <f>IF(ISBLANK(Games!L2383), "", IF(H2383=Q2383, "W", "L"))</f>
        <v/>
      </c>
      <c r="T2383" s="30" t="str">
        <f t="shared" si="148"/>
        <v/>
      </c>
    </row>
    <row r="2384" spans="1:20" x14ac:dyDescent="0.45">
      <c r="A2384" s="20" t="str">
        <f>Calc!A2384</f>
        <v>2024-09-26</v>
      </c>
      <c r="B2384" t="str">
        <f>Calc!B2384</f>
        <v>COL</v>
      </c>
      <c r="C2384" t="str">
        <f>Calc!C2384</f>
        <v>STL</v>
      </c>
      <c r="D2384" t="str">
        <f>IF(ISBLANK(Games!D2384), "", Games!D2384)</f>
        <v/>
      </c>
      <c r="E2384" t="str">
        <f>IF(ISBLANK(Games!E2384), "", Games!E2384)</f>
        <v/>
      </c>
      <c r="F2384">
        <f>Calc!M2384</f>
        <v>1423.0710497477428</v>
      </c>
      <c r="G2384">
        <f>Calc!N2384</f>
        <v>1507.9516916859375</v>
      </c>
      <c r="H2384" t="str">
        <f>IF(Calc!O2384=Betting!I2384, Betting!B2384, IF(Calc!P2384=Betting!I2384, Betting!C2384, ""))</f>
        <v>STL</v>
      </c>
      <c r="I2384" s="21">
        <f>MAX(Calc!O2384:P2384)</f>
        <v>0.50560623159167795</v>
      </c>
      <c r="J2384" s="22">
        <f t="shared" si="149"/>
        <v>-102.26792162438737</v>
      </c>
      <c r="K2384" s="23">
        <f t="shared" si="150"/>
        <v>0.97782372430802844</v>
      </c>
      <c r="M2384" s="31"/>
      <c r="N2384" s="31"/>
      <c r="O2384" t="str">
        <f>IF(ISBLANK(Games!L2384), "", Games!L2384)</f>
        <v/>
      </c>
      <c r="P2384" t="str">
        <f>IF(ISBLANK(Games!M2384), "", Games!M2384)</f>
        <v/>
      </c>
      <c r="Q2384" t="str">
        <f t="shared" si="151"/>
        <v/>
      </c>
      <c r="R2384" t="str">
        <f>IF(ISBLANK(Games!L2384), "", IF(H2384=Q2384, "W", "L"))</f>
        <v/>
      </c>
      <c r="T2384" s="30" t="str">
        <f t="shared" si="148"/>
        <v/>
      </c>
    </row>
    <row r="2385" spans="1:20" x14ac:dyDescent="0.45">
      <c r="A2385" s="20" t="str">
        <f>Calc!A2385</f>
        <v>2024-09-26</v>
      </c>
      <c r="B2385" t="str">
        <f>Calc!B2385</f>
        <v>OAK</v>
      </c>
      <c r="C2385" t="str">
        <f>Calc!C2385</f>
        <v>TEX</v>
      </c>
      <c r="D2385" t="str">
        <f>IF(ISBLANK(Games!D2385), "", Games!D2385)</f>
        <v/>
      </c>
      <c r="E2385" t="str">
        <f>IF(ISBLANK(Games!E2385), "", Games!E2385)</f>
        <v/>
      </c>
      <c r="F2385">
        <f>Calc!M2385</f>
        <v>1410.609331202211</v>
      </c>
      <c r="G2385">
        <f>Calc!N2385</f>
        <v>1534.4506247578865</v>
      </c>
      <c r="H2385" t="str">
        <f>IF(Calc!O2385=Betting!I2385, Betting!B2385, IF(Calc!P2385=Betting!I2385, Betting!C2385, ""))</f>
        <v>TEX</v>
      </c>
      <c r="I2385" s="21">
        <f>MAX(Calc!O2385:P2385)</f>
        <v>0.66793335173014101</v>
      </c>
      <c r="J2385" s="22">
        <f t="shared" si="149"/>
        <v>-201.14436520807558</v>
      </c>
      <c r="K2385" s="23">
        <f t="shared" si="150"/>
        <v>0.49715536349504053</v>
      </c>
      <c r="M2385" s="31"/>
      <c r="N2385" s="31"/>
      <c r="O2385" t="str">
        <f>IF(ISBLANK(Games!L2385), "", Games!L2385)</f>
        <v/>
      </c>
      <c r="P2385" t="str">
        <f>IF(ISBLANK(Games!M2385), "", Games!M2385)</f>
        <v/>
      </c>
      <c r="Q2385" t="str">
        <f t="shared" si="151"/>
        <v/>
      </c>
      <c r="R2385" t="str">
        <f>IF(ISBLANK(Games!L2385), "", IF(H2385=Q2385, "W", "L"))</f>
        <v/>
      </c>
      <c r="T2385" s="30" t="str">
        <f t="shared" si="148"/>
        <v/>
      </c>
    </row>
    <row r="2386" spans="1:20" x14ac:dyDescent="0.45">
      <c r="A2386" s="20" t="str">
        <f>Calc!A2386</f>
        <v>2024-09-26</v>
      </c>
      <c r="B2386" t="str">
        <f>Calc!B2386</f>
        <v>NYY</v>
      </c>
      <c r="C2386" t="str">
        <f>Calc!C2386</f>
        <v>BAL</v>
      </c>
      <c r="D2386" t="str">
        <f>IF(ISBLANK(Games!D2386), "", Games!D2386)</f>
        <v/>
      </c>
      <c r="E2386" t="str">
        <f>IF(ISBLANK(Games!E2386), "", Games!E2386)</f>
        <v/>
      </c>
      <c r="F2386">
        <f>Calc!M2386</f>
        <v>1533.7203518335739</v>
      </c>
      <c r="G2386">
        <f>Calc!N2386</f>
        <v>1539.0873746407135</v>
      </c>
      <c r="H2386" t="str">
        <f>IF(Calc!O2386=Betting!I2386, Betting!B2386, IF(Calc!P2386=Betting!I2386, Betting!C2386, ""))</f>
        <v>NYY</v>
      </c>
      <c r="I2386" s="21">
        <f>MAX(Calc!O2386:P2386)</f>
        <v>0.53923817357938197</v>
      </c>
      <c r="J2386" s="22">
        <f t="shared" si="149"/>
        <v>-117.03186823622077</v>
      </c>
      <c r="K2386" s="23">
        <f t="shared" si="150"/>
        <v>0.8544681163096266</v>
      </c>
      <c r="M2386" s="31"/>
      <c r="N2386" s="31"/>
      <c r="O2386" t="str">
        <f>IF(ISBLANK(Games!L2386), "", Games!L2386)</f>
        <v/>
      </c>
      <c r="P2386" t="str">
        <f>IF(ISBLANK(Games!M2386), "", Games!M2386)</f>
        <v/>
      </c>
      <c r="Q2386" t="str">
        <f t="shared" si="151"/>
        <v/>
      </c>
      <c r="R2386" t="str">
        <f>IF(ISBLANK(Games!L2386), "", IF(H2386=Q2386, "W", "L"))</f>
        <v/>
      </c>
      <c r="T2386" s="30" t="str">
        <f t="shared" si="148"/>
        <v/>
      </c>
    </row>
    <row r="2387" spans="1:20" x14ac:dyDescent="0.45">
      <c r="A2387" s="20" t="str">
        <f>Calc!A2387</f>
        <v>2024-09-26</v>
      </c>
      <c r="B2387" t="str">
        <f>Calc!B2387</f>
        <v>MIN</v>
      </c>
      <c r="C2387" t="str">
        <f>Calc!C2387</f>
        <v>MIA</v>
      </c>
      <c r="D2387" t="str">
        <f>IF(ISBLANK(Games!D2387), "", Games!D2387)</f>
        <v/>
      </c>
      <c r="E2387" t="str">
        <f>IF(ISBLANK(Games!E2387), "", Games!E2387)</f>
        <v/>
      </c>
      <c r="F2387">
        <f>Calc!M2387</f>
        <v>1529.2726034226744</v>
      </c>
      <c r="G2387">
        <f>Calc!N2387</f>
        <v>1484.370768699393</v>
      </c>
      <c r="H2387" t="str">
        <f>IF(Calc!O2387=Betting!I2387, Betting!B2387, IF(Calc!P2387=Betting!I2387, Betting!C2387, ""))</f>
        <v>MIN</v>
      </c>
      <c r="I2387" s="21">
        <f>MAX(Calc!O2387:P2387)</f>
        <v>0.627897921280819</v>
      </c>
      <c r="J2387" s="22">
        <f t="shared" si="149"/>
        <v>-168.7434597092597</v>
      </c>
      <c r="K2387" s="23">
        <f t="shared" si="150"/>
        <v>0.59261556075890132</v>
      </c>
      <c r="M2387" s="31"/>
      <c r="N2387" s="31"/>
      <c r="O2387" t="str">
        <f>IF(ISBLANK(Games!L2387), "", Games!L2387)</f>
        <v/>
      </c>
      <c r="P2387" t="str">
        <f>IF(ISBLANK(Games!M2387), "", Games!M2387)</f>
        <v/>
      </c>
      <c r="Q2387" t="str">
        <f t="shared" si="151"/>
        <v/>
      </c>
      <c r="R2387" t="str">
        <f>IF(ISBLANK(Games!L2387), "", IF(H2387=Q2387, "W", "L"))</f>
        <v/>
      </c>
      <c r="T2387" s="30" t="str">
        <f t="shared" si="148"/>
        <v/>
      </c>
    </row>
    <row r="2388" spans="1:20" x14ac:dyDescent="0.45">
      <c r="A2388" s="20" t="str">
        <f>Calc!A2388</f>
        <v>2024-09-26</v>
      </c>
      <c r="B2388" t="str">
        <f>Calc!B2388</f>
        <v>LAD</v>
      </c>
      <c r="C2388" t="str">
        <f>Calc!C2388</f>
        <v>SDP</v>
      </c>
      <c r="D2388" t="str">
        <f>IF(ISBLANK(Games!D2388), "", Games!D2388)</f>
        <v/>
      </c>
      <c r="E2388" t="str">
        <f>IF(ISBLANK(Games!E2388), "", Games!E2388)</f>
        <v/>
      </c>
      <c r="F2388">
        <f>Calc!M2388</f>
        <v>1596.6514930600529</v>
      </c>
      <c r="G2388">
        <f>Calc!N2388</f>
        <v>1514.2912987524817</v>
      </c>
      <c r="H2388" t="str">
        <f>IF(Calc!O2388=Betting!I2388, Betting!B2388, IF(Calc!P2388=Betting!I2388, Betting!C2388, ""))</f>
        <v>LAD</v>
      </c>
      <c r="I2388" s="21">
        <f>MAX(Calc!O2388:P2388)</f>
        <v>0.63768152681394086</v>
      </c>
      <c r="J2388" s="22">
        <f t="shared" si="149"/>
        <v>-176.00027986607137</v>
      </c>
      <c r="K2388" s="23">
        <f t="shared" si="150"/>
        <v>0.56818091468999765</v>
      </c>
      <c r="M2388" s="31"/>
      <c r="N2388" s="31"/>
      <c r="O2388" t="str">
        <f>IF(ISBLANK(Games!L2388), "", Games!L2388)</f>
        <v/>
      </c>
      <c r="P2388" t="str">
        <f>IF(ISBLANK(Games!M2388), "", Games!M2388)</f>
        <v/>
      </c>
      <c r="Q2388" t="str">
        <f t="shared" si="151"/>
        <v/>
      </c>
      <c r="R2388" t="str">
        <f>IF(ISBLANK(Games!L2388), "", IF(H2388=Q2388, "W", "L"))</f>
        <v/>
      </c>
      <c r="T2388" s="30" t="str">
        <f t="shared" si="148"/>
        <v/>
      </c>
    </row>
    <row r="2389" spans="1:20" x14ac:dyDescent="0.45">
      <c r="A2389" s="20" t="str">
        <f>Calc!A2389</f>
        <v>2024-09-27</v>
      </c>
      <c r="B2389" t="str">
        <f>Calc!B2389</f>
        <v>CHC</v>
      </c>
      <c r="C2389" t="str">
        <f>Calc!C2389</f>
        <v>CIN</v>
      </c>
      <c r="D2389" t="str">
        <f>IF(ISBLANK(Games!D2389), "", Games!D2389)</f>
        <v/>
      </c>
      <c r="E2389" t="str">
        <f>IF(ISBLANK(Games!E2389), "", Games!E2389)</f>
        <v/>
      </c>
      <c r="F2389">
        <f>Calc!M2389</f>
        <v>1529.9566441509314</v>
      </c>
      <c r="G2389">
        <f>Calc!N2389</f>
        <v>1513.6155661274754</v>
      </c>
      <c r="H2389" t="str">
        <f>IF(Calc!O2389=Betting!I2389, Betting!B2389, IF(Calc!P2389=Betting!I2389, Betting!C2389, ""))</f>
        <v>CHC</v>
      </c>
      <c r="I2389" s="21">
        <f>MAX(Calc!O2389:P2389)</f>
        <v>0.54579236987005442</v>
      </c>
      <c r="J2389" s="22">
        <f t="shared" si="149"/>
        <v>-120.16362862814681</v>
      </c>
      <c r="K2389" s="23">
        <f t="shared" si="150"/>
        <v>0.83219857074602588</v>
      </c>
      <c r="M2389" s="31"/>
      <c r="N2389" s="31"/>
      <c r="O2389" t="str">
        <f>IF(ISBLANK(Games!L2389), "", Games!L2389)</f>
        <v/>
      </c>
      <c r="P2389" t="str">
        <f>IF(ISBLANK(Games!M2389), "", Games!M2389)</f>
        <v/>
      </c>
      <c r="Q2389" t="str">
        <f t="shared" si="151"/>
        <v/>
      </c>
      <c r="R2389" t="str">
        <f>IF(ISBLANK(Games!L2389), "", IF(H2389=Q2389, "W", "L"))</f>
        <v/>
      </c>
      <c r="T2389" s="30" t="str">
        <f t="shared" si="148"/>
        <v/>
      </c>
    </row>
    <row r="2390" spans="1:20" x14ac:dyDescent="0.45">
      <c r="A2390" s="20" t="str">
        <f>Calc!A2390</f>
        <v>2024-09-27</v>
      </c>
      <c r="B2390" t="str">
        <f>Calc!B2390</f>
        <v>DET</v>
      </c>
      <c r="C2390" t="str">
        <f>Calc!C2390</f>
        <v>CHW</v>
      </c>
      <c r="D2390" t="str">
        <f>IF(ISBLANK(Games!D2390), "", Games!D2390)</f>
        <v/>
      </c>
      <c r="E2390" t="str">
        <f>IF(ISBLANK(Games!E2390), "", Games!E2390)</f>
        <v/>
      </c>
      <c r="F2390">
        <f>Calc!M2390</f>
        <v>1481.7589766686021</v>
      </c>
      <c r="G2390">
        <f>Calc!N2390</f>
        <v>1425.4820043556863</v>
      </c>
      <c r="H2390" t="str">
        <f>IF(Calc!O2390=Betting!I2390, Betting!B2390, IF(Calc!P2390=Betting!I2390, Betting!C2390, ""))</f>
        <v>DET</v>
      </c>
      <c r="I2390" s="21">
        <f>MAX(Calc!O2390:P2390)</f>
        <v>0.58412248334689976</v>
      </c>
      <c r="J2390" s="22">
        <f t="shared" si="149"/>
        <v>-140.45541294172421</v>
      </c>
      <c r="K2390" s="23">
        <f t="shared" si="150"/>
        <v>0.71196971270513154</v>
      </c>
      <c r="M2390" s="31"/>
      <c r="N2390" s="31"/>
      <c r="O2390" t="str">
        <f>IF(ISBLANK(Games!L2390), "", Games!L2390)</f>
        <v/>
      </c>
      <c r="P2390" t="str">
        <f>IF(ISBLANK(Games!M2390), "", Games!M2390)</f>
        <v/>
      </c>
      <c r="Q2390" t="str">
        <f t="shared" si="151"/>
        <v/>
      </c>
      <c r="R2390" t="str">
        <f>IF(ISBLANK(Games!L2390), "", IF(H2390=Q2390, "W", "L"))</f>
        <v/>
      </c>
      <c r="T2390" s="30" t="str">
        <f t="shared" si="148"/>
        <v/>
      </c>
    </row>
    <row r="2391" spans="1:20" x14ac:dyDescent="0.45">
      <c r="A2391" s="20" t="str">
        <f>Calc!A2391</f>
        <v>2024-09-27</v>
      </c>
      <c r="B2391" t="str">
        <f>Calc!B2391</f>
        <v>WAS</v>
      </c>
      <c r="C2391" t="str">
        <f>Calc!C2391</f>
        <v>PHI</v>
      </c>
      <c r="D2391" t="str">
        <f>IF(ISBLANK(Games!D2391), "", Games!D2391)</f>
        <v/>
      </c>
      <c r="E2391" t="str">
        <f>IF(ISBLANK(Games!E2391), "", Games!E2391)</f>
        <v/>
      </c>
      <c r="F2391">
        <f>Calc!M2391</f>
        <v>1419.5380932200808</v>
      </c>
      <c r="G2391">
        <f>Calc!N2391</f>
        <v>1539.4111659163295</v>
      </c>
      <c r="H2391" t="str">
        <f>IF(Calc!O2391=Betting!I2391, Betting!B2391, IF(Calc!P2391=Betting!I2391, Betting!C2391, ""))</f>
        <v>PHI</v>
      </c>
      <c r="I2391" s="21">
        <f>MAX(Calc!O2391:P2391)</f>
        <v>0.68978643328864464</v>
      </c>
      <c r="J2391" s="22">
        <f t="shared" si="149"/>
        <v>-222.35856432754622</v>
      </c>
      <c r="K2391" s="23">
        <f t="shared" si="150"/>
        <v>0.44972407652666158</v>
      </c>
      <c r="M2391" s="31"/>
      <c r="N2391" s="31"/>
      <c r="O2391" t="str">
        <f>IF(ISBLANK(Games!L2391), "", Games!L2391)</f>
        <v/>
      </c>
      <c r="P2391" t="str">
        <f>IF(ISBLANK(Games!M2391), "", Games!M2391)</f>
        <v/>
      </c>
      <c r="Q2391" t="str">
        <f t="shared" si="151"/>
        <v/>
      </c>
      <c r="R2391" t="str">
        <f>IF(ISBLANK(Games!L2391), "", IF(H2391=Q2391, "W", "L"))</f>
        <v/>
      </c>
      <c r="T2391" s="30" t="str">
        <f t="shared" si="148"/>
        <v/>
      </c>
    </row>
    <row r="2392" spans="1:20" x14ac:dyDescent="0.45">
      <c r="A2392" s="20" t="str">
        <f>Calc!A2392</f>
        <v>2024-09-27</v>
      </c>
      <c r="B2392" t="str">
        <f>Calc!B2392</f>
        <v>NYY</v>
      </c>
      <c r="C2392" t="str">
        <f>Calc!C2392</f>
        <v>PIT</v>
      </c>
      <c r="D2392" t="str">
        <f>IF(ISBLANK(Games!D2392), "", Games!D2392)</f>
        <v/>
      </c>
      <c r="E2392" t="str">
        <f>IF(ISBLANK(Games!E2392), "", Games!E2392)</f>
        <v/>
      </c>
      <c r="F2392">
        <f>Calc!M2392</f>
        <v>1533.7203518335739</v>
      </c>
      <c r="G2392">
        <f>Calc!N2392</f>
        <v>1490.342604018655</v>
      </c>
      <c r="H2392" t="str">
        <f>IF(Calc!O2392=Betting!I2392, Betting!B2392, IF(Calc!P2392=Betting!I2392, Betting!C2392, ""))</f>
        <v>NYY</v>
      </c>
      <c r="I2392" s="21">
        <f>MAX(Calc!O2392:P2392)</f>
        <v>0.60906457321720398</v>
      </c>
      <c r="J2392" s="22">
        <f t="shared" si="149"/>
        <v>-155.79672024853369</v>
      </c>
      <c r="K2392" s="23">
        <f t="shared" si="150"/>
        <v>0.64186203560945099</v>
      </c>
      <c r="M2392" s="31"/>
      <c r="N2392" s="31"/>
      <c r="O2392" t="str">
        <f>IF(ISBLANK(Games!L2392), "", Games!L2392)</f>
        <v/>
      </c>
      <c r="P2392" t="str">
        <f>IF(ISBLANK(Games!M2392), "", Games!M2392)</f>
        <v/>
      </c>
      <c r="Q2392" t="str">
        <f t="shared" si="151"/>
        <v/>
      </c>
      <c r="R2392" t="str">
        <f>IF(ISBLANK(Games!L2392), "", IF(H2392=Q2392, "W", "L"))</f>
        <v/>
      </c>
      <c r="T2392" s="30" t="str">
        <f t="shared" si="148"/>
        <v/>
      </c>
    </row>
    <row r="2393" spans="1:20" x14ac:dyDescent="0.45">
      <c r="A2393" s="20" t="str">
        <f>Calc!A2393</f>
        <v>2024-09-27</v>
      </c>
      <c r="B2393" t="str">
        <f>Calc!B2393</f>
        <v>TOR</v>
      </c>
      <c r="C2393" t="str">
        <f>Calc!C2393</f>
        <v>MIA</v>
      </c>
      <c r="D2393" t="str">
        <f>IF(ISBLANK(Games!D2393), "", Games!D2393)</f>
        <v/>
      </c>
      <c r="E2393" t="str">
        <f>IF(ISBLANK(Games!E2393), "", Games!E2393)</f>
        <v/>
      </c>
      <c r="F2393">
        <f>Calc!M2393</f>
        <v>1536.86484917293</v>
      </c>
      <c r="G2393">
        <f>Calc!N2393</f>
        <v>1484.370768699393</v>
      </c>
      <c r="H2393" t="str">
        <f>IF(Calc!O2393=Betting!I2393, Betting!B2393, IF(Calc!P2393=Betting!I2393, Betting!C2393, ""))</f>
        <v>TOR</v>
      </c>
      <c r="I2393" s="21">
        <f>MAX(Calc!O2393:P2393)</f>
        <v>0.57221297156584472</v>
      </c>
      <c r="J2393" s="22">
        <f t="shared" si="149"/>
        <v>-133.76117870154619</v>
      </c>
      <c r="K2393" s="23">
        <f t="shared" si="150"/>
        <v>0.74760106759468969</v>
      </c>
      <c r="M2393" s="31"/>
      <c r="N2393" s="31"/>
      <c r="O2393" t="str">
        <f>IF(ISBLANK(Games!L2393), "", Games!L2393)</f>
        <v/>
      </c>
      <c r="P2393" t="str">
        <f>IF(ISBLANK(Games!M2393), "", Games!M2393)</f>
        <v/>
      </c>
      <c r="Q2393" t="str">
        <f t="shared" si="151"/>
        <v/>
      </c>
      <c r="R2393" t="str">
        <f>IF(ISBLANK(Games!L2393), "", IF(H2393=Q2393, "W", "L"))</f>
        <v/>
      </c>
      <c r="T2393" s="30" t="str">
        <f t="shared" si="148"/>
        <v/>
      </c>
    </row>
    <row r="2394" spans="1:20" x14ac:dyDescent="0.45">
      <c r="A2394" s="20" t="str">
        <f>Calc!A2394</f>
        <v>2024-09-27</v>
      </c>
      <c r="B2394" t="str">
        <f>Calc!B2394</f>
        <v>CLE</v>
      </c>
      <c r="C2394" t="str">
        <f>Calc!C2394</f>
        <v>HOU</v>
      </c>
      <c r="D2394" t="str">
        <f>IF(ISBLANK(Games!D2394), "", Games!D2394)</f>
        <v/>
      </c>
      <c r="E2394" t="str">
        <f>IF(ISBLANK(Games!E2394), "", Games!E2394)</f>
        <v/>
      </c>
      <c r="F2394">
        <f>Calc!M2394</f>
        <v>1503.8938502056101</v>
      </c>
      <c r="G2394">
        <f>Calc!N2394</f>
        <v>1554.1885466658973</v>
      </c>
      <c r="H2394" t="str">
        <f>IF(Calc!O2394=Betting!I2394, Betting!B2394, IF(Calc!P2394=Betting!I2394, Betting!C2394, ""))</f>
        <v>HOU</v>
      </c>
      <c r="I2394" s="21">
        <f>MAX(Calc!O2394:P2394)</f>
        <v>0.54806898191621289</v>
      </c>
      <c r="J2394" s="22">
        <f t="shared" si="149"/>
        <v>-121.27270755613459</v>
      </c>
      <c r="K2394" s="23">
        <f t="shared" si="150"/>
        <v>0.82458784020891174</v>
      </c>
      <c r="M2394" s="31"/>
      <c r="N2394" s="31"/>
      <c r="O2394" t="str">
        <f>IF(ISBLANK(Games!L2394), "", Games!L2394)</f>
        <v/>
      </c>
      <c r="P2394" t="str">
        <f>IF(ISBLANK(Games!M2394), "", Games!M2394)</f>
        <v/>
      </c>
      <c r="Q2394" t="str">
        <f t="shared" si="151"/>
        <v/>
      </c>
      <c r="R2394" t="str">
        <f>IF(ISBLANK(Games!L2394), "", IF(H2394=Q2394, "W", "L"))</f>
        <v/>
      </c>
      <c r="T2394" s="30" t="str">
        <f t="shared" si="148"/>
        <v/>
      </c>
    </row>
    <row r="2395" spans="1:20" x14ac:dyDescent="0.45">
      <c r="A2395" s="20" t="str">
        <f>Calc!A2395</f>
        <v>2024-09-27</v>
      </c>
      <c r="B2395" t="str">
        <f>Calc!B2395</f>
        <v>BOS</v>
      </c>
      <c r="C2395" t="str">
        <f>Calc!C2395</f>
        <v>TBR</v>
      </c>
      <c r="D2395" t="str">
        <f>IF(ISBLANK(Games!D2395), "", Games!D2395)</f>
        <v/>
      </c>
      <c r="E2395" t="str">
        <f>IF(ISBLANK(Games!E2395), "", Games!E2395)</f>
        <v/>
      </c>
      <c r="F2395">
        <f>Calc!M2395</f>
        <v>1500.26839934439</v>
      </c>
      <c r="G2395">
        <f>Calc!N2395</f>
        <v>1532.6622500113572</v>
      </c>
      <c r="H2395" t="str">
        <f>IF(Calc!O2395=Betting!I2395, Betting!B2395, IF(Calc!P2395=Betting!I2395, Betting!C2395, ""))</f>
        <v>TBR</v>
      </c>
      <c r="I2395" s="21">
        <f>MAX(Calc!O2395:P2395)</f>
        <v>0.52084285396764307</v>
      </c>
      <c r="J2395" s="22">
        <f t="shared" si="149"/>
        <v>-108.69979886149316</v>
      </c>
      <c r="K2395" s="23">
        <f t="shared" si="150"/>
        <v>0.91996490377522611</v>
      </c>
      <c r="M2395" s="31"/>
      <c r="N2395" s="31"/>
      <c r="O2395" t="str">
        <f>IF(ISBLANK(Games!L2395), "", Games!L2395)</f>
        <v/>
      </c>
      <c r="P2395" t="str">
        <f>IF(ISBLANK(Games!M2395), "", Games!M2395)</f>
        <v/>
      </c>
      <c r="Q2395" t="str">
        <f t="shared" si="151"/>
        <v/>
      </c>
      <c r="R2395" t="str">
        <f>IF(ISBLANK(Games!L2395), "", IF(H2395=Q2395, "W", "L"))</f>
        <v/>
      </c>
      <c r="T2395" s="30" t="str">
        <f t="shared" si="148"/>
        <v/>
      </c>
    </row>
    <row r="2396" spans="1:20" x14ac:dyDescent="0.45">
      <c r="A2396" s="20" t="str">
        <f>Calc!A2396</f>
        <v>2024-09-27</v>
      </c>
      <c r="B2396" t="str">
        <f>Calc!B2396</f>
        <v>ATL</v>
      </c>
      <c r="C2396" t="str">
        <f>Calc!C2396</f>
        <v>KCR</v>
      </c>
      <c r="D2396" t="str">
        <f>IF(ISBLANK(Games!D2396), "", Games!D2396)</f>
        <v/>
      </c>
      <c r="E2396" t="str">
        <f>IF(ISBLANK(Games!E2396), "", Games!E2396)</f>
        <v/>
      </c>
      <c r="F2396">
        <f>Calc!M2396</f>
        <v>1593.2508682491175</v>
      </c>
      <c r="G2396">
        <f>Calc!N2396</f>
        <v>1465.2610239810729</v>
      </c>
      <c r="H2396" t="str">
        <f>IF(Calc!O2396=Betting!I2396, Betting!B2396, IF(Calc!P2396=Betting!I2396, Betting!C2396, ""))</f>
        <v>ATL</v>
      </c>
      <c r="I2396" s="21">
        <f>MAX(Calc!O2396:P2396)</f>
        <v>0.69824009070386461</v>
      </c>
      <c r="J2396" s="22">
        <f t="shared" si="149"/>
        <v>-231.38928306696934</v>
      </c>
      <c r="K2396" s="23">
        <f t="shared" si="150"/>
        <v>0.43217213292915435</v>
      </c>
      <c r="M2396" s="31"/>
      <c r="N2396" s="31"/>
      <c r="O2396" t="str">
        <f>IF(ISBLANK(Games!L2396), "", Games!L2396)</f>
        <v/>
      </c>
      <c r="P2396" t="str">
        <f>IF(ISBLANK(Games!M2396), "", Games!M2396)</f>
        <v/>
      </c>
      <c r="Q2396" t="str">
        <f t="shared" si="151"/>
        <v/>
      </c>
      <c r="R2396" t="str">
        <f>IF(ISBLANK(Games!L2396), "", IF(H2396=Q2396, "W", "L"))</f>
        <v/>
      </c>
      <c r="T2396" s="30" t="str">
        <f t="shared" si="148"/>
        <v/>
      </c>
    </row>
    <row r="2397" spans="1:20" x14ac:dyDescent="0.45">
      <c r="A2397" s="20" t="str">
        <f>Calc!A2397</f>
        <v>2024-09-27</v>
      </c>
      <c r="B2397" t="str">
        <f>Calc!B2397</f>
        <v>COL</v>
      </c>
      <c r="C2397" t="str">
        <f>Calc!C2397</f>
        <v>LAD</v>
      </c>
      <c r="D2397" t="str">
        <f>IF(ISBLANK(Games!D2397), "", Games!D2397)</f>
        <v/>
      </c>
      <c r="E2397" t="str">
        <f>IF(ISBLANK(Games!E2397), "", Games!E2397)</f>
        <v/>
      </c>
      <c r="F2397">
        <f>Calc!M2397</f>
        <v>1423.0710497477428</v>
      </c>
      <c r="G2397">
        <f>Calc!N2397</f>
        <v>1587.2549754385982</v>
      </c>
      <c r="H2397" t="str">
        <f>IF(Calc!O2397=Betting!I2397, Betting!B2397, IF(Calc!P2397=Betting!I2397, Betting!C2397, ""))</f>
        <v>LAD</v>
      </c>
      <c r="I2397" s="21">
        <f>MAX(Calc!O2397:P2397)</f>
        <v>0.60595921190408741</v>
      </c>
      <c r="J2397" s="22">
        <f t="shared" si="149"/>
        <v>-153.78083442381913</v>
      </c>
      <c r="K2397" s="23">
        <f t="shared" si="150"/>
        <v>0.65027609178137602</v>
      </c>
      <c r="M2397" s="31"/>
      <c r="N2397" s="31"/>
      <c r="O2397" t="str">
        <f>IF(ISBLANK(Games!L2397), "", Games!L2397)</f>
        <v/>
      </c>
      <c r="P2397" t="str">
        <f>IF(ISBLANK(Games!M2397), "", Games!M2397)</f>
        <v/>
      </c>
      <c r="Q2397" t="str">
        <f t="shared" si="151"/>
        <v/>
      </c>
      <c r="R2397" t="str">
        <f>IF(ISBLANK(Games!L2397), "", IF(H2397=Q2397, "W", "L"))</f>
        <v/>
      </c>
      <c r="T2397" s="30" t="str">
        <f t="shared" si="148"/>
        <v/>
      </c>
    </row>
    <row r="2398" spans="1:20" x14ac:dyDescent="0.45">
      <c r="A2398" s="20" t="str">
        <f>Calc!A2398</f>
        <v>2024-09-27</v>
      </c>
      <c r="B2398" t="str">
        <f>Calc!B2398</f>
        <v>MIN</v>
      </c>
      <c r="C2398" t="str">
        <f>Calc!C2398</f>
        <v>BAL</v>
      </c>
      <c r="D2398" t="str">
        <f>IF(ISBLANK(Games!D2398), "", Games!D2398)</f>
        <v/>
      </c>
      <c r="E2398" t="str">
        <f>IF(ISBLANK(Games!E2398), "", Games!E2398)</f>
        <v/>
      </c>
      <c r="F2398">
        <f>Calc!M2398</f>
        <v>1529.2726034226744</v>
      </c>
      <c r="G2398">
        <f>Calc!N2398</f>
        <v>1539.0873746407135</v>
      </c>
      <c r="H2398" t="str">
        <f>IF(Calc!O2398=Betting!I2398, Betting!B2398, IF(Calc!P2398=Betting!I2398, Betting!C2398, ""))</f>
        <v>MIN</v>
      </c>
      <c r="I2398" s="21">
        <f>MAX(Calc!O2398:P2398)</f>
        <v>0.54951552846931606</v>
      </c>
      <c r="J2398" s="22">
        <f t="shared" si="149"/>
        <v>-121.98323431707608</v>
      </c>
      <c r="K2398" s="23">
        <f t="shared" si="150"/>
        <v>0.81978478894948681</v>
      </c>
      <c r="M2398" s="31"/>
      <c r="N2398" s="31"/>
      <c r="O2398" t="str">
        <f>IF(ISBLANK(Games!L2398), "", Games!L2398)</f>
        <v/>
      </c>
      <c r="P2398" t="str">
        <f>IF(ISBLANK(Games!M2398), "", Games!M2398)</f>
        <v/>
      </c>
      <c r="Q2398" t="str">
        <f t="shared" si="151"/>
        <v/>
      </c>
      <c r="R2398" t="str">
        <f>IF(ISBLANK(Games!L2398), "", IF(H2398=Q2398, "W", "L"))</f>
        <v/>
      </c>
      <c r="T2398" s="30" t="str">
        <f t="shared" si="148"/>
        <v/>
      </c>
    </row>
    <row r="2399" spans="1:20" x14ac:dyDescent="0.45">
      <c r="A2399" s="20" t="str">
        <f>Calc!A2399</f>
        <v>2024-09-27</v>
      </c>
      <c r="B2399" t="str">
        <f>Calc!B2399</f>
        <v>MIL</v>
      </c>
      <c r="C2399" t="str">
        <f>Calc!C2399</f>
        <v>NYM</v>
      </c>
      <c r="D2399" t="str">
        <f>IF(ISBLANK(Games!D2399), "", Games!D2399)</f>
        <v/>
      </c>
      <c r="E2399" t="str">
        <f>IF(ISBLANK(Games!E2399), "", Games!E2399)</f>
        <v/>
      </c>
      <c r="F2399">
        <f>Calc!M2399</f>
        <v>1516.6563185214643</v>
      </c>
      <c r="G2399">
        <f>Calc!N2399</f>
        <v>1510.288270753422</v>
      </c>
      <c r="H2399" t="str">
        <f>IF(Calc!O2399=Betting!I2399, Betting!B2399, IF(Calc!P2399=Betting!I2399, Betting!C2399, ""))</f>
        <v>MIL</v>
      </c>
      <c r="I2399" s="21">
        <f>MAX(Calc!O2399:P2399)</f>
        <v>0.54287119649007431</v>
      </c>
      <c r="J2399" s="22">
        <f t="shared" si="149"/>
        <v>-118.75672508969059</v>
      </c>
      <c r="K2399" s="23">
        <f t="shared" si="150"/>
        <v>0.84205757547183413</v>
      </c>
      <c r="M2399" s="31"/>
      <c r="N2399" s="31"/>
      <c r="O2399" t="str">
        <f>IF(ISBLANK(Games!L2399), "", Games!L2399)</f>
        <v/>
      </c>
      <c r="P2399" t="str">
        <f>IF(ISBLANK(Games!M2399), "", Games!M2399)</f>
        <v/>
      </c>
      <c r="Q2399" t="str">
        <f t="shared" si="151"/>
        <v/>
      </c>
      <c r="R2399" t="str">
        <f>IF(ISBLANK(Games!L2399), "", IF(H2399=Q2399, "W", "L"))</f>
        <v/>
      </c>
      <c r="T2399" s="30" t="str">
        <f t="shared" si="148"/>
        <v/>
      </c>
    </row>
    <row r="2400" spans="1:20" x14ac:dyDescent="0.45">
      <c r="A2400" s="20" t="str">
        <f>Calc!A2400</f>
        <v>2024-09-27</v>
      </c>
      <c r="B2400" t="str">
        <f>Calc!B2400</f>
        <v>LAA</v>
      </c>
      <c r="C2400" t="str">
        <f>Calc!C2400</f>
        <v>TEX</v>
      </c>
      <c r="D2400" t="str">
        <f>IF(ISBLANK(Games!D2400), "", Games!D2400)</f>
        <v/>
      </c>
      <c r="E2400" t="str">
        <f>IF(ISBLANK(Games!E2400), "", Games!E2400)</f>
        <v/>
      </c>
      <c r="F2400">
        <f>Calc!M2400</f>
        <v>1469.5882041455925</v>
      </c>
      <c r="G2400">
        <f>Calc!N2400</f>
        <v>1534.4506247578865</v>
      </c>
      <c r="H2400" t="str">
        <f>IF(Calc!O2400=Betting!I2400, Betting!B2400, IF(Calc!P2400=Betting!I2400, Betting!C2400, ""))</f>
        <v>TEX</v>
      </c>
      <c r="I2400" s="21">
        <f>MAX(Calc!O2400:P2400)</f>
        <v>0.55802841994486907</v>
      </c>
      <c r="J2400" s="22">
        <f t="shared" si="149"/>
        <v>-126.25889200279831</v>
      </c>
      <c r="K2400" s="23">
        <f t="shared" si="150"/>
        <v>0.79202342436035067</v>
      </c>
      <c r="M2400" s="31"/>
      <c r="N2400" s="31"/>
      <c r="O2400" t="str">
        <f>IF(ISBLANK(Games!L2400), "", Games!L2400)</f>
        <v/>
      </c>
      <c r="P2400" t="str">
        <f>IF(ISBLANK(Games!M2400), "", Games!M2400)</f>
        <v/>
      </c>
      <c r="Q2400" t="str">
        <f t="shared" si="151"/>
        <v/>
      </c>
      <c r="R2400" t="str">
        <f>IF(ISBLANK(Games!L2400), "", IF(H2400=Q2400, "W", "L"))</f>
        <v/>
      </c>
      <c r="T2400" s="30" t="str">
        <f t="shared" si="148"/>
        <v/>
      </c>
    </row>
    <row r="2401" spans="1:20" x14ac:dyDescent="0.45">
      <c r="A2401" s="20" t="str">
        <f>Calc!A2401</f>
        <v>2024-09-27</v>
      </c>
      <c r="B2401" t="str">
        <f>Calc!B2401</f>
        <v>ARI</v>
      </c>
      <c r="C2401" t="str">
        <f>Calc!C2401</f>
        <v>SDP</v>
      </c>
      <c r="D2401" t="str">
        <f>IF(ISBLANK(Games!D2401), "", Games!D2401)</f>
        <v/>
      </c>
      <c r="E2401" t="str">
        <f>IF(ISBLANK(Games!E2401), "", Games!E2401)</f>
        <v/>
      </c>
      <c r="F2401">
        <f>Calc!M2401</f>
        <v>1516.9891876380354</v>
      </c>
      <c r="G2401">
        <f>Calc!N2401</f>
        <v>1514.2912987524817</v>
      </c>
      <c r="H2401" t="str">
        <f>IF(Calc!O2401=Betting!I2401, Betting!B2401, IF(Calc!P2401=Betting!I2401, Betting!C2401, ""))</f>
        <v>ARI</v>
      </c>
      <c r="I2401" s="21">
        <f>MAX(Calc!O2401:P2401)</f>
        <v>0.52919895186805888</v>
      </c>
      <c r="J2401" s="22">
        <f t="shared" si="149"/>
        <v>-112.40394514154774</v>
      </c>
      <c r="K2401" s="23">
        <f t="shared" si="150"/>
        <v>0.88964848941976427</v>
      </c>
      <c r="M2401" s="31"/>
      <c r="N2401" s="31"/>
      <c r="O2401" t="str">
        <f>IF(ISBLANK(Games!L2401), "", Games!L2401)</f>
        <v/>
      </c>
      <c r="P2401" t="str">
        <f>IF(ISBLANK(Games!M2401), "", Games!M2401)</f>
        <v/>
      </c>
      <c r="Q2401" t="str">
        <f t="shared" si="151"/>
        <v/>
      </c>
      <c r="R2401" t="str">
        <f>IF(ISBLANK(Games!L2401), "", IF(H2401=Q2401, "W", "L"))</f>
        <v/>
      </c>
      <c r="T2401" s="30" t="str">
        <f t="shared" si="148"/>
        <v/>
      </c>
    </row>
    <row r="2402" spans="1:20" x14ac:dyDescent="0.45">
      <c r="A2402" s="20" t="str">
        <f>Calc!A2402</f>
        <v>2024-09-27</v>
      </c>
      <c r="B2402" t="str">
        <f>Calc!B2402</f>
        <v>SEA</v>
      </c>
      <c r="C2402" t="str">
        <f>Calc!C2402</f>
        <v>OAK</v>
      </c>
      <c r="D2402" t="str">
        <f>IF(ISBLANK(Games!D2402), "", Games!D2402)</f>
        <v/>
      </c>
      <c r="E2402" t="str">
        <f>IF(ISBLANK(Games!E2402), "", Games!E2402)</f>
        <v/>
      </c>
      <c r="F2402">
        <f>Calc!M2402</f>
        <v>1518.2292368487947</v>
      </c>
      <c r="G2402">
        <f>Calc!N2402</f>
        <v>1422.9458950386379</v>
      </c>
      <c r="H2402" t="str">
        <f>IF(Calc!O2402=Betting!I2402, Betting!B2402, IF(Calc!P2402=Betting!I2402, Betting!C2402, ""))</f>
        <v>SEA</v>
      </c>
      <c r="I2402" s="21">
        <f>MAX(Calc!O2402:P2402)</f>
        <v>0.64502230555596096</v>
      </c>
      <c r="J2402" s="22">
        <f t="shared" si="149"/>
        <v>-181.70784126765645</v>
      </c>
      <c r="K2402" s="23">
        <f t="shared" si="150"/>
        <v>0.55033398285052304</v>
      </c>
      <c r="M2402" s="31"/>
      <c r="N2402" s="31"/>
      <c r="O2402" t="str">
        <f>IF(ISBLANK(Games!L2402), "", Games!L2402)</f>
        <v/>
      </c>
      <c r="P2402" t="str">
        <f>IF(ISBLANK(Games!M2402), "", Games!M2402)</f>
        <v/>
      </c>
      <c r="Q2402" t="str">
        <f t="shared" si="151"/>
        <v/>
      </c>
      <c r="R2402" t="str">
        <f>IF(ISBLANK(Games!L2402), "", IF(H2402=Q2402, "W", "L"))</f>
        <v/>
      </c>
      <c r="T2402" s="30" t="str">
        <f t="shared" ref="T2402:T2433" si="152">IF(S2402="W", N2402/(L2402/-100), IF(S2402="L", -N2402, ""))</f>
        <v/>
      </c>
    </row>
    <row r="2403" spans="1:20" x14ac:dyDescent="0.45">
      <c r="A2403" s="20" t="str">
        <f>Calc!A2403</f>
        <v>2024-09-27</v>
      </c>
      <c r="B2403" t="str">
        <f>Calc!B2403</f>
        <v>SFG</v>
      </c>
      <c r="C2403" t="str">
        <f>Calc!C2403</f>
        <v>STL</v>
      </c>
      <c r="D2403" t="str">
        <f>IF(ISBLANK(Games!D2403), "", Games!D2403)</f>
        <v/>
      </c>
      <c r="E2403" t="str">
        <f>IF(ISBLANK(Games!E2403), "", Games!E2403)</f>
        <v/>
      </c>
      <c r="F2403">
        <f>Calc!M2403</f>
        <v>1506.8907435815931</v>
      </c>
      <c r="G2403">
        <f>Calc!N2403</f>
        <v>1507.9516916859375</v>
      </c>
      <c r="H2403" t="str">
        <f>IF(Calc!O2403=Betting!I2403, Betting!B2403, IF(Calc!P2403=Betting!I2403, Betting!C2403, ""))</f>
        <v>SFG</v>
      </c>
      <c r="I2403" s="21">
        <f>MAX(Calc!O2403:P2403)</f>
        <v>0.55472317768982993</v>
      </c>
      <c r="J2403" s="22">
        <f t="shared" si="149"/>
        <v>-124.57939643295018</v>
      </c>
      <c r="K2403" s="23">
        <f t="shared" si="150"/>
        <v>0.80270095106634232</v>
      </c>
      <c r="M2403" s="31"/>
      <c r="N2403" s="31"/>
      <c r="O2403" t="str">
        <f>IF(ISBLANK(Games!L2403), "", Games!L2403)</f>
        <v/>
      </c>
      <c r="P2403" t="str">
        <f>IF(ISBLANK(Games!M2403), "", Games!M2403)</f>
        <v/>
      </c>
      <c r="Q2403" t="str">
        <f t="shared" si="151"/>
        <v/>
      </c>
      <c r="R2403" t="str">
        <f>IF(ISBLANK(Games!L2403), "", IF(H2403=Q2403, "W", "L"))</f>
        <v/>
      </c>
      <c r="T2403" s="30" t="str">
        <f t="shared" si="152"/>
        <v/>
      </c>
    </row>
    <row r="2404" spans="1:20" x14ac:dyDescent="0.45">
      <c r="A2404" s="20" t="str">
        <f>Calc!A2404</f>
        <v>2024-09-28</v>
      </c>
      <c r="B2404" t="str">
        <f>Calc!B2404</f>
        <v>NYY</v>
      </c>
      <c r="C2404" t="str">
        <f>Calc!C2404</f>
        <v>PIT</v>
      </c>
      <c r="D2404" t="str">
        <f>IF(ISBLANK(Games!D2404), "", Games!D2404)</f>
        <v/>
      </c>
      <c r="E2404" t="str">
        <f>IF(ISBLANK(Games!E2404), "", Games!E2404)</f>
        <v/>
      </c>
      <c r="F2404">
        <f>Calc!M2404</f>
        <v>1533.7203518335739</v>
      </c>
      <c r="G2404">
        <f>Calc!N2404</f>
        <v>1490.342604018655</v>
      </c>
      <c r="H2404" t="str">
        <f>IF(Calc!O2404=Betting!I2404, Betting!B2404, IF(Calc!P2404=Betting!I2404, Betting!C2404, ""))</f>
        <v>NYY</v>
      </c>
      <c r="I2404" s="21">
        <f>MAX(Calc!O2404:P2404)</f>
        <v>0.60906457321720398</v>
      </c>
      <c r="J2404" s="22">
        <f t="shared" si="149"/>
        <v>-155.79672024853369</v>
      </c>
      <c r="K2404" s="23">
        <f t="shared" si="150"/>
        <v>0.64186203560945099</v>
      </c>
      <c r="M2404" s="31"/>
      <c r="N2404" s="31"/>
      <c r="O2404" t="str">
        <f>IF(ISBLANK(Games!L2404), "", Games!L2404)</f>
        <v/>
      </c>
      <c r="P2404" t="str">
        <f>IF(ISBLANK(Games!M2404), "", Games!M2404)</f>
        <v/>
      </c>
      <c r="Q2404" t="str">
        <f t="shared" si="151"/>
        <v/>
      </c>
      <c r="R2404" t="str">
        <f>IF(ISBLANK(Games!L2404), "", IF(H2404=Q2404, "W", "L"))</f>
        <v/>
      </c>
      <c r="T2404" s="30" t="str">
        <f t="shared" si="152"/>
        <v/>
      </c>
    </row>
    <row r="2405" spans="1:20" x14ac:dyDescent="0.45">
      <c r="A2405" s="20" t="str">
        <f>Calc!A2405</f>
        <v>2024-09-28</v>
      </c>
      <c r="B2405" t="str">
        <f>Calc!B2405</f>
        <v>DET</v>
      </c>
      <c r="C2405" t="str">
        <f>Calc!C2405</f>
        <v>CHW</v>
      </c>
      <c r="D2405" t="str">
        <f>IF(ISBLANK(Games!D2405), "", Games!D2405)</f>
        <v/>
      </c>
      <c r="E2405" t="str">
        <f>IF(ISBLANK(Games!E2405), "", Games!E2405)</f>
        <v/>
      </c>
      <c r="F2405">
        <f>Calc!M2405</f>
        <v>1481.7589766686021</v>
      </c>
      <c r="G2405">
        <f>Calc!N2405</f>
        <v>1425.4820043556863</v>
      </c>
      <c r="H2405" t="str">
        <f>IF(Calc!O2405=Betting!I2405, Betting!B2405, IF(Calc!P2405=Betting!I2405, Betting!C2405, ""))</f>
        <v>DET</v>
      </c>
      <c r="I2405" s="21">
        <f>MAX(Calc!O2405:P2405)</f>
        <v>0.58412248334689976</v>
      </c>
      <c r="J2405" s="22">
        <f t="shared" si="149"/>
        <v>-140.45541294172421</v>
      </c>
      <c r="K2405" s="23">
        <f t="shared" si="150"/>
        <v>0.71196971270513154</v>
      </c>
      <c r="M2405" s="31"/>
      <c r="N2405" s="31"/>
      <c r="O2405" t="str">
        <f>IF(ISBLANK(Games!L2405), "", Games!L2405)</f>
        <v/>
      </c>
      <c r="P2405" t="str">
        <f>IF(ISBLANK(Games!M2405), "", Games!M2405)</f>
        <v/>
      </c>
      <c r="Q2405" t="str">
        <f t="shared" si="151"/>
        <v/>
      </c>
      <c r="R2405" t="str">
        <f>IF(ISBLANK(Games!L2405), "", IF(H2405=Q2405, "W", "L"))</f>
        <v/>
      </c>
      <c r="T2405" s="30" t="str">
        <f t="shared" si="152"/>
        <v/>
      </c>
    </row>
    <row r="2406" spans="1:20" x14ac:dyDescent="0.45">
      <c r="A2406" s="20" t="str">
        <f>Calc!A2406</f>
        <v>2024-09-28</v>
      </c>
      <c r="B2406" t="str">
        <f>Calc!B2406</f>
        <v>MIN</v>
      </c>
      <c r="C2406" t="str">
        <f>Calc!C2406</f>
        <v>BAL</v>
      </c>
      <c r="D2406" t="str">
        <f>IF(ISBLANK(Games!D2406), "", Games!D2406)</f>
        <v/>
      </c>
      <c r="E2406" t="str">
        <f>IF(ISBLANK(Games!E2406), "", Games!E2406)</f>
        <v/>
      </c>
      <c r="F2406">
        <f>Calc!M2406</f>
        <v>1529.2726034226744</v>
      </c>
      <c r="G2406">
        <f>Calc!N2406</f>
        <v>1539.0873746407135</v>
      </c>
      <c r="H2406" t="str">
        <f>IF(Calc!O2406=Betting!I2406, Betting!B2406, IF(Calc!P2406=Betting!I2406, Betting!C2406, ""))</f>
        <v>MIN</v>
      </c>
      <c r="I2406" s="21">
        <f>MAX(Calc!O2406:P2406)</f>
        <v>0.54951552846931606</v>
      </c>
      <c r="J2406" s="22">
        <f t="shared" si="149"/>
        <v>-121.98323431707608</v>
      </c>
      <c r="K2406" s="23">
        <f t="shared" si="150"/>
        <v>0.81978478894948681</v>
      </c>
      <c r="M2406" s="31"/>
      <c r="N2406" s="31"/>
      <c r="O2406" t="str">
        <f>IF(ISBLANK(Games!L2406), "", Games!L2406)</f>
        <v/>
      </c>
      <c r="P2406" t="str">
        <f>IF(ISBLANK(Games!M2406), "", Games!M2406)</f>
        <v/>
      </c>
      <c r="Q2406" t="str">
        <f t="shared" si="151"/>
        <v/>
      </c>
      <c r="R2406" t="str">
        <f>IF(ISBLANK(Games!L2406), "", IF(H2406=Q2406, "W", "L"))</f>
        <v/>
      </c>
      <c r="T2406" s="30" t="str">
        <f t="shared" si="152"/>
        <v/>
      </c>
    </row>
    <row r="2407" spans="1:20" x14ac:dyDescent="0.45">
      <c r="A2407" s="20" t="str">
        <f>Calc!A2407</f>
        <v>2024-09-28</v>
      </c>
      <c r="B2407" t="str">
        <f>Calc!B2407</f>
        <v>CHC</v>
      </c>
      <c r="C2407" t="str">
        <f>Calc!C2407</f>
        <v>CIN</v>
      </c>
      <c r="D2407" t="str">
        <f>IF(ISBLANK(Games!D2407), "", Games!D2407)</f>
        <v/>
      </c>
      <c r="E2407" t="str">
        <f>IF(ISBLANK(Games!E2407), "", Games!E2407)</f>
        <v/>
      </c>
      <c r="F2407">
        <f>Calc!M2407</f>
        <v>1529.9566441509314</v>
      </c>
      <c r="G2407">
        <f>Calc!N2407</f>
        <v>1513.6155661274754</v>
      </c>
      <c r="H2407" t="str">
        <f>IF(Calc!O2407=Betting!I2407, Betting!B2407, IF(Calc!P2407=Betting!I2407, Betting!C2407, ""))</f>
        <v>CHC</v>
      </c>
      <c r="I2407" s="21">
        <f>MAX(Calc!O2407:P2407)</f>
        <v>0.54579236987005442</v>
      </c>
      <c r="J2407" s="22">
        <f t="shared" si="149"/>
        <v>-120.16362862814681</v>
      </c>
      <c r="K2407" s="23">
        <f t="shared" si="150"/>
        <v>0.83219857074602588</v>
      </c>
      <c r="M2407" s="31"/>
      <c r="N2407" s="31"/>
      <c r="O2407" t="str">
        <f>IF(ISBLANK(Games!L2407), "", Games!L2407)</f>
        <v/>
      </c>
      <c r="P2407" t="str">
        <f>IF(ISBLANK(Games!M2407), "", Games!M2407)</f>
        <v/>
      </c>
      <c r="Q2407" t="str">
        <f t="shared" si="151"/>
        <v/>
      </c>
      <c r="R2407" t="str">
        <f>IF(ISBLANK(Games!L2407), "", IF(H2407=Q2407, "W", "L"))</f>
        <v/>
      </c>
      <c r="T2407" s="30" t="str">
        <f t="shared" si="152"/>
        <v/>
      </c>
    </row>
    <row r="2408" spans="1:20" x14ac:dyDescent="0.45">
      <c r="A2408" s="20" t="str">
        <f>Calc!A2408</f>
        <v>2024-09-28</v>
      </c>
      <c r="B2408" t="str">
        <f>Calc!B2408</f>
        <v>TOR</v>
      </c>
      <c r="C2408" t="str">
        <f>Calc!C2408</f>
        <v>MIA</v>
      </c>
      <c r="D2408" t="str">
        <f>IF(ISBLANK(Games!D2408), "", Games!D2408)</f>
        <v/>
      </c>
      <c r="E2408" t="str">
        <f>IF(ISBLANK(Games!E2408), "", Games!E2408)</f>
        <v/>
      </c>
      <c r="F2408">
        <f>Calc!M2408</f>
        <v>1536.86484917293</v>
      </c>
      <c r="G2408">
        <f>Calc!N2408</f>
        <v>1484.370768699393</v>
      </c>
      <c r="H2408" t="str">
        <f>IF(Calc!O2408=Betting!I2408, Betting!B2408, IF(Calc!P2408=Betting!I2408, Betting!C2408, ""))</f>
        <v>TOR</v>
      </c>
      <c r="I2408" s="21">
        <f>MAX(Calc!O2408:P2408)</f>
        <v>0.57221297156584472</v>
      </c>
      <c r="J2408" s="22">
        <f t="shared" si="149"/>
        <v>-133.76117870154619</v>
      </c>
      <c r="K2408" s="23">
        <f t="shared" si="150"/>
        <v>0.74760106759468969</v>
      </c>
      <c r="M2408" s="31"/>
      <c r="N2408" s="31"/>
      <c r="O2408" t="str">
        <f>IF(ISBLANK(Games!L2408), "", Games!L2408)</f>
        <v/>
      </c>
      <c r="P2408" t="str">
        <f>IF(ISBLANK(Games!M2408), "", Games!M2408)</f>
        <v/>
      </c>
      <c r="Q2408" t="str">
        <f t="shared" si="151"/>
        <v/>
      </c>
      <c r="R2408" t="str">
        <f>IF(ISBLANK(Games!L2408), "", IF(H2408=Q2408, "W", "L"))</f>
        <v/>
      </c>
      <c r="T2408" s="30" t="str">
        <f t="shared" si="152"/>
        <v/>
      </c>
    </row>
    <row r="2409" spans="1:20" x14ac:dyDescent="0.45">
      <c r="A2409" s="20" t="str">
        <f>Calc!A2409</f>
        <v>2024-09-28</v>
      </c>
      <c r="B2409" t="str">
        <f>Calc!B2409</f>
        <v>SFG</v>
      </c>
      <c r="C2409" t="str">
        <f>Calc!C2409</f>
        <v>STL</v>
      </c>
      <c r="D2409" t="str">
        <f>IF(ISBLANK(Games!D2409), "", Games!D2409)</f>
        <v/>
      </c>
      <c r="E2409" t="str">
        <f>IF(ISBLANK(Games!E2409), "", Games!E2409)</f>
        <v/>
      </c>
      <c r="F2409">
        <f>Calc!M2409</f>
        <v>1506.8907435815931</v>
      </c>
      <c r="G2409">
        <f>Calc!N2409</f>
        <v>1507.9516916859375</v>
      </c>
      <c r="H2409" t="str">
        <f>IF(Calc!O2409=Betting!I2409, Betting!B2409, IF(Calc!P2409=Betting!I2409, Betting!C2409, ""))</f>
        <v>SFG</v>
      </c>
      <c r="I2409" s="21">
        <f>MAX(Calc!O2409:P2409)</f>
        <v>0.55472317768982993</v>
      </c>
      <c r="J2409" s="22">
        <f t="shared" si="149"/>
        <v>-124.57939643295018</v>
      </c>
      <c r="K2409" s="23">
        <f t="shared" si="150"/>
        <v>0.80270095106634232</v>
      </c>
      <c r="M2409" s="31"/>
      <c r="N2409" s="31"/>
      <c r="O2409" t="str">
        <f>IF(ISBLANK(Games!L2409), "", Games!L2409)</f>
        <v/>
      </c>
      <c r="P2409" t="str">
        <f>IF(ISBLANK(Games!M2409), "", Games!M2409)</f>
        <v/>
      </c>
      <c r="Q2409" t="str">
        <f t="shared" si="151"/>
        <v/>
      </c>
      <c r="R2409" t="str">
        <f>IF(ISBLANK(Games!L2409), "", IF(H2409=Q2409, "W", "L"))</f>
        <v/>
      </c>
      <c r="T2409" s="30" t="str">
        <f t="shared" si="152"/>
        <v/>
      </c>
    </row>
    <row r="2410" spans="1:20" x14ac:dyDescent="0.45">
      <c r="A2410" s="20" t="str">
        <f>Calc!A2410</f>
        <v>2024-09-28</v>
      </c>
      <c r="B2410" t="str">
        <f>Calc!B2410</f>
        <v>WAS</v>
      </c>
      <c r="C2410" t="str">
        <f>Calc!C2410</f>
        <v>PHI</v>
      </c>
      <c r="D2410" t="str">
        <f>IF(ISBLANK(Games!D2410), "", Games!D2410)</f>
        <v/>
      </c>
      <c r="E2410" t="str">
        <f>IF(ISBLANK(Games!E2410), "", Games!E2410)</f>
        <v/>
      </c>
      <c r="F2410">
        <f>Calc!M2410</f>
        <v>1419.5380932200808</v>
      </c>
      <c r="G2410">
        <f>Calc!N2410</f>
        <v>1539.4111659163295</v>
      </c>
      <c r="H2410" t="str">
        <f>IF(Calc!O2410=Betting!I2410, Betting!B2410, IF(Calc!P2410=Betting!I2410, Betting!C2410, ""))</f>
        <v>PHI</v>
      </c>
      <c r="I2410" s="21">
        <f>MAX(Calc!O2410:P2410)</f>
        <v>0.68978643328864464</v>
      </c>
      <c r="J2410" s="22">
        <f t="shared" si="149"/>
        <v>-222.35856432754622</v>
      </c>
      <c r="K2410" s="23">
        <f t="shared" si="150"/>
        <v>0.44972407652666158</v>
      </c>
      <c r="M2410" s="31"/>
      <c r="N2410" s="31"/>
      <c r="O2410" t="str">
        <f>IF(ISBLANK(Games!L2410), "", Games!L2410)</f>
        <v/>
      </c>
      <c r="P2410" t="str">
        <f>IF(ISBLANK(Games!M2410), "", Games!M2410)</f>
        <v/>
      </c>
      <c r="Q2410" t="str">
        <f t="shared" si="151"/>
        <v/>
      </c>
      <c r="R2410" t="str">
        <f>IF(ISBLANK(Games!L2410), "", IF(H2410=Q2410, "W", "L"))</f>
        <v/>
      </c>
      <c r="T2410" s="30" t="str">
        <f t="shared" si="152"/>
        <v/>
      </c>
    </row>
    <row r="2411" spans="1:20" x14ac:dyDescent="0.45">
      <c r="A2411" s="20" t="str">
        <f>Calc!A2411</f>
        <v>2024-09-28</v>
      </c>
      <c r="B2411" t="str">
        <f>Calc!B2411</f>
        <v>BOS</v>
      </c>
      <c r="C2411" t="str">
        <f>Calc!C2411</f>
        <v>TBR</v>
      </c>
      <c r="D2411" t="str">
        <f>IF(ISBLANK(Games!D2411), "", Games!D2411)</f>
        <v/>
      </c>
      <c r="E2411" t="str">
        <f>IF(ISBLANK(Games!E2411), "", Games!E2411)</f>
        <v/>
      </c>
      <c r="F2411">
        <f>Calc!M2411</f>
        <v>1500.26839934439</v>
      </c>
      <c r="G2411">
        <f>Calc!N2411</f>
        <v>1532.6622500113572</v>
      </c>
      <c r="H2411" t="str">
        <f>IF(Calc!O2411=Betting!I2411, Betting!B2411, IF(Calc!P2411=Betting!I2411, Betting!C2411, ""))</f>
        <v>TBR</v>
      </c>
      <c r="I2411" s="21">
        <f>MAX(Calc!O2411:P2411)</f>
        <v>0.52084285396764307</v>
      </c>
      <c r="J2411" s="22">
        <f t="shared" si="149"/>
        <v>-108.69979886149316</v>
      </c>
      <c r="K2411" s="23">
        <f t="shared" si="150"/>
        <v>0.91996490377522611</v>
      </c>
      <c r="M2411" s="31"/>
      <c r="N2411" s="31"/>
      <c r="O2411" t="str">
        <f>IF(ISBLANK(Games!L2411), "", Games!L2411)</f>
        <v/>
      </c>
      <c r="P2411" t="str">
        <f>IF(ISBLANK(Games!M2411), "", Games!M2411)</f>
        <v/>
      </c>
      <c r="Q2411" t="str">
        <f t="shared" si="151"/>
        <v/>
      </c>
      <c r="R2411" t="str">
        <f>IF(ISBLANK(Games!L2411), "", IF(H2411=Q2411, "W", "L"))</f>
        <v/>
      </c>
      <c r="T2411" s="30" t="str">
        <f t="shared" si="152"/>
        <v/>
      </c>
    </row>
    <row r="2412" spans="1:20" x14ac:dyDescent="0.45">
      <c r="A2412" s="20" t="str">
        <f>Calc!A2412</f>
        <v>2024-09-28</v>
      </c>
      <c r="B2412" t="str">
        <f>Calc!B2412</f>
        <v>CLE</v>
      </c>
      <c r="C2412" t="str">
        <f>Calc!C2412</f>
        <v>HOU</v>
      </c>
      <c r="D2412" t="str">
        <f>IF(ISBLANK(Games!D2412), "", Games!D2412)</f>
        <v/>
      </c>
      <c r="E2412" t="str">
        <f>IF(ISBLANK(Games!E2412), "", Games!E2412)</f>
        <v/>
      </c>
      <c r="F2412">
        <f>Calc!M2412</f>
        <v>1503.8938502056101</v>
      </c>
      <c r="G2412">
        <f>Calc!N2412</f>
        <v>1554.1885466658973</v>
      </c>
      <c r="H2412" t="str">
        <f>IF(Calc!O2412=Betting!I2412, Betting!B2412, IF(Calc!P2412=Betting!I2412, Betting!C2412, ""))</f>
        <v>HOU</v>
      </c>
      <c r="I2412" s="21">
        <f>MAX(Calc!O2412:P2412)</f>
        <v>0.54806898191621289</v>
      </c>
      <c r="J2412" s="22">
        <f t="shared" si="149"/>
        <v>-121.27270755613459</v>
      </c>
      <c r="K2412" s="23">
        <f t="shared" si="150"/>
        <v>0.82458784020891174</v>
      </c>
      <c r="M2412" s="31"/>
      <c r="N2412" s="31"/>
      <c r="O2412" t="str">
        <f>IF(ISBLANK(Games!L2412), "", Games!L2412)</f>
        <v/>
      </c>
      <c r="P2412" t="str">
        <f>IF(ISBLANK(Games!M2412), "", Games!M2412)</f>
        <v/>
      </c>
      <c r="Q2412" t="str">
        <f t="shared" si="151"/>
        <v/>
      </c>
      <c r="R2412" t="str">
        <f>IF(ISBLANK(Games!L2412), "", IF(H2412=Q2412, "W", "L"))</f>
        <v/>
      </c>
      <c r="T2412" s="30" t="str">
        <f t="shared" si="152"/>
        <v/>
      </c>
    </row>
    <row r="2413" spans="1:20" x14ac:dyDescent="0.45">
      <c r="A2413" s="20" t="str">
        <f>Calc!A2413</f>
        <v>2024-09-28</v>
      </c>
      <c r="B2413" t="str">
        <f>Calc!B2413</f>
        <v>MIL</v>
      </c>
      <c r="C2413" t="str">
        <f>Calc!C2413</f>
        <v>NYM</v>
      </c>
      <c r="D2413" t="str">
        <f>IF(ISBLANK(Games!D2413), "", Games!D2413)</f>
        <v/>
      </c>
      <c r="E2413" t="str">
        <f>IF(ISBLANK(Games!E2413), "", Games!E2413)</f>
        <v/>
      </c>
      <c r="F2413">
        <f>Calc!M2413</f>
        <v>1516.6563185214643</v>
      </c>
      <c r="G2413">
        <f>Calc!N2413</f>
        <v>1510.288270753422</v>
      </c>
      <c r="H2413" t="str">
        <f>IF(Calc!O2413=Betting!I2413, Betting!B2413, IF(Calc!P2413=Betting!I2413, Betting!C2413, ""))</f>
        <v>MIL</v>
      </c>
      <c r="I2413" s="21">
        <f>MAX(Calc!O2413:P2413)</f>
        <v>0.54287119649007431</v>
      </c>
      <c r="J2413" s="22">
        <f t="shared" si="149"/>
        <v>-118.75672508969059</v>
      </c>
      <c r="K2413" s="23">
        <f t="shared" si="150"/>
        <v>0.84205757547183413</v>
      </c>
      <c r="M2413" s="31"/>
      <c r="N2413" s="31"/>
      <c r="O2413" t="str">
        <f>IF(ISBLANK(Games!L2413), "", Games!L2413)</f>
        <v/>
      </c>
      <c r="P2413" t="str">
        <f>IF(ISBLANK(Games!M2413), "", Games!M2413)</f>
        <v/>
      </c>
      <c r="Q2413" t="str">
        <f t="shared" si="151"/>
        <v/>
      </c>
      <c r="R2413" t="str">
        <f>IF(ISBLANK(Games!L2413), "", IF(H2413=Q2413, "W", "L"))</f>
        <v/>
      </c>
      <c r="T2413" s="30" t="str">
        <f t="shared" si="152"/>
        <v/>
      </c>
    </row>
    <row r="2414" spans="1:20" x14ac:dyDescent="0.45">
      <c r="A2414" s="20" t="str">
        <f>Calc!A2414</f>
        <v>2024-09-28</v>
      </c>
      <c r="B2414" t="str">
        <f>Calc!B2414</f>
        <v>ATL</v>
      </c>
      <c r="C2414" t="str">
        <f>Calc!C2414</f>
        <v>KCR</v>
      </c>
      <c r="D2414" t="str">
        <f>IF(ISBLANK(Games!D2414), "", Games!D2414)</f>
        <v/>
      </c>
      <c r="E2414" t="str">
        <f>IF(ISBLANK(Games!E2414), "", Games!E2414)</f>
        <v/>
      </c>
      <c r="F2414">
        <f>Calc!M2414</f>
        <v>1593.2508682491175</v>
      </c>
      <c r="G2414">
        <f>Calc!N2414</f>
        <v>1465.2610239810729</v>
      </c>
      <c r="H2414" t="str">
        <f>IF(Calc!O2414=Betting!I2414, Betting!B2414, IF(Calc!P2414=Betting!I2414, Betting!C2414, ""))</f>
        <v>ATL</v>
      </c>
      <c r="I2414" s="21">
        <f>MAX(Calc!O2414:P2414)</f>
        <v>0.69824009070386461</v>
      </c>
      <c r="J2414" s="22">
        <f t="shared" si="149"/>
        <v>-231.38928306696934</v>
      </c>
      <c r="K2414" s="23">
        <f t="shared" si="150"/>
        <v>0.43217213292915435</v>
      </c>
      <c r="M2414" s="31"/>
      <c r="N2414" s="31"/>
      <c r="O2414" t="str">
        <f>IF(ISBLANK(Games!L2414), "", Games!L2414)</f>
        <v/>
      </c>
      <c r="P2414" t="str">
        <f>IF(ISBLANK(Games!M2414), "", Games!M2414)</f>
        <v/>
      </c>
      <c r="Q2414" t="str">
        <f t="shared" si="151"/>
        <v/>
      </c>
      <c r="R2414" t="str">
        <f>IF(ISBLANK(Games!L2414), "", IF(H2414=Q2414, "W", "L"))</f>
        <v/>
      </c>
      <c r="T2414" s="30" t="str">
        <f t="shared" si="152"/>
        <v/>
      </c>
    </row>
    <row r="2415" spans="1:20" x14ac:dyDescent="0.45">
      <c r="A2415" s="20" t="str">
        <f>Calc!A2415</f>
        <v>2024-09-28</v>
      </c>
      <c r="B2415" t="str">
        <f>Calc!B2415</f>
        <v>COL</v>
      </c>
      <c r="C2415" t="str">
        <f>Calc!C2415</f>
        <v>LAD</v>
      </c>
      <c r="D2415" t="str">
        <f>IF(ISBLANK(Games!D2415), "", Games!D2415)</f>
        <v/>
      </c>
      <c r="E2415" t="str">
        <f>IF(ISBLANK(Games!E2415), "", Games!E2415)</f>
        <v/>
      </c>
      <c r="F2415">
        <f>Calc!M2415</f>
        <v>1423.0710497477428</v>
      </c>
      <c r="G2415">
        <f>Calc!N2415</f>
        <v>1587.2549754385982</v>
      </c>
      <c r="H2415" t="str">
        <f>IF(Calc!O2415=Betting!I2415, Betting!B2415, IF(Calc!P2415=Betting!I2415, Betting!C2415, ""))</f>
        <v>LAD</v>
      </c>
      <c r="I2415" s="21">
        <f>MAX(Calc!O2415:P2415)</f>
        <v>0.60595921190408741</v>
      </c>
      <c r="J2415" s="22">
        <f t="shared" si="149"/>
        <v>-153.78083442381913</v>
      </c>
      <c r="K2415" s="23">
        <f t="shared" si="150"/>
        <v>0.65027609178137602</v>
      </c>
      <c r="M2415" s="31"/>
      <c r="N2415" s="31"/>
      <c r="O2415" t="str">
        <f>IF(ISBLANK(Games!L2415), "", Games!L2415)</f>
        <v/>
      </c>
      <c r="P2415" t="str">
        <f>IF(ISBLANK(Games!M2415), "", Games!M2415)</f>
        <v/>
      </c>
      <c r="Q2415" t="str">
        <f t="shared" si="151"/>
        <v/>
      </c>
      <c r="R2415" t="str">
        <f>IF(ISBLANK(Games!L2415), "", IF(H2415=Q2415, "W", "L"))</f>
        <v/>
      </c>
      <c r="T2415" s="30" t="str">
        <f t="shared" si="152"/>
        <v/>
      </c>
    </row>
    <row r="2416" spans="1:20" x14ac:dyDescent="0.45">
      <c r="A2416" s="20" t="str">
        <f>Calc!A2416</f>
        <v>2024-09-28</v>
      </c>
      <c r="B2416" t="str">
        <f>Calc!B2416</f>
        <v>ARI</v>
      </c>
      <c r="C2416" t="str">
        <f>Calc!C2416</f>
        <v>SDP</v>
      </c>
      <c r="D2416" t="str">
        <f>IF(ISBLANK(Games!D2416), "", Games!D2416)</f>
        <v/>
      </c>
      <c r="E2416" t="str">
        <f>IF(ISBLANK(Games!E2416), "", Games!E2416)</f>
        <v/>
      </c>
      <c r="F2416">
        <f>Calc!M2416</f>
        <v>1516.9891876380354</v>
      </c>
      <c r="G2416">
        <f>Calc!N2416</f>
        <v>1514.2912987524817</v>
      </c>
      <c r="H2416" t="str">
        <f>IF(Calc!O2416=Betting!I2416, Betting!B2416, IF(Calc!P2416=Betting!I2416, Betting!C2416, ""))</f>
        <v>ARI</v>
      </c>
      <c r="I2416" s="21">
        <f>MAX(Calc!O2416:P2416)</f>
        <v>0.52919895186805888</v>
      </c>
      <c r="J2416" s="22">
        <f t="shared" si="149"/>
        <v>-112.40394514154774</v>
      </c>
      <c r="K2416" s="23">
        <f t="shared" si="150"/>
        <v>0.88964848941976427</v>
      </c>
      <c r="M2416" s="31"/>
      <c r="N2416" s="31"/>
      <c r="O2416" t="str">
        <f>IF(ISBLANK(Games!L2416), "", Games!L2416)</f>
        <v/>
      </c>
      <c r="P2416" t="str">
        <f>IF(ISBLANK(Games!M2416), "", Games!M2416)</f>
        <v/>
      </c>
      <c r="Q2416" t="str">
        <f t="shared" si="151"/>
        <v/>
      </c>
      <c r="R2416" t="str">
        <f>IF(ISBLANK(Games!L2416), "", IF(H2416=Q2416, "W", "L"))</f>
        <v/>
      </c>
      <c r="T2416" s="30" t="str">
        <f t="shared" si="152"/>
        <v/>
      </c>
    </row>
    <row r="2417" spans="1:20" x14ac:dyDescent="0.45">
      <c r="A2417" s="20" t="str">
        <f>Calc!A2417</f>
        <v>2024-09-28</v>
      </c>
      <c r="B2417" t="str">
        <f>Calc!B2417</f>
        <v>LAA</v>
      </c>
      <c r="C2417" t="str">
        <f>Calc!C2417</f>
        <v>TEX</v>
      </c>
      <c r="D2417" t="str">
        <f>IF(ISBLANK(Games!D2417), "", Games!D2417)</f>
        <v/>
      </c>
      <c r="E2417" t="str">
        <f>IF(ISBLANK(Games!E2417), "", Games!E2417)</f>
        <v/>
      </c>
      <c r="F2417">
        <f>Calc!M2417</f>
        <v>1469.5882041455925</v>
      </c>
      <c r="G2417">
        <f>Calc!N2417</f>
        <v>1534.4506247578865</v>
      </c>
      <c r="H2417" t="str">
        <f>IF(Calc!O2417=Betting!I2417, Betting!B2417, IF(Calc!P2417=Betting!I2417, Betting!C2417, ""))</f>
        <v>TEX</v>
      </c>
      <c r="I2417" s="21">
        <f>MAX(Calc!O2417:P2417)</f>
        <v>0.55802841994486907</v>
      </c>
      <c r="J2417" s="22">
        <f t="shared" si="149"/>
        <v>-126.25889200279831</v>
      </c>
      <c r="K2417" s="23">
        <f t="shared" si="150"/>
        <v>0.79202342436035067</v>
      </c>
      <c r="M2417" s="31"/>
      <c r="N2417" s="31"/>
      <c r="O2417" t="str">
        <f>IF(ISBLANK(Games!L2417), "", Games!L2417)</f>
        <v/>
      </c>
      <c r="P2417" t="str">
        <f>IF(ISBLANK(Games!M2417), "", Games!M2417)</f>
        <v/>
      </c>
      <c r="Q2417" t="str">
        <f t="shared" si="151"/>
        <v/>
      </c>
      <c r="R2417" t="str">
        <f>IF(ISBLANK(Games!L2417), "", IF(H2417=Q2417, "W", "L"))</f>
        <v/>
      </c>
      <c r="T2417" s="30" t="str">
        <f t="shared" si="152"/>
        <v/>
      </c>
    </row>
    <row r="2418" spans="1:20" x14ac:dyDescent="0.45">
      <c r="A2418" s="20" t="str">
        <f>Calc!A2418</f>
        <v>2024-09-28</v>
      </c>
      <c r="B2418" t="str">
        <f>Calc!B2418</f>
        <v>SEA</v>
      </c>
      <c r="C2418" t="str">
        <f>Calc!C2418</f>
        <v>OAK</v>
      </c>
      <c r="D2418" t="str">
        <f>IF(ISBLANK(Games!D2418), "", Games!D2418)</f>
        <v/>
      </c>
      <c r="E2418" t="str">
        <f>IF(ISBLANK(Games!E2418), "", Games!E2418)</f>
        <v/>
      </c>
      <c r="F2418">
        <f>Calc!M2418</f>
        <v>1518.2292368487947</v>
      </c>
      <c r="G2418">
        <f>Calc!N2418</f>
        <v>1422.9458950386379</v>
      </c>
      <c r="H2418" t="str">
        <f>IF(Calc!O2418=Betting!I2418, Betting!B2418, IF(Calc!P2418=Betting!I2418, Betting!C2418, ""))</f>
        <v>SEA</v>
      </c>
      <c r="I2418" s="21">
        <f>MAX(Calc!O2418:P2418)</f>
        <v>0.64502230555596096</v>
      </c>
      <c r="J2418" s="22">
        <f t="shared" si="149"/>
        <v>-181.70784126765645</v>
      </c>
      <c r="K2418" s="23">
        <f t="shared" si="150"/>
        <v>0.55033398285052304</v>
      </c>
      <c r="M2418" s="31"/>
      <c r="N2418" s="31"/>
      <c r="O2418" t="str">
        <f>IF(ISBLANK(Games!L2418), "", Games!L2418)</f>
        <v/>
      </c>
      <c r="P2418" t="str">
        <f>IF(ISBLANK(Games!M2418), "", Games!M2418)</f>
        <v/>
      </c>
      <c r="Q2418" t="str">
        <f t="shared" si="151"/>
        <v/>
      </c>
      <c r="R2418" t="str">
        <f>IF(ISBLANK(Games!L2418), "", IF(H2418=Q2418, "W", "L"))</f>
        <v/>
      </c>
      <c r="T2418" s="30" t="str">
        <f t="shared" si="152"/>
        <v/>
      </c>
    </row>
    <row r="2419" spans="1:20" x14ac:dyDescent="0.45">
      <c r="A2419" s="20" t="str">
        <f>Calc!A2419</f>
        <v>2024-09-29</v>
      </c>
      <c r="B2419" t="str">
        <f>Calc!B2419</f>
        <v>SFG</v>
      </c>
      <c r="C2419" t="str">
        <f>Calc!C2419</f>
        <v>STL</v>
      </c>
      <c r="D2419" t="str">
        <f>IF(ISBLANK(Games!D2419), "", Games!D2419)</f>
        <v/>
      </c>
      <c r="E2419" t="str">
        <f>IF(ISBLANK(Games!E2419), "", Games!E2419)</f>
        <v/>
      </c>
      <c r="F2419">
        <f>Calc!M2419</f>
        <v>1506.8907435815931</v>
      </c>
      <c r="G2419">
        <f>Calc!N2419</f>
        <v>1507.9516916859375</v>
      </c>
      <c r="H2419" t="str">
        <f>IF(Calc!O2419=Betting!I2419, Betting!B2419, IF(Calc!P2419=Betting!I2419, Betting!C2419, ""))</f>
        <v>SFG</v>
      </c>
      <c r="I2419" s="21">
        <f>MAX(Calc!O2419:P2419)</f>
        <v>0.55472317768982993</v>
      </c>
      <c r="J2419" s="22">
        <f t="shared" si="149"/>
        <v>-124.57939643295018</v>
      </c>
      <c r="K2419" s="23">
        <f t="shared" si="150"/>
        <v>0.80270095106634232</v>
      </c>
      <c r="M2419" s="31"/>
      <c r="N2419" s="31"/>
      <c r="O2419" t="str">
        <f>IF(ISBLANK(Games!L2419), "", Games!L2419)</f>
        <v/>
      </c>
      <c r="P2419" t="str">
        <f>IF(ISBLANK(Games!M2419), "", Games!M2419)</f>
        <v/>
      </c>
      <c r="Q2419" t="str">
        <f t="shared" si="151"/>
        <v/>
      </c>
      <c r="R2419" t="str">
        <f>IF(ISBLANK(Games!L2419), "", IF(H2419=Q2419, "W", "L"))</f>
        <v/>
      </c>
      <c r="T2419" s="30" t="str">
        <f t="shared" si="152"/>
        <v/>
      </c>
    </row>
    <row r="2420" spans="1:20" x14ac:dyDescent="0.45">
      <c r="A2420" s="20" t="str">
        <f>Calc!A2420</f>
        <v>2024-09-29</v>
      </c>
      <c r="B2420" t="str">
        <f>Calc!B2420</f>
        <v>BOS</v>
      </c>
      <c r="C2420" t="str">
        <f>Calc!C2420</f>
        <v>TBR</v>
      </c>
      <c r="D2420" t="str">
        <f>IF(ISBLANK(Games!D2420), "", Games!D2420)</f>
        <v/>
      </c>
      <c r="E2420" t="str">
        <f>IF(ISBLANK(Games!E2420), "", Games!E2420)</f>
        <v/>
      </c>
      <c r="F2420">
        <f>Calc!M2420</f>
        <v>1500.26839934439</v>
      </c>
      <c r="G2420">
        <f>Calc!N2420</f>
        <v>1532.6622500113572</v>
      </c>
      <c r="H2420" t="str">
        <f>IF(Calc!O2420=Betting!I2420, Betting!B2420, IF(Calc!P2420=Betting!I2420, Betting!C2420, ""))</f>
        <v>TBR</v>
      </c>
      <c r="I2420" s="21">
        <f>MAX(Calc!O2420:P2420)</f>
        <v>0.52084285396764307</v>
      </c>
      <c r="J2420" s="22">
        <f t="shared" si="149"/>
        <v>-108.69979886149316</v>
      </c>
      <c r="K2420" s="23">
        <f t="shared" si="150"/>
        <v>0.91996490377522611</v>
      </c>
      <c r="M2420" s="31"/>
      <c r="N2420" s="31"/>
      <c r="O2420" t="str">
        <f>IF(ISBLANK(Games!L2420), "", Games!L2420)</f>
        <v/>
      </c>
      <c r="P2420" t="str">
        <f>IF(ISBLANK(Games!M2420), "", Games!M2420)</f>
        <v/>
      </c>
      <c r="Q2420" t="str">
        <f t="shared" si="151"/>
        <v/>
      </c>
      <c r="R2420" t="str">
        <f>IF(ISBLANK(Games!L2420), "", IF(H2420=Q2420, "W", "L"))</f>
        <v/>
      </c>
      <c r="T2420" s="30" t="str">
        <f t="shared" si="152"/>
        <v/>
      </c>
    </row>
    <row r="2421" spans="1:20" x14ac:dyDescent="0.45">
      <c r="A2421" s="20" t="str">
        <f>Calc!A2421</f>
        <v>2024-09-29</v>
      </c>
      <c r="B2421" t="str">
        <f>Calc!B2421</f>
        <v>WAS</v>
      </c>
      <c r="C2421" t="str">
        <f>Calc!C2421</f>
        <v>PHI</v>
      </c>
      <c r="D2421" t="str">
        <f>IF(ISBLANK(Games!D2421), "", Games!D2421)</f>
        <v/>
      </c>
      <c r="E2421" t="str">
        <f>IF(ISBLANK(Games!E2421), "", Games!E2421)</f>
        <v/>
      </c>
      <c r="F2421">
        <f>Calc!M2421</f>
        <v>1419.5380932200808</v>
      </c>
      <c r="G2421">
        <f>Calc!N2421</f>
        <v>1539.4111659163295</v>
      </c>
      <c r="H2421" t="str">
        <f>IF(Calc!O2421=Betting!I2421, Betting!B2421, IF(Calc!P2421=Betting!I2421, Betting!C2421, ""))</f>
        <v>PHI</v>
      </c>
      <c r="I2421" s="21">
        <f>MAX(Calc!O2421:P2421)</f>
        <v>0.68978643328864464</v>
      </c>
      <c r="J2421" s="22">
        <f t="shared" si="149"/>
        <v>-222.35856432754622</v>
      </c>
      <c r="K2421" s="23">
        <f t="shared" si="150"/>
        <v>0.44972407652666158</v>
      </c>
      <c r="M2421" s="31"/>
      <c r="N2421" s="31"/>
      <c r="O2421" t="str">
        <f>IF(ISBLANK(Games!L2421), "", Games!L2421)</f>
        <v/>
      </c>
      <c r="P2421" t="str">
        <f>IF(ISBLANK(Games!M2421), "", Games!M2421)</f>
        <v/>
      </c>
      <c r="Q2421" t="str">
        <f t="shared" si="151"/>
        <v/>
      </c>
      <c r="R2421" t="str">
        <f>IF(ISBLANK(Games!L2421), "", IF(H2421=Q2421, "W", "L"))</f>
        <v/>
      </c>
      <c r="T2421" s="30" t="str">
        <f t="shared" si="152"/>
        <v/>
      </c>
    </row>
    <row r="2422" spans="1:20" x14ac:dyDescent="0.45">
      <c r="A2422" s="20" t="str">
        <f>Calc!A2422</f>
        <v>2024-09-29</v>
      </c>
      <c r="B2422" t="str">
        <f>Calc!B2422</f>
        <v>NYY</v>
      </c>
      <c r="C2422" t="str">
        <f>Calc!C2422</f>
        <v>PIT</v>
      </c>
      <c r="D2422" t="str">
        <f>IF(ISBLANK(Games!D2422), "", Games!D2422)</f>
        <v/>
      </c>
      <c r="E2422" t="str">
        <f>IF(ISBLANK(Games!E2422), "", Games!E2422)</f>
        <v/>
      </c>
      <c r="F2422">
        <f>Calc!M2422</f>
        <v>1533.7203518335739</v>
      </c>
      <c r="G2422">
        <f>Calc!N2422</f>
        <v>1490.342604018655</v>
      </c>
      <c r="H2422" t="str">
        <f>IF(Calc!O2422=Betting!I2422, Betting!B2422, IF(Calc!P2422=Betting!I2422, Betting!C2422, ""))</f>
        <v>NYY</v>
      </c>
      <c r="I2422" s="21">
        <f>MAX(Calc!O2422:P2422)</f>
        <v>0.60906457321720398</v>
      </c>
      <c r="J2422" s="22">
        <f t="shared" si="149"/>
        <v>-155.79672024853369</v>
      </c>
      <c r="K2422" s="23">
        <f t="shared" si="150"/>
        <v>0.64186203560945099</v>
      </c>
      <c r="M2422" s="31"/>
      <c r="N2422" s="31"/>
      <c r="O2422" t="str">
        <f>IF(ISBLANK(Games!L2422), "", Games!L2422)</f>
        <v/>
      </c>
      <c r="P2422" t="str">
        <f>IF(ISBLANK(Games!M2422), "", Games!M2422)</f>
        <v/>
      </c>
      <c r="Q2422" t="str">
        <f t="shared" si="151"/>
        <v/>
      </c>
      <c r="R2422" t="str">
        <f>IF(ISBLANK(Games!L2422), "", IF(H2422=Q2422, "W", "L"))</f>
        <v/>
      </c>
      <c r="T2422" s="30" t="str">
        <f t="shared" si="152"/>
        <v/>
      </c>
    </row>
    <row r="2423" spans="1:20" x14ac:dyDescent="0.45">
      <c r="A2423" s="20" t="str">
        <f>Calc!A2423</f>
        <v>2024-09-29</v>
      </c>
      <c r="B2423" t="str">
        <f>Calc!B2423</f>
        <v>LAA</v>
      </c>
      <c r="C2423" t="str">
        <f>Calc!C2423</f>
        <v>TEX</v>
      </c>
      <c r="D2423" t="str">
        <f>IF(ISBLANK(Games!D2423), "", Games!D2423)</f>
        <v/>
      </c>
      <c r="E2423" t="str">
        <f>IF(ISBLANK(Games!E2423), "", Games!E2423)</f>
        <v/>
      </c>
      <c r="F2423">
        <f>Calc!M2423</f>
        <v>1469.5882041455925</v>
      </c>
      <c r="G2423">
        <f>Calc!N2423</f>
        <v>1534.4506247578865</v>
      </c>
      <c r="H2423" t="str">
        <f>IF(Calc!O2423=Betting!I2423, Betting!B2423, IF(Calc!P2423=Betting!I2423, Betting!C2423, ""))</f>
        <v>TEX</v>
      </c>
      <c r="I2423" s="21">
        <f>MAX(Calc!O2423:P2423)</f>
        <v>0.55802841994486907</v>
      </c>
      <c r="J2423" s="22">
        <f t="shared" si="149"/>
        <v>-126.25889200279831</v>
      </c>
      <c r="K2423" s="23">
        <f t="shared" si="150"/>
        <v>0.79202342436035067</v>
      </c>
      <c r="M2423" s="31"/>
      <c r="N2423" s="31"/>
      <c r="O2423" t="str">
        <f>IF(ISBLANK(Games!L2423), "", Games!L2423)</f>
        <v/>
      </c>
      <c r="P2423" t="str">
        <f>IF(ISBLANK(Games!M2423), "", Games!M2423)</f>
        <v/>
      </c>
      <c r="Q2423" t="str">
        <f t="shared" si="151"/>
        <v/>
      </c>
      <c r="R2423" t="str">
        <f>IF(ISBLANK(Games!L2423), "", IF(H2423=Q2423, "W", "L"))</f>
        <v/>
      </c>
      <c r="T2423" s="30" t="str">
        <f t="shared" si="152"/>
        <v/>
      </c>
    </row>
    <row r="2424" spans="1:20" x14ac:dyDescent="0.45">
      <c r="A2424" s="20" t="str">
        <f>Calc!A2424</f>
        <v>2024-09-29</v>
      </c>
      <c r="B2424" t="str">
        <f>Calc!B2424</f>
        <v>TOR</v>
      </c>
      <c r="C2424" t="str">
        <f>Calc!C2424</f>
        <v>MIA</v>
      </c>
      <c r="D2424" t="str">
        <f>IF(ISBLANK(Games!D2424), "", Games!D2424)</f>
        <v/>
      </c>
      <c r="E2424" t="str">
        <f>IF(ISBLANK(Games!E2424), "", Games!E2424)</f>
        <v/>
      </c>
      <c r="F2424">
        <f>Calc!M2424</f>
        <v>1536.86484917293</v>
      </c>
      <c r="G2424">
        <f>Calc!N2424</f>
        <v>1484.370768699393</v>
      </c>
      <c r="H2424" t="str">
        <f>IF(Calc!O2424=Betting!I2424, Betting!B2424, IF(Calc!P2424=Betting!I2424, Betting!C2424, ""))</f>
        <v>TOR</v>
      </c>
      <c r="I2424" s="21">
        <f>MAX(Calc!O2424:P2424)</f>
        <v>0.57221297156584472</v>
      </c>
      <c r="J2424" s="22">
        <f t="shared" si="149"/>
        <v>-133.76117870154619</v>
      </c>
      <c r="K2424" s="23">
        <f t="shared" si="150"/>
        <v>0.74760106759468969</v>
      </c>
      <c r="M2424" s="31"/>
      <c r="N2424" s="31"/>
      <c r="O2424" t="str">
        <f>IF(ISBLANK(Games!L2424), "", Games!L2424)</f>
        <v/>
      </c>
      <c r="P2424" t="str">
        <f>IF(ISBLANK(Games!M2424), "", Games!M2424)</f>
        <v/>
      </c>
      <c r="Q2424" t="str">
        <f t="shared" si="151"/>
        <v/>
      </c>
      <c r="R2424" t="str">
        <f>IF(ISBLANK(Games!L2424), "", IF(H2424=Q2424, "W", "L"))</f>
        <v/>
      </c>
      <c r="T2424" s="30" t="str">
        <f t="shared" si="152"/>
        <v/>
      </c>
    </row>
    <row r="2425" spans="1:20" x14ac:dyDescent="0.45">
      <c r="A2425" s="20" t="str">
        <f>Calc!A2425</f>
        <v>2024-09-29</v>
      </c>
      <c r="B2425" t="str">
        <f>Calc!B2425</f>
        <v>CLE</v>
      </c>
      <c r="C2425" t="str">
        <f>Calc!C2425</f>
        <v>HOU</v>
      </c>
      <c r="D2425" t="str">
        <f>IF(ISBLANK(Games!D2425), "", Games!D2425)</f>
        <v/>
      </c>
      <c r="E2425" t="str">
        <f>IF(ISBLANK(Games!E2425), "", Games!E2425)</f>
        <v/>
      </c>
      <c r="F2425">
        <f>Calc!M2425</f>
        <v>1503.8938502056101</v>
      </c>
      <c r="G2425">
        <f>Calc!N2425</f>
        <v>1554.1885466658973</v>
      </c>
      <c r="H2425" t="str">
        <f>IF(Calc!O2425=Betting!I2425, Betting!B2425, IF(Calc!P2425=Betting!I2425, Betting!C2425, ""))</f>
        <v>HOU</v>
      </c>
      <c r="I2425" s="21">
        <f>MAX(Calc!O2425:P2425)</f>
        <v>0.54806898191621289</v>
      </c>
      <c r="J2425" s="22">
        <f t="shared" si="149"/>
        <v>-121.27270755613459</v>
      </c>
      <c r="K2425" s="23">
        <f t="shared" si="150"/>
        <v>0.82458784020891174</v>
      </c>
      <c r="M2425" s="31"/>
      <c r="N2425" s="31"/>
      <c r="O2425" t="str">
        <f>IF(ISBLANK(Games!L2425), "", Games!L2425)</f>
        <v/>
      </c>
      <c r="P2425" t="str">
        <f>IF(ISBLANK(Games!M2425), "", Games!M2425)</f>
        <v/>
      </c>
      <c r="Q2425" t="str">
        <f t="shared" si="151"/>
        <v/>
      </c>
      <c r="R2425" t="str">
        <f>IF(ISBLANK(Games!L2425), "", IF(H2425=Q2425, "W", "L"))</f>
        <v/>
      </c>
      <c r="T2425" s="30" t="str">
        <f t="shared" si="152"/>
        <v/>
      </c>
    </row>
    <row r="2426" spans="1:20" x14ac:dyDescent="0.45">
      <c r="A2426" s="20" t="str">
        <f>Calc!A2426</f>
        <v>2024-09-29</v>
      </c>
      <c r="B2426" t="str">
        <f>Calc!B2426</f>
        <v>COL</v>
      </c>
      <c r="C2426" t="str">
        <f>Calc!C2426</f>
        <v>LAD</v>
      </c>
      <c r="D2426" t="str">
        <f>IF(ISBLANK(Games!D2426), "", Games!D2426)</f>
        <v/>
      </c>
      <c r="E2426" t="str">
        <f>IF(ISBLANK(Games!E2426), "", Games!E2426)</f>
        <v/>
      </c>
      <c r="F2426">
        <f>Calc!M2426</f>
        <v>1423.0710497477428</v>
      </c>
      <c r="G2426">
        <f>Calc!N2426</f>
        <v>1587.2549754385982</v>
      </c>
      <c r="H2426" t="str">
        <f>IF(Calc!O2426=Betting!I2426, Betting!B2426, IF(Calc!P2426=Betting!I2426, Betting!C2426, ""))</f>
        <v>LAD</v>
      </c>
      <c r="I2426" s="21">
        <f>MAX(Calc!O2426:P2426)</f>
        <v>0.60595921190408741</v>
      </c>
      <c r="J2426" s="22">
        <f t="shared" si="149"/>
        <v>-153.78083442381913</v>
      </c>
      <c r="K2426" s="23">
        <f t="shared" si="150"/>
        <v>0.65027609178137602</v>
      </c>
      <c r="M2426" s="31"/>
      <c r="N2426" s="31"/>
      <c r="O2426" t="str">
        <f>IF(ISBLANK(Games!L2426), "", Games!L2426)</f>
        <v/>
      </c>
      <c r="P2426" t="str">
        <f>IF(ISBLANK(Games!M2426), "", Games!M2426)</f>
        <v/>
      </c>
      <c r="Q2426" t="str">
        <f t="shared" si="151"/>
        <v/>
      </c>
      <c r="R2426" t="str">
        <f>IF(ISBLANK(Games!L2426), "", IF(H2426=Q2426, "W", "L"))</f>
        <v/>
      </c>
      <c r="T2426" s="30" t="str">
        <f t="shared" si="152"/>
        <v/>
      </c>
    </row>
    <row r="2427" spans="1:20" x14ac:dyDescent="0.45">
      <c r="A2427" s="20" t="str">
        <f>Calc!A2427</f>
        <v>2024-09-29</v>
      </c>
      <c r="B2427" t="str">
        <f>Calc!B2427</f>
        <v>ARI</v>
      </c>
      <c r="C2427" t="str">
        <f>Calc!C2427</f>
        <v>SDP</v>
      </c>
      <c r="D2427" t="str">
        <f>IF(ISBLANK(Games!D2427), "", Games!D2427)</f>
        <v/>
      </c>
      <c r="E2427" t="str">
        <f>IF(ISBLANK(Games!E2427), "", Games!E2427)</f>
        <v/>
      </c>
      <c r="F2427">
        <f>Calc!M2427</f>
        <v>1516.9891876380354</v>
      </c>
      <c r="G2427">
        <f>Calc!N2427</f>
        <v>1514.2912987524817</v>
      </c>
      <c r="H2427" t="str">
        <f>IF(Calc!O2427=Betting!I2427, Betting!B2427, IF(Calc!P2427=Betting!I2427, Betting!C2427, ""))</f>
        <v>ARI</v>
      </c>
      <c r="I2427" s="21">
        <f>MAX(Calc!O2427:P2427)</f>
        <v>0.52919895186805888</v>
      </c>
      <c r="J2427" s="22">
        <f t="shared" si="149"/>
        <v>-112.40394514154774</v>
      </c>
      <c r="K2427" s="23">
        <f t="shared" si="150"/>
        <v>0.88964848941976427</v>
      </c>
      <c r="M2427" s="31"/>
      <c r="N2427" s="31"/>
      <c r="O2427" t="str">
        <f>IF(ISBLANK(Games!L2427), "", Games!L2427)</f>
        <v/>
      </c>
      <c r="P2427" t="str">
        <f>IF(ISBLANK(Games!M2427), "", Games!M2427)</f>
        <v/>
      </c>
      <c r="Q2427" t="str">
        <f t="shared" si="151"/>
        <v/>
      </c>
      <c r="R2427" t="str">
        <f>IF(ISBLANK(Games!L2427), "", IF(H2427=Q2427, "W", "L"))</f>
        <v/>
      </c>
      <c r="T2427" s="30" t="str">
        <f t="shared" si="152"/>
        <v/>
      </c>
    </row>
    <row r="2428" spans="1:20" x14ac:dyDescent="0.45">
      <c r="A2428" s="20" t="str">
        <f>Calc!A2428</f>
        <v>2024-09-29</v>
      </c>
      <c r="B2428" t="str">
        <f>Calc!B2428</f>
        <v>SEA</v>
      </c>
      <c r="C2428" t="str">
        <f>Calc!C2428</f>
        <v>OAK</v>
      </c>
      <c r="D2428" t="str">
        <f>IF(ISBLANK(Games!D2428), "", Games!D2428)</f>
        <v/>
      </c>
      <c r="E2428" t="str">
        <f>IF(ISBLANK(Games!E2428), "", Games!E2428)</f>
        <v/>
      </c>
      <c r="F2428">
        <f>Calc!M2428</f>
        <v>1518.2292368487947</v>
      </c>
      <c r="G2428">
        <f>Calc!N2428</f>
        <v>1422.9458950386379</v>
      </c>
      <c r="H2428" t="str">
        <f>IF(Calc!O2428=Betting!I2428, Betting!B2428, IF(Calc!P2428=Betting!I2428, Betting!C2428, ""))</f>
        <v>SEA</v>
      </c>
      <c r="I2428" s="21">
        <f>MAX(Calc!O2428:P2428)</f>
        <v>0.64502230555596096</v>
      </c>
      <c r="J2428" s="22">
        <f t="shared" si="149"/>
        <v>-181.70784126765645</v>
      </c>
      <c r="K2428" s="23">
        <f t="shared" si="150"/>
        <v>0.55033398285052304</v>
      </c>
      <c r="M2428" s="31"/>
      <c r="N2428" s="31"/>
      <c r="O2428" t="str">
        <f>IF(ISBLANK(Games!L2428), "", Games!L2428)</f>
        <v/>
      </c>
      <c r="P2428" t="str">
        <f>IF(ISBLANK(Games!M2428), "", Games!M2428)</f>
        <v/>
      </c>
      <c r="Q2428" t="str">
        <f t="shared" si="151"/>
        <v/>
      </c>
      <c r="R2428" t="str">
        <f>IF(ISBLANK(Games!L2428), "", IF(H2428=Q2428, "W", "L"))</f>
        <v/>
      </c>
      <c r="T2428" s="30" t="str">
        <f t="shared" si="152"/>
        <v/>
      </c>
    </row>
    <row r="2429" spans="1:20" x14ac:dyDescent="0.45">
      <c r="A2429" s="20" t="str">
        <f>Calc!A2429</f>
        <v>2024-09-29</v>
      </c>
      <c r="B2429" t="str">
        <f>Calc!B2429</f>
        <v>MIN</v>
      </c>
      <c r="C2429" t="str">
        <f>Calc!C2429</f>
        <v>BAL</v>
      </c>
      <c r="D2429" t="str">
        <f>IF(ISBLANK(Games!D2429), "", Games!D2429)</f>
        <v/>
      </c>
      <c r="E2429" t="str">
        <f>IF(ISBLANK(Games!E2429), "", Games!E2429)</f>
        <v/>
      </c>
      <c r="F2429">
        <f>Calc!M2429</f>
        <v>1529.2726034226744</v>
      </c>
      <c r="G2429">
        <f>Calc!N2429</f>
        <v>1539.0873746407135</v>
      </c>
      <c r="H2429" t="str">
        <f>IF(Calc!O2429=Betting!I2429, Betting!B2429, IF(Calc!P2429=Betting!I2429, Betting!C2429, ""))</f>
        <v>MIN</v>
      </c>
      <c r="I2429" s="21">
        <f>MAX(Calc!O2429:P2429)</f>
        <v>0.54951552846931606</v>
      </c>
      <c r="J2429" s="22">
        <f t="shared" si="149"/>
        <v>-121.98323431707608</v>
      </c>
      <c r="K2429" s="23">
        <f t="shared" si="150"/>
        <v>0.81978478894948681</v>
      </c>
      <c r="M2429" s="31"/>
      <c r="N2429" s="31"/>
      <c r="O2429" t="str">
        <f>IF(ISBLANK(Games!L2429), "", Games!L2429)</f>
        <v/>
      </c>
      <c r="P2429" t="str">
        <f>IF(ISBLANK(Games!M2429), "", Games!M2429)</f>
        <v/>
      </c>
      <c r="Q2429" t="str">
        <f t="shared" si="151"/>
        <v/>
      </c>
      <c r="R2429" t="str">
        <f>IF(ISBLANK(Games!L2429), "", IF(H2429=Q2429, "W", "L"))</f>
        <v/>
      </c>
      <c r="T2429" s="30" t="str">
        <f t="shared" si="152"/>
        <v/>
      </c>
    </row>
    <row r="2430" spans="1:20" x14ac:dyDescent="0.45">
      <c r="A2430" s="20" t="str">
        <f>Calc!A2430</f>
        <v>2024-09-29</v>
      </c>
      <c r="B2430" t="str">
        <f>Calc!B2430</f>
        <v>DET</v>
      </c>
      <c r="C2430" t="str">
        <f>Calc!C2430</f>
        <v>CHW</v>
      </c>
      <c r="D2430" t="str">
        <f>IF(ISBLANK(Games!D2430), "", Games!D2430)</f>
        <v/>
      </c>
      <c r="E2430" t="str">
        <f>IF(ISBLANK(Games!E2430), "", Games!E2430)</f>
        <v/>
      </c>
      <c r="F2430">
        <f>Calc!M2430</f>
        <v>1481.7589766686021</v>
      </c>
      <c r="G2430">
        <f>Calc!N2430</f>
        <v>1425.4820043556863</v>
      </c>
      <c r="H2430" t="str">
        <f>IF(Calc!O2430=Betting!I2430, Betting!B2430, IF(Calc!P2430=Betting!I2430, Betting!C2430, ""))</f>
        <v>DET</v>
      </c>
      <c r="I2430" s="21">
        <f>MAX(Calc!O2430:P2430)</f>
        <v>0.58412248334689976</v>
      </c>
      <c r="J2430" s="22">
        <f t="shared" si="149"/>
        <v>-140.45541294172421</v>
      </c>
      <c r="K2430" s="23">
        <f t="shared" si="150"/>
        <v>0.71196971270513154</v>
      </c>
      <c r="M2430" s="31"/>
      <c r="N2430" s="31"/>
      <c r="O2430" t="str">
        <f>IF(ISBLANK(Games!L2430), "", Games!L2430)</f>
        <v/>
      </c>
      <c r="P2430" t="str">
        <f>IF(ISBLANK(Games!M2430), "", Games!M2430)</f>
        <v/>
      </c>
      <c r="Q2430" t="str">
        <f t="shared" si="151"/>
        <v/>
      </c>
      <c r="R2430" t="str">
        <f>IF(ISBLANK(Games!L2430), "", IF(H2430=Q2430, "W", "L"))</f>
        <v/>
      </c>
      <c r="T2430" s="30" t="str">
        <f t="shared" si="152"/>
        <v/>
      </c>
    </row>
    <row r="2431" spans="1:20" x14ac:dyDescent="0.45">
      <c r="A2431" s="20" t="str">
        <f>Calc!A2431</f>
        <v>2024-09-29</v>
      </c>
      <c r="B2431" t="str">
        <f>Calc!B2431</f>
        <v>MIL</v>
      </c>
      <c r="C2431" t="str">
        <f>Calc!C2431</f>
        <v>NYM</v>
      </c>
      <c r="D2431" t="str">
        <f>IF(ISBLANK(Games!D2431), "", Games!D2431)</f>
        <v/>
      </c>
      <c r="E2431" t="str">
        <f>IF(ISBLANK(Games!E2431), "", Games!E2431)</f>
        <v/>
      </c>
      <c r="F2431">
        <f>Calc!M2431</f>
        <v>1516.6563185214643</v>
      </c>
      <c r="G2431">
        <f>Calc!N2431</f>
        <v>1510.288270753422</v>
      </c>
      <c r="H2431" t="str">
        <f>IF(Calc!O2431=Betting!I2431, Betting!B2431, IF(Calc!P2431=Betting!I2431, Betting!C2431, ""))</f>
        <v>MIL</v>
      </c>
      <c r="I2431" s="21">
        <f>MAX(Calc!O2431:P2431)</f>
        <v>0.54287119649007431</v>
      </c>
      <c r="J2431" s="22">
        <f t="shared" si="149"/>
        <v>-118.75672508969059</v>
      </c>
      <c r="K2431" s="23">
        <f t="shared" si="150"/>
        <v>0.84205757547183413</v>
      </c>
      <c r="M2431" s="31"/>
      <c r="N2431" s="31"/>
      <c r="O2431" t="str">
        <f>IF(ISBLANK(Games!L2431), "", Games!L2431)</f>
        <v/>
      </c>
      <c r="P2431" t="str">
        <f>IF(ISBLANK(Games!M2431), "", Games!M2431)</f>
        <v/>
      </c>
      <c r="Q2431" t="str">
        <f t="shared" si="151"/>
        <v/>
      </c>
      <c r="R2431" t="str">
        <f>IF(ISBLANK(Games!L2431), "", IF(H2431=Q2431, "W", "L"))</f>
        <v/>
      </c>
      <c r="T2431" s="30" t="str">
        <f t="shared" si="152"/>
        <v/>
      </c>
    </row>
    <row r="2432" spans="1:20" x14ac:dyDescent="0.45">
      <c r="A2432" s="20" t="str">
        <f>Calc!A2432</f>
        <v>2024-09-29</v>
      </c>
      <c r="B2432" t="str">
        <f>Calc!B2432</f>
        <v>CHC</v>
      </c>
      <c r="C2432" t="str">
        <f>Calc!C2432</f>
        <v>CIN</v>
      </c>
      <c r="D2432" t="str">
        <f>IF(ISBLANK(Games!D2432), "", Games!D2432)</f>
        <v/>
      </c>
      <c r="E2432" t="str">
        <f>IF(ISBLANK(Games!E2432), "", Games!E2432)</f>
        <v/>
      </c>
      <c r="F2432">
        <f>Calc!M2432</f>
        <v>1529.9566441509314</v>
      </c>
      <c r="G2432">
        <f>Calc!N2432</f>
        <v>1513.6155661274754</v>
      </c>
      <c r="H2432" t="str">
        <f>IF(Calc!O2432=Betting!I2432, Betting!B2432, IF(Calc!P2432=Betting!I2432, Betting!C2432, ""))</f>
        <v>CHC</v>
      </c>
      <c r="I2432" s="21">
        <f>MAX(Calc!O2432:P2432)</f>
        <v>0.54579236987005442</v>
      </c>
      <c r="J2432" s="22">
        <f t="shared" si="149"/>
        <v>-120.16362862814681</v>
      </c>
      <c r="K2432" s="23">
        <f t="shared" si="150"/>
        <v>0.83219857074602588</v>
      </c>
      <c r="M2432" s="31"/>
      <c r="N2432" s="31"/>
      <c r="O2432" t="str">
        <f>IF(ISBLANK(Games!L2432), "", Games!L2432)</f>
        <v/>
      </c>
      <c r="P2432" t="str">
        <f>IF(ISBLANK(Games!M2432), "", Games!M2432)</f>
        <v/>
      </c>
      <c r="Q2432" t="str">
        <f t="shared" si="151"/>
        <v/>
      </c>
      <c r="R2432" t="str">
        <f>IF(ISBLANK(Games!L2432), "", IF(H2432=Q2432, "W", "L"))</f>
        <v/>
      </c>
      <c r="T2432" s="30" t="str">
        <f t="shared" si="152"/>
        <v/>
      </c>
    </row>
    <row r="2433" spans="1:20" x14ac:dyDescent="0.45">
      <c r="A2433" s="20" t="str">
        <f>Calc!A2433</f>
        <v>2024-09-29</v>
      </c>
      <c r="B2433" t="str">
        <f>Calc!B2433</f>
        <v>ATL</v>
      </c>
      <c r="C2433" t="str">
        <f>Calc!C2433</f>
        <v>KCR</v>
      </c>
      <c r="D2433" t="str">
        <f>IF(ISBLANK(Games!D2433), "", Games!D2433)</f>
        <v/>
      </c>
      <c r="E2433" t="str">
        <f>IF(ISBLANK(Games!E2433), "", Games!E2433)</f>
        <v/>
      </c>
      <c r="F2433">
        <f>Calc!M2433</f>
        <v>1593.2508682491175</v>
      </c>
      <c r="G2433">
        <f>Calc!N2433</f>
        <v>1465.2610239810729</v>
      </c>
      <c r="H2433" t="str">
        <f>IF(Calc!O2433=Betting!I2433, Betting!B2433, IF(Calc!P2433=Betting!I2433, Betting!C2433, ""))</f>
        <v>ATL</v>
      </c>
      <c r="I2433" s="21">
        <f>MAX(Calc!O2433:P2433)</f>
        <v>0.69824009070386461</v>
      </c>
      <c r="J2433" s="22">
        <f t="shared" si="149"/>
        <v>-231.38928306696934</v>
      </c>
      <c r="K2433" s="23">
        <f t="shared" si="150"/>
        <v>0.43217213292915435</v>
      </c>
      <c r="M2433" s="31"/>
      <c r="N2433" s="31"/>
      <c r="O2433" t="str">
        <f>IF(ISBLANK(Games!L2433), "", Games!L2433)</f>
        <v/>
      </c>
      <c r="P2433" t="str">
        <f>IF(ISBLANK(Games!M2433), "", Games!M2433)</f>
        <v/>
      </c>
      <c r="Q2433" t="str">
        <f t="shared" si="151"/>
        <v/>
      </c>
      <c r="R2433" t="str">
        <f>IF(ISBLANK(Games!L2433), "", IF(H2433=Q2433, "W", "L"))</f>
        <v/>
      </c>
      <c r="T2433" s="30" t="str">
        <f t="shared" si="152"/>
        <v/>
      </c>
    </row>
    <row r="2434" spans="1:20" x14ac:dyDescent="0.45">
      <c r="D2434"/>
      <c r="E2434"/>
      <c r="I2434" s="21"/>
      <c r="J2434" s="22"/>
      <c r="K2434" s="23"/>
      <c r="M2434" s="31"/>
      <c r="N2434" s="31"/>
      <c r="O2434"/>
      <c r="P2434"/>
      <c r="R2434"/>
      <c r="T2434" s="30"/>
    </row>
    <row r="2435" spans="1:20" x14ac:dyDescent="0.45">
      <c r="D2435"/>
      <c r="E2435"/>
      <c r="I2435" s="21"/>
      <c r="J2435" s="22"/>
      <c r="K2435" s="23"/>
      <c r="M2435" s="31"/>
      <c r="N2435" s="31"/>
      <c r="O2435"/>
      <c r="P2435"/>
      <c r="R2435"/>
      <c r="T2435" s="30"/>
    </row>
    <row r="2436" spans="1:20" x14ac:dyDescent="0.45">
      <c r="D2436"/>
      <c r="E2436"/>
      <c r="I2436" s="21"/>
      <c r="J2436" s="22"/>
      <c r="K2436" s="23"/>
      <c r="M2436" s="31"/>
      <c r="N2436" s="31"/>
      <c r="O2436"/>
      <c r="P2436"/>
      <c r="R2436"/>
      <c r="T2436" s="30"/>
    </row>
    <row r="2437" spans="1:20" x14ac:dyDescent="0.45">
      <c r="D2437"/>
      <c r="E2437"/>
      <c r="I2437" s="21"/>
      <c r="J2437" s="22"/>
      <c r="K2437" s="23"/>
      <c r="M2437" s="31"/>
      <c r="N2437" s="31"/>
      <c r="O2437"/>
      <c r="P2437"/>
      <c r="R2437"/>
      <c r="T2437" s="30"/>
    </row>
    <row r="2438" spans="1:20" x14ac:dyDescent="0.45">
      <c r="D2438"/>
      <c r="E2438"/>
      <c r="I2438" s="21"/>
      <c r="J2438" s="22"/>
      <c r="K2438" s="23"/>
      <c r="M2438" s="31"/>
      <c r="N2438" s="31"/>
      <c r="O2438"/>
      <c r="P2438"/>
      <c r="R2438"/>
      <c r="T2438" s="30"/>
    </row>
    <row r="2439" spans="1:20" x14ac:dyDescent="0.45">
      <c r="D2439"/>
      <c r="E2439"/>
      <c r="I2439" s="21"/>
      <c r="J2439" s="22"/>
      <c r="K2439" s="23"/>
      <c r="M2439" s="31"/>
      <c r="N2439" s="31"/>
      <c r="O2439"/>
      <c r="P2439"/>
      <c r="R2439"/>
      <c r="T2439" s="30"/>
    </row>
    <row r="2440" spans="1:20" x14ac:dyDescent="0.45">
      <c r="D2440"/>
      <c r="E2440"/>
      <c r="I2440" s="21"/>
      <c r="J2440" s="22"/>
      <c r="K2440" s="23"/>
      <c r="M2440" s="31"/>
      <c r="N2440" s="31"/>
      <c r="O2440"/>
      <c r="P2440"/>
      <c r="R2440"/>
      <c r="T2440" s="30"/>
    </row>
    <row r="2441" spans="1:20" x14ac:dyDescent="0.45">
      <c r="D2441"/>
      <c r="E2441"/>
      <c r="I2441" s="21"/>
      <c r="J2441" s="22"/>
      <c r="K2441" s="23"/>
      <c r="M2441" s="31"/>
      <c r="N2441" s="31"/>
      <c r="O2441"/>
      <c r="P2441"/>
      <c r="R2441"/>
      <c r="T2441" s="30"/>
    </row>
    <row r="2442" spans="1:20" x14ac:dyDescent="0.45">
      <c r="D2442"/>
      <c r="E2442"/>
      <c r="I2442" s="21"/>
      <c r="J2442" s="22"/>
      <c r="K2442" s="23"/>
      <c r="M2442" s="31"/>
      <c r="N2442" s="31"/>
      <c r="O2442"/>
      <c r="P2442"/>
      <c r="R2442"/>
      <c r="T2442" s="30"/>
    </row>
    <row r="2443" spans="1:20" x14ac:dyDescent="0.45">
      <c r="D2443"/>
      <c r="E2443"/>
      <c r="I2443" s="21"/>
      <c r="J2443" s="22"/>
      <c r="K2443" s="23"/>
      <c r="M2443" s="31"/>
      <c r="N2443" s="31"/>
      <c r="O2443"/>
      <c r="P2443"/>
      <c r="R2443"/>
      <c r="T2443" s="30"/>
    </row>
    <row r="2444" spans="1:20" x14ac:dyDescent="0.45">
      <c r="D2444"/>
      <c r="E2444"/>
      <c r="I2444" s="21"/>
      <c r="J2444" s="22"/>
      <c r="K2444" s="23"/>
      <c r="M2444" s="31"/>
      <c r="N2444" s="31"/>
      <c r="O2444"/>
      <c r="P2444"/>
      <c r="R2444"/>
      <c r="T2444" s="30"/>
    </row>
    <row r="2445" spans="1:20" x14ac:dyDescent="0.45">
      <c r="D2445"/>
      <c r="E2445"/>
      <c r="I2445" s="21"/>
      <c r="J2445" s="22"/>
      <c r="K2445" s="23"/>
      <c r="M2445" s="31"/>
      <c r="N2445" s="31"/>
      <c r="O2445"/>
      <c r="P2445"/>
      <c r="R2445"/>
      <c r="T2445" s="30"/>
    </row>
    <row r="2446" spans="1:20" x14ac:dyDescent="0.45">
      <c r="D2446"/>
      <c r="E2446"/>
      <c r="I2446" s="21"/>
      <c r="J2446" s="22"/>
      <c r="K2446" s="23"/>
      <c r="M2446" s="31"/>
      <c r="N2446" s="31"/>
      <c r="O2446"/>
      <c r="P2446"/>
      <c r="R2446"/>
      <c r="T2446" s="30"/>
    </row>
    <row r="2447" spans="1:20" x14ac:dyDescent="0.45">
      <c r="D2447"/>
      <c r="E2447"/>
      <c r="I2447" s="21"/>
      <c r="J2447" s="22"/>
      <c r="K2447" s="23"/>
      <c r="M2447" s="31"/>
      <c r="N2447" s="31"/>
      <c r="O2447"/>
      <c r="P2447"/>
      <c r="R2447"/>
      <c r="T2447" s="30"/>
    </row>
    <row r="2448" spans="1:20" x14ac:dyDescent="0.45">
      <c r="D2448"/>
      <c r="E2448"/>
      <c r="I2448" s="21"/>
      <c r="J2448" s="22"/>
      <c r="K2448" s="23"/>
      <c r="M2448" s="31"/>
      <c r="N2448" s="31"/>
      <c r="O2448"/>
      <c r="P2448"/>
      <c r="R2448"/>
      <c r="T2448" s="30"/>
    </row>
    <row r="2449" spans="4:20" x14ac:dyDescent="0.45">
      <c r="D2449"/>
      <c r="E2449"/>
      <c r="I2449" s="21"/>
      <c r="J2449" s="22"/>
      <c r="K2449" s="23"/>
      <c r="M2449" s="31"/>
      <c r="N2449" s="31"/>
      <c r="O2449"/>
      <c r="P2449"/>
      <c r="R2449"/>
      <c r="T2449" s="30"/>
    </row>
    <row r="2450" spans="4:20" x14ac:dyDescent="0.45">
      <c r="D2450"/>
      <c r="E2450"/>
      <c r="I2450" s="21"/>
      <c r="J2450" s="22"/>
      <c r="K2450" s="23"/>
      <c r="M2450" s="31"/>
      <c r="N2450" s="31"/>
      <c r="O2450"/>
      <c r="P2450"/>
      <c r="R2450"/>
      <c r="T2450" s="30"/>
    </row>
    <row r="2451" spans="4:20" x14ac:dyDescent="0.45">
      <c r="D2451"/>
      <c r="E2451"/>
      <c r="I2451" s="21"/>
      <c r="J2451" s="22"/>
      <c r="K2451" s="23"/>
      <c r="M2451" s="31"/>
      <c r="N2451" s="31"/>
      <c r="O2451"/>
      <c r="P2451"/>
      <c r="R2451"/>
      <c r="T2451" s="30"/>
    </row>
    <row r="2452" spans="4:20" x14ac:dyDescent="0.45">
      <c r="D2452"/>
      <c r="E2452"/>
      <c r="I2452" s="21"/>
      <c r="J2452" s="22"/>
      <c r="K2452" s="23"/>
      <c r="M2452" s="31"/>
      <c r="N2452" s="31"/>
      <c r="O2452"/>
      <c r="P2452"/>
      <c r="R2452"/>
      <c r="T2452" s="30"/>
    </row>
    <row r="2453" spans="4:20" x14ac:dyDescent="0.45">
      <c r="D2453"/>
      <c r="E2453"/>
      <c r="I2453" s="21"/>
      <c r="J2453" s="22"/>
      <c r="K2453" s="23"/>
      <c r="M2453" s="31"/>
      <c r="N2453" s="31"/>
      <c r="O2453"/>
      <c r="P2453"/>
      <c r="R2453"/>
      <c r="T2453" s="30"/>
    </row>
    <row r="2454" spans="4:20" x14ac:dyDescent="0.45">
      <c r="D2454"/>
      <c r="E2454"/>
      <c r="I2454" s="21"/>
      <c r="J2454" s="22"/>
      <c r="K2454" s="23"/>
      <c r="M2454" s="31"/>
      <c r="N2454" s="31"/>
      <c r="O2454"/>
      <c r="P2454"/>
      <c r="R2454"/>
      <c r="T2454" s="30"/>
    </row>
    <row r="2455" spans="4:20" x14ac:dyDescent="0.45">
      <c r="D2455"/>
      <c r="E2455"/>
      <c r="I2455" s="21"/>
      <c r="J2455" s="22"/>
      <c r="K2455" s="23"/>
      <c r="M2455" s="31"/>
      <c r="N2455" s="31"/>
      <c r="O2455"/>
      <c r="P2455"/>
      <c r="R2455"/>
      <c r="T2455" s="30"/>
    </row>
    <row r="2456" spans="4:20" x14ac:dyDescent="0.45">
      <c r="D2456"/>
      <c r="E2456"/>
      <c r="I2456" s="21"/>
      <c r="J2456" s="22"/>
      <c r="K2456" s="23"/>
      <c r="M2456" s="31"/>
      <c r="N2456" s="31"/>
      <c r="O2456"/>
      <c r="P2456"/>
      <c r="R2456"/>
      <c r="T2456" s="30"/>
    </row>
    <row r="2457" spans="4:20" x14ac:dyDescent="0.45">
      <c r="D2457"/>
      <c r="E2457"/>
      <c r="I2457" s="21"/>
      <c r="J2457" s="22"/>
      <c r="K2457" s="23"/>
      <c r="M2457" s="31"/>
      <c r="N2457" s="31"/>
      <c r="O2457"/>
      <c r="P2457"/>
      <c r="R2457"/>
      <c r="T2457" s="30"/>
    </row>
    <row r="2458" spans="4:20" x14ac:dyDescent="0.45">
      <c r="D2458"/>
      <c r="E2458"/>
      <c r="I2458" s="21"/>
      <c r="J2458" s="22"/>
      <c r="K2458" s="23"/>
      <c r="M2458" s="31"/>
      <c r="N2458" s="31"/>
      <c r="O2458"/>
      <c r="P2458"/>
      <c r="R2458"/>
      <c r="T2458" s="30"/>
    </row>
    <row r="2459" spans="4:20" x14ac:dyDescent="0.45">
      <c r="D2459"/>
      <c r="E2459"/>
      <c r="I2459" s="21"/>
      <c r="J2459" s="22"/>
      <c r="K2459" s="23"/>
      <c r="M2459" s="31"/>
      <c r="N2459" s="31"/>
      <c r="O2459"/>
      <c r="P2459"/>
      <c r="R2459"/>
      <c r="T2459" s="30"/>
    </row>
    <row r="2460" spans="4:20" x14ac:dyDescent="0.45">
      <c r="D2460"/>
      <c r="E2460"/>
      <c r="I2460" s="21"/>
      <c r="J2460" s="22"/>
      <c r="K2460" s="23"/>
      <c r="M2460" s="31"/>
      <c r="N2460" s="31"/>
      <c r="O2460"/>
      <c r="P2460"/>
      <c r="R2460"/>
      <c r="T2460" s="30"/>
    </row>
    <row r="2461" spans="4:20" x14ac:dyDescent="0.45">
      <c r="D2461"/>
      <c r="E2461"/>
      <c r="I2461" s="21"/>
      <c r="J2461" s="22"/>
      <c r="K2461" s="23"/>
      <c r="M2461" s="31"/>
      <c r="N2461" s="31"/>
      <c r="O2461"/>
      <c r="P2461"/>
      <c r="R2461"/>
      <c r="T2461" s="30"/>
    </row>
    <row r="2462" spans="4:20" x14ac:dyDescent="0.45">
      <c r="D2462"/>
      <c r="E2462"/>
      <c r="I2462" s="21"/>
      <c r="J2462" s="22"/>
      <c r="K2462" s="23"/>
      <c r="M2462" s="31"/>
      <c r="N2462" s="31"/>
      <c r="O2462"/>
      <c r="P2462"/>
      <c r="R2462"/>
      <c r="T2462" s="30"/>
    </row>
    <row r="2463" spans="4:20" x14ac:dyDescent="0.45">
      <c r="D2463"/>
      <c r="E2463"/>
      <c r="I2463" s="21"/>
      <c r="J2463" s="22"/>
      <c r="K2463" s="23"/>
      <c r="M2463" s="31"/>
      <c r="N2463" s="31"/>
      <c r="O2463"/>
      <c r="P2463"/>
      <c r="R2463"/>
      <c r="T2463" s="30"/>
    </row>
    <row r="2464" spans="4:20" x14ac:dyDescent="0.45">
      <c r="D2464"/>
      <c r="E2464"/>
      <c r="I2464" s="21"/>
      <c r="J2464" s="22"/>
      <c r="K2464" s="23"/>
      <c r="M2464" s="31"/>
      <c r="N2464" s="31"/>
      <c r="O2464"/>
      <c r="P2464"/>
      <c r="R2464"/>
      <c r="T2464" s="30"/>
    </row>
    <row r="2465" spans="4:20" x14ac:dyDescent="0.45">
      <c r="D2465"/>
      <c r="E2465"/>
      <c r="I2465" s="21"/>
      <c r="J2465" s="22"/>
      <c r="K2465" s="23"/>
      <c r="M2465" s="31"/>
      <c r="N2465" s="31"/>
      <c r="O2465"/>
      <c r="P2465"/>
      <c r="R2465"/>
      <c r="T2465" s="30"/>
    </row>
    <row r="2466" spans="4:20" x14ac:dyDescent="0.45">
      <c r="D2466"/>
      <c r="E2466"/>
      <c r="I2466" s="21"/>
      <c r="J2466" s="22"/>
      <c r="K2466" s="23"/>
      <c r="M2466" s="31"/>
      <c r="N2466" s="31"/>
      <c r="O2466"/>
      <c r="P2466"/>
      <c r="R2466"/>
      <c r="T2466" s="30"/>
    </row>
    <row r="2467" spans="4:20" x14ac:dyDescent="0.45">
      <c r="D2467"/>
      <c r="E2467"/>
      <c r="I2467" s="21"/>
      <c r="J2467" s="22"/>
      <c r="K2467" s="23"/>
      <c r="M2467" s="31"/>
      <c r="N2467" s="31"/>
      <c r="O2467"/>
      <c r="P2467"/>
      <c r="R2467"/>
      <c r="T2467" s="30"/>
    </row>
    <row r="2468" spans="4:20" x14ac:dyDescent="0.45">
      <c r="D2468"/>
      <c r="E2468"/>
      <c r="I2468" s="21"/>
      <c r="J2468" s="22"/>
      <c r="K2468" s="23"/>
      <c r="M2468" s="31"/>
      <c r="N2468" s="31"/>
      <c r="O2468"/>
      <c r="P2468"/>
      <c r="R2468"/>
      <c r="T2468" s="30"/>
    </row>
    <row r="2469" spans="4:20" x14ac:dyDescent="0.45">
      <c r="D2469"/>
      <c r="E2469"/>
      <c r="I2469" s="21"/>
      <c r="J2469" s="22"/>
      <c r="K2469" s="23"/>
      <c r="M2469" s="31"/>
      <c r="N2469" s="31"/>
      <c r="O2469"/>
      <c r="P2469"/>
      <c r="R2469"/>
      <c r="T2469" s="30"/>
    </row>
    <row r="2470" spans="4:20" x14ac:dyDescent="0.45">
      <c r="D2470"/>
      <c r="E2470"/>
      <c r="I2470" s="21"/>
      <c r="J2470" s="22"/>
      <c r="K2470" s="23"/>
      <c r="M2470" s="31"/>
      <c r="N2470" s="31"/>
      <c r="O2470"/>
      <c r="P2470"/>
      <c r="R2470"/>
      <c r="T2470" s="30"/>
    </row>
    <row r="2471" spans="4:20" x14ac:dyDescent="0.45">
      <c r="D2471"/>
      <c r="E2471"/>
      <c r="I2471" s="21"/>
      <c r="J2471" s="22"/>
      <c r="K2471" s="23"/>
      <c r="M2471" s="31"/>
      <c r="N2471" s="31"/>
      <c r="O2471"/>
      <c r="P2471"/>
      <c r="R2471"/>
      <c r="T2471" s="30"/>
    </row>
    <row r="2472" spans="4:20" x14ac:dyDescent="0.45">
      <c r="D2472"/>
      <c r="E2472"/>
      <c r="I2472" s="21"/>
      <c r="J2472" s="22"/>
      <c r="K2472" s="23"/>
      <c r="M2472" s="31"/>
      <c r="N2472" s="31"/>
      <c r="O2472"/>
      <c r="P2472"/>
      <c r="R2472"/>
      <c r="T2472" s="30"/>
    </row>
    <row r="2473" spans="4:20" x14ac:dyDescent="0.45">
      <c r="D2473"/>
      <c r="E2473"/>
      <c r="I2473" s="21"/>
      <c r="J2473" s="22"/>
      <c r="K2473" s="23"/>
      <c r="M2473" s="31"/>
      <c r="N2473" s="31"/>
      <c r="O2473"/>
      <c r="P2473"/>
      <c r="R2473"/>
      <c r="T2473" s="30"/>
    </row>
    <row r="2474" spans="4:20" x14ac:dyDescent="0.45">
      <c r="D2474"/>
      <c r="E2474"/>
      <c r="I2474" s="21"/>
      <c r="J2474" s="22"/>
      <c r="K2474" s="23"/>
      <c r="M2474" s="31"/>
      <c r="N2474" s="31"/>
      <c r="O2474"/>
      <c r="P2474"/>
      <c r="R2474"/>
      <c r="T2474" s="30"/>
    </row>
    <row r="2475" spans="4:20" x14ac:dyDescent="0.45">
      <c r="D2475"/>
      <c r="E2475"/>
      <c r="I2475" s="21"/>
      <c r="J2475" s="22"/>
      <c r="K2475" s="23"/>
      <c r="M2475" s="31"/>
      <c r="N2475" s="31"/>
      <c r="O2475"/>
      <c r="P2475"/>
      <c r="R2475"/>
      <c r="T2475" s="30"/>
    </row>
    <row r="2476" spans="4:20" x14ac:dyDescent="0.45">
      <c r="D2476"/>
      <c r="E2476"/>
      <c r="I2476" s="21"/>
      <c r="J2476" s="22"/>
      <c r="K2476" s="23"/>
      <c r="M2476" s="31"/>
      <c r="N2476" s="31"/>
      <c r="O2476"/>
      <c r="P2476"/>
      <c r="R2476"/>
      <c r="T2476" s="30"/>
    </row>
    <row r="2477" spans="4:20" x14ac:dyDescent="0.45">
      <c r="D2477"/>
      <c r="E2477"/>
      <c r="I2477" s="21"/>
      <c r="J2477" s="22"/>
      <c r="K2477" s="23"/>
      <c r="M2477" s="31"/>
      <c r="N2477" s="31"/>
      <c r="O2477"/>
      <c r="P2477"/>
      <c r="R2477"/>
      <c r="T2477" s="30"/>
    </row>
    <row r="2478" spans="4:20" x14ac:dyDescent="0.45">
      <c r="D2478"/>
      <c r="E2478"/>
      <c r="I2478" s="21"/>
      <c r="J2478" s="22"/>
      <c r="K2478" s="23"/>
      <c r="M2478" s="31"/>
      <c r="N2478" s="31"/>
      <c r="O2478"/>
      <c r="P2478"/>
      <c r="R2478"/>
      <c r="T2478" s="30"/>
    </row>
    <row r="2479" spans="4:20" x14ac:dyDescent="0.45">
      <c r="D2479"/>
      <c r="E2479"/>
      <c r="I2479" s="21"/>
      <c r="J2479" s="22"/>
      <c r="K2479" s="23"/>
      <c r="M2479" s="31"/>
      <c r="N2479" s="31"/>
      <c r="O2479"/>
      <c r="P2479"/>
      <c r="R2479"/>
      <c r="T2479" s="30"/>
    </row>
    <row r="2480" spans="4:20" x14ac:dyDescent="0.45">
      <c r="D2480"/>
      <c r="E2480"/>
      <c r="I2480" s="21"/>
      <c r="J2480" s="22"/>
      <c r="K2480" s="23"/>
      <c r="M2480" s="31"/>
      <c r="N2480" s="31"/>
      <c r="O2480"/>
      <c r="P2480"/>
      <c r="R2480"/>
      <c r="T2480" s="30"/>
    </row>
    <row r="2481" spans="4:20" x14ac:dyDescent="0.45">
      <c r="D2481"/>
      <c r="E2481"/>
      <c r="I2481" s="21"/>
      <c r="J2481" s="22"/>
      <c r="K2481" s="23"/>
      <c r="M2481" s="31"/>
      <c r="N2481" s="31"/>
      <c r="O2481"/>
      <c r="P2481"/>
      <c r="R2481"/>
      <c r="T2481" s="30"/>
    </row>
    <row r="2482" spans="4:20" x14ac:dyDescent="0.45">
      <c r="D2482"/>
      <c r="E2482"/>
      <c r="I2482" s="21"/>
      <c r="J2482" s="22"/>
      <c r="K2482" s="23"/>
      <c r="M2482" s="31"/>
      <c r="N2482" s="31"/>
      <c r="O2482"/>
      <c r="P2482"/>
      <c r="R2482"/>
      <c r="T2482" s="30"/>
    </row>
    <row r="2483" spans="4:20" x14ac:dyDescent="0.45">
      <c r="D2483"/>
      <c r="E2483"/>
      <c r="I2483" s="21"/>
      <c r="J2483" s="22"/>
      <c r="K2483" s="23"/>
      <c r="M2483" s="31"/>
      <c r="N2483" s="31"/>
      <c r="O2483"/>
      <c r="P2483"/>
      <c r="R2483"/>
      <c r="T2483" s="30"/>
    </row>
    <row r="2484" spans="4:20" x14ac:dyDescent="0.45">
      <c r="D2484"/>
      <c r="E2484"/>
      <c r="I2484" s="21"/>
      <c r="J2484" s="22"/>
      <c r="K2484" s="23"/>
      <c r="M2484" s="31"/>
      <c r="N2484" s="31"/>
      <c r="O2484"/>
      <c r="P2484"/>
      <c r="R2484"/>
      <c r="T2484" s="30"/>
    </row>
    <row r="2485" spans="4:20" x14ac:dyDescent="0.45">
      <c r="D2485"/>
      <c r="E2485"/>
      <c r="I2485" s="21"/>
      <c r="J2485" s="22"/>
      <c r="K2485" s="23"/>
      <c r="M2485" s="31"/>
      <c r="N2485" s="31"/>
      <c r="O2485"/>
      <c r="P2485"/>
      <c r="R2485"/>
      <c r="T2485" s="30"/>
    </row>
    <row r="2486" spans="4:20" x14ac:dyDescent="0.45">
      <c r="D2486"/>
      <c r="E2486"/>
      <c r="I2486" s="21"/>
      <c r="J2486" s="22"/>
      <c r="K2486" s="23"/>
      <c r="M2486" s="31"/>
      <c r="N2486" s="31"/>
      <c r="O2486"/>
      <c r="P2486"/>
      <c r="R2486"/>
      <c r="T2486" s="30"/>
    </row>
    <row r="2487" spans="4:20" x14ac:dyDescent="0.45">
      <c r="D2487"/>
      <c r="E2487"/>
      <c r="I2487" s="21"/>
      <c r="J2487" s="22"/>
      <c r="K2487" s="23"/>
      <c r="M2487" s="31"/>
      <c r="N2487" s="31"/>
      <c r="O2487"/>
      <c r="P2487"/>
      <c r="R2487"/>
      <c r="T2487" s="30"/>
    </row>
    <row r="2488" spans="4:20" x14ac:dyDescent="0.45">
      <c r="D2488"/>
      <c r="E2488"/>
      <c r="I2488" s="21"/>
      <c r="J2488" s="22"/>
      <c r="K2488" s="23"/>
      <c r="M2488" s="31"/>
      <c r="N2488" s="31"/>
      <c r="O2488"/>
      <c r="P2488"/>
      <c r="R2488"/>
      <c r="T2488" s="30"/>
    </row>
    <row r="2489" spans="4:20" x14ac:dyDescent="0.45">
      <c r="D2489"/>
      <c r="E2489"/>
      <c r="I2489" s="21"/>
      <c r="J2489" s="22"/>
      <c r="K2489" s="23"/>
      <c r="M2489" s="31"/>
      <c r="N2489" s="31"/>
      <c r="O2489"/>
      <c r="P2489"/>
      <c r="R2489"/>
      <c r="T2489" s="30"/>
    </row>
    <row r="2490" spans="4:20" x14ac:dyDescent="0.45">
      <c r="D2490"/>
      <c r="E2490"/>
      <c r="I2490" s="21"/>
      <c r="J2490" s="22"/>
      <c r="K2490" s="23"/>
      <c r="M2490" s="31"/>
      <c r="N2490" s="31"/>
      <c r="O2490"/>
      <c r="P2490"/>
      <c r="R2490"/>
      <c r="T2490" s="30"/>
    </row>
    <row r="2491" spans="4:20" x14ac:dyDescent="0.45">
      <c r="D2491"/>
      <c r="E2491"/>
      <c r="I2491" s="21"/>
      <c r="J2491" s="22"/>
      <c r="K2491" s="23"/>
      <c r="M2491" s="31"/>
      <c r="N2491" s="31"/>
      <c r="O2491"/>
      <c r="P2491"/>
      <c r="R2491"/>
      <c r="T2491" s="30"/>
    </row>
    <row r="2492" spans="4:20" x14ac:dyDescent="0.45">
      <c r="D2492"/>
      <c r="E2492"/>
      <c r="I2492" s="21"/>
      <c r="J2492" s="22"/>
      <c r="K2492" s="23"/>
      <c r="M2492" s="31"/>
      <c r="N2492" s="31"/>
      <c r="O2492"/>
      <c r="P2492"/>
      <c r="R2492"/>
      <c r="T2492" s="30"/>
    </row>
    <row r="2493" spans="4:20" x14ac:dyDescent="0.45">
      <c r="D2493"/>
      <c r="E2493"/>
      <c r="I2493" s="21"/>
      <c r="J2493" s="22"/>
      <c r="K2493" s="23"/>
      <c r="M2493" s="31"/>
      <c r="N2493" s="31"/>
      <c r="O2493"/>
      <c r="P2493"/>
      <c r="R2493"/>
      <c r="T2493" s="30"/>
    </row>
    <row r="2494" spans="4:20" x14ac:dyDescent="0.45">
      <c r="D2494"/>
      <c r="E2494"/>
      <c r="I2494" s="21"/>
      <c r="J2494" s="22"/>
      <c r="K2494" s="23"/>
      <c r="M2494" s="31"/>
      <c r="N2494" s="31"/>
      <c r="O2494"/>
      <c r="P2494"/>
      <c r="R2494"/>
      <c r="T2494" s="30"/>
    </row>
    <row r="2495" spans="4:20" x14ac:dyDescent="0.45">
      <c r="D2495"/>
      <c r="E2495"/>
      <c r="I2495" s="21"/>
      <c r="J2495" s="22"/>
      <c r="K2495" s="23"/>
      <c r="M2495" s="31"/>
      <c r="N2495" s="31"/>
      <c r="O2495"/>
      <c r="P2495"/>
      <c r="R2495"/>
      <c r="T2495" s="30"/>
    </row>
    <row r="2496" spans="4:20" x14ac:dyDescent="0.45">
      <c r="D2496"/>
      <c r="E2496"/>
      <c r="I2496" s="21"/>
      <c r="J2496" s="22"/>
      <c r="K2496" s="23"/>
      <c r="M2496" s="31"/>
      <c r="N2496" s="31"/>
      <c r="O2496"/>
      <c r="P2496"/>
      <c r="R2496"/>
      <c r="T2496" s="30"/>
    </row>
    <row r="2497" spans="4:20" x14ac:dyDescent="0.45">
      <c r="D2497"/>
      <c r="E2497"/>
      <c r="I2497" s="21"/>
      <c r="J2497" s="22"/>
      <c r="K2497" s="23"/>
      <c r="M2497" s="31"/>
      <c r="N2497" s="31"/>
      <c r="O2497"/>
      <c r="P2497"/>
      <c r="R2497"/>
      <c r="T2497" s="30"/>
    </row>
    <row r="2498" spans="4:20" x14ac:dyDescent="0.45">
      <c r="D2498"/>
      <c r="E2498"/>
      <c r="I2498" s="21"/>
      <c r="J2498" s="22"/>
      <c r="K2498" s="23"/>
      <c r="M2498" s="31"/>
      <c r="N2498" s="31"/>
      <c r="O2498"/>
      <c r="P2498"/>
      <c r="R2498"/>
      <c r="T2498" s="30"/>
    </row>
    <row r="2499" spans="4:20" x14ac:dyDescent="0.45">
      <c r="D2499"/>
      <c r="E2499"/>
      <c r="I2499" s="21"/>
      <c r="J2499" s="22"/>
      <c r="K2499" s="23"/>
      <c r="M2499" s="31"/>
      <c r="N2499" s="31"/>
      <c r="O2499"/>
      <c r="P2499"/>
      <c r="R2499"/>
      <c r="T2499" s="30"/>
    </row>
    <row r="2500" spans="4:20" x14ac:dyDescent="0.45">
      <c r="D2500"/>
      <c r="E2500"/>
      <c r="I2500" s="21"/>
      <c r="J2500" s="22"/>
      <c r="K2500" s="23"/>
      <c r="M2500" s="31"/>
      <c r="N2500" s="31"/>
      <c r="O2500"/>
      <c r="P2500"/>
      <c r="R2500"/>
      <c r="T2500" s="30"/>
    </row>
    <row r="2501" spans="4:20" x14ac:dyDescent="0.45">
      <c r="D2501"/>
      <c r="E2501"/>
      <c r="I2501" s="21"/>
      <c r="J2501" s="22"/>
      <c r="K2501" s="23"/>
      <c r="M2501" s="31"/>
      <c r="N2501" s="31"/>
      <c r="O2501"/>
      <c r="P2501"/>
      <c r="R2501"/>
      <c r="T2501" s="30"/>
    </row>
    <row r="2502" spans="4:20" x14ac:dyDescent="0.45">
      <c r="D2502"/>
      <c r="E2502"/>
      <c r="I2502" s="21"/>
      <c r="J2502" s="22"/>
      <c r="K2502" s="23"/>
      <c r="M2502" s="31"/>
      <c r="N2502" s="31"/>
      <c r="O2502"/>
      <c r="P2502"/>
      <c r="R2502"/>
      <c r="T2502" s="30"/>
    </row>
    <row r="2503" spans="4:20" x14ac:dyDescent="0.45">
      <c r="D2503"/>
      <c r="E2503"/>
      <c r="I2503" s="21"/>
      <c r="J2503" s="22"/>
      <c r="K2503" s="23"/>
      <c r="M2503" s="31"/>
      <c r="N2503" s="31"/>
      <c r="O2503"/>
      <c r="P2503"/>
      <c r="R2503"/>
      <c r="T2503" s="30"/>
    </row>
    <row r="2504" spans="4:20" x14ac:dyDescent="0.45">
      <c r="D2504"/>
      <c r="E2504"/>
      <c r="I2504" s="21"/>
      <c r="J2504" s="22"/>
      <c r="K2504" s="23"/>
      <c r="M2504" s="31"/>
      <c r="N2504" s="31"/>
      <c r="O2504"/>
      <c r="P2504"/>
      <c r="R2504"/>
      <c r="T2504" s="30"/>
    </row>
    <row r="2505" spans="4:20" x14ac:dyDescent="0.45">
      <c r="D2505"/>
      <c r="E2505"/>
      <c r="I2505" s="21"/>
      <c r="J2505" s="22"/>
      <c r="K2505" s="23"/>
      <c r="M2505" s="31"/>
      <c r="N2505" s="31"/>
      <c r="O2505"/>
      <c r="P2505"/>
      <c r="R2505"/>
      <c r="T2505" s="30"/>
    </row>
    <row r="2506" spans="4:20" x14ac:dyDescent="0.45">
      <c r="D2506"/>
      <c r="E2506"/>
      <c r="I2506" s="21"/>
      <c r="J2506" s="22"/>
      <c r="K2506" s="23"/>
      <c r="M2506" s="31"/>
      <c r="N2506" s="31"/>
      <c r="O2506"/>
      <c r="P2506"/>
      <c r="R2506"/>
      <c r="T2506" s="30"/>
    </row>
    <row r="2507" spans="4:20" x14ac:dyDescent="0.45">
      <c r="D2507"/>
      <c r="E2507"/>
      <c r="I2507" s="21"/>
      <c r="J2507" s="22"/>
      <c r="K2507" s="23"/>
      <c r="M2507" s="31"/>
      <c r="N2507" s="31"/>
      <c r="O2507"/>
      <c r="P2507"/>
      <c r="R2507"/>
      <c r="T2507" s="30"/>
    </row>
    <row r="2508" spans="4:20" x14ac:dyDescent="0.45">
      <c r="D2508"/>
      <c r="E2508"/>
      <c r="I2508" s="21"/>
      <c r="J2508" s="22"/>
      <c r="K2508" s="23"/>
      <c r="M2508" s="31"/>
      <c r="N2508" s="31"/>
      <c r="O2508"/>
      <c r="P2508"/>
      <c r="R2508"/>
      <c r="T2508" s="30"/>
    </row>
    <row r="2509" spans="4:20" x14ac:dyDescent="0.45">
      <c r="D2509"/>
      <c r="E2509"/>
      <c r="I2509" s="21"/>
      <c r="J2509" s="22"/>
      <c r="K2509" s="23"/>
      <c r="M2509" s="31"/>
      <c r="N2509" s="31"/>
      <c r="O2509"/>
      <c r="P2509"/>
      <c r="R2509"/>
      <c r="T2509" s="30"/>
    </row>
    <row r="2510" spans="4:20" x14ac:dyDescent="0.45">
      <c r="D2510"/>
      <c r="E2510"/>
      <c r="I2510" s="21"/>
      <c r="J2510" s="22"/>
      <c r="K2510" s="23"/>
      <c r="M2510" s="31"/>
      <c r="N2510" s="31"/>
      <c r="O2510"/>
      <c r="P2510"/>
      <c r="R2510"/>
      <c r="T2510" s="30"/>
    </row>
    <row r="2511" spans="4:20" x14ac:dyDescent="0.45">
      <c r="D2511"/>
      <c r="E2511"/>
      <c r="I2511" s="21"/>
      <c r="J2511" s="22"/>
      <c r="K2511" s="23"/>
      <c r="M2511" s="31"/>
      <c r="N2511" s="31"/>
      <c r="O2511"/>
      <c r="P2511"/>
      <c r="R2511"/>
      <c r="T2511" s="30"/>
    </row>
    <row r="2512" spans="4:20" x14ac:dyDescent="0.45">
      <c r="D2512"/>
      <c r="E2512"/>
      <c r="I2512" s="21"/>
      <c r="J2512" s="22"/>
      <c r="K2512" s="23"/>
      <c r="M2512" s="31"/>
      <c r="N2512" s="31"/>
      <c r="O2512"/>
      <c r="P2512"/>
      <c r="R2512"/>
      <c r="T2512" s="30"/>
    </row>
    <row r="2513" spans="4:20" x14ac:dyDescent="0.45">
      <c r="D2513"/>
      <c r="E2513"/>
      <c r="I2513" s="21"/>
      <c r="J2513" s="22"/>
      <c r="K2513" s="23"/>
      <c r="M2513" s="31"/>
      <c r="N2513" s="31"/>
      <c r="O2513"/>
      <c r="P2513"/>
      <c r="R2513"/>
      <c r="T2513" s="30"/>
    </row>
    <row r="2514" spans="4:20" x14ac:dyDescent="0.45">
      <c r="D2514"/>
      <c r="E2514"/>
      <c r="I2514" s="21"/>
      <c r="J2514" s="22"/>
      <c r="K2514" s="23"/>
      <c r="M2514" s="31"/>
      <c r="N2514" s="31"/>
      <c r="O2514"/>
      <c r="P2514"/>
      <c r="R2514"/>
      <c r="T2514" s="30"/>
    </row>
    <row r="2515" spans="4:20" x14ac:dyDescent="0.45">
      <c r="D2515"/>
      <c r="E2515"/>
      <c r="I2515" s="21"/>
      <c r="J2515" s="22"/>
      <c r="K2515" s="23"/>
      <c r="M2515" s="31"/>
      <c r="N2515" s="31"/>
      <c r="O2515"/>
      <c r="P2515"/>
      <c r="R2515"/>
      <c r="T2515" s="30"/>
    </row>
    <row r="2516" spans="4:20" x14ac:dyDescent="0.45">
      <c r="D2516"/>
      <c r="E2516"/>
      <c r="I2516" s="21"/>
      <c r="J2516" s="22"/>
      <c r="K2516" s="23"/>
      <c r="M2516" s="31"/>
      <c r="N2516" s="31"/>
      <c r="O2516"/>
      <c r="P2516"/>
      <c r="R2516"/>
      <c r="T2516" s="30"/>
    </row>
    <row r="2517" spans="4:20" x14ac:dyDescent="0.45">
      <c r="D2517"/>
      <c r="E2517"/>
      <c r="I2517" s="21"/>
      <c r="J2517" s="22"/>
      <c r="K2517" s="23"/>
      <c r="M2517" s="31"/>
      <c r="N2517" s="31"/>
      <c r="O2517"/>
      <c r="P2517"/>
      <c r="R2517"/>
      <c r="T2517" s="30"/>
    </row>
    <row r="2518" spans="4:20" x14ac:dyDescent="0.45">
      <c r="D2518"/>
      <c r="E2518"/>
      <c r="I2518" s="21"/>
      <c r="J2518" s="22"/>
      <c r="K2518" s="23"/>
      <c r="M2518" s="31"/>
      <c r="N2518" s="31"/>
      <c r="O2518"/>
      <c r="P2518"/>
      <c r="R2518"/>
      <c r="T2518" s="30"/>
    </row>
    <row r="2519" spans="4:20" x14ac:dyDescent="0.45">
      <c r="D2519"/>
      <c r="E2519"/>
      <c r="I2519" s="21"/>
      <c r="J2519" s="22"/>
      <c r="K2519" s="23"/>
      <c r="M2519" s="31"/>
      <c r="N2519" s="31"/>
      <c r="O2519"/>
      <c r="P2519"/>
      <c r="R2519"/>
      <c r="T2519" s="30"/>
    </row>
    <row r="2520" spans="4:20" x14ac:dyDescent="0.45">
      <c r="D2520"/>
      <c r="E2520"/>
      <c r="I2520" s="21"/>
      <c r="J2520" s="22"/>
      <c r="K2520" s="23"/>
      <c r="M2520" s="31"/>
      <c r="N2520" s="31"/>
      <c r="O2520"/>
      <c r="P2520"/>
      <c r="R2520"/>
      <c r="T2520" s="30"/>
    </row>
    <row r="2521" spans="4:20" x14ac:dyDescent="0.45">
      <c r="D2521"/>
      <c r="E2521"/>
      <c r="I2521" s="21"/>
      <c r="J2521" s="22"/>
      <c r="K2521" s="23"/>
      <c r="M2521" s="31"/>
      <c r="N2521" s="31"/>
      <c r="O2521"/>
      <c r="P2521"/>
      <c r="R2521"/>
      <c r="T2521" s="30"/>
    </row>
    <row r="2522" spans="4:20" x14ac:dyDescent="0.45">
      <c r="D2522"/>
      <c r="E2522"/>
      <c r="I2522" s="21"/>
      <c r="J2522" s="22"/>
      <c r="K2522" s="23"/>
      <c r="M2522" s="31"/>
      <c r="N2522" s="31"/>
      <c r="O2522"/>
      <c r="P2522"/>
      <c r="R2522"/>
      <c r="T2522" s="30"/>
    </row>
    <row r="2523" spans="4:20" x14ac:dyDescent="0.45">
      <c r="D2523"/>
      <c r="E2523"/>
      <c r="I2523" s="21"/>
      <c r="J2523" s="22"/>
      <c r="K2523" s="23"/>
      <c r="M2523" s="31"/>
      <c r="N2523" s="31"/>
      <c r="O2523"/>
      <c r="P2523"/>
      <c r="R2523"/>
      <c r="T2523" s="30"/>
    </row>
    <row r="2524" spans="4:20" x14ac:dyDescent="0.45">
      <c r="D2524"/>
      <c r="E2524"/>
      <c r="I2524" s="21"/>
      <c r="J2524" s="22"/>
      <c r="K2524" s="23"/>
      <c r="M2524" s="31"/>
      <c r="N2524" s="31"/>
      <c r="O2524"/>
      <c r="P2524"/>
      <c r="R2524"/>
      <c r="T2524" s="30"/>
    </row>
    <row r="2525" spans="4:20" x14ac:dyDescent="0.45">
      <c r="D2525"/>
      <c r="E2525"/>
      <c r="I2525" s="21"/>
      <c r="J2525" s="22"/>
      <c r="K2525" s="23"/>
      <c r="M2525" s="31"/>
      <c r="N2525" s="31"/>
      <c r="O2525"/>
      <c r="P2525"/>
      <c r="R2525"/>
      <c r="T2525" s="30"/>
    </row>
    <row r="2526" spans="4:20" x14ac:dyDescent="0.45">
      <c r="D2526"/>
      <c r="E2526"/>
      <c r="I2526" s="21"/>
      <c r="J2526" s="22"/>
      <c r="K2526" s="23"/>
      <c r="M2526" s="31"/>
      <c r="N2526" s="31"/>
      <c r="O2526"/>
      <c r="P2526"/>
      <c r="R2526"/>
      <c r="T2526" s="30"/>
    </row>
    <row r="2527" spans="4:20" x14ac:dyDescent="0.45">
      <c r="D2527"/>
      <c r="E2527"/>
      <c r="I2527" s="21"/>
      <c r="J2527" s="22"/>
      <c r="K2527" s="23"/>
      <c r="M2527" s="31"/>
      <c r="N2527" s="31"/>
      <c r="O2527"/>
      <c r="P2527"/>
      <c r="R2527"/>
      <c r="T2527" s="30"/>
    </row>
    <row r="2528" spans="4:20" x14ac:dyDescent="0.45">
      <c r="D2528"/>
      <c r="E2528"/>
      <c r="I2528" s="21"/>
      <c r="J2528" s="22"/>
      <c r="K2528" s="23"/>
      <c r="M2528" s="31"/>
      <c r="N2528" s="31"/>
      <c r="O2528"/>
      <c r="P2528"/>
      <c r="R2528"/>
      <c r="T2528" s="30"/>
    </row>
    <row r="2529" spans="4:20" x14ac:dyDescent="0.45">
      <c r="D2529"/>
      <c r="E2529"/>
      <c r="I2529" s="21"/>
      <c r="J2529" s="22"/>
      <c r="K2529" s="23"/>
      <c r="M2529" s="31"/>
      <c r="N2529" s="31"/>
      <c r="O2529"/>
      <c r="P2529"/>
      <c r="R2529"/>
      <c r="T2529" s="30"/>
    </row>
    <row r="2530" spans="4:20" x14ac:dyDescent="0.45">
      <c r="D2530"/>
      <c r="E2530"/>
      <c r="I2530" s="21"/>
      <c r="J2530" s="22"/>
      <c r="K2530" s="23"/>
      <c r="M2530" s="31"/>
      <c r="N2530" s="31"/>
      <c r="O2530"/>
      <c r="P2530"/>
      <c r="R2530"/>
      <c r="T2530" s="30"/>
    </row>
    <row r="2531" spans="4:20" x14ac:dyDescent="0.45">
      <c r="D2531"/>
      <c r="E2531"/>
      <c r="I2531" s="21"/>
      <c r="J2531" s="22"/>
      <c r="K2531" s="23"/>
      <c r="M2531" s="31"/>
      <c r="N2531" s="31"/>
      <c r="O2531"/>
      <c r="P2531"/>
      <c r="R2531"/>
      <c r="T2531" s="30"/>
    </row>
    <row r="2532" spans="4:20" x14ac:dyDescent="0.45">
      <c r="D2532"/>
      <c r="E2532"/>
      <c r="I2532" s="21"/>
      <c r="J2532" s="22"/>
      <c r="K2532" s="23"/>
      <c r="M2532" s="31"/>
      <c r="N2532" s="31"/>
      <c r="O2532"/>
      <c r="P2532"/>
      <c r="R2532"/>
      <c r="T2532" s="30"/>
    </row>
    <row r="2533" spans="4:20" x14ac:dyDescent="0.45">
      <c r="D2533"/>
      <c r="E2533"/>
      <c r="I2533" s="21"/>
      <c r="J2533" s="22"/>
      <c r="K2533" s="23"/>
      <c r="M2533" s="31"/>
      <c r="N2533" s="31"/>
      <c r="O2533"/>
      <c r="P2533"/>
      <c r="R2533"/>
      <c r="T2533" s="30"/>
    </row>
    <row r="2534" spans="4:20" x14ac:dyDescent="0.45">
      <c r="D2534"/>
      <c r="E2534"/>
      <c r="I2534" s="21"/>
      <c r="J2534" s="22"/>
      <c r="K2534" s="23"/>
      <c r="M2534" s="31"/>
      <c r="N2534" s="31"/>
      <c r="O2534"/>
      <c r="P2534"/>
      <c r="R2534"/>
      <c r="T2534" s="30"/>
    </row>
    <row r="2535" spans="4:20" x14ac:dyDescent="0.45">
      <c r="D2535"/>
      <c r="E2535"/>
      <c r="I2535" s="21"/>
      <c r="J2535" s="22"/>
      <c r="K2535" s="23"/>
      <c r="M2535" s="31"/>
      <c r="N2535" s="31"/>
      <c r="O2535"/>
      <c r="P2535"/>
      <c r="R2535"/>
      <c r="T2535" s="30"/>
    </row>
    <row r="2536" spans="4:20" x14ac:dyDescent="0.45">
      <c r="D2536"/>
      <c r="E2536"/>
      <c r="I2536" s="21"/>
      <c r="J2536" s="22"/>
      <c r="K2536" s="23"/>
      <c r="M2536" s="31"/>
      <c r="N2536" s="31"/>
      <c r="O2536"/>
      <c r="P2536"/>
      <c r="R2536"/>
      <c r="T2536" s="30"/>
    </row>
    <row r="2537" spans="4:20" x14ac:dyDescent="0.45">
      <c r="D2537"/>
      <c r="E2537"/>
      <c r="I2537" s="21"/>
      <c r="J2537" s="22"/>
      <c r="K2537" s="23"/>
      <c r="M2537" s="31"/>
      <c r="N2537" s="31"/>
      <c r="O2537"/>
      <c r="P2537"/>
      <c r="R2537"/>
      <c r="T2537" s="30"/>
    </row>
    <row r="2538" spans="4:20" x14ac:dyDescent="0.45">
      <c r="D2538"/>
      <c r="E2538"/>
      <c r="I2538" s="21"/>
      <c r="J2538" s="22"/>
      <c r="K2538" s="23"/>
      <c r="M2538" s="31"/>
      <c r="N2538" s="31"/>
      <c r="O2538"/>
      <c r="P2538"/>
      <c r="R2538"/>
      <c r="T2538" s="30"/>
    </row>
    <row r="2539" spans="4:20" x14ac:dyDescent="0.45">
      <c r="D2539"/>
      <c r="E2539"/>
      <c r="I2539" s="21"/>
      <c r="J2539" s="22"/>
      <c r="K2539" s="23"/>
      <c r="M2539" s="31"/>
      <c r="N2539" s="31"/>
      <c r="O2539"/>
      <c r="P2539"/>
      <c r="R2539"/>
      <c r="T2539" s="30"/>
    </row>
    <row r="2540" spans="4:20" x14ac:dyDescent="0.45">
      <c r="D2540"/>
      <c r="E2540"/>
      <c r="I2540" s="21"/>
      <c r="J2540" s="22"/>
      <c r="K2540" s="23"/>
      <c r="M2540" s="31"/>
      <c r="N2540" s="31"/>
      <c r="O2540"/>
      <c r="P2540"/>
      <c r="R2540"/>
      <c r="T2540" s="30"/>
    </row>
    <row r="2541" spans="4:20" x14ac:dyDescent="0.45">
      <c r="D2541"/>
      <c r="E2541"/>
      <c r="I2541" s="21"/>
      <c r="J2541" s="22"/>
      <c r="K2541" s="23"/>
      <c r="M2541" s="31"/>
      <c r="N2541" s="31"/>
      <c r="O2541"/>
      <c r="P2541"/>
      <c r="R2541"/>
      <c r="T2541" s="30"/>
    </row>
    <row r="2542" spans="4:20" x14ac:dyDescent="0.45">
      <c r="D2542"/>
      <c r="E2542"/>
      <c r="I2542" s="21"/>
      <c r="J2542" s="22"/>
      <c r="K2542" s="23"/>
      <c r="M2542" s="31"/>
      <c r="N2542" s="31"/>
      <c r="O2542"/>
      <c r="P2542"/>
      <c r="R2542"/>
      <c r="T2542" s="30"/>
    </row>
    <row r="2543" spans="4:20" x14ac:dyDescent="0.45">
      <c r="D2543"/>
      <c r="E2543"/>
      <c r="I2543" s="21"/>
      <c r="J2543" s="22"/>
      <c r="K2543" s="23"/>
      <c r="M2543" s="31"/>
      <c r="N2543" s="31"/>
      <c r="O2543"/>
      <c r="P2543"/>
      <c r="R2543"/>
      <c r="T2543" s="30"/>
    </row>
    <row r="2544" spans="4:20" x14ac:dyDescent="0.45">
      <c r="D2544"/>
      <c r="E2544"/>
      <c r="I2544" s="21"/>
      <c r="J2544" s="22"/>
      <c r="K2544" s="23"/>
      <c r="M2544" s="31"/>
      <c r="N2544" s="31"/>
      <c r="O2544"/>
      <c r="P2544"/>
      <c r="R2544"/>
      <c r="T2544" s="30"/>
    </row>
    <row r="2545" spans="4:20" x14ac:dyDescent="0.45">
      <c r="D2545"/>
      <c r="E2545"/>
      <c r="I2545" s="21"/>
      <c r="J2545" s="22"/>
      <c r="K2545" s="23"/>
      <c r="M2545" s="31"/>
      <c r="N2545" s="31"/>
      <c r="O2545"/>
      <c r="P2545"/>
      <c r="R2545"/>
      <c r="T2545" s="30"/>
    </row>
    <row r="2546" spans="4:20" x14ac:dyDescent="0.45">
      <c r="D2546"/>
      <c r="E2546"/>
      <c r="I2546" s="21"/>
      <c r="J2546" s="22"/>
      <c r="K2546" s="23"/>
      <c r="M2546" s="31"/>
      <c r="N2546" s="31"/>
      <c r="O2546"/>
      <c r="P2546"/>
      <c r="R2546"/>
      <c r="T2546" s="30"/>
    </row>
    <row r="2547" spans="4:20" x14ac:dyDescent="0.45">
      <c r="D2547"/>
      <c r="E2547"/>
      <c r="I2547" s="21"/>
      <c r="J2547" s="22"/>
      <c r="K2547" s="23"/>
      <c r="M2547" s="31"/>
      <c r="N2547" s="31"/>
      <c r="O2547"/>
      <c r="P2547"/>
      <c r="R2547"/>
      <c r="T2547" s="30"/>
    </row>
    <row r="2548" spans="4:20" x14ac:dyDescent="0.45">
      <c r="D2548"/>
      <c r="E2548"/>
      <c r="I2548" s="21"/>
      <c r="J2548" s="22"/>
      <c r="K2548" s="23"/>
      <c r="M2548" s="31"/>
      <c r="N2548" s="31"/>
      <c r="O2548"/>
      <c r="P2548"/>
      <c r="R2548"/>
      <c r="T2548" s="30"/>
    </row>
    <row r="2549" spans="4:20" x14ac:dyDescent="0.45">
      <c r="D2549"/>
      <c r="E2549"/>
      <c r="I2549" s="21"/>
      <c r="J2549" s="22"/>
      <c r="K2549" s="23"/>
      <c r="M2549" s="31"/>
      <c r="N2549" s="31"/>
      <c r="O2549"/>
      <c r="P2549"/>
      <c r="R2549"/>
      <c r="T2549" s="30"/>
    </row>
    <row r="2550" spans="4:20" x14ac:dyDescent="0.45">
      <c r="D2550"/>
      <c r="E2550"/>
      <c r="I2550" s="21"/>
      <c r="J2550" s="22"/>
      <c r="K2550" s="23"/>
      <c r="M2550" s="31"/>
      <c r="N2550" s="31"/>
      <c r="O2550"/>
      <c r="P2550"/>
      <c r="R2550"/>
      <c r="T2550" s="30"/>
    </row>
    <row r="2551" spans="4:20" x14ac:dyDescent="0.45">
      <c r="D2551"/>
      <c r="E2551"/>
      <c r="I2551" s="21"/>
      <c r="J2551" s="22"/>
      <c r="K2551" s="23"/>
      <c r="M2551" s="31"/>
      <c r="N2551" s="31"/>
      <c r="O2551"/>
      <c r="P2551"/>
      <c r="R2551"/>
      <c r="T2551" s="30"/>
    </row>
    <row r="2552" spans="4:20" x14ac:dyDescent="0.45">
      <c r="D2552"/>
      <c r="E2552"/>
      <c r="I2552" s="21"/>
      <c r="J2552" s="22"/>
      <c r="K2552" s="23"/>
      <c r="M2552" s="31"/>
      <c r="N2552" s="31"/>
      <c r="O2552"/>
      <c r="P2552"/>
      <c r="R2552"/>
      <c r="T2552" s="30"/>
    </row>
    <row r="2553" spans="4:20" x14ac:dyDescent="0.45">
      <c r="D2553"/>
      <c r="E2553"/>
      <c r="I2553" s="21"/>
      <c r="J2553" s="22"/>
      <c r="K2553" s="23"/>
      <c r="M2553" s="31"/>
      <c r="N2553" s="31"/>
      <c r="O2553"/>
      <c r="P2553"/>
      <c r="R2553"/>
      <c r="T2553" s="30"/>
    </row>
    <row r="2554" spans="4:20" x14ac:dyDescent="0.45">
      <c r="D2554"/>
      <c r="E2554"/>
      <c r="I2554" s="21"/>
      <c r="J2554" s="22"/>
      <c r="K2554" s="23"/>
      <c r="M2554" s="31"/>
      <c r="N2554" s="31"/>
      <c r="O2554"/>
      <c r="P2554"/>
      <c r="R2554"/>
      <c r="T2554" s="30"/>
    </row>
    <row r="2555" spans="4:20" x14ac:dyDescent="0.45">
      <c r="D2555"/>
      <c r="E2555"/>
      <c r="I2555" s="21"/>
      <c r="J2555" s="22"/>
      <c r="K2555" s="23"/>
      <c r="M2555" s="31"/>
      <c r="N2555" s="31"/>
      <c r="O2555"/>
      <c r="P2555"/>
      <c r="R2555"/>
      <c r="T2555" s="30"/>
    </row>
    <row r="2556" spans="4:20" x14ac:dyDescent="0.45">
      <c r="D2556"/>
      <c r="E2556"/>
      <c r="I2556" s="21"/>
      <c r="J2556" s="22"/>
      <c r="K2556" s="23"/>
      <c r="M2556" s="31"/>
      <c r="N2556" s="31"/>
      <c r="O2556"/>
      <c r="P2556"/>
      <c r="R2556"/>
      <c r="T2556" s="30"/>
    </row>
    <row r="2557" spans="4:20" x14ac:dyDescent="0.45">
      <c r="D2557"/>
      <c r="E2557"/>
      <c r="I2557" s="21"/>
      <c r="J2557" s="22"/>
      <c r="K2557" s="23"/>
      <c r="M2557" s="31"/>
      <c r="N2557" s="31"/>
      <c r="O2557"/>
      <c r="P2557"/>
      <c r="R2557"/>
      <c r="T2557" s="30"/>
    </row>
    <row r="2558" spans="4:20" x14ac:dyDescent="0.45">
      <c r="D2558"/>
      <c r="E2558"/>
      <c r="I2558" s="21"/>
      <c r="J2558" s="22"/>
      <c r="K2558" s="23"/>
      <c r="M2558" s="31"/>
      <c r="N2558" s="31"/>
      <c r="O2558"/>
      <c r="P2558"/>
      <c r="R2558"/>
      <c r="T2558" s="30"/>
    </row>
    <row r="2559" spans="4:20" x14ac:dyDescent="0.45">
      <c r="D2559"/>
      <c r="E2559"/>
      <c r="I2559" s="21"/>
      <c r="J2559" s="22"/>
      <c r="K2559" s="23"/>
      <c r="M2559" s="31"/>
      <c r="N2559" s="31"/>
      <c r="O2559"/>
      <c r="P2559"/>
      <c r="R2559"/>
      <c r="T2559" s="30"/>
    </row>
    <row r="2560" spans="4:20" x14ac:dyDescent="0.45">
      <c r="D2560"/>
      <c r="E2560"/>
      <c r="I2560" s="21"/>
      <c r="J2560" s="22"/>
      <c r="K2560" s="23"/>
      <c r="M2560" s="31"/>
      <c r="N2560" s="31"/>
      <c r="O2560"/>
      <c r="P2560"/>
      <c r="R2560"/>
      <c r="T2560" s="30"/>
    </row>
    <row r="2561" spans="4:20" x14ac:dyDescent="0.45">
      <c r="D2561"/>
      <c r="E2561"/>
      <c r="I2561" s="21"/>
      <c r="J2561" s="22"/>
      <c r="K2561" s="23"/>
      <c r="M2561" s="31"/>
      <c r="N2561" s="31"/>
      <c r="O2561"/>
      <c r="P2561"/>
      <c r="R2561"/>
      <c r="T2561" s="30"/>
    </row>
    <row r="2562" spans="4:20" x14ac:dyDescent="0.45">
      <c r="D2562"/>
      <c r="E2562"/>
      <c r="I2562" s="21"/>
      <c r="J2562" s="22"/>
      <c r="K2562" s="23"/>
      <c r="M2562" s="31"/>
      <c r="N2562" s="31"/>
      <c r="O2562"/>
      <c r="P2562"/>
      <c r="R2562"/>
      <c r="T2562" s="30"/>
    </row>
    <row r="2563" spans="4:20" x14ac:dyDescent="0.45">
      <c r="D2563"/>
      <c r="E2563"/>
      <c r="I2563" s="21"/>
      <c r="J2563" s="22"/>
      <c r="K2563" s="23"/>
      <c r="M2563" s="31"/>
      <c r="N2563" s="31"/>
      <c r="O2563"/>
      <c r="P2563"/>
      <c r="R2563"/>
      <c r="T2563" s="30"/>
    </row>
    <row r="2564" spans="4:20" x14ac:dyDescent="0.45">
      <c r="D2564"/>
      <c r="E2564"/>
      <c r="I2564" s="21"/>
      <c r="J2564" s="22"/>
      <c r="K2564" s="23"/>
      <c r="M2564" s="31"/>
      <c r="N2564" s="31"/>
      <c r="O2564"/>
      <c r="P2564"/>
      <c r="R2564"/>
      <c r="T2564" s="30"/>
    </row>
    <row r="2565" spans="4:20" x14ac:dyDescent="0.45">
      <c r="D2565"/>
      <c r="E2565"/>
      <c r="I2565" s="21"/>
      <c r="J2565" s="22"/>
      <c r="K2565" s="23"/>
      <c r="M2565" s="31"/>
      <c r="N2565" s="31"/>
      <c r="O2565"/>
      <c r="P2565"/>
      <c r="R2565"/>
      <c r="T2565" s="30"/>
    </row>
    <row r="2566" spans="4:20" x14ac:dyDescent="0.45">
      <c r="D2566"/>
      <c r="E2566"/>
      <c r="I2566" s="21"/>
      <c r="J2566" s="22"/>
      <c r="K2566" s="23"/>
      <c r="M2566" s="31"/>
      <c r="N2566" s="31"/>
      <c r="O2566"/>
      <c r="P2566"/>
      <c r="R2566"/>
      <c r="T2566" s="30"/>
    </row>
    <row r="2567" spans="4:20" x14ac:dyDescent="0.45">
      <c r="D2567"/>
      <c r="E2567"/>
      <c r="I2567" s="21"/>
      <c r="J2567" s="22"/>
      <c r="K2567" s="23"/>
      <c r="M2567" s="31"/>
      <c r="N2567" s="31"/>
      <c r="O2567"/>
      <c r="P2567"/>
      <c r="R2567"/>
      <c r="T2567" s="30"/>
    </row>
    <row r="2568" spans="4:20" x14ac:dyDescent="0.45">
      <c r="D2568"/>
      <c r="E2568"/>
      <c r="I2568" s="21"/>
      <c r="J2568" s="22"/>
      <c r="K2568" s="23"/>
      <c r="M2568" s="31"/>
      <c r="N2568" s="31"/>
      <c r="O2568"/>
      <c r="P2568"/>
      <c r="R2568"/>
      <c r="T2568" s="30"/>
    </row>
    <row r="2569" spans="4:20" x14ac:dyDescent="0.45">
      <c r="D2569"/>
      <c r="E2569"/>
      <c r="I2569" s="21"/>
      <c r="J2569" s="22"/>
      <c r="K2569" s="23"/>
      <c r="M2569" s="31"/>
      <c r="N2569" s="31"/>
      <c r="O2569"/>
      <c r="P2569"/>
      <c r="R2569"/>
      <c r="T2569" s="30"/>
    </row>
    <row r="2570" spans="4:20" x14ac:dyDescent="0.45">
      <c r="D2570"/>
      <c r="E2570"/>
      <c r="I2570" s="21"/>
      <c r="J2570" s="22"/>
      <c r="K2570" s="23"/>
      <c r="M2570" s="31"/>
      <c r="N2570" s="31"/>
      <c r="O2570"/>
      <c r="P2570"/>
      <c r="R2570"/>
      <c r="T2570" s="30"/>
    </row>
    <row r="2571" spans="4:20" x14ac:dyDescent="0.45">
      <c r="D2571"/>
      <c r="E2571"/>
      <c r="I2571" s="21"/>
      <c r="J2571" s="22"/>
      <c r="K2571" s="23"/>
      <c r="M2571" s="31"/>
      <c r="N2571" s="31"/>
      <c r="O2571"/>
      <c r="P2571"/>
      <c r="R2571"/>
      <c r="T2571" s="30"/>
    </row>
    <row r="2572" spans="4:20" x14ac:dyDescent="0.45">
      <c r="D2572"/>
      <c r="E2572"/>
      <c r="I2572" s="21"/>
      <c r="J2572" s="22"/>
      <c r="K2572" s="23"/>
      <c r="M2572" s="31"/>
      <c r="N2572" s="31"/>
      <c r="O2572"/>
      <c r="P2572"/>
      <c r="R2572"/>
      <c r="T2572" s="30"/>
    </row>
    <row r="2573" spans="4:20" x14ac:dyDescent="0.45">
      <c r="D2573"/>
      <c r="E2573"/>
      <c r="I2573" s="21"/>
      <c r="J2573" s="22"/>
      <c r="K2573" s="23"/>
      <c r="M2573" s="31"/>
      <c r="N2573" s="31"/>
      <c r="O2573"/>
      <c r="P2573"/>
      <c r="R2573"/>
      <c r="T2573" s="30"/>
    </row>
    <row r="2574" spans="4:20" x14ac:dyDescent="0.45">
      <c r="D2574"/>
      <c r="E2574"/>
      <c r="I2574" s="21"/>
      <c r="J2574" s="22"/>
      <c r="K2574" s="23"/>
      <c r="M2574" s="31"/>
      <c r="N2574" s="31"/>
      <c r="O2574"/>
      <c r="P2574"/>
      <c r="R2574"/>
      <c r="T2574" s="30"/>
    </row>
    <row r="2575" spans="4:20" x14ac:dyDescent="0.45">
      <c r="D2575"/>
      <c r="E2575"/>
      <c r="I2575" s="21"/>
      <c r="J2575" s="22"/>
      <c r="K2575" s="23"/>
      <c r="M2575" s="31"/>
      <c r="N2575" s="31"/>
      <c r="O2575"/>
      <c r="P2575"/>
      <c r="R2575"/>
      <c r="T2575" s="30"/>
    </row>
    <row r="2576" spans="4:20" x14ac:dyDescent="0.45">
      <c r="D2576"/>
      <c r="E2576"/>
      <c r="I2576" s="21"/>
      <c r="J2576" s="22"/>
      <c r="K2576" s="23"/>
      <c r="M2576" s="31"/>
      <c r="N2576" s="31"/>
      <c r="O2576"/>
      <c r="P2576"/>
      <c r="R2576"/>
      <c r="T2576" s="30"/>
    </row>
    <row r="2577" spans="4:20" x14ac:dyDescent="0.45">
      <c r="D2577"/>
      <c r="E2577"/>
      <c r="I2577" s="21"/>
      <c r="J2577" s="22"/>
      <c r="K2577" s="23"/>
      <c r="M2577" s="31"/>
      <c r="N2577" s="31"/>
      <c r="O2577"/>
      <c r="P2577"/>
      <c r="R2577"/>
      <c r="T2577" s="30"/>
    </row>
    <row r="2578" spans="4:20" x14ac:dyDescent="0.45">
      <c r="D2578"/>
      <c r="E2578"/>
      <c r="I2578" s="21"/>
      <c r="J2578" s="22"/>
      <c r="K2578" s="23"/>
      <c r="M2578" s="31"/>
      <c r="N2578" s="31"/>
      <c r="O2578"/>
      <c r="P2578"/>
      <c r="R2578"/>
      <c r="T2578" s="30"/>
    </row>
    <row r="2579" spans="4:20" x14ac:dyDescent="0.45">
      <c r="D2579"/>
      <c r="E2579"/>
      <c r="I2579" s="21"/>
      <c r="J2579" s="22"/>
      <c r="K2579" s="23"/>
      <c r="M2579" s="31"/>
      <c r="N2579" s="31"/>
      <c r="O2579"/>
      <c r="P2579"/>
      <c r="R2579"/>
      <c r="T2579" s="30"/>
    </row>
    <row r="2580" spans="4:20" x14ac:dyDescent="0.45">
      <c r="D2580"/>
      <c r="E2580"/>
      <c r="I2580" s="21"/>
      <c r="J2580" s="22"/>
      <c r="K2580" s="23"/>
      <c r="M2580" s="31"/>
      <c r="N2580" s="31"/>
      <c r="O2580"/>
      <c r="P2580"/>
      <c r="R2580"/>
      <c r="T2580" s="30"/>
    </row>
    <row r="2581" spans="4:20" x14ac:dyDescent="0.45">
      <c r="D2581"/>
      <c r="E2581"/>
      <c r="I2581" s="21"/>
      <c r="J2581" s="22"/>
      <c r="K2581" s="23"/>
      <c r="M2581" s="31"/>
      <c r="N2581" s="31"/>
      <c r="O2581"/>
      <c r="P2581"/>
      <c r="R2581"/>
      <c r="T2581" s="30"/>
    </row>
    <row r="2582" spans="4:20" x14ac:dyDescent="0.45">
      <c r="D2582"/>
      <c r="E2582"/>
      <c r="I2582" s="21"/>
      <c r="J2582" s="22"/>
      <c r="K2582" s="23"/>
      <c r="M2582" s="31"/>
      <c r="N2582" s="31"/>
      <c r="O2582"/>
      <c r="P2582"/>
      <c r="R2582"/>
      <c r="T2582" s="30"/>
    </row>
    <row r="2583" spans="4:20" x14ac:dyDescent="0.45">
      <c r="D2583"/>
      <c r="E2583"/>
      <c r="I2583" s="21"/>
      <c r="J2583" s="22"/>
      <c r="K2583" s="23"/>
      <c r="M2583" s="31"/>
      <c r="N2583" s="31"/>
      <c r="O2583"/>
      <c r="P2583"/>
      <c r="R2583"/>
      <c r="T2583" s="30"/>
    </row>
    <row r="2584" spans="4:20" x14ac:dyDescent="0.45">
      <c r="D2584"/>
      <c r="E2584"/>
      <c r="I2584" s="21"/>
      <c r="J2584" s="22"/>
      <c r="K2584" s="23"/>
      <c r="M2584" s="31"/>
      <c r="N2584" s="31"/>
      <c r="O2584"/>
      <c r="P2584"/>
      <c r="R2584"/>
      <c r="T2584" s="30"/>
    </row>
    <row r="2585" spans="4:20" x14ac:dyDescent="0.45">
      <c r="D2585"/>
      <c r="E2585"/>
      <c r="I2585" s="21"/>
      <c r="J2585" s="22"/>
      <c r="K2585" s="23"/>
      <c r="M2585" s="31"/>
      <c r="N2585" s="31"/>
      <c r="O2585"/>
      <c r="P2585"/>
      <c r="R2585"/>
      <c r="T2585" s="30"/>
    </row>
    <row r="2586" spans="4:20" x14ac:dyDescent="0.45">
      <c r="D2586"/>
      <c r="E2586"/>
      <c r="I2586" s="21"/>
      <c r="J2586" s="22"/>
      <c r="K2586" s="23"/>
      <c r="M2586" s="31"/>
      <c r="N2586" s="31"/>
      <c r="O2586"/>
      <c r="P2586"/>
      <c r="R2586"/>
      <c r="T2586" s="30"/>
    </row>
    <row r="2587" spans="4:20" x14ac:dyDescent="0.45">
      <c r="D2587"/>
      <c r="E2587"/>
      <c r="I2587" s="21"/>
      <c r="J2587" s="22"/>
      <c r="K2587" s="23"/>
      <c r="M2587" s="31"/>
      <c r="N2587" s="31"/>
      <c r="O2587"/>
      <c r="P2587"/>
      <c r="R2587"/>
      <c r="T2587" s="30"/>
    </row>
    <row r="2588" spans="4:20" x14ac:dyDescent="0.45">
      <c r="D2588"/>
      <c r="E2588"/>
      <c r="I2588" s="21"/>
      <c r="J2588" s="22"/>
      <c r="K2588" s="23"/>
      <c r="M2588" s="31"/>
      <c r="N2588" s="31"/>
      <c r="O2588"/>
      <c r="P2588"/>
      <c r="R2588"/>
      <c r="T2588" s="30"/>
    </row>
    <row r="2589" spans="4:20" x14ac:dyDescent="0.45">
      <c r="D2589"/>
      <c r="E2589"/>
      <c r="I2589" s="21"/>
      <c r="J2589" s="22"/>
      <c r="K2589" s="23"/>
      <c r="M2589" s="31"/>
      <c r="N2589" s="31"/>
      <c r="O2589"/>
      <c r="P2589"/>
      <c r="R2589"/>
      <c r="T2589" s="30"/>
    </row>
    <row r="2590" spans="4:20" x14ac:dyDescent="0.45">
      <c r="D2590"/>
      <c r="E2590"/>
      <c r="I2590" s="21"/>
      <c r="J2590" s="22"/>
      <c r="K2590" s="23"/>
      <c r="M2590" s="31"/>
      <c r="N2590" s="31"/>
      <c r="O2590"/>
      <c r="P2590"/>
      <c r="R2590"/>
      <c r="T2590" s="30"/>
    </row>
    <row r="2591" spans="4:20" x14ac:dyDescent="0.45">
      <c r="D2591"/>
      <c r="E2591"/>
      <c r="I2591" s="21"/>
      <c r="J2591" s="22"/>
      <c r="K2591" s="23"/>
      <c r="M2591" s="31"/>
      <c r="N2591" s="31"/>
      <c r="O2591"/>
      <c r="P2591"/>
      <c r="R2591"/>
      <c r="T2591" s="30"/>
    </row>
    <row r="2592" spans="4:20" x14ac:dyDescent="0.45">
      <c r="D2592"/>
      <c r="E2592"/>
      <c r="I2592" s="21"/>
      <c r="J2592" s="22"/>
      <c r="K2592" s="23"/>
      <c r="M2592" s="31"/>
      <c r="N2592" s="31"/>
      <c r="O2592"/>
      <c r="P2592"/>
      <c r="R2592"/>
      <c r="T2592" s="30"/>
    </row>
    <row r="2593" spans="4:20" x14ac:dyDescent="0.45">
      <c r="D2593"/>
      <c r="E2593"/>
      <c r="I2593" s="21"/>
      <c r="J2593" s="22"/>
      <c r="K2593" s="23"/>
      <c r="M2593" s="31"/>
      <c r="N2593" s="31"/>
      <c r="O2593"/>
      <c r="P2593"/>
      <c r="R2593"/>
      <c r="T2593" s="30"/>
    </row>
    <row r="2594" spans="4:20" x14ac:dyDescent="0.45">
      <c r="D2594"/>
      <c r="E2594"/>
      <c r="I2594" s="21"/>
      <c r="J2594" s="22"/>
      <c r="K2594" s="23"/>
      <c r="M2594" s="31"/>
      <c r="N2594" s="31"/>
      <c r="O2594"/>
      <c r="P2594"/>
      <c r="R2594"/>
      <c r="T2594" s="30"/>
    </row>
    <row r="2595" spans="4:20" x14ac:dyDescent="0.45">
      <c r="D2595"/>
      <c r="E2595"/>
      <c r="I2595" s="21"/>
      <c r="J2595" s="22"/>
      <c r="K2595" s="23"/>
      <c r="M2595" s="31"/>
      <c r="N2595" s="31"/>
      <c r="O2595"/>
      <c r="P2595"/>
      <c r="R2595"/>
      <c r="T2595" s="30"/>
    </row>
    <row r="2596" spans="4:20" x14ac:dyDescent="0.45">
      <c r="D2596"/>
      <c r="E2596"/>
      <c r="I2596" s="21"/>
      <c r="J2596" s="22"/>
      <c r="K2596" s="23"/>
      <c r="M2596" s="31"/>
      <c r="N2596" s="31"/>
      <c r="O2596"/>
      <c r="P2596"/>
      <c r="R2596"/>
      <c r="T2596" s="30"/>
    </row>
    <row r="2597" spans="4:20" x14ac:dyDescent="0.45">
      <c r="D2597"/>
      <c r="E2597"/>
      <c r="I2597" s="21"/>
      <c r="J2597" s="22"/>
      <c r="K2597" s="23"/>
      <c r="M2597" s="31"/>
      <c r="N2597" s="31"/>
      <c r="O2597"/>
      <c r="P2597"/>
      <c r="R2597"/>
      <c r="T2597" s="30"/>
    </row>
    <row r="2598" spans="4:20" x14ac:dyDescent="0.45">
      <c r="D2598"/>
      <c r="E2598"/>
      <c r="I2598" s="21"/>
      <c r="J2598" s="22"/>
      <c r="K2598" s="23"/>
      <c r="M2598" s="31"/>
      <c r="N2598" s="31"/>
      <c r="O2598"/>
      <c r="P2598"/>
      <c r="R2598"/>
      <c r="T2598" s="30"/>
    </row>
    <row r="2599" spans="4:20" x14ac:dyDescent="0.45">
      <c r="D2599"/>
      <c r="E2599"/>
      <c r="I2599" s="21"/>
      <c r="J2599" s="22"/>
      <c r="K2599" s="23"/>
      <c r="M2599" s="31"/>
      <c r="N2599" s="31"/>
      <c r="O2599"/>
      <c r="P2599"/>
      <c r="R2599"/>
      <c r="T2599" s="30"/>
    </row>
    <row r="2600" spans="4:20" x14ac:dyDescent="0.45">
      <c r="D2600"/>
      <c r="E2600"/>
      <c r="I2600" s="21"/>
      <c r="J2600" s="22"/>
      <c r="K2600" s="23"/>
      <c r="M2600" s="31"/>
      <c r="N2600" s="31"/>
      <c r="O2600"/>
      <c r="P2600"/>
      <c r="R2600"/>
      <c r="T2600" s="30"/>
    </row>
    <row r="2601" spans="4:20" x14ac:dyDescent="0.45">
      <c r="D2601"/>
      <c r="E2601"/>
      <c r="I2601" s="21"/>
      <c r="J2601" s="22"/>
      <c r="K2601" s="23"/>
      <c r="M2601" s="31"/>
      <c r="N2601" s="31"/>
      <c r="O2601"/>
      <c r="P2601"/>
      <c r="R2601"/>
      <c r="T2601" s="30"/>
    </row>
    <row r="2602" spans="4:20" x14ac:dyDescent="0.45">
      <c r="D2602"/>
      <c r="E2602"/>
      <c r="I2602" s="21"/>
      <c r="J2602" s="22"/>
      <c r="K2602" s="23"/>
      <c r="M2602" s="31"/>
      <c r="N2602" s="31"/>
      <c r="O2602"/>
      <c r="P2602"/>
      <c r="R2602"/>
      <c r="T2602" s="30"/>
    </row>
    <row r="2603" spans="4:20" x14ac:dyDescent="0.45">
      <c r="D2603"/>
      <c r="E2603"/>
      <c r="I2603" s="21"/>
      <c r="J2603" s="22"/>
      <c r="K2603" s="23"/>
      <c r="M2603" s="31"/>
      <c r="N2603" s="31"/>
      <c r="O2603"/>
      <c r="P2603"/>
      <c r="R2603"/>
      <c r="T2603" s="30"/>
    </row>
    <row r="2604" spans="4:20" x14ac:dyDescent="0.45">
      <c r="D2604"/>
      <c r="E2604"/>
      <c r="I2604" s="21"/>
      <c r="J2604" s="22"/>
      <c r="K2604" s="23"/>
      <c r="M2604" s="31"/>
      <c r="N2604" s="31"/>
      <c r="O2604"/>
      <c r="P2604"/>
      <c r="R2604"/>
      <c r="T2604" s="30"/>
    </row>
    <row r="2605" spans="4:20" x14ac:dyDescent="0.45">
      <c r="D2605"/>
      <c r="E2605"/>
      <c r="I2605" s="21"/>
      <c r="J2605" s="22"/>
      <c r="K2605" s="23"/>
      <c r="M2605" s="31"/>
      <c r="N2605" s="31"/>
      <c r="O2605"/>
      <c r="P2605"/>
      <c r="R2605"/>
      <c r="T2605" s="30"/>
    </row>
    <row r="2606" spans="4:20" x14ac:dyDescent="0.45">
      <c r="D2606"/>
      <c r="E2606"/>
      <c r="I2606" s="21"/>
      <c r="J2606" s="22"/>
      <c r="K2606" s="23"/>
      <c r="M2606" s="31"/>
      <c r="N2606" s="31"/>
      <c r="O2606"/>
      <c r="P2606"/>
      <c r="R2606"/>
      <c r="T2606" s="30"/>
    </row>
    <row r="2607" spans="4:20" x14ac:dyDescent="0.45">
      <c r="D2607"/>
      <c r="E2607"/>
      <c r="I2607" s="21"/>
      <c r="J2607" s="22"/>
      <c r="K2607" s="23"/>
      <c r="M2607" s="31"/>
      <c r="N2607" s="31"/>
      <c r="O2607"/>
      <c r="P2607"/>
      <c r="R2607"/>
      <c r="T2607" s="30"/>
    </row>
    <row r="2608" spans="4:20" x14ac:dyDescent="0.45">
      <c r="D2608"/>
      <c r="E2608"/>
      <c r="I2608" s="21"/>
      <c r="J2608" s="22"/>
      <c r="K2608" s="23"/>
      <c r="M2608" s="31"/>
      <c r="N2608" s="31"/>
      <c r="O2608"/>
      <c r="P2608"/>
      <c r="R2608"/>
      <c r="T2608" s="30"/>
    </row>
    <row r="2609" spans="4:20" x14ac:dyDescent="0.45">
      <c r="D2609"/>
      <c r="E2609"/>
      <c r="I2609" s="21"/>
      <c r="J2609" s="22"/>
      <c r="K2609" s="23"/>
      <c r="M2609" s="31"/>
      <c r="N2609" s="31"/>
      <c r="O2609"/>
      <c r="P2609"/>
      <c r="R2609"/>
      <c r="T2609" s="30"/>
    </row>
    <row r="2610" spans="4:20" x14ac:dyDescent="0.45">
      <c r="D2610"/>
      <c r="E2610"/>
      <c r="I2610" s="21"/>
      <c r="J2610" s="22"/>
      <c r="K2610" s="23"/>
      <c r="M2610" s="31"/>
      <c r="N2610" s="31"/>
      <c r="O2610"/>
      <c r="P2610"/>
      <c r="R2610"/>
      <c r="T2610" s="30"/>
    </row>
    <row r="2611" spans="4:20" x14ac:dyDescent="0.45">
      <c r="D2611"/>
      <c r="E2611"/>
      <c r="I2611" s="21"/>
      <c r="J2611" s="22"/>
      <c r="K2611" s="23"/>
      <c r="M2611" s="31"/>
      <c r="N2611" s="31"/>
      <c r="O2611"/>
      <c r="P2611"/>
      <c r="R2611"/>
      <c r="T2611" s="30"/>
    </row>
    <row r="2612" spans="4:20" x14ac:dyDescent="0.45">
      <c r="D2612"/>
      <c r="E2612"/>
      <c r="I2612" s="21"/>
      <c r="J2612" s="22"/>
      <c r="K2612" s="23"/>
      <c r="M2612" s="31"/>
      <c r="N2612" s="31"/>
      <c r="O2612"/>
      <c r="P2612"/>
      <c r="R2612"/>
      <c r="T2612" s="30"/>
    </row>
    <row r="2613" spans="4:20" x14ac:dyDescent="0.45">
      <c r="D2613"/>
      <c r="E2613"/>
      <c r="I2613" s="21"/>
      <c r="J2613" s="22"/>
      <c r="K2613" s="23"/>
      <c r="M2613" s="31"/>
      <c r="N2613" s="31"/>
      <c r="O2613"/>
      <c r="P2613"/>
      <c r="R2613"/>
      <c r="T2613" s="30"/>
    </row>
    <row r="2614" spans="4:20" x14ac:dyDescent="0.45">
      <c r="D2614"/>
      <c r="E2614"/>
      <c r="I2614" s="21"/>
      <c r="J2614" s="22"/>
      <c r="K2614" s="23"/>
      <c r="M2614" s="31"/>
      <c r="N2614" s="31"/>
      <c r="O2614"/>
      <c r="P2614"/>
      <c r="R2614"/>
      <c r="T2614" s="30"/>
    </row>
    <row r="2615" spans="4:20" x14ac:dyDescent="0.45">
      <c r="D2615"/>
      <c r="E2615"/>
      <c r="I2615" s="21"/>
      <c r="J2615" s="22"/>
      <c r="K2615" s="23"/>
      <c r="M2615" s="31"/>
      <c r="N2615" s="31"/>
      <c r="O2615"/>
      <c r="P2615"/>
      <c r="R2615"/>
      <c r="T2615" s="30"/>
    </row>
    <row r="2616" spans="4:20" x14ac:dyDescent="0.45">
      <c r="D2616"/>
      <c r="E2616"/>
      <c r="I2616" s="21"/>
      <c r="J2616" s="22"/>
      <c r="K2616" s="23"/>
      <c r="M2616" s="31"/>
      <c r="N2616" s="31"/>
      <c r="O2616"/>
      <c r="P2616"/>
      <c r="R2616"/>
      <c r="T2616" s="30"/>
    </row>
    <row r="2617" spans="4:20" x14ac:dyDescent="0.45">
      <c r="D2617"/>
      <c r="E2617"/>
      <c r="I2617" s="21"/>
      <c r="J2617" s="22"/>
      <c r="K2617" s="23"/>
      <c r="M2617" s="31"/>
      <c r="N2617" s="31"/>
      <c r="O2617"/>
      <c r="P2617"/>
      <c r="R2617"/>
      <c r="T2617" s="30"/>
    </row>
    <row r="2618" spans="4:20" x14ac:dyDescent="0.45">
      <c r="D2618"/>
      <c r="E2618"/>
      <c r="I2618" s="21"/>
      <c r="J2618" s="22"/>
      <c r="K2618" s="23"/>
      <c r="M2618" s="31"/>
      <c r="N2618" s="31"/>
      <c r="O2618"/>
      <c r="P2618"/>
      <c r="R2618"/>
      <c r="T2618" s="30"/>
    </row>
    <row r="2619" spans="4:20" x14ac:dyDescent="0.45">
      <c r="D2619"/>
      <c r="E2619"/>
      <c r="I2619" s="21"/>
      <c r="J2619" s="22"/>
      <c r="K2619" s="23"/>
      <c r="M2619" s="31"/>
      <c r="N2619" s="31"/>
      <c r="O2619"/>
      <c r="P2619"/>
      <c r="R2619"/>
      <c r="T2619" s="30"/>
    </row>
    <row r="2620" spans="4:20" x14ac:dyDescent="0.45">
      <c r="D2620"/>
      <c r="E2620"/>
      <c r="I2620" s="21"/>
      <c r="J2620" s="22"/>
      <c r="K2620" s="23"/>
      <c r="M2620" s="31"/>
      <c r="N2620" s="31"/>
      <c r="O2620"/>
      <c r="P2620"/>
      <c r="R2620"/>
      <c r="T2620" s="30"/>
    </row>
    <row r="2621" spans="4:20" x14ac:dyDescent="0.45">
      <c r="D2621"/>
      <c r="E2621"/>
      <c r="I2621" s="21"/>
      <c r="J2621" s="22"/>
      <c r="K2621" s="23"/>
      <c r="M2621" s="31"/>
      <c r="N2621" s="31"/>
      <c r="O2621"/>
      <c r="P2621"/>
      <c r="R2621"/>
      <c r="T2621" s="30"/>
    </row>
    <row r="2622" spans="4:20" x14ac:dyDescent="0.45">
      <c r="D2622"/>
      <c r="E2622"/>
      <c r="I2622" s="21"/>
      <c r="J2622" s="22"/>
      <c r="K2622" s="23"/>
      <c r="M2622" s="31"/>
      <c r="N2622" s="31"/>
      <c r="O2622"/>
      <c r="P2622"/>
      <c r="R2622"/>
      <c r="T2622" s="30"/>
    </row>
    <row r="2623" spans="4:20" x14ac:dyDescent="0.45">
      <c r="D2623"/>
      <c r="E2623"/>
      <c r="I2623" s="21"/>
      <c r="J2623" s="22"/>
      <c r="K2623" s="23"/>
      <c r="M2623" s="31"/>
      <c r="N2623" s="31"/>
      <c r="O2623"/>
      <c r="P2623"/>
      <c r="R2623"/>
      <c r="T2623" s="30"/>
    </row>
    <row r="2624" spans="4:20" x14ac:dyDescent="0.45">
      <c r="D2624"/>
      <c r="E2624"/>
      <c r="I2624" s="21"/>
      <c r="J2624" s="22"/>
      <c r="K2624" s="23"/>
      <c r="M2624" s="31"/>
      <c r="N2624" s="31"/>
      <c r="O2624"/>
      <c r="P2624"/>
      <c r="R2624"/>
      <c r="T2624" s="30"/>
    </row>
    <row r="2625" spans="4:20" x14ac:dyDescent="0.45">
      <c r="D2625"/>
      <c r="E2625"/>
      <c r="I2625" s="21"/>
      <c r="J2625" s="22"/>
      <c r="K2625" s="23"/>
      <c r="M2625" s="31"/>
      <c r="N2625" s="31"/>
      <c r="O2625"/>
      <c r="P2625"/>
      <c r="R2625"/>
      <c r="T2625" s="30"/>
    </row>
    <row r="2626" spans="4:20" x14ac:dyDescent="0.45">
      <c r="D2626"/>
      <c r="E2626"/>
      <c r="I2626" s="21"/>
      <c r="J2626" s="22"/>
      <c r="K2626" s="23"/>
      <c r="M2626" s="31"/>
      <c r="N2626" s="31"/>
      <c r="O2626"/>
      <c r="P2626"/>
      <c r="R2626"/>
      <c r="T2626" s="30"/>
    </row>
    <row r="2627" spans="4:20" x14ac:dyDescent="0.45">
      <c r="D2627"/>
      <c r="E2627"/>
      <c r="I2627" s="21"/>
      <c r="J2627" s="22"/>
      <c r="K2627" s="23"/>
      <c r="M2627" s="31"/>
      <c r="N2627" s="31"/>
      <c r="O2627"/>
      <c r="P2627"/>
      <c r="R2627"/>
      <c r="T2627" s="30"/>
    </row>
    <row r="2628" spans="4:20" x14ac:dyDescent="0.45">
      <c r="D2628"/>
      <c r="E2628"/>
      <c r="I2628" s="21"/>
      <c r="J2628" s="22"/>
      <c r="K2628" s="23"/>
      <c r="M2628" s="31"/>
      <c r="N2628" s="31"/>
      <c r="O2628"/>
      <c r="P2628"/>
      <c r="R2628"/>
      <c r="T2628" s="30"/>
    </row>
    <row r="2629" spans="4:20" x14ac:dyDescent="0.45">
      <c r="D2629"/>
      <c r="E2629"/>
      <c r="I2629" s="21"/>
      <c r="J2629" s="22"/>
      <c r="K2629" s="23"/>
      <c r="M2629" s="31"/>
      <c r="N2629" s="31"/>
      <c r="O2629"/>
      <c r="P2629"/>
      <c r="R2629"/>
      <c r="T2629" s="30"/>
    </row>
    <row r="2630" spans="4:20" x14ac:dyDescent="0.45">
      <c r="D2630"/>
      <c r="E2630"/>
      <c r="I2630" s="21"/>
      <c r="J2630" s="22"/>
      <c r="K2630" s="23"/>
      <c r="M2630" s="31"/>
      <c r="N2630" s="31"/>
      <c r="O2630"/>
      <c r="P2630"/>
      <c r="R2630"/>
      <c r="T2630" s="30"/>
    </row>
    <row r="2631" spans="4:20" x14ac:dyDescent="0.45">
      <c r="D2631"/>
      <c r="E2631"/>
      <c r="I2631" s="21"/>
      <c r="J2631" s="22"/>
      <c r="K2631" s="23"/>
      <c r="M2631" s="31"/>
      <c r="N2631" s="31"/>
      <c r="O2631"/>
      <c r="P2631"/>
      <c r="R2631"/>
      <c r="T2631" s="30"/>
    </row>
    <row r="2632" spans="4:20" x14ac:dyDescent="0.45">
      <c r="D2632"/>
      <c r="E2632"/>
      <c r="I2632" s="21"/>
      <c r="J2632" s="22"/>
      <c r="K2632" s="23"/>
      <c r="M2632" s="31"/>
      <c r="N2632" s="31"/>
      <c r="O2632"/>
      <c r="P2632"/>
      <c r="R2632"/>
      <c r="T2632" s="30"/>
    </row>
    <row r="2633" spans="4:20" x14ac:dyDescent="0.45">
      <c r="D2633"/>
      <c r="E2633"/>
      <c r="I2633" s="21"/>
      <c r="J2633" s="22"/>
      <c r="K2633" s="23"/>
      <c r="M2633" s="31"/>
      <c r="N2633" s="31"/>
      <c r="O2633"/>
      <c r="P2633"/>
      <c r="R2633"/>
      <c r="T2633" s="30"/>
    </row>
    <row r="2634" spans="4:20" x14ac:dyDescent="0.45">
      <c r="D2634"/>
      <c r="E2634"/>
      <c r="I2634" s="21"/>
      <c r="J2634" s="22"/>
      <c r="K2634" s="23"/>
      <c r="M2634" s="31"/>
      <c r="N2634" s="31"/>
      <c r="O2634"/>
      <c r="P2634"/>
      <c r="R2634"/>
      <c r="T2634" s="30"/>
    </row>
    <row r="2635" spans="4:20" x14ac:dyDescent="0.45">
      <c r="D2635"/>
      <c r="E2635"/>
      <c r="I2635" s="21"/>
      <c r="J2635" s="22"/>
      <c r="K2635" s="23"/>
      <c r="M2635" s="31"/>
      <c r="N2635" s="31"/>
      <c r="O2635"/>
      <c r="P2635"/>
      <c r="R2635"/>
      <c r="T2635" s="30"/>
    </row>
    <row r="2636" spans="4:20" x14ac:dyDescent="0.45">
      <c r="D2636"/>
      <c r="E2636"/>
      <c r="I2636" s="21"/>
      <c r="J2636" s="22"/>
      <c r="K2636" s="23"/>
      <c r="M2636" s="31"/>
      <c r="N2636" s="31"/>
      <c r="O2636"/>
      <c r="P2636"/>
      <c r="R2636"/>
      <c r="T2636" s="30"/>
    </row>
    <row r="2637" spans="4:20" x14ac:dyDescent="0.45">
      <c r="D2637"/>
      <c r="E2637"/>
      <c r="I2637" s="21"/>
      <c r="J2637" s="22"/>
      <c r="K2637" s="23"/>
      <c r="M2637" s="31"/>
      <c r="N2637" s="31"/>
      <c r="O2637"/>
      <c r="P2637"/>
      <c r="R2637"/>
      <c r="T2637" s="30"/>
    </row>
    <row r="2638" spans="4:20" x14ac:dyDescent="0.45">
      <c r="D2638"/>
      <c r="E2638"/>
      <c r="I2638" s="21"/>
      <c r="J2638" s="22"/>
      <c r="K2638" s="23"/>
      <c r="M2638" s="31"/>
      <c r="N2638" s="31"/>
      <c r="O2638"/>
      <c r="P2638"/>
      <c r="R2638"/>
      <c r="T2638" s="30"/>
    </row>
    <row r="2639" spans="4:20" x14ac:dyDescent="0.45">
      <c r="D2639"/>
      <c r="E2639"/>
      <c r="I2639" s="21"/>
      <c r="J2639" s="22"/>
      <c r="K2639" s="23"/>
      <c r="M2639" s="31"/>
      <c r="N2639" s="31"/>
      <c r="O2639"/>
      <c r="P2639"/>
      <c r="R2639"/>
      <c r="T2639" s="30"/>
    </row>
    <row r="2640" spans="4:20" x14ac:dyDescent="0.45">
      <c r="D2640"/>
      <c r="E2640"/>
      <c r="I2640" s="21"/>
      <c r="J2640" s="22"/>
      <c r="K2640" s="23"/>
      <c r="M2640" s="31"/>
      <c r="N2640" s="31"/>
      <c r="O2640"/>
      <c r="P2640"/>
      <c r="R2640"/>
      <c r="T2640" s="30"/>
    </row>
    <row r="2641" spans="4:20" x14ac:dyDescent="0.45">
      <c r="D2641"/>
      <c r="E2641"/>
      <c r="I2641" s="21"/>
      <c r="J2641" s="22"/>
      <c r="K2641" s="23"/>
      <c r="M2641" s="31"/>
      <c r="N2641" s="31"/>
      <c r="O2641"/>
      <c r="P2641"/>
      <c r="R2641"/>
      <c r="T2641" s="30"/>
    </row>
    <row r="2642" spans="4:20" x14ac:dyDescent="0.45">
      <c r="D2642"/>
      <c r="E2642"/>
      <c r="I2642" s="21"/>
      <c r="J2642" s="22"/>
      <c r="K2642" s="23"/>
      <c r="M2642" s="31"/>
      <c r="N2642" s="31"/>
      <c r="O2642"/>
      <c r="P2642"/>
      <c r="R2642"/>
      <c r="T2642" s="30"/>
    </row>
    <row r="2643" spans="4:20" x14ac:dyDescent="0.45">
      <c r="D2643"/>
      <c r="E2643"/>
      <c r="I2643" s="21"/>
      <c r="J2643" s="22"/>
      <c r="K2643" s="23"/>
      <c r="M2643" s="31"/>
      <c r="N2643" s="31"/>
      <c r="O2643"/>
      <c r="P2643"/>
      <c r="R2643"/>
      <c r="T2643" s="30"/>
    </row>
    <row r="2644" spans="4:20" x14ac:dyDescent="0.45">
      <c r="D2644"/>
      <c r="E2644"/>
      <c r="I2644" s="21"/>
      <c r="J2644" s="22"/>
      <c r="K2644" s="23"/>
      <c r="M2644" s="31"/>
      <c r="N2644" s="31"/>
      <c r="O2644"/>
      <c r="P2644"/>
      <c r="R2644"/>
      <c r="T2644" s="30"/>
    </row>
    <row r="2645" spans="4:20" x14ac:dyDescent="0.45">
      <c r="D2645"/>
      <c r="E2645"/>
      <c r="I2645" s="21"/>
      <c r="J2645" s="22"/>
      <c r="K2645" s="23"/>
      <c r="M2645" s="31"/>
      <c r="N2645" s="31"/>
      <c r="O2645"/>
      <c r="P2645"/>
      <c r="R2645"/>
      <c r="T2645" s="30"/>
    </row>
    <row r="2646" spans="4:20" x14ac:dyDescent="0.45">
      <c r="D2646"/>
      <c r="E2646"/>
      <c r="I2646" s="21"/>
      <c r="J2646" s="22"/>
      <c r="K2646" s="23"/>
      <c r="M2646" s="31"/>
      <c r="N2646" s="31"/>
      <c r="O2646"/>
      <c r="P2646"/>
      <c r="R2646"/>
      <c r="T2646" s="30"/>
    </row>
    <row r="2647" spans="4:20" x14ac:dyDescent="0.45">
      <c r="D2647"/>
      <c r="E2647"/>
      <c r="I2647" s="21"/>
      <c r="J2647" s="22"/>
      <c r="K2647" s="23"/>
      <c r="M2647" s="31"/>
      <c r="N2647" s="31"/>
      <c r="O2647"/>
      <c r="P2647"/>
      <c r="R2647"/>
      <c r="T2647" s="30"/>
    </row>
    <row r="2648" spans="4:20" x14ac:dyDescent="0.45">
      <c r="D2648"/>
      <c r="E2648"/>
      <c r="I2648" s="21"/>
      <c r="J2648" s="22"/>
      <c r="K2648" s="23"/>
      <c r="M2648" s="31"/>
      <c r="N2648" s="31"/>
      <c r="O2648"/>
      <c r="P2648"/>
      <c r="R2648"/>
      <c r="T2648" s="30"/>
    </row>
    <row r="2649" spans="4:20" x14ac:dyDescent="0.45">
      <c r="D2649"/>
      <c r="E2649"/>
      <c r="I2649" s="21"/>
      <c r="J2649" s="22"/>
      <c r="K2649" s="23"/>
      <c r="M2649" s="31"/>
      <c r="N2649" s="31"/>
      <c r="O2649"/>
      <c r="P2649"/>
      <c r="R2649"/>
      <c r="T2649" s="30"/>
    </row>
    <row r="2650" spans="4:20" x14ac:dyDescent="0.45">
      <c r="D2650"/>
      <c r="E2650"/>
      <c r="I2650" s="21"/>
      <c r="J2650" s="22"/>
      <c r="K2650" s="23"/>
      <c r="M2650" s="31"/>
      <c r="N2650" s="31"/>
      <c r="O2650"/>
      <c r="P2650"/>
      <c r="R2650"/>
      <c r="T2650" s="30"/>
    </row>
    <row r="2651" spans="4:20" x14ac:dyDescent="0.45">
      <c r="D2651"/>
      <c r="E2651"/>
      <c r="I2651" s="21"/>
      <c r="J2651" s="22"/>
      <c r="K2651" s="23"/>
      <c r="M2651" s="31"/>
      <c r="N2651" s="31"/>
      <c r="O2651"/>
      <c r="P2651"/>
      <c r="R2651"/>
      <c r="T2651" s="30"/>
    </row>
    <row r="2652" spans="4:20" x14ac:dyDescent="0.45">
      <c r="D2652"/>
      <c r="E2652"/>
      <c r="I2652" s="21"/>
      <c r="J2652" s="22"/>
      <c r="K2652" s="23"/>
      <c r="M2652" s="31"/>
      <c r="N2652" s="31"/>
      <c r="O2652"/>
      <c r="P2652"/>
      <c r="R2652"/>
      <c r="T2652" s="30"/>
    </row>
    <row r="2653" spans="4:20" x14ac:dyDescent="0.45">
      <c r="D2653"/>
      <c r="E2653"/>
      <c r="I2653" s="21"/>
      <c r="J2653" s="22"/>
      <c r="K2653" s="23"/>
      <c r="M2653" s="31"/>
      <c r="N2653" s="31"/>
      <c r="O2653"/>
      <c r="P2653"/>
      <c r="R2653"/>
      <c r="T2653" s="30"/>
    </row>
    <row r="2654" spans="4:20" x14ac:dyDescent="0.45">
      <c r="D2654"/>
      <c r="E2654"/>
      <c r="I2654" s="21"/>
      <c r="J2654" s="22"/>
      <c r="K2654" s="23"/>
      <c r="M2654" s="31"/>
      <c r="N2654" s="31"/>
      <c r="O2654"/>
      <c r="P2654"/>
      <c r="R2654"/>
      <c r="T2654" s="30"/>
    </row>
    <row r="2655" spans="4:20" x14ac:dyDescent="0.45">
      <c r="D2655"/>
      <c r="E2655"/>
      <c r="I2655" s="21"/>
      <c r="J2655" s="22"/>
      <c r="K2655" s="23"/>
      <c r="M2655" s="31"/>
      <c r="N2655" s="31"/>
      <c r="O2655"/>
      <c r="P2655"/>
      <c r="R2655"/>
      <c r="T2655" s="30"/>
    </row>
    <row r="2656" spans="4:20" x14ac:dyDescent="0.45">
      <c r="D2656"/>
      <c r="E2656"/>
      <c r="I2656" s="21"/>
      <c r="J2656" s="22"/>
      <c r="K2656" s="23"/>
      <c r="M2656" s="31"/>
      <c r="N2656" s="31"/>
      <c r="O2656"/>
      <c r="P2656"/>
      <c r="R2656"/>
      <c r="T2656" s="30"/>
    </row>
    <row r="2657" spans="4:20" x14ac:dyDescent="0.45">
      <c r="D2657"/>
      <c r="E2657"/>
      <c r="I2657" s="21"/>
      <c r="J2657" s="22"/>
      <c r="K2657" s="23"/>
      <c r="M2657" s="31"/>
      <c r="N2657" s="31"/>
      <c r="O2657"/>
      <c r="P2657"/>
      <c r="R2657"/>
      <c r="T2657" s="30"/>
    </row>
    <row r="2658" spans="4:20" x14ac:dyDescent="0.45">
      <c r="D2658"/>
      <c r="E2658"/>
      <c r="I2658" s="21"/>
      <c r="J2658" s="22"/>
      <c r="K2658" s="23"/>
      <c r="M2658" s="31"/>
      <c r="N2658" s="31"/>
      <c r="O2658"/>
      <c r="P2658"/>
      <c r="R2658"/>
      <c r="T2658" s="30"/>
    </row>
    <row r="2659" spans="4:20" x14ac:dyDescent="0.45">
      <c r="D2659"/>
      <c r="E2659"/>
      <c r="I2659" s="21"/>
      <c r="J2659" s="22"/>
      <c r="K2659" s="23"/>
      <c r="M2659" s="31"/>
      <c r="N2659" s="31"/>
      <c r="O2659"/>
      <c r="P2659"/>
      <c r="R2659"/>
      <c r="T2659" s="30"/>
    </row>
    <row r="2660" spans="4:20" x14ac:dyDescent="0.45">
      <c r="D2660"/>
      <c r="E2660"/>
      <c r="I2660" s="21"/>
      <c r="J2660" s="22"/>
      <c r="K2660" s="23"/>
      <c r="M2660" s="31"/>
      <c r="N2660" s="31"/>
      <c r="O2660"/>
      <c r="P2660"/>
      <c r="R2660"/>
      <c r="T2660" s="30"/>
    </row>
    <row r="2661" spans="4:20" x14ac:dyDescent="0.45">
      <c r="D2661"/>
      <c r="E2661"/>
      <c r="I2661" s="21"/>
      <c r="J2661" s="22"/>
      <c r="K2661" s="23"/>
      <c r="M2661" s="31"/>
      <c r="N2661" s="31"/>
      <c r="O2661"/>
      <c r="P2661"/>
      <c r="R2661"/>
      <c r="T2661" s="30"/>
    </row>
    <row r="2662" spans="4:20" x14ac:dyDescent="0.45">
      <c r="D2662"/>
      <c r="E2662"/>
      <c r="I2662" s="21"/>
      <c r="J2662" s="22"/>
      <c r="K2662" s="23"/>
      <c r="M2662" s="31"/>
      <c r="N2662" s="31"/>
      <c r="O2662"/>
      <c r="P2662"/>
      <c r="R2662"/>
      <c r="T2662" s="30"/>
    </row>
    <row r="2663" spans="4:20" x14ac:dyDescent="0.45">
      <c r="D2663"/>
      <c r="E2663"/>
      <c r="I2663" s="21"/>
      <c r="J2663" s="22"/>
      <c r="K2663" s="23"/>
      <c r="M2663" s="31"/>
      <c r="N2663" s="31"/>
      <c r="O2663"/>
      <c r="P2663"/>
      <c r="R2663"/>
      <c r="T2663" s="30"/>
    </row>
    <row r="2664" spans="4:20" x14ac:dyDescent="0.45">
      <c r="D2664"/>
      <c r="E2664"/>
      <c r="I2664" s="21"/>
      <c r="J2664" s="22"/>
      <c r="K2664" s="23"/>
      <c r="M2664" s="31"/>
      <c r="N2664" s="31"/>
      <c r="O2664"/>
      <c r="P2664"/>
      <c r="R2664"/>
      <c r="T2664" s="30"/>
    </row>
    <row r="2665" spans="4:20" x14ac:dyDescent="0.45">
      <c r="D2665"/>
      <c r="E2665"/>
      <c r="I2665" s="21"/>
      <c r="J2665" s="22"/>
      <c r="K2665" s="23"/>
      <c r="M2665" s="31"/>
      <c r="N2665" s="31"/>
      <c r="O2665"/>
      <c r="P2665"/>
      <c r="R2665"/>
      <c r="T2665" s="30"/>
    </row>
    <row r="2666" spans="4:20" x14ac:dyDescent="0.45">
      <c r="D2666"/>
      <c r="E2666"/>
      <c r="I2666" s="21"/>
      <c r="J2666" s="22"/>
      <c r="K2666" s="23"/>
      <c r="M2666" s="31"/>
      <c r="N2666" s="31"/>
      <c r="O2666"/>
      <c r="P2666"/>
      <c r="R2666"/>
      <c r="T2666" s="30"/>
    </row>
    <row r="2667" spans="4:20" x14ac:dyDescent="0.45">
      <c r="D2667"/>
      <c r="E2667"/>
      <c r="I2667" s="21"/>
      <c r="J2667" s="22"/>
      <c r="K2667" s="23"/>
      <c r="M2667" s="31"/>
      <c r="N2667" s="31"/>
      <c r="O2667"/>
      <c r="P2667"/>
      <c r="R2667"/>
      <c r="T2667" s="30"/>
    </row>
    <row r="2668" spans="4:20" x14ac:dyDescent="0.45">
      <c r="D2668"/>
      <c r="E2668"/>
      <c r="I2668" s="21"/>
      <c r="J2668" s="22"/>
      <c r="K2668" s="23"/>
      <c r="M2668" s="31"/>
      <c r="N2668" s="31"/>
      <c r="O2668"/>
      <c r="P2668"/>
      <c r="R2668"/>
      <c r="T2668" s="30"/>
    </row>
    <row r="2669" spans="4:20" x14ac:dyDescent="0.45">
      <c r="D2669"/>
      <c r="E2669"/>
      <c r="I2669" s="21"/>
      <c r="J2669" s="22"/>
      <c r="K2669" s="23"/>
      <c r="M2669" s="31"/>
      <c r="N2669" s="31"/>
      <c r="O2669"/>
      <c r="P2669"/>
      <c r="R2669"/>
      <c r="T2669" s="30"/>
    </row>
    <row r="2670" spans="4:20" x14ac:dyDescent="0.45">
      <c r="D2670"/>
      <c r="E2670"/>
      <c r="I2670" s="21"/>
      <c r="J2670" s="22"/>
      <c r="K2670" s="23"/>
      <c r="M2670" s="31"/>
      <c r="N2670" s="31"/>
      <c r="O2670"/>
      <c r="P2670"/>
      <c r="R2670"/>
      <c r="T2670" s="30"/>
    </row>
    <row r="2671" spans="4:20" x14ac:dyDescent="0.45">
      <c r="D2671"/>
      <c r="E2671"/>
      <c r="I2671" s="21"/>
      <c r="J2671" s="22"/>
      <c r="K2671" s="23"/>
      <c r="M2671" s="31"/>
      <c r="N2671" s="31"/>
      <c r="O2671"/>
      <c r="P2671"/>
      <c r="R2671"/>
      <c r="T2671" s="30"/>
    </row>
    <row r="2672" spans="4:20" x14ac:dyDescent="0.45">
      <c r="D2672"/>
      <c r="E2672"/>
      <c r="I2672" s="21"/>
      <c r="J2672" s="22"/>
      <c r="K2672" s="23"/>
      <c r="M2672" s="31"/>
      <c r="N2672" s="31"/>
      <c r="O2672"/>
      <c r="P2672"/>
      <c r="R2672"/>
      <c r="T2672" s="30"/>
    </row>
    <row r="2673" spans="4:20" x14ac:dyDescent="0.45">
      <c r="D2673"/>
      <c r="E2673"/>
      <c r="I2673" s="21"/>
      <c r="J2673" s="22"/>
      <c r="K2673" s="23"/>
      <c r="M2673" s="31"/>
      <c r="N2673" s="31"/>
      <c r="O2673"/>
      <c r="P2673"/>
      <c r="R2673"/>
      <c r="T2673" s="30"/>
    </row>
    <row r="2674" spans="4:20" x14ac:dyDescent="0.45">
      <c r="D2674"/>
      <c r="E2674"/>
      <c r="I2674" s="21"/>
      <c r="J2674" s="22"/>
      <c r="K2674" s="23"/>
      <c r="M2674" s="31"/>
      <c r="N2674" s="31"/>
      <c r="O2674"/>
      <c r="P2674"/>
      <c r="R2674"/>
      <c r="T2674" s="30"/>
    </row>
    <row r="2675" spans="4:20" x14ac:dyDescent="0.45">
      <c r="D2675"/>
      <c r="E2675"/>
      <c r="I2675" s="21"/>
      <c r="J2675" s="22"/>
      <c r="K2675" s="23"/>
      <c r="M2675" s="31"/>
      <c r="N2675" s="31"/>
      <c r="O2675"/>
      <c r="P2675"/>
      <c r="R2675"/>
      <c r="T2675" s="30"/>
    </row>
    <row r="2676" spans="4:20" x14ac:dyDescent="0.45">
      <c r="D2676"/>
      <c r="E2676"/>
      <c r="I2676" s="21"/>
      <c r="J2676" s="22"/>
      <c r="K2676" s="23"/>
      <c r="M2676" s="31"/>
      <c r="N2676" s="31"/>
      <c r="O2676"/>
      <c r="P2676"/>
      <c r="R2676"/>
      <c r="T2676" s="30"/>
    </row>
    <row r="2677" spans="4:20" x14ac:dyDescent="0.45">
      <c r="D2677"/>
      <c r="E2677"/>
      <c r="I2677" s="21"/>
      <c r="J2677" s="22"/>
      <c r="K2677" s="23"/>
      <c r="M2677" s="31"/>
      <c r="N2677" s="31"/>
      <c r="O2677"/>
      <c r="P2677"/>
      <c r="R2677"/>
      <c r="T2677" s="30"/>
    </row>
    <row r="2678" spans="4:20" x14ac:dyDescent="0.45">
      <c r="D2678"/>
      <c r="E2678"/>
      <c r="I2678" s="21"/>
      <c r="J2678" s="22"/>
      <c r="K2678" s="23"/>
      <c r="M2678" s="31"/>
      <c r="N2678" s="31"/>
      <c r="O2678"/>
      <c r="P2678"/>
      <c r="R2678"/>
      <c r="T2678" s="30"/>
    </row>
    <row r="2679" spans="4:20" x14ac:dyDescent="0.45">
      <c r="D2679"/>
      <c r="E2679"/>
      <c r="I2679" s="21"/>
      <c r="J2679" s="22"/>
      <c r="K2679" s="23"/>
      <c r="M2679" s="31"/>
      <c r="N2679" s="31"/>
      <c r="O2679"/>
      <c r="P2679"/>
      <c r="R2679"/>
      <c r="T2679" s="30"/>
    </row>
    <row r="2680" spans="4:20" x14ac:dyDescent="0.45">
      <c r="D2680"/>
      <c r="E2680"/>
      <c r="I2680" s="21"/>
      <c r="J2680" s="22"/>
      <c r="K2680" s="23"/>
      <c r="M2680" s="31"/>
      <c r="N2680" s="31"/>
      <c r="O2680"/>
      <c r="P2680"/>
      <c r="R2680"/>
      <c r="T2680" s="30"/>
    </row>
    <row r="2681" spans="4:20" x14ac:dyDescent="0.45">
      <c r="D2681"/>
      <c r="E2681"/>
      <c r="I2681" s="21"/>
      <c r="J2681" s="22"/>
      <c r="K2681" s="23"/>
      <c r="M2681" s="31"/>
      <c r="N2681" s="31"/>
      <c r="O2681"/>
      <c r="P2681"/>
      <c r="R2681"/>
      <c r="T2681" s="30"/>
    </row>
    <row r="2682" spans="4:20" x14ac:dyDescent="0.45">
      <c r="D2682"/>
      <c r="E2682"/>
      <c r="I2682" s="21"/>
      <c r="J2682" s="22"/>
      <c r="K2682" s="23"/>
      <c r="M2682" s="31"/>
      <c r="N2682" s="31"/>
      <c r="O2682"/>
      <c r="P2682"/>
      <c r="R2682"/>
      <c r="T2682" s="30"/>
    </row>
    <row r="2683" spans="4:20" x14ac:dyDescent="0.45">
      <c r="D2683"/>
      <c r="E2683"/>
      <c r="I2683" s="21"/>
      <c r="J2683" s="22"/>
      <c r="K2683" s="23"/>
      <c r="M2683" s="31"/>
      <c r="N2683" s="31"/>
      <c r="O2683"/>
      <c r="P2683"/>
      <c r="R2683"/>
      <c r="T2683" s="30"/>
    </row>
    <row r="2684" spans="4:20" x14ac:dyDescent="0.45">
      <c r="D2684"/>
      <c r="E2684"/>
      <c r="I2684" s="21"/>
      <c r="J2684" s="22"/>
      <c r="K2684" s="23"/>
      <c r="M2684" s="31"/>
      <c r="N2684" s="31"/>
      <c r="O2684"/>
      <c r="P2684"/>
      <c r="R2684"/>
      <c r="T2684" s="30"/>
    </row>
    <row r="2685" spans="4:20" x14ac:dyDescent="0.45">
      <c r="D2685"/>
      <c r="E2685"/>
      <c r="I2685" s="21"/>
      <c r="J2685" s="22"/>
      <c r="K2685" s="23"/>
      <c r="M2685" s="31"/>
      <c r="N2685" s="31"/>
      <c r="O2685"/>
      <c r="P2685"/>
      <c r="R2685"/>
      <c r="T2685" s="30"/>
    </row>
    <row r="2686" spans="4:20" x14ac:dyDescent="0.45">
      <c r="D2686"/>
      <c r="E2686"/>
      <c r="I2686" s="21"/>
      <c r="J2686" s="22"/>
      <c r="K2686" s="23"/>
      <c r="M2686" s="31"/>
      <c r="N2686" s="31"/>
      <c r="O2686"/>
      <c r="P2686"/>
      <c r="R2686"/>
      <c r="T2686" s="30"/>
    </row>
    <row r="2687" spans="4:20" x14ac:dyDescent="0.45">
      <c r="D2687"/>
      <c r="E2687"/>
      <c r="I2687" s="21"/>
      <c r="J2687" s="22"/>
      <c r="K2687" s="23"/>
      <c r="M2687" s="31"/>
      <c r="N2687" s="31"/>
      <c r="O2687"/>
      <c r="P2687"/>
      <c r="R2687"/>
      <c r="T2687" s="30"/>
    </row>
    <row r="2688" spans="4:20" x14ac:dyDescent="0.45">
      <c r="D2688"/>
      <c r="E2688"/>
      <c r="I2688" s="21"/>
      <c r="J2688" s="22"/>
      <c r="K2688" s="23"/>
      <c r="M2688" s="31"/>
      <c r="N2688" s="31"/>
      <c r="O2688"/>
      <c r="P2688"/>
      <c r="R2688"/>
      <c r="T2688" s="30"/>
    </row>
    <row r="2689" spans="4:20" x14ac:dyDescent="0.45">
      <c r="D2689"/>
      <c r="E2689"/>
      <c r="I2689" s="21"/>
      <c r="J2689" s="22"/>
      <c r="K2689" s="23"/>
      <c r="M2689" s="31"/>
      <c r="N2689" s="31"/>
      <c r="O2689"/>
      <c r="P2689"/>
      <c r="R2689"/>
      <c r="T2689" s="30"/>
    </row>
    <row r="2690" spans="4:20" x14ac:dyDescent="0.45">
      <c r="D2690"/>
      <c r="E2690"/>
      <c r="I2690" s="21"/>
      <c r="J2690" s="22"/>
      <c r="K2690" s="23"/>
      <c r="M2690" s="31"/>
      <c r="N2690" s="31"/>
      <c r="O2690"/>
      <c r="P2690"/>
      <c r="R2690"/>
      <c r="T2690" s="30"/>
    </row>
    <row r="2691" spans="4:20" x14ac:dyDescent="0.45">
      <c r="D2691"/>
      <c r="E2691"/>
      <c r="I2691" s="21"/>
      <c r="J2691" s="22"/>
      <c r="K2691" s="23"/>
      <c r="M2691" s="31"/>
      <c r="N2691" s="31"/>
      <c r="O2691"/>
      <c r="P2691"/>
      <c r="R2691"/>
      <c r="T2691" s="30"/>
    </row>
    <row r="2692" spans="4:20" x14ac:dyDescent="0.45">
      <c r="D2692"/>
      <c r="E2692"/>
      <c r="I2692" s="21"/>
      <c r="J2692" s="22"/>
      <c r="K2692" s="23"/>
      <c r="M2692" s="31"/>
      <c r="N2692" s="31"/>
      <c r="O2692"/>
      <c r="P2692"/>
      <c r="R2692"/>
      <c r="T2692" s="30"/>
    </row>
    <row r="2693" spans="4:20" x14ac:dyDescent="0.45">
      <c r="D2693"/>
      <c r="E2693"/>
      <c r="I2693" s="21"/>
      <c r="J2693" s="22"/>
      <c r="K2693" s="23"/>
      <c r="M2693" s="31"/>
      <c r="N2693" s="31"/>
      <c r="O2693"/>
      <c r="P2693"/>
      <c r="R2693"/>
      <c r="T2693" s="30"/>
    </row>
    <row r="2694" spans="4:20" x14ac:dyDescent="0.45">
      <c r="D2694"/>
      <c r="E2694"/>
      <c r="I2694" s="21"/>
      <c r="J2694" s="22"/>
      <c r="K2694" s="23"/>
      <c r="M2694" s="31"/>
      <c r="N2694" s="31"/>
      <c r="O2694"/>
      <c r="P2694"/>
      <c r="R2694"/>
      <c r="T2694" s="30"/>
    </row>
    <row r="2695" spans="4:20" x14ac:dyDescent="0.45">
      <c r="D2695"/>
      <c r="E2695"/>
      <c r="I2695" s="21"/>
      <c r="J2695" s="22"/>
      <c r="K2695" s="23"/>
      <c r="M2695" s="31"/>
      <c r="N2695" s="31"/>
      <c r="O2695"/>
      <c r="P2695"/>
      <c r="R2695"/>
      <c r="T2695" s="30"/>
    </row>
    <row r="2696" spans="4:20" x14ac:dyDescent="0.45">
      <c r="D2696"/>
      <c r="E2696"/>
      <c r="I2696" s="21"/>
      <c r="J2696" s="22"/>
      <c r="K2696" s="23"/>
      <c r="M2696" s="31"/>
      <c r="N2696" s="31"/>
      <c r="O2696"/>
      <c r="P2696"/>
      <c r="R2696"/>
      <c r="T2696" s="30"/>
    </row>
    <row r="2697" spans="4:20" x14ac:dyDescent="0.45">
      <c r="D2697"/>
      <c r="E2697"/>
      <c r="I2697" s="21"/>
      <c r="J2697" s="22"/>
      <c r="K2697" s="23"/>
      <c r="M2697" s="31"/>
      <c r="N2697" s="31"/>
      <c r="O2697"/>
      <c r="P2697"/>
      <c r="R2697"/>
      <c r="T2697" s="30"/>
    </row>
    <row r="2698" spans="4:20" x14ac:dyDescent="0.45">
      <c r="D2698"/>
      <c r="E2698"/>
      <c r="I2698" s="21"/>
      <c r="J2698" s="22"/>
      <c r="K2698" s="23"/>
      <c r="M2698" s="31"/>
      <c r="N2698" s="31"/>
      <c r="O2698"/>
      <c r="P2698"/>
      <c r="R2698"/>
      <c r="T2698" s="30"/>
    </row>
    <row r="2699" spans="4:20" x14ac:dyDescent="0.45">
      <c r="D2699"/>
      <c r="E2699"/>
      <c r="I2699" s="21"/>
      <c r="J2699" s="22"/>
      <c r="K2699" s="23"/>
      <c r="M2699" s="31"/>
      <c r="N2699" s="31"/>
      <c r="O2699"/>
      <c r="P2699"/>
      <c r="R2699"/>
      <c r="T2699" s="30"/>
    </row>
    <row r="2700" spans="4:20" x14ac:dyDescent="0.45">
      <c r="D2700"/>
      <c r="E2700"/>
      <c r="I2700" s="21"/>
      <c r="J2700" s="22"/>
      <c r="K2700" s="23"/>
      <c r="M2700" s="31"/>
      <c r="N2700" s="31"/>
      <c r="O2700"/>
      <c r="P2700"/>
      <c r="R2700"/>
      <c r="T2700" s="30"/>
    </row>
    <row r="2701" spans="4:20" x14ac:dyDescent="0.45">
      <c r="D2701"/>
      <c r="E2701"/>
      <c r="I2701" s="21"/>
      <c r="J2701" s="22"/>
      <c r="K2701" s="23"/>
      <c r="M2701" s="31"/>
      <c r="N2701" s="31"/>
      <c r="O2701"/>
      <c r="P2701"/>
      <c r="R2701"/>
      <c r="T2701" s="30"/>
    </row>
    <row r="2702" spans="4:20" x14ac:dyDescent="0.45">
      <c r="D2702"/>
      <c r="E2702"/>
      <c r="I2702" s="21"/>
      <c r="J2702" s="22"/>
      <c r="K2702" s="23"/>
      <c r="M2702" s="31"/>
      <c r="N2702" s="31"/>
      <c r="O2702"/>
      <c r="P2702"/>
      <c r="R2702"/>
      <c r="T2702" s="30"/>
    </row>
    <row r="2703" spans="4:20" x14ac:dyDescent="0.45">
      <c r="D2703"/>
      <c r="E2703"/>
      <c r="I2703" s="21"/>
      <c r="J2703" s="22"/>
      <c r="K2703" s="23"/>
      <c r="M2703" s="31"/>
      <c r="N2703" s="31"/>
      <c r="O2703"/>
      <c r="P2703"/>
      <c r="R2703"/>
      <c r="T2703" s="30"/>
    </row>
    <row r="2704" spans="4:20" x14ac:dyDescent="0.45">
      <c r="D2704"/>
      <c r="E2704"/>
      <c r="I2704" s="21"/>
      <c r="J2704" s="22"/>
      <c r="K2704" s="23"/>
      <c r="M2704" s="31"/>
      <c r="N2704" s="31"/>
      <c r="O2704"/>
      <c r="P2704"/>
      <c r="R2704"/>
      <c r="T2704" s="30"/>
    </row>
    <row r="2705" spans="4:20" x14ac:dyDescent="0.45">
      <c r="D2705"/>
      <c r="E2705"/>
      <c r="I2705" s="21"/>
      <c r="J2705" s="22"/>
      <c r="K2705" s="23"/>
      <c r="M2705" s="31"/>
      <c r="N2705" s="31"/>
      <c r="O2705"/>
      <c r="P2705"/>
      <c r="R2705"/>
      <c r="T2705" s="30"/>
    </row>
    <row r="2706" spans="4:20" x14ac:dyDescent="0.45">
      <c r="D2706"/>
      <c r="E2706"/>
      <c r="I2706" s="21"/>
      <c r="J2706" s="22"/>
      <c r="K2706" s="23"/>
      <c r="M2706" s="31"/>
      <c r="N2706" s="31"/>
      <c r="O2706"/>
      <c r="P2706"/>
      <c r="R2706"/>
      <c r="T2706" s="30"/>
    </row>
    <row r="2707" spans="4:20" x14ac:dyDescent="0.45">
      <c r="D2707"/>
      <c r="E2707"/>
      <c r="I2707" s="21"/>
      <c r="J2707" s="22"/>
      <c r="K2707" s="23"/>
      <c r="M2707" s="31"/>
      <c r="N2707" s="31"/>
      <c r="O2707"/>
      <c r="P2707"/>
      <c r="R2707"/>
      <c r="T2707" s="30"/>
    </row>
    <row r="2708" spans="4:20" x14ac:dyDescent="0.45">
      <c r="D2708"/>
      <c r="E2708"/>
      <c r="I2708" s="21"/>
      <c r="J2708" s="22"/>
      <c r="K2708" s="23"/>
      <c r="M2708" s="31"/>
      <c r="N2708" s="31"/>
      <c r="O2708"/>
      <c r="P2708"/>
      <c r="R2708"/>
      <c r="T2708" s="30"/>
    </row>
    <row r="2709" spans="4:20" x14ac:dyDescent="0.45">
      <c r="D2709"/>
      <c r="E2709"/>
      <c r="I2709" s="21"/>
      <c r="J2709" s="22"/>
      <c r="K2709" s="23"/>
      <c r="M2709" s="31"/>
      <c r="N2709" s="31"/>
      <c r="O2709"/>
      <c r="P2709"/>
      <c r="R2709"/>
      <c r="T2709" s="30"/>
    </row>
    <row r="2710" spans="4:20" x14ac:dyDescent="0.45">
      <c r="D2710"/>
      <c r="E2710"/>
      <c r="I2710" s="21"/>
      <c r="J2710" s="22"/>
      <c r="K2710" s="23"/>
      <c r="M2710" s="31"/>
      <c r="N2710" s="31"/>
      <c r="O2710"/>
      <c r="P2710"/>
      <c r="R2710"/>
      <c r="T2710" s="30"/>
    </row>
    <row r="2711" spans="4:20" x14ac:dyDescent="0.45">
      <c r="D2711"/>
      <c r="E2711"/>
      <c r="I2711" s="21"/>
      <c r="J2711" s="22"/>
      <c r="K2711" s="23"/>
      <c r="M2711" s="31"/>
      <c r="N2711" s="31"/>
      <c r="O2711"/>
      <c r="P2711"/>
      <c r="R2711"/>
      <c r="T2711" s="30"/>
    </row>
    <row r="2712" spans="4:20" x14ac:dyDescent="0.45">
      <c r="D2712"/>
      <c r="E2712"/>
      <c r="I2712" s="21"/>
      <c r="J2712" s="22"/>
      <c r="K2712" s="23"/>
      <c r="M2712" s="31"/>
      <c r="N2712" s="31"/>
      <c r="O2712"/>
      <c r="P2712"/>
      <c r="R2712"/>
      <c r="T2712" s="30"/>
    </row>
    <row r="2713" spans="4:20" x14ac:dyDescent="0.45">
      <c r="D2713"/>
      <c r="E2713"/>
      <c r="I2713" s="21"/>
      <c r="J2713" s="22"/>
      <c r="K2713" s="23"/>
      <c r="M2713" s="31"/>
      <c r="N2713" s="31"/>
      <c r="O2713"/>
      <c r="P2713"/>
      <c r="R2713"/>
      <c r="T2713" s="30"/>
    </row>
    <row r="2714" spans="4:20" x14ac:dyDescent="0.45">
      <c r="D2714"/>
      <c r="E2714"/>
      <c r="I2714" s="21"/>
      <c r="J2714" s="22"/>
      <c r="K2714" s="23"/>
      <c r="M2714" s="31"/>
      <c r="N2714" s="31"/>
      <c r="O2714"/>
      <c r="P2714"/>
      <c r="R2714"/>
      <c r="T2714" s="30"/>
    </row>
    <row r="2715" spans="4:20" x14ac:dyDescent="0.45">
      <c r="D2715"/>
      <c r="E2715"/>
      <c r="I2715" s="21"/>
      <c r="J2715" s="22"/>
      <c r="K2715" s="23"/>
      <c r="M2715" s="31"/>
      <c r="N2715" s="31"/>
      <c r="O2715"/>
      <c r="P2715"/>
      <c r="R2715"/>
      <c r="T2715" s="30"/>
    </row>
    <row r="2716" spans="4:20" x14ac:dyDescent="0.45">
      <c r="D2716"/>
      <c r="E2716"/>
      <c r="I2716" s="21"/>
      <c r="J2716" s="22"/>
      <c r="K2716" s="23"/>
      <c r="M2716" s="31"/>
      <c r="N2716" s="31"/>
      <c r="O2716"/>
      <c r="P2716"/>
      <c r="R2716"/>
      <c r="T2716" s="30"/>
    </row>
    <row r="2717" spans="4:20" x14ac:dyDescent="0.45">
      <c r="D2717"/>
      <c r="E2717"/>
      <c r="I2717" s="21"/>
      <c r="J2717" s="22"/>
      <c r="K2717" s="23"/>
      <c r="M2717" s="31"/>
      <c r="N2717" s="31"/>
      <c r="O2717"/>
      <c r="P2717"/>
      <c r="R2717"/>
      <c r="T2717" s="30"/>
    </row>
    <row r="2718" spans="4:20" x14ac:dyDescent="0.45">
      <c r="D2718"/>
      <c r="E2718"/>
      <c r="I2718" s="21"/>
      <c r="J2718" s="22"/>
      <c r="K2718" s="23"/>
      <c r="M2718" s="31"/>
      <c r="N2718" s="31"/>
      <c r="O2718"/>
      <c r="P2718"/>
      <c r="R2718"/>
      <c r="T2718" s="30"/>
    </row>
    <row r="2719" spans="4:20" x14ac:dyDescent="0.45">
      <c r="D2719"/>
      <c r="E2719"/>
      <c r="I2719" s="21"/>
      <c r="J2719" s="22"/>
      <c r="K2719" s="23"/>
      <c r="M2719" s="31"/>
      <c r="N2719" s="31"/>
      <c r="O2719"/>
      <c r="P2719"/>
      <c r="R2719"/>
      <c r="T2719" s="30"/>
    </row>
    <row r="2720" spans="4:20" x14ac:dyDescent="0.45">
      <c r="D2720"/>
      <c r="E2720"/>
      <c r="I2720" s="21"/>
      <c r="J2720" s="22"/>
      <c r="K2720" s="23"/>
      <c r="M2720" s="31"/>
      <c r="N2720" s="31"/>
      <c r="O2720"/>
      <c r="P2720"/>
      <c r="R2720"/>
      <c r="T2720" s="30"/>
    </row>
    <row r="2721" spans="4:20" x14ac:dyDescent="0.45">
      <c r="D2721"/>
      <c r="E2721"/>
      <c r="I2721" s="21"/>
      <c r="J2721" s="22"/>
      <c r="K2721" s="23"/>
      <c r="M2721" s="31"/>
      <c r="N2721" s="31"/>
      <c r="O2721"/>
      <c r="P2721"/>
      <c r="R2721"/>
      <c r="T2721" s="30"/>
    </row>
    <row r="2722" spans="4:20" x14ac:dyDescent="0.45">
      <c r="D2722"/>
      <c r="E2722"/>
      <c r="I2722" s="21"/>
      <c r="J2722" s="22"/>
      <c r="K2722" s="23"/>
      <c r="M2722" s="31"/>
      <c r="N2722" s="31"/>
      <c r="O2722"/>
      <c r="P2722"/>
      <c r="R2722"/>
      <c r="T2722" s="30"/>
    </row>
    <row r="2723" spans="4:20" x14ac:dyDescent="0.45">
      <c r="D2723"/>
      <c r="E2723"/>
      <c r="I2723" s="21"/>
      <c r="J2723" s="22"/>
      <c r="K2723" s="23"/>
      <c r="M2723" s="31"/>
      <c r="N2723" s="31"/>
      <c r="O2723"/>
      <c r="P2723"/>
      <c r="R2723"/>
      <c r="T2723" s="30"/>
    </row>
    <row r="2724" spans="4:20" x14ac:dyDescent="0.45">
      <c r="D2724"/>
      <c r="E2724"/>
      <c r="I2724" s="21"/>
      <c r="J2724" s="22"/>
      <c r="K2724" s="23"/>
      <c r="M2724" s="31"/>
      <c r="N2724" s="31"/>
      <c r="O2724"/>
      <c r="P2724"/>
      <c r="R2724"/>
      <c r="T2724" s="30"/>
    </row>
    <row r="2725" spans="4:20" x14ac:dyDescent="0.45">
      <c r="D2725"/>
      <c r="E2725"/>
      <c r="I2725" s="21"/>
      <c r="J2725" s="22"/>
      <c r="K2725" s="23"/>
      <c r="M2725" s="31"/>
      <c r="N2725" s="31"/>
      <c r="O2725"/>
      <c r="P2725"/>
      <c r="R2725"/>
      <c r="T2725" s="30"/>
    </row>
    <row r="2726" spans="4:20" x14ac:dyDescent="0.45">
      <c r="D2726"/>
      <c r="E2726"/>
      <c r="I2726" s="21"/>
      <c r="J2726" s="22"/>
      <c r="K2726" s="23"/>
      <c r="M2726" s="31"/>
      <c r="N2726" s="31"/>
      <c r="O2726"/>
      <c r="P2726"/>
      <c r="R2726"/>
      <c r="T2726" s="30"/>
    </row>
    <row r="2727" spans="4:20" x14ac:dyDescent="0.45">
      <c r="D2727"/>
      <c r="E2727"/>
      <c r="I2727" s="21"/>
      <c r="J2727" s="22"/>
      <c r="K2727" s="23"/>
      <c r="M2727" s="31"/>
      <c r="N2727" s="31"/>
      <c r="O2727"/>
      <c r="P2727"/>
      <c r="R2727"/>
      <c r="T2727" s="30"/>
    </row>
    <row r="2728" spans="4:20" x14ac:dyDescent="0.45">
      <c r="D2728"/>
      <c r="E2728"/>
      <c r="I2728" s="21"/>
      <c r="J2728" s="22"/>
      <c r="K2728" s="23"/>
      <c r="M2728" s="31"/>
      <c r="N2728" s="31"/>
      <c r="O2728"/>
      <c r="P2728"/>
      <c r="R2728"/>
      <c r="T2728" s="30"/>
    </row>
    <row r="2729" spans="4:20" x14ac:dyDescent="0.45">
      <c r="D2729"/>
      <c r="E2729"/>
      <c r="I2729" s="21"/>
      <c r="J2729" s="22"/>
      <c r="K2729" s="23"/>
      <c r="M2729" s="31"/>
      <c r="N2729" s="31"/>
      <c r="O2729"/>
      <c r="P2729"/>
      <c r="R2729"/>
      <c r="T2729" s="30"/>
    </row>
    <row r="2730" spans="4:20" x14ac:dyDescent="0.45">
      <c r="D2730"/>
      <c r="E2730"/>
      <c r="I2730" s="21"/>
      <c r="J2730" s="22"/>
      <c r="K2730" s="23"/>
      <c r="M2730" s="31"/>
      <c r="N2730" s="31"/>
      <c r="O2730"/>
      <c r="P2730"/>
      <c r="R2730"/>
      <c r="T2730" s="30"/>
    </row>
    <row r="2731" spans="4:20" x14ac:dyDescent="0.45">
      <c r="D2731"/>
      <c r="E2731"/>
      <c r="I2731" s="21"/>
      <c r="J2731" s="22"/>
      <c r="K2731" s="23"/>
      <c r="M2731" s="31"/>
      <c r="N2731" s="31"/>
      <c r="O2731"/>
      <c r="P2731"/>
      <c r="R2731"/>
      <c r="T2731" s="30"/>
    </row>
    <row r="2732" spans="4:20" x14ac:dyDescent="0.45">
      <c r="D2732"/>
      <c r="E2732"/>
      <c r="I2732" s="21"/>
      <c r="J2732" s="22"/>
      <c r="K2732" s="23"/>
      <c r="M2732" s="31"/>
      <c r="N2732" s="31"/>
      <c r="O2732"/>
      <c r="P2732"/>
      <c r="R2732"/>
      <c r="T2732" s="30"/>
    </row>
    <row r="2733" spans="4:20" x14ac:dyDescent="0.45">
      <c r="D2733"/>
      <c r="E2733"/>
      <c r="I2733" s="21"/>
      <c r="J2733" s="22"/>
      <c r="K2733" s="23"/>
      <c r="M2733" s="31"/>
      <c r="N2733" s="31"/>
      <c r="O2733"/>
      <c r="P2733"/>
      <c r="R2733"/>
      <c r="T2733" s="30"/>
    </row>
    <row r="2734" spans="4:20" x14ac:dyDescent="0.45">
      <c r="D2734"/>
      <c r="E2734"/>
      <c r="I2734" s="21"/>
      <c r="J2734" s="22"/>
      <c r="K2734" s="23"/>
      <c r="M2734" s="31"/>
      <c r="N2734" s="31"/>
      <c r="O2734"/>
      <c r="P2734"/>
      <c r="R2734"/>
      <c r="T2734" s="30"/>
    </row>
    <row r="2735" spans="4:20" x14ac:dyDescent="0.45">
      <c r="D2735"/>
      <c r="E2735"/>
      <c r="I2735" s="21"/>
      <c r="J2735" s="22"/>
      <c r="K2735" s="23"/>
      <c r="M2735" s="31"/>
      <c r="N2735" s="31"/>
      <c r="O2735"/>
      <c r="P2735"/>
      <c r="R2735"/>
      <c r="T2735" s="30"/>
    </row>
    <row r="2736" spans="4:20" x14ac:dyDescent="0.45">
      <c r="D2736"/>
      <c r="E2736"/>
      <c r="I2736" s="21"/>
      <c r="J2736" s="22"/>
      <c r="K2736" s="23"/>
      <c r="M2736" s="31"/>
      <c r="N2736" s="31"/>
      <c r="O2736"/>
      <c r="P2736"/>
      <c r="R2736"/>
      <c r="T2736" s="30"/>
    </row>
    <row r="2737" spans="4:20" x14ac:dyDescent="0.45">
      <c r="D2737"/>
      <c r="E2737"/>
      <c r="I2737" s="21"/>
      <c r="J2737" s="22"/>
      <c r="K2737" s="23"/>
      <c r="M2737" s="31"/>
      <c r="N2737" s="31"/>
      <c r="O2737"/>
      <c r="P2737"/>
      <c r="R2737"/>
      <c r="T2737" s="30"/>
    </row>
    <row r="2738" spans="4:20" x14ac:dyDescent="0.45">
      <c r="D2738"/>
      <c r="E2738"/>
      <c r="I2738" s="21"/>
      <c r="J2738" s="22"/>
      <c r="K2738" s="23"/>
      <c r="M2738" s="31"/>
      <c r="N2738" s="31"/>
      <c r="O2738"/>
      <c r="P2738"/>
      <c r="R2738"/>
      <c r="T2738" s="30"/>
    </row>
    <row r="2739" spans="4:20" x14ac:dyDescent="0.45">
      <c r="D2739"/>
      <c r="E2739"/>
      <c r="I2739" s="21"/>
      <c r="J2739" s="22"/>
      <c r="K2739" s="23"/>
      <c r="M2739" s="31"/>
      <c r="N2739" s="31"/>
      <c r="O2739"/>
      <c r="P2739"/>
      <c r="R2739"/>
      <c r="T2739" s="30"/>
    </row>
    <row r="2740" spans="4:20" x14ac:dyDescent="0.45">
      <c r="D2740"/>
      <c r="E2740"/>
      <c r="I2740" s="21"/>
      <c r="J2740" s="22"/>
      <c r="K2740" s="23"/>
      <c r="M2740" s="31"/>
      <c r="N2740" s="31"/>
      <c r="O2740"/>
      <c r="P2740"/>
      <c r="R2740"/>
      <c r="T2740" s="30"/>
    </row>
    <row r="2741" spans="4:20" x14ac:dyDescent="0.45">
      <c r="D2741"/>
      <c r="E2741"/>
      <c r="I2741" s="21"/>
      <c r="J2741" s="22"/>
      <c r="K2741" s="23"/>
      <c r="M2741" s="31"/>
      <c r="N2741" s="31"/>
      <c r="O2741"/>
      <c r="P2741"/>
      <c r="R2741"/>
      <c r="T2741" s="30"/>
    </row>
    <row r="2742" spans="4:20" x14ac:dyDescent="0.45">
      <c r="D2742"/>
      <c r="E2742"/>
      <c r="I2742" s="21"/>
      <c r="J2742" s="22"/>
      <c r="K2742" s="23"/>
      <c r="M2742" s="31"/>
      <c r="N2742" s="31"/>
      <c r="O2742"/>
      <c r="P2742"/>
      <c r="R2742"/>
      <c r="T2742" s="30"/>
    </row>
    <row r="2743" spans="4:20" x14ac:dyDescent="0.45">
      <c r="D2743"/>
      <c r="E2743"/>
      <c r="I2743" s="21"/>
      <c r="J2743" s="22"/>
      <c r="K2743" s="23"/>
      <c r="M2743" s="31"/>
      <c r="N2743" s="31"/>
      <c r="O2743"/>
      <c r="P2743"/>
      <c r="R2743"/>
      <c r="T2743" s="30"/>
    </row>
    <row r="2744" spans="4:20" x14ac:dyDescent="0.45">
      <c r="D2744"/>
      <c r="E2744"/>
      <c r="I2744" s="21"/>
      <c r="J2744" s="22"/>
      <c r="K2744" s="23"/>
      <c r="M2744" s="31"/>
      <c r="N2744" s="31"/>
      <c r="O2744"/>
      <c r="P2744"/>
      <c r="R2744"/>
      <c r="T2744" s="30"/>
    </row>
    <row r="2745" spans="4:20" x14ac:dyDescent="0.45">
      <c r="D2745"/>
      <c r="E2745"/>
      <c r="I2745" s="21"/>
      <c r="J2745" s="22"/>
      <c r="K2745" s="23"/>
      <c r="M2745" s="31"/>
      <c r="N2745" s="31"/>
      <c r="O2745"/>
      <c r="P2745"/>
      <c r="R2745"/>
      <c r="T2745" s="30"/>
    </row>
    <row r="2746" spans="4:20" x14ac:dyDescent="0.45">
      <c r="D2746"/>
      <c r="E2746"/>
      <c r="I2746" s="21"/>
      <c r="J2746" s="22"/>
      <c r="K2746" s="23"/>
      <c r="M2746" s="31"/>
      <c r="N2746" s="31"/>
      <c r="O2746"/>
      <c r="P2746"/>
      <c r="R2746"/>
      <c r="T2746" s="30"/>
    </row>
    <row r="2747" spans="4:20" x14ac:dyDescent="0.45">
      <c r="D2747"/>
      <c r="E2747"/>
      <c r="I2747" s="21"/>
      <c r="J2747" s="22"/>
      <c r="K2747" s="23"/>
      <c r="M2747" s="31"/>
      <c r="N2747" s="31"/>
      <c r="O2747"/>
      <c r="P2747"/>
      <c r="R2747"/>
      <c r="T2747" s="30"/>
    </row>
    <row r="2748" spans="4:20" x14ac:dyDescent="0.45">
      <c r="D2748"/>
      <c r="E2748"/>
      <c r="I2748" s="21"/>
      <c r="J2748" s="22"/>
      <c r="K2748" s="23"/>
      <c r="M2748" s="31"/>
      <c r="N2748" s="31"/>
      <c r="O2748"/>
      <c r="P2748"/>
      <c r="R2748"/>
      <c r="T2748" s="30"/>
    </row>
    <row r="2749" spans="4:20" x14ac:dyDescent="0.45">
      <c r="D2749"/>
      <c r="E2749"/>
      <c r="I2749" s="21"/>
      <c r="J2749" s="22"/>
      <c r="K2749" s="23"/>
      <c r="M2749" s="31"/>
      <c r="N2749" s="31"/>
      <c r="O2749"/>
      <c r="P2749"/>
      <c r="R2749"/>
      <c r="T2749" s="30"/>
    </row>
    <row r="2750" spans="4:20" x14ac:dyDescent="0.45">
      <c r="D2750"/>
      <c r="E2750"/>
      <c r="I2750" s="21"/>
      <c r="J2750" s="22"/>
      <c r="K2750" s="23"/>
      <c r="M2750" s="31"/>
      <c r="N2750" s="31"/>
      <c r="O2750"/>
      <c r="P2750"/>
      <c r="R2750"/>
      <c r="T2750" s="30"/>
    </row>
    <row r="2751" spans="4:20" x14ac:dyDescent="0.45">
      <c r="D2751"/>
      <c r="E2751"/>
      <c r="I2751" s="21"/>
      <c r="J2751" s="22"/>
      <c r="K2751" s="23"/>
      <c r="M2751" s="31"/>
      <c r="N2751" s="31"/>
      <c r="O2751"/>
      <c r="P2751"/>
      <c r="R2751"/>
      <c r="T2751" s="30"/>
    </row>
    <row r="2752" spans="4:20" x14ac:dyDescent="0.45">
      <c r="D2752"/>
      <c r="E2752"/>
      <c r="I2752" s="21"/>
      <c r="J2752" s="22"/>
      <c r="K2752" s="23"/>
      <c r="M2752" s="31"/>
      <c r="N2752" s="31"/>
      <c r="O2752"/>
      <c r="P2752"/>
      <c r="R2752"/>
      <c r="T2752" s="30"/>
    </row>
    <row r="2753" spans="4:20" x14ac:dyDescent="0.45">
      <c r="D2753"/>
      <c r="E2753"/>
      <c r="I2753" s="21"/>
      <c r="J2753" s="22"/>
      <c r="K2753" s="23"/>
      <c r="M2753" s="31"/>
      <c r="N2753" s="31"/>
      <c r="O2753"/>
      <c r="P2753"/>
      <c r="R2753"/>
      <c r="T2753" s="30"/>
    </row>
    <row r="2754" spans="4:20" x14ac:dyDescent="0.45">
      <c r="D2754"/>
      <c r="E2754"/>
      <c r="I2754" s="21"/>
      <c r="J2754" s="22"/>
      <c r="K2754" s="23"/>
      <c r="M2754" s="31"/>
      <c r="N2754" s="31"/>
      <c r="O2754"/>
      <c r="P2754"/>
      <c r="R2754"/>
      <c r="T2754" s="30"/>
    </row>
    <row r="2755" spans="4:20" x14ac:dyDescent="0.45">
      <c r="D2755"/>
      <c r="E2755"/>
      <c r="I2755" s="21"/>
      <c r="J2755" s="22"/>
      <c r="K2755" s="23"/>
      <c r="M2755" s="31"/>
      <c r="N2755" s="31"/>
      <c r="O2755"/>
      <c r="P2755"/>
      <c r="R2755"/>
      <c r="T2755" s="30"/>
    </row>
    <row r="2756" spans="4:20" x14ac:dyDescent="0.45">
      <c r="D2756"/>
      <c r="E2756"/>
      <c r="I2756" s="21"/>
      <c r="J2756" s="22"/>
      <c r="K2756" s="23"/>
      <c r="M2756" s="31"/>
      <c r="N2756" s="31"/>
      <c r="O2756"/>
      <c r="P2756"/>
      <c r="R2756"/>
      <c r="T2756" s="30"/>
    </row>
    <row r="2757" spans="4:20" x14ac:dyDescent="0.45">
      <c r="D2757"/>
      <c r="E2757"/>
      <c r="I2757" s="21"/>
      <c r="J2757" s="22"/>
      <c r="K2757" s="23"/>
      <c r="M2757" s="31"/>
      <c r="N2757" s="31"/>
      <c r="O2757"/>
      <c r="P2757"/>
      <c r="R2757"/>
      <c r="T2757" s="30"/>
    </row>
    <row r="2758" spans="4:20" x14ac:dyDescent="0.45">
      <c r="D2758"/>
      <c r="E2758"/>
      <c r="I2758" s="21"/>
      <c r="J2758" s="22"/>
      <c r="K2758" s="23"/>
      <c r="M2758" s="31"/>
      <c r="N2758" s="31"/>
      <c r="O2758"/>
      <c r="P2758"/>
      <c r="R2758"/>
      <c r="T2758" s="30"/>
    </row>
    <row r="2759" spans="4:20" x14ac:dyDescent="0.45">
      <c r="D2759"/>
      <c r="E2759"/>
      <c r="I2759" s="21"/>
      <c r="J2759" s="22"/>
      <c r="K2759" s="23"/>
      <c r="M2759" s="31"/>
      <c r="N2759" s="31"/>
      <c r="O2759"/>
      <c r="P2759"/>
      <c r="R2759"/>
      <c r="T2759" s="30"/>
    </row>
    <row r="2760" spans="4:20" x14ac:dyDescent="0.45">
      <c r="D2760"/>
      <c r="E2760"/>
      <c r="I2760" s="21"/>
      <c r="J2760" s="22"/>
      <c r="K2760" s="23"/>
      <c r="M2760" s="31"/>
      <c r="N2760" s="31"/>
      <c r="O2760"/>
      <c r="P2760"/>
      <c r="R2760"/>
      <c r="T2760" s="30"/>
    </row>
    <row r="2761" spans="4:20" x14ac:dyDescent="0.45">
      <c r="D2761"/>
      <c r="E2761"/>
      <c r="I2761" s="21"/>
      <c r="J2761" s="22"/>
      <c r="K2761" s="23"/>
      <c r="M2761" s="31"/>
      <c r="N2761" s="31"/>
      <c r="O2761"/>
      <c r="P2761"/>
      <c r="R2761"/>
      <c r="T2761" s="30"/>
    </row>
    <row r="2762" spans="4:20" x14ac:dyDescent="0.45">
      <c r="D2762"/>
      <c r="E2762"/>
      <c r="I2762" s="21"/>
      <c r="J2762" s="22"/>
      <c r="K2762" s="23"/>
      <c r="M2762" s="31"/>
      <c r="N2762" s="31"/>
      <c r="O2762"/>
      <c r="P2762"/>
      <c r="R2762"/>
      <c r="T2762" s="30"/>
    </row>
    <row r="2763" spans="4:20" x14ac:dyDescent="0.45">
      <c r="D2763"/>
      <c r="E2763"/>
      <c r="I2763" s="21"/>
      <c r="J2763" s="22"/>
      <c r="K2763" s="23"/>
      <c r="M2763" s="31"/>
      <c r="N2763" s="31"/>
      <c r="O2763"/>
      <c r="P2763"/>
      <c r="R2763"/>
      <c r="T2763" s="30"/>
    </row>
    <row r="2764" spans="4:20" x14ac:dyDescent="0.45">
      <c r="D2764"/>
      <c r="E2764"/>
      <c r="I2764" s="21"/>
      <c r="J2764" s="22"/>
      <c r="K2764" s="23"/>
      <c r="M2764" s="31"/>
      <c r="N2764" s="31"/>
      <c r="O2764"/>
      <c r="P2764"/>
      <c r="R2764"/>
      <c r="T2764" s="30"/>
    </row>
    <row r="2765" spans="4:20" x14ac:dyDescent="0.45">
      <c r="D2765"/>
      <c r="E2765"/>
      <c r="I2765" s="21"/>
      <c r="J2765" s="22"/>
      <c r="K2765" s="23"/>
      <c r="M2765" s="31"/>
      <c r="N2765" s="31"/>
      <c r="O2765"/>
      <c r="P2765"/>
      <c r="R2765"/>
      <c r="T2765" s="30"/>
    </row>
    <row r="2766" spans="4:20" x14ac:dyDescent="0.45">
      <c r="D2766"/>
      <c r="E2766"/>
      <c r="I2766" s="21"/>
      <c r="J2766" s="22"/>
      <c r="K2766" s="23"/>
      <c r="M2766" s="31"/>
      <c r="N2766" s="31"/>
      <c r="O2766"/>
      <c r="P2766"/>
      <c r="R2766"/>
      <c r="T2766" s="30"/>
    </row>
    <row r="2767" spans="4:20" x14ac:dyDescent="0.45">
      <c r="D2767"/>
      <c r="E2767"/>
      <c r="I2767" s="21"/>
      <c r="J2767" s="22"/>
      <c r="K2767" s="23"/>
      <c r="M2767" s="31"/>
      <c r="N2767" s="31"/>
      <c r="O2767"/>
      <c r="P2767"/>
      <c r="R2767"/>
      <c r="T2767" s="30"/>
    </row>
    <row r="2768" spans="4:20" x14ac:dyDescent="0.45">
      <c r="D2768"/>
      <c r="E2768"/>
      <c r="I2768" s="21"/>
      <c r="J2768" s="22"/>
      <c r="K2768" s="23"/>
      <c r="M2768" s="31"/>
      <c r="N2768" s="31"/>
      <c r="O2768"/>
      <c r="P2768"/>
      <c r="R2768"/>
      <c r="T2768" s="30"/>
    </row>
    <row r="2769" spans="4:20" x14ac:dyDescent="0.45">
      <c r="D2769"/>
      <c r="E2769"/>
      <c r="I2769" s="21"/>
      <c r="J2769" s="22"/>
      <c r="K2769" s="23"/>
      <c r="M2769" s="31"/>
      <c r="N2769" s="31"/>
      <c r="O2769"/>
      <c r="P2769"/>
      <c r="R2769"/>
      <c r="T2769" s="30"/>
    </row>
    <row r="2770" spans="4:20" x14ac:dyDescent="0.45">
      <c r="D2770"/>
      <c r="E2770"/>
      <c r="I2770" s="21"/>
      <c r="J2770" s="22"/>
      <c r="K2770" s="23"/>
      <c r="M2770" s="31"/>
      <c r="N2770" s="31"/>
      <c r="O2770"/>
      <c r="P2770"/>
      <c r="R2770"/>
      <c r="T2770" s="30"/>
    </row>
    <row r="2771" spans="4:20" x14ac:dyDescent="0.45">
      <c r="D2771"/>
      <c r="E2771"/>
      <c r="I2771" s="21"/>
      <c r="J2771" s="22"/>
      <c r="K2771" s="23"/>
      <c r="M2771" s="31"/>
      <c r="N2771" s="31"/>
      <c r="O2771"/>
      <c r="P2771"/>
      <c r="R2771"/>
      <c r="T2771" s="30"/>
    </row>
    <row r="2772" spans="4:20" x14ac:dyDescent="0.45">
      <c r="D2772"/>
      <c r="E2772"/>
      <c r="I2772" s="21"/>
      <c r="J2772" s="22"/>
      <c r="K2772" s="23"/>
      <c r="M2772" s="31"/>
      <c r="N2772" s="31"/>
      <c r="O2772"/>
      <c r="P2772"/>
      <c r="R2772"/>
      <c r="T2772" s="30"/>
    </row>
    <row r="2773" spans="4:20" x14ac:dyDescent="0.45">
      <c r="D2773"/>
      <c r="E2773"/>
      <c r="I2773" s="21"/>
      <c r="J2773" s="22"/>
      <c r="K2773" s="23"/>
      <c r="M2773" s="31"/>
      <c r="N2773" s="31"/>
      <c r="O2773"/>
      <c r="P2773"/>
      <c r="R2773"/>
      <c r="T2773" s="30"/>
    </row>
    <row r="2774" spans="4:20" x14ac:dyDescent="0.45">
      <c r="D2774"/>
      <c r="E2774"/>
      <c r="I2774" s="21"/>
      <c r="J2774" s="22"/>
      <c r="K2774" s="23"/>
      <c r="M2774" s="31"/>
      <c r="N2774" s="31"/>
      <c r="O2774"/>
      <c r="P2774"/>
      <c r="R2774"/>
      <c r="T2774" s="30"/>
    </row>
    <row r="2775" spans="4:20" x14ac:dyDescent="0.45">
      <c r="D2775"/>
      <c r="E2775"/>
      <c r="I2775" s="21"/>
      <c r="J2775" s="22"/>
      <c r="K2775" s="23"/>
      <c r="M2775" s="31"/>
      <c r="N2775" s="31"/>
      <c r="O2775"/>
      <c r="P2775"/>
      <c r="R2775"/>
      <c r="T2775" s="30"/>
    </row>
    <row r="2776" spans="4:20" x14ac:dyDescent="0.45">
      <c r="D2776"/>
      <c r="E2776"/>
      <c r="I2776" s="21"/>
      <c r="J2776" s="22"/>
      <c r="K2776" s="23"/>
      <c r="M2776" s="31"/>
      <c r="N2776" s="31"/>
      <c r="O2776"/>
      <c r="P2776"/>
      <c r="R2776"/>
      <c r="T2776" s="30"/>
    </row>
    <row r="2777" spans="4:20" x14ac:dyDescent="0.45">
      <c r="D2777"/>
      <c r="E2777"/>
      <c r="I2777" s="21"/>
      <c r="J2777" s="22"/>
      <c r="K2777" s="23"/>
      <c r="M2777" s="31"/>
      <c r="N2777" s="31"/>
      <c r="O2777"/>
      <c r="P2777"/>
      <c r="R2777"/>
      <c r="T2777" s="30"/>
    </row>
    <row r="2778" spans="4:20" x14ac:dyDescent="0.45">
      <c r="D2778"/>
      <c r="E2778"/>
      <c r="I2778" s="21"/>
      <c r="J2778" s="22"/>
      <c r="K2778" s="23"/>
      <c r="M2778" s="31"/>
      <c r="N2778" s="31"/>
      <c r="O2778"/>
      <c r="P2778"/>
      <c r="R2778"/>
      <c r="T2778" s="30"/>
    </row>
    <row r="2779" spans="4:20" x14ac:dyDescent="0.45">
      <c r="D2779"/>
      <c r="E2779"/>
      <c r="I2779" s="21"/>
      <c r="J2779" s="22"/>
      <c r="K2779" s="23"/>
      <c r="M2779" s="31"/>
      <c r="N2779" s="31"/>
      <c r="O2779"/>
      <c r="P2779"/>
      <c r="R2779"/>
      <c r="T2779" s="30"/>
    </row>
    <row r="2780" spans="4:20" x14ac:dyDescent="0.45">
      <c r="D2780"/>
      <c r="E2780"/>
      <c r="I2780" s="21"/>
      <c r="J2780" s="22"/>
      <c r="K2780" s="23"/>
      <c r="M2780" s="31"/>
      <c r="N2780" s="31"/>
      <c r="O2780"/>
      <c r="P2780"/>
      <c r="R2780"/>
      <c r="T2780" s="30"/>
    </row>
    <row r="2781" spans="4:20" x14ac:dyDescent="0.45">
      <c r="D2781"/>
      <c r="E2781"/>
      <c r="I2781" s="21"/>
      <c r="J2781" s="22"/>
      <c r="K2781" s="23"/>
      <c r="M2781" s="31"/>
      <c r="N2781" s="31"/>
      <c r="O2781"/>
      <c r="P2781"/>
      <c r="R2781"/>
      <c r="T2781" s="30"/>
    </row>
    <row r="2782" spans="4:20" x14ac:dyDescent="0.45">
      <c r="D2782"/>
      <c r="E2782"/>
      <c r="I2782" s="21"/>
      <c r="J2782" s="22"/>
      <c r="K2782" s="23"/>
      <c r="M2782" s="31"/>
      <c r="N2782" s="31"/>
      <c r="O2782"/>
      <c r="P2782"/>
      <c r="R2782"/>
      <c r="T2782" s="30"/>
    </row>
    <row r="2783" spans="4:20" x14ac:dyDescent="0.45">
      <c r="D2783"/>
      <c r="E2783"/>
      <c r="I2783" s="21"/>
      <c r="J2783" s="22"/>
      <c r="K2783" s="23"/>
      <c r="M2783" s="31"/>
      <c r="N2783" s="31"/>
      <c r="O2783"/>
      <c r="P2783"/>
      <c r="R2783"/>
      <c r="T2783" s="30"/>
    </row>
    <row r="2784" spans="4:20" x14ac:dyDescent="0.45">
      <c r="D2784"/>
      <c r="E2784"/>
      <c r="I2784" s="21"/>
      <c r="J2784" s="22"/>
      <c r="K2784" s="23"/>
      <c r="M2784" s="31"/>
      <c r="N2784" s="31"/>
      <c r="O2784"/>
      <c r="P2784"/>
      <c r="R2784"/>
      <c r="T2784" s="30"/>
    </row>
    <row r="2785" spans="4:20" x14ac:dyDescent="0.45">
      <c r="D2785"/>
      <c r="E2785"/>
      <c r="I2785" s="21"/>
      <c r="J2785" s="22"/>
      <c r="K2785" s="23"/>
      <c r="M2785" s="31"/>
      <c r="N2785" s="31"/>
      <c r="O2785"/>
      <c r="P2785"/>
      <c r="R2785"/>
      <c r="T2785" s="30"/>
    </row>
    <row r="2786" spans="4:20" x14ac:dyDescent="0.45">
      <c r="D2786"/>
      <c r="E2786"/>
      <c r="I2786" s="21"/>
      <c r="J2786" s="22"/>
      <c r="K2786" s="23"/>
      <c r="M2786" s="31"/>
      <c r="N2786" s="31"/>
      <c r="O2786"/>
      <c r="P2786"/>
      <c r="R2786"/>
      <c r="T2786" s="30"/>
    </row>
    <row r="2787" spans="4:20" x14ac:dyDescent="0.45">
      <c r="D2787"/>
      <c r="E2787"/>
      <c r="I2787" s="21"/>
      <c r="J2787" s="22"/>
      <c r="K2787" s="23"/>
      <c r="M2787" s="31"/>
      <c r="N2787" s="31"/>
      <c r="O2787"/>
      <c r="P2787"/>
      <c r="R2787"/>
      <c r="T2787" s="30"/>
    </row>
    <row r="2788" spans="4:20" x14ac:dyDescent="0.45">
      <c r="D2788"/>
      <c r="E2788"/>
      <c r="I2788" s="21"/>
      <c r="J2788" s="22"/>
      <c r="K2788" s="23"/>
      <c r="M2788" s="31"/>
      <c r="N2788" s="31"/>
      <c r="O2788"/>
      <c r="P2788"/>
      <c r="R2788"/>
      <c r="T2788" s="30"/>
    </row>
    <row r="2789" spans="4:20" x14ac:dyDescent="0.45">
      <c r="D2789"/>
      <c r="E2789"/>
      <c r="I2789" s="21"/>
      <c r="J2789" s="22"/>
      <c r="K2789" s="23"/>
      <c r="M2789" s="31"/>
      <c r="N2789" s="31"/>
      <c r="O2789"/>
      <c r="P2789"/>
      <c r="R2789"/>
      <c r="T2789" s="30"/>
    </row>
    <row r="2790" spans="4:20" x14ac:dyDescent="0.45">
      <c r="D2790"/>
      <c r="E2790"/>
      <c r="I2790" s="21"/>
      <c r="J2790" s="22"/>
      <c r="K2790" s="23"/>
      <c r="M2790" s="31"/>
      <c r="N2790" s="31"/>
      <c r="O2790"/>
      <c r="P2790"/>
      <c r="R2790"/>
      <c r="T2790" s="30"/>
    </row>
    <row r="2791" spans="4:20" x14ac:dyDescent="0.45">
      <c r="D2791"/>
      <c r="E2791"/>
      <c r="I2791" s="21"/>
      <c r="J2791" s="22"/>
      <c r="K2791" s="23"/>
      <c r="M2791" s="31"/>
      <c r="N2791" s="31"/>
      <c r="O2791"/>
      <c r="P2791"/>
      <c r="R2791"/>
      <c r="T2791" s="30"/>
    </row>
    <row r="2792" spans="4:20" x14ac:dyDescent="0.45">
      <c r="D2792"/>
      <c r="E2792"/>
      <c r="I2792" s="21"/>
      <c r="J2792" s="22"/>
      <c r="K2792" s="23"/>
      <c r="M2792" s="31"/>
      <c r="N2792" s="31"/>
      <c r="O2792"/>
      <c r="P2792"/>
      <c r="R2792"/>
      <c r="T2792" s="30"/>
    </row>
    <row r="2793" spans="4:20" x14ac:dyDescent="0.45">
      <c r="D2793"/>
      <c r="E2793"/>
      <c r="I2793" s="21"/>
      <c r="J2793" s="22"/>
      <c r="K2793" s="23"/>
      <c r="M2793" s="31"/>
      <c r="N2793" s="31"/>
      <c r="O2793"/>
      <c r="P2793"/>
      <c r="R2793"/>
      <c r="T2793" s="30"/>
    </row>
    <row r="2794" spans="4:20" x14ac:dyDescent="0.45">
      <c r="D2794"/>
      <c r="E2794"/>
      <c r="I2794" s="21"/>
      <c r="J2794" s="22"/>
      <c r="K2794" s="23"/>
      <c r="M2794" s="31"/>
      <c r="N2794" s="31"/>
      <c r="O2794"/>
      <c r="P2794"/>
      <c r="R2794"/>
      <c r="T2794" s="30"/>
    </row>
    <row r="2795" spans="4:20" x14ac:dyDescent="0.45">
      <c r="D2795"/>
      <c r="E2795"/>
      <c r="I2795" s="21"/>
      <c r="J2795" s="22"/>
      <c r="K2795" s="23"/>
      <c r="M2795" s="31"/>
      <c r="N2795" s="31"/>
      <c r="O2795"/>
      <c r="P2795"/>
      <c r="R2795"/>
      <c r="T2795" s="30"/>
    </row>
    <row r="2796" spans="4:20" x14ac:dyDescent="0.45">
      <c r="D2796"/>
      <c r="E2796"/>
      <c r="I2796" s="21"/>
      <c r="J2796" s="22"/>
      <c r="K2796" s="23"/>
      <c r="M2796" s="31"/>
      <c r="N2796" s="31"/>
      <c r="O2796"/>
      <c r="P2796"/>
      <c r="R2796"/>
      <c r="T2796" s="30"/>
    </row>
    <row r="2797" spans="4:20" x14ac:dyDescent="0.45">
      <c r="D2797"/>
      <c r="E2797"/>
      <c r="I2797" s="21"/>
      <c r="J2797" s="22"/>
      <c r="K2797" s="23"/>
      <c r="M2797" s="31"/>
      <c r="N2797" s="31"/>
      <c r="O2797"/>
      <c r="P2797"/>
      <c r="R2797"/>
      <c r="T2797" s="30"/>
    </row>
    <row r="2798" spans="4:20" x14ac:dyDescent="0.45">
      <c r="D2798"/>
      <c r="E2798"/>
      <c r="I2798" s="21"/>
      <c r="J2798" s="22"/>
      <c r="K2798" s="23"/>
      <c r="M2798" s="31"/>
      <c r="N2798" s="31"/>
      <c r="O2798"/>
      <c r="P2798"/>
      <c r="R2798"/>
      <c r="T2798" s="30"/>
    </row>
    <row r="2799" spans="4:20" x14ac:dyDescent="0.45">
      <c r="D2799"/>
      <c r="E2799"/>
      <c r="I2799" s="21"/>
      <c r="J2799" s="22"/>
      <c r="K2799" s="23"/>
      <c r="M2799" s="31"/>
      <c r="N2799" s="31"/>
      <c r="O2799"/>
      <c r="P2799"/>
      <c r="R2799"/>
      <c r="T2799" s="30"/>
    </row>
    <row r="2800" spans="4:20" x14ac:dyDescent="0.45">
      <c r="D2800"/>
      <c r="E2800"/>
      <c r="I2800" s="21"/>
      <c r="J2800" s="22"/>
      <c r="K2800" s="23"/>
      <c r="M2800" s="31"/>
      <c r="N2800" s="31"/>
      <c r="O2800"/>
      <c r="P2800"/>
      <c r="R2800"/>
      <c r="T2800" s="30"/>
    </row>
    <row r="2801" spans="4:20" x14ac:dyDescent="0.45">
      <c r="D2801"/>
      <c r="E2801"/>
      <c r="I2801" s="21"/>
      <c r="J2801" s="22"/>
      <c r="K2801" s="23"/>
      <c r="M2801" s="31"/>
      <c r="N2801" s="31"/>
      <c r="O2801"/>
      <c r="P2801"/>
      <c r="R2801"/>
      <c r="T2801" s="30"/>
    </row>
    <row r="2802" spans="4:20" x14ac:dyDescent="0.45">
      <c r="D2802"/>
      <c r="E2802"/>
      <c r="I2802" s="21"/>
      <c r="J2802" s="22"/>
      <c r="K2802" s="23"/>
      <c r="M2802" s="31"/>
      <c r="N2802" s="31"/>
      <c r="O2802"/>
      <c r="P2802"/>
      <c r="R2802"/>
      <c r="T2802" s="30"/>
    </row>
    <row r="2803" spans="4:20" x14ac:dyDescent="0.45">
      <c r="D2803"/>
      <c r="E2803"/>
      <c r="I2803" s="21"/>
      <c r="J2803" s="22"/>
      <c r="K2803" s="23"/>
      <c r="M2803" s="31"/>
      <c r="N2803" s="31"/>
      <c r="O2803"/>
      <c r="P2803"/>
      <c r="R2803"/>
      <c r="T2803" s="30"/>
    </row>
    <row r="2804" spans="4:20" x14ac:dyDescent="0.45">
      <c r="D2804"/>
      <c r="E2804"/>
      <c r="I2804" s="21"/>
      <c r="J2804" s="22"/>
      <c r="K2804" s="23"/>
      <c r="M2804" s="31"/>
      <c r="N2804" s="31"/>
      <c r="O2804"/>
      <c r="P2804"/>
      <c r="R2804"/>
      <c r="T2804" s="30"/>
    </row>
    <row r="2805" spans="4:20" x14ac:dyDescent="0.45">
      <c r="D2805"/>
      <c r="E2805"/>
      <c r="I2805" s="21"/>
      <c r="J2805" s="22"/>
      <c r="K2805" s="23"/>
      <c r="M2805" s="31"/>
      <c r="N2805" s="31"/>
      <c r="O2805"/>
      <c r="P2805"/>
      <c r="R2805"/>
      <c r="T2805" s="30"/>
    </row>
    <row r="2806" spans="4:20" x14ac:dyDescent="0.45">
      <c r="D2806"/>
      <c r="E2806"/>
      <c r="I2806" s="21"/>
      <c r="J2806" s="22"/>
      <c r="K2806" s="23"/>
      <c r="M2806" s="31"/>
      <c r="N2806" s="31"/>
      <c r="O2806"/>
      <c r="P2806"/>
      <c r="R2806"/>
      <c r="T2806" s="30"/>
    </row>
    <row r="2807" spans="4:20" x14ac:dyDescent="0.45">
      <c r="D2807"/>
      <c r="E2807"/>
      <c r="I2807" s="21"/>
      <c r="J2807" s="22"/>
      <c r="K2807" s="23"/>
      <c r="M2807" s="31"/>
      <c r="N2807" s="31"/>
      <c r="O2807"/>
      <c r="P2807"/>
      <c r="R2807"/>
      <c r="T2807" s="30"/>
    </row>
    <row r="2808" spans="4:20" x14ac:dyDescent="0.45">
      <c r="D2808"/>
      <c r="E2808"/>
      <c r="I2808" s="21"/>
      <c r="J2808" s="22"/>
      <c r="K2808" s="23"/>
      <c r="M2808" s="31"/>
      <c r="N2808" s="31"/>
      <c r="O2808"/>
      <c r="P2808"/>
      <c r="R2808"/>
      <c r="T2808" s="30"/>
    </row>
    <row r="2809" spans="4:20" x14ac:dyDescent="0.45">
      <c r="D2809"/>
      <c r="E2809"/>
      <c r="I2809" s="21"/>
      <c r="J2809" s="22"/>
      <c r="K2809" s="23"/>
      <c r="M2809" s="31"/>
      <c r="N2809" s="31"/>
      <c r="O2809"/>
      <c r="P2809"/>
      <c r="R2809"/>
      <c r="T2809" s="30"/>
    </row>
    <row r="2810" spans="4:20" x14ac:dyDescent="0.45">
      <c r="D2810"/>
      <c r="E2810"/>
      <c r="I2810" s="21"/>
      <c r="J2810" s="22"/>
      <c r="K2810" s="23"/>
      <c r="M2810" s="31"/>
      <c r="N2810" s="31"/>
      <c r="O2810"/>
      <c r="P2810"/>
      <c r="R2810"/>
      <c r="T2810" s="30"/>
    </row>
    <row r="2811" spans="4:20" x14ac:dyDescent="0.45">
      <c r="D2811"/>
      <c r="E2811"/>
      <c r="I2811" s="21"/>
      <c r="J2811" s="22"/>
      <c r="K2811" s="23"/>
      <c r="M2811" s="31"/>
      <c r="N2811" s="31"/>
      <c r="O2811"/>
      <c r="P2811"/>
      <c r="R2811"/>
      <c r="T2811" s="30"/>
    </row>
    <row r="2812" spans="4:20" x14ac:dyDescent="0.45">
      <c r="D2812"/>
      <c r="E2812"/>
      <c r="I2812" s="21"/>
      <c r="J2812" s="22"/>
      <c r="K2812" s="23"/>
      <c r="M2812" s="31"/>
      <c r="N2812" s="31"/>
      <c r="O2812"/>
      <c r="P2812"/>
      <c r="R2812"/>
      <c r="T2812" s="30"/>
    </row>
    <row r="2813" spans="4:20" x14ac:dyDescent="0.45">
      <c r="D2813"/>
      <c r="E2813"/>
      <c r="I2813" s="21"/>
      <c r="J2813" s="22"/>
      <c r="K2813" s="23"/>
      <c r="M2813" s="31"/>
      <c r="N2813" s="31"/>
      <c r="O2813"/>
      <c r="P2813"/>
      <c r="R2813"/>
      <c r="T2813" s="30"/>
    </row>
    <row r="2814" spans="4:20" x14ac:dyDescent="0.45">
      <c r="D2814"/>
      <c r="E2814"/>
      <c r="I2814" s="21"/>
      <c r="J2814" s="22"/>
      <c r="K2814" s="23"/>
      <c r="M2814" s="31"/>
      <c r="N2814" s="31"/>
      <c r="O2814"/>
      <c r="P2814"/>
      <c r="R2814"/>
      <c r="T2814" s="30"/>
    </row>
    <row r="2815" spans="4:20" x14ac:dyDescent="0.45">
      <c r="D2815"/>
      <c r="E2815"/>
      <c r="I2815" s="21"/>
      <c r="J2815" s="22"/>
      <c r="K2815" s="23"/>
      <c r="M2815" s="31"/>
      <c r="N2815" s="31"/>
      <c r="O2815"/>
      <c r="P2815"/>
      <c r="R2815"/>
      <c r="T2815" s="30"/>
    </row>
    <row r="2816" spans="4:20" x14ac:dyDescent="0.45">
      <c r="D2816"/>
      <c r="E2816"/>
      <c r="I2816" s="21"/>
      <c r="J2816" s="22"/>
      <c r="K2816" s="23"/>
      <c r="M2816" s="31"/>
      <c r="N2816" s="31"/>
      <c r="O2816"/>
      <c r="P2816"/>
      <c r="R2816"/>
      <c r="T2816" s="30"/>
    </row>
    <row r="2817" spans="4:20" x14ac:dyDescent="0.45">
      <c r="D2817"/>
      <c r="E2817"/>
      <c r="I2817" s="21"/>
      <c r="J2817" s="22"/>
      <c r="K2817" s="23"/>
      <c r="M2817" s="31"/>
      <c r="N2817" s="31"/>
      <c r="O2817"/>
      <c r="P2817"/>
      <c r="R2817"/>
      <c r="T2817" s="30"/>
    </row>
    <row r="2818" spans="4:20" x14ac:dyDescent="0.45">
      <c r="D2818"/>
      <c r="E2818"/>
      <c r="I2818" s="21"/>
      <c r="J2818" s="22"/>
      <c r="K2818" s="23"/>
      <c r="M2818" s="31"/>
      <c r="N2818" s="31"/>
      <c r="O2818"/>
      <c r="P2818"/>
      <c r="R2818"/>
      <c r="T2818" s="30"/>
    </row>
    <row r="2819" spans="4:20" x14ac:dyDescent="0.45">
      <c r="D2819"/>
      <c r="E2819"/>
      <c r="I2819" s="21"/>
      <c r="J2819" s="22"/>
      <c r="K2819" s="23"/>
      <c r="M2819" s="31"/>
      <c r="N2819" s="31"/>
      <c r="O2819"/>
      <c r="P2819"/>
      <c r="R2819"/>
      <c r="T2819" s="30"/>
    </row>
    <row r="2820" spans="4:20" x14ac:dyDescent="0.45">
      <c r="D2820"/>
      <c r="E2820"/>
      <c r="I2820" s="21"/>
      <c r="J2820" s="22"/>
      <c r="K2820" s="23"/>
      <c r="M2820" s="31"/>
      <c r="N2820" s="31"/>
      <c r="O2820"/>
      <c r="P2820"/>
      <c r="R2820"/>
      <c r="T2820" s="30"/>
    </row>
    <row r="2821" spans="4:20" x14ac:dyDescent="0.45">
      <c r="D2821"/>
      <c r="E2821"/>
      <c r="I2821" s="21"/>
      <c r="J2821" s="22"/>
      <c r="K2821" s="23"/>
      <c r="M2821" s="31"/>
      <c r="N2821" s="31"/>
      <c r="O2821"/>
      <c r="P2821"/>
      <c r="R2821"/>
      <c r="T2821" s="30"/>
    </row>
    <row r="2822" spans="4:20" x14ac:dyDescent="0.45">
      <c r="D2822"/>
      <c r="E2822"/>
      <c r="I2822" s="21"/>
      <c r="J2822" s="22"/>
      <c r="K2822" s="23"/>
      <c r="M2822" s="31"/>
      <c r="N2822" s="31"/>
      <c r="O2822"/>
      <c r="P2822"/>
      <c r="R2822"/>
      <c r="T2822" s="30"/>
    </row>
    <row r="2823" spans="4:20" x14ac:dyDescent="0.45">
      <c r="D2823"/>
      <c r="E2823"/>
      <c r="I2823" s="21"/>
      <c r="J2823" s="22"/>
      <c r="K2823" s="23"/>
      <c r="M2823" s="31"/>
      <c r="N2823" s="31"/>
      <c r="O2823"/>
      <c r="P2823"/>
      <c r="R2823"/>
      <c r="T2823" s="30"/>
    </row>
    <row r="2824" spans="4:20" x14ac:dyDescent="0.45">
      <c r="D2824"/>
      <c r="E2824"/>
      <c r="I2824" s="21"/>
      <c r="J2824" s="22"/>
      <c r="K2824" s="23"/>
      <c r="M2824" s="31"/>
      <c r="N2824" s="31"/>
      <c r="O2824"/>
      <c r="P2824"/>
      <c r="R2824"/>
      <c r="T2824" s="30"/>
    </row>
    <row r="2825" spans="4:20" x14ac:dyDescent="0.45">
      <c r="D2825"/>
      <c r="E2825"/>
      <c r="I2825" s="21"/>
      <c r="J2825" s="22"/>
      <c r="K2825" s="23"/>
      <c r="M2825" s="31"/>
      <c r="N2825" s="31"/>
      <c r="O2825"/>
      <c r="P2825"/>
      <c r="R2825"/>
      <c r="T2825" s="30"/>
    </row>
    <row r="2826" spans="4:20" x14ac:dyDescent="0.45">
      <c r="D2826"/>
      <c r="E2826"/>
      <c r="I2826" s="21"/>
      <c r="J2826" s="22"/>
      <c r="K2826" s="23"/>
      <c r="M2826" s="31"/>
      <c r="N2826" s="31"/>
      <c r="O2826"/>
      <c r="P2826"/>
      <c r="R2826"/>
      <c r="T2826" s="30"/>
    </row>
    <row r="2827" spans="4:20" x14ac:dyDescent="0.45">
      <c r="D2827"/>
      <c r="E2827"/>
      <c r="I2827" s="21"/>
      <c r="J2827" s="22"/>
      <c r="K2827" s="23"/>
      <c r="M2827" s="31"/>
      <c r="N2827" s="31"/>
      <c r="O2827"/>
      <c r="P2827"/>
      <c r="R2827"/>
      <c r="T2827" s="30"/>
    </row>
    <row r="2828" spans="4:20" x14ac:dyDescent="0.45">
      <c r="D2828"/>
      <c r="E2828"/>
      <c r="I2828" s="21"/>
      <c r="J2828" s="22"/>
      <c r="K2828" s="23"/>
      <c r="M2828" s="31"/>
      <c r="N2828" s="31"/>
      <c r="O2828"/>
      <c r="P2828"/>
      <c r="R2828"/>
      <c r="T2828" s="30"/>
    </row>
    <row r="2829" spans="4:20" x14ac:dyDescent="0.45">
      <c r="D2829"/>
      <c r="E2829"/>
      <c r="I2829" s="21"/>
      <c r="J2829" s="22"/>
      <c r="K2829" s="23"/>
      <c r="M2829" s="31"/>
      <c r="N2829" s="31"/>
      <c r="O2829"/>
      <c r="P2829"/>
      <c r="R2829"/>
      <c r="T2829" s="30"/>
    </row>
    <row r="2830" spans="4:20" x14ac:dyDescent="0.45">
      <c r="D2830"/>
      <c r="E2830"/>
      <c r="I2830" s="21"/>
      <c r="J2830" s="22"/>
      <c r="K2830" s="23"/>
      <c r="M2830" s="31"/>
      <c r="N2830" s="31"/>
      <c r="O2830"/>
      <c r="P2830"/>
      <c r="R2830"/>
      <c r="T2830" s="30"/>
    </row>
    <row r="2831" spans="4:20" x14ac:dyDescent="0.45">
      <c r="D2831"/>
      <c r="E2831"/>
      <c r="I2831" s="21"/>
      <c r="J2831" s="22"/>
      <c r="K2831" s="23"/>
      <c r="M2831" s="31"/>
      <c r="N2831" s="31"/>
      <c r="O2831"/>
      <c r="P2831"/>
      <c r="R2831"/>
      <c r="T2831" s="30"/>
    </row>
    <row r="2832" spans="4:20" x14ac:dyDescent="0.45">
      <c r="D2832"/>
      <c r="E2832"/>
      <c r="I2832" s="21"/>
      <c r="J2832" s="22"/>
      <c r="K2832" s="23"/>
      <c r="M2832" s="31"/>
      <c r="N2832" s="31"/>
      <c r="O2832"/>
      <c r="P2832"/>
      <c r="R2832"/>
      <c r="T2832" s="30"/>
    </row>
    <row r="2833" spans="4:20" x14ac:dyDescent="0.45">
      <c r="D2833"/>
      <c r="E2833"/>
      <c r="I2833" s="21"/>
      <c r="J2833" s="22"/>
      <c r="K2833" s="23"/>
      <c r="M2833" s="31"/>
      <c r="N2833" s="31"/>
      <c r="O2833"/>
      <c r="P2833"/>
      <c r="R2833"/>
      <c r="T2833" s="30"/>
    </row>
    <row r="2834" spans="4:20" x14ac:dyDescent="0.45">
      <c r="D2834"/>
      <c r="E2834"/>
      <c r="I2834" s="21"/>
      <c r="J2834" s="22"/>
      <c r="K2834" s="23"/>
      <c r="M2834" s="31"/>
      <c r="N2834" s="31"/>
      <c r="O2834"/>
      <c r="P2834"/>
      <c r="R2834"/>
      <c r="T2834" s="30"/>
    </row>
    <row r="2835" spans="4:20" x14ac:dyDescent="0.45">
      <c r="D2835"/>
      <c r="E2835"/>
      <c r="I2835" s="21"/>
      <c r="J2835" s="22"/>
      <c r="K2835" s="23"/>
      <c r="M2835" s="31"/>
      <c r="N2835" s="31"/>
      <c r="O2835"/>
      <c r="P2835"/>
      <c r="R2835"/>
      <c r="T2835" s="30"/>
    </row>
    <row r="2836" spans="4:20" x14ac:dyDescent="0.45">
      <c r="D2836"/>
      <c r="E2836"/>
      <c r="I2836" s="21"/>
      <c r="J2836" s="22"/>
      <c r="K2836" s="23"/>
      <c r="M2836" s="31"/>
      <c r="N2836" s="31"/>
      <c r="O2836"/>
      <c r="P2836"/>
      <c r="R2836"/>
      <c r="T2836" s="30"/>
    </row>
    <row r="2837" spans="4:20" x14ac:dyDescent="0.45">
      <c r="D2837"/>
      <c r="E2837"/>
      <c r="I2837" s="21"/>
      <c r="J2837" s="22"/>
      <c r="K2837" s="23"/>
      <c r="M2837" s="31"/>
      <c r="N2837" s="31"/>
      <c r="O2837"/>
      <c r="P2837"/>
      <c r="R2837"/>
      <c r="T2837" s="30"/>
    </row>
    <row r="2838" spans="4:20" x14ac:dyDescent="0.45">
      <c r="D2838"/>
      <c r="E2838"/>
      <c r="I2838" s="21"/>
      <c r="J2838" s="22"/>
      <c r="K2838" s="23"/>
      <c r="M2838" s="31"/>
      <c r="N2838" s="31"/>
      <c r="O2838"/>
      <c r="P2838"/>
      <c r="R2838"/>
      <c r="T2838" s="30"/>
    </row>
    <row r="2839" spans="4:20" x14ac:dyDescent="0.45">
      <c r="D2839"/>
      <c r="E2839"/>
      <c r="I2839" s="21"/>
      <c r="J2839" s="22"/>
      <c r="K2839" s="23"/>
      <c r="M2839" s="31"/>
      <c r="N2839" s="31"/>
      <c r="O2839"/>
      <c r="P2839"/>
      <c r="R2839"/>
      <c r="T2839" s="30"/>
    </row>
    <row r="2840" spans="4:20" x14ac:dyDescent="0.45">
      <c r="D2840"/>
      <c r="E2840"/>
      <c r="I2840" s="21"/>
      <c r="J2840" s="22"/>
      <c r="K2840" s="23"/>
      <c r="M2840" s="31"/>
      <c r="N2840" s="31"/>
      <c r="O2840"/>
      <c r="P2840"/>
      <c r="R2840"/>
      <c r="T2840" s="30"/>
    </row>
    <row r="2841" spans="4:20" x14ac:dyDescent="0.45">
      <c r="D2841"/>
      <c r="E2841"/>
      <c r="I2841" s="21"/>
      <c r="J2841" s="22"/>
      <c r="K2841" s="23"/>
      <c r="M2841" s="31"/>
      <c r="N2841" s="31"/>
      <c r="O2841"/>
      <c r="P2841"/>
      <c r="R2841"/>
      <c r="T2841" s="30"/>
    </row>
    <row r="2842" spans="4:20" x14ac:dyDescent="0.45">
      <c r="D2842"/>
      <c r="E2842"/>
      <c r="I2842" s="21"/>
      <c r="J2842" s="22"/>
      <c r="K2842" s="23"/>
      <c r="M2842" s="31"/>
      <c r="N2842" s="31"/>
      <c r="O2842"/>
      <c r="P2842"/>
      <c r="R2842"/>
      <c r="T2842" s="30"/>
    </row>
    <row r="2843" spans="4:20" x14ac:dyDescent="0.45">
      <c r="D2843"/>
      <c r="E2843"/>
      <c r="I2843" s="21"/>
      <c r="J2843" s="22"/>
      <c r="K2843" s="23"/>
      <c r="M2843" s="31"/>
      <c r="N2843" s="31"/>
      <c r="O2843"/>
      <c r="P2843"/>
      <c r="R2843"/>
      <c r="T2843" s="30"/>
    </row>
    <row r="2844" spans="4:20" x14ac:dyDescent="0.45">
      <c r="D2844"/>
      <c r="E2844"/>
      <c r="I2844" s="21"/>
      <c r="J2844" s="22"/>
      <c r="K2844" s="23"/>
      <c r="M2844" s="31"/>
      <c r="N2844" s="31"/>
      <c r="O2844"/>
      <c r="P2844"/>
      <c r="R2844"/>
      <c r="T2844" s="30"/>
    </row>
    <row r="2845" spans="4:20" x14ac:dyDescent="0.45">
      <c r="D2845"/>
      <c r="E2845"/>
      <c r="I2845" s="21"/>
      <c r="J2845" s="22"/>
      <c r="K2845" s="23"/>
      <c r="M2845" s="31"/>
      <c r="N2845" s="31"/>
      <c r="O2845"/>
      <c r="P2845"/>
      <c r="R2845"/>
      <c r="T2845" s="30"/>
    </row>
    <row r="2846" spans="4:20" x14ac:dyDescent="0.45">
      <c r="D2846"/>
      <c r="E2846"/>
      <c r="I2846" s="21"/>
      <c r="J2846" s="22"/>
      <c r="K2846" s="23"/>
      <c r="M2846" s="31"/>
      <c r="N2846" s="31"/>
      <c r="O2846"/>
      <c r="P2846"/>
      <c r="R2846"/>
      <c r="T2846" s="30"/>
    </row>
    <row r="2847" spans="4:20" x14ac:dyDescent="0.45">
      <c r="D2847"/>
      <c r="E2847"/>
      <c r="I2847" s="21"/>
      <c r="J2847" s="22"/>
      <c r="K2847" s="23"/>
      <c r="M2847" s="31"/>
      <c r="N2847" s="31"/>
      <c r="O2847"/>
      <c r="P2847"/>
      <c r="R2847"/>
      <c r="T2847" s="30"/>
    </row>
    <row r="2848" spans="4:20" x14ac:dyDescent="0.45">
      <c r="D2848"/>
      <c r="E2848"/>
      <c r="I2848" s="21"/>
      <c r="J2848" s="22"/>
      <c r="K2848" s="23"/>
      <c r="M2848" s="31"/>
      <c r="N2848" s="31"/>
      <c r="O2848"/>
      <c r="P2848"/>
      <c r="R2848"/>
      <c r="T2848" s="30"/>
    </row>
    <row r="2849" spans="4:20" x14ac:dyDescent="0.45">
      <c r="D2849"/>
      <c r="E2849"/>
      <c r="I2849" s="21"/>
      <c r="J2849" s="22"/>
      <c r="K2849" s="23"/>
      <c r="M2849" s="31"/>
      <c r="N2849" s="31"/>
      <c r="O2849"/>
      <c r="P2849"/>
      <c r="R2849"/>
      <c r="T2849" s="30"/>
    </row>
    <row r="2850" spans="4:20" x14ac:dyDescent="0.45">
      <c r="D2850"/>
      <c r="E2850"/>
      <c r="I2850" s="21"/>
      <c r="J2850" s="22"/>
      <c r="K2850" s="23"/>
      <c r="M2850" s="31"/>
      <c r="N2850" s="31"/>
      <c r="O2850"/>
      <c r="P2850"/>
      <c r="R2850"/>
      <c r="T2850" s="30"/>
    </row>
    <row r="2851" spans="4:20" x14ac:dyDescent="0.45">
      <c r="D2851"/>
      <c r="E2851"/>
      <c r="I2851" s="21"/>
      <c r="J2851" s="22"/>
      <c r="K2851" s="23"/>
      <c r="M2851" s="31"/>
      <c r="N2851" s="31"/>
      <c r="O2851"/>
      <c r="P2851"/>
      <c r="R2851"/>
      <c r="T2851" s="30"/>
    </row>
    <row r="2852" spans="4:20" x14ac:dyDescent="0.45">
      <c r="D2852"/>
      <c r="E2852"/>
      <c r="I2852" s="21"/>
      <c r="J2852" s="22"/>
      <c r="K2852" s="23"/>
      <c r="M2852" s="31"/>
      <c r="N2852" s="31"/>
      <c r="O2852"/>
      <c r="P2852"/>
      <c r="R2852"/>
      <c r="T2852" s="30"/>
    </row>
    <row r="2853" spans="4:20" x14ac:dyDescent="0.45">
      <c r="D2853"/>
      <c r="E2853"/>
      <c r="I2853" s="21"/>
      <c r="J2853" s="22"/>
      <c r="K2853" s="23"/>
      <c r="M2853" s="31"/>
      <c r="N2853" s="31"/>
      <c r="O2853"/>
      <c r="P2853"/>
      <c r="R2853"/>
      <c r="T2853" s="30"/>
    </row>
    <row r="2854" spans="4:20" x14ac:dyDescent="0.45">
      <c r="D2854"/>
      <c r="E2854"/>
      <c r="I2854" s="21"/>
      <c r="J2854" s="22"/>
      <c r="K2854" s="23"/>
      <c r="M2854" s="31"/>
      <c r="N2854" s="31"/>
      <c r="O2854"/>
      <c r="P2854"/>
      <c r="R2854"/>
      <c r="T2854" s="30"/>
    </row>
    <row r="2855" spans="4:20" x14ac:dyDescent="0.45">
      <c r="D2855"/>
      <c r="E2855"/>
      <c r="I2855" s="21"/>
      <c r="J2855" s="22"/>
      <c r="K2855" s="23"/>
      <c r="M2855" s="31"/>
      <c r="N2855" s="31"/>
      <c r="O2855"/>
      <c r="P2855"/>
      <c r="R2855"/>
      <c r="T2855" s="30"/>
    </row>
    <row r="2856" spans="4:20" x14ac:dyDescent="0.45">
      <c r="D2856"/>
      <c r="E2856"/>
      <c r="I2856" s="21"/>
      <c r="J2856" s="22"/>
      <c r="K2856" s="23"/>
      <c r="M2856" s="31"/>
      <c r="N2856" s="31"/>
      <c r="O2856"/>
      <c r="P2856"/>
      <c r="R2856"/>
      <c r="T2856" s="30"/>
    </row>
    <row r="2857" spans="4:20" x14ac:dyDescent="0.45">
      <c r="D2857"/>
      <c r="E2857"/>
      <c r="I2857" s="21"/>
      <c r="J2857" s="22"/>
      <c r="K2857" s="23"/>
      <c r="M2857" s="31"/>
      <c r="N2857" s="31"/>
      <c r="O2857"/>
      <c r="P2857"/>
      <c r="R2857"/>
      <c r="T2857" s="30"/>
    </row>
    <row r="2858" spans="4:20" x14ac:dyDescent="0.45">
      <c r="D2858"/>
      <c r="E2858"/>
      <c r="I2858" s="21"/>
      <c r="J2858" s="22"/>
      <c r="K2858" s="23"/>
      <c r="M2858" s="31"/>
      <c r="N2858" s="31"/>
      <c r="O2858"/>
      <c r="P2858"/>
      <c r="R2858"/>
      <c r="T2858" s="30"/>
    </row>
    <row r="2859" spans="4:20" x14ac:dyDescent="0.45">
      <c r="D2859"/>
      <c r="E2859"/>
      <c r="I2859" s="21"/>
      <c r="J2859" s="22"/>
      <c r="K2859" s="23"/>
      <c r="M2859" s="31"/>
      <c r="N2859" s="31"/>
      <c r="O2859"/>
      <c r="P2859"/>
      <c r="R2859"/>
      <c r="T2859" s="30"/>
    </row>
    <row r="2860" spans="4:20" x14ac:dyDescent="0.45">
      <c r="D2860"/>
      <c r="E2860"/>
      <c r="I2860" s="21"/>
      <c r="J2860" s="22"/>
      <c r="K2860" s="23"/>
      <c r="M2860" s="31"/>
      <c r="N2860" s="31"/>
      <c r="O2860"/>
      <c r="P2860"/>
      <c r="R2860"/>
      <c r="T2860" s="30"/>
    </row>
    <row r="2861" spans="4:20" x14ac:dyDescent="0.45">
      <c r="D2861"/>
      <c r="E2861"/>
      <c r="I2861" s="21"/>
      <c r="J2861" s="22"/>
      <c r="K2861" s="23"/>
      <c r="M2861" s="31"/>
      <c r="N2861" s="31"/>
      <c r="O2861"/>
      <c r="P2861"/>
      <c r="R2861"/>
      <c r="T2861" s="30"/>
    </row>
    <row r="2862" spans="4:20" x14ac:dyDescent="0.45">
      <c r="D2862"/>
      <c r="E2862"/>
      <c r="I2862" s="21"/>
      <c r="J2862" s="22"/>
      <c r="K2862" s="23"/>
      <c r="M2862" s="31"/>
      <c r="N2862" s="31"/>
      <c r="O2862"/>
      <c r="P2862"/>
      <c r="R2862"/>
      <c r="T2862" s="30"/>
    </row>
    <row r="2863" spans="4:20" x14ac:dyDescent="0.45">
      <c r="D2863"/>
      <c r="E2863"/>
      <c r="I2863" s="21"/>
      <c r="J2863" s="22"/>
      <c r="K2863" s="23"/>
      <c r="M2863" s="31"/>
      <c r="N2863" s="31"/>
      <c r="O2863"/>
      <c r="P2863"/>
      <c r="R2863"/>
      <c r="T2863" s="30"/>
    </row>
    <row r="2864" spans="4:20" x14ac:dyDescent="0.45">
      <c r="D2864"/>
      <c r="E2864"/>
      <c r="I2864" s="21"/>
      <c r="J2864" s="22"/>
      <c r="K2864" s="23"/>
      <c r="M2864" s="31"/>
      <c r="N2864" s="31"/>
      <c r="O2864"/>
      <c r="P2864"/>
      <c r="R2864"/>
      <c r="T2864" s="30"/>
    </row>
    <row r="2865" spans="4:20" x14ac:dyDescent="0.45">
      <c r="D2865"/>
      <c r="E2865"/>
      <c r="I2865" s="21"/>
      <c r="J2865" s="22"/>
      <c r="K2865" s="23"/>
      <c r="M2865" s="31"/>
      <c r="N2865" s="31"/>
      <c r="O2865"/>
      <c r="P2865"/>
      <c r="R2865"/>
      <c r="T2865" s="30"/>
    </row>
    <row r="2866" spans="4:20" x14ac:dyDescent="0.45">
      <c r="D2866"/>
      <c r="E2866"/>
      <c r="I2866" s="21"/>
      <c r="J2866" s="22"/>
      <c r="K2866" s="23"/>
      <c r="M2866" s="31"/>
      <c r="N2866" s="31"/>
      <c r="O2866"/>
      <c r="P2866"/>
      <c r="R2866"/>
      <c r="T2866" s="30"/>
    </row>
    <row r="2867" spans="4:20" x14ac:dyDescent="0.45">
      <c r="D2867"/>
      <c r="E2867"/>
      <c r="I2867" s="21"/>
      <c r="J2867" s="22"/>
      <c r="K2867" s="23"/>
      <c r="M2867" s="31"/>
      <c r="N2867" s="31"/>
      <c r="O2867"/>
      <c r="P2867"/>
      <c r="R2867"/>
      <c r="T2867" s="30"/>
    </row>
    <row r="2868" spans="4:20" x14ac:dyDescent="0.45">
      <c r="D2868"/>
      <c r="E2868"/>
      <c r="I2868" s="21"/>
      <c r="J2868" s="22"/>
      <c r="K2868" s="23"/>
      <c r="M2868" s="31"/>
      <c r="N2868" s="31"/>
      <c r="O2868"/>
      <c r="P2868"/>
      <c r="R2868"/>
      <c r="T2868" s="30"/>
    </row>
    <row r="2869" spans="4:20" x14ac:dyDescent="0.45">
      <c r="D2869"/>
      <c r="E2869"/>
      <c r="I2869" s="21"/>
      <c r="J2869" s="22"/>
      <c r="K2869" s="23"/>
      <c r="M2869" s="31"/>
      <c r="N2869" s="31"/>
      <c r="O2869"/>
      <c r="P2869"/>
      <c r="R2869"/>
      <c r="T2869" s="30"/>
    </row>
    <row r="2870" spans="4:20" x14ac:dyDescent="0.45">
      <c r="D2870"/>
      <c r="E2870"/>
      <c r="I2870" s="21"/>
      <c r="J2870" s="22"/>
      <c r="K2870" s="23"/>
      <c r="M2870" s="31"/>
      <c r="N2870" s="31"/>
      <c r="O2870"/>
      <c r="P2870"/>
      <c r="R2870"/>
      <c r="T2870" s="30"/>
    </row>
    <row r="2871" spans="4:20" x14ac:dyDescent="0.45">
      <c r="D2871"/>
      <c r="E2871"/>
      <c r="I2871" s="21"/>
      <c r="J2871" s="22"/>
      <c r="K2871" s="23"/>
      <c r="M2871" s="31"/>
      <c r="N2871" s="31"/>
      <c r="O2871"/>
      <c r="P2871"/>
      <c r="R2871"/>
      <c r="T2871" s="30"/>
    </row>
    <row r="2872" spans="4:20" x14ac:dyDescent="0.45">
      <c r="D2872"/>
      <c r="E2872"/>
      <c r="I2872" s="21"/>
      <c r="J2872" s="22"/>
      <c r="K2872" s="23"/>
      <c r="M2872" s="31"/>
      <c r="N2872" s="31"/>
      <c r="O2872"/>
      <c r="P2872"/>
      <c r="R2872"/>
      <c r="T2872" s="30"/>
    </row>
    <row r="2873" spans="4:20" x14ac:dyDescent="0.45">
      <c r="D2873"/>
      <c r="E2873"/>
      <c r="I2873" s="21"/>
      <c r="J2873" s="22"/>
      <c r="K2873" s="23"/>
      <c r="M2873" s="31"/>
      <c r="N2873" s="31"/>
      <c r="O2873"/>
      <c r="P2873"/>
      <c r="R2873"/>
      <c r="T2873" s="30"/>
    </row>
    <row r="2874" spans="4:20" x14ac:dyDescent="0.45">
      <c r="D2874"/>
      <c r="E2874"/>
      <c r="I2874" s="21"/>
      <c r="J2874" s="22"/>
      <c r="K2874" s="23"/>
      <c r="M2874" s="31"/>
      <c r="N2874" s="31"/>
      <c r="O2874"/>
      <c r="P2874"/>
      <c r="R2874"/>
      <c r="T2874" s="30"/>
    </row>
    <row r="2875" spans="4:20" x14ac:dyDescent="0.45">
      <c r="D2875"/>
      <c r="E2875"/>
      <c r="I2875" s="21"/>
      <c r="J2875" s="22"/>
      <c r="K2875" s="23"/>
      <c r="M2875" s="31"/>
      <c r="N2875" s="31"/>
      <c r="O2875"/>
      <c r="P2875"/>
      <c r="R2875"/>
      <c r="T2875" s="30"/>
    </row>
    <row r="2876" spans="4:20" x14ac:dyDescent="0.45">
      <c r="D2876"/>
      <c r="E2876"/>
      <c r="I2876" s="21"/>
      <c r="J2876" s="22"/>
      <c r="K2876" s="23"/>
      <c r="M2876" s="31"/>
      <c r="N2876" s="31"/>
      <c r="O2876"/>
      <c r="P2876"/>
      <c r="R2876"/>
      <c r="T2876" s="30"/>
    </row>
    <row r="2877" spans="4:20" x14ac:dyDescent="0.45">
      <c r="D2877"/>
      <c r="E2877"/>
      <c r="I2877" s="21"/>
      <c r="J2877" s="22"/>
      <c r="K2877" s="23"/>
      <c r="M2877" s="31"/>
      <c r="N2877" s="31"/>
      <c r="O2877"/>
      <c r="P2877"/>
      <c r="R2877"/>
      <c r="T2877" s="30"/>
    </row>
    <row r="2878" spans="4:20" x14ac:dyDescent="0.45">
      <c r="D2878"/>
      <c r="E2878"/>
      <c r="I2878" s="21"/>
      <c r="J2878" s="22"/>
      <c r="K2878" s="23"/>
      <c r="M2878" s="31"/>
      <c r="N2878" s="31"/>
      <c r="O2878"/>
      <c r="P2878"/>
      <c r="R2878"/>
      <c r="T2878" s="30"/>
    </row>
    <row r="2879" spans="4:20" x14ac:dyDescent="0.45">
      <c r="D2879"/>
      <c r="E2879"/>
      <c r="I2879" s="21"/>
      <c r="J2879" s="22"/>
      <c r="K2879" s="23"/>
      <c r="M2879" s="31"/>
      <c r="N2879" s="31"/>
      <c r="O2879"/>
      <c r="P2879"/>
      <c r="R2879"/>
      <c r="T2879" s="30"/>
    </row>
    <row r="2880" spans="4:20" x14ac:dyDescent="0.45">
      <c r="D2880"/>
      <c r="E2880"/>
      <c r="I2880" s="21"/>
      <c r="J2880" s="22"/>
      <c r="K2880" s="23"/>
      <c r="M2880" s="31"/>
      <c r="N2880" s="31"/>
      <c r="O2880"/>
      <c r="P2880"/>
      <c r="R2880"/>
      <c r="T2880" s="30"/>
    </row>
    <row r="2881" spans="4:20" x14ac:dyDescent="0.45">
      <c r="D2881"/>
      <c r="E2881"/>
      <c r="I2881" s="21"/>
      <c r="J2881" s="22"/>
      <c r="K2881" s="23"/>
      <c r="M2881" s="31"/>
      <c r="N2881" s="31"/>
      <c r="O2881"/>
      <c r="P2881"/>
      <c r="R2881"/>
      <c r="T2881" s="30"/>
    </row>
    <row r="2882" spans="4:20" x14ac:dyDescent="0.45">
      <c r="D2882"/>
      <c r="E2882"/>
      <c r="I2882" s="21"/>
      <c r="J2882" s="22"/>
      <c r="K2882" s="23"/>
      <c r="M2882" s="31"/>
      <c r="N2882" s="31"/>
      <c r="O2882"/>
      <c r="P2882"/>
      <c r="R2882"/>
      <c r="T2882" s="30"/>
    </row>
    <row r="2883" spans="4:20" x14ac:dyDescent="0.45">
      <c r="D2883"/>
      <c r="E2883"/>
      <c r="I2883" s="21"/>
      <c r="J2883" s="22"/>
      <c r="K2883" s="23"/>
      <c r="M2883" s="31"/>
      <c r="N2883" s="31"/>
      <c r="O2883"/>
      <c r="P2883"/>
      <c r="R2883"/>
      <c r="T2883" s="30"/>
    </row>
    <row r="2884" spans="4:20" x14ac:dyDescent="0.45">
      <c r="D2884"/>
      <c r="E2884"/>
      <c r="I2884" s="21"/>
      <c r="J2884" s="22"/>
      <c r="K2884" s="23"/>
      <c r="M2884" s="31"/>
      <c r="N2884" s="31"/>
      <c r="O2884"/>
      <c r="P2884"/>
      <c r="R2884"/>
      <c r="T2884" s="30"/>
    </row>
    <row r="2885" spans="4:20" x14ac:dyDescent="0.45">
      <c r="D2885"/>
      <c r="E2885"/>
      <c r="I2885" s="21"/>
      <c r="J2885" s="22"/>
      <c r="K2885" s="23"/>
      <c r="M2885" s="31"/>
      <c r="N2885" s="31"/>
      <c r="O2885"/>
      <c r="P2885"/>
      <c r="R2885"/>
      <c r="T2885" s="30"/>
    </row>
    <row r="2886" spans="4:20" x14ac:dyDescent="0.45">
      <c r="D2886"/>
      <c r="E2886"/>
      <c r="I2886" s="21"/>
      <c r="J2886" s="22"/>
      <c r="K2886" s="23"/>
      <c r="M2886" s="31"/>
      <c r="N2886" s="31"/>
      <c r="O2886"/>
      <c r="P2886"/>
      <c r="R2886"/>
      <c r="T2886" s="30"/>
    </row>
    <row r="2887" spans="4:20" x14ac:dyDescent="0.45">
      <c r="D2887"/>
      <c r="E2887"/>
      <c r="I2887" s="21"/>
      <c r="J2887" s="22"/>
      <c r="K2887" s="23"/>
      <c r="M2887" s="31"/>
      <c r="N2887" s="31"/>
      <c r="O2887"/>
      <c r="P2887"/>
      <c r="R2887"/>
      <c r="T2887" s="30"/>
    </row>
    <row r="2888" spans="4:20" x14ac:dyDescent="0.45">
      <c r="D2888"/>
      <c r="E2888"/>
      <c r="I2888" s="21"/>
      <c r="J2888" s="22"/>
      <c r="K2888" s="23"/>
      <c r="M2888" s="31"/>
      <c r="N2888" s="31"/>
      <c r="O2888"/>
      <c r="P2888"/>
      <c r="R2888"/>
      <c r="T2888" s="30"/>
    </row>
    <row r="2889" spans="4:20" x14ac:dyDescent="0.45">
      <c r="D2889"/>
      <c r="E2889"/>
      <c r="I2889" s="21"/>
      <c r="J2889" s="22"/>
      <c r="K2889" s="23"/>
      <c r="M2889" s="31"/>
      <c r="N2889" s="31"/>
      <c r="O2889"/>
      <c r="P2889"/>
      <c r="R2889"/>
      <c r="T2889" s="30"/>
    </row>
    <row r="2890" spans="4:20" x14ac:dyDescent="0.45">
      <c r="D2890"/>
      <c r="E2890"/>
      <c r="I2890" s="21"/>
      <c r="J2890" s="22"/>
      <c r="K2890" s="23"/>
      <c r="M2890" s="31"/>
      <c r="N2890" s="31"/>
      <c r="O2890"/>
      <c r="P2890"/>
      <c r="R2890"/>
      <c r="T2890" s="30"/>
    </row>
    <row r="2891" spans="4:20" x14ac:dyDescent="0.45">
      <c r="D2891"/>
      <c r="E2891"/>
      <c r="I2891" s="21"/>
      <c r="J2891" s="22"/>
      <c r="K2891" s="23"/>
      <c r="M2891" s="31"/>
      <c r="N2891" s="31"/>
      <c r="O2891"/>
      <c r="P2891"/>
      <c r="R2891"/>
      <c r="T2891" s="30"/>
    </row>
    <row r="2892" spans="4:20" x14ac:dyDescent="0.45">
      <c r="D2892"/>
      <c r="E2892"/>
      <c r="I2892" s="21"/>
      <c r="J2892" s="22"/>
      <c r="K2892" s="23"/>
      <c r="M2892" s="31"/>
      <c r="N2892" s="31"/>
      <c r="O2892"/>
      <c r="P2892"/>
      <c r="R2892"/>
      <c r="T2892" s="30"/>
    </row>
    <row r="2893" spans="4:20" x14ac:dyDescent="0.45">
      <c r="D2893"/>
      <c r="E2893"/>
      <c r="I2893" s="21"/>
      <c r="J2893" s="22"/>
      <c r="K2893" s="23"/>
      <c r="M2893" s="31"/>
      <c r="N2893" s="31"/>
      <c r="O2893"/>
      <c r="P2893"/>
      <c r="R2893"/>
      <c r="T2893" s="30"/>
    </row>
    <row r="2894" spans="4:20" x14ac:dyDescent="0.45">
      <c r="D2894"/>
      <c r="E2894"/>
      <c r="I2894" s="21"/>
      <c r="J2894" s="22"/>
      <c r="K2894" s="23"/>
      <c r="M2894" s="31"/>
      <c r="N2894" s="31"/>
      <c r="O2894"/>
      <c r="P2894"/>
      <c r="R2894"/>
      <c r="T2894" s="30"/>
    </row>
    <row r="2895" spans="4:20" x14ac:dyDescent="0.45">
      <c r="D2895"/>
      <c r="E2895"/>
      <c r="I2895" s="21"/>
      <c r="J2895" s="22"/>
      <c r="K2895" s="23"/>
      <c r="M2895" s="31"/>
      <c r="N2895" s="31"/>
      <c r="O2895"/>
      <c r="P2895"/>
      <c r="R2895"/>
      <c r="T2895" s="30"/>
    </row>
    <row r="2896" spans="4:20" x14ac:dyDescent="0.45">
      <c r="D2896"/>
      <c r="E2896"/>
      <c r="I2896" s="21"/>
      <c r="J2896" s="22"/>
      <c r="K2896" s="23"/>
      <c r="M2896" s="31"/>
      <c r="N2896" s="31"/>
      <c r="O2896"/>
      <c r="P2896"/>
      <c r="R2896"/>
      <c r="T2896" s="30"/>
    </row>
    <row r="2897" spans="4:20" x14ac:dyDescent="0.45">
      <c r="D2897"/>
      <c r="E2897"/>
      <c r="I2897" s="21"/>
      <c r="J2897" s="22"/>
      <c r="K2897" s="23"/>
      <c r="M2897" s="31"/>
      <c r="N2897" s="31"/>
      <c r="O2897"/>
      <c r="P2897"/>
      <c r="R2897"/>
      <c r="T2897" s="30"/>
    </row>
    <row r="2898" spans="4:20" x14ac:dyDescent="0.45">
      <c r="D2898"/>
      <c r="E2898"/>
      <c r="I2898" s="21"/>
      <c r="J2898" s="22"/>
      <c r="K2898" s="23"/>
      <c r="M2898" s="31"/>
      <c r="N2898" s="31"/>
      <c r="O2898"/>
      <c r="P2898"/>
      <c r="R2898"/>
      <c r="T2898" s="30"/>
    </row>
    <row r="2899" spans="4:20" x14ac:dyDescent="0.45">
      <c r="D2899"/>
      <c r="E2899"/>
      <c r="I2899" s="21"/>
      <c r="J2899" s="22"/>
      <c r="K2899" s="23"/>
      <c r="M2899" s="31"/>
      <c r="N2899" s="31"/>
      <c r="O2899"/>
      <c r="P2899"/>
      <c r="R2899"/>
      <c r="T2899" s="30"/>
    </row>
    <row r="2900" spans="4:20" x14ac:dyDescent="0.45">
      <c r="D2900"/>
      <c r="E2900"/>
      <c r="I2900" s="21"/>
      <c r="J2900" s="22"/>
      <c r="K2900" s="23"/>
      <c r="M2900" s="31"/>
      <c r="N2900" s="31"/>
      <c r="O2900"/>
      <c r="P2900"/>
      <c r="R2900"/>
      <c r="T2900" s="30"/>
    </row>
    <row r="2901" spans="4:20" x14ac:dyDescent="0.45">
      <c r="D2901"/>
      <c r="E2901"/>
      <c r="I2901" s="21"/>
      <c r="J2901" s="22"/>
      <c r="K2901" s="23"/>
      <c r="M2901" s="31"/>
      <c r="N2901" s="31"/>
      <c r="O2901"/>
      <c r="P2901"/>
      <c r="R2901"/>
      <c r="T2901" s="30"/>
    </row>
    <row r="2902" spans="4:20" x14ac:dyDescent="0.45">
      <c r="D2902"/>
      <c r="E2902"/>
      <c r="I2902" s="21"/>
      <c r="J2902" s="22"/>
      <c r="K2902" s="23"/>
      <c r="M2902" s="31"/>
      <c r="N2902" s="31"/>
      <c r="O2902"/>
      <c r="P2902"/>
      <c r="R2902"/>
      <c r="T2902" s="30"/>
    </row>
    <row r="2903" spans="4:20" x14ac:dyDescent="0.45">
      <c r="D2903"/>
      <c r="E2903"/>
      <c r="I2903" s="21"/>
      <c r="J2903" s="22"/>
      <c r="K2903" s="23"/>
      <c r="M2903" s="31"/>
      <c r="N2903" s="31"/>
      <c r="O2903"/>
      <c r="P2903"/>
      <c r="R2903"/>
      <c r="T2903" s="30"/>
    </row>
    <row r="2904" spans="4:20" x14ac:dyDescent="0.45">
      <c r="D2904"/>
      <c r="E2904"/>
      <c r="I2904" s="21"/>
      <c r="J2904" s="22"/>
      <c r="K2904" s="23"/>
      <c r="M2904" s="31"/>
      <c r="N2904" s="31"/>
      <c r="O2904"/>
      <c r="P2904"/>
      <c r="R2904"/>
      <c r="T2904" s="30"/>
    </row>
    <row r="2905" spans="4:20" x14ac:dyDescent="0.45">
      <c r="D2905"/>
      <c r="E2905"/>
      <c r="I2905" s="21"/>
      <c r="J2905" s="22"/>
      <c r="K2905" s="23"/>
      <c r="M2905" s="31"/>
      <c r="N2905" s="31"/>
      <c r="O2905"/>
      <c r="P2905"/>
      <c r="R2905"/>
      <c r="T2905" s="30"/>
    </row>
    <row r="2906" spans="4:20" x14ac:dyDescent="0.45">
      <c r="D2906"/>
      <c r="E2906"/>
      <c r="I2906" s="21"/>
      <c r="J2906" s="22"/>
      <c r="K2906" s="23"/>
      <c r="M2906" s="31"/>
      <c r="N2906" s="31"/>
      <c r="O2906"/>
      <c r="P2906"/>
      <c r="R2906"/>
      <c r="T2906" s="30"/>
    </row>
    <row r="2907" spans="4:20" x14ac:dyDescent="0.45">
      <c r="D2907"/>
      <c r="E2907"/>
      <c r="I2907" s="21"/>
      <c r="J2907" s="22"/>
      <c r="K2907" s="23"/>
      <c r="M2907" s="31"/>
      <c r="N2907" s="31"/>
      <c r="O2907"/>
      <c r="P2907"/>
      <c r="R2907"/>
      <c r="T2907" s="30"/>
    </row>
    <row r="2908" spans="4:20" x14ac:dyDescent="0.45">
      <c r="D2908"/>
      <c r="E2908"/>
      <c r="I2908" s="21"/>
      <c r="J2908" s="22"/>
      <c r="K2908" s="23"/>
      <c r="M2908" s="31"/>
      <c r="N2908" s="31"/>
      <c r="O2908"/>
      <c r="P2908"/>
      <c r="R2908"/>
      <c r="T2908" s="30"/>
    </row>
    <row r="2909" spans="4:20" x14ac:dyDescent="0.45">
      <c r="D2909"/>
      <c r="E2909"/>
      <c r="I2909" s="21"/>
      <c r="J2909" s="22"/>
      <c r="K2909" s="23"/>
      <c r="M2909" s="31"/>
      <c r="N2909" s="31"/>
      <c r="O2909"/>
      <c r="P2909"/>
      <c r="R2909"/>
      <c r="T2909" s="30"/>
    </row>
    <row r="2910" spans="4:20" x14ac:dyDescent="0.45">
      <c r="D2910"/>
      <c r="E2910"/>
      <c r="I2910" s="21"/>
      <c r="J2910" s="22"/>
      <c r="K2910" s="23"/>
      <c r="M2910" s="31"/>
      <c r="N2910" s="31"/>
      <c r="O2910"/>
      <c r="P2910"/>
      <c r="R2910"/>
      <c r="T2910" s="30"/>
    </row>
    <row r="2911" spans="4:20" x14ac:dyDescent="0.45">
      <c r="D2911"/>
      <c r="E2911"/>
      <c r="I2911" s="21"/>
      <c r="J2911" s="22"/>
      <c r="K2911" s="23"/>
      <c r="M2911" s="31"/>
      <c r="N2911" s="31"/>
      <c r="O2911"/>
      <c r="P2911"/>
      <c r="R2911"/>
      <c r="T2911" s="30"/>
    </row>
    <row r="2912" spans="4:20" x14ac:dyDescent="0.45">
      <c r="D2912"/>
      <c r="E2912"/>
      <c r="I2912" s="21"/>
      <c r="J2912" s="22"/>
      <c r="K2912" s="23"/>
      <c r="M2912" s="31"/>
      <c r="N2912" s="31"/>
      <c r="O2912"/>
      <c r="P2912"/>
      <c r="R2912"/>
      <c r="T2912" s="30"/>
    </row>
    <row r="2913" spans="4:20" x14ac:dyDescent="0.45">
      <c r="D2913"/>
      <c r="E2913"/>
      <c r="I2913" s="21"/>
      <c r="J2913" s="22"/>
      <c r="K2913" s="23"/>
      <c r="M2913" s="31"/>
      <c r="N2913" s="31"/>
      <c r="O2913"/>
      <c r="P2913"/>
      <c r="R2913"/>
      <c r="T2913" s="30"/>
    </row>
    <row r="2914" spans="4:20" x14ac:dyDescent="0.45">
      <c r="D2914"/>
      <c r="E2914"/>
      <c r="I2914" s="21"/>
      <c r="J2914" s="22"/>
      <c r="K2914" s="23"/>
      <c r="M2914" s="31"/>
      <c r="N2914" s="31"/>
      <c r="O2914"/>
      <c r="P2914"/>
      <c r="R2914"/>
      <c r="T2914" s="30"/>
    </row>
    <row r="2915" spans="4:20" x14ac:dyDescent="0.45">
      <c r="D2915"/>
      <c r="E2915"/>
      <c r="I2915" s="21"/>
      <c r="J2915" s="22"/>
      <c r="K2915" s="23"/>
      <c r="M2915" s="31"/>
      <c r="N2915" s="31"/>
      <c r="O2915"/>
      <c r="P2915"/>
      <c r="R2915"/>
      <c r="T2915" s="30"/>
    </row>
    <row r="2916" spans="4:20" x14ac:dyDescent="0.45">
      <c r="D2916"/>
      <c r="E2916"/>
      <c r="I2916" s="21"/>
      <c r="J2916" s="22"/>
      <c r="K2916" s="23"/>
      <c r="M2916" s="31"/>
      <c r="N2916" s="31"/>
      <c r="O2916"/>
      <c r="P2916"/>
      <c r="R2916"/>
      <c r="T2916" s="30"/>
    </row>
    <row r="2917" spans="4:20" x14ac:dyDescent="0.45">
      <c r="D2917"/>
      <c r="E2917"/>
      <c r="I2917" s="21"/>
      <c r="J2917" s="22"/>
      <c r="K2917" s="23"/>
      <c r="M2917" s="31"/>
      <c r="N2917" s="31"/>
      <c r="O2917"/>
      <c r="P2917"/>
      <c r="R2917"/>
      <c r="T2917" s="30"/>
    </row>
    <row r="2918" spans="4:20" x14ac:dyDescent="0.45">
      <c r="D2918"/>
      <c r="E2918"/>
      <c r="I2918" s="21"/>
      <c r="J2918" s="22"/>
      <c r="K2918" s="23"/>
      <c r="M2918" s="31"/>
      <c r="N2918" s="31"/>
      <c r="O2918"/>
      <c r="P2918"/>
      <c r="R2918"/>
      <c r="T2918" s="30"/>
    </row>
    <row r="2919" spans="4:20" x14ac:dyDescent="0.45">
      <c r="D2919"/>
      <c r="E2919"/>
      <c r="I2919" s="21"/>
      <c r="J2919" s="22"/>
      <c r="K2919" s="23"/>
      <c r="M2919" s="31"/>
      <c r="N2919" s="31"/>
      <c r="O2919"/>
      <c r="P2919"/>
      <c r="R2919"/>
      <c r="T2919" s="30"/>
    </row>
    <row r="2920" spans="4:20" x14ac:dyDescent="0.45">
      <c r="D2920"/>
      <c r="E2920"/>
      <c r="I2920" s="21"/>
      <c r="J2920" s="22"/>
      <c r="K2920" s="23"/>
      <c r="M2920" s="31"/>
      <c r="N2920" s="31"/>
      <c r="O2920"/>
      <c r="P2920"/>
      <c r="R2920"/>
      <c r="T2920" s="30"/>
    </row>
    <row r="2921" spans="4:20" x14ac:dyDescent="0.45">
      <c r="D2921"/>
      <c r="E2921"/>
      <c r="I2921" s="21"/>
      <c r="J2921" s="22"/>
      <c r="K2921" s="23"/>
      <c r="M2921" s="31"/>
      <c r="N2921" s="31"/>
      <c r="O2921"/>
      <c r="P2921"/>
      <c r="R2921"/>
      <c r="T2921" s="30"/>
    </row>
    <row r="2922" spans="4:20" x14ac:dyDescent="0.45">
      <c r="D2922"/>
      <c r="E2922"/>
      <c r="I2922" s="21"/>
      <c r="J2922" s="22"/>
      <c r="K2922" s="23"/>
      <c r="M2922" s="31"/>
      <c r="N2922" s="31"/>
      <c r="O2922"/>
      <c r="P2922"/>
      <c r="R2922"/>
      <c r="T2922" s="30"/>
    </row>
    <row r="2923" spans="4:20" x14ac:dyDescent="0.45">
      <c r="D2923"/>
      <c r="E2923"/>
      <c r="I2923" s="21"/>
      <c r="J2923" s="22"/>
      <c r="K2923" s="23"/>
      <c r="M2923" s="31"/>
      <c r="N2923" s="31"/>
      <c r="O2923"/>
      <c r="P2923"/>
      <c r="R2923"/>
      <c r="T2923" s="30"/>
    </row>
    <row r="2924" spans="4:20" x14ac:dyDescent="0.45">
      <c r="D2924"/>
      <c r="E2924"/>
      <c r="I2924" s="21"/>
      <c r="J2924" s="22"/>
      <c r="K2924" s="23"/>
      <c r="M2924" s="31"/>
      <c r="N2924" s="31"/>
      <c r="O2924"/>
      <c r="P2924"/>
      <c r="R2924"/>
      <c r="T2924" s="30"/>
    </row>
    <row r="2925" spans="4:20" x14ac:dyDescent="0.45">
      <c r="D2925"/>
      <c r="E2925"/>
      <c r="I2925" s="21"/>
      <c r="J2925" s="22"/>
      <c r="K2925" s="23"/>
      <c r="M2925" s="31"/>
      <c r="N2925" s="31"/>
      <c r="O2925"/>
      <c r="P2925"/>
      <c r="R2925"/>
      <c r="T2925" s="30"/>
    </row>
    <row r="2926" spans="4:20" x14ac:dyDescent="0.45">
      <c r="D2926"/>
      <c r="E2926"/>
      <c r="I2926" s="21"/>
      <c r="J2926" s="22"/>
      <c r="K2926" s="23"/>
      <c r="M2926" s="31"/>
      <c r="N2926" s="31"/>
      <c r="O2926"/>
      <c r="P2926"/>
      <c r="R2926"/>
      <c r="T2926" s="30"/>
    </row>
    <row r="2927" spans="4:20" x14ac:dyDescent="0.45">
      <c r="D2927"/>
      <c r="E2927"/>
      <c r="I2927" s="21"/>
      <c r="J2927" s="22"/>
      <c r="K2927" s="23"/>
      <c r="M2927" s="31"/>
      <c r="N2927" s="31"/>
      <c r="O2927"/>
      <c r="P2927"/>
      <c r="R2927"/>
      <c r="T2927" s="30"/>
    </row>
    <row r="2928" spans="4:20" x14ac:dyDescent="0.45">
      <c r="D2928"/>
      <c r="E2928"/>
      <c r="I2928" s="21"/>
      <c r="J2928" s="22"/>
      <c r="K2928" s="23"/>
      <c r="M2928" s="31"/>
      <c r="N2928" s="31"/>
      <c r="O2928"/>
      <c r="P2928"/>
      <c r="R2928"/>
      <c r="T2928" s="30"/>
    </row>
    <row r="2929" spans="4:20" x14ac:dyDescent="0.45">
      <c r="D2929"/>
      <c r="E2929"/>
      <c r="I2929" s="21"/>
      <c r="J2929" s="22"/>
      <c r="K2929" s="23"/>
      <c r="M2929" s="31"/>
      <c r="N2929" s="31"/>
      <c r="O2929"/>
      <c r="P2929"/>
      <c r="R2929"/>
      <c r="T2929" s="30"/>
    </row>
    <row r="2930" spans="4:20" x14ac:dyDescent="0.45">
      <c r="D2930"/>
      <c r="E2930"/>
      <c r="I2930" s="21"/>
      <c r="J2930" s="22"/>
      <c r="K2930" s="23"/>
      <c r="M2930" s="31"/>
      <c r="N2930" s="31"/>
      <c r="O2930"/>
      <c r="P2930"/>
      <c r="R2930"/>
      <c r="T2930" s="30"/>
    </row>
    <row r="2931" spans="4:20" x14ac:dyDescent="0.45">
      <c r="D2931"/>
      <c r="E2931"/>
      <c r="I2931" s="21"/>
      <c r="J2931" s="22"/>
      <c r="K2931" s="23"/>
      <c r="M2931" s="31"/>
      <c r="N2931" s="31"/>
      <c r="O2931"/>
      <c r="P2931"/>
      <c r="R2931"/>
      <c r="T2931" s="30"/>
    </row>
    <row r="2932" spans="4:20" x14ac:dyDescent="0.45">
      <c r="D2932"/>
      <c r="E2932"/>
      <c r="I2932" s="21"/>
      <c r="J2932" s="22"/>
      <c r="K2932" s="23"/>
      <c r="M2932" s="31"/>
      <c r="N2932" s="31"/>
      <c r="O2932"/>
      <c r="P2932"/>
      <c r="R2932"/>
      <c r="T2932" s="30"/>
    </row>
    <row r="2933" spans="4:20" x14ac:dyDescent="0.45">
      <c r="D2933"/>
      <c r="E2933"/>
      <c r="I2933" s="21"/>
      <c r="J2933" s="22"/>
      <c r="K2933" s="23"/>
      <c r="M2933" s="31"/>
      <c r="N2933" s="31"/>
      <c r="O2933"/>
      <c r="P2933"/>
      <c r="R2933"/>
      <c r="T2933" s="30"/>
    </row>
    <row r="2934" spans="4:20" x14ac:dyDescent="0.45">
      <c r="D2934"/>
      <c r="E2934"/>
      <c r="I2934" s="21"/>
      <c r="J2934" s="22"/>
      <c r="K2934" s="23"/>
      <c r="M2934" s="31"/>
      <c r="N2934" s="31"/>
      <c r="O2934"/>
      <c r="P2934"/>
      <c r="R2934"/>
      <c r="T2934" s="30"/>
    </row>
    <row r="2935" spans="4:20" x14ac:dyDescent="0.45">
      <c r="D2935"/>
      <c r="E2935"/>
      <c r="I2935" s="21"/>
      <c r="J2935" s="22"/>
      <c r="K2935" s="23"/>
      <c r="M2935" s="31"/>
      <c r="N2935" s="31"/>
      <c r="O2935"/>
      <c r="P2935"/>
      <c r="R2935"/>
      <c r="T2935" s="30"/>
    </row>
    <row r="2936" spans="4:20" x14ac:dyDescent="0.45">
      <c r="D2936"/>
      <c r="E2936"/>
      <c r="I2936" s="21"/>
      <c r="J2936" s="22"/>
      <c r="K2936" s="23"/>
      <c r="M2936" s="31"/>
      <c r="N2936" s="31"/>
      <c r="O2936"/>
      <c r="P2936"/>
      <c r="R2936"/>
      <c r="T2936" s="30"/>
    </row>
    <row r="2937" spans="4:20" x14ac:dyDescent="0.45">
      <c r="D2937"/>
      <c r="E2937"/>
      <c r="I2937" s="21"/>
      <c r="J2937" s="22"/>
      <c r="K2937" s="23"/>
      <c r="M2937" s="31"/>
      <c r="N2937" s="31"/>
      <c r="O2937"/>
      <c r="P2937"/>
      <c r="R2937"/>
      <c r="T2937" s="30"/>
    </row>
    <row r="2938" spans="4:20" x14ac:dyDescent="0.45">
      <c r="D2938"/>
      <c r="E2938"/>
      <c r="I2938" s="21"/>
      <c r="J2938" s="22"/>
      <c r="K2938" s="23"/>
      <c r="M2938" s="31"/>
      <c r="N2938" s="31"/>
      <c r="O2938"/>
      <c r="P2938"/>
      <c r="R2938"/>
      <c r="T2938" s="30"/>
    </row>
    <row r="2939" spans="4:20" x14ac:dyDescent="0.45">
      <c r="D2939"/>
      <c r="E2939"/>
      <c r="I2939" s="21"/>
      <c r="J2939" s="22"/>
      <c r="K2939" s="23"/>
      <c r="M2939" s="31"/>
      <c r="N2939" s="31"/>
      <c r="O2939"/>
      <c r="P2939"/>
      <c r="R2939"/>
      <c r="T2939" s="30"/>
    </row>
    <row r="2940" spans="4:20" x14ac:dyDescent="0.45">
      <c r="D2940"/>
      <c r="E2940"/>
      <c r="I2940" s="21"/>
      <c r="J2940" s="22"/>
      <c r="K2940" s="23"/>
      <c r="M2940" s="31"/>
      <c r="N2940" s="31"/>
      <c r="O2940"/>
      <c r="P2940"/>
      <c r="R2940"/>
      <c r="T2940" s="30"/>
    </row>
    <row r="2941" spans="4:20" x14ac:dyDescent="0.45">
      <c r="D2941"/>
      <c r="E2941"/>
      <c r="I2941" s="21"/>
      <c r="J2941" s="22"/>
      <c r="K2941" s="23"/>
      <c r="M2941" s="31"/>
      <c r="N2941" s="31"/>
      <c r="O2941"/>
      <c r="P2941"/>
      <c r="R2941"/>
      <c r="T2941" s="30"/>
    </row>
    <row r="2942" spans="4:20" x14ac:dyDescent="0.45">
      <c r="D2942"/>
      <c r="E2942"/>
      <c r="I2942" s="21"/>
      <c r="J2942" s="22"/>
      <c r="K2942" s="23"/>
      <c r="M2942" s="31"/>
      <c r="N2942" s="31"/>
      <c r="O2942"/>
      <c r="P2942"/>
      <c r="R2942"/>
      <c r="T2942" s="30"/>
    </row>
    <row r="2943" spans="4:20" x14ac:dyDescent="0.45">
      <c r="D2943"/>
      <c r="E2943"/>
      <c r="I2943" s="21"/>
      <c r="J2943" s="22"/>
      <c r="K2943" s="23"/>
      <c r="M2943" s="31"/>
      <c r="N2943" s="31"/>
      <c r="O2943"/>
      <c r="P2943"/>
      <c r="R2943"/>
      <c r="T2943" s="30"/>
    </row>
    <row r="2944" spans="4:20" x14ac:dyDescent="0.45">
      <c r="D2944"/>
      <c r="E2944"/>
      <c r="I2944" s="21"/>
      <c r="J2944" s="22"/>
      <c r="K2944" s="23"/>
      <c r="M2944" s="31"/>
      <c r="N2944" s="31"/>
      <c r="O2944"/>
      <c r="P2944"/>
      <c r="R2944"/>
      <c r="T2944" s="30"/>
    </row>
    <row r="2945" spans="4:20" x14ac:dyDescent="0.45">
      <c r="D2945"/>
      <c r="E2945"/>
      <c r="I2945" s="21"/>
      <c r="J2945" s="22"/>
      <c r="K2945" s="23"/>
      <c r="M2945" s="31"/>
      <c r="N2945" s="31"/>
      <c r="O2945"/>
      <c r="P2945"/>
      <c r="R2945"/>
      <c r="T2945" s="30"/>
    </row>
    <row r="2946" spans="4:20" x14ac:dyDescent="0.45">
      <c r="D2946"/>
      <c r="E2946"/>
      <c r="I2946" s="21"/>
      <c r="J2946" s="22"/>
      <c r="K2946" s="23"/>
      <c r="M2946" s="31"/>
      <c r="N2946" s="31"/>
      <c r="O2946"/>
      <c r="P2946"/>
      <c r="R2946"/>
      <c r="T2946" s="30"/>
    </row>
    <row r="2947" spans="4:20" x14ac:dyDescent="0.45">
      <c r="D2947"/>
      <c r="E2947"/>
      <c r="I2947" s="21"/>
      <c r="J2947" s="22"/>
      <c r="K2947" s="23"/>
      <c r="M2947" s="31"/>
      <c r="N2947" s="31"/>
      <c r="O2947"/>
      <c r="P2947"/>
      <c r="R2947"/>
      <c r="T2947" s="30"/>
    </row>
    <row r="2948" spans="4:20" x14ac:dyDescent="0.45">
      <c r="D2948"/>
      <c r="E2948"/>
      <c r="I2948" s="21"/>
      <c r="J2948" s="22"/>
      <c r="K2948" s="23"/>
      <c r="M2948" s="31"/>
      <c r="N2948" s="31"/>
      <c r="O2948"/>
      <c r="P2948"/>
      <c r="R2948"/>
      <c r="T2948" s="30"/>
    </row>
    <row r="2949" spans="4:20" x14ac:dyDescent="0.45">
      <c r="D2949"/>
      <c r="E2949"/>
      <c r="I2949" s="21"/>
      <c r="J2949" s="22"/>
      <c r="K2949" s="23"/>
      <c r="M2949" s="31"/>
      <c r="N2949" s="31"/>
      <c r="O2949"/>
      <c r="P2949"/>
      <c r="R2949"/>
      <c r="T2949" s="30"/>
    </row>
    <row r="2950" spans="4:20" x14ac:dyDescent="0.45">
      <c r="D2950"/>
      <c r="E2950"/>
      <c r="I2950" s="21"/>
      <c r="J2950" s="22"/>
      <c r="K2950" s="23"/>
      <c r="M2950" s="31"/>
      <c r="N2950" s="31"/>
      <c r="O2950"/>
      <c r="P2950"/>
      <c r="R2950"/>
      <c r="T2950" s="30"/>
    </row>
    <row r="2951" spans="4:20" x14ac:dyDescent="0.45">
      <c r="D2951"/>
      <c r="E2951"/>
      <c r="I2951" s="21"/>
      <c r="J2951" s="22"/>
      <c r="K2951" s="23"/>
      <c r="M2951" s="31"/>
      <c r="N2951" s="31"/>
      <c r="O2951"/>
      <c r="P2951"/>
      <c r="R2951"/>
      <c r="T2951" s="30"/>
    </row>
    <row r="2952" spans="4:20" x14ac:dyDescent="0.45">
      <c r="D2952"/>
      <c r="E2952"/>
      <c r="I2952" s="21"/>
      <c r="J2952" s="22"/>
      <c r="K2952" s="23"/>
      <c r="M2952" s="31"/>
      <c r="N2952" s="31"/>
      <c r="O2952"/>
      <c r="P2952"/>
      <c r="R2952"/>
      <c r="T2952" s="30"/>
    </row>
    <row r="2953" spans="4:20" x14ac:dyDescent="0.45">
      <c r="D2953"/>
      <c r="E2953"/>
      <c r="I2953" s="21"/>
      <c r="J2953" s="22"/>
      <c r="K2953" s="23"/>
      <c r="M2953" s="31"/>
      <c r="N2953" s="31"/>
      <c r="O2953"/>
      <c r="P2953"/>
      <c r="R2953"/>
      <c r="T2953" s="30"/>
    </row>
    <row r="2954" spans="4:20" x14ac:dyDescent="0.45">
      <c r="D2954"/>
      <c r="E2954"/>
      <c r="I2954" s="21"/>
      <c r="J2954" s="22"/>
      <c r="K2954" s="23"/>
      <c r="M2954" s="31"/>
      <c r="N2954" s="31"/>
      <c r="O2954"/>
      <c r="P2954"/>
      <c r="R2954"/>
      <c r="T2954" s="30"/>
    </row>
    <row r="2955" spans="4:20" x14ac:dyDescent="0.45">
      <c r="D2955"/>
      <c r="E2955"/>
      <c r="I2955" s="21"/>
      <c r="J2955" s="22"/>
      <c r="K2955" s="23"/>
      <c r="M2955" s="31"/>
      <c r="N2955" s="31"/>
      <c r="O2955"/>
      <c r="P2955"/>
      <c r="R2955"/>
      <c r="T2955" s="30"/>
    </row>
    <row r="2956" spans="4:20" x14ac:dyDescent="0.45">
      <c r="D2956"/>
      <c r="E2956"/>
      <c r="I2956" s="21"/>
      <c r="J2956" s="22"/>
      <c r="K2956" s="23"/>
      <c r="M2956" s="31"/>
      <c r="N2956" s="31"/>
      <c r="O2956"/>
      <c r="P2956"/>
      <c r="R2956"/>
      <c r="T2956" s="30"/>
    </row>
    <row r="2957" spans="4:20" x14ac:dyDescent="0.45">
      <c r="D2957"/>
      <c r="E2957"/>
      <c r="I2957" s="21"/>
      <c r="J2957" s="22"/>
      <c r="K2957" s="23"/>
      <c r="M2957" s="31"/>
      <c r="N2957" s="31"/>
      <c r="O2957"/>
      <c r="P2957"/>
      <c r="R2957"/>
      <c r="T2957" s="30"/>
    </row>
    <row r="2958" spans="4:20" x14ac:dyDescent="0.45">
      <c r="D2958"/>
      <c r="E2958"/>
      <c r="I2958" s="21"/>
      <c r="J2958" s="22"/>
      <c r="K2958" s="23"/>
      <c r="M2958" s="31"/>
      <c r="N2958" s="31"/>
      <c r="O2958"/>
      <c r="P2958"/>
      <c r="R2958"/>
      <c r="T2958" s="30"/>
    </row>
    <row r="2959" spans="4:20" x14ac:dyDescent="0.45">
      <c r="D2959"/>
      <c r="E2959"/>
      <c r="I2959" s="21"/>
      <c r="J2959" s="22"/>
      <c r="K2959" s="23"/>
      <c r="M2959" s="31"/>
      <c r="N2959" s="31"/>
      <c r="O2959"/>
      <c r="P2959"/>
      <c r="R2959"/>
      <c r="T2959" s="30"/>
    </row>
    <row r="2960" spans="4:20" x14ac:dyDescent="0.45">
      <c r="D2960"/>
      <c r="E2960"/>
      <c r="I2960" s="21"/>
      <c r="J2960" s="22"/>
      <c r="K2960" s="23"/>
      <c r="M2960" s="31"/>
      <c r="N2960" s="31"/>
      <c r="O2960"/>
      <c r="P2960"/>
      <c r="R2960"/>
      <c r="T2960" s="30"/>
    </row>
    <row r="2961" spans="4:20" x14ac:dyDescent="0.45">
      <c r="D2961"/>
      <c r="E2961"/>
      <c r="I2961" s="21"/>
      <c r="J2961" s="22"/>
      <c r="K2961" s="23"/>
      <c r="M2961" s="31"/>
      <c r="N2961" s="31"/>
      <c r="O2961"/>
      <c r="P2961"/>
      <c r="R2961"/>
      <c r="T2961" s="30"/>
    </row>
    <row r="2962" spans="4:20" x14ac:dyDescent="0.45">
      <c r="D2962"/>
      <c r="E2962"/>
      <c r="I2962" s="21"/>
      <c r="J2962" s="22"/>
      <c r="K2962" s="23"/>
      <c r="M2962" s="31"/>
      <c r="N2962" s="31"/>
      <c r="O2962"/>
      <c r="P2962"/>
      <c r="R2962"/>
      <c r="T2962" s="30"/>
    </row>
    <row r="2963" spans="4:20" x14ac:dyDescent="0.45">
      <c r="D2963"/>
      <c r="E2963"/>
      <c r="I2963" s="21"/>
      <c r="J2963" s="22"/>
      <c r="K2963" s="23"/>
      <c r="M2963" s="31"/>
      <c r="N2963" s="31"/>
      <c r="O2963"/>
      <c r="P2963"/>
      <c r="R2963"/>
      <c r="T2963" s="30"/>
    </row>
    <row r="2964" spans="4:20" x14ac:dyDescent="0.45">
      <c r="D2964"/>
      <c r="E2964"/>
      <c r="I2964" s="21"/>
      <c r="J2964" s="22"/>
      <c r="K2964" s="23"/>
      <c r="M2964" s="31"/>
      <c r="N2964" s="31"/>
      <c r="O2964"/>
      <c r="P2964"/>
      <c r="R2964"/>
      <c r="T2964" s="30"/>
    </row>
    <row r="2965" spans="4:20" x14ac:dyDescent="0.45">
      <c r="D2965"/>
      <c r="E2965"/>
      <c r="I2965" s="21"/>
      <c r="J2965" s="22"/>
      <c r="K2965" s="23"/>
      <c r="M2965" s="31"/>
      <c r="N2965" s="31"/>
      <c r="O2965"/>
      <c r="P2965"/>
      <c r="R2965"/>
      <c r="T2965" s="30"/>
    </row>
    <row r="2966" spans="4:20" x14ac:dyDescent="0.45">
      <c r="D2966"/>
      <c r="E2966"/>
      <c r="I2966" s="21"/>
      <c r="J2966" s="22"/>
      <c r="K2966" s="23"/>
      <c r="M2966" s="31"/>
      <c r="N2966" s="31"/>
      <c r="O2966"/>
      <c r="P2966"/>
      <c r="R2966"/>
      <c r="T2966" s="30"/>
    </row>
    <row r="2967" spans="4:20" x14ac:dyDescent="0.45">
      <c r="D2967"/>
      <c r="E2967"/>
      <c r="I2967" s="21"/>
      <c r="J2967" s="22"/>
      <c r="K2967" s="23"/>
      <c r="M2967" s="31"/>
      <c r="N2967" s="31"/>
      <c r="O2967"/>
      <c r="P2967"/>
      <c r="R2967"/>
      <c r="T2967" s="30"/>
    </row>
    <row r="2968" spans="4:20" x14ac:dyDescent="0.45">
      <c r="D2968"/>
      <c r="E2968"/>
      <c r="I2968" s="21"/>
      <c r="J2968" s="22"/>
      <c r="K2968" s="23"/>
      <c r="M2968" s="31"/>
      <c r="N2968" s="31"/>
      <c r="O2968"/>
      <c r="P2968"/>
      <c r="R2968"/>
      <c r="T2968" s="30"/>
    </row>
    <row r="2969" spans="4:20" x14ac:dyDescent="0.45">
      <c r="D2969"/>
      <c r="E2969"/>
      <c r="I2969" s="21"/>
      <c r="J2969" s="22"/>
      <c r="K2969" s="23"/>
      <c r="M2969" s="31"/>
      <c r="N2969" s="31"/>
      <c r="O2969"/>
      <c r="P2969"/>
      <c r="R2969"/>
      <c r="T2969" s="30"/>
    </row>
    <row r="2970" spans="4:20" x14ac:dyDescent="0.45">
      <c r="D2970"/>
      <c r="E2970"/>
      <c r="I2970" s="21"/>
      <c r="J2970" s="22"/>
      <c r="K2970" s="23"/>
      <c r="M2970" s="31"/>
      <c r="N2970" s="31"/>
      <c r="O2970"/>
      <c r="P2970"/>
      <c r="R2970"/>
      <c r="T2970" s="30"/>
    </row>
    <row r="2971" spans="4:20" x14ac:dyDescent="0.45">
      <c r="D2971"/>
      <c r="E2971"/>
      <c r="I2971" s="21"/>
      <c r="J2971" s="22"/>
      <c r="K2971" s="23"/>
      <c r="M2971" s="31"/>
      <c r="N2971" s="31"/>
      <c r="O2971"/>
      <c r="P2971"/>
      <c r="R2971"/>
      <c r="T2971" s="30"/>
    </row>
    <row r="2972" spans="4:20" x14ac:dyDescent="0.45">
      <c r="D2972"/>
      <c r="E2972"/>
      <c r="I2972" s="21"/>
      <c r="J2972" s="22"/>
      <c r="K2972" s="23"/>
      <c r="M2972" s="31"/>
      <c r="N2972" s="31"/>
      <c r="O2972"/>
      <c r="P2972"/>
      <c r="R2972"/>
      <c r="T2972" s="30"/>
    </row>
    <row r="2973" spans="4:20" x14ac:dyDescent="0.45">
      <c r="D2973"/>
      <c r="E2973"/>
      <c r="I2973" s="21"/>
      <c r="J2973" s="22"/>
      <c r="K2973" s="23"/>
      <c r="M2973" s="31"/>
      <c r="N2973" s="31"/>
      <c r="O2973"/>
      <c r="P2973"/>
      <c r="R2973"/>
      <c r="T2973" s="30"/>
    </row>
    <row r="2974" spans="4:20" x14ac:dyDescent="0.45">
      <c r="D2974"/>
      <c r="E2974"/>
      <c r="I2974" s="21"/>
      <c r="J2974" s="22"/>
      <c r="K2974" s="23"/>
      <c r="M2974" s="31"/>
      <c r="N2974" s="31"/>
      <c r="O2974"/>
      <c r="P2974"/>
      <c r="R2974"/>
      <c r="T2974" s="30"/>
    </row>
    <row r="2975" spans="4:20" x14ac:dyDescent="0.45">
      <c r="D2975"/>
      <c r="E2975"/>
      <c r="I2975" s="21"/>
      <c r="J2975" s="22"/>
      <c r="K2975" s="23"/>
      <c r="M2975" s="31"/>
      <c r="N2975" s="31"/>
      <c r="O2975"/>
      <c r="P2975"/>
      <c r="R2975"/>
      <c r="T2975" s="30"/>
    </row>
    <row r="2976" spans="4:20" x14ac:dyDescent="0.45">
      <c r="D2976"/>
      <c r="E2976"/>
      <c r="I2976" s="21"/>
      <c r="J2976" s="22"/>
      <c r="K2976" s="23"/>
      <c r="M2976" s="31"/>
      <c r="N2976" s="31"/>
      <c r="O2976"/>
      <c r="P2976"/>
      <c r="R2976"/>
      <c r="T2976" s="30"/>
    </row>
    <row r="2977" spans="4:20" x14ac:dyDescent="0.45">
      <c r="D2977"/>
      <c r="E2977"/>
      <c r="I2977" s="21"/>
      <c r="J2977" s="22"/>
      <c r="K2977" s="23"/>
      <c r="M2977" s="31"/>
      <c r="N2977" s="31"/>
      <c r="O2977"/>
      <c r="P2977"/>
      <c r="R2977"/>
      <c r="T2977" s="30"/>
    </row>
    <row r="2978" spans="4:20" x14ac:dyDescent="0.45">
      <c r="D2978"/>
      <c r="E2978"/>
      <c r="I2978" s="21"/>
      <c r="J2978" s="22"/>
      <c r="K2978" s="23"/>
      <c r="M2978" s="31"/>
      <c r="N2978" s="31"/>
      <c r="O2978"/>
      <c r="P2978"/>
      <c r="R2978"/>
      <c r="T2978" s="30"/>
    </row>
    <row r="2979" spans="4:20" x14ac:dyDescent="0.45">
      <c r="D2979"/>
      <c r="E2979"/>
      <c r="I2979" s="21"/>
      <c r="J2979" s="22"/>
      <c r="K2979" s="23"/>
      <c r="M2979" s="31"/>
      <c r="N2979" s="31"/>
      <c r="O2979"/>
      <c r="P2979"/>
      <c r="R2979"/>
      <c r="T2979" s="30"/>
    </row>
    <row r="2980" spans="4:20" x14ac:dyDescent="0.45">
      <c r="D2980"/>
      <c r="E2980"/>
      <c r="I2980" s="21"/>
      <c r="J2980" s="22"/>
      <c r="K2980" s="23"/>
      <c r="M2980" s="31"/>
      <c r="N2980" s="31"/>
      <c r="O2980"/>
      <c r="P2980"/>
      <c r="R2980"/>
      <c r="T2980" s="30"/>
    </row>
    <row r="2981" spans="4:20" x14ac:dyDescent="0.45">
      <c r="D2981"/>
      <c r="E2981"/>
      <c r="I2981" s="21"/>
      <c r="J2981" s="22"/>
      <c r="K2981" s="23"/>
      <c r="M2981" s="31"/>
      <c r="N2981" s="31"/>
      <c r="O2981"/>
      <c r="P2981"/>
      <c r="R2981"/>
      <c r="T2981" s="30"/>
    </row>
    <row r="2982" spans="4:20" x14ac:dyDescent="0.45">
      <c r="D2982"/>
      <c r="E2982"/>
      <c r="I2982" s="21"/>
      <c r="J2982" s="22"/>
      <c r="K2982" s="23"/>
      <c r="M2982" s="31"/>
      <c r="N2982" s="31"/>
      <c r="O2982"/>
      <c r="P2982"/>
      <c r="R2982"/>
      <c r="T2982" s="30"/>
    </row>
    <row r="2983" spans="4:20" x14ac:dyDescent="0.45">
      <c r="D2983"/>
      <c r="E2983"/>
      <c r="I2983" s="21"/>
      <c r="J2983" s="22"/>
      <c r="K2983" s="23"/>
      <c r="M2983" s="31"/>
      <c r="N2983" s="31"/>
      <c r="O2983"/>
      <c r="P2983"/>
      <c r="R2983"/>
      <c r="T2983" s="30"/>
    </row>
    <row r="2984" spans="4:20" x14ac:dyDescent="0.45">
      <c r="D2984"/>
      <c r="E2984"/>
      <c r="I2984" s="21"/>
      <c r="J2984" s="22"/>
      <c r="K2984" s="23"/>
      <c r="M2984" s="31"/>
      <c r="N2984" s="31"/>
      <c r="O2984"/>
      <c r="P2984"/>
      <c r="R2984"/>
      <c r="T2984" s="30"/>
    </row>
    <row r="2985" spans="4:20" x14ac:dyDescent="0.45">
      <c r="D2985"/>
      <c r="E2985"/>
      <c r="I2985" s="21"/>
      <c r="J2985" s="22"/>
      <c r="K2985" s="23"/>
      <c r="M2985" s="31"/>
      <c r="N2985" s="31"/>
      <c r="O2985"/>
      <c r="P2985"/>
      <c r="R2985"/>
      <c r="T2985" s="30"/>
    </row>
    <row r="2986" spans="4:20" x14ac:dyDescent="0.45">
      <c r="D2986"/>
      <c r="E2986"/>
      <c r="I2986" s="21"/>
      <c r="J2986" s="22"/>
      <c r="K2986" s="23"/>
      <c r="M2986" s="31"/>
      <c r="N2986" s="31"/>
      <c r="O2986"/>
      <c r="P2986"/>
      <c r="R2986"/>
      <c r="T2986" s="30"/>
    </row>
    <row r="2987" spans="4:20" x14ac:dyDescent="0.45">
      <c r="D2987"/>
      <c r="E2987"/>
      <c r="I2987" s="21"/>
      <c r="J2987" s="22"/>
      <c r="K2987" s="23"/>
      <c r="M2987" s="31"/>
      <c r="N2987" s="31"/>
      <c r="O2987"/>
      <c r="P2987"/>
      <c r="R2987"/>
      <c r="T2987" s="30"/>
    </row>
    <row r="2988" spans="4:20" x14ac:dyDescent="0.45">
      <c r="D2988"/>
      <c r="E2988"/>
      <c r="I2988" s="21"/>
      <c r="J2988" s="22"/>
      <c r="K2988" s="23"/>
      <c r="M2988" s="31"/>
      <c r="N2988" s="31"/>
      <c r="O2988"/>
      <c r="P2988"/>
      <c r="R2988"/>
      <c r="T2988" s="30"/>
    </row>
    <row r="2989" spans="4:20" x14ac:dyDescent="0.45">
      <c r="D2989"/>
      <c r="E2989"/>
      <c r="I2989" s="21"/>
      <c r="J2989" s="22"/>
      <c r="K2989" s="23"/>
      <c r="M2989" s="31"/>
      <c r="N2989" s="31"/>
      <c r="O2989"/>
      <c r="P2989"/>
      <c r="R2989"/>
      <c r="T2989" s="30"/>
    </row>
    <row r="2990" spans="4:20" x14ac:dyDescent="0.45">
      <c r="D2990"/>
      <c r="E2990"/>
      <c r="I2990" s="21"/>
      <c r="J2990" s="22"/>
      <c r="K2990" s="23"/>
      <c r="M2990" s="31"/>
      <c r="N2990" s="31"/>
      <c r="O2990"/>
      <c r="P2990"/>
      <c r="R2990"/>
      <c r="T2990" s="30"/>
    </row>
    <row r="2991" spans="4:20" x14ac:dyDescent="0.45">
      <c r="D2991"/>
      <c r="E2991"/>
      <c r="I2991" s="21"/>
      <c r="J2991" s="22"/>
      <c r="K2991" s="23"/>
      <c r="M2991" s="31"/>
      <c r="N2991" s="31"/>
      <c r="O2991"/>
      <c r="P2991"/>
      <c r="R2991"/>
      <c r="T2991" s="30"/>
    </row>
    <row r="2992" spans="4:20" x14ac:dyDescent="0.45">
      <c r="D2992"/>
      <c r="E2992"/>
      <c r="I2992" s="21"/>
      <c r="J2992" s="22"/>
      <c r="K2992" s="23"/>
      <c r="M2992" s="31"/>
      <c r="N2992" s="31"/>
      <c r="O2992"/>
      <c r="P2992"/>
      <c r="R2992"/>
      <c r="T2992" s="30"/>
    </row>
    <row r="2993" spans="4:20" x14ac:dyDescent="0.45">
      <c r="D2993"/>
      <c r="E2993"/>
      <c r="I2993" s="21"/>
      <c r="J2993" s="22"/>
      <c r="K2993" s="23"/>
      <c r="M2993" s="31"/>
      <c r="N2993" s="31"/>
      <c r="O2993"/>
      <c r="P2993"/>
      <c r="R2993"/>
      <c r="T2993" s="30"/>
    </row>
    <row r="2994" spans="4:20" x14ac:dyDescent="0.45">
      <c r="D2994"/>
      <c r="E2994"/>
      <c r="I2994" s="21"/>
      <c r="J2994" s="22"/>
      <c r="K2994" s="23"/>
      <c r="M2994" s="31"/>
      <c r="N2994" s="31"/>
      <c r="O2994"/>
      <c r="P2994"/>
      <c r="R2994"/>
      <c r="T2994" s="30"/>
    </row>
    <row r="2995" spans="4:20" x14ac:dyDescent="0.45">
      <c r="D2995"/>
      <c r="E2995"/>
      <c r="I2995" s="21"/>
      <c r="J2995" s="22"/>
      <c r="K2995" s="23"/>
      <c r="M2995" s="31"/>
      <c r="N2995" s="31"/>
      <c r="O2995"/>
      <c r="P2995"/>
      <c r="R2995"/>
      <c r="T2995" s="30"/>
    </row>
    <row r="2996" spans="4:20" x14ac:dyDescent="0.45">
      <c r="D2996"/>
      <c r="E2996"/>
      <c r="I2996" s="21"/>
      <c r="J2996" s="22"/>
      <c r="K2996" s="23"/>
      <c r="M2996" s="31"/>
      <c r="N2996" s="31"/>
      <c r="O2996"/>
      <c r="P2996"/>
      <c r="R2996"/>
      <c r="T2996" s="30"/>
    </row>
    <row r="2997" spans="4:20" x14ac:dyDescent="0.45">
      <c r="D2997"/>
      <c r="E2997"/>
      <c r="I2997" s="21"/>
      <c r="J2997" s="22"/>
      <c r="K2997" s="23"/>
      <c r="M2997" s="31"/>
      <c r="N2997" s="31"/>
      <c r="O2997"/>
      <c r="P2997"/>
      <c r="R2997"/>
      <c r="T2997" s="30"/>
    </row>
    <row r="2998" spans="4:20" x14ac:dyDescent="0.45">
      <c r="D2998"/>
      <c r="E2998"/>
      <c r="I2998" s="21"/>
      <c r="J2998" s="22"/>
      <c r="K2998" s="23"/>
      <c r="M2998" s="31"/>
      <c r="N2998" s="31"/>
      <c r="O2998"/>
      <c r="P2998"/>
      <c r="R2998"/>
      <c r="T2998" s="30"/>
    </row>
    <row r="2999" spans="4:20" x14ac:dyDescent="0.45">
      <c r="D2999"/>
      <c r="E2999"/>
      <c r="I2999" s="21"/>
      <c r="J2999" s="22"/>
      <c r="K2999" s="23"/>
      <c r="M2999" s="31"/>
      <c r="N2999" s="31"/>
      <c r="O2999"/>
      <c r="P2999"/>
      <c r="R2999"/>
      <c r="T2999" s="30"/>
    </row>
    <row r="3000" spans="4:20" x14ac:dyDescent="0.45">
      <c r="D3000"/>
      <c r="E3000"/>
      <c r="I3000" s="21"/>
      <c r="J3000" s="22"/>
      <c r="K3000" s="23"/>
      <c r="M3000" s="31"/>
      <c r="N3000" s="31"/>
      <c r="O3000"/>
      <c r="P3000"/>
      <c r="R3000"/>
      <c r="T3000" s="30"/>
    </row>
    <row r="3001" spans="4:20" x14ac:dyDescent="0.45">
      <c r="D3001"/>
      <c r="E3001"/>
      <c r="I3001" s="21"/>
      <c r="J3001" s="22"/>
      <c r="K3001" s="23"/>
      <c r="M3001" s="31"/>
      <c r="N3001" s="31"/>
      <c r="O3001"/>
      <c r="P3001"/>
      <c r="R3001"/>
      <c r="T3001" s="30"/>
    </row>
    <row r="3002" spans="4:20" x14ac:dyDescent="0.45">
      <c r="D3002"/>
      <c r="E3002"/>
      <c r="I3002" s="21"/>
      <c r="J3002" s="22"/>
      <c r="K3002" s="23"/>
      <c r="M3002" s="31"/>
      <c r="N3002" s="31"/>
      <c r="O3002"/>
      <c r="P3002"/>
      <c r="R3002"/>
      <c r="T3002" s="30"/>
    </row>
    <row r="3003" spans="4:20" x14ac:dyDescent="0.45">
      <c r="D3003"/>
      <c r="E3003"/>
      <c r="I3003" s="21"/>
      <c r="J3003" s="22"/>
      <c r="K3003" s="23"/>
      <c r="M3003" s="31"/>
      <c r="N3003" s="31"/>
      <c r="O3003"/>
      <c r="P3003"/>
      <c r="R3003"/>
      <c r="T3003" s="30"/>
    </row>
    <row r="3004" spans="4:20" x14ac:dyDescent="0.45">
      <c r="D3004"/>
      <c r="E3004"/>
      <c r="I3004" s="21"/>
      <c r="J3004" s="22"/>
      <c r="K3004" s="23"/>
      <c r="M3004" s="31"/>
      <c r="N3004" s="31"/>
      <c r="O3004"/>
      <c r="P3004"/>
      <c r="R3004"/>
      <c r="T3004" s="30"/>
    </row>
    <row r="3005" spans="4:20" x14ac:dyDescent="0.45">
      <c r="D3005"/>
      <c r="E3005"/>
      <c r="I3005" s="21"/>
      <c r="J3005" s="22"/>
      <c r="K3005" s="23"/>
      <c r="M3005" s="31"/>
      <c r="N3005" s="31"/>
      <c r="O3005"/>
      <c r="P3005"/>
      <c r="R3005"/>
      <c r="T3005" s="30"/>
    </row>
    <row r="3006" spans="4:20" x14ac:dyDescent="0.45">
      <c r="D3006"/>
      <c r="E3006"/>
      <c r="I3006" s="21"/>
      <c r="J3006" s="22"/>
      <c r="K3006" s="23"/>
      <c r="M3006" s="31"/>
      <c r="N3006" s="31"/>
      <c r="O3006"/>
      <c r="P3006"/>
      <c r="R3006"/>
      <c r="T3006" s="30"/>
    </row>
    <row r="3007" spans="4:20" x14ac:dyDescent="0.45">
      <c r="D3007"/>
      <c r="E3007"/>
      <c r="I3007" s="21"/>
      <c r="J3007" s="22"/>
      <c r="K3007" s="23"/>
      <c r="M3007" s="31"/>
      <c r="N3007" s="31"/>
      <c r="O3007"/>
      <c r="P3007"/>
      <c r="R3007"/>
      <c r="T3007" s="30"/>
    </row>
    <row r="3008" spans="4:20" x14ac:dyDescent="0.45">
      <c r="D3008"/>
      <c r="E3008"/>
      <c r="I3008" s="21"/>
      <c r="J3008" s="22"/>
      <c r="K3008" s="23"/>
      <c r="M3008" s="31"/>
      <c r="N3008" s="31"/>
      <c r="O3008"/>
      <c r="P3008"/>
      <c r="R3008"/>
      <c r="T3008" s="30"/>
    </row>
    <row r="3009" spans="4:20" x14ac:dyDescent="0.45">
      <c r="D3009"/>
      <c r="E3009"/>
      <c r="I3009" s="21"/>
      <c r="J3009" s="22"/>
      <c r="K3009" s="23"/>
      <c r="M3009" s="31"/>
      <c r="N3009" s="31"/>
      <c r="O3009"/>
      <c r="P3009"/>
      <c r="R3009"/>
      <c r="T3009" s="30"/>
    </row>
    <row r="3010" spans="4:20" x14ac:dyDescent="0.45">
      <c r="D3010"/>
      <c r="E3010"/>
      <c r="I3010" s="21"/>
      <c r="J3010" s="22"/>
      <c r="K3010" s="23"/>
      <c r="M3010" s="31"/>
      <c r="N3010" s="31"/>
      <c r="O3010"/>
      <c r="P3010"/>
      <c r="R3010"/>
      <c r="T3010" s="30"/>
    </row>
    <row r="3011" spans="4:20" x14ac:dyDescent="0.45">
      <c r="D3011"/>
      <c r="E3011"/>
      <c r="I3011" s="21"/>
      <c r="J3011" s="22"/>
      <c r="K3011" s="23"/>
      <c r="M3011" s="31"/>
      <c r="N3011" s="31"/>
      <c r="O3011"/>
      <c r="P3011"/>
      <c r="R3011"/>
      <c r="T3011" s="30"/>
    </row>
    <row r="3012" spans="4:20" x14ac:dyDescent="0.45">
      <c r="D3012"/>
      <c r="E3012"/>
      <c r="I3012" s="21"/>
      <c r="J3012" s="22"/>
      <c r="K3012" s="23"/>
      <c r="M3012" s="31"/>
      <c r="N3012" s="31"/>
      <c r="O3012"/>
      <c r="P3012"/>
      <c r="R3012"/>
      <c r="T3012" s="30"/>
    </row>
    <row r="3013" spans="4:20" x14ac:dyDescent="0.45">
      <c r="D3013"/>
      <c r="E3013"/>
      <c r="I3013" s="21"/>
      <c r="J3013" s="22"/>
      <c r="K3013" s="23"/>
      <c r="M3013" s="31"/>
      <c r="N3013" s="31"/>
      <c r="O3013"/>
      <c r="P3013"/>
      <c r="R3013"/>
      <c r="T3013" s="30"/>
    </row>
    <row r="3014" spans="4:20" x14ac:dyDescent="0.45">
      <c r="D3014"/>
      <c r="E3014"/>
      <c r="I3014" s="21"/>
      <c r="J3014" s="22"/>
      <c r="K3014" s="23"/>
      <c r="M3014" s="31"/>
      <c r="N3014" s="31"/>
      <c r="O3014"/>
      <c r="P3014"/>
      <c r="R3014"/>
      <c r="T3014" s="30"/>
    </row>
    <row r="3015" spans="4:20" x14ac:dyDescent="0.45">
      <c r="D3015"/>
      <c r="E3015"/>
      <c r="I3015" s="21"/>
      <c r="J3015" s="22"/>
      <c r="K3015" s="23"/>
      <c r="M3015" s="31"/>
      <c r="N3015" s="31"/>
      <c r="O3015"/>
      <c r="P3015"/>
      <c r="R3015"/>
      <c r="T3015" s="30"/>
    </row>
    <row r="3016" spans="4:20" x14ac:dyDescent="0.45">
      <c r="D3016"/>
      <c r="E3016"/>
      <c r="I3016" s="21"/>
      <c r="J3016" s="22"/>
      <c r="K3016" s="23"/>
      <c r="M3016" s="31"/>
      <c r="N3016" s="31"/>
      <c r="O3016"/>
      <c r="P3016"/>
      <c r="R3016"/>
      <c r="T3016" s="30"/>
    </row>
    <row r="3017" spans="4:20" x14ac:dyDescent="0.45">
      <c r="D3017"/>
      <c r="E3017"/>
      <c r="I3017" s="21"/>
      <c r="J3017" s="22"/>
      <c r="K3017" s="23"/>
      <c r="M3017" s="31"/>
      <c r="N3017" s="31"/>
      <c r="O3017"/>
      <c r="P3017"/>
      <c r="R3017"/>
      <c r="T3017" s="30"/>
    </row>
    <row r="3018" spans="4:20" x14ac:dyDescent="0.45">
      <c r="D3018"/>
      <c r="E3018"/>
      <c r="I3018" s="21"/>
      <c r="J3018" s="22"/>
      <c r="K3018" s="23"/>
      <c r="M3018" s="31"/>
      <c r="N3018" s="31"/>
      <c r="O3018"/>
      <c r="P3018"/>
      <c r="R3018"/>
      <c r="T3018" s="30"/>
    </row>
    <row r="3019" spans="4:20" x14ac:dyDescent="0.45">
      <c r="D3019"/>
      <c r="E3019"/>
      <c r="I3019" s="21"/>
      <c r="J3019" s="22"/>
      <c r="K3019" s="23"/>
      <c r="M3019" s="31"/>
      <c r="N3019" s="31"/>
      <c r="O3019"/>
      <c r="P3019"/>
      <c r="R3019"/>
      <c r="T3019" s="30"/>
    </row>
    <row r="3020" spans="4:20" x14ac:dyDescent="0.45">
      <c r="D3020"/>
      <c r="E3020"/>
      <c r="I3020" s="21"/>
      <c r="J3020" s="22"/>
      <c r="K3020" s="23"/>
      <c r="M3020" s="31"/>
      <c r="N3020" s="31"/>
      <c r="O3020"/>
      <c r="P3020"/>
      <c r="R3020"/>
      <c r="T3020" s="30"/>
    </row>
    <row r="3021" spans="4:20" x14ac:dyDescent="0.45">
      <c r="D3021"/>
      <c r="E3021"/>
      <c r="I3021" s="21"/>
      <c r="J3021" s="22"/>
      <c r="K3021" s="23"/>
      <c r="M3021" s="31"/>
      <c r="N3021" s="31"/>
      <c r="O3021"/>
      <c r="P3021"/>
      <c r="R3021"/>
      <c r="T3021" s="30"/>
    </row>
    <row r="3022" spans="4:20" x14ac:dyDescent="0.45">
      <c r="D3022"/>
      <c r="E3022"/>
      <c r="I3022" s="21"/>
      <c r="J3022" s="22"/>
      <c r="K3022" s="23"/>
      <c r="M3022" s="31"/>
      <c r="N3022" s="31"/>
      <c r="O3022"/>
      <c r="P3022"/>
      <c r="R3022"/>
      <c r="T3022" s="30"/>
    </row>
    <row r="3023" spans="4:20" x14ac:dyDescent="0.45">
      <c r="D3023"/>
      <c r="E3023"/>
      <c r="I3023" s="21"/>
      <c r="J3023" s="22"/>
      <c r="K3023" s="23"/>
      <c r="M3023" s="31"/>
      <c r="N3023" s="31"/>
      <c r="O3023"/>
      <c r="P3023"/>
      <c r="R3023"/>
      <c r="T3023" s="30"/>
    </row>
    <row r="3024" spans="4:20" x14ac:dyDescent="0.45">
      <c r="D3024"/>
      <c r="E3024"/>
      <c r="I3024" s="21"/>
      <c r="J3024" s="22"/>
      <c r="K3024" s="23"/>
      <c r="M3024" s="31"/>
      <c r="N3024" s="31"/>
      <c r="O3024"/>
      <c r="P3024"/>
      <c r="R3024"/>
      <c r="T3024" s="30"/>
    </row>
    <row r="3025" spans="4:20" x14ac:dyDescent="0.45">
      <c r="D3025"/>
      <c r="E3025"/>
      <c r="I3025" s="21"/>
      <c r="J3025" s="22"/>
      <c r="K3025" s="23"/>
      <c r="M3025" s="31"/>
      <c r="N3025" s="31"/>
      <c r="O3025"/>
      <c r="P3025"/>
      <c r="R3025"/>
      <c r="T3025" s="30"/>
    </row>
    <row r="3026" spans="4:20" x14ac:dyDescent="0.45">
      <c r="D3026"/>
      <c r="E3026"/>
      <c r="I3026" s="21"/>
      <c r="J3026" s="22"/>
      <c r="K3026" s="23"/>
      <c r="M3026" s="31"/>
      <c r="N3026" s="31"/>
      <c r="O3026"/>
      <c r="P3026"/>
      <c r="R3026"/>
      <c r="T3026" s="30"/>
    </row>
    <row r="3027" spans="4:20" x14ac:dyDescent="0.45">
      <c r="D3027"/>
      <c r="E3027"/>
      <c r="I3027" s="21"/>
      <c r="J3027" s="22"/>
      <c r="K3027" s="23"/>
      <c r="M3027" s="31"/>
      <c r="N3027" s="31"/>
      <c r="O3027"/>
      <c r="P3027"/>
      <c r="R3027"/>
      <c r="T3027" s="30"/>
    </row>
    <row r="3028" spans="4:20" x14ac:dyDescent="0.45">
      <c r="D3028"/>
      <c r="E3028"/>
      <c r="I3028" s="21"/>
      <c r="J3028" s="22"/>
      <c r="K3028" s="23"/>
      <c r="M3028" s="31"/>
      <c r="N3028" s="31"/>
      <c r="O3028"/>
      <c r="P3028"/>
      <c r="R3028"/>
      <c r="T3028" s="30"/>
    </row>
    <row r="3029" spans="4:20" x14ac:dyDescent="0.45">
      <c r="D3029"/>
      <c r="E3029"/>
      <c r="I3029" s="21"/>
      <c r="J3029" s="22"/>
      <c r="K3029" s="23"/>
      <c r="M3029" s="31"/>
      <c r="N3029" s="31"/>
      <c r="O3029"/>
      <c r="P3029"/>
      <c r="R3029"/>
      <c r="T3029" s="30"/>
    </row>
    <row r="3030" spans="4:20" x14ac:dyDescent="0.45">
      <c r="D3030"/>
      <c r="E3030"/>
      <c r="I3030" s="21"/>
      <c r="J3030" s="22"/>
      <c r="K3030" s="23"/>
      <c r="M3030" s="31"/>
      <c r="N3030" s="31"/>
      <c r="O3030"/>
      <c r="P3030"/>
      <c r="R3030"/>
      <c r="T3030" s="30"/>
    </row>
    <row r="3031" spans="4:20" x14ac:dyDescent="0.45">
      <c r="D3031"/>
      <c r="E3031"/>
      <c r="I3031" s="21"/>
      <c r="J3031" s="22"/>
      <c r="K3031" s="23"/>
      <c r="M3031" s="31"/>
      <c r="N3031" s="31"/>
      <c r="O3031"/>
      <c r="P3031"/>
      <c r="R3031"/>
      <c r="T3031" s="30"/>
    </row>
    <row r="3032" spans="4:20" x14ac:dyDescent="0.45">
      <c r="D3032"/>
      <c r="E3032"/>
      <c r="I3032" s="21"/>
      <c r="J3032" s="22"/>
      <c r="K3032" s="23"/>
      <c r="M3032" s="31"/>
      <c r="N3032" s="31"/>
      <c r="O3032"/>
      <c r="P3032"/>
      <c r="R3032"/>
      <c r="T3032" s="30"/>
    </row>
    <row r="3033" spans="4:20" x14ac:dyDescent="0.45">
      <c r="D3033"/>
      <c r="E3033"/>
      <c r="I3033" s="21"/>
      <c r="J3033" s="22"/>
      <c r="K3033" s="23"/>
      <c r="M3033" s="31"/>
      <c r="N3033" s="31"/>
      <c r="O3033"/>
      <c r="P3033"/>
      <c r="R3033"/>
      <c r="T3033" s="30"/>
    </row>
    <row r="3034" spans="4:20" x14ac:dyDescent="0.45">
      <c r="D3034"/>
      <c r="E3034"/>
      <c r="I3034" s="21"/>
      <c r="J3034" s="22"/>
      <c r="K3034" s="23"/>
      <c r="M3034" s="31"/>
      <c r="N3034" s="31"/>
      <c r="O3034"/>
      <c r="P3034"/>
      <c r="R3034"/>
      <c r="T3034" s="30"/>
    </row>
    <row r="3035" spans="4:20" x14ac:dyDescent="0.45">
      <c r="D3035"/>
      <c r="E3035"/>
      <c r="I3035" s="21"/>
      <c r="J3035" s="22"/>
      <c r="K3035" s="23"/>
      <c r="M3035" s="31"/>
      <c r="N3035" s="31"/>
      <c r="O3035"/>
      <c r="P3035"/>
      <c r="R3035"/>
      <c r="T3035" s="30"/>
    </row>
    <row r="3036" spans="4:20" x14ac:dyDescent="0.45">
      <c r="D3036"/>
      <c r="E3036"/>
      <c r="I3036" s="21"/>
      <c r="J3036" s="22"/>
      <c r="K3036" s="23"/>
      <c r="M3036" s="31"/>
      <c r="N3036" s="31"/>
      <c r="O3036"/>
      <c r="P3036"/>
      <c r="R3036"/>
      <c r="T3036" s="30"/>
    </row>
    <row r="3037" spans="4:20" x14ac:dyDescent="0.45">
      <c r="D3037"/>
      <c r="E3037"/>
      <c r="I3037" s="21"/>
      <c r="J3037" s="22"/>
      <c r="K3037" s="23"/>
      <c r="M3037" s="31"/>
      <c r="N3037" s="31"/>
      <c r="O3037"/>
      <c r="P3037"/>
      <c r="R3037"/>
      <c r="T3037" s="30"/>
    </row>
    <row r="3038" spans="4:20" x14ac:dyDescent="0.45">
      <c r="D3038"/>
      <c r="E3038"/>
      <c r="I3038" s="21"/>
      <c r="J3038" s="22"/>
      <c r="K3038" s="23"/>
      <c r="M3038" s="31"/>
      <c r="N3038" s="31"/>
      <c r="O3038"/>
      <c r="P3038"/>
      <c r="R3038"/>
      <c r="T3038" s="30"/>
    </row>
    <row r="3039" spans="4:20" x14ac:dyDescent="0.45">
      <c r="D3039"/>
      <c r="E3039"/>
      <c r="I3039" s="21"/>
      <c r="J3039" s="22"/>
      <c r="K3039" s="23"/>
      <c r="M3039" s="31"/>
      <c r="N3039" s="31"/>
      <c r="O3039"/>
      <c r="P3039"/>
      <c r="R3039"/>
      <c r="T3039" s="30"/>
    </row>
    <row r="3040" spans="4:20" x14ac:dyDescent="0.45">
      <c r="D3040"/>
      <c r="E3040"/>
      <c r="I3040" s="21"/>
      <c r="J3040" s="22"/>
      <c r="K3040" s="23"/>
      <c r="M3040" s="31"/>
      <c r="N3040" s="31"/>
      <c r="O3040"/>
      <c r="P3040"/>
      <c r="R3040"/>
      <c r="T3040" s="30"/>
    </row>
    <row r="3041" spans="4:20" x14ac:dyDescent="0.45">
      <c r="D3041"/>
      <c r="E3041"/>
      <c r="I3041" s="21"/>
      <c r="J3041" s="22"/>
      <c r="K3041" s="23"/>
      <c r="M3041" s="31"/>
      <c r="N3041" s="31"/>
      <c r="O3041"/>
      <c r="P3041"/>
      <c r="R3041"/>
      <c r="T3041" s="30"/>
    </row>
    <row r="3042" spans="4:20" x14ac:dyDescent="0.45">
      <c r="D3042"/>
      <c r="E3042"/>
      <c r="I3042" s="21"/>
      <c r="J3042" s="22"/>
      <c r="K3042" s="23"/>
      <c r="M3042" s="31"/>
      <c r="N3042" s="31"/>
      <c r="O3042"/>
      <c r="P3042"/>
      <c r="R3042"/>
      <c r="T3042" s="30"/>
    </row>
    <row r="3043" spans="4:20" x14ac:dyDescent="0.45">
      <c r="D3043"/>
      <c r="E3043"/>
      <c r="I3043" s="21"/>
      <c r="J3043" s="22"/>
      <c r="K3043" s="23"/>
      <c r="M3043" s="31"/>
      <c r="N3043" s="31"/>
      <c r="O3043"/>
      <c r="P3043"/>
      <c r="R3043"/>
      <c r="T3043" s="30"/>
    </row>
    <row r="3044" spans="4:20" x14ac:dyDescent="0.45">
      <c r="D3044"/>
      <c r="E3044"/>
      <c r="I3044" s="21"/>
      <c r="J3044" s="22"/>
      <c r="K3044" s="23"/>
      <c r="M3044" s="31"/>
      <c r="N3044" s="31"/>
      <c r="O3044"/>
      <c r="P3044"/>
      <c r="R3044"/>
      <c r="T3044" s="30"/>
    </row>
    <row r="3045" spans="4:20" x14ac:dyDescent="0.45">
      <c r="D3045"/>
      <c r="E3045"/>
      <c r="I3045" s="21"/>
      <c r="J3045" s="22"/>
      <c r="K3045" s="23"/>
      <c r="M3045" s="31"/>
      <c r="N3045" s="31"/>
      <c r="O3045"/>
      <c r="P3045"/>
      <c r="R3045"/>
      <c r="T3045" s="30"/>
    </row>
    <row r="3046" spans="4:20" x14ac:dyDescent="0.45">
      <c r="D3046"/>
      <c r="E3046"/>
      <c r="I3046" s="21"/>
      <c r="J3046" s="22"/>
      <c r="K3046" s="23"/>
      <c r="M3046" s="31"/>
      <c r="N3046" s="31"/>
      <c r="O3046"/>
      <c r="P3046"/>
      <c r="R3046"/>
      <c r="T3046" s="30"/>
    </row>
    <row r="3047" spans="4:20" x14ac:dyDescent="0.45">
      <c r="D3047"/>
      <c r="E3047"/>
      <c r="I3047" s="21"/>
      <c r="J3047" s="22"/>
      <c r="K3047" s="23"/>
      <c r="M3047" s="31"/>
      <c r="N3047" s="31"/>
      <c r="O3047"/>
      <c r="P3047"/>
      <c r="R3047"/>
      <c r="T3047" s="30"/>
    </row>
    <row r="3048" spans="4:20" x14ac:dyDescent="0.45">
      <c r="D3048"/>
      <c r="E3048"/>
      <c r="I3048" s="21"/>
      <c r="J3048" s="22"/>
      <c r="K3048" s="23"/>
      <c r="M3048" s="31"/>
      <c r="N3048" s="31"/>
      <c r="O3048"/>
      <c r="P3048"/>
      <c r="R3048"/>
      <c r="T3048" s="30"/>
    </row>
    <row r="3049" spans="4:20" x14ac:dyDescent="0.45">
      <c r="D3049"/>
      <c r="E3049"/>
      <c r="I3049" s="21"/>
      <c r="J3049" s="22"/>
      <c r="K3049" s="23"/>
      <c r="M3049" s="31"/>
      <c r="N3049" s="31"/>
      <c r="O3049"/>
      <c r="P3049"/>
      <c r="R3049"/>
      <c r="T3049" s="30"/>
    </row>
    <row r="3050" spans="4:20" x14ac:dyDescent="0.45">
      <c r="D3050"/>
      <c r="E3050"/>
      <c r="I3050" s="21"/>
      <c r="J3050" s="22"/>
      <c r="K3050" s="23"/>
      <c r="M3050" s="31"/>
      <c r="N3050" s="31"/>
      <c r="O3050"/>
      <c r="P3050"/>
      <c r="R3050"/>
      <c r="T3050" s="30"/>
    </row>
    <row r="3051" spans="4:20" x14ac:dyDescent="0.45">
      <c r="D3051"/>
      <c r="E3051"/>
      <c r="I3051" s="21"/>
      <c r="J3051" s="22"/>
      <c r="K3051" s="23"/>
      <c r="M3051" s="31"/>
      <c r="N3051" s="31"/>
      <c r="O3051"/>
      <c r="P3051"/>
      <c r="R3051"/>
      <c r="T3051" s="30"/>
    </row>
    <row r="3052" spans="4:20" x14ac:dyDescent="0.45">
      <c r="D3052"/>
      <c r="E3052"/>
      <c r="I3052" s="21"/>
      <c r="J3052" s="22"/>
      <c r="K3052" s="23"/>
      <c r="M3052" s="31"/>
      <c r="N3052" s="31"/>
      <c r="O3052"/>
      <c r="P3052"/>
      <c r="R3052"/>
      <c r="T3052" s="30"/>
    </row>
    <row r="3053" spans="4:20" x14ac:dyDescent="0.45">
      <c r="D3053"/>
      <c r="E3053"/>
      <c r="I3053" s="21"/>
      <c r="J3053" s="22"/>
      <c r="K3053" s="23"/>
      <c r="M3053" s="31"/>
      <c r="N3053" s="31"/>
      <c r="O3053"/>
      <c r="P3053"/>
      <c r="R3053"/>
      <c r="T3053" s="30"/>
    </row>
    <row r="3054" spans="4:20" x14ac:dyDescent="0.45">
      <c r="D3054"/>
      <c r="E3054"/>
      <c r="I3054" s="21"/>
      <c r="J3054" s="22"/>
      <c r="K3054" s="23"/>
      <c r="M3054" s="31"/>
      <c r="N3054" s="31"/>
      <c r="O3054"/>
      <c r="P3054"/>
      <c r="R3054"/>
      <c r="T3054" s="30"/>
    </row>
    <row r="3055" spans="4:20" x14ac:dyDescent="0.45">
      <c r="D3055"/>
      <c r="E3055"/>
      <c r="I3055" s="21"/>
      <c r="J3055" s="22"/>
      <c r="K3055" s="23"/>
      <c r="M3055" s="31"/>
      <c r="N3055" s="31"/>
      <c r="O3055"/>
      <c r="P3055"/>
      <c r="R3055"/>
      <c r="T3055" s="30"/>
    </row>
    <row r="3056" spans="4:20" x14ac:dyDescent="0.45">
      <c r="D3056"/>
      <c r="E3056"/>
      <c r="I3056" s="21"/>
      <c r="J3056" s="22"/>
      <c r="K3056" s="23"/>
      <c r="M3056" s="31"/>
      <c r="N3056" s="31"/>
      <c r="O3056"/>
      <c r="P3056"/>
      <c r="R3056"/>
      <c r="T3056" s="30"/>
    </row>
    <row r="3057" spans="4:20" x14ac:dyDescent="0.45">
      <c r="D3057"/>
      <c r="E3057"/>
      <c r="I3057" s="21"/>
      <c r="J3057" s="22"/>
      <c r="K3057" s="23"/>
      <c r="M3057" s="31"/>
      <c r="N3057" s="31"/>
      <c r="O3057"/>
      <c r="P3057"/>
      <c r="R3057"/>
      <c r="T3057" s="30"/>
    </row>
    <row r="3058" spans="4:20" x14ac:dyDescent="0.45">
      <c r="D3058"/>
      <c r="E3058"/>
      <c r="I3058" s="21"/>
      <c r="J3058" s="22"/>
      <c r="K3058" s="23"/>
      <c r="M3058" s="31"/>
      <c r="N3058" s="31"/>
      <c r="O3058"/>
      <c r="P3058"/>
      <c r="R3058"/>
      <c r="T3058" s="30"/>
    </row>
    <row r="3059" spans="4:20" x14ac:dyDescent="0.45">
      <c r="D3059"/>
      <c r="E3059"/>
      <c r="I3059" s="21"/>
      <c r="J3059" s="22"/>
      <c r="K3059" s="23"/>
      <c r="M3059" s="31"/>
      <c r="N3059" s="31"/>
      <c r="O3059"/>
      <c r="P3059"/>
      <c r="R3059"/>
      <c r="T3059" s="30"/>
    </row>
    <row r="3060" spans="4:20" x14ac:dyDescent="0.45">
      <c r="D3060"/>
      <c r="E3060"/>
      <c r="I3060" s="21"/>
      <c r="J3060" s="22"/>
      <c r="K3060" s="23"/>
      <c r="M3060" s="31"/>
      <c r="N3060" s="31"/>
      <c r="O3060"/>
      <c r="P3060"/>
      <c r="R3060"/>
      <c r="T3060" s="30"/>
    </row>
    <row r="3061" spans="4:20" x14ac:dyDescent="0.45">
      <c r="D3061"/>
      <c r="E3061"/>
      <c r="I3061" s="21"/>
      <c r="J3061" s="22"/>
      <c r="K3061" s="23"/>
      <c r="M3061" s="31"/>
      <c r="N3061" s="31"/>
      <c r="O3061"/>
      <c r="P3061"/>
      <c r="R3061"/>
      <c r="T3061" s="30"/>
    </row>
    <row r="3062" spans="4:20" x14ac:dyDescent="0.45">
      <c r="D3062"/>
      <c r="E3062"/>
      <c r="I3062" s="21"/>
      <c r="J3062" s="22"/>
      <c r="K3062" s="23"/>
      <c r="M3062" s="31"/>
      <c r="N3062" s="31"/>
      <c r="O3062"/>
      <c r="P3062"/>
      <c r="R3062"/>
      <c r="T3062" s="30"/>
    </row>
    <row r="3063" spans="4:20" x14ac:dyDescent="0.45">
      <c r="D3063"/>
      <c r="E3063"/>
      <c r="I3063" s="21"/>
      <c r="J3063" s="22"/>
      <c r="K3063" s="23"/>
      <c r="M3063" s="31"/>
      <c r="N3063" s="31"/>
      <c r="O3063"/>
      <c r="P3063"/>
      <c r="R3063"/>
      <c r="T3063" s="30"/>
    </row>
    <row r="3064" spans="4:20" x14ac:dyDescent="0.45">
      <c r="D3064"/>
      <c r="E3064"/>
      <c r="I3064" s="21"/>
      <c r="J3064" s="22"/>
      <c r="K3064" s="23"/>
      <c r="M3064" s="31"/>
      <c r="N3064" s="31"/>
      <c r="O3064"/>
      <c r="P3064"/>
      <c r="R3064"/>
      <c r="T3064" s="30"/>
    </row>
    <row r="3065" spans="4:20" x14ac:dyDescent="0.45">
      <c r="D3065"/>
      <c r="E3065"/>
      <c r="I3065" s="21"/>
      <c r="J3065" s="22"/>
      <c r="K3065" s="23"/>
      <c r="M3065" s="31"/>
      <c r="N3065" s="31"/>
      <c r="O3065"/>
      <c r="P3065"/>
      <c r="R3065"/>
      <c r="T3065" s="30"/>
    </row>
    <row r="3066" spans="4:20" x14ac:dyDescent="0.45">
      <c r="D3066"/>
      <c r="E3066"/>
      <c r="I3066" s="21"/>
      <c r="J3066" s="22"/>
      <c r="K3066" s="23"/>
      <c r="M3066" s="31"/>
      <c r="N3066" s="31"/>
      <c r="O3066"/>
      <c r="P3066"/>
      <c r="R3066"/>
      <c r="T3066" s="30"/>
    </row>
    <row r="3067" spans="4:20" x14ac:dyDescent="0.45">
      <c r="D3067"/>
      <c r="E3067"/>
      <c r="I3067" s="21"/>
      <c r="J3067" s="22"/>
      <c r="K3067" s="23"/>
      <c r="M3067" s="31"/>
      <c r="N3067" s="31"/>
      <c r="O3067"/>
      <c r="P3067"/>
      <c r="R3067"/>
      <c r="T3067" s="30"/>
    </row>
    <row r="3068" spans="4:20" x14ac:dyDescent="0.45">
      <c r="D3068"/>
      <c r="E3068"/>
      <c r="I3068" s="21"/>
      <c r="J3068" s="22"/>
      <c r="K3068" s="23"/>
      <c r="M3068" s="31"/>
      <c r="N3068" s="31"/>
      <c r="O3068"/>
      <c r="P3068"/>
      <c r="R3068"/>
      <c r="T3068" s="30"/>
    </row>
    <row r="3069" spans="4:20" x14ac:dyDescent="0.45">
      <c r="D3069"/>
      <c r="E3069"/>
      <c r="I3069" s="21"/>
      <c r="J3069" s="22"/>
      <c r="K3069" s="23"/>
      <c r="M3069" s="31"/>
      <c r="N3069" s="31"/>
      <c r="O3069"/>
      <c r="P3069"/>
      <c r="R3069"/>
      <c r="T3069" s="30"/>
    </row>
    <row r="3070" spans="4:20" x14ac:dyDescent="0.45">
      <c r="D3070"/>
      <c r="E3070"/>
      <c r="I3070" s="21"/>
      <c r="J3070" s="22"/>
      <c r="K3070" s="23"/>
      <c r="M3070" s="31"/>
      <c r="N3070" s="31"/>
      <c r="O3070"/>
      <c r="P3070"/>
      <c r="R3070"/>
      <c r="T3070" s="30"/>
    </row>
    <row r="3071" spans="4:20" x14ac:dyDescent="0.45">
      <c r="D3071"/>
      <c r="E3071"/>
      <c r="I3071" s="21"/>
      <c r="J3071" s="22"/>
      <c r="K3071" s="23"/>
      <c r="M3071" s="31"/>
      <c r="N3071" s="31"/>
      <c r="O3071"/>
      <c r="P3071"/>
      <c r="R3071"/>
      <c r="T3071" s="30"/>
    </row>
    <row r="3072" spans="4:20" x14ac:dyDescent="0.45">
      <c r="D3072"/>
      <c r="E3072"/>
      <c r="I3072" s="21"/>
      <c r="J3072" s="22"/>
      <c r="K3072" s="23"/>
      <c r="M3072" s="31"/>
      <c r="N3072" s="31"/>
      <c r="O3072"/>
      <c r="P3072"/>
      <c r="R3072"/>
      <c r="T3072" s="30"/>
    </row>
    <row r="3073" spans="4:20" x14ac:dyDescent="0.45">
      <c r="D3073"/>
      <c r="E3073"/>
      <c r="I3073" s="21"/>
      <c r="J3073" s="22"/>
      <c r="K3073" s="23"/>
      <c r="M3073" s="31"/>
      <c r="N3073" s="31"/>
      <c r="O3073"/>
      <c r="P3073"/>
      <c r="R3073"/>
      <c r="T3073" s="30"/>
    </row>
    <row r="3074" spans="4:20" x14ac:dyDescent="0.45">
      <c r="D3074"/>
      <c r="E3074"/>
      <c r="I3074" s="21"/>
      <c r="J3074" s="22"/>
      <c r="K3074" s="23"/>
      <c r="M3074" s="31"/>
      <c r="N3074" s="31"/>
      <c r="O3074"/>
      <c r="P3074"/>
      <c r="R3074"/>
      <c r="T3074" s="30"/>
    </row>
    <row r="3075" spans="4:20" x14ac:dyDescent="0.45">
      <c r="D3075"/>
      <c r="E3075"/>
      <c r="I3075" s="21"/>
      <c r="J3075" s="22"/>
      <c r="K3075" s="23"/>
      <c r="M3075" s="31"/>
      <c r="N3075" s="31"/>
      <c r="O3075"/>
      <c r="P3075"/>
      <c r="R3075"/>
      <c r="T3075" s="30"/>
    </row>
    <row r="3076" spans="4:20" x14ac:dyDescent="0.45">
      <c r="D3076"/>
      <c r="E3076"/>
      <c r="I3076" s="21"/>
      <c r="J3076" s="22"/>
      <c r="K3076" s="23"/>
      <c r="M3076" s="31"/>
      <c r="N3076" s="31"/>
      <c r="O3076"/>
      <c r="P3076"/>
      <c r="R3076"/>
      <c r="T3076" s="30"/>
    </row>
    <row r="3077" spans="4:20" x14ac:dyDescent="0.45">
      <c r="D3077"/>
      <c r="E3077"/>
      <c r="I3077" s="21"/>
      <c r="J3077" s="22"/>
      <c r="K3077" s="23"/>
      <c r="M3077" s="31"/>
      <c r="N3077" s="31"/>
      <c r="O3077"/>
      <c r="P3077"/>
      <c r="R3077"/>
      <c r="T3077" s="30"/>
    </row>
    <row r="3078" spans="4:20" x14ac:dyDescent="0.45">
      <c r="D3078"/>
      <c r="E3078"/>
      <c r="I3078" s="21"/>
      <c r="J3078" s="22"/>
      <c r="K3078" s="23"/>
      <c r="M3078" s="31"/>
      <c r="N3078" s="31"/>
      <c r="O3078"/>
      <c r="P3078"/>
      <c r="R3078"/>
      <c r="T3078" s="30"/>
    </row>
    <row r="3079" spans="4:20" x14ac:dyDescent="0.45">
      <c r="D3079"/>
      <c r="E3079"/>
      <c r="I3079" s="21"/>
      <c r="J3079" s="22"/>
      <c r="K3079" s="23"/>
      <c r="M3079" s="31"/>
      <c r="N3079" s="31"/>
      <c r="O3079"/>
      <c r="P3079"/>
      <c r="R3079"/>
      <c r="T3079" s="30"/>
    </row>
    <row r="3080" spans="4:20" x14ac:dyDescent="0.45">
      <c r="D3080"/>
      <c r="E3080"/>
      <c r="I3080" s="21"/>
      <c r="J3080" s="22"/>
      <c r="K3080" s="23"/>
      <c r="M3080" s="31"/>
      <c r="N3080" s="31"/>
      <c r="O3080"/>
      <c r="P3080"/>
      <c r="R3080"/>
      <c r="T3080" s="30"/>
    </row>
    <row r="3081" spans="4:20" x14ac:dyDescent="0.45">
      <c r="D3081"/>
      <c r="E3081"/>
      <c r="I3081" s="21"/>
      <c r="J3081" s="22"/>
      <c r="K3081" s="23"/>
      <c r="M3081" s="31"/>
      <c r="N3081" s="31"/>
      <c r="O3081"/>
      <c r="P3081"/>
      <c r="R3081"/>
      <c r="T3081" s="30"/>
    </row>
    <row r="3082" spans="4:20" x14ac:dyDescent="0.45">
      <c r="D3082"/>
      <c r="E3082"/>
      <c r="I3082" s="21"/>
      <c r="J3082" s="22"/>
      <c r="K3082" s="23"/>
      <c r="M3082" s="31"/>
      <c r="N3082" s="31"/>
      <c r="O3082"/>
      <c r="P3082"/>
      <c r="R3082"/>
      <c r="T3082" s="30"/>
    </row>
    <row r="3083" spans="4:20" x14ac:dyDescent="0.45">
      <c r="D3083"/>
      <c r="E3083"/>
      <c r="I3083" s="21"/>
      <c r="J3083" s="22"/>
      <c r="K3083" s="23"/>
      <c r="M3083" s="31"/>
      <c r="N3083" s="31"/>
      <c r="O3083"/>
      <c r="P3083"/>
      <c r="R3083"/>
      <c r="T3083" s="30"/>
    </row>
    <row r="3084" spans="4:20" x14ac:dyDescent="0.45">
      <c r="D3084"/>
      <c r="E3084"/>
      <c r="I3084" s="21"/>
      <c r="J3084" s="22"/>
      <c r="K3084" s="23"/>
      <c r="M3084" s="31"/>
      <c r="N3084" s="31"/>
      <c r="O3084"/>
      <c r="P3084"/>
      <c r="R3084"/>
      <c r="T3084" s="30"/>
    </row>
    <row r="3085" spans="4:20" x14ac:dyDescent="0.45">
      <c r="D3085"/>
      <c r="E3085"/>
      <c r="I3085" s="21"/>
      <c r="J3085" s="22"/>
      <c r="K3085" s="23"/>
      <c r="M3085" s="31"/>
      <c r="N3085" s="31"/>
      <c r="O3085"/>
      <c r="P3085"/>
      <c r="R3085"/>
      <c r="T3085" s="30"/>
    </row>
    <row r="3086" spans="4:20" x14ac:dyDescent="0.45">
      <c r="D3086"/>
      <c r="E3086"/>
      <c r="I3086" s="21"/>
      <c r="J3086" s="22"/>
      <c r="K3086" s="23"/>
      <c r="M3086" s="31"/>
      <c r="N3086" s="31"/>
      <c r="O3086"/>
      <c r="P3086"/>
      <c r="R3086"/>
      <c r="T3086" s="30"/>
    </row>
    <row r="3087" spans="4:20" x14ac:dyDescent="0.45">
      <c r="D3087"/>
      <c r="E3087"/>
      <c r="I3087" s="21"/>
      <c r="J3087" s="22"/>
      <c r="K3087" s="23"/>
      <c r="M3087" s="31"/>
      <c r="N3087" s="31"/>
      <c r="O3087"/>
      <c r="P3087"/>
      <c r="R3087"/>
      <c r="T3087" s="30"/>
    </row>
    <row r="3088" spans="4:20" x14ac:dyDescent="0.45">
      <c r="D3088"/>
      <c r="E3088"/>
      <c r="I3088" s="21"/>
      <c r="J3088" s="22"/>
      <c r="K3088" s="23"/>
      <c r="M3088" s="31"/>
      <c r="N3088" s="31"/>
      <c r="O3088"/>
      <c r="P3088"/>
      <c r="R3088"/>
      <c r="T3088" s="30"/>
    </row>
    <row r="3089" spans="4:20" x14ac:dyDescent="0.45">
      <c r="D3089"/>
      <c r="E3089"/>
      <c r="I3089" s="21"/>
      <c r="J3089" s="22"/>
      <c r="K3089" s="23"/>
      <c r="M3089" s="31"/>
      <c r="N3089" s="31"/>
      <c r="O3089"/>
      <c r="P3089"/>
      <c r="R3089"/>
      <c r="T3089" s="30"/>
    </row>
    <row r="3090" spans="4:20" x14ac:dyDescent="0.45">
      <c r="D3090"/>
      <c r="E3090"/>
      <c r="I3090" s="21"/>
      <c r="J3090" s="22"/>
      <c r="K3090" s="23"/>
      <c r="M3090" s="31"/>
      <c r="N3090" s="31"/>
      <c r="O3090"/>
      <c r="P3090"/>
      <c r="R3090"/>
      <c r="T3090" s="30"/>
    </row>
    <row r="3091" spans="4:20" x14ac:dyDescent="0.45">
      <c r="D3091"/>
      <c r="E3091"/>
      <c r="I3091" s="21"/>
      <c r="J3091" s="22"/>
      <c r="K3091" s="23"/>
      <c r="M3091" s="31"/>
      <c r="N3091" s="31"/>
      <c r="O3091"/>
      <c r="P3091"/>
      <c r="R3091"/>
      <c r="T3091" s="30"/>
    </row>
    <row r="3092" spans="4:20" x14ac:dyDescent="0.45">
      <c r="D3092"/>
      <c r="E3092"/>
      <c r="I3092" s="21"/>
      <c r="J3092" s="22"/>
      <c r="K3092" s="23"/>
      <c r="M3092" s="31"/>
      <c r="N3092" s="31"/>
      <c r="O3092"/>
      <c r="P3092"/>
      <c r="R3092"/>
      <c r="T3092" s="30"/>
    </row>
    <row r="3093" spans="4:20" x14ac:dyDescent="0.45">
      <c r="D3093"/>
      <c r="E3093"/>
      <c r="I3093" s="21"/>
      <c r="J3093" s="22"/>
      <c r="K3093" s="23"/>
      <c r="M3093" s="31"/>
      <c r="N3093" s="31"/>
      <c r="O3093"/>
      <c r="P3093"/>
      <c r="R3093"/>
      <c r="T3093" s="30"/>
    </row>
    <row r="3094" spans="4:20" x14ac:dyDescent="0.45">
      <c r="D3094"/>
      <c r="E3094"/>
      <c r="I3094" s="21"/>
      <c r="J3094" s="22"/>
      <c r="K3094" s="23"/>
      <c r="M3094" s="31"/>
      <c r="N3094" s="31"/>
      <c r="O3094"/>
      <c r="P3094"/>
      <c r="R3094"/>
      <c r="T3094" s="30"/>
    </row>
    <row r="3095" spans="4:20" x14ac:dyDescent="0.45">
      <c r="D3095"/>
      <c r="E3095"/>
      <c r="I3095" s="21"/>
      <c r="J3095" s="22"/>
      <c r="K3095" s="23"/>
      <c r="M3095" s="31"/>
      <c r="N3095" s="31"/>
      <c r="O3095"/>
      <c r="P3095"/>
      <c r="R3095"/>
      <c r="T3095" s="30"/>
    </row>
    <row r="3096" spans="4:20" x14ac:dyDescent="0.45">
      <c r="D3096"/>
      <c r="E3096"/>
      <c r="I3096" s="21"/>
      <c r="J3096" s="22"/>
      <c r="K3096" s="23"/>
      <c r="M3096" s="31"/>
      <c r="N3096" s="31"/>
      <c r="O3096"/>
      <c r="P3096"/>
      <c r="R3096"/>
      <c r="T3096" s="30"/>
    </row>
    <row r="3097" spans="4:20" x14ac:dyDescent="0.45">
      <c r="D3097"/>
      <c r="E3097"/>
      <c r="I3097" s="21"/>
      <c r="J3097" s="22"/>
      <c r="K3097" s="23"/>
      <c r="M3097" s="31"/>
      <c r="N3097" s="31"/>
      <c r="O3097"/>
      <c r="P3097"/>
      <c r="R3097"/>
      <c r="T3097" s="30"/>
    </row>
    <row r="3098" spans="4:20" x14ac:dyDescent="0.45">
      <c r="D3098"/>
      <c r="E3098"/>
      <c r="I3098" s="21"/>
      <c r="J3098" s="22"/>
      <c r="K3098" s="23"/>
      <c r="M3098" s="31"/>
      <c r="N3098" s="31"/>
      <c r="O3098"/>
      <c r="P3098"/>
      <c r="R3098"/>
      <c r="T3098" s="30"/>
    </row>
    <row r="3099" spans="4:20" x14ac:dyDescent="0.45">
      <c r="D3099"/>
      <c r="E3099"/>
      <c r="I3099" s="21"/>
      <c r="J3099" s="22"/>
      <c r="K3099" s="23"/>
      <c r="M3099" s="31"/>
      <c r="N3099" s="31"/>
      <c r="O3099"/>
      <c r="P3099"/>
      <c r="R3099"/>
      <c r="T3099" s="30"/>
    </row>
    <row r="3100" spans="4:20" x14ac:dyDescent="0.45">
      <c r="D3100"/>
      <c r="E3100"/>
      <c r="I3100" s="21"/>
      <c r="J3100" s="22"/>
      <c r="K3100" s="23"/>
      <c r="M3100" s="31"/>
      <c r="N3100" s="31"/>
      <c r="O3100"/>
      <c r="P3100"/>
      <c r="R3100"/>
      <c r="T3100" s="30"/>
    </row>
    <row r="3101" spans="4:20" x14ac:dyDescent="0.45">
      <c r="D3101"/>
      <c r="E3101"/>
      <c r="I3101" s="21"/>
      <c r="J3101" s="22"/>
      <c r="K3101" s="23"/>
      <c r="M3101" s="31"/>
      <c r="N3101" s="31"/>
      <c r="O3101"/>
      <c r="P3101"/>
      <c r="R3101"/>
      <c r="T3101" s="30"/>
    </row>
    <row r="3102" spans="4:20" x14ac:dyDescent="0.45">
      <c r="D3102"/>
      <c r="E3102"/>
      <c r="I3102" s="21"/>
      <c r="J3102" s="22"/>
      <c r="K3102" s="23"/>
      <c r="M3102" s="31"/>
      <c r="N3102" s="31"/>
      <c r="O3102"/>
      <c r="P3102"/>
      <c r="R3102"/>
      <c r="T3102" s="30"/>
    </row>
    <row r="3103" spans="4:20" x14ac:dyDescent="0.45">
      <c r="D3103"/>
      <c r="E3103"/>
      <c r="I3103" s="21"/>
      <c r="J3103" s="22"/>
      <c r="K3103" s="23"/>
      <c r="M3103" s="31"/>
      <c r="N3103" s="31"/>
      <c r="O3103"/>
      <c r="P3103"/>
      <c r="R3103"/>
      <c r="T3103" s="30"/>
    </row>
    <row r="3104" spans="4:20" x14ac:dyDescent="0.45">
      <c r="D3104"/>
      <c r="E3104"/>
      <c r="I3104" s="21"/>
      <c r="J3104" s="22"/>
      <c r="K3104" s="23"/>
      <c r="M3104" s="31"/>
      <c r="N3104" s="31"/>
      <c r="O3104"/>
      <c r="P3104"/>
      <c r="R3104"/>
      <c r="T3104" s="30"/>
    </row>
    <row r="3105" spans="4:20" x14ac:dyDescent="0.45">
      <c r="D3105"/>
      <c r="E3105"/>
      <c r="I3105" s="21"/>
      <c r="J3105" s="22"/>
      <c r="K3105" s="23"/>
      <c r="M3105" s="31"/>
      <c r="N3105" s="31"/>
      <c r="O3105"/>
      <c r="P3105"/>
      <c r="R3105"/>
      <c r="T3105" s="30"/>
    </row>
    <row r="3106" spans="4:20" x14ac:dyDescent="0.45">
      <c r="D3106"/>
      <c r="E3106"/>
      <c r="I3106" s="21"/>
      <c r="J3106" s="22"/>
      <c r="K3106" s="23"/>
      <c r="M3106" s="31"/>
      <c r="N3106" s="31"/>
      <c r="O3106"/>
      <c r="P3106"/>
      <c r="R3106"/>
      <c r="T3106" s="30"/>
    </row>
    <row r="3107" spans="4:20" x14ac:dyDescent="0.45">
      <c r="D3107"/>
      <c r="E3107"/>
      <c r="I3107" s="21"/>
      <c r="J3107" s="22"/>
      <c r="K3107" s="23"/>
      <c r="M3107" s="31"/>
      <c r="N3107" s="31"/>
      <c r="O3107"/>
      <c r="P3107"/>
      <c r="R3107"/>
      <c r="T3107" s="30"/>
    </row>
    <row r="3108" spans="4:20" x14ac:dyDescent="0.45">
      <c r="D3108"/>
      <c r="E3108"/>
      <c r="I3108" s="21"/>
      <c r="J3108" s="22"/>
      <c r="K3108" s="23"/>
      <c r="M3108" s="31"/>
      <c r="N3108" s="31"/>
      <c r="O3108"/>
      <c r="P3108"/>
      <c r="R3108"/>
      <c r="T3108" s="30"/>
    </row>
    <row r="3109" spans="4:20" x14ac:dyDescent="0.45">
      <c r="D3109"/>
      <c r="E3109"/>
      <c r="I3109" s="21"/>
      <c r="J3109" s="22"/>
      <c r="K3109" s="23"/>
      <c r="M3109" s="31"/>
      <c r="N3109" s="31"/>
      <c r="O3109"/>
      <c r="P3109"/>
      <c r="R3109"/>
      <c r="T3109" s="30"/>
    </row>
    <row r="3110" spans="4:20" x14ac:dyDescent="0.45">
      <c r="D3110"/>
      <c r="E3110"/>
      <c r="I3110" s="21"/>
      <c r="J3110" s="22"/>
      <c r="K3110" s="23"/>
      <c r="M3110" s="31"/>
      <c r="N3110" s="31"/>
      <c r="O3110"/>
      <c r="P3110"/>
      <c r="R3110"/>
      <c r="T3110" s="30"/>
    </row>
    <row r="3111" spans="4:20" x14ac:dyDescent="0.45">
      <c r="D3111"/>
      <c r="E3111"/>
      <c r="I3111" s="21"/>
      <c r="J3111" s="22"/>
      <c r="K3111" s="23"/>
      <c r="M3111" s="31"/>
      <c r="N3111" s="31"/>
      <c r="O3111"/>
      <c r="P3111"/>
      <c r="R3111"/>
      <c r="T3111" s="30"/>
    </row>
    <row r="3112" spans="4:20" x14ac:dyDescent="0.45">
      <c r="D3112"/>
      <c r="E3112"/>
      <c r="I3112" s="21"/>
      <c r="J3112" s="22"/>
      <c r="K3112" s="23"/>
      <c r="M3112" s="31"/>
      <c r="N3112" s="31"/>
      <c r="O3112"/>
      <c r="P3112"/>
      <c r="R3112"/>
      <c r="T3112" s="30"/>
    </row>
    <row r="3113" spans="4:20" x14ac:dyDescent="0.45">
      <c r="D3113"/>
      <c r="E3113"/>
      <c r="I3113" s="21"/>
      <c r="J3113" s="22"/>
      <c r="K3113" s="23"/>
      <c r="M3113" s="31"/>
      <c r="N3113" s="31"/>
      <c r="O3113"/>
      <c r="P3113"/>
      <c r="R3113"/>
      <c r="T3113" s="30"/>
    </row>
    <row r="3114" spans="4:20" x14ac:dyDescent="0.45">
      <c r="D3114"/>
      <c r="E3114"/>
      <c r="I3114" s="21"/>
      <c r="J3114" s="22"/>
      <c r="K3114" s="23"/>
      <c r="M3114" s="31"/>
      <c r="N3114" s="31"/>
      <c r="O3114"/>
      <c r="P3114"/>
      <c r="R3114"/>
      <c r="T3114" s="30"/>
    </row>
    <row r="3115" spans="4:20" x14ac:dyDescent="0.45">
      <c r="D3115"/>
      <c r="E3115"/>
      <c r="I3115" s="21"/>
      <c r="J3115" s="22"/>
      <c r="K3115" s="23"/>
      <c r="M3115" s="31"/>
      <c r="N3115" s="31"/>
      <c r="O3115"/>
      <c r="P3115"/>
      <c r="R3115"/>
      <c r="T3115" s="30"/>
    </row>
    <row r="3116" spans="4:20" x14ac:dyDescent="0.45">
      <c r="D3116"/>
      <c r="E3116"/>
      <c r="I3116" s="21"/>
      <c r="J3116" s="22"/>
      <c r="K3116" s="23"/>
      <c r="M3116" s="31"/>
      <c r="N3116" s="31"/>
      <c r="O3116"/>
      <c r="P3116"/>
      <c r="R3116"/>
      <c r="T3116" s="30"/>
    </row>
    <row r="3117" spans="4:20" x14ac:dyDescent="0.45">
      <c r="D3117"/>
      <c r="E3117"/>
      <c r="I3117" s="21"/>
      <c r="J3117" s="22"/>
      <c r="K3117" s="23"/>
      <c r="M3117" s="31"/>
      <c r="N3117" s="31"/>
      <c r="O3117"/>
      <c r="P3117"/>
      <c r="R3117"/>
      <c r="T3117" s="30"/>
    </row>
    <row r="3118" spans="4:20" x14ac:dyDescent="0.45">
      <c r="D3118"/>
      <c r="E3118"/>
      <c r="I3118" s="21"/>
      <c r="J3118" s="22"/>
      <c r="K3118" s="23"/>
      <c r="M3118" s="31"/>
      <c r="N3118" s="31"/>
      <c r="O3118"/>
      <c r="P3118"/>
      <c r="R3118"/>
      <c r="T3118" s="30"/>
    </row>
    <row r="3119" spans="4:20" x14ac:dyDescent="0.45">
      <c r="D3119"/>
      <c r="E3119"/>
      <c r="I3119" s="21"/>
      <c r="J3119" s="22"/>
      <c r="K3119" s="23"/>
      <c r="M3119" s="31"/>
      <c r="N3119" s="31"/>
      <c r="O3119"/>
      <c r="P3119"/>
      <c r="R3119"/>
      <c r="T3119" s="30"/>
    </row>
    <row r="3120" spans="4:20" x14ac:dyDescent="0.45">
      <c r="D3120"/>
      <c r="E3120"/>
      <c r="I3120" s="21"/>
      <c r="J3120" s="22"/>
      <c r="K3120" s="23"/>
      <c r="M3120" s="31"/>
      <c r="N3120" s="31"/>
      <c r="O3120"/>
      <c r="P3120"/>
      <c r="R3120"/>
      <c r="T3120" s="30"/>
    </row>
    <row r="3121" spans="4:20" x14ac:dyDescent="0.45">
      <c r="D3121"/>
      <c r="E3121"/>
      <c r="I3121" s="21"/>
      <c r="J3121" s="22"/>
      <c r="K3121" s="23"/>
      <c r="M3121" s="31"/>
      <c r="N3121" s="31"/>
      <c r="O3121"/>
      <c r="P3121"/>
      <c r="R3121"/>
      <c r="T3121" s="30"/>
    </row>
    <row r="3122" spans="4:20" x14ac:dyDescent="0.45">
      <c r="D3122"/>
      <c r="E3122"/>
      <c r="I3122" s="21"/>
      <c r="J3122" s="22"/>
      <c r="K3122" s="23"/>
      <c r="M3122" s="31"/>
      <c r="N3122" s="31"/>
      <c r="O3122"/>
      <c r="P3122"/>
      <c r="R3122"/>
      <c r="T3122" s="30"/>
    </row>
    <row r="3123" spans="4:20" x14ac:dyDescent="0.45">
      <c r="D3123"/>
      <c r="E3123"/>
      <c r="I3123" s="21"/>
      <c r="J3123" s="22"/>
      <c r="K3123" s="23"/>
      <c r="M3123" s="31"/>
      <c r="N3123" s="31"/>
      <c r="O3123"/>
      <c r="P3123"/>
      <c r="R3123"/>
      <c r="T3123" s="30"/>
    </row>
    <row r="3124" spans="4:20" x14ac:dyDescent="0.45">
      <c r="D3124"/>
      <c r="E3124"/>
      <c r="I3124" s="21"/>
      <c r="J3124" s="22"/>
      <c r="K3124" s="23"/>
      <c r="M3124" s="31"/>
      <c r="N3124" s="31"/>
      <c r="O3124"/>
      <c r="P3124"/>
      <c r="R3124"/>
      <c r="T3124" s="30"/>
    </row>
    <row r="3125" spans="4:20" x14ac:dyDescent="0.45">
      <c r="D3125"/>
      <c r="E3125"/>
      <c r="I3125" s="21"/>
      <c r="J3125" s="22"/>
      <c r="K3125" s="23"/>
      <c r="M3125" s="31"/>
      <c r="N3125" s="31"/>
      <c r="O3125"/>
      <c r="P3125"/>
      <c r="R3125"/>
      <c r="T3125" s="30"/>
    </row>
    <row r="3126" spans="4:20" x14ac:dyDescent="0.45">
      <c r="D3126"/>
      <c r="E3126"/>
      <c r="I3126" s="21"/>
      <c r="J3126" s="22"/>
      <c r="K3126" s="23"/>
      <c r="M3126" s="31"/>
      <c r="N3126" s="31"/>
      <c r="O3126"/>
      <c r="P3126"/>
      <c r="R3126"/>
      <c r="T3126" s="30"/>
    </row>
    <row r="3127" spans="4:20" x14ac:dyDescent="0.45">
      <c r="D3127"/>
      <c r="E3127"/>
      <c r="I3127" s="21"/>
      <c r="J3127" s="22"/>
      <c r="K3127" s="23"/>
      <c r="M3127" s="31"/>
      <c r="N3127" s="31"/>
      <c r="O3127"/>
      <c r="P3127"/>
      <c r="R3127"/>
      <c r="T3127" s="30"/>
    </row>
    <row r="3128" spans="4:20" x14ac:dyDescent="0.45">
      <c r="D3128"/>
      <c r="E3128"/>
      <c r="I3128" s="21"/>
      <c r="J3128" s="22"/>
      <c r="K3128" s="23"/>
      <c r="M3128" s="31"/>
      <c r="N3128" s="31"/>
      <c r="O3128"/>
      <c r="P3128"/>
      <c r="R3128"/>
      <c r="T3128" s="30"/>
    </row>
    <row r="3129" spans="4:20" x14ac:dyDescent="0.45">
      <c r="D3129"/>
      <c r="E3129"/>
      <c r="I3129" s="21"/>
      <c r="J3129" s="22"/>
      <c r="K3129" s="23"/>
      <c r="M3129" s="31"/>
      <c r="N3129" s="31"/>
      <c r="O3129"/>
      <c r="P3129"/>
      <c r="R3129"/>
      <c r="T3129" s="30"/>
    </row>
    <row r="3130" spans="4:20" x14ac:dyDescent="0.45">
      <c r="D3130"/>
      <c r="E3130"/>
      <c r="I3130" s="21"/>
      <c r="J3130" s="22"/>
      <c r="K3130" s="23"/>
      <c r="M3130" s="31"/>
      <c r="N3130" s="31"/>
      <c r="O3130"/>
      <c r="P3130"/>
      <c r="R3130"/>
      <c r="T3130" s="30"/>
    </row>
    <row r="3131" spans="4:20" x14ac:dyDescent="0.45">
      <c r="D3131"/>
      <c r="E3131"/>
      <c r="I3131" s="21"/>
      <c r="J3131" s="22"/>
      <c r="K3131" s="23"/>
      <c r="M3131" s="31"/>
      <c r="N3131" s="31"/>
      <c r="O3131"/>
      <c r="P3131"/>
      <c r="R3131"/>
      <c r="T3131" s="30"/>
    </row>
    <row r="3132" spans="4:20" x14ac:dyDescent="0.45">
      <c r="D3132"/>
      <c r="E3132"/>
      <c r="I3132" s="21"/>
      <c r="J3132" s="22"/>
      <c r="K3132" s="23"/>
      <c r="M3132" s="31"/>
      <c r="N3132" s="31"/>
      <c r="O3132"/>
      <c r="P3132"/>
      <c r="R3132"/>
      <c r="T3132" s="30"/>
    </row>
    <row r="3133" spans="4:20" x14ac:dyDescent="0.45">
      <c r="D3133"/>
      <c r="E3133"/>
      <c r="I3133" s="21"/>
      <c r="J3133" s="22"/>
      <c r="K3133" s="23"/>
      <c r="M3133" s="31"/>
      <c r="N3133" s="31"/>
      <c r="O3133"/>
      <c r="P3133"/>
      <c r="R3133"/>
      <c r="T3133" s="30"/>
    </row>
    <row r="3134" spans="4:20" x14ac:dyDescent="0.45">
      <c r="D3134"/>
      <c r="E3134"/>
      <c r="I3134" s="21"/>
      <c r="J3134" s="22"/>
      <c r="K3134" s="23"/>
      <c r="M3134" s="31"/>
      <c r="N3134" s="31"/>
      <c r="O3134"/>
      <c r="P3134"/>
      <c r="R3134"/>
      <c r="T3134" s="30"/>
    </row>
    <row r="3135" spans="4:20" x14ac:dyDescent="0.45">
      <c r="D3135"/>
      <c r="E3135"/>
      <c r="I3135" s="21"/>
      <c r="J3135" s="22"/>
      <c r="K3135" s="23"/>
      <c r="M3135" s="31"/>
      <c r="N3135" s="31"/>
      <c r="O3135"/>
      <c r="P3135"/>
      <c r="R3135"/>
      <c r="T3135" s="30"/>
    </row>
    <row r="3136" spans="4:20" x14ac:dyDescent="0.45">
      <c r="D3136"/>
      <c r="E3136"/>
      <c r="I3136" s="21"/>
      <c r="J3136" s="22"/>
      <c r="K3136" s="23"/>
      <c r="M3136" s="31"/>
      <c r="N3136" s="31"/>
      <c r="O3136"/>
      <c r="P3136"/>
      <c r="R3136"/>
      <c r="T3136" s="30"/>
    </row>
    <row r="3137" spans="4:20" x14ac:dyDescent="0.45">
      <c r="D3137"/>
      <c r="E3137"/>
      <c r="I3137" s="21"/>
      <c r="J3137" s="22"/>
      <c r="K3137" s="23"/>
      <c r="M3137" s="31"/>
      <c r="N3137" s="31"/>
      <c r="O3137"/>
      <c r="P3137"/>
      <c r="R3137"/>
      <c r="T3137" s="30"/>
    </row>
    <row r="3138" spans="4:20" x14ac:dyDescent="0.45">
      <c r="D3138"/>
      <c r="E3138"/>
      <c r="I3138" s="21"/>
      <c r="J3138" s="22"/>
      <c r="K3138" s="23"/>
      <c r="M3138" s="31"/>
      <c r="N3138" s="31"/>
      <c r="O3138"/>
      <c r="P3138"/>
      <c r="R3138"/>
      <c r="T3138" s="30"/>
    </row>
    <row r="3139" spans="4:20" x14ac:dyDescent="0.45">
      <c r="D3139"/>
      <c r="E3139"/>
      <c r="I3139" s="21"/>
      <c r="J3139" s="22"/>
      <c r="K3139" s="23"/>
      <c r="M3139" s="31"/>
      <c r="N3139" s="31"/>
      <c r="O3139"/>
      <c r="P3139"/>
      <c r="R3139"/>
      <c r="T3139" s="30"/>
    </row>
    <row r="3140" spans="4:20" x14ac:dyDescent="0.45">
      <c r="D3140"/>
      <c r="E3140"/>
      <c r="I3140" s="21"/>
      <c r="J3140" s="22"/>
      <c r="K3140" s="23"/>
      <c r="M3140" s="31"/>
      <c r="N3140" s="31"/>
      <c r="O3140"/>
      <c r="P3140"/>
      <c r="R3140"/>
      <c r="T3140" s="30"/>
    </row>
    <row r="3141" spans="4:20" x14ac:dyDescent="0.45">
      <c r="D3141"/>
      <c r="E3141"/>
      <c r="I3141" s="21"/>
      <c r="J3141" s="22"/>
      <c r="K3141" s="23"/>
      <c r="M3141" s="31"/>
      <c r="N3141" s="31"/>
      <c r="O3141"/>
      <c r="P3141"/>
      <c r="R3141"/>
      <c r="T3141" s="30"/>
    </row>
    <row r="3142" spans="4:20" x14ac:dyDescent="0.45">
      <c r="D3142"/>
      <c r="E3142"/>
      <c r="I3142" s="21"/>
      <c r="J3142" s="22"/>
      <c r="K3142" s="23"/>
      <c r="M3142" s="31"/>
      <c r="N3142" s="31"/>
      <c r="O3142"/>
      <c r="P3142"/>
      <c r="R3142"/>
      <c r="T3142" s="30"/>
    </row>
    <row r="3143" spans="4:20" x14ac:dyDescent="0.45">
      <c r="D3143"/>
      <c r="E3143"/>
      <c r="I3143" s="21"/>
      <c r="J3143" s="22"/>
      <c r="K3143" s="23"/>
      <c r="M3143" s="31"/>
      <c r="N3143" s="31"/>
      <c r="O3143"/>
      <c r="P3143"/>
      <c r="R3143"/>
      <c r="T3143" s="30"/>
    </row>
    <row r="3144" spans="4:20" x14ac:dyDescent="0.45">
      <c r="D3144"/>
      <c r="E3144"/>
      <c r="I3144" s="21"/>
      <c r="J3144" s="22"/>
      <c r="K3144" s="23"/>
      <c r="M3144" s="31"/>
      <c r="N3144" s="31"/>
      <c r="O3144"/>
      <c r="P3144"/>
      <c r="R3144"/>
      <c r="T3144" s="30"/>
    </row>
    <row r="3145" spans="4:20" x14ac:dyDescent="0.45">
      <c r="D3145"/>
      <c r="E3145"/>
      <c r="I3145" s="21"/>
      <c r="J3145" s="22"/>
      <c r="K3145" s="23"/>
      <c r="M3145" s="31"/>
      <c r="N3145" s="31"/>
      <c r="O3145"/>
      <c r="P3145"/>
      <c r="R3145"/>
      <c r="T3145" s="30"/>
    </row>
    <row r="3146" spans="4:20" x14ac:dyDescent="0.45">
      <c r="D3146"/>
      <c r="E3146"/>
      <c r="I3146" s="21"/>
      <c r="J3146" s="22"/>
      <c r="K3146" s="23"/>
      <c r="M3146" s="31"/>
      <c r="N3146" s="31"/>
      <c r="O3146"/>
      <c r="P3146"/>
      <c r="R3146"/>
      <c r="T3146" s="30"/>
    </row>
    <row r="3147" spans="4:20" x14ac:dyDescent="0.45">
      <c r="D3147"/>
      <c r="E3147"/>
      <c r="I3147" s="21"/>
      <c r="J3147" s="22"/>
      <c r="K3147" s="23"/>
      <c r="M3147" s="31"/>
      <c r="N3147" s="31"/>
      <c r="O3147"/>
      <c r="P3147"/>
      <c r="R3147"/>
      <c r="T3147" s="30"/>
    </row>
    <row r="3148" spans="4:20" x14ac:dyDescent="0.45">
      <c r="D3148"/>
      <c r="E3148"/>
      <c r="I3148" s="21"/>
      <c r="J3148" s="22"/>
      <c r="K3148" s="23"/>
      <c r="M3148" s="31"/>
      <c r="N3148" s="31"/>
      <c r="O3148"/>
      <c r="P3148"/>
      <c r="R3148"/>
      <c r="T3148" s="30"/>
    </row>
    <row r="3149" spans="4:20" x14ac:dyDescent="0.45">
      <c r="D3149"/>
      <c r="E3149"/>
      <c r="I3149" s="21"/>
      <c r="J3149" s="22"/>
      <c r="K3149" s="23"/>
      <c r="M3149" s="31"/>
      <c r="N3149" s="31"/>
      <c r="O3149"/>
      <c r="P3149"/>
      <c r="R3149"/>
      <c r="T3149" s="30"/>
    </row>
    <row r="3150" spans="4:20" x14ac:dyDescent="0.45">
      <c r="D3150"/>
      <c r="E3150"/>
      <c r="I3150" s="21"/>
      <c r="J3150" s="22"/>
      <c r="K3150" s="23"/>
      <c r="M3150" s="31"/>
      <c r="N3150" s="31"/>
      <c r="O3150"/>
      <c r="P3150"/>
      <c r="R3150"/>
      <c r="T3150" s="30"/>
    </row>
    <row r="3151" spans="4:20" x14ac:dyDescent="0.45">
      <c r="D3151"/>
      <c r="E3151"/>
      <c r="I3151" s="21"/>
      <c r="J3151" s="22"/>
      <c r="K3151" s="23"/>
      <c r="M3151" s="31"/>
      <c r="N3151" s="31"/>
      <c r="O3151"/>
      <c r="P3151"/>
      <c r="R3151"/>
      <c r="T3151" s="30"/>
    </row>
    <row r="3152" spans="4:20" x14ac:dyDescent="0.45">
      <c r="D3152"/>
      <c r="E3152"/>
      <c r="I3152" s="21"/>
      <c r="J3152" s="22"/>
      <c r="K3152" s="23"/>
      <c r="M3152" s="31"/>
      <c r="N3152" s="31"/>
      <c r="O3152"/>
      <c r="P3152"/>
      <c r="R3152"/>
      <c r="T3152" s="30"/>
    </row>
    <row r="3153" spans="4:20" x14ac:dyDescent="0.45">
      <c r="D3153"/>
      <c r="E3153"/>
      <c r="I3153" s="21"/>
      <c r="J3153" s="22"/>
      <c r="K3153" s="23"/>
      <c r="M3153" s="31"/>
      <c r="N3153" s="31"/>
      <c r="O3153"/>
      <c r="P3153"/>
      <c r="R3153"/>
      <c r="T3153" s="30"/>
    </row>
    <row r="3154" spans="4:20" x14ac:dyDescent="0.45">
      <c r="D3154"/>
      <c r="E3154"/>
      <c r="I3154" s="21"/>
      <c r="J3154" s="22"/>
      <c r="K3154" s="23"/>
      <c r="M3154" s="31"/>
      <c r="N3154" s="31"/>
      <c r="O3154"/>
      <c r="P3154"/>
      <c r="R3154"/>
      <c r="T3154" s="30"/>
    </row>
    <row r="3155" spans="4:20" x14ac:dyDescent="0.45">
      <c r="D3155"/>
      <c r="E3155"/>
      <c r="I3155" s="21"/>
      <c r="J3155" s="22"/>
      <c r="K3155" s="23"/>
      <c r="M3155" s="31"/>
      <c r="N3155" s="31"/>
      <c r="O3155"/>
      <c r="P3155"/>
      <c r="R3155"/>
      <c r="T3155" s="30"/>
    </row>
    <row r="3156" spans="4:20" x14ac:dyDescent="0.45">
      <c r="D3156"/>
      <c r="E3156"/>
      <c r="I3156" s="21"/>
      <c r="J3156" s="22"/>
      <c r="K3156" s="23"/>
      <c r="M3156" s="31"/>
      <c r="N3156" s="31"/>
      <c r="O3156"/>
      <c r="P3156"/>
      <c r="R3156"/>
      <c r="T3156" s="30"/>
    </row>
    <row r="3157" spans="4:20" x14ac:dyDescent="0.45">
      <c r="D3157"/>
      <c r="E3157"/>
      <c r="I3157" s="21"/>
      <c r="J3157" s="22"/>
      <c r="K3157" s="23"/>
      <c r="M3157" s="31"/>
      <c r="N3157" s="31"/>
      <c r="O3157"/>
      <c r="P3157"/>
      <c r="R3157"/>
      <c r="T3157" s="30"/>
    </row>
    <row r="3158" spans="4:20" x14ac:dyDescent="0.45">
      <c r="D3158"/>
      <c r="E3158"/>
      <c r="I3158" s="21"/>
      <c r="J3158" s="22"/>
      <c r="K3158" s="23"/>
      <c r="M3158" s="31"/>
      <c r="N3158" s="31"/>
      <c r="O3158"/>
      <c r="P3158"/>
      <c r="R3158"/>
      <c r="T3158" s="30"/>
    </row>
    <row r="3159" spans="4:20" x14ac:dyDescent="0.45">
      <c r="D3159"/>
      <c r="E3159"/>
      <c r="I3159" s="21"/>
      <c r="J3159" s="22"/>
      <c r="K3159" s="23"/>
      <c r="M3159" s="31"/>
      <c r="N3159" s="31"/>
      <c r="O3159"/>
      <c r="P3159"/>
      <c r="R3159"/>
      <c r="T3159" s="30"/>
    </row>
    <row r="3160" spans="4:20" x14ac:dyDescent="0.45">
      <c r="D3160"/>
      <c r="E3160"/>
      <c r="I3160" s="21"/>
      <c r="J3160" s="22"/>
      <c r="K3160" s="23"/>
      <c r="M3160" s="31"/>
      <c r="N3160" s="31"/>
      <c r="O3160"/>
      <c r="P3160"/>
      <c r="R3160"/>
      <c r="T3160" s="30"/>
    </row>
    <row r="3161" spans="4:20" x14ac:dyDescent="0.45">
      <c r="D3161"/>
      <c r="E3161"/>
      <c r="I3161" s="21"/>
      <c r="J3161" s="22"/>
      <c r="K3161" s="23"/>
      <c r="M3161" s="31"/>
      <c r="N3161" s="31"/>
      <c r="O3161"/>
      <c r="P3161"/>
      <c r="R3161"/>
      <c r="T3161" s="30"/>
    </row>
    <row r="3162" spans="4:20" x14ac:dyDescent="0.45">
      <c r="D3162"/>
      <c r="E3162"/>
      <c r="I3162" s="21"/>
      <c r="J3162" s="22"/>
      <c r="K3162" s="23"/>
      <c r="M3162" s="31"/>
      <c r="N3162" s="31"/>
      <c r="O3162"/>
      <c r="P3162"/>
      <c r="R3162"/>
      <c r="T3162" s="30"/>
    </row>
    <row r="3163" spans="4:20" x14ac:dyDescent="0.45">
      <c r="D3163"/>
      <c r="E3163"/>
      <c r="I3163" s="21"/>
      <c r="J3163" s="22"/>
      <c r="K3163" s="23"/>
      <c r="M3163" s="31"/>
      <c r="N3163" s="31"/>
      <c r="O3163"/>
      <c r="P3163"/>
      <c r="R3163"/>
      <c r="T3163" s="30"/>
    </row>
    <row r="3164" spans="4:20" x14ac:dyDescent="0.45">
      <c r="D3164"/>
      <c r="E3164"/>
      <c r="I3164" s="21"/>
      <c r="J3164" s="22"/>
      <c r="K3164" s="23"/>
      <c r="M3164" s="31"/>
      <c r="N3164" s="31"/>
      <c r="O3164"/>
      <c r="P3164"/>
      <c r="R3164"/>
      <c r="T3164" s="30"/>
    </row>
    <row r="3165" spans="4:20" x14ac:dyDescent="0.45">
      <c r="D3165"/>
      <c r="E3165"/>
      <c r="I3165" s="21"/>
      <c r="J3165" s="22"/>
      <c r="K3165" s="23"/>
      <c r="M3165" s="31"/>
      <c r="N3165" s="31"/>
      <c r="O3165"/>
      <c r="P3165"/>
      <c r="R3165"/>
      <c r="T3165" s="30"/>
    </row>
    <row r="3166" spans="4:20" x14ac:dyDescent="0.45">
      <c r="D3166"/>
      <c r="E3166"/>
      <c r="I3166" s="21"/>
      <c r="J3166" s="22"/>
      <c r="K3166" s="23"/>
      <c r="M3166" s="31"/>
      <c r="N3166" s="31"/>
      <c r="O3166"/>
      <c r="P3166"/>
      <c r="R3166"/>
      <c r="T3166" s="30"/>
    </row>
    <row r="3167" spans="4:20" x14ac:dyDescent="0.45">
      <c r="D3167"/>
      <c r="E3167"/>
      <c r="I3167" s="21"/>
      <c r="J3167" s="22"/>
      <c r="K3167" s="23"/>
      <c r="M3167" s="31"/>
      <c r="N3167" s="31"/>
      <c r="O3167"/>
      <c r="P3167"/>
      <c r="R3167"/>
      <c r="T3167" s="30"/>
    </row>
    <row r="3168" spans="4:20" x14ac:dyDescent="0.45">
      <c r="D3168"/>
      <c r="E3168"/>
      <c r="I3168" s="21"/>
      <c r="J3168" s="22"/>
      <c r="K3168" s="23"/>
      <c r="M3168" s="31"/>
      <c r="N3168" s="31"/>
      <c r="O3168"/>
      <c r="P3168"/>
      <c r="R3168"/>
      <c r="T3168" s="30"/>
    </row>
    <row r="3169" spans="4:20" x14ac:dyDescent="0.45">
      <c r="D3169"/>
      <c r="E3169"/>
      <c r="I3169" s="21"/>
      <c r="J3169" s="22"/>
      <c r="K3169" s="23"/>
      <c r="M3169" s="31"/>
      <c r="N3169" s="31"/>
      <c r="O3169"/>
      <c r="P3169"/>
      <c r="R3169"/>
      <c r="T3169" s="30"/>
    </row>
    <row r="3170" spans="4:20" x14ac:dyDescent="0.45">
      <c r="D3170"/>
      <c r="E3170"/>
      <c r="I3170" s="21"/>
      <c r="J3170" s="22"/>
      <c r="K3170" s="23"/>
      <c r="M3170" s="31"/>
      <c r="N3170" s="31"/>
      <c r="O3170"/>
      <c r="P3170"/>
      <c r="R3170"/>
      <c r="T3170" s="30"/>
    </row>
    <row r="3171" spans="4:20" x14ac:dyDescent="0.45">
      <c r="D3171"/>
      <c r="E3171"/>
      <c r="I3171" s="21"/>
      <c r="J3171" s="22"/>
      <c r="K3171" s="23"/>
      <c r="M3171" s="31"/>
      <c r="N3171" s="31"/>
      <c r="O3171"/>
      <c r="P3171"/>
      <c r="R3171"/>
      <c r="T3171" s="30"/>
    </row>
    <row r="3172" spans="4:20" x14ac:dyDescent="0.45">
      <c r="D3172"/>
      <c r="E3172"/>
      <c r="I3172" s="21"/>
      <c r="J3172" s="22"/>
      <c r="K3172" s="23"/>
      <c r="M3172" s="31"/>
      <c r="N3172" s="31"/>
      <c r="O3172"/>
      <c r="P3172"/>
      <c r="R3172"/>
      <c r="T3172" s="30"/>
    </row>
    <row r="3173" spans="4:20" x14ac:dyDescent="0.45">
      <c r="D3173"/>
      <c r="E3173"/>
      <c r="I3173" s="21"/>
      <c r="J3173" s="22"/>
      <c r="K3173" s="23"/>
      <c r="M3173" s="31"/>
      <c r="N3173" s="31"/>
      <c r="O3173"/>
      <c r="P3173"/>
      <c r="R3173"/>
      <c r="T3173" s="30"/>
    </row>
    <row r="3174" spans="4:20" x14ac:dyDescent="0.45">
      <c r="D3174"/>
      <c r="E3174"/>
      <c r="I3174" s="21"/>
      <c r="J3174" s="22"/>
      <c r="K3174" s="23"/>
      <c r="M3174" s="31"/>
      <c r="N3174" s="31"/>
      <c r="O3174"/>
      <c r="P3174"/>
      <c r="R3174"/>
      <c r="T3174" s="30"/>
    </row>
    <row r="3175" spans="4:20" x14ac:dyDescent="0.45">
      <c r="D3175"/>
      <c r="E3175"/>
      <c r="I3175" s="21"/>
      <c r="J3175" s="22"/>
      <c r="K3175" s="23"/>
      <c r="M3175" s="31"/>
      <c r="N3175" s="31"/>
      <c r="O3175"/>
      <c r="P3175"/>
      <c r="R3175"/>
      <c r="T3175" s="30"/>
    </row>
    <row r="3176" spans="4:20" x14ac:dyDescent="0.45">
      <c r="D3176"/>
      <c r="E3176"/>
      <c r="I3176" s="21"/>
      <c r="J3176" s="22"/>
      <c r="K3176" s="23"/>
      <c r="M3176" s="31"/>
      <c r="N3176" s="31"/>
      <c r="O3176"/>
      <c r="P3176"/>
      <c r="R3176"/>
      <c r="T3176" s="30"/>
    </row>
    <row r="3177" spans="4:20" x14ac:dyDescent="0.45">
      <c r="D3177"/>
      <c r="E3177"/>
      <c r="I3177" s="21"/>
      <c r="J3177" s="22"/>
      <c r="K3177" s="23"/>
      <c r="M3177" s="31"/>
      <c r="N3177" s="31"/>
      <c r="O3177"/>
      <c r="P3177"/>
      <c r="R3177"/>
      <c r="T3177" s="30"/>
    </row>
    <row r="3178" spans="4:20" x14ac:dyDescent="0.45">
      <c r="D3178"/>
      <c r="E3178"/>
      <c r="I3178" s="21"/>
      <c r="J3178" s="22"/>
      <c r="K3178" s="23"/>
      <c r="M3178" s="31"/>
      <c r="N3178" s="31"/>
      <c r="O3178"/>
      <c r="P3178"/>
      <c r="R3178"/>
      <c r="T3178" s="30"/>
    </row>
    <row r="3179" spans="4:20" x14ac:dyDescent="0.45">
      <c r="D3179"/>
      <c r="E3179"/>
      <c r="I3179" s="21"/>
      <c r="J3179" s="22"/>
      <c r="K3179" s="23"/>
      <c r="M3179" s="31"/>
      <c r="N3179" s="31"/>
      <c r="O3179"/>
      <c r="P3179"/>
      <c r="R3179"/>
      <c r="T3179" s="30"/>
    </row>
    <row r="3180" spans="4:20" x14ac:dyDescent="0.45">
      <c r="D3180"/>
      <c r="E3180"/>
      <c r="I3180" s="21"/>
      <c r="J3180" s="22"/>
      <c r="K3180" s="23"/>
      <c r="M3180" s="31"/>
      <c r="N3180" s="31"/>
      <c r="O3180"/>
      <c r="P3180"/>
      <c r="R3180"/>
      <c r="T3180" s="30"/>
    </row>
    <row r="3181" spans="4:20" x14ac:dyDescent="0.45">
      <c r="D3181"/>
      <c r="E3181"/>
      <c r="I3181" s="21"/>
      <c r="J3181" s="22"/>
      <c r="K3181" s="23"/>
      <c r="M3181" s="31"/>
      <c r="N3181" s="31"/>
      <c r="O3181"/>
      <c r="P3181"/>
      <c r="R3181"/>
      <c r="T3181" s="30"/>
    </row>
    <row r="3182" spans="4:20" x14ac:dyDescent="0.45">
      <c r="D3182"/>
      <c r="E3182"/>
      <c r="I3182" s="21"/>
      <c r="J3182" s="22"/>
      <c r="K3182" s="23"/>
      <c r="M3182" s="31"/>
      <c r="N3182" s="31"/>
      <c r="O3182"/>
      <c r="P3182"/>
      <c r="R3182"/>
      <c r="T3182" s="30"/>
    </row>
    <row r="3183" spans="4:20" x14ac:dyDescent="0.45">
      <c r="D3183"/>
      <c r="E3183"/>
      <c r="I3183" s="21"/>
      <c r="J3183" s="22"/>
      <c r="K3183" s="23"/>
      <c r="M3183" s="31"/>
      <c r="N3183" s="31"/>
      <c r="O3183"/>
      <c r="P3183"/>
      <c r="R3183"/>
      <c r="T3183" s="30"/>
    </row>
    <row r="3184" spans="4:20" x14ac:dyDescent="0.45">
      <c r="D3184"/>
      <c r="E3184"/>
      <c r="I3184" s="21"/>
      <c r="J3184" s="22"/>
      <c r="K3184" s="23"/>
      <c r="M3184" s="31"/>
      <c r="N3184" s="31"/>
      <c r="O3184"/>
      <c r="P3184"/>
      <c r="R3184"/>
      <c r="T3184" s="30"/>
    </row>
    <row r="3185" spans="4:20" x14ac:dyDescent="0.45">
      <c r="D3185"/>
      <c r="E3185"/>
      <c r="I3185" s="21"/>
      <c r="J3185" s="22"/>
      <c r="K3185" s="23"/>
      <c r="M3185" s="31"/>
      <c r="N3185" s="31"/>
      <c r="O3185"/>
      <c r="P3185"/>
      <c r="R3185"/>
      <c r="T3185" s="30"/>
    </row>
    <row r="3186" spans="4:20" x14ac:dyDescent="0.45">
      <c r="D3186"/>
      <c r="E3186"/>
      <c r="I3186" s="21"/>
      <c r="J3186" s="22"/>
      <c r="K3186" s="23"/>
      <c r="M3186" s="31"/>
      <c r="N3186" s="31"/>
      <c r="O3186"/>
      <c r="P3186"/>
      <c r="R3186"/>
      <c r="T3186" s="30"/>
    </row>
    <row r="3187" spans="4:20" x14ac:dyDescent="0.45">
      <c r="D3187"/>
      <c r="E3187"/>
      <c r="I3187" s="21"/>
      <c r="J3187" s="22"/>
      <c r="K3187" s="23"/>
      <c r="M3187" s="31"/>
      <c r="N3187" s="31"/>
      <c r="O3187"/>
      <c r="P3187"/>
      <c r="R3187"/>
      <c r="T3187" s="30"/>
    </row>
    <row r="3188" spans="4:20" x14ac:dyDescent="0.45">
      <c r="D3188"/>
      <c r="E3188"/>
      <c r="I3188" s="21"/>
      <c r="J3188" s="22"/>
      <c r="K3188" s="23"/>
      <c r="M3188" s="31"/>
      <c r="N3188" s="31"/>
      <c r="O3188"/>
      <c r="P3188"/>
      <c r="R3188"/>
      <c r="T3188" s="30"/>
    </row>
    <row r="3189" spans="4:20" x14ac:dyDescent="0.45">
      <c r="D3189"/>
      <c r="E3189"/>
      <c r="I3189" s="21"/>
      <c r="J3189" s="22"/>
      <c r="K3189" s="23"/>
      <c r="M3189" s="31"/>
      <c r="N3189" s="31"/>
      <c r="O3189"/>
      <c r="P3189"/>
      <c r="R3189"/>
      <c r="T3189" s="30"/>
    </row>
    <row r="3190" spans="4:20" x14ac:dyDescent="0.45">
      <c r="D3190"/>
      <c r="E3190"/>
      <c r="I3190" s="21"/>
      <c r="J3190" s="22"/>
      <c r="K3190" s="23"/>
      <c r="M3190" s="31"/>
      <c r="N3190" s="31"/>
      <c r="O3190"/>
      <c r="P3190"/>
      <c r="R3190"/>
      <c r="T3190" s="30"/>
    </row>
    <row r="3191" spans="4:20" x14ac:dyDescent="0.45">
      <c r="D3191"/>
      <c r="E3191"/>
      <c r="I3191" s="21"/>
      <c r="J3191" s="22"/>
      <c r="K3191" s="23"/>
      <c r="M3191" s="31"/>
      <c r="N3191" s="31"/>
      <c r="O3191"/>
      <c r="P3191"/>
      <c r="R3191"/>
      <c r="T3191" s="30"/>
    </row>
    <row r="3192" spans="4:20" x14ac:dyDescent="0.45">
      <c r="D3192"/>
      <c r="E3192"/>
      <c r="I3192" s="21"/>
      <c r="J3192" s="22"/>
      <c r="K3192" s="23"/>
      <c r="M3192" s="31"/>
      <c r="N3192" s="31"/>
      <c r="O3192"/>
      <c r="P3192"/>
      <c r="R3192"/>
      <c r="T3192" s="30"/>
    </row>
    <row r="3193" spans="4:20" x14ac:dyDescent="0.45">
      <c r="D3193"/>
      <c r="E3193"/>
      <c r="I3193" s="21"/>
      <c r="J3193" s="22"/>
      <c r="K3193" s="23"/>
      <c r="M3193" s="31"/>
      <c r="N3193" s="31"/>
      <c r="O3193"/>
      <c r="P3193"/>
      <c r="R3193"/>
      <c r="T3193" s="30"/>
    </row>
    <row r="3194" spans="4:20" x14ac:dyDescent="0.45">
      <c r="D3194"/>
      <c r="E3194"/>
      <c r="I3194" s="21"/>
      <c r="J3194" s="22"/>
      <c r="K3194" s="23"/>
      <c r="M3194" s="31"/>
      <c r="N3194" s="31"/>
      <c r="O3194"/>
      <c r="P3194"/>
      <c r="R3194"/>
      <c r="T3194" s="30"/>
    </row>
    <row r="3195" spans="4:20" x14ac:dyDescent="0.45">
      <c r="D3195"/>
      <c r="E3195"/>
      <c r="I3195" s="21"/>
      <c r="J3195" s="22"/>
      <c r="K3195" s="23"/>
      <c r="M3195" s="31"/>
      <c r="N3195" s="31"/>
      <c r="O3195"/>
      <c r="P3195"/>
      <c r="R3195"/>
      <c r="T3195" s="30"/>
    </row>
    <row r="3196" spans="4:20" x14ac:dyDescent="0.45">
      <c r="D3196"/>
      <c r="E3196"/>
      <c r="I3196" s="21"/>
      <c r="J3196" s="22"/>
      <c r="K3196" s="23"/>
      <c r="M3196" s="31"/>
      <c r="N3196" s="31"/>
      <c r="O3196"/>
      <c r="P3196"/>
      <c r="R3196"/>
      <c r="T3196" s="30"/>
    </row>
    <row r="3197" spans="4:20" x14ac:dyDescent="0.45">
      <c r="D3197"/>
      <c r="E3197"/>
      <c r="I3197" s="21"/>
      <c r="J3197" s="22"/>
      <c r="K3197" s="23"/>
      <c r="M3197" s="31"/>
      <c r="N3197" s="31"/>
      <c r="O3197"/>
      <c r="P3197"/>
      <c r="R3197"/>
      <c r="T3197" s="30"/>
    </row>
    <row r="3198" spans="4:20" x14ac:dyDescent="0.45">
      <c r="D3198"/>
      <c r="E3198"/>
      <c r="I3198" s="21"/>
      <c r="J3198" s="22"/>
      <c r="K3198" s="23"/>
      <c r="M3198" s="31"/>
      <c r="N3198" s="31"/>
      <c r="O3198"/>
      <c r="P3198"/>
      <c r="R3198"/>
      <c r="T3198" s="30"/>
    </row>
    <row r="3199" spans="4:20" x14ac:dyDescent="0.45">
      <c r="D3199"/>
      <c r="E3199"/>
      <c r="I3199" s="21"/>
      <c r="J3199" s="22"/>
      <c r="K3199" s="23"/>
      <c r="M3199" s="31"/>
      <c r="N3199" s="31"/>
      <c r="O3199"/>
      <c r="P3199"/>
      <c r="R3199"/>
      <c r="T3199" s="30"/>
    </row>
    <row r="3200" spans="4:20" x14ac:dyDescent="0.45">
      <c r="D3200"/>
      <c r="E3200"/>
      <c r="I3200" s="21"/>
      <c r="J3200" s="22"/>
      <c r="K3200" s="23"/>
      <c r="M3200" s="31"/>
      <c r="N3200" s="31"/>
      <c r="O3200"/>
      <c r="P3200"/>
      <c r="R3200"/>
      <c r="T3200" s="30"/>
    </row>
    <row r="3201" spans="4:20" x14ac:dyDescent="0.45">
      <c r="D3201"/>
      <c r="E3201"/>
      <c r="I3201" s="21"/>
      <c r="J3201" s="22"/>
      <c r="K3201" s="23"/>
      <c r="M3201" s="31"/>
      <c r="N3201" s="31"/>
      <c r="O3201"/>
      <c r="P3201"/>
      <c r="R3201"/>
      <c r="T3201" s="30"/>
    </row>
    <row r="3202" spans="4:20" x14ac:dyDescent="0.45">
      <c r="D3202"/>
      <c r="E3202"/>
      <c r="I3202" s="21"/>
      <c r="J3202" s="22"/>
      <c r="K3202" s="23"/>
      <c r="M3202" s="31"/>
      <c r="N3202" s="31"/>
      <c r="O3202"/>
      <c r="P3202"/>
      <c r="R3202"/>
      <c r="T3202" s="30"/>
    </row>
    <row r="3203" spans="4:20" x14ac:dyDescent="0.45">
      <c r="D3203"/>
      <c r="E3203"/>
      <c r="I3203" s="21"/>
      <c r="J3203" s="22"/>
      <c r="K3203" s="23"/>
      <c r="M3203" s="31"/>
      <c r="N3203" s="31"/>
      <c r="O3203"/>
      <c r="P3203"/>
      <c r="R3203"/>
      <c r="T3203" s="30"/>
    </row>
    <row r="3204" spans="4:20" x14ac:dyDescent="0.45">
      <c r="D3204"/>
      <c r="E3204"/>
      <c r="I3204" s="21"/>
      <c r="J3204" s="22"/>
      <c r="K3204" s="23"/>
      <c r="M3204" s="31"/>
      <c r="N3204" s="31"/>
      <c r="O3204"/>
      <c r="P3204"/>
      <c r="R3204"/>
      <c r="T3204" s="30"/>
    </row>
    <row r="3205" spans="4:20" x14ac:dyDescent="0.45">
      <c r="D3205"/>
      <c r="E3205"/>
      <c r="I3205" s="21"/>
      <c r="J3205" s="22"/>
      <c r="K3205" s="23"/>
      <c r="M3205" s="31"/>
      <c r="N3205" s="31"/>
      <c r="O3205"/>
      <c r="P3205"/>
      <c r="R3205"/>
      <c r="T3205" s="30"/>
    </row>
    <row r="3206" spans="4:20" x14ac:dyDescent="0.45">
      <c r="D3206"/>
      <c r="E3206"/>
      <c r="I3206" s="21"/>
      <c r="J3206" s="22"/>
      <c r="K3206" s="23"/>
      <c r="M3206" s="31"/>
      <c r="N3206" s="31"/>
      <c r="O3206"/>
      <c r="P3206"/>
      <c r="R3206"/>
      <c r="T3206" s="30"/>
    </row>
    <row r="3207" spans="4:20" x14ac:dyDescent="0.45">
      <c r="D3207"/>
      <c r="E3207"/>
      <c r="I3207" s="21"/>
      <c r="J3207" s="22"/>
      <c r="K3207" s="23"/>
      <c r="M3207" s="31"/>
      <c r="N3207" s="31"/>
      <c r="O3207"/>
      <c r="P3207"/>
      <c r="R3207"/>
      <c r="T3207" s="30"/>
    </row>
    <row r="3208" spans="4:20" x14ac:dyDescent="0.45">
      <c r="D3208"/>
      <c r="E3208"/>
      <c r="I3208" s="21"/>
      <c r="J3208" s="22"/>
      <c r="K3208" s="23"/>
      <c r="M3208" s="31"/>
      <c r="N3208" s="31"/>
      <c r="O3208"/>
      <c r="P3208"/>
      <c r="R3208"/>
      <c r="T3208" s="30"/>
    </row>
    <row r="3209" spans="4:20" x14ac:dyDescent="0.45">
      <c r="D3209"/>
      <c r="E3209"/>
      <c r="I3209" s="21"/>
      <c r="J3209" s="22"/>
      <c r="K3209" s="23"/>
      <c r="M3209" s="31"/>
      <c r="N3209" s="31"/>
      <c r="O3209"/>
      <c r="P3209"/>
      <c r="R3209"/>
      <c r="T3209" s="30"/>
    </row>
    <row r="3210" spans="4:20" x14ac:dyDescent="0.45">
      <c r="D3210"/>
      <c r="E3210"/>
      <c r="I3210" s="21"/>
      <c r="J3210" s="22"/>
      <c r="K3210" s="23"/>
      <c r="M3210" s="31"/>
      <c r="N3210" s="31"/>
      <c r="O3210"/>
      <c r="P3210"/>
      <c r="R3210"/>
      <c r="T3210" s="30"/>
    </row>
    <row r="3211" spans="4:20" x14ac:dyDescent="0.45">
      <c r="D3211"/>
      <c r="E3211"/>
      <c r="I3211" s="21"/>
      <c r="J3211" s="22"/>
      <c r="K3211" s="23"/>
      <c r="M3211" s="31"/>
      <c r="N3211" s="31"/>
      <c r="O3211"/>
      <c r="P3211"/>
      <c r="R3211"/>
      <c r="T3211" s="30"/>
    </row>
    <row r="3212" spans="4:20" x14ac:dyDescent="0.45">
      <c r="D3212"/>
      <c r="E3212"/>
      <c r="I3212" s="21"/>
      <c r="J3212" s="22"/>
      <c r="K3212" s="23"/>
      <c r="M3212" s="31"/>
      <c r="N3212" s="31"/>
      <c r="O3212"/>
      <c r="P3212"/>
      <c r="R3212"/>
      <c r="T3212" s="30"/>
    </row>
    <row r="3213" spans="4:20" x14ac:dyDescent="0.45">
      <c r="D3213"/>
      <c r="E3213"/>
      <c r="I3213" s="21"/>
      <c r="J3213" s="22"/>
      <c r="K3213" s="23"/>
      <c r="M3213" s="31"/>
      <c r="N3213" s="31"/>
      <c r="O3213"/>
      <c r="P3213"/>
      <c r="R3213"/>
      <c r="T3213" s="30"/>
    </row>
    <row r="3214" spans="4:20" x14ac:dyDescent="0.45">
      <c r="D3214"/>
      <c r="E3214"/>
      <c r="I3214" s="21"/>
      <c r="J3214" s="22"/>
      <c r="K3214" s="23"/>
      <c r="M3214" s="31"/>
      <c r="N3214" s="31"/>
      <c r="O3214"/>
      <c r="P3214"/>
      <c r="R3214"/>
      <c r="T3214" s="30"/>
    </row>
    <row r="3215" spans="4:20" x14ac:dyDescent="0.45">
      <c r="D3215"/>
      <c r="E3215"/>
      <c r="I3215" s="21"/>
      <c r="J3215" s="22"/>
      <c r="K3215" s="23"/>
      <c r="M3215" s="31"/>
      <c r="N3215" s="31"/>
      <c r="O3215"/>
      <c r="P3215"/>
      <c r="R3215"/>
      <c r="T3215" s="30"/>
    </row>
    <row r="3216" spans="4:20" x14ac:dyDescent="0.45">
      <c r="D3216"/>
      <c r="E3216"/>
      <c r="I3216" s="21"/>
      <c r="J3216" s="22"/>
      <c r="K3216" s="23"/>
      <c r="M3216" s="31"/>
      <c r="N3216" s="31"/>
      <c r="O3216"/>
      <c r="P3216"/>
      <c r="R3216"/>
      <c r="T3216" s="30"/>
    </row>
    <row r="3217" spans="4:20" x14ac:dyDescent="0.45">
      <c r="D3217"/>
      <c r="E3217"/>
      <c r="I3217" s="21"/>
      <c r="J3217" s="22"/>
      <c r="K3217" s="23"/>
      <c r="M3217" s="31"/>
      <c r="N3217" s="31"/>
      <c r="O3217"/>
      <c r="P3217"/>
      <c r="R3217"/>
      <c r="T3217" s="30"/>
    </row>
    <row r="3218" spans="4:20" x14ac:dyDescent="0.45">
      <c r="D3218"/>
      <c r="E3218"/>
      <c r="I3218" s="21"/>
      <c r="J3218" s="22"/>
      <c r="K3218" s="23"/>
      <c r="M3218" s="31"/>
      <c r="N3218" s="31"/>
      <c r="O3218"/>
      <c r="P3218"/>
      <c r="R3218"/>
      <c r="T3218" s="30"/>
    </row>
    <row r="3219" spans="4:20" x14ac:dyDescent="0.45">
      <c r="D3219"/>
      <c r="E3219"/>
      <c r="I3219" s="21"/>
      <c r="J3219" s="22"/>
      <c r="K3219" s="23"/>
      <c r="M3219" s="31"/>
      <c r="N3219" s="31"/>
      <c r="O3219"/>
      <c r="P3219"/>
      <c r="R3219"/>
      <c r="T3219" s="30"/>
    </row>
    <row r="3220" spans="4:20" x14ac:dyDescent="0.45">
      <c r="D3220"/>
      <c r="E3220"/>
      <c r="I3220" s="21"/>
      <c r="J3220" s="22"/>
      <c r="K3220" s="23"/>
      <c r="M3220" s="31"/>
      <c r="N3220" s="31"/>
      <c r="O3220"/>
      <c r="P3220"/>
      <c r="R3220"/>
      <c r="T3220" s="30"/>
    </row>
    <row r="3221" spans="4:20" x14ac:dyDescent="0.45">
      <c r="D3221"/>
      <c r="E3221"/>
      <c r="I3221" s="21"/>
      <c r="J3221" s="22"/>
      <c r="K3221" s="23"/>
      <c r="M3221" s="31"/>
      <c r="N3221" s="31"/>
      <c r="O3221"/>
      <c r="P3221"/>
      <c r="R3221"/>
      <c r="T3221" s="30"/>
    </row>
    <row r="3222" spans="4:20" x14ac:dyDescent="0.45">
      <c r="D3222"/>
      <c r="E3222"/>
      <c r="I3222" s="21"/>
      <c r="J3222" s="22"/>
      <c r="K3222" s="23"/>
      <c r="M3222" s="31"/>
      <c r="N3222" s="31"/>
      <c r="O3222"/>
      <c r="P3222"/>
      <c r="R3222"/>
      <c r="T3222" s="30"/>
    </row>
    <row r="3223" spans="4:20" x14ac:dyDescent="0.45">
      <c r="D3223"/>
      <c r="E3223"/>
      <c r="I3223" s="21"/>
      <c r="J3223" s="22"/>
      <c r="K3223" s="23"/>
      <c r="M3223" s="31"/>
      <c r="N3223" s="31"/>
      <c r="O3223"/>
      <c r="P3223"/>
      <c r="R3223"/>
      <c r="T3223" s="30"/>
    </row>
    <row r="3224" spans="4:20" x14ac:dyDescent="0.45">
      <c r="D3224"/>
      <c r="E3224"/>
      <c r="I3224" s="21"/>
      <c r="J3224" s="22"/>
      <c r="K3224" s="23"/>
      <c r="M3224" s="31"/>
      <c r="N3224" s="31"/>
      <c r="O3224"/>
      <c r="P3224"/>
      <c r="R3224"/>
      <c r="T3224" s="30"/>
    </row>
    <row r="3225" spans="4:20" x14ac:dyDescent="0.45">
      <c r="D3225"/>
      <c r="E3225"/>
      <c r="I3225" s="21"/>
      <c r="J3225" s="22"/>
      <c r="K3225" s="23"/>
      <c r="M3225" s="31"/>
      <c r="N3225" s="31"/>
      <c r="O3225"/>
      <c r="P3225"/>
      <c r="R3225"/>
      <c r="T3225" s="30"/>
    </row>
    <row r="3226" spans="4:20" x14ac:dyDescent="0.45">
      <c r="D3226"/>
      <c r="E3226"/>
      <c r="I3226" s="21"/>
      <c r="J3226" s="22"/>
      <c r="K3226" s="23"/>
      <c r="M3226" s="31"/>
      <c r="N3226" s="31"/>
      <c r="O3226"/>
      <c r="P3226"/>
      <c r="R3226"/>
      <c r="T3226" s="30"/>
    </row>
    <row r="3227" spans="4:20" x14ac:dyDescent="0.45">
      <c r="D3227"/>
      <c r="E3227"/>
      <c r="I3227" s="21"/>
      <c r="J3227" s="22"/>
      <c r="K3227" s="23"/>
      <c r="M3227" s="31"/>
      <c r="N3227" s="31"/>
      <c r="O3227"/>
      <c r="P3227"/>
      <c r="R3227"/>
      <c r="T3227" s="30"/>
    </row>
    <row r="3228" spans="4:20" x14ac:dyDescent="0.45">
      <c r="D3228"/>
      <c r="E3228"/>
      <c r="I3228" s="21"/>
      <c r="J3228" s="22"/>
      <c r="K3228" s="23"/>
      <c r="M3228" s="31"/>
      <c r="N3228" s="31"/>
      <c r="O3228"/>
      <c r="P3228"/>
      <c r="R3228"/>
      <c r="T3228" s="30"/>
    </row>
    <row r="3229" spans="4:20" x14ac:dyDescent="0.45">
      <c r="D3229"/>
      <c r="E3229"/>
      <c r="I3229" s="21"/>
      <c r="J3229" s="22"/>
      <c r="K3229" s="23"/>
      <c r="M3229" s="31"/>
      <c r="N3229" s="31"/>
      <c r="O3229"/>
      <c r="P3229"/>
      <c r="R3229"/>
      <c r="T3229" s="30"/>
    </row>
    <row r="3230" spans="4:20" x14ac:dyDescent="0.45">
      <c r="D3230"/>
      <c r="E3230"/>
      <c r="I3230" s="21"/>
      <c r="J3230" s="22"/>
      <c r="K3230" s="23"/>
      <c r="M3230" s="31"/>
      <c r="N3230" s="31"/>
      <c r="O3230"/>
      <c r="P3230"/>
      <c r="R3230"/>
      <c r="T3230" s="30"/>
    </row>
    <row r="3231" spans="4:20" x14ac:dyDescent="0.45">
      <c r="D3231"/>
      <c r="E3231"/>
      <c r="I3231" s="21"/>
      <c r="J3231" s="22"/>
      <c r="K3231" s="23"/>
      <c r="M3231" s="31"/>
      <c r="N3231" s="31"/>
      <c r="O3231"/>
      <c r="P3231"/>
      <c r="R3231"/>
      <c r="T3231" s="30"/>
    </row>
    <row r="3232" spans="4:20" x14ac:dyDescent="0.45">
      <c r="D3232"/>
      <c r="E3232"/>
      <c r="I3232" s="21"/>
      <c r="J3232" s="22"/>
      <c r="K3232" s="23"/>
      <c r="M3232" s="31"/>
      <c r="N3232" s="31"/>
      <c r="O3232"/>
      <c r="P3232"/>
      <c r="R3232"/>
      <c r="T3232" s="30"/>
    </row>
    <row r="3233" spans="4:20" x14ac:dyDescent="0.45">
      <c r="D3233"/>
      <c r="E3233"/>
      <c r="I3233" s="21"/>
      <c r="J3233" s="22"/>
      <c r="K3233" s="23"/>
      <c r="M3233" s="31"/>
      <c r="N3233" s="31"/>
      <c r="O3233"/>
      <c r="P3233"/>
      <c r="R3233"/>
      <c r="T3233" s="30"/>
    </row>
    <row r="3234" spans="4:20" x14ac:dyDescent="0.45">
      <c r="D3234"/>
      <c r="E3234"/>
      <c r="I3234" s="21"/>
      <c r="J3234" s="22"/>
      <c r="K3234" s="23"/>
      <c r="M3234" s="31"/>
      <c r="N3234" s="31"/>
      <c r="O3234"/>
      <c r="P3234"/>
      <c r="R3234"/>
      <c r="T3234" s="30"/>
    </row>
    <row r="3235" spans="4:20" x14ac:dyDescent="0.45">
      <c r="D3235"/>
      <c r="E3235"/>
      <c r="I3235" s="21"/>
      <c r="J3235" s="22"/>
      <c r="K3235" s="23"/>
      <c r="M3235" s="31"/>
      <c r="N3235" s="31"/>
      <c r="O3235"/>
      <c r="P3235"/>
      <c r="R3235"/>
      <c r="T3235" s="30"/>
    </row>
    <row r="3236" spans="4:20" x14ac:dyDescent="0.45">
      <c r="D3236"/>
      <c r="E3236"/>
      <c r="I3236" s="21"/>
      <c r="J3236" s="22"/>
      <c r="K3236" s="23"/>
      <c r="M3236" s="31"/>
      <c r="N3236" s="31"/>
      <c r="O3236"/>
      <c r="P3236"/>
      <c r="R3236"/>
      <c r="T3236" s="30"/>
    </row>
    <row r="3237" spans="4:20" x14ac:dyDescent="0.45">
      <c r="D3237"/>
      <c r="E3237"/>
      <c r="I3237" s="21"/>
      <c r="J3237" s="22"/>
      <c r="K3237" s="23"/>
      <c r="M3237" s="31"/>
      <c r="N3237" s="31"/>
      <c r="O3237"/>
      <c r="P3237"/>
      <c r="R3237"/>
      <c r="T3237" s="30"/>
    </row>
    <row r="3238" spans="4:20" x14ac:dyDescent="0.45">
      <c r="D3238"/>
      <c r="E3238"/>
      <c r="I3238" s="21"/>
      <c r="J3238" s="22"/>
      <c r="K3238" s="23"/>
      <c r="M3238" s="31"/>
      <c r="N3238" s="31"/>
      <c r="O3238"/>
      <c r="P3238"/>
      <c r="R3238"/>
      <c r="T3238" s="30"/>
    </row>
    <row r="3239" spans="4:20" x14ac:dyDescent="0.45">
      <c r="D3239"/>
      <c r="E3239"/>
      <c r="I3239" s="21"/>
      <c r="J3239" s="22"/>
      <c r="K3239" s="23"/>
      <c r="M3239" s="31"/>
      <c r="N3239" s="31"/>
      <c r="O3239"/>
      <c r="P3239"/>
      <c r="R3239"/>
      <c r="T3239" s="30"/>
    </row>
    <row r="3240" spans="4:20" x14ac:dyDescent="0.45">
      <c r="D3240"/>
      <c r="E3240"/>
      <c r="I3240" s="21"/>
      <c r="J3240" s="22"/>
      <c r="K3240" s="23"/>
      <c r="M3240" s="31"/>
      <c r="N3240" s="31"/>
      <c r="O3240"/>
      <c r="P3240"/>
      <c r="R3240"/>
      <c r="T3240" s="30"/>
    </row>
    <row r="3241" spans="4:20" x14ac:dyDescent="0.45">
      <c r="D3241"/>
      <c r="E3241"/>
      <c r="I3241" s="21"/>
      <c r="J3241" s="22"/>
      <c r="K3241" s="23"/>
      <c r="M3241" s="31"/>
      <c r="N3241" s="31"/>
      <c r="O3241"/>
      <c r="P3241"/>
      <c r="R3241"/>
      <c r="T3241" s="30"/>
    </row>
    <row r="3242" spans="4:20" x14ac:dyDescent="0.45">
      <c r="D3242"/>
      <c r="E3242"/>
      <c r="I3242" s="21"/>
      <c r="J3242" s="22"/>
      <c r="K3242" s="23"/>
      <c r="M3242" s="31"/>
      <c r="N3242" s="31"/>
      <c r="O3242"/>
      <c r="P3242"/>
      <c r="R3242"/>
      <c r="T3242" s="30"/>
    </row>
    <row r="3243" spans="4:20" x14ac:dyDescent="0.45">
      <c r="D3243"/>
      <c r="E3243"/>
      <c r="I3243" s="21"/>
      <c r="J3243" s="22"/>
      <c r="K3243" s="23"/>
      <c r="M3243" s="31"/>
      <c r="N3243" s="31"/>
      <c r="O3243"/>
      <c r="P3243"/>
      <c r="R3243"/>
      <c r="T3243" s="30"/>
    </row>
    <row r="3244" spans="4:20" x14ac:dyDescent="0.45">
      <c r="D3244"/>
      <c r="E3244"/>
      <c r="I3244" s="21"/>
      <c r="J3244" s="22"/>
      <c r="K3244" s="23"/>
      <c r="M3244" s="31"/>
      <c r="N3244" s="31"/>
      <c r="O3244"/>
      <c r="P3244"/>
      <c r="R3244"/>
      <c r="T3244" s="30"/>
    </row>
    <row r="3245" spans="4:20" x14ac:dyDescent="0.45">
      <c r="D3245"/>
      <c r="E3245"/>
      <c r="I3245" s="21"/>
      <c r="J3245" s="22"/>
      <c r="K3245" s="23"/>
      <c r="M3245" s="31"/>
      <c r="N3245" s="31"/>
      <c r="O3245"/>
      <c r="P3245"/>
      <c r="R3245"/>
      <c r="T3245" s="30"/>
    </row>
    <row r="3246" spans="4:20" x14ac:dyDescent="0.45">
      <c r="D3246"/>
      <c r="E3246"/>
      <c r="I3246" s="21"/>
      <c r="J3246" s="22"/>
      <c r="K3246" s="23"/>
      <c r="M3246" s="31"/>
      <c r="N3246" s="31"/>
      <c r="O3246"/>
      <c r="P3246"/>
      <c r="R3246"/>
      <c r="T3246" s="30"/>
    </row>
    <row r="3247" spans="4:20" x14ac:dyDescent="0.45">
      <c r="D3247"/>
      <c r="E3247"/>
      <c r="I3247" s="21"/>
      <c r="J3247" s="22"/>
      <c r="K3247" s="23"/>
      <c r="M3247" s="31"/>
      <c r="N3247" s="31"/>
      <c r="O3247"/>
      <c r="P3247"/>
      <c r="R3247"/>
      <c r="T3247" s="30"/>
    </row>
    <row r="3248" spans="4:20" x14ac:dyDescent="0.45">
      <c r="D3248"/>
      <c r="E3248"/>
      <c r="I3248" s="21"/>
      <c r="J3248" s="22"/>
      <c r="K3248" s="23"/>
      <c r="M3248" s="31"/>
      <c r="N3248" s="31"/>
      <c r="O3248"/>
      <c r="P3248"/>
      <c r="R3248"/>
      <c r="T3248" s="30"/>
    </row>
    <row r="3249" spans="4:20" x14ac:dyDescent="0.45">
      <c r="D3249"/>
      <c r="E3249"/>
      <c r="I3249" s="21"/>
      <c r="J3249" s="22"/>
      <c r="K3249" s="23"/>
      <c r="M3249" s="31"/>
      <c r="N3249" s="31"/>
      <c r="O3249"/>
      <c r="P3249"/>
      <c r="R3249"/>
      <c r="T3249" s="30"/>
    </row>
    <row r="3250" spans="4:20" x14ac:dyDescent="0.45">
      <c r="D3250"/>
      <c r="E3250"/>
      <c r="I3250" s="21"/>
      <c r="J3250" s="22"/>
      <c r="K3250" s="23"/>
      <c r="M3250" s="31"/>
      <c r="N3250" s="31"/>
      <c r="O3250"/>
      <c r="P3250"/>
      <c r="R3250"/>
      <c r="T3250" s="30"/>
    </row>
    <row r="3251" spans="4:20" x14ac:dyDescent="0.45">
      <c r="D3251"/>
      <c r="E3251"/>
      <c r="I3251" s="21"/>
      <c r="J3251" s="22"/>
      <c r="K3251" s="23"/>
      <c r="M3251" s="31"/>
      <c r="N3251" s="31"/>
      <c r="O3251"/>
      <c r="P3251"/>
      <c r="R3251"/>
      <c r="T3251" s="30"/>
    </row>
    <row r="3252" spans="4:20" x14ac:dyDescent="0.45">
      <c r="D3252"/>
      <c r="E3252"/>
      <c r="I3252" s="21"/>
      <c r="J3252" s="22"/>
      <c r="K3252" s="23"/>
      <c r="M3252" s="31"/>
      <c r="N3252" s="31"/>
      <c r="O3252"/>
      <c r="P3252"/>
      <c r="R3252"/>
      <c r="T3252" s="30"/>
    </row>
    <row r="3253" spans="4:20" x14ac:dyDescent="0.45">
      <c r="D3253"/>
      <c r="E3253"/>
      <c r="I3253" s="21"/>
      <c r="J3253" s="22"/>
      <c r="K3253" s="23"/>
      <c r="M3253" s="31"/>
      <c r="N3253" s="31"/>
      <c r="O3253"/>
      <c r="P3253"/>
      <c r="R3253"/>
      <c r="T3253" s="30"/>
    </row>
    <row r="3254" spans="4:20" x14ac:dyDescent="0.45">
      <c r="D3254"/>
      <c r="E3254"/>
      <c r="I3254" s="21"/>
      <c r="J3254" s="22"/>
      <c r="K3254" s="23"/>
      <c r="M3254" s="31"/>
      <c r="N3254" s="31"/>
      <c r="O3254"/>
      <c r="P3254"/>
      <c r="R3254"/>
      <c r="T3254" s="30"/>
    </row>
    <row r="3255" spans="4:20" x14ac:dyDescent="0.45">
      <c r="D3255"/>
      <c r="E3255"/>
      <c r="I3255" s="21"/>
      <c r="J3255" s="22"/>
      <c r="K3255" s="23"/>
      <c r="M3255" s="31"/>
      <c r="N3255" s="31"/>
      <c r="O3255"/>
      <c r="P3255"/>
      <c r="R3255"/>
      <c r="T3255" s="30"/>
    </row>
    <row r="3256" spans="4:20" x14ac:dyDescent="0.45">
      <c r="D3256"/>
      <c r="E3256"/>
      <c r="I3256" s="21"/>
      <c r="J3256" s="22"/>
      <c r="K3256" s="23"/>
      <c r="M3256" s="31"/>
      <c r="N3256" s="31"/>
      <c r="O3256"/>
      <c r="P3256"/>
      <c r="R3256"/>
      <c r="T3256" s="30"/>
    </row>
    <row r="3257" spans="4:20" x14ac:dyDescent="0.45">
      <c r="D3257"/>
      <c r="E3257"/>
      <c r="I3257" s="21"/>
      <c r="J3257" s="22"/>
      <c r="K3257" s="23"/>
      <c r="M3257" s="31"/>
      <c r="N3257" s="31"/>
      <c r="O3257"/>
      <c r="P3257"/>
      <c r="R3257"/>
      <c r="T3257" s="30"/>
    </row>
    <row r="3258" spans="4:20" x14ac:dyDescent="0.45">
      <c r="D3258"/>
      <c r="E3258"/>
      <c r="I3258" s="21"/>
      <c r="J3258" s="22"/>
      <c r="K3258" s="23"/>
      <c r="M3258" s="31"/>
      <c r="N3258" s="31"/>
      <c r="O3258"/>
      <c r="P3258"/>
      <c r="R3258"/>
      <c r="T3258" s="30"/>
    </row>
    <row r="3259" spans="4:20" x14ac:dyDescent="0.45">
      <c r="D3259"/>
      <c r="E3259"/>
      <c r="I3259" s="21"/>
      <c r="J3259" s="22"/>
      <c r="K3259" s="23"/>
      <c r="M3259" s="31"/>
      <c r="N3259" s="31"/>
      <c r="O3259"/>
      <c r="P3259"/>
      <c r="R3259"/>
      <c r="T3259" s="30"/>
    </row>
    <row r="3260" spans="4:20" x14ac:dyDescent="0.45">
      <c r="D3260"/>
      <c r="E3260"/>
      <c r="I3260" s="21"/>
      <c r="J3260" s="22"/>
      <c r="K3260" s="23"/>
      <c r="M3260" s="31"/>
      <c r="N3260" s="31"/>
      <c r="O3260"/>
      <c r="P3260"/>
      <c r="R3260"/>
      <c r="T3260" s="30"/>
    </row>
    <row r="3261" spans="4:20" x14ac:dyDescent="0.45">
      <c r="D3261"/>
      <c r="E3261"/>
      <c r="I3261" s="21"/>
      <c r="J3261" s="22"/>
      <c r="K3261" s="23"/>
      <c r="M3261" s="31"/>
      <c r="N3261" s="31"/>
      <c r="O3261"/>
      <c r="P3261"/>
      <c r="R3261"/>
      <c r="T3261" s="30"/>
    </row>
    <row r="3262" spans="4:20" x14ac:dyDescent="0.45">
      <c r="D3262"/>
      <c r="E3262"/>
      <c r="I3262" s="21"/>
      <c r="J3262" s="22"/>
      <c r="K3262" s="23"/>
      <c r="M3262" s="31"/>
      <c r="N3262" s="31"/>
      <c r="O3262"/>
      <c r="P3262"/>
      <c r="R3262"/>
      <c r="T3262" s="30"/>
    </row>
    <row r="3263" spans="4:20" x14ac:dyDescent="0.45">
      <c r="D3263"/>
      <c r="E3263"/>
      <c r="I3263" s="21"/>
      <c r="J3263" s="22"/>
      <c r="K3263" s="23"/>
      <c r="M3263" s="31"/>
      <c r="N3263" s="31"/>
      <c r="O3263"/>
      <c r="P3263"/>
      <c r="R3263"/>
      <c r="T3263" s="30"/>
    </row>
    <row r="3264" spans="4:20" x14ac:dyDescent="0.45">
      <c r="D3264"/>
      <c r="E3264"/>
      <c r="I3264" s="21"/>
      <c r="J3264" s="22"/>
      <c r="K3264" s="23"/>
      <c r="M3264" s="31"/>
      <c r="N3264" s="31"/>
      <c r="O3264"/>
      <c r="P3264"/>
      <c r="R3264"/>
      <c r="T3264" s="30"/>
    </row>
    <row r="3265" spans="4:20" x14ac:dyDescent="0.45">
      <c r="D3265"/>
      <c r="E3265"/>
      <c r="I3265" s="21"/>
      <c r="J3265" s="22"/>
      <c r="K3265" s="23"/>
      <c r="M3265" s="31"/>
      <c r="N3265" s="31"/>
      <c r="O3265"/>
      <c r="P3265"/>
      <c r="R3265"/>
      <c r="T3265" s="30"/>
    </row>
    <row r="3266" spans="4:20" x14ac:dyDescent="0.45">
      <c r="D3266"/>
      <c r="E3266"/>
      <c r="I3266" s="21"/>
      <c r="J3266" s="22"/>
      <c r="K3266" s="23"/>
      <c r="M3266" s="31"/>
      <c r="N3266" s="31"/>
      <c r="O3266"/>
      <c r="P3266"/>
      <c r="R3266"/>
      <c r="T3266" s="30"/>
    </row>
    <row r="3267" spans="4:20" x14ac:dyDescent="0.45">
      <c r="D3267"/>
      <c r="E3267"/>
      <c r="I3267" s="21"/>
      <c r="J3267" s="22"/>
      <c r="K3267" s="23"/>
      <c r="M3267" s="31"/>
      <c r="N3267" s="31"/>
      <c r="O3267"/>
      <c r="P3267"/>
      <c r="R3267"/>
      <c r="T3267" s="30"/>
    </row>
    <row r="3268" spans="4:20" x14ac:dyDescent="0.45">
      <c r="D3268"/>
      <c r="E3268"/>
      <c r="I3268" s="21"/>
      <c r="J3268" s="22"/>
      <c r="K3268" s="23"/>
      <c r="M3268" s="31"/>
      <c r="N3268" s="31"/>
      <c r="O3268"/>
      <c r="P3268"/>
      <c r="R3268"/>
      <c r="T3268" s="30"/>
    </row>
    <row r="3269" spans="4:20" x14ac:dyDescent="0.45">
      <c r="D3269"/>
      <c r="E3269"/>
      <c r="I3269" s="21"/>
      <c r="J3269" s="22"/>
      <c r="K3269" s="23"/>
      <c r="M3269" s="31"/>
      <c r="N3269" s="31"/>
      <c r="O3269"/>
      <c r="P3269"/>
      <c r="R3269"/>
      <c r="T3269" s="30"/>
    </row>
    <row r="3270" spans="4:20" x14ac:dyDescent="0.45">
      <c r="D3270"/>
      <c r="E3270"/>
      <c r="I3270" s="21"/>
      <c r="J3270" s="22"/>
      <c r="K3270" s="23"/>
      <c r="M3270" s="31"/>
      <c r="N3270" s="31"/>
      <c r="O3270"/>
      <c r="P3270"/>
      <c r="R3270"/>
      <c r="T3270" s="30"/>
    </row>
    <row r="3271" spans="4:20" x14ac:dyDescent="0.45">
      <c r="D3271"/>
      <c r="E3271"/>
      <c r="I3271" s="21"/>
      <c r="J3271" s="22"/>
      <c r="K3271" s="23"/>
      <c r="M3271" s="31"/>
      <c r="N3271" s="31"/>
      <c r="O3271"/>
      <c r="P3271"/>
      <c r="R3271"/>
      <c r="T3271" s="30"/>
    </row>
    <row r="3272" spans="4:20" x14ac:dyDescent="0.45">
      <c r="D3272"/>
      <c r="E3272"/>
      <c r="I3272" s="21"/>
      <c r="J3272" s="22"/>
      <c r="K3272" s="23"/>
      <c r="M3272" s="31"/>
      <c r="N3272" s="31"/>
      <c r="O3272"/>
      <c r="P3272"/>
      <c r="R3272"/>
      <c r="T3272" s="30"/>
    </row>
    <row r="3273" spans="4:20" x14ac:dyDescent="0.45">
      <c r="D3273"/>
      <c r="E3273"/>
      <c r="I3273" s="21"/>
      <c r="J3273" s="22"/>
      <c r="K3273" s="23"/>
      <c r="M3273" s="31"/>
      <c r="N3273" s="31"/>
      <c r="O3273"/>
      <c r="P3273"/>
      <c r="R3273"/>
      <c r="T3273" s="30"/>
    </row>
    <row r="3274" spans="4:20" x14ac:dyDescent="0.45">
      <c r="D3274"/>
      <c r="E3274"/>
      <c r="I3274" s="21"/>
      <c r="J3274" s="22"/>
      <c r="K3274" s="23"/>
      <c r="M3274" s="31"/>
      <c r="N3274" s="31"/>
      <c r="O3274"/>
      <c r="P3274"/>
      <c r="R3274"/>
      <c r="T3274" s="30"/>
    </row>
    <row r="3275" spans="4:20" x14ac:dyDescent="0.45">
      <c r="D3275"/>
      <c r="E3275"/>
      <c r="I3275" s="21"/>
      <c r="J3275" s="22"/>
      <c r="K3275" s="23"/>
      <c r="M3275" s="31"/>
      <c r="N3275" s="31"/>
      <c r="O3275"/>
      <c r="P3275"/>
      <c r="R3275"/>
      <c r="T3275" s="30"/>
    </row>
    <row r="3276" spans="4:20" x14ac:dyDescent="0.45">
      <c r="D3276"/>
      <c r="E3276"/>
      <c r="I3276" s="21"/>
      <c r="J3276" s="22"/>
      <c r="K3276" s="23"/>
      <c r="M3276" s="31"/>
      <c r="N3276" s="31"/>
      <c r="O3276"/>
      <c r="P3276"/>
      <c r="R3276"/>
      <c r="T3276" s="30"/>
    </row>
    <row r="3277" spans="4:20" x14ac:dyDescent="0.45">
      <c r="D3277"/>
      <c r="E3277"/>
      <c r="I3277" s="21"/>
      <c r="J3277" s="22"/>
      <c r="K3277" s="23"/>
      <c r="M3277" s="31"/>
      <c r="N3277" s="31"/>
      <c r="O3277"/>
      <c r="P3277"/>
      <c r="R3277"/>
      <c r="T3277" s="30"/>
    </row>
    <row r="3278" spans="4:20" x14ac:dyDescent="0.45">
      <c r="D3278"/>
      <c r="E3278"/>
      <c r="I3278" s="21"/>
      <c r="J3278" s="22"/>
      <c r="K3278" s="23"/>
      <c r="M3278" s="31"/>
      <c r="N3278" s="31"/>
      <c r="O3278"/>
      <c r="P3278"/>
      <c r="R3278"/>
      <c r="T3278" s="30"/>
    </row>
    <row r="3279" spans="4:20" x14ac:dyDescent="0.45">
      <c r="D3279"/>
      <c r="E3279"/>
      <c r="I3279" s="21"/>
      <c r="J3279" s="22"/>
      <c r="K3279" s="23"/>
      <c r="M3279" s="31"/>
      <c r="N3279" s="31"/>
      <c r="O3279"/>
      <c r="P3279"/>
      <c r="R3279"/>
      <c r="T3279" s="30"/>
    </row>
    <row r="3280" spans="4:20" x14ac:dyDescent="0.45">
      <c r="D3280"/>
      <c r="E3280"/>
      <c r="I3280" s="21"/>
      <c r="J3280" s="22"/>
      <c r="K3280" s="23"/>
      <c r="M3280" s="31"/>
      <c r="N3280" s="31"/>
      <c r="O3280"/>
      <c r="P3280"/>
      <c r="R3280"/>
      <c r="T3280" s="30"/>
    </row>
    <row r="3281" spans="4:20" x14ac:dyDescent="0.45">
      <c r="D3281"/>
      <c r="E3281"/>
      <c r="I3281" s="21"/>
      <c r="J3281" s="22"/>
      <c r="K3281" s="23"/>
      <c r="M3281" s="31"/>
      <c r="N3281" s="31"/>
      <c r="O3281"/>
      <c r="P3281"/>
      <c r="R3281"/>
      <c r="T3281" s="30"/>
    </row>
    <row r="3282" spans="4:20" x14ac:dyDescent="0.45">
      <c r="D3282"/>
      <c r="E3282"/>
      <c r="I3282" s="21"/>
      <c r="J3282" s="22"/>
      <c r="K3282" s="23"/>
      <c r="M3282" s="31"/>
      <c r="N3282" s="31"/>
      <c r="O3282"/>
      <c r="P3282"/>
      <c r="R3282"/>
      <c r="T3282" s="30"/>
    </row>
    <row r="3283" spans="4:20" x14ac:dyDescent="0.45">
      <c r="D3283"/>
      <c r="E3283"/>
      <c r="I3283" s="21"/>
      <c r="J3283" s="22"/>
      <c r="K3283" s="23"/>
      <c r="M3283" s="31"/>
      <c r="N3283" s="31"/>
      <c r="O3283"/>
      <c r="P3283"/>
      <c r="R3283"/>
      <c r="T3283" s="30"/>
    </row>
    <row r="3284" spans="4:20" x14ac:dyDescent="0.45">
      <c r="D3284"/>
      <c r="E3284"/>
      <c r="I3284" s="21"/>
      <c r="J3284" s="22"/>
      <c r="K3284" s="23"/>
      <c r="M3284" s="31"/>
      <c r="N3284" s="31"/>
      <c r="O3284"/>
      <c r="P3284"/>
      <c r="R3284"/>
      <c r="T3284" s="30"/>
    </row>
    <row r="3285" spans="4:20" x14ac:dyDescent="0.45">
      <c r="D3285"/>
      <c r="E3285"/>
      <c r="I3285" s="21"/>
      <c r="J3285" s="22"/>
      <c r="K3285" s="23"/>
      <c r="M3285" s="31"/>
      <c r="N3285" s="31"/>
      <c r="O3285"/>
      <c r="P3285"/>
      <c r="R3285"/>
      <c r="T3285" s="30"/>
    </row>
    <row r="3286" spans="4:20" x14ac:dyDescent="0.45">
      <c r="D3286"/>
      <c r="E3286"/>
      <c r="I3286" s="21"/>
      <c r="J3286" s="22"/>
      <c r="K3286" s="23"/>
      <c r="M3286" s="31"/>
      <c r="N3286" s="31"/>
      <c r="O3286"/>
      <c r="P3286"/>
      <c r="R3286"/>
      <c r="T3286" s="30"/>
    </row>
    <row r="3287" spans="4:20" x14ac:dyDescent="0.45">
      <c r="D3287"/>
      <c r="E3287"/>
      <c r="I3287" s="21"/>
      <c r="J3287" s="22"/>
      <c r="K3287" s="23"/>
      <c r="M3287" s="31"/>
      <c r="N3287" s="31"/>
      <c r="O3287"/>
      <c r="P3287"/>
      <c r="R3287"/>
      <c r="T3287" s="30"/>
    </row>
    <row r="3288" spans="4:20" x14ac:dyDescent="0.45">
      <c r="D3288"/>
      <c r="E3288"/>
      <c r="I3288" s="21"/>
      <c r="J3288" s="22"/>
      <c r="K3288" s="23"/>
      <c r="M3288" s="31"/>
      <c r="N3288" s="31"/>
      <c r="O3288"/>
      <c r="P3288"/>
      <c r="R3288"/>
      <c r="T3288" s="30"/>
    </row>
    <row r="3289" spans="4:20" x14ac:dyDescent="0.45">
      <c r="D3289"/>
      <c r="E3289"/>
      <c r="I3289" s="21"/>
      <c r="J3289" s="22"/>
      <c r="K3289" s="23"/>
      <c r="M3289" s="31"/>
      <c r="N3289" s="31"/>
      <c r="O3289"/>
      <c r="P3289"/>
      <c r="R3289"/>
      <c r="T3289" s="30"/>
    </row>
    <row r="3290" spans="4:20" x14ac:dyDescent="0.45">
      <c r="D3290"/>
      <c r="E3290"/>
      <c r="I3290" s="21"/>
      <c r="J3290" s="22"/>
      <c r="K3290" s="23"/>
      <c r="M3290" s="31"/>
      <c r="N3290" s="31"/>
      <c r="O3290"/>
      <c r="P3290"/>
      <c r="R3290"/>
      <c r="T3290" s="30"/>
    </row>
    <row r="3291" spans="4:20" x14ac:dyDescent="0.45">
      <c r="D3291"/>
      <c r="E3291"/>
      <c r="I3291" s="21"/>
      <c r="J3291" s="22"/>
      <c r="K3291" s="23"/>
      <c r="M3291" s="31"/>
      <c r="N3291" s="31"/>
      <c r="O3291"/>
      <c r="P3291"/>
      <c r="R3291"/>
      <c r="T3291" s="30"/>
    </row>
    <row r="3292" spans="4:20" x14ac:dyDescent="0.45">
      <c r="D3292"/>
      <c r="E3292"/>
      <c r="I3292" s="21"/>
      <c r="J3292" s="22"/>
      <c r="K3292" s="23"/>
      <c r="M3292" s="31"/>
      <c r="N3292" s="31"/>
      <c r="O3292"/>
      <c r="P3292"/>
      <c r="R3292"/>
      <c r="T3292" s="30"/>
    </row>
    <row r="3293" spans="4:20" x14ac:dyDescent="0.45">
      <c r="D3293"/>
      <c r="E3293"/>
      <c r="I3293" s="21"/>
      <c r="J3293" s="22"/>
      <c r="K3293" s="23"/>
      <c r="M3293" s="31"/>
      <c r="N3293" s="31"/>
      <c r="O3293"/>
      <c r="P3293"/>
      <c r="R3293"/>
      <c r="T3293" s="30"/>
    </row>
    <row r="3294" spans="4:20" x14ac:dyDescent="0.45">
      <c r="D3294"/>
      <c r="E3294"/>
      <c r="I3294" s="21"/>
      <c r="J3294" s="22"/>
      <c r="K3294" s="23"/>
      <c r="M3294" s="31"/>
      <c r="N3294" s="31"/>
      <c r="O3294"/>
      <c r="P3294"/>
      <c r="R3294"/>
      <c r="T3294" s="30"/>
    </row>
    <row r="3295" spans="4:20" x14ac:dyDescent="0.45">
      <c r="D3295"/>
      <c r="E3295"/>
      <c r="I3295" s="21"/>
      <c r="J3295" s="22"/>
      <c r="K3295" s="23"/>
      <c r="M3295" s="31"/>
      <c r="N3295" s="31"/>
      <c r="O3295"/>
      <c r="P3295"/>
      <c r="R3295"/>
      <c r="T3295" s="30"/>
    </row>
    <row r="3296" spans="4:20" x14ac:dyDescent="0.45">
      <c r="D3296"/>
      <c r="E3296"/>
      <c r="I3296" s="21"/>
      <c r="J3296" s="22"/>
      <c r="K3296" s="23"/>
      <c r="M3296" s="31"/>
      <c r="N3296" s="31"/>
      <c r="O3296"/>
      <c r="P3296"/>
      <c r="R3296"/>
      <c r="T3296" s="30"/>
    </row>
    <row r="3297" spans="4:20" x14ac:dyDescent="0.45">
      <c r="D3297"/>
      <c r="E3297"/>
      <c r="I3297" s="21"/>
      <c r="J3297" s="22"/>
      <c r="K3297" s="23"/>
      <c r="M3297" s="31"/>
      <c r="N3297" s="31"/>
      <c r="O3297"/>
      <c r="P3297"/>
      <c r="R3297"/>
      <c r="T3297" s="30"/>
    </row>
    <row r="3298" spans="4:20" x14ac:dyDescent="0.45">
      <c r="D3298"/>
      <c r="E3298"/>
      <c r="I3298" s="21"/>
      <c r="J3298" s="22"/>
      <c r="K3298" s="23"/>
      <c r="M3298" s="31"/>
      <c r="N3298" s="31"/>
      <c r="O3298"/>
      <c r="P3298"/>
      <c r="R3298"/>
      <c r="T3298" s="30"/>
    </row>
    <row r="3299" spans="4:20" x14ac:dyDescent="0.45">
      <c r="D3299"/>
      <c r="E3299"/>
      <c r="I3299" s="21"/>
      <c r="J3299" s="22"/>
      <c r="K3299" s="23"/>
      <c r="M3299" s="31"/>
      <c r="N3299" s="31"/>
      <c r="O3299"/>
      <c r="P3299"/>
      <c r="R3299"/>
      <c r="T3299" s="30"/>
    </row>
    <row r="3300" spans="4:20" x14ac:dyDescent="0.45">
      <c r="D3300"/>
      <c r="E3300"/>
      <c r="I3300" s="21"/>
      <c r="J3300" s="22"/>
      <c r="K3300" s="23"/>
      <c r="M3300" s="31"/>
      <c r="N3300" s="31"/>
      <c r="O3300"/>
      <c r="P3300"/>
      <c r="R3300"/>
      <c r="T3300" s="30"/>
    </row>
    <row r="3301" spans="4:20" x14ac:dyDescent="0.45">
      <c r="D3301"/>
      <c r="E3301"/>
      <c r="I3301" s="21"/>
      <c r="J3301" s="22"/>
      <c r="K3301" s="23"/>
      <c r="M3301" s="31"/>
      <c r="N3301" s="31"/>
      <c r="O3301"/>
      <c r="P3301"/>
      <c r="R3301"/>
      <c r="T3301" s="30"/>
    </row>
    <row r="3302" spans="4:20" x14ac:dyDescent="0.45">
      <c r="D3302"/>
      <c r="E3302"/>
      <c r="I3302" s="21"/>
      <c r="J3302" s="22"/>
      <c r="K3302" s="23"/>
      <c r="M3302" s="31"/>
      <c r="N3302" s="31"/>
      <c r="O3302"/>
      <c r="P3302"/>
      <c r="R3302"/>
      <c r="T3302" s="30"/>
    </row>
    <row r="3303" spans="4:20" x14ac:dyDescent="0.45">
      <c r="D3303"/>
      <c r="E3303"/>
      <c r="I3303" s="21"/>
      <c r="J3303" s="22"/>
      <c r="K3303" s="23"/>
      <c r="M3303" s="31"/>
      <c r="N3303" s="31"/>
      <c r="O3303"/>
      <c r="P3303"/>
      <c r="R3303"/>
      <c r="T3303" s="30"/>
    </row>
    <row r="3304" spans="4:20" x14ac:dyDescent="0.45">
      <c r="D3304"/>
      <c r="E3304"/>
      <c r="I3304" s="21"/>
      <c r="J3304" s="22"/>
      <c r="K3304" s="23"/>
      <c r="M3304" s="31"/>
      <c r="N3304" s="31"/>
      <c r="O3304"/>
      <c r="P3304"/>
      <c r="R3304"/>
      <c r="T3304" s="30"/>
    </row>
    <row r="3305" spans="4:20" x14ac:dyDescent="0.45">
      <c r="D3305"/>
      <c r="E3305"/>
      <c r="I3305" s="21"/>
      <c r="J3305" s="22"/>
      <c r="K3305" s="23"/>
      <c r="M3305" s="31"/>
      <c r="N3305" s="31"/>
      <c r="O3305"/>
      <c r="P3305"/>
      <c r="R3305"/>
      <c r="T3305" s="30"/>
    </row>
    <row r="3306" spans="4:20" x14ac:dyDescent="0.45">
      <c r="D3306"/>
      <c r="E3306"/>
      <c r="I3306" s="21"/>
      <c r="J3306" s="22"/>
      <c r="K3306" s="23"/>
      <c r="M3306" s="31"/>
      <c r="N3306" s="31"/>
      <c r="O3306"/>
      <c r="P3306"/>
      <c r="R3306"/>
      <c r="T3306" s="30"/>
    </row>
    <row r="3307" spans="4:20" x14ac:dyDescent="0.45">
      <c r="D3307"/>
      <c r="E3307"/>
      <c r="I3307" s="21"/>
      <c r="J3307" s="22"/>
      <c r="K3307" s="23"/>
      <c r="M3307" s="31"/>
      <c r="N3307" s="31"/>
      <c r="O3307"/>
      <c r="P3307"/>
      <c r="R3307"/>
      <c r="T3307" s="30"/>
    </row>
    <row r="3308" spans="4:20" x14ac:dyDescent="0.45">
      <c r="D3308"/>
      <c r="E3308"/>
      <c r="I3308" s="21"/>
      <c r="J3308" s="22"/>
      <c r="K3308" s="23"/>
      <c r="M3308" s="31"/>
      <c r="N3308" s="31"/>
      <c r="O3308"/>
      <c r="P3308"/>
      <c r="R3308"/>
      <c r="T3308" s="30"/>
    </row>
    <row r="3309" spans="4:20" x14ac:dyDescent="0.45">
      <c r="D3309"/>
      <c r="E3309"/>
      <c r="I3309" s="21"/>
      <c r="J3309" s="22"/>
      <c r="K3309" s="23"/>
      <c r="M3309" s="31"/>
      <c r="N3309" s="31"/>
      <c r="O3309"/>
      <c r="P3309"/>
      <c r="R3309"/>
      <c r="T3309" s="30"/>
    </row>
    <row r="3310" spans="4:20" x14ac:dyDescent="0.45">
      <c r="D3310"/>
      <c r="E3310"/>
      <c r="I3310" s="21"/>
      <c r="J3310" s="22"/>
      <c r="K3310" s="23"/>
      <c r="M3310" s="31"/>
      <c r="N3310" s="31"/>
      <c r="O3310"/>
      <c r="P3310"/>
      <c r="R3310"/>
      <c r="T3310" s="30"/>
    </row>
    <row r="3311" spans="4:20" x14ac:dyDescent="0.45">
      <c r="D3311"/>
      <c r="E3311"/>
      <c r="I3311" s="21"/>
      <c r="J3311" s="22"/>
      <c r="K3311" s="23"/>
      <c r="M3311" s="31"/>
      <c r="N3311" s="31"/>
      <c r="O3311"/>
      <c r="P3311"/>
      <c r="R3311"/>
      <c r="T3311" s="30"/>
    </row>
    <row r="3312" spans="4:20" x14ac:dyDescent="0.45">
      <c r="D3312"/>
      <c r="E3312"/>
      <c r="I3312" s="21"/>
      <c r="J3312" s="22"/>
      <c r="K3312" s="23"/>
      <c r="M3312" s="31"/>
      <c r="N3312" s="31"/>
      <c r="O3312"/>
      <c r="P3312"/>
      <c r="R3312"/>
      <c r="T3312" s="30"/>
    </row>
    <row r="3313" spans="4:20" x14ac:dyDescent="0.45">
      <c r="D3313"/>
      <c r="E3313"/>
      <c r="I3313" s="21"/>
      <c r="J3313" s="22"/>
      <c r="K3313" s="23"/>
      <c r="M3313" s="31"/>
      <c r="N3313" s="31"/>
      <c r="O3313"/>
      <c r="P3313"/>
      <c r="R3313"/>
      <c r="T3313" s="30"/>
    </row>
    <row r="3314" spans="4:20" x14ac:dyDescent="0.45">
      <c r="D3314"/>
      <c r="E3314"/>
      <c r="I3314" s="21"/>
      <c r="J3314" s="22"/>
      <c r="K3314" s="23"/>
      <c r="M3314" s="31"/>
      <c r="N3314" s="31"/>
      <c r="O3314"/>
      <c r="P3314"/>
      <c r="R3314"/>
      <c r="T3314" s="30"/>
    </row>
    <row r="3315" spans="4:20" x14ac:dyDescent="0.45">
      <c r="D3315"/>
      <c r="E3315"/>
      <c r="I3315" s="21"/>
      <c r="J3315" s="22"/>
      <c r="K3315" s="23"/>
      <c r="M3315" s="31"/>
      <c r="N3315" s="31"/>
      <c r="O3315"/>
      <c r="P3315"/>
      <c r="R3315"/>
      <c r="T3315" s="30"/>
    </row>
    <row r="3316" spans="4:20" x14ac:dyDescent="0.45">
      <c r="D3316"/>
      <c r="E3316"/>
      <c r="I3316" s="21"/>
      <c r="J3316" s="22"/>
      <c r="K3316" s="23"/>
      <c r="M3316" s="31"/>
      <c r="N3316" s="31"/>
      <c r="O3316"/>
      <c r="P3316"/>
      <c r="R3316"/>
      <c r="T3316" s="30"/>
    </row>
    <row r="3317" spans="4:20" x14ac:dyDescent="0.45">
      <c r="D3317"/>
      <c r="E3317"/>
      <c r="I3317" s="21"/>
      <c r="J3317" s="22"/>
      <c r="K3317" s="23"/>
      <c r="M3317" s="31"/>
      <c r="N3317" s="31"/>
      <c r="O3317"/>
      <c r="P3317"/>
      <c r="R3317"/>
      <c r="T3317" s="30"/>
    </row>
    <row r="3318" spans="4:20" x14ac:dyDescent="0.45">
      <c r="D3318"/>
      <c r="E3318"/>
      <c r="I3318" s="21"/>
      <c r="J3318" s="22"/>
      <c r="K3318" s="23"/>
      <c r="M3318" s="31"/>
      <c r="N3318" s="31"/>
      <c r="O3318"/>
      <c r="P3318"/>
      <c r="R3318"/>
      <c r="T3318" s="30"/>
    </row>
    <row r="3319" spans="4:20" x14ac:dyDescent="0.45">
      <c r="D3319"/>
      <c r="E3319"/>
      <c r="I3319" s="21"/>
      <c r="J3319" s="22"/>
      <c r="K3319" s="23"/>
      <c r="M3319" s="31"/>
      <c r="N3319" s="31"/>
      <c r="O3319"/>
      <c r="P3319"/>
      <c r="R3319"/>
      <c r="T3319" s="30"/>
    </row>
    <row r="3320" spans="4:20" x14ac:dyDescent="0.45">
      <c r="D3320"/>
      <c r="E3320"/>
      <c r="I3320" s="21"/>
      <c r="J3320" s="22"/>
      <c r="K3320" s="23"/>
      <c r="M3320" s="31"/>
      <c r="N3320" s="31"/>
      <c r="O3320"/>
      <c r="P3320"/>
      <c r="R3320"/>
      <c r="T3320" s="30"/>
    </row>
    <row r="3321" spans="4:20" x14ac:dyDescent="0.45">
      <c r="D3321"/>
      <c r="E3321"/>
      <c r="I3321" s="21"/>
      <c r="J3321" s="22"/>
      <c r="K3321" s="23"/>
      <c r="M3321" s="31"/>
      <c r="N3321" s="31"/>
      <c r="O3321"/>
      <c r="P3321"/>
      <c r="R3321"/>
      <c r="T3321" s="30"/>
    </row>
    <row r="3322" spans="4:20" x14ac:dyDescent="0.45">
      <c r="D3322"/>
      <c r="E3322"/>
      <c r="I3322" s="21"/>
      <c r="J3322" s="22"/>
      <c r="K3322" s="23"/>
      <c r="M3322" s="31"/>
      <c r="N3322" s="31"/>
      <c r="O3322"/>
      <c r="P3322"/>
      <c r="R3322"/>
      <c r="T3322" s="30"/>
    </row>
    <row r="3323" spans="4:20" x14ac:dyDescent="0.45">
      <c r="D3323"/>
      <c r="E3323"/>
      <c r="I3323" s="21"/>
      <c r="J3323" s="22"/>
      <c r="K3323" s="23"/>
      <c r="M3323" s="31"/>
      <c r="N3323" s="31"/>
      <c r="O3323"/>
      <c r="P3323"/>
      <c r="R3323"/>
      <c r="T3323" s="30"/>
    </row>
    <row r="3324" spans="4:20" x14ac:dyDescent="0.45">
      <c r="D3324"/>
      <c r="E3324"/>
      <c r="I3324" s="21"/>
      <c r="J3324" s="22"/>
      <c r="K3324" s="23"/>
      <c r="M3324" s="31"/>
      <c r="N3324" s="31"/>
      <c r="O3324"/>
      <c r="P3324"/>
      <c r="R3324"/>
      <c r="T3324" s="30"/>
    </row>
    <row r="3325" spans="4:20" x14ac:dyDescent="0.45">
      <c r="D3325"/>
      <c r="E3325"/>
      <c r="I3325" s="21"/>
      <c r="J3325" s="22"/>
      <c r="K3325" s="23"/>
      <c r="M3325" s="31"/>
      <c r="N3325" s="31"/>
      <c r="O3325"/>
      <c r="P3325"/>
      <c r="R3325"/>
      <c r="T3325" s="30"/>
    </row>
    <row r="3326" spans="4:20" x14ac:dyDescent="0.45">
      <c r="D3326"/>
      <c r="E3326"/>
      <c r="I3326" s="21"/>
      <c r="J3326" s="22"/>
      <c r="K3326" s="23"/>
      <c r="M3326" s="31"/>
      <c r="N3326" s="31"/>
      <c r="O3326"/>
      <c r="P3326"/>
      <c r="R3326"/>
      <c r="T3326" s="30"/>
    </row>
    <row r="3327" spans="4:20" x14ac:dyDescent="0.45">
      <c r="D3327"/>
      <c r="E3327"/>
      <c r="I3327" s="21"/>
      <c r="J3327" s="22"/>
      <c r="K3327" s="23"/>
      <c r="M3327" s="31"/>
      <c r="N3327" s="31"/>
      <c r="O3327"/>
      <c r="P3327"/>
      <c r="R3327"/>
      <c r="T3327" s="30"/>
    </row>
    <row r="3328" spans="4:20" x14ac:dyDescent="0.45">
      <c r="D3328"/>
      <c r="E3328"/>
      <c r="I3328" s="21"/>
      <c r="J3328" s="22"/>
      <c r="K3328" s="23"/>
      <c r="M3328" s="31"/>
      <c r="N3328" s="31"/>
      <c r="O3328"/>
      <c r="P3328"/>
      <c r="R3328"/>
      <c r="T3328" s="30"/>
    </row>
    <row r="3329" spans="4:20" x14ac:dyDescent="0.45">
      <c r="D3329"/>
      <c r="E3329"/>
      <c r="I3329" s="21"/>
      <c r="J3329" s="22"/>
      <c r="K3329" s="23"/>
      <c r="M3329" s="31"/>
      <c r="N3329" s="31"/>
      <c r="O3329"/>
      <c r="P3329"/>
      <c r="R3329"/>
      <c r="T3329" s="30"/>
    </row>
    <row r="3330" spans="4:20" x14ac:dyDescent="0.45">
      <c r="D3330"/>
      <c r="E3330"/>
      <c r="I3330" s="21"/>
      <c r="J3330" s="22"/>
      <c r="K3330" s="23"/>
      <c r="M3330" s="31"/>
      <c r="N3330" s="31"/>
      <c r="O3330"/>
      <c r="P3330"/>
      <c r="R3330"/>
      <c r="T3330" s="30"/>
    </row>
    <row r="3331" spans="4:20" x14ac:dyDescent="0.45">
      <c r="D3331"/>
      <c r="E3331"/>
      <c r="I3331" s="21"/>
      <c r="J3331" s="22"/>
      <c r="K3331" s="23"/>
      <c r="M3331" s="31"/>
      <c r="N3331" s="31"/>
      <c r="O3331"/>
      <c r="P3331"/>
      <c r="R3331"/>
      <c r="T3331" s="30"/>
    </row>
    <row r="3332" spans="4:20" x14ac:dyDescent="0.45">
      <c r="D3332"/>
      <c r="E3332"/>
      <c r="I3332" s="21"/>
      <c r="J3332" s="22"/>
      <c r="K3332" s="23"/>
      <c r="M3332" s="31"/>
      <c r="N3332" s="31"/>
      <c r="O3332"/>
      <c r="P3332"/>
      <c r="R3332"/>
      <c r="T3332" s="30"/>
    </row>
    <row r="3333" spans="4:20" x14ac:dyDescent="0.45">
      <c r="D3333"/>
      <c r="E3333"/>
      <c r="I3333" s="21"/>
      <c r="J3333" s="22"/>
      <c r="K3333" s="23"/>
      <c r="M3333" s="31"/>
      <c r="N3333" s="31"/>
      <c r="O3333"/>
      <c r="P3333"/>
      <c r="R3333"/>
      <c r="T3333" s="30"/>
    </row>
    <row r="3334" spans="4:20" x14ac:dyDescent="0.45">
      <c r="D3334"/>
      <c r="E3334"/>
      <c r="I3334" s="21"/>
      <c r="J3334" s="22"/>
      <c r="K3334" s="23"/>
      <c r="M3334" s="31"/>
      <c r="N3334" s="31"/>
      <c r="O3334"/>
      <c r="P3334"/>
      <c r="R3334"/>
      <c r="T3334" s="30"/>
    </row>
    <row r="3335" spans="4:20" x14ac:dyDescent="0.45">
      <c r="D3335"/>
      <c r="E3335"/>
      <c r="I3335" s="21"/>
      <c r="J3335" s="22"/>
      <c r="K3335" s="23"/>
      <c r="M3335" s="31"/>
      <c r="N3335" s="31"/>
      <c r="O3335"/>
      <c r="P3335"/>
      <c r="R3335"/>
      <c r="T3335" s="30"/>
    </row>
    <row r="3336" spans="4:20" x14ac:dyDescent="0.45">
      <c r="D3336"/>
      <c r="E3336"/>
      <c r="I3336" s="21"/>
      <c r="J3336" s="22"/>
      <c r="K3336" s="23"/>
      <c r="M3336" s="31"/>
      <c r="N3336" s="31"/>
      <c r="O3336"/>
      <c r="P3336"/>
      <c r="R3336"/>
      <c r="T3336" s="30"/>
    </row>
    <row r="3337" spans="4:20" x14ac:dyDescent="0.45">
      <c r="D3337"/>
      <c r="E3337"/>
      <c r="I3337" s="21"/>
      <c r="J3337" s="22"/>
      <c r="K3337" s="23"/>
      <c r="M3337" s="31"/>
      <c r="N3337" s="31"/>
      <c r="O3337"/>
      <c r="P3337"/>
      <c r="R3337"/>
      <c r="T3337" s="30"/>
    </row>
    <row r="3338" spans="4:20" x14ac:dyDescent="0.45">
      <c r="D3338"/>
      <c r="E3338"/>
      <c r="I3338" s="21"/>
      <c r="J3338" s="22"/>
      <c r="K3338" s="23"/>
      <c r="M3338" s="31"/>
      <c r="N3338" s="31"/>
      <c r="O3338"/>
      <c r="P3338"/>
      <c r="R3338"/>
      <c r="T3338" s="30"/>
    </row>
    <row r="3339" spans="4:20" x14ac:dyDescent="0.45">
      <c r="D3339"/>
      <c r="E3339"/>
      <c r="I3339" s="21"/>
      <c r="J3339" s="22"/>
      <c r="K3339" s="23"/>
      <c r="M3339" s="31"/>
      <c r="N3339" s="31"/>
      <c r="O3339"/>
      <c r="P3339"/>
      <c r="R3339"/>
      <c r="T3339" s="30"/>
    </row>
    <row r="3340" spans="4:20" x14ac:dyDescent="0.45">
      <c r="D3340"/>
      <c r="E3340"/>
      <c r="I3340" s="21"/>
      <c r="J3340" s="22"/>
      <c r="K3340" s="23"/>
      <c r="M3340" s="31"/>
      <c r="N3340" s="31"/>
      <c r="O3340"/>
      <c r="P3340"/>
      <c r="R3340"/>
      <c r="T3340" s="30"/>
    </row>
    <row r="3341" spans="4:20" x14ac:dyDescent="0.45">
      <c r="D3341"/>
      <c r="E3341"/>
      <c r="I3341" s="21"/>
      <c r="J3341" s="22"/>
      <c r="K3341" s="23"/>
      <c r="M3341" s="31"/>
      <c r="N3341" s="31"/>
      <c r="O3341"/>
      <c r="P3341"/>
      <c r="R3341"/>
      <c r="T3341" s="30"/>
    </row>
    <row r="3342" spans="4:20" x14ac:dyDescent="0.45">
      <c r="D3342"/>
      <c r="E3342"/>
      <c r="I3342" s="21"/>
      <c r="J3342" s="22"/>
      <c r="K3342" s="23"/>
      <c r="M3342" s="31"/>
      <c r="N3342" s="31"/>
      <c r="O3342"/>
      <c r="P3342"/>
      <c r="R3342"/>
      <c r="T3342" s="30"/>
    </row>
    <row r="3343" spans="4:20" x14ac:dyDescent="0.45">
      <c r="D3343"/>
      <c r="E3343"/>
      <c r="I3343" s="21"/>
      <c r="J3343" s="22"/>
      <c r="K3343" s="23"/>
      <c r="M3343" s="31"/>
      <c r="N3343" s="31"/>
      <c r="O3343"/>
      <c r="P3343"/>
      <c r="R3343"/>
      <c r="T3343" s="30"/>
    </row>
    <row r="3344" spans="4:20" x14ac:dyDescent="0.45">
      <c r="D3344"/>
      <c r="E3344"/>
      <c r="I3344" s="21"/>
      <c r="J3344" s="22"/>
      <c r="K3344" s="23"/>
      <c r="M3344" s="31"/>
      <c r="N3344" s="31"/>
      <c r="O3344"/>
      <c r="P3344"/>
      <c r="R3344"/>
      <c r="T3344" s="30"/>
    </row>
    <row r="3345" spans="4:20" x14ac:dyDescent="0.45">
      <c r="D3345"/>
      <c r="E3345"/>
      <c r="I3345" s="21"/>
      <c r="J3345" s="22"/>
      <c r="K3345" s="23"/>
      <c r="M3345" s="31"/>
      <c r="N3345" s="31"/>
      <c r="O3345"/>
      <c r="P3345"/>
      <c r="R3345"/>
      <c r="T3345" s="30"/>
    </row>
    <row r="3346" spans="4:20" x14ac:dyDescent="0.45">
      <c r="D3346"/>
      <c r="E3346"/>
      <c r="I3346" s="21"/>
      <c r="J3346" s="22"/>
      <c r="K3346" s="23"/>
      <c r="M3346" s="31"/>
      <c r="N3346" s="31"/>
      <c r="O3346"/>
      <c r="P3346"/>
      <c r="R3346"/>
      <c r="T3346" s="30"/>
    </row>
    <row r="3347" spans="4:20" x14ac:dyDescent="0.45">
      <c r="D3347"/>
      <c r="E3347"/>
      <c r="I3347" s="21"/>
      <c r="J3347" s="22"/>
      <c r="K3347" s="23"/>
      <c r="M3347" s="31"/>
      <c r="N3347" s="31"/>
      <c r="O3347"/>
      <c r="P3347"/>
      <c r="R3347"/>
      <c r="T3347" s="30"/>
    </row>
    <row r="3348" spans="4:20" x14ac:dyDescent="0.45">
      <c r="D3348"/>
      <c r="E3348"/>
      <c r="I3348" s="21"/>
      <c r="J3348" s="22"/>
      <c r="K3348" s="23"/>
      <c r="M3348" s="31"/>
      <c r="N3348" s="31"/>
      <c r="O3348"/>
      <c r="P3348"/>
      <c r="R3348"/>
      <c r="T3348" s="30"/>
    </row>
    <row r="3349" spans="4:20" x14ac:dyDescent="0.45">
      <c r="D3349"/>
      <c r="E3349"/>
      <c r="I3349" s="21"/>
      <c r="J3349" s="22"/>
      <c r="K3349" s="23"/>
      <c r="M3349" s="31"/>
      <c r="N3349" s="31"/>
      <c r="O3349"/>
      <c r="P3349"/>
      <c r="R3349"/>
      <c r="T3349" s="30"/>
    </row>
    <row r="3350" spans="4:20" x14ac:dyDescent="0.45">
      <c r="D3350"/>
      <c r="E3350"/>
      <c r="I3350" s="21"/>
      <c r="J3350" s="22"/>
      <c r="K3350" s="23"/>
      <c r="M3350" s="31"/>
      <c r="N3350" s="31"/>
      <c r="O3350"/>
      <c r="P3350"/>
      <c r="R3350"/>
      <c r="T3350" s="30"/>
    </row>
    <row r="3351" spans="4:20" x14ac:dyDescent="0.45">
      <c r="D3351"/>
      <c r="E3351"/>
      <c r="I3351" s="21"/>
      <c r="J3351" s="22"/>
      <c r="K3351" s="23"/>
      <c r="M3351" s="31"/>
      <c r="N3351" s="31"/>
      <c r="O3351"/>
      <c r="P3351"/>
      <c r="R3351"/>
      <c r="T3351" s="30"/>
    </row>
    <row r="3352" spans="4:20" x14ac:dyDescent="0.45">
      <c r="D3352"/>
      <c r="E3352"/>
      <c r="I3352" s="21"/>
      <c r="J3352" s="22"/>
      <c r="K3352" s="23"/>
      <c r="M3352" s="31"/>
      <c r="N3352" s="31"/>
      <c r="O3352"/>
      <c r="P3352"/>
      <c r="R3352"/>
      <c r="T3352" s="30"/>
    </row>
    <row r="3353" spans="4:20" x14ac:dyDescent="0.45">
      <c r="D3353"/>
      <c r="E3353"/>
      <c r="I3353" s="21"/>
      <c r="J3353" s="22"/>
      <c r="K3353" s="23"/>
      <c r="M3353" s="31"/>
      <c r="N3353" s="31"/>
      <c r="O3353"/>
      <c r="P3353"/>
      <c r="R3353"/>
      <c r="T3353" s="30"/>
    </row>
    <row r="3354" spans="4:20" x14ac:dyDescent="0.45">
      <c r="D3354"/>
      <c r="E3354"/>
      <c r="I3354" s="21"/>
      <c r="J3354" s="22"/>
      <c r="K3354" s="23"/>
      <c r="M3354" s="31"/>
      <c r="N3354" s="31"/>
      <c r="O3354"/>
      <c r="P3354"/>
      <c r="R3354"/>
      <c r="T3354" s="30"/>
    </row>
    <row r="3355" spans="4:20" x14ac:dyDescent="0.45">
      <c r="D3355"/>
      <c r="E3355"/>
      <c r="I3355" s="21"/>
      <c r="J3355" s="22"/>
      <c r="K3355" s="23"/>
      <c r="M3355" s="31"/>
      <c r="N3355" s="31"/>
      <c r="O3355"/>
      <c r="P3355"/>
      <c r="R3355"/>
      <c r="T3355" s="30"/>
    </row>
    <row r="3356" spans="4:20" x14ac:dyDescent="0.45">
      <c r="D3356"/>
      <c r="E3356"/>
      <c r="I3356" s="21"/>
      <c r="J3356" s="22"/>
      <c r="K3356" s="23"/>
      <c r="M3356" s="31"/>
      <c r="N3356" s="31"/>
      <c r="O3356"/>
      <c r="P3356"/>
      <c r="R3356"/>
      <c r="T3356" s="30"/>
    </row>
    <row r="3357" spans="4:20" x14ac:dyDescent="0.45">
      <c r="D3357"/>
      <c r="E3357"/>
      <c r="I3357" s="21"/>
      <c r="J3357" s="22"/>
      <c r="K3357" s="23"/>
      <c r="M3357" s="31"/>
      <c r="N3357" s="31"/>
      <c r="O3357"/>
      <c r="P3357"/>
      <c r="R3357"/>
      <c r="T3357" s="30"/>
    </row>
    <row r="3358" spans="4:20" x14ac:dyDescent="0.45">
      <c r="D3358"/>
      <c r="E3358"/>
      <c r="I3358" s="21"/>
      <c r="J3358" s="22"/>
      <c r="K3358" s="23"/>
      <c r="M3358" s="31"/>
      <c r="N3358" s="31"/>
      <c r="O3358"/>
      <c r="P3358"/>
      <c r="R3358"/>
      <c r="T3358" s="30"/>
    </row>
    <row r="3359" spans="4:20" x14ac:dyDescent="0.45">
      <c r="D3359"/>
      <c r="E3359"/>
      <c r="I3359" s="21"/>
      <c r="J3359" s="22"/>
      <c r="K3359" s="23"/>
      <c r="M3359" s="31"/>
      <c r="N3359" s="31"/>
      <c r="O3359"/>
      <c r="P3359"/>
      <c r="R3359"/>
      <c r="T3359" s="30"/>
    </row>
    <row r="3360" spans="4:20" x14ac:dyDescent="0.45">
      <c r="D3360"/>
      <c r="E3360"/>
      <c r="I3360" s="21"/>
      <c r="J3360" s="22"/>
      <c r="K3360" s="23"/>
      <c r="M3360" s="31"/>
      <c r="N3360" s="31"/>
      <c r="O3360"/>
      <c r="P3360"/>
      <c r="R3360"/>
      <c r="T3360" s="30"/>
    </row>
    <row r="3361" spans="4:20" x14ac:dyDescent="0.45">
      <c r="D3361"/>
      <c r="E3361"/>
      <c r="I3361" s="21"/>
      <c r="J3361" s="22"/>
      <c r="K3361" s="23"/>
      <c r="M3361" s="31"/>
      <c r="N3361" s="31"/>
      <c r="O3361"/>
      <c r="P3361"/>
      <c r="R3361"/>
      <c r="T3361" s="30"/>
    </row>
    <row r="3362" spans="4:20" x14ac:dyDescent="0.45">
      <c r="D3362"/>
      <c r="E3362"/>
      <c r="I3362" s="21"/>
      <c r="J3362" s="22"/>
      <c r="K3362" s="23"/>
      <c r="M3362" s="31"/>
      <c r="N3362" s="31"/>
      <c r="O3362"/>
      <c r="P3362"/>
      <c r="R3362"/>
      <c r="T3362" s="30"/>
    </row>
    <row r="3363" spans="4:20" x14ac:dyDescent="0.45">
      <c r="D3363"/>
      <c r="E3363"/>
      <c r="I3363" s="21"/>
      <c r="J3363" s="22"/>
      <c r="K3363" s="23"/>
      <c r="M3363" s="31"/>
      <c r="N3363" s="31"/>
      <c r="O3363"/>
      <c r="P3363"/>
      <c r="R3363"/>
      <c r="T3363" s="30"/>
    </row>
    <row r="3364" spans="4:20" x14ac:dyDescent="0.45">
      <c r="D3364"/>
      <c r="E3364"/>
      <c r="I3364" s="21"/>
      <c r="J3364" s="22"/>
      <c r="K3364" s="23"/>
      <c r="M3364" s="31"/>
      <c r="N3364" s="31"/>
      <c r="O3364"/>
      <c r="P3364"/>
      <c r="R3364"/>
      <c r="T3364" s="30"/>
    </row>
    <row r="3365" spans="4:20" x14ac:dyDescent="0.45">
      <c r="D3365"/>
      <c r="E3365"/>
      <c r="I3365" s="21"/>
      <c r="J3365" s="22"/>
      <c r="K3365" s="23"/>
      <c r="M3365" s="31"/>
      <c r="N3365" s="31"/>
      <c r="O3365"/>
      <c r="P3365"/>
      <c r="R3365"/>
      <c r="T3365" s="30"/>
    </row>
    <row r="3366" spans="4:20" x14ac:dyDescent="0.45">
      <c r="D3366"/>
      <c r="E3366"/>
      <c r="I3366" s="21"/>
      <c r="J3366" s="22"/>
      <c r="K3366" s="23"/>
      <c r="M3366" s="31"/>
      <c r="N3366" s="31"/>
      <c r="O3366"/>
      <c r="P3366"/>
      <c r="R3366"/>
      <c r="T3366" s="30"/>
    </row>
    <row r="3367" spans="4:20" x14ac:dyDescent="0.45">
      <c r="D3367"/>
      <c r="E3367"/>
      <c r="I3367" s="21"/>
      <c r="J3367" s="22"/>
      <c r="K3367" s="23"/>
      <c r="M3367" s="31"/>
      <c r="N3367" s="31"/>
      <c r="O3367"/>
      <c r="P3367"/>
      <c r="R3367"/>
      <c r="T3367" s="30"/>
    </row>
    <row r="3368" spans="4:20" x14ac:dyDescent="0.45">
      <c r="D3368"/>
      <c r="E3368"/>
      <c r="I3368" s="21"/>
      <c r="J3368" s="22"/>
      <c r="K3368" s="23"/>
      <c r="M3368" s="31"/>
      <c r="N3368" s="31"/>
      <c r="O3368"/>
      <c r="P3368"/>
      <c r="R3368"/>
      <c r="T3368" s="30"/>
    </row>
    <row r="3369" spans="4:20" x14ac:dyDescent="0.45">
      <c r="D3369"/>
      <c r="E3369"/>
      <c r="I3369" s="21"/>
      <c r="J3369" s="22"/>
      <c r="K3369" s="23"/>
      <c r="M3369" s="31"/>
      <c r="N3369" s="31"/>
      <c r="O3369"/>
      <c r="P3369"/>
      <c r="R3369"/>
      <c r="T3369" s="30"/>
    </row>
    <row r="3370" spans="4:20" x14ac:dyDescent="0.45">
      <c r="D3370"/>
      <c r="E3370"/>
      <c r="I3370" s="21"/>
      <c r="J3370" s="22"/>
      <c r="K3370" s="23"/>
      <c r="M3370" s="31"/>
      <c r="N3370" s="31"/>
      <c r="O3370"/>
      <c r="P3370"/>
      <c r="R3370"/>
      <c r="T3370" s="30"/>
    </row>
    <row r="3371" spans="4:20" x14ac:dyDescent="0.45">
      <c r="D3371"/>
      <c r="E3371"/>
      <c r="I3371" s="21"/>
      <c r="J3371" s="22"/>
      <c r="K3371" s="23"/>
      <c r="M3371" s="31"/>
      <c r="N3371" s="31"/>
      <c r="O3371"/>
      <c r="P3371"/>
      <c r="R3371"/>
      <c r="T3371" s="30"/>
    </row>
    <row r="3372" spans="4:20" x14ac:dyDescent="0.45">
      <c r="D3372"/>
      <c r="E3372"/>
      <c r="I3372" s="21"/>
      <c r="J3372" s="22"/>
      <c r="K3372" s="23"/>
      <c r="M3372" s="31"/>
      <c r="N3372" s="31"/>
      <c r="O3372"/>
      <c r="P3372"/>
      <c r="R3372"/>
      <c r="T3372" s="30"/>
    </row>
    <row r="3373" spans="4:20" x14ac:dyDescent="0.45">
      <c r="D3373"/>
      <c r="E3373"/>
      <c r="I3373" s="21"/>
      <c r="J3373" s="22"/>
      <c r="K3373" s="23"/>
      <c r="M3373" s="31"/>
      <c r="N3373" s="31"/>
      <c r="O3373"/>
      <c r="P3373"/>
      <c r="R3373"/>
      <c r="T3373" s="30"/>
    </row>
    <row r="3374" spans="4:20" x14ac:dyDescent="0.45">
      <c r="D3374"/>
      <c r="E3374"/>
      <c r="I3374" s="21"/>
      <c r="J3374" s="22"/>
      <c r="K3374" s="23"/>
      <c r="M3374" s="31"/>
      <c r="N3374" s="31"/>
      <c r="O3374"/>
      <c r="P3374"/>
      <c r="R3374"/>
      <c r="T3374" s="30"/>
    </row>
    <row r="3375" spans="4:20" x14ac:dyDescent="0.45">
      <c r="D3375"/>
      <c r="E3375"/>
      <c r="I3375" s="21"/>
      <c r="J3375" s="22"/>
      <c r="K3375" s="23"/>
      <c r="M3375" s="31"/>
      <c r="N3375" s="31"/>
      <c r="O3375"/>
      <c r="P3375"/>
      <c r="R3375"/>
      <c r="T3375" s="30"/>
    </row>
    <row r="3376" spans="4:20" x14ac:dyDescent="0.45">
      <c r="D3376"/>
      <c r="E3376"/>
      <c r="I3376" s="21"/>
      <c r="J3376" s="22"/>
      <c r="K3376" s="23"/>
      <c r="M3376" s="31"/>
      <c r="N3376" s="31"/>
      <c r="O3376"/>
      <c r="P3376"/>
      <c r="R3376"/>
      <c r="T3376" s="30"/>
    </row>
    <row r="3377" spans="4:20" x14ac:dyDescent="0.45">
      <c r="D3377"/>
      <c r="E3377"/>
      <c r="I3377" s="21"/>
      <c r="J3377" s="22"/>
      <c r="K3377" s="23"/>
      <c r="M3377" s="31"/>
      <c r="N3377" s="31"/>
      <c r="O3377"/>
      <c r="P3377"/>
      <c r="R3377"/>
      <c r="T3377" s="30"/>
    </row>
    <row r="3378" spans="4:20" x14ac:dyDescent="0.45">
      <c r="D3378"/>
      <c r="E3378"/>
      <c r="I3378" s="21"/>
      <c r="J3378" s="22"/>
      <c r="K3378" s="23"/>
      <c r="M3378" s="31"/>
      <c r="N3378" s="31"/>
      <c r="O3378"/>
      <c r="P3378"/>
      <c r="R3378"/>
      <c r="T3378" s="30"/>
    </row>
    <row r="3379" spans="4:20" x14ac:dyDescent="0.45">
      <c r="D3379"/>
      <c r="E3379"/>
      <c r="I3379" s="21"/>
      <c r="J3379" s="22"/>
      <c r="K3379" s="23"/>
      <c r="M3379" s="31"/>
      <c r="N3379" s="31"/>
      <c r="O3379"/>
      <c r="P3379"/>
      <c r="R3379"/>
      <c r="T3379" s="30"/>
    </row>
    <row r="3380" spans="4:20" x14ac:dyDescent="0.45">
      <c r="D3380"/>
      <c r="E3380"/>
      <c r="I3380" s="21"/>
      <c r="J3380" s="22"/>
      <c r="K3380" s="23"/>
      <c r="M3380" s="31"/>
      <c r="N3380" s="31"/>
      <c r="O3380"/>
      <c r="P3380"/>
      <c r="R3380"/>
      <c r="T3380" s="30"/>
    </row>
    <row r="3381" spans="4:20" x14ac:dyDescent="0.45">
      <c r="D3381"/>
      <c r="E3381"/>
      <c r="I3381" s="21"/>
      <c r="J3381" s="22"/>
      <c r="K3381" s="23"/>
      <c r="M3381" s="31"/>
      <c r="N3381" s="31"/>
      <c r="O3381"/>
      <c r="P3381"/>
      <c r="R3381"/>
      <c r="T3381" s="30"/>
    </row>
    <row r="3382" spans="4:20" x14ac:dyDescent="0.45">
      <c r="D3382"/>
      <c r="E3382"/>
      <c r="I3382" s="21"/>
      <c r="J3382" s="22"/>
      <c r="K3382" s="23"/>
      <c r="M3382" s="31"/>
      <c r="N3382" s="31"/>
      <c r="O3382"/>
      <c r="P3382"/>
      <c r="R3382"/>
      <c r="T3382" s="30"/>
    </row>
    <row r="3383" spans="4:20" x14ac:dyDescent="0.45">
      <c r="D3383"/>
      <c r="E3383"/>
      <c r="I3383" s="21"/>
      <c r="J3383" s="22"/>
      <c r="K3383" s="23"/>
      <c r="M3383" s="31"/>
      <c r="N3383" s="31"/>
      <c r="O3383"/>
      <c r="P3383"/>
      <c r="R3383"/>
      <c r="T3383" s="30"/>
    </row>
    <row r="3384" spans="4:20" x14ac:dyDescent="0.45">
      <c r="D3384"/>
      <c r="E3384"/>
      <c r="I3384" s="21"/>
      <c r="J3384" s="22"/>
      <c r="K3384" s="23"/>
      <c r="M3384" s="31"/>
      <c r="N3384" s="31"/>
      <c r="O3384"/>
      <c r="P3384"/>
      <c r="R3384"/>
      <c r="T3384" s="30"/>
    </row>
    <row r="3385" spans="4:20" x14ac:dyDescent="0.45">
      <c r="D3385"/>
      <c r="E3385"/>
      <c r="I3385" s="21"/>
      <c r="J3385" s="22"/>
      <c r="K3385" s="23"/>
      <c r="M3385" s="31"/>
      <c r="N3385" s="31"/>
      <c r="O3385"/>
      <c r="P3385"/>
      <c r="R3385"/>
      <c r="T3385" s="30"/>
    </row>
    <row r="3386" spans="4:20" x14ac:dyDescent="0.45">
      <c r="D3386"/>
      <c r="E3386"/>
      <c r="I3386" s="21"/>
      <c r="J3386" s="22"/>
      <c r="K3386" s="23"/>
      <c r="M3386" s="31"/>
      <c r="N3386" s="31"/>
      <c r="O3386"/>
      <c r="P3386"/>
      <c r="R3386"/>
      <c r="T3386" s="30"/>
    </row>
    <row r="3387" spans="4:20" x14ac:dyDescent="0.45">
      <c r="D3387"/>
      <c r="E3387"/>
      <c r="I3387" s="21"/>
      <c r="J3387" s="22"/>
      <c r="K3387" s="23"/>
      <c r="M3387" s="31"/>
      <c r="N3387" s="31"/>
      <c r="O3387"/>
      <c r="P3387"/>
      <c r="R3387"/>
      <c r="T3387" s="30"/>
    </row>
    <row r="3388" spans="4:20" x14ac:dyDescent="0.45">
      <c r="D3388"/>
      <c r="E3388"/>
      <c r="I3388" s="21"/>
      <c r="J3388" s="22"/>
      <c r="K3388" s="23"/>
      <c r="M3388" s="31"/>
      <c r="N3388" s="31"/>
      <c r="O3388"/>
      <c r="P3388"/>
      <c r="R3388"/>
      <c r="T3388" s="30"/>
    </row>
    <row r="3389" spans="4:20" x14ac:dyDescent="0.45">
      <c r="D3389"/>
      <c r="E3389"/>
      <c r="I3389" s="21"/>
      <c r="J3389" s="22"/>
      <c r="K3389" s="23"/>
      <c r="M3389" s="31"/>
      <c r="N3389" s="31"/>
      <c r="O3389"/>
      <c r="P3389"/>
      <c r="R3389"/>
      <c r="T3389" s="30"/>
    </row>
    <row r="3390" spans="4:20" x14ac:dyDescent="0.45">
      <c r="D3390"/>
      <c r="E3390"/>
      <c r="I3390" s="21"/>
      <c r="J3390" s="22"/>
      <c r="K3390" s="23"/>
      <c r="M3390" s="31"/>
      <c r="N3390" s="31"/>
      <c r="O3390"/>
      <c r="P3390"/>
      <c r="R3390"/>
      <c r="T3390" s="30"/>
    </row>
    <row r="3391" spans="4:20" x14ac:dyDescent="0.45">
      <c r="D3391"/>
      <c r="E3391"/>
      <c r="I3391" s="21"/>
      <c r="J3391" s="22"/>
      <c r="K3391" s="23"/>
      <c r="M3391" s="31"/>
      <c r="N3391" s="31"/>
      <c r="O3391"/>
      <c r="P3391"/>
      <c r="R3391"/>
      <c r="T3391" s="30"/>
    </row>
    <row r="3392" spans="4:20" x14ac:dyDescent="0.45">
      <c r="D3392"/>
      <c r="E3392"/>
      <c r="I3392" s="21"/>
      <c r="J3392" s="22"/>
      <c r="K3392" s="23"/>
      <c r="M3392" s="31"/>
      <c r="N3392" s="31"/>
      <c r="O3392"/>
      <c r="P3392"/>
      <c r="R3392"/>
      <c r="T3392" s="30"/>
    </row>
    <row r="3393" spans="4:20" x14ac:dyDescent="0.45">
      <c r="D3393"/>
      <c r="E3393"/>
      <c r="I3393" s="21"/>
      <c r="J3393" s="22"/>
      <c r="K3393" s="23"/>
      <c r="M3393" s="31"/>
      <c r="N3393" s="31"/>
      <c r="O3393"/>
      <c r="P3393"/>
      <c r="R3393"/>
      <c r="T3393" s="30"/>
    </row>
    <row r="3394" spans="4:20" x14ac:dyDescent="0.45">
      <c r="D3394"/>
      <c r="E3394"/>
      <c r="I3394" s="21"/>
      <c r="J3394" s="22"/>
      <c r="K3394" s="23"/>
      <c r="M3394" s="31"/>
      <c r="N3394" s="31"/>
      <c r="O3394"/>
      <c r="P3394"/>
      <c r="R3394"/>
      <c r="T3394" s="30"/>
    </row>
    <row r="3395" spans="4:20" x14ac:dyDescent="0.45">
      <c r="D3395"/>
      <c r="E3395"/>
      <c r="I3395" s="21"/>
      <c r="J3395" s="22"/>
      <c r="K3395" s="23"/>
      <c r="M3395" s="31"/>
      <c r="N3395" s="31"/>
      <c r="O3395"/>
      <c r="P3395"/>
      <c r="R3395"/>
      <c r="T3395" s="30"/>
    </row>
    <row r="3396" spans="4:20" x14ac:dyDescent="0.45">
      <c r="D3396"/>
      <c r="E3396"/>
      <c r="I3396" s="21"/>
      <c r="J3396" s="22"/>
      <c r="K3396" s="23"/>
      <c r="M3396" s="31"/>
      <c r="N3396" s="31"/>
      <c r="O3396"/>
      <c r="P3396"/>
      <c r="R3396"/>
      <c r="T3396" s="30"/>
    </row>
    <row r="3397" spans="4:20" x14ac:dyDescent="0.45">
      <c r="D3397"/>
      <c r="E3397"/>
      <c r="I3397" s="21"/>
      <c r="J3397" s="22"/>
      <c r="K3397" s="23"/>
      <c r="M3397" s="31"/>
      <c r="N3397" s="31"/>
      <c r="O3397"/>
      <c r="P3397"/>
      <c r="R3397"/>
      <c r="T3397" s="30"/>
    </row>
    <row r="3398" spans="4:20" x14ac:dyDescent="0.45">
      <c r="D3398"/>
      <c r="E3398"/>
      <c r="I3398" s="21"/>
      <c r="J3398" s="22"/>
      <c r="K3398" s="23"/>
      <c r="M3398" s="31"/>
      <c r="N3398" s="31"/>
      <c r="O3398"/>
      <c r="P3398"/>
      <c r="R3398"/>
      <c r="T3398" s="30"/>
    </row>
    <row r="3399" spans="4:20" x14ac:dyDescent="0.45">
      <c r="D3399"/>
      <c r="E3399"/>
      <c r="I3399" s="21"/>
      <c r="J3399" s="22"/>
      <c r="K3399" s="23"/>
      <c r="M3399" s="31"/>
      <c r="N3399" s="31"/>
      <c r="O3399"/>
      <c r="P3399"/>
      <c r="R3399"/>
      <c r="T3399" s="30"/>
    </row>
    <row r="3400" spans="4:20" x14ac:dyDescent="0.45">
      <c r="D3400"/>
      <c r="E3400"/>
      <c r="I3400" s="21"/>
      <c r="J3400" s="22"/>
      <c r="K3400" s="23"/>
      <c r="M3400" s="31"/>
      <c r="N3400" s="31"/>
      <c r="O3400"/>
      <c r="P3400"/>
      <c r="R3400"/>
      <c r="T3400" s="30"/>
    </row>
    <row r="3401" spans="4:20" x14ac:dyDescent="0.45">
      <c r="D3401"/>
      <c r="E3401"/>
      <c r="I3401" s="21"/>
      <c r="J3401" s="22"/>
      <c r="K3401" s="23"/>
      <c r="M3401" s="31"/>
      <c r="N3401" s="31"/>
      <c r="O3401"/>
      <c r="P3401"/>
      <c r="R3401"/>
      <c r="T3401" s="30"/>
    </row>
    <row r="3402" spans="4:20" x14ac:dyDescent="0.45">
      <c r="D3402"/>
      <c r="E3402"/>
      <c r="I3402" s="21"/>
      <c r="J3402" s="22"/>
      <c r="K3402" s="23"/>
      <c r="M3402" s="31"/>
      <c r="N3402" s="31"/>
      <c r="O3402"/>
      <c r="P3402"/>
      <c r="R3402"/>
      <c r="T3402" s="30"/>
    </row>
    <row r="3403" spans="4:20" x14ac:dyDescent="0.45">
      <c r="D3403"/>
      <c r="E3403"/>
      <c r="I3403" s="21"/>
      <c r="J3403" s="22"/>
      <c r="K3403" s="23"/>
      <c r="M3403" s="31"/>
      <c r="N3403" s="31"/>
      <c r="O3403"/>
      <c r="P3403"/>
      <c r="R3403"/>
      <c r="T3403" s="30"/>
    </row>
    <row r="3404" spans="4:20" x14ac:dyDescent="0.45">
      <c r="D3404"/>
      <c r="E3404"/>
      <c r="I3404" s="21"/>
      <c r="J3404" s="22"/>
      <c r="K3404" s="23"/>
      <c r="M3404" s="31"/>
      <c r="N3404" s="31"/>
      <c r="O3404"/>
      <c r="P3404"/>
      <c r="R3404"/>
      <c r="T3404" s="30"/>
    </row>
    <row r="3405" spans="4:20" x14ac:dyDescent="0.45">
      <c r="D3405"/>
      <c r="E3405"/>
      <c r="I3405" s="21"/>
      <c r="J3405" s="22"/>
      <c r="K3405" s="23"/>
      <c r="M3405" s="31"/>
      <c r="N3405" s="31"/>
      <c r="O3405"/>
      <c r="P3405"/>
      <c r="R3405"/>
      <c r="T3405" s="30"/>
    </row>
    <row r="3406" spans="4:20" x14ac:dyDescent="0.45">
      <c r="D3406"/>
      <c r="E3406"/>
      <c r="I3406" s="21"/>
      <c r="J3406" s="22"/>
      <c r="K3406" s="23"/>
      <c r="M3406" s="31"/>
      <c r="N3406" s="31"/>
      <c r="O3406"/>
      <c r="P3406"/>
      <c r="R3406"/>
      <c r="T3406" s="30"/>
    </row>
    <row r="3407" spans="4:20" x14ac:dyDescent="0.45">
      <c r="D3407"/>
      <c r="E3407"/>
      <c r="I3407" s="21"/>
      <c r="J3407" s="22"/>
      <c r="K3407" s="23"/>
      <c r="M3407" s="31"/>
      <c r="N3407" s="31"/>
      <c r="O3407"/>
      <c r="P3407"/>
      <c r="R3407"/>
      <c r="T3407" s="30"/>
    </row>
    <row r="3408" spans="4:20" x14ac:dyDescent="0.45">
      <c r="D3408"/>
      <c r="E3408"/>
      <c r="I3408" s="21"/>
      <c r="J3408" s="22"/>
      <c r="K3408" s="23"/>
      <c r="M3408" s="31"/>
      <c r="N3408" s="31"/>
      <c r="O3408"/>
      <c r="P3408"/>
      <c r="R3408"/>
      <c r="T3408" s="30"/>
    </row>
    <row r="3409" spans="4:20" x14ac:dyDescent="0.45">
      <c r="D3409"/>
      <c r="E3409"/>
      <c r="I3409" s="21"/>
      <c r="J3409" s="22"/>
      <c r="K3409" s="23"/>
      <c r="M3409" s="31"/>
      <c r="N3409" s="31"/>
      <c r="O3409"/>
      <c r="P3409"/>
      <c r="R3409"/>
      <c r="T3409" s="30"/>
    </row>
    <row r="3410" spans="4:20" x14ac:dyDescent="0.45">
      <c r="D3410"/>
      <c r="E3410"/>
      <c r="I3410" s="21"/>
      <c r="J3410" s="22"/>
      <c r="K3410" s="23"/>
      <c r="M3410" s="31"/>
      <c r="N3410" s="31"/>
      <c r="O3410"/>
      <c r="P3410"/>
      <c r="R3410"/>
      <c r="T3410" s="30"/>
    </row>
    <row r="3411" spans="4:20" x14ac:dyDescent="0.45">
      <c r="D3411"/>
      <c r="E3411"/>
      <c r="I3411" s="21"/>
      <c r="J3411" s="22"/>
      <c r="K3411" s="23"/>
      <c r="M3411" s="31"/>
      <c r="N3411" s="31"/>
      <c r="O3411"/>
      <c r="P3411"/>
      <c r="R3411"/>
      <c r="T3411" s="30"/>
    </row>
    <row r="3412" spans="4:20" x14ac:dyDescent="0.45">
      <c r="D3412"/>
      <c r="E3412"/>
      <c r="I3412" s="21"/>
      <c r="J3412" s="22"/>
      <c r="K3412" s="23"/>
      <c r="M3412" s="31"/>
      <c r="N3412" s="31"/>
      <c r="O3412"/>
      <c r="P3412"/>
      <c r="R3412"/>
      <c r="T3412" s="30"/>
    </row>
    <row r="3413" spans="4:20" x14ac:dyDescent="0.45">
      <c r="D3413"/>
      <c r="E3413"/>
      <c r="I3413" s="21"/>
      <c r="J3413" s="22"/>
      <c r="K3413" s="23"/>
      <c r="M3413" s="31"/>
      <c r="N3413" s="31"/>
      <c r="O3413"/>
      <c r="P3413"/>
      <c r="R3413"/>
      <c r="T3413" s="30"/>
    </row>
    <row r="3414" spans="4:20" x14ac:dyDescent="0.45">
      <c r="D3414"/>
      <c r="E3414"/>
      <c r="I3414" s="21"/>
      <c r="J3414" s="22"/>
      <c r="K3414" s="23"/>
      <c r="M3414" s="31"/>
      <c r="N3414" s="31"/>
      <c r="O3414"/>
      <c r="P3414"/>
      <c r="R3414"/>
      <c r="T3414" s="30"/>
    </row>
    <row r="3415" spans="4:20" x14ac:dyDescent="0.45">
      <c r="D3415"/>
      <c r="E3415"/>
      <c r="I3415" s="21"/>
      <c r="J3415" s="22"/>
      <c r="K3415" s="23"/>
      <c r="M3415" s="31"/>
      <c r="N3415" s="31"/>
      <c r="O3415"/>
      <c r="P3415"/>
      <c r="R3415"/>
      <c r="T3415" s="30"/>
    </row>
    <row r="3416" spans="4:20" x14ac:dyDescent="0.45">
      <c r="D3416"/>
      <c r="E3416"/>
      <c r="I3416" s="21"/>
      <c r="J3416" s="22"/>
      <c r="K3416" s="23"/>
      <c r="M3416" s="31"/>
      <c r="N3416" s="31"/>
      <c r="O3416"/>
      <c r="P3416"/>
      <c r="R3416"/>
      <c r="T3416" s="30"/>
    </row>
    <row r="3417" spans="4:20" x14ac:dyDescent="0.45">
      <c r="D3417"/>
      <c r="E3417"/>
      <c r="I3417" s="21"/>
      <c r="J3417" s="22"/>
      <c r="K3417" s="23"/>
      <c r="M3417" s="31"/>
      <c r="N3417" s="31"/>
      <c r="O3417"/>
      <c r="P3417"/>
      <c r="R3417"/>
      <c r="T3417" s="30"/>
    </row>
    <row r="3418" spans="4:20" x14ac:dyDescent="0.45">
      <c r="D3418"/>
      <c r="E3418"/>
      <c r="I3418" s="21"/>
      <c r="J3418" s="22"/>
      <c r="K3418" s="23"/>
      <c r="M3418" s="31"/>
      <c r="N3418" s="31"/>
      <c r="O3418"/>
      <c r="P3418"/>
      <c r="R3418"/>
      <c r="T3418" s="30"/>
    </row>
    <row r="3419" spans="4:20" x14ac:dyDescent="0.45">
      <c r="D3419"/>
      <c r="E3419"/>
      <c r="I3419" s="21"/>
      <c r="J3419" s="22"/>
      <c r="K3419" s="23"/>
      <c r="M3419" s="31"/>
      <c r="N3419" s="31"/>
      <c r="O3419"/>
      <c r="P3419"/>
      <c r="R3419"/>
      <c r="T3419" s="30"/>
    </row>
    <row r="3420" spans="4:20" x14ac:dyDescent="0.45">
      <c r="D3420"/>
      <c r="E3420"/>
      <c r="I3420" s="21"/>
      <c r="J3420" s="22"/>
      <c r="K3420" s="23"/>
      <c r="M3420" s="31"/>
      <c r="N3420" s="31"/>
      <c r="O3420"/>
      <c r="P3420"/>
      <c r="R3420"/>
      <c r="T3420" s="30"/>
    </row>
    <row r="3421" spans="4:20" x14ac:dyDescent="0.45">
      <c r="D3421"/>
      <c r="E3421"/>
      <c r="I3421" s="21"/>
      <c r="J3421" s="22"/>
      <c r="K3421" s="23"/>
      <c r="M3421" s="31"/>
      <c r="N3421" s="31"/>
      <c r="O3421"/>
      <c r="P3421"/>
      <c r="R3421"/>
      <c r="T3421" s="30"/>
    </row>
    <row r="3422" spans="4:20" x14ac:dyDescent="0.45">
      <c r="D3422"/>
      <c r="E3422"/>
      <c r="I3422" s="21"/>
      <c r="J3422" s="22"/>
      <c r="K3422" s="23"/>
      <c r="M3422" s="31"/>
      <c r="N3422" s="31"/>
      <c r="O3422"/>
      <c r="P3422"/>
      <c r="R3422"/>
      <c r="T3422" s="30"/>
    </row>
    <row r="3423" spans="4:20" x14ac:dyDescent="0.45">
      <c r="D3423"/>
      <c r="E3423"/>
      <c r="I3423" s="21"/>
      <c r="J3423" s="22"/>
      <c r="K3423" s="23"/>
      <c r="M3423" s="31"/>
      <c r="N3423" s="31"/>
      <c r="O3423"/>
      <c r="P3423"/>
      <c r="R3423"/>
      <c r="T3423" s="30"/>
    </row>
    <row r="3424" spans="4:20" x14ac:dyDescent="0.45">
      <c r="D3424"/>
      <c r="E3424"/>
      <c r="I3424" s="21"/>
      <c r="J3424" s="22"/>
      <c r="K3424" s="23"/>
      <c r="M3424" s="31"/>
      <c r="N3424" s="31"/>
      <c r="O3424"/>
      <c r="P3424"/>
      <c r="R3424"/>
      <c r="T3424" s="30"/>
    </row>
    <row r="3425" spans="4:20" x14ac:dyDescent="0.45">
      <c r="D3425"/>
      <c r="E3425"/>
      <c r="I3425" s="21"/>
      <c r="J3425" s="22"/>
      <c r="K3425" s="23"/>
      <c r="M3425" s="31"/>
      <c r="N3425" s="31"/>
      <c r="O3425"/>
      <c r="P3425"/>
      <c r="R3425"/>
      <c r="T3425" s="30"/>
    </row>
    <row r="3426" spans="4:20" x14ac:dyDescent="0.45">
      <c r="D3426"/>
      <c r="E3426"/>
      <c r="I3426" s="21"/>
      <c r="J3426" s="22"/>
      <c r="K3426" s="23"/>
      <c r="M3426" s="31"/>
      <c r="N3426" s="31"/>
      <c r="O3426"/>
      <c r="P3426"/>
      <c r="R3426"/>
      <c r="T3426" s="30"/>
    </row>
    <row r="3427" spans="4:20" x14ac:dyDescent="0.45">
      <c r="D3427"/>
      <c r="E3427"/>
      <c r="I3427" s="21"/>
      <c r="J3427" s="22"/>
      <c r="K3427" s="23"/>
      <c r="M3427" s="31"/>
      <c r="N3427" s="31"/>
      <c r="O3427"/>
      <c r="P3427"/>
      <c r="R3427"/>
      <c r="T3427" s="30"/>
    </row>
    <row r="3428" spans="4:20" x14ac:dyDescent="0.45">
      <c r="D3428"/>
      <c r="E3428"/>
      <c r="I3428" s="21"/>
      <c r="J3428" s="22"/>
      <c r="K3428" s="23"/>
      <c r="M3428" s="31"/>
      <c r="N3428" s="31"/>
      <c r="O3428"/>
      <c r="P3428"/>
      <c r="R3428"/>
      <c r="T3428" s="30"/>
    </row>
    <row r="3429" spans="4:20" x14ac:dyDescent="0.45">
      <c r="D3429"/>
      <c r="E3429"/>
      <c r="I3429" s="21"/>
      <c r="J3429" s="22"/>
      <c r="K3429" s="23"/>
      <c r="M3429" s="31"/>
      <c r="N3429" s="31"/>
      <c r="O3429"/>
      <c r="P3429"/>
      <c r="R3429"/>
      <c r="T3429" s="30"/>
    </row>
    <row r="3430" spans="4:20" x14ac:dyDescent="0.45">
      <c r="D3430"/>
      <c r="E3430"/>
      <c r="I3430" s="21"/>
      <c r="J3430" s="22"/>
      <c r="K3430" s="23"/>
      <c r="M3430" s="31"/>
      <c r="N3430" s="31"/>
      <c r="O3430"/>
      <c r="P3430"/>
      <c r="R3430"/>
      <c r="T3430" s="30"/>
    </row>
    <row r="3431" spans="4:20" x14ac:dyDescent="0.45">
      <c r="D3431"/>
      <c r="E3431"/>
      <c r="I3431" s="21"/>
      <c r="J3431" s="22"/>
      <c r="K3431" s="23"/>
      <c r="M3431" s="31"/>
      <c r="N3431" s="31"/>
      <c r="O3431"/>
      <c r="P3431"/>
      <c r="R3431"/>
      <c r="T3431" s="30"/>
    </row>
    <row r="3432" spans="4:20" x14ac:dyDescent="0.45">
      <c r="D3432"/>
      <c r="E3432"/>
      <c r="I3432" s="21"/>
      <c r="J3432" s="22"/>
      <c r="K3432" s="23"/>
      <c r="M3432" s="31"/>
      <c r="N3432" s="31"/>
      <c r="O3432"/>
      <c r="P3432"/>
      <c r="R3432"/>
      <c r="T3432" s="30"/>
    </row>
    <row r="3433" spans="4:20" x14ac:dyDescent="0.45">
      <c r="D3433"/>
      <c r="E3433"/>
      <c r="I3433" s="21"/>
      <c r="J3433" s="22"/>
      <c r="K3433" s="23"/>
      <c r="M3433" s="31"/>
      <c r="N3433" s="31"/>
      <c r="O3433"/>
      <c r="P3433"/>
      <c r="R3433"/>
      <c r="T3433" s="30"/>
    </row>
    <row r="3434" spans="4:20" x14ac:dyDescent="0.45">
      <c r="D3434"/>
      <c r="E3434"/>
      <c r="I3434" s="21"/>
      <c r="J3434" s="22"/>
      <c r="K3434" s="23"/>
      <c r="M3434" s="31"/>
      <c r="N3434" s="31"/>
      <c r="O3434"/>
      <c r="P3434"/>
      <c r="R3434"/>
      <c r="T3434" s="30"/>
    </row>
    <row r="3435" spans="4:20" x14ac:dyDescent="0.45">
      <c r="D3435"/>
      <c r="E3435"/>
      <c r="I3435" s="21"/>
      <c r="J3435" s="22"/>
      <c r="K3435" s="23"/>
      <c r="M3435" s="31"/>
      <c r="N3435" s="31"/>
      <c r="O3435"/>
      <c r="P3435"/>
      <c r="R3435"/>
      <c r="T3435" s="30"/>
    </row>
    <row r="3436" spans="4:20" x14ac:dyDescent="0.45">
      <c r="D3436"/>
      <c r="E3436"/>
      <c r="I3436" s="21"/>
      <c r="J3436" s="22"/>
      <c r="K3436" s="23"/>
      <c r="M3436" s="31"/>
      <c r="N3436" s="31"/>
      <c r="O3436"/>
      <c r="P3436"/>
      <c r="R3436"/>
      <c r="T3436" s="30"/>
    </row>
    <row r="3437" spans="4:20" x14ac:dyDescent="0.45">
      <c r="D3437"/>
      <c r="E3437"/>
      <c r="I3437" s="21"/>
      <c r="J3437" s="22"/>
      <c r="K3437" s="23"/>
      <c r="M3437" s="31"/>
      <c r="N3437" s="31"/>
      <c r="O3437"/>
      <c r="P3437"/>
      <c r="R3437"/>
      <c r="T3437" s="30"/>
    </row>
    <row r="3438" spans="4:20" x14ac:dyDescent="0.45">
      <c r="D3438"/>
      <c r="E3438"/>
      <c r="I3438" s="21"/>
      <c r="J3438" s="22"/>
      <c r="K3438" s="23"/>
      <c r="M3438" s="31"/>
      <c r="N3438" s="31"/>
      <c r="O3438"/>
      <c r="P3438"/>
      <c r="R3438"/>
      <c r="T3438" s="30"/>
    </row>
    <row r="3439" spans="4:20" x14ac:dyDescent="0.45">
      <c r="D3439"/>
      <c r="E3439"/>
      <c r="I3439" s="21"/>
      <c r="J3439" s="22"/>
      <c r="K3439" s="23"/>
      <c r="M3439" s="31"/>
      <c r="N3439" s="31"/>
      <c r="O3439"/>
      <c r="P3439"/>
      <c r="R3439"/>
      <c r="T3439" s="30"/>
    </row>
    <row r="3440" spans="4:20" x14ac:dyDescent="0.45">
      <c r="D3440"/>
      <c r="E3440"/>
      <c r="I3440" s="21"/>
      <c r="J3440" s="22"/>
      <c r="K3440" s="23"/>
      <c r="M3440" s="31"/>
      <c r="N3440" s="31"/>
      <c r="O3440"/>
      <c r="P3440"/>
      <c r="R3440"/>
      <c r="T3440" s="30"/>
    </row>
    <row r="3441" spans="4:20" x14ac:dyDescent="0.45">
      <c r="D3441"/>
      <c r="E3441"/>
      <c r="I3441" s="21"/>
      <c r="J3441" s="22"/>
      <c r="K3441" s="23"/>
      <c r="M3441" s="31"/>
      <c r="N3441" s="31"/>
      <c r="O3441"/>
      <c r="P3441"/>
      <c r="R3441"/>
      <c r="T3441" s="30"/>
    </row>
    <row r="3442" spans="4:20" x14ac:dyDescent="0.45">
      <c r="D3442"/>
      <c r="E3442"/>
      <c r="I3442" s="21"/>
      <c r="J3442" s="22"/>
      <c r="K3442" s="23"/>
      <c r="M3442" s="31"/>
      <c r="N3442" s="31"/>
      <c r="O3442"/>
      <c r="P3442"/>
      <c r="R3442"/>
      <c r="T3442" s="30"/>
    </row>
    <row r="3443" spans="4:20" x14ac:dyDescent="0.45">
      <c r="D3443"/>
      <c r="E3443"/>
      <c r="I3443" s="21"/>
      <c r="J3443" s="22"/>
      <c r="K3443" s="23"/>
      <c r="M3443" s="31"/>
      <c r="N3443" s="31"/>
      <c r="O3443"/>
      <c r="P3443"/>
      <c r="R3443"/>
      <c r="T3443" s="30"/>
    </row>
    <row r="3444" spans="4:20" x14ac:dyDescent="0.45">
      <c r="D3444"/>
      <c r="E3444"/>
      <c r="I3444" s="21"/>
      <c r="J3444" s="22"/>
      <c r="K3444" s="23"/>
      <c r="M3444" s="31"/>
      <c r="N3444" s="31"/>
      <c r="O3444"/>
      <c r="P3444"/>
      <c r="R3444"/>
      <c r="T3444" s="30"/>
    </row>
    <row r="3445" spans="4:20" x14ac:dyDescent="0.45">
      <c r="D3445"/>
      <c r="E3445"/>
      <c r="I3445" s="21"/>
      <c r="J3445" s="22"/>
      <c r="K3445" s="23"/>
      <c r="M3445" s="31"/>
      <c r="N3445" s="31"/>
      <c r="O3445"/>
      <c r="P3445"/>
      <c r="R3445"/>
      <c r="T3445" s="30"/>
    </row>
    <row r="3446" spans="4:20" x14ac:dyDescent="0.45">
      <c r="D3446"/>
      <c r="E3446"/>
      <c r="I3446" s="21"/>
      <c r="J3446" s="22"/>
      <c r="K3446" s="23"/>
      <c r="M3446" s="31"/>
      <c r="N3446" s="31"/>
      <c r="O3446"/>
      <c r="P3446"/>
      <c r="R3446"/>
      <c r="T3446" s="30"/>
    </row>
    <row r="3447" spans="4:20" x14ac:dyDescent="0.45">
      <c r="D3447"/>
      <c r="E3447"/>
      <c r="I3447" s="21"/>
      <c r="J3447" s="22"/>
      <c r="K3447" s="23"/>
      <c r="M3447" s="31"/>
      <c r="N3447" s="31"/>
      <c r="O3447"/>
      <c r="P3447"/>
      <c r="R3447"/>
      <c r="T3447" s="30"/>
    </row>
    <row r="3448" spans="4:20" x14ac:dyDescent="0.45">
      <c r="D3448"/>
      <c r="E3448"/>
      <c r="I3448" s="21"/>
      <c r="J3448" s="22"/>
      <c r="K3448" s="23"/>
      <c r="M3448" s="31"/>
      <c r="N3448" s="31"/>
      <c r="O3448"/>
      <c r="P3448"/>
      <c r="R3448"/>
      <c r="T3448" s="30"/>
    </row>
    <row r="3449" spans="4:20" x14ac:dyDescent="0.45">
      <c r="D3449"/>
      <c r="E3449"/>
      <c r="I3449" s="21"/>
      <c r="J3449" s="22"/>
      <c r="K3449" s="23"/>
      <c r="M3449" s="31"/>
      <c r="N3449" s="31"/>
      <c r="O3449"/>
      <c r="P3449"/>
      <c r="R3449"/>
      <c r="T3449" s="30"/>
    </row>
    <row r="3450" spans="4:20" x14ac:dyDescent="0.45">
      <c r="D3450"/>
      <c r="E3450"/>
      <c r="I3450" s="21"/>
      <c r="J3450" s="22"/>
      <c r="K3450" s="23"/>
      <c r="M3450" s="31"/>
      <c r="N3450" s="31"/>
      <c r="O3450"/>
      <c r="P3450"/>
      <c r="R3450"/>
      <c r="T3450" s="30"/>
    </row>
    <row r="3451" spans="4:20" x14ac:dyDescent="0.45">
      <c r="D3451"/>
      <c r="E3451"/>
      <c r="I3451" s="21"/>
      <c r="J3451" s="22"/>
      <c r="K3451" s="23"/>
      <c r="M3451" s="31"/>
      <c r="N3451" s="31"/>
      <c r="O3451"/>
      <c r="P3451"/>
      <c r="R3451"/>
      <c r="T3451" s="30"/>
    </row>
    <row r="3452" spans="4:20" x14ac:dyDescent="0.45">
      <c r="D3452"/>
      <c r="E3452"/>
      <c r="I3452" s="21"/>
      <c r="J3452" s="22"/>
      <c r="K3452" s="23"/>
      <c r="M3452" s="31"/>
      <c r="N3452" s="31"/>
      <c r="O3452"/>
      <c r="P3452"/>
      <c r="R3452"/>
      <c r="T3452" s="30"/>
    </row>
    <row r="3453" spans="4:20" x14ac:dyDescent="0.45">
      <c r="D3453"/>
      <c r="E3453"/>
      <c r="I3453" s="21"/>
      <c r="J3453" s="22"/>
      <c r="K3453" s="23"/>
      <c r="M3453" s="31"/>
      <c r="N3453" s="31"/>
      <c r="O3453"/>
      <c r="P3453"/>
      <c r="R3453"/>
      <c r="T3453" s="30"/>
    </row>
    <row r="3454" spans="4:20" x14ac:dyDescent="0.45">
      <c r="D3454"/>
      <c r="E3454"/>
      <c r="I3454" s="21"/>
      <c r="J3454" s="22"/>
      <c r="K3454" s="23"/>
      <c r="M3454" s="31"/>
      <c r="N3454" s="31"/>
      <c r="O3454"/>
      <c r="P3454"/>
      <c r="R3454"/>
      <c r="T3454" s="30"/>
    </row>
    <row r="3455" spans="4:20" x14ac:dyDescent="0.45">
      <c r="D3455"/>
      <c r="E3455"/>
      <c r="I3455" s="21"/>
      <c r="J3455" s="22"/>
      <c r="K3455" s="23"/>
      <c r="M3455" s="31"/>
      <c r="N3455" s="31"/>
      <c r="O3455"/>
      <c r="P3455"/>
      <c r="R3455"/>
      <c r="T3455" s="30"/>
    </row>
    <row r="3456" spans="4:20" x14ac:dyDescent="0.45">
      <c r="D3456"/>
      <c r="E3456"/>
      <c r="I3456" s="21"/>
      <c r="J3456" s="22"/>
      <c r="K3456" s="23"/>
      <c r="M3456" s="31"/>
      <c r="N3456" s="31"/>
      <c r="O3456"/>
      <c r="P3456"/>
      <c r="R3456"/>
      <c r="T3456" s="30"/>
    </row>
    <row r="3457" spans="4:20" x14ac:dyDescent="0.45">
      <c r="D3457"/>
      <c r="E3457"/>
      <c r="I3457" s="21"/>
      <c r="J3457" s="22"/>
      <c r="K3457" s="23"/>
      <c r="M3457" s="31"/>
      <c r="N3457" s="31"/>
      <c r="O3457"/>
      <c r="P3457"/>
      <c r="R3457"/>
      <c r="T3457" s="30"/>
    </row>
    <row r="3458" spans="4:20" x14ac:dyDescent="0.45">
      <c r="D3458"/>
      <c r="E3458"/>
      <c r="I3458" s="21"/>
      <c r="J3458" s="22"/>
      <c r="K3458" s="23"/>
      <c r="M3458" s="31"/>
      <c r="N3458" s="31"/>
      <c r="O3458"/>
      <c r="P3458"/>
      <c r="R3458"/>
      <c r="T3458" s="30"/>
    </row>
    <row r="3459" spans="4:20" x14ac:dyDescent="0.45">
      <c r="D3459"/>
      <c r="E3459"/>
      <c r="I3459" s="21"/>
      <c r="J3459" s="22"/>
      <c r="K3459" s="23"/>
      <c r="M3459" s="31"/>
      <c r="N3459" s="31"/>
      <c r="O3459"/>
      <c r="P3459"/>
      <c r="R3459"/>
      <c r="T3459" s="30"/>
    </row>
    <row r="3460" spans="4:20" x14ac:dyDescent="0.45">
      <c r="D3460"/>
      <c r="E3460"/>
      <c r="I3460" s="21"/>
      <c r="J3460" s="22"/>
      <c r="K3460" s="23"/>
      <c r="M3460" s="31"/>
      <c r="N3460" s="31"/>
      <c r="O3460"/>
      <c r="P3460"/>
      <c r="R3460"/>
      <c r="T3460" s="30"/>
    </row>
    <row r="3461" spans="4:20" x14ac:dyDescent="0.45">
      <c r="D3461"/>
      <c r="E3461"/>
      <c r="I3461" s="21"/>
      <c r="J3461" s="22"/>
      <c r="K3461" s="23"/>
      <c r="M3461" s="31"/>
      <c r="N3461" s="31"/>
      <c r="O3461"/>
      <c r="P3461"/>
      <c r="R3461"/>
      <c r="T3461" s="30"/>
    </row>
    <row r="3462" spans="4:20" x14ac:dyDescent="0.45">
      <c r="D3462"/>
      <c r="E3462"/>
      <c r="I3462" s="21"/>
      <c r="J3462" s="22"/>
      <c r="K3462" s="23"/>
      <c r="M3462" s="31"/>
      <c r="N3462" s="31"/>
      <c r="O3462"/>
      <c r="P3462"/>
      <c r="R3462"/>
      <c r="T3462" s="30"/>
    </row>
    <row r="3463" spans="4:20" x14ac:dyDescent="0.45">
      <c r="D3463"/>
      <c r="E3463"/>
      <c r="I3463" s="21"/>
      <c r="J3463" s="22"/>
      <c r="K3463" s="23"/>
      <c r="M3463" s="31"/>
      <c r="N3463" s="31"/>
      <c r="O3463"/>
      <c r="P3463"/>
      <c r="R3463"/>
      <c r="T3463" s="30"/>
    </row>
    <row r="3464" spans="4:20" x14ac:dyDescent="0.45">
      <c r="D3464"/>
      <c r="E3464"/>
      <c r="I3464" s="21"/>
      <c r="J3464" s="22"/>
      <c r="K3464" s="23"/>
      <c r="M3464" s="31"/>
      <c r="N3464" s="31"/>
      <c r="O3464"/>
      <c r="P3464"/>
      <c r="R3464"/>
      <c r="T3464" s="30"/>
    </row>
    <row r="3465" spans="4:20" x14ac:dyDescent="0.45">
      <c r="D3465"/>
      <c r="E3465"/>
      <c r="I3465" s="21"/>
      <c r="J3465" s="22"/>
      <c r="K3465" s="23"/>
      <c r="M3465" s="31"/>
      <c r="N3465" s="31"/>
      <c r="O3465"/>
      <c r="P3465"/>
      <c r="R3465"/>
      <c r="T3465" s="30"/>
    </row>
    <row r="3466" spans="4:20" x14ac:dyDescent="0.45">
      <c r="D3466"/>
      <c r="E3466"/>
      <c r="I3466" s="21"/>
      <c r="J3466" s="22"/>
      <c r="K3466" s="23"/>
      <c r="M3466" s="31"/>
      <c r="N3466" s="31"/>
      <c r="O3466"/>
      <c r="P3466"/>
      <c r="R3466"/>
      <c r="T3466" s="30"/>
    </row>
    <row r="3467" spans="4:20" x14ac:dyDescent="0.45">
      <c r="D3467"/>
      <c r="E3467"/>
      <c r="I3467" s="21"/>
      <c r="J3467" s="22"/>
      <c r="K3467" s="23"/>
      <c r="M3467" s="31"/>
      <c r="N3467" s="31"/>
      <c r="O3467"/>
      <c r="P3467"/>
      <c r="R3467"/>
      <c r="T3467" s="30"/>
    </row>
    <row r="3468" spans="4:20" x14ac:dyDescent="0.45">
      <c r="D3468"/>
      <c r="E3468"/>
      <c r="I3468" s="21"/>
      <c r="J3468" s="22"/>
      <c r="K3468" s="23"/>
      <c r="M3468" s="31"/>
      <c r="N3468" s="31"/>
      <c r="O3468"/>
      <c r="P3468"/>
      <c r="R3468"/>
      <c r="T3468" s="30"/>
    </row>
    <row r="3469" spans="4:20" x14ac:dyDescent="0.45">
      <c r="D3469"/>
      <c r="E3469"/>
      <c r="I3469" s="21"/>
      <c r="J3469" s="22"/>
      <c r="K3469" s="23"/>
      <c r="M3469" s="31"/>
      <c r="N3469" s="31"/>
      <c r="O3469"/>
      <c r="P3469"/>
      <c r="R3469"/>
      <c r="T3469" s="30"/>
    </row>
    <row r="3470" spans="4:20" x14ac:dyDescent="0.45">
      <c r="D3470"/>
      <c r="E3470"/>
      <c r="I3470" s="21"/>
      <c r="J3470" s="22"/>
      <c r="K3470" s="23"/>
      <c r="M3470" s="31"/>
      <c r="N3470" s="31"/>
      <c r="O3470"/>
      <c r="P3470"/>
      <c r="R3470"/>
      <c r="T3470" s="30"/>
    </row>
    <row r="3471" spans="4:20" x14ac:dyDescent="0.45">
      <c r="D3471"/>
      <c r="E3471"/>
      <c r="I3471" s="21"/>
      <c r="J3471" s="22"/>
      <c r="K3471" s="23"/>
      <c r="M3471" s="31"/>
      <c r="N3471" s="31"/>
      <c r="O3471"/>
      <c r="P3471"/>
      <c r="R3471"/>
      <c r="T3471" s="30"/>
    </row>
    <row r="3472" spans="4:20" x14ac:dyDescent="0.45">
      <c r="D3472"/>
      <c r="E3472"/>
      <c r="I3472" s="21"/>
      <c r="J3472" s="22"/>
      <c r="K3472" s="23"/>
      <c r="M3472" s="31"/>
      <c r="N3472" s="31"/>
      <c r="O3472"/>
      <c r="P3472"/>
      <c r="R3472"/>
      <c r="T3472" s="30"/>
    </row>
    <row r="3473" spans="4:20" x14ac:dyDescent="0.45">
      <c r="D3473"/>
      <c r="E3473"/>
      <c r="I3473" s="21"/>
      <c r="J3473" s="22"/>
      <c r="K3473" s="23"/>
      <c r="M3473" s="31"/>
      <c r="N3473" s="31"/>
      <c r="O3473"/>
      <c r="P3473"/>
      <c r="R3473"/>
      <c r="T3473" s="30"/>
    </row>
    <row r="3474" spans="4:20" x14ac:dyDescent="0.45">
      <c r="D3474"/>
      <c r="E3474"/>
      <c r="I3474" s="21"/>
      <c r="J3474" s="22"/>
      <c r="K3474" s="23"/>
      <c r="M3474" s="31"/>
      <c r="N3474" s="31"/>
      <c r="O3474"/>
      <c r="P3474"/>
      <c r="R3474"/>
      <c r="T3474" s="30"/>
    </row>
    <row r="3475" spans="4:20" x14ac:dyDescent="0.45">
      <c r="D3475"/>
      <c r="E3475"/>
      <c r="I3475" s="21"/>
      <c r="J3475" s="22"/>
      <c r="K3475" s="23"/>
      <c r="M3475" s="31"/>
      <c r="N3475" s="31"/>
      <c r="O3475"/>
      <c r="P3475"/>
      <c r="R3475"/>
      <c r="T3475" s="30"/>
    </row>
    <row r="3476" spans="4:20" x14ac:dyDescent="0.45">
      <c r="D3476"/>
      <c r="E3476"/>
      <c r="I3476" s="21"/>
      <c r="J3476" s="22"/>
      <c r="K3476" s="23"/>
      <c r="M3476" s="31"/>
      <c r="N3476" s="31"/>
      <c r="O3476"/>
      <c r="P3476"/>
      <c r="R3476"/>
      <c r="T3476" s="30"/>
    </row>
    <row r="3477" spans="4:20" x14ac:dyDescent="0.45">
      <c r="D3477"/>
      <c r="E3477"/>
      <c r="I3477" s="21"/>
      <c r="J3477" s="22"/>
      <c r="K3477" s="23"/>
      <c r="M3477" s="31"/>
      <c r="N3477" s="31"/>
      <c r="O3477"/>
      <c r="P3477"/>
      <c r="R3477"/>
      <c r="T3477" s="30"/>
    </row>
    <row r="3478" spans="4:20" x14ac:dyDescent="0.45">
      <c r="D3478"/>
      <c r="E3478"/>
      <c r="I3478" s="21"/>
      <c r="J3478" s="22"/>
      <c r="K3478" s="23"/>
      <c r="M3478" s="31"/>
      <c r="N3478" s="31"/>
      <c r="O3478"/>
      <c r="P3478"/>
      <c r="R3478"/>
      <c r="T3478" s="30"/>
    </row>
    <row r="3479" spans="4:20" x14ac:dyDescent="0.45">
      <c r="D3479"/>
      <c r="E3479"/>
      <c r="I3479" s="21"/>
      <c r="J3479" s="22"/>
      <c r="K3479" s="23"/>
      <c r="M3479" s="31"/>
      <c r="N3479" s="31"/>
      <c r="O3479"/>
      <c r="P3479"/>
      <c r="R3479"/>
      <c r="T3479" s="30"/>
    </row>
    <row r="3480" spans="4:20" x14ac:dyDescent="0.45">
      <c r="D3480"/>
      <c r="E3480"/>
      <c r="I3480" s="21"/>
      <c r="J3480" s="22"/>
      <c r="K3480" s="23"/>
      <c r="M3480" s="31"/>
      <c r="N3480" s="31"/>
      <c r="O3480"/>
      <c r="P3480"/>
      <c r="R3480"/>
      <c r="T3480" s="30"/>
    </row>
    <row r="3481" spans="4:20" x14ac:dyDescent="0.45">
      <c r="D3481"/>
      <c r="E3481"/>
      <c r="I3481" s="21"/>
      <c r="J3481" s="22"/>
      <c r="K3481" s="23"/>
      <c r="M3481" s="31"/>
      <c r="N3481" s="31"/>
      <c r="O3481"/>
      <c r="P3481"/>
      <c r="R3481"/>
      <c r="T3481" s="30"/>
    </row>
    <row r="3482" spans="4:20" x14ac:dyDescent="0.45">
      <c r="D3482"/>
      <c r="E3482"/>
      <c r="I3482" s="21"/>
      <c r="J3482" s="22"/>
      <c r="K3482" s="23"/>
      <c r="M3482" s="31"/>
      <c r="N3482" s="31"/>
      <c r="O3482"/>
      <c r="P3482"/>
      <c r="R3482"/>
      <c r="T3482" s="30"/>
    </row>
    <row r="3483" spans="4:20" x14ac:dyDescent="0.45">
      <c r="D3483"/>
      <c r="E3483"/>
      <c r="I3483" s="21"/>
      <c r="J3483" s="22"/>
      <c r="K3483" s="23"/>
      <c r="M3483" s="31"/>
      <c r="N3483" s="31"/>
      <c r="O3483"/>
      <c r="P3483"/>
      <c r="R3483"/>
      <c r="T3483" s="30"/>
    </row>
    <row r="3484" spans="4:20" x14ac:dyDescent="0.45">
      <c r="D3484"/>
      <c r="E3484"/>
      <c r="I3484" s="21"/>
      <c r="J3484" s="22"/>
      <c r="K3484" s="23"/>
      <c r="M3484" s="31"/>
      <c r="N3484" s="31"/>
      <c r="O3484"/>
      <c r="P3484"/>
      <c r="R3484"/>
      <c r="T3484" s="30"/>
    </row>
    <row r="3485" spans="4:20" x14ac:dyDescent="0.45">
      <c r="D3485"/>
      <c r="E3485"/>
      <c r="I3485" s="21"/>
      <c r="J3485" s="22"/>
      <c r="K3485" s="23"/>
      <c r="M3485" s="31"/>
      <c r="N3485" s="31"/>
      <c r="O3485"/>
      <c r="P3485"/>
      <c r="R3485"/>
      <c r="T3485" s="30"/>
    </row>
    <row r="3486" spans="4:20" x14ac:dyDescent="0.45">
      <c r="D3486"/>
      <c r="E3486"/>
      <c r="I3486" s="21"/>
      <c r="J3486" s="22"/>
      <c r="K3486" s="23"/>
      <c r="M3486" s="31"/>
      <c r="N3486" s="31"/>
      <c r="O3486"/>
      <c r="P3486"/>
      <c r="R3486"/>
      <c r="T3486" s="30"/>
    </row>
    <row r="3487" spans="4:20" x14ac:dyDescent="0.45">
      <c r="D3487"/>
      <c r="E3487"/>
      <c r="I3487" s="21"/>
      <c r="J3487" s="22"/>
      <c r="K3487" s="23"/>
      <c r="M3487" s="31"/>
      <c r="N3487" s="31"/>
      <c r="O3487"/>
      <c r="P3487"/>
      <c r="R3487"/>
      <c r="T3487" s="30"/>
    </row>
    <row r="3488" spans="4:20" x14ac:dyDescent="0.45">
      <c r="D3488"/>
      <c r="E3488"/>
      <c r="I3488" s="21"/>
      <c r="J3488" s="22"/>
      <c r="K3488" s="23"/>
      <c r="M3488" s="31"/>
      <c r="N3488" s="31"/>
      <c r="O3488"/>
      <c r="P3488"/>
      <c r="R3488"/>
      <c r="T3488" s="30"/>
    </row>
    <row r="3489" spans="4:20" x14ac:dyDescent="0.45">
      <c r="D3489"/>
      <c r="E3489"/>
      <c r="I3489" s="21"/>
      <c r="J3489" s="22"/>
      <c r="K3489" s="23"/>
      <c r="M3489" s="31"/>
      <c r="N3489" s="31"/>
      <c r="O3489"/>
      <c r="P3489"/>
      <c r="R3489"/>
      <c r="T3489" s="30"/>
    </row>
    <row r="3490" spans="4:20" x14ac:dyDescent="0.45">
      <c r="D3490"/>
      <c r="E3490"/>
      <c r="I3490" s="21"/>
      <c r="J3490" s="22"/>
      <c r="K3490" s="23"/>
      <c r="M3490" s="31"/>
      <c r="N3490" s="31"/>
      <c r="O3490"/>
      <c r="P3490"/>
      <c r="R3490"/>
      <c r="T3490" s="30"/>
    </row>
    <row r="3491" spans="4:20" x14ac:dyDescent="0.45">
      <c r="D3491"/>
      <c r="E3491"/>
      <c r="I3491" s="21"/>
      <c r="J3491" s="22"/>
      <c r="K3491" s="23"/>
      <c r="M3491" s="31"/>
      <c r="N3491" s="31"/>
      <c r="O3491"/>
      <c r="P3491"/>
      <c r="R3491"/>
      <c r="T3491" s="30"/>
    </row>
    <row r="3492" spans="4:20" x14ac:dyDescent="0.45">
      <c r="D3492"/>
      <c r="E3492"/>
      <c r="I3492" s="21"/>
      <c r="J3492" s="22"/>
      <c r="K3492" s="23"/>
      <c r="M3492" s="31"/>
      <c r="N3492" s="31"/>
      <c r="O3492"/>
      <c r="P3492"/>
      <c r="R3492"/>
      <c r="T3492" s="30"/>
    </row>
    <row r="3493" spans="4:20" x14ac:dyDescent="0.45">
      <c r="D3493"/>
      <c r="E3493"/>
      <c r="I3493" s="21"/>
      <c r="J3493" s="22"/>
      <c r="K3493" s="23"/>
      <c r="M3493" s="31"/>
      <c r="N3493" s="31"/>
      <c r="O3493"/>
      <c r="P3493"/>
      <c r="R3493"/>
      <c r="T3493" s="30"/>
    </row>
    <row r="3494" spans="4:20" x14ac:dyDescent="0.45">
      <c r="D3494"/>
      <c r="E3494"/>
      <c r="I3494" s="21"/>
      <c r="J3494" s="22"/>
      <c r="K3494" s="23"/>
      <c r="M3494" s="31"/>
      <c r="N3494" s="31"/>
      <c r="O3494"/>
      <c r="P3494"/>
      <c r="R3494"/>
      <c r="T3494" s="30"/>
    </row>
    <row r="3495" spans="4:20" x14ac:dyDescent="0.45">
      <c r="D3495"/>
      <c r="E3495"/>
      <c r="I3495" s="21"/>
      <c r="J3495" s="22"/>
      <c r="K3495" s="23"/>
      <c r="M3495" s="31"/>
      <c r="N3495" s="31"/>
      <c r="O3495"/>
      <c r="P3495"/>
      <c r="R3495"/>
      <c r="T3495" s="30"/>
    </row>
    <row r="3496" spans="4:20" x14ac:dyDescent="0.45">
      <c r="D3496"/>
      <c r="E3496"/>
      <c r="I3496" s="21"/>
      <c r="J3496" s="22"/>
      <c r="K3496" s="23"/>
      <c r="M3496" s="31"/>
      <c r="N3496" s="31"/>
      <c r="O3496"/>
      <c r="P3496"/>
      <c r="R3496"/>
      <c r="T3496" s="30"/>
    </row>
    <row r="3497" spans="4:20" x14ac:dyDescent="0.45">
      <c r="D3497"/>
      <c r="E3497"/>
      <c r="I3497" s="21"/>
      <c r="J3497" s="22"/>
      <c r="K3497" s="23"/>
      <c r="M3497" s="31"/>
      <c r="N3497" s="31"/>
      <c r="O3497"/>
      <c r="P3497"/>
      <c r="R3497"/>
      <c r="T3497" s="30"/>
    </row>
    <row r="3498" spans="4:20" x14ac:dyDescent="0.45">
      <c r="D3498"/>
      <c r="E3498"/>
      <c r="I3498" s="21"/>
      <c r="J3498" s="22"/>
      <c r="K3498" s="23"/>
      <c r="M3498" s="31"/>
      <c r="N3498" s="31"/>
      <c r="O3498"/>
      <c r="P3498"/>
      <c r="R3498"/>
      <c r="T3498" s="30"/>
    </row>
    <row r="3499" spans="4:20" x14ac:dyDescent="0.45">
      <c r="D3499"/>
      <c r="E3499"/>
      <c r="I3499" s="21"/>
      <c r="J3499" s="22"/>
      <c r="K3499" s="23"/>
      <c r="M3499" s="31"/>
      <c r="N3499" s="31"/>
      <c r="O3499"/>
      <c r="P3499"/>
      <c r="R3499"/>
      <c r="T3499" s="30"/>
    </row>
    <row r="3500" spans="4:20" x14ac:dyDescent="0.45">
      <c r="D3500"/>
      <c r="E3500"/>
      <c r="I3500" s="21"/>
      <c r="J3500" s="22"/>
      <c r="K3500" s="23"/>
      <c r="M3500" s="31"/>
      <c r="N3500" s="31"/>
      <c r="O3500"/>
      <c r="P3500"/>
      <c r="R3500"/>
      <c r="T3500" s="30"/>
    </row>
    <row r="3501" spans="4:20" x14ac:dyDescent="0.45">
      <c r="D3501"/>
      <c r="E3501"/>
      <c r="I3501" s="21"/>
      <c r="J3501" s="22"/>
      <c r="K3501" s="23"/>
      <c r="M3501" s="31"/>
      <c r="N3501" s="31"/>
      <c r="O3501"/>
      <c r="P3501"/>
      <c r="R3501"/>
      <c r="T3501" s="30"/>
    </row>
    <row r="3502" spans="4:20" x14ac:dyDescent="0.45">
      <c r="D3502"/>
      <c r="E3502"/>
      <c r="I3502" s="21"/>
      <c r="J3502" s="22"/>
      <c r="K3502" s="23"/>
      <c r="M3502" s="31"/>
      <c r="N3502" s="31"/>
      <c r="O3502"/>
      <c r="P3502"/>
      <c r="R3502"/>
      <c r="T3502" s="30"/>
    </row>
    <row r="3503" spans="4:20" x14ac:dyDescent="0.45">
      <c r="D3503"/>
      <c r="E3503"/>
      <c r="I3503" s="21"/>
      <c r="J3503" s="22"/>
      <c r="K3503" s="23"/>
      <c r="M3503" s="31"/>
      <c r="N3503" s="31"/>
      <c r="O3503"/>
      <c r="P3503"/>
      <c r="R3503"/>
      <c r="T3503" s="30"/>
    </row>
    <row r="3504" spans="4:20" x14ac:dyDescent="0.45">
      <c r="D3504"/>
      <c r="E3504"/>
      <c r="I3504" s="21"/>
      <c r="J3504" s="22"/>
      <c r="K3504" s="23"/>
      <c r="M3504" s="31"/>
      <c r="N3504" s="31"/>
      <c r="O3504"/>
      <c r="P3504"/>
      <c r="R3504"/>
      <c r="T3504" s="30"/>
    </row>
    <row r="3505" spans="4:20" x14ac:dyDescent="0.45">
      <c r="D3505"/>
      <c r="E3505"/>
      <c r="I3505" s="21"/>
      <c r="J3505" s="22"/>
      <c r="K3505" s="23"/>
      <c r="M3505" s="31"/>
      <c r="N3505" s="31"/>
      <c r="O3505"/>
      <c r="P3505"/>
      <c r="R3505"/>
      <c r="T3505" s="30"/>
    </row>
    <row r="3506" spans="4:20" x14ac:dyDescent="0.45">
      <c r="D3506"/>
      <c r="E3506"/>
      <c r="I3506" s="21"/>
      <c r="J3506" s="22"/>
      <c r="K3506" s="23"/>
      <c r="M3506" s="31"/>
      <c r="N3506" s="31"/>
      <c r="O3506"/>
      <c r="P3506"/>
      <c r="R3506"/>
      <c r="T3506" s="30"/>
    </row>
    <row r="3507" spans="4:20" x14ac:dyDescent="0.45">
      <c r="D3507"/>
      <c r="E3507"/>
      <c r="I3507" s="21"/>
      <c r="J3507" s="22"/>
      <c r="K3507" s="23"/>
      <c r="M3507" s="31"/>
      <c r="N3507" s="31"/>
      <c r="O3507"/>
      <c r="P3507"/>
      <c r="R3507"/>
      <c r="T3507" s="30"/>
    </row>
    <row r="3508" spans="4:20" x14ac:dyDescent="0.45">
      <c r="D3508"/>
      <c r="E3508"/>
      <c r="I3508" s="21"/>
      <c r="J3508" s="22"/>
      <c r="K3508" s="23"/>
      <c r="M3508" s="31"/>
      <c r="N3508" s="31"/>
      <c r="O3508"/>
      <c r="P3508"/>
      <c r="R3508"/>
      <c r="T3508" s="30"/>
    </row>
    <row r="3509" spans="4:20" x14ac:dyDescent="0.45">
      <c r="D3509"/>
      <c r="E3509"/>
      <c r="I3509" s="21"/>
      <c r="J3509" s="22"/>
      <c r="K3509" s="23"/>
      <c r="M3509" s="31"/>
      <c r="N3509" s="31"/>
      <c r="O3509"/>
      <c r="P3509"/>
      <c r="R3509"/>
      <c r="T3509" s="30"/>
    </row>
    <row r="3510" spans="4:20" x14ac:dyDescent="0.45">
      <c r="D3510"/>
      <c r="E3510"/>
      <c r="I3510" s="21"/>
      <c r="J3510" s="22"/>
      <c r="K3510" s="23"/>
      <c r="M3510" s="31"/>
      <c r="N3510" s="31"/>
      <c r="O3510"/>
      <c r="P3510"/>
      <c r="R3510"/>
      <c r="T3510" s="30"/>
    </row>
    <row r="3511" spans="4:20" x14ac:dyDescent="0.45">
      <c r="D3511"/>
      <c r="E3511"/>
      <c r="I3511" s="21"/>
      <c r="J3511" s="22"/>
      <c r="K3511" s="23"/>
      <c r="M3511" s="31"/>
      <c r="N3511" s="31"/>
      <c r="O3511"/>
      <c r="P3511"/>
      <c r="R3511"/>
      <c r="T3511" s="30"/>
    </row>
    <row r="3512" spans="4:20" x14ac:dyDescent="0.45">
      <c r="D3512"/>
      <c r="E3512"/>
      <c r="I3512" s="21"/>
      <c r="J3512" s="22"/>
      <c r="K3512" s="23"/>
      <c r="M3512" s="31"/>
      <c r="N3512" s="31"/>
      <c r="O3512"/>
      <c r="P3512"/>
      <c r="R3512"/>
      <c r="T3512" s="30"/>
    </row>
    <row r="3513" spans="4:20" x14ac:dyDescent="0.45">
      <c r="D3513"/>
      <c r="E3513"/>
      <c r="I3513" s="21"/>
      <c r="J3513" s="22"/>
      <c r="K3513" s="23"/>
      <c r="M3513" s="31"/>
      <c r="N3513" s="31"/>
      <c r="O3513"/>
      <c r="P3513"/>
      <c r="R3513"/>
      <c r="T3513" s="30"/>
    </row>
    <row r="3514" spans="4:20" x14ac:dyDescent="0.45">
      <c r="D3514"/>
      <c r="E3514"/>
      <c r="I3514" s="21"/>
      <c r="J3514" s="22"/>
      <c r="K3514" s="23"/>
      <c r="M3514" s="31"/>
      <c r="N3514" s="31"/>
      <c r="O3514"/>
      <c r="P3514"/>
      <c r="R3514"/>
      <c r="T3514" s="30"/>
    </row>
    <row r="3515" spans="4:20" x14ac:dyDescent="0.45">
      <c r="D3515"/>
      <c r="E3515"/>
      <c r="I3515" s="21"/>
      <c r="J3515" s="22"/>
      <c r="K3515" s="23"/>
      <c r="M3515" s="31"/>
      <c r="N3515" s="31"/>
      <c r="O3515"/>
      <c r="P3515"/>
      <c r="R3515"/>
      <c r="T3515" s="30"/>
    </row>
    <row r="3516" spans="4:20" x14ac:dyDescent="0.45">
      <c r="D3516"/>
      <c r="E3516"/>
      <c r="I3516" s="21"/>
      <c r="J3516" s="22"/>
      <c r="K3516" s="23"/>
      <c r="M3516" s="31"/>
      <c r="N3516" s="31"/>
      <c r="O3516"/>
      <c r="P3516"/>
      <c r="R3516"/>
      <c r="T3516" s="30"/>
    </row>
    <row r="3517" spans="4:20" x14ac:dyDescent="0.45">
      <c r="D3517"/>
      <c r="E3517"/>
      <c r="I3517" s="21"/>
      <c r="J3517" s="22"/>
      <c r="K3517" s="23"/>
      <c r="M3517" s="31"/>
      <c r="N3517" s="31"/>
      <c r="O3517"/>
      <c r="P3517"/>
      <c r="R3517"/>
      <c r="T3517" s="30"/>
    </row>
    <row r="3518" spans="4:20" x14ac:dyDescent="0.45">
      <c r="D3518"/>
      <c r="E3518"/>
      <c r="I3518" s="21"/>
      <c r="J3518" s="22"/>
      <c r="K3518" s="23"/>
      <c r="M3518" s="31"/>
      <c r="N3518" s="31"/>
      <c r="O3518"/>
      <c r="P3518"/>
      <c r="R3518"/>
      <c r="T3518" s="30"/>
    </row>
    <row r="3519" spans="4:20" x14ac:dyDescent="0.45">
      <c r="D3519"/>
      <c r="E3519"/>
      <c r="I3519" s="21"/>
      <c r="J3519" s="22"/>
      <c r="K3519" s="23"/>
      <c r="M3519" s="31"/>
      <c r="N3519" s="31"/>
      <c r="O3519"/>
      <c r="P3519"/>
      <c r="R3519"/>
      <c r="T3519" s="30"/>
    </row>
    <row r="3520" spans="4:20" x14ac:dyDescent="0.45">
      <c r="D3520"/>
      <c r="E3520"/>
      <c r="I3520" s="21"/>
      <c r="J3520" s="22"/>
      <c r="K3520" s="23"/>
      <c r="M3520" s="31"/>
      <c r="N3520" s="31"/>
      <c r="O3520"/>
      <c r="P3520"/>
      <c r="R3520"/>
      <c r="T3520" s="30"/>
    </row>
    <row r="3521" spans="4:20" x14ac:dyDescent="0.45">
      <c r="D3521"/>
      <c r="E3521"/>
      <c r="I3521" s="21"/>
      <c r="J3521" s="22"/>
      <c r="K3521" s="23"/>
      <c r="M3521" s="31"/>
      <c r="N3521" s="31"/>
      <c r="O3521"/>
      <c r="P3521"/>
      <c r="R3521"/>
      <c r="T3521" s="30"/>
    </row>
    <row r="3522" spans="4:20" x14ac:dyDescent="0.45">
      <c r="D3522"/>
      <c r="E3522"/>
      <c r="I3522" s="21"/>
      <c r="J3522" s="22"/>
      <c r="K3522" s="23"/>
      <c r="M3522" s="31"/>
      <c r="N3522" s="31"/>
      <c r="O3522"/>
      <c r="P3522"/>
      <c r="R3522"/>
      <c r="T3522" s="30"/>
    </row>
    <row r="3523" spans="4:20" x14ac:dyDescent="0.45">
      <c r="D3523"/>
      <c r="E3523"/>
      <c r="I3523" s="21"/>
      <c r="J3523" s="22"/>
      <c r="K3523" s="23"/>
      <c r="M3523" s="31"/>
      <c r="N3523" s="31"/>
      <c r="O3523"/>
      <c r="P3523"/>
      <c r="R3523"/>
      <c r="T3523" s="30"/>
    </row>
    <row r="3524" spans="4:20" x14ac:dyDescent="0.45">
      <c r="D3524"/>
      <c r="E3524"/>
      <c r="I3524" s="21"/>
      <c r="J3524" s="22"/>
      <c r="K3524" s="23"/>
      <c r="M3524" s="31"/>
      <c r="N3524" s="31"/>
      <c r="O3524"/>
      <c r="P3524"/>
      <c r="R3524"/>
      <c r="T3524" s="30"/>
    </row>
    <row r="3525" spans="4:20" x14ac:dyDescent="0.45">
      <c r="D3525"/>
      <c r="E3525"/>
      <c r="I3525" s="21"/>
      <c r="J3525" s="22"/>
      <c r="K3525" s="23"/>
      <c r="M3525" s="31"/>
      <c r="N3525" s="31"/>
      <c r="O3525"/>
      <c r="P3525"/>
      <c r="R3525"/>
      <c r="T3525" s="30"/>
    </row>
    <row r="3526" spans="4:20" x14ac:dyDescent="0.45">
      <c r="D3526"/>
      <c r="E3526"/>
      <c r="I3526" s="21"/>
      <c r="J3526" s="22"/>
      <c r="K3526" s="23"/>
      <c r="M3526" s="31"/>
      <c r="N3526" s="31"/>
      <c r="O3526"/>
      <c r="P3526"/>
      <c r="R3526"/>
      <c r="T3526" s="30"/>
    </row>
    <row r="3527" spans="4:20" x14ac:dyDescent="0.45">
      <c r="D3527"/>
      <c r="E3527"/>
      <c r="I3527" s="21"/>
      <c r="J3527" s="22"/>
      <c r="K3527" s="23"/>
      <c r="M3527" s="31"/>
      <c r="N3527" s="31"/>
      <c r="O3527"/>
      <c r="P3527"/>
      <c r="R3527"/>
      <c r="T3527" s="30"/>
    </row>
    <row r="3528" spans="4:20" x14ac:dyDescent="0.45">
      <c r="D3528"/>
      <c r="E3528"/>
      <c r="I3528" s="21"/>
      <c r="J3528" s="22"/>
      <c r="K3528" s="23"/>
      <c r="M3528" s="31"/>
      <c r="N3528" s="31"/>
      <c r="O3528"/>
      <c r="P3528"/>
      <c r="R3528"/>
      <c r="T3528" s="30"/>
    </row>
    <row r="3529" spans="4:20" x14ac:dyDescent="0.45">
      <c r="D3529"/>
      <c r="E3529"/>
      <c r="I3529" s="21"/>
      <c r="J3529" s="22"/>
      <c r="K3529" s="23"/>
      <c r="M3529" s="31"/>
      <c r="N3529" s="31"/>
      <c r="O3529"/>
      <c r="P3529"/>
      <c r="R3529"/>
      <c r="T3529" s="30"/>
    </row>
    <row r="3530" spans="4:20" x14ac:dyDescent="0.45">
      <c r="D3530"/>
      <c r="E3530"/>
      <c r="I3530" s="21"/>
      <c r="J3530" s="22"/>
      <c r="K3530" s="23"/>
      <c r="M3530" s="31"/>
      <c r="N3530" s="31"/>
      <c r="O3530"/>
      <c r="P3530"/>
      <c r="R3530"/>
      <c r="T3530" s="30"/>
    </row>
    <row r="3531" spans="4:20" x14ac:dyDescent="0.45">
      <c r="D3531"/>
      <c r="E3531"/>
      <c r="I3531" s="21"/>
      <c r="J3531" s="22"/>
      <c r="K3531" s="23"/>
      <c r="M3531" s="31"/>
      <c r="N3531" s="31"/>
      <c r="O3531"/>
      <c r="P3531"/>
      <c r="R3531"/>
      <c r="T3531" s="30"/>
    </row>
    <row r="3532" spans="4:20" x14ac:dyDescent="0.45">
      <c r="D3532"/>
      <c r="E3532"/>
      <c r="I3532" s="21"/>
      <c r="J3532" s="22"/>
      <c r="K3532" s="23"/>
      <c r="M3532" s="31"/>
      <c r="N3532" s="31"/>
      <c r="O3532"/>
      <c r="P3532"/>
      <c r="R3532"/>
      <c r="T3532" s="30"/>
    </row>
    <row r="3533" spans="4:20" x14ac:dyDescent="0.45">
      <c r="D3533"/>
      <c r="E3533"/>
      <c r="I3533" s="21"/>
      <c r="J3533" s="22"/>
      <c r="K3533" s="23"/>
      <c r="M3533" s="31"/>
      <c r="N3533" s="31"/>
      <c r="O3533"/>
      <c r="P3533"/>
      <c r="R3533"/>
      <c r="T3533" s="30"/>
    </row>
    <row r="3534" spans="4:20" x14ac:dyDescent="0.45">
      <c r="D3534"/>
      <c r="E3534"/>
      <c r="I3534" s="21"/>
      <c r="J3534" s="22"/>
      <c r="K3534" s="23"/>
      <c r="M3534" s="31"/>
      <c r="N3534" s="31"/>
      <c r="O3534"/>
      <c r="P3534"/>
      <c r="R3534"/>
      <c r="T3534" s="30"/>
    </row>
    <row r="3535" spans="4:20" x14ac:dyDescent="0.45">
      <c r="D3535"/>
      <c r="E3535"/>
      <c r="I3535" s="21"/>
      <c r="J3535" s="22"/>
      <c r="K3535" s="23"/>
      <c r="M3535" s="31"/>
      <c r="N3535" s="31"/>
      <c r="O3535"/>
      <c r="P3535"/>
      <c r="R3535"/>
      <c r="T3535" s="30"/>
    </row>
    <row r="3536" spans="4:20" x14ac:dyDescent="0.45">
      <c r="D3536"/>
      <c r="E3536"/>
      <c r="I3536" s="21"/>
      <c r="J3536" s="22"/>
      <c r="K3536" s="23"/>
      <c r="M3536" s="31"/>
      <c r="N3536" s="31"/>
      <c r="O3536"/>
      <c r="P3536"/>
      <c r="R3536"/>
      <c r="T3536" s="30"/>
    </row>
    <row r="3537" spans="4:20" x14ac:dyDescent="0.45">
      <c r="D3537"/>
      <c r="E3537"/>
      <c r="I3537" s="21"/>
      <c r="J3537" s="22"/>
      <c r="K3537" s="23"/>
      <c r="M3537" s="31"/>
      <c r="N3537" s="31"/>
      <c r="O3537"/>
      <c r="P3537"/>
      <c r="R3537"/>
      <c r="T3537" s="30"/>
    </row>
    <row r="3538" spans="4:20" x14ac:dyDescent="0.45">
      <c r="D3538"/>
      <c r="E3538"/>
      <c r="I3538" s="21"/>
      <c r="J3538" s="22"/>
      <c r="K3538" s="23"/>
      <c r="M3538" s="31"/>
      <c r="N3538" s="31"/>
      <c r="O3538"/>
      <c r="P3538"/>
      <c r="R3538"/>
      <c r="T3538" s="30"/>
    </row>
    <row r="3539" spans="4:20" x14ac:dyDescent="0.45">
      <c r="D3539"/>
      <c r="E3539"/>
      <c r="I3539" s="21"/>
      <c r="J3539" s="22"/>
      <c r="K3539" s="23"/>
      <c r="M3539" s="31"/>
      <c r="N3539" s="31"/>
      <c r="O3539"/>
      <c r="P3539"/>
      <c r="R3539"/>
      <c r="T3539" s="30"/>
    </row>
    <row r="3540" spans="4:20" x14ac:dyDescent="0.45">
      <c r="D3540"/>
      <c r="E3540"/>
      <c r="I3540" s="21"/>
      <c r="J3540" s="22"/>
      <c r="K3540" s="23"/>
      <c r="M3540" s="31"/>
      <c r="N3540" s="31"/>
      <c r="O3540"/>
      <c r="P3540"/>
      <c r="R3540"/>
      <c r="T3540" s="30"/>
    </row>
    <row r="3541" spans="4:20" x14ac:dyDescent="0.45">
      <c r="D3541"/>
      <c r="E3541"/>
      <c r="I3541" s="21"/>
      <c r="J3541" s="22"/>
      <c r="K3541" s="23"/>
      <c r="M3541" s="31"/>
      <c r="N3541" s="31"/>
      <c r="O3541"/>
      <c r="P3541"/>
      <c r="R3541"/>
      <c r="T3541" s="30"/>
    </row>
    <row r="3542" spans="4:20" x14ac:dyDescent="0.45">
      <c r="D3542"/>
      <c r="E3542"/>
      <c r="I3542" s="21"/>
      <c r="J3542" s="22"/>
      <c r="K3542" s="23"/>
      <c r="M3542" s="31"/>
      <c r="N3542" s="31"/>
      <c r="O3542"/>
      <c r="P3542"/>
      <c r="R3542"/>
      <c r="T3542" s="30"/>
    </row>
    <row r="3543" spans="4:20" x14ac:dyDescent="0.45">
      <c r="D3543"/>
      <c r="E3543"/>
      <c r="I3543" s="21"/>
      <c r="J3543" s="22"/>
      <c r="K3543" s="23"/>
      <c r="M3543" s="31"/>
      <c r="N3543" s="31"/>
      <c r="O3543"/>
      <c r="P3543"/>
      <c r="R3543"/>
      <c r="T3543" s="30"/>
    </row>
    <row r="3544" spans="4:20" x14ac:dyDescent="0.45">
      <c r="D3544"/>
      <c r="E3544"/>
      <c r="I3544" s="21"/>
      <c r="J3544" s="22"/>
      <c r="K3544" s="23"/>
      <c r="M3544" s="31"/>
      <c r="N3544" s="31"/>
      <c r="O3544"/>
      <c r="P3544"/>
      <c r="R3544"/>
      <c r="T3544" s="30"/>
    </row>
    <row r="3545" spans="4:20" x14ac:dyDescent="0.45">
      <c r="D3545"/>
      <c r="E3545"/>
      <c r="I3545" s="21"/>
      <c r="J3545" s="22"/>
      <c r="K3545" s="23"/>
      <c r="M3545" s="31"/>
      <c r="N3545" s="31"/>
      <c r="O3545"/>
      <c r="P3545"/>
      <c r="R3545"/>
      <c r="T3545" s="30"/>
    </row>
    <row r="3546" spans="4:20" x14ac:dyDescent="0.45">
      <c r="D3546"/>
      <c r="E3546"/>
      <c r="I3546" s="21"/>
      <c r="J3546" s="22"/>
      <c r="K3546" s="23"/>
      <c r="M3546" s="31"/>
      <c r="N3546" s="31"/>
      <c r="O3546"/>
      <c r="P3546"/>
      <c r="R3546"/>
      <c r="T3546" s="30"/>
    </row>
    <row r="3547" spans="4:20" x14ac:dyDescent="0.45">
      <c r="D3547"/>
      <c r="E3547"/>
      <c r="I3547" s="21"/>
      <c r="J3547" s="22"/>
      <c r="K3547" s="23"/>
      <c r="M3547" s="31"/>
      <c r="N3547" s="31"/>
      <c r="O3547"/>
      <c r="P3547"/>
      <c r="R3547"/>
      <c r="T3547" s="30"/>
    </row>
    <row r="3548" spans="4:20" x14ac:dyDescent="0.45">
      <c r="D3548"/>
      <c r="E3548"/>
      <c r="I3548" s="21"/>
      <c r="J3548" s="22"/>
      <c r="K3548" s="23"/>
      <c r="M3548" s="31"/>
      <c r="N3548" s="31"/>
      <c r="O3548"/>
      <c r="P3548"/>
      <c r="R3548"/>
      <c r="T3548" s="30"/>
    </row>
    <row r="3549" spans="4:20" x14ac:dyDescent="0.45">
      <c r="D3549"/>
      <c r="E3549"/>
      <c r="I3549" s="21"/>
      <c r="J3549" s="22"/>
      <c r="K3549" s="23"/>
      <c r="M3549" s="31"/>
      <c r="N3549" s="31"/>
      <c r="O3549"/>
      <c r="P3549"/>
      <c r="R3549"/>
      <c r="T3549" s="30"/>
    </row>
    <row r="3550" spans="4:20" x14ac:dyDescent="0.45">
      <c r="D3550"/>
      <c r="E3550"/>
      <c r="I3550" s="21"/>
      <c r="J3550" s="22"/>
      <c r="K3550" s="23"/>
      <c r="M3550" s="31"/>
      <c r="N3550" s="31"/>
      <c r="O3550"/>
      <c r="P3550"/>
      <c r="R3550"/>
      <c r="T3550" s="30"/>
    </row>
    <row r="3551" spans="4:20" x14ac:dyDescent="0.45">
      <c r="D3551"/>
      <c r="E3551"/>
      <c r="I3551" s="21"/>
      <c r="J3551" s="22"/>
      <c r="K3551" s="23"/>
      <c r="M3551" s="31"/>
      <c r="N3551" s="31"/>
      <c r="O3551"/>
      <c r="P3551"/>
      <c r="R3551"/>
      <c r="T3551" s="30"/>
    </row>
    <row r="3552" spans="4:20" x14ac:dyDescent="0.45">
      <c r="D3552"/>
      <c r="E3552"/>
      <c r="I3552" s="21"/>
      <c r="J3552" s="22"/>
      <c r="K3552" s="23"/>
      <c r="M3552" s="31"/>
      <c r="N3552" s="31"/>
      <c r="O3552"/>
      <c r="P3552"/>
      <c r="R3552"/>
      <c r="T3552" s="30"/>
    </row>
    <row r="3553" spans="4:20" x14ac:dyDescent="0.45">
      <c r="D3553"/>
      <c r="E3553"/>
      <c r="I3553" s="21"/>
      <c r="J3553" s="22"/>
      <c r="K3553" s="23"/>
      <c r="M3553" s="31"/>
      <c r="N3553" s="31"/>
      <c r="O3553"/>
      <c r="P3553"/>
      <c r="R3553"/>
      <c r="T3553" s="30"/>
    </row>
    <row r="3554" spans="4:20" x14ac:dyDescent="0.45">
      <c r="D3554"/>
      <c r="E3554"/>
      <c r="I3554" s="21"/>
      <c r="J3554" s="22"/>
      <c r="K3554" s="23"/>
      <c r="M3554" s="31"/>
      <c r="N3554" s="31"/>
      <c r="O3554"/>
      <c r="P3554"/>
      <c r="R3554"/>
      <c r="T3554" s="30"/>
    </row>
    <row r="3555" spans="4:20" x14ac:dyDescent="0.45">
      <c r="D3555"/>
      <c r="E3555"/>
      <c r="I3555" s="21"/>
      <c r="J3555" s="22"/>
      <c r="K3555" s="23"/>
      <c r="M3555" s="31"/>
      <c r="N3555" s="31"/>
      <c r="O3555"/>
      <c r="P3555"/>
      <c r="R3555"/>
      <c r="T3555" s="30"/>
    </row>
    <row r="3556" spans="4:20" x14ac:dyDescent="0.45">
      <c r="D3556"/>
      <c r="E3556"/>
      <c r="I3556" s="21"/>
      <c r="J3556" s="22"/>
      <c r="K3556" s="23"/>
      <c r="M3556" s="31"/>
      <c r="N3556" s="31"/>
      <c r="O3556"/>
      <c r="P3556"/>
      <c r="R3556"/>
      <c r="T3556" s="30"/>
    </row>
    <row r="3557" spans="4:20" x14ac:dyDescent="0.45">
      <c r="D3557"/>
      <c r="E3557"/>
      <c r="I3557" s="21"/>
      <c r="J3557" s="22"/>
      <c r="K3557" s="23"/>
      <c r="M3557" s="31"/>
      <c r="N3557" s="31"/>
      <c r="O3557"/>
      <c r="P3557"/>
      <c r="R3557"/>
      <c r="T3557" s="30"/>
    </row>
    <row r="3558" spans="4:20" x14ac:dyDescent="0.45">
      <c r="D3558"/>
      <c r="E3558"/>
      <c r="I3558" s="21"/>
      <c r="J3558" s="22"/>
      <c r="K3558" s="23"/>
      <c r="M3558" s="31"/>
      <c r="N3558" s="31"/>
      <c r="O3558"/>
      <c r="P3558"/>
      <c r="R3558"/>
      <c r="T3558" s="30"/>
    </row>
    <row r="3559" spans="4:20" x14ac:dyDescent="0.45">
      <c r="D3559"/>
      <c r="E3559"/>
      <c r="I3559" s="21"/>
      <c r="J3559" s="22"/>
      <c r="K3559" s="23"/>
      <c r="M3559" s="31"/>
      <c r="N3559" s="31"/>
      <c r="O3559"/>
      <c r="P3559"/>
      <c r="R3559"/>
      <c r="T3559" s="30"/>
    </row>
    <row r="3560" spans="4:20" x14ac:dyDescent="0.45">
      <c r="D3560"/>
      <c r="E3560"/>
      <c r="I3560" s="21"/>
      <c r="J3560" s="22"/>
      <c r="K3560" s="23"/>
      <c r="M3560" s="31"/>
      <c r="N3560" s="31"/>
      <c r="O3560"/>
      <c r="P3560"/>
      <c r="R3560"/>
      <c r="T3560" s="30"/>
    </row>
    <row r="3561" spans="4:20" x14ac:dyDescent="0.45">
      <c r="D3561"/>
      <c r="E3561"/>
      <c r="I3561" s="21"/>
      <c r="J3561" s="22"/>
      <c r="K3561" s="23"/>
      <c r="M3561" s="31"/>
      <c r="N3561" s="31"/>
      <c r="O3561"/>
      <c r="P3561"/>
      <c r="R3561"/>
      <c r="T3561" s="30"/>
    </row>
    <row r="3562" spans="4:20" x14ac:dyDescent="0.45">
      <c r="D3562"/>
      <c r="E3562"/>
      <c r="I3562" s="21"/>
      <c r="J3562" s="22"/>
      <c r="K3562" s="23"/>
      <c r="M3562" s="31"/>
      <c r="N3562" s="31"/>
      <c r="O3562"/>
      <c r="P3562"/>
      <c r="R3562"/>
      <c r="T3562" s="30"/>
    </row>
    <row r="3563" spans="4:20" x14ac:dyDescent="0.45">
      <c r="D3563"/>
      <c r="E3563"/>
      <c r="I3563" s="21"/>
      <c r="J3563" s="22"/>
      <c r="K3563" s="23"/>
      <c r="M3563" s="31"/>
      <c r="N3563" s="31"/>
      <c r="O3563"/>
      <c r="P3563"/>
      <c r="R3563"/>
      <c r="T3563" s="30"/>
    </row>
    <row r="3564" spans="4:20" x14ac:dyDescent="0.45">
      <c r="D3564"/>
      <c r="E3564"/>
      <c r="I3564" s="21"/>
      <c r="J3564" s="22"/>
      <c r="K3564" s="23"/>
      <c r="M3564" s="31"/>
      <c r="N3564" s="31"/>
      <c r="O3564"/>
      <c r="P3564"/>
      <c r="R3564"/>
      <c r="T3564" s="30"/>
    </row>
    <row r="3565" spans="4:20" x14ac:dyDescent="0.45">
      <c r="D3565"/>
      <c r="E3565"/>
      <c r="I3565" s="21"/>
      <c r="J3565" s="22"/>
      <c r="K3565" s="23"/>
      <c r="M3565" s="31"/>
      <c r="N3565" s="31"/>
      <c r="O3565"/>
      <c r="P3565"/>
      <c r="R3565"/>
      <c r="T3565" s="30"/>
    </row>
    <row r="3566" spans="4:20" x14ac:dyDescent="0.45">
      <c r="D3566"/>
      <c r="E3566"/>
      <c r="I3566" s="21"/>
      <c r="J3566" s="22"/>
      <c r="K3566" s="23"/>
      <c r="M3566" s="31"/>
      <c r="N3566" s="31"/>
      <c r="O3566"/>
      <c r="P3566"/>
      <c r="R3566"/>
      <c r="T3566" s="30"/>
    </row>
    <row r="3567" spans="4:20" x14ac:dyDescent="0.45">
      <c r="D3567"/>
      <c r="E3567"/>
      <c r="I3567" s="21"/>
      <c r="J3567" s="22"/>
      <c r="K3567" s="23"/>
      <c r="M3567" s="31"/>
      <c r="N3567" s="31"/>
      <c r="O3567"/>
      <c r="P3567"/>
      <c r="R3567"/>
      <c r="T3567" s="30"/>
    </row>
    <row r="3568" spans="4:20" x14ac:dyDescent="0.45">
      <c r="D3568"/>
      <c r="E3568"/>
      <c r="I3568" s="21"/>
      <c r="J3568" s="22"/>
      <c r="K3568" s="23"/>
      <c r="M3568" s="31"/>
      <c r="N3568" s="31"/>
      <c r="O3568"/>
      <c r="P3568"/>
      <c r="R3568"/>
      <c r="T3568" s="30"/>
    </row>
    <row r="3569" spans="4:20" x14ac:dyDescent="0.45">
      <c r="D3569"/>
      <c r="E3569"/>
      <c r="I3569" s="21"/>
      <c r="J3569" s="22"/>
      <c r="K3569" s="23"/>
      <c r="M3569" s="31"/>
      <c r="N3569" s="31"/>
      <c r="O3569"/>
      <c r="P3569"/>
      <c r="R3569"/>
      <c r="T3569" s="30"/>
    </row>
    <row r="3570" spans="4:20" x14ac:dyDescent="0.45">
      <c r="D3570"/>
      <c r="E3570"/>
      <c r="I3570" s="21"/>
      <c r="J3570" s="22"/>
      <c r="K3570" s="23"/>
      <c r="M3570" s="31"/>
      <c r="N3570" s="31"/>
      <c r="O3570"/>
      <c r="P3570"/>
      <c r="R3570"/>
      <c r="T3570" s="30"/>
    </row>
    <row r="3571" spans="4:20" x14ac:dyDescent="0.45">
      <c r="D3571"/>
      <c r="E3571"/>
      <c r="I3571" s="21"/>
      <c r="J3571" s="22"/>
      <c r="K3571" s="23"/>
      <c r="M3571" s="31"/>
      <c r="N3571" s="31"/>
      <c r="O3571"/>
      <c r="P3571"/>
      <c r="R3571"/>
      <c r="T3571" s="30"/>
    </row>
    <row r="3572" spans="4:20" x14ac:dyDescent="0.45">
      <c r="D3572"/>
      <c r="E3572"/>
      <c r="I3572" s="21"/>
      <c r="J3572" s="22"/>
      <c r="K3572" s="23"/>
      <c r="M3572" s="31"/>
      <c r="N3572" s="31"/>
      <c r="O3572"/>
      <c r="P3572"/>
      <c r="R3572"/>
      <c r="T3572" s="30"/>
    </row>
    <row r="3573" spans="4:20" x14ac:dyDescent="0.45">
      <c r="D3573"/>
      <c r="E3573"/>
      <c r="I3573" s="21"/>
      <c r="J3573" s="22"/>
      <c r="K3573" s="23"/>
      <c r="M3573" s="31"/>
      <c r="N3573" s="31"/>
      <c r="O3573"/>
      <c r="P3573"/>
      <c r="R3573"/>
      <c r="T3573" s="30"/>
    </row>
    <row r="3574" spans="4:20" x14ac:dyDescent="0.45">
      <c r="D3574"/>
      <c r="E3574"/>
      <c r="I3574" s="21"/>
      <c r="J3574" s="22"/>
      <c r="K3574" s="23"/>
      <c r="M3574" s="31"/>
      <c r="N3574" s="31"/>
      <c r="O3574"/>
      <c r="P3574"/>
      <c r="R3574"/>
      <c r="T3574" s="30"/>
    </row>
    <row r="3575" spans="4:20" x14ac:dyDescent="0.45">
      <c r="D3575"/>
      <c r="E3575"/>
      <c r="I3575" s="21"/>
      <c r="J3575" s="22"/>
      <c r="K3575" s="23"/>
      <c r="M3575" s="31"/>
      <c r="N3575" s="31"/>
      <c r="O3575"/>
      <c r="P3575"/>
      <c r="R3575"/>
      <c r="T3575" s="30"/>
    </row>
    <row r="3576" spans="4:20" x14ac:dyDescent="0.45">
      <c r="D3576"/>
      <c r="E3576"/>
      <c r="I3576" s="21"/>
      <c r="J3576" s="22"/>
      <c r="K3576" s="23"/>
      <c r="M3576" s="31"/>
      <c r="N3576" s="31"/>
      <c r="O3576"/>
      <c r="P3576"/>
      <c r="R3576"/>
      <c r="T3576" s="30"/>
    </row>
    <row r="3577" spans="4:20" x14ac:dyDescent="0.45">
      <c r="D3577"/>
      <c r="E3577"/>
      <c r="I3577" s="21"/>
      <c r="J3577" s="22"/>
      <c r="K3577" s="23"/>
      <c r="M3577" s="31"/>
      <c r="N3577" s="31"/>
      <c r="O3577"/>
      <c r="P3577"/>
      <c r="R3577"/>
      <c r="T3577" s="30"/>
    </row>
    <row r="3578" spans="4:20" x14ac:dyDescent="0.45">
      <c r="D3578"/>
      <c r="E3578"/>
      <c r="I3578" s="21"/>
      <c r="J3578" s="22"/>
      <c r="K3578" s="23"/>
      <c r="M3578" s="31"/>
      <c r="N3578" s="31"/>
      <c r="O3578"/>
      <c r="P3578"/>
      <c r="R3578"/>
      <c r="T3578" s="30"/>
    </row>
    <row r="3579" spans="4:20" x14ac:dyDescent="0.45">
      <c r="D3579"/>
      <c r="E3579"/>
      <c r="I3579" s="21"/>
      <c r="J3579" s="22"/>
      <c r="K3579" s="23"/>
      <c r="M3579" s="31"/>
      <c r="N3579" s="31"/>
      <c r="O3579"/>
      <c r="P3579"/>
      <c r="R3579"/>
      <c r="T3579" s="30"/>
    </row>
    <row r="3580" spans="4:20" x14ac:dyDescent="0.45">
      <c r="D3580"/>
      <c r="E3580"/>
      <c r="I3580" s="21"/>
      <c r="J3580" s="22"/>
      <c r="K3580" s="23"/>
      <c r="M3580" s="31"/>
      <c r="N3580" s="31"/>
      <c r="O3580"/>
      <c r="P3580"/>
      <c r="R3580"/>
      <c r="T3580" s="30"/>
    </row>
    <row r="3581" spans="4:20" x14ac:dyDescent="0.45">
      <c r="D3581"/>
      <c r="E3581"/>
      <c r="I3581" s="21"/>
      <c r="J3581" s="22"/>
      <c r="K3581" s="23"/>
      <c r="M3581" s="31"/>
      <c r="N3581" s="31"/>
      <c r="O3581"/>
      <c r="P3581"/>
      <c r="R3581"/>
      <c r="T3581" s="30"/>
    </row>
    <row r="3582" spans="4:20" x14ac:dyDescent="0.45">
      <c r="D3582"/>
      <c r="E3582"/>
      <c r="I3582" s="21"/>
      <c r="J3582" s="22"/>
      <c r="K3582" s="23"/>
      <c r="M3582" s="31"/>
      <c r="N3582" s="31"/>
      <c r="O3582"/>
      <c r="P3582"/>
      <c r="R3582"/>
      <c r="T3582" s="30"/>
    </row>
    <row r="3583" spans="4:20" x14ac:dyDescent="0.45">
      <c r="D3583"/>
      <c r="E3583"/>
      <c r="I3583" s="21"/>
      <c r="J3583" s="22"/>
      <c r="K3583" s="23"/>
      <c r="M3583" s="31"/>
      <c r="N3583" s="31"/>
      <c r="O3583"/>
      <c r="P3583"/>
      <c r="R3583"/>
      <c r="T3583" s="30"/>
    </row>
    <row r="3584" spans="4:20" x14ac:dyDescent="0.45">
      <c r="D3584"/>
      <c r="E3584"/>
      <c r="I3584" s="21"/>
      <c r="J3584" s="22"/>
      <c r="K3584" s="23"/>
      <c r="M3584" s="31"/>
      <c r="N3584" s="31"/>
      <c r="O3584"/>
      <c r="P3584"/>
      <c r="R3584"/>
      <c r="T3584" s="30"/>
    </row>
    <row r="3585" spans="4:20" x14ac:dyDescent="0.45">
      <c r="D3585"/>
      <c r="E3585"/>
      <c r="I3585" s="21"/>
      <c r="J3585" s="22"/>
      <c r="K3585" s="23"/>
      <c r="M3585" s="31"/>
      <c r="N3585" s="31"/>
      <c r="O3585"/>
      <c r="P3585"/>
      <c r="R3585"/>
      <c r="T3585" s="30"/>
    </row>
    <row r="3586" spans="4:20" x14ac:dyDescent="0.45">
      <c r="D3586"/>
      <c r="E3586"/>
      <c r="I3586" s="21"/>
      <c r="J3586" s="22"/>
      <c r="K3586" s="23"/>
      <c r="M3586" s="31"/>
      <c r="N3586" s="31"/>
      <c r="O3586"/>
      <c r="P3586"/>
      <c r="R3586"/>
      <c r="T3586" s="30"/>
    </row>
    <row r="3587" spans="4:20" x14ac:dyDescent="0.45">
      <c r="D3587"/>
      <c r="E3587"/>
      <c r="I3587" s="21"/>
      <c r="J3587" s="22"/>
      <c r="K3587" s="23"/>
      <c r="M3587" s="31"/>
      <c r="N3587" s="31"/>
      <c r="O3587"/>
      <c r="P3587"/>
      <c r="R3587"/>
      <c r="T3587" s="30"/>
    </row>
    <row r="3588" spans="4:20" x14ac:dyDescent="0.45">
      <c r="D3588"/>
      <c r="E3588"/>
      <c r="I3588" s="21"/>
      <c r="J3588" s="22"/>
      <c r="K3588" s="23"/>
      <c r="M3588" s="31"/>
      <c r="N3588" s="31"/>
      <c r="O3588"/>
      <c r="P3588"/>
      <c r="R3588"/>
      <c r="T3588" s="30"/>
    </row>
    <row r="3589" spans="4:20" x14ac:dyDescent="0.45">
      <c r="D3589"/>
      <c r="E3589"/>
      <c r="I3589" s="21"/>
      <c r="J3589" s="22"/>
      <c r="K3589" s="23"/>
      <c r="M3589" s="31"/>
      <c r="N3589" s="31"/>
      <c r="O3589"/>
      <c r="P3589"/>
      <c r="R3589"/>
      <c r="T3589" s="30"/>
    </row>
    <row r="3590" spans="4:20" x14ac:dyDescent="0.45">
      <c r="D3590"/>
      <c r="E3590"/>
      <c r="I3590" s="21"/>
      <c r="J3590" s="22"/>
      <c r="K3590" s="23"/>
      <c r="M3590" s="31"/>
      <c r="N3590" s="31"/>
      <c r="O3590"/>
      <c r="P3590"/>
      <c r="R3590"/>
      <c r="T3590" s="30"/>
    </row>
    <row r="3591" spans="4:20" x14ac:dyDescent="0.45">
      <c r="D3591"/>
      <c r="E3591"/>
      <c r="I3591" s="21"/>
      <c r="J3591" s="22"/>
      <c r="K3591" s="23"/>
      <c r="M3591" s="31"/>
      <c r="N3591" s="31"/>
      <c r="O3591"/>
      <c r="P3591"/>
      <c r="R3591"/>
      <c r="T3591" s="30"/>
    </row>
    <row r="3592" spans="4:20" x14ac:dyDescent="0.45">
      <c r="D3592"/>
      <c r="E3592"/>
      <c r="I3592" s="21"/>
      <c r="J3592" s="22"/>
      <c r="K3592" s="23"/>
      <c r="M3592" s="31"/>
      <c r="N3592" s="31"/>
      <c r="O3592"/>
      <c r="P3592"/>
      <c r="R3592"/>
      <c r="T3592" s="30"/>
    </row>
    <row r="3593" spans="4:20" x14ac:dyDescent="0.45">
      <c r="D3593"/>
      <c r="E3593"/>
      <c r="I3593" s="21"/>
      <c r="J3593" s="22"/>
      <c r="K3593" s="23"/>
      <c r="M3593" s="31"/>
      <c r="N3593" s="31"/>
      <c r="O3593"/>
      <c r="P3593"/>
      <c r="R3593"/>
      <c r="T3593" s="30"/>
    </row>
    <row r="3594" spans="4:20" x14ac:dyDescent="0.45">
      <c r="D3594"/>
      <c r="E3594"/>
      <c r="I3594" s="21"/>
      <c r="J3594" s="22"/>
      <c r="K3594" s="23"/>
      <c r="M3594" s="31"/>
      <c r="N3594" s="31"/>
      <c r="O3594"/>
      <c r="P3594"/>
      <c r="R3594"/>
      <c r="T3594" s="30"/>
    </row>
    <row r="3595" spans="4:20" x14ac:dyDescent="0.45">
      <c r="D3595"/>
      <c r="E3595"/>
      <c r="I3595" s="21"/>
      <c r="J3595" s="22"/>
      <c r="K3595" s="23"/>
      <c r="M3595" s="31"/>
      <c r="N3595" s="31"/>
      <c r="O3595"/>
      <c r="P3595"/>
      <c r="R3595"/>
      <c r="T3595" s="30"/>
    </row>
    <row r="3596" spans="4:20" x14ac:dyDescent="0.45">
      <c r="D3596"/>
      <c r="E3596"/>
      <c r="I3596" s="21"/>
      <c r="J3596" s="22"/>
      <c r="K3596" s="23"/>
      <c r="M3596" s="31"/>
      <c r="N3596" s="31"/>
      <c r="O3596"/>
      <c r="P3596"/>
      <c r="R3596"/>
      <c r="T3596" s="30"/>
    </row>
    <row r="3597" spans="4:20" x14ac:dyDescent="0.45">
      <c r="D3597"/>
      <c r="E3597"/>
      <c r="I3597" s="21"/>
      <c r="J3597" s="22"/>
      <c r="K3597" s="23"/>
      <c r="M3597" s="31"/>
      <c r="N3597" s="31"/>
      <c r="O3597"/>
      <c r="P3597"/>
      <c r="R3597"/>
      <c r="T3597" s="30"/>
    </row>
    <row r="3598" spans="4:20" x14ac:dyDescent="0.45">
      <c r="D3598"/>
      <c r="E3598"/>
      <c r="I3598" s="21"/>
      <c r="J3598" s="22"/>
      <c r="K3598" s="23"/>
      <c r="M3598" s="31"/>
      <c r="N3598" s="31"/>
      <c r="O3598"/>
      <c r="P3598"/>
      <c r="R3598"/>
      <c r="T3598" s="30"/>
    </row>
    <row r="3599" spans="4:20" x14ac:dyDescent="0.45">
      <c r="D3599"/>
      <c r="E3599"/>
      <c r="I3599" s="21"/>
      <c r="J3599" s="22"/>
      <c r="K3599" s="23"/>
      <c r="M3599" s="31"/>
      <c r="N3599" s="31"/>
      <c r="O3599"/>
      <c r="P3599"/>
      <c r="R3599"/>
      <c r="T3599" s="30"/>
    </row>
    <row r="3600" spans="4:20" x14ac:dyDescent="0.45">
      <c r="D3600"/>
      <c r="E3600"/>
      <c r="I3600" s="21"/>
      <c r="J3600" s="22"/>
      <c r="K3600" s="23"/>
      <c r="M3600" s="31"/>
      <c r="N3600" s="31"/>
      <c r="O3600"/>
      <c r="P3600"/>
      <c r="R3600"/>
      <c r="T3600" s="30"/>
    </row>
    <row r="3601" spans="4:20" x14ac:dyDescent="0.45">
      <c r="D3601"/>
      <c r="E3601"/>
      <c r="I3601" s="21"/>
      <c r="J3601" s="22"/>
      <c r="K3601" s="23"/>
      <c r="M3601" s="31"/>
      <c r="N3601" s="31"/>
      <c r="O3601"/>
      <c r="P3601"/>
      <c r="R3601"/>
      <c r="T3601" s="30"/>
    </row>
    <row r="3602" spans="4:20" x14ac:dyDescent="0.45">
      <c r="D3602"/>
      <c r="E3602"/>
      <c r="I3602" s="21"/>
      <c r="J3602" s="22"/>
      <c r="K3602" s="23"/>
      <c r="M3602" s="31"/>
      <c r="N3602" s="31"/>
      <c r="O3602"/>
      <c r="P3602"/>
      <c r="R3602"/>
      <c r="T3602" s="30"/>
    </row>
    <row r="3603" spans="4:20" x14ac:dyDescent="0.45">
      <c r="D3603"/>
      <c r="E3603"/>
      <c r="I3603" s="21"/>
      <c r="J3603" s="22"/>
      <c r="K3603" s="23"/>
      <c r="M3603" s="31"/>
      <c r="N3603" s="31"/>
      <c r="O3603"/>
      <c r="P3603"/>
      <c r="R3603"/>
      <c r="T3603" s="30"/>
    </row>
    <row r="3604" spans="4:20" x14ac:dyDescent="0.45">
      <c r="D3604"/>
      <c r="E3604"/>
      <c r="I3604" s="21"/>
      <c r="J3604" s="22"/>
      <c r="K3604" s="23"/>
      <c r="M3604" s="31"/>
      <c r="N3604" s="31"/>
      <c r="O3604"/>
      <c r="P3604"/>
      <c r="R3604"/>
      <c r="T3604" s="30"/>
    </row>
    <row r="3605" spans="4:20" x14ac:dyDescent="0.45">
      <c r="D3605"/>
      <c r="E3605"/>
      <c r="I3605" s="21"/>
      <c r="J3605" s="22"/>
      <c r="K3605" s="23"/>
      <c r="M3605" s="31"/>
      <c r="N3605" s="31"/>
      <c r="O3605"/>
      <c r="P3605"/>
      <c r="R3605"/>
      <c r="T3605" s="30"/>
    </row>
    <row r="3606" spans="4:20" x14ac:dyDescent="0.45">
      <c r="D3606"/>
      <c r="E3606"/>
      <c r="I3606" s="21"/>
      <c r="J3606" s="22"/>
      <c r="K3606" s="23"/>
      <c r="M3606" s="31"/>
      <c r="N3606" s="31"/>
      <c r="O3606"/>
      <c r="P3606"/>
      <c r="R3606"/>
      <c r="T3606" s="30"/>
    </row>
    <row r="3607" spans="4:20" x14ac:dyDescent="0.45">
      <c r="D3607"/>
      <c r="E3607"/>
      <c r="I3607" s="21"/>
      <c r="J3607" s="22"/>
      <c r="K3607" s="23"/>
      <c r="M3607" s="31"/>
      <c r="N3607" s="31"/>
      <c r="O3607"/>
      <c r="P3607"/>
      <c r="R3607"/>
      <c r="T3607" s="30"/>
    </row>
    <row r="3608" spans="4:20" x14ac:dyDescent="0.45">
      <c r="D3608"/>
      <c r="E3608"/>
      <c r="I3608" s="21"/>
      <c r="J3608" s="22"/>
      <c r="K3608" s="23"/>
      <c r="M3608" s="31"/>
      <c r="N3608" s="31"/>
      <c r="O3608"/>
      <c r="P3608"/>
      <c r="R3608"/>
      <c r="T3608" s="30"/>
    </row>
    <row r="3609" spans="4:20" x14ac:dyDescent="0.45">
      <c r="D3609"/>
      <c r="E3609"/>
      <c r="I3609" s="21"/>
      <c r="J3609" s="22"/>
      <c r="K3609" s="23"/>
      <c r="M3609" s="31"/>
      <c r="N3609" s="31"/>
      <c r="O3609"/>
      <c r="P3609"/>
      <c r="R3609"/>
      <c r="T3609" s="30"/>
    </row>
    <row r="3610" spans="4:20" x14ac:dyDescent="0.45">
      <c r="D3610"/>
      <c r="E3610"/>
      <c r="I3610" s="21"/>
      <c r="J3610" s="22"/>
      <c r="K3610" s="23"/>
      <c r="M3610" s="31"/>
      <c r="N3610" s="31"/>
      <c r="O3610"/>
      <c r="P3610"/>
      <c r="R3610"/>
      <c r="T3610" s="30"/>
    </row>
    <row r="3611" spans="4:20" x14ac:dyDescent="0.45">
      <c r="D3611"/>
      <c r="E3611"/>
      <c r="I3611" s="21"/>
      <c r="J3611" s="22"/>
      <c r="K3611" s="23"/>
      <c r="M3611" s="31"/>
      <c r="N3611" s="31"/>
      <c r="O3611"/>
      <c r="P3611"/>
      <c r="R3611"/>
      <c r="T3611" s="30"/>
    </row>
    <row r="3612" spans="4:20" x14ac:dyDescent="0.45">
      <c r="D3612"/>
      <c r="E3612"/>
      <c r="I3612" s="21"/>
      <c r="J3612" s="22"/>
      <c r="K3612" s="23"/>
      <c r="M3612" s="31"/>
      <c r="N3612" s="31"/>
      <c r="O3612"/>
      <c r="P3612"/>
      <c r="R3612"/>
      <c r="T3612" s="30"/>
    </row>
    <row r="3613" spans="4:20" x14ac:dyDescent="0.45">
      <c r="D3613"/>
      <c r="E3613"/>
      <c r="I3613" s="21"/>
      <c r="J3613" s="22"/>
      <c r="K3613" s="23"/>
      <c r="M3613" s="31"/>
      <c r="N3613" s="31"/>
      <c r="O3613"/>
      <c r="P3613"/>
      <c r="R3613"/>
      <c r="T3613" s="30"/>
    </row>
    <row r="3614" spans="4:20" x14ac:dyDescent="0.45">
      <c r="D3614"/>
      <c r="E3614"/>
      <c r="I3614" s="21"/>
      <c r="J3614" s="22"/>
      <c r="K3614" s="23"/>
      <c r="M3614" s="31"/>
      <c r="N3614" s="31"/>
      <c r="O3614"/>
      <c r="P3614"/>
      <c r="R3614"/>
      <c r="T3614" s="30"/>
    </row>
    <row r="3615" spans="4:20" x14ac:dyDescent="0.45">
      <c r="D3615"/>
      <c r="E3615"/>
      <c r="I3615" s="21"/>
      <c r="J3615" s="22"/>
      <c r="K3615" s="23"/>
      <c r="M3615" s="31"/>
      <c r="N3615" s="31"/>
      <c r="O3615"/>
      <c r="P3615"/>
      <c r="R3615"/>
      <c r="T3615" s="30"/>
    </row>
    <row r="3616" spans="4:20" x14ac:dyDescent="0.45">
      <c r="D3616"/>
      <c r="E3616"/>
      <c r="I3616" s="21"/>
      <c r="J3616" s="22"/>
      <c r="K3616" s="23"/>
      <c r="M3616" s="31"/>
      <c r="N3616" s="31"/>
      <c r="O3616"/>
      <c r="P3616"/>
      <c r="R3616"/>
      <c r="T3616" s="30"/>
    </row>
    <row r="3617" spans="4:20" x14ac:dyDescent="0.45">
      <c r="D3617"/>
      <c r="E3617"/>
      <c r="I3617" s="21"/>
      <c r="J3617" s="22"/>
      <c r="K3617" s="23"/>
      <c r="M3617" s="31"/>
      <c r="N3617" s="31"/>
      <c r="O3617"/>
      <c r="P3617"/>
      <c r="R3617"/>
      <c r="T3617" s="30"/>
    </row>
    <row r="3618" spans="4:20" x14ac:dyDescent="0.45">
      <c r="D3618"/>
      <c r="E3618"/>
      <c r="I3618" s="21"/>
      <c r="J3618" s="22"/>
      <c r="K3618" s="23"/>
      <c r="M3618" s="31"/>
      <c r="N3618" s="31"/>
      <c r="O3618"/>
      <c r="P3618"/>
      <c r="R3618"/>
      <c r="T3618" s="30"/>
    </row>
    <row r="3619" spans="4:20" x14ac:dyDescent="0.45">
      <c r="D3619"/>
      <c r="E3619"/>
      <c r="I3619" s="21"/>
      <c r="J3619" s="22"/>
      <c r="K3619" s="23"/>
      <c r="M3619" s="31"/>
      <c r="N3619" s="31"/>
      <c r="O3619"/>
      <c r="P3619"/>
      <c r="R3619"/>
      <c r="T3619" s="30"/>
    </row>
    <row r="3620" spans="4:20" x14ac:dyDescent="0.45">
      <c r="D3620"/>
      <c r="E3620"/>
      <c r="I3620" s="21"/>
      <c r="J3620" s="22"/>
      <c r="K3620" s="23"/>
      <c r="M3620" s="31"/>
      <c r="N3620" s="31"/>
      <c r="O3620"/>
      <c r="P3620"/>
      <c r="R3620"/>
      <c r="T3620" s="30"/>
    </row>
    <row r="3621" spans="4:20" x14ac:dyDescent="0.45">
      <c r="D3621"/>
      <c r="E3621"/>
      <c r="I3621" s="21"/>
      <c r="J3621" s="22"/>
      <c r="K3621" s="23"/>
      <c r="M3621" s="31"/>
      <c r="N3621" s="31"/>
      <c r="O3621"/>
      <c r="P3621"/>
      <c r="R3621"/>
      <c r="T3621" s="30"/>
    </row>
    <row r="3622" spans="4:20" x14ac:dyDescent="0.45">
      <c r="D3622"/>
      <c r="E3622"/>
      <c r="I3622" s="21"/>
      <c r="J3622" s="22"/>
      <c r="K3622" s="23"/>
      <c r="M3622" s="31"/>
      <c r="N3622" s="31"/>
      <c r="O3622"/>
      <c r="P3622"/>
      <c r="R3622"/>
      <c r="T3622" s="30"/>
    </row>
    <row r="3623" spans="4:20" x14ac:dyDescent="0.45">
      <c r="D3623"/>
      <c r="E3623"/>
      <c r="I3623" s="21"/>
      <c r="J3623" s="22"/>
      <c r="K3623" s="23"/>
      <c r="M3623" s="31"/>
      <c r="N3623" s="31"/>
      <c r="O3623"/>
      <c r="P3623"/>
      <c r="R3623"/>
      <c r="T3623" s="30"/>
    </row>
    <row r="3624" spans="4:20" x14ac:dyDescent="0.45">
      <c r="D3624"/>
      <c r="E3624"/>
      <c r="I3624" s="21"/>
      <c r="J3624" s="22"/>
      <c r="K3624" s="23"/>
      <c r="M3624" s="31"/>
      <c r="N3624" s="31"/>
      <c r="O3624"/>
      <c r="P3624"/>
      <c r="R3624"/>
      <c r="T3624" s="30"/>
    </row>
    <row r="3625" spans="4:20" x14ac:dyDescent="0.45">
      <c r="D3625"/>
      <c r="E3625"/>
      <c r="I3625" s="21"/>
      <c r="J3625" s="22"/>
      <c r="K3625" s="23"/>
      <c r="M3625" s="31"/>
      <c r="N3625" s="31"/>
      <c r="O3625"/>
      <c r="P3625"/>
      <c r="R3625"/>
      <c r="T3625" s="30"/>
    </row>
    <row r="3626" spans="4:20" x14ac:dyDescent="0.45">
      <c r="D3626"/>
      <c r="E3626"/>
      <c r="I3626" s="21"/>
      <c r="J3626" s="22"/>
      <c r="K3626" s="23"/>
      <c r="M3626" s="31"/>
      <c r="N3626" s="31"/>
      <c r="O3626"/>
      <c r="P3626"/>
      <c r="R3626"/>
      <c r="T3626" s="30"/>
    </row>
    <row r="3627" spans="4:20" x14ac:dyDescent="0.45">
      <c r="D3627"/>
      <c r="E3627"/>
      <c r="I3627" s="21"/>
      <c r="J3627" s="22"/>
      <c r="K3627" s="23"/>
      <c r="M3627" s="31"/>
      <c r="N3627" s="31"/>
      <c r="O3627"/>
      <c r="P3627"/>
      <c r="R3627"/>
      <c r="T3627" s="30"/>
    </row>
    <row r="3628" spans="4:20" x14ac:dyDescent="0.45">
      <c r="D3628"/>
      <c r="E3628"/>
      <c r="I3628" s="21"/>
      <c r="J3628" s="22"/>
      <c r="K3628" s="23"/>
      <c r="M3628" s="31"/>
      <c r="N3628" s="31"/>
      <c r="O3628"/>
      <c r="P3628"/>
      <c r="R3628"/>
      <c r="T3628" s="30"/>
    </row>
    <row r="3629" spans="4:20" x14ac:dyDescent="0.45">
      <c r="D3629"/>
      <c r="E3629"/>
      <c r="I3629" s="21"/>
      <c r="J3629" s="22"/>
      <c r="K3629" s="23"/>
      <c r="M3629" s="31"/>
      <c r="N3629" s="31"/>
      <c r="O3629"/>
      <c r="P3629"/>
      <c r="R3629"/>
      <c r="T3629" s="30"/>
    </row>
    <row r="3630" spans="4:20" x14ac:dyDescent="0.45">
      <c r="D3630"/>
      <c r="E3630"/>
      <c r="I3630" s="21"/>
      <c r="J3630" s="22"/>
      <c r="K3630" s="23"/>
      <c r="M3630" s="31"/>
      <c r="N3630" s="31"/>
      <c r="O3630"/>
      <c r="P3630"/>
      <c r="R3630"/>
      <c r="T3630" s="30"/>
    </row>
    <row r="3631" spans="4:20" x14ac:dyDescent="0.45">
      <c r="D3631"/>
      <c r="E3631"/>
      <c r="I3631" s="21"/>
      <c r="J3631" s="22"/>
      <c r="K3631" s="23"/>
      <c r="M3631" s="31"/>
      <c r="N3631" s="31"/>
      <c r="O3631"/>
      <c r="P3631"/>
      <c r="R3631"/>
      <c r="T3631" s="30"/>
    </row>
    <row r="3632" spans="4:20" x14ac:dyDescent="0.45">
      <c r="D3632"/>
      <c r="E3632"/>
      <c r="I3632" s="21"/>
      <c r="J3632" s="22"/>
      <c r="K3632" s="23"/>
      <c r="M3632" s="31"/>
      <c r="N3632" s="31"/>
      <c r="O3632"/>
      <c r="P3632"/>
      <c r="R3632"/>
      <c r="T3632" s="30"/>
    </row>
    <row r="3633" spans="4:20" x14ac:dyDescent="0.45">
      <c r="D3633"/>
      <c r="E3633"/>
      <c r="I3633" s="21"/>
      <c r="J3633" s="22"/>
      <c r="K3633" s="23"/>
      <c r="M3633" s="31"/>
      <c r="N3633" s="31"/>
      <c r="O3633"/>
      <c r="P3633"/>
      <c r="R3633"/>
      <c r="T3633" s="30"/>
    </row>
    <row r="3634" spans="4:20" x14ac:dyDescent="0.45">
      <c r="D3634"/>
      <c r="E3634"/>
      <c r="I3634" s="21"/>
      <c r="J3634" s="22"/>
      <c r="K3634" s="23"/>
      <c r="M3634" s="31"/>
      <c r="N3634" s="31"/>
      <c r="O3634"/>
      <c r="P3634"/>
      <c r="R3634"/>
      <c r="T3634" s="30"/>
    </row>
    <row r="3635" spans="4:20" x14ac:dyDescent="0.45">
      <c r="D3635"/>
      <c r="E3635"/>
      <c r="I3635" s="21"/>
      <c r="J3635" s="22"/>
      <c r="K3635" s="23"/>
      <c r="M3635" s="31"/>
      <c r="N3635" s="31"/>
      <c r="O3635"/>
      <c r="P3635"/>
      <c r="R3635"/>
      <c r="T3635" s="30"/>
    </row>
    <row r="3636" spans="4:20" x14ac:dyDescent="0.45">
      <c r="D3636"/>
      <c r="E3636"/>
      <c r="I3636" s="21"/>
      <c r="J3636" s="22"/>
      <c r="K3636" s="23"/>
      <c r="M3636" s="31"/>
      <c r="N3636" s="31"/>
      <c r="O3636"/>
      <c r="P3636"/>
      <c r="R3636"/>
      <c r="T3636" s="30"/>
    </row>
    <row r="3637" spans="4:20" x14ac:dyDescent="0.45">
      <c r="D3637"/>
      <c r="E3637"/>
      <c r="I3637" s="21"/>
      <c r="J3637" s="22"/>
      <c r="K3637" s="23"/>
      <c r="M3637" s="31"/>
      <c r="N3637" s="31"/>
      <c r="O3637"/>
      <c r="P3637"/>
      <c r="R3637"/>
      <c r="T3637" s="30"/>
    </row>
    <row r="3638" spans="4:20" x14ac:dyDescent="0.45">
      <c r="D3638"/>
      <c r="E3638"/>
      <c r="I3638" s="21"/>
      <c r="J3638" s="22"/>
      <c r="K3638" s="23"/>
      <c r="M3638" s="31"/>
      <c r="N3638" s="31"/>
      <c r="O3638"/>
      <c r="P3638"/>
      <c r="R3638"/>
      <c r="T3638" s="30"/>
    </row>
    <row r="3639" spans="4:20" x14ac:dyDescent="0.45">
      <c r="D3639"/>
      <c r="E3639"/>
      <c r="I3639" s="21"/>
      <c r="J3639" s="22"/>
      <c r="K3639" s="23"/>
      <c r="M3639" s="31"/>
      <c r="N3639" s="31"/>
      <c r="O3639"/>
      <c r="P3639"/>
      <c r="R3639"/>
      <c r="T3639" s="30"/>
    </row>
    <row r="3640" spans="4:20" x14ac:dyDescent="0.45">
      <c r="D3640"/>
      <c r="E3640"/>
      <c r="I3640" s="21"/>
      <c r="J3640" s="22"/>
      <c r="K3640" s="23"/>
      <c r="M3640" s="31"/>
      <c r="N3640" s="31"/>
      <c r="O3640"/>
      <c r="P3640"/>
      <c r="R3640"/>
      <c r="T3640" s="30"/>
    </row>
    <row r="3641" spans="4:20" x14ac:dyDescent="0.45">
      <c r="D3641"/>
      <c r="E3641"/>
      <c r="I3641" s="21"/>
      <c r="J3641" s="22"/>
      <c r="K3641" s="23"/>
      <c r="M3641" s="31"/>
      <c r="N3641" s="31"/>
      <c r="O3641"/>
      <c r="P3641"/>
      <c r="R3641"/>
      <c r="T3641" s="30"/>
    </row>
    <row r="3642" spans="4:20" x14ac:dyDescent="0.45">
      <c r="D3642"/>
      <c r="E3642"/>
      <c r="I3642" s="21"/>
      <c r="J3642" s="22"/>
      <c r="K3642" s="23"/>
      <c r="M3642" s="31"/>
      <c r="N3642" s="31"/>
      <c r="O3642"/>
      <c r="P3642"/>
      <c r="R3642"/>
      <c r="T3642" s="30"/>
    </row>
    <row r="3643" spans="4:20" x14ac:dyDescent="0.45">
      <c r="D3643"/>
      <c r="E3643"/>
      <c r="I3643" s="21"/>
      <c r="J3643" s="22"/>
      <c r="K3643" s="23"/>
      <c r="M3643" s="31"/>
      <c r="N3643" s="31"/>
      <c r="O3643"/>
      <c r="P3643"/>
      <c r="R3643"/>
      <c r="T3643" s="30"/>
    </row>
    <row r="3644" spans="4:20" x14ac:dyDescent="0.45">
      <c r="D3644"/>
      <c r="E3644"/>
      <c r="I3644" s="21"/>
      <c r="J3644" s="22"/>
      <c r="K3644" s="23"/>
      <c r="M3644" s="31"/>
      <c r="N3644" s="31"/>
      <c r="O3644"/>
      <c r="P3644"/>
      <c r="R3644"/>
      <c r="T3644" s="30"/>
    </row>
    <row r="3645" spans="4:20" x14ac:dyDescent="0.45">
      <c r="D3645"/>
      <c r="E3645"/>
      <c r="I3645" s="21"/>
      <c r="J3645" s="22"/>
      <c r="K3645" s="23"/>
      <c r="M3645" s="31"/>
      <c r="N3645" s="31"/>
      <c r="O3645"/>
      <c r="P3645"/>
      <c r="R3645"/>
      <c r="T3645" s="30"/>
    </row>
    <row r="3646" spans="4:20" x14ac:dyDescent="0.45">
      <c r="D3646"/>
      <c r="E3646"/>
      <c r="I3646" s="21"/>
      <c r="J3646" s="22"/>
      <c r="K3646" s="23"/>
      <c r="M3646" s="31"/>
      <c r="N3646" s="31"/>
      <c r="O3646"/>
      <c r="P3646"/>
      <c r="R3646"/>
      <c r="T3646" s="30"/>
    </row>
    <row r="3647" spans="4:20" x14ac:dyDescent="0.45">
      <c r="D3647"/>
      <c r="E3647"/>
      <c r="I3647" s="21"/>
      <c r="J3647" s="22"/>
      <c r="K3647" s="23"/>
      <c r="M3647" s="31"/>
      <c r="N3647" s="31"/>
      <c r="O3647"/>
      <c r="P3647"/>
      <c r="R3647"/>
      <c r="T3647" s="30"/>
    </row>
    <row r="3648" spans="4:20" x14ac:dyDescent="0.45">
      <c r="D3648"/>
      <c r="E3648"/>
      <c r="I3648" s="21"/>
      <c r="J3648" s="22"/>
      <c r="K3648" s="23"/>
      <c r="M3648" s="31"/>
      <c r="N3648" s="31"/>
      <c r="O3648"/>
      <c r="P3648"/>
      <c r="R3648"/>
      <c r="T3648" s="30"/>
    </row>
    <row r="3649" spans="4:20" x14ac:dyDescent="0.45">
      <c r="D3649"/>
      <c r="E3649"/>
      <c r="I3649" s="21"/>
      <c r="J3649" s="22"/>
      <c r="K3649" s="23"/>
      <c r="M3649" s="31"/>
      <c r="N3649" s="31"/>
      <c r="O3649"/>
      <c r="P3649"/>
      <c r="R3649"/>
      <c r="T3649" s="30"/>
    </row>
    <row r="3650" spans="4:20" x14ac:dyDescent="0.45">
      <c r="D3650"/>
      <c r="E3650"/>
      <c r="I3650" s="21"/>
      <c r="J3650" s="22"/>
      <c r="K3650" s="23"/>
      <c r="M3650" s="31"/>
      <c r="N3650" s="31"/>
      <c r="O3650"/>
      <c r="P3650"/>
      <c r="R3650"/>
      <c r="T3650" s="30"/>
    </row>
    <row r="3651" spans="4:20" x14ac:dyDescent="0.45">
      <c r="D3651"/>
      <c r="E3651"/>
      <c r="I3651" s="21"/>
      <c r="J3651" s="22"/>
      <c r="K3651" s="23"/>
      <c r="M3651" s="31"/>
      <c r="N3651" s="31"/>
      <c r="O3651"/>
      <c r="P3651"/>
      <c r="R3651"/>
      <c r="T3651" s="30"/>
    </row>
    <row r="3652" spans="4:20" x14ac:dyDescent="0.45">
      <c r="D3652"/>
      <c r="E3652"/>
      <c r="I3652" s="21"/>
      <c r="J3652" s="22"/>
      <c r="K3652" s="23"/>
      <c r="M3652" s="31"/>
      <c r="N3652" s="31"/>
      <c r="O3652"/>
      <c r="P3652"/>
      <c r="R3652"/>
      <c r="T3652" s="30"/>
    </row>
    <row r="3653" spans="4:20" x14ac:dyDescent="0.45">
      <c r="D3653"/>
      <c r="E3653"/>
      <c r="I3653" s="21"/>
      <c r="J3653" s="22"/>
      <c r="K3653" s="23"/>
      <c r="M3653" s="31"/>
      <c r="N3653" s="31"/>
      <c r="O3653"/>
      <c r="P3653"/>
      <c r="R3653"/>
      <c r="T3653" s="30"/>
    </row>
    <row r="3654" spans="4:20" x14ac:dyDescent="0.45">
      <c r="D3654"/>
      <c r="E3654"/>
      <c r="I3654" s="21"/>
      <c r="J3654" s="22"/>
      <c r="K3654" s="23"/>
      <c r="M3654" s="31"/>
      <c r="N3654" s="31"/>
      <c r="O3654"/>
      <c r="P3654"/>
      <c r="R3654"/>
      <c r="T3654" s="30"/>
    </row>
    <row r="3655" spans="4:20" x14ac:dyDescent="0.45">
      <c r="D3655"/>
      <c r="E3655"/>
      <c r="I3655" s="21"/>
      <c r="J3655" s="22"/>
      <c r="K3655" s="23"/>
      <c r="M3655" s="31"/>
      <c r="N3655" s="31"/>
      <c r="O3655"/>
      <c r="P3655"/>
      <c r="R3655"/>
      <c r="T3655" s="30"/>
    </row>
    <row r="3656" spans="4:20" x14ac:dyDescent="0.45">
      <c r="D3656"/>
      <c r="E3656"/>
      <c r="I3656" s="21"/>
      <c r="J3656" s="22"/>
      <c r="K3656" s="23"/>
      <c r="M3656" s="31"/>
      <c r="N3656" s="31"/>
      <c r="O3656"/>
      <c r="P3656"/>
      <c r="R3656"/>
      <c r="T3656" s="30"/>
    </row>
    <row r="3657" spans="4:20" x14ac:dyDescent="0.45">
      <c r="D3657"/>
      <c r="E3657"/>
      <c r="I3657" s="21"/>
      <c r="J3657" s="22"/>
      <c r="K3657" s="23"/>
      <c r="M3657" s="31"/>
      <c r="N3657" s="31"/>
      <c r="O3657"/>
      <c r="P3657"/>
      <c r="R3657"/>
      <c r="T3657" s="30"/>
    </row>
    <row r="3658" spans="4:20" x14ac:dyDescent="0.45">
      <c r="D3658"/>
      <c r="E3658"/>
      <c r="I3658" s="21"/>
      <c r="J3658" s="22"/>
      <c r="K3658" s="23"/>
      <c r="M3658" s="31"/>
      <c r="N3658" s="31"/>
      <c r="O3658"/>
      <c r="P3658"/>
      <c r="R3658"/>
      <c r="T3658" s="30"/>
    </row>
    <row r="3659" spans="4:20" x14ac:dyDescent="0.45">
      <c r="D3659"/>
      <c r="E3659"/>
      <c r="I3659" s="21"/>
      <c r="J3659" s="22"/>
      <c r="K3659" s="23"/>
      <c r="M3659" s="31"/>
      <c r="N3659" s="31"/>
      <c r="O3659"/>
      <c r="P3659"/>
      <c r="R3659"/>
      <c r="T3659" s="30"/>
    </row>
    <row r="3660" spans="4:20" x14ac:dyDescent="0.45">
      <c r="D3660"/>
      <c r="E3660"/>
      <c r="I3660" s="21"/>
      <c r="J3660" s="22"/>
      <c r="K3660" s="23"/>
      <c r="M3660" s="31"/>
      <c r="N3660" s="31"/>
      <c r="O3660"/>
      <c r="P3660"/>
      <c r="R3660"/>
      <c r="T3660" s="30"/>
    </row>
    <row r="3661" spans="4:20" x14ac:dyDescent="0.45">
      <c r="D3661"/>
      <c r="E3661"/>
      <c r="I3661" s="21"/>
      <c r="J3661" s="22"/>
      <c r="K3661" s="23"/>
      <c r="M3661" s="31"/>
      <c r="N3661" s="31"/>
      <c r="O3661"/>
      <c r="P3661"/>
      <c r="R3661"/>
      <c r="T3661" s="30"/>
    </row>
    <row r="3662" spans="4:20" x14ac:dyDescent="0.45">
      <c r="D3662"/>
      <c r="E3662"/>
      <c r="I3662" s="21"/>
      <c r="J3662" s="22"/>
      <c r="K3662" s="23"/>
      <c r="M3662" s="31"/>
      <c r="N3662" s="31"/>
      <c r="O3662"/>
      <c r="P3662"/>
      <c r="R3662"/>
      <c r="T3662" s="30"/>
    </row>
    <row r="3663" spans="4:20" x14ac:dyDescent="0.45">
      <c r="D3663"/>
      <c r="E3663"/>
      <c r="I3663" s="21"/>
      <c r="J3663" s="22"/>
      <c r="K3663" s="23"/>
      <c r="M3663" s="31"/>
      <c r="N3663" s="31"/>
      <c r="O3663"/>
      <c r="P3663"/>
      <c r="R3663"/>
      <c r="T3663" s="30"/>
    </row>
    <row r="3664" spans="4:20" x14ac:dyDescent="0.45">
      <c r="D3664"/>
      <c r="E3664"/>
      <c r="I3664" s="21"/>
      <c r="J3664" s="22"/>
      <c r="K3664" s="23"/>
      <c r="M3664" s="31"/>
      <c r="N3664" s="31"/>
      <c r="O3664"/>
      <c r="P3664"/>
      <c r="R3664"/>
      <c r="T3664" s="30"/>
    </row>
    <row r="3665" spans="4:20" x14ac:dyDescent="0.45">
      <c r="D3665"/>
      <c r="E3665"/>
      <c r="I3665" s="21"/>
      <c r="J3665" s="22"/>
      <c r="K3665" s="23"/>
      <c r="M3665" s="31"/>
      <c r="N3665" s="31"/>
      <c r="O3665"/>
      <c r="P3665"/>
      <c r="R3665"/>
      <c r="T3665" s="30"/>
    </row>
    <row r="3666" spans="4:20" x14ac:dyDescent="0.45">
      <c r="D3666"/>
      <c r="E3666"/>
      <c r="I3666" s="21"/>
      <c r="J3666" s="22"/>
      <c r="K3666" s="23"/>
      <c r="M3666" s="31"/>
      <c r="N3666" s="31"/>
      <c r="O3666"/>
      <c r="P3666"/>
      <c r="R3666"/>
      <c r="T3666" s="30"/>
    </row>
    <row r="3667" spans="4:20" x14ac:dyDescent="0.45">
      <c r="D3667"/>
      <c r="E3667"/>
      <c r="I3667" s="21"/>
      <c r="J3667" s="22"/>
      <c r="K3667" s="23"/>
      <c r="M3667" s="31"/>
      <c r="N3667" s="31"/>
      <c r="O3667"/>
      <c r="P3667"/>
      <c r="R3667"/>
      <c r="T3667" s="30"/>
    </row>
    <row r="3668" spans="4:20" x14ac:dyDescent="0.45">
      <c r="D3668"/>
      <c r="E3668"/>
      <c r="I3668" s="21"/>
      <c r="J3668" s="22"/>
      <c r="K3668" s="23"/>
      <c r="M3668" s="31"/>
      <c r="N3668" s="31"/>
      <c r="O3668"/>
      <c r="P3668"/>
      <c r="R3668"/>
      <c r="T3668" s="30"/>
    </row>
    <row r="3669" spans="4:20" x14ac:dyDescent="0.45">
      <c r="D3669"/>
      <c r="E3669"/>
      <c r="I3669" s="21"/>
      <c r="J3669" s="22"/>
      <c r="K3669" s="23"/>
      <c r="M3669" s="31"/>
      <c r="N3669" s="31"/>
      <c r="O3669"/>
      <c r="P3669"/>
      <c r="R3669"/>
      <c r="T3669" s="30"/>
    </row>
    <row r="3670" spans="4:20" x14ac:dyDescent="0.45">
      <c r="D3670"/>
      <c r="E3670"/>
      <c r="I3670" s="21"/>
      <c r="J3670" s="22"/>
      <c r="K3670" s="23"/>
      <c r="M3670" s="31"/>
      <c r="N3670" s="31"/>
      <c r="O3670"/>
      <c r="P3670"/>
      <c r="R3670"/>
      <c r="T3670" s="30"/>
    </row>
    <row r="3671" spans="4:20" x14ac:dyDescent="0.45">
      <c r="D3671"/>
      <c r="E3671"/>
      <c r="I3671" s="21"/>
      <c r="J3671" s="22"/>
      <c r="K3671" s="23"/>
      <c r="M3671" s="31"/>
      <c r="N3671" s="31"/>
      <c r="O3671"/>
      <c r="P3671"/>
      <c r="R3671"/>
      <c r="T3671" s="30"/>
    </row>
    <row r="3672" spans="4:20" x14ac:dyDescent="0.45">
      <c r="D3672"/>
      <c r="E3672"/>
      <c r="I3672" s="21"/>
      <c r="J3672" s="22"/>
      <c r="K3672" s="23"/>
      <c r="M3672" s="31"/>
      <c r="N3672" s="31"/>
      <c r="O3672"/>
      <c r="P3672"/>
      <c r="R3672"/>
      <c r="T3672" s="30"/>
    </row>
    <row r="3673" spans="4:20" x14ac:dyDescent="0.45">
      <c r="D3673"/>
      <c r="E3673"/>
      <c r="I3673" s="21"/>
      <c r="J3673" s="22"/>
      <c r="K3673" s="23"/>
      <c r="M3673" s="31"/>
      <c r="N3673" s="31"/>
      <c r="O3673"/>
      <c r="P3673"/>
      <c r="R3673"/>
      <c r="T3673" s="30"/>
    </row>
    <row r="3674" spans="4:20" x14ac:dyDescent="0.45">
      <c r="D3674"/>
      <c r="E3674"/>
      <c r="I3674" s="21"/>
      <c r="J3674" s="22"/>
      <c r="K3674" s="23"/>
      <c r="M3674" s="31"/>
      <c r="N3674" s="31"/>
      <c r="O3674"/>
      <c r="P3674"/>
      <c r="R3674"/>
      <c r="T3674" s="30"/>
    </row>
    <row r="3675" spans="4:20" x14ac:dyDescent="0.45">
      <c r="D3675"/>
      <c r="E3675"/>
      <c r="I3675" s="21"/>
      <c r="J3675" s="22"/>
      <c r="K3675" s="23"/>
      <c r="M3675" s="31"/>
      <c r="N3675" s="31"/>
      <c r="O3675"/>
      <c r="P3675"/>
      <c r="R3675"/>
      <c r="T3675" s="30"/>
    </row>
    <row r="3676" spans="4:20" x14ac:dyDescent="0.45">
      <c r="D3676"/>
      <c r="E3676"/>
      <c r="I3676" s="21"/>
      <c r="J3676" s="22"/>
      <c r="K3676" s="23"/>
      <c r="M3676" s="31"/>
      <c r="N3676" s="31"/>
      <c r="O3676"/>
      <c r="P3676"/>
      <c r="R3676"/>
      <c r="T3676" s="30"/>
    </row>
    <row r="3677" spans="4:20" x14ac:dyDescent="0.45">
      <c r="D3677"/>
      <c r="E3677"/>
      <c r="I3677" s="21"/>
      <c r="J3677" s="22"/>
      <c r="K3677" s="23"/>
      <c r="M3677" s="31"/>
      <c r="N3677" s="31"/>
      <c r="O3677"/>
      <c r="P3677"/>
      <c r="R3677"/>
      <c r="T3677" s="30"/>
    </row>
    <row r="3678" spans="4:20" x14ac:dyDescent="0.45">
      <c r="D3678"/>
      <c r="E3678"/>
      <c r="I3678" s="21"/>
      <c r="J3678" s="22"/>
      <c r="K3678" s="23"/>
      <c r="M3678" s="31"/>
      <c r="N3678" s="31"/>
      <c r="O3678"/>
      <c r="P3678"/>
      <c r="R3678"/>
      <c r="T3678" s="30"/>
    </row>
    <row r="3679" spans="4:20" x14ac:dyDescent="0.45">
      <c r="D3679"/>
      <c r="E3679"/>
      <c r="I3679" s="21"/>
      <c r="J3679" s="22"/>
      <c r="K3679" s="23"/>
      <c r="M3679" s="31"/>
      <c r="N3679" s="31"/>
      <c r="O3679"/>
      <c r="P3679"/>
      <c r="R3679"/>
      <c r="T3679" s="30"/>
    </row>
    <row r="3680" spans="4:20" x14ac:dyDescent="0.45">
      <c r="D3680"/>
      <c r="E3680"/>
      <c r="I3680" s="21"/>
      <c r="J3680" s="22"/>
      <c r="K3680" s="23"/>
      <c r="M3680" s="31"/>
      <c r="N3680" s="31"/>
      <c r="O3680"/>
      <c r="P3680"/>
      <c r="R3680"/>
      <c r="T3680" s="30"/>
    </row>
    <row r="3681" spans="4:20" x14ac:dyDescent="0.45">
      <c r="D3681"/>
      <c r="E3681"/>
      <c r="I3681" s="21"/>
      <c r="J3681" s="22"/>
      <c r="K3681" s="23"/>
      <c r="M3681" s="31"/>
      <c r="N3681" s="31"/>
      <c r="O3681"/>
      <c r="P3681"/>
      <c r="R3681"/>
      <c r="T3681" s="30"/>
    </row>
    <row r="3682" spans="4:20" x14ac:dyDescent="0.45">
      <c r="D3682"/>
      <c r="E3682"/>
      <c r="I3682" s="21"/>
      <c r="J3682" s="22"/>
      <c r="K3682" s="23"/>
      <c r="M3682" s="31"/>
      <c r="N3682" s="31"/>
      <c r="O3682"/>
      <c r="P3682"/>
      <c r="R3682"/>
      <c r="T3682" s="30"/>
    </row>
    <row r="3683" spans="4:20" x14ac:dyDescent="0.45">
      <c r="D3683"/>
      <c r="E3683"/>
      <c r="I3683" s="21"/>
      <c r="J3683" s="22"/>
      <c r="K3683" s="23"/>
      <c r="M3683" s="31"/>
      <c r="N3683" s="31"/>
      <c r="O3683"/>
      <c r="P3683"/>
      <c r="R3683"/>
      <c r="T3683" s="30"/>
    </row>
    <row r="3684" spans="4:20" x14ac:dyDescent="0.45">
      <c r="D3684"/>
      <c r="E3684"/>
      <c r="I3684" s="21"/>
      <c r="J3684" s="22"/>
      <c r="K3684" s="23"/>
      <c r="M3684" s="31"/>
      <c r="N3684" s="31"/>
      <c r="O3684"/>
      <c r="P3684"/>
      <c r="R3684"/>
      <c r="T3684" s="30"/>
    </row>
    <row r="3685" spans="4:20" x14ac:dyDescent="0.45">
      <c r="D3685"/>
      <c r="E3685"/>
      <c r="I3685" s="21"/>
      <c r="J3685" s="22"/>
      <c r="K3685" s="23"/>
      <c r="M3685" s="31"/>
      <c r="N3685" s="31"/>
      <c r="O3685"/>
      <c r="P3685"/>
      <c r="R3685"/>
      <c r="T3685" s="30"/>
    </row>
    <row r="3686" spans="4:20" x14ac:dyDescent="0.45">
      <c r="D3686"/>
      <c r="E3686"/>
      <c r="I3686" s="21"/>
      <c r="J3686" s="22"/>
      <c r="K3686" s="23"/>
      <c r="M3686" s="31"/>
      <c r="N3686" s="31"/>
      <c r="O3686"/>
      <c r="P3686"/>
      <c r="R3686"/>
      <c r="T3686" s="30"/>
    </row>
    <row r="3687" spans="4:20" x14ac:dyDescent="0.45">
      <c r="D3687"/>
      <c r="E3687"/>
      <c r="I3687" s="21"/>
      <c r="J3687" s="22"/>
      <c r="K3687" s="23"/>
      <c r="M3687" s="31"/>
      <c r="N3687" s="31"/>
      <c r="O3687"/>
      <c r="P3687"/>
      <c r="R3687"/>
      <c r="T3687" s="30"/>
    </row>
    <row r="3688" spans="4:20" x14ac:dyDescent="0.45">
      <c r="D3688"/>
      <c r="E3688"/>
      <c r="I3688" s="21"/>
      <c r="J3688" s="22"/>
      <c r="K3688" s="23"/>
      <c r="M3688" s="31"/>
      <c r="N3688" s="31"/>
      <c r="O3688"/>
      <c r="P3688"/>
      <c r="R3688"/>
      <c r="T3688" s="30"/>
    </row>
    <row r="3689" spans="4:20" x14ac:dyDescent="0.45">
      <c r="D3689"/>
      <c r="E3689"/>
      <c r="I3689" s="21"/>
      <c r="J3689" s="22"/>
      <c r="K3689" s="23"/>
      <c r="M3689" s="31"/>
      <c r="N3689" s="31"/>
      <c r="O3689"/>
      <c r="P3689"/>
      <c r="R3689"/>
      <c r="T3689" s="30"/>
    </row>
    <row r="3690" spans="4:20" x14ac:dyDescent="0.45">
      <c r="D3690"/>
      <c r="E3690"/>
      <c r="I3690" s="21"/>
      <c r="J3690" s="22"/>
      <c r="K3690" s="23"/>
      <c r="M3690" s="31"/>
      <c r="N3690" s="31"/>
      <c r="O3690"/>
      <c r="P3690"/>
      <c r="R3690"/>
      <c r="T3690" s="30"/>
    </row>
    <row r="3691" spans="4:20" x14ac:dyDescent="0.45">
      <c r="D3691"/>
      <c r="E3691"/>
      <c r="I3691" s="21"/>
      <c r="J3691" s="22"/>
      <c r="K3691" s="23"/>
      <c r="M3691" s="31"/>
      <c r="N3691" s="31"/>
      <c r="O3691"/>
      <c r="P3691"/>
      <c r="R3691"/>
      <c r="T3691" s="30"/>
    </row>
    <row r="3692" spans="4:20" x14ac:dyDescent="0.45">
      <c r="D3692"/>
      <c r="E3692"/>
      <c r="I3692" s="21"/>
      <c r="J3692" s="22"/>
      <c r="K3692" s="23"/>
      <c r="M3692" s="31"/>
      <c r="N3692" s="31"/>
      <c r="O3692"/>
      <c r="P3692"/>
      <c r="R3692"/>
      <c r="T3692" s="30"/>
    </row>
    <row r="3693" spans="4:20" x14ac:dyDescent="0.45">
      <c r="D3693"/>
      <c r="E3693"/>
      <c r="I3693" s="21"/>
      <c r="J3693" s="22"/>
      <c r="K3693" s="23"/>
      <c r="M3693" s="31"/>
      <c r="N3693" s="31"/>
      <c r="O3693"/>
      <c r="P3693"/>
      <c r="R3693"/>
      <c r="T3693" s="30"/>
    </row>
    <row r="3694" spans="4:20" x14ac:dyDescent="0.45">
      <c r="D3694"/>
      <c r="E3694"/>
      <c r="I3694" s="21"/>
      <c r="J3694" s="22"/>
      <c r="K3694" s="23"/>
      <c r="M3694" s="31"/>
      <c r="N3694" s="31"/>
      <c r="O3694"/>
      <c r="P3694"/>
      <c r="R3694"/>
      <c r="T3694" s="30"/>
    </row>
    <row r="3695" spans="4:20" x14ac:dyDescent="0.45">
      <c r="D3695"/>
      <c r="E3695"/>
      <c r="I3695" s="21"/>
      <c r="J3695" s="22"/>
      <c r="K3695" s="23"/>
      <c r="M3695" s="31"/>
      <c r="N3695" s="31"/>
      <c r="O3695"/>
      <c r="P3695"/>
      <c r="R3695"/>
      <c r="T3695" s="30"/>
    </row>
    <row r="3696" spans="4:20" x14ac:dyDescent="0.45">
      <c r="D3696"/>
      <c r="E3696"/>
      <c r="I3696" s="21"/>
      <c r="J3696" s="22"/>
      <c r="K3696" s="23"/>
      <c r="M3696" s="31"/>
      <c r="N3696" s="31"/>
      <c r="O3696"/>
      <c r="P3696"/>
      <c r="R3696"/>
      <c r="T3696" s="30"/>
    </row>
    <row r="3697" spans="4:20" x14ac:dyDescent="0.45">
      <c r="D3697"/>
      <c r="E3697"/>
      <c r="I3697" s="21"/>
      <c r="J3697" s="22"/>
      <c r="K3697" s="23"/>
      <c r="M3697" s="31"/>
      <c r="N3697" s="31"/>
      <c r="O3697"/>
      <c r="P3697"/>
      <c r="R3697"/>
      <c r="T3697" s="30"/>
    </row>
    <row r="3698" spans="4:20" x14ac:dyDescent="0.45">
      <c r="D3698"/>
      <c r="E3698"/>
      <c r="I3698" s="21"/>
      <c r="J3698" s="22"/>
      <c r="K3698" s="23"/>
      <c r="M3698" s="31"/>
      <c r="N3698" s="31"/>
      <c r="O3698"/>
      <c r="P3698"/>
      <c r="R3698"/>
      <c r="T3698" s="30"/>
    </row>
    <row r="3699" spans="4:20" x14ac:dyDescent="0.45">
      <c r="D3699"/>
      <c r="E3699"/>
      <c r="I3699" s="21"/>
      <c r="J3699" s="22"/>
      <c r="K3699" s="23"/>
      <c r="M3699" s="31"/>
      <c r="N3699" s="31"/>
      <c r="O3699"/>
      <c r="P3699"/>
      <c r="R3699"/>
      <c r="T3699" s="30"/>
    </row>
    <row r="3700" spans="4:20" x14ac:dyDescent="0.45">
      <c r="D3700"/>
      <c r="E3700"/>
      <c r="I3700" s="21"/>
      <c r="J3700" s="22"/>
      <c r="K3700" s="23"/>
      <c r="M3700" s="31"/>
      <c r="N3700" s="31"/>
      <c r="O3700"/>
      <c r="P3700"/>
      <c r="R3700"/>
      <c r="T3700" s="30"/>
    </row>
    <row r="3701" spans="4:20" x14ac:dyDescent="0.45">
      <c r="D3701"/>
      <c r="E3701"/>
      <c r="I3701" s="21"/>
      <c r="J3701" s="22"/>
      <c r="K3701" s="23"/>
      <c r="M3701" s="31"/>
      <c r="N3701" s="31"/>
      <c r="O3701"/>
      <c r="P3701"/>
      <c r="R3701"/>
      <c r="T3701" s="30"/>
    </row>
    <row r="3702" spans="4:20" x14ac:dyDescent="0.45">
      <c r="D3702"/>
      <c r="E3702"/>
      <c r="I3702" s="21"/>
      <c r="J3702" s="22"/>
      <c r="K3702" s="23"/>
      <c r="M3702" s="31"/>
      <c r="N3702" s="31"/>
      <c r="O3702"/>
      <c r="P3702"/>
      <c r="R3702"/>
      <c r="T3702" s="30"/>
    </row>
    <row r="3703" spans="4:20" x14ac:dyDescent="0.45">
      <c r="D3703"/>
      <c r="E3703"/>
      <c r="I3703" s="21"/>
      <c r="J3703" s="22"/>
      <c r="K3703" s="23"/>
      <c r="M3703" s="31"/>
      <c r="N3703" s="31"/>
      <c r="O3703"/>
      <c r="P3703"/>
      <c r="R3703"/>
      <c r="T3703" s="30"/>
    </row>
    <row r="3704" spans="4:20" x14ac:dyDescent="0.45">
      <c r="D3704"/>
      <c r="E3704"/>
      <c r="I3704" s="21"/>
      <c r="J3704" s="22"/>
      <c r="K3704" s="23"/>
      <c r="M3704" s="31"/>
      <c r="N3704" s="31"/>
      <c r="O3704"/>
      <c r="P3704"/>
      <c r="R3704"/>
      <c r="T3704" s="30"/>
    </row>
    <row r="3705" spans="4:20" x14ac:dyDescent="0.45">
      <c r="D3705"/>
      <c r="E3705"/>
      <c r="I3705" s="21"/>
      <c r="J3705" s="22"/>
      <c r="K3705" s="23"/>
      <c r="M3705" s="31"/>
      <c r="N3705" s="31"/>
      <c r="O3705"/>
      <c r="P3705"/>
      <c r="R3705"/>
      <c r="T3705" s="30"/>
    </row>
    <row r="3706" spans="4:20" x14ac:dyDescent="0.45">
      <c r="D3706"/>
      <c r="E3706"/>
      <c r="I3706" s="21"/>
      <c r="J3706" s="22"/>
      <c r="K3706" s="23"/>
      <c r="M3706" s="31"/>
      <c r="N3706" s="31"/>
      <c r="O3706"/>
      <c r="P3706"/>
      <c r="R3706"/>
      <c r="T3706" s="30"/>
    </row>
    <row r="3707" spans="4:20" x14ac:dyDescent="0.45">
      <c r="D3707"/>
      <c r="E3707"/>
      <c r="I3707" s="21"/>
      <c r="J3707" s="22"/>
      <c r="K3707" s="23"/>
      <c r="M3707" s="31"/>
      <c r="N3707" s="31"/>
      <c r="O3707"/>
      <c r="P3707"/>
      <c r="R3707"/>
      <c r="T3707" s="30"/>
    </row>
    <row r="3708" spans="4:20" x14ac:dyDescent="0.45">
      <c r="D3708"/>
      <c r="E3708"/>
      <c r="I3708" s="21"/>
      <c r="J3708" s="22"/>
      <c r="K3708" s="23"/>
      <c r="M3708" s="31"/>
      <c r="N3708" s="31"/>
      <c r="O3708"/>
      <c r="P3708"/>
      <c r="R3708"/>
      <c r="T3708" s="30"/>
    </row>
    <row r="3709" spans="4:20" x14ac:dyDescent="0.45">
      <c r="D3709"/>
      <c r="E3709"/>
      <c r="I3709" s="21"/>
      <c r="J3709" s="22"/>
      <c r="K3709" s="23"/>
      <c r="M3709" s="31"/>
      <c r="N3709" s="31"/>
      <c r="O3709"/>
      <c r="P3709"/>
      <c r="R3709"/>
      <c r="T3709" s="30"/>
    </row>
    <row r="3710" spans="4:20" x14ac:dyDescent="0.45">
      <c r="D3710"/>
      <c r="E3710"/>
      <c r="I3710" s="21"/>
      <c r="J3710" s="22"/>
      <c r="K3710" s="23"/>
      <c r="M3710" s="31"/>
      <c r="N3710" s="31"/>
      <c r="O3710"/>
      <c r="P3710"/>
      <c r="R3710"/>
      <c r="T3710" s="30"/>
    </row>
    <row r="3711" spans="4:20" x14ac:dyDescent="0.45">
      <c r="D3711"/>
      <c r="E3711"/>
      <c r="I3711" s="21"/>
      <c r="J3711" s="22"/>
      <c r="K3711" s="23"/>
      <c r="M3711" s="31"/>
      <c r="N3711" s="31"/>
      <c r="O3711"/>
      <c r="P3711"/>
      <c r="R3711"/>
      <c r="T3711" s="30"/>
    </row>
    <row r="3712" spans="4:20" x14ac:dyDescent="0.45">
      <c r="D3712"/>
      <c r="E3712"/>
      <c r="I3712" s="21"/>
      <c r="J3712" s="22"/>
      <c r="K3712" s="23"/>
      <c r="M3712" s="31"/>
      <c r="N3712" s="31"/>
      <c r="O3712"/>
      <c r="P3712"/>
      <c r="R3712"/>
      <c r="T3712" s="30"/>
    </row>
    <row r="3713" spans="4:20" x14ac:dyDescent="0.45">
      <c r="D3713"/>
      <c r="E3713"/>
      <c r="I3713" s="21"/>
      <c r="J3713" s="22"/>
      <c r="K3713" s="23"/>
      <c r="M3713" s="31"/>
      <c r="N3713" s="31"/>
      <c r="O3713"/>
      <c r="P3713"/>
      <c r="R3713"/>
      <c r="T3713" s="30"/>
    </row>
    <row r="3714" spans="4:20" x14ac:dyDescent="0.45">
      <c r="D3714"/>
      <c r="E3714"/>
      <c r="I3714" s="21"/>
      <c r="J3714" s="22"/>
      <c r="K3714" s="23"/>
      <c r="M3714" s="31"/>
      <c r="N3714" s="31"/>
      <c r="O3714"/>
      <c r="P3714"/>
      <c r="R3714"/>
      <c r="T3714" s="30"/>
    </row>
    <row r="3715" spans="4:20" x14ac:dyDescent="0.45">
      <c r="D3715"/>
      <c r="E3715"/>
      <c r="I3715" s="21"/>
      <c r="J3715" s="22"/>
      <c r="K3715" s="23"/>
      <c r="M3715" s="31"/>
      <c r="N3715" s="31"/>
      <c r="O3715"/>
      <c r="P3715"/>
      <c r="R3715"/>
      <c r="T3715" s="30"/>
    </row>
    <row r="3716" spans="4:20" x14ac:dyDescent="0.45">
      <c r="D3716"/>
      <c r="E3716"/>
      <c r="I3716" s="21"/>
      <c r="J3716" s="22"/>
      <c r="K3716" s="23"/>
      <c r="M3716" s="31"/>
      <c r="N3716" s="31"/>
      <c r="O3716"/>
      <c r="P3716"/>
      <c r="R3716"/>
      <c r="T3716" s="30"/>
    </row>
    <row r="3717" spans="4:20" x14ac:dyDescent="0.45">
      <c r="D3717"/>
      <c r="E3717"/>
      <c r="I3717" s="21"/>
      <c r="J3717" s="22"/>
      <c r="K3717" s="23"/>
      <c r="M3717" s="31"/>
      <c r="N3717" s="31"/>
      <c r="O3717"/>
      <c r="P3717"/>
      <c r="R3717"/>
      <c r="T3717" s="30"/>
    </row>
    <row r="3718" spans="4:20" x14ac:dyDescent="0.45">
      <c r="D3718"/>
      <c r="E3718"/>
      <c r="I3718" s="21"/>
      <c r="J3718" s="22"/>
      <c r="K3718" s="23"/>
      <c r="M3718" s="31"/>
      <c r="N3718" s="31"/>
      <c r="O3718"/>
      <c r="P3718"/>
      <c r="R3718"/>
      <c r="T3718" s="30"/>
    </row>
    <row r="3719" spans="4:20" x14ac:dyDescent="0.45">
      <c r="D3719"/>
      <c r="E3719"/>
      <c r="I3719" s="21"/>
      <c r="J3719" s="22"/>
      <c r="K3719" s="23"/>
      <c r="M3719" s="31"/>
      <c r="N3719" s="31"/>
      <c r="O3719"/>
      <c r="P3719"/>
      <c r="R3719"/>
      <c r="T3719" s="30"/>
    </row>
    <row r="3720" spans="4:20" x14ac:dyDescent="0.45">
      <c r="D3720"/>
      <c r="E3720"/>
      <c r="I3720" s="21"/>
      <c r="J3720" s="22"/>
      <c r="K3720" s="23"/>
      <c r="M3720" s="31"/>
      <c r="N3720" s="31"/>
      <c r="O3720"/>
      <c r="P3720"/>
      <c r="R3720"/>
      <c r="T3720" s="30"/>
    </row>
    <row r="3721" spans="4:20" x14ac:dyDescent="0.45">
      <c r="D3721"/>
      <c r="E3721"/>
      <c r="I3721" s="21"/>
      <c r="J3721" s="22"/>
      <c r="K3721" s="23"/>
      <c r="M3721" s="31"/>
      <c r="N3721" s="31"/>
      <c r="O3721"/>
      <c r="P3721"/>
      <c r="R3721"/>
      <c r="T3721" s="30"/>
    </row>
    <row r="3722" spans="4:20" x14ac:dyDescent="0.45">
      <c r="D3722"/>
      <c r="E3722"/>
      <c r="I3722" s="21"/>
      <c r="J3722" s="22"/>
      <c r="K3722" s="23"/>
      <c r="M3722" s="31"/>
      <c r="N3722" s="31"/>
      <c r="O3722"/>
      <c r="P3722"/>
      <c r="R3722"/>
      <c r="T3722" s="30"/>
    </row>
    <row r="3723" spans="4:20" x14ac:dyDescent="0.45">
      <c r="D3723"/>
      <c r="E3723"/>
      <c r="I3723" s="21"/>
      <c r="J3723" s="22"/>
      <c r="K3723" s="23"/>
      <c r="M3723" s="31"/>
      <c r="N3723" s="31"/>
      <c r="O3723"/>
      <c r="P3723"/>
      <c r="R3723"/>
      <c r="T3723" s="30"/>
    </row>
    <row r="3724" spans="4:20" x14ac:dyDescent="0.45">
      <c r="D3724"/>
      <c r="E3724"/>
      <c r="I3724" s="21"/>
      <c r="J3724" s="22"/>
      <c r="K3724" s="23"/>
      <c r="M3724" s="31"/>
      <c r="N3724" s="31"/>
      <c r="O3724"/>
      <c r="P3724"/>
      <c r="R3724"/>
      <c r="T3724" s="30"/>
    </row>
    <row r="3725" spans="4:20" x14ac:dyDescent="0.45">
      <c r="D3725"/>
      <c r="E3725"/>
      <c r="I3725" s="21"/>
      <c r="J3725" s="22"/>
      <c r="K3725" s="23"/>
      <c r="M3725" s="31"/>
      <c r="N3725" s="31"/>
      <c r="O3725"/>
      <c r="P3725"/>
      <c r="R3725"/>
      <c r="T3725" s="30"/>
    </row>
    <row r="3726" spans="4:20" x14ac:dyDescent="0.45">
      <c r="D3726"/>
      <c r="E3726"/>
      <c r="I3726" s="21"/>
      <c r="J3726" s="22"/>
      <c r="K3726" s="23"/>
      <c r="M3726" s="31"/>
      <c r="N3726" s="31"/>
      <c r="O3726"/>
      <c r="P3726"/>
      <c r="R3726"/>
      <c r="T3726" s="30"/>
    </row>
    <row r="3727" spans="4:20" x14ac:dyDescent="0.45">
      <c r="D3727"/>
      <c r="E3727"/>
      <c r="I3727" s="21"/>
      <c r="J3727" s="22"/>
      <c r="K3727" s="23"/>
      <c r="M3727" s="31"/>
      <c r="N3727" s="31"/>
      <c r="O3727"/>
      <c r="P3727"/>
      <c r="R3727"/>
      <c r="T3727" s="30"/>
    </row>
    <row r="3728" spans="4:20" x14ac:dyDescent="0.45">
      <c r="D3728"/>
      <c r="E3728"/>
      <c r="I3728" s="21"/>
      <c r="J3728" s="22"/>
      <c r="K3728" s="23"/>
      <c r="M3728" s="31"/>
      <c r="N3728" s="31"/>
      <c r="O3728"/>
      <c r="P3728"/>
      <c r="R3728"/>
      <c r="T3728" s="30"/>
    </row>
    <row r="3729" spans="4:20" x14ac:dyDescent="0.45">
      <c r="D3729"/>
      <c r="E3729"/>
      <c r="I3729" s="21"/>
      <c r="J3729" s="22"/>
      <c r="K3729" s="23"/>
      <c r="M3729" s="31"/>
      <c r="N3729" s="31"/>
      <c r="O3729"/>
      <c r="P3729"/>
      <c r="R3729"/>
      <c r="T3729" s="30"/>
    </row>
    <row r="3730" spans="4:20" x14ac:dyDescent="0.45">
      <c r="D3730"/>
      <c r="E3730"/>
      <c r="I3730" s="21"/>
      <c r="J3730" s="22"/>
      <c r="K3730" s="23"/>
      <c r="M3730" s="31"/>
      <c r="N3730" s="31"/>
      <c r="O3730"/>
      <c r="P3730"/>
      <c r="R3730"/>
      <c r="T3730" s="30"/>
    </row>
    <row r="3731" spans="4:20" x14ac:dyDescent="0.45">
      <c r="D3731"/>
      <c r="E3731"/>
      <c r="I3731" s="21"/>
      <c r="J3731" s="22"/>
      <c r="K3731" s="23"/>
      <c r="M3731" s="31"/>
      <c r="N3731" s="31"/>
      <c r="O3731"/>
      <c r="P3731"/>
      <c r="R3731"/>
      <c r="T3731" s="30"/>
    </row>
    <row r="3732" spans="4:20" x14ac:dyDescent="0.45">
      <c r="D3732"/>
      <c r="E3732"/>
      <c r="I3732" s="21"/>
      <c r="J3732" s="22"/>
      <c r="K3732" s="23"/>
      <c r="M3732" s="31"/>
      <c r="N3732" s="31"/>
      <c r="O3732"/>
      <c r="P3732"/>
      <c r="R3732"/>
      <c r="T3732" s="30"/>
    </row>
    <row r="3733" spans="4:20" x14ac:dyDescent="0.45">
      <c r="D3733"/>
      <c r="E3733"/>
      <c r="I3733" s="21"/>
      <c r="J3733" s="22"/>
      <c r="K3733" s="23"/>
      <c r="M3733" s="31"/>
      <c r="N3733" s="31"/>
      <c r="O3733"/>
      <c r="P3733"/>
      <c r="R3733"/>
      <c r="T3733" s="30"/>
    </row>
    <row r="3734" spans="4:20" x14ac:dyDescent="0.45">
      <c r="D3734"/>
      <c r="E3734"/>
      <c r="I3734" s="21"/>
      <c r="J3734" s="22"/>
      <c r="K3734" s="23"/>
      <c r="M3734" s="31"/>
      <c r="N3734" s="31"/>
      <c r="O3734"/>
      <c r="P3734"/>
      <c r="R3734"/>
      <c r="T3734" s="30"/>
    </row>
    <row r="3735" spans="4:20" x14ac:dyDescent="0.45">
      <c r="D3735"/>
      <c r="E3735"/>
      <c r="I3735" s="21"/>
      <c r="J3735" s="22"/>
      <c r="K3735" s="23"/>
      <c r="M3735" s="31"/>
      <c r="N3735" s="31"/>
      <c r="O3735"/>
      <c r="P3735"/>
      <c r="R3735"/>
      <c r="T3735" s="30"/>
    </row>
    <row r="3736" spans="4:20" x14ac:dyDescent="0.45">
      <c r="D3736"/>
      <c r="E3736"/>
      <c r="I3736" s="21"/>
      <c r="J3736" s="22"/>
      <c r="K3736" s="23"/>
      <c r="M3736" s="31"/>
      <c r="N3736" s="31"/>
      <c r="O3736"/>
      <c r="P3736"/>
      <c r="R3736"/>
      <c r="T3736" s="30"/>
    </row>
    <row r="3737" spans="4:20" x14ac:dyDescent="0.45">
      <c r="D3737"/>
      <c r="E3737"/>
      <c r="I3737" s="21"/>
      <c r="J3737" s="22"/>
      <c r="K3737" s="23"/>
      <c r="M3737" s="31"/>
      <c r="N3737" s="31"/>
      <c r="O3737"/>
      <c r="P3737"/>
      <c r="R3737"/>
      <c r="T3737" s="30"/>
    </row>
    <row r="3738" spans="4:20" x14ac:dyDescent="0.45">
      <c r="D3738"/>
      <c r="E3738"/>
      <c r="I3738" s="21"/>
      <c r="J3738" s="22"/>
      <c r="K3738" s="23"/>
      <c r="M3738" s="31"/>
      <c r="N3738" s="31"/>
      <c r="O3738"/>
      <c r="P3738"/>
      <c r="R3738"/>
      <c r="T3738" s="30"/>
    </row>
    <row r="3739" spans="4:20" x14ac:dyDescent="0.45">
      <c r="D3739"/>
      <c r="E3739"/>
      <c r="I3739" s="21"/>
      <c r="J3739" s="22"/>
      <c r="K3739" s="23"/>
      <c r="M3739" s="31"/>
      <c r="N3739" s="31"/>
      <c r="O3739"/>
      <c r="P3739"/>
      <c r="R3739"/>
      <c r="T3739" s="30"/>
    </row>
    <row r="3740" spans="4:20" x14ac:dyDescent="0.45">
      <c r="D3740"/>
      <c r="E3740"/>
      <c r="I3740" s="21"/>
      <c r="J3740" s="22"/>
      <c r="K3740" s="23"/>
      <c r="M3740" s="31"/>
      <c r="N3740" s="31"/>
      <c r="O3740"/>
      <c r="P3740"/>
      <c r="R3740"/>
      <c r="T3740" s="30"/>
    </row>
    <row r="3741" spans="4:20" x14ac:dyDescent="0.45">
      <c r="D3741"/>
      <c r="E3741"/>
      <c r="I3741" s="21"/>
      <c r="J3741" s="22"/>
      <c r="K3741" s="23"/>
      <c r="M3741" s="31"/>
      <c r="N3741" s="31"/>
      <c r="O3741"/>
      <c r="P3741"/>
      <c r="R3741"/>
      <c r="T3741" s="30"/>
    </row>
    <row r="3742" spans="4:20" x14ac:dyDescent="0.45">
      <c r="D3742"/>
      <c r="E3742"/>
      <c r="I3742" s="21"/>
      <c r="J3742" s="22"/>
      <c r="K3742" s="23"/>
      <c r="M3742" s="31"/>
      <c r="N3742" s="31"/>
      <c r="O3742"/>
      <c r="P3742"/>
      <c r="R3742"/>
      <c r="T3742" s="30"/>
    </row>
    <row r="3743" spans="4:20" x14ac:dyDescent="0.45">
      <c r="D3743"/>
      <c r="E3743"/>
      <c r="I3743" s="21"/>
      <c r="J3743" s="22"/>
      <c r="K3743" s="23"/>
      <c r="M3743" s="31"/>
      <c r="N3743" s="31"/>
      <c r="O3743"/>
      <c r="P3743"/>
      <c r="R3743"/>
      <c r="T3743" s="30"/>
    </row>
    <row r="3744" spans="4:20" x14ac:dyDescent="0.45">
      <c r="D3744"/>
      <c r="E3744"/>
      <c r="I3744" s="21"/>
      <c r="J3744" s="22"/>
      <c r="K3744" s="23"/>
      <c r="M3744" s="31"/>
      <c r="N3744" s="31"/>
      <c r="O3744"/>
      <c r="P3744"/>
      <c r="R3744"/>
      <c r="T3744" s="30"/>
    </row>
    <row r="3745" spans="4:20" x14ac:dyDescent="0.45">
      <c r="D3745"/>
      <c r="E3745"/>
      <c r="I3745" s="21"/>
      <c r="J3745" s="22"/>
      <c r="K3745" s="23"/>
      <c r="M3745" s="31"/>
      <c r="N3745" s="31"/>
      <c r="O3745"/>
      <c r="P3745"/>
      <c r="R3745"/>
      <c r="T3745" s="30"/>
    </row>
    <row r="3746" spans="4:20" x14ac:dyDescent="0.45">
      <c r="D3746"/>
      <c r="E3746"/>
      <c r="I3746" s="21"/>
      <c r="J3746" s="22"/>
      <c r="K3746" s="23"/>
      <c r="M3746" s="31"/>
      <c r="N3746" s="31"/>
      <c r="O3746"/>
      <c r="P3746"/>
      <c r="R3746"/>
      <c r="T3746" s="30"/>
    </row>
    <row r="3747" spans="4:20" x14ac:dyDescent="0.45">
      <c r="D3747"/>
      <c r="E3747"/>
      <c r="I3747" s="21"/>
      <c r="J3747" s="22"/>
      <c r="K3747" s="23"/>
      <c r="M3747" s="31"/>
      <c r="N3747" s="31"/>
      <c r="O3747"/>
      <c r="P3747"/>
      <c r="R3747"/>
      <c r="T3747" s="30"/>
    </row>
    <row r="3748" spans="4:20" x14ac:dyDescent="0.45">
      <c r="D3748"/>
      <c r="E3748"/>
      <c r="I3748" s="21"/>
      <c r="J3748" s="22"/>
      <c r="K3748" s="23"/>
      <c r="M3748" s="31"/>
      <c r="N3748" s="31"/>
      <c r="O3748"/>
      <c r="P3748"/>
      <c r="R3748"/>
      <c r="T3748" s="30"/>
    </row>
    <row r="3749" spans="4:20" x14ac:dyDescent="0.45">
      <c r="D3749"/>
      <c r="E3749"/>
      <c r="I3749" s="21"/>
      <c r="J3749" s="22"/>
      <c r="K3749" s="23"/>
      <c r="M3749" s="31"/>
      <c r="N3749" s="31"/>
      <c r="O3749"/>
      <c r="P3749"/>
      <c r="R3749"/>
      <c r="T3749" s="30"/>
    </row>
    <row r="3750" spans="4:20" x14ac:dyDescent="0.45">
      <c r="D3750"/>
      <c r="E3750"/>
      <c r="I3750" s="21"/>
      <c r="J3750" s="22"/>
      <c r="K3750" s="23"/>
      <c r="M3750" s="31"/>
      <c r="N3750" s="31"/>
      <c r="O3750"/>
      <c r="P3750"/>
      <c r="R3750"/>
      <c r="T3750" s="30"/>
    </row>
    <row r="3751" spans="4:20" x14ac:dyDescent="0.45">
      <c r="D3751"/>
      <c r="E3751"/>
      <c r="I3751" s="21"/>
      <c r="J3751" s="22"/>
      <c r="K3751" s="23"/>
      <c r="M3751" s="31"/>
      <c r="N3751" s="31"/>
      <c r="O3751"/>
      <c r="P3751"/>
      <c r="R3751"/>
      <c r="T3751" s="30"/>
    </row>
    <row r="3752" spans="4:20" x14ac:dyDescent="0.45">
      <c r="D3752"/>
      <c r="E3752"/>
      <c r="I3752" s="21"/>
      <c r="J3752" s="22"/>
      <c r="K3752" s="23"/>
      <c r="M3752" s="31"/>
      <c r="N3752" s="31"/>
      <c r="O3752"/>
      <c r="P3752"/>
      <c r="R3752"/>
      <c r="T3752" s="30"/>
    </row>
    <row r="3753" spans="4:20" x14ac:dyDescent="0.45">
      <c r="D3753"/>
      <c r="E3753"/>
      <c r="I3753" s="21"/>
      <c r="J3753" s="22"/>
      <c r="K3753" s="23"/>
      <c r="M3753" s="31"/>
      <c r="N3753" s="31"/>
      <c r="O3753"/>
      <c r="P3753"/>
      <c r="R3753"/>
      <c r="T3753" s="30"/>
    </row>
    <row r="3754" spans="4:20" x14ac:dyDescent="0.45">
      <c r="D3754"/>
      <c r="E3754"/>
      <c r="I3754" s="21"/>
      <c r="J3754" s="22"/>
      <c r="K3754" s="23"/>
      <c r="M3754" s="31"/>
      <c r="N3754" s="31"/>
      <c r="O3754"/>
      <c r="P3754"/>
      <c r="R3754"/>
      <c r="T3754" s="30"/>
    </row>
    <row r="3755" spans="4:20" x14ac:dyDescent="0.45">
      <c r="D3755"/>
      <c r="E3755"/>
      <c r="I3755" s="21"/>
      <c r="J3755" s="22"/>
      <c r="K3755" s="23"/>
      <c r="M3755" s="31"/>
      <c r="N3755" s="31"/>
      <c r="O3755"/>
      <c r="P3755"/>
      <c r="R3755"/>
      <c r="T3755" s="30"/>
    </row>
    <row r="3756" spans="4:20" x14ac:dyDescent="0.45">
      <c r="D3756"/>
      <c r="E3756"/>
      <c r="I3756" s="21"/>
      <c r="J3756" s="22"/>
      <c r="K3756" s="23"/>
      <c r="M3756" s="31"/>
      <c r="N3756" s="31"/>
      <c r="O3756"/>
      <c r="P3756"/>
      <c r="R3756"/>
      <c r="T3756" s="30"/>
    </row>
    <row r="3757" spans="4:20" x14ac:dyDescent="0.45">
      <c r="D3757"/>
      <c r="E3757"/>
      <c r="I3757" s="21"/>
      <c r="J3757" s="22"/>
      <c r="K3757" s="23"/>
      <c r="M3757" s="31"/>
      <c r="N3757" s="31"/>
      <c r="O3757"/>
      <c r="P3757"/>
      <c r="R3757"/>
      <c r="T3757" s="30"/>
    </row>
    <row r="3758" spans="4:20" x14ac:dyDescent="0.45">
      <c r="D3758"/>
      <c r="E3758"/>
      <c r="I3758" s="21"/>
      <c r="J3758" s="22"/>
      <c r="K3758" s="23"/>
      <c r="M3758" s="31"/>
      <c r="N3758" s="31"/>
      <c r="O3758"/>
      <c r="P3758"/>
      <c r="R3758"/>
      <c r="T3758" s="30"/>
    </row>
    <row r="3759" spans="4:20" x14ac:dyDescent="0.45">
      <c r="D3759"/>
      <c r="E3759"/>
      <c r="I3759" s="21"/>
      <c r="J3759" s="22"/>
      <c r="K3759" s="23"/>
      <c r="M3759" s="31"/>
      <c r="N3759" s="31"/>
      <c r="O3759"/>
      <c r="P3759"/>
      <c r="R3759"/>
      <c r="T3759" s="30"/>
    </row>
    <row r="3760" spans="4:20" x14ac:dyDescent="0.45">
      <c r="D3760"/>
      <c r="E3760"/>
      <c r="I3760" s="21"/>
      <c r="J3760" s="22"/>
      <c r="K3760" s="23"/>
      <c r="M3760" s="31"/>
      <c r="N3760" s="31"/>
      <c r="O3760"/>
      <c r="P3760"/>
      <c r="R3760"/>
      <c r="T3760" s="30"/>
    </row>
    <row r="3761" spans="4:20" x14ac:dyDescent="0.45">
      <c r="D3761"/>
      <c r="E3761"/>
      <c r="I3761" s="21"/>
      <c r="J3761" s="22"/>
      <c r="K3761" s="23"/>
      <c r="M3761" s="31"/>
      <c r="N3761" s="31"/>
      <c r="O3761"/>
      <c r="P3761"/>
      <c r="R3761"/>
      <c r="T3761" s="30"/>
    </row>
    <row r="3762" spans="4:20" x14ac:dyDescent="0.45">
      <c r="D3762"/>
      <c r="E3762"/>
      <c r="I3762" s="21"/>
      <c r="J3762" s="22"/>
      <c r="K3762" s="23"/>
      <c r="M3762" s="31"/>
      <c r="N3762" s="31"/>
      <c r="O3762"/>
      <c r="P3762"/>
      <c r="R3762"/>
      <c r="T3762" s="30"/>
    </row>
    <row r="3763" spans="4:20" x14ac:dyDescent="0.45">
      <c r="D3763"/>
      <c r="E3763"/>
      <c r="I3763" s="21"/>
      <c r="J3763" s="22"/>
      <c r="K3763" s="23"/>
      <c r="M3763" s="31"/>
      <c r="N3763" s="31"/>
      <c r="O3763"/>
      <c r="P3763"/>
      <c r="R3763"/>
      <c r="T3763" s="30"/>
    </row>
    <row r="3764" spans="4:20" x14ac:dyDescent="0.45">
      <c r="D3764"/>
      <c r="E3764"/>
      <c r="I3764" s="21"/>
      <c r="J3764" s="22"/>
      <c r="K3764" s="23"/>
      <c r="M3764" s="31"/>
      <c r="N3764" s="31"/>
      <c r="O3764"/>
      <c r="P3764"/>
      <c r="R3764"/>
      <c r="T3764" s="30"/>
    </row>
    <row r="3765" spans="4:20" x14ac:dyDescent="0.45">
      <c r="D3765"/>
      <c r="E3765"/>
      <c r="I3765" s="21"/>
      <c r="J3765" s="22"/>
      <c r="K3765" s="23"/>
      <c r="M3765" s="31"/>
      <c r="N3765" s="31"/>
      <c r="O3765"/>
      <c r="P3765"/>
      <c r="R3765"/>
      <c r="T3765" s="30"/>
    </row>
    <row r="3766" spans="4:20" x14ac:dyDescent="0.45">
      <c r="D3766"/>
      <c r="E3766"/>
      <c r="I3766" s="21"/>
      <c r="J3766" s="22"/>
      <c r="K3766" s="23"/>
      <c r="M3766" s="31"/>
      <c r="N3766" s="31"/>
      <c r="O3766"/>
      <c r="P3766"/>
      <c r="R3766"/>
      <c r="T3766" s="30"/>
    </row>
    <row r="3767" spans="4:20" x14ac:dyDescent="0.45">
      <c r="D3767"/>
      <c r="E3767"/>
      <c r="I3767" s="21"/>
      <c r="J3767" s="22"/>
      <c r="K3767" s="23"/>
      <c r="M3767" s="31"/>
      <c r="N3767" s="31"/>
      <c r="O3767"/>
      <c r="P3767"/>
      <c r="R3767"/>
      <c r="T3767" s="30"/>
    </row>
    <row r="3768" spans="4:20" x14ac:dyDescent="0.45">
      <c r="D3768"/>
      <c r="E3768"/>
      <c r="I3768" s="21"/>
      <c r="J3768" s="22"/>
      <c r="K3768" s="23"/>
      <c r="M3768" s="31"/>
      <c r="N3768" s="31"/>
      <c r="O3768"/>
      <c r="P3768"/>
      <c r="R3768"/>
      <c r="T3768" s="30"/>
    </row>
    <row r="3769" spans="4:20" x14ac:dyDescent="0.45">
      <c r="D3769"/>
      <c r="E3769"/>
      <c r="I3769" s="21"/>
      <c r="J3769" s="22"/>
      <c r="K3769" s="23"/>
      <c r="M3769" s="31"/>
      <c r="N3769" s="31"/>
      <c r="O3769"/>
      <c r="P3769"/>
      <c r="R3769"/>
      <c r="T3769" s="30"/>
    </row>
    <row r="3770" spans="4:20" x14ac:dyDescent="0.45">
      <c r="D3770"/>
      <c r="E3770"/>
      <c r="I3770" s="21"/>
      <c r="J3770" s="22"/>
      <c r="K3770" s="23"/>
      <c r="M3770" s="31"/>
      <c r="N3770" s="31"/>
      <c r="O3770"/>
      <c r="P3770"/>
      <c r="R3770"/>
      <c r="T3770" s="30"/>
    </row>
    <row r="3771" spans="4:20" x14ac:dyDescent="0.45">
      <c r="D3771"/>
      <c r="E3771"/>
      <c r="I3771" s="21"/>
      <c r="J3771" s="22"/>
      <c r="K3771" s="23"/>
      <c r="M3771" s="31"/>
      <c r="N3771" s="31"/>
      <c r="O3771"/>
      <c r="P3771"/>
      <c r="R3771"/>
      <c r="T3771" s="30"/>
    </row>
    <row r="3772" spans="4:20" x14ac:dyDescent="0.45">
      <c r="D3772"/>
      <c r="E3772"/>
      <c r="I3772" s="21"/>
      <c r="J3772" s="22"/>
      <c r="K3772" s="23"/>
      <c r="M3772" s="31"/>
      <c r="N3772" s="31"/>
      <c r="O3772"/>
      <c r="P3772"/>
      <c r="R3772"/>
      <c r="T3772" s="30"/>
    </row>
    <row r="3773" spans="4:20" x14ac:dyDescent="0.45">
      <c r="D3773"/>
      <c r="E3773"/>
      <c r="I3773" s="21"/>
      <c r="J3773" s="22"/>
      <c r="K3773" s="23"/>
      <c r="M3773" s="31"/>
      <c r="N3773" s="31"/>
      <c r="O3773"/>
      <c r="P3773"/>
      <c r="R3773"/>
      <c r="T3773" s="30"/>
    </row>
    <row r="3774" spans="4:20" x14ac:dyDescent="0.45">
      <c r="D3774"/>
      <c r="E3774"/>
      <c r="I3774" s="21"/>
      <c r="J3774" s="22"/>
      <c r="K3774" s="23"/>
      <c r="M3774" s="31"/>
      <c r="N3774" s="31"/>
      <c r="O3774"/>
      <c r="P3774"/>
      <c r="R3774"/>
      <c r="T3774" s="30"/>
    </row>
    <row r="3775" spans="4:20" x14ac:dyDescent="0.45">
      <c r="D3775"/>
      <c r="E3775"/>
      <c r="I3775" s="21"/>
      <c r="J3775" s="22"/>
      <c r="K3775" s="23"/>
      <c r="M3775" s="31"/>
      <c r="N3775" s="31"/>
      <c r="O3775"/>
      <c r="P3775"/>
      <c r="R3775"/>
      <c r="T3775" s="30"/>
    </row>
    <row r="3776" spans="4:20" x14ac:dyDescent="0.45">
      <c r="D3776"/>
      <c r="E3776"/>
      <c r="I3776" s="21"/>
      <c r="J3776" s="22"/>
      <c r="K3776" s="23"/>
      <c r="M3776" s="31"/>
      <c r="N3776" s="31"/>
      <c r="O3776"/>
      <c r="P3776"/>
      <c r="R3776"/>
      <c r="T3776" s="30"/>
    </row>
    <row r="3777" spans="4:20" x14ac:dyDescent="0.45">
      <c r="D3777"/>
      <c r="E3777"/>
      <c r="I3777" s="21"/>
      <c r="J3777" s="22"/>
      <c r="K3777" s="23"/>
      <c r="M3777" s="31"/>
      <c r="N3777" s="31"/>
      <c r="O3777"/>
      <c r="P3777"/>
      <c r="R3777"/>
      <c r="T3777" s="30"/>
    </row>
    <row r="3778" spans="4:20" x14ac:dyDescent="0.45">
      <c r="D3778"/>
      <c r="E3778"/>
      <c r="I3778" s="21"/>
      <c r="J3778" s="22"/>
      <c r="K3778" s="23"/>
      <c r="M3778" s="31"/>
      <c r="N3778" s="31"/>
      <c r="O3778"/>
      <c r="P3778"/>
      <c r="R3778"/>
      <c r="T3778" s="30"/>
    </row>
    <row r="3779" spans="4:20" x14ac:dyDescent="0.45">
      <c r="D3779"/>
      <c r="E3779"/>
      <c r="I3779" s="21"/>
      <c r="J3779" s="22"/>
      <c r="K3779" s="23"/>
      <c r="M3779" s="31"/>
      <c r="N3779" s="31"/>
      <c r="O3779"/>
      <c r="P3779"/>
      <c r="R3779"/>
      <c r="T3779" s="30"/>
    </row>
    <row r="3780" spans="4:20" x14ac:dyDescent="0.45">
      <c r="D3780"/>
      <c r="E3780"/>
      <c r="I3780" s="21"/>
      <c r="J3780" s="22"/>
      <c r="K3780" s="23"/>
      <c r="M3780" s="31"/>
      <c r="N3780" s="31"/>
      <c r="O3780"/>
      <c r="P3780"/>
      <c r="R3780"/>
      <c r="T3780" s="30"/>
    </row>
    <row r="3781" spans="4:20" x14ac:dyDescent="0.45">
      <c r="D3781"/>
      <c r="E3781"/>
      <c r="I3781" s="21"/>
      <c r="J3781" s="22"/>
      <c r="K3781" s="23"/>
      <c r="M3781" s="31"/>
      <c r="N3781" s="31"/>
      <c r="O3781"/>
      <c r="P3781"/>
      <c r="R3781"/>
      <c r="T3781" s="30"/>
    </row>
    <row r="3782" spans="4:20" x14ac:dyDescent="0.45">
      <c r="D3782"/>
      <c r="E3782"/>
      <c r="I3782" s="21"/>
      <c r="J3782" s="22"/>
      <c r="K3782" s="23"/>
      <c r="M3782" s="31"/>
      <c r="N3782" s="31"/>
      <c r="O3782"/>
      <c r="P3782"/>
      <c r="R3782"/>
      <c r="T3782" s="30"/>
    </row>
    <row r="3783" spans="4:20" x14ac:dyDescent="0.45">
      <c r="D3783"/>
      <c r="E3783"/>
      <c r="I3783" s="21"/>
      <c r="J3783" s="22"/>
      <c r="K3783" s="23"/>
      <c r="M3783" s="31"/>
      <c r="N3783" s="31"/>
      <c r="O3783"/>
      <c r="P3783"/>
      <c r="R3783"/>
      <c r="T3783" s="30"/>
    </row>
    <row r="3784" spans="4:20" x14ac:dyDescent="0.45">
      <c r="D3784"/>
      <c r="E3784"/>
      <c r="I3784" s="21"/>
      <c r="J3784" s="22"/>
      <c r="K3784" s="23"/>
      <c r="M3784" s="31"/>
      <c r="N3784" s="31"/>
      <c r="O3784"/>
      <c r="P3784"/>
      <c r="R3784"/>
      <c r="T3784" s="30"/>
    </row>
    <row r="3785" spans="4:20" x14ac:dyDescent="0.45">
      <c r="D3785"/>
      <c r="E3785"/>
      <c r="I3785" s="21"/>
      <c r="J3785" s="22"/>
      <c r="K3785" s="23"/>
      <c r="M3785" s="31"/>
      <c r="N3785" s="31"/>
      <c r="O3785"/>
      <c r="P3785"/>
      <c r="R3785"/>
      <c r="T3785" s="30"/>
    </row>
    <row r="3786" spans="4:20" x14ac:dyDescent="0.45">
      <c r="D3786"/>
      <c r="E3786"/>
      <c r="I3786" s="21"/>
      <c r="J3786" s="22"/>
      <c r="K3786" s="23"/>
      <c r="M3786" s="31"/>
      <c r="N3786" s="31"/>
      <c r="O3786"/>
      <c r="P3786"/>
      <c r="R3786"/>
      <c r="T3786" s="30"/>
    </row>
    <row r="3787" spans="4:20" x14ac:dyDescent="0.45">
      <c r="D3787"/>
      <c r="E3787"/>
      <c r="I3787" s="21"/>
      <c r="J3787" s="22"/>
      <c r="K3787" s="23"/>
      <c r="M3787" s="31"/>
      <c r="N3787" s="31"/>
      <c r="O3787"/>
      <c r="P3787"/>
      <c r="R3787"/>
      <c r="T3787" s="30"/>
    </row>
    <row r="3788" spans="4:20" x14ac:dyDescent="0.45">
      <c r="D3788"/>
      <c r="E3788"/>
      <c r="I3788" s="21"/>
      <c r="J3788" s="22"/>
      <c r="K3788" s="23"/>
      <c r="M3788" s="31"/>
      <c r="N3788" s="31"/>
      <c r="O3788"/>
      <c r="P3788"/>
      <c r="R3788"/>
      <c r="T3788" s="30"/>
    </row>
    <row r="3789" spans="4:20" x14ac:dyDescent="0.45">
      <c r="D3789"/>
      <c r="E3789"/>
      <c r="I3789" s="21"/>
      <c r="J3789" s="22"/>
      <c r="K3789" s="23"/>
      <c r="M3789" s="31"/>
      <c r="N3789" s="31"/>
      <c r="O3789"/>
      <c r="P3789"/>
      <c r="R3789"/>
      <c r="T3789" s="30"/>
    </row>
    <row r="3790" spans="4:20" x14ac:dyDescent="0.45">
      <c r="D3790"/>
      <c r="E3790"/>
      <c r="I3790" s="21"/>
      <c r="J3790" s="22"/>
      <c r="K3790" s="23"/>
      <c r="M3790" s="31"/>
      <c r="N3790" s="31"/>
      <c r="O3790"/>
      <c r="P3790"/>
      <c r="R3790"/>
      <c r="T3790" s="30"/>
    </row>
    <row r="3791" spans="4:20" x14ac:dyDescent="0.45">
      <c r="D3791"/>
      <c r="E3791"/>
      <c r="I3791" s="21"/>
      <c r="J3791" s="22"/>
      <c r="K3791" s="23"/>
      <c r="M3791" s="31"/>
      <c r="N3791" s="31"/>
      <c r="O3791"/>
      <c r="P3791"/>
      <c r="R3791"/>
      <c r="T3791" s="30"/>
    </row>
    <row r="3792" spans="4:20" x14ac:dyDescent="0.45">
      <c r="D3792"/>
      <c r="E3792"/>
      <c r="I3792" s="21"/>
      <c r="J3792" s="22"/>
      <c r="K3792" s="23"/>
      <c r="M3792" s="31"/>
      <c r="N3792" s="31"/>
      <c r="O3792"/>
      <c r="P3792"/>
      <c r="R3792"/>
      <c r="T3792" s="30"/>
    </row>
    <row r="3793" spans="4:20" x14ac:dyDescent="0.45">
      <c r="D3793"/>
      <c r="E3793"/>
      <c r="I3793" s="21"/>
      <c r="J3793" s="22"/>
      <c r="K3793" s="23"/>
      <c r="M3793" s="31"/>
      <c r="N3793" s="31"/>
      <c r="O3793"/>
      <c r="P3793"/>
      <c r="R3793"/>
      <c r="T3793" s="30"/>
    </row>
    <row r="3794" spans="4:20" x14ac:dyDescent="0.45">
      <c r="D3794"/>
      <c r="E3794"/>
      <c r="I3794" s="21"/>
      <c r="J3794" s="22"/>
      <c r="K3794" s="23"/>
      <c r="M3794" s="31"/>
      <c r="N3794" s="31"/>
      <c r="O3794"/>
      <c r="P3794"/>
      <c r="R3794"/>
      <c r="T3794" s="30"/>
    </row>
    <row r="3795" spans="4:20" x14ac:dyDescent="0.45">
      <c r="D3795"/>
      <c r="E3795"/>
      <c r="I3795" s="21"/>
      <c r="J3795" s="22"/>
      <c r="K3795" s="23"/>
      <c r="M3795" s="31"/>
      <c r="N3795" s="31"/>
      <c r="O3795"/>
      <c r="P3795"/>
      <c r="R3795"/>
      <c r="T3795" s="30"/>
    </row>
    <row r="3796" spans="4:20" x14ac:dyDescent="0.45">
      <c r="D3796"/>
      <c r="E3796"/>
      <c r="I3796" s="21"/>
      <c r="J3796" s="22"/>
      <c r="K3796" s="23"/>
      <c r="M3796" s="31"/>
      <c r="N3796" s="31"/>
      <c r="O3796"/>
      <c r="P3796"/>
      <c r="R3796"/>
      <c r="T3796" s="30"/>
    </row>
    <row r="3797" spans="4:20" x14ac:dyDescent="0.45">
      <c r="D3797"/>
      <c r="E3797"/>
      <c r="I3797" s="21"/>
      <c r="J3797" s="22"/>
      <c r="K3797" s="23"/>
      <c r="M3797" s="31"/>
      <c r="N3797" s="31"/>
      <c r="O3797"/>
      <c r="P3797"/>
      <c r="R3797"/>
      <c r="T3797" s="30"/>
    </row>
    <row r="3798" spans="4:20" x14ac:dyDescent="0.45">
      <c r="D3798"/>
      <c r="E3798"/>
      <c r="I3798" s="21"/>
      <c r="J3798" s="22"/>
      <c r="K3798" s="23"/>
      <c r="M3798" s="31"/>
      <c r="N3798" s="31"/>
      <c r="O3798"/>
      <c r="P3798"/>
      <c r="R3798"/>
      <c r="T3798" s="30"/>
    </row>
    <row r="3799" spans="4:20" x14ac:dyDescent="0.45">
      <c r="D3799"/>
      <c r="E3799"/>
      <c r="I3799" s="21"/>
      <c r="J3799" s="22"/>
      <c r="K3799" s="23"/>
      <c r="M3799" s="31"/>
      <c r="N3799" s="31"/>
      <c r="O3799"/>
      <c r="P3799"/>
      <c r="R3799"/>
      <c r="T3799" s="30"/>
    </row>
    <row r="3800" spans="4:20" x14ac:dyDescent="0.45">
      <c r="D3800"/>
      <c r="E3800"/>
      <c r="I3800" s="21"/>
      <c r="J3800" s="22"/>
      <c r="K3800" s="23"/>
      <c r="M3800" s="31"/>
      <c r="N3800" s="31"/>
      <c r="O3800"/>
      <c r="P3800"/>
      <c r="R3800"/>
      <c r="T3800" s="30"/>
    </row>
    <row r="3801" spans="4:20" x14ac:dyDescent="0.45">
      <c r="D3801"/>
      <c r="E3801"/>
      <c r="I3801" s="21"/>
      <c r="J3801" s="22"/>
      <c r="K3801" s="23"/>
      <c r="M3801" s="31"/>
      <c r="N3801" s="31"/>
      <c r="O3801"/>
      <c r="P3801"/>
      <c r="R3801"/>
      <c r="T3801" s="30"/>
    </row>
    <row r="3802" spans="4:20" x14ac:dyDescent="0.45">
      <c r="D3802"/>
      <c r="E3802"/>
      <c r="I3802" s="21"/>
      <c r="J3802" s="22"/>
      <c r="K3802" s="23"/>
      <c r="M3802" s="31"/>
      <c r="N3802" s="31"/>
      <c r="O3802"/>
      <c r="P3802"/>
      <c r="R3802"/>
      <c r="T3802" s="30"/>
    </row>
    <row r="3803" spans="4:20" x14ac:dyDescent="0.45">
      <c r="D3803"/>
      <c r="E3803"/>
      <c r="I3803" s="21"/>
      <c r="J3803" s="22"/>
      <c r="K3803" s="23"/>
      <c r="M3803" s="31"/>
      <c r="N3803" s="31"/>
      <c r="O3803"/>
      <c r="P3803"/>
      <c r="R3803"/>
      <c r="T3803" s="30"/>
    </row>
    <row r="3804" spans="4:20" x14ac:dyDescent="0.45">
      <c r="D3804"/>
      <c r="E3804"/>
      <c r="I3804" s="21"/>
      <c r="J3804" s="22"/>
      <c r="K3804" s="23"/>
      <c r="M3804" s="31"/>
      <c r="N3804" s="31"/>
      <c r="O3804"/>
      <c r="P3804"/>
      <c r="R3804"/>
      <c r="T3804" s="30"/>
    </row>
    <row r="3805" spans="4:20" x14ac:dyDescent="0.45">
      <c r="D3805"/>
      <c r="E3805"/>
      <c r="I3805" s="21"/>
      <c r="J3805" s="22"/>
      <c r="K3805" s="23"/>
      <c r="M3805" s="31"/>
      <c r="N3805" s="31"/>
      <c r="O3805"/>
      <c r="P3805"/>
      <c r="R3805"/>
      <c r="T3805" s="30"/>
    </row>
    <row r="3806" spans="4:20" x14ac:dyDescent="0.45">
      <c r="D3806"/>
      <c r="E3806"/>
      <c r="I3806" s="21"/>
      <c r="J3806" s="22"/>
      <c r="K3806" s="23"/>
      <c r="M3806" s="31"/>
      <c r="N3806" s="31"/>
      <c r="O3806"/>
      <c r="P3806"/>
      <c r="R3806"/>
      <c r="T3806" s="30"/>
    </row>
    <row r="3807" spans="4:20" x14ac:dyDescent="0.45">
      <c r="D3807"/>
      <c r="E3807"/>
      <c r="I3807" s="21"/>
      <c r="J3807" s="22"/>
      <c r="K3807" s="23"/>
      <c r="M3807" s="31"/>
      <c r="N3807" s="31"/>
      <c r="O3807"/>
      <c r="P3807"/>
      <c r="R3807"/>
      <c r="T3807" s="30"/>
    </row>
    <row r="3808" spans="4:20" x14ac:dyDescent="0.45">
      <c r="D3808"/>
      <c r="E3808"/>
      <c r="I3808" s="21"/>
      <c r="J3808" s="22"/>
      <c r="K3808" s="23"/>
      <c r="M3808" s="31"/>
      <c r="N3808" s="31"/>
      <c r="O3808"/>
      <c r="P3808"/>
      <c r="R3808"/>
      <c r="T3808" s="30"/>
    </row>
    <row r="3809" spans="4:20" x14ac:dyDescent="0.45">
      <c r="D3809"/>
      <c r="E3809"/>
      <c r="I3809" s="21"/>
      <c r="J3809" s="22"/>
      <c r="K3809" s="23"/>
      <c r="M3809" s="31"/>
      <c r="N3809" s="31"/>
      <c r="O3809"/>
      <c r="P3809"/>
      <c r="R3809"/>
      <c r="T3809" s="30"/>
    </row>
    <row r="3810" spans="4:20" x14ac:dyDescent="0.45">
      <c r="D3810"/>
      <c r="E3810"/>
      <c r="I3810" s="21"/>
      <c r="J3810" s="22"/>
      <c r="K3810" s="23"/>
      <c r="M3810" s="31"/>
      <c r="N3810" s="31"/>
      <c r="O3810"/>
      <c r="P3810"/>
      <c r="R3810"/>
      <c r="T3810" s="30"/>
    </row>
    <row r="3811" spans="4:20" x14ac:dyDescent="0.45">
      <c r="D3811"/>
      <c r="E3811"/>
      <c r="I3811" s="21"/>
      <c r="J3811" s="22"/>
      <c r="K3811" s="23"/>
      <c r="M3811" s="31"/>
      <c r="N3811" s="31"/>
      <c r="O3811"/>
      <c r="P3811"/>
      <c r="R3811"/>
      <c r="T3811" s="30"/>
    </row>
    <row r="3812" spans="4:20" x14ac:dyDescent="0.45">
      <c r="D3812"/>
      <c r="E3812"/>
      <c r="I3812" s="21"/>
      <c r="J3812" s="22"/>
      <c r="K3812" s="23"/>
      <c r="M3812" s="31"/>
      <c r="N3812" s="31"/>
      <c r="O3812"/>
      <c r="P3812"/>
      <c r="R3812"/>
      <c r="T3812" s="30"/>
    </row>
    <row r="3813" spans="4:20" x14ac:dyDescent="0.45">
      <c r="D3813"/>
      <c r="E3813"/>
      <c r="I3813" s="21"/>
      <c r="J3813" s="22"/>
      <c r="K3813" s="23"/>
      <c r="M3813" s="31"/>
      <c r="N3813" s="31"/>
      <c r="O3813"/>
      <c r="P3813"/>
      <c r="R3813"/>
      <c r="T3813" s="30"/>
    </row>
    <row r="3814" spans="4:20" x14ac:dyDescent="0.45">
      <c r="D3814"/>
      <c r="E3814"/>
      <c r="I3814" s="21"/>
      <c r="J3814" s="22"/>
      <c r="K3814" s="23"/>
      <c r="M3814" s="31"/>
      <c r="N3814" s="31"/>
      <c r="O3814"/>
      <c r="P3814"/>
      <c r="R3814"/>
      <c r="T3814" s="30"/>
    </row>
    <row r="3815" spans="4:20" x14ac:dyDescent="0.45">
      <c r="D3815"/>
      <c r="E3815"/>
      <c r="I3815" s="21"/>
      <c r="J3815" s="22"/>
      <c r="K3815" s="23"/>
      <c r="M3815" s="31"/>
      <c r="N3815" s="31"/>
      <c r="O3815"/>
      <c r="P3815"/>
      <c r="R3815"/>
      <c r="T3815" s="30"/>
    </row>
    <row r="3816" spans="4:20" x14ac:dyDescent="0.45">
      <c r="D3816"/>
      <c r="E3816"/>
      <c r="I3816" s="21"/>
      <c r="J3816" s="22"/>
      <c r="K3816" s="23"/>
      <c r="M3816" s="31"/>
      <c r="N3816" s="31"/>
      <c r="O3816"/>
      <c r="P3816"/>
      <c r="R3816"/>
      <c r="T3816" s="30"/>
    </row>
    <row r="3817" spans="4:20" x14ac:dyDescent="0.45">
      <c r="D3817"/>
      <c r="E3817"/>
      <c r="I3817" s="21"/>
      <c r="J3817" s="22"/>
      <c r="K3817" s="23"/>
      <c r="M3817" s="31"/>
      <c r="N3817" s="31"/>
      <c r="O3817"/>
      <c r="P3817"/>
      <c r="R3817"/>
      <c r="T3817" s="30"/>
    </row>
    <row r="3818" spans="4:20" x14ac:dyDescent="0.45">
      <c r="D3818"/>
      <c r="E3818"/>
      <c r="I3818" s="21"/>
      <c r="J3818" s="22"/>
      <c r="K3818" s="23"/>
      <c r="M3818" s="31"/>
      <c r="N3818" s="31"/>
      <c r="O3818"/>
      <c r="P3818"/>
      <c r="R3818"/>
      <c r="T3818" s="30"/>
    </row>
    <row r="3819" spans="4:20" x14ac:dyDescent="0.45">
      <c r="D3819"/>
      <c r="E3819"/>
      <c r="I3819" s="21"/>
      <c r="J3819" s="22"/>
      <c r="K3819" s="23"/>
      <c r="M3819" s="31"/>
      <c r="N3819" s="31"/>
      <c r="O3819"/>
      <c r="P3819"/>
      <c r="R3819"/>
      <c r="T3819" s="30"/>
    </row>
    <row r="3820" spans="4:20" x14ac:dyDescent="0.45">
      <c r="D3820"/>
      <c r="E3820"/>
      <c r="I3820" s="21"/>
      <c r="J3820" s="22"/>
      <c r="K3820" s="23"/>
      <c r="M3820" s="31"/>
      <c r="N3820" s="31"/>
      <c r="O3820"/>
      <c r="P3820"/>
      <c r="R3820"/>
      <c r="T3820" s="30"/>
    </row>
    <row r="3821" spans="4:20" x14ac:dyDescent="0.45">
      <c r="D3821"/>
      <c r="E3821"/>
      <c r="I3821" s="21"/>
      <c r="J3821" s="22"/>
      <c r="K3821" s="23"/>
      <c r="M3821" s="31"/>
      <c r="N3821" s="31"/>
      <c r="O3821"/>
      <c r="P3821"/>
      <c r="R3821"/>
      <c r="T3821" s="30"/>
    </row>
    <row r="3822" spans="4:20" x14ac:dyDescent="0.45">
      <c r="D3822"/>
      <c r="E3822"/>
      <c r="I3822" s="21"/>
      <c r="J3822" s="22"/>
      <c r="K3822" s="23"/>
      <c r="M3822" s="31"/>
      <c r="N3822" s="31"/>
      <c r="O3822"/>
      <c r="P3822"/>
      <c r="R3822"/>
      <c r="T3822" s="30"/>
    </row>
    <row r="3823" spans="4:20" x14ac:dyDescent="0.45">
      <c r="D3823"/>
      <c r="E3823"/>
      <c r="I3823" s="21"/>
      <c r="J3823" s="22"/>
      <c r="K3823" s="23"/>
      <c r="M3823" s="31"/>
      <c r="N3823" s="31"/>
      <c r="O3823"/>
      <c r="P3823"/>
      <c r="R3823"/>
      <c r="T3823" s="30"/>
    </row>
    <row r="3824" spans="4:20" x14ac:dyDescent="0.45">
      <c r="D3824"/>
      <c r="E3824"/>
      <c r="I3824" s="21"/>
      <c r="J3824" s="22"/>
      <c r="K3824" s="23"/>
      <c r="M3824" s="31"/>
      <c r="N3824" s="31"/>
      <c r="O3824"/>
      <c r="P3824"/>
      <c r="R3824"/>
      <c r="T3824" s="30"/>
    </row>
    <row r="3825" spans="4:20" x14ac:dyDescent="0.45">
      <c r="D3825"/>
      <c r="E3825"/>
      <c r="I3825" s="21"/>
      <c r="J3825" s="22"/>
      <c r="K3825" s="23"/>
      <c r="M3825" s="31"/>
      <c r="N3825" s="31"/>
      <c r="O3825"/>
      <c r="P3825"/>
      <c r="R3825"/>
      <c r="T3825" s="30"/>
    </row>
    <row r="3826" spans="4:20" x14ac:dyDescent="0.45">
      <c r="D3826"/>
      <c r="E3826"/>
      <c r="I3826" s="21"/>
      <c r="J3826" s="22"/>
      <c r="K3826" s="23"/>
      <c r="M3826" s="31"/>
      <c r="N3826" s="31"/>
      <c r="O3826"/>
      <c r="P3826"/>
      <c r="R3826"/>
      <c r="T3826" s="30"/>
    </row>
    <row r="3827" spans="4:20" x14ac:dyDescent="0.45">
      <c r="D3827"/>
      <c r="E3827"/>
      <c r="I3827" s="21"/>
      <c r="J3827" s="22"/>
      <c r="K3827" s="23"/>
      <c r="M3827" s="31"/>
      <c r="N3827" s="31"/>
      <c r="O3827"/>
      <c r="P3827"/>
      <c r="R3827"/>
      <c r="T3827" s="30"/>
    </row>
    <row r="3828" spans="4:20" x14ac:dyDescent="0.45">
      <c r="D3828"/>
      <c r="E3828"/>
      <c r="I3828" s="21"/>
      <c r="J3828" s="22"/>
      <c r="K3828" s="23"/>
      <c r="M3828" s="31"/>
      <c r="N3828" s="31"/>
      <c r="O3828"/>
      <c r="P3828"/>
      <c r="R3828"/>
      <c r="T3828" s="30"/>
    </row>
    <row r="3829" spans="4:20" x14ac:dyDescent="0.45">
      <c r="D3829"/>
      <c r="E3829"/>
      <c r="I3829" s="21"/>
      <c r="J3829" s="22"/>
      <c r="K3829" s="23"/>
      <c r="M3829" s="31"/>
      <c r="N3829" s="31"/>
      <c r="O3829"/>
      <c r="P3829"/>
      <c r="R3829"/>
      <c r="T3829" s="30"/>
    </row>
    <row r="3830" spans="4:20" x14ac:dyDescent="0.45">
      <c r="D3830"/>
      <c r="E3830"/>
      <c r="I3830" s="21"/>
      <c r="J3830" s="22"/>
      <c r="K3830" s="23"/>
      <c r="M3830" s="31"/>
      <c r="N3830" s="31"/>
      <c r="O3830"/>
      <c r="P3830"/>
      <c r="R3830"/>
      <c r="T3830" s="30"/>
    </row>
    <row r="3831" spans="4:20" x14ac:dyDescent="0.45">
      <c r="D3831"/>
      <c r="E3831"/>
      <c r="I3831" s="21"/>
      <c r="J3831" s="22"/>
      <c r="K3831" s="23"/>
      <c r="M3831" s="31"/>
      <c r="N3831" s="31"/>
      <c r="O3831"/>
      <c r="P3831"/>
      <c r="R3831"/>
      <c r="T3831" s="30"/>
    </row>
    <row r="3832" spans="4:20" x14ac:dyDescent="0.45">
      <c r="D3832"/>
      <c r="E3832"/>
      <c r="I3832" s="21"/>
      <c r="J3832" s="22"/>
      <c r="K3832" s="23"/>
      <c r="M3832" s="31"/>
      <c r="N3832" s="31"/>
      <c r="O3832"/>
      <c r="P3832"/>
      <c r="R3832"/>
      <c r="T3832" s="30"/>
    </row>
    <row r="3833" spans="4:20" x14ac:dyDescent="0.45">
      <c r="D3833"/>
      <c r="E3833"/>
      <c r="I3833" s="21"/>
      <c r="J3833" s="22"/>
      <c r="K3833" s="23"/>
      <c r="M3833" s="31"/>
      <c r="N3833" s="31"/>
      <c r="O3833"/>
      <c r="P3833"/>
      <c r="R3833"/>
      <c r="T3833" s="30"/>
    </row>
    <row r="3834" spans="4:20" x14ac:dyDescent="0.45">
      <c r="D3834"/>
      <c r="E3834"/>
      <c r="I3834" s="21"/>
      <c r="J3834" s="22"/>
      <c r="K3834" s="23"/>
      <c r="M3834" s="31"/>
      <c r="N3834" s="31"/>
      <c r="O3834"/>
      <c r="P3834"/>
      <c r="R3834"/>
      <c r="T3834" s="30"/>
    </row>
    <row r="3835" spans="4:20" x14ac:dyDescent="0.45">
      <c r="D3835"/>
      <c r="E3835"/>
      <c r="I3835" s="21"/>
      <c r="J3835" s="22"/>
      <c r="K3835" s="23"/>
      <c r="M3835" s="31"/>
      <c r="N3835" s="31"/>
      <c r="O3835"/>
      <c r="P3835"/>
      <c r="R3835"/>
      <c r="T3835" s="30"/>
    </row>
    <row r="3836" spans="4:20" x14ac:dyDescent="0.45">
      <c r="D3836"/>
      <c r="E3836"/>
      <c r="I3836" s="21"/>
      <c r="J3836" s="22"/>
      <c r="K3836" s="23"/>
      <c r="M3836" s="31"/>
      <c r="N3836" s="31"/>
      <c r="O3836"/>
      <c r="P3836"/>
      <c r="R3836"/>
      <c r="T3836" s="30"/>
    </row>
    <row r="3837" spans="4:20" x14ac:dyDescent="0.45">
      <c r="D3837"/>
      <c r="E3837"/>
      <c r="I3837" s="21"/>
      <c r="J3837" s="22"/>
      <c r="K3837" s="23"/>
      <c r="M3837" s="31"/>
      <c r="N3837" s="31"/>
      <c r="O3837"/>
      <c r="P3837"/>
      <c r="R3837"/>
      <c r="T3837" s="30"/>
    </row>
    <row r="3838" spans="4:20" x14ac:dyDescent="0.45">
      <c r="D3838"/>
      <c r="E3838"/>
      <c r="I3838" s="21"/>
      <c r="J3838" s="22"/>
      <c r="K3838" s="23"/>
      <c r="M3838" s="31"/>
      <c r="N3838" s="31"/>
      <c r="O3838"/>
      <c r="P3838"/>
      <c r="R3838"/>
      <c r="T3838" s="30"/>
    </row>
    <row r="3839" spans="4:20" x14ac:dyDescent="0.45">
      <c r="D3839"/>
      <c r="E3839"/>
      <c r="I3839" s="21"/>
      <c r="J3839" s="22"/>
      <c r="K3839" s="23"/>
      <c r="M3839" s="31"/>
      <c r="N3839" s="31"/>
      <c r="O3839"/>
      <c r="P3839"/>
      <c r="R3839"/>
      <c r="T3839" s="30"/>
    </row>
    <row r="3840" spans="4:20" x14ac:dyDescent="0.45">
      <c r="D3840"/>
      <c r="E3840"/>
      <c r="I3840" s="21"/>
      <c r="J3840" s="22"/>
      <c r="K3840" s="23"/>
      <c r="M3840" s="31"/>
      <c r="N3840" s="31"/>
      <c r="O3840"/>
      <c r="P3840"/>
      <c r="R3840"/>
      <c r="T3840" s="30"/>
    </row>
    <row r="3841" spans="4:20" x14ac:dyDescent="0.45">
      <c r="D3841"/>
      <c r="E3841"/>
      <c r="I3841" s="21"/>
      <c r="J3841" s="22"/>
      <c r="K3841" s="23"/>
      <c r="M3841" s="31"/>
      <c r="N3841" s="31"/>
      <c r="O3841"/>
      <c r="P3841"/>
      <c r="R3841"/>
      <c r="T3841" s="30"/>
    </row>
    <row r="3842" spans="4:20" x14ac:dyDescent="0.45">
      <c r="D3842"/>
      <c r="E3842"/>
      <c r="I3842" s="21"/>
      <c r="J3842" s="22"/>
      <c r="K3842" s="23"/>
      <c r="M3842" s="31"/>
      <c r="N3842" s="31"/>
      <c r="O3842"/>
      <c r="P3842"/>
      <c r="R3842"/>
      <c r="T3842" s="30"/>
    </row>
    <row r="3843" spans="4:20" x14ac:dyDescent="0.45">
      <c r="D3843"/>
      <c r="E3843"/>
      <c r="I3843" s="21"/>
      <c r="J3843" s="22"/>
      <c r="K3843" s="23"/>
      <c r="M3843" s="31"/>
      <c r="N3843" s="31"/>
      <c r="O3843"/>
      <c r="P3843"/>
      <c r="R3843"/>
      <c r="T3843" s="30"/>
    </row>
    <row r="3844" spans="4:20" x14ac:dyDescent="0.45">
      <c r="D3844"/>
      <c r="E3844"/>
      <c r="I3844" s="21"/>
      <c r="J3844" s="22"/>
      <c r="K3844" s="23"/>
      <c r="M3844" s="31"/>
      <c r="N3844" s="31"/>
      <c r="O3844"/>
      <c r="P3844"/>
      <c r="R3844"/>
      <c r="T3844" s="30"/>
    </row>
    <row r="3845" spans="4:20" x14ac:dyDescent="0.45">
      <c r="D3845"/>
      <c r="E3845"/>
      <c r="I3845" s="21"/>
      <c r="J3845" s="22"/>
      <c r="K3845" s="23"/>
      <c r="M3845" s="31"/>
      <c r="N3845" s="31"/>
      <c r="O3845"/>
      <c r="P3845"/>
      <c r="R3845"/>
      <c r="T3845" s="30"/>
    </row>
    <row r="3846" spans="4:20" x14ac:dyDescent="0.45">
      <c r="D3846"/>
      <c r="E3846"/>
      <c r="I3846" s="21"/>
      <c r="J3846" s="22"/>
      <c r="K3846" s="23"/>
      <c r="M3846" s="31"/>
      <c r="N3846" s="31"/>
      <c r="O3846"/>
      <c r="P3846"/>
      <c r="R3846"/>
      <c r="T3846" s="30"/>
    </row>
    <row r="3847" spans="4:20" x14ac:dyDescent="0.45">
      <c r="D3847"/>
      <c r="E3847"/>
      <c r="I3847" s="21"/>
      <c r="J3847" s="22"/>
      <c r="K3847" s="23"/>
      <c r="M3847" s="31"/>
      <c r="N3847" s="31"/>
      <c r="O3847"/>
      <c r="P3847"/>
      <c r="R3847"/>
      <c r="T3847" s="30"/>
    </row>
    <row r="3848" spans="4:20" x14ac:dyDescent="0.45">
      <c r="D3848"/>
      <c r="E3848"/>
      <c r="I3848" s="21"/>
      <c r="J3848" s="22"/>
      <c r="K3848" s="23"/>
      <c r="M3848" s="31"/>
      <c r="N3848" s="31"/>
      <c r="O3848"/>
      <c r="P3848"/>
      <c r="R3848"/>
      <c r="T3848" s="30"/>
    </row>
    <row r="3849" spans="4:20" x14ac:dyDescent="0.45">
      <c r="D3849"/>
      <c r="E3849"/>
      <c r="I3849" s="21"/>
      <c r="J3849" s="22"/>
      <c r="K3849" s="23"/>
      <c r="M3849" s="31"/>
      <c r="N3849" s="31"/>
      <c r="O3849"/>
      <c r="P3849"/>
      <c r="R3849"/>
      <c r="T3849" s="30"/>
    </row>
    <row r="3850" spans="4:20" x14ac:dyDescent="0.45">
      <c r="D3850"/>
      <c r="E3850"/>
      <c r="I3850" s="21"/>
      <c r="J3850" s="22"/>
      <c r="K3850" s="23"/>
      <c r="M3850" s="31"/>
      <c r="N3850" s="31"/>
      <c r="O3850"/>
      <c r="P3850"/>
      <c r="R3850"/>
      <c r="T3850" s="30"/>
    </row>
    <row r="3851" spans="4:20" x14ac:dyDescent="0.45">
      <c r="D3851"/>
      <c r="E3851"/>
      <c r="I3851" s="21"/>
      <c r="J3851" s="22"/>
      <c r="K3851" s="23"/>
      <c r="M3851" s="31"/>
      <c r="N3851" s="31"/>
      <c r="O3851"/>
      <c r="P3851"/>
      <c r="R3851"/>
      <c r="T3851" s="30"/>
    </row>
    <row r="3852" spans="4:20" x14ac:dyDescent="0.45">
      <c r="D3852"/>
      <c r="E3852"/>
      <c r="I3852" s="21"/>
      <c r="J3852" s="22"/>
      <c r="K3852" s="23"/>
      <c r="M3852" s="31"/>
      <c r="N3852" s="31"/>
      <c r="O3852"/>
      <c r="P3852"/>
      <c r="R3852"/>
      <c r="T3852" s="30"/>
    </row>
    <row r="3853" spans="4:20" x14ac:dyDescent="0.45">
      <c r="D3853"/>
      <c r="E3853"/>
      <c r="I3853" s="21"/>
      <c r="J3853" s="22"/>
      <c r="K3853" s="23"/>
      <c r="M3853" s="31"/>
      <c r="N3853" s="31"/>
      <c r="O3853"/>
      <c r="P3853"/>
      <c r="R3853"/>
      <c r="T3853" s="30"/>
    </row>
    <row r="3854" spans="4:20" x14ac:dyDescent="0.45">
      <c r="D3854"/>
      <c r="E3854"/>
      <c r="I3854" s="21"/>
      <c r="J3854" s="22"/>
      <c r="K3854" s="23"/>
      <c r="M3854" s="31"/>
      <c r="N3854" s="31"/>
      <c r="O3854"/>
      <c r="P3854"/>
      <c r="R3854"/>
      <c r="T3854" s="30"/>
    </row>
    <row r="3855" spans="4:20" x14ac:dyDescent="0.45">
      <c r="D3855"/>
      <c r="E3855"/>
      <c r="I3855" s="21"/>
      <c r="J3855" s="22"/>
      <c r="K3855" s="23"/>
      <c r="M3855" s="31"/>
      <c r="N3855" s="31"/>
      <c r="O3855"/>
      <c r="P3855"/>
      <c r="R3855"/>
      <c r="T3855" s="30"/>
    </row>
    <row r="3856" spans="4:20" x14ac:dyDescent="0.45">
      <c r="D3856"/>
      <c r="E3856"/>
      <c r="I3856" s="21"/>
      <c r="J3856" s="22"/>
      <c r="K3856" s="23"/>
      <c r="M3856" s="31"/>
      <c r="N3856" s="31"/>
      <c r="O3856"/>
      <c r="P3856"/>
      <c r="R3856"/>
      <c r="T3856" s="30"/>
    </row>
    <row r="3857" spans="4:20" x14ac:dyDescent="0.45">
      <c r="D3857"/>
      <c r="E3857"/>
      <c r="I3857" s="21"/>
      <c r="J3857" s="22"/>
      <c r="K3857" s="23"/>
      <c r="M3857" s="31"/>
      <c r="N3857" s="31"/>
      <c r="O3857"/>
      <c r="P3857"/>
      <c r="R3857"/>
      <c r="T3857" s="30"/>
    </row>
    <row r="3858" spans="4:20" x14ac:dyDescent="0.45">
      <c r="D3858"/>
      <c r="E3858"/>
      <c r="I3858" s="21"/>
      <c r="J3858" s="22"/>
      <c r="K3858" s="23"/>
      <c r="M3858" s="31"/>
      <c r="N3858" s="31"/>
      <c r="O3858"/>
      <c r="P3858"/>
      <c r="R3858"/>
      <c r="T3858" s="30"/>
    </row>
    <row r="3859" spans="4:20" x14ac:dyDescent="0.45">
      <c r="D3859"/>
      <c r="E3859"/>
      <c r="I3859" s="21"/>
      <c r="J3859" s="22"/>
      <c r="K3859" s="23"/>
      <c r="M3859" s="31"/>
      <c r="N3859" s="31"/>
      <c r="O3859"/>
      <c r="P3859"/>
      <c r="R3859"/>
      <c r="T3859" s="30"/>
    </row>
    <row r="3860" spans="4:20" x14ac:dyDescent="0.45">
      <c r="D3860"/>
      <c r="E3860"/>
      <c r="I3860" s="21"/>
      <c r="J3860" s="22"/>
      <c r="K3860" s="23"/>
      <c r="M3860" s="31"/>
      <c r="N3860" s="31"/>
      <c r="O3860"/>
      <c r="P3860"/>
      <c r="R3860"/>
      <c r="T3860" s="30"/>
    </row>
    <row r="3861" spans="4:20" x14ac:dyDescent="0.45">
      <c r="D3861"/>
      <c r="E3861"/>
      <c r="I3861" s="21"/>
      <c r="J3861" s="22"/>
      <c r="K3861" s="23"/>
      <c r="M3861" s="31"/>
      <c r="N3861" s="31"/>
      <c r="O3861"/>
      <c r="P3861"/>
      <c r="R3861"/>
      <c r="T3861" s="30"/>
    </row>
    <row r="3862" spans="4:20" x14ac:dyDescent="0.45">
      <c r="D3862"/>
      <c r="E3862"/>
      <c r="I3862" s="21"/>
      <c r="J3862" s="22"/>
      <c r="K3862" s="23"/>
      <c r="M3862" s="31"/>
      <c r="N3862" s="31"/>
      <c r="O3862"/>
      <c r="P3862"/>
      <c r="R3862"/>
      <c r="T3862" s="30"/>
    </row>
    <row r="3863" spans="4:20" x14ac:dyDescent="0.45">
      <c r="D3863"/>
      <c r="E3863"/>
      <c r="I3863" s="21"/>
      <c r="J3863" s="22"/>
      <c r="K3863" s="23"/>
      <c r="M3863" s="31"/>
      <c r="N3863" s="31"/>
      <c r="O3863"/>
      <c r="P3863"/>
      <c r="R3863"/>
      <c r="T3863" s="30"/>
    </row>
    <row r="3864" spans="4:20" x14ac:dyDescent="0.45">
      <c r="D3864"/>
      <c r="E3864"/>
      <c r="I3864" s="21"/>
      <c r="J3864" s="22"/>
      <c r="K3864" s="23"/>
      <c r="M3864" s="31"/>
      <c r="N3864" s="31"/>
      <c r="O3864"/>
      <c r="P3864"/>
      <c r="R3864"/>
      <c r="T3864" s="30"/>
    </row>
    <row r="3865" spans="4:20" x14ac:dyDescent="0.45">
      <c r="D3865"/>
      <c r="E3865"/>
      <c r="I3865" s="21"/>
      <c r="J3865" s="22"/>
      <c r="K3865" s="23"/>
      <c r="M3865" s="31"/>
      <c r="N3865" s="31"/>
      <c r="O3865"/>
      <c r="P3865"/>
      <c r="R3865"/>
      <c r="T3865" s="30"/>
    </row>
    <row r="3866" spans="4:20" x14ac:dyDescent="0.45">
      <c r="D3866"/>
      <c r="E3866"/>
      <c r="I3866" s="21"/>
      <c r="J3866" s="22"/>
      <c r="K3866" s="23"/>
      <c r="M3866" s="31"/>
      <c r="N3866" s="31"/>
      <c r="O3866"/>
      <c r="P3866"/>
      <c r="R3866"/>
      <c r="T3866" s="30"/>
    </row>
    <row r="3867" spans="4:20" x14ac:dyDescent="0.45">
      <c r="D3867"/>
      <c r="E3867"/>
      <c r="I3867" s="21"/>
      <c r="J3867" s="22"/>
      <c r="K3867" s="23"/>
      <c r="M3867" s="31"/>
      <c r="N3867" s="31"/>
      <c r="O3867"/>
      <c r="P3867"/>
      <c r="R3867"/>
      <c r="T3867" s="30"/>
    </row>
    <row r="3868" spans="4:20" x14ac:dyDescent="0.45">
      <c r="D3868"/>
      <c r="E3868"/>
      <c r="I3868" s="21"/>
      <c r="J3868" s="22"/>
      <c r="K3868" s="23"/>
      <c r="M3868" s="31"/>
      <c r="N3868" s="31"/>
      <c r="O3868"/>
      <c r="P3868"/>
      <c r="R3868"/>
      <c r="T3868" s="30"/>
    </row>
    <row r="3869" spans="4:20" x14ac:dyDescent="0.45">
      <c r="D3869"/>
      <c r="E3869"/>
      <c r="I3869" s="21"/>
      <c r="J3869" s="22"/>
      <c r="K3869" s="23"/>
      <c r="M3869" s="31"/>
      <c r="N3869" s="31"/>
      <c r="O3869"/>
      <c r="P3869"/>
      <c r="R3869"/>
      <c r="T3869" s="30"/>
    </row>
    <row r="3870" spans="4:20" x14ac:dyDescent="0.45">
      <c r="D3870"/>
      <c r="E3870"/>
      <c r="I3870" s="21"/>
      <c r="J3870" s="22"/>
      <c r="K3870" s="23"/>
      <c r="M3870" s="31"/>
      <c r="N3870" s="31"/>
      <c r="O3870"/>
      <c r="P3870"/>
      <c r="R3870"/>
      <c r="T3870" s="30"/>
    </row>
    <row r="3871" spans="4:20" x14ac:dyDescent="0.45">
      <c r="D3871"/>
      <c r="E3871"/>
      <c r="I3871" s="21"/>
      <c r="J3871" s="22"/>
      <c r="K3871" s="23"/>
      <c r="M3871" s="31"/>
      <c r="N3871" s="31"/>
      <c r="O3871"/>
      <c r="P3871"/>
      <c r="R3871"/>
      <c r="T3871" s="30"/>
    </row>
    <row r="3872" spans="4:20" x14ac:dyDescent="0.45">
      <c r="D3872"/>
      <c r="E3872"/>
      <c r="I3872" s="21"/>
      <c r="J3872" s="22"/>
      <c r="K3872" s="23"/>
      <c r="M3872" s="31"/>
      <c r="N3872" s="31"/>
      <c r="O3872"/>
      <c r="P3872"/>
      <c r="R3872"/>
      <c r="T3872" s="30"/>
    </row>
    <row r="3873" spans="4:20" x14ac:dyDescent="0.45">
      <c r="D3873"/>
      <c r="E3873"/>
      <c r="I3873" s="21"/>
      <c r="J3873" s="22"/>
      <c r="K3873" s="23"/>
      <c r="M3873" s="31"/>
      <c r="N3873" s="31"/>
      <c r="O3873"/>
      <c r="P3873"/>
      <c r="R3873"/>
      <c r="T3873" s="30"/>
    </row>
    <row r="3874" spans="4:20" x14ac:dyDescent="0.45">
      <c r="D3874"/>
      <c r="E3874"/>
      <c r="I3874" s="21"/>
      <c r="J3874" s="22"/>
      <c r="K3874" s="23"/>
      <c r="M3874" s="31"/>
      <c r="N3874" s="31"/>
      <c r="O3874"/>
      <c r="P3874"/>
      <c r="R3874"/>
      <c r="T3874" s="30"/>
    </row>
    <row r="3875" spans="4:20" x14ac:dyDescent="0.45">
      <c r="D3875"/>
      <c r="E3875"/>
      <c r="I3875" s="21"/>
      <c r="J3875" s="22"/>
      <c r="K3875" s="23"/>
      <c r="M3875" s="31"/>
      <c r="N3875" s="31"/>
      <c r="O3875"/>
      <c r="P3875"/>
      <c r="R3875"/>
      <c r="T3875" s="30"/>
    </row>
    <row r="3876" spans="4:20" x14ac:dyDescent="0.45">
      <c r="D3876"/>
      <c r="E3876"/>
      <c r="I3876" s="21"/>
      <c r="J3876" s="22"/>
      <c r="K3876" s="23"/>
      <c r="M3876" s="31"/>
      <c r="N3876" s="31"/>
      <c r="O3876"/>
      <c r="P3876"/>
      <c r="R3876"/>
      <c r="T3876" s="30"/>
    </row>
    <row r="3877" spans="4:20" x14ac:dyDescent="0.45">
      <c r="D3877"/>
      <c r="E3877"/>
      <c r="I3877" s="21"/>
      <c r="J3877" s="22"/>
      <c r="K3877" s="23"/>
      <c r="M3877" s="31"/>
      <c r="N3877" s="31"/>
      <c r="O3877"/>
      <c r="P3877"/>
      <c r="R3877"/>
      <c r="T3877" s="30"/>
    </row>
    <row r="3878" spans="4:20" x14ac:dyDescent="0.45">
      <c r="D3878"/>
      <c r="E3878"/>
      <c r="I3878" s="21"/>
      <c r="J3878" s="22"/>
      <c r="K3878" s="23"/>
      <c r="M3878" s="31"/>
      <c r="N3878" s="31"/>
      <c r="O3878"/>
      <c r="P3878"/>
      <c r="R3878"/>
      <c r="T3878" s="30"/>
    </row>
    <row r="3879" spans="4:20" x14ac:dyDescent="0.45">
      <c r="D3879"/>
      <c r="E3879"/>
      <c r="I3879" s="21"/>
      <c r="J3879" s="22"/>
      <c r="K3879" s="23"/>
      <c r="M3879" s="31"/>
      <c r="N3879" s="31"/>
      <c r="O3879"/>
      <c r="P3879"/>
      <c r="R3879"/>
      <c r="T3879" s="30"/>
    </row>
    <row r="3880" spans="4:20" x14ac:dyDescent="0.45">
      <c r="D3880"/>
      <c r="E3880"/>
      <c r="I3880" s="21"/>
      <c r="J3880" s="22"/>
      <c r="K3880" s="23"/>
      <c r="M3880" s="31"/>
      <c r="N3880" s="31"/>
      <c r="O3880"/>
      <c r="P3880"/>
      <c r="R3880"/>
      <c r="T3880" s="30"/>
    </row>
    <row r="3881" spans="4:20" x14ac:dyDescent="0.45">
      <c r="D3881"/>
      <c r="E3881"/>
      <c r="I3881" s="21"/>
      <c r="J3881" s="22"/>
      <c r="K3881" s="23"/>
      <c r="M3881" s="31"/>
      <c r="N3881" s="31"/>
      <c r="O3881"/>
      <c r="P3881"/>
      <c r="R3881"/>
      <c r="T3881" s="30"/>
    </row>
    <row r="3882" spans="4:20" x14ac:dyDescent="0.45">
      <c r="D3882"/>
      <c r="E3882"/>
      <c r="I3882" s="21"/>
      <c r="J3882" s="22"/>
      <c r="K3882" s="23"/>
      <c r="M3882" s="31"/>
      <c r="N3882" s="31"/>
      <c r="O3882"/>
      <c r="P3882"/>
      <c r="R3882"/>
      <c r="T3882" s="30"/>
    </row>
    <row r="3883" spans="4:20" x14ac:dyDescent="0.45">
      <c r="D3883"/>
      <c r="E3883"/>
      <c r="I3883" s="21"/>
      <c r="J3883" s="22"/>
      <c r="K3883" s="23"/>
      <c r="M3883" s="31"/>
      <c r="N3883" s="31"/>
      <c r="O3883"/>
      <c r="P3883"/>
      <c r="R3883"/>
      <c r="T3883" s="30"/>
    </row>
    <row r="3884" spans="4:20" x14ac:dyDescent="0.45">
      <c r="D3884"/>
      <c r="E3884"/>
      <c r="I3884" s="21"/>
      <c r="J3884" s="22"/>
      <c r="K3884" s="23"/>
      <c r="M3884" s="31"/>
      <c r="N3884" s="31"/>
      <c r="O3884"/>
      <c r="P3884"/>
      <c r="R3884"/>
      <c r="T3884" s="30"/>
    </row>
    <row r="3885" spans="4:20" x14ac:dyDescent="0.45">
      <c r="D3885"/>
      <c r="E3885"/>
      <c r="I3885" s="21"/>
      <c r="J3885" s="22"/>
      <c r="K3885" s="23"/>
      <c r="M3885" s="31"/>
      <c r="N3885" s="31"/>
      <c r="O3885"/>
      <c r="P3885"/>
      <c r="R3885"/>
      <c r="T3885" s="30"/>
    </row>
    <row r="3886" spans="4:20" x14ac:dyDescent="0.45">
      <c r="D3886"/>
      <c r="E3886"/>
      <c r="I3886" s="21"/>
      <c r="J3886" s="22"/>
      <c r="K3886" s="23"/>
      <c r="M3886" s="31"/>
      <c r="N3886" s="31"/>
      <c r="O3886"/>
      <c r="P3886"/>
      <c r="R3886"/>
      <c r="T3886" s="30"/>
    </row>
    <row r="3887" spans="4:20" x14ac:dyDescent="0.45">
      <c r="D3887"/>
      <c r="E3887"/>
      <c r="I3887" s="21"/>
      <c r="J3887" s="22"/>
      <c r="K3887" s="23"/>
      <c r="M3887" s="31"/>
      <c r="N3887" s="31"/>
      <c r="O3887"/>
      <c r="P3887"/>
      <c r="R3887"/>
      <c r="T3887" s="30"/>
    </row>
    <row r="3888" spans="4:20" x14ac:dyDescent="0.45">
      <c r="D3888"/>
      <c r="E3888"/>
      <c r="I3888" s="21"/>
      <c r="J3888" s="22"/>
      <c r="K3888" s="23"/>
      <c r="M3888" s="31"/>
      <c r="N3888" s="31"/>
      <c r="O3888"/>
      <c r="P3888"/>
      <c r="R3888"/>
      <c r="T3888" s="30"/>
    </row>
    <row r="3889" spans="4:20" x14ac:dyDescent="0.45">
      <c r="D3889"/>
      <c r="E3889"/>
      <c r="I3889" s="21"/>
      <c r="J3889" s="22"/>
      <c r="K3889" s="23"/>
      <c r="M3889" s="31"/>
      <c r="N3889" s="31"/>
      <c r="O3889"/>
      <c r="P3889"/>
      <c r="R3889"/>
      <c r="T3889" s="30"/>
    </row>
    <row r="3890" spans="4:20" x14ac:dyDescent="0.45">
      <c r="D3890"/>
      <c r="E3890"/>
      <c r="I3890" s="21"/>
      <c r="J3890" s="22"/>
      <c r="K3890" s="23"/>
      <c r="M3890" s="31"/>
      <c r="N3890" s="31"/>
      <c r="O3890"/>
      <c r="P3890"/>
      <c r="R3890"/>
      <c r="T3890" s="30"/>
    </row>
    <row r="3891" spans="4:20" x14ac:dyDescent="0.45">
      <c r="D3891"/>
      <c r="E3891"/>
      <c r="I3891" s="21"/>
      <c r="J3891" s="22"/>
      <c r="K3891" s="23"/>
      <c r="M3891" s="31"/>
      <c r="N3891" s="31"/>
      <c r="O3891"/>
      <c r="P3891"/>
      <c r="R3891"/>
      <c r="T3891" s="30"/>
    </row>
    <row r="3892" spans="4:20" x14ac:dyDescent="0.45">
      <c r="D3892"/>
      <c r="E3892"/>
      <c r="I3892" s="21"/>
      <c r="J3892" s="22"/>
      <c r="K3892" s="23"/>
      <c r="M3892" s="31"/>
      <c r="N3892" s="31"/>
      <c r="O3892"/>
      <c r="P3892"/>
      <c r="R3892"/>
      <c r="T3892" s="30"/>
    </row>
    <row r="3893" spans="4:20" x14ac:dyDescent="0.45">
      <c r="D3893"/>
      <c r="E3893"/>
      <c r="I3893" s="21"/>
      <c r="J3893" s="22"/>
      <c r="K3893" s="23"/>
      <c r="M3893" s="31"/>
      <c r="N3893" s="31"/>
      <c r="O3893"/>
      <c r="P3893"/>
      <c r="R3893"/>
      <c r="T3893" s="30"/>
    </row>
    <row r="3894" spans="4:20" x14ac:dyDescent="0.45">
      <c r="D3894"/>
      <c r="E3894"/>
      <c r="I3894" s="21"/>
      <c r="J3894" s="22"/>
      <c r="K3894" s="23"/>
      <c r="M3894" s="31"/>
      <c r="N3894" s="31"/>
      <c r="O3894"/>
      <c r="P3894"/>
      <c r="R3894"/>
      <c r="T3894" s="30"/>
    </row>
    <row r="3895" spans="4:20" x14ac:dyDescent="0.45">
      <c r="D3895"/>
      <c r="E3895"/>
      <c r="I3895" s="21"/>
      <c r="J3895" s="22"/>
      <c r="K3895" s="23"/>
      <c r="M3895" s="31"/>
      <c r="N3895" s="31"/>
      <c r="O3895"/>
      <c r="P3895"/>
      <c r="R3895"/>
      <c r="T3895" s="30"/>
    </row>
    <row r="3896" spans="4:20" x14ac:dyDescent="0.45">
      <c r="D3896"/>
      <c r="E3896"/>
      <c r="I3896" s="21"/>
      <c r="J3896" s="22"/>
      <c r="K3896" s="23"/>
      <c r="M3896" s="31"/>
      <c r="N3896" s="31"/>
      <c r="O3896"/>
      <c r="P3896"/>
      <c r="R3896"/>
      <c r="T3896" s="30"/>
    </row>
    <row r="3897" spans="4:20" x14ac:dyDescent="0.45">
      <c r="D3897"/>
      <c r="E3897"/>
      <c r="I3897" s="21"/>
      <c r="J3897" s="22"/>
      <c r="K3897" s="23"/>
      <c r="M3897" s="31"/>
      <c r="N3897" s="31"/>
      <c r="O3897"/>
      <c r="P3897"/>
      <c r="R3897"/>
      <c r="T3897" s="30"/>
    </row>
    <row r="3898" spans="4:20" x14ac:dyDescent="0.45">
      <c r="D3898"/>
      <c r="E3898"/>
      <c r="I3898" s="21"/>
      <c r="J3898" s="22"/>
      <c r="K3898" s="23"/>
      <c r="M3898" s="31"/>
      <c r="N3898" s="31"/>
      <c r="O3898"/>
      <c r="P3898"/>
      <c r="R3898"/>
      <c r="T3898" s="30"/>
    </row>
    <row r="3899" spans="4:20" x14ac:dyDescent="0.45">
      <c r="D3899"/>
      <c r="E3899"/>
      <c r="I3899" s="21"/>
      <c r="J3899" s="22"/>
      <c r="K3899" s="23"/>
      <c r="M3899" s="31"/>
      <c r="N3899" s="31"/>
      <c r="O3899"/>
      <c r="P3899"/>
      <c r="R3899"/>
      <c r="T3899" s="30"/>
    </row>
    <row r="3900" spans="4:20" x14ac:dyDescent="0.45">
      <c r="D3900"/>
      <c r="E3900"/>
      <c r="I3900" s="21"/>
      <c r="J3900" s="22"/>
      <c r="K3900" s="23"/>
      <c r="M3900" s="31"/>
      <c r="N3900" s="31"/>
      <c r="O3900"/>
      <c r="P3900"/>
      <c r="R3900"/>
      <c r="T3900" s="30"/>
    </row>
    <row r="3901" spans="4:20" x14ac:dyDescent="0.45">
      <c r="D3901"/>
      <c r="E3901"/>
      <c r="I3901" s="21"/>
      <c r="J3901" s="22"/>
      <c r="K3901" s="23"/>
      <c r="M3901" s="31"/>
      <c r="N3901" s="31"/>
      <c r="O3901"/>
      <c r="P3901"/>
      <c r="R3901"/>
      <c r="T3901" s="30"/>
    </row>
    <row r="3902" spans="4:20" x14ac:dyDescent="0.45">
      <c r="D3902"/>
      <c r="E3902"/>
      <c r="I3902" s="21"/>
      <c r="J3902" s="22"/>
      <c r="K3902" s="23"/>
      <c r="M3902" s="31"/>
      <c r="N3902" s="31"/>
      <c r="O3902"/>
      <c r="P3902"/>
      <c r="R3902"/>
      <c r="T3902" s="30"/>
    </row>
    <row r="3903" spans="4:20" x14ac:dyDescent="0.45">
      <c r="D3903"/>
      <c r="E3903"/>
      <c r="I3903" s="21"/>
      <c r="J3903" s="22"/>
      <c r="K3903" s="23"/>
      <c r="M3903" s="31"/>
      <c r="N3903" s="31"/>
      <c r="O3903"/>
      <c r="P3903"/>
      <c r="R3903"/>
      <c r="T3903" s="30"/>
    </row>
    <row r="3904" spans="4:20" x14ac:dyDescent="0.45">
      <c r="D3904"/>
      <c r="E3904"/>
      <c r="I3904" s="21"/>
      <c r="J3904" s="22"/>
      <c r="K3904" s="23"/>
      <c r="M3904" s="31"/>
      <c r="N3904" s="31"/>
      <c r="O3904"/>
      <c r="P3904"/>
      <c r="R3904"/>
      <c r="T3904" s="30"/>
    </row>
    <row r="3905" spans="4:20" x14ac:dyDescent="0.45">
      <c r="D3905"/>
      <c r="E3905"/>
      <c r="I3905" s="21"/>
      <c r="J3905" s="22"/>
      <c r="K3905" s="23"/>
      <c r="M3905" s="31"/>
      <c r="N3905" s="31"/>
      <c r="O3905"/>
      <c r="P3905"/>
      <c r="R3905"/>
      <c r="T3905" s="30"/>
    </row>
    <row r="3906" spans="4:20" x14ac:dyDescent="0.45">
      <c r="D3906"/>
      <c r="E3906"/>
      <c r="I3906" s="21"/>
      <c r="J3906" s="22"/>
      <c r="K3906" s="23"/>
      <c r="M3906" s="31"/>
      <c r="N3906" s="31"/>
      <c r="O3906"/>
      <c r="P3906"/>
      <c r="R3906"/>
      <c r="T3906" s="30"/>
    </row>
    <row r="3907" spans="4:20" x14ac:dyDescent="0.45">
      <c r="D3907"/>
      <c r="E3907"/>
      <c r="I3907" s="21"/>
      <c r="J3907" s="22"/>
      <c r="K3907" s="23"/>
      <c r="M3907" s="31"/>
      <c r="N3907" s="31"/>
      <c r="O3907"/>
      <c r="P3907"/>
      <c r="R3907"/>
      <c r="T3907" s="30"/>
    </row>
    <row r="3908" spans="4:20" x14ac:dyDescent="0.45">
      <c r="D3908"/>
      <c r="E3908"/>
      <c r="I3908" s="21"/>
      <c r="J3908" s="22"/>
      <c r="K3908" s="23"/>
      <c r="M3908" s="31"/>
      <c r="N3908" s="31"/>
      <c r="O3908"/>
      <c r="P3908"/>
      <c r="R3908"/>
      <c r="T3908" s="30"/>
    </row>
    <row r="3909" spans="4:20" x14ac:dyDescent="0.45">
      <c r="D3909"/>
      <c r="E3909"/>
      <c r="I3909" s="21"/>
      <c r="J3909" s="22"/>
      <c r="K3909" s="23"/>
      <c r="M3909" s="31"/>
      <c r="N3909" s="31"/>
      <c r="O3909"/>
      <c r="P3909"/>
      <c r="R3909"/>
      <c r="T3909" s="30"/>
    </row>
    <row r="3910" spans="4:20" x14ac:dyDescent="0.45">
      <c r="D3910"/>
      <c r="E3910"/>
      <c r="I3910" s="21"/>
      <c r="J3910" s="22"/>
      <c r="K3910" s="23"/>
      <c r="M3910" s="31"/>
      <c r="N3910" s="31"/>
      <c r="O3910"/>
      <c r="P3910"/>
      <c r="R3910"/>
      <c r="T3910" s="30"/>
    </row>
    <row r="3911" spans="4:20" x14ac:dyDescent="0.45">
      <c r="D3911"/>
      <c r="E3911"/>
      <c r="I3911" s="21"/>
      <c r="J3911" s="22"/>
      <c r="K3911" s="23"/>
      <c r="M3911" s="31"/>
      <c r="N3911" s="31"/>
      <c r="O3911"/>
      <c r="P3911"/>
      <c r="R3911"/>
      <c r="T3911" s="30"/>
    </row>
    <row r="3912" spans="4:20" x14ac:dyDescent="0.45">
      <c r="D3912"/>
      <c r="E3912"/>
      <c r="I3912" s="21"/>
      <c r="J3912" s="22"/>
      <c r="K3912" s="23"/>
      <c r="M3912" s="31"/>
      <c r="N3912" s="31"/>
      <c r="O3912"/>
      <c r="P3912"/>
      <c r="R3912"/>
      <c r="T3912" s="30"/>
    </row>
    <row r="3913" spans="4:20" x14ac:dyDescent="0.45">
      <c r="D3913"/>
      <c r="E3913"/>
      <c r="I3913" s="21"/>
      <c r="J3913" s="22"/>
      <c r="K3913" s="23"/>
      <c r="M3913" s="31"/>
      <c r="N3913" s="31"/>
      <c r="O3913"/>
      <c r="P3913"/>
      <c r="R3913"/>
      <c r="T3913" s="30"/>
    </row>
    <row r="3914" spans="4:20" x14ac:dyDescent="0.45">
      <c r="D3914"/>
      <c r="E3914"/>
      <c r="I3914" s="21"/>
      <c r="J3914" s="22"/>
      <c r="K3914" s="23"/>
      <c r="M3914" s="31"/>
      <c r="N3914" s="31"/>
      <c r="O3914"/>
      <c r="P3914"/>
      <c r="R3914"/>
      <c r="T3914" s="30"/>
    </row>
    <row r="3915" spans="4:20" x14ac:dyDescent="0.45">
      <c r="D3915"/>
      <c r="E3915"/>
      <c r="I3915" s="21"/>
      <c r="J3915" s="22"/>
      <c r="K3915" s="23"/>
      <c r="M3915" s="31"/>
      <c r="N3915" s="31"/>
      <c r="O3915"/>
      <c r="P3915"/>
      <c r="R3915"/>
      <c r="T3915" s="30"/>
    </row>
    <row r="3916" spans="4:20" x14ac:dyDescent="0.45">
      <c r="D3916"/>
      <c r="E3916"/>
      <c r="I3916" s="21"/>
      <c r="J3916" s="22"/>
      <c r="K3916" s="23"/>
      <c r="M3916" s="31"/>
      <c r="N3916" s="31"/>
      <c r="O3916"/>
      <c r="P3916"/>
      <c r="R3916"/>
      <c r="T3916" s="30"/>
    </row>
    <row r="3917" spans="4:20" x14ac:dyDescent="0.45">
      <c r="D3917"/>
      <c r="E3917"/>
      <c r="I3917" s="21"/>
      <c r="J3917" s="22"/>
      <c r="K3917" s="23"/>
      <c r="M3917" s="31"/>
      <c r="N3917" s="31"/>
      <c r="O3917"/>
      <c r="P3917"/>
      <c r="R3917"/>
      <c r="T3917" s="30"/>
    </row>
    <row r="3918" spans="4:20" x14ac:dyDescent="0.45">
      <c r="D3918"/>
      <c r="E3918"/>
      <c r="I3918" s="21"/>
      <c r="J3918" s="22"/>
      <c r="K3918" s="23"/>
      <c r="M3918" s="31"/>
      <c r="N3918" s="31"/>
      <c r="O3918"/>
      <c r="P3918"/>
      <c r="R3918"/>
      <c r="T3918" s="30"/>
    </row>
    <row r="3919" spans="4:20" x14ac:dyDescent="0.45">
      <c r="D3919"/>
      <c r="E3919"/>
      <c r="I3919" s="21"/>
      <c r="J3919" s="22"/>
      <c r="K3919" s="23"/>
      <c r="M3919" s="31"/>
      <c r="N3919" s="31"/>
      <c r="O3919"/>
      <c r="P3919"/>
      <c r="R3919"/>
      <c r="T3919" s="30"/>
    </row>
    <row r="3920" spans="4:20" x14ac:dyDescent="0.45">
      <c r="D3920"/>
      <c r="E3920"/>
      <c r="I3920" s="21"/>
      <c r="J3920" s="22"/>
      <c r="K3920" s="23"/>
      <c r="M3920" s="31"/>
      <c r="N3920" s="31"/>
      <c r="O3920"/>
      <c r="P3920"/>
      <c r="R3920"/>
      <c r="T3920" s="30"/>
    </row>
    <row r="3921" spans="4:20" x14ac:dyDescent="0.45">
      <c r="D3921"/>
      <c r="E3921"/>
      <c r="I3921" s="21"/>
      <c r="J3921" s="22"/>
      <c r="K3921" s="23"/>
      <c r="M3921" s="31"/>
      <c r="N3921" s="31"/>
      <c r="O3921"/>
      <c r="P3921"/>
      <c r="R3921"/>
      <c r="T3921" s="30"/>
    </row>
    <row r="3922" spans="4:20" x14ac:dyDescent="0.45">
      <c r="D3922"/>
      <c r="E3922"/>
      <c r="I3922" s="21"/>
      <c r="J3922" s="22"/>
      <c r="K3922" s="23"/>
      <c r="M3922" s="31"/>
      <c r="N3922" s="31"/>
      <c r="O3922"/>
      <c r="P3922"/>
      <c r="R3922"/>
      <c r="T3922" s="30"/>
    </row>
    <row r="3923" spans="4:20" x14ac:dyDescent="0.45">
      <c r="D3923"/>
      <c r="E3923"/>
      <c r="I3923" s="21"/>
      <c r="J3923" s="22"/>
      <c r="K3923" s="23"/>
      <c r="M3923" s="31"/>
      <c r="N3923" s="31"/>
      <c r="O3923"/>
      <c r="P3923"/>
      <c r="R3923"/>
      <c r="T3923" s="30"/>
    </row>
    <row r="3924" spans="4:20" x14ac:dyDescent="0.45">
      <c r="D3924"/>
      <c r="E3924"/>
      <c r="I3924" s="21"/>
      <c r="J3924" s="22"/>
      <c r="K3924" s="23"/>
      <c r="M3924" s="31"/>
      <c r="N3924" s="31"/>
      <c r="O3924"/>
      <c r="P3924"/>
      <c r="R3924"/>
      <c r="T3924" s="30"/>
    </row>
    <row r="3925" spans="4:20" x14ac:dyDescent="0.45">
      <c r="D3925"/>
      <c r="E3925"/>
      <c r="I3925" s="21"/>
      <c r="J3925" s="22"/>
      <c r="K3925" s="23"/>
      <c r="M3925" s="31"/>
      <c r="N3925" s="31"/>
      <c r="O3925"/>
      <c r="P3925"/>
      <c r="R3925"/>
      <c r="T3925" s="30"/>
    </row>
    <row r="3926" spans="4:20" x14ac:dyDescent="0.45">
      <c r="D3926"/>
      <c r="E3926"/>
      <c r="I3926" s="21"/>
      <c r="J3926" s="22"/>
      <c r="K3926" s="23"/>
      <c r="M3926" s="31"/>
      <c r="N3926" s="31"/>
      <c r="O3926"/>
      <c r="P3926"/>
      <c r="R3926"/>
      <c r="T3926" s="30"/>
    </row>
    <row r="3927" spans="4:20" x14ac:dyDescent="0.45">
      <c r="D3927"/>
      <c r="E3927"/>
      <c r="I3927" s="21"/>
      <c r="J3927" s="22"/>
      <c r="K3927" s="23"/>
      <c r="M3927" s="31"/>
      <c r="N3927" s="31"/>
      <c r="O3927"/>
      <c r="P3927"/>
      <c r="R3927"/>
      <c r="T3927" s="30"/>
    </row>
    <row r="3928" spans="4:20" x14ac:dyDescent="0.45">
      <c r="D3928"/>
      <c r="E3928"/>
      <c r="I3928" s="21"/>
      <c r="J3928" s="22"/>
      <c r="K3928" s="23"/>
      <c r="M3928" s="31"/>
      <c r="N3928" s="31"/>
      <c r="O3928"/>
      <c r="P3928"/>
      <c r="R3928"/>
      <c r="T3928" s="30"/>
    </row>
    <row r="3929" spans="4:20" x14ac:dyDescent="0.45">
      <c r="D3929"/>
      <c r="E3929"/>
      <c r="I3929" s="21"/>
      <c r="J3929" s="22"/>
      <c r="K3929" s="23"/>
      <c r="M3929" s="31"/>
      <c r="N3929" s="31"/>
      <c r="O3929"/>
      <c r="P3929"/>
      <c r="R3929"/>
      <c r="T3929" s="30"/>
    </row>
    <row r="3930" spans="4:20" x14ac:dyDescent="0.45">
      <c r="D3930"/>
      <c r="E3930"/>
      <c r="I3930" s="21"/>
      <c r="J3930" s="22"/>
      <c r="K3930" s="23"/>
      <c r="M3930" s="31"/>
      <c r="N3930" s="31"/>
      <c r="O3930"/>
      <c r="P3930"/>
      <c r="R3930"/>
      <c r="T3930" s="30"/>
    </row>
    <row r="3931" spans="4:20" x14ac:dyDescent="0.45">
      <c r="D3931"/>
      <c r="E3931"/>
      <c r="I3931" s="21"/>
      <c r="J3931" s="22"/>
      <c r="K3931" s="23"/>
      <c r="M3931" s="31"/>
      <c r="N3931" s="31"/>
      <c r="O3931"/>
      <c r="P3931"/>
      <c r="R3931"/>
      <c r="T3931" s="30"/>
    </row>
    <row r="3932" spans="4:20" x14ac:dyDescent="0.45">
      <c r="D3932"/>
      <c r="E3932"/>
      <c r="I3932" s="21"/>
      <c r="J3932" s="22"/>
      <c r="K3932" s="23"/>
      <c r="M3932" s="31"/>
      <c r="N3932" s="31"/>
      <c r="O3932"/>
      <c r="P3932"/>
      <c r="R3932"/>
      <c r="T3932" s="30"/>
    </row>
    <row r="3933" spans="4:20" x14ac:dyDescent="0.45">
      <c r="D3933"/>
      <c r="E3933"/>
      <c r="I3933" s="21"/>
      <c r="J3933" s="22"/>
      <c r="K3933" s="23"/>
      <c r="M3933" s="31"/>
      <c r="N3933" s="31"/>
      <c r="O3933"/>
      <c r="P3933"/>
      <c r="R3933"/>
      <c r="T3933" s="30"/>
    </row>
    <row r="3934" spans="4:20" x14ac:dyDescent="0.45">
      <c r="D3934"/>
      <c r="E3934"/>
      <c r="I3934" s="21"/>
      <c r="J3934" s="22"/>
      <c r="K3934" s="23"/>
      <c r="M3934" s="31"/>
      <c r="N3934" s="31"/>
      <c r="O3934"/>
      <c r="P3934"/>
      <c r="R3934"/>
      <c r="T3934" s="30"/>
    </row>
    <row r="3935" spans="4:20" x14ac:dyDescent="0.45">
      <c r="D3935"/>
      <c r="E3935"/>
      <c r="I3935" s="21"/>
      <c r="J3935" s="22"/>
      <c r="K3935" s="23"/>
      <c r="M3935" s="31"/>
      <c r="N3935" s="31"/>
      <c r="O3935"/>
      <c r="P3935"/>
      <c r="R3935"/>
      <c r="T3935" s="30"/>
    </row>
    <row r="3936" spans="4:20" x14ac:dyDescent="0.45">
      <c r="D3936"/>
      <c r="E3936"/>
      <c r="I3936" s="21"/>
      <c r="J3936" s="22"/>
      <c r="K3936" s="23"/>
      <c r="M3936" s="31"/>
      <c r="N3936" s="31"/>
      <c r="O3936"/>
      <c r="P3936"/>
      <c r="R3936"/>
      <c r="T3936" s="30"/>
    </row>
    <row r="3937" spans="4:20" x14ac:dyDescent="0.45">
      <c r="D3937"/>
      <c r="E3937"/>
      <c r="I3937" s="21"/>
      <c r="J3937" s="22"/>
      <c r="K3937" s="23"/>
      <c r="M3937" s="31"/>
      <c r="N3937" s="31"/>
      <c r="O3937"/>
      <c r="P3937"/>
      <c r="R3937"/>
      <c r="T3937" s="30"/>
    </row>
    <row r="3938" spans="4:20" x14ac:dyDescent="0.45">
      <c r="D3938"/>
      <c r="E3938"/>
      <c r="I3938" s="21"/>
      <c r="J3938" s="22"/>
      <c r="K3938" s="23"/>
      <c r="M3938" s="31"/>
      <c r="N3938" s="31"/>
      <c r="O3938"/>
      <c r="P3938"/>
      <c r="R3938"/>
      <c r="T3938" s="30"/>
    </row>
    <row r="3939" spans="4:20" x14ac:dyDescent="0.45">
      <c r="D3939"/>
      <c r="E3939"/>
      <c r="I3939" s="21"/>
      <c r="J3939" s="22"/>
      <c r="K3939" s="23"/>
      <c r="M3939" s="31"/>
      <c r="N3939" s="31"/>
      <c r="O3939"/>
      <c r="P3939"/>
      <c r="R3939"/>
      <c r="T3939" s="30"/>
    </row>
    <row r="3940" spans="4:20" x14ac:dyDescent="0.45">
      <c r="D3940"/>
      <c r="E3940"/>
      <c r="I3940" s="21"/>
      <c r="J3940" s="22"/>
      <c r="K3940" s="23"/>
      <c r="M3940" s="31"/>
      <c r="N3940" s="31"/>
      <c r="O3940"/>
      <c r="P3940"/>
      <c r="R3940"/>
      <c r="T3940" s="30"/>
    </row>
    <row r="3941" spans="4:20" x14ac:dyDescent="0.45">
      <c r="D3941"/>
      <c r="E3941"/>
      <c r="I3941" s="21"/>
      <c r="J3941" s="22"/>
      <c r="K3941" s="23"/>
      <c r="M3941" s="31"/>
      <c r="N3941" s="31"/>
      <c r="O3941"/>
      <c r="P3941"/>
      <c r="R3941"/>
      <c r="T3941" s="30"/>
    </row>
    <row r="3942" spans="4:20" x14ac:dyDescent="0.45">
      <c r="D3942"/>
      <c r="E3942"/>
      <c r="I3942" s="21"/>
      <c r="J3942" s="22"/>
      <c r="K3942" s="23"/>
      <c r="M3942" s="31"/>
      <c r="N3942" s="31"/>
      <c r="O3942"/>
      <c r="P3942"/>
      <c r="R3942"/>
      <c r="T3942" s="30"/>
    </row>
    <row r="3943" spans="4:20" x14ac:dyDescent="0.45">
      <c r="D3943"/>
      <c r="E3943"/>
      <c r="I3943" s="21"/>
      <c r="J3943" s="22"/>
      <c r="K3943" s="23"/>
      <c r="M3943" s="31"/>
      <c r="N3943" s="31"/>
      <c r="O3943"/>
      <c r="P3943"/>
      <c r="R3943"/>
      <c r="T3943" s="30"/>
    </row>
    <row r="3944" spans="4:20" x14ac:dyDescent="0.45">
      <c r="D3944"/>
      <c r="E3944"/>
      <c r="I3944" s="21"/>
      <c r="J3944" s="22"/>
      <c r="K3944" s="23"/>
      <c r="M3944" s="31"/>
      <c r="N3944" s="31"/>
      <c r="O3944"/>
      <c r="P3944"/>
      <c r="R3944"/>
      <c r="T3944" s="30"/>
    </row>
    <row r="3945" spans="4:20" x14ac:dyDescent="0.45">
      <c r="D3945"/>
      <c r="E3945"/>
      <c r="I3945" s="21"/>
      <c r="J3945" s="22"/>
      <c r="K3945" s="23"/>
      <c r="M3945" s="31"/>
      <c r="N3945" s="31"/>
      <c r="O3945"/>
      <c r="P3945"/>
      <c r="R3945"/>
      <c r="T3945" s="30"/>
    </row>
    <row r="3946" spans="4:20" x14ac:dyDescent="0.45">
      <c r="D3946"/>
      <c r="E3946"/>
      <c r="I3946" s="21"/>
      <c r="J3946" s="22"/>
      <c r="K3946" s="23"/>
      <c r="M3946" s="31"/>
      <c r="N3946" s="31"/>
      <c r="O3946"/>
      <c r="P3946"/>
      <c r="R3946"/>
      <c r="T3946" s="30"/>
    </row>
    <row r="3947" spans="4:20" x14ac:dyDescent="0.45">
      <c r="D3947"/>
      <c r="E3947"/>
      <c r="I3947" s="21"/>
      <c r="J3947" s="22"/>
      <c r="K3947" s="23"/>
      <c r="M3947" s="31"/>
      <c r="N3947" s="31"/>
      <c r="O3947"/>
      <c r="P3947"/>
      <c r="R3947"/>
      <c r="T3947" s="30"/>
    </row>
    <row r="3948" spans="4:20" x14ac:dyDescent="0.45">
      <c r="D3948"/>
      <c r="E3948"/>
      <c r="I3948" s="21"/>
      <c r="J3948" s="22"/>
      <c r="K3948" s="23"/>
      <c r="M3948" s="31"/>
      <c r="N3948" s="31"/>
      <c r="O3948"/>
      <c r="P3948"/>
      <c r="R3948"/>
      <c r="T3948" s="30"/>
    </row>
    <row r="3949" spans="4:20" x14ac:dyDescent="0.45">
      <c r="D3949"/>
      <c r="E3949"/>
      <c r="I3949" s="21"/>
      <c r="J3949" s="22"/>
      <c r="K3949" s="23"/>
      <c r="M3949" s="31"/>
      <c r="N3949" s="31"/>
      <c r="O3949"/>
      <c r="P3949"/>
      <c r="R3949"/>
      <c r="T3949" s="30"/>
    </row>
    <row r="3950" spans="4:20" x14ac:dyDescent="0.45">
      <c r="D3950"/>
      <c r="E3950"/>
      <c r="I3950" s="21"/>
      <c r="J3950" s="22"/>
      <c r="K3950" s="23"/>
      <c r="M3950" s="31"/>
      <c r="N3950" s="31"/>
      <c r="O3950"/>
      <c r="P3950"/>
      <c r="R3950"/>
      <c r="T3950" s="30"/>
    </row>
    <row r="3951" spans="4:20" x14ac:dyDescent="0.45">
      <c r="D3951"/>
      <c r="E3951"/>
      <c r="I3951" s="21"/>
      <c r="J3951" s="22"/>
      <c r="K3951" s="23"/>
      <c r="M3951" s="31"/>
      <c r="N3951" s="31"/>
      <c r="O3951"/>
      <c r="P3951"/>
      <c r="R3951"/>
      <c r="T3951" s="30"/>
    </row>
    <row r="3952" spans="4:20" x14ac:dyDescent="0.45">
      <c r="D3952"/>
      <c r="E3952"/>
      <c r="I3952" s="21"/>
      <c r="J3952" s="22"/>
      <c r="K3952" s="23"/>
      <c r="M3952" s="31"/>
      <c r="N3952" s="31"/>
      <c r="O3952"/>
      <c r="P3952"/>
      <c r="R3952"/>
      <c r="T3952" s="30"/>
    </row>
    <row r="3953" spans="4:20" x14ac:dyDescent="0.45">
      <c r="D3953"/>
      <c r="E3953"/>
      <c r="I3953" s="21"/>
      <c r="J3953" s="22"/>
      <c r="K3953" s="23"/>
      <c r="M3953" s="31"/>
      <c r="N3953" s="31"/>
      <c r="O3953"/>
      <c r="P3953"/>
      <c r="R3953"/>
      <c r="T3953" s="30"/>
    </row>
    <row r="3954" spans="4:20" x14ac:dyDescent="0.45">
      <c r="D3954"/>
      <c r="E3954"/>
      <c r="I3954" s="21"/>
      <c r="J3954" s="22"/>
      <c r="K3954" s="23"/>
      <c r="M3954" s="31"/>
      <c r="N3954" s="31"/>
      <c r="O3954"/>
      <c r="P3954"/>
      <c r="R3954"/>
      <c r="T3954" s="30"/>
    </row>
    <row r="3955" spans="4:20" x14ac:dyDescent="0.45">
      <c r="D3955"/>
      <c r="E3955"/>
      <c r="I3955" s="21"/>
      <c r="J3955" s="22"/>
      <c r="K3955" s="23"/>
      <c r="M3955" s="31"/>
      <c r="N3955" s="31"/>
      <c r="O3955"/>
      <c r="P3955"/>
      <c r="R3955"/>
      <c r="T3955" s="30"/>
    </row>
    <row r="3956" spans="4:20" x14ac:dyDescent="0.45">
      <c r="D3956"/>
      <c r="E3956"/>
      <c r="I3956" s="21"/>
      <c r="J3956" s="22"/>
      <c r="K3956" s="23"/>
      <c r="M3956" s="31"/>
      <c r="N3956" s="31"/>
      <c r="O3956"/>
      <c r="P3956"/>
      <c r="R3956"/>
      <c r="T3956" s="30"/>
    </row>
    <row r="3957" spans="4:20" x14ac:dyDescent="0.45">
      <c r="D3957"/>
      <c r="E3957"/>
      <c r="I3957" s="21"/>
      <c r="J3957" s="22"/>
      <c r="K3957" s="23"/>
      <c r="M3957" s="31"/>
      <c r="N3957" s="31"/>
      <c r="O3957"/>
      <c r="P3957"/>
      <c r="R3957"/>
      <c r="T3957" s="30"/>
    </row>
    <row r="3958" spans="4:20" x14ac:dyDescent="0.45">
      <c r="D3958"/>
      <c r="E3958"/>
      <c r="I3958" s="21"/>
      <c r="J3958" s="22"/>
      <c r="K3958" s="23"/>
      <c r="M3958" s="31"/>
      <c r="N3958" s="31"/>
      <c r="O3958"/>
      <c r="P3958"/>
      <c r="R3958"/>
      <c r="T3958" s="30"/>
    </row>
    <row r="3959" spans="4:20" x14ac:dyDescent="0.45">
      <c r="D3959"/>
      <c r="E3959"/>
      <c r="I3959" s="21"/>
      <c r="J3959" s="22"/>
      <c r="K3959" s="23"/>
      <c r="M3959" s="31"/>
      <c r="N3959" s="31"/>
      <c r="O3959"/>
      <c r="P3959"/>
      <c r="R3959"/>
      <c r="T3959" s="30"/>
    </row>
    <row r="3960" spans="4:20" x14ac:dyDescent="0.45">
      <c r="D3960"/>
      <c r="E3960"/>
      <c r="I3960" s="21"/>
      <c r="J3960" s="22"/>
      <c r="K3960" s="23"/>
      <c r="M3960" s="31"/>
      <c r="N3960" s="31"/>
      <c r="O3960"/>
      <c r="P3960"/>
      <c r="R3960"/>
      <c r="T3960" s="30"/>
    </row>
    <row r="3961" spans="4:20" x14ac:dyDescent="0.45">
      <c r="D3961"/>
      <c r="E3961"/>
      <c r="I3961" s="21"/>
      <c r="J3961" s="22"/>
      <c r="K3961" s="23"/>
      <c r="M3961" s="31"/>
      <c r="N3961" s="31"/>
      <c r="O3961"/>
      <c r="P3961"/>
      <c r="R3961"/>
      <c r="T3961" s="30"/>
    </row>
    <row r="3962" spans="4:20" x14ac:dyDescent="0.45">
      <c r="D3962"/>
      <c r="E3962"/>
      <c r="I3962" s="21"/>
      <c r="J3962" s="22"/>
      <c r="K3962" s="23"/>
      <c r="M3962" s="31"/>
      <c r="N3962" s="31"/>
      <c r="O3962"/>
      <c r="P3962"/>
      <c r="R3962"/>
      <c r="T3962" s="30"/>
    </row>
    <row r="3963" spans="4:20" x14ac:dyDescent="0.45">
      <c r="D3963"/>
      <c r="E3963"/>
      <c r="I3963" s="21"/>
      <c r="J3963" s="22"/>
      <c r="K3963" s="23"/>
      <c r="M3963" s="31"/>
      <c r="N3963" s="31"/>
      <c r="O3963"/>
      <c r="P3963"/>
      <c r="R3963"/>
      <c r="T3963" s="30"/>
    </row>
    <row r="3964" spans="4:20" x14ac:dyDescent="0.45">
      <c r="D3964"/>
      <c r="E3964"/>
      <c r="I3964" s="21"/>
      <c r="J3964" s="22"/>
      <c r="K3964" s="23"/>
      <c r="M3964" s="31"/>
      <c r="N3964" s="31"/>
      <c r="O3964"/>
      <c r="P3964"/>
      <c r="R3964"/>
      <c r="T3964" s="30"/>
    </row>
    <row r="3965" spans="4:20" x14ac:dyDescent="0.45">
      <c r="D3965"/>
      <c r="E3965"/>
      <c r="I3965" s="21"/>
      <c r="J3965" s="22"/>
      <c r="K3965" s="23"/>
      <c r="M3965" s="31"/>
      <c r="N3965" s="31"/>
      <c r="O3965"/>
      <c r="P3965"/>
      <c r="R3965"/>
      <c r="T3965" s="30"/>
    </row>
    <row r="3966" spans="4:20" x14ac:dyDescent="0.45">
      <c r="D3966"/>
      <c r="E3966"/>
      <c r="I3966" s="21"/>
      <c r="J3966" s="22"/>
      <c r="K3966" s="23"/>
      <c r="M3966" s="31"/>
      <c r="N3966" s="31"/>
      <c r="O3966"/>
      <c r="P3966"/>
      <c r="R3966"/>
      <c r="T3966" s="30"/>
    </row>
    <row r="3967" spans="4:20" x14ac:dyDescent="0.45">
      <c r="D3967"/>
      <c r="E3967"/>
      <c r="I3967" s="21"/>
      <c r="J3967" s="22"/>
      <c r="K3967" s="23"/>
      <c r="M3967" s="31"/>
      <c r="N3967" s="31"/>
      <c r="O3967"/>
      <c r="P3967"/>
      <c r="R3967"/>
      <c r="T3967" s="30"/>
    </row>
    <row r="3968" spans="4:20" x14ac:dyDescent="0.45">
      <c r="D3968"/>
      <c r="E3968"/>
      <c r="I3968" s="21"/>
      <c r="J3968" s="22"/>
      <c r="K3968" s="23"/>
      <c r="M3968" s="31"/>
      <c r="N3968" s="31"/>
      <c r="O3968"/>
      <c r="P3968"/>
      <c r="R3968"/>
      <c r="T3968" s="30"/>
    </row>
    <row r="3969" spans="4:20" x14ac:dyDescent="0.45">
      <c r="D3969"/>
      <c r="E3969"/>
      <c r="I3969" s="21"/>
      <c r="J3969" s="22"/>
      <c r="K3969" s="23"/>
      <c r="M3969" s="31"/>
      <c r="N3969" s="31"/>
      <c r="O3969"/>
      <c r="P3969"/>
      <c r="R3969"/>
      <c r="T3969" s="30"/>
    </row>
    <row r="3970" spans="4:20" x14ac:dyDescent="0.45">
      <c r="D3970"/>
      <c r="E3970"/>
      <c r="I3970" s="21"/>
      <c r="J3970" s="22"/>
      <c r="K3970" s="23"/>
      <c r="M3970" s="31"/>
      <c r="N3970" s="31"/>
      <c r="O3970"/>
      <c r="P3970"/>
      <c r="R3970"/>
      <c r="T3970" s="30"/>
    </row>
    <row r="3971" spans="4:20" x14ac:dyDescent="0.45">
      <c r="D3971"/>
      <c r="E3971"/>
      <c r="I3971" s="21"/>
      <c r="J3971" s="22"/>
      <c r="K3971" s="23"/>
      <c r="M3971" s="31"/>
      <c r="N3971" s="31"/>
      <c r="O3971"/>
      <c r="P3971"/>
      <c r="R3971"/>
      <c r="T3971" s="30"/>
    </row>
    <row r="3972" spans="4:20" x14ac:dyDescent="0.45">
      <c r="D3972"/>
      <c r="E3972"/>
      <c r="I3972" s="21"/>
      <c r="J3972" s="22"/>
      <c r="K3972" s="23"/>
      <c r="M3972" s="31"/>
      <c r="N3972" s="31"/>
      <c r="O3972"/>
      <c r="P3972"/>
      <c r="R3972"/>
      <c r="T3972" s="30"/>
    </row>
    <row r="3973" spans="4:20" x14ac:dyDescent="0.45">
      <c r="D3973"/>
      <c r="E3973"/>
      <c r="I3973" s="21"/>
      <c r="J3973" s="22"/>
      <c r="K3973" s="23"/>
      <c r="M3973" s="31"/>
      <c r="N3973" s="31"/>
      <c r="O3973"/>
      <c r="P3973"/>
      <c r="R3973"/>
      <c r="T3973" s="30"/>
    </row>
    <row r="3974" spans="4:20" x14ac:dyDescent="0.45">
      <c r="D3974"/>
      <c r="E3974"/>
      <c r="I3974" s="21"/>
      <c r="J3974" s="22"/>
      <c r="K3974" s="23"/>
      <c r="M3974" s="31"/>
      <c r="N3974" s="31"/>
      <c r="O3974"/>
      <c r="P3974"/>
      <c r="R3974"/>
      <c r="T3974" s="30"/>
    </row>
    <row r="3975" spans="4:20" x14ac:dyDescent="0.45">
      <c r="D3975"/>
      <c r="E3975"/>
      <c r="I3975" s="21"/>
      <c r="J3975" s="22"/>
      <c r="K3975" s="23"/>
      <c r="M3975" s="31"/>
      <c r="N3975" s="31"/>
      <c r="O3975"/>
      <c r="P3975"/>
      <c r="R3975"/>
      <c r="T3975" s="30"/>
    </row>
    <row r="3976" spans="4:20" x14ac:dyDescent="0.45">
      <c r="D3976"/>
      <c r="E3976"/>
      <c r="I3976" s="21"/>
      <c r="J3976" s="22"/>
      <c r="K3976" s="23"/>
      <c r="M3976" s="31"/>
      <c r="N3976" s="31"/>
      <c r="O3976"/>
      <c r="P3976"/>
      <c r="R3976"/>
      <c r="T3976" s="30"/>
    </row>
    <row r="3977" spans="4:20" x14ac:dyDescent="0.45">
      <c r="D3977"/>
      <c r="E3977"/>
      <c r="I3977" s="21"/>
      <c r="J3977" s="22"/>
      <c r="K3977" s="23"/>
      <c r="M3977" s="31"/>
      <c r="N3977" s="31"/>
      <c r="O3977"/>
      <c r="P3977"/>
      <c r="R3977"/>
      <c r="T3977" s="30"/>
    </row>
    <row r="3978" spans="4:20" x14ac:dyDescent="0.45">
      <c r="D3978"/>
      <c r="E3978"/>
      <c r="I3978" s="21"/>
      <c r="J3978" s="22"/>
      <c r="K3978" s="23"/>
      <c r="M3978" s="31"/>
      <c r="N3978" s="31"/>
      <c r="O3978"/>
      <c r="P3978"/>
      <c r="R3978"/>
      <c r="T3978" s="30"/>
    </row>
    <row r="3979" spans="4:20" x14ac:dyDescent="0.45">
      <c r="D3979"/>
      <c r="E3979"/>
      <c r="I3979" s="21"/>
      <c r="J3979" s="22"/>
      <c r="K3979" s="23"/>
      <c r="M3979" s="31"/>
      <c r="N3979" s="31"/>
      <c r="O3979"/>
      <c r="P3979"/>
      <c r="R3979"/>
      <c r="T3979" s="30"/>
    </row>
    <row r="3980" spans="4:20" x14ac:dyDescent="0.45">
      <c r="D3980"/>
      <c r="E3980"/>
      <c r="I3980" s="21"/>
      <c r="J3980" s="22"/>
      <c r="K3980" s="23"/>
      <c r="M3980" s="31"/>
      <c r="N3980" s="31"/>
      <c r="O3980"/>
      <c r="P3980"/>
      <c r="R3980"/>
      <c r="T3980" s="30"/>
    </row>
    <row r="3981" spans="4:20" x14ac:dyDescent="0.45">
      <c r="D3981"/>
      <c r="E3981"/>
      <c r="I3981" s="21"/>
      <c r="J3981" s="22"/>
      <c r="K3981" s="23"/>
      <c r="M3981" s="31"/>
      <c r="N3981" s="31"/>
      <c r="O3981"/>
      <c r="P3981"/>
      <c r="R3981"/>
      <c r="T3981" s="30"/>
    </row>
    <row r="3982" spans="4:20" x14ac:dyDescent="0.45">
      <c r="D3982"/>
      <c r="E3982"/>
      <c r="I3982" s="21"/>
      <c r="J3982" s="22"/>
      <c r="K3982" s="23"/>
      <c r="M3982" s="31"/>
      <c r="N3982" s="31"/>
      <c r="O3982"/>
      <c r="P3982"/>
      <c r="R3982"/>
      <c r="T3982" s="30"/>
    </row>
    <row r="3983" spans="4:20" x14ac:dyDescent="0.45">
      <c r="D3983"/>
      <c r="E3983"/>
      <c r="I3983" s="21"/>
      <c r="J3983" s="22"/>
      <c r="K3983" s="23"/>
      <c r="M3983" s="31"/>
      <c r="N3983" s="31"/>
      <c r="O3983"/>
      <c r="P3983"/>
      <c r="R3983"/>
      <c r="T3983" s="30"/>
    </row>
    <row r="3984" spans="4:20" x14ac:dyDescent="0.45">
      <c r="D3984"/>
      <c r="E3984"/>
      <c r="I3984" s="21"/>
      <c r="J3984" s="22"/>
      <c r="K3984" s="23"/>
      <c r="M3984" s="31"/>
      <c r="N3984" s="31"/>
      <c r="O3984"/>
      <c r="P3984"/>
      <c r="R3984"/>
      <c r="T3984" s="30"/>
    </row>
    <row r="3985" spans="4:20" x14ac:dyDescent="0.45">
      <c r="D3985"/>
      <c r="E3985"/>
      <c r="I3985" s="21"/>
      <c r="J3985" s="22"/>
      <c r="K3985" s="23"/>
      <c r="M3985" s="31"/>
      <c r="N3985" s="31"/>
      <c r="O3985"/>
      <c r="P3985"/>
      <c r="R3985"/>
      <c r="T3985" s="30"/>
    </row>
    <row r="3986" spans="4:20" x14ac:dyDescent="0.45">
      <c r="D3986"/>
      <c r="E3986"/>
      <c r="I3986" s="21"/>
      <c r="J3986" s="22"/>
      <c r="K3986" s="23"/>
      <c r="M3986" s="31"/>
      <c r="N3986" s="31"/>
      <c r="O3986"/>
      <c r="P3986"/>
      <c r="R3986"/>
      <c r="T3986" s="30"/>
    </row>
    <row r="3987" spans="4:20" x14ac:dyDescent="0.45">
      <c r="D3987"/>
      <c r="E3987"/>
      <c r="I3987" s="21"/>
      <c r="J3987" s="22"/>
      <c r="K3987" s="23"/>
      <c r="M3987" s="31"/>
      <c r="N3987" s="31"/>
      <c r="O3987"/>
      <c r="P3987"/>
      <c r="R3987"/>
      <c r="T3987" s="30"/>
    </row>
    <row r="3988" spans="4:20" x14ac:dyDescent="0.45">
      <c r="D3988"/>
      <c r="E3988"/>
      <c r="I3988" s="21"/>
      <c r="J3988" s="22"/>
      <c r="K3988" s="23"/>
      <c r="M3988" s="31"/>
      <c r="N3988" s="31"/>
      <c r="O3988"/>
      <c r="P3988"/>
      <c r="R3988"/>
      <c r="T3988" s="30"/>
    </row>
    <row r="3989" spans="4:20" x14ac:dyDescent="0.45">
      <c r="D3989"/>
      <c r="E3989"/>
      <c r="I3989" s="21"/>
      <c r="J3989" s="22"/>
      <c r="K3989" s="23"/>
      <c r="M3989" s="31"/>
      <c r="N3989" s="31"/>
      <c r="O3989"/>
      <c r="P3989"/>
      <c r="R3989"/>
      <c r="T3989" s="30"/>
    </row>
    <row r="3990" spans="4:20" x14ac:dyDescent="0.45">
      <c r="D3990"/>
      <c r="E3990"/>
      <c r="I3990" s="21"/>
      <c r="J3990" s="22"/>
      <c r="K3990" s="23"/>
      <c r="M3990" s="31"/>
      <c r="N3990" s="31"/>
      <c r="O3990"/>
      <c r="P3990"/>
      <c r="R3990"/>
      <c r="T3990" s="30"/>
    </row>
    <row r="3991" spans="4:20" x14ac:dyDescent="0.45">
      <c r="D3991"/>
      <c r="E3991"/>
      <c r="I3991" s="21"/>
      <c r="J3991" s="22"/>
      <c r="K3991" s="23"/>
      <c r="M3991" s="31"/>
      <c r="N3991" s="31"/>
      <c r="O3991"/>
      <c r="P3991"/>
      <c r="R3991"/>
      <c r="T3991" s="30"/>
    </row>
    <row r="3992" spans="4:20" x14ac:dyDescent="0.45">
      <c r="D3992"/>
      <c r="E3992"/>
      <c r="I3992" s="21"/>
      <c r="J3992" s="22"/>
      <c r="K3992" s="23"/>
      <c r="M3992" s="31"/>
      <c r="N3992" s="31"/>
      <c r="O3992"/>
      <c r="P3992"/>
      <c r="R3992"/>
      <c r="T3992" s="30"/>
    </row>
    <row r="3993" spans="4:20" x14ac:dyDescent="0.45">
      <c r="D3993"/>
      <c r="E3993"/>
      <c r="I3993" s="21"/>
      <c r="J3993" s="22"/>
      <c r="K3993" s="23"/>
      <c r="M3993" s="31"/>
      <c r="N3993" s="31"/>
      <c r="O3993"/>
      <c r="P3993"/>
      <c r="R3993"/>
      <c r="T3993" s="30"/>
    </row>
    <row r="3994" spans="4:20" x14ac:dyDescent="0.45">
      <c r="D3994"/>
      <c r="E3994"/>
      <c r="I3994" s="21"/>
      <c r="J3994" s="22"/>
      <c r="K3994" s="23"/>
      <c r="M3994" s="31"/>
      <c r="N3994" s="31"/>
      <c r="O3994"/>
      <c r="P3994"/>
      <c r="R3994"/>
      <c r="T3994" s="30"/>
    </row>
    <row r="3995" spans="4:20" x14ac:dyDescent="0.45">
      <c r="D3995"/>
      <c r="E3995"/>
      <c r="I3995" s="21"/>
      <c r="J3995" s="22"/>
      <c r="K3995" s="23"/>
      <c r="M3995" s="31"/>
      <c r="N3995" s="31"/>
      <c r="O3995"/>
      <c r="P3995"/>
      <c r="R3995"/>
      <c r="T3995" s="30"/>
    </row>
    <row r="3996" spans="4:20" x14ac:dyDescent="0.45">
      <c r="D3996"/>
      <c r="E3996"/>
      <c r="I3996" s="21"/>
      <c r="J3996" s="22"/>
      <c r="K3996" s="23"/>
      <c r="M3996" s="31"/>
      <c r="N3996" s="31"/>
      <c r="O3996"/>
      <c r="P3996"/>
      <c r="R3996"/>
      <c r="T3996" s="30"/>
    </row>
    <row r="3997" spans="4:20" x14ac:dyDescent="0.45">
      <c r="D3997"/>
      <c r="E3997"/>
      <c r="I3997" s="21"/>
      <c r="J3997" s="22"/>
      <c r="K3997" s="23"/>
      <c r="M3997" s="31"/>
      <c r="N3997" s="31"/>
      <c r="O3997"/>
      <c r="P3997"/>
      <c r="R3997"/>
      <c r="T3997" s="30"/>
    </row>
    <row r="3998" spans="4:20" x14ac:dyDescent="0.45">
      <c r="D3998"/>
      <c r="E3998"/>
      <c r="I3998" s="21"/>
      <c r="J3998" s="22"/>
      <c r="K3998" s="23"/>
      <c r="M3998" s="31"/>
      <c r="N3998" s="31"/>
      <c r="O3998"/>
      <c r="P3998"/>
      <c r="R3998"/>
      <c r="T3998" s="30"/>
    </row>
    <row r="3999" spans="4:20" x14ac:dyDescent="0.45">
      <c r="D3999"/>
      <c r="E3999"/>
      <c r="I3999" s="21"/>
      <c r="J3999" s="22"/>
      <c r="K3999" s="23"/>
      <c r="M3999" s="31"/>
      <c r="N3999" s="31"/>
      <c r="O3999"/>
      <c r="P3999"/>
      <c r="R3999"/>
      <c r="T3999" s="30"/>
    </row>
    <row r="4000" spans="4:20" x14ac:dyDescent="0.45">
      <c r="D4000"/>
      <c r="E4000"/>
      <c r="I4000" s="21"/>
      <c r="J4000" s="22"/>
      <c r="K4000" s="23"/>
      <c r="M4000" s="31"/>
      <c r="N4000" s="31"/>
      <c r="O4000"/>
      <c r="P4000"/>
      <c r="R4000"/>
      <c r="T4000" s="30"/>
    </row>
    <row r="4001" spans="4:20" x14ac:dyDescent="0.45">
      <c r="D4001"/>
      <c r="E4001"/>
      <c r="I4001" s="21"/>
      <c r="J4001" s="22"/>
      <c r="K4001" s="23"/>
      <c r="M4001" s="31"/>
      <c r="N4001" s="31"/>
      <c r="O4001"/>
      <c r="P4001"/>
      <c r="R4001"/>
      <c r="T4001" s="30"/>
    </row>
    <row r="4002" spans="4:20" x14ac:dyDescent="0.45">
      <c r="D4002"/>
      <c r="E4002"/>
      <c r="I4002" s="21"/>
      <c r="J4002" s="22"/>
      <c r="K4002" s="23"/>
      <c r="M4002" s="31"/>
      <c r="N4002" s="31"/>
      <c r="O4002"/>
      <c r="P4002"/>
      <c r="R4002"/>
      <c r="T4002" s="30"/>
    </row>
    <row r="4003" spans="4:20" x14ac:dyDescent="0.45">
      <c r="D4003"/>
      <c r="E4003"/>
      <c r="I4003" s="21"/>
      <c r="J4003" s="22"/>
      <c r="K4003" s="23"/>
      <c r="M4003" s="31"/>
      <c r="N4003" s="31"/>
      <c r="O4003"/>
      <c r="P4003"/>
      <c r="R4003"/>
      <c r="T4003" s="30"/>
    </row>
    <row r="4004" spans="4:20" x14ac:dyDescent="0.45">
      <c r="D4004"/>
      <c r="E4004"/>
      <c r="I4004" s="21"/>
      <c r="J4004" s="22"/>
      <c r="K4004" s="23"/>
      <c r="M4004" s="31"/>
      <c r="N4004" s="31"/>
      <c r="O4004"/>
      <c r="P4004"/>
      <c r="R4004"/>
      <c r="T4004" s="30"/>
    </row>
    <row r="4005" spans="4:20" x14ac:dyDescent="0.45">
      <c r="D4005"/>
      <c r="E4005"/>
      <c r="I4005" s="21"/>
      <c r="J4005" s="22"/>
      <c r="K4005" s="23"/>
      <c r="M4005" s="31"/>
      <c r="N4005" s="31"/>
      <c r="O4005"/>
      <c r="P4005"/>
      <c r="R4005"/>
      <c r="T4005" s="30"/>
    </row>
    <row r="4006" spans="4:20" x14ac:dyDescent="0.45">
      <c r="D4006"/>
      <c r="E4006"/>
      <c r="I4006" s="21"/>
      <c r="J4006" s="22"/>
      <c r="K4006" s="23"/>
      <c r="M4006" s="31"/>
      <c r="N4006" s="31"/>
      <c r="O4006"/>
      <c r="P4006"/>
      <c r="R4006"/>
      <c r="T4006" s="30"/>
    </row>
    <row r="4007" spans="4:20" x14ac:dyDescent="0.45">
      <c r="D4007"/>
      <c r="E4007"/>
      <c r="I4007" s="21"/>
      <c r="J4007" s="22"/>
      <c r="K4007" s="23"/>
      <c r="M4007" s="31"/>
      <c r="N4007" s="31"/>
      <c r="O4007"/>
      <c r="P4007"/>
      <c r="R4007"/>
      <c r="T4007" s="30"/>
    </row>
    <row r="4008" spans="4:20" x14ac:dyDescent="0.45">
      <c r="D4008"/>
      <c r="E4008"/>
      <c r="I4008" s="21"/>
      <c r="J4008" s="22"/>
      <c r="K4008" s="23"/>
      <c r="M4008" s="31"/>
      <c r="N4008" s="31"/>
      <c r="O4008"/>
      <c r="P4008"/>
      <c r="R4008"/>
      <c r="T4008" s="30"/>
    </row>
    <row r="4009" spans="4:20" x14ac:dyDescent="0.45">
      <c r="D4009"/>
      <c r="E4009"/>
      <c r="I4009" s="21"/>
      <c r="J4009" s="22"/>
      <c r="K4009" s="23"/>
      <c r="M4009" s="31"/>
      <c r="N4009" s="31"/>
      <c r="O4009"/>
      <c r="P4009"/>
      <c r="R4009"/>
      <c r="T4009" s="30"/>
    </row>
    <row r="4010" spans="4:20" x14ac:dyDescent="0.45">
      <c r="D4010"/>
      <c r="E4010"/>
      <c r="I4010" s="21"/>
      <c r="J4010" s="22"/>
      <c r="K4010" s="23"/>
      <c r="M4010" s="31"/>
      <c r="N4010" s="31"/>
      <c r="O4010"/>
      <c r="P4010"/>
      <c r="R4010"/>
      <c r="T4010" s="30"/>
    </row>
    <row r="4011" spans="4:20" x14ac:dyDescent="0.45">
      <c r="D4011"/>
      <c r="E4011"/>
      <c r="I4011" s="21"/>
      <c r="J4011" s="22"/>
      <c r="K4011" s="23"/>
      <c r="M4011" s="31"/>
      <c r="N4011" s="31"/>
      <c r="O4011"/>
      <c r="P4011"/>
      <c r="R4011"/>
      <c r="T4011" s="30"/>
    </row>
    <row r="4012" spans="4:20" x14ac:dyDescent="0.45">
      <c r="D4012"/>
      <c r="E4012"/>
      <c r="I4012" s="21"/>
      <c r="J4012" s="22"/>
      <c r="K4012" s="23"/>
      <c r="M4012" s="31"/>
      <c r="N4012" s="31"/>
      <c r="O4012"/>
      <c r="P4012"/>
      <c r="R4012"/>
      <c r="T4012" s="30"/>
    </row>
    <row r="4013" spans="4:20" x14ac:dyDescent="0.45">
      <c r="D4013"/>
      <c r="E4013"/>
      <c r="I4013" s="21"/>
      <c r="J4013" s="22"/>
      <c r="K4013" s="23"/>
      <c r="M4013" s="31"/>
      <c r="N4013" s="31"/>
      <c r="O4013"/>
      <c r="P4013"/>
      <c r="R4013"/>
      <c r="T4013" s="30"/>
    </row>
    <row r="4014" spans="4:20" x14ac:dyDescent="0.45">
      <c r="D4014"/>
      <c r="E4014"/>
      <c r="I4014" s="21"/>
      <c r="J4014" s="22"/>
      <c r="K4014" s="23"/>
      <c r="M4014" s="31"/>
      <c r="N4014" s="31"/>
      <c r="O4014"/>
      <c r="P4014"/>
      <c r="R4014"/>
      <c r="T4014" s="30"/>
    </row>
    <row r="4015" spans="4:20" x14ac:dyDescent="0.45">
      <c r="D4015"/>
      <c r="E4015"/>
      <c r="I4015" s="21"/>
      <c r="J4015" s="22"/>
      <c r="K4015" s="23"/>
      <c r="M4015" s="31"/>
      <c r="N4015" s="31"/>
      <c r="O4015"/>
      <c r="P4015"/>
      <c r="R4015"/>
      <c r="T4015" s="30"/>
    </row>
    <row r="4016" spans="4:20" x14ac:dyDescent="0.45">
      <c r="D4016"/>
      <c r="E4016"/>
      <c r="I4016" s="21"/>
      <c r="J4016" s="22"/>
      <c r="K4016" s="23"/>
      <c r="M4016" s="31"/>
      <c r="N4016" s="31"/>
      <c r="O4016"/>
      <c r="P4016"/>
      <c r="R4016"/>
      <c r="T4016" s="30"/>
    </row>
    <row r="4017" spans="4:20" x14ac:dyDescent="0.45">
      <c r="D4017"/>
      <c r="E4017"/>
      <c r="I4017" s="21"/>
      <c r="J4017" s="22"/>
      <c r="K4017" s="23"/>
      <c r="M4017" s="31"/>
      <c r="N4017" s="31"/>
      <c r="O4017"/>
      <c r="P4017"/>
      <c r="R4017"/>
      <c r="T4017" s="30"/>
    </row>
    <row r="4018" spans="4:20" x14ac:dyDescent="0.45">
      <c r="D4018"/>
      <c r="E4018"/>
      <c r="I4018" s="21"/>
      <c r="J4018" s="22"/>
      <c r="K4018" s="23"/>
      <c r="M4018" s="31"/>
      <c r="N4018" s="31"/>
      <c r="O4018"/>
      <c r="P4018"/>
      <c r="R4018"/>
      <c r="T4018" s="30"/>
    </row>
    <row r="4019" spans="4:20" x14ac:dyDescent="0.45">
      <c r="D4019"/>
      <c r="E4019"/>
      <c r="I4019" s="21"/>
      <c r="J4019" s="22"/>
      <c r="K4019" s="23"/>
      <c r="M4019" s="31"/>
      <c r="N4019" s="31"/>
      <c r="O4019"/>
      <c r="P4019"/>
      <c r="R4019"/>
      <c r="T4019" s="30"/>
    </row>
    <row r="4020" spans="4:20" x14ac:dyDescent="0.45">
      <c r="D4020"/>
      <c r="E4020"/>
      <c r="I4020" s="21"/>
      <c r="J4020" s="22"/>
      <c r="K4020" s="23"/>
      <c r="M4020" s="31"/>
      <c r="N4020" s="31"/>
      <c r="O4020"/>
      <c r="P4020"/>
      <c r="R4020"/>
      <c r="T4020" s="30"/>
    </row>
    <row r="4021" spans="4:20" x14ac:dyDescent="0.45">
      <c r="D4021"/>
      <c r="E4021"/>
      <c r="I4021" s="21"/>
      <c r="J4021" s="22"/>
      <c r="K4021" s="23"/>
      <c r="M4021" s="31"/>
      <c r="N4021" s="31"/>
      <c r="O4021"/>
      <c r="P4021"/>
      <c r="R4021"/>
      <c r="T4021" s="30"/>
    </row>
    <row r="4022" spans="4:20" x14ac:dyDescent="0.45">
      <c r="D4022"/>
      <c r="E4022"/>
      <c r="I4022" s="21"/>
      <c r="J4022" s="22"/>
      <c r="K4022" s="23"/>
      <c r="M4022" s="31"/>
      <c r="N4022" s="31"/>
      <c r="O4022"/>
      <c r="P4022"/>
      <c r="R4022"/>
      <c r="T4022" s="30"/>
    </row>
    <row r="4023" spans="4:20" x14ac:dyDescent="0.45">
      <c r="D4023"/>
      <c r="E4023"/>
      <c r="I4023" s="21"/>
      <c r="J4023" s="22"/>
      <c r="K4023" s="23"/>
      <c r="M4023" s="31"/>
      <c r="N4023" s="31"/>
      <c r="O4023"/>
      <c r="P4023"/>
      <c r="R4023"/>
      <c r="T4023" s="30"/>
    </row>
    <row r="4024" spans="4:20" x14ac:dyDescent="0.45">
      <c r="D4024"/>
      <c r="E4024"/>
      <c r="I4024" s="21"/>
      <c r="J4024" s="22"/>
      <c r="K4024" s="23"/>
      <c r="M4024" s="31"/>
      <c r="N4024" s="31"/>
      <c r="O4024"/>
      <c r="P4024"/>
      <c r="R4024"/>
      <c r="T4024" s="30"/>
    </row>
    <row r="4025" spans="4:20" x14ac:dyDescent="0.45">
      <c r="D4025"/>
      <c r="E4025"/>
      <c r="I4025" s="21"/>
      <c r="J4025" s="22"/>
      <c r="K4025" s="23"/>
      <c r="M4025" s="31"/>
      <c r="N4025" s="31"/>
      <c r="O4025"/>
      <c r="P4025"/>
      <c r="R4025"/>
      <c r="T4025" s="30"/>
    </row>
    <row r="4026" spans="4:20" x14ac:dyDescent="0.45">
      <c r="D4026"/>
      <c r="E4026"/>
      <c r="I4026" s="21"/>
      <c r="J4026" s="22"/>
      <c r="K4026" s="23"/>
      <c r="M4026" s="31"/>
      <c r="N4026" s="31"/>
      <c r="O4026"/>
      <c r="P4026"/>
      <c r="R4026"/>
      <c r="T4026" s="30"/>
    </row>
    <row r="4027" spans="4:20" x14ac:dyDescent="0.45">
      <c r="D4027"/>
      <c r="E4027"/>
      <c r="I4027" s="21"/>
      <c r="J4027" s="22"/>
      <c r="K4027" s="23"/>
      <c r="M4027" s="31"/>
      <c r="N4027" s="31"/>
      <c r="O4027"/>
      <c r="P4027"/>
      <c r="R4027"/>
      <c r="T4027" s="30"/>
    </row>
    <row r="4028" spans="4:20" x14ac:dyDescent="0.45">
      <c r="D4028"/>
      <c r="E4028"/>
      <c r="I4028" s="21"/>
      <c r="J4028" s="22"/>
      <c r="K4028" s="23"/>
      <c r="M4028" s="31"/>
      <c r="N4028" s="31"/>
      <c r="O4028"/>
      <c r="P4028"/>
      <c r="R4028"/>
      <c r="T4028" s="30"/>
    </row>
    <row r="4029" spans="4:20" x14ac:dyDescent="0.45">
      <c r="D4029"/>
      <c r="E4029"/>
      <c r="I4029" s="21"/>
      <c r="J4029" s="22"/>
      <c r="K4029" s="23"/>
      <c r="M4029" s="31"/>
      <c r="N4029" s="31"/>
      <c r="O4029"/>
      <c r="P4029"/>
      <c r="R4029"/>
      <c r="T4029" s="30"/>
    </row>
    <row r="4030" spans="4:20" x14ac:dyDescent="0.45">
      <c r="D4030"/>
      <c r="E4030"/>
      <c r="I4030" s="21"/>
      <c r="J4030" s="22"/>
      <c r="K4030" s="23"/>
      <c r="M4030" s="31"/>
      <c r="N4030" s="31"/>
      <c r="O4030"/>
      <c r="P4030"/>
      <c r="R4030"/>
      <c r="T4030" s="30"/>
    </row>
    <row r="4031" spans="4:20" x14ac:dyDescent="0.45">
      <c r="D4031"/>
      <c r="E4031"/>
      <c r="I4031" s="21"/>
      <c r="J4031" s="22"/>
      <c r="K4031" s="23"/>
      <c r="M4031" s="31"/>
      <c r="N4031" s="31"/>
      <c r="O4031"/>
      <c r="P4031"/>
      <c r="R4031"/>
      <c r="T4031" s="30"/>
    </row>
    <row r="4032" spans="4:20" x14ac:dyDescent="0.45">
      <c r="D4032"/>
      <c r="E4032"/>
      <c r="I4032" s="21"/>
      <c r="J4032" s="22"/>
      <c r="K4032" s="23"/>
      <c r="M4032" s="31"/>
      <c r="N4032" s="31"/>
      <c r="O4032"/>
      <c r="P4032"/>
      <c r="R4032"/>
      <c r="T4032" s="30"/>
    </row>
    <row r="4033" spans="4:20" x14ac:dyDescent="0.45">
      <c r="D4033"/>
      <c r="E4033"/>
      <c r="I4033" s="21"/>
      <c r="J4033" s="22"/>
      <c r="K4033" s="23"/>
      <c r="M4033" s="31"/>
      <c r="N4033" s="31"/>
      <c r="O4033"/>
      <c r="P4033"/>
      <c r="R4033"/>
      <c r="T4033" s="30"/>
    </row>
    <row r="4034" spans="4:20" x14ac:dyDescent="0.45">
      <c r="D4034"/>
      <c r="E4034"/>
      <c r="I4034" s="21"/>
      <c r="J4034" s="22"/>
      <c r="K4034" s="23"/>
      <c r="M4034" s="31"/>
      <c r="N4034" s="31"/>
      <c r="O4034"/>
      <c r="P4034"/>
      <c r="R4034"/>
      <c r="T4034" s="30"/>
    </row>
    <row r="4035" spans="4:20" x14ac:dyDescent="0.45">
      <c r="D4035"/>
      <c r="E4035"/>
      <c r="I4035" s="21"/>
      <c r="J4035" s="22"/>
      <c r="K4035" s="23"/>
      <c r="M4035" s="31"/>
      <c r="N4035" s="31"/>
      <c r="O4035"/>
      <c r="P4035"/>
      <c r="R4035"/>
      <c r="T4035" s="30"/>
    </row>
    <row r="4036" spans="4:20" x14ac:dyDescent="0.45">
      <c r="D4036"/>
      <c r="E4036"/>
      <c r="I4036" s="21"/>
      <c r="J4036" s="22"/>
      <c r="K4036" s="23"/>
      <c r="M4036" s="31"/>
      <c r="N4036" s="31"/>
      <c r="O4036"/>
      <c r="P4036"/>
      <c r="R4036"/>
      <c r="T4036" s="30"/>
    </row>
    <row r="4037" spans="4:20" x14ac:dyDescent="0.45">
      <c r="D4037"/>
      <c r="E4037"/>
      <c r="I4037" s="21"/>
      <c r="J4037" s="22"/>
      <c r="K4037" s="23"/>
      <c r="M4037" s="31"/>
      <c r="N4037" s="31"/>
      <c r="O4037"/>
      <c r="P4037"/>
      <c r="R4037"/>
      <c r="T4037" s="30"/>
    </row>
    <row r="4038" spans="4:20" x14ac:dyDescent="0.45">
      <c r="D4038"/>
      <c r="E4038"/>
      <c r="I4038" s="21"/>
      <c r="J4038" s="22"/>
      <c r="K4038" s="23"/>
      <c r="M4038" s="31"/>
      <c r="N4038" s="31"/>
      <c r="O4038"/>
      <c r="P4038"/>
      <c r="R4038"/>
      <c r="T4038" s="30"/>
    </row>
    <row r="4039" spans="4:20" x14ac:dyDescent="0.45">
      <c r="D4039"/>
      <c r="E4039"/>
      <c r="I4039" s="21"/>
      <c r="J4039" s="22"/>
      <c r="K4039" s="23"/>
      <c r="M4039" s="31"/>
      <c r="N4039" s="31"/>
      <c r="O4039"/>
      <c r="P4039"/>
      <c r="R4039"/>
      <c r="T4039" s="30"/>
    </row>
    <row r="4040" spans="4:20" x14ac:dyDescent="0.45">
      <c r="D4040"/>
      <c r="E4040"/>
      <c r="I4040" s="21"/>
      <c r="J4040" s="22"/>
      <c r="K4040" s="23"/>
      <c r="M4040" s="31"/>
      <c r="N4040" s="31"/>
      <c r="O4040"/>
      <c r="P4040"/>
      <c r="R4040"/>
      <c r="T4040" s="30"/>
    </row>
    <row r="4041" spans="4:20" x14ac:dyDescent="0.45">
      <c r="D4041"/>
      <c r="E4041"/>
      <c r="I4041" s="21"/>
      <c r="J4041" s="22"/>
      <c r="K4041" s="23"/>
      <c r="M4041" s="31"/>
      <c r="N4041" s="31"/>
      <c r="O4041"/>
      <c r="P4041"/>
      <c r="R4041"/>
      <c r="T4041" s="30"/>
    </row>
    <row r="4042" spans="4:20" x14ac:dyDescent="0.45">
      <c r="D4042"/>
      <c r="E4042"/>
      <c r="I4042" s="21"/>
      <c r="J4042" s="22"/>
      <c r="K4042" s="23"/>
      <c r="M4042" s="31"/>
      <c r="N4042" s="31"/>
      <c r="O4042"/>
      <c r="P4042"/>
      <c r="R4042"/>
      <c r="T4042" s="30"/>
    </row>
    <row r="4043" spans="4:20" x14ac:dyDescent="0.45">
      <c r="D4043"/>
      <c r="E4043"/>
      <c r="I4043" s="21"/>
      <c r="J4043" s="22"/>
      <c r="K4043" s="23"/>
      <c r="M4043" s="31"/>
      <c r="N4043" s="31"/>
      <c r="O4043"/>
      <c r="P4043"/>
      <c r="R4043"/>
      <c r="T4043" s="30"/>
    </row>
    <row r="4044" spans="4:20" x14ac:dyDescent="0.45">
      <c r="D4044"/>
      <c r="E4044"/>
      <c r="I4044" s="21"/>
      <c r="J4044" s="22"/>
      <c r="K4044" s="23"/>
      <c r="M4044" s="31"/>
      <c r="N4044" s="31"/>
      <c r="O4044"/>
      <c r="P4044"/>
      <c r="R4044"/>
      <c r="T4044" s="30"/>
    </row>
    <row r="4045" spans="4:20" x14ac:dyDescent="0.45">
      <c r="D4045"/>
      <c r="E4045"/>
      <c r="I4045" s="21"/>
      <c r="J4045" s="22"/>
      <c r="K4045" s="23"/>
      <c r="M4045" s="31"/>
      <c r="N4045" s="31"/>
      <c r="O4045"/>
      <c r="P4045"/>
      <c r="R4045"/>
      <c r="T4045" s="30"/>
    </row>
    <row r="4046" spans="4:20" x14ac:dyDescent="0.45">
      <c r="D4046"/>
      <c r="E4046"/>
      <c r="I4046" s="21"/>
      <c r="J4046" s="22"/>
      <c r="K4046" s="23"/>
      <c r="M4046" s="31"/>
      <c r="N4046" s="31"/>
      <c r="O4046"/>
      <c r="P4046"/>
      <c r="R4046"/>
      <c r="T4046" s="30"/>
    </row>
    <row r="4047" spans="4:20" x14ac:dyDescent="0.45">
      <c r="D4047"/>
      <c r="E4047"/>
      <c r="I4047" s="21"/>
      <c r="J4047" s="22"/>
      <c r="K4047" s="23"/>
      <c r="M4047" s="31"/>
      <c r="N4047" s="31"/>
      <c r="O4047"/>
      <c r="P4047"/>
      <c r="R4047"/>
      <c r="T4047" s="30"/>
    </row>
    <row r="4048" spans="4:20" x14ac:dyDescent="0.45">
      <c r="D4048"/>
      <c r="E4048"/>
      <c r="I4048" s="21"/>
      <c r="J4048" s="22"/>
      <c r="K4048" s="23"/>
      <c r="M4048" s="31"/>
      <c r="N4048" s="31"/>
      <c r="O4048"/>
      <c r="P4048"/>
      <c r="R4048"/>
      <c r="T4048" s="30"/>
    </row>
    <row r="4049" spans="4:20" x14ac:dyDescent="0.45">
      <c r="D4049"/>
      <c r="E4049"/>
      <c r="I4049" s="21"/>
      <c r="J4049" s="22"/>
      <c r="K4049" s="23"/>
      <c r="M4049" s="31"/>
      <c r="N4049" s="31"/>
      <c r="O4049"/>
      <c r="P4049"/>
      <c r="R4049"/>
      <c r="T4049" s="30"/>
    </row>
    <row r="4050" spans="4:20" x14ac:dyDescent="0.45">
      <c r="D4050"/>
      <c r="E4050"/>
      <c r="I4050" s="21"/>
      <c r="J4050" s="22"/>
      <c r="K4050" s="23"/>
      <c r="M4050" s="31"/>
      <c r="N4050" s="31"/>
      <c r="O4050"/>
      <c r="P4050"/>
      <c r="R4050"/>
      <c r="T4050" s="30"/>
    </row>
    <row r="4051" spans="4:20" x14ac:dyDescent="0.45">
      <c r="D4051"/>
      <c r="E4051"/>
      <c r="I4051" s="21"/>
      <c r="J4051" s="22"/>
      <c r="K4051" s="23"/>
      <c r="M4051" s="31"/>
      <c r="N4051" s="31"/>
      <c r="O4051"/>
      <c r="P4051"/>
      <c r="R4051"/>
      <c r="T4051" s="30"/>
    </row>
    <row r="4052" spans="4:20" x14ac:dyDescent="0.45">
      <c r="D4052"/>
      <c r="E4052"/>
      <c r="I4052" s="21"/>
      <c r="J4052" s="22"/>
      <c r="K4052" s="23"/>
      <c r="M4052" s="31"/>
      <c r="N4052" s="31"/>
      <c r="O4052"/>
      <c r="P4052"/>
      <c r="R4052"/>
      <c r="T4052" s="30"/>
    </row>
    <row r="4053" spans="4:20" x14ac:dyDescent="0.45">
      <c r="D4053"/>
      <c r="E4053"/>
      <c r="I4053" s="21"/>
      <c r="J4053" s="22"/>
      <c r="K4053" s="23"/>
      <c r="M4053" s="31"/>
      <c r="N4053" s="31"/>
      <c r="O4053"/>
      <c r="P4053"/>
      <c r="R4053"/>
      <c r="T4053" s="30"/>
    </row>
    <row r="4054" spans="4:20" x14ac:dyDescent="0.45">
      <c r="D4054"/>
      <c r="E4054"/>
      <c r="I4054" s="21"/>
      <c r="J4054" s="22"/>
      <c r="K4054" s="23"/>
      <c r="M4054" s="31"/>
      <c r="N4054" s="31"/>
      <c r="O4054"/>
      <c r="P4054"/>
      <c r="R4054"/>
      <c r="T4054" s="30"/>
    </row>
    <row r="4055" spans="4:20" x14ac:dyDescent="0.45">
      <c r="D4055"/>
      <c r="E4055"/>
      <c r="I4055" s="21"/>
      <c r="J4055" s="22"/>
      <c r="K4055" s="23"/>
      <c r="M4055" s="31"/>
      <c r="N4055" s="31"/>
      <c r="O4055"/>
      <c r="P4055"/>
      <c r="R4055"/>
      <c r="T4055" s="30"/>
    </row>
    <row r="4056" spans="4:20" x14ac:dyDescent="0.45">
      <c r="D4056"/>
      <c r="E4056"/>
      <c r="I4056" s="21"/>
      <c r="J4056" s="22"/>
      <c r="K4056" s="23"/>
      <c r="M4056" s="31"/>
      <c r="N4056" s="31"/>
      <c r="O4056"/>
      <c r="P4056"/>
      <c r="R4056"/>
      <c r="T4056" s="30"/>
    </row>
    <row r="4057" spans="4:20" x14ac:dyDescent="0.45">
      <c r="D4057"/>
      <c r="E4057"/>
      <c r="I4057" s="21"/>
      <c r="J4057" s="22"/>
      <c r="K4057" s="23"/>
      <c r="M4057" s="31"/>
      <c r="N4057" s="31"/>
      <c r="O4057"/>
      <c r="P4057"/>
      <c r="R4057"/>
      <c r="T4057" s="30"/>
    </row>
    <row r="4058" spans="4:20" x14ac:dyDescent="0.45">
      <c r="D4058"/>
      <c r="E4058"/>
      <c r="I4058" s="21"/>
      <c r="J4058" s="22"/>
      <c r="K4058" s="23"/>
      <c r="M4058" s="31"/>
      <c r="N4058" s="31"/>
      <c r="O4058"/>
      <c r="P4058"/>
      <c r="R4058"/>
      <c r="T4058" s="30"/>
    </row>
    <row r="4059" spans="4:20" x14ac:dyDescent="0.45">
      <c r="D4059"/>
      <c r="E4059"/>
      <c r="I4059" s="21"/>
      <c r="J4059" s="22"/>
      <c r="K4059" s="23"/>
      <c r="M4059" s="31"/>
      <c r="N4059" s="31"/>
      <c r="O4059"/>
      <c r="P4059"/>
      <c r="R4059"/>
      <c r="T4059" s="30"/>
    </row>
    <row r="4060" spans="4:20" x14ac:dyDescent="0.45">
      <c r="D4060"/>
      <c r="E4060"/>
      <c r="I4060" s="21"/>
      <c r="J4060" s="22"/>
      <c r="K4060" s="23"/>
      <c r="M4060" s="31"/>
      <c r="N4060" s="31"/>
      <c r="O4060"/>
      <c r="P4060"/>
      <c r="R4060"/>
      <c r="T4060" s="30"/>
    </row>
    <row r="4061" spans="4:20" x14ac:dyDescent="0.45">
      <c r="D4061"/>
      <c r="E4061"/>
      <c r="I4061" s="21"/>
      <c r="J4061" s="22"/>
      <c r="K4061" s="23"/>
      <c r="M4061" s="31"/>
      <c r="N4061" s="31"/>
      <c r="O4061"/>
      <c r="P4061"/>
      <c r="R4061"/>
      <c r="T4061" s="30"/>
    </row>
    <row r="4062" spans="4:20" x14ac:dyDescent="0.45">
      <c r="D4062"/>
      <c r="E4062"/>
      <c r="I4062" s="21"/>
      <c r="J4062" s="22"/>
      <c r="K4062" s="23"/>
      <c r="M4062" s="31"/>
      <c r="N4062" s="31"/>
      <c r="O4062"/>
      <c r="P4062"/>
      <c r="R4062"/>
      <c r="T4062" s="30"/>
    </row>
    <row r="4063" spans="4:20" x14ac:dyDescent="0.45">
      <c r="D4063"/>
      <c r="E4063"/>
      <c r="I4063" s="21"/>
      <c r="J4063" s="22"/>
      <c r="K4063" s="23"/>
      <c r="M4063" s="31"/>
      <c r="N4063" s="31"/>
      <c r="O4063"/>
      <c r="P4063"/>
      <c r="R4063"/>
      <c r="T4063" s="30"/>
    </row>
    <row r="4064" spans="4:20" x14ac:dyDescent="0.45">
      <c r="D4064"/>
      <c r="E4064"/>
      <c r="I4064" s="21"/>
      <c r="J4064" s="22"/>
      <c r="K4064" s="23"/>
      <c r="M4064" s="31"/>
      <c r="N4064" s="31"/>
      <c r="O4064"/>
      <c r="P4064"/>
      <c r="R4064"/>
      <c r="T4064" s="30"/>
    </row>
    <row r="4065" spans="4:20" x14ac:dyDescent="0.45">
      <c r="D4065"/>
      <c r="E4065"/>
      <c r="I4065" s="21"/>
      <c r="J4065" s="22"/>
      <c r="K4065" s="23"/>
      <c r="M4065" s="31"/>
      <c r="N4065" s="31"/>
      <c r="O4065"/>
      <c r="P4065"/>
      <c r="R4065"/>
      <c r="T4065" s="30"/>
    </row>
    <row r="4066" spans="4:20" x14ac:dyDescent="0.45">
      <c r="D4066"/>
      <c r="E4066"/>
      <c r="I4066" s="21"/>
      <c r="J4066" s="22"/>
      <c r="K4066" s="23"/>
      <c r="M4066" s="31"/>
      <c r="N4066" s="31"/>
      <c r="O4066"/>
      <c r="P4066"/>
      <c r="R4066"/>
      <c r="T4066" s="30"/>
    </row>
    <row r="4067" spans="4:20" x14ac:dyDescent="0.45">
      <c r="D4067"/>
      <c r="E4067"/>
      <c r="I4067" s="21"/>
      <c r="J4067" s="22"/>
      <c r="K4067" s="23"/>
      <c r="M4067" s="31"/>
      <c r="N4067" s="31"/>
      <c r="O4067"/>
      <c r="P4067"/>
      <c r="R4067"/>
      <c r="T4067" s="30"/>
    </row>
    <row r="4068" spans="4:20" x14ac:dyDescent="0.45">
      <c r="D4068"/>
      <c r="E4068"/>
      <c r="I4068" s="21"/>
      <c r="J4068" s="22"/>
      <c r="K4068" s="23"/>
      <c r="M4068" s="31"/>
      <c r="N4068" s="31"/>
      <c r="O4068"/>
      <c r="P4068"/>
      <c r="R4068"/>
      <c r="T4068" s="30"/>
    </row>
    <row r="4069" spans="4:20" x14ac:dyDescent="0.45">
      <c r="D4069"/>
      <c r="E4069"/>
      <c r="I4069" s="21"/>
      <c r="J4069" s="22"/>
      <c r="K4069" s="23"/>
      <c r="M4069" s="31"/>
      <c r="N4069" s="31"/>
      <c r="O4069"/>
      <c r="P4069"/>
      <c r="R4069"/>
      <c r="T4069" s="30"/>
    </row>
    <row r="4070" spans="4:20" x14ac:dyDescent="0.45">
      <c r="D4070"/>
      <c r="E4070"/>
      <c r="I4070" s="21"/>
      <c r="J4070" s="22"/>
      <c r="K4070" s="23"/>
      <c r="M4070" s="31"/>
      <c r="N4070" s="31"/>
      <c r="O4070"/>
      <c r="P4070"/>
      <c r="R4070"/>
      <c r="T4070" s="30"/>
    </row>
    <row r="4071" spans="4:20" x14ac:dyDescent="0.45">
      <c r="D4071"/>
      <c r="E4071"/>
      <c r="I4071" s="21"/>
      <c r="J4071" s="22"/>
      <c r="K4071" s="23"/>
      <c r="M4071" s="31"/>
      <c r="N4071" s="31"/>
      <c r="O4071"/>
      <c r="P4071"/>
      <c r="R4071"/>
      <c r="T4071" s="30"/>
    </row>
    <row r="4072" spans="4:20" x14ac:dyDescent="0.45">
      <c r="D4072"/>
      <c r="E4072"/>
      <c r="I4072" s="21"/>
      <c r="J4072" s="22"/>
      <c r="K4072" s="23"/>
      <c r="M4072" s="31"/>
      <c r="N4072" s="31"/>
      <c r="O4072"/>
      <c r="P4072"/>
      <c r="R4072"/>
      <c r="T4072" s="30"/>
    </row>
    <row r="4073" spans="4:20" x14ac:dyDescent="0.45">
      <c r="D4073"/>
      <c r="E4073"/>
      <c r="I4073" s="21"/>
      <c r="J4073" s="22"/>
      <c r="K4073" s="23"/>
      <c r="M4073" s="31"/>
      <c r="N4073" s="31"/>
      <c r="O4073"/>
      <c r="P4073"/>
      <c r="R4073"/>
      <c r="T4073" s="30"/>
    </row>
    <row r="4074" spans="4:20" x14ac:dyDescent="0.45">
      <c r="D4074"/>
      <c r="E4074"/>
      <c r="I4074" s="21"/>
      <c r="J4074" s="22"/>
      <c r="K4074" s="23"/>
      <c r="M4074" s="31"/>
      <c r="N4074" s="31"/>
      <c r="O4074"/>
      <c r="P4074"/>
      <c r="R4074"/>
      <c r="T4074" s="30"/>
    </row>
    <row r="4075" spans="4:20" x14ac:dyDescent="0.45">
      <c r="D4075"/>
      <c r="E4075"/>
      <c r="I4075" s="21"/>
      <c r="J4075" s="22"/>
      <c r="K4075" s="23"/>
      <c r="M4075" s="31"/>
      <c r="N4075" s="31"/>
      <c r="O4075"/>
      <c r="P4075"/>
      <c r="R4075"/>
      <c r="T4075" s="30"/>
    </row>
    <row r="4076" spans="4:20" x14ac:dyDescent="0.45">
      <c r="D4076"/>
      <c r="E4076"/>
      <c r="I4076" s="21"/>
      <c r="J4076" s="22"/>
      <c r="K4076" s="23"/>
      <c r="M4076" s="31"/>
      <c r="N4076" s="31"/>
      <c r="O4076"/>
      <c r="P4076"/>
      <c r="R4076"/>
      <c r="T4076" s="30"/>
    </row>
    <row r="4077" spans="4:20" x14ac:dyDescent="0.45">
      <c r="D4077"/>
      <c r="E4077"/>
      <c r="I4077" s="21"/>
      <c r="J4077" s="22"/>
      <c r="K4077" s="23"/>
      <c r="M4077" s="31"/>
      <c r="N4077" s="31"/>
      <c r="O4077"/>
      <c r="P4077"/>
      <c r="R4077"/>
      <c r="T4077" s="30"/>
    </row>
    <row r="4078" spans="4:20" x14ac:dyDescent="0.45">
      <c r="D4078"/>
      <c r="E4078"/>
      <c r="I4078" s="21"/>
      <c r="J4078" s="22"/>
      <c r="K4078" s="23"/>
      <c r="M4078" s="31"/>
      <c r="N4078" s="31"/>
      <c r="O4078"/>
      <c r="P4078"/>
      <c r="R4078"/>
      <c r="T4078" s="30"/>
    </row>
    <row r="4079" spans="4:20" x14ac:dyDescent="0.45">
      <c r="D4079"/>
      <c r="E4079"/>
      <c r="I4079" s="21"/>
      <c r="J4079" s="22"/>
      <c r="K4079" s="23"/>
      <c r="M4079" s="31"/>
      <c r="N4079" s="31"/>
      <c r="O4079"/>
      <c r="P4079"/>
      <c r="R4079"/>
      <c r="T4079" s="30"/>
    </row>
    <row r="4080" spans="4:20" x14ac:dyDescent="0.45">
      <c r="D4080"/>
      <c r="E4080"/>
      <c r="I4080" s="21"/>
      <c r="J4080" s="22"/>
      <c r="K4080" s="23"/>
      <c r="M4080" s="31"/>
      <c r="N4080" s="31"/>
      <c r="O4080"/>
      <c r="P4080"/>
      <c r="R4080"/>
      <c r="T4080" s="30"/>
    </row>
    <row r="4081" spans="4:20" x14ac:dyDescent="0.45">
      <c r="D4081"/>
      <c r="E4081"/>
      <c r="I4081" s="21"/>
      <c r="J4081" s="22"/>
      <c r="K4081" s="23"/>
      <c r="M4081" s="31"/>
      <c r="N4081" s="31"/>
      <c r="O4081"/>
      <c r="P4081"/>
      <c r="R4081"/>
      <c r="T4081" s="30"/>
    </row>
    <row r="4082" spans="4:20" x14ac:dyDescent="0.45">
      <c r="D4082"/>
      <c r="E4082"/>
      <c r="I4082" s="21"/>
      <c r="J4082" s="22"/>
      <c r="K4082" s="23"/>
      <c r="M4082" s="31"/>
      <c r="N4082" s="31"/>
      <c r="O4082"/>
      <c r="P4082"/>
      <c r="R4082"/>
      <c r="T4082" s="30"/>
    </row>
    <row r="4083" spans="4:20" x14ac:dyDescent="0.45">
      <c r="D4083"/>
      <c r="E4083"/>
      <c r="I4083" s="21"/>
      <c r="J4083" s="22"/>
      <c r="K4083" s="23"/>
      <c r="M4083" s="31"/>
      <c r="N4083" s="31"/>
      <c r="O4083"/>
      <c r="P4083"/>
      <c r="R4083"/>
      <c r="T4083" s="30"/>
    </row>
    <row r="4084" spans="4:20" x14ac:dyDescent="0.45">
      <c r="D4084"/>
      <c r="E4084"/>
      <c r="I4084" s="21"/>
      <c r="J4084" s="22"/>
      <c r="K4084" s="23"/>
      <c r="M4084" s="31"/>
      <c r="N4084" s="31"/>
      <c r="O4084"/>
      <c r="P4084"/>
      <c r="R4084"/>
      <c r="T4084" s="30"/>
    </row>
    <row r="4085" spans="4:20" x14ac:dyDescent="0.45">
      <c r="D4085"/>
      <c r="E4085"/>
      <c r="I4085" s="21"/>
      <c r="J4085" s="22"/>
      <c r="K4085" s="23"/>
      <c r="M4085" s="31"/>
      <c r="N4085" s="31"/>
      <c r="O4085"/>
      <c r="P4085"/>
      <c r="R4085"/>
      <c r="T4085" s="30"/>
    </row>
    <row r="4086" spans="4:20" x14ac:dyDescent="0.45">
      <c r="D4086"/>
      <c r="E4086"/>
      <c r="I4086" s="21"/>
      <c r="J4086" s="22"/>
      <c r="K4086" s="23"/>
      <c r="M4086" s="31"/>
      <c r="N4086" s="31"/>
      <c r="O4086"/>
      <c r="P4086"/>
      <c r="R4086"/>
      <c r="T4086" s="30"/>
    </row>
    <row r="4087" spans="4:20" x14ac:dyDescent="0.45">
      <c r="D4087"/>
      <c r="E4087"/>
      <c r="I4087" s="21"/>
      <c r="J4087" s="22"/>
      <c r="K4087" s="23"/>
      <c r="M4087" s="31"/>
      <c r="N4087" s="31"/>
      <c r="O4087"/>
      <c r="P4087"/>
      <c r="R4087"/>
      <c r="T4087" s="30"/>
    </row>
    <row r="4088" spans="4:20" x14ac:dyDescent="0.45">
      <c r="D4088"/>
      <c r="E4088"/>
      <c r="I4088" s="21"/>
      <c r="J4088" s="22"/>
      <c r="K4088" s="23"/>
      <c r="M4088" s="31"/>
      <c r="N4088" s="31"/>
      <c r="O4088"/>
      <c r="P4088"/>
      <c r="R4088"/>
      <c r="T4088" s="30"/>
    </row>
    <row r="4089" spans="4:20" x14ac:dyDescent="0.45">
      <c r="D4089"/>
      <c r="E4089"/>
      <c r="I4089" s="21"/>
      <c r="J4089" s="22"/>
      <c r="K4089" s="23"/>
      <c r="M4089" s="31"/>
      <c r="N4089" s="31"/>
      <c r="O4089"/>
      <c r="P4089"/>
      <c r="R4089"/>
      <c r="T4089" s="30"/>
    </row>
    <row r="4090" spans="4:20" x14ac:dyDescent="0.45">
      <c r="D4090"/>
      <c r="E4090"/>
      <c r="I4090" s="21"/>
      <c r="J4090" s="22"/>
      <c r="K4090" s="23"/>
      <c r="M4090" s="31"/>
      <c r="N4090" s="31"/>
      <c r="O4090"/>
      <c r="P4090"/>
      <c r="R4090"/>
      <c r="T4090" s="30"/>
    </row>
    <row r="4091" spans="4:20" x14ac:dyDescent="0.45">
      <c r="D4091"/>
      <c r="E4091"/>
      <c r="I4091" s="21"/>
      <c r="J4091" s="22"/>
      <c r="K4091" s="23"/>
      <c r="M4091" s="31"/>
      <c r="N4091" s="31"/>
      <c r="O4091"/>
      <c r="P4091"/>
      <c r="R4091"/>
      <c r="T4091" s="30"/>
    </row>
    <row r="4092" spans="4:20" x14ac:dyDescent="0.45">
      <c r="D4092"/>
      <c r="E4092"/>
      <c r="I4092" s="21"/>
      <c r="J4092" s="22"/>
      <c r="K4092" s="23"/>
      <c r="M4092" s="31"/>
      <c r="N4092" s="31"/>
      <c r="O4092"/>
      <c r="P4092"/>
      <c r="R4092"/>
      <c r="T4092" s="30"/>
    </row>
    <row r="4093" spans="4:20" x14ac:dyDescent="0.45">
      <c r="D4093"/>
      <c r="E4093"/>
      <c r="I4093" s="21"/>
      <c r="J4093" s="22"/>
      <c r="K4093" s="23"/>
      <c r="M4093" s="31"/>
      <c r="N4093" s="31"/>
      <c r="O4093"/>
      <c r="P4093"/>
      <c r="R4093"/>
      <c r="T4093" s="30"/>
    </row>
    <row r="4094" spans="4:20" x14ac:dyDescent="0.45">
      <c r="D4094"/>
      <c r="E4094"/>
      <c r="I4094" s="21"/>
      <c r="J4094" s="22"/>
      <c r="K4094" s="23"/>
      <c r="M4094" s="31"/>
      <c r="N4094" s="31"/>
      <c r="O4094"/>
      <c r="P4094"/>
      <c r="R4094"/>
      <c r="T4094" s="30"/>
    </row>
    <row r="4095" spans="4:20" x14ac:dyDescent="0.45">
      <c r="D4095"/>
      <c r="E4095"/>
      <c r="I4095" s="21"/>
      <c r="J4095" s="22"/>
      <c r="K4095" s="23"/>
      <c r="M4095" s="31"/>
      <c r="N4095" s="31"/>
      <c r="O4095"/>
      <c r="P4095"/>
      <c r="R4095"/>
      <c r="T4095" s="30"/>
    </row>
    <row r="4096" spans="4:20" x14ac:dyDescent="0.45">
      <c r="D4096"/>
      <c r="E4096"/>
      <c r="I4096" s="21"/>
      <c r="J4096" s="22"/>
      <c r="K4096" s="23"/>
      <c r="M4096" s="31"/>
      <c r="N4096" s="31"/>
      <c r="O4096"/>
      <c r="P4096"/>
      <c r="R4096"/>
      <c r="T4096" s="30"/>
    </row>
    <row r="4097" spans="4:20" x14ac:dyDescent="0.45">
      <c r="D4097"/>
      <c r="E4097"/>
      <c r="I4097" s="21"/>
      <c r="J4097" s="22"/>
      <c r="K4097" s="23"/>
      <c r="M4097" s="31"/>
      <c r="N4097" s="31"/>
      <c r="O4097"/>
      <c r="P4097"/>
      <c r="R4097"/>
      <c r="T4097" s="30"/>
    </row>
    <row r="4098" spans="4:20" x14ac:dyDescent="0.45">
      <c r="D4098"/>
      <c r="E4098"/>
      <c r="I4098" s="21"/>
      <c r="J4098" s="22"/>
      <c r="K4098" s="23"/>
      <c r="M4098" s="31"/>
      <c r="N4098" s="31"/>
      <c r="O4098"/>
      <c r="P4098"/>
      <c r="R4098"/>
      <c r="T4098" s="30"/>
    </row>
    <row r="4099" spans="4:20" x14ac:dyDescent="0.45">
      <c r="D4099"/>
      <c r="E4099"/>
      <c r="I4099" s="21"/>
      <c r="J4099" s="22"/>
      <c r="K4099" s="23"/>
      <c r="M4099" s="31"/>
      <c r="N4099" s="31"/>
      <c r="O4099"/>
      <c r="P4099"/>
      <c r="R4099"/>
      <c r="T4099" s="30"/>
    </row>
    <row r="4100" spans="4:20" x14ac:dyDescent="0.45">
      <c r="D4100"/>
      <c r="E4100"/>
      <c r="I4100" s="21"/>
      <c r="J4100" s="22"/>
      <c r="K4100" s="23"/>
      <c r="M4100" s="31"/>
      <c r="N4100" s="31"/>
      <c r="O4100"/>
      <c r="P4100"/>
      <c r="R4100"/>
      <c r="T4100" s="30"/>
    </row>
    <row r="4101" spans="4:20" x14ac:dyDescent="0.45">
      <c r="D4101"/>
      <c r="E4101"/>
      <c r="I4101" s="21"/>
      <c r="J4101" s="22"/>
      <c r="K4101" s="23"/>
      <c r="M4101" s="31"/>
      <c r="N4101" s="31"/>
      <c r="O4101"/>
      <c r="P4101"/>
      <c r="R4101"/>
      <c r="T4101" s="30"/>
    </row>
    <row r="4102" spans="4:20" x14ac:dyDescent="0.45">
      <c r="D4102"/>
      <c r="E4102"/>
      <c r="I4102" s="21"/>
      <c r="J4102" s="22"/>
      <c r="K4102" s="23"/>
      <c r="M4102" s="31"/>
      <c r="N4102" s="31"/>
      <c r="O4102"/>
      <c r="P4102"/>
      <c r="R4102"/>
      <c r="T4102" s="30"/>
    </row>
    <row r="4103" spans="4:20" x14ac:dyDescent="0.45">
      <c r="D4103"/>
      <c r="E4103"/>
      <c r="I4103" s="21"/>
      <c r="J4103" s="22"/>
      <c r="K4103" s="23"/>
      <c r="M4103" s="31"/>
      <c r="N4103" s="31"/>
      <c r="O4103"/>
      <c r="P4103"/>
      <c r="R4103"/>
      <c r="T4103" s="30"/>
    </row>
    <row r="4104" spans="4:20" x14ac:dyDescent="0.45">
      <c r="D4104"/>
      <c r="E4104"/>
      <c r="I4104" s="21"/>
      <c r="J4104" s="22"/>
      <c r="K4104" s="23"/>
      <c r="M4104" s="31"/>
      <c r="N4104" s="31"/>
      <c r="O4104"/>
      <c r="P4104"/>
      <c r="R4104"/>
      <c r="T4104" s="30"/>
    </row>
    <row r="4105" spans="4:20" x14ac:dyDescent="0.45">
      <c r="D4105"/>
      <c r="E4105"/>
      <c r="I4105" s="21"/>
      <c r="J4105" s="22"/>
      <c r="K4105" s="23"/>
      <c r="M4105" s="31"/>
      <c r="N4105" s="31"/>
      <c r="O4105"/>
      <c r="P4105"/>
      <c r="R4105"/>
      <c r="T4105" s="30"/>
    </row>
    <row r="4106" spans="4:20" x14ac:dyDescent="0.45">
      <c r="D4106"/>
      <c r="E4106"/>
      <c r="I4106" s="21"/>
      <c r="J4106" s="22"/>
      <c r="K4106" s="23"/>
      <c r="M4106" s="31"/>
      <c r="N4106" s="31"/>
      <c r="O4106"/>
      <c r="P4106"/>
      <c r="R4106"/>
      <c r="T4106" s="30"/>
    </row>
    <row r="4107" spans="4:20" x14ac:dyDescent="0.45">
      <c r="D4107"/>
      <c r="E4107"/>
      <c r="I4107" s="21"/>
      <c r="J4107" s="22"/>
      <c r="K4107" s="23"/>
      <c r="M4107" s="31"/>
      <c r="N4107" s="31"/>
      <c r="O4107"/>
      <c r="P4107"/>
      <c r="R4107"/>
      <c r="T4107" s="30"/>
    </row>
    <row r="4108" spans="4:20" x14ac:dyDescent="0.45">
      <c r="D4108"/>
      <c r="E4108"/>
      <c r="I4108" s="21"/>
      <c r="J4108" s="22"/>
      <c r="K4108" s="23"/>
      <c r="M4108" s="31"/>
      <c r="N4108" s="31"/>
      <c r="O4108"/>
      <c r="P4108"/>
      <c r="R4108"/>
      <c r="T4108" s="30"/>
    </row>
    <row r="4109" spans="4:20" x14ac:dyDescent="0.45">
      <c r="D4109"/>
      <c r="E4109"/>
      <c r="I4109" s="21"/>
      <c r="J4109" s="22"/>
      <c r="K4109" s="23"/>
      <c r="M4109" s="31"/>
      <c r="N4109" s="31"/>
      <c r="O4109"/>
      <c r="P4109"/>
      <c r="R4109"/>
      <c r="T4109" s="30"/>
    </row>
    <row r="4110" spans="4:20" x14ac:dyDescent="0.45">
      <c r="D4110"/>
      <c r="E4110"/>
      <c r="I4110" s="21"/>
      <c r="J4110" s="22"/>
      <c r="K4110" s="23"/>
      <c r="M4110" s="31"/>
      <c r="N4110" s="31"/>
      <c r="O4110"/>
      <c r="P4110"/>
      <c r="R4110"/>
      <c r="T4110" s="30"/>
    </row>
    <row r="4111" spans="4:20" x14ac:dyDescent="0.45">
      <c r="D4111"/>
      <c r="E4111"/>
      <c r="I4111" s="21"/>
      <c r="J4111" s="22"/>
      <c r="K4111" s="23"/>
      <c r="M4111" s="31"/>
      <c r="N4111" s="31"/>
      <c r="O4111"/>
      <c r="P4111"/>
      <c r="R4111"/>
      <c r="T4111" s="30"/>
    </row>
    <row r="4112" spans="4:20" x14ac:dyDescent="0.45">
      <c r="D4112"/>
      <c r="E4112"/>
      <c r="I4112" s="21"/>
      <c r="J4112" s="22"/>
      <c r="K4112" s="23"/>
      <c r="M4112" s="31"/>
      <c r="N4112" s="31"/>
      <c r="O4112"/>
      <c r="P4112"/>
      <c r="R4112"/>
      <c r="T4112" s="30"/>
    </row>
    <row r="4113" spans="4:20" x14ac:dyDescent="0.45">
      <c r="D4113"/>
      <c r="E4113"/>
      <c r="I4113" s="21"/>
      <c r="J4113" s="22"/>
      <c r="K4113" s="23"/>
      <c r="M4113" s="31"/>
      <c r="N4113" s="31"/>
      <c r="O4113"/>
      <c r="P4113"/>
      <c r="R4113"/>
      <c r="T4113" s="30"/>
    </row>
    <row r="4114" spans="4:20" x14ac:dyDescent="0.45">
      <c r="D4114"/>
      <c r="E4114"/>
      <c r="I4114" s="21"/>
      <c r="J4114" s="22"/>
      <c r="K4114" s="23"/>
      <c r="M4114" s="31"/>
      <c r="N4114" s="31"/>
      <c r="O4114"/>
      <c r="P4114"/>
      <c r="R4114"/>
      <c r="T4114" s="30"/>
    </row>
    <row r="4115" spans="4:20" x14ac:dyDescent="0.45">
      <c r="D4115"/>
      <c r="E4115"/>
      <c r="I4115" s="21"/>
      <c r="J4115" s="22"/>
      <c r="K4115" s="23"/>
      <c r="M4115" s="31"/>
      <c r="N4115" s="31"/>
      <c r="O4115"/>
      <c r="P4115"/>
      <c r="R4115"/>
      <c r="T4115" s="30"/>
    </row>
    <row r="4116" spans="4:20" x14ac:dyDescent="0.45">
      <c r="D4116"/>
      <c r="E4116"/>
      <c r="I4116" s="21"/>
      <c r="J4116" s="22"/>
      <c r="K4116" s="23"/>
      <c r="M4116" s="31"/>
      <c r="N4116" s="31"/>
      <c r="O4116"/>
      <c r="P4116"/>
      <c r="R4116"/>
      <c r="T4116" s="30"/>
    </row>
    <row r="4117" spans="4:20" x14ac:dyDescent="0.45">
      <c r="D4117"/>
      <c r="E4117"/>
      <c r="I4117" s="21"/>
      <c r="J4117" s="22"/>
      <c r="K4117" s="23"/>
      <c r="M4117" s="31"/>
      <c r="N4117" s="31"/>
      <c r="O4117"/>
      <c r="P4117"/>
      <c r="R4117"/>
      <c r="T4117" s="30"/>
    </row>
    <row r="4118" spans="4:20" x14ac:dyDescent="0.45">
      <c r="D4118"/>
      <c r="E4118"/>
      <c r="I4118" s="21"/>
      <c r="J4118" s="22"/>
      <c r="K4118" s="23"/>
      <c r="M4118" s="31"/>
      <c r="N4118" s="31"/>
      <c r="O4118"/>
      <c r="P4118"/>
      <c r="R4118"/>
      <c r="T4118" s="30"/>
    </row>
    <row r="4119" spans="4:20" x14ac:dyDescent="0.45">
      <c r="D4119"/>
      <c r="E4119"/>
      <c r="I4119" s="21"/>
      <c r="J4119" s="22"/>
      <c r="K4119" s="23"/>
      <c r="M4119" s="31"/>
      <c r="N4119" s="31"/>
      <c r="O4119"/>
      <c r="P4119"/>
      <c r="R4119"/>
      <c r="T4119" s="30"/>
    </row>
    <row r="4120" spans="4:20" x14ac:dyDescent="0.45">
      <c r="D4120"/>
      <c r="E4120"/>
      <c r="I4120" s="21"/>
      <c r="J4120" s="22"/>
      <c r="K4120" s="23"/>
      <c r="M4120" s="31"/>
      <c r="N4120" s="31"/>
      <c r="O4120"/>
      <c r="P4120"/>
      <c r="R4120"/>
      <c r="T4120" s="30"/>
    </row>
    <row r="4121" spans="4:20" x14ac:dyDescent="0.45">
      <c r="D4121"/>
      <c r="E4121"/>
      <c r="I4121" s="21"/>
      <c r="J4121" s="22"/>
      <c r="K4121" s="23"/>
      <c r="M4121" s="31"/>
      <c r="N4121" s="31"/>
      <c r="O4121"/>
      <c r="P4121"/>
      <c r="R4121"/>
      <c r="T4121" s="30"/>
    </row>
    <row r="4122" spans="4:20" x14ac:dyDescent="0.45">
      <c r="D4122"/>
      <c r="E4122"/>
      <c r="I4122" s="21"/>
      <c r="J4122" s="22"/>
      <c r="K4122" s="23"/>
      <c r="M4122" s="31"/>
      <c r="N4122" s="31"/>
      <c r="O4122"/>
      <c r="P4122"/>
      <c r="R4122"/>
      <c r="T4122" s="30"/>
    </row>
    <row r="4123" spans="4:20" x14ac:dyDescent="0.45">
      <c r="D4123"/>
      <c r="E4123"/>
      <c r="I4123" s="21"/>
      <c r="J4123" s="22"/>
      <c r="K4123" s="23"/>
      <c r="M4123" s="31"/>
      <c r="N4123" s="31"/>
      <c r="O4123"/>
      <c r="P4123"/>
      <c r="R4123"/>
      <c r="T4123" s="30"/>
    </row>
    <row r="4124" spans="4:20" x14ac:dyDescent="0.45">
      <c r="D4124"/>
      <c r="E4124"/>
      <c r="I4124" s="21"/>
      <c r="J4124" s="22"/>
      <c r="K4124" s="23"/>
      <c r="M4124" s="31"/>
      <c r="N4124" s="31"/>
      <c r="O4124"/>
      <c r="P4124"/>
      <c r="R4124"/>
      <c r="T4124" s="30"/>
    </row>
    <row r="4125" spans="4:20" x14ac:dyDescent="0.45">
      <c r="D4125"/>
      <c r="E4125"/>
      <c r="I4125" s="21"/>
      <c r="J4125" s="22"/>
      <c r="K4125" s="23"/>
      <c r="M4125" s="31"/>
      <c r="N4125" s="31"/>
      <c r="O4125"/>
      <c r="P4125"/>
      <c r="R4125"/>
      <c r="T4125" s="30"/>
    </row>
    <row r="4126" spans="4:20" x14ac:dyDescent="0.45">
      <c r="D4126"/>
      <c r="E4126"/>
      <c r="I4126" s="21"/>
      <c r="J4126" s="22"/>
      <c r="K4126" s="23"/>
      <c r="M4126" s="31"/>
      <c r="N4126" s="31"/>
      <c r="O4126"/>
      <c r="P4126"/>
      <c r="R4126"/>
      <c r="T4126" s="30"/>
    </row>
    <row r="4127" spans="4:20" x14ac:dyDescent="0.45">
      <c r="D4127"/>
      <c r="E4127"/>
      <c r="I4127" s="21"/>
      <c r="J4127" s="22"/>
      <c r="K4127" s="23"/>
      <c r="M4127" s="31"/>
      <c r="N4127" s="31"/>
      <c r="O4127"/>
      <c r="P4127"/>
      <c r="R4127"/>
      <c r="T4127" s="30"/>
    </row>
    <row r="4128" spans="4:20" x14ac:dyDescent="0.45">
      <c r="D4128"/>
      <c r="E4128"/>
      <c r="I4128" s="21"/>
      <c r="J4128" s="22"/>
      <c r="K4128" s="23"/>
      <c r="M4128" s="31"/>
      <c r="N4128" s="31"/>
      <c r="O4128"/>
      <c r="P4128"/>
      <c r="R4128"/>
      <c r="T4128" s="30"/>
    </row>
    <row r="4129" spans="4:20" x14ac:dyDescent="0.45">
      <c r="D4129"/>
      <c r="E4129"/>
      <c r="I4129" s="21"/>
      <c r="J4129" s="22"/>
      <c r="K4129" s="23"/>
      <c r="M4129" s="31"/>
      <c r="N4129" s="31"/>
      <c r="O4129"/>
      <c r="P4129"/>
      <c r="R4129"/>
      <c r="T4129" s="30"/>
    </row>
    <row r="4130" spans="4:20" x14ac:dyDescent="0.45">
      <c r="D4130"/>
      <c r="E4130"/>
      <c r="I4130" s="21"/>
      <c r="J4130" s="22"/>
      <c r="K4130" s="23"/>
      <c r="M4130" s="31"/>
      <c r="N4130" s="31"/>
      <c r="O4130"/>
      <c r="P4130"/>
      <c r="R4130"/>
      <c r="T4130" s="30"/>
    </row>
    <row r="4131" spans="4:20" x14ac:dyDescent="0.45">
      <c r="D4131"/>
      <c r="E4131"/>
      <c r="I4131" s="21"/>
      <c r="J4131" s="22"/>
      <c r="K4131" s="23"/>
      <c r="M4131" s="31"/>
      <c r="N4131" s="31"/>
      <c r="O4131"/>
      <c r="P4131"/>
      <c r="R4131"/>
      <c r="T4131" s="30"/>
    </row>
    <row r="4132" spans="4:20" x14ac:dyDescent="0.45">
      <c r="D4132"/>
      <c r="E4132"/>
      <c r="I4132" s="21"/>
      <c r="J4132" s="22"/>
      <c r="K4132" s="23"/>
      <c r="M4132" s="31"/>
      <c r="N4132" s="31"/>
      <c r="O4132"/>
      <c r="P4132"/>
      <c r="R4132"/>
      <c r="T4132" s="30"/>
    </row>
    <row r="4133" spans="4:20" x14ac:dyDescent="0.45">
      <c r="D4133"/>
      <c r="E4133"/>
      <c r="I4133" s="21"/>
      <c r="J4133" s="22"/>
      <c r="K4133" s="23"/>
      <c r="M4133" s="31"/>
      <c r="N4133" s="31"/>
      <c r="O4133"/>
      <c r="P4133"/>
      <c r="R4133"/>
      <c r="T4133" s="30"/>
    </row>
    <row r="4134" spans="4:20" x14ac:dyDescent="0.45">
      <c r="D4134"/>
      <c r="E4134"/>
      <c r="I4134" s="21"/>
      <c r="J4134" s="22"/>
      <c r="K4134" s="23"/>
      <c r="M4134" s="31"/>
      <c r="N4134" s="31"/>
      <c r="O4134"/>
      <c r="P4134"/>
      <c r="R4134"/>
      <c r="T4134" s="30"/>
    </row>
    <row r="4135" spans="4:20" x14ac:dyDescent="0.45">
      <c r="D4135"/>
      <c r="E4135"/>
      <c r="I4135" s="21"/>
      <c r="J4135" s="22"/>
      <c r="K4135" s="23"/>
      <c r="M4135" s="31"/>
      <c r="N4135" s="31"/>
      <c r="O4135"/>
      <c r="P4135"/>
      <c r="R4135"/>
      <c r="T4135" s="30"/>
    </row>
    <row r="4136" spans="4:20" x14ac:dyDescent="0.45">
      <c r="D4136"/>
      <c r="E4136"/>
      <c r="I4136" s="21"/>
      <c r="J4136" s="22"/>
      <c r="K4136" s="23"/>
      <c r="M4136" s="31"/>
      <c r="N4136" s="31"/>
      <c r="O4136"/>
      <c r="P4136"/>
      <c r="R4136"/>
      <c r="T4136" s="30"/>
    </row>
    <row r="4137" spans="4:20" x14ac:dyDescent="0.45">
      <c r="D4137"/>
      <c r="E4137"/>
      <c r="I4137" s="21"/>
      <c r="J4137" s="22"/>
      <c r="K4137" s="23"/>
      <c r="M4137" s="31"/>
      <c r="N4137" s="31"/>
      <c r="O4137"/>
      <c r="P4137"/>
      <c r="R4137"/>
      <c r="T4137" s="30"/>
    </row>
    <row r="4138" spans="4:20" x14ac:dyDescent="0.45">
      <c r="D4138"/>
      <c r="E4138"/>
      <c r="I4138" s="21"/>
      <c r="J4138" s="22"/>
      <c r="K4138" s="23"/>
      <c r="M4138" s="31"/>
      <c r="N4138" s="31"/>
      <c r="O4138"/>
      <c r="P4138"/>
      <c r="R4138"/>
      <c r="T4138" s="30"/>
    </row>
    <row r="4139" spans="4:20" x14ac:dyDescent="0.45">
      <c r="D4139"/>
      <c r="E4139"/>
      <c r="I4139" s="21"/>
      <c r="J4139" s="22"/>
      <c r="K4139" s="23"/>
      <c r="M4139" s="31"/>
      <c r="N4139" s="31"/>
      <c r="O4139"/>
      <c r="P4139"/>
      <c r="R4139"/>
      <c r="T4139" s="30"/>
    </row>
    <row r="4140" spans="4:20" x14ac:dyDescent="0.45">
      <c r="D4140"/>
      <c r="E4140"/>
      <c r="I4140" s="21"/>
      <c r="J4140" s="22"/>
      <c r="K4140" s="23"/>
      <c r="M4140" s="31"/>
      <c r="N4140" s="31"/>
      <c r="O4140"/>
      <c r="P4140"/>
      <c r="R4140"/>
      <c r="T4140" s="30"/>
    </row>
    <row r="4141" spans="4:20" x14ac:dyDescent="0.45">
      <c r="D4141"/>
      <c r="E4141"/>
      <c r="I4141" s="21"/>
      <c r="J4141" s="22"/>
      <c r="K4141" s="23"/>
      <c r="M4141" s="31"/>
      <c r="N4141" s="31"/>
      <c r="O4141"/>
      <c r="P4141"/>
      <c r="R4141"/>
      <c r="T4141" s="30"/>
    </row>
    <row r="4142" spans="4:20" x14ac:dyDescent="0.45">
      <c r="D4142"/>
      <c r="E4142"/>
      <c r="I4142" s="21"/>
      <c r="J4142" s="22"/>
      <c r="K4142" s="23"/>
      <c r="M4142" s="31"/>
      <c r="N4142" s="31"/>
      <c r="O4142"/>
      <c r="P4142"/>
      <c r="R4142"/>
      <c r="T4142" s="30"/>
    </row>
    <row r="4143" spans="4:20" x14ac:dyDescent="0.45">
      <c r="D4143"/>
      <c r="E4143"/>
      <c r="I4143" s="21"/>
      <c r="J4143" s="22"/>
      <c r="K4143" s="23"/>
      <c r="M4143" s="31"/>
      <c r="N4143" s="31"/>
      <c r="O4143"/>
      <c r="P4143"/>
      <c r="R4143"/>
      <c r="T4143" s="30"/>
    </row>
    <row r="4144" spans="4:20" x14ac:dyDescent="0.45">
      <c r="D4144"/>
      <c r="E4144"/>
      <c r="I4144" s="21"/>
      <c r="J4144" s="22"/>
      <c r="K4144" s="23"/>
      <c r="M4144" s="31"/>
      <c r="N4144" s="31"/>
      <c r="O4144"/>
      <c r="P4144"/>
      <c r="R4144"/>
      <c r="T4144" s="30"/>
    </row>
    <row r="4145" spans="4:20" x14ac:dyDescent="0.45">
      <c r="D4145"/>
      <c r="E4145"/>
      <c r="I4145" s="21"/>
      <c r="J4145" s="22"/>
      <c r="K4145" s="23"/>
      <c r="M4145" s="31"/>
      <c r="N4145" s="31"/>
      <c r="O4145"/>
      <c r="P4145"/>
      <c r="R4145"/>
      <c r="T4145" s="30"/>
    </row>
    <row r="4146" spans="4:20" x14ac:dyDescent="0.45">
      <c r="D4146"/>
      <c r="E4146"/>
      <c r="I4146" s="21"/>
      <c r="J4146" s="22"/>
      <c r="K4146" s="23"/>
      <c r="M4146" s="31"/>
      <c r="N4146" s="31"/>
      <c r="O4146"/>
      <c r="P4146"/>
      <c r="R4146"/>
      <c r="T4146" s="30"/>
    </row>
    <row r="4147" spans="4:20" x14ac:dyDescent="0.45">
      <c r="D4147"/>
      <c r="E4147"/>
      <c r="I4147" s="21"/>
      <c r="J4147" s="22"/>
      <c r="K4147" s="23"/>
      <c r="M4147" s="31"/>
      <c r="N4147" s="31"/>
      <c r="O4147"/>
      <c r="P4147"/>
      <c r="R4147"/>
      <c r="T4147" s="30"/>
    </row>
    <row r="4148" spans="4:20" x14ac:dyDescent="0.45">
      <c r="D4148"/>
      <c r="E4148"/>
      <c r="I4148" s="21"/>
      <c r="J4148" s="22"/>
      <c r="K4148" s="23"/>
      <c r="M4148" s="31"/>
      <c r="N4148" s="31"/>
      <c r="O4148"/>
      <c r="P4148"/>
      <c r="R4148"/>
      <c r="T4148" s="30"/>
    </row>
    <row r="4149" spans="4:20" x14ac:dyDescent="0.45">
      <c r="D4149"/>
      <c r="E4149"/>
      <c r="I4149" s="21"/>
      <c r="J4149" s="22"/>
      <c r="K4149" s="23"/>
      <c r="M4149" s="31"/>
      <c r="N4149" s="31"/>
      <c r="O4149"/>
      <c r="P4149"/>
      <c r="R4149"/>
      <c r="T4149" s="30"/>
    </row>
    <row r="4150" spans="4:20" x14ac:dyDescent="0.45">
      <c r="D4150"/>
      <c r="E4150"/>
      <c r="I4150" s="21"/>
      <c r="J4150" s="22"/>
      <c r="K4150" s="23"/>
      <c r="M4150" s="31"/>
      <c r="N4150" s="31"/>
      <c r="O4150"/>
      <c r="P4150"/>
      <c r="R4150"/>
      <c r="T4150" s="30"/>
    </row>
    <row r="4151" spans="4:20" x14ac:dyDescent="0.45">
      <c r="D4151"/>
      <c r="E4151"/>
      <c r="I4151" s="21"/>
      <c r="J4151" s="22"/>
      <c r="K4151" s="23"/>
      <c r="M4151" s="31"/>
      <c r="N4151" s="31"/>
      <c r="O4151"/>
      <c r="P4151"/>
      <c r="R4151"/>
      <c r="T4151" s="30"/>
    </row>
    <row r="4152" spans="4:20" x14ac:dyDescent="0.45">
      <c r="D4152"/>
      <c r="E4152"/>
      <c r="I4152" s="21"/>
      <c r="J4152" s="22"/>
      <c r="K4152" s="23"/>
      <c r="M4152" s="31"/>
      <c r="N4152" s="31"/>
      <c r="O4152"/>
      <c r="P4152"/>
      <c r="R4152"/>
      <c r="T4152" s="30"/>
    </row>
    <row r="4153" spans="4:20" x14ac:dyDescent="0.45">
      <c r="D4153"/>
      <c r="E4153"/>
      <c r="I4153" s="21"/>
      <c r="J4153" s="22"/>
      <c r="K4153" s="23"/>
      <c r="M4153" s="31"/>
      <c r="N4153" s="31"/>
      <c r="O4153"/>
      <c r="P4153"/>
      <c r="R4153"/>
      <c r="T4153" s="30"/>
    </row>
    <row r="4154" spans="4:20" x14ac:dyDescent="0.45">
      <c r="D4154"/>
      <c r="E4154"/>
      <c r="I4154" s="21"/>
      <c r="J4154" s="22"/>
      <c r="K4154" s="23"/>
      <c r="M4154" s="31"/>
      <c r="N4154" s="31"/>
      <c r="O4154"/>
      <c r="P4154"/>
      <c r="R4154"/>
      <c r="T4154" s="30"/>
    </row>
    <row r="4155" spans="4:20" x14ac:dyDescent="0.45">
      <c r="D4155"/>
      <c r="E4155"/>
      <c r="I4155" s="21"/>
      <c r="J4155" s="22"/>
      <c r="K4155" s="23"/>
      <c r="M4155" s="31"/>
      <c r="N4155" s="31"/>
      <c r="O4155"/>
      <c r="P4155"/>
      <c r="R4155"/>
      <c r="T4155" s="30"/>
    </row>
    <row r="4156" spans="4:20" x14ac:dyDescent="0.45">
      <c r="D4156"/>
      <c r="E4156"/>
      <c r="I4156" s="21"/>
      <c r="J4156" s="22"/>
      <c r="K4156" s="23"/>
      <c r="M4156" s="31"/>
      <c r="N4156" s="31"/>
      <c r="O4156"/>
      <c r="P4156"/>
      <c r="R4156"/>
      <c r="T4156" s="30"/>
    </row>
    <row r="4157" spans="4:20" x14ac:dyDescent="0.45">
      <c r="D4157"/>
      <c r="E4157"/>
      <c r="I4157" s="21"/>
      <c r="J4157" s="22"/>
      <c r="K4157" s="23"/>
      <c r="M4157" s="31"/>
      <c r="N4157" s="31"/>
      <c r="O4157"/>
      <c r="P4157"/>
      <c r="R4157"/>
      <c r="T4157" s="30"/>
    </row>
    <row r="4158" spans="4:20" x14ac:dyDescent="0.45">
      <c r="D4158"/>
      <c r="E4158"/>
      <c r="I4158" s="21"/>
      <c r="J4158" s="22"/>
      <c r="K4158" s="23"/>
      <c r="M4158" s="31"/>
      <c r="N4158" s="31"/>
      <c r="O4158"/>
      <c r="P4158"/>
      <c r="R4158"/>
      <c r="T4158" s="30"/>
    </row>
    <row r="4159" spans="4:20" x14ac:dyDescent="0.45">
      <c r="D4159"/>
      <c r="E4159"/>
      <c r="I4159" s="21"/>
      <c r="J4159" s="22"/>
      <c r="K4159" s="23"/>
      <c r="M4159" s="31"/>
      <c r="N4159" s="31"/>
      <c r="O4159"/>
      <c r="P4159"/>
      <c r="R4159"/>
      <c r="T4159" s="30"/>
    </row>
    <row r="4160" spans="4:20" x14ac:dyDescent="0.45">
      <c r="D4160"/>
      <c r="E4160"/>
      <c r="I4160" s="21"/>
      <c r="J4160" s="22"/>
      <c r="K4160" s="23"/>
      <c r="M4160" s="31"/>
      <c r="N4160" s="31"/>
      <c r="O4160"/>
      <c r="P4160"/>
      <c r="R4160"/>
      <c r="T4160" s="30"/>
    </row>
    <row r="4161" spans="4:20" x14ac:dyDescent="0.45">
      <c r="D4161"/>
      <c r="E4161"/>
      <c r="I4161" s="21"/>
      <c r="J4161" s="22"/>
      <c r="K4161" s="23"/>
      <c r="M4161" s="31"/>
      <c r="N4161" s="31"/>
      <c r="O4161"/>
      <c r="P4161"/>
      <c r="R4161"/>
      <c r="T4161" s="30"/>
    </row>
    <row r="4162" spans="4:20" x14ac:dyDescent="0.45">
      <c r="D4162"/>
      <c r="E4162"/>
      <c r="I4162" s="21"/>
      <c r="J4162" s="22"/>
      <c r="K4162" s="23"/>
      <c r="M4162" s="31"/>
      <c r="N4162" s="31"/>
      <c r="O4162"/>
      <c r="P4162"/>
      <c r="R4162"/>
      <c r="T4162" s="30"/>
    </row>
    <row r="4163" spans="4:20" x14ac:dyDescent="0.45">
      <c r="D4163"/>
      <c r="E4163"/>
      <c r="I4163" s="21"/>
      <c r="J4163" s="22"/>
      <c r="K4163" s="23"/>
      <c r="M4163" s="31"/>
      <c r="N4163" s="31"/>
      <c r="O4163"/>
      <c r="P4163"/>
      <c r="R4163"/>
      <c r="T4163" s="30"/>
    </row>
    <row r="4164" spans="4:20" x14ac:dyDescent="0.45">
      <c r="D4164"/>
      <c r="E4164"/>
      <c r="I4164" s="21"/>
      <c r="J4164" s="22"/>
      <c r="K4164" s="23"/>
      <c r="M4164" s="31"/>
      <c r="N4164" s="31"/>
      <c r="O4164"/>
      <c r="P4164"/>
      <c r="R4164"/>
      <c r="T4164" s="30"/>
    </row>
    <row r="4165" spans="4:20" x14ac:dyDescent="0.45">
      <c r="D4165"/>
      <c r="E4165"/>
      <c r="I4165" s="21"/>
      <c r="J4165" s="22"/>
      <c r="K4165" s="23"/>
      <c r="M4165" s="31"/>
      <c r="N4165" s="31"/>
      <c r="O4165"/>
      <c r="P4165"/>
      <c r="R4165"/>
      <c r="T4165" s="30"/>
    </row>
    <row r="4166" spans="4:20" x14ac:dyDescent="0.45">
      <c r="D4166"/>
      <c r="E4166"/>
      <c r="I4166" s="21"/>
      <c r="J4166" s="22"/>
      <c r="K4166" s="23"/>
      <c r="M4166" s="31"/>
      <c r="N4166" s="31"/>
      <c r="O4166"/>
      <c r="P4166"/>
      <c r="R4166"/>
      <c r="T4166" s="30"/>
    </row>
    <row r="4167" spans="4:20" x14ac:dyDescent="0.45">
      <c r="D4167"/>
      <c r="E4167"/>
      <c r="I4167" s="21"/>
      <c r="J4167" s="22"/>
      <c r="K4167" s="23"/>
      <c r="M4167" s="31"/>
      <c r="N4167" s="31"/>
      <c r="O4167"/>
      <c r="P4167"/>
      <c r="R4167"/>
      <c r="T4167" s="30"/>
    </row>
    <row r="4168" spans="4:20" x14ac:dyDescent="0.45">
      <c r="D4168"/>
      <c r="E4168"/>
      <c r="I4168" s="21"/>
      <c r="J4168" s="22"/>
      <c r="K4168" s="23"/>
      <c r="M4168" s="31"/>
      <c r="N4168" s="31"/>
      <c r="O4168"/>
      <c r="P4168"/>
      <c r="R4168"/>
      <c r="T4168" s="30"/>
    </row>
    <row r="4169" spans="4:20" x14ac:dyDescent="0.45">
      <c r="D4169"/>
      <c r="E4169"/>
      <c r="I4169" s="21"/>
      <c r="J4169" s="22"/>
      <c r="K4169" s="23"/>
      <c r="M4169" s="31"/>
      <c r="N4169" s="31"/>
      <c r="O4169"/>
      <c r="P4169"/>
      <c r="R4169"/>
      <c r="T4169" s="30"/>
    </row>
    <row r="4170" spans="4:20" x14ac:dyDescent="0.45">
      <c r="D4170"/>
      <c r="E4170"/>
      <c r="I4170" s="21"/>
      <c r="J4170" s="22"/>
      <c r="K4170" s="23"/>
      <c r="M4170" s="31"/>
      <c r="N4170" s="31"/>
      <c r="O4170"/>
      <c r="P4170"/>
      <c r="R4170"/>
      <c r="T4170" s="30"/>
    </row>
    <row r="4171" spans="4:20" x14ac:dyDescent="0.45">
      <c r="D4171"/>
      <c r="E4171"/>
      <c r="I4171" s="21"/>
      <c r="J4171" s="22"/>
      <c r="K4171" s="23"/>
      <c r="M4171" s="31"/>
      <c r="N4171" s="31"/>
      <c r="O4171"/>
      <c r="P4171"/>
      <c r="R4171"/>
      <c r="T4171" s="30"/>
    </row>
    <row r="4172" spans="4:20" x14ac:dyDescent="0.45">
      <c r="D4172"/>
      <c r="E4172"/>
      <c r="I4172" s="21"/>
      <c r="J4172" s="22"/>
      <c r="K4172" s="23"/>
      <c r="M4172" s="31"/>
      <c r="N4172" s="31"/>
      <c r="O4172"/>
      <c r="P4172"/>
      <c r="R4172"/>
      <c r="T4172" s="30"/>
    </row>
    <row r="4173" spans="4:20" x14ac:dyDescent="0.45">
      <c r="D4173"/>
      <c r="E4173"/>
      <c r="I4173" s="21"/>
      <c r="J4173" s="22"/>
      <c r="K4173" s="23"/>
      <c r="M4173" s="31"/>
      <c r="N4173" s="31"/>
      <c r="O4173"/>
      <c r="P4173"/>
      <c r="R4173"/>
      <c r="T4173" s="30"/>
    </row>
    <row r="4174" spans="4:20" x14ac:dyDescent="0.45">
      <c r="D4174"/>
      <c r="E4174"/>
      <c r="I4174" s="21"/>
      <c r="J4174" s="22"/>
      <c r="K4174" s="23"/>
      <c r="M4174" s="31"/>
      <c r="N4174" s="31"/>
      <c r="O4174"/>
      <c r="P4174"/>
      <c r="R4174"/>
      <c r="T4174" s="30"/>
    </row>
    <row r="4175" spans="4:20" x14ac:dyDescent="0.45">
      <c r="D4175"/>
      <c r="E4175"/>
      <c r="I4175" s="21"/>
      <c r="J4175" s="22"/>
      <c r="K4175" s="23"/>
      <c r="M4175" s="31"/>
      <c r="N4175" s="31"/>
      <c r="O4175"/>
      <c r="P4175"/>
      <c r="R4175"/>
      <c r="T4175" s="30"/>
    </row>
    <row r="4176" spans="4:20" x14ac:dyDescent="0.45">
      <c r="D4176"/>
      <c r="E4176"/>
      <c r="I4176" s="21"/>
      <c r="J4176" s="22"/>
      <c r="K4176" s="23"/>
      <c r="M4176" s="31"/>
      <c r="N4176" s="31"/>
      <c r="O4176"/>
      <c r="P4176"/>
      <c r="R4176"/>
      <c r="T4176" s="30"/>
    </row>
    <row r="4177" spans="4:20" x14ac:dyDescent="0.45">
      <c r="D4177"/>
      <c r="E4177"/>
      <c r="I4177" s="21"/>
      <c r="J4177" s="22"/>
      <c r="K4177" s="23"/>
      <c r="M4177" s="31"/>
      <c r="N4177" s="31"/>
      <c r="O4177"/>
      <c r="P4177"/>
      <c r="R4177"/>
      <c r="T4177" s="30"/>
    </row>
    <row r="4178" spans="4:20" x14ac:dyDescent="0.45">
      <c r="D4178"/>
      <c r="E4178"/>
      <c r="I4178" s="21"/>
      <c r="J4178" s="22"/>
      <c r="K4178" s="23"/>
      <c r="M4178" s="31"/>
      <c r="N4178" s="31"/>
      <c r="O4178"/>
      <c r="P4178"/>
      <c r="R4178"/>
      <c r="T4178" s="30"/>
    </row>
    <row r="4179" spans="4:20" x14ac:dyDescent="0.45">
      <c r="D4179"/>
      <c r="E4179"/>
      <c r="I4179" s="21"/>
      <c r="J4179" s="22"/>
      <c r="K4179" s="23"/>
      <c r="M4179" s="31"/>
      <c r="N4179" s="31"/>
      <c r="O4179"/>
      <c r="P4179"/>
      <c r="R4179"/>
      <c r="T4179" s="30"/>
    </row>
    <row r="4180" spans="4:20" x14ac:dyDescent="0.45">
      <c r="D4180"/>
      <c r="E4180"/>
      <c r="I4180" s="21"/>
      <c r="J4180" s="22"/>
      <c r="K4180" s="23"/>
      <c r="M4180" s="31"/>
      <c r="N4180" s="31"/>
      <c r="O4180"/>
      <c r="P4180"/>
      <c r="R4180"/>
      <c r="T4180" s="30"/>
    </row>
    <row r="4181" spans="4:20" x14ac:dyDescent="0.45">
      <c r="D4181"/>
      <c r="E4181"/>
      <c r="I4181" s="21"/>
      <c r="J4181" s="22"/>
      <c r="K4181" s="23"/>
      <c r="M4181" s="31"/>
      <c r="N4181" s="31"/>
      <c r="O4181"/>
      <c r="P4181"/>
      <c r="R4181"/>
      <c r="T4181" s="30"/>
    </row>
    <row r="4182" spans="4:20" x14ac:dyDescent="0.45">
      <c r="D4182"/>
      <c r="E4182"/>
      <c r="I4182" s="21"/>
      <c r="J4182" s="22"/>
      <c r="K4182" s="23"/>
      <c r="M4182" s="31"/>
      <c r="N4182" s="31"/>
      <c r="O4182"/>
      <c r="P4182"/>
      <c r="R4182"/>
      <c r="T4182" s="30"/>
    </row>
    <row r="4183" spans="4:20" x14ac:dyDescent="0.45">
      <c r="D4183"/>
      <c r="E4183"/>
      <c r="I4183" s="21"/>
      <c r="J4183" s="22"/>
      <c r="K4183" s="23"/>
      <c r="M4183" s="31"/>
      <c r="N4183" s="31"/>
      <c r="O4183"/>
      <c r="P4183"/>
      <c r="R4183"/>
      <c r="T4183" s="30"/>
    </row>
    <row r="4184" spans="4:20" x14ac:dyDescent="0.45">
      <c r="D4184"/>
      <c r="E4184"/>
      <c r="I4184" s="21"/>
      <c r="J4184" s="22"/>
      <c r="K4184" s="23"/>
      <c r="M4184" s="31"/>
      <c r="N4184" s="31"/>
      <c r="O4184"/>
      <c r="P4184"/>
      <c r="R4184"/>
      <c r="T4184" s="30"/>
    </row>
    <row r="4185" spans="4:20" x14ac:dyDescent="0.45">
      <c r="D4185"/>
      <c r="E4185"/>
      <c r="I4185" s="21"/>
      <c r="J4185" s="22"/>
      <c r="K4185" s="23"/>
      <c r="M4185" s="31"/>
      <c r="N4185" s="31"/>
      <c r="O4185"/>
      <c r="P4185"/>
      <c r="R4185"/>
      <c r="T4185" s="30"/>
    </row>
    <row r="4186" spans="4:20" x14ac:dyDescent="0.45">
      <c r="D4186"/>
      <c r="E4186"/>
      <c r="I4186" s="21"/>
      <c r="J4186" s="22"/>
      <c r="K4186" s="23"/>
      <c r="M4186" s="31"/>
      <c r="N4186" s="31"/>
      <c r="O4186"/>
      <c r="P4186"/>
      <c r="R4186"/>
      <c r="T4186" s="30"/>
    </row>
    <row r="4187" spans="4:20" x14ac:dyDescent="0.45">
      <c r="D4187"/>
      <c r="E4187"/>
      <c r="I4187" s="21"/>
      <c r="J4187" s="22"/>
      <c r="K4187" s="23"/>
      <c r="M4187" s="31"/>
      <c r="N4187" s="31"/>
      <c r="O4187"/>
      <c r="P4187"/>
      <c r="R4187"/>
      <c r="T4187" s="30"/>
    </row>
    <row r="4188" spans="4:20" x14ac:dyDescent="0.45">
      <c r="D4188"/>
      <c r="E4188"/>
      <c r="I4188" s="21"/>
      <c r="J4188" s="22"/>
      <c r="K4188" s="23"/>
      <c r="M4188" s="31"/>
      <c r="N4188" s="31"/>
      <c r="O4188"/>
      <c r="P4188"/>
      <c r="R4188"/>
      <c r="T4188" s="30"/>
    </row>
    <row r="4189" spans="4:20" x14ac:dyDescent="0.45">
      <c r="D4189"/>
      <c r="E4189"/>
      <c r="I4189" s="21"/>
      <c r="J4189" s="22"/>
      <c r="K4189" s="23"/>
      <c r="M4189" s="31"/>
      <c r="N4189" s="31"/>
      <c r="O4189"/>
      <c r="P4189"/>
      <c r="R4189"/>
      <c r="T4189" s="30"/>
    </row>
    <row r="4190" spans="4:20" x14ac:dyDescent="0.45">
      <c r="D4190"/>
      <c r="E4190"/>
      <c r="I4190" s="21"/>
      <c r="J4190" s="22"/>
      <c r="K4190" s="23"/>
      <c r="M4190" s="31"/>
      <c r="N4190" s="31"/>
      <c r="O4190"/>
      <c r="P4190"/>
      <c r="R4190"/>
      <c r="T4190" s="30"/>
    </row>
    <row r="4191" spans="4:20" x14ac:dyDescent="0.45">
      <c r="D4191"/>
      <c r="E4191"/>
      <c r="I4191" s="21"/>
      <c r="J4191" s="22"/>
      <c r="K4191" s="23"/>
      <c r="M4191" s="31"/>
      <c r="N4191" s="31"/>
      <c r="O4191"/>
      <c r="P4191"/>
      <c r="R4191"/>
      <c r="T4191" s="30"/>
    </row>
    <row r="4192" spans="4:20" x14ac:dyDescent="0.45">
      <c r="D4192"/>
      <c r="E4192"/>
      <c r="I4192" s="21"/>
      <c r="J4192" s="22"/>
      <c r="K4192" s="23"/>
      <c r="M4192" s="31"/>
      <c r="N4192" s="31"/>
      <c r="O4192"/>
      <c r="P4192"/>
      <c r="R4192"/>
      <c r="T4192" s="30"/>
    </row>
    <row r="4193" spans="4:20" x14ac:dyDescent="0.45">
      <c r="D4193"/>
      <c r="E4193"/>
      <c r="I4193" s="21"/>
      <c r="J4193" s="22"/>
      <c r="K4193" s="23"/>
      <c r="M4193" s="31"/>
      <c r="N4193" s="31"/>
      <c r="O4193"/>
      <c r="P4193"/>
      <c r="R4193"/>
      <c r="T4193" s="30"/>
    </row>
    <row r="4194" spans="4:20" x14ac:dyDescent="0.45">
      <c r="D4194"/>
      <c r="E4194"/>
      <c r="I4194" s="21"/>
      <c r="J4194" s="22"/>
      <c r="K4194" s="23"/>
      <c r="M4194" s="31"/>
      <c r="N4194" s="31"/>
      <c r="O4194"/>
      <c r="P4194"/>
      <c r="R4194"/>
      <c r="T4194" s="30"/>
    </row>
    <row r="4195" spans="4:20" x14ac:dyDescent="0.45">
      <c r="D4195"/>
      <c r="E4195"/>
      <c r="I4195" s="21"/>
      <c r="J4195" s="22"/>
      <c r="K4195" s="23"/>
      <c r="M4195" s="31"/>
      <c r="N4195" s="31"/>
      <c r="O4195"/>
      <c r="P4195"/>
      <c r="R4195"/>
      <c r="T4195" s="30"/>
    </row>
    <row r="4196" spans="4:20" x14ac:dyDescent="0.45">
      <c r="D4196"/>
      <c r="E4196"/>
      <c r="I4196" s="21"/>
      <c r="J4196" s="22"/>
      <c r="K4196" s="23"/>
      <c r="M4196" s="31"/>
      <c r="N4196" s="31"/>
      <c r="O4196"/>
      <c r="P4196"/>
      <c r="R4196"/>
      <c r="T4196" s="30"/>
    </row>
    <row r="4197" spans="4:20" x14ac:dyDescent="0.45">
      <c r="D4197"/>
      <c r="E4197"/>
      <c r="I4197" s="21"/>
      <c r="J4197" s="22"/>
      <c r="K4197" s="23"/>
      <c r="M4197" s="31"/>
      <c r="N4197" s="31"/>
      <c r="O4197"/>
      <c r="P4197"/>
      <c r="R4197"/>
      <c r="T4197" s="30"/>
    </row>
    <row r="4198" spans="4:20" x14ac:dyDescent="0.45">
      <c r="D4198"/>
      <c r="E4198"/>
      <c r="I4198" s="21"/>
      <c r="J4198" s="22"/>
      <c r="K4198" s="23"/>
      <c r="M4198" s="31"/>
      <c r="N4198" s="31"/>
      <c r="O4198"/>
      <c r="P4198"/>
      <c r="R4198"/>
      <c r="T4198" s="30"/>
    </row>
    <row r="4199" spans="4:20" x14ac:dyDescent="0.45">
      <c r="D4199"/>
      <c r="E4199"/>
      <c r="I4199" s="21"/>
      <c r="J4199" s="22"/>
      <c r="K4199" s="23"/>
      <c r="M4199" s="31"/>
      <c r="N4199" s="31"/>
      <c r="O4199"/>
      <c r="P4199"/>
      <c r="R4199"/>
      <c r="T4199" s="30"/>
    </row>
    <row r="4200" spans="4:20" x14ac:dyDescent="0.45">
      <c r="D4200"/>
      <c r="E4200"/>
      <c r="I4200" s="21"/>
      <c r="J4200" s="22"/>
      <c r="K4200" s="23"/>
      <c r="M4200" s="31"/>
      <c r="N4200" s="31"/>
      <c r="O4200"/>
      <c r="P4200"/>
      <c r="R4200"/>
      <c r="T4200" s="30"/>
    </row>
    <row r="4201" spans="4:20" x14ac:dyDescent="0.45">
      <c r="D4201"/>
      <c r="E4201"/>
      <c r="I4201" s="21"/>
      <c r="J4201" s="22"/>
      <c r="K4201" s="23"/>
      <c r="M4201" s="31"/>
      <c r="N4201" s="31"/>
      <c r="O4201"/>
      <c r="P4201"/>
      <c r="R4201"/>
      <c r="T4201" s="30"/>
    </row>
    <row r="4202" spans="4:20" x14ac:dyDescent="0.45">
      <c r="D4202"/>
      <c r="E4202"/>
      <c r="I4202" s="21"/>
      <c r="J4202" s="22"/>
      <c r="K4202" s="23"/>
      <c r="M4202" s="31"/>
      <c r="N4202" s="31"/>
      <c r="O4202"/>
      <c r="P4202"/>
      <c r="R4202"/>
      <c r="T4202" s="30"/>
    </row>
    <row r="4203" spans="4:20" x14ac:dyDescent="0.45">
      <c r="D4203"/>
      <c r="E4203"/>
      <c r="I4203" s="21"/>
      <c r="J4203" s="22"/>
      <c r="K4203" s="23"/>
      <c r="M4203" s="31"/>
      <c r="N4203" s="31"/>
      <c r="O4203"/>
      <c r="P4203"/>
      <c r="R4203"/>
      <c r="T4203" s="30"/>
    </row>
    <row r="4204" spans="4:20" x14ac:dyDescent="0.45">
      <c r="D4204"/>
      <c r="E4204"/>
      <c r="I4204" s="21"/>
      <c r="J4204" s="22"/>
      <c r="K4204" s="23"/>
      <c r="M4204" s="31"/>
      <c r="N4204" s="31"/>
      <c r="O4204"/>
      <c r="P4204"/>
      <c r="R4204"/>
      <c r="T4204" s="30"/>
    </row>
    <row r="4205" spans="4:20" x14ac:dyDescent="0.45">
      <c r="D4205"/>
      <c r="E4205"/>
      <c r="I4205" s="21"/>
      <c r="J4205" s="22"/>
      <c r="K4205" s="23"/>
      <c r="M4205" s="31"/>
      <c r="N4205" s="31"/>
      <c r="O4205"/>
      <c r="P4205"/>
      <c r="R4205"/>
      <c r="T4205" s="30"/>
    </row>
    <row r="4206" spans="4:20" x14ac:dyDescent="0.45">
      <c r="D4206"/>
      <c r="E4206"/>
      <c r="I4206" s="21"/>
      <c r="J4206" s="22"/>
      <c r="K4206" s="23"/>
      <c r="M4206" s="31"/>
      <c r="N4206" s="31"/>
      <c r="O4206"/>
      <c r="P4206"/>
      <c r="R4206"/>
      <c r="T4206" s="30"/>
    </row>
    <row r="4207" spans="4:20" x14ac:dyDescent="0.45">
      <c r="D4207"/>
      <c r="E4207"/>
      <c r="I4207" s="21"/>
      <c r="J4207" s="22"/>
      <c r="K4207" s="23"/>
      <c r="M4207" s="31"/>
      <c r="N4207" s="31"/>
      <c r="O4207"/>
      <c r="P4207"/>
      <c r="R4207"/>
      <c r="T4207" s="30"/>
    </row>
    <row r="4208" spans="4:20" x14ac:dyDescent="0.45">
      <c r="D4208"/>
      <c r="E4208"/>
      <c r="I4208" s="21"/>
      <c r="J4208" s="22"/>
      <c r="K4208" s="23"/>
      <c r="M4208" s="31"/>
      <c r="N4208" s="31"/>
      <c r="O4208"/>
      <c r="P4208"/>
      <c r="R4208"/>
      <c r="T4208" s="30"/>
    </row>
    <row r="4209" spans="4:20" x14ac:dyDescent="0.45">
      <c r="D4209"/>
      <c r="E4209"/>
      <c r="I4209" s="21"/>
      <c r="J4209" s="22"/>
      <c r="K4209" s="23"/>
      <c r="M4209" s="31"/>
      <c r="N4209" s="31"/>
      <c r="O4209"/>
      <c r="P4209"/>
      <c r="R4209"/>
      <c r="T4209" s="30"/>
    </row>
    <row r="4210" spans="4:20" x14ac:dyDescent="0.45">
      <c r="D4210"/>
      <c r="E4210"/>
      <c r="I4210" s="21"/>
      <c r="J4210" s="22"/>
      <c r="K4210" s="23"/>
      <c r="M4210" s="31"/>
      <c r="N4210" s="31"/>
      <c r="O4210"/>
      <c r="P4210"/>
      <c r="R4210"/>
      <c r="T4210" s="30"/>
    </row>
    <row r="4211" spans="4:20" x14ac:dyDescent="0.45">
      <c r="D4211"/>
      <c r="E4211"/>
      <c r="I4211" s="21"/>
      <c r="J4211" s="22"/>
      <c r="K4211" s="23"/>
      <c r="M4211" s="31"/>
      <c r="N4211" s="31"/>
      <c r="O4211"/>
      <c r="P4211"/>
      <c r="R4211"/>
      <c r="T4211" s="30"/>
    </row>
    <row r="4212" spans="4:20" x14ac:dyDescent="0.45">
      <c r="D4212"/>
      <c r="E4212"/>
      <c r="I4212" s="21"/>
      <c r="J4212" s="22"/>
      <c r="K4212" s="23"/>
      <c r="M4212" s="31"/>
      <c r="N4212" s="31"/>
      <c r="O4212"/>
      <c r="P4212"/>
      <c r="R4212"/>
      <c r="T4212" s="30"/>
    </row>
    <row r="4213" spans="4:20" x14ac:dyDescent="0.45">
      <c r="D4213"/>
      <c r="E4213"/>
      <c r="I4213" s="21"/>
      <c r="J4213" s="22"/>
      <c r="K4213" s="23"/>
      <c r="M4213" s="31"/>
      <c r="N4213" s="31"/>
      <c r="O4213"/>
      <c r="P4213"/>
      <c r="R4213"/>
      <c r="T4213" s="30"/>
    </row>
    <row r="4214" spans="4:20" x14ac:dyDescent="0.45">
      <c r="D4214"/>
      <c r="E4214"/>
      <c r="I4214" s="21"/>
      <c r="J4214" s="22"/>
      <c r="K4214" s="23"/>
      <c r="M4214" s="31"/>
      <c r="N4214" s="31"/>
      <c r="O4214"/>
      <c r="P4214"/>
      <c r="R4214"/>
      <c r="T4214" s="30"/>
    </row>
    <row r="4215" spans="4:20" x14ac:dyDescent="0.45">
      <c r="D4215"/>
      <c r="E4215"/>
      <c r="I4215" s="21"/>
      <c r="J4215" s="22"/>
      <c r="K4215" s="23"/>
      <c r="M4215" s="31"/>
      <c r="N4215" s="31"/>
      <c r="O4215"/>
      <c r="P4215"/>
      <c r="R4215"/>
      <c r="T4215" s="30"/>
    </row>
    <row r="4216" spans="4:20" x14ac:dyDescent="0.45">
      <c r="D4216"/>
      <c r="E4216"/>
      <c r="I4216" s="21"/>
      <c r="J4216" s="22"/>
      <c r="K4216" s="23"/>
      <c r="M4216" s="31"/>
      <c r="N4216" s="31"/>
      <c r="O4216"/>
      <c r="P4216"/>
      <c r="R4216"/>
      <c r="T4216" s="30"/>
    </row>
    <row r="4217" spans="4:20" x14ac:dyDescent="0.45">
      <c r="D4217"/>
      <c r="E4217"/>
      <c r="I4217" s="21"/>
      <c r="J4217" s="22"/>
      <c r="K4217" s="23"/>
      <c r="M4217" s="31"/>
      <c r="N4217" s="31"/>
      <c r="O4217"/>
      <c r="P4217"/>
      <c r="R4217"/>
      <c r="T4217" s="30"/>
    </row>
    <row r="4218" spans="4:20" x14ac:dyDescent="0.45">
      <c r="D4218"/>
      <c r="E4218"/>
      <c r="I4218" s="21"/>
      <c r="J4218" s="22"/>
      <c r="K4218" s="23"/>
      <c r="M4218" s="31"/>
      <c r="N4218" s="31"/>
      <c r="O4218"/>
      <c r="P4218"/>
      <c r="R4218"/>
      <c r="T4218" s="30"/>
    </row>
    <row r="4219" spans="4:20" x14ac:dyDescent="0.45">
      <c r="D4219"/>
      <c r="E4219"/>
      <c r="I4219" s="21"/>
      <c r="J4219" s="22"/>
      <c r="K4219" s="23"/>
      <c r="M4219" s="31"/>
      <c r="N4219" s="31"/>
      <c r="O4219"/>
      <c r="P4219"/>
      <c r="R4219"/>
      <c r="T4219" s="30"/>
    </row>
    <row r="4220" spans="4:20" x14ac:dyDescent="0.45">
      <c r="D4220"/>
      <c r="E4220"/>
      <c r="I4220" s="21"/>
      <c r="J4220" s="22"/>
      <c r="K4220" s="23"/>
      <c r="M4220" s="31"/>
      <c r="N4220" s="31"/>
      <c r="O4220"/>
      <c r="P4220"/>
      <c r="R4220"/>
      <c r="T4220" s="30"/>
    </row>
    <row r="4221" spans="4:20" x14ac:dyDescent="0.45">
      <c r="D4221"/>
      <c r="E4221"/>
      <c r="I4221" s="21"/>
      <c r="J4221" s="22"/>
      <c r="K4221" s="23"/>
      <c r="M4221" s="31"/>
      <c r="N4221" s="31"/>
      <c r="O4221"/>
      <c r="P4221"/>
      <c r="R4221"/>
      <c r="T4221" s="30"/>
    </row>
    <row r="4222" spans="4:20" x14ac:dyDescent="0.45">
      <c r="D4222"/>
      <c r="E4222"/>
      <c r="I4222" s="21"/>
      <c r="J4222" s="22"/>
      <c r="K4222" s="23"/>
      <c r="M4222" s="31"/>
      <c r="N4222" s="31"/>
      <c r="O4222"/>
      <c r="P4222"/>
      <c r="R4222"/>
      <c r="T4222" s="30"/>
    </row>
    <row r="4223" spans="4:20" x14ac:dyDescent="0.45">
      <c r="D4223"/>
      <c r="E4223"/>
      <c r="I4223" s="21"/>
      <c r="J4223" s="22"/>
      <c r="K4223" s="23"/>
      <c r="M4223" s="31"/>
      <c r="N4223" s="31"/>
      <c r="O4223"/>
      <c r="P4223"/>
      <c r="R4223"/>
      <c r="T4223" s="30"/>
    </row>
    <row r="4224" spans="4:20" x14ac:dyDescent="0.45">
      <c r="D4224"/>
      <c r="E4224"/>
      <c r="I4224" s="21"/>
      <c r="J4224" s="22"/>
      <c r="K4224" s="23"/>
      <c r="M4224" s="31"/>
      <c r="N4224" s="31"/>
      <c r="O4224"/>
      <c r="P4224"/>
      <c r="R4224"/>
      <c r="T4224" s="30"/>
    </row>
    <row r="4225" spans="4:20" x14ac:dyDescent="0.45">
      <c r="D4225"/>
      <c r="E4225"/>
      <c r="I4225" s="21"/>
      <c r="J4225" s="22"/>
      <c r="K4225" s="23"/>
      <c r="M4225" s="31"/>
      <c r="N4225" s="31"/>
      <c r="O4225"/>
      <c r="P4225"/>
      <c r="R4225"/>
      <c r="T4225" s="30"/>
    </row>
    <row r="4226" spans="4:20" x14ac:dyDescent="0.45">
      <c r="D4226"/>
      <c r="E4226"/>
      <c r="I4226" s="21"/>
      <c r="J4226" s="22"/>
      <c r="K4226" s="23"/>
      <c r="M4226" s="31"/>
      <c r="N4226" s="31"/>
      <c r="O4226"/>
      <c r="P4226"/>
      <c r="R4226"/>
      <c r="T4226" s="30"/>
    </row>
    <row r="4227" spans="4:20" x14ac:dyDescent="0.45">
      <c r="D4227"/>
      <c r="E4227"/>
      <c r="I4227" s="21"/>
      <c r="J4227" s="22"/>
      <c r="K4227" s="23"/>
      <c r="M4227" s="31"/>
      <c r="N4227" s="31"/>
      <c r="O4227"/>
      <c r="P4227"/>
      <c r="R4227"/>
      <c r="T4227" s="30"/>
    </row>
    <row r="4228" spans="4:20" x14ac:dyDescent="0.45">
      <c r="D4228"/>
      <c r="E4228"/>
      <c r="I4228" s="21"/>
      <c r="J4228" s="22"/>
      <c r="K4228" s="23"/>
      <c r="M4228" s="31"/>
      <c r="N4228" s="31"/>
      <c r="O4228"/>
      <c r="P4228"/>
      <c r="R4228"/>
      <c r="T4228" s="30"/>
    </row>
    <row r="4229" spans="4:20" x14ac:dyDescent="0.45">
      <c r="D4229"/>
      <c r="E4229"/>
      <c r="I4229" s="21"/>
      <c r="J4229" s="22"/>
      <c r="K4229" s="23"/>
      <c r="M4229" s="31"/>
      <c r="N4229" s="31"/>
      <c r="O4229"/>
      <c r="P4229"/>
      <c r="R4229"/>
      <c r="T4229" s="30"/>
    </row>
    <row r="4230" spans="4:20" x14ac:dyDescent="0.45">
      <c r="D4230"/>
      <c r="E4230"/>
      <c r="I4230" s="21"/>
      <c r="J4230" s="22"/>
      <c r="K4230" s="23"/>
      <c r="M4230" s="31"/>
      <c r="N4230" s="31"/>
      <c r="O4230"/>
      <c r="P4230"/>
      <c r="R4230"/>
      <c r="T4230" s="30"/>
    </row>
    <row r="4231" spans="4:20" x14ac:dyDescent="0.45">
      <c r="D4231"/>
      <c r="E4231"/>
      <c r="I4231" s="21"/>
      <c r="J4231" s="22"/>
      <c r="K4231" s="23"/>
      <c r="M4231" s="31"/>
      <c r="N4231" s="31"/>
      <c r="O4231"/>
      <c r="P4231"/>
      <c r="R4231"/>
      <c r="T4231" s="30"/>
    </row>
    <row r="4232" spans="4:20" x14ac:dyDescent="0.45">
      <c r="D4232"/>
      <c r="E4232"/>
      <c r="I4232" s="21"/>
      <c r="J4232" s="22"/>
      <c r="K4232" s="23"/>
      <c r="M4232" s="31"/>
      <c r="N4232" s="31"/>
      <c r="O4232"/>
      <c r="P4232"/>
      <c r="R4232"/>
      <c r="T4232" s="30"/>
    </row>
    <row r="4233" spans="4:20" x14ac:dyDescent="0.45">
      <c r="D4233"/>
      <c r="E4233"/>
      <c r="I4233" s="21"/>
      <c r="J4233" s="22"/>
      <c r="K4233" s="23"/>
      <c r="M4233" s="31"/>
      <c r="N4233" s="31"/>
      <c r="O4233"/>
      <c r="P4233"/>
      <c r="R4233"/>
      <c r="T4233" s="30"/>
    </row>
    <row r="4234" spans="4:20" x14ac:dyDescent="0.45">
      <c r="D4234"/>
      <c r="E4234"/>
      <c r="I4234" s="21"/>
      <c r="J4234" s="22"/>
      <c r="K4234" s="23"/>
      <c r="M4234" s="31"/>
      <c r="N4234" s="31"/>
      <c r="O4234"/>
      <c r="P4234"/>
      <c r="R4234"/>
      <c r="T4234" s="30"/>
    </row>
    <row r="4235" spans="4:20" x14ac:dyDescent="0.45">
      <c r="D4235"/>
      <c r="E4235"/>
      <c r="I4235" s="21"/>
      <c r="J4235" s="22"/>
      <c r="K4235" s="23"/>
      <c r="M4235" s="31"/>
      <c r="N4235" s="31"/>
      <c r="O4235"/>
      <c r="P4235"/>
      <c r="R4235"/>
      <c r="T4235" s="30"/>
    </row>
    <row r="4236" spans="4:20" x14ac:dyDescent="0.45">
      <c r="D4236"/>
      <c r="E4236"/>
      <c r="I4236" s="21"/>
      <c r="J4236" s="22"/>
      <c r="K4236" s="23"/>
      <c r="M4236" s="31"/>
      <c r="N4236" s="31"/>
      <c r="O4236"/>
      <c r="P4236"/>
      <c r="R4236"/>
      <c r="T4236" s="30"/>
    </row>
    <row r="4237" spans="4:20" x14ac:dyDescent="0.45">
      <c r="D4237"/>
      <c r="E4237"/>
      <c r="I4237" s="21"/>
      <c r="J4237" s="22"/>
      <c r="K4237" s="23"/>
      <c r="M4237" s="31"/>
      <c r="N4237" s="31"/>
      <c r="O4237"/>
      <c r="P4237"/>
      <c r="R4237"/>
      <c r="T4237" s="30"/>
    </row>
    <row r="4238" spans="4:20" x14ac:dyDescent="0.45">
      <c r="D4238"/>
      <c r="E4238"/>
      <c r="I4238" s="21"/>
      <c r="J4238" s="22"/>
      <c r="K4238" s="23"/>
      <c r="M4238" s="31"/>
      <c r="N4238" s="31"/>
      <c r="O4238"/>
      <c r="P4238"/>
      <c r="R4238"/>
      <c r="T4238" s="30"/>
    </row>
    <row r="4239" spans="4:20" x14ac:dyDescent="0.45">
      <c r="D4239"/>
      <c r="E4239"/>
      <c r="I4239" s="21"/>
      <c r="J4239" s="22"/>
      <c r="K4239" s="23"/>
      <c r="M4239" s="31"/>
      <c r="N4239" s="31"/>
      <c r="O4239"/>
      <c r="P4239"/>
      <c r="R4239"/>
      <c r="T4239" s="30"/>
    </row>
    <row r="4240" spans="4:20" x14ac:dyDescent="0.45">
      <c r="D4240"/>
      <c r="E4240"/>
      <c r="I4240" s="21"/>
      <c r="J4240" s="22"/>
      <c r="K4240" s="23"/>
      <c r="M4240" s="31"/>
      <c r="N4240" s="31"/>
      <c r="O4240"/>
      <c r="P4240"/>
      <c r="R4240"/>
      <c r="T4240" s="30"/>
    </row>
    <row r="4241" spans="4:20" x14ac:dyDescent="0.45">
      <c r="D4241"/>
      <c r="E4241"/>
      <c r="I4241" s="21"/>
      <c r="J4241" s="22"/>
      <c r="K4241" s="23"/>
      <c r="M4241" s="31"/>
      <c r="N4241" s="31"/>
      <c r="O4241"/>
      <c r="P4241"/>
      <c r="R4241"/>
      <c r="T4241" s="30"/>
    </row>
    <row r="4242" spans="4:20" x14ac:dyDescent="0.45">
      <c r="D4242"/>
      <c r="E4242"/>
      <c r="I4242" s="21"/>
      <c r="J4242" s="22"/>
      <c r="K4242" s="23"/>
      <c r="M4242" s="31"/>
      <c r="N4242" s="31"/>
      <c r="O4242"/>
      <c r="P4242"/>
      <c r="R4242"/>
      <c r="T4242" s="30"/>
    </row>
    <row r="4243" spans="4:20" x14ac:dyDescent="0.45">
      <c r="D4243"/>
      <c r="E4243"/>
      <c r="I4243" s="21"/>
      <c r="J4243" s="22"/>
      <c r="K4243" s="23"/>
      <c r="M4243" s="31"/>
      <c r="N4243" s="31"/>
      <c r="O4243"/>
      <c r="P4243"/>
      <c r="R4243"/>
      <c r="T4243" s="30"/>
    </row>
    <row r="4244" spans="4:20" x14ac:dyDescent="0.45">
      <c r="D4244"/>
      <c r="E4244"/>
      <c r="I4244" s="21"/>
      <c r="J4244" s="22"/>
      <c r="K4244" s="23"/>
      <c r="M4244" s="31"/>
      <c r="N4244" s="31"/>
      <c r="O4244"/>
      <c r="P4244"/>
      <c r="R4244"/>
      <c r="T4244" s="30"/>
    </row>
    <row r="4245" spans="4:20" x14ac:dyDescent="0.45">
      <c r="D4245"/>
      <c r="E4245"/>
      <c r="I4245" s="21"/>
      <c r="J4245" s="22"/>
      <c r="K4245" s="23"/>
      <c r="M4245" s="31"/>
      <c r="N4245" s="31"/>
      <c r="O4245"/>
      <c r="P4245"/>
      <c r="R4245"/>
      <c r="T4245" s="30"/>
    </row>
    <row r="4246" spans="4:20" x14ac:dyDescent="0.45">
      <c r="D4246"/>
      <c r="E4246"/>
      <c r="I4246" s="21"/>
      <c r="J4246" s="22"/>
      <c r="K4246" s="23"/>
      <c r="M4246" s="31"/>
      <c r="N4246" s="31"/>
      <c r="O4246"/>
      <c r="P4246"/>
      <c r="R4246"/>
      <c r="T4246" s="30"/>
    </row>
    <row r="4247" spans="4:20" x14ac:dyDescent="0.45">
      <c r="D4247"/>
      <c r="E4247"/>
      <c r="I4247" s="21"/>
      <c r="J4247" s="22"/>
      <c r="K4247" s="23"/>
      <c r="M4247" s="31"/>
      <c r="N4247" s="31"/>
      <c r="O4247"/>
      <c r="P4247"/>
      <c r="R4247"/>
      <c r="T4247" s="30"/>
    </row>
    <row r="4248" spans="4:20" x14ac:dyDescent="0.45">
      <c r="D4248"/>
      <c r="E4248"/>
      <c r="I4248" s="21"/>
      <c r="J4248" s="22"/>
      <c r="K4248" s="23"/>
      <c r="M4248" s="31"/>
      <c r="N4248" s="31"/>
      <c r="O4248"/>
      <c r="P4248"/>
      <c r="R4248"/>
      <c r="T4248" s="30"/>
    </row>
    <row r="4249" spans="4:20" x14ac:dyDescent="0.45">
      <c r="D4249"/>
      <c r="E4249"/>
      <c r="I4249" s="21"/>
      <c r="J4249" s="22"/>
      <c r="K4249" s="23"/>
      <c r="M4249" s="31"/>
      <c r="N4249" s="31"/>
      <c r="O4249"/>
      <c r="P4249"/>
      <c r="R4249"/>
      <c r="T4249" s="30"/>
    </row>
    <row r="4250" spans="4:20" x14ac:dyDescent="0.45">
      <c r="D4250"/>
      <c r="E4250"/>
      <c r="I4250" s="21"/>
      <c r="J4250" s="22"/>
      <c r="K4250" s="23"/>
      <c r="M4250" s="31"/>
      <c r="N4250" s="31"/>
      <c r="O4250"/>
      <c r="P4250"/>
      <c r="R4250"/>
      <c r="T4250" s="30"/>
    </row>
    <row r="4251" spans="4:20" x14ac:dyDescent="0.45">
      <c r="D4251"/>
      <c r="E4251"/>
      <c r="I4251" s="21"/>
      <c r="J4251" s="22"/>
      <c r="K4251" s="23"/>
      <c r="M4251" s="31"/>
      <c r="N4251" s="31"/>
      <c r="O4251"/>
      <c r="P4251"/>
      <c r="R4251"/>
      <c r="T4251" s="30"/>
    </row>
    <row r="4252" spans="4:20" x14ac:dyDescent="0.45">
      <c r="D4252"/>
      <c r="E4252"/>
      <c r="I4252" s="21"/>
      <c r="J4252" s="22"/>
      <c r="K4252" s="23"/>
      <c r="M4252" s="31"/>
      <c r="N4252" s="31"/>
      <c r="O4252"/>
      <c r="P4252"/>
      <c r="R4252"/>
      <c r="T4252" s="30"/>
    </row>
    <row r="4253" spans="4:20" x14ac:dyDescent="0.45">
      <c r="D4253"/>
      <c r="E4253"/>
      <c r="I4253" s="21"/>
      <c r="J4253" s="22"/>
      <c r="K4253" s="23"/>
      <c r="M4253" s="31"/>
      <c r="N4253" s="31"/>
      <c r="O4253"/>
      <c r="P4253"/>
      <c r="R4253"/>
      <c r="T4253" s="30"/>
    </row>
    <row r="4254" spans="4:20" x14ac:dyDescent="0.45">
      <c r="D4254"/>
      <c r="E4254"/>
      <c r="I4254" s="21"/>
      <c r="J4254" s="22"/>
      <c r="K4254" s="23"/>
      <c r="M4254" s="31"/>
      <c r="N4254" s="31"/>
      <c r="O4254"/>
      <c r="P4254"/>
      <c r="R4254"/>
      <c r="T4254" s="30"/>
    </row>
    <row r="4255" spans="4:20" x14ac:dyDescent="0.45">
      <c r="D4255"/>
      <c r="E4255"/>
      <c r="I4255" s="21"/>
      <c r="J4255" s="22"/>
      <c r="K4255" s="23"/>
      <c r="M4255" s="31"/>
      <c r="N4255" s="31"/>
      <c r="O4255"/>
      <c r="P4255"/>
      <c r="R4255"/>
      <c r="T4255" s="30"/>
    </row>
    <row r="4256" spans="4:20" x14ac:dyDescent="0.45">
      <c r="D4256"/>
      <c r="E4256"/>
      <c r="I4256" s="21"/>
      <c r="J4256" s="22"/>
      <c r="K4256" s="23"/>
      <c r="M4256" s="31"/>
      <c r="N4256" s="31"/>
      <c r="O4256"/>
      <c r="P4256"/>
      <c r="R4256"/>
      <c r="T4256" s="30"/>
    </row>
    <row r="4257" spans="4:20" x14ac:dyDescent="0.45">
      <c r="D4257"/>
      <c r="E4257"/>
      <c r="I4257" s="21"/>
      <c r="J4257" s="22"/>
      <c r="K4257" s="23"/>
      <c r="M4257" s="31"/>
      <c r="N4257" s="31"/>
      <c r="O4257"/>
      <c r="P4257"/>
      <c r="R4257"/>
      <c r="T4257" s="30"/>
    </row>
    <row r="4258" spans="4:20" x14ac:dyDescent="0.45">
      <c r="D4258"/>
      <c r="E4258"/>
      <c r="I4258" s="21"/>
      <c r="J4258" s="22"/>
      <c r="K4258" s="23"/>
      <c r="M4258" s="31"/>
      <c r="N4258" s="31"/>
      <c r="O4258"/>
      <c r="P4258"/>
      <c r="R4258"/>
      <c r="T4258" s="30"/>
    </row>
    <row r="4259" spans="4:20" x14ac:dyDescent="0.45">
      <c r="D4259"/>
      <c r="E4259"/>
      <c r="I4259" s="21"/>
      <c r="J4259" s="22"/>
      <c r="K4259" s="23"/>
      <c r="M4259" s="31"/>
      <c r="N4259" s="31"/>
      <c r="O4259"/>
      <c r="P4259"/>
      <c r="R4259"/>
      <c r="T4259" s="30"/>
    </row>
    <row r="4260" spans="4:20" x14ac:dyDescent="0.45">
      <c r="D4260"/>
      <c r="E4260"/>
      <c r="I4260" s="21"/>
      <c r="J4260" s="22"/>
      <c r="K4260" s="23"/>
      <c r="M4260" s="31"/>
      <c r="N4260" s="31"/>
      <c r="O4260"/>
      <c r="P4260"/>
      <c r="R4260"/>
      <c r="T4260" s="30"/>
    </row>
    <row r="4261" spans="4:20" x14ac:dyDescent="0.45">
      <c r="D4261"/>
      <c r="E4261"/>
      <c r="I4261" s="21"/>
      <c r="J4261" s="22"/>
      <c r="K4261" s="23"/>
      <c r="M4261" s="31"/>
      <c r="N4261" s="31"/>
      <c r="O4261"/>
      <c r="P4261"/>
      <c r="R4261"/>
      <c r="T4261" s="30"/>
    </row>
    <row r="4262" spans="4:20" x14ac:dyDescent="0.45">
      <c r="D4262"/>
      <c r="E4262"/>
      <c r="I4262" s="21"/>
      <c r="J4262" s="22"/>
      <c r="K4262" s="23"/>
      <c r="M4262" s="31"/>
      <c r="N4262" s="31"/>
      <c r="O4262"/>
      <c r="P4262"/>
      <c r="R4262"/>
      <c r="T4262" s="30"/>
    </row>
    <row r="4263" spans="4:20" x14ac:dyDescent="0.45">
      <c r="D4263"/>
      <c r="E4263"/>
      <c r="I4263" s="21"/>
      <c r="J4263" s="22"/>
      <c r="K4263" s="23"/>
      <c r="M4263" s="31"/>
      <c r="N4263" s="31"/>
      <c r="O4263"/>
      <c r="P4263"/>
      <c r="R4263"/>
      <c r="T4263" s="30"/>
    </row>
    <row r="4264" spans="4:20" x14ac:dyDescent="0.45">
      <c r="D4264"/>
      <c r="E4264"/>
      <c r="I4264" s="21"/>
      <c r="J4264" s="22"/>
      <c r="K4264" s="23"/>
      <c r="M4264" s="31"/>
      <c r="N4264" s="31"/>
      <c r="O4264"/>
      <c r="P4264"/>
      <c r="R4264"/>
      <c r="T4264" s="30"/>
    </row>
    <row r="4265" spans="4:20" x14ac:dyDescent="0.45">
      <c r="D4265"/>
      <c r="E4265"/>
      <c r="I4265" s="21"/>
      <c r="J4265" s="22"/>
      <c r="K4265" s="23"/>
      <c r="M4265" s="31"/>
      <c r="N4265" s="31"/>
      <c r="O4265"/>
      <c r="P4265"/>
      <c r="R4265"/>
      <c r="T4265" s="30"/>
    </row>
    <row r="4266" spans="4:20" x14ac:dyDescent="0.45">
      <c r="D4266"/>
      <c r="E4266"/>
      <c r="I4266" s="21"/>
      <c r="J4266" s="22"/>
      <c r="K4266" s="23"/>
      <c r="M4266" s="31"/>
      <c r="N4266" s="31"/>
      <c r="O4266"/>
      <c r="P4266"/>
      <c r="R4266"/>
      <c r="T4266" s="30"/>
    </row>
    <row r="4267" spans="4:20" x14ac:dyDescent="0.45">
      <c r="D4267"/>
      <c r="E4267"/>
      <c r="I4267" s="21"/>
      <c r="J4267" s="22"/>
      <c r="K4267" s="23"/>
      <c r="M4267" s="31"/>
      <c r="N4267" s="31"/>
      <c r="O4267"/>
      <c r="P4267"/>
      <c r="R4267"/>
      <c r="T4267" s="30"/>
    </row>
    <row r="4268" spans="4:20" x14ac:dyDescent="0.45">
      <c r="D4268"/>
      <c r="E4268"/>
      <c r="I4268" s="21"/>
      <c r="J4268" s="22"/>
      <c r="K4268" s="23"/>
      <c r="M4268" s="31"/>
      <c r="N4268" s="31"/>
      <c r="O4268"/>
      <c r="P4268"/>
      <c r="R4268"/>
      <c r="T4268" s="30"/>
    </row>
    <row r="4269" spans="4:20" x14ac:dyDescent="0.45">
      <c r="D4269"/>
      <c r="E4269"/>
      <c r="I4269" s="21"/>
      <c r="J4269" s="22"/>
      <c r="K4269" s="23"/>
      <c r="M4269" s="31"/>
      <c r="N4269" s="31"/>
      <c r="O4269"/>
      <c r="P4269"/>
      <c r="R4269"/>
      <c r="T4269" s="30"/>
    </row>
    <row r="4270" spans="4:20" x14ac:dyDescent="0.45">
      <c r="D4270"/>
      <c r="E4270"/>
      <c r="I4270" s="21"/>
      <c r="J4270" s="22"/>
      <c r="K4270" s="23"/>
      <c r="M4270" s="31"/>
      <c r="N4270" s="31"/>
      <c r="O4270"/>
      <c r="P4270"/>
      <c r="R4270"/>
      <c r="T4270" s="30"/>
    </row>
    <row r="4271" spans="4:20" x14ac:dyDescent="0.45">
      <c r="D4271"/>
      <c r="E4271"/>
      <c r="I4271" s="21"/>
      <c r="J4271" s="22"/>
      <c r="K4271" s="23"/>
      <c r="M4271" s="31"/>
      <c r="N4271" s="31"/>
      <c r="O4271"/>
      <c r="P4271"/>
      <c r="R4271"/>
      <c r="T4271" s="30"/>
    </row>
    <row r="4272" spans="4:20" x14ac:dyDescent="0.45">
      <c r="D4272"/>
      <c r="E4272"/>
      <c r="I4272" s="21"/>
      <c r="J4272" s="22"/>
      <c r="K4272" s="23"/>
      <c r="M4272" s="31"/>
      <c r="N4272" s="31"/>
      <c r="O4272"/>
      <c r="P4272"/>
      <c r="R4272"/>
      <c r="T4272" s="30"/>
    </row>
    <row r="4273" spans="4:20" x14ac:dyDescent="0.45">
      <c r="D4273"/>
      <c r="E4273"/>
      <c r="I4273" s="21"/>
      <c r="J4273" s="22"/>
      <c r="K4273" s="23"/>
      <c r="M4273" s="31"/>
      <c r="N4273" s="31"/>
      <c r="O4273"/>
      <c r="P4273"/>
      <c r="R4273"/>
      <c r="T4273" s="30"/>
    </row>
    <row r="4274" spans="4:20" x14ac:dyDescent="0.45">
      <c r="D4274"/>
      <c r="E4274"/>
      <c r="I4274" s="21"/>
      <c r="J4274" s="22"/>
      <c r="K4274" s="23"/>
      <c r="M4274" s="31"/>
      <c r="N4274" s="31"/>
      <c r="O4274"/>
      <c r="P4274"/>
      <c r="R4274"/>
      <c r="T4274" s="30"/>
    </row>
    <row r="4275" spans="4:20" x14ac:dyDescent="0.45">
      <c r="D4275"/>
      <c r="E4275"/>
      <c r="I4275" s="21"/>
      <c r="J4275" s="22"/>
      <c r="K4275" s="23"/>
      <c r="M4275" s="31"/>
      <c r="N4275" s="31"/>
      <c r="O4275"/>
      <c r="P4275"/>
      <c r="R4275"/>
      <c r="T4275" s="30"/>
    </row>
    <row r="4276" spans="4:20" x14ac:dyDescent="0.45">
      <c r="D4276"/>
      <c r="E4276"/>
      <c r="I4276" s="21"/>
      <c r="J4276" s="22"/>
      <c r="K4276" s="23"/>
      <c r="M4276" s="31"/>
      <c r="N4276" s="31"/>
      <c r="O4276"/>
      <c r="P4276"/>
      <c r="R4276"/>
      <c r="T4276" s="30"/>
    </row>
    <row r="4277" spans="4:20" x14ac:dyDescent="0.45">
      <c r="D4277"/>
      <c r="E4277"/>
      <c r="I4277" s="21"/>
      <c r="J4277" s="22"/>
      <c r="K4277" s="23"/>
      <c r="M4277" s="31"/>
      <c r="N4277" s="31"/>
      <c r="O4277"/>
      <c r="P4277"/>
      <c r="R4277"/>
      <c r="T4277" s="30"/>
    </row>
    <row r="4278" spans="4:20" x14ac:dyDescent="0.45">
      <c r="D4278"/>
      <c r="E4278"/>
      <c r="I4278" s="21"/>
      <c r="J4278" s="22"/>
      <c r="K4278" s="23"/>
      <c r="M4278" s="31"/>
      <c r="N4278" s="31"/>
      <c r="O4278"/>
      <c r="P4278"/>
      <c r="R4278"/>
      <c r="T4278" s="30"/>
    </row>
    <row r="4279" spans="4:20" x14ac:dyDescent="0.45">
      <c r="D4279"/>
      <c r="E4279"/>
      <c r="I4279" s="21"/>
      <c r="J4279" s="22"/>
      <c r="K4279" s="23"/>
      <c r="M4279" s="31"/>
      <c r="N4279" s="31"/>
      <c r="O4279"/>
      <c r="P4279"/>
      <c r="R4279"/>
      <c r="T4279" s="30"/>
    </row>
    <row r="4280" spans="4:20" x14ac:dyDescent="0.45">
      <c r="D4280"/>
      <c r="E4280"/>
      <c r="I4280" s="21"/>
      <c r="J4280" s="22"/>
      <c r="K4280" s="23"/>
      <c r="M4280" s="31"/>
      <c r="N4280" s="31"/>
      <c r="O4280"/>
      <c r="P4280"/>
      <c r="R4280"/>
      <c r="T4280" s="30"/>
    </row>
    <row r="4281" spans="4:20" x14ac:dyDescent="0.45">
      <c r="D4281"/>
      <c r="E4281"/>
      <c r="I4281" s="21"/>
      <c r="J4281" s="22"/>
      <c r="K4281" s="23"/>
      <c r="M4281" s="31"/>
      <c r="N4281" s="31"/>
      <c r="O4281"/>
      <c r="P4281"/>
      <c r="R4281"/>
      <c r="T4281" s="30"/>
    </row>
    <row r="4282" spans="4:20" x14ac:dyDescent="0.45">
      <c r="D4282"/>
      <c r="E4282"/>
      <c r="I4282" s="21"/>
      <c r="J4282" s="22"/>
      <c r="K4282" s="23"/>
      <c r="M4282" s="31"/>
      <c r="N4282" s="31"/>
      <c r="O4282"/>
      <c r="P4282"/>
      <c r="R4282"/>
      <c r="T4282" s="30"/>
    </row>
    <row r="4283" spans="4:20" x14ac:dyDescent="0.45">
      <c r="D4283"/>
      <c r="E4283"/>
      <c r="I4283" s="21"/>
      <c r="J4283" s="22"/>
      <c r="K4283" s="23"/>
      <c r="M4283" s="31"/>
      <c r="N4283" s="31"/>
      <c r="O4283"/>
      <c r="P4283"/>
      <c r="R4283"/>
      <c r="T4283" s="30"/>
    </row>
    <row r="4284" spans="4:20" x14ac:dyDescent="0.45">
      <c r="D4284"/>
      <c r="E4284"/>
      <c r="I4284" s="21"/>
      <c r="J4284" s="22"/>
      <c r="K4284" s="23"/>
      <c r="M4284" s="31"/>
      <c r="N4284" s="31"/>
      <c r="O4284"/>
      <c r="P4284"/>
      <c r="R4284"/>
      <c r="T4284" s="30"/>
    </row>
    <row r="4285" spans="4:20" x14ac:dyDescent="0.45">
      <c r="D4285"/>
      <c r="E4285"/>
      <c r="I4285" s="21"/>
      <c r="J4285" s="22"/>
      <c r="K4285" s="23"/>
      <c r="M4285" s="31"/>
      <c r="N4285" s="31"/>
      <c r="O4285"/>
      <c r="P4285"/>
      <c r="R4285"/>
      <c r="T4285" s="30"/>
    </row>
    <row r="4286" spans="4:20" x14ac:dyDescent="0.45">
      <c r="D4286"/>
      <c r="E4286"/>
      <c r="I4286" s="21"/>
      <c r="J4286" s="22"/>
      <c r="K4286" s="23"/>
      <c r="M4286" s="31"/>
      <c r="N4286" s="31"/>
      <c r="O4286"/>
      <c r="P4286"/>
      <c r="R4286"/>
      <c r="T4286" s="30"/>
    </row>
    <row r="4287" spans="4:20" x14ac:dyDescent="0.45">
      <c r="D4287"/>
      <c r="E4287"/>
      <c r="I4287" s="21"/>
      <c r="J4287" s="22"/>
      <c r="K4287" s="23"/>
      <c r="M4287" s="31"/>
      <c r="N4287" s="31"/>
      <c r="O4287"/>
      <c r="P4287"/>
      <c r="R4287"/>
      <c r="T4287" s="30"/>
    </row>
    <row r="4288" spans="4:20" x14ac:dyDescent="0.45">
      <c r="D4288"/>
      <c r="E4288"/>
      <c r="I4288" s="21"/>
      <c r="J4288" s="22"/>
      <c r="K4288" s="23"/>
      <c r="M4288" s="31"/>
      <c r="N4288" s="31"/>
      <c r="O4288"/>
      <c r="P4288"/>
      <c r="R4288"/>
      <c r="T4288" s="30"/>
    </row>
    <row r="4289" spans="4:20" x14ac:dyDescent="0.45">
      <c r="D4289"/>
      <c r="E4289"/>
      <c r="I4289" s="21"/>
      <c r="J4289" s="22"/>
      <c r="K4289" s="23"/>
      <c r="M4289" s="31"/>
      <c r="N4289" s="31"/>
      <c r="O4289"/>
      <c r="P4289"/>
      <c r="R4289"/>
      <c r="T4289" s="30"/>
    </row>
    <row r="4290" spans="4:20" x14ac:dyDescent="0.45">
      <c r="D4290"/>
      <c r="E4290"/>
      <c r="I4290" s="21"/>
      <c r="J4290" s="22"/>
      <c r="K4290" s="23"/>
      <c r="M4290" s="31"/>
      <c r="N4290" s="31"/>
      <c r="O4290"/>
      <c r="P4290"/>
      <c r="R4290"/>
      <c r="T4290" s="30"/>
    </row>
    <row r="4291" spans="4:20" x14ac:dyDescent="0.45">
      <c r="D4291"/>
      <c r="E4291"/>
      <c r="I4291" s="21"/>
      <c r="J4291" s="22"/>
      <c r="K4291" s="23"/>
      <c r="M4291" s="31"/>
      <c r="N4291" s="31"/>
      <c r="O4291"/>
      <c r="P4291"/>
      <c r="R4291"/>
      <c r="T4291" s="30"/>
    </row>
    <row r="4292" spans="4:20" x14ac:dyDescent="0.45">
      <c r="D4292"/>
      <c r="E4292"/>
      <c r="I4292" s="21"/>
      <c r="J4292" s="22"/>
      <c r="K4292" s="23"/>
      <c r="M4292" s="31"/>
      <c r="N4292" s="31"/>
      <c r="O4292"/>
      <c r="P4292"/>
      <c r="R4292"/>
      <c r="T4292" s="30"/>
    </row>
    <row r="4293" spans="4:20" x14ac:dyDescent="0.45">
      <c r="D4293"/>
      <c r="E4293"/>
      <c r="I4293" s="21"/>
      <c r="J4293" s="22"/>
      <c r="K4293" s="23"/>
      <c r="M4293" s="31"/>
      <c r="N4293" s="31"/>
      <c r="O4293"/>
      <c r="P4293"/>
      <c r="R4293"/>
      <c r="T4293" s="30"/>
    </row>
    <row r="4294" spans="4:20" x14ac:dyDescent="0.45">
      <c r="D4294"/>
      <c r="E4294"/>
      <c r="I4294" s="21"/>
      <c r="J4294" s="22"/>
      <c r="K4294" s="23"/>
      <c r="M4294" s="31"/>
      <c r="N4294" s="31"/>
      <c r="O4294"/>
      <c r="P4294"/>
      <c r="R4294"/>
      <c r="T4294" s="30"/>
    </row>
    <row r="4295" spans="4:20" x14ac:dyDescent="0.45">
      <c r="D4295"/>
      <c r="E4295"/>
      <c r="I4295" s="21"/>
      <c r="J4295" s="22"/>
      <c r="K4295" s="23"/>
      <c r="M4295" s="31"/>
      <c r="N4295" s="31"/>
      <c r="O4295"/>
      <c r="P4295"/>
      <c r="R4295"/>
      <c r="T4295" s="30"/>
    </row>
    <row r="4296" spans="4:20" x14ac:dyDescent="0.45">
      <c r="D4296"/>
      <c r="E4296"/>
      <c r="I4296" s="21"/>
      <c r="J4296" s="22"/>
      <c r="K4296" s="23"/>
      <c r="M4296" s="31"/>
      <c r="N4296" s="31"/>
      <c r="O4296"/>
      <c r="P4296"/>
      <c r="R4296"/>
      <c r="T4296" s="30"/>
    </row>
    <row r="4297" spans="4:20" x14ac:dyDescent="0.45">
      <c r="D4297"/>
      <c r="E4297"/>
      <c r="I4297" s="21"/>
      <c r="J4297" s="22"/>
      <c r="K4297" s="23"/>
      <c r="M4297" s="31"/>
      <c r="N4297" s="31"/>
      <c r="O4297"/>
      <c r="P4297"/>
      <c r="R4297"/>
      <c r="T4297" s="30"/>
    </row>
    <row r="4298" spans="4:20" x14ac:dyDescent="0.45">
      <c r="D4298"/>
      <c r="E4298"/>
      <c r="I4298" s="21"/>
      <c r="J4298" s="22"/>
      <c r="K4298" s="23"/>
      <c r="M4298" s="31"/>
      <c r="N4298" s="31"/>
      <c r="O4298"/>
      <c r="P4298"/>
      <c r="R4298"/>
      <c r="T4298" s="30"/>
    </row>
    <row r="4299" spans="4:20" x14ac:dyDescent="0.45">
      <c r="D4299"/>
      <c r="E4299"/>
      <c r="I4299" s="21"/>
      <c r="J4299" s="22"/>
      <c r="K4299" s="23"/>
      <c r="M4299" s="31"/>
      <c r="N4299" s="31"/>
      <c r="O4299"/>
      <c r="P4299"/>
      <c r="R4299"/>
      <c r="T4299" s="30"/>
    </row>
    <row r="4300" spans="4:20" x14ac:dyDescent="0.45">
      <c r="D4300"/>
      <c r="E4300"/>
      <c r="I4300" s="21"/>
      <c r="J4300" s="22"/>
      <c r="K4300" s="23"/>
      <c r="M4300" s="31"/>
      <c r="N4300" s="31"/>
      <c r="O4300"/>
      <c r="P4300"/>
      <c r="R4300"/>
      <c r="T4300" s="30"/>
    </row>
    <row r="4301" spans="4:20" x14ac:dyDescent="0.45">
      <c r="D4301"/>
      <c r="E4301"/>
      <c r="I4301" s="21"/>
      <c r="J4301" s="22"/>
      <c r="K4301" s="23"/>
      <c r="M4301" s="31"/>
      <c r="N4301" s="31"/>
      <c r="O4301"/>
      <c r="P4301"/>
      <c r="R4301"/>
      <c r="T4301" s="30"/>
    </row>
    <row r="4302" spans="4:20" x14ac:dyDescent="0.45">
      <c r="D4302"/>
      <c r="E4302"/>
      <c r="I4302" s="21"/>
      <c r="J4302" s="22"/>
      <c r="K4302" s="23"/>
      <c r="M4302" s="31"/>
      <c r="N4302" s="31"/>
      <c r="O4302"/>
      <c r="P4302"/>
      <c r="R4302"/>
      <c r="T4302" s="30"/>
    </row>
    <row r="4303" spans="4:20" x14ac:dyDescent="0.45">
      <c r="D4303"/>
      <c r="E4303"/>
      <c r="I4303" s="21"/>
      <c r="J4303" s="22"/>
      <c r="K4303" s="23"/>
      <c r="M4303" s="31"/>
      <c r="N4303" s="31"/>
      <c r="O4303"/>
      <c r="P4303"/>
      <c r="R4303"/>
      <c r="T4303" s="30"/>
    </row>
    <row r="4304" spans="4:20" x14ac:dyDescent="0.45">
      <c r="D4304"/>
      <c r="E4304"/>
      <c r="I4304" s="21"/>
      <c r="J4304" s="22"/>
      <c r="K4304" s="23"/>
      <c r="M4304" s="31"/>
      <c r="N4304" s="31"/>
      <c r="O4304"/>
      <c r="P4304"/>
      <c r="R4304"/>
      <c r="T4304" s="30"/>
    </row>
    <row r="4305" spans="4:20" x14ac:dyDescent="0.45">
      <c r="D4305"/>
      <c r="E4305"/>
      <c r="I4305" s="21"/>
      <c r="J4305" s="22"/>
      <c r="K4305" s="23"/>
      <c r="M4305" s="31"/>
      <c r="N4305" s="31"/>
      <c r="O4305"/>
      <c r="P4305"/>
      <c r="R4305"/>
      <c r="T4305" s="30"/>
    </row>
    <row r="4306" spans="4:20" x14ac:dyDescent="0.45">
      <c r="D4306"/>
      <c r="E4306"/>
      <c r="I4306" s="21"/>
      <c r="J4306" s="22"/>
      <c r="K4306" s="23"/>
      <c r="M4306" s="31"/>
      <c r="N4306" s="31"/>
      <c r="O4306"/>
      <c r="P4306"/>
      <c r="R4306"/>
      <c r="T4306" s="30"/>
    </row>
    <row r="4307" spans="4:20" x14ac:dyDescent="0.45">
      <c r="D4307"/>
      <c r="E4307"/>
      <c r="I4307" s="21"/>
      <c r="J4307" s="22"/>
      <c r="K4307" s="23"/>
      <c r="M4307" s="31"/>
      <c r="N4307" s="31"/>
      <c r="O4307"/>
      <c r="P4307"/>
      <c r="R4307"/>
      <c r="T4307" s="30"/>
    </row>
    <row r="4308" spans="4:20" x14ac:dyDescent="0.45">
      <c r="D4308"/>
      <c r="E4308"/>
      <c r="I4308" s="21"/>
      <c r="J4308" s="22"/>
      <c r="K4308" s="23"/>
      <c r="M4308" s="31"/>
      <c r="N4308" s="31"/>
      <c r="O4308"/>
      <c r="P4308"/>
      <c r="R4308"/>
      <c r="T4308" s="30"/>
    </row>
    <row r="4309" spans="4:20" x14ac:dyDescent="0.45">
      <c r="D4309"/>
      <c r="E4309"/>
      <c r="I4309" s="21"/>
      <c r="J4309" s="22"/>
      <c r="K4309" s="23"/>
      <c r="M4309" s="31"/>
      <c r="N4309" s="31"/>
      <c r="O4309"/>
      <c r="P4309"/>
      <c r="R4309"/>
      <c r="T4309" s="30"/>
    </row>
    <row r="4310" spans="4:20" x14ac:dyDescent="0.45">
      <c r="D4310"/>
      <c r="E4310"/>
      <c r="I4310" s="21"/>
      <c r="J4310" s="22"/>
      <c r="K4310" s="23"/>
      <c r="M4310" s="31"/>
      <c r="N4310" s="31"/>
      <c r="O4310"/>
      <c r="P4310"/>
      <c r="R4310"/>
      <c r="T4310" s="30"/>
    </row>
    <row r="4311" spans="4:20" x14ac:dyDescent="0.45">
      <c r="D4311"/>
      <c r="E4311"/>
      <c r="I4311" s="21"/>
      <c r="J4311" s="22"/>
      <c r="K4311" s="23"/>
      <c r="M4311" s="31"/>
      <c r="N4311" s="31"/>
      <c r="O4311"/>
      <c r="P4311"/>
      <c r="R4311"/>
      <c r="T4311" s="30"/>
    </row>
    <row r="4312" spans="4:20" x14ac:dyDescent="0.45">
      <c r="D4312"/>
      <c r="E4312"/>
      <c r="I4312" s="21"/>
      <c r="J4312" s="22"/>
      <c r="K4312" s="23"/>
      <c r="M4312" s="31"/>
      <c r="N4312" s="31"/>
      <c r="O4312"/>
      <c r="P4312"/>
      <c r="R4312"/>
      <c r="T4312" s="30"/>
    </row>
    <row r="4313" spans="4:20" x14ac:dyDescent="0.45">
      <c r="D4313"/>
      <c r="E4313"/>
      <c r="I4313" s="21"/>
      <c r="J4313" s="22"/>
      <c r="K4313" s="23"/>
      <c r="M4313" s="31"/>
      <c r="N4313" s="31"/>
      <c r="O4313"/>
      <c r="P4313"/>
      <c r="R4313"/>
      <c r="T4313" s="30"/>
    </row>
    <row r="4314" spans="4:20" x14ac:dyDescent="0.45">
      <c r="D4314"/>
      <c r="E4314"/>
      <c r="I4314" s="21"/>
      <c r="J4314" s="22"/>
      <c r="K4314" s="23"/>
      <c r="M4314" s="31"/>
      <c r="N4314" s="31"/>
      <c r="O4314"/>
      <c r="P4314"/>
      <c r="R4314"/>
      <c r="T4314" s="30"/>
    </row>
    <row r="4315" spans="4:20" x14ac:dyDescent="0.45">
      <c r="D4315"/>
      <c r="E4315"/>
      <c r="I4315" s="21"/>
      <c r="J4315" s="22"/>
      <c r="K4315" s="23"/>
      <c r="M4315" s="31"/>
      <c r="N4315" s="31"/>
      <c r="O4315"/>
      <c r="P4315"/>
      <c r="R4315"/>
      <c r="T4315" s="30"/>
    </row>
    <row r="4316" spans="4:20" x14ac:dyDescent="0.45">
      <c r="D4316"/>
      <c r="E4316"/>
      <c r="I4316" s="21"/>
      <c r="J4316" s="22"/>
      <c r="K4316" s="23"/>
      <c r="M4316" s="31"/>
      <c r="N4316" s="31"/>
      <c r="O4316"/>
      <c r="P4316"/>
      <c r="R4316"/>
      <c r="T4316" s="30"/>
    </row>
    <row r="4317" spans="4:20" x14ac:dyDescent="0.45">
      <c r="D4317"/>
      <c r="E4317"/>
      <c r="I4317" s="21"/>
      <c r="J4317" s="22"/>
      <c r="K4317" s="23"/>
      <c r="M4317" s="31"/>
      <c r="N4317" s="31"/>
      <c r="O4317"/>
      <c r="P4317"/>
      <c r="R4317"/>
      <c r="T4317" s="30"/>
    </row>
    <row r="4318" spans="4:20" x14ac:dyDescent="0.45">
      <c r="D4318"/>
      <c r="E4318"/>
      <c r="I4318" s="21"/>
      <c r="J4318" s="22"/>
      <c r="K4318" s="23"/>
      <c r="M4318" s="31"/>
      <c r="N4318" s="31"/>
      <c r="O4318"/>
      <c r="P4318"/>
      <c r="R4318"/>
      <c r="T4318" s="30"/>
    </row>
    <row r="4319" spans="4:20" x14ac:dyDescent="0.45">
      <c r="D4319"/>
      <c r="E4319"/>
      <c r="I4319" s="21"/>
      <c r="J4319" s="22"/>
      <c r="K4319" s="23"/>
      <c r="M4319" s="31"/>
      <c r="N4319" s="31"/>
      <c r="O4319"/>
      <c r="P4319"/>
      <c r="R4319"/>
      <c r="T4319" s="30"/>
    </row>
    <row r="4320" spans="4:20" x14ac:dyDescent="0.45">
      <c r="D4320"/>
      <c r="E4320"/>
      <c r="I4320" s="21"/>
      <c r="J4320" s="22"/>
      <c r="K4320" s="23"/>
      <c r="M4320" s="31"/>
      <c r="N4320" s="31"/>
      <c r="O4320"/>
      <c r="P4320"/>
      <c r="R4320"/>
      <c r="T4320" s="30"/>
    </row>
    <row r="4321" spans="4:20" x14ac:dyDescent="0.45">
      <c r="D4321"/>
      <c r="E4321"/>
      <c r="I4321" s="21"/>
      <c r="J4321" s="22"/>
      <c r="K4321" s="23"/>
      <c r="M4321" s="31"/>
      <c r="N4321" s="31"/>
      <c r="O4321"/>
      <c r="P4321"/>
      <c r="R4321"/>
      <c r="T4321" s="30"/>
    </row>
    <row r="4322" spans="4:20" x14ac:dyDescent="0.45">
      <c r="D4322"/>
      <c r="E4322"/>
      <c r="I4322" s="21"/>
      <c r="J4322" s="22"/>
      <c r="K4322" s="23"/>
      <c r="M4322" s="31"/>
      <c r="N4322" s="31"/>
      <c r="O4322"/>
      <c r="P4322"/>
      <c r="R4322"/>
      <c r="T4322" s="30"/>
    </row>
    <row r="4323" spans="4:20" x14ac:dyDescent="0.45">
      <c r="D4323"/>
      <c r="E4323"/>
      <c r="I4323" s="21"/>
      <c r="J4323" s="22"/>
      <c r="K4323" s="23"/>
      <c r="M4323" s="31"/>
      <c r="N4323" s="31"/>
      <c r="O4323"/>
      <c r="P4323"/>
      <c r="R4323"/>
      <c r="T4323" s="30"/>
    </row>
    <row r="4324" spans="4:20" x14ac:dyDescent="0.45">
      <c r="D4324"/>
      <c r="E4324"/>
      <c r="I4324" s="21"/>
      <c r="J4324" s="22"/>
      <c r="K4324" s="23"/>
      <c r="M4324" s="31"/>
      <c r="N4324" s="31"/>
      <c r="O4324"/>
      <c r="P4324"/>
      <c r="R4324"/>
      <c r="T4324" s="30"/>
    </row>
    <row r="4325" spans="4:20" x14ac:dyDescent="0.45">
      <c r="D4325"/>
      <c r="E4325"/>
      <c r="I4325" s="21"/>
      <c r="J4325" s="22"/>
      <c r="K4325" s="23"/>
      <c r="M4325" s="31"/>
      <c r="N4325" s="31"/>
      <c r="O4325"/>
      <c r="P4325"/>
      <c r="R4325"/>
      <c r="T4325" s="30"/>
    </row>
    <row r="4326" spans="4:20" x14ac:dyDescent="0.45">
      <c r="D4326"/>
      <c r="E4326"/>
      <c r="I4326" s="21"/>
      <c r="J4326" s="22"/>
      <c r="K4326" s="23"/>
      <c r="M4326" s="31"/>
      <c r="N4326" s="31"/>
      <c r="O4326"/>
      <c r="P4326"/>
      <c r="R4326"/>
      <c r="T4326" s="30"/>
    </row>
    <row r="4327" spans="4:20" x14ac:dyDescent="0.45">
      <c r="D4327"/>
      <c r="E4327"/>
      <c r="I4327" s="21"/>
      <c r="J4327" s="22"/>
      <c r="K4327" s="23"/>
      <c r="M4327" s="31"/>
      <c r="N4327" s="31"/>
      <c r="O4327"/>
      <c r="P4327"/>
      <c r="R4327"/>
      <c r="T4327" s="30"/>
    </row>
    <row r="4328" spans="4:20" x14ac:dyDescent="0.45">
      <c r="D4328"/>
      <c r="E4328"/>
      <c r="I4328" s="21"/>
      <c r="J4328" s="22"/>
      <c r="K4328" s="23"/>
      <c r="M4328" s="31"/>
      <c r="N4328" s="31"/>
      <c r="O4328"/>
      <c r="P4328"/>
      <c r="R4328"/>
      <c r="T4328" s="30"/>
    </row>
    <row r="4329" spans="4:20" x14ac:dyDescent="0.45">
      <c r="D4329"/>
      <c r="E4329"/>
      <c r="I4329" s="21"/>
      <c r="J4329" s="22"/>
      <c r="K4329" s="23"/>
      <c r="M4329" s="31"/>
      <c r="N4329" s="31"/>
      <c r="O4329"/>
      <c r="P4329"/>
      <c r="R4329"/>
      <c r="T4329" s="30"/>
    </row>
    <row r="4330" spans="4:20" x14ac:dyDescent="0.45">
      <c r="D4330"/>
      <c r="E4330"/>
      <c r="I4330" s="21"/>
      <c r="J4330" s="22"/>
      <c r="K4330" s="23"/>
      <c r="M4330" s="31"/>
      <c r="N4330" s="31"/>
      <c r="O4330"/>
      <c r="P4330"/>
      <c r="R4330"/>
      <c r="T4330" s="30"/>
    </row>
    <row r="4331" spans="4:20" x14ac:dyDescent="0.45">
      <c r="D4331"/>
      <c r="E4331"/>
      <c r="I4331" s="21"/>
      <c r="J4331" s="22"/>
      <c r="K4331" s="23"/>
      <c r="M4331" s="31"/>
      <c r="N4331" s="31"/>
      <c r="O4331"/>
      <c r="P4331"/>
      <c r="R4331"/>
      <c r="T4331" s="30"/>
    </row>
    <row r="4332" spans="4:20" x14ac:dyDescent="0.45">
      <c r="D4332"/>
      <c r="E4332"/>
      <c r="I4332" s="21"/>
      <c r="J4332" s="22"/>
      <c r="K4332" s="23"/>
      <c r="M4332" s="31"/>
      <c r="N4332" s="31"/>
      <c r="O4332"/>
      <c r="P4332"/>
      <c r="R4332"/>
      <c r="T4332" s="30"/>
    </row>
    <row r="4333" spans="4:20" x14ac:dyDescent="0.45">
      <c r="D4333"/>
      <c r="E4333"/>
      <c r="I4333" s="21"/>
      <c r="J4333" s="22"/>
      <c r="K4333" s="23"/>
      <c r="M4333" s="31"/>
      <c r="N4333" s="31"/>
      <c r="O4333"/>
      <c r="P4333"/>
      <c r="R4333"/>
      <c r="T4333" s="30"/>
    </row>
    <row r="4334" spans="4:20" x14ac:dyDescent="0.45">
      <c r="D4334"/>
      <c r="E4334"/>
      <c r="I4334" s="21"/>
      <c r="J4334" s="22"/>
      <c r="K4334" s="23"/>
      <c r="M4334" s="31"/>
      <c r="N4334" s="31"/>
      <c r="O4334"/>
      <c r="P4334"/>
      <c r="R4334"/>
      <c r="T4334" s="30"/>
    </row>
    <row r="4335" spans="4:20" x14ac:dyDescent="0.45">
      <c r="D4335"/>
      <c r="E4335"/>
      <c r="I4335" s="21"/>
      <c r="J4335" s="22"/>
      <c r="K4335" s="23"/>
      <c r="M4335" s="31"/>
      <c r="N4335" s="31"/>
      <c r="O4335"/>
      <c r="P4335"/>
      <c r="R4335"/>
      <c r="T4335" s="30"/>
    </row>
    <row r="4336" spans="4:20" x14ac:dyDescent="0.45">
      <c r="D4336"/>
      <c r="E4336"/>
      <c r="I4336" s="21"/>
      <c r="J4336" s="22"/>
      <c r="K4336" s="23"/>
      <c r="M4336" s="31"/>
      <c r="N4336" s="31"/>
      <c r="O4336"/>
      <c r="P4336"/>
      <c r="R4336"/>
      <c r="T4336" s="30"/>
    </row>
    <row r="4337" spans="4:20" x14ac:dyDescent="0.45">
      <c r="D4337"/>
      <c r="E4337"/>
      <c r="I4337" s="21"/>
      <c r="J4337" s="22"/>
      <c r="K4337" s="23"/>
      <c r="M4337" s="31"/>
      <c r="N4337" s="31"/>
      <c r="O4337"/>
      <c r="P4337"/>
      <c r="R4337"/>
      <c r="T4337" s="30"/>
    </row>
    <row r="4338" spans="4:20" x14ac:dyDescent="0.45">
      <c r="D4338"/>
      <c r="E4338"/>
      <c r="I4338" s="21"/>
      <c r="J4338" s="22"/>
      <c r="K4338" s="23"/>
      <c r="M4338" s="31"/>
      <c r="N4338" s="31"/>
      <c r="O4338"/>
      <c r="P4338"/>
      <c r="R4338"/>
      <c r="T4338" s="30"/>
    </row>
    <row r="4339" spans="4:20" x14ac:dyDescent="0.45">
      <c r="D4339"/>
      <c r="E4339"/>
      <c r="I4339" s="21"/>
      <c r="J4339" s="22"/>
      <c r="K4339" s="23"/>
      <c r="M4339" s="31"/>
      <c r="N4339" s="31"/>
      <c r="O4339"/>
      <c r="P4339"/>
      <c r="R4339"/>
      <c r="T4339" s="30"/>
    </row>
    <row r="4340" spans="4:20" x14ac:dyDescent="0.45">
      <c r="D4340"/>
      <c r="E4340"/>
      <c r="I4340" s="21"/>
      <c r="J4340" s="22"/>
      <c r="K4340" s="23"/>
      <c r="M4340" s="31"/>
      <c r="N4340" s="31"/>
      <c r="O4340"/>
      <c r="P4340"/>
      <c r="R4340"/>
      <c r="T4340" s="30"/>
    </row>
    <row r="4341" spans="4:20" x14ac:dyDescent="0.45">
      <c r="D4341"/>
      <c r="E4341"/>
      <c r="I4341" s="21"/>
      <c r="J4341" s="22"/>
      <c r="K4341" s="23"/>
      <c r="M4341" s="31"/>
      <c r="N4341" s="31"/>
      <c r="O4341"/>
      <c r="P4341"/>
      <c r="R4341"/>
      <c r="T4341" s="30"/>
    </row>
    <row r="4342" spans="4:20" x14ac:dyDescent="0.45">
      <c r="D4342"/>
      <c r="E4342"/>
      <c r="I4342" s="21"/>
      <c r="J4342" s="22"/>
      <c r="K4342" s="23"/>
      <c r="M4342" s="31"/>
      <c r="N4342" s="31"/>
      <c r="O4342"/>
      <c r="P4342"/>
      <c r="R4342"/>
      <c r="T4342" s="30"/>
    </row>
    <row r="4343" spans="4:20" x14ac:dyDescent="0.45">
      <c r="D4343"/>
      <c r="E4343"/>
      <c r="I4343" s="21"/>
      <c r="J4343" s="22"/>
      <c r="K4343" s="23"/>
      <c r="M4343" s="31"/>
      <c r="N4343" s="31"/>
      <c r="O4343"/>
      <c r="P4343"/>
      <c r="R4343"/>
      <c r="T4343" s="30"/>
    </row>
    <row r="4344" spans="4:20" x14ac:dyDescent="0.45">
      <c r="D4344"/>
      <c r="E4344"/>
      <c r="I4344" s="21"/>
      <c r="J4344" s="22"/>
      <c r="K4344" s="23"/>
      <c r="M4344" s="31"/>
      <c r="N4344" s="31"/>
      <c r="O4344"/>
      <c r="P4344"/>
      <c r="R4344"/>
      <c r="T4344" s="30"/>
    </row>
    <row r="4345" spans="4:20" x14ac:dyDescent="0.45">
      <c r="D4345"/>
      <c r="E4345"/>
      <c r="I4345" s="21"/>
      <c r="J4345" s="22"/>
      <c r="K4345" s="23"/>
      <c r="M4345" s="31"/>
      <c r="N4345" s="31"/>
      <c r="O4345"/>
      <c r="P4345"/>
      <c r="R4345"/>
      <c r="T4345" s="30"/>
    </row>
    <row r="4346" spans="4:20" x14ac:dyDescent="0.45">
      <c r="D4346"/>
      <c r="E4346"/>
      <c r="I4346" s="21"/>
      <c r="J4346" s="22"/>
      <c r="K4346" s="23"/>
      <c r="M4346" s="31"/>
      <c r="N4346" s="31"/>
      <c r="O4346"/>
      <c r="P4346"/>
      <c r="R4346"/>
      <c r="T4346" s="30"/>
    </row>
    <row r="4347" spans="4:20" x14ac:dyDescent="0.45">
      <c r="D4347"/>
      <c r="E4347"/>
      <c r="I4347" s="21"/>
      <c r="J4347" s="22"/>
      <c r="K4347" s="23"/>
      <c r="M4347" s="31"/>
      <c r="N4347" s="31"/>
      <c r="O4347"/>
      <c r="P4347"/>
      <c r="R4347"/>
      <c r="T4347" s="30"/>
    </row>
    <row r="4348" spans="4:20" x14ac:dyDescent="0.45">
      <c r="D4348"/>
      <c r="E4348"/>
      <c r="I4348" s="21"/>
      <c r="J4348" s="22"/>
      <c r="K4348" s="23"/>
      <c r="M4348" s="31"/>
      <c r="N4348" s="31"/>
      <c r="O4348"/>
      <c r="P4348"/>
      <c r="R4348"/>
      <c r="T4348" s="30"/>
    </row>
    <row r="4349" spans="4:20" x14ac:dyDescent="0.45">
      <c r="D4349"/>
      <c r="E4349"/>
      <c r="I4349" s="21"/>
      <c r="J4349" s="22"/>
      <c r="K4349" s="23"/>
      <c r="M4349" s="31"/>
      <c r="N4349" s="31"/>
      <c r="O4349"/>
      <c r="P4349"/>
      <c r="R4349"/>
      <c r="T4349" s="30"/>
    </row>
    <row r="4350" spans="4:20" x14ac:dyDescent="0.45">
      <c r="D4350"/>
      <c r="E4350"/>
      <c r="I4350" s="21"/>
      <c r="J4350" s="22"/>
      <c r="K4350" s="23"/>
      <c r="M4350" s="31"/>
      <c r="N4350" s="31"/>
      <c r="O4350"/>
      <c r="P4350"/>
      <c r="R4350"/>
      <c r="T4350" s="30"/>
    </row>
    <row r="4351" spans="4:20" x14ac:dyDescent="0.45">
      <c r="D4351"/>
      <c r="E4351"/>
      <c r="I4351" s="21"/>
      <c r="J4351" s="22"/>
      <c r="K4351" s="23"/>
      <c r="M4351" s="31"/>
      <c r="N4351" s="31"/>
      <c r="O4351"/>
      <c r="P4351"/>
      <c r="R4351"/>
      <c r="T4351" s="30"/>
    </row>
    <row r="4352" spans="4:20" x14ac:dyDescent="0.45">
      <c r="D4352"/>
      <c r="E4352"/>
      <c r="I4352" s="21"/>
      <c r="J4352" s="22"/>
      <c r="K4352" s="23"/>
      <c r="M4352" s="31"/>
      <c r="N4352" s="31"/>
      <c r="O4352"/>
      <c r="P4352"/>
      <c r="R4352"/>
      <c r="T4352" s="30"/>
    </row>
    <row r="4353" spans="4:20" x14ac:dyDescent="0.45">
      <c r="D4353"/>
      <c r="E4353"/>
      <c r="I4353" s="21"/>
      <c r="J4353" s="22"/>
      <c r="K4353" s="23"/>
      <c r="M4353" s="31"/>
      <c r="N4353" s="31"/>
      <c r="O4353"/>
      <c r="P4353"/>
      <c r="R4353"/>
      <c r="T4353" s="30"/>
    </row>
    <row r="4354" spans="4:20" x14ac:dyDescent="0.45">
      <c r="D4354"/>
      <c r="E4354"/>
      <c r="I4354" s="21"/>
      <c r="J4354" s="22"/>
      <c r="K4354" s="23"/>
      <c r="M4354" s="31"/>
      <c r="N4354" s="31"/>
      <c r="O4354"/>
      <c r="P4354"/>
      <c r="R4354"/>
      <c r="T4354" s="30"/>
    </row>
    <row r="4355" spans="4:20" x14ac:dyDescent="0.45">
      <c r="D4355"/>
      <c r="E4355"/>
      <c r="I4355" s="21"/>
      <c r="J4355" s="22"/>
      <c r="K4355" s="23"/>
      <c r="M4355" s="31"/>
      <c r="N4355" s="31"/>
      <c r="O4355"/>
      <c r="P4355"/>
      <c r="R4355"/>
      <c r="T4355" s="30"/>
    </row>
    <row r="4356" spans="4:20" x14ac:dyDescent="0.45">
      <c r="D4356"/>
      <c r="E4356"/>
      <c r="I4356" s="21"/>
      <c r="J4356" s="22"/>
      <c r="K4356" s="23"/>
      <c r="M4356" s="31"/>
      <c r="N4356" s="31"/>
      <c r="O4356"/>
      <c r="P4356"/>
      <c r="R4356"/>
      <c r="T4356" s="30"/>
    </row>
    <row r="4357" spans="4:20" x14ac:dyDescent="0.45">
      <c r="D4357"/>
      <c r="E4357"/>
      <c r="I4357" s="21"/>
      <c r="J4357" s="22"/>
      <c r="K4357" s="23"/>
      <c r="M4357" s="31"/>
      <c r="N4357" s="31"/>
      <c r="O4357"/>
      <c r="P4357"/>
      <c r="R4357"/>
      <c r="T4357" s="30"/>
    </row>
    <row r="4358" spans="4:20" x14ac:dyDescent="0.45">
      <c r="D4358"/>
      <c r="E4358"/>
      <c r="I4358" s="21"/>
      <c r="J4358" s="22"/>
      <c r="K4358" s="23"/>
      <c r="M4358" s="31"/>
      <c r="N4358" s="31"/>
      <c r="O4358"/>
      <c r="P4358"/>
      <c r="R4358"/>
      <c r="T4358" s="30"/>
    </row>
    <row r="4359" spans="4:20" x14ac:dyDescent="0.45">
      <c r="D4359"/>
      <c r="E4359"/>
      <c r="I4359" s="21"/>
      <c r="J4359" s="22"/>
      <c r="K4359" s="23"/>
      <c r="M4359" s="31"/>
      <c r="N4359" s="31"/>
      <c r="O4359"/>
      <c r="P4359"/>
      <c r="R4359"/>
      <c r="T4359" s="30"/>
    </row>
    <row r="4360" spans="4:20" x14ac:dyDescent="0.45">
      <c r="D4360"/>
      <c r="E4360"/>
      <c r="I4360" s="21"/>
      <c r="J4360" s="22"/>
      <c r="K4360" s="23"/>
      <c r="M4360" s="31"/>
      <c r="N4360" s="31"/>
      <c r="O4360"/>
      <c r="P4360"/>
      <c r="R4360"/>
      <c r="T4360" s="30"/>
    </row>
    <row r="4361" spans="4:20" x14ac:dyDescent="0.45">
      <c r="D4361"/>
      <c r="E4361"/>
      <c r="I4361" s="21"/>
      <c r="J4361" s="22"/>
      <c r="K4361" s="23"/>
      <c r="M4361" s="31"/>
      <c r="N4361" s="31"/>
      <c r="O4361"/>
      <c r="P4361"/>
      <c r="R4361"/>
      <c r="T4361" s="30"/>
    </row>
    <row r="4362" spans="4:20" x14ac:dyDescent="0.45">
      <c r="D4362"/>
      <c r="E4362"/>
      <c r="I4362" s="21"/>
      <c r="J4362" s="22"/>
      <c r="K4362" s="23"/>
      <c r="M4362" s="31"/>
      <c r="N4362" s="31"/>
      <c r="O4362"/>
      <c r="P4362"/>
      <c r="R4362"/>
      <c r="T4362" s="30"/>
    </row>
    <row r="4363" spans="4:20" x14ac:dyDescent="0.45">
      <c r="D4363"/>
      <c r="E4363"/>
      <c r="I4363" s="21"/>
      <c r="J4363" s="22"/>
      <c r="K4363" s="23"/>
      <c r="M4363" s="31"/>
      <c r="N4363" s="31"/>
      <c r="O4363"/>
      <c r="P4363"/>
      <c r="R4363"/>
      <c r="T4363" s="30"/>
    </row>
    <row r="4364" spans="4:20" x14ac:dyDescent="0.45">
      <c r="D4364"/>
      <c r="E4364"/>
      <c r="I4364" s="21"/>
      <c r="J4364" s="22"/>
      <c r="K4364" s="23"/>
      <c r="M4364" s="31"/>
      <c r="N4364" s="31"/>
      <c r="O4364"/>
      <c r="P4364"/>
      <c r="R4364"/>
      <c r="T4364" s="30"/>
    </row>
    <row r="4365" spans="4:20" x14ac:dyDescent="0.45">
      <c r="D4365"/>
      <c r="E4365"/>
      <c r="I4365" s="21"/>
      <c r="J4365" s="22"/>
      <c r="K4365" s="23"/>
      <c r="M4365" s="31"/>
      <c r="N4365" s="31"/>
      <c r="O4365"/>
      <c r="P4365"/>
      <c r="R4365"/>
      <c r="T4365" s="30"/>
    </row>
    <row r="4366" spans="4:20" x14ac:dyDescent="0.45">
      <c r="D4366"/>
      <c r="E4366"/>
      <c r="I4366" s="21"/>
      <c r="J4366" s="22"/>
      <c r="K4366" s="23"/>
      <c r="M4366" s="31"/>
      <c r="N4366" s="31"/>
      <c r="O4366"/>
      <c r="P4366"/>
      <c r="R4366"/>
      <c r="T4366" s="30"/>
    </row>
    <row r="4367" spans="4:20" x14ac:dyDescent="0.45">
      <c r="D4367"/>
      <c r="E4367"/>
      <c r="I4367" s="21"/>
      <c r="J4367" s="22"/>
      <c r="K4367" s="23"/>
      <c r="M4367" s="31"/>
      <c r="N4367" s="31"/>
      <c r="O4367"/>
      <c r="P4367"/>
      <c r="R4367"/>
      <c r="T4367" s="30"/>
    </row>
    <row r="4368" spans="4:20" x14ac:dyDescent="0.45">
      <c r="D4368"/>
      <c r="E4368"/>
      <c r="I4368" s="21"/>
      <c r="J4368" s="22"/>
      <c r="K4368" s="23"/>
      <c r="M4368" s="31"/>
      <c r="N4368" s="31"/>
      <c r="O4368"/>
      <c r="P4368"/>
      <c r="R4368"/>
      <c r="T4368" s="30"/>
    </row>
    <row r="4369" spans="4:20" x14ac:dyDescent="0.45">
      <c r="D4369"/>
      <c r="E4369"/>
      <c r="I4369" s="21"/>
      <c r="J4369" s="22"/>
      <c r="K4369" s="23"/>
      <c r="M4369" s="31"/>
      <c r="N4369" s="31"/>
      <c r="O4369"/>
      <c r="P4369"/>
      <c r="R4369"/>
      <c r="T4369" s="30"/>
    </row>
    <row r="4370" spans="4:20" x14ac:dyDescent="0.45">
      <c r="D4370"/>
      <c r="E4370"/>
      <c r="I4370" s="21"/>
      <c r="J4370" s="22"/>
      <c r="K4370" s="23"/>
      <c r="M4370" s="31"/>
      <c r="N4370" s="31"/>
      <c r="O4370"/>
      <c r="P4370"/>
      <c r="R4370"/>
      <c r="T4370" s="30"/>
    </row>
    <row r="4371" spans="4:20" x14ac:dyDescent="0.45">
      <c r="D4371"/>
      <c r="E4371"/>
      <c r="I4371" s="21"/>
      <c r="J4371" s="22"/>
      <c r="K4371" s="23"/>
      <c r="M4371" s="31"/>
      <c r="N4371" s="31"/>
      <c r="O4371"/>
      <c r="P4371"/>
      <c r="R4371"/>
      <c r="T4371" s="30"/>
    </row>
    <row r="4372" spans="4:20" x14ac:dyDescent="0.45">
      <c r="D4372"/>
      <c r="E4372"/>
      <c r="I4372" s="21"/>
      <c r="J4372" s="22"/>
      <c r="K4372" s="23"/>
      <c r="M4372" s="31"/>
      <c r="N4372" s="31"/>
      <c r="O4372"/>
      <c r="P4372"/>
      <c r="R4372"/>
      <c r="T4372" s="30"/>
    </row>
    <row r="4373" spans="4:20" x14ac:dyDescent="0.45">
      <c r="D4373"/>
      <c r="E4373"/>
      <c r="I4373" s="21"/>
      <c r="J4373" s="22"/>
      <c r="K4373" s="23"/>
      <c r="M4373" s="31"/>
      <c r="N4373" s="31"/>
      <c r="O4373"/>
      <c r="P4373"/>
      <c r="R4373"/>
      <c r="T4373" s="30"/>
    </row>
    <row r="4374" spans="4:20" x14ac:dyDescent="0.45">
      <c r="D4374"/>
      <c r="E4374"/>
      <c r="I4374" s="21"/>
      <c r="J4374" s="22"/>
      <c r="K4374" s="23"/>
      <c r="M4374" s="31"/>
      <c r="N4374" s="31"/>
      <c r="O4374"/>
      <c r="P4374"/>
      <c r="R4374"/>
      <c r="T4374" s="30"/>
    </row>
    <row r="4375" spans="4:20" x14ac:dyDescent="0.45">
      <c r="D4375"/>
      <c r="E4375"/>
      <c r="I4375" s="21"/>
      <c r="J4375" s="22"/>
      <c r="K4375" s="23"/>
      <c r="M4375" s="31"/>
      <c r="N4375" s="31"/>
      <c r="O4375"/>
      <c r="P4375"/>
      <c r="R4375"/>
      <c r="T4375" s="30"/>
    </row>
    <row r="4376" spans="4:20" x14ac:dyDescent="0.45">
      <c r="D4376"/>
      <c r="E4376"/>
      <c r="I4376" s="21"/>
      <c r="J4376" s="22"/>
      <c r="K4376" s="23"/>
      <c r="M4376" s="31"/>
      <c r="N4376" s="31"/>
      <c r="O4376"/>
      <c r="P4376"/>
      <c r="R4376"/>
      <c r="T4376" s="30"/>
    </row>
    <row r="4377" spans="4:20" x14ac:dyDescent="0.45">
      <c r="D4377"/>
      <c r="E4377"/>
      <c r="I4377" s="21"/>
      <c r="J4377" s="22"/>
      <c r="K4377" s="23"/>
      <c r="M4377" s="31"/>
      <c r="N4377" s="31"/>
      <c r="O4377"/>
      <c r="P4377"/>
      <c r="R4377"/>
      <c r="T4377" s="30"/>
    </row>
    <row r="4378" spans="4:20" x14ac:dyDescent="0.45">
      <c r="D4378"/>
      <c r="E4378"/>
      <c r="I4378" s="21"/>
      <c r="J4378" s="22"/>
      <c r="K4378" s="23"/>
      <c r="M4378" s="31"/>
      <c r="N4378" s="31"/>
      <c r="O4378"/>
      <c r="P4378"/>
      <c r="R4378"/>
      <c r="T4378" s="30"/>
    </row>
    <row r="4379" spans="4:20" x14ac:dyDescent="0.45">
      <c r="D4379"/>
      <c r="E4379"/>
      <c r="I4379" s="21"/>
      <c r="J4379" s="22"/>
      <c r="K4379" s="23"/>
      <c r="M4379" s="31"/>
      <c r="N4379" s="31"/>
      <c r="O4379"/>
      <c r="P4379"/>
      <c r="R4379"/>
      <c r="T4379" s="30"/>
    </row>
    <row r="4380" spans="4:20" x14ac:dyDescent="0.45">
      <c r="D4380"/>
      <c r="E4380"/>
      <c r="I4380" s="21"/>
      <c r="J4380" s="22"/>
      <c r="K4380" s="23"/>
      <c r="M4380" s="31"/>
      <c r="N4380" s="31"/>
      <c r="O4380"/>
      <c r="P4380"/>
      <c r="R4380"/>
      <c r="T4380" s="30"/>
    </row>
    <row r="4381" spans="4:20" x14ac:dyDescent="0.45">
      <c r="D4381"/>
      <c r="E4381"/>
      <c r="I4381" s="21"/>
      <c r="J4381" s="22"/>
      <c r="K4381" s="23"/>
      <c r="M4381" s="31"/>
      <c r="N4381" s="31"/>
      <c r="O4381"/>
      <c r="P4381"/>
      <c r="R4381"/>
      <c r="T4381" s="30"/>
    </row>
    <row r="4382" spans="4:20" x14ac:dyDescent="0.45">
      <c r="D4382"/>
      <c r="E4382"/>
      <c r="I4382" s="21"/>
      <c r="J4382" s="22"/>
      <c r="K4382" s="23"/>
      <c r="M4382" s="31"/>
      <c r="N4382" s="31"/>
      <c r="O4382"/>
      <c r="P4382"/>
      <c r="R4382"/>
      <c r="T4382" s="30"/>
    </row>
    <row r="4383" spans="4:20" x14ac:dyDescent="0.45">
      <c r="D4383"/>
      <c r="E4383"/>
      <c r="I4383" s="21"/>
      <c r="J4383" s="22"/>
      <c r="K4383" s="23"/>
      <c r="M4383" s="31"/>
      <c r="N4383" s="31"/>
      <c r="O4383"/>
      <c r="P4383"/>
      <c r="R4383"/>
      <c r="T4383" s="30"/>
    </row>
    <row r="4384" spans="4:20" x14ac:dyDescent="0.45">
      <c r="D4384"/>
      <c r="E4384"/>
      <c r="I4384" s="21"/>
      <c r="J4384" s="22"/>
      <c r="K4384" s="23"/>
      <c r="M4384" s="31"/>
      <c r="N4384" s="31"/>
      <c r="O4384"/>
      <c r="P4384"/>
      <c r="R4384"/>
      <c r="T4384" s="30"/>
    </row>
    <row r="4385" spans="4:20" x14ac:dyDescent="0.45">
      <c r="D4385"/>
      <c r="E4385"/>
      <c r="I4385" s="21"/>
      <c r="J4385" s="22"/>
      <c r="K4385" s="23"/>
      <c r="M4385" s="31"/>
      <c r="N4385" s="31"/>
      <c r="O4385"/>
      <c r="P4385"/>
      <c r="R4385"/>
      <c r="T4385" s="30"/>
    </row>
    <row r="4386" spans="4:20" x14ac:dyDescent="0.45">
      <c r="D4386"/>
      <c r="E4386"/>
      <c r="I4386" s="21"/>
      <c r="J4386" s="22"/>
      <c r="K4386" s="23"/>
      <c r="M4386" s="31"/>
      <c r="N4386" s="31"/>
      <c r="O4386"/>
      <c r="P4386"/>
      <c r="R4386"/>
      <c r="T4386" s="30"/>
    </row>
    <row r="4387" spans="4:20" x14ac:dyDescent="0.45">
      <c r="D4387"/>
      <c r="E4387"/>
      <c r="I4387" s="21"/>
      <c r="J4387" s="22"/>
      <c r="K4387" s="23"/>
      <c r="M4387" s="31"/>
      <c r="N4387" s="31"/>
      <c r="O4387"/>
      <c r="P4387"/>
      <c r="R4387"/>
      <c r="T4387" s="30"/>
    </row>
    <row r="4388" spans="4:20" x14ac:dyDescent="0.45">
      <c r="D4388"/>
      <c r="E4388"/>
      <c r="I4388" s="21"/>
      <c r="J4388" s="22"/>
      <c r="K4388" s="23"/>
      <c r="M4388" s="31"/>
      <c r="N4388" s="31"/>
      <c r="O4388"/>
      <c r="P4388"/>
      <c r="R4388"/>
      <c r="T4388" s="30"/>
    </row>
    <row r="4389" spans="4:20" x14ac:dyDescent="0.45">
      <c r="D4389"/>
      <c r="E4389"/>
      <c r="I4389" s="21"/>
      <c r="J4389" s="22"/>
      <c r="K4389" s="23"/>
      <c r="M4389" s="31"/>
      <c r="N4389" s="31"/>
      <c r="O4389"/>
      <c r="P4389"/>
      <c r="R4389"/>
      <c r="T4389" s="30"/>
    </row>
    <row r="4390" spans="4:20" x14ac:dyDescent="0.45">
      <c r="D4390"/>
      <c r="E4390"/>
      <c r="I4390" s="21"/>
      <c r="J4390" s="22"/>
      <c r="K4390" s="23"/>
      <c r="M4390" s="31"/>
      <c r="N4390" s="31"/>
      <c r="O4390"/>
      <c r="P4390"/>
      <c r="R4390"/>
      <c r="T4390" s="30"/>
    </row>
    <row r="4391" spans="4:20" x14ac:dyDescent="0.45">
      <c r="D4391"/>
      <c r="E4391"/>
      <c r="I4391" s="21"/>
      <c r="J4391" s="22"/>
      <c r="K4391" s="23"/>
      <c r="M4391" s="31"/>
      <c r="N4391" s="31"/>
      <c r="O4391"/>
      <c r="P4391"/>
      <c r="R4391"/>
      <c r="T4391" s="30"/>
    </row>
    <row r="4392" spans="4:20" x14ac:dyDescent="0.45">
      <c r="D4392"/>
      <c r="E4392"/>
      <c r="I4392" s="21"/>
      <c r="J4392" s="22"/>
      <c r="K4392" s="23"/>
      <c r="M4392" s="31"/>
      <c r="N4392" s="31"/>
      <c r="O4392"/>
      <c r="P4392"/>
      <c r="R4392"/>
      <c r="T4392" s="30"/>
    </row>
    <row r="4393" spans="4:20" x14ac:dyDescent="0.45">
      <c r="D4393"/>
      <c r="E4393"/>
      <c r="I4393" s="21"/>
      <c r="J4393" s="22"/>
      <c r="K4393" s="23"/>
      <c r="M4393" s="31"/>
      <c r="N4393" s="31"/>
      <c r="O4393"/>
      <c r="P4393"/>
      <c r="R4393"/>
      <c r="T4393" s="30"/>
    </row>
    <row r="4394" spans="4:20" x14ac:dyDescent="0.45">
      <c r="D4394"/>
      <c r="E4394"/>
      <c r="I4394" s="21"/>
      <c r="J4394" s="22"/>
      <c r="K4394" s="23"/>
      <c r="M4394" s="31"/>
      <c r="N4394" s="31"/>
      <c r="O4394"/>
      <c r="P4394"/>
      <c r="R4394"/>
      <c r="T4394" s="30"/>
    </row>
    <row r="4395" spans="4:20" x14ac:dyDescent="0.45">
      <c r="D4395"/>
      <c r="E4395"/>
      <c r="I4395" s="21"/>
      <c r="J4395" s="22"/>
      <c r="K4395" s="23"/>
      <c r="M4395" s="31"/>
      <c r="N4395" s="31"/>
      <c r="O4395"/>
      <c r="P4395"/>
      <c r="R4395"/>
      <c r="T4395" s="30"/>
    </row>
    <row r="4396" spans="4:20" x14ac:dyDescent="0.45">
      <c r="D4396"/>
      <c r="E4396"/>
      <c r="I4396" s="21"/>
      <c r="J4396" s="22"/>
      <c r="K4396" s="23"/>
      <c r="M4396" s="31"/>
      <c r="N4396" s="31"/>
      <c r="O4396"/>
      <c r="P4396"/>
      <c r="R4396"/>
      <c r="T4396" s="30"/>
    </row>
    <row r="4397" spans="4:20" x14ac:dyDescent="0.45">
      <c r="D4397"/>
      <c r="E4397"/>
      <c r="I4397" s="21"/>
      <c r="J4397" s="22"/>
      <c r="K4397" s="23"/>
      <c r="M4397" s="31"/>
      <c r="N4397" s="31"/>
      <c r="O4397"/>
      <c r="P4397"/>
      <c r="R4397"/>
      <c r="T4397" s="30"/>
    </row>
    <row r="4398" spans="4:20" x14ac:dyDescent="0.45">
      <c r="D4398"/>
      <c r="E4398"/>
      <c r="I4398" s="21"/>
      <c r="J4398" s="22"/>
      <c r="K4398" s="23"/>
      <c r="M4398" s="31"/>
      <c r="N4398" s="31"/>
      <c r="O4398"/>
      <c r="P4398"/>
      <c r="R4398"/>
      <c r="T4398" s="30"/>
    </row>
    <row r="4399" spans="4:20" x14ac:dyDescent="0.45">
      <c r="D4399"/>
      <c r="E4399"/>
      <c r="I4399" s="21"/>
      <c r="J4399" s="22"/>
      <c r="K4399" s="23"/>
      <c r="M4399" s="31"/>
      <c r="N4399" s="31"/>
      <c r="O4399"/>
      <c r="P4399"/>
      <c r="R4399"/>
      <c r="T4399" s="30"/>
    </row>
    <row r="4400" spans="4:20" x14ac:dyDescent="0.45">
      <c r="D4400"/>
      <c r="E4400"/>
      <c r="I4400" s="21"/>
      <c r="J4400" s="22"/>
      <c r="K4400" s="23"/>
      <c r="M4400" s="31"/>
      <c r="N4400" s="31"/>
      <c r="O4400"/>
      <c r="P4400"/>
      <c r="R4400"/>
      <c r="T4400" s="30"/>
    </row>
    <row r="4401" spans="4:20" x14ac:dyDescent="0.45">
      <c r="D4401"/>
      <c r="E4401"/>
      <c r="I4401" s="21"/>
      <c r="J4401" s="22"/>
      <c r="K4401" s="23"/>
      <c r="M4401" s="31"/>
      <c r="N4401" s="31"/>
      <c r="O4401"/>
      <c r="P4401"/>
      <c r="R4401"/>
      <c r="T4401" s="30"/>
    </row>
    <row r="4402" spans="4:20" x14ac:dyDescent="0.45">
      <c r="D4402"/>
      <c r="E4402"/>
      <c r="I4402" s="21"/>
      <c r="J4402" s="22"/>
      <c r="K4402" s="23"/>
      <c r="M4402" s="31"/>
      <c r="N4402" s="31"/>
      <c r="O4402"/>
      <c r="P4402"/>
      <c r="R4402"/>
      <c r="T4402" s="30"/>
    </row>
    <row r="4403" spans="4:20" x14ac:dyDescent="0.45">
      <c r="D4403"/>
      <c r="E4403"/>
      <c r="I4403" s="21"/>
      <c r="J4403" s="22"/>
      <c r="K4403" s="23"/>
      <c r="M4403" s="31"/>
      <c r="N4403" s="31"/>
      <c r="O4403"/>
      <c r="P4403"/>
      <c r="R4403"/>
      <c r="T4403" s="30"/>
    </row>
    <row r="4404" spans="4:20" x14ac:dyDescent="0.45">
      <c r="D4404"/>
      <c r="E4404"/>
      <c r="I4404" s="21"/>
      <c r="J4404" s="22"/>
      <c r="K4404" s="23"/>
      <c r="M4404" s="31"/>
      <c r="N4404" s="31"/>
      <c r="O4404"/>
      <c r="P4404"/>
      <c r="R4404"/>
      <c r="T4404" s="30"/>
    </row>
    <row r="4405" spans="4:20" x14ac:dyDescent="0.45">
      <c r="D4405"/>
      <c r="E4405"/>
      <c r="I4405" s="21"/>
      <c r="J4405" s="22"/>
      <c r="K4405" s="23"/>
      <c r="M4405" s="31"/>
      <c r="N4405" s="31"/>
      <c r="O4405"/>
      <c r="P4405"/>
      <c r="R4405"/>
      <c r="T4405" s="30"/>
    </row>
    <row r="4406" spans="4:20" x14ac:dyDescent="0.45">
      <c r="D4406"/>
      <c r="E4406"/>
      <c r="I4406" s="21"/>
      <c r="J4406" s="22"/>
      <c r="K4406" s="23"/>
      <c r="M4406" s="31"/>
      <c r="N4406" s="31"/>
      <c r="O4406"/>
      <c r="P4406"/>
      <c r="R4406"/>
      <c r="T4406" s="30"/>
    </row>
    <row r="4407" spans="4:20" x14ac:dyDescent="0.45">
      <c r="D4407"/>
      <c r="E4407"/>
      <c r="I4407" s="21"/>
      <c r="J4407" s="22"/>
      <c r="K4407" s="23"/>
      <c r="M4407" s="31"/>
      <c r="N4407" s="31"/>
      <c r="O4407"/>
      <c r="P4407"/>
      <c r="R4407"/>
      <c r="T4407" s="30"/>
    </row>
    <row r="4408" spans="4:20" x14ac:dyDescent="0.45">
      <c r="D4408"/>
      <c r="E4408"/>
      <c r="I4408" s="21"/>
      <c r="J4408" s="22"/>
      <c r="K4408" s="23"/>
      <c r="M4408" s="31"/>
      <c r="N4408" s="31"/>
      <c r="O4408"/>
      <c r="P4408"/>
      <c r="R4408"/>
      <c r="T4408" s="30"/>
    </row>
    <row r="4409" spans="4:20" x14ac:dyDescent="0.45">
      <c r="D4409"/>
      <c r="E4409"/>
      <c r="I4409" s="21"/>
      <c r="J4409" s="22"/>
      <c r="K4409" s="23"/>
      <c r="M4409" s="31"/>
      <c r="N4409" s="31"/>
      <c r="O4409"/>
      <c r="P4409"/>
      <c r="R4409"/>
      <c r="T4409" s="30"/>
    </row>
    <row r="4410" spans="4:20" x14ac:dyDescent="0.45">
      <c r="D4410"/>
      <c r="E4410"/>
      <c r="I4410" s="21"/>
      <c r="J4410" s="22"/>
      <c r="K4410" s="23"/>
      <c r="M4410" s="31"/>
      <c r="N4410" s="31"/>
      <c r="O4410"/>
      <c r="P4410"/>
      <c r="R4410"/>
      <c r="T4410" s="30"/>
    </row>
    <row r="4411" spans="4:20" x14ac:dyDescent="0.45">
      <c r="D4411"/>
      <c r="E4411"/>
      <c r="I4411" s="21"/>
      <c r="J4411" s="22"/>
      <c r="K4411" s="23"/>
      <c r="M4411" s="31"/>
      <c r="N4411" s="31"/>
      <c r="O4411"/>
      <c r="P4411"/>
      <c r="R4411"/>
      <c r="T4411" s="30"/>
    </row>
    <row r="4412" spans="4:20" x14ac:dyDescent="0.45">
      <c r="D4412"/>
      <c r="E4412"/>
      <c r="I4412" s="21"/>
      <c r="J4412" s="22"/>
      <c r="K4412" s="23"/>
      <c r="M4412" s="31"/>
      <c r="N4412" s="31"/>
      <c r="O4412"/>
      <c r="P4412"/>
      <c r="R4412"/>
      <c r="T4412" s="30"/>
    </row>
    <row r="4413" spans="4:20" x14ac:dyDescent="0.45">
      <c r="D4413"/>
      <c r="E4413"/>
      <c r="I4413" s="21"/>
      <c r="J4413" s="22"/>
      <c r="K4413" s="23"/>
      <c r="M4413" s="31"/>
      <c r="N4413" s="31"/>
      <c r="O4413"/>
      <c r="P4413"/>
      <c r="R4413"/>
      <c r="T4413" s="30"/>
    </row>
    <row r="4414" spans="4:20" x14ac:dyDescent="0.45">
      <c r="D4414"/>
      <c r="E4414"/>
      <c r="I4414" s="21"/>
      <c r="J4414" s="22"/>
      <c r="K4414" s="23"/>
      <c r="M4414" s="31"/>
      <c r="N4414" s="31"/>
      <c r="O4414"/>
      <c r="P4414"/>
      <c r="R4414"/>
      <c r="T4414" s="30"/>
    </row>
    <row r="4415" spans="4:20" x14ac:dyDescent="0.45">
      <c r="D4415"/>
      <c r="E4415"/>
      <c r="I4415" s="21"/>
      <c r="J4415" s="22"/>
      <c r="K4415" s="23"/>
      <c r="M4415" s="31"/>
      <c r="N4415" s="31"/>
      <c r="O4415"/>
      <c r="P4415"/>
      <c r="R4415"/>
      <c r="T4415" s="30"/>
    </row>
    <row r="4416" spans="4:20" x14ac:dyDescent="0.45">
      <c r="D4416"/>
      <c r="E4416"/>
      <c r="I4416" s="21"/>
      <c r="J4416" s="22"/>
      <c r="K4416" s="23"/>
      <c r="M4416" s="31"/>
      <c r="N4416" s="31"/>
      <c r="O4416"/>
      <c r="P4416"/>
      <c r="R4416"/>
      <c r="T4416" s="30"/>
    </row>
    <row r="4417" spans="4:20" x14ac:dyDescent="0.45">
      <c r="D4417"/>
      <c r="E4417"/>
      <c r="I4417" s="21"/>
      <c r="J4417" s="22"/>
      <c r="K4417" s="23"/>
      <c r="M4417" s="31"/>
      <c r="N4417" s="31"/>
      <c r="O4417"/>
      <c r="P4417"/>
      <c r="R4417"/>
      <c r="T4417" s="30"/>
    </row>
    <row r="4418" spans="4:20" x14ac:dyDescent="0.45">
      <c r="D4418"/>
      <c r="E4418"/>
      <c r="I4418" s="21"/>
      <c r="J4418" s="22"/>
      <c r="K4418" s="23"/>
      <c r="M4418" s="31"/>
      <c r="N4418" s="31"/>
      <c r="O4418"/>
      <c r="P4418"/>
      <c r="R4418"/>
      <c r="T4418" s="30"/>
    </row>
    <row r="4419" spans="4:20" x14ac:dyDescent="0.45">
      <c r="D4419"/>
      <c r="E4419"/>
      <c r="I4419" s="21"/>
      <c r="J4419" s="22"/>
      <c r="K4419" s="23"/>
      <c r="M4419" s="31"/>
      <c r="N4419" s="31"/>
      <c r="O4419"/>
      <c r="P4419"/>
      <c r="R4419"/>
      <c r="T4419" s="30"/>
    </row>
    <row r="4420" spans="4:20" x14ac:dyDescent="0.45">
      <c r="D4420"/>
      <c r="E4420"/>
      <c r="I4420" s="21"/>
      <c r="J4420" s="22"/>
      <c r="K4420" s="23"/>
      <c r="M4420" s="31"/>
      <c r="N4420" s="31"/>
      <c r="O4420"/>
      <c r="P4420"/>
      <c r="R4420"/>
      <c r="T4420" s="30"/>
    </row>
    <row r="4421" spans="4:20" x14ac:dyDescent="0.45">
      <c r="D4421"/>
      <c r="E4421"/>
      <c r="I4421" s="21"/>
      <c r="J4421" s="22"/>
      <c r="K4421" s="23"/>
      <c r="M4421" s="31"/>
      <c r="N4421" s="31"/>
      <c r="O4421"/>
      <c r="P4421"/>
      <c r="R4421"/>
      <c r="T4421" s="30"/>
    </row>
    <row r="4422" spans="4:20" x14ac:dyDescent="0.45">
      <c r="D4422"/>
      <c r="E4422"/>
      <c r="I4422" s="21"/>
      <c r="J4422" s="22"/>
      <c r="K4422" s="23"/>
      <c r="M4422" s="31"/>
      <c r="N4422" s="31"/>
      <c r="O4422"/>
      <c r="P4422"/>
      <c r="R4422"/>
      <c r="T4422" s="30"/>
    </row>
    <row r="4423" spans="4:20" x14ac:dyDescent="0.45">
      <c r="D4423"/>
      <c r="E4423"/>
      <c r="I4423" s="21"/>
      <c r="J4423" s="22"/>
      <c r="K4423" s="23"/>
      <c r="M4423" s="31"/>
      <c r="N4423" s="31"/>
      <c r="O4423"/>
      <c r="P4423"/>
      <c r="R4423"/>
      <c r="T4423" s="30"/>
    </row>
    <row r="4424" spans="4:20" x14ac:dyDescent="0.45">
      <c r="D4424"/>
      <c r="E4424"/>
      <c r="I4424" s="21"/>
      <c r="J4424" s="22"/>
      <c r="K4424" s="23"/>
      <c r="M4424" s="31"/>
      <c r="N4424" s="31"/>
      <c r="O4424"/>
      <c r="P4424"/>
      <c r="R4424"/>
      <c r="T4424" s="30"/>
    </row>
    <row r="4425" spans="4:20" x14ac:dyDescent="0.45">
      <c r="D4425"/>
      <c r="E4425"/>
      <c r="I4425" s="21"/>
      <c r="J4425" s="22"/>
      <c r="K4425" s="23"/>
      <c r="M4425" s="31"/>
      <c r="N4425" s="31"/>
      <c r="O4425"/>
      <c r="P4425"/>
      <c r="R4425"/>
      <c r="T4425" s="30"/>
    </row>
    <row r="4426" spans="4:20" x14ac:dyDescent="0.45">
      <c r="D4426"/>
      <c r="E4426"/>
      <c r="I4426" s="21"/>
      <c r="J4426" s="22"/>
      <c r="K4426" s="23"/>
      <c r="M4426" s="31"/>
      <c r="N4426" s="31"/>
      <c r="O4426"/>
      <c r="P4426"/>
      <c r="R4426"/>
      <c r="T4426" s="30"/>
    </row>
    <row r="4427" spans="4:20" x14ac:dyDescent="0.45">
      <c r="D4427"/>
      <c r="E4427"/>
      <c r="I4427" s="21"/>
      <c r="J4427" s="22"/>
      <c r="K4427" s="23"/>
      <c r="M4427" s="31"/>
      <c r="N4427" s="31"/>
      <c r="O4427"/>
      <c r="P4427"/>
      <c r="R4427"/>
      <c r="T4427" s="30"/>
    </row>
    <row r="4428" spans="4:20" x14ac:dyDescent="0.45">
      <c r="D4428"/>
      <c r="E4428"/>
      <c r="I4428" s="21"/>
      <c r="J4428" s="22"/>
      <c r="K4428" s="23"/>
      <c r="M4428" s="31"/>
      <c r="N4428" s="31"/>
      <c r="O4428"/>
      <c r="P4428"/>
      <c r="R4428"/>
      <c r="T4428" s="30"/>
    </row>
    <row r="4429" spans="4:20" x14ac:dyDescent="0.45">
      <c r="D4429"/>
      <c r="E4429"/>
      <c r="I4429" s="21"/>
      <c r="J4429" s="22"/>
      <c r="K4429" s="23"/>
      <c r="M4429" s="31"/>
      <c r="N4429" s="31"/>
      <c r="O4429"/>
      <c r="P4429"/>
      <c r="R4429"/>
      <c r="T4429" s="30"/>
    </row>
    <row r="4430" spans="4:20" x14ac:dyDescent="0.45">
      <c r="D4430"/>
      <c r="E4430"/>
      <c r="I4430" s="21"/>
      <c r="J4430" s="22"/>
      <c r="K4430" s="23"/>
      <c r="M4430" s="31"/>
      <c r="N4430" s="31"/>
      <c r="O4430"/>
      <c r="P4430"/>
      <c r="R4430"/>
      <c r="T4430" s="30"/>
    </row>
    <row r="4431" spans="4:20" x14ac:dyDescent="0.45">
      <c r="D4431"/>
      <c r="E4431"/>
      <c r="I4431" s="21"/>
      <c r="J4431" s="22"/>
      <c r="K4431" s="23"/>
      <c r="M4431" s="31"/>
      <c r="N4431" s="31"/>
      <c r="O4431"/>
      <c r="P4431"/>
      <c r="R4431"/>
      <c r="T4431" s="30"/>
    </row>
    <row r="4432" spans="4:20" x14ac:dyDescent="0.45">
      <c r="D4432"/>
      <c r="E4432"/>
      <c r="I4432" s="21"/>
      <c r="J4432" s="22"/>
      <c r="K4432" s="23"/>
      <c r="M4432" s="31"/>
      <c r="N4432" s="31"/>
      <c r="O4432"/>
      <c r="P4432"/>
      <c r="R4432"/>
      <c r="T4432" s="30"/>
    </row>
    <row r="4433" spans="4:20" x14ac:dyDescent="0.45">
      <c r="D4433"/>
      <c r="E4433"/>
      <c r="I4433" s="21"/>
      <c r="J4433" s="22"/>
      <c r="K4433" s="23"/>
      <c r="M4433" s="31"/>
      <c r="N4433" s="31"/>
      <c r="O4433"/>
      <c r="P4433"/>
      <c r="R4433"/>
      <c r="T4433" s="30"/>
    </row>
    <row r="4434" spans="4:20" x14ac:dyDescent="0.45">
      <c r="D4434"/>
      <c r="E4434"/>
      <c r="I4434" s="21"/>
      <c r="J4434" s="22"/>
      <c r="K4434" s="23"/>
      <c r="M4434" s="31"/>
      <c r="N4434" s="31"/>
      <c r="O4434"/>
      <c r="P4434"/>
      <c r="R4434"/>
      <c r="T4434" s="30"/>
    </row>
    <row r="4435" spans="4:20" x14ac:dyDescent="0.45">
      <c r="D4435"/>
      <c r="E4435"/>
      <c r="I4435" s="21"/>
      <c r="J4435" s="22"/>
      <c r="K4435" s="23"/>
      <c r="M4435" s="31"/>
      <c r="N4435" s="31"/>
      <c r="O4435"/>
      <c r="P4435"/>
      <c r="R4435"/>
      <c r="T4435" s="30"/>
    </row>
    <row r="4436" spans="4:20" x14ac:dyDescent="0.45">
      <c r="D4436"/>
      <c r="E4436"/>
      <c r="I4436" s="21"/>
      <c r="J4436" s="22"/>
      <c r="K4436" s="23"/>
      <c r="M4436" s="31"/>
      <c r="N4436" s="31"/>
      <c r="O4436"/>
      <c r="P4436"/>
      <c r="R4436"/>
      <c r="T4436" s="30"/>
    </row>
    <row r="4437" spans="4:20" x14ac:dyDescent="0.45">
      <c r="D4437"/>
      <c r="E4437"/>
      <c r="I4437" s="21"/>
      <c r="J4437" s="22"/>
      <c r="K4437" s="23"/>
      <c r="M4437" s="31"/>
      <c r="N4437" s="31"/>
      <c r="O4437"/>
      <c r="P4437"/>
      <c r="R4437"/>
      <c r="T4437" s="30"/>
    </row>
    <row r="4438" spans="4:20" x14ac:dyDescent="0.45">
      <c r="D4438"/>
      <c r="E4438"/>
      <c r="I4438" s="21"/>
      <c r="J4438" s="22"/>
      <c r="K4438" s="23"/>
      <c r="M4438" s="31"/>
      <c r="N4438" s="31"/>
      <c r="O4438"/>
      <c r="P4438"/>
      <c r="R4438"/>
      <c r="T4438" s="30"/>
    </row>
    <row r="4439" spans="4:20" x14ac:dyDescent="0.45">
      <c r="D4439"/>
      <c r="E4439"/>
      <c r="I4439" s="21"/>
      <c r="J4439" s="22"/>
      <c r="K4439" s="23"/>
      <c r="M4439" s="31"/>
      <c r="N4439" s="31"/>
      <c r="O4439"/>
      <c r="P4439"/>
      <c r="R4439"/>
      <c r="T4439" s="30"/>
    </row>
    <row r="4440" spans="4:20" x14ac:dyDescent="0.45">
      <c r="D4440"/>
      <c r="E4440"/>
      <c r="I4440" s="21"/>
      <c r="J4440" s="22"/>
      <c r="K4440" s="23"/>
      <c r="M4440" s="31"/>
      <c r="N4440" s="31"/>
      <c r="O4440"/>
      <c r="P4440"/>
      <c r="R4440"/>
      <c r="T4440" s="30"/>
    </row>
    <row r="4441" spans="4:20" x14ac:dyDescent="0.45">
      <c r="D4441"/>
      <c r="E4441"/>
      <c r="I4441" s="21"/>
      <c r="J4441" s="22"/>
      <c r="K4441" s="23"/>
      <c r="M4441" s="31"/>
      <c r="N4441" s="31"/>
      <c r="O4441"/>
      <c r="P4441"/>
      <c r="R4441"/>
      <c r="T4441" s="30"/>
    </row>
    <row r="4442" spans="4:20" x14ac:dyDescent="0.45">
      <c r="D4442"/>
      <c r="E4442"/>
      <c r="I4442" s="21"/>
      <c r="J4442" s="22"/>
      <c r="K4442" s="23"/>
      <c r="M4442" s="31"/>
      <c r="N4442" s="31"/>
      <c r="O4442"/>
      <c r="P4442"/>
      <c r="R4442"/>
      <c r="T4442" s="30"/>
    </row>
    <row r="4443" spans="4:20" x14ac:dyDescent="0.45">
      <c r="D4443"/>
      <c r="E4443"/>
      <c r="I4443" s="21"/>
      <c r="J4443" s="22"/>
      <c r="K4443" s="23"/>
      <c r="M4443" s="31"/>
      <c r="N4443" s="31"/>
      <c r="O4443"/>
      <c r="P4443"/>
      <c r="R4443"/>
      <c r="T4443" s="30"/>
    </row>
    <row r="4444" spans="4:20" x14ac:dyDescent="0.45">
      <c r="D4444"/>
      <c r="E4444"/>
      <c r="I4444" s="21"/>
      <c r="J4444" s="22"/>
      <c r="K4444" s="23"/>
      <c r="M4444" s="31"/>
      <c r="N4444" s="31"/>
      <c r="O4444"/>
      <c r="P4444"/>
      <c r="R4444"/>
      <c r="T4444" s="30"/>
    </row>
    <row r="4445" spans="4:20" x14ac:dyDescent="0.45">
      <c r="D4445"/>
      <c r="E4445"/>
      <c r="I4445" s="21"/>
      <c r="J4445" s="22"/>
      <c r="K4445" s="23"/>
      <c r="M4445" s="31"/>
      <c r="N4445" s="31"/>
      <c r="O4445"/>
      <c r="P4445"/>
      <c r="R4445"/>
      <c r="T4445" s="30"/>
    </row>
    <row r="4446" spans="4:20" x14ac:dyDescent="0.45">
      <c r="D4446"/>
      <c r="E4446"/>
      <c r="I4446" s="21"/>
      <c r="J4446" s="22"/>
      <c r="K4446" s="23"/>
      <c r="M4446" s="31"/>
      <c r="N4446" s="31"/>
      <c r="O4446"/>
      <c r="P4446"/>
      <c r="R4446"/>
      <c r="T4446" s="30"/>
    </row>
    <row r="4447" spans="4:20" x14ac:dyDescent="0.45">
      <c r="D4447"/>
      <c r="E4447"/>
      <c r="I4447" s="21"/>
      <c r="J4447" s="22"/>
      <c r="K4447" s="23"/>
      <c r="M4447" s="31"/>
      <c r="N4447" s="31"/>
      <c r="O4447"/>
      <c r="P4447"/>
      <c r="R4447"/>
      <c r="T4447" s="30"/>
    </row>
    <row r="4448" spans="4:20" x14ac:dyDescent="0.45">
      <c r="D4448"/>
      <c r="E4448"/>
      <c r="I4448" s="21"/>
      <c r="J4448" s="22"/>
      <c r="K4448" s="23"/>
      <c r="M4448" s="31"/>
      <c r="N4448" s="31"/>
      <c r="O4448"/>
      <c r="P4448"/>
      <c r="R4448"/>
      <c r="T4448" s="30"/>
    </row>
    <row r="4449" spans="4:20" x14ac:dyDescent="0.45">
      <c r="D4449"/>
      <c r="E4449"/>
      <c r="I4449" s="21"/>
      <c r="J4449" s="22"/>
      <c r="K4449" s="23"/>
      <c r="M4449" s="31"/>
      <c r="N4449" s="31"/>
      <c r="O4449"/>
      <c r="P4449"/>
      <c r="R4449"/>
      <c r="T4449" s="30"/>
    </row>
    <row r="4450" spans="4:20" x14ac:dyDescent="0.45">
      <c r="D4450"/>
      <c r="E4450"/>
      <c r="I4450" s="21"/>
      <c r="J4450" s="22"/>
      <c r="K4450" s="23"/>
      <c r="M4450" s="31"/>
      <c r="N4450" s="31"/>
      <c r="O4450"/>
      <c r="P4450"/>
      <c r="R4450"/>
      <c r="T4450" s="30"/>
    </row>
    <row r="4451" spans="4:20" x14ac:dyDescent="0.45">
      <c r="D4451"/>
      <c r="E4451"/>
      <c r="I4451" s="21"/>
      <c r="J4451" s="22"/>
      <c r="K4451" s="23"/>
      <c r="M4451" s="31"/>
      <c r="N4451" s="31"/>
      <c r="O4451"/>
      <c r="P4451"/>
      <c r="R4451"/>
      <c r="T4451" s="30"/>
    </row>
    <row r="4452" spans="4:20" x14ac:dyDescent="0.45">
      <c r="D4452"/>
      <c r="E4452"/>
      <c r="I4452" s="21"/>
      <c r="J4452" s="22"/>
      <c r="K4452" s="23"/>
      <c r="M4452" s="31"/>
      <c r="N4452" s="31"/>
      <c r="O4452"/>
      <c r="P4452"/>
      <c r="R4452"/>
      <c r="T4452" s="30"/>
    </row>
    <row r="4453" spans="4:20" x14ac:dyDescent="0.45">
      <c r="D4453"/>
      <c r="E4453"/>
      <c r="I4453" s="21"/>
      <c r="J4453" s="22"/>
      <c r="K4453" s="23"/>
      <c r="M4453" s="31"/>
      <c r="N4453" s="31"/>
      <c r="O4453"/>
      <c r="P4453"/>
      <c r="R4453"/>
      <c r="T4453" s="30"/>
    </row>
    <row r="4454" spans="4:20" x14ac:dyDescent="0.45">
      <c r="D4454"/>
      <c r="E4454"/>
      <c r="I4454" s="21"/>
      <c r="J4454" s="22"/>
      <c r="K4454" s="23"/>
      <c r="M4454" s="31"/>
      <c r="N4454" s="31"/>
      <c r="O4454"/>
      <c r="P4454"/>
      <c r="R4454"/>
      <c r="T4454" s="30"/>
    </row>
    <row r="4455" spans="4:20" x14ac:dyDescent="0.45">
      <c r="D4455"/>
      <c r="E4455"/>
      <c r="I4455" s="21"/>
      <c r="J4455" s="22"/>
      <c r="K4455" s="23"/>
      <c r="M4455" s="31"/>
      <c r="N4455" s="31"/>
      <c r="O4455"/>
      <c r="P4455"/>
      <c r="R4455"/>
      <c r="T4455" s="30"/>
    </row>
    <row r="4456" spans="4:20" x14ac:dyDescent="0.45">
      <c r="D4456"/>
      <c r="E4456"/>
      <c r="I4456" s="21"/>
      <c r="J4456" s="22"/>
      <c r="K4456" s="23"/>
      <c r="M4456" s="31"/>
      <c r="N4456" s="31"/>
      <c r="O4456"/>
      <c r="P4456"/>
      <c r="R4456"/>
      <c r="T4456" s="30"/>
    </row>
    <row r="4457" spans="4:20" x14ac:dyDescent="0.45">
      <c r="D4457"/>
      <c r="E4457"/>
      <c r="I4457" s="21"/>
      <c r="J4457" s="22"/>
      <c r="K4457" s="23"/>
      <c r="M4457" s="31"/>
      <c r="N4457" s="31"/>
      <c r="O4457"/>
      <c r="P4457"/>
      <c r="R4457"/>
      <c r="T4457" s="30"/>
    </row>
    <row r="4458" spans="4:20" x14ac:dyDescent="0.45">
      <c r="D4458"/>
      <c r="E4458"/>
      <c r="I4458" s="21"/>
      <c r="J4458" s="22"/>
      <c r="K4458" s="23"/>
      <c r="M4458" s="31"/>
      <c r="N4458" s="31"/>
      <c r="O4458"/>
      <c r="P4458"/>
      <c r="R4458"/>
      <c r="T4458" s="30"/>
    </row>
    <row r="4459" spans="4:20" x14ac:dyDescent="0.45">
      <c r="D4459"/>
      <c r="E4459"/>
      <c r="I4459" s="21"/>
      <c r="J4459" s="22"/>
      <c r="K4459" s="23"/>
      <c r="M4459" s="31"/>
      <c r="N4459" s="31"/>
      <c r="O4459"/>
      <c r="P4459"/>
      <c r="R4459"/>
      <c r="T4459" s="30"/>
    </row>
    <row r="4460" spans="4:20" x14ac:dyDescent="0.45">
      <c r="D4460"/>
      <c r="E4460"/>
      <c r="I4460" s="21"/>
      <c r="J4460" s="22"/>
      <c r="K4460" s="23"/>
      <c r="M4460" s="31"/>
      <c r="N4460" s="31"/>
      <c r="O4460"/>
      <c r="P4460"/>
      <c r="R4460"/>
      <c r="T4460" s="30"/>
    </row>
    <row r="4461" spans="4:20" x14ac:dyDescent="0.45">
      <c r="D4461"/>
      <c r="E4461"/>
      <c r="I4461" s="21"/>
      <c r="J4461" s="22"/>
      <c r="K4461" s="23"/>
      <c r="M4461" s="31"/>
      <c r="N4461" s="31"/>
      <c r="O4461"/>
      <c r="P4461"/>
      <c r="R4461"/>
      <c r="T4461" s="30"/>
    </row>
    <row r="4462" spans="4:20" x14ac:dyDescent="0.45">
      <c r="D4462"/>
      <c r="E4462"/>
      <c r="I4462" s="21"/>
      <c r="J4462" s="22"/>
      <c r="K4462" s="23"/>
      <c r="M4462" s="31"/>
      <c r="N4462" s="31"/>
      <c r="O4462"/>
      <c r="P4462"/>
      <c r="R4462"/>
      <c r="T4462" s="30"/>
    </row>
    <row r="4463" spans="4:20" x14ac:dyDescent="0.45">
      <c r="D4463"/>
      <c r="E4463"/>
      <c r="I4463" s="21"/>
      <c r="J4463" s="22"/>
      <c r="K4463" s="23"/>
      <c r="M4463" s="31"/>
      <c r="N4463" s="31"/>
      <c r="O4463"/>
      <c r="P4463"/>
      <c r="R4463"/>
      <c r="T4463" s="30"/>
    </row>
    <row r="4464" spans="4:20" x14ac:dyDescent="0.45">
      <c r="D4464"/>
      <c r="E4464"/>
      <c r="I4464" s="21"/>
      <c r="J4464" s="22"/>
      <c r="K4464" s="23"/>
      <c r="M4464" s="31"/>
      <c r="N4464" s="31"/>
      <c r="O4464"/>
      <c r="P4464"/>
      <c r="R4464"/>
      <c r="T4464" s="30"/>
    </row>
    <row r="4465" spans="4:20" x14ac:dyDescent="0.45">
      <c r="D4465"/>
      <c r="E4465"/>
      <c r="I4465" s="21"/>
      <c r="J4465" s="22"/>
      <c r="K4465" s="23"/>
      <c r="M4465" s="31"/>
      <c r="N4465" s="31"/>
      <c r="O4465"/>
      <c r="P4465"/>
      <c r="R4465"/>
      <c r="T4465" s="30"/>
    </row>
    <row r="4466" spans="4:20" x14ac:dyDescent="0.45">
      <c r="D4466"/>
      <c r="E4466"/>
      <c r="I4466" s="21"/>
      <c r="J4466" s="22"/>
      <c r="K4466" s="23"/>
      <c r="M4466" s="31"/>
      <c r="N4466" s="31"/>
      <c r="O4466"/>
      <c r="P4466"/>
      <c r="R4466"/>
      <c r="T4466" s="30"/>
    </row>
    <row r="4467" spans="4:20" x14ac:dyDescent="0.45">
      <c r="D4467"/>
      <c r="E4467"/>
      <c r="I4467" s="21"/>
      <c r="J4467" s="22"/>
      <c r="K4467" s="23"/>
      <c r="M4467" s="31"/>
      <c r="N4467" s="31"/>
      <c r="O4467"/>
      <c r="P4467"/>
      <c r="R4467"/>
      <c r="T4467" s="30"/>
    </row>
    <row r="4468" spans="4:20" x14ac:dyDescent="0.45">
      <c r="D4468"/>
      <c r="E4468"/>
      <c r="I4468" s="21"/>
      <c r="J4468" s="22"/>
      <c r="K4468" s="23"/>
      <c r="M4468" s="31"/>
      <c r="N4468" s="31"/>
      <c r="O4468"/>
      <c r="P4468"/>
      <c r="R4468"/>
      <c r="T4468" s="30"/>
    </row>
    <row r="4469" spans="4:20" x14ac:dyDescent="0.45">
      <c r="D4469"/>
      <c r="E4469"/>
      <c r="I4469" s="21"/>
      <c r="J4469" s="22"/>
      <c r="K4469" s="23"/>
      <c r="M4469" s="31"/>
      <c r="N4469" s="31"/>
      <c r="O4469"/>
      <c r="P4469"/>
      <c r="R4469"/>
      <c r="T4469" s="30"/>
    </row>
    <row r="4470" spans="4:20" x14ac:dyDescent="0.45">
      <c r="D4470"/>
      <c r="E4470"/>
      <c r="I4470" s="21"/>
      <c r="J4470" s="22"/>
      <c r="K4470" s="23"/>
      <c r="M4470" s="31"/>
      <c r="N4470" s="31"/>
      <c r="O4470"/>
      <c r="P4470"/>
      <c r="R4470"/>
      <c r="T4470" s="30"/>
    </row>
    <row r="4471" spans="4:20" x14ac:dyDescent="0.45">
      <c r="D4471"/>
      <c r="E4471"/>
      <c r="I4471" s="21"/>
      <c r="J4471" s="22"/>
      <c r="K4471" s="23"/>
      <c r="M4471" s="31"/>
      <c r="N4471" s="31"/>
      <c r="O4471"/>
      <c r="P4471"/>
      <c r="R4471"/>
      <c r="T4471" s="30"/>
    </row>
    <row r="4472" spans="4:20" x14ac:dyDescent="0.45">
      <c r="D4472"/>
      <c r="E4472"/>
      <c r="I4472" s="21"/>
      <c r="J4472" s="22"/>
      <c r="K4472" s="23"/>
      <c r="M4472" s="31"/>
      <c r="N4472" s="31"/>
      <c r="O4472"/>
      <c r="P4472"/>
      <c r="R4472"/>
      <c r="T4472" s="30"/>
    </row>
    <row r="4473" spans="4:20" x14ac:dyDescent="0.45">
      <c r="D4473"/>
      <c r="E4473"/>
      <c r="I4473" s="21"/>
      <c r="J4473" s="22"/>
      <c r="K4473" s="23"/>
      <c r="M4473" s="31"/>
      <c r="N4473" s="31"/>
      <c r="O4473"/>
      <c r="P4473"/>
      <c r="R4473"/>
      <c r="T4473" s="30"/>
    </row>
    <row r="4474" spans="4:20" x14ac:dyDescent="0.45">
      <c r="D4474"/>
      <c r="E4474"/>
      <c r="I4474" s="21"/>
      <c r="J4474" s="22"/>
      <c r="K4474" s="23"/>
      <c r="M4474" s="31"/>
      <c r="N4474" s="31"/>
      <c r="O4474"/>
      <c r="P4474"/>
      <c r="R4474"/>
      <c r="T4474" s="30"/>
    </row>
    <row r="4475" spans="4:20" x14ac:dyDescent="0.45">
      <c r="D4475"/>
      <c r="E4475"/>
      <c r="I4475" s="21"/>
      <c r="J4475" s="22"/>
      <c r="K4475" s="23"/>
      <c r="M4475" s="31"/>
      <c r="N4475" s="31"/>
      <c r="O4475"/>
      <c r="P4475"/>
      <c r="R4475"/>
      <c r="T4475" s="30"/>
    </row>
    <row r="4476" spans="4:20" x14ac:dyDescent="0.45">
      <c r="D4476"/>
      <c r="E4476"/>
      <c r="I4476" s="21"/>
      <c r="J4476" s="22"/>
      <c r="K4476" s="23"/>
      <c r="M4476" s="31"/>
      <c r="N4476" s="31"/>
      <c r="O4476"/>
      <c r="P4476"/>
      <c r="R4476"/>
      <c r="T4476" s="30"/>
    </row>
    <row r="4477" spans="4:20" x14ac:dyDescent="0.45">
      <c r="D4477"/>
      <c r="E4477"/>
      <c r="I4477" s="21"/>
      <c r="J4477" s="22"/>
      <c r="K4477" s="23"/>
      <c r="M4477" s="31"/>
      <c r="N4477" s="31"/>
      <c r="O4477"/>
      <c r="P4477"/>
      <c r="R4477"/>
      <c r="T4477" s="30"/>
    </row>
    <row r="4478" spans="4:20" x14ac:dyDescent="0.45">
      <c r="D4478"/>
      <c r="E4478"/>
      <c r="I4478" s="21"/>
      <c r="J4478" s="22"/>
      <c r="K4478" s="23"/>
      <c r="M4478" s="31"/>
      <c r="N4478" s="31"/>
      <c r="O4478"/>
      <c r="P4478"/>
      <c r="R4478"/>
      <c r="T4478" s="30"/>
    </row>
    <row r="4479" spans="4:20" x14ac:dyDescent="0.45">
      <c r="D4479"/>
      <c r="E4479"/>
      <c r="I4479" s="21"/>
      <c r="J4479" s="22"/>
      <c r="K4479" s="23"/>
      <c r="M4479" s="31"/>
      <c r="N4479" s="31"/>
      <c r="O4479"/>
      <c r="P4479"/>
      <c r="R4479"/>
      <c r="T4479" s="30"/>
    </row>
    <row r="4480" spans="4:20" x14ac:dyDescent="0.45">
      <c r="D4480"/>
      <c r="E4480"/>
      <c r="I4480" s="21"/>
      <c r="J4480" s="22"/>
      <c r="K4480" s="23"/>
      <c r="M4480" s="31"/>
      <c r="N4480" s="31"/>
      <c r="O4480"/>
      <c r="P4480"/>
      <c r="R4480"/>
      <c r="T4480" s="30"/>
    </row>
    <row r="4481" spans="4:20" x14ac:dyDescent="0.45">
      <c r="D4481"/>
      <c r="E4481"/>
      <c r="I4481" s="21"/>
      <c r="J4481" s="22"/>
      <c r="K4481" s="23"/>
      <c r="M4481" s="31"/>
      <c r="N4481" s="31"/>
      <c r="O4481"/>
      <c r="P4481"/>
      <c r="R4481"/>
      <c r="T4481" s="30"/>
    </row>
    <row r="4482" spans="4:20" x14ac:dyDescent="0.45">
      <c r="D4482"/>
      <c r="E4482"/>
      <c r="I4482" s="21"/>
      <c r="J4482" s="22"/>
      <c r="K4482" s="23"/>
      <c r="M4482" s="31"/>
      <c r="N4482" s="31"/>
      <c r="O4482"/>
      <c r="P4482"/>
      <c r="R4482"/>
      <c r="T4482" s="30"/>
    </row>
    <row r="4483" spans="4:20" x14ac:dyDescent="0.45">
      <c r="D4483"/>
      <c r="E4483"/>
      <c r="I4483" s="21"/>
      <c r="J4483" s="22"/>
      <c r="K4483" s="23"/>
      <c r="M4483" s="31"/>
      <c r="N4483" s="31"/>
      <c r="O4483"/>
      <c r="P4483"/>
      <c r="R4483"/>
      <c r="T4483" s="30"/>
    </row>
    <row r="4484" spans="4:20" x14ac:dyDescent="0.45">
      <c r="D4484"/>
      <c r="E4484"/>
      <c r="I4484" s="21"/>
      <c r="J4484" s="22"/>
      <c r="K4484" s="23"/>
      <c r="M4484" s="31"/>
      <c r="N4484" s="31"/>
      <c r="O4484"/>
      <c r="P4484"/>
      <c r="R4484"/>
      <c r="T4484" s="30"/>
    </row>
    <row r="4485" spans="4:20" x14ac:dyDescent="0.45">
      <c r="D4485"/>
      <c r="E4485"/>
      <c r="I4485" s="21"/>
      <c r="J4485" s="22"/>
      <c r="K4485" s="23"/>
      <c r="M4485" s="31"/>
      <c r="N4485" s="31"/>
      <c r="O4485"/>
      <c r="P4485"/>
      <c r="R4485"/>
      <c r="T4485" s="30"/>
    </row>
    <row r="4486" spans="4:20" x14ac:dyDescent="0.45">
      <c r="D4486"/>
      <c r="E4486"/>
      <c r="I4486" s="21"/>
      <c r="J4486" s="22"/>
      <c r="K4486" s="23"/>
      <c r="M4486" s="31"/>
      <c r="N4486" s="31"/>
      <c r="O4486"/>
      <c r="P4486"/>
      <c r="R4486"/>
      <c r="T4486" s="30"/>
    </row>
    <row r="4487" spans="4:20" x14ac:dyDescent="0.45">
      <c r="D4487"/>
      <c r="E4487"/>
      <c r="I4487" s="21"/>
      <c r="J4487" s="22"/>
      <c r="K4487" s="23"/>
      <c r="M4487" s="31"/>
      <c r="N4487" s="31"/>
      <c r="O4487"/>
      <c r="P4487"/>
      <c r="R4487"/>
      <c r="T4487" s="30"/>
    </row>
    <row r="4488" spans="4:20" x14ac:dyDescent="0.45">
      <c r="D4488"/>
      <c r="E4488"/>
      <c r="I4488" s="21"/>
      <c r="J4488" s="22"/>
      <c r="K4488" s="23"/>
      <c r="M4488" s="31"/>
      <c r="N4488" s="31"/>
      <c r="O4488"/>
      <c r="P4488"/>
      <c r="R4488"/>
      <c r="T4488" s="30"/>
    </row>
    <row r="4489" spans="4:20" x14ac:dyDescent="0.45">
      <c r="D4489"/>
      <c r="E4489"/>
      <c r="I4489" s="21"/>
      <c r="J4489" s="22"/>
      <c r="K4489" s="23"/>
      <c r="M4489" s="31"/>
      <c r="N4489" s="31"/>
      <c r="O4489"/>
      <c r="P4489"/>
      <c r="R4489"/>
      <c r="T4489" s="30"/>
    </row>
    <row r="4490" spans="4:20" x14ac:dyDescent="0.45">
      <c r="D4490"/>
      <c r="E4490"/>
      <c r="I4490" s="21"/>
      <c r="J4490" s="22"/>
      <c r="K4490" s="23"/>
      <c r="M4490" s="31"/>
      <c r="N4490" s="31"/>
      <c r="O4490"/>
      <c r="P4490"/>
      <c r="R4490"/>
      <c r="T4490" s="30"/>
    </row>
    <row r="4491" spans="4:20" x14ac:dyDescent="0.45">
      <c r="D4491"/>
      <c r="E4491"/>
      <c r="I4491" s="21"/>
      <c r="J4491" s="22"/>
      <c r="K4491" s="23"/>
      <c r="M4491" s="31"/>
      <c r="N4491" s="31"/>
      <c r="O4491"/>
      <c r="P4491"/>
      <c r="R4491"/>
      <c r="T4491" s="30"/>
    </row>
    <row r="4492" spans="4:20" x14ac:dyDescent="0.45">
      <c r="D4492"/>
      <c r="E4492"/>
      <c r="I4492" s="21"/>
      <c r="J4492" s="22"/>
      <c r="K4492" s="23"/>
      <c r="M4492" s="31"/>
      <c r="N4492" s="31"/>
      <c r="O4492"/>
      <c r="P4492"/>
      <c r="R4492"/>
      <c r="T4492" s="30"/>
    </row>
    <row r="4493" spans="4:20" x14ac:dyDescent="0.45">
      <c r="D4493"/>
      <c r="E4493"/>
      <c r="I4493" s="21"/>
      <c r="J4493" s="22"/>
      <c r="K4493" s="23"/>
      <c r="M4493" s="31"/>
      <c r="N4493" s="31"/>
      <c r="O4493"/>
      <c r="P4493"/>
      <c r="R4493"/>
      <c r="T4493" s="30"/>
    </row>
    <row r="4494" spans="4:20" x14ac:dyDescent="0.45">
      <c r="D4494"/>
      <c r="E4494"/>
      <c r="I4494" s="21"/>
      <c r="J4494" s="22"/>
      <c r="K4494" s="23"/>
      <c r="M4494" s="31"/>
      <c r="N4494" s="31"/>
      <c r="O4494"/>
      <c r="P4494"/>
      <c r="R4494"/>
      <c r="T4494" s="30"/>
    </row>
    <row r="4495" spans="4:20" x14ac:dyDescent="0.45">
      <c r="D4495"/>
      <c r="E4495"/>
      <c r="I4495" s="21"/>
      <c r="J4495" s="22"/>
      <c r="K4495" s="23"/>
      <c r="M4495" s="31"/>
      <c r="N4495" s="31"/>
      <c r="O4495"/>
      <c r="P4495"/>
      <c r="R4495"/>
      <c r="T4495" s="30"/>
    </row>
    <row r="4496" spans="4:20" x14ac:dyDescent="0.45">
      <c r="D4496"/>
      <c r="E4496"/>
      <c r="I4496" s="21"/>
      <c r="J4496" s="22"/>
      <c r="K4496" s="23"/>
      <c r="M4496" s="31"/>
      <c r="N4496" s="31"/>
      <c r="O4496"/>
      <c r="P4496"/>
      <c r="R4496"/>
      <c r="T4496" s="30"/>
    </row>
    <row r="4497" spans="4:20" x14ac:dyDescent="0.45">
      <c r="D4497"/>
      <c r="E4497"/>
      <c r="I4497" s="21"/>
      <c r="J4497" s="22"/>
      <c r="K4497" s="23"/>
      <c r="M4497" s="31"/>
      <c r="N4497" s="31"/>
      <c r="O4497"/>
      <c r="P4497"/>
      <c r="R4497"/>
      <c r="T4497" s="30"/>
    </row>
    <row r="4498" spans="4:20" x14ac:dyDescent="0.45">
      <c r="D4498"/>
      <c r="E4498"/>
      <c r="I4498" s="21"/>
      <c r="J4498" s="22"/>
      <c r="K4498" s="23"/>
      <c r="M4498" s="31"/>
      <c r="N4498" s="31"/>
      <c r="O4498"/>
      <c r="P4498"/>
      <c r="R4498"/>
      <c r="T4498" s="30"/>
    </row>
    <row r="4499" spans="4:20" x14ac:dyDescent="0.45">
      <c r="D4499"/>
      <c r="E4499"/>
      <c r="I4499" s="21"/>
      <c r="J4499" s="22"/>
      <c r="K4499" s="23"/>
      <c r="M4499" s="31"/>
      <c r="N4499" s="31"/>
      <c r="O4499"/>
      <c r="P4499"/>
      <c r="R4499"/>
      <c r="T4499" s="30"/>
    </row>
    <row r="4500" spans="4:20" x14ac:dyDescent="0.45">
      <c r="D4500"/>
      <c r="E4500"/>
      <c r="I4500" s="21"/>
      <c r="J4500" s="22"/>
      <c r="K4500" s="23"/>
      <c r="M4500" s="31"/>
      <c r="N4500" s="31"/>
      <c r="O4500"/>
      <c r="P4500"/>
      <c r="R4500"/>
      <c r="T4500" s="30"/>
    </row>
    <row r="4501" spans="4:20" x14ac:dyDescent="0.45">
      <c r="D4501"/>
      <c r="E4501"/>
      <c r="I4501" s="21"/>
      <c r="J4501" s="22"/>
      <c r="K4501" s="23"/>
      <c r="M4501" s="31"/>
      <c r="N4501" s="31"/>
      <c r="O4501"/>
      <c r="P4501"/>
      <c r="R4501"/>
      <c r="T4501" s="30"/>
    </row>
    <row r="4502" spans="4:20" x14ac:dyDescent="0.45">
      <c r="D4502"/>
      <c r="E4502"/>
      <c r="I4502" s="21"/>
      <c r="J4502" s="22"/>
      <c r="K4502" s="23"/>
      <c r="M4502" s="31"/>
      <c r="N4502" s="31"/>
      <c r="O4502"/>
      <c r="P4502"/>
      <c r="R4502"/>
      <c r="T4502" s="30"/>
    </row>
    <row r="4503" spans="4:20" x14ac:dyDescent="0.45">
      <c r="D4503"/>
      <c r="E4503"/>
      <c r="I4503" s="21"/>
      <c r="J4503" s="22"/>
      <c r="K4503" s="23"/>
      <c r="M4503" s="31"/>
      <c r="N4503" s="31"/>
      <c r="O4503"/>
      <c r="P4503"/>
      <c r="R4503"/>
      <c r="T4503" s="30"/>
    </row>
    <row r="4504" spans="4:20" x14ac:dyDescent="0.45">
      <c r="D4504"/>
      <c r="E4504"/>
      <c r="I4504" s="21"/>
      <c r="J4504" s="22"/>
      <c r="K4504" s="23"/>
      <c r="M4504" s="31"/>
      <c r="N4504" s="31"/>
      <c r="O4504"/>
      <c r="P4504"/>
      <c r="R4504"/>
      <c r="T4504" s="30"/>
    </row>
    <row r="4505" spans="4:20" x14ac:dyDescent="0.45">
      <c r="D4505"/>
      <c r="E4505"/>
      <c r="I4505" s="21"/>
      <c r="J4505" s="22"/>
      <c r="K4505" s="23"/>
      <c r="M4505" s="31"/>
      <c r="N4505" s="31"/>
      <c r="O4505"/>
      <c r="P4505"/>
      <c r="R4505"/>
      <c r="T4505" s="30"/>
    </row>
    <row r="4506" spans="4:20" x14ac:dyDescent="0.45">
      <c r="D4506"/>
      <c r="E4506"/>
      <c r="I4506" s="21"/>
      <c r="J4506" s="22"/>
      <c r="K4506" s="23"/>
      <c r="M4506" s="31"/>
      <c r="N4506" s="31"/>
      <c r="O4506"/>
      <c r="P4506"/>
      <c r="R4506"/>
      <c r="T4506" s="30"/>
    </row>
    <row r="4507" spans="4:20" x14ac:dyDescent="0.45">
      <c r="D4507"/>
      <c r="E4507"/>
      <c r="I4507" s="21"/>
      <c r="J4507" s="22"/>
      <c r="K4507" s="23"/>
      <c r="M4507" s="31"/>
      <c r="N4507" s="31"/>
      <c r="O4507"/>
      <c r="P4507"/>
      <c r="R4507"/>
      <c r="T4507" s="30"/>
    </row>
    <row r="4508" spans="4:20" x14ac:dyDescent="0.45">
      <c r="D4508"/>
      <c r="E4508"/>
      <c r="I4508" s="21"/>
      <c r="J4508" s="22"/>
      <c r="K4508" s="23"/>
      <c r="M4508" s="31"/>
      <c r="N4508" s="31"/>
      <c r="O4508"/>
      <c r="P4508"/>
      <c r="R4508"/>
      <c r="T4508" s="30"/>
    </row>
    <row r="4509" spans="4:20" x14ac:dyDescent="0.45">
      <c r="D4509"/>
      <c r="E4509"/>
      <c r="I4509" s="21"/>
      <c r="J4509" s="22"/>
      <c r="K4509" s="23"/>
      <c r="M4509" s="31"/>
      <c r="N4509" s="31"/>
      <c r="O4509"/>
      <c r="P4509"/>
      <c r="R4509"/>
      <c r="T4509" s="30"/>
    </row>
    <row r="4510" spans="4:20" x14ac:dyDescent="0.45">
      <c r="D4510"/>
      <c r="E4510"/>
      <c r="I4510" s="21"/>
      <c r="J4510" s="22"/>
      <c r="K4510" s="23"/>
      <c r="M4510" s="31"/>
      <c r="N4510" s="31"/>
      <c r="O4510"/>
      <c r="P4510"/>
      <c r="R4510"/>
      <c r="T4510" s="30"/>
    </row>
    <row r="4511" spans="4:20" x14ac:dyDescent="0.45">
      <c r="D4511"/>
      <c r="E4511"/>
      <c r="I4511" s="21"/>
      <c r="J4511" s="22"/>
      <c r="K4511" s="23"/>
      <c r="M4511" s="31"/>
      <c r="N4511" s="31"/>
      <c r="O4511"/>
      <c r="P4511"/>
      <c r="R4511"/>
      <c r="T4511" s="30"/>
    </row>
    <row r="4512" spans="4:20" x14ac:dyDescent="0.45">
      <c r="D4512"/>
      <c r="E4512"/>
      <c r="I4512" s="21"/>
      <c r="J4512" s="22"/>
      <c r="K4512" s="23"/>
      <c r="M4512" s="31"/>
      <c r="N4512" s="31"/>
      <c r="O4512"/>
      <c r="P4512"/>
      <c r="R4512"/>
      <c r="T4512" s="30"/>
    </row>
    <row r="4513" spans="4:20" x14ac:dyDescent="0.45">
      <c r="D4513"/>
      <c r="E4513"/>
      <c r="I4513" s="21"/>
      <c r="J4513" s="22"/>
      <c r="K4513" s="23"/>
      <c r="M4513" s="31"/>
      <c r="N4513" s="31"/>
      <c r="O4513"/>
      <c r="P4513"/>
      <c r="R4513"/>
      <c r="T4513" s="30"/>
    </row>
    <row r="4514" spans="4:20" x14ac:dyDescent="0.45">
      <c r="D4514"/>
      <c r="E4514"/>
      <c r="I4514" s="21"/>
      <c r="J4514" s="22"/>
      <c r="K4514" s="23"/>
      <c r="M4514" s="31"/>
      <c r="N4514" s="31"/>
      <c r="O4514"/>
      <c r="P4514"/>
      <c r="R4514"/>
      <c r="T4514" s="30"/>
    </row>
    <row r="4515" spans="4:20" x14ac:dyDescent="0.45">
      <c r="D4515"/>
      <c r="E4515"/>
      <c r="I4515" s="21"/>
      <c r="J4515" s="22"/>
      <c r="K4515" s="23"/>
      <c r="M4515" s="31"/>
      <c r="N4515" s="31"/>
      <c r="O4515"/>
      <c r="P4515"/>
      <c r="R4515"/>
      <c r="T4515" s="30"/>
    </row>
    <row r="4516" spans="4:20" x14ac:dyDescent="0.45">
      <c r="D4516"/>
      <c r="E4516"/>
      <c r="I4516" s="21"/>
      <c r="J4516" s="22"/>
      <c r="K4516" s="23"/>
      <c r="M4516" s="31"/>
      <c r="N4516" s="31"/>
      <c r="O4516"/>
      <c r="P4516"/>
      <c r="R4516"/>
      <c r="T4516" s="30"/>
    </row>
    <row r="4517" spans="4:20" x14ac:dyDescent="0.45">
      <c r="D4517"/>
      <c r="E4517"/>
      <c r="I4517" s="21"/>
      <c r="J4517" s="22"/>
      <c r="K4517" s="23"/>
      <c r="M4517" s="31"/>
      <c r="N4517" s="31"/>
      <c r="O4517"/>
      <c r="P4517"/>
      <c r="R4517"/>
      <c r="T4517" s="30"/>
    </row>
    <row r="4518" spans="4:20" x14ac:dyDescent="0.45">
      <c r="D4518"/>
      <c r="E4518"/>
      <c r="I4518" s="21"/>
      <c r="J4518" s="22"/>
      <c r="K4518" s="23"/>
      <c r="M4518" s="31"/>
      <c r="N4518" s="31"/>
      <c r="O4518"/>
      <c r="P4518"/>
      <c r="R4518"/>
      <c r="T4518" s="30"/>
    </row>
    <row r="4519" spans="4:20" x14ac:dyDescent="0.45">
      <c r="D4519"/>
      <c r="E4519"/>
      <c r="I4519" s="21"/>
      <c r="J4519" s="22"/>
      <c r="K4519" s="23"/>
      <c r="M4519" s="31"/>
      <c r="N4519" s="31"/>
      <c r="O4519"/>
      <c r="P4519"/>
      <c r="R4519"/>
      <c r="T4519" s="30"/>
    </row>
    <row r="4520" spans="4:20" x14ac:dyDescent="0.45">
      <c r="D4520"/>
      <c r="E4520"/>
      <c r="I4520" s="21"/>
      <c r="J4520" s="22"/>
      <c r="K4520" s="23"/>
      <c r="M4520" s="31"/>
      <c r="N4520" s="31"/>
      <c r="O4520"/>
      <c r="P4520"/>
      <c r="R4520"/>
      <c r="T4520" s="30"/>
    </row>
    <row r="4521" spans="4:20" x14ac:dyDescent="0.45">
      <c r="D4521"/>
      <c r="E4521"/>
      <c r="I4521" s="21"/>
      <c r="J4521" s="22"/>
      <c r="K4521" s="23"/>
      <c r="M4521" s="31"/>
      <c r="N4521" s="31"/>
      <c r="O4521"/>
      <c r="P4521"/>
      <c r="R4521"/>
      <c r="T4521" s="30"/>
    </row>
    <row r="4522" spans="4:20" x14ac:dyDescent="0.45">
      <c r="D4522"/>
      <c r="E4522"/>
      <c r="I4522" s="21"/>
      <c r="J4522" s="22"/>
      <c r="K4522" s="23"/>
      <c r="M4522" s="31"/>
      <c r="N4522" s="31"/>
      <c r="O4522"/>
      <c r="P4522"/>
      <c r="R4522"/>
      <c r="T4522" s="30"/>
    </row>
    <row r="4523" spans="4:20" x14ac:dyDescent="0.45">
      <c r="D4523"/>
      <c r="E4523"/>
      <c r="I4523" s="21"/>
      <c r="J4523" s="22"/>
      <c r="K4523" s="23"/>
      <c r="M4523" s="31"/>
      <c r="N4523" s="31"/>
      <c r="O4523"/>
      <c r="P4523"/>
      <c r="R4523"/>
      <c r="T4523" s="30"/>
    </row>
    <row r="4524" spans="4:20" x14ac:dyDescent="0.45">
      <c r="D4524"/>
      <c r="E4524"/>
      <c r="I4524" s="21"/>
      <c r="J4524" s="22"/>
      <c r="K4524" s="23"/>
      <c r="M4524" s="31"/>
      <c r="N4524" s="31"/>
      <c r="O4524"/>
      <c r="P4524"/>
      <c r="R4524"/>
      <c r="T4524" s="30"/>
    </row>
    <row r="4525" spans="4:20" x14ac:dyDescent="0.45">
      <c r="D4525"/>
      <c r="E4525"/>
      <c r="I4525" s="21"/>
      <c r="J4525" s="22"/>
      <c r="K4525" s="23"/>
      <c r="M4525" s="31"/>
      <c r="N4525" s="31"/>
      <c r="O4525"/>
      <c r="P4525"/>
      <c r="R4525"/>
      <c r="T4525" s="30"/>
    </row>
    <row r="4526" spans="4:20" x14ac:dyDescent="0.45">
      <c r="D4526"/>
      <c r="E4526"/>
      <c r="I4526" s="21"/>
      <c r="J4526" s="22"/>
      <c r="K4526" s="23"/>
      <c r="M4526" s="31"/>
      <c r="N4526" s="31"/>
      <c r="O4526"/>
      <c r="P4526"/>
      <c r="R4526"/>
      <c r="T4526" s="30"/>
    </row>
    <row r="4527" spans="4:20" x14ac:dyDescent="0.45">
      <c r="D4527"/>
      <c r="E4527"/>
      <c r="I4527" s="21"/>
      <c r="J4527" s="22"/>
      <c r="K4527" s="23"/>
      <c r="M4527" s="31"/>
      <c r="N4527" s="31"/>
      <c r="O4527"/>
      <c r="P4527"/>
      <c r="R4527"/>
      <c r="T4527" s="30"/>
    </row>
    <row r="4528" spans="4:20" x14ac:dyDescent="0.45">
      <c r="D4528"/>
      <c r="E4528"/>
      <c r="I4528" s="21"/>
      <c r="J4528" s="22"/>
      <c r="K4528" s="23"/>
      <c r="M4528" s="31"/>
      <c r="N4528" s="31"/>
      <c r="O4528"/>
      <c r="P4528"/>
      <c r="R4528"/>
      <c r="T4528" s="30"/>
    </row>
    <row r="4529" spans="4:20" x14ac:dyDescent="0.45">
      <c r="D4529"/>
      <c r="E4529"/>
      <c r="I4529" s="21"/>
      <c r="J4529" s="22"/>
      <c r="K4529" s="23"/>
      <c r="M4529" s="31"/>
      <c r="N4529" s="31"/>
      <c r="O4529"/>
      <c r="P4529"/>
      <c r="R4529"/>
      <c r="T4529" s="30"/>
    </row>
    <row r="4530" spans="4:20" x14ac:dyDescent="0.45">
      <c r="D4530"/>
      <c r="E4530"/>
      <c r="I4530" s="21"/>
      <c r="J4530" s="22"/>
      <c r="K4530" s="23"/>
      <c r="M4530" s="31"/>
      <c r="N4530" s="31"/>
      <c r="O4530"/>
      <c r="P4530"/>
      <c r="R4530"/>
      <c r="T4530" s="30"/>
    </row>
    <row r="4531" spans="4:20" x14ac:dyDescent="0.45">
      <c r="D4531"/>
      <c r="E4531"/>
      <c r="I4531" s="21"/>
      <c r="J4531" s="22"/>
      <c r="K4531" s="23"/>
      <c r="M4531" s="31"/>
      <c r="N4531" s="31"/>
      <c r="O4531"/>
      <c r="P4531"/>
      <c r="R4531"/>
      <c r="T4531" s="30"/>
    </row>
    <row r="4532" spans="4:20" x14ac:dyDescent="0.45">
      <c r="D4532"/>
      <c r="E4532"/>
      <c r="I4532" s="21"/>
      <c r="J4532" s="22"/>
      <c r="K4532" s="23"/>
      <c r="M4532" s="31"/>
      <c r="N4532" s="31"/>
      <c r="O4532"/>
      <c r="P4532"/>
      <c r="R4532"/>
      <c r="T4532" s="30"/>
    </row>
    <row r="4533" spans="4:20" x14ac:dyDescent="0.45">
      <c r="D4533"/>
      <c r="E4533"/>
      <c r="I4533" s="21"/>
      <c r="J4533" s="22"/>
      <c r="K4533" s="23"/>
      <c r="M4533" s="31"/>
      <c r="N4533" s="31"/>
      <c r="O4533"/>
      <c r="P4533"/>
      <c r="R4533"/>
      <c r="T4533" s="30"/>
    </row>
    <row r="4534" spans="4:20" x14ac:dyDescent="0.45">
      <c r="D4534"/>
      <c r="E4534"/>
      <c r="I4534" s="21"/>
      <c r="J4534" s="22"/>
      <c r="K4534" s="23"/>
      <c r="M4534" s="31"/>
      <c r="N4534" s="31"/>
      <c r="O4534"/>
      <c r="P4534"/>
      <c r="R4534"/>
      <c r="T4534" s="30"/>
    </row>
    <row r="4535" spans="4:20" x14ac:dyDescent="0.45">
      <c r="D4535"/>
      <c r="E4535"/>
      <c r="I4535" s="21"/>
      <c r="J4535" s="22"/>
      <c r="K4535" s="23"/>
      <c r="M4535" s="31"/>
      <c r="N4535" s="31"/>
      <c r="O4535"/>
      <c r="P4535"/>
      <c r="R4535"/>
      <c r="T4535" s="30"/>
    </row>
    <row r="4536" spans="4:20" x14ac:dyDescent="0.45">
      <c r="D4536"/>
      <c r="E4536"/>
      <c r="I4536" s="21"/>
      <c r="J4536" s="22"/>
      <c r="K4536" s="23"/>
      <c r="M4536" s="31"/>
      <c r="N4536" s="31"/>
      <c r="O4536"/>
      <c r="P4536"/>
      <c r="R4536"/>
      <c r="T4536" s="30"/>
    </row>
    <row r="4537" spans="4:20" x14ac:dyDescent="0.45">
      <c r="D4537"/>
      <c r="E4537"/>
      <c r="I4537" s="21"/>
      <c r="J4537" s="22"/>
      <c r="K4537" s="23"/>
      <c r="M4537" s="31"/>
      <c r="N4537" s="31"/>
      <c r="O4537"/>
      <c r="P4537"/>
      <c r="R4537"/>
      <c r="T4537" s="30"/>
    </row>
    <row r="4538" spans="4:20" x14ac:dyDescent="0.45">
      <c r="D4538"/>
      <c r="E4538"/>
      <c r="I4538" s="21"/>
      <c r="J4538" s="22"/>
      <c r="K4538" s="23"/>
      <c r="M4538" s="31"/>
      <c r="N4538" s="31"/>
      <c r="O4538"/>
      <c r="P4538"/>
      <c r="R4538"/>
      <c r="T4538" s="30"/>
    </row>
    <row r="4539" spans="4:20" x14ac:dyDescent="0.45">
      <c r="D4539"/>
      <c r="E4539"/>
      <c r="I4539" s="21"/>
      <c r="J4539" s="22"/>
      <c r="K4539" s="23"/>
      <c r="M4539" s="31"/>
      <c r="N4539" s="31"/>
      <c r="O4539"/>
      <c r="P4539"/>
      <c r="R4539"/>
      <c r="T4539" s="30"/>
    </row>
    <row r="4540" spans="4:20" x14ac:dyDescent="0.45">
      <c r="D4540"/>
      <c r="E4540"/>
      <c r="I4540" s="21"/>
      <c r="J4540" s="22"/>
      <c r="K4540" s="23"/>
      <c r="M4540" s="31"/>
      <c r="N4540" s="31"/>
      <c r="O4540"/>
      <c r="P4540"/>
      <c r="R4540"/>
      <c r="T4540" s="30"/>
    </row>
    <row r="4541" spans="4:20" x14ac:dyDescent="0.45">
      <c r="D4541"/>
      <c r="E4541"/>
      <c r="I4541" s="21"/>
      <c r="J4541" s="22"/>
      <c r="K4541" s="23"/>
      <c r="M4541" s="31"/>
      <c r="N4541" s="31"/>
      <c r="O4541"/>
      <c r="P4541"/>
      <c r="R4541"/>
      <c r="T4541" s="30"/>
    </row>
    <row r="4542" spans="4:20" x14ac:dyDescent="0.45">
      <c r="D4542"/>
      <c r="E4542"/>
      <c r="I4542" s="21"/>
      <c r="J4542" s="22"/>
      <c r="K4542" s="23"/>
      <c r="M4542" s="31"/>
      <c r="N4542" s="31"/>
      <c r="O4542"/>
      <c r="P4542"/>
      <c r="R4542"/>
      <c r="T4542" s="30"/>
    </row>
    <row r="4543" spans="4:20" x14ac:dyDescent="0.45">
      <c r="D4543"/>
      <c r="E4543"/>
      <c r="I4543" s="21"/>
      <c r="J4543" s="22"/>
      <c r="K4543" s="23"/>
      <c r="M4543" s="31"/>
      <c r="N4543" s="31"/>
      <c r="O4543"/>
      <c r="P4543"/>
      <c r="R4543"/>
      <c r="T4543" s="30"/>
    </row>
    <row r="4544" spans="4:20" x14ac:dyDescent="0.45">
      <c r="D4544"/>
      <c r="E4544"/>
      <c r="I4544" s="21"/>
      <c r="J4544" s="22"/>
      <c r="K4544" s="23"/>
      <c r="M4544" s="31"/>
      <c r="N4544" s="31"/>
      <c r="O4544"/>
      <c r="P4544"/>
      <c r="R4544"/>
      <c r="T4544" s="30"/>
    </row>
    <row r="4545" spans="4:20" x14ac:dyDescent="0.45">
      <c r="D4545"/>
      <c r="E4545"/>
      <c r="I4545" s="21"/>
      <c r="J4545" s="22"/>
      <c r="K4545" s="23"/>
      <c r="M4545" s="31"/>
      <c r="N4545" s="31"/>
      <c r="O4545"/>
      <c r="P4545"/>
      <c r="R4545"/>
      <c r="T4545" s="30"/>
    </row>
    <row r="4546" spans="4:20" x14ac:dyDescent="0.45">
      <c r="D4546"/>
      <c r="E4546"/>
      <c r="I4546" s="21"/>
      <c r="J4546" s="22"/>
      <c r="K4546" s="23"/>
      <c r="M4546" s="31"/>
      <c r="N4546" s="31"/>
      <c r="O4546"/>
      <c r="P4546"/>
      <c r="R4546"/>
      <c r="T4546" s="30"/>
    </row>
    <row r="4547" spans="4:20" x14ac:dyDescent="0.45">
      <c r="D4547"/>
      <c r="E4547"/>
      <c r="I4547" s="21"/>
      <c r="J4547" s="22"/>
      <c r="K4547" s="23"/>
      <c r="M4547" s="31"/>
      <c r="N4547" s="31"/>
      <c r="O4547"/>
      <c r="P4547"/>
      <c r="R4547"/>
      <c r="T4547" s="30"/>
    </row>
    <row r="4548" spans="4:20" x14ac:dyDescent="0.45">
      <c r="D4548"/>
      <c r="E4548"/>
      <c r="I4548" s="21"/>
      <c r="J4548" s="22"/>
      <c r="K4548" s="23"/>
      <c r="M4548" s="31"/>
      <c r="N4548" s="31"/>
      <c r="O4548"/>
      <c r="P4548"/>
      <c r="R4548"/>
      <c r="T4548" s="30"/>
    </row>
    <row r="4549" spans="4:20" x14ac:dyDescent="0.45">
      <c r="D4549"/>
      <c r="E4549"/>
      <c r="I4549" s="21"/>
      <c r="J4549" s="22"/>
      <c r="K4549" s="23"/>
      <c r="M4549" s="31"/>
      <c r="N4549" s="31"/>
      <c r="O4549"/>
      <c r="P4549"/>
      <c r="R4549"/>
      <c r="T4549" s="30"/>
    </row>
    <row r="4550" spans="4:20" x14ac:dyDescent="0.45">
      <c r="D4550"/>
      <c r="E4550"/>
      <c r="I4550" s="21"/>
      <c r="J4550" s="22"/>
      <c r="K4550" s="23"/>
      <c r="M4550" s="31"/>
      <c r="N4550" s="31"/>
      <c r="O4550"/>
      <c r="P4550"/>
      <c r="R4550"/>
      <c r="T4550" s="30"/>
    </row>
    <row r="4551" spans="4:20" x14ac:dyDescent="0.45">
      <c r="D4551"/>
      <c r="E4551"/>
      <c r="I4551" s="21"/>
      <c r="J4551" s="22"/>
      <c r="K4551" s="23"/>
      <c r="M4551" s="31"/>
      <c r="N4551" s="31"/>
      <c r="O4551"/>
      <c r="P4551"/>
      <c r="R4551"/>
      <c r="T4551" s="30"/>
    </row>
    <row r="4552" spans="4:20" x14ac:dyDescent="0.45">
      <c r="D4552"/>
      <c r="E4552"/>
      <c r="I4552" s="21"/>
      <c r="J4552" s="22"/>
      <c r="K4552" s="23"/>
      <c r="M4552" s="31"/>
      <c r="N4552" s="31"/>
      <c r="O4552"/>
      <c r="P4552"/>
      <c r="R4552"/>
      <c r="T4552" s="30"/>
    </row>
    <row r="4553" spans="4:20" x14ac:dyDescent="0.45">
      <c r="D4553"/>
      <c r="E4553"/>
      <c r="I4553" s="21"/>
      <c r="J4553" s="22"/>
      <c r="K4553" s="23"/>
      <c r="M4553" s="31"/>
      <c r="N4553" s="31"/>
      <c r="O4553"/>
      <c r="P4553"/>
      <c r="R4553"/>
      <c r="T4553" s="30"/>
    </row>
    <row r="4554" spans="4:20" x14ac:dyDescent="0.45">
      <c r="D4554"/>
      <c r="E4554"/>
      <c r="I4554" s="21"/>
      <c r="J4554" s="22"/>
      <c r="K4554" s="23"/>
      <c r="M4554" s="31"/>
      <c r="N4554" s="31"/>
      <c r="O4554"/>
      <c r="P4554"/>
      <c r="R4554"/>
      <c r="T4554" s="30"/>
    </row>
    <row r="4555" spans="4:20" x14ac:dyDescent="0.45">
      <c r="D4555"/>
      <c r="E4555"/>
      <c r="I4555" s="21"/>
      <c r="J4555" s="22"/>
      <c r="K4555" s="23"/>
      <c r="M4555" s="31"/>
      <c r="N4555" s="31"/>
      <c r="O4555"/>
      <c r="P4555"/>
      <c r="R4555"/>
      <c r="T4555" s="30"/>
    </row>
    <row r="4556" spans="4:20" x14ac:dyDescent="0.45">
      <c r="D4556"/>
      <c r="E4556"/>
      <c r="I4556" s="21"/>
      <c r="J4556" s="22"/>
      <c r="K4556" s="23"/>
      <c r="M4556" s="31"/>
      <c r="N4556" s="31"/>
      <c r="O4556"/>
      <c r="P4556"/>
      <c r="R4556"/>
      <c r="T4556" s="30"/>
    </row>
    <row r="4557" spans="4:20" x14ac:dyDescent="0.45">
      <c r="D4557"/>
      <c r="E4557"/>
      <c r="I4557" s="21"/>
      <c r="J4557" s="22"/>
      <c r="K4557" s="23"/>
      <c r="M4557" s="31"/>
      <c r="N4557" s="31"/>
      <c r="O4557"/>
      <c r="P4557"/>
      <c r="R4557"/>
      <c r="T4557" s="30"/>
    </row>
    <row r="4558" spans="4:20" x14ac:dyDescent="0.45">
      <c r="D4558"/>
      <c r="E4558"/>
      <c r="I4558" s="21"/>
      <c r="J4558" s="22"/>
      <c r="K4558" s="23"/>
      <c r="M4558" s="31"/>
      <c r="N4558" s="31"/>
      <c r="O4558"/>
      <c r="P4558"/>
      <c r="R4558"/>
      <c r="T4558" s="30"/>
    </row>
    <row r="4559" spans="4:20" x14ac:dyDescent="0.45">
      <c r="D4559"/>
      <c r="E4559"/>
      <c r="I4559" s="21"/>
      <c r="J4559" s="22"/>
      <c r="K4559" s="23"/>
      <c r="M4559" s="31"/>
      <c r="N4559" s="31"/>
      <c r="O4559"/>
      <c r="P4559"/>
      <c r="R4559"/>
      <c r="T4559" s="30"/>
    </row>
    <row r="4560" spans="4:20" x14ac:dyDescent="0.45">
      <c r="D4560"/>
      <c r="E4560"/>
      <c r="I4560" s="21"/>
      <c r="J4560" s="22"/>
      <c r="K4560" s="23"/>
      <c r="M4560" s="31"/>
      <c r="N4560" s="31"/>
      <c r="O4560"/>
      <c r="P4560"/>
      <c r="R4560"/>
      <c r="T4560" s="30"/>
    </row>
    <row r="4561" spans="4:20" x14ac:dyDescent="0.45">
      <c r="D4561"/>
      <c r="E4561"/>
      <c r="I4561" s="21"/>
      <c r="J4561" s="22"/>
      <c r="K4561" s="23"/>
      <c r="M4561" s="31"/>
      <c r="N4561" s="31"/>
      <c r="O4561"/>
      <c r="P4561"/>
      <c r="R4561"/>
      <c r="T4561" s="30"/>
    </row>
    <row r="4562" spans="4:20" x14ac:dyDescent="0.45">
      <c r="D4562"/>
      <c r="E4562"/>
      <c r="I4562" s="21"/>
      <c r="J4562" s="22"/>
      <c r="K4562" s="23"/>
      <c r="M4562" s="31"/>
      <c r="N4562" s="31"/>
      <c r="O4562"/>
      <c r="P4562"/>
      <c r="R4562"/>
      <c r="T4562" s="30"/>
    </row>
    <row r="4563" spans="4:20" x14ac:dyDescent="0.45">
      <c r="D4563"/>
      <c r="E4563"/>
      <c r="I4563" s="21"/>
      <c r="J4563" s="22"/>
      <c r="K4563" s="23"/>
      <c r="M4563" s="31"/>
      <c r="N4563" s="31"/>
      <c r="O4563"/>
      <c r="P4563"/>
      <c r="R4563"/>
      <c r="T4563" s="30"/>
    </row>
    <row r="4564" spans="4:20" x14ac:dyDescent="0.45">
      <c r="D4564"/>
      <c r="E4564"/>
      <c r="I4564" s="21"/>
      <c r="J4564" s="22"/>
      <c r="K4564" s="23"/>
      <c r="M4564" s="31"/>
      <c r="N4564" s="31"/>
      <c r="O4564"/>
      <c r="P4564"/>
      <c r="R4564"/>
      <c r="T4564" s="30"/>
    </row>
    <row r="4565" spans="4:20" x14ac:dyDescent="0.45">
      <c r="D4565"/>
      <c r="E4565"/>
      <c r="I4565" s="21"/>
      <c r="J4565" s="22"/>
      <c r="K4565" s="23"/>
      <c r="M4565" s="31"/>
      <c r="N4565" s="31"/>
      <c r="O4565"/>
      <c r="P4565"/>
      <c r="R4565"/>
      <c r="T4565" s="30"/>
    </row>
    <row r="4566" spans="4:20" x14ac:dyDescent="0.45">
      <c r="D4566"/>
      <c r="E4566"/>
      <c r="I4566" s="21"/>
      <c r="J4566" s="22"/>
      <c r="K4566" s="23"/>
      <c r="M4566" s="31"/>
      <c r="N4566" s="31"/>
      <c r="O4566"/>
      <c r="P4566"/>
      <c r="R4566"/>
      <c r="T4566" s="30"/>
    </row>
    <row r="4567" spans="4:20" x14ac:dyDescent="0.45">
      <c r="D4567"/>
      <c r="E4567"/>
      <c r="I4567" s="21"/>
      <c r="J4567" s="22"/>
      <c r="K4567" s="23"/>
      <c r="M4567" s="31"/>
      <c r="N4567" s="31"/>
      <c r="O4567"/>
      <c r="P4567"/>
      <c r="R4567"/>
      <c r="T4567" s="30"/>
    </row>
    <row r="4568" spans="4:20" x14ac:dyDescent="0.45">
      <c r="D4568"/>
      <c r="E4568"/>
      <c r="I4568" s="21"/>
      <c r="J4568" s="22"/>
      <c r="K4568" s="23"/>
      <c r="M4568" s="31"/>
      <c r="N4568" s="31"/>
      <c r="O4568"/>
      <c r="P4568"/>
      <c r="R4568"/>
      <c r="T4568" s="30"/>
    </row>
    <row r="4569" spans="4:20" x14ac:dyDescent="0.45">
      <c r="D4569"/>
      <c r="E4569"/>
      <c r="I4569" s="21"/>
      <c r="J4569" s="22"/>
      <c r="K4569" s="23"/>
      <c r="M4569" s="31"/>
      <c r="N4569" s="31"/>
      <c r="O4569"/>
      <c r="P4569"/>
      <c r="R4569"/>
      <c r="T4569" s="30"/>
    </row>
    <row r="4570" spans="4:20" x14ac:dyDescent="0.45">
      <c r="D4570"/>
      <c r="E4570"/>
      <c r="I4570" s="21"/>
      <c r="J4570" s="22"/>
      <c r="K4570" s="23"/>
      <c r="M4570" s="31"/>
      <c r="N4570" s="31"/>
      <c r="O4570"/>
      <c r="P4570"/>
      <c r="R4570"/>
      <c r="T4570" s="30"/>
    </row>
    <row r="4571" spans="4:20" x14ac:dyDescent="0.45">
      <c r="D4571"/>
      <c r="E4571"/>
      <c r="I4571" s="21"/>
      <c r="J4571" s="22"/>
      <c r="K4571" s="23"/>
      <c r="M4571" s="31"/>
      <c r="N4571" s="31"/>
      <c r="O4571"/>
      <c r="P4571"/>
      <c r="R4571"/>
      <c r="T4571" s="30"/>
    </row>
    <row r="4572" spans="4:20" x14ac:dyDescent="0.45">
      <c r="D4572"/>
      <c r="E4572"/>
      <c r="I4572" s="21"/>
      <c r="J4572" s="22"/>
      <c r="K4572" s="23"/>
      <c r="M4572" s="31"/>
      <c r="N4572" s="31"/>
      <c r="O4572"/>
      <c r="P4572"/>
      <c r="R4572"/>
      <c r="T4572" s="30"/>
    </row>
    <row r="4573" spans="4:20" x14ac:dyDescent="0.45">
      <c r="D4573"/>
      <c r="E4573"/>
      <c r="I4573" s="21"/>
      <c r="J4573" s="22"/>
      <c r="K4573" s="23"/>
      <c r="M4573" s="31"/>
      <c r="N4573" s="31"/>
      <c r="O4573"/>
      <c r="P4573"/>
      <c r="R4573"/>
      <c r="T4573" s="30"/>
    </row>
    <row r="4574" spans="4:20" x14ac:dyDescent="0.45">
      <c r="D4574"/>
      <c r="E4574"/>
      <c r="I4574" s="21"/>
      <c r="J4574" s="22"/>
      <c r="K4574" s="23"/>
      <c r="M4574" s="31"/>
      <c r="N4574" s="31"/>
      <c r="O4574"/>
      <c r="P4574"/>
      <c r="R4574"/>
      <c r="T4574" s="30"/>
    </row>
    <row r="4575" spans="4:20" x14ac:dyDescent="0.45">
      <c r="D4575"/>
      <c r="E4575"/>
      <c r="I4575" s="21"/>
      <c r="J4575" s="22"/>
      <c r="K4575" s="23"/>
      <c r="M4575" s="31"/>
      <c r="N4575" s="31"/>
      <c r="O4575"/>
      <c r="P4575"/>
      <c r="R4575"/>
      <c r="T4575" s="30"/>
    </row>
    <row r="4576" spans="4:20" x14ac:dyDescent="0.45">
      <c r="D4576"/>
      <c r="E4576"/>
      <c r="I4576" s="21"/>
      <c r="J4576" s="22"/>
      <c r="K4576" s="23"/>
      <c r="M4576" s="31"/>
      <c r="N4576" s="31"/>
      <c r="O4576"/>
      <c r="P4576"/>
      <c r="R4576"/>
      <c r="T4576" s="30"/>
    </row>
    <row r="4577" spans="4:20" x14ac:dyDescent="0.45">
      <c r="D4577"/>
      <c r="E4577"/>
      <c r="I4577" s="21"/>
      <c r="J4577" s="22"/>
      <c r="K4577" s="23"/>
      <c r="M4577" s="31"/>
      <c r="N4577" s="31"/>
      <c r="O4577"/>
      <c r="P4577"/>
      <c r="R4577"/>
      <c r="T4577" s="30"/>
    </row>
    <row r="4578" spans="4:20" x14ac:dyDescent="0.45">
      <c r="D4578"/>
      <c r="E4578"/>
      <c r="I4578" s="21"/>
      <c r="J4578" s="22"/>
      <c r="K4578" s="23"/>
      <c r="M4578" s="31"/>
      <c r="N4578" s="31"/>
      <c r="O4578"/>
      <c r="P4578"/>
      <c r="R4578"/>
      <c r="T4578" s="30"/>
    </row>
    <row r="4579" spans="4:20" x14ac:dyDescent="0.45">
      <c r="D4579"/>
      <c r="E4579"/>
      <c r="I4579" s="21"/>
      <c r="J4579" s="22"/>
      <c r="K4579" s="23"/>
      <c r="M4579" s="31"/>
      <c r="N4579" s="31"/>
      <c r="O4579"/>
      <c r="P4579"/>
      <c r="R4579"/>
      <c r="T4579" s="30"/>
    </row>
    <row r="4580" spans="4:20" x14ac:dyDescent="0.45">
      <c r="D4580"/>
      <c r="E4580"/>
      <c r="I4580" s="21"/>
      <c r="J4580" s="22"/>
      <c r="K4580" s="23"/>
      <c r="M4580" s="31"/>
      <c r="N4580" s="31"/>
      <c r="O4580"/>
      <c r="P4580"/>
      <c r="R4580"/>
      <c r="T4580" s="30"/>
    </row>
    <row r="4581" spans="4:20" x14ac:dyDescent="0.45">
      <c r="D4581"/>
      <c r="E4581"/>
      <c r="I4581" s="21"/>
      <c r="J4581" s="22"/>
      <c r="K4581" s="23"/>
      <c r="M4581" s="31"/>
      <c r="N4581" s="31"/>
      <c r="O4581"/>
      <c r="P4581"/>
      <c r="R4581"/>
      <c r="T4581" s="30"/>
    </row>
    <row r="4582" spans="4:20" x14ac:dyDescent="0.45">
      <c r="D4582"/>
      <c r="E4582"/>
      <c r="I4582" s="21"/>
      <c r="J4582" s="22"/>
      <c r="K4582" s="23"/>
      <c r="M4582" s="31"/>
      <c r="N4582" s="31"/>
      <c r="O4582"/>
      <c r="P4582"/>
      <c r="R4582"/>
      <c r="T4582" s="30"/>
    </row>
    <row r="4583" spans="4:20" x14ac:dyDescent="0.45">
      <c r="D4583"/>
      <c r="E4583"/>
      <c r="I4583" s="21"/>
      <c r="J4583" s="22"/>
      <c r="K4583" s="23"/>
      <c r="M4583" s="31"/>
      <c r="N4583" s="31"/>
      <c r="O4583"/>
      <c r="P4583"/>
      <c r="R4583"/>
      <c r="T4583" s="30"/>
    </row>
    <row r="4584" spans="4:20" x14ac:dyDescent="0.45">
      <c r="D4584"/>
      <c r="E4584"/>
      <c r="I4584" s="21"/>
      <c r="J4584" s="22"/>
      <c r="K4584" s="23"/>
      <c r="M4584" s="31"/>
      <c r="N4584" s="31"/>
      <c r="O4584"/>
      <c r="P4584"/>
      <c r="R4584"/>
      <c r="T4584" s="30"/>
    </row>
    <row r="4585" spans="4:20" x14ac:dyDescent="0.45">
      <c r="D4585"/>
      <c r="E4585"/>
      <c r="I4585" s="21"/>
      <c r="J4585" s="22"/>
      <c r="K4585" s="23"/>
      <c r="M4585" s="31"/>
      <c r="N4585" s="31"/>
      <c r="O4585"/>
      <c r="P4585"/>
      <c r="R4585"/>
      <c r="T4585" s="30"/>
    </row>
    <row r="4586" spans="4:20" x14ac:dyDescent="0.45">
      <c r="D4586"/>
      <c r="E4586"/>
      <c r="I4586" s="21"/>
      <c r="J4586" s="22"/>
      <c r="K4586" s="23"/>
      <c r="M4586" s="31"/>
      <c r="N4586" s="31"/>
      <c r="O4586"/>
      <c r="P4586"/>
      <c r="R4586"/>
      <c r="T4586" s="30"/>
    </row>
    <row r="4587" spans="4:20" x14ac:dyDescent="0.45">
      <c r="D4587"/>
      <c r="E4587"/>
      <c r="I4587" s="21"/>
      <c r="J4587" s="22"/>
      <c r="K4587" s="23"/>
      <c r="M4587" s="31"/>
      <c r="N4587" s="31"/>
      <c r="O4587"/>
      <c r="P4587"/>
      <c r="R4587"/>
      <c r="T4587" s="30"/>
    </row>
    <row r="4588" spans="4:20" x14ac:dyDescent="0.45">
      <c r="D4588"/>
      <c r="E4588"/>
      <c r="I4588" s="21"/>
      <c r="J4588" s="22"/>
      <c r="K4588" s="23"/>
      <c r="M4588" s="31"/>
      <c r="N4588" s="31"/>
      <c r="O4588"/>
      <c r="P4588"/>
      <c r="R4588"/>
      <c r="T4588" s="30"/>
    </row>
    <row r="4589" spans="4:20" x14ac:dyDescent="0.45">
      <c r="D4589"/>
      <c r="E4589"/>
      <c r="I4589" s="21"/>
      <c r="J4589" s="22"/>
      <c r="K4589" s="23"/>
      <c r="M4589" s="31"/>
      <c r="N4589" s="31"/>
      <c r="O4589"/>
      <c r="P4589"/>
      <c r="R4589"/>
      <c r="T4589" s="30"/>
    </row>
    <row r="4590" spans="4:20" x14ac:dyDescent="0.45">
      <c r="D4590"/>
      <c r="E4590"/>
      <c r="I4590" s="21"/>
      <c r="J4590" s="22"/>
      <c r="K4590" s="23"/>
      <c r="M4590" s="31"/>
      <c r="N4590" s="31"/>
      <c r="O4590"/>
      <c r="P4590"/>
      <c r="R4590"/>
      <c r="T4590" s="30"/>
    </row>
    <row r="4591" spans="4:20" x14ac:dyDescent="0.45">
      <c r="D4591"/>
      <c r="E4591"/>
      <c r="I4591" s="21"/>
      <c r="J4591" s="22"/>
      <c r="K4591" s="23"/>
      <c r="M4591" s="31"/>
      <c r="N4591" s="31"/>
      <c r="O4591"/>
      <c r="P4591"/>
      <c r="R4591"/>
      <c r="T4591" s="30"/>
    </row>
    <row r="4592" spans="4:20" x14ac:dyDescent="0.45">
      <c r="D4592"/>
      <c r="E4592"/>
      <c r="I4592" s="21"/>
      <c r="J4592" s="22"/>
      <c r="K4592" s="23"/>
      <c r="M4592" s="31"/>
      <c r="N4592" s="31"/>
      <c r="O4592"/>
      <c r="P4592"/>
      <c r="R4592"/>
      <c r="T4592" s="30"/>
    </row>
    <row r="4593" spans="4:20" x14ac:dyDescent="0.45">
      <c r="D4593"/>
      <c r="E4593"/>
      <c r="I4593" s="21"/>
      <c r="J4593" s="22"/>
      <c r="K4593" s="23"/>
      <c r="M4593" s="31"/>
      <c r="N4593" s="31"/>
      <c r="O4593"/>
      <c r="P4593"/>
      <c r="R4593"/>
      <c r="T4593" s="30"/>
    </row>
    <row r="4594" spans="4:20" x14ac:dyDescent="0.45">
      <c r="D4594"/>
      <c r="E4594"/>
      <c r="I4594" s="21"/>
      <c r="J4594" s="22"/>
      <c r="K4594" s="23"/>
      <c r="M4594" s="31"/>
      <c r="N4594" s="31"/>
      <c r="O4594"/>
      <c r="P4594"/>
      <c r="R4594"/>
      <c r="T4594" s="30"/>
    </row>
    <row r="4595" spans="4:20" x14ac:dyDescent="0.45">
      <c r="D4595"/>
      <c r="E4595"/>
      <c r="I4595" s="21"/>
      <c r="J4595" s="22"/>
      <c r="K4595" s="23"/>
      <c r="M4595" s="31"/>
      <c r="N4595" s="31"/>
      <c r="O4595"/>
      <c r="P4595"/>
      <c r="R4595"/>
      <c r="T4595" s="30"/>
    </row>
    <row r="4596" spans="4:20" x14ac:dyDescent="0.45">
      <c r="D4596"/>
      <c r="E4596"/>
      <c r="I4596" s="21"/>
      <c r="J4596" s="22"/>
      <c r="K4596" s="23"/>
      <c r="M4596" s="31"/>
      <c r="N4596" s="31"/>
      <c r="O4596"/>
      <c r="P4596"/>
      <c r="R4596"/>
      <c r="T4596" s="30"/>
    </row>
    <row r="4597" spans="4:20" x14ac:dyDescent="0.45">
      <c r="D4597"/>
      <c r="E4597"/>
      <c r="I4597" s="21"/>
      <c r="J4597" s="22"/>
      <c r="K4597" s="23"/>
      <c r="M4597" s="31"/>
      <c r="N4597" s="31"/>
      <c r="O4597"/>
      <c r="P4597"/>
      <c r="R4597"/>
      <c r="T4597" s="30"/>
    </row>
    <row r="4598" spans="4:20" x14ac:dyDescent="0.45">
      <c r="D4598"/>
      <c r="E4598"/>
      <c r="I4598" s="21"/>
      <c r="J4598" s="22"/>
      <c r="K4598" s="23"/>
      <c r="M4598" s="31"/>
      <c r="N4598" s="31"/>
      <c r="O4598"/>
      <c r="P4598"/>
      <c r="R4598"/>
      <c r="T4598" s="30"/>
    </row>
    <row r="4599" spans="4:20" x14ac:dyDescent="0.45">
      <c r="D4599"/>
      <c r="E4599"/>
      <c r="I4599" s="21"/>
      <c r="J4599" s="22"/>
      <c r="K4599" s="23"/>
      <c r="M4599" s="31"/>
      <c r="N4599" s="31"/>
      <c r="O4599"/>
      <c r="P4599"/>
      <c r="R4599"/>
      <c r="T4599" s="30"/>
    </row>
    <row r="4600" spans="4:20" x14ac:dyDescent="0.45">
      <c r="D4600"/>
      <c r="E4600"/>
      <c r="I4600" s="21"/>
      <c r="J4600" s="22"/>
      <c r="K4600" s="23"/>
      <c r="M4600" s="31"/>
      <c r="N4600" s="31"/>
      <c r="O4600"/>
      <c r="P4600"/>
      <c r="R4600"/>
      <c r="T4600" s="30"/>
    </row>
    <row r="4601" spans="4:20" x14ac:dyDescent="0.45">
      <c r="D4601"/>
      <c r="E4601"/>
      <c r="I4601" s="21"/>
      <c r="J4601" s="22"/>
      <c r="K4601" s="23"/>
      <c r="M4601" s="31"/>
      <c r="N4601" s="31"/>
      <c r="O4601"/>
      <c r="P4601"/>
      <c r="R4601"/>
      <c r="T4601" s="30"/>
    </row>
    <row r="4602" spans="4:20" x14ac:dyDescent="0.45">
      <c r="D4602"/>
      <c r="E4602"/>
      <c r="I4602" s="21"/>
      <c r="J4602" s="22"/>
      <c r="K4602" s="23"/>
      <c r="M4602" s="31"/>
      <c r="N4602" s="31"/>
      <c r="O4602"/>
      <c r="P4602"/>
      <c r="R4602"/>
      <c r="T4602" s="30"/>
    </row>
    <row r="4603" spans="4:20" x14ac:dyDescent="0.45">
      <c r="D4603"/>
      <c r="E4603"/>
      <c r="I4603" s="21"/>
      <c r="J4603" s="22"/>
      <c r="K4603" s="23"/>
      <c r="M4603" s="31"/>
      <c r="N4603" s="31"/>
      <c r="O4603"/>
      <c r="P4603"/>
      <c r="R4603"/>
      <c r="T4603" s="30"/>
    </row>
    <row r="4604" spans="4:20" x14ac:dyDescent="0.45">
      <c r="D4604"/>
      <c r="E4604"/>
      <c r="I4604" s="21"/>
      <c r="J4604" s="22"/>
      <c r="K4604" s="23"/>
      <c r="M4604" s="31"/>
      <c r="N4604" s="31"/>
      <c r="O4604"/>
      <c r="P4604"/>
      <c r="R4604"/>
      <c r="T4604" s="30"/>
    </row>
    <row r="4605" spans="4:20" x14ac:dyDescent="0.45">
      <c r="D4605"/>
      <c r="E4605"/>
      <c r="I4605" s="21"/>
      <c r="J4605" s="22"/>
      <c r="K4605" s="23"/>
      <c r="M4605" s="31"/>
      <c r="N4605" s="31"/>
      <c r="O4605"/>
      <c r="P4605"/>
      <c r="R4605"/>
      <c r="T4605" s="30"/>
    </row>
    <row r="4606" spans="4:20" x14ac:dyDescent="0.45">
      <c r="D4606"/>
      <c r="E4606"/>
      <c r="I4606" s="21"/>
      <c r="J4606" s="22"/>
      <c r="K4606" s="23"/>
      <c r="M4606" s="31"/>
      <c r="N4606" s="31"/>
      <c r="O4606"/>
      <c r="P4606"/>
      <c r="R4606"/>
      <c r="T4606" s="30"/>
    </row>
    <row r="4607" spans="4:20" x14ac:dyDescent="0.45">
      <c r="D4607"/>
      <c r="E4607"/>
      <c r="I4607" s="21"/>
      <c r="J4607" s="22"/>
      <c r="K4607" s="23"/>
      <c r="M4607" s="31"/>
      <c r="N4607" s="31"/>
      <c r="O4607"/>
      <c r="P4607"/>
      <c r="R4607"/>
      <c r="T4607" s="30"/>
    </row>
    <row r="4608" spans="4:20" x14ac:dyDescent="0.45">
      <c r="D4608"/>
      <c r="E4608"/>
      <c r="I4608" s="21"/>
      <c r="J4608" s="22"/>
      <c r="K4608" s="23"/>
      <c r="M4608" s="31"/>
      <c r="N4608" s="31"/>
      <c r="O4608"/>
      <c r="P4608"/>
      <c r="R4608"/>
      <c r="T4608" s="30"/>
    </row>
    <row r="4609" spans="4:20" x14ac:dyDescent="0.45">
      <c r="D4609"/>
      <c r="E4609"/>
      <c r="I4609" s="21"/>
      <c r="J4609" s="22"/>
      <c r="K4609" s="23"/>
      <c r="M4609" s="31"/>
      <c r="N4609" s="31"/>
      <c r="O4609"/>
      <c r="P4609"/>
      <c r="R4609"/>
      <c r="T4609" s="30"/>
    </row>
    <row r="4610" spans="4:20" x14ac:dyDescent="0.45">
      <c r="D4610"/>
      <c r="E4610"/>
      <c r="I4610" s="21"/>
      <c r="J4610" s="22"/>
      <c r="K4610" s="23"/>
      <c r="M4610" s="31"/>
      <c r="N4610" s="31"/>
      <c r="O4610"/>
      <c r="P4610"/>
      <c r="R4610"/>
      <c r="T4610" s="30"/>
    </row>
    <row r="4611" spans="4:20" x14ac:dyDescent="0.45">
      <c r="D4611"/>
      <c r="E4611"/>
      <c r="I4611" s="21"/>
      <c r="J4611" s="22"/>
      <c r="K4611" s="23"/>
      <c r="M4611" s="31"/>
      <c r="N4611" s="31"/>
      <c r="O4611"/>
      <c r="P4611"/>
      <c r="R4611"/>
      <c r="T4611" s="30"/>
    </row>
    <row r="4612" spans="4:20" x14ac:dyDescent="0.45">
      <c r="D4612"/>
      <c r="E4612"/>
      <c r="I4612" s="21"/>
      <c r="J4612" s="22"/>
      <c r="K4612" s="23"/>
      <c r="M4612" s="31"/>
      <c r="N4612" s="31"/>
      <c r="O4612"/>
      <c r="P4612"/>
      <c r="R4612"/>
      <c r="T4612" s="30"/>
    </row>
    <row r="4613" spans="4:20" x14ac:dyDescent="0.45">
      <c r="D4613"/>
      <c r="E4613"/>
      <c r="I4613" s="21"/>
      <c r="J4613" s="22"/>
      <c r="K4613" s="23"/>
      <c r="M4613" s="31"/>
      <c r="N4613" s="31"/>
      <c r="O4613"/>
      <c r="P4613"/>
      <c r="R4613"/>
      <c r="T4613" s="30"/>
    </row>
    <row r="4614" spans="4:20" x14ac:dyDescent="0.45">
      <c r="D4614"/>
      <c r="E4614"/>
      <c r="I4614" s="21"/>
      <c r="J4614" s="22"/>
      <c r="K4614" s="23"/>
      <c r="M4614" s="31"/>
      <c r="N4614" s="31"/>
      <c r="O4614"/>
      <c r="P4614"/>
      <c r="R4614"/>
      <c r="T4614" s="30"/>
    </row>
    <row r="4615" spans="4:20" x14ac:dyDescent="0.45">
      <c r="D4615"/>
      <c r="E4615"/>
      <c r="I4615" s="21"/>
      <c r="J4615" s="22"/>
      <c r="K4615" s="23"/>
      <c r="M4615" s="31"/>
      <c r="N4615" s="31"/>
      <c r="O4615"/>
      <c r="P4615"/>
      <c r="R4615"/>
      <c r="T4615" s="30"/>
    </row>
    <row r="4616" spans="4:20" x14ac:dyDescent="0.45">
      <c r="D4616"/>
      <c r="E4616"/>
      <c r="I4616" s="21"/>
      <c r="J4616" s="22"/>
      <c r="K4616" s="23"/>
      <c r="M4616" s="31"/>
      <c r="N4616" s="31"/>
      <c r="O4616"/>
      <c r="P4616"/>
      <c r="R4616"/>
      <c r="T4616" s="30"/>
    </row>
    <row r="4617" spans="4:20" x14ac:dyDescent="0.45">
      <c r="D4617"/>
      <c r="E4617"/>
      <c r="I4617" s="21"/>
      <c r="J4617" s="22"/>
      <c r="K4617" s="23"/>
      <c r="M4617" s="31"/>
      <c r="N4617" s="31"/>
      <c r="O4617"/>
      <c r="P4617"/>
      <c r="R4617"/>
      <c r="T4617" s="30"/>
    </row>
    <row r="4618" spans="4:20" x14ac:dyDescent="0.45">
      <c r="D4618"/>
      <c r="E4618"/>
      <c r="I4618" s="21"/>
      <c r="J4618" s="22"/>
      <c r="K4618" s="23"/>
      <c r="M4618" s="31"/>
      <c r="N4618" s="31"/>
      <c r="O4618"/>
      <c r="P4618"/>
      <c r="R4618"/>
      <c r="T4618" s="30"/>
    </row>
    <row r="4619" spans="4:20" x14ac:dyDescent="0.45">
      <c r="D4619"/>
      <c r="E4619"/>
      <c r="I4619" s="21"/>
      <c r="J4619" s="22"/>
      <c r="K4619" s="23"/>
      <c r="M4619" s="31"/>
      <c r="N4619" s="31"/>
      <c r="O4619"/>
      <c r="P4619"/>
      <c r="R4619"/>
      <c r="T4619" s="30"/>
    </row>
    <row r="4620" spans="4:20" x14ac:dyDescent="0.45">
      <c r="D4620"/>
      <c r="E4620"/>
      <c r="I4620" s="21"/>
      <c r="J4620" s="22"/>
      <c r="K4620" s="23"/>
      <c r="M4620" s="31"/>
      <c r="N4620" s="31"/>
      <c r="O4620"/>
      <c r="P4620"/>
      <c r="R4620"/>
      <c r="T4620" s="30"/>
    </row>
    <row r="4621" spans="4:20" x14ac:dyDescent="0.45">
      <c r="D4621"/>
      <c r="E4621"/>
      <c r="I4621" s="21"/>
      <c r="J4621" s="22"/>
      <c r="K4621" s="23"/>
      <c r="M4621" s="31"/>
      <c r="N4621" s="31"/>
      <c r="O4621"/>
      <c r="P4621"/>
      <c r="R4621"/>
      <c r="T4621" s="30"/>
    </row>
    <row r="4622" spans="4:20" x14ac:dyDescent="0.45">
      <c r="D4622"/>
      <c r="E4622"/>
      <c r="I4622" s="21"/>
      <c r="J4622" s="22"/>
      <c r="K4622" s="23"/>
      <c r="M4622" s="31"/>
      <c r="N4622" s="31"/>
      <c r="O4622"/>
      <c r="P4622"/>
      <c r="R4622"/>
      <c r="T4622" s="30"/>
    </row>
    <row r="4623" spans="4:20" x14ac:dyDescent="0.45">
      <c r="D4623"/>
      <c r="E4623"/>
      <c r="I4623" s="21"/>
      <c r="J4623" s="22"/>
      <c r="K4623" s="23"/>
      <c r="M4623" s="31"/>
      <c r="N4623" s="31"/>
      <c r="O4623"/>
      <c r="P4623"/>
      <c r="R4623"/>
      <c r="T4623" s="30"/>
    </row>
    <row r="4624" spans="4:20" x14ac:dyDescent="0.45">
      <c r="D4624"/>
      <c r="E4624"/>
      <c r="I4624" s="21"/>
      <c r="J4624" s="22"/>
      <c r="K4624" s="23"/>
      <c r="M4624" s="31"/>
      <c r="N4624" s="31"/>
      <c r="O4624"/>
      <c r="P4624"/>
      <c r="R4624"/>
      <c r="T4624" s="30"/>
    </row>
    <row r="4625" spans="4:20" x14ac:dyDescent="0.45">
      <c r="D4625"/>
      <c r="E4625"/>
      <c r="I4625" s="21"/>
      <c r="J4625" s="22"/>
      <c r="K4625" s="23"/>
      <c r="M4625" s="31"/>
      <c r="N4625" s="31"/>
      <c r="O4625"/>
      <c r="P4625"/>
      <c r="R4625"/>
      <c r="T4625" s="30"/>
    </row>
    <row r="4626" spans="4:20" x14ac:dyDescent="0.45">
      <c r="D4626"/>
      <c r="E4626"/>
      <c r="I4626" s="21"/>
      <c r="J4626" s="22"/>
      <c r="K4626" s="23"/>
      <c r="M4626" s="31"/>
      <c r="N4626" s="31"/>
      <c r="O4626"/>
      <c r="P4626"/>
      <c r="R4626"/>
      <c r="T4626" s="30"/>
    </row>
    <row r="4627" spans="4:20" x14ac:dyDescent="0.45">
      <c r="D4627"/>
      <c r="E4627"/>
      <c r="I4627" s="21"/>
      <c r="J4627" s="22"/>
      <c r="K4627" s="23"/>
      <c r="M4627" s="31"/>
      <c r="N4627" s="31"/>
      <c r="O4627"/>
      <c r="P4627"/>
      <c r="R4627"/>
      <c r="T4627" s="30"/>
    </row>
    <row r="4628" spans="4:20" x14ac:dyDescent="0.45">
      <c r="D4628"/>
      <c r="E4628"/>
      <c r="I4628" s="21"/>
      <c r="J4628" s="22"/>
      <c r="K4628" s="23"/>
      <c r="M4628" s="31"/>
      <c r="N4628" s="31"/>
      <c r="O4628"/>
      <c r="P4628"/>
      <c r="R4628"/>
      <c r="T4628" s="30"/>
    </row>
    <row r="4629" spans="4:20" x14ac:dyDescent="0.45">
      <c r="D4629"/>
      <c r="E4629"/>
      <c r="I4629" s="21"/>
      <c r="J4629" s="22"/>
      <c r="K4629" s="23"/>
      <c r="M4629" s="31"/>
      <c r="N4629" s="31"/>
      <c r="O4629"/>
      <c r="P4629"/>
      <c r="R4629"/>
      <c r="T4629" s="30"/>
    </row>
    <row r="4630" spans="4:20" x14ac:dyDescent="0.45">
      <c r="D4630"/>
      <c r="E4630"/>
      <c r="I4630" s="21"/>
      <c r="J4630" s="22"/>
      <c r="K4630" s="23"/>
      <c r="M4630" s="31"/>
      <c r="N4630" s="31"/>
      <c r="O4630"/>
      <c r="P4630"/>
      <c r="R4630"/>
      <c r="T4630" s="30"/>
    </row>
    <row r="4631" spans="4:20" x14ac:dyDescent="0.45">
      <c r="D4631"/>
      <c r="E4631"/>
      <c r="I4631" s="21"/>
      <c r="J4631" s="22"/>
      <c r="K4631" s="23"/>
      <c r="M4631" s="31"/>
      <c r="N4631" s="31"/>
      <c r="O4631"/>
      <c r="P4631"/>
      <c r="R4631"/>
      <c r="T4631" s="30"/>
    </row>
    <row r="4632" spans="4:20" x14ac:dyDescent="0.45">
      <c r="D4632"/>
      <c r="E4632"/>
      <c r="I4632" s="21"/>
      <c r="J4632" s="22"/>
      <c r="K4632" s="23"/>
      <c r="M4632" s="31"/>
      <c r="N4632" s="31"/>
      <c r="O4632"/>
      <c r="P4632"/>
      <c r="R4632"/>
      <c r="T4632" s="30"/>
    </row>
    <row r="4633" spans="4:20" x14ac:dyDescent="0.45">
      <c r="D4633"/>
      <c r="E4633"/>
      <c r="I4633" s="21"/>
      <c r="J4633" s="22"/>
      <c r="K4633" s="23"/>
      <c r="M4633" s="31"/>
      <c r="N4633" s="31"/>
      <c r="O4633"/>
      <c r="P4633"/>
      <c r="R4633"/>
      <c r="T4633" s="30"/>
    </row>
    <row r="4634" spans="4:20" x14ac:dyDescent="0.45">
      <c r="D4634"/>
      <c r="E4634"/>
      <c r="I4634" s="21"/>
      <c r="J4634" s="22"/>
      <c r="K4634" s="23"/>
      <c r="M4634" s="31"/>
      <c r="N4634" s="31"/>
      <c r="O4634"/>
      <c r="P4634"/>
      <c r="R4634"/>
      <c r="T4634" s="30"/>
    </row>
    <row r="4635" spans="4:20" x14ac:dyDescent="0.45">
      <c r="D4635"/>
      <c r="E4635"/>
      <c r="I4635" s="21"/>
      <c r="J4635" s="22"/>
      <c r="K4635" s="23"/>
      <c r="M4635" s="31"/>
      <c r="N4635" s="31"/>
      <c r="O4635"/>
      <c r="P4635"/>
      <c r="R4635"/>
      <c r="T4635" s="30"/>
    </row>
    <row r="4636" spans="4:20" x14ac:dyDescent="0.45">
      <c r="D4636"/>
      <c r="E4636"/>
      <c r="I4636" s="21"/>
      <c r="J4636" s="22"/>
      <c r="K4636" s="23"/>
      <c r="M4636" s="31"/>
      <c r="N4636" s="31"/>
      <c r="O4636"/>
      <c r="P4636"/>
      <c r="R4636"/>
      <c r="T4636" s="30"/>
    </row>
    <row r="4637" spans="4:20" x14ac:dyDescent="0.45">
      <c r="D4637"/>
      <c r="E4637"/>
      <c r="I4637" s="21"/>
      <c r="J4637" s="22"/>
      <c r="K4637" s="23"/>
      <c r="M4637" s="31"/>
      <c r="N4637" s="31"/>
      <c r="O4637"/>
      <c r="P4637"/>
      <c r="R4637"/>
      <c r="T4637" s="30"/>
    </row>
    <row r="4638" spans="4:20" x14ac:dyDescent="0.45">
      <c r="D4638"/>
      <c r="E4638"/>
      <c r="I4638" s="21"/>
      <c r="J4638" s="22"/>
      <c r="K4638" s="23"/>
      <c r="M4638" s="31"/>
      <c r="N4638" s="31"/>
      <c r="O4638"/>
      <c r="P4638"/>
      <c r="R4638"/>
      <c r="T4638" s="30"/>
    </row>
    <row r="4639" spans="4:20" x14ac:dyDescent="0.45">
      <c r="D4639"/>
      <c r="E4639"/>
      <c r="I4639" s="21"/>
      <c r="J4639" s="22"/>
      <c r="K4639" s="23"/>
      <c r="M4639" s="31"/>
      <c r="N4639" s="31"/>
      <c r="O4639"/>
      <c r="P4639"/>
      <c r="R4639"/>
      <c r="T4639" s="30"/>
    </row>
    <row r="4640" spans="4:20" x14ac:dyDescent="0.45">
      <c r="D4640"/>
      <c r="E4640"/>
      <c r="I4640" s="21"/>
      <c r="J4640" s="22"/>
      <c r="K4640" s="23"/>
      <c r="M4640" s="31"/>
      <c r="N4640" s="31"/>
      <c r="O4640"/>
      <c r="P4640"/>
      <c r="R4640"/>
      <c r="T4640" s="30"/>
    </row>
    <row r="4641" spans="4:20" x14ac:dyDescent="0.45">
      <c r="D4641"/>
      <c r="E4641"/>
      <c r="I4641" s="21"/>
      <c r="J4641" s="22"/>
      <c r="K4641" s="23"/>
      <c r="M4641" s="31"/>
      <c r="N4641" s="31"/>
      <c r="O4641"/>
      <c r="P4641"/>
      <c r="R4641"/>
      <c r="T4641" s="30"/>
    </row>
    <row r="4642" spans="4:20" x14ac:dyDescent="0.45">
      <c r="D4642"/>
      <c r="E4642"/>
      <c r="I4642" s="21"/>
      <c r="J4642" s="22"/>
      <c r="K4642" s="23"/>
      <c r="M4642" s="31"/>
      <c r="N4642" s="31"/>
      <c r="O4642"/>
      <c r="P4642"/>
      <c r="R4642"/>
      <c r="T4642" s="30"/>
    </row>
    <row r="4643" spans="4:20" x14ac:dyDescent="0.45">
      <c r="D4643"/>
      <c r="E4643"/>
      <c r="I4643" s="21"/>
      <c r="J4643" s="22"/>
      <c r="K4643" s="23"/>
      <c r="M4643" s="31"/>
      <c r="N4643" s="31"/>
      <c r="O4643"/>
      <c r="P4643"/>
      <c r="R4643"/>
      <c r="T4643" s="30"/>
    </row>
    <row r="4644" spans="4:20" x14ac:dyDescent="0.45">
      <c r="D4644"/>
      <c r="E4644"/>
      <c r="I4644" s="21"/>
      <c r="J4644" s="22"/>
      <c r="K4644" s="23"/>
      <c r="M4644" s="31"/>
      <c r="N4644" s="31"/>
      <c r="O4644"/>
      <c r="P4644"/>
      <c r="R4644"/>
      <c r="T4644" s="30"/>
    </row>
    <row r="4645" spans="4:20" x14ac:dyDescent="0.45">
      <c r="D4645"/>
      <c r="E4645"/>
      <c r="I4645" s="21"/>
      <c r="J4645" s="22"/>
      <c r="K4645" s="23"/>
      <c r="M4645" s="31"/>
      <c r="N4645" s="31"/>
      <c r="O4645"/>
      <c r="P4645"/>
      <c r="R4645"/>
      <c r="T4645" s="30"/>
    </row>
    <row r="4646" spans="4:20" x14ac:dyDescent="0.45">
      <c r="D4646"/>
      <c r="E4646"/>
      <c r="I4646" s="21"/>
      <c r="J4646" s="22"/>
      <c r="K4646" s="23"/>
      <c r="M4646" s="31"/>
      <c r="N4646" s="31"/>
      <c r="O4646"/>
      <c r="P4646"/>
      <c r="R4646"/>
      <c r="T4646" s="30"/>
    </row>
    <row r="4647" spans="4:20" x14ac:dyDescent="0.45">
      <c r="D4647"/>
      <c r="E4647"/>
      <c r="I4647" s="21"/>
      <c r="J4647" s="22"/>
      <c r="K4647" s="23"/>
      <c r="M4647" s="31"/>
      <c r="N4647" s="31"/>
      <c r="O4647"/>
      <c r="P4647"/>
      <c r="R4647"/>
      <c r="T4647" s="30"/>
    </row>
    <row r="4648" spans="4:20" x14ac:dyDescent="0.45">
      <c r="D4648"/>
      <c r="E4648"/>
      <c r="I4648" s="21"/>
      <c r="J4648" s="22"/>
      <c r="K4648" s="23"/>
      <c r="M4648" s="31"/>
      <c r="N4648" s="31"/>
      <c r="O4648"/>
      <c r="P4648"/>
      <c r="R4648"/>
      <c r="T4648" s="30"/>
    </row>
    <row r="4649" spans="4:20" x14ac:dyDescent="0.45">
      <c r="D4649"/>
      <c r="E4649"/>
      <c r="I4649" s="21"/>
      <c r="J4649" s="22"/>
      <c r="K4649" s="23"/>
      <c r="M4649" s="31"/>
      <c r="N4649" s="31"/>
      <c r="O4649"/>
      <c r="P4649"/>
      <c r="R4649"/>
      <c r="T4649" s="30"/>
    </row>
    <row r="4650" spans="4:20" x14ac:dyDescent="0.45">
      <c r="D4650"/>
      <c r="E4650"/>
      <c r="I4650" s="21"/>
      <c r="J4650" s="22"/>
      <c r="K4650" s="23"/>
      <c r="M4650" s="31"/>
      <c r="N4650" s="31"/>
      <c r="O4650"/>
      <c r="P4650"/>
      <c r="R4650"/>
      <c r="T4650" s="30"/>
    </row>
    <row r="4651" spans="4:20" x14ac:dyDescent="0.45">
      <c r="D4651"/>
      <c r="E4651"/>
      <c r="I4651" s="21"/>
      <c r="J4651" s="22"/>
      <c r="K4651" s="23"/>
      <c r="M4651" s="31"/>
      <c r="N4651" s="31"/>
      <c r="O4651"/>
      <c r="P4651"/>
      <c r="R4651"/>
      <c r="T4651" s="30"/>
    </row>
    <row r="4652" spans="4:20" x14ac:dyDescent="0.45">
      <c r="D4652"/>
      <c r="E4652"/>
      <c r="I4652" s="21"/>
      <c r="J4652" s="22"/>
      <c r="K4652" s="23"/>
      <c r="M4652" s="31"/>
      <c r="N4652" s="31"/>
      <c r="O4652"/>
      <c r="P4652"/>
      <c r="R4652"/>
      <c r="T4652" s="30"/>
    </row>
    <row r="4653" spans="4:20" x14ac:dyDescent="0.45">
      <c r="D4653"/>
      <c r="E4653"/>
      <c r="I4653" s="21"/>
      <c r="J4653" s="22"/>
      <c r="K4653" s="23"/>
      <c r="M4653" s="31"/>
      <c r="N4653" s="31"/>
      <c r="O4653"/>
      <c r="P4653"/>
      <c r="R4653"/>
      <c r="T4653" s="30"/>
    </row>
    <row r="4654" spans="4:20" x14ac:dyDescent="0.45">
      <c r="D4654"/>
      <c r="E4654"/>
      <c r="I4654" s="21"/>
      <c r="J4654" s="22"/>
      <c r="K4654" s="23"/>
      <c r="M4654" s="31"/>
      <c r="N4654" s="31"/>
      <c r="O4654"/>
      <c r="P4654"/>
      <c r="R4654"/>
      <c r="T4654" s="30"/>
    </row>
    <row r="4655" spans="4:20" x14ac:dyDescent="0.45">
      <c r="D4655"/>
      <c r="E4655"/>
      <c r="I4655" s="21"/>
      <c r="J4655" s="22"/>
      <c r="K4655" s="23"/>
      <c r="M4655" s="31"/>
      <c r="N4655" s="31"/>
      <c r="O4655"/>
      <c r="P4655"/>
      <c r="R4655"/>
      <c r="T4655" s="30"/>
    </row>
    <row r="4656" spans="4:20" x14ac:dyDescent="0.45">
      <c r="D4656"/>
      <c r="E4656"/>
      <c r="I4656" s="21"/>
      <c r="J4656" s="22"/>
      <c r="K4656" s="23"/>
      <c r="M4656" s="31"/>
      <c r="N4656" s="31"/>
      <c r="O4656"/>
      <c r="P4656"/>
      <c r="R4656"/>
      <c r="T4656" s="30"/>
    </row>
    <row r="4657" spans="4:20" x14ac:dyDescent="0.45">
      <c r="D4657"/>
      <c r="E4657"/>
      <c r="I4657" s="21"/>
      <c r="J4657" s="22"/>
      <c r="K4657" s="23"/>
      <c r="M4657" s="31"/>
      <c r="N4657" s="31"/>
      <c r="O4657"/>
      <c r="P4657"/>
      <c r="R4657"/>
      <c r="T4657" s="30"/>
    </row>
    <row r="4658" spans="4:20" x14ac:dyDescent="0.45">
      <c r="D4658"/>
      <c r="E4658"/>
      <c r="I4658" s="21"/>
      <c r="J4658" s="22"/>
      <c r="K4658" s="23"/>
      <c r="M4658" s="31"/>
      <c r="N4658" s="31"/>
      <c r="O4658"/>
      <c r="P4658"/>
      <c r="R4658"/>
      <c r="T4658" s="30"/>
    </row>
    <row r="4659" spans="4:20" x14ac:dyDescent="0.45">
      <c r="D4659"/>
      <c r="E4659"/>
      <c r="I4659" s="21"/>
      <c r="J4659" s="22"/>
      <c r="K4659" s="23"/>
      <c r="M4659" s="31"/>
      <c r="N4659" s="31"/>
      <c r="O4659"/>
      <c r="P4659"/>
      <c r="R4659"/>
      <c r="T4659" s="30"/>
    </row>
    <row r="4660" spans="4:20" x14ac:dyDescent="0.45">
      <c r="D4660"/>
      <c r="E4660"/>
      <c r="I4660" s="21"/>
      <c r="J4660" s="22"/>
      <c r="K4660" s="23"/>
      <c r="M4660" s="31"/>
      <c r="N4660" s="31"/>
      <c r="O4660"/>
      <c r="P4660"/>
      <c r="R4660"/>
      <c r="T4660" s="30"/>
    </row>
    <row r="4661" spans="4:20" x14ac:dyDescent="0.45">
      <c r="D4661"/>
      <c r="E4661"/>
      <c r="I4661" s="21"/>
      <c r="J4661" s="22"/>
      <c r="K4661" s="23"/>
      <c r="M4661" s="31"/>
      <c r="N4661" s="31"/>
      <c r="O4661"/>
      <c r="P4661"/>
      <c r="R4661"/>
      <c r="T4661" s="30"/>
    </row>
    <row r="4662" spans="4:20" x14ac:dyDescent="0.45">
      <c r="D4662"/>
      <c r="E4662"/>
      <c r="I4662" s="21"/>
      <c r="J4662" s="22"/>
      <c r="K4662" s="23"/>
      <c r="M4662" s="31"/>
      <c r="N4662" s="31"/>
      <c r="O4662"/>
      <c r="P4662"/>
      <c r="R4662"/>
      <c r="T4662" s="30"/>
    </row>
    <row r="4663" spans="4:20" x14ac:dyDescent="0.45">
      <c r="D4663"/>
      <c r="E4663"/>
      <c r="I4663" s="21"/>
      <c r="J4663" s="22"/>
      <c r="K4663" s="23"/>
      <c r="M4663" s="31"/>
      <c r="N4663" s="31"/>
      <c r="O4663"/>
      <c r="P4663"/>
      <c r="R4663"/>
      <c r="T4663" s="30"/>
    </row>
    <row r="4664" spans="4:20" x14ac:dyDescent="0.45">
      <c r="D4664"/>
      <c r="E4664"/>
      <c r="I4664" s="21"/>
      <c r="J4664" s="22"/>
      <c r="K4664" s="23"/>
      <c r="M4664" s="31"/>
      <c r="N4664" s="31"/>
      <c r="O4664"/>
      <c r="P4664"/>
      <c r="R4664"/>
      <c r="T4664" s="30"/>
    </row>
    <row r="4665" spans="4:20" x14ac:dyDescent="0.45">
      <c r="D4665"/>
      <c r="E4665"/>
      <c r="I4665" s="21"/>
      <c r="J4665" s="22"/>
      <c r="K4665" s="23"/>
      <c r="M4665" s="31"/>
      <c r="N4665" s="31"/>
      <c r="O4665"/>
      <c r="P4665"/>
      <c r="R4665"/>
      <c r="T4665" s="30"/>
    </row>
    <row r="4666" spans="4:20" x14ac:dyDescent="0.45">
      <c r="D4666"/>
      <c r="E4666"/>
      <c r="I4666" s="21"/>
      <c r="J4666" s="22"/>
      <c r="K4666" s="23"/>
      <c r="M4666" s="31"/>
      <c r="N4666" s="31"/>
      <c r="O4666"/>
      <c r="P4666"/>
      <c r="R4666"/>
      <c r="T4666" s="30"/>
    </row>
    <row r="4667" spans="4:20" x14ac:dyDescent="0.45">
      <c r="D4667"/>
      <c r="E4667"/>
      <c r="I4667" s="21"/>
      <c r="J4667" s="22"/>
      <c r="K4667" s="23"/>
      <c r="M4667" s="31"/>
      <c r="N4667" s="31"/>
      <c r="O4667"/>
      <c r="P4667"/>
      <c r="R4667"/>
      <c r="T4667" s="30"/>
    </row>
    <row r="4668" spans="4:20" x14ac:dyDescent="0.45">
      <c r="D4668"/>
      <c r="E4668"/>
      <c r="I4668" s="21"/>
      <c r="J4668" s="22"/>
      <c r="K4668" s="23"/>
      <c r="M4668" s="31"/>
      <c r="N4668" s="31"/>
      <c r="O4668"/>
      <c r="P4668"/>
      <c r="R4668"/>
      <c r="T4668" s="30"/>
    </row>
    <row r="4669" spans="4:20" x14ac:dyDescent="0.45">
      <c r="D4669"/>
      <c r="E4669"/>
      <c r="I4669" s="21"/>
      <c r="J4669" s="22"/>
      <c r="K4669" s="23"/>
      <c r="M4669" s="31"/>
      <c r="N4669" s="31"/>
      <c r="O4669"/>
      <c r="P4669"/>
      <c r="R4669"/>
      <c r="T4669" s="30"/>
    </row>
    <row r="4670" spans="4:20" x14ac:dyDescent="0.45">
      <c r="D4670"/>
      <c r="E4670"/>
      <c r="I4670" s="21"/>
      <c r="J4670" s="22"/>
      <c r="K4670" s="23"/>
      <c r="M4670" s="31"/>
      <c r="N4670" s="31"/>
      <c r="O4670"/>
      <c r="P4670"/>
      <c r="R4670"/>
      <c r="T4670" s="30"/>
    </row>
    <row r="4671" spans="4:20" x14ac:dyDescent="0.45">
      <c r="D4671"/>
      <c r="E4671"/>
      <c r="I4671" s="21"/>
      <c r="J4671" s="22"/>
      <c r="K4671" s="23"/>
      <c r="M4671" s="31"/>
      <c r="N4671" s="31"/>
      <c r="O4671"/>
      <c r="P4671"/>
      <c r="R4671"/>
      <c r="T4671" s="30"/>
    </row>
    <row r="4672" spans="4:20" x14ac:dyDescent="0.45">
      <c r="D4672"/>
      <c r="E4672"/>
      <c r="I4672" s="21"/>
      <c r="J4672" s="22"/>
      <c r="K4672" s="23"/>
      <c r="M4672" s="31"/>
      <c r="N4672" s="31"/>
      <c r="O4672"/>
      <c r="P4672"/>
      <c r="R4672"/>
      <c r="T4672" s="30"/>
    </row>
    <row r="4673" spans="4:20" x14ac:dyDescent="0.45">
      <c r="D4673"/>
      <c r="E4673"/>
      <c r="I4673" s="21"/>
      <c r="J4673" s="22"/>
      <c r="K4673" s="23"/>
      <c r="M4673" s="31"/>
      <c r="N4673" s="31"/>
      <c r="O4673"/>
      <c r="P4673"/>
      <c r="R4673"/>
      <c r="T4673" s="30"/>
    </row>
    <row r="4674" spans="4:20" x14ac:dyDescent="0.45">
      <c r="D4674"/>
      <c r="E4674"/>
      <c r="I4674" s="21"/>
      <c r="J4674" s="22"/>
      <c r="K4674" s="23"/>
      <c r="M4674" s="31"/>
      <c r="N4674" s="31"/>
      <c r="O4674"/>
      <c r="P4674"/>
      <c r="R4674"/>
      <c r="T4674" s="30"/>
    </row>
    <row r="4675" spans="4:20" x14ac:dyDescent="0.45">
      <c r="D4675"/>
      <c r="E4675"/>
      <c r="I4675" s="21"/>
      <c r="J4675" s="22"/>
      <c r="K4675" s="23"/>
      <c r="M4675" s="31"/>
      <c r="N4675" s="31"/>
      <c r="O4675"/>
      <c r="P4675"/>
      <c r="R4675"/>
      <c r="T4675" s="30"/>
    </row>
    <row r="4676" spans="4:20" x14ac:dyDescent="0.45">
      <c r="D4676"/>
      <c r="E4676"/>
      <c r="I4676" s="21"/>
      <c r="J4676" s="22"/>
      <c r="K4676" s="23"/>
      <c r="M4676" s="31"/>
      <c r="N4676" s="31"/>
      <c r="O4676"/>
      <c r="P4676"/>
      <c r="R4676"/>
      <c r="T4676" s="30"/>
    </row>
    <row r="4677" spans="4:20" x14ac:dyDescent="0.45">
      <c r="D4677"/>
      <c r="E4677"/>
      <c r="I4677" s="21"/>
      <c r="J4677" s="22"/>
      <c r="K4677" s="23"/>
      <c r="M4677" s="31"/>
      <c r="N4677" s="31"/>
      <c r="O4677"/>
      <c r="P4677"/>
      <c r="R4677"/>
      <c r="T4677" s="30"/>
    </row>
    <row r="4678" spans="4:20" x14ac:dyDescent="0.45">
      <c r="D4678"/>
      <c r="E4678"/>
      <c r="I4678" s="21"/>
      <c r="J4678" s="22"/>
      <c r="K4678" s="23"/>
      <c r="M4678" s="31"/>
      <c r="N4678" s="31"/>
      <c r="O4678"/>
      <c r="P4678"/>
      <c r="R4678"/>
      <c r="T4678" s="30"/>
    </row>
    <row r="4679" spans="4:20" x14ac:dyDescent="0.45">
      <c r="D4679"/>
      <c r="E4679"/>
      <c r="I4679" s="21"/>
      <c r="J4679" s="22"/>
      <c r="K4679" s="23"/>
      <c r="M4679" s="31"/>
      <c r="N4679" s="31"/>
      <c r="O4679"/>
      <c r="P4679"/>
      <c r="R4679"/>
      <c r="T4679" s="30"/>
    </row>
    <row r="4680" spans="4:20" x14ac:dyDescent="0.45">
      <c r="D4680"/>
      <c r="E4680"/>
      <c r="I4680" s="21"/>
      <c r="J4680" s="22"/>
      <c r="K4680" s="23"/>
      <c r="M4680" s="31"/>
      <c r="N4680" s="31"/>
      <c r="O4680"/>
      <c r="P4680"/>
      <c r="R4680"/>
      <c r="T4680" s="30"/>
    </row>
    <row r="4681" spans="4:20" x14ac:dyDescent="0.45">
      <c r="D4681"/>
      <c r="E4681"/>
      <c r="I4681" s="21"/>
      <c r="J4681" s="22"/>
      <c r="K4681" s="23"/>
      <c r="M4681" s="31"/>
      <c r="N4681" s="31"/>
      <c r="O4681"/>
      <c r="P4681"/>
      <c r="R4681"/>
      <c r="T4681" s="30"/>
    </row>
    <row r="4682" spans="4:20" x14ac:dyDescent="0.45">
      <c r="D4682"/>
      <c r="E4682"/>
      <c r="I4682" s="21"/>
      <c r="J4682" s="22"/>
      <c r="K4682" s="23"/>
      <c r="M4682" s="31"/>
      <c r="N4682" s="31"/>
      <c r="O4682"/>
      <c r="P4682"/>
      <c r="R4682"/>
      <c r="T4682" s="30"/>
    </row>
    <row r="4683" spans="4:20" x14ac:dyDescent="0.45">
      <c r="D4683"/>
      <c r="E4683"/>
      <c r="I4683" s="21"/>
      <c r="J4683" s="22"/>
      <c r="K4683" s="23"/>
      <c r="M4683" s="31"/>
      <c r="N4683" s="31"/>
      <c r="O4683"/>
      <c r="P4683"/>
      <c r="R4683"/>
      <c r="T4683" s="30"/>
    </row>
    <row r="4684" spans="4:20" x14ac:dyDescent="0.45">
      <c r="D4684"/>
      <c r="E4684"/>
      <c r="I4684" s="21"/>
      <c r="J4684" s="22"/>
      <c r="K4684" s="23"/>
      <c r="M4684" s="31"/>
      <c r="N4684" s="31"/>
      <c r="O4684"/>
      <c r="P4684"/>
      <c r="R4684"/>
      <c r="T4684" s="30"/>
    </row>
    <row r="4685" spans="4:20" x14ac:dyDescent="0.45">
      <c r="D4685"/>
      <c r="E4685"/>
      <c r="I4685" s="21"/>
      <c r="J4685" s="22"/>
      <c r="K4685" s="23"/>
      <c r="M4685" s="31"/>
      <c r="N4685" s="31"/>
      <c r="O4685"/>
      <c r="P4685"/>
      <c r="R4685"/>
      <c r="T4685" s="30"/>
    </row>
    <row r="4686" spans="4:20" x14ac:dyDescent="0.45">
      <c r="D4686"/>
      <c r="E4686"/>
      <c r="I4686" s="21"/>
      <c r="J4686" s="22"/>
      <c r="K4686" s="23"/>
      <c r="M4686" s="31"/>
      <c r="N4686" s="31"/>
      <c r="O4686"/>
      <c r="P4686"/>
      <c r="R4686"/>
      <c r="T4686" s="30"/>
    </row>
    <row r="4687" spans="4:20" x14ac:dyDescent="0.45">
      <c r="D4687"/>
      <c r="E4687"/>
      <c r="I4687" s="21"/>
      <c r="J4687" s="22"/>
      <c r="K4687" s="23"/>
      <c r="M4687" s="31"/>
      <c r="N4687" s="31"/>
      <c r="O4687"/>
      <c r="P4687"/>
      <c r="R4687"/>
      <c r="T4687" s="30"/>
    </row>
    <row r="4688" spans="4:20" x14ac:dyDescent="0.45">
      <c r="D4688"/>
      <c r="E4688"/>
      <c r="I4688" s="21"/>
      <c r="J4688" s="22"/>
      <c r="K4688" s="23"/>
      <c r="M4688" s="31"/>
      <c r="N4688" s="31"/>
      <c r="O4688"/>
      <c r="P4688"/>
      <c r="R4688"/>
      <c r="T4688" s="30"/>
    </row>
    <row r="4689" spans="4:20" x14ac:dyDescent="0.45">
      <c r="D4689"/>
      <c r="E4689"/>
      <c r="I4689" s="21"/>
      <c r="J4689" s="22"/>
      <c r="K4689" s="23"/>
      <c r="M4689" s="31"/>
      <c r="N4689" s="31"/>
      <c r="O4689"/>
      <c r="P4689"/>
      <c r="R4689"/>
      <c r="T4689" s="30"/>
    </row>
    <row r="4690" spans="4:20" x14ac:dyDescent="0.45">
      <c r="D4690"/>
      <c r="E4690"/>
      <c r="I4690" s="21"/>
      <c r="J4690" s="22"/>
      <c r="K4690" s="23"/>
      <c r="M4690" s="31"/>
      <c r="N4690" s="31"/>
      <c r="O4690"/>
      <c r="P4690"/>
      <c r="R4690"/>
      <c r="T4690" s="30"/>
    </row>
    <row r="4691" spans="4:20" x14ac:dyDescent="0.45">
      <c r="D4691"/>
      <c r="E4691"/>
      <c r="I4691" s="21"/>
      <c r="J4691" s="22"/>
      <c r="K4691" s="23"/>
      <c r="M4691" s="31"/>
      <c r="N4691" s="31"/>
      <c r="O4691"/>
      <c r="P4691"/>
      <c r="R4691"/>
      <c r="T4691" s="30"/>
    </row>
    <row r="4692" spans="4:20" x14ac:dyDescent="0.45">
      <c r="D4692"/>
      <c r="E4692"/>
      <c r="I4692" s="21"/>
      <c r="J4692" s="22"/>
      <c r="K4692" s="23"/>
      <c r="M4692" s="31"/>
      <c r="N4692" s="31"/>
      <c r="O4692"/>
      <c r="P4692"/>
      <c r="R4692"/>
      <c r="T4692" s="30"/>
    </row>
    <row r="4693" spans="4:20" x14ac:dyDescent="0.45">
      <c r="D4693"/>
      <c r="E4693"/>
      <c r="I4693" s="21"/>
      <c r="J4693" s="22"/>
      <c r="K4693" s="23"/>
      <c r="M4693" s="31"/>
      <c r="N4693" s="31"/>
      <c r="O4693"/>
      <c r="P4693"/>
      <c r="R4693"/>
      <c r="T4693" s="30"/>
    </row>
    <row r="4694" spans="4:20" x14ac:dyDescent="0.45">
      <c r="D4694"/>
      <c r="E4694"/>
      <c r="I4694" s="21"/>
      <c r="J4694" s="22"/>
      <c r="K4694" s="23"/>
      <c r="M4694" s="31"/>
      <c r="N4694" s="31"/>
      <c r="O4694"/>
      <c r="P4694"/>
      <c r="R4694"/>
      <c r="T4694" s="30"/>
    </row>
    <row r="4695" spans="4:20" x14ac:dyDescent="0.45">
      <c r="D4695"/>
      <c r="E4695"/>
      <c r="I4695" s="21"/>
      <c r="J4695" s="22"/>
      <c r="K4695" s="23"/>
      <c r="M4695" s="31"/>
      <c r="N4695" s="31"/>
      <c r="O4695"/>
      <c r="P4695"/>
      <c r="R4695"/>
      <c r="T4695" s="30"/>
    </row>
    <row r="4696" spans="4:20" x14ac:dyDescent="0.45">
      <c r="D4696"/>
      <c r="E4696"/>
      <c r="I4696" s="21"/>
      <c r="J4696" s="22"/>
      <c r="K4696" s="23"/>
      <c r="M4696" s="31"/>
      <c r="N4696" s="31"/>
      <c r="O4696"/>
      <c r="P4696"/>
      <c r="R4696"/>
      <c r="T4696" s="30"/>
    </row>
    <row r="4697" spans="4:20" x14ac:dyDescent="0.45">
      <c r="D4697"/>
      <c r="E4697"/>
      <c r="I4697" s="21"/>
      <c r="J4697" s="22"/>
      <c r="K4697" s="23"/>
      <c r="M4697" s="31"/>
      <c r="N4697" s="31"/>
      <c r="O4697"/>
      <c r="P4697"/>
      <c r="R4697"/>
      <c r="T4697" s="30"/>
    </row>
    <row r="4698" spans="4:20" x14ac:dyDescent="0.45">
      <c r="D4698"/>
      <c r="E4698"/>
      <c r="I4698" s="21"/>
      <c r="J4698" s="22"/>
      <c r="K4698" s="23"/>
      <c r="M4698" s="31"/>
      <c r="N4698" s="31"/>
      <c r="O4698"/>
      <c r="P4698"/>
      <c r="R4698"/>
      <c r="T4698" s="30"/>
    </row>
    <row r="4699" spans="4:20" x14ac:dyDescent="0.45">
      <c r="D4699"/>
      <c r="E4699"/>
      <c r="I4699" s="21"/>
      <c r="J4699" s="22"/>
      <c r="K4699" s="23"/>
      <c r="M4699" s="31"/>
      <c r="N4699" s="31"/>
      <c r="O4699"/>
      <c r="P4699"/>
      <c r="R4699"/>
      <c r="T4699" s="30"/>
    </row>
    <row r="4700" spans="4:20" x14ac:dyDescent="0.45">
      <c r="D4700"/>
      <c r="E4700"/>
      <c r="I4700" s="21"/>
      <c r="J4700" s="22"/>
      <c r="K4700" s="23"/>
      <c r="M4700" s="31"/>
      <c r="N4700" s="31"/>
      <c r="O4700"/>
      <c r="P4700"/>
      <c r="R4700"/>
      <c r="T4700" s="30"/>
    </row>
    <row r="4701" spans="4:20" x14ac:dyDescent="0.45">
      <c r="D4701"/>
      <c r="E4701"/>
      <c r="I4701" s="21"/>
      <c r="J4701" s="22"/>
      <c r="K4701" s="23"/>
      <c r="M4701" s="31"/>
      <c r="N4701" s="31"/>
      <c r="O4701"/>
      <c r="P4701"/>
      <c r="R4701"/>
      <c r="T4701" s="30"/>
    </row>
    <row r="4702" spans="4:20" x14ac:dyDescent="0.45">
      <c r="D4702"/>
      <c r="E4702"/>
      <c r="I4702" s="21"/>
      <c r="J4702" s="22"/>
      <c r="K4702" s="23"/>
      <c r="M4702" s="31"/>
      <c r="N4702" s="31"/>
      <c r="O4702"/>
      <c r="P4702"/>
      <c r="R4702"/>
      <c r="T4702" s="30"/>
    </row>
    <row r="4703" spans="4:20" x14ac:dyDescent="0.45">
      <c r="D4703"/>
      <c r="E4703"/>
      <c r="I4703" s="21"/>
      <c r="J4703" s="22"/>
      <c r="K4703" s="23"/>
      <c r="M4703" s="31"/>
      <c r="N4703" s="31"/>
      <c r="O4703"/>
      <c r="P4703"/>
      <c r="R4703"/>
      <c r="T4703" s="30"/>
    </row>
    <row r="4704" spans="4:20" x14ac:dyDescent="0.45">
      <c r="D4704"/>
      <c r="E4704"/>
      <c r="I4704" s="21"/>
      <c r="J4704" s="22"/>
      <c r="K4704" s="23"/>
      <c r="M4704" s="31"/>
      <c r="N4704" s="31"/>
      <c r="O4704"/>
      <c r="P4704"/>
      <c r="R4704"/>
      <c r="T4704" s="30"/>
    </row>
    <row r="4705" spans="4:20" x14ac:dyDescent="0.45">
      <c r="D4705"/>
      <c r="E4705"/>
      <c r="I4705" s="21"/>
      <c r="J4705" s="22"/>
      <c r="K4705" s="23"/>
      <c r="M4705" s="31"/>
      <c r="N4705" s="31"/>
      <c r="O4705"/>
      <c r="P4705"/>
      <c r="R4705"/>
      <c r="T4705" s="30"/>
    </row>
    <row r="4706" spans="4:20" x14ac:dyDescent="0.45">
      <c r="D4706"/>
      <c r="E4706"/>
      <c r="I4706" s="21"/>
      <c r="J4706" s="22"/>
      <c r="K4706" s="23"/>
      <c r="M4706" s="31"/>
      <c r="N4706" s="31"/>
      <c r="O4706"/>
      <c r="P4706"/>
      <c r="R4706"/>
      <c r="T4706" s="30"/>
    </row>
    <row r="4707" spans="4:20" x14ac:dyDescent="0.45">
      <c r="D4707"/>
      <c r="E4707"/>
      <c r="I4707" s="21"/>
      <c r="J4707" s="22"/>
      <c r="K4707" s="23"/>
      <c r="M4707" s="31"/>
      <c r="N4707" s="31"/>
      <c r="O4707"/>
      <c r="P4707"/>
      <c r="R4707"/>
      <c r="T4707" s="30"/>
    </row>
    <row r="4708" spans="4:20" x14ac:dyDescent="0.45">
      <c r="D4708"/>
      <c r="E4708"/>
      <c r="I4708" s="21"/>
      <c r="J4708" s="22"/>
      <c r="K4708" s="23"/>
      <c r="M4708" s="31"/>
      <c r="N4708" s="31"/>
      <c r="O4708"/>
      <c r="P4708"/>
      <c r="R4708"/>
      <c r="T4708" s="30"/>
    </row>
    <row r="4709" spans="4:20" x14ac:dyDescent="0.45">
      <c r="D4709"/>
      <c r="E4709"/>
      <c r="I4709" s="21"/>
      <c r="J4709" s="22"/>
      <c r="K4709" s="23"/>
      <c r="M4709" s="31"/>
      <c r="N4709" s="31"/>
      <c r="O4709"/>
      <c r="P4709"/>
      <c r="R4709"/>
      <c r="T4709" s="30"/>
    </row>
    <row r="4710" spans="4:20" x14ac:dyDescent="0.45">
      <c r="D4710"/>
      <c r="E4710"/>
      <c r="I4710" s="21"/>
      <c r="J4710" s="22"/>
      <c r="K4710" s="23"/>
      <c r="M4710" s="31"/>
      <c r="N4710" s="31"/>
      <c r="O4710"/>
      <c r="P4710"/>
      <c r="R4710"/>
      <c r="T4710" s="30"/>
    </row>
    <row r="4711" spans="4:20" x14ac:dyDescent="0.45">
      <c r="D4711"/>
      <c r="E4711"/>
      <c r="I4711" s="21"/>
      <c r="J4711" s="22"/>
      <c r="K4711" s="23"/>
      <c r="M4711" s="31"/>
      <c r="N4711" s="31"/>
      <c r="O4711"/>
      <c r="P4711"/>
      <c r="R4711"/>
      <c r="T4711" s="30"/>
    </row>
    <row r="4712" spans="4:20" x14ac:dyDescent="0.45">
      <c r="D4712"/>
      <c r="E4712"/>
      <c r="I4712" s="21"/>
      <c r="J4712" s="22"/>
      <c r="K4712" s="23"/>
      <c r="M4712" s="31"/>
      <c r="N4712" s="31"/>
      <c r="O4712"/>
      <c r="P4712"/>
      <c r="R4712"/>
      <c r="T4712" s="30"/>
    </row>
    <row r="4713" spans="4:20" x14ac:dyDescent="0.45">
      <c r="D4713"/>
      <c r="E4713"/>
      <c r="I4713" s="21"/>
      <c r="J4713" s="22"/>
      <c r="K4713" s="23"/>
      <c r="M4713" s="31"/>
      <c r="N4713" s="31"/>
      <c r="O4713"/>
      <c r="P4713"/>
      <c r="R4713"/>
      <c r="T4713" s="30"/>
    </row>
    <row r="4714" spans="4:20" x14ac:dyDescent="0.45">
      <c r="D4714"/>
      <c r="E4714"/>
      <c r="I4714" s="21"/>
      <c r="J4714" s="22"/>
      <c r="K4714" s="23"/>
      <c r="M4714" s="31"/>
      <c r="N4714" s="31"/>
      <c r="O4714"/>
      <c r="P4714"/>
      <c r="R4714"/>
      <c r="T4714" s="30"/>
    </row>
    <row r="4715" spans="4:20" x14ac:dyDescent="0.45">
      <c r="D4715"/>
      <c r="E4715"/>
      <c r="I4715" s="21"/>
      <c r="J4715" s="22"/>
      <c r="K4715" s="23"/>
      <c r="M4715" s="31"/>
      <c r="N4715" s="31"/>
      <c r="O4715"/>
      <c r="P4715"/>
      <c r="R4715"/>
      <c r="T4715" s="30"/>
    </row>
    <row r="4716" spans="4:20" x14ac:dyDescent="0.45">
      <c r="D4716"/>
      <c r="E4716"/>
      <c r="I4716" s="21"/>
      <c r="J4716" s="22"/>
      <c r="K4716" s="23"/>
      <c r="M4716" s="31"/>
      <c r="N4716" s="31"/>
      <c r="O4716"/>
      <c r="P4716"/>
      <c r="R4716"/>
      <c r="T4716" s="30"/>
    </row>
    <row r="4717" spans="4:20" x14ac:dyDescent="0.45">
      <c r="D4717"/>
      <c r="E4717"/>
      <c r="I4717" s="21"/>
      <c r="J4717" s="22"/>
      <c r="K4717" s="23"/>
      <c r="M4717" s="31"/>
      <c r="N4717" s="31"/>
      <c r="O4717"/>
      <c r="P4717"/>
      <c r="R4717"/>
      <c r="T4717" s="30"/>
    </row>
    <row r="4718" spans="4:20" x14ac:dyDescent="0.45">
      <c r="D4718"/>
      <c r="E4718"/>
      <c r="I4718" s="21"/>
      <c r="J4718" s="22"/>
      <c r="K4718" s="23"/>
      <c r="M4718" s="31"/>
      <c r="N4718" s="31"/>
      <c r="O4718"/>
      <c r="P4718"/>
      <c r="R4718"/>
      <c r="T4718" s="30"/>
    </row>
    <row r="4719" spans="4:20" x14ac:dyDescent="0.45">
      <c r="D4719"/>
      <c r="E4719"/>
      <c r="I4719" s="21"/>
      <c r="J4719" s="22"/>
      <c r="K4719" s="23"/>
      <c r="M4719" s="31"/>
      <c r="N4719" s="31"/>
      <c r="O4719"/>
      <c r="P4719"/>
      <c r="R4719"/>
      <c r="T4719" s="30"/>
    </row>
    <row r="4720" spans="4:20" x14ac:dyDescent="0.45">
      <c r="D4720"/>
      <c r="E4720"/>
      <c r="I4720" s="21"/>
      <c r="J4720" s="22"/>
      <c r="K4720" s="23"/>
      <c r="M4720" s="31"/>
      <c r="N4720" s="31"/>
      <c r="O4720"/>
      <c r="P4720"/>
      <c r="R4720"/>
      <c r="T4720" s="30"/>
    </row>
    <row r="4721" spans="4:20" x14ac:dyDescent="0.45">
      <c r="D4721"/>
      <c r="E4721"/>
      <c r="I4721" s="21"/>
      <c r="J4721" s="22"/>
      <c r="K4721" s="23"/>
      <c r="M4721" s="31"/>
      <c r="N4721" s="31"/>
      <c r="O4721"/>
      <c r="P4721"/>
      <c r="R4721"/>
      <c r="T4721" s="30"/>
    </row>
    <row r="4722" spans="4:20" x14ac:dyDescent="0.45">
      <c r="D4722"/>
      <c r="E4722"/>
      <c r="I4722" s="21"/>
      <c r="J4722" s="22"/>
      <c r="K4722" s="23"/>
      <c r="M4722" s="31"/>
      <c r="N4722" s="31"/>
      <c r="O4722"/>
      <c r="P4722"/>
      <c r="R4722"/>
      <c r="T4722" s="30"/>
    </row>
    <row r="4723" spans="4:20" x14ac:dyDescent="0.45">
      <c r="D4723"/>
      <c r="E4723"/>
      <c r="I4723" s="21"/>
      <c r="J4723" s="22"/>
      <c r="K4723" s="23"/>
      <c r="M4723" s="31"/>
      <c r="N4723" s="31"/>
      <c r="O4723"/>
      <c r="P4723"/>
      <c r="R4723"/>
      <c r="T4723" s="30"/>
    </row>
    <row r="4724" spans="4:20" x14ac:dyDescent="0.45">
      <c r="D4724"/>
      <c r="E4724"/>
      <c r="I4724" s="21"/>
      <c r="J4724" s="22"/>
      <c r="K4724" s="23"/>
      <c r="M4724" s="31"/>
      <c r="N4724" s="31"/>
      <c r="O4724"/>
      <c r="P4724"/>
      <c r="R4724"/>
      <c r="T4724" s="30"/>
    </row>
    <row r="4725" spans="4:20" x14ac:dyDescent="0.45">
      <c r="D4725"/>
      <c r="E4725"/>
      <c r="I4725" s="21"/>
      <c r="J4725" s="22"/>
      <c r="K4725" s="23"/>
      <c r="M4725" s="31"/>
      <c r="N4725" s="31"/>
      <c r="O4725"/>
      <c r="P4725"/>
      <c r="R4725"/>
      <c r="T4725" s="30"/>
    </row>
    <row r="4726" spans="4:20" x14ac:dyDescent="0.45">
      <c r="D4726"/>
      <c r="E4726"/>
      <c r="I4726" s="21"/>
      <c r="J4726" s="22"/>
      <c r="K4726" s="23"/>
      <c r="M4726" s="31"/>
      <c r="N4726" s="31"/>
      <c r="O4726"/>
      <c r="P4726"/>
      <c r="R4726"/>
      <c r="T4726" s="30"/>
    </row>
    <row r="4727" spans="4:20" x14ac:dyDescent="0.45">
      <c r="D4727"/>
      <c r="E4727"/>
      <c r="I4727" s="21"/>
      <c r="J4727" s="22"/>
      <c r="K4727" s="23"/>
      <c r="M4727" s="31"/>
      <c r="N4727" s="31"/>
      <c r="O4727"/>
      <c r="P4727"/>
      <c r="R4727"/>
      <c r="T4727" s="30"/>
    </row>
    <row r="4728" spans="4:20" x14ac:dyDescent="0.45">
      <c r="D4728"/>
      <c r="E4728"/>
      <c r="I4728" s="21"/>
      <c r="J4728" s="22"/>
      <c r="K4728" s="23"/>
      <c r="M4728" s="31"/>
      <c r="N4728" s="31"/>
      <c r="O4728"/>
      <c r="P4728"/>
      <c r="R4728"/>
      <c r="T4728" s="30"/>
    </row>
    <row r="4729" spans="4:20" x14ac:dyDescent="0.45">
      <c r="D4729"/>
      <c r="E4729"/>
      <c r="I4729" s="21"/>
      <c r="J4729" s="22"/>
      <c r="K4729" s="23"/>
      <c r="M4729" s="31"/>
      <c r="N4729" s="31"/>
      <c r="O4729"/>
      <c r="P4729"/>
      <c r="R4729"/>
      <c r="T4729" s="30"/>
    </row>
    <row r="4730" spans="4:20" x14ac:dyDescent="0.45">
      <c r="D4730"/>
      <c r="E4730"/>
      <c r="I4730" s="21"/>
      <c r="J4730" s="22"/>
      <c r="K4730" s="23"/>
      <c r="M4730" s="31"/>
      <c r="N4730" s="31"/>
      <c r="O4730"/>
      <c r="P4730"/>
      <c r="R4730"/>
      <c r="T4730" s="30"/>
    </row>
    <row r="4731" spans="4:20" x14ac:dyDescent="0.45">
      <c r="D4731"/>
      <c r="E4731"/>
      <c r="I4731" s="21"/>
      <c r="J4731" s="22"/>
      <c r="K4731" s="23"/>
      <c r="M4731" s="31"/>
      <c r="N4731" s="31"/>
      <c r="O4731"/>
      <c r="P4731"/>
      <c r="R4731"/>
      <c r="T4731" s="30"/>
    </row>
    <row r="4732" spans="4:20" x14ac:dyDescent="0.45">
      <c r="D4732"/>
      <c r="E4732"/>
      <c r="I4732" s="21"/>
      <c r="J4732" s="22"/>
      <c r="K4732" s="23"/>
      <c r="M4732" s="31"/>
      <c r="N4732" s="31"/>
      <c r="O4732"/>
      <c r="P4732"/>
      <c r="R4732"/>
      <c r="T4732" s="30"/>
    </row>
    <row r="4733" spans="4:20" x14ac:dyDescent="0.45">
      <c r="D4733"/>
      <c r="E4733"/>
      <c r="I4733" s="21"/>
      <c r="J4733" s="22"/>
      <c r="K4733" s="23"/>
      <c r="M4733" s="31"/>
      <c r="N4733" s="31"/>
      <c r="O4733"/>
      <c r="P4733"/>
      <c r="R4733"/>
      <c r="T4733" s="30"/>
    </row>
    <row r="4734" spans="4:20" x14ac:dyDescent="0.45">
      <c r="D4734"/>
      <c r="E4734"/>
      <c r="I4734" s="21"/>
      <c r="J4734" s="22"/>
      <c r="K4734" s="23"/>
      <c r="M4734" s="31"/>
      <c r="N4734" s="31"/>
      <c r="O4734"/>
      <c r="P4734"/>
      <c r="R4734"/>
      <c r="T4734" s="30"/>
    </row>
    <row r="4735" spans="4:20" x14ac:dyDescent="0.45">
      <c r="D4735"/>
      <c r="E4735"/>
      <c r="I4735" s="21"/>
      <c r="J4735" s="22"/>
      <c r="K4735" s="23"/>
      <c r="M4735" s="31"/>
      <c r="N4735" s="31"/>
      <c r="O4735"/>
      <c r="P4735"/>
      <c r="R4735"/>
      <c r="T4735" s="30"/>
    </row>
    <row r="4736" spans="4:20" x14ac:dyDescent="0.45">
      <c r="D4736"/>
      <c r="E4736"/>
      <c r="I4736" s="21"/>
      <c r="J4736" s="22"/>
      <c r="K4736" s="23"/>
      <c r="M4736" s="31"/>
      <c r="N4736" s="31"/>
      <c r="O4736"/>
      <c r="P4736"/>
      <c r="R4736"/>
      <c r="T4736" s="30"/>
    </row>
    <row r="4737" spans="4:20" x14ac:dyDescent="0.45">
      <c r="D4737"/>
      <c r="E4737"/>
      <c r="I4737" s="21"/>
      <c r="J4737" s="22"/>
      <c r="K4737" s="23"/>
      <c r="M4737" s="31"/>
      <c r="N4737" s="31"/>
      <c r="O4737"/>
      <c r="P4737"/>
      <c r="R4737"/>
      <c r="T4737" s="30"/>
    </row>
    <row r="4738" spans="4:20" x14ac:dyDescent="0.45">
      <c r="D4738"/>
      <c r="E4738"/>
      <c r="I4738" s="21"/>
      <c r="J4738" s="22"/>
      <c r="K4738" s="23"/>
      <c r="M4738" s="31"/>
      <c r="N4738" s="31"/>
      <c r="O4738"/>
      <c r="P4738"/>
      <c r="R4738"/>
      <c r="T4738" s="30"/>
    </row>
    <row r="4739" spans="4:20" x14ac:dyDescent="0.45">
      <c r="D4739"/>
      <c r="E4739"/>
      <c r="I4739" s="21"/>
      <c r="J4739" s="22"/>
      <c r="K4739" s="23"/>
      <c r="M4739" s="31"/>
      <c r="N4739" s="31"/>
      <c r="O4739"/>
      <c r="P4739"/>
      <c r="R4739"/>
      <c r="T4739" s="30"/>
    </row>
    <row r="4740" spans="4:20" x14ac:dyDescent="0.45">
      <c r="D4740"/>
      <c r="E4740"/>
      <c r="I4740" s="21"/>
      <c r="J4740" s="22"/>
      <c r="K4740" s="23"/>
      <c r="M4740" s="31"/>
      <c r="N4740" s="31"/>
      <c r="O4740"/>
      <c r="P4740"/>
      <c r="R4740"/>
      <c r="T4740" s="30"/>
    </row>
    <row r="4741" spans="4:20" x14ac:dyDescent="0.45">
      <c r="D4741"/>
      <c r="E4741"/>
      <c r="I4741" s="21"/>
      <c r="J4741" s="22"/>
      <c r="K4741" s="23"/>
      <c r="M4741" s="31"/>
      <c r="N4741" s="31"/>
      <c r="O4741"/>
      <c r="P4741"/>
      <c r="R4741"/>
      <c r="T4741" s="30"/>
    </row>
    <row r="4742" spans="4:20" x14ac:dyDescent="0.45">
      <c r="D4742"/>
      <c r="E4742"/>
      <c r="I4742" s="21"/>
      <c r="J4742" s="22"/>
      <c r="K4742" s="23"/>
      <c r="M4742" s="31"/>
      <c r="N4742" s="31"/>
      <c r="O4742"/>
      <c r="P4742"/>
      <c r="R4742"/>
      <c r="T4742" s="30"/>
    </row>
    <row r="4743" spans="4:20" x14ac:dyDescent="0.45">
      <c r="D4743"/>
      <c r="E4743"/>
      <c r="I4743" s="21"/>
      <c r="J4743" s="22"/>
      <c r="K4743" s="23"/>
      <c r="M4743" s="31"/>
      <c r="N4743" s="31"/>
      <c r="O4743"/>
      <c r="P4743"/>
      <c r="R4743"/>
      <c r="T4743" s="30"/>
    </row>
    <row r="4744" spans="4:20" x14ac:dyDescent="0.45">
      <c r="D4744"/>
      <c r="E4744"/>
      <c r="I4744" s="21"/>
      <c r="J4744" s="22"/>
      <c r="K4744" s="23"/>
      <c r="M4744" s="31"/>
      <c r="N4744" s="31"/>
      <c r="O4744"/>
      <c r="P4744"/>
      <c r="R4744"/>
      <c r="T4744" s="30"/>
    </row>
    <row r="4745" spans="4:20" x14ac:dyDescent="0.45">
      <c r="D4745"/>
      <c r="E4745"/>
      <c r="I4745" s="21"/>
      <c r="J4745" s="22"/>
      <c r="K4745" s="23"/>
      <c r="M4745" s="31"/>
      <c r="N4745" s="31"/>
      <c r="O4745"/>
      <c r="P4745"/>
      <c r="R4745"/>
      <c r="T4745" s="30"/>
    </row>
    <row r="4746" spans="4:20" x14ac:dyDescent="0.45">
      <c r="D4746"/>
      <c r="E4746"/>
      <c r="I4746" s="21"/>
      <c r="J4746" s="22"/>
      <c r="K4746" s="23"/>
      <c r="M4746" s="31"/>
      <c r="N4746" s="31"/>
      <c r="O4746"/>
      <c r="P4746"/>
      <c r="R4746"/>
      <c r="T4746" s="30"/>
    </row>
    <row r="4747" spans="4:20" x14ac:dyDescent="0.45">
      <c r="D4747"/>
      <c r="E4747"/>
      <c r="I4747" s="21"/>
      <c r="J4747" s="22"/>
      <c r="K4747" s="23"/>
      <c r="M4747" s="31"/>
      <c r="N4747" s="31"/>
      <c r="O4747"/>
      <c r="P4747"/>
      <c r="R4747"/>
      <c r="T4747" s="30"/>
    </row>
    <row r="4748" spans="4:20" x14ac:dyDescent="0.45">
      <c r="D4748"/>
      <c r="E4748"/>
      <c r="I4748" s="21"/>
      <c r="J4748" s="22"/>
      <c r="K4748" s="23"/>
      <c r="M4748" s="31"/>
      <c r="N4748" s="31"/>
      <c r="O4748"/>
      <c r="P4748"/>
      <c r="R4748"/>
      <c r="T4748" s="30"/>
    </row>
    <row r="4749" spans="4:20" x14ac:dyDescent="0.45">
      <c r="D4749"/>
      <c r="E4749"/>
      <c r="I4749" s="21"/>
      <c r="J4749" s="22"/>
      <c r="K4749" s="23"/>
      <c r="M4749" s="31"/>
      <c r="N4749" s="31"/>
      <c r="O4749"/>
      <c r="P4749"/>
      <c r="R4749"/>
      <c r="T4749" s="30"/>
    </row>
    <row r="4750" spans="4:20" x14ac:dyDescent="0.45">
      <c r="D4750"/>
      <c r="E4750"/>
      <c r="I4750" s="21"/>
      <c r="J4750" s="22"/>
      <c r="K4750" s="23"/>
      <c r="M4750" s="31"/>
      <c r="N4750" s="31"/>
      <c r="O4750"/>
      <c r="P4750"/>
      <c r="R4750"/>
      <c r="T4750" s="30"/>
    </row>
    <row r="4751" spans="4:20" x14ac:dyDescent="0.45">
      <c r="D4751"/>
      <c r="E4751"/>
      <c r="I4751" s="21"/>
      <c r="J4751" s="22"/>
      <c r="K4751" s="23"/>
      <c r="M4751" s="31"/>
      <c r="N4751" s="31"/>
      <c r="O4751"/>
      <c r="P4751"/>
      <c r="R4751"/>
      <c r="T4751" s="30"/>
    </row>
    <row r="4752" spans="4:20" x14ac:dyDescent="0.45">
      <c r="D4752"/>
      <c r="E4752"/>
      <c r="I4752" s="21"/>
      <c r="J4752" s="22"/>
      <c r="K4752" s="23"/>
      <c r="M4752" s="31"/>
      <c r="N4752" s="31"/>
      <c r="O4752"/>
      <c r="P4752"/>
      <c r="R4752"/>
      <c r="T4752" s="30"/>
    </row>
    <row r="4753" spans="4:20" x14ac:dyDescent="0.45">
      <c r="D4753"/>
      <c r="E4753"/>
      <c r="I4753" s="21"/>
      <c r="J4753" s="22"/>
      <c r="K4753" s="23"/>
      <c r="M4753" s="31"/>
      <c r="N4753" s="31"/>
      <c r="O4753"/>
      <c r="P4753"/>
      <c r="R4753"/>
      <c r="T4753" s="30"/>
    </row>
    <row r="4754" spans="4:20" x14ac:dyDescent="0.45">
      <c r="D4754"/>
      <c r="E4754"/>
      <c r="I4754" s="21"/>
      <c r="J4754" s="22"/>
      <c r="K4754" s="23"/>
      <c r="M4754" s="31"/>
      <c r="N4754" s="31"/>
      <c r="O4754"/>
      <c r="P4754"/>
      <c r="R4754"/>
      <c r="T4754" s="30"/>
    </row>
    <row r="4755" spans="4:20" x14ac:dyDescent="0.45">
      <c r="D4755"/>
      <c r="E4755"/>
      <c r="I4755" s="21"/>
      <c r="J4755" s="22"/>
      <c r="K4755" s="23"/>
      <c r="M4755" s="31"/>
      <c r="N4755" s="31"/>
      <c r="O4755"/>
      <c r="P4755"/>
      <c r="R4755"/>
      <c r="T4755" s="30"/>
    </row>
    <row r="4756" spans="4:20" x14ac:dyDescent="0.45">
      <c r="D4756"/>
      <c r="E4756"/>
      <c r="I4756" s="21"/>
      <c r="J4756" s="22"/>
      <c r="K4756" s="23"/>
      <c r="M4756" s="31"/>
      <c r="N4756" s="31"/>
      <c r="O4756"/>
      <c r="P4756"/>
      <c r="R4756"/>
      <c r="T4756" s="30"/>
    </row>
    <row r="4757" spans="4:20" x14ac:dyDescent="0.45">
      <c r="D4757"/>
      <c r="E4757"/>
      <c r="I4757" s="21"/>
      <c r="J4757" s="22"/>
      <c r="K4757" s="23"/>
      <c r="M4757" s="31"/>
      <c r="N4757" s="31"/>
      <c r="O4757"/>
      <c r="P4757"/>
      <c r="R4757"/>
      <c r="T4757" s="30"/>
    </row>
    <row r="4758" spans="4:20" x14ac:dyDescent="0.45">
      <c r="D4758"/>
      <c r="E4758"/>
      <c r="I4758" s="21"/>
      <c r="J4758" s="22"/>
      <c r="K4758" s="23"/>
      <c r="M4758" s="31"/>
      <c r="N4758" s="31"/>
      <c r="O4758"/>
      <c r="P4758"/>
      <c r="R4758"/>
      <c r="T4758" s="30"/>
    </row>
    <row r="4759" spans="4:20" x14ac:dyDescent="0.45">
      <c r="D4759"/>
      <c r="E4759"/>
      <c r="I4759" s="21"/>
      <c r="J4759" s="22"/>
      <c r="K4759" s="23"/>
      <c r="M4759" s="31"/>
      <c r="N4759" s="31"/>
      <c r="O4759"/>
      <c r="P4759"/>
      <c r="R4759"/>
      <c r="T4759" s="30"/>
    </row>
    <row r="4760" spans="4:20" x14ac:dyDescent="0.45">
      <c r="D4760"/>
      <c r="E4760"/>
      <c r="I4760" s="21"/>
      <c r="J4760" s="22"/>
      <c r="K4760" s="23"/>
      <c r="M4760" s="31"/>
      <c r="N4760" s="31"/>
      <c r="O4760"/>
      <c r="P4760"/>
      <c r="R4760"/>
      <c r="T4760" s="30"/>
    </row>
    <row r="4761" spans="4:20" x14ac:dyDescent="0.45">
      <c r="D4761"/>
      <c r="E4761"/>
      <c r="I4761" s="21"/>
      <c r="J4761" s="22"/>
      <c r="K4761" s="23"/>
      <c r="M4761" s="31"/>
      <c r="N4761" s="31"/>
      <c r="O4761"/>
      <c r="P4761"/>
      <c r="R4761"/>
      <c r="T4761" s="30"/>
    </row>
    <row r="4762" spans="4:20" x14ac:dyDescent="0.45">
      <c r="D4762"/>
      <c r="E4762"/>
      <c r="I4762" s="21"/>
      <c r="J4762" s="22"/>
      <c r="K4762" s="23"/>
      <c r="M4762" s="31"/>
      <c r="N4762" s="31"/>
      <c r="O4762"/>
      <c r="P4762"/>
      <c r="R4762"/>
      <c r="T4762" s="30"/>
    </row>
    <row r="4763" spans="4:20" x14ac:dyDescent="0.45">
      <c r="D4763"/>
      <c r="E4763"/>
      <c r="I4763" s="21"/>
      <c r="J4763" s="22"/>
      <c r="K4763" s="23"/>
      <c r="M4763" s="31"/>
      <c r="N4763" s="31"/>
      <c r="O4763"/>
      <c r="P4763"/>
      <c r="R4763"/>
      <c r="T4763" s="30"/>
    </row>
    <row r="4764" spans="4:20" x14ac:dyDescent="0.45">
      <c r="D4764"/>
      <c r="E4764"/>
      <c r="I4764" s="21"/>
      <c r="J4764" s="22"/>
      <c r="K4764" s="23"/>
      <c r="M4764" s="31"/>
      <c r="N4764" s="31"/>
      <c r="O4764"/>
      <c r="P4764"/>
      <c r="R4764"/>
      <c r="T4764" s="30"/>
    </row>
    <row r="4765" spans="4:20" x14ac:dyDescent="0.45">
      <c r="D4765"/>
      <c r="E4765"/>
      <c r="I4765" s="21"/>
      <c r="J4765" s="22"/>
      <c r="K4765" s="23"/>
      <c r="M4765" s="31"/>
      <c r="N4765" s="31"/>
      <c r="O4765"/>
      <c r="P4765"/>
      <c r="R4765"/>
      <c r="T4765" s="30"/>
    </row>
    <row r="4766" spans="4:20" x14ac:dyDescent="0.45">
      <c r="D4766"/>
      <c r="E4766"/>
      <c r="I4766" s="21"/>
      <c r="J4766" s="22"/>
      <c r="K4766" s="23"/>
      <c r="M4766" s="31"/>
      <c r="N4766" s="31"/>
      <c r="O4766"/>
      <c r="P4766"/>
      <c r="R4766"/>
      <c r="T4766" s="30"/>
    </row>
    <row r="4767" spans="4:20" x14ac:dyDescent="0.45">
      <c r="D4767"/>
      <c r="E4767"/>
      <c r="I4767" s="21"/>
      <c r="J4767" s="22"/>
      <c r="K4767" s="23"/>
      <c r="M4767" s="31"/>
      <c r="N4767" s="31"/>
      <c r="O4767"/>
      <c r="P4767"/>
      <c r="R4767"/>
      <c r="T4767" s="30"/>
    </row>
    <row r="4768" spans="4:20" x14ac:dyDescent="0.45">
      <c r="D4768"/>
      <c r="E4768"/>
      <c r="I4768" s="21"/>
      <c r="J4768" s="22"/>
      <c r="K4768" s="23"/>
      <c r="M4768" s="31"/>
      <c r="N4768" s="31"/>
      <c r="O4768"/>
      <c r="P4768"/>
      <c r="R4768"/>
      <c r="T4768" s="30"/>
    </row>
    <row r="4769" spans="4:20" x14ac:dyDescent="0.45">
      <c r="D4769"/>
      <c r="E4769"/>
      <c r="I4769" s="21"/>
      <c r="J4769" s="22"/>
      <c r="K4769" s="23"/>
      <c r="M4769" s="31"/>
      <c r="N4769" s="31"/>
      <c r="O4769"/>
      <c r="P4769"/>
      <c r="R4769"/>
      <c r="T4769" s="30"/>
    </row>
    <row r="4770" spans="4:20" x14ac:dyDescent="0.45">
      <c r="D4770"/>
      <c r="E4770"/>
      <c r="I4770" s="21"/>
      <c r="J4770" s="22"/>
      <c r="K4770" s="23"/>
      <c r="M4770" s="31"/>
      <c r="N4770" s="31"/>
      <c r="O4770"/>
      <c r="P4770"/>
      <c r="R4770"/>
      <c r="T4770" s="30"/>
    </row>
    <row r="4771" spans="4:20" x14ac:dyDescent="0.45">
      <c r="D4771"/>
      <c r="E4771"/>
      <c r="I4771" s="21"/>
      <c r="J4771" s="22"/>
      <c r="K4771" s="23"/>
      <c r="M4771" s="31"/>
      <c r="N4771" s="31"/>
      <c r="O4771"/>
      <c r="P4771"/>
      <c r="R4771"/>
      <c r="T4771" s="30"/>
    </row>
    <row r="4772" spans="4:20" x14ac:dyDescent="0.45">
      <c r="D4772"/>
      <c r="E4772"/>
      <c r="I4772" s="21"/>
      <c r="J4772" s="22"/>
      <c r="K4772" s="23"/>
      <c r="M4772" s="31"/>
      <c r="N4772" s="31"/>
      <c r="O4772"/>
      <c r="P4772"/>
      <c r="R4772"/>
      <c r="T4772" s="30"/>
    </row>
    <row r="4773" spans="4:20" x14ac:dyDescent="0.45">
      <c r="D4773"/>
      <c r="E4773"/>
      <c r="I4773" s="21"/>
      <c r="J4773" s="22"/>
      <c r="K4773" s="23"/>
      <c r="M4773" s="31"/>
      <c r="N4773" s="31"/>
      <c r="O4773"/>
      <c r="P4773"/>
      <c r="R4773"/>
      <c r="T4773" s="30"/>
    </row>
    <row r="4774" spans="4:20" x14ac:dyDescent="0.45">
      <c r="D4774"/>
      <c r="E4774"/>
      <c r="I4774" s="21"/>
      <c r="J4774" s="22"/>
      <c r="K4774" s="23"/>
      <c r="M4774" s="31"/>
      <c r="N4774" s="31"/>
      <c r="O4774"/>
      <c r="P4774"/>
      <c r="R4774"/>
      <c r="T4774" s="30"/>
    </row>
    <row r="4775" spans="4:20" x14ac:dyDescent="0.45">
      <c r="D4775"/>
      <c r="E4775"/>
      <c r="I4775" s="21"/>
      <c r="J4775" s="22"/>
      <c r="K4775" s="23"/>
      <c r="M4775" s="31"/>
      <c r="N4775" s="31"/>
      <c r="O4775"/>
      <c r="P4775"/>
      <c r="R4775"/>
      <c r="T4775" s="30"/>
    </row>
    <row r="4776" spans="4:20" x14ac:dyDescent="0.45">
      <c r="D4776"/>
      <c r="E4776"/>
      <c r="I4776" s="21"/>
      <c r="J4776" s="22"/>
      <c r="K4776" s="23"/>
      <c r="M4776" s="31"/>
      <c r="N4776" s="31"/>
      <c r="O4776"/>
      <c r="P4776"/>
      <c r="R4776"/>
      <c r="T4776" s="30"/>
    </row>
    <row r="4777" spans="4:20" x14ac:dyDescent="0.45">
      <c r="D4777"/>
      <c r="E4777"/>
      <c r="I4777" s="21"/>
      <c r="J4777" s="22"/>
      <c r="K4777" s="23"/>
      <c r="M4777" s="31"/>
      <c r="N4777" s="31"/>
      <c r="O4777"/>
      <c r="P4777"/>
      <c r="R4777"/>
      <c r="T4777" s="30"/>
    </row>
    <row r="4778" spans="4:20" x14ac:dyDescent="0.45">
      <c r="D4778"/>
      <c r="E4778"/>
      <c r="I4778" s="21"/>
      <c r="J4778" s="22"/>
      <c r="K4778" s="23"/>
      <c r="M4778" s="31"/>
      <c r="N4778" s="31"/>
      <c r="O4778"/>
      <c r="P4778"/>
      <c r="R4778"/>
      <c r="T4778" s="30"/>
    </row>
    <row r="4779" spans="4:20" x14ac:dyDescent="0.45">
      <c r="D4779"/>
      <c r="E4779"/>
      <c r="I4779" s="21"/>
      <c r="J4779" s="22"/>
      <c r="K4779" s="23"/>
      <c r="M4779" s="31"/>
      <c r="N4779" s="31"/>
      <c r="O4779"/>
      <c r="P4779"/>
      <c r="R4779"/>
      <c r="T4779" s="30"/>
    </row>
    <row r="4780" spans="4:20" x14ac:dyDescent="0.45">
      <c r="D4780"/>
      <c r="E4780"/>
      <c r="I4780" s="21"/>
      <c r="J4780" s="22"/>
      <c r="K4780" s="23"/>
      <c r="M4780" s="31"/>
      <c r="N4780" s="31"/>
      <c r="O4780"/>
      <c r="P4780"/>
      <c r="R4780"/>
      <c r="T4780" s="30"/>
    </row>
    <row r="4781" spans="4:20" x14ac:dyDescent="0.45">
      <c r="D4781"/>
      <c r="E4781"/>
      <c r="I4781" s="21"/>
      <c r="J4781" s="22"/>
      <c r="K4781" s="23"/>
      <c r="M4781" s="31"/>
      <c r="N4781" s="31"/>
      <c r="O4781"/>
      <c r="P4781"/>
      <c r="R4781"/>
      <c r="T4781" s="30"/>
    </row>
    <row r="4782" spans="4:20" x14ac:dyDescent="0.45">
      <c r="D4782"/>
      <c r="E4782"/>
      <c r="I4782" s="21"/>
      <c r="J4782" s="22"/>
      <c r="K4782" s="23"/>
      <c r="M4782" s="31"/>
      <c r="N4782" s="31"/>
      <c r="O4782"/>
      <c r="P4782"/>
      <c r="R4782"/>
      <c r="T4782" s="30"/>
    </row>
    <row r="4783" spans="4:20" x14ac:dyDescent="0.45">
      <c r="D4783"/>
      <c r="E4783"/>
      <c r="I4783" s="21"/>
      <c r="J4783" s="22"/>
      <c r="K4783" s="23"/>
      <c r="M4783" s="31"/>
      <c r="N4783" s="31"/>
      <c r="O4783"/>
      <c r="P4783"/>
      <c r="R4783"/>
      <c r="T4783" s="30"/>
    </row>
    <row r="4784" spans="4:20" x14ac:dyDescent="0.45">
      <c r="D4784"/>
      <c r="E4784"/>
      <c r="I4784" s="21"/>
      <c r="J4784" s="22"/>
      <c r="K4784" s="23"/>
      <c r="M4784" s="31"/>
      <c r="N4784" s="31"/>
      <c r="O4784"/>
      <c r="P4784"/>
      <c r="R4784"/>
      <c r="T4784" s="30"/>
    </row>
    <row r="4785" spans="4:20" x14ac:dyDescent="0.45">
      <c r="D4785"/>
      <c r="E4785"/>
      <c r="I4785" s="21"/>
      <c r="J4785" s="22"/>
      <c r="K4785" s="23"/>
      <c r="M4785" s="31"/>
      <c r="N4785" s="31"/>
      <c r="O4785"/>
      <c r="P4785"/>
      <c r="R4785"/>
      <c r="T4785" s="30"/>
    </row>
    <row r="4786" spans="4:20" x14ac:dyDescent="0.45">
      <c r="D4786"/>
      <c r="E4786"/>
      <c r="I4786" s="21"/>
      <c r="J4786" s="22"/>
      <c r="K4786" s="23"/>
      <c r="M4786" s="31"/>
      <c r="N4786" s="31"/>
      <c r="O4786"/>
      <c r="P4786"/>
      <c r="R4786"/>
      <c r="T4786" s="30"/>
    </row>
    <row r="4787" spans="4:20" x14ac:dyDescent="0.45">
      <c r="D4787"/>
      <c r="E4787"/>
      <c r="I4787" s="21"/>
      <c r="J4787" s="22"/>
      <c r="K4787" s="23"/>
      <c r="M4787" s="31"/>
      <c r="N4787" s="31"/>
      <c r="O4787"/>
      <c r="P4787"/>
      <c r="R4787"/>
      <c r="T4787" s="30"/>
    </row>
    <row r="4788" spans="4:20" x14ac:dyDescent="0.45">
      <c r="D4788"/>
      <c r="E4788"/>
      <c r="I4788" s="21"/>
      <c r="J4788" s="22"/>
      <c r="K4788" s="23"/>
      <c r="M4788" s="31"/>
      <c r="N4788" s="31"/>
      <c r="O4788"/>
      <c r="P4788"/>
      <c r="R4788"/>
      <c r="T4788" s="30"/>
    </row>
    <row r="4789" spans="4:20" x14ac:dyDescent="0.45">
      <c r="D4789"/>
      <c r="E4789"/>
      <c r="I4789" s="21"/>
      <c r="J4789" s="22"/>
      <c r="K4789" s="23"/>
      <c r="M4789" s="31"/>
      <c r="N4789" s="31"/>
      <c r="O4789"/>
      <c r="P4789"/>
      <c r="R4789"/>
      <c r="T4789" s="30"/>
    </row>
    <row r="4790" spans="4:20" x14ac:dyDescent="0.45">
      <c r="D4790"/>
      <c r="E4790"/>
      <c r="I4790" s="21"/>
      <c r="J4790" s="22"/>
      <c r="K4790" s="23"/>
      <c r="M4790" s="31"/>
      <c r="N4790" s="31"/>
      <c r="O4790"/>
      <c r="P4790"/>
      <c r="R4790"/>
      <c r="T4790" s="30"/>
    </row>
    <row r="4791" spans="4:20" x14ac:dyDescent="0.45">
      <c r="D4791"/>
      <c r="E4791"/>
      <c r="I4791" s="21"/>
      <c r="J4791" s="22"/>
      <c r="K4791" s="23"/>
      <c r="M4791" s="31"/>
      <c r="N4791" s="31"/>
      <c r="O4791"/>
      <c r="P4791"/>
      <c r="R4791"/>
      <c r="T4791" s="30"/>
    </row>
    <row r="4792" spans="4:20" x14ac:dyDescent="0.45">
      <c r="D4792"/>
      <c r="E4792"/>
      <c r="I4792" s="21"/>
      <c r="J4792" s="22"/>
      <c r="K4792" s="23"/>
      <c r="M4792" s="31"/>
      <c r="N4792" s="31"/>
      <c r="O4792"/>
      <c r="P4792"/>
      <c r="R4792"/>
      <c r="T4792" s="30"/>
    </row>
    <row r="4793" spans="4:20" x14ac:dyDescent="0.45">
      <c r="D4793"/>
      <c r="E4793"/>
      <c r="I4793" s="21"/>
      <c r="J4793" s="22"/>
      <c r="K4793" s="23"/>
      <c r="M4793" s="31"/>
      <c r="N4793" s="31"/>
      <c r="O4793"/>
      <c r="P4793"/>
      <c r="R4793"/>
      <c r="T4793" s="30"/>
    </row>
    <row r="4794" spans="4:20" x14ac:dyDescent="0.45">
      <c r="D4794"/>
      <c r="E4794"/>
      <c r="I4794" s="21"/>
      <c r="J4794" s="22"/>
      <c r="K4794" s="23"/>
      <c r="M4794" s="31"/>
      <c r="N4794" s="31"/>
      <c r="O4794"/>
      <c r="P4794"/>
      <c r="R4794"/>
      <c r="T4794" s="30"/>
    </row>
    <row r="4795" spans="4:20" x14ac:dyDescent="0.45">
      <c r="D4795"/>
      <c r="E4795"/>
      <c r="I4795" s="21"/>
      <c r="J4795" s="22"/>
      <c r="K4795" s="23"/>
      <c r="M4795" s="31"/>
      <c r="N4795" s="31"/>
      <c r="O4795"/>
      <c r="P4795"/>
      <c r="R4795"/>
      <c r="T4795" s="30"/>
    </row>
    <row r="4796" spans="4:20" x14ac:dyDescent="0.45">
      <c r="D4796"/>
      <c r="E4796"/>
      <c r="I4796" s="21"/>
      <c r="J4796" s="22"/>
      <c r="K4796" s="23"/>
      <c r="M4796" s="31"/>
      <c r="N4796" s="31"/>
      <c r="O4796"/>
      <c r="P4796"/>
      <c r="R4796"/>
      <c r="T4796" s="30"/>
    </row>
    <row r="4797" spans="4:20" x14ac:dyDescent="0.45">
      <c r="D4797"/>
      <c r="E4797"/>
      <c r="I4797" s="21"/>
      <c r="J4797" s="22"/>
      <c r="K4797" s="23"/>
      <c r="M4797" s="31"/>
      <c r="N4797" s="31"/>
      <c r="O4797"/>
      <c r="P4797"/>
      <c r="R4797"/>
      <c r="T4797" s="30"/>
    </row>
    <row r="4798" spans="4:20" x14ac:dyDescent="0.45">
      <c r="D4798"/>
      <c r="E4798"/>
      <c r="I4798" s="21"/>
      <c r="J4798" s="22"/>
      <c r="K4798" s="23"/>
      <c r="M4798" s="31"/>
      <c r="N4798" s="31"/>
      <c r="O4798"/>
      <c r="P4798"/>
      <c r="R4798"/>
      <c r="T4798" s="30"/>
    </row>
    <row r="4799" spans="4:20" x14ac:dyDescent="0.45">
      <c r="D4799"/>
      <c r="E4799"/>
      <c r="I4799" s="21"/>
      <c r="J4799" s="22"/>
      <c r="K4799" s="23"/>
      <c r="M4799" s="31"/>
      <c r="N4799" s="31"/>
      <c r="O4799"/>
      <c r="P4799"/>
      <c r="R4799"/>
      <c r="T4799" s="30"/>
    </row>
    <row r="4800" spans="4:20" x14ac:dyDescent="0.45">
      <c r="D4800"/>
      <c r="E4800"/>
      <c r="I4800" s="21"/>
      <c r="J4800" s="22"/>
      <c r="K4800" s="23"/>
      <c r="M4800" s="31"/>
      <c r="N4800" s="31"/>
      <c r="O4800"/>
      <c r="P4800"/>
      <c r="R4800"/>
      <c r="T4800" s="30"/>
    </row>
    <row r="4801" spans="4:20" x14ac:dyDescent="0.45">
      <c r="D4801"/>
      <c r="E4801"/>
      <c r="I4801" s="21"/>
      <c r="J4801" s="22"/>
      <c r="K4801" s="23"/>
      <c r="M4801" s="31"/>
      <c r="N4801" s="31"/>
      <c r="O4801"/>
      <c r="P4801"/>
      <c r="R4801"/>
      <c r="T4801" s="30"/>
    </row>
    <row r="4802" spans="4:20" x14ac:dyDescent="0.45">
      <c r="D4802"/>
      <c r="E4802"/>
      <c r="I4802" s="21"/>
      <c r="J4802" s="22"/>
      <c r="K4802" s="23"/>
      <c r="M4802" s="31"/>
      <c r="N4802" s="31"/>
      <c r="O4802"/>
      <c r="P4802"/>
      <c r="R4802"/>
      <c r="T4802" s="30"/>
    </row>
    <row r="4803" spans="4:20" x14ac:dyDescent="0.45">
      <c r="D4803"/>
      <c r="E4803"/>
      <c r="I4803" s="21"/>
      <c r="J4803" s="22"/>
      <c r="K4803" s="23"/>
      <c r="M4803" s="31"/>
      <c r="N4803" s="31"/>
      <c r="O4803"/>
      <c r="P4803"/>
      <c r="R4803"/>
      <c r="T4803" s="30"/>
    </row>
    <row r="4804" spans="4:20" x14ac:dyDescent="0.45">
      <c r="D4804"/>
      <c r="E4804"/>
      <c r="I4804" s="21"/>
      <c r="J4804" s="22"/>
      <c r="K4804" s="23"/>
      <c r="M4804" s="31"/>
      <c r="N4804" s="31"/>
      <c r="O4804"/>
      <c r="P4804"/>
      <c r="R4804"/>
      <c r="T4804" s="30"/>
    </row>
    <row r="4805" spans="4:20" x14ac:dyDescent="0.45">
      <c r="D4805"/>
      <c r="E4805"/>
      <c r="I4805" s="21"/>
      <c r="J4805" s="22"/>
      <c r="K4805" s="23"/>
      <c r="M4805" s="31"/>
      <c r="N4805" s="31"/>
      <c r="O4805"/>
      <c r="P4805"/>
      <c r="R4805"/>
      <c r="T4805" s="30"/>
    </row>
    <row r="4806" spans="4:20" x14ac:dyDescent="0.45">
      <c r="D4806"/>
      <c r="E4806"/>
      <c r="I4806" s="21"/>
      <c r="J4806" s="22"/>
      <c r="K4806" s="23"/>
      <c r="M4806" s="31"/>
      <c r="N4806" s="31"/>
      <c r="O4806"/>
      <c r="P4806"/>
      <c r="R4806"/>
      <c r="T4806" s="30"/>
    </row>
    <row r="4807" spans="4:20" x14ac:dyDescent="0.45">
      <c r="D4807"/>
      <c r="E4807"/>
      <c r="I4807" s="21"/>
      <c r="J4807" s="22"/>
      <c r="K4807" s="23"/>
      <c r="M4807" s="31"/>
      <c r="N4807" s="31"/>
      <c r="O4807"/>
      <c r="P4807"/>
      <c r="R4807"/>
      <c r="T4807" s="30"/>
    </row>
    <row r="4808" spans="4:20" x14ac:dyDescent="0.45">
      <c r="D4808"/>
      <c r="E4808"/>
      <c r="I4808" s="21"/>
      <c r="J4808" s="22"/>
      <c r="K4808" s="23"/>
      <c r="M4808" s="31"/>
      <c r="N4808" s="31"/>
      <c r="O4808"/>
      <c r="P4808"/>
      <c r="R4808"/>
      <c r="T4808" s="30"/>
    </row>
    <row r="4809" spans="4:20" x14ac:dyDescent="0.45">
      <c r="D4809"/>
      <c r="E4809"/>
      <c r="I4809" s="21"/>
      <c r="J4809" s="22"/>
      <c r="K4809" s="23"/>
      <c r="M4809" s="31"/>
      <c r="N4809" s="31"/>
      <c r="O4809"/>
      <c r="P4809"/>
      <c r="R4809"/>
      <c r="T4809" s="30"/>
    </row>
    <row r="4810" spans="4:20" x14ac:dyDescent="0.45">
      <c r="D4810"/>
      <c r="E4810"/>
      <c r="I4810" s="21"/>
      <c r="J4810" s="22"/>
      <c r="K4810" s="23"/>
      <c r="M4810" s="31"/>
      <c r="N4810" s="31"/>
      <c r="O4810"/>
      <c r="P4810"/>
      <c r="R4810"/>
      <c r="T4810" s="30"/>
    </row>
    <row r="4811" spans="4:20" x14ac:dyDescent="0.45">
      <c r="D4811"/>
      <c r="E4811"/>
      <c r="I4811" s="21"/>
      <c r="J4811" s="22"/>
      <c r="K4811" s="23"/>
      <c r="M4811" s="31"/>
      <c r="N4811" s="31"/>
      <c r="O4811"/>
      <c r="P4811"/>
      <c r="R4811"/>
      <c r="T4811" s="30"/>
    </row>
    <row r="4812" spans="4:20" x14ac:dyDescent="0.45">
      <c r="D4812"/>
      <c r="E4812"/>
      <c r="I4812" s="21"/>
      <c r="J4812" s="22"/>
      <c r="K4812" s="23"/>
      <c r="M4812" s="31"/>
      <c r="N4812" s="31"/>
      <c r="O4812"/>
      <c r="P4812"/>
      <c r="R4812"/>
      <c r="T4812" s="30"/>
    </row>
    <row r="4813" spans="4:20" x14ac:dyDescent="0.45">
      <c r="D4813"/>
      <c r="E4813"/>
      <c r="I4813" s="21"/>
      <c r="J4813" s="22"/>
      <c r="K4813" s="23"/>
      <c r="M4813" s="31"/>
      <c r="N4813" s="31"/>
      <c r="O4813"/>
      <c r="P4813"/>
      <c r="R4813"/>
      <c r="T4813" s="30"/>
    </row>
    <row r="4814" spans="4:20" x14ac:dyDescent="0.45">
      <c r="D4814"/>
      <c r="E4814"/>
      <c r="I4814" s="21"/>
      <c r="J4814" s="22"/>
      <c r="K4814" s="23"/>
      <c r="M4814" s="31"/>
      <c r="N4814" s="31"/>
      <c r="O4814"/>
      <c r="P4814"/>
      <c r="R4814"/>
      <c r="T4814" s="30"/>
    </row>
    <row r="4815" spans="4:20" x14ac:dyDescent="0.45">
      <c r="D4815"/>
      <c r="E4815"/>
      <c r="I4815" s="21"/>
      <c r="J4815" s="22"/>
      <c r="K4815" s="23"/>
      <c r="M4815" s="31"/>
      <c r="N4815" s="31"/>
      <c r="O4815"/>
      <c r="P4815"/>
      <c r="R4815"/>
      <c r="T4815" s="30"/>
    </row>
    <row r="4816" spans="4:20" x14ac:dyDescent="0.45">
      <c r="D4816"/>
      <c r="E4816"/>
      <c r="I4816" s="21"/>
      <c r="J4816" s="22"/>
      <c r="K4816" s="23"/>
      <c r="M4816" s="31"/>
      <c r="N4816" s="31"/>
      <c r="O4816"/>
      <c r="P4816"/>
      <c r="R4816"/>
      <c r="T4816" s="30"/>
    </row>
    <row r="4817" spans="4:20" x14ac:dyDescent="0.45">
      <c r="D4817"/>
      <c r="E4817"/>
      <c r="I4817" s="21"/>
      <c r="J4817" s="22"/>
      <c r="K4817" s="23"/>
      <c r="M4817" s="31"/>
      <c r="N4817" s="31"/>
      <c r="O4817"/>
      <c r="P4817"/>
      <c r="R4817"/>
      <c r="T4817" s="30"/>
    </row>
    <row r="4818" spans="4:20" x14ac:dyDescent="0.45">
      <c r="D4818"/>
      <c r="E4818"/>
      <c r="I4818" s="21"/>
      <c r="J4818" s="22"/>
      <c r="K4818" s="23"/>
      <c r="M4818" s="31"/>
      <c r="N4818" s="31"/>
      <c r="O4818"/>
      <c r="P4818"/>
      <c r="R4818"/>
      <c r="T4818" s="30"/>
    </row>
    <row r="4819" spans="4:20" x14ac:dyDescent="0.45">
      <c r="D4819"/>
      <c r="E4819"/>
      <c r="I4819" s="21"/>
      <c r="J4819" s="22"/>
      <c r="K4819" s="23"/>
      <c r="M4819" s="31"/>
      <c r="N4819" s="31"/>
      <c r="O4819"/>
      <c r="P4819"/>
      <c r="R4819"/>
      <c r="T4819" s="30"/>
    </row>
    <row r="4820" spans="4:20" x14ac:dyDescent="0.45">
      <c r="D4820"/>
      <c r="E4820"/>
      <c r="I4820" s="21"/>
      <c r="J4820" s="22"/>
      <c r="K4820" s="23"/>
      <c r="M4820" s="31"/>
      <c r="N4820" s="31"/>
      <c r="O4820"/>
      <c r="P4820"/>
      <c r="R4820"/>
      <c r="T4820" s="30"/>
    </row>
    <row r="4821" spans="4:20" x14ac:dyDescent="0.45">
      <c r="D4821"/>
      <c r="E4821"/>
      <c r="I4821" s="21"/>
      <c r="J4821" s="22"/>
      <c r="K4821" s="23"/>
      <c r="M4821" s="31"/>
      <c r="N4821" s="31"/>
      <c r="O4821"/>
      <c r="P4821"/>
      <c r="R4821"/>
      <c r="T4821" s="30"/>
    </row>
    <row r="4822" spans="4:20" x14ac:dyDescent="0.45">
      <c r="D4822"/>
      <c r="E4822"/>
      <c r="I4822" s="21"/>
      <c r="J4822" s="22"/>
      <c r="K4822" s="23"/>
      <c r="M4822" s="31"/>
      <c r="N4822" s="31"/>
      <c r="O4822"/>
      <c r="P4822"/>
      <c r="R4822"/>
      <c r="T4822" s="30"/>
    </row>
    <row r="4823" spans="4:20" x14ac:dyDescent="0.45">
      <c r="D4823"/>
      <c r="E4823"/>
      <c r="I4823" s="21"/>
      <c r="J4823" s="22"/>
      <c r="K4823" s="23"/>
      <c r="M4823" s="31"/>
      <c r="N4823" s="31"/>
      <c r="O4823"/>
      <c r="P4823"/>
      <c r="R4823"/>
      <c r="T4823" s="30"/>
    </row>
    <row r="4824" spans="4:20" x14ac:dyDescent="0.45">
      <c r="D4824"/>
      <c r="E4824"/>
      <c r="I4824" s="21"/>
      <c r="J4824" s="22"/>
      <c r="K4824" s="23"/>
      <c r="M4824" s="31"/>
      <c r="N4824" s="31"/>
      <c r="O4824"/>
      <c r="P4824"/>
      <c r="R4824"/>
      <c r="T4824" s="30"/>
    </row>
    <row r="4825" spans="4:20" x14ac:dyDescent="0.45">
      <c r="D4825"/>
      <c r="E4825"/>
      <c r="I4825" s="21"/>
      <c r="J4825" s="22"/>
      <c r="K4825" s="23"/>
      <c r="M4825" s="31"/>
      <c r="N4825" s="31"/>
      <c r="O4825"/>
      <c r="P4825"/>
      <c r="R4825"/>
      <c r="T4825" s="30"/>
    </row>
    <row r="4826" spans="4:20" x14ac:dyDescent="0.45">
      <c r="D4826"/>
      <c r="E4826"/>
      <c r="I4826" s="21"/>
      <c r="J4826" s="22"/>
      <c r="K4826" s="23"/>
      <c r="M4826" s="31"/>
      <c r="N4826" s="31"/>
      <c r="O4826"/>
      <c r="P4826"/>
      <c r="R4826"/>
      <c r="T4826" s="30"/>
    </row>
    <row r="4827" spans="4:20" x14ac:dyDescent="0.45">
      <c r="D4827"/>
      <c r="E4827"/>
      <c r="I4827" s="21"/>
      <c r="J4827" s="22"/>
      <c r="K4827" s="23"/>
      <c r="M4827" s="31"/>
      <c r="N4827" s="31"/>
      <c r="O4827"/>
      <c r="P4827"/>
      <c r="R4827"/>
      <c r="T4827" s="30"/>
    </row>
    <row r="4828" spans="4:20" x14ac:dyDescent="0.45">
      <c r="D4828"/>
      <c r="E4828"/>
      <c r="I4828" s="21"/>
      <c r="J4828" s="22"/>
      <c r="K4828" s="23"/>
      <c r="M4828" s="31"/>
      <c r="N4828" s="31"/>
      <c r="O4828"/>
      <c r="P4828"/>
      <c r="R4828"/>
      <c r="T4828" s="30"/>
    </row>
    <row r="4829" spans="4:20" x14ac:dyDescent="0.45">
      <c r="D4829"/>
      <c r="E4829"/>
      <c r="I4829" s="21"/>
      <c r="J4829" s="22"/>
      <c r="K4829" s="23"/>
      <c r="M4829" s="31"/>
      <c r="N4829" s="31"/>
      <c r="O4829"/>
      <c r="P4829"/>
      <c r="R4829"/>
      <c r="T4829" s="30"/>
    </row>
    <row r="4830" spans="4:20" x14ac:dyDescent="0.45">
      <c r="D4830"/>
      <c r="E4830"/>
      <c r="I4830" s="21"/>
      <c r="J4830" s="22"/>
      <c r="K4830" s="23"/>
      <c r="M4830" s="31"/>
      <c r="N4830" s="31"/>
      <c r="O4830"/>
      <c r="P4830"/>
      <c r="R4830"/>
      <c r="T4830" s="30"/>
    </row>
    <row r="4831" spans="4:20" x14ac:dyDescent="0.45">
      <c r="D4831"/>
      <c r="E4831"/>
      <c r="I4831" s="21"/>
      <c r="J4831" s="22"/>
      <c r="K4831" s="23"/>
      <c r="M4831" s="31"/>
      <c r="N4831" s="31"/>
      <c r="O4831"/>
      <c r="P4831"/>
      <c r="R4831"/>
      <c r="T4831" s="30"/>
    </row>
    <row r="4832" spans="4:20" x14ac:dyDescent="0.45">
      <c r="D4832"/>
      <c r="E4832"/>
      <c r="I4832" s="21"/>
      <c r="J4832" s="22"/>
      <c r="K4832" s="23"/>
      <c r="M4832" s="31"/>
      <c r="N4832" s="31"/>
      <c r="O4832"/>
      <c r="P4832"/>
      <c r="R4832"/>
      <c r="T4832" s="30"/>
    </row>
    <row r="4833" spans="4:20" x14ac:dyDescent="0.45">
      <c r="D4833"/>
      <c r="E4833"/>
      <c r="I4833" s="21"/>
      <c r="J4833" s="22"/>
      <c r="K4833" s="23"/>
      <c r="M4833" s="31"/>
      <c r="N4833" s="31"/>
      <c r="O4833"/>
      <c r="P4833"/>
      <c r="R4833"/>
      <c r="T4833" s="30"/>
    </row>
    <row r="4834" spans="4:20" x14ac:dyDescent="0.45">
      <c r="D4834"/>
      <c r="E4834"/>
      <c r="I4834" s="21"/>
      <c r="J4834" s="22"/>
      <c r="K4834" s="23"/>
      <c r="M4834" s="31"/>
      <c r="N4834" s="31"/>
      <c r="O4834"/>
      <c r="P4834"/>
      <c r="R4834"/>
      <c r="T4834" s="30"/>
    </row>
    <row r="4835" spans="4:20" x14ac:dyDescent="0.45">
      <c r="D4835"/>
      <c r="E4835"/>
      <c r="I4835" s="21"/>
      <c r="J4835" s="22"/>
      <c r="K4835" s="23"/>
      <c r="M4835" s="31"/>
      <c r="N4835" s="31"/>
      <c r="O4835"/>
      <c r="P4835"/>
      <c r="R4835"/>
      <c r="T4835" s="30"/>
    </row>
    <row r="4836" spans="4:20" x14ac:dyDescent="0.45">
      <c r="D4836"/>
      <c r="E4836"/>
      <c r="I4836" s="21"/>
      <c r="J4836" s="22"/>
      <c r="K4836" s="23"/>
      <c r="M4836" s="31"/>
      <c r="N4836" s="31"/>
      <c r="O4836"/>
      <c r="P4836"/>
      <c r="R4836"/>
      <c r="T4836" s="30"/>
    </row>
    <row r="4837" spans="4:20" x14ac:dyDescent="0.45">
      <c r="D4837"/>
      <c r="E4837"/>
      <c r="I4837" s="21"/>
      <c r="J4837" s="22"/>
      <c r="K4837" s="23"/>
      <c r="M4837" s="31"/>
      <c r="N4837" s="31"/>
      <c r="O4837"/>
      <c r="P4837"/>
      <c r="R4837"/>
      <c r="T4837" s="30"/>
    </row>
    <row r="4838" spans="4:20" x14ac:dyDescent="0.45">
      <c r="D4838"/>
      <c r="E4838"/>
      <c r="I4838" s="21"/>
      <c r="J4838" s="22"/>
      <c r="K4838" s="23"/>
      <c r="M4838" s="31"/>
      <c r="N4838" s="31"/>
      <c r="O4838"/>
      <c r="P4838"/>
      <c r="R4838"/>
      <c r="T4838" s="30"/>
    </row>
    <row r="4839" spans="4:20" x14ac:dyDescent="0.45">
      <c r="D4839"/>
      <c r="E4839"/>
      <c r="I4839" s="21"/>
      <c r="J4839" s="22"/>
      <c r="K4839" s="23"/>
      <c r="M4839" s="31"/>
      <c r="N4839" s="31"/>
      <c r="O4839"/>
      <c r="P4839"/>
      <c r="R4839"/>
      <c r="T4839" s="30"/>
    </row>
    <row r="4840" spans="4:20" x14ac:dyDescent="0.45">
      <c r="D4840"/>
      <c r="E4840"/>
      <c r="I4840" s="21"/>
      <c r="J4840" s="22"/>
      <c r="K4840" s="23"/>
      <c r="M4840" s="31"/>
      <c r="N4840" s="31"/>
      <c r="O4840"/>
      <c r="P4840"/>
      <c r="R4840"/>
      <c r="T4840" s="30"/>
    </row>
    <row r="4841" spans="4:20" x14ac:dyDescent="0.45">
      <c r="D4841"/>
      <c r="E4841"/>
      <c r="I4841" s="21"/>
      <c r="J4841" s="22"/>
      <c r="K4841" s="23"/>
      <c r="M4841" s="31"/>
      <c r="N4841" s="31"/>
      <c r="O4841"/>
      <c r="P4841"/>
      <c r="R4841"/>
      <c r="T4841" s="30"/>
    </row>
    <row r="4842" spans="4:20" x14ac:dyDescent="0.45">
      <c r="D4842"/>
      <c r="E4842"/>
      <c r="I4842" s="21"/>
      <c r="J4842" s="22"/>
      <c r="K4842" s="23"/>
      <c r="M4842" s="31"/>
      <c r="N4842" s="31"/>
      <c r="O4842"/>
      <c r="P4842"/>
      <c r="R4842"/>
      <c r="T4842" s="30"/>
    </row>
    <row r="4843" spans="4:20" x14ac:dyDescent="0.45">
      <c r="D4843"/>
      <c r="E4843"/>
      <c r="I4843" s="21"/>
      <c r="J4843" s="22"/>
      <c r="K4843" s="23"/>
      <c r="M4843" s="31"/>
      <c r="N4843" s="31"/>
      <c r="O4843"/>
      <c r="P4843"/>
      <c r="R4843"/>
      <c r="T4843" s="30"/>
    </row>
    <row r="4844" spans="4:20" x14ac:dyDescent="0.45">
      <c r="D4844"/>
      <c r="E4844"/>
      <c r="I4844" s="21"/>
      <c r="J4844" s="22"/>
      <c r="K4844" s="23"/>
      <c r="M4844" s="31"/>
      <c r="N4844" s="31"/>
      <c r="O4844"/>
      <c r="P4844"/>
      <c r="R4844"/>
      <c r="T4844" s="30"/>
    </row>
    <row r="4845" spans="4:20" x14ac:dyDescent="0.45">
      <c r="D4845"/>
      <c r="E4845"/>
      <c r="I4845" s="21"/>
      <c r="J4845" s="22"/>
      <c r="K4845" s="23"/>
      <c r="M4845" s="31"/>
      <c r="N4845" s="31"/>
      <c r="O4845"/>
      <c r="P4845"/>
      <c r="R4845"/>
      <c r="T4845" s="30"/>
    </row>
    <row r="4846" spans="4:20" x14ac:dyDescent="0.45">
      <c r="D4846"/>
      <c r="E4846"/>
      <c r="I4846" s="21"/>
      <c r="J4846" s="22"/>
      <c r="K4846" s="23"/>
      <c r="M4846" s="31"/>
      <c r="N4846" s="31"/>
      <c r="O4846"/>
      <c r="P4846"/>
      <c r="R4846"/>
      <c r="T4846" s="30"/>
    </row>
    <row r="4847" spans="4:20" x14ac:dyDescent="0.45">
      <c r="D4847"/>
      <c r="E4847"/>
      <c r="I4847" s="21"/>
      <c r="J4847" s="22"/>
      <c r="K4847" s="23"/>
      <c r="M4847" s="31"/>
      <c r="N4847" s="31"/>
      <c r="O4847"/>
      <c r="P4847"/>
      <c r="R4847"/>
      <c r="T4847" s="30"/>
    </row>
    <row r="4848" spans="4:20" x14ac:dyDescent="0.45">
      <c r="D4848"/>
      <c r="E4848"/>
      <c r="I4848" s="21"/>
      <c r="J4848" s="22"/>
      <c r="K4848" s="23"/>
      <c r="M4848" s="31"/>
      <c r="N4848" s="31"/>
      <c r="O4848"/>
      <c r="P4848"/>
      <c r="R4848"/>
      <c r="T4848" s="30"/>
    </row>
    <row r="4849" spans="4:20" x14ac:dyDescent="0.45">
      <c r="D4849"/>
      <c r="E4849"/>
      <c r="I4849" s="21"/>
      <c r="J4849" s="22"/>
      <c r="K4849" s="23"/>
      <c r="M4849" s="31"/>
      <c r="N4849" s="31"/>
      <c r="O4849"/>
      <c r="P4849"/>
      <c r="R4849"/>
      <c r="T4849" s="30"/>
    </row>
    <row r="4850" spans="4:20" x14ac:dyDescent="0.45">
      <c r="D4850"/>
      <c r="E4850"/>
      <c r="I4850" s="21"/>
      <c r="J4850" s="22"/>
      <c r="K4850" s="23"/>
      <c r="M4850" s="31"/>
      <c r="N4850" s="31"/>
      <c r="O4850"/>
      <c r="P4850"/>
      <c r="R4850"/>
      <c r="T4850" s="30"/>
    </row>
    <row r="4851" spans="4:20" x14ac:dyDescent="0.45">
      <c r="D4851"/>
      <c r="E4851"/>
      <c r="I4851" s="21"/>
      <c r="J4851" s="22"/>
      <c r="K4851" s="23"/>
      <c r="M4851" s="31"/>
      <c r="N4851" s="31"/>
      <c r="O4851"/>
      <c r="P4851"/>
      <c r="R4851"/>
      <c r="T4851" s="30"/>
    </row>
    <row r="4852" spans="4:20" x14ac:dyDescent="0.45">
      <c r="D4852"/>
      <c r="E4852"/>
      <c r="I4852" s="21"/>
      <c r="J4852" s="22"/>
      <c r="K4852" s="23"/>
      <c r="M4852" s="31"/>
      <c r="N4852" s="31"/>
      <c r="O4852"/>
      <c r="P4852"/>
      <c r="R4852"/>
      <c r="T4852" s="30"/>
    </row>
    <row r="4853" spans="4:20" x14ac:dyDescent="0.45">
      <c r="D4853"/>
      <c r="E4853"/>
      <c r="I4853" s="21"/>
      <c r="J4853" s="22"/>
      <c r="K4853" s="23"/>
      <c r="M4853" s="31"/>
      <c r="N4853" s="31"/>
      <c r="O4853"/>
      <c r="P4853"/>
      <c r="R4853"/>
      <c r="T4853" s="30"/>
    </row>
    <row r="4854" spans="4:20" x14ac:dyDescent="0.45">
      <c r="D4854"/>
      <c r="E4854"/>
      <c r="I4854" s="21"/>
      <c r="J4854" s="22"/>
      <c r="K4854" s="23"/>
      <c r="M4854" s="31"/>
      <c r="N4854" s="31"/>
      <c r="O4854"/>
      <c r="P4854"/>
      <c r="R4854"/>
      <c r="T4854" s="30"/>
    </row>
    <row r="4855" spans="4:20" x14ac:dyDescent="0.45">
      <c r="D4855"/>
      <c r="E4855"/>
      <c r="I4855" s="21"/>
      <c r="J4855" s="22"/>
      <c r="K4855" s="23"/>
      <c r="M4855" s="31"/>
      <c r="N4855" s="31"/>
      <c r="O4855"/>
      <c r="P4855"/>
      <c r="R4855"/>
      <c r="T4855" s="30"/>
    </row>
    <row r="4856" spans="4:20" x14ac:dyDescent="0.45">
      <c r="D4856"/>
      <c r="E4856"/>
      <c r="I4856" s="21"/>
      <c r="J4856" s="22"/>
      <c r="K4856" s="23"/>
      <c r="M4856" s="31"/>
      <c r="N4856" s="31"/>
      <c r="O4856"/>
      <c r="P4856"/>
      <c r="R4856"/>
      <c r="T4856" s="30"/>
    </row>
    <row r="4857" spans="4:20" x14ac:dyDescent="0.45">
      <c r="D4857"/>
      <c r="E4857"/>
      <c r="I4857" s="21"/>
      <c r="J4857" s="22"/>
      <c r="K4857" s="23"/>
      <c r="M4857" s="31"/>
      <c r="N4857" s="31"/>
      <c r="O4857"/>
      <c r="P4857"/>
      <c r="R4857"/>
      <c r="T4857" s="30"/>
    </row>
    <row r="4858" spans="4:20" x14ac:dyDescent="0.45">
      <c r="D4858"/>
      <c r="E4858"/>
      <c r="I4858" s="21"/>
      <c r="J4858" s="22"/>
      <c r="K4858" s="23"/>
      <c r="M4858" s="31"/>
      <c r="N4858" s="31"/>
      <c r="O4858"/>
      <c r="P4858"/>
      <c r="R4858"/>
      <c r="T4858" s="30"/>
    </row>
    <row r="4859" spans="4:20" x14ac:dyDescent="0.45">
      <c r="D4859"/>
      <c r="E4859"/>
      <c r="I4859" s="21"/>
      <c r="J4859" s="22"/>
      <c r="K4859" s="23"/>
      <c r="M4859" s="31"/>
      <c r="N4859" s="31"/>
      <c r="O4859"/>
      <c r="P4859"/>
      <c r="R4859"/>
      <c r="T4859" s="30"/>
    </row>
    <row r="4860" spans="4:20" x14ac:dyDescent="0.45">
      <c r="D4860"/>
      <c r="E4860"/>
      <c r="I4860" s="21"/>
      <c r="J4860" s="22"/>
      <c r="K4860" s="23"/>
      <c r="M4860" s="31"/>
      <c r="N4860" s="31"/>
      <c r="O4860"/>
      <c r="P4860"/>
      <c r="R4860"/>
      <c r="T4860" s="30"/>
    </row>
    <row r="4861" spans="4:20" x14ac:dyDescent="0.45">
      <c r="D4861"/>
      <c r="E4861"/>
      <c r="I4861" s="21"/>
      <c r="J4861" s="22"/>
      <c r="K4861" s="23"/>
      <c r="M4861" s="31"/>
      <c r="N4861" s="31"/>
      <c r="O4861"/>
      <c r="P4861"/>
      <c r="R4861"/>
      <c r="T4861" s="30"/>
    </row>
    <row r="4862" spans="4:20" x14ac:dyDescent="0.45">
      <c r="D4862"/>
      <c r="E4862"/>
      <c r="I4862" s="21"/>
      <c r="J4862" s="22"/>
      <c r="K4862" s="23"/>
      <c r="M4862" s="31"/>
      <c r="N4862" s="31"/>
      <c r="O4862"/>
      <c r="P4862"/>
      <c r="R4862"/>
      <c r="T4862" s="30"/>
    </row>
    <row r="4863" spans="4:20" x14ac:dyDescent="0.45">
      <c r="D4863"/>
      <c r="E4863"/>
      <c r="I4863" s="21"/>
      <c r="J4863" s="22"/>
      <c r="K4863" s="23"/>
      <c r="M4863" s="31"/>
      <c r="N4863" s="31"/>
      <c r="O4863"/>
      <c r="P4863"/>
      <c r="R4863"/>
      <c r="T4863" s="30"/>
    </row>
    <row r="4864" spans="4:20" x14ac:dyDescent="0.45">
      <c r="D4864"/>
      <c r="E4864"/>
      <c r="I4864" s="21"/>
      <c r="J4864" s="22"/>
      <c r="K4864" s="23"/>
      <c r="M4864" s="31"/>
      <c r="N4864" s="31"/>
      <c r="O4864"/>
      <c r="P4864"/>
      <c r="R4864"/>
      <c r="T4864" s="30"/>
    </row>
    <row r="4865" spans="4:20" x14ac:dyDescent="0.45">
      <c r="D4865"/>
      <c r="E4865"/>
      <c r="I4865" s="21"/>
      <c r="J4865" s="22"/>
      <c r="K4865" s="23"/>
      <c r="M4865" s="31"/>
      <c r="N4865" s="31"/>
      <c r="O4865"/>
      <c r="P4865"/>
      <c r="R4865"/>
      <c r="T4865" s="30"/>
    </row>
    <row r="4866" spans="4:20" x14ac:dyDescent="0.45">
      <c r="D4866"/>
      <c r="E4866"/>
      <c r="I4866" s="21"/>
      <c r="J4866" s="22"/>
      <c r="K4866" s="23"/>
      <c r="M4866" s="31"/>
      <c r="N4866" s="31"/>
      <c r="O4866"/>
      <c r="P4866"/>
      <c r="R4866"/>
      <c r="T4866" s="30"/>
    </row>
    <row r="4867" spans="4:20" x14ac:dyDescent="0.45">
      <c r="D4867"/>
      <c r="E4867"/>
      <c r="I4867" s="21"/>
      <c r="J4867" s="22"/>
      <c r="K4867" s="23"/>
      <c r="M4867" s="31"/>
      <c r="N4867" s="31"/>
      <c r="O4867"/>
      <c r="P4867"/>
      <c r="R4867"/>
      <c r="T4867" s="30"/>
    </row>
    <row r="4868" spans="4:20" x14ac:dyDescent="0.45">
      <c r="D4868"/>
      <c r="E4868"/>
      <c r="I4868" s="21"/>
      <c r="J4868" s="22"/>
      <c r="K4868" s="23"/>
      <c r="M4868" s="31"/>
      <c r="N4868" s="31"/>
      <c r="O4868"/>
      <c r="P4868"/>
      <c r="R4868"/>
      <c r="T4868" s="30"/>
    </row>
    <row r="4869" spans="4:20" x14ac:dyDescent="0.45">
      <c r="D4869"/>
      <c r="E4869"/>
      <c r="I4869" s="21"/>
      <c r="J4869" s="22"/>
      <c r="K4869" s="23"/>
      <c r="M4869" s="31"/>
      <c r="N4869" s="31"/>
      <c r="O4869"/>
      <c r="P4869"/>
      <c r="R4869"/>
      <c r="T4869" s="30"/>
    </row>
    <row r="4870" spans="4:20" x14ac:dyDescent="0.45">
      <c r="D4870"/>
      <c r="E4870"/>
      <c r="I4870" s="21"/>
      <c r="J4870" s="22"/>
      <c r="K4870" s="23"/>
      <c r="M4870" s="31"/>
      <c r="N4870" s="31"/>
      <c r="O4870"/>
      <c r="P4870"/>
      <c r="R4870"/>
      <c r="T4870" s="30"/>
    </row>
    <row r="4871" spans="4:20" x14ac:dyDescent="0.45">
      <c r="D4871"/>
      <c r="E4871"/>
      <c r="I4871" s="21"/>
      <c r="J4871" s="22"/>
      <c r="K4871" s="23"/>
      <c r="M4871" s="31"/>
      <c r="N4871" s="31"/>
      <c r="O4871"/>
      <c r="P4871"/>
      <c r="R4871"/>
      <c r="T4871" s="30"/>
    </row>
    <row r="4872" spans="4:20" x14ac:dyDescent="0.45">
      <c r="D4872"/>
      <c r="E4872"/>
      <c r="I4872" s="21"/>
      <c r="J4872" s="22"/>
      <c r="K4872" s="23"/>
      <c r="M4872" s="31"/>
      <c r="N4872" s="31"/>
      <c r="O4872"/>
      <c r="P4872"/>
      <c r="R4872"/>
      <c r="T4872" s="30"/>
    </row>
    <row r="4873" spans="4:20" x14ac:dyDescent="0.45">
      <c r="D4873"/>
      <c r="E4873"/>
      <c r="I4873" s="21"/>
      <c r="J4873" s="22"/>
      <c r="K4873" s="23"/>
      <c r="M4873" s="31"/>
      <c r="N4873" s="31"/>
      <c r="O4873"/>
      <c r="P4873"/>
      <c r="R4873"/>
      <c r="T4873" s="30"/>
    </row>
    <row r="4874" spans="4:20" x14ac:dyDescent="0.45">
      <c r="D4874"/>
      <c r="E4874"/>
      <c r="I4874" s="21"/>
      <c r="J4874" s="22"/>
      <c r="K4874" s="23"/>
      <c r="M4874" s="31"/>
      <c r="N4874" s="31"/>
      <c r="O4874"/>
      <c r="P4874"/>
      <c r="R4874"/>
      <c r="T4874" s="30"/>
    </row>
    <row r="4875" spans="4:20" x14ac:dyDescent="0.45">
      <c r="D4875"/>
      <c r="E4875"/>
      <c r="I4875" s="21"/>
      <c r="J4875" s="22"/>
      <c r="K4875" s="23"/>
      <c r="M4875" s="31"/>
      <c r="N4875" s="31"/>
      <c r="O4875"/>
      <c r="P4875"/>
      <c r="R4875"/>
      <c r="T4875" s="30"/>
    </row>
    <row r="4876" spans="4:20" x14ac:dyDescent="0.45">
      <c r="D4876"/>
      <c r="E4876"/>
      <c r="I4876" s="21"/>
      <c r="J4876" s="22"/>
      <c r="K4876" s="23"/>
      <c r="M4876" s="31"/>
      <c r="N4876" s="31"/>
      <c r="O4876"/>
      <c r="P4876"/>
      <c r="R4876"/>
      <c r="T4876" s="30"/>
    </row>
    <row r="4877" spans="4:20" x14ac:dyDescent="0.45">
      <c r="D4877"/>
      <c r="E4877"/>
      <c r="I4877" s="21"/>
      <c r="J4877" s="22"/>
      <c r="K4877" s="23"/>
      <c r="M4877" s="31"/>
      <c r="N4877" s="31"/>
      <c r="O4877"/>
      <c r="P4877"/>
      <c r="R4877"/>
      <c r="T4877" s="30"/>
    </row>
    <row r="4878" spans="4:20" x14ac:dyDescent="0.45">
      <c r="D4878"/>
      <c r="E4878"/>
      <c r="I4878" s="21"/>
      <c r="J4878" s="22"/>
      <c r="K4878" s="23"/>
      <c r="M4878" s="31"/>
      <c r="N4878" s="31"/>
      <c r="O4878"/>
      <c r="P4878"/>
      <c r="R4878"/>
      <c r="T4878" s="30"/>
    </row>
    <row r="4879" spans="4:20" x14ac:dyDescent="0.45">
      <c r="D4879"/>
      <c r="E4879"/>
      <c r="I4879" s="21"/>
      <c r="J4879" s="22"/>
      <c r="K4879" s="23"/>
      <c r="M4879" s="31"/>
      <c r="N4879" s="31"/>
      <c r="O4879"/>
      <c r="P4879"/>
      <c r="R4879"/>
      <c r="T4879" s="30"/>
    </row>
    <row r="4880" spans="4:20" x14ac:dyDescent="0.45">
      <c r="D4880"/>
      <c r="E4880"/>
      <c r="I4880" s="21"/>
      <c r="J4880" s="22"/>
      <c r="K4880" s="23"/>
      <c r="M4880" s="31"/>
      <c r="N4880" s="31"/>
      <c r="O4880"/>
      <c r="P4880"/>
      <c r="R4880"/>
      <c r="T4880" s="30"/>
    </row>
    <row r="4881" spans="4:20" x14ac:dyDescent="0.45">
      <c r="D4881"/>
      <c r="E4881"/>
      <c r="I4881" s="21"/>
      <c r="J4881" s="22"/>
      <c r="K4881" s="23"/>
      <c r="M4881" s="31"/>
      <c r="N4881" s="31"/>
      <c r="O4881"/>
      <c r="P4881"/>
      <c r="R4881"/>
      <c r="T4881" s="30"/>
    </row>
    <row r="4882" spans="4:20" x14ac:dyDescent="0.45">
      <c r="D4882"/>
      <c r="E4882"/>
      <c r="I4882" s="21"/>
      <c r="J4882" s="22"/>
      <c r="K4882" s="23"/>
      <c r="M4882" s="31"/>
      <c r="N4882" s="31"/>
      <c r="O4882"/>
      <c r="P4882"/>
      <c r="R4882"/>
      <c r="T4882" s="30"/>
    </row>
    <row r="4883" spans="4:20" x14ac:dyDescent="0.45">
      <c r="D4883"/>
      <c r="E4883"/>
      <c r="I4883" s="21"/>
      <c r="J4883" s="22"/>
      <c r="K4883" s="23"/>
      <c r="M4883" s="31"/>
      <c r="N4883" s="31"/>
      <c r="O4883"/>
      <c r="P4883"/>
      <c r="R4883"/>
      <c r="T4883" s="30"/>
    </row>
    <row r="4884" spans="4:20" x14ac:dyDescent="0.45">
      <c r="D4884"/>
      <c r="E4884"/>
      <c r="I4884" s="21"/>
      <c r="J4884" s="22"/>
      <c r="K4884" s="23"/>
      <c r="M4884" s="31"/>
      <c r="N4884" s="31"/>
      <c r="O4884"/>
      <c r="P4884"/>
      <c r="R4884"/>
      <c r="T4884" s="30"/>
    </row>
    <row r="4885" spans="4:20" x14ac:dyDescent="0.45">
      <c r="D4885"/>
      <c r="E4885"/>
      <c r="I4885" s="21"/>
      <c r="J4885" s="22"/>
      <c r="K4885" s="23"/>
      <c r="M4885" s="31"/>
      <c r="N4885" s="31"/>
      <c r="O4885"/>
      <c r="P4885"/>
      <c r="R4885"/>
      <c r="T4885" s="30"/>
    </row>
    <row r="4886" spans="4:20" x14ac:dyDescent="0.45">
      <c r="D4886"/>
      <c r="E4886"/>
      <c r="I4886" s="21"/>
      <c r="J4886" s="22"/>
      <c r="K4886" s="23"/>
      <c r="M4886" s="31"/>
      <c r="N4886" s="31"/>
      <c r="O4886"/>
      <c r="P4886"/>
      <c r="R4886"/>
      <c r="T4886" s="30"/>
    </row>
    <row r="4887" spans="4:20" x14ac:dyDescent="0.45">
      <c r="D4887"/>
      <c r="E4887"/>
      <c r="I4887" s="21"/>
      <c r="J4887" s="22"/>
      <c r="K4887" s="23"/>
      <c r="M4887" s="31"/>
      <c r="N4887" s="31"/>
      <c r="O4887"/>
      <c r="P4887"/>
      <c r="R4887"/>
      <c r="T4887" s="30"/>
    </row>
    <row r="4888" spans="4:20" x14ac:dyDescent="0.45">
      <c r="D4888"/>
      <c r="E4888"/>
      <c r="I4888" s="21"/>
      <c r="J4888" s="22"/>
      <c r="K4888" s="23"/>
      <c r="M4888" s="31"/>
      <c r="N4888" s="31"/>
      <c r="O4888"/>
      <c r="P4888"/>
      <c r="R4888"/>
      <c r="T4888" s="30"/>
    </row>
    <row r="4889" spans="4:20" x14ac:dyDescent="0.45">
      <c r="D4889"/>
      <c r="E4889"/>
      <c r="I4889" s="21"/>
      <c r="J4889" s="22"/>
      <c r="K4889" s="23"/>
      <c r="M4889" s="31"/>
      <c r="N4889" s="31"/>
      <c r="O4889"/>
      <c r="P4889"/>
      <c r="R4889"/>
      <c r="T4889" s="30"/>
    </row>
    <row r="4890" spans="4:20" x14ac:dyDescent="0.45">
      <c r="D4890"/>
      <c r="E4890"/>
      <c r="I4890" s="21"/>
      <c r="J4890" s="22"/>
      <c r="K4890" s="23"/>
      <c r="M4890" s="31"/>
      <c r="N4890" s="31"/>
      <c r="O4890"/>
      <c r="P4890"/>
      <c r="R4890"/>
      <c r="T4890" s="30"/>
    </row>
    <row r="4891" spans="4:20" x14ac:dyDescent="0.45">
      <c r="D4891"/>
      <c r="E4891"/>
      <c r="I4891" s="21"/>
      <c r="J4891" s="22"/>
      <c r="K4891" s="23"/>
      <c r="M4891" s="31"/>
      <c r="N4891" s="31"/>
      <c r="O4891"/>
      <c r="P4891"/>
      <c r="R4891"/>
      <c r="T4891" s="30"/>
    </row>
    <row r="4892" spans="4:20" x14ac:dyDescent="0.45">
      <c r="D4892"/>
      <c r="E4892"/>
      <c r="I4892" s="21"/>
      <c r="J4892" s="22"/>
      <c r="K4892" s="23"/>
      <c r="M4892" s="31"/>
      <c r="N4892" s="31"/>
      <c r="O4892"/>
      <c r="P4892"/>
      <c r="R4892"/>
      <c r="T4892" s="30"/>
    </row>
    <row r="4893" spans="4:20" x14ac:dyDescent="0.45">
      <c r="D4893"/>
      <c r="E4893"/>
      <c r="I4893" s="21"/>
      <c r="J4893" s="22"/>
      <c r="K4893" s="23"/>
      <c r="M4893" s="31"/>
      <c r="N4893" s="31"/>
      <c r="O4893"/>
      <c r="P4893"/>
      <c r="R4893"/>
      <c r="T4893" s="30"/>
    </row>
    <row r="4894" spans="4:20" x14ac:dyDescent="0.45">
      <c r="D4894"/>
      <c r="E4894"/>
      <c r="I4894" s="21"/>
      <c r="J4894" s="22"/>
      <c r="K4894" s="23"/>
      <c r="M4894" s="31"/>
      <c r="N4894" s="31"/>
      <c r="O4894"/>
      <c r="P4894"/>
      <c r="R4894"/>
      <c r="T4894" s="30"/>
    </row>
    <row r="4895" spans="4:20" x14ac:dyDescent="0.45">
      <c r="D4895"/>
      <c r="E4895"/>
      <c r="I4895" s="21"/>
      <c r="J4895" s="22"/>
      <c r="K4895" s="23"/>
      <c r="M4895" s="31"/>
      <c r="N4895" s="31"/>
      <c r="O4895"/>
      <c r="P4895"/>
      <c r="R4895"/>
      <c r="T4895" s="30"/>
    </row>
    <row r="4896" spans="4:20" x14ac:dyDescent="0.45">
      <c r="D4896"/>
      <c r="E4896"/>
      <c r="I4896" s="21"/>
      <c r="J4896" s="22"/>
      <c r="K4896" s="23"/>
      <c r="M4896" s="31"/>
      <c r="N4896" s="31"/>
      <c r="O4896"/>
      <c r="P4896"/>
      <c r="R4896"/>
      <c r="T4896" s="30"/>
    </row>
    <row r="4897" spans="4:20" x14ac:dyDescent="0.45">
      <c r="D4897"/>
      <c r="E4897"/>
      <c r="I4897" s="21"/>
      <c r="J4897" s="22"/>
      <c r="K4897" s="23"/>
      <c r="M4897" s="31"/>
      <c r="N4897" s="31"/>
      <c r="O4897"/>
      <c r="P4897"/>
      <c r="R4897"/>
      <c r="T4897" s="30"/>
    </row>
    <row r="4898" spans="4:20" x14ac:dyDescent="0.45">
      <c r="D4898"/>
      <c r="E4898"/>
      <c r="I4898" s="21"/>
      <c r="J4898" s="22"/>
      <c r="K4898" s="23"/>
      <c r="M4898" s="31"/>
      <c r="N4898" s="31"/>
      <c r="O4898"/>
      <c r="P4898"/>
      <c r="R4898"/>
      <c r="T4898" s="30"/>
    </row>
    <row r="4899" spans="4:20" x14ac:dyDescent="0.45">
      <c r="D4899"/>
      <c r="E4899"/>
      <c r="I4899" s="21"/>
      <c r="J4899" s="22"/>
      <c r="K4899" s="23"/>
      <c r="M4899" s="31"/>
      <c r="N4899" s="31"/>
      <c r="O4899"/>
      <c r="P4899"/>
      <c r="R4899"/>
      <c r="T4899" s="30"/>
    </row>
    <row r="4900" spans="4:20" x14ac:dyDescent="0.45">
      <c r="D4900"/>
      <c r="E4900"/>
      <c r="I4900" s="21"/>
      <c r="J4900" s="22"/>
      <c r="K4900" s="23"/>
      <c r="M4900" s="31"/>
      <c r="N4900" s="31"/>
      <c r="O4900"/>
      <c r="P4900"/>
      <c r="R4900"/>
      <c r="T4900" s="30"/>
    </row>
    <row r="4901" spans="4:20" x14ac:dyDescent="0.45">
      <c r="D4901"/>
      <c r="E4901"/>
      <c r="I4901" s="21"/>
      <c r="J4901" s="22"/>
      <c r="K4901" s="23"/>
      <c r="M4901" s="31"/>
      <c r="N4901" s="31"/>
      <c r="O4901"/>
      <c r="P4901"/>
      <c r="R4901"/>
      <c r="T4901" s="30"/>
    </row>
    <row r="4902" spans="4:20" x14ac:dyDescent="0.45">
      <c r="D4902"/>
      <c r="E4902"/>
      <c r="I4902" s="21"/>
      <c r="J4902" s="22"/>
      <c r="K4902" s="23"/>
      <c r="M4902" s="31"/>
      <c r="N4902" s="31"/>
      <c r="O4902"/>
      <c r="P4902"/>
      <c r="R4902"/>
      <c r="T4902" s="30"/>
    </row>
    <row r="4903" spans="4:20" x14ac:dyDescent="0.45">
      <c r="D4903"/>
      <c r="E4903"/>
      <c r="I4903" s="21"/>
      <c r="J4903" s="22"/>
      <c r="K4903" s="23"/>
      <c r="M4903" s="31"/>
      <c r="N4903" s="31"/>
      <c r="O4903"/>
      <c r="P4903"/>
      <c r="R4903"/>
      <c r="T4903" s="30"/>
    </row>
    <row r="4904" spans="4:20" x14ac:dyDescent="0.45">
      <c r="D4904"/>
      <c r="E4904"/>
      <c r="I4904" s="21"/>
      <c r="J4904" s="22"/>
      <c r="K4904" s="23"/>
      <c r="M4904" s="31"/>
      <c r="N4904" s="31"/>
      <c r="O4904"/>
      <c r="P4904"/>
      <c r="R4904"/>
      <c r="T4904" s="30"/>
    </row>
    <row r="4905" spans="4:20" x14ac:dyDescent="0.45">
      <c r="D4905"/>
      <c r="E4905"/>
      <c r="I4905" s="21"/>
      <c r="J4905" s="22"/>
      <c r="K4905" s="23"/>
      <c r="M4905" s="31"/>
      <c r="N4905" s="31"/>
      <c r="O4905"/>
      <c r="P4905"/>
      <c r="R4905"/>
      <c r="T4905" s="30"/>
    </row>
    <row r="4906" spans="4:20" x14ac:dyDescent="0.45">
      <c r="D4906"/>
      <c r="E4906"/>
      <c r="I4906" s="21"/>
      <c r="J4906" s="22"/>
      <c r="K4906" s="23"/>
      <c r="M4906" s="31"/>
      <c r="N4906" s="31"/>
      <c r="O4906"/>
      <c r="P4906"/>
      <c r="R4906"/>
      <c r="T4906" s="30"/>
    </row>
    <row r="4907" spans="4:20" x14ac:dyDescent="0.45">
      <c r="D4907"/>
      <c r="E4907"/>
      <c r="I4907" s="21"/>
      <c r="J4907" s="22"/>
      <c r="K4907" s="23"/>
      <c r="M4907" s="31"/>
      <c r="N4907" s="31"/>
      <c r="O4907"/>
      <c r="P4907"/>
      <c r="R4907"/>
      <c r="T4907" s="30"/>
    </row>
    <row r="4908" spans="4:20" x14ac:dyDescent="0.45">
      <c r="D4908"/>
      <c r="E4908"/>
      <c r="I4908" s="21"/>
      <c r="J4908" s="22"/>
      <c r="K4908" s="23"/>
      <c r="M4908" s="31"/>
      <c r="N4908" s="31"/>
      <c r="O4908"/>
      <c r="P4908"/>
      <c r="R4908"/>
      <c r="T4908" s="30"/>
    </row>
    <row r="4909" spans="4:20" x14ac:dyDescent="0.45">
      <c r="D4909"/>
      <c r="E4909"/>
      <c r="I4909" s="21"/>
      <c r="J4909" s="22"/>
      <c r="K4909" s="23"/>
      <c r="M4909" s="31"/>
      <c r="N4909" s="31"/>
      <c r="O4909"/>
      <c r="P4909"/>
      <c r="R4909"/>
      <c r="T4909" s="30"/>
    </row>
    <row r="4910" spans="4:20" x14ac:dyDescent="0.45">
      <c r="D4910"/>
      <c r="E4910"/>
      <c r="I4910" s="21"/>
      <c r="J4910" s="22"/>
      <c r="K4910" s="23"/>
      <c r="M4910" s="31"/>
      <c r="N4910" s="31"/>
      <c r="O4910"/>
      <c r="P4910"/>
      <c r="R4910"/>
      <c r="T4910" s="30"/>
    </row>
    <row r="4911" spans="4:20" x14ac:dyDescent="0.45">
      <c r="D4911"/>
      <c r="E4911"/>
      <c r="I4911" s="21"/>
      <c r="J4911" s="22"/>
      <c r="K4911" s="23"/>
      <c r="M4911" s="31"/>
      <c r="N4911" s="31"/>
      <c r="O4911"/>
      <c r="P4911"/>
      <c r="R4911"/>
      <c r="T4911" s="30"/>
    </row>
    <row r="4912" spans="4:20" x14ac:dyDescent="0.45">
      <c r="D4912"/>
      <c r="E4912"/>
      <c r="I4912" s="21"/>
      <c r="J4912" s="22"/>
      <c r="K4912" s="23"/>
      <c r="M4912" s="31"/>
      <c r="N4912" s="31"/>
      <c r="O4912"/>
      <c r="P4912"/>
      <c r="R4912"/>
      <c r="T4912" s="30"/>
    </row>
    <row r="4913" spans="4:20" x14ac:dyDescent="0.45">
      <c r="D4913"/>
      <c r="E4913"/>
      <c r="I4913" s="21"/>
      <c r="J4913" s="22"/>
      <c r="K4913" s="23"/>
      <c r="M4913" s="31"/>
      <c r="N4913" s="31"/>
      <c r="O4913"/>
      <c r="P4913"/>
      <c r="R4913"/>
      <c r="T4913" s="30"/>
    </row>
    <row r="4914" spans="4:20" x14ac:dyDescent="0.45">
      <c r="D4914"/>
      <c r="E4914"/>
      <c r="I4914" s="21"/>
      <c r="J4914" s="22"/>
      <c r="K4914" s="23"/>
      <c r="M4914" s="31"/>
      <c r="N4914" s="31"/>
      <c r="O4914"/>
      <c r="P4914"/>
      <c r="R4914"/>
      <c r="T4914" s="30"/>
    </row>
    <row r="4915" spans="4:20" x14ac:dyDescent="0.45">
      <c r="D4915"/>
      <c r="E4915"/>
      <c r="I4915" s="21"/>
      <c r="J4915" s="22"/>
      <c r="K4915" s="23"/>
      <c r="M4915" s="31"/>
      <c r="N4915" s="31"/>
      <c r="O4915"/>
      <c r="P4915"/>
      <c r="R4915"/>
      <c r="T4915" s="30"/>
    </row>
    <row r="4916" spans="4:20" x14ac:dyDescent="0.45">
      <c r="D4916"/>
      <c r="E4916"/>
      <c r="I4916" s="21"/>
      <c r="J4916" s="22"/>
      <c r="K4916" s="23"/>
      <c r="M4916" s="31"/>
      <c r="N4916" s="31"/>
      <c r="O4916"/>
      <c r="P4916"/>
      <c r="R4916"/>
      <c r="T4916" s="30"/>
    </row>
    <row r="4917" spans="4:20" x14ac:dyDescent="0.45">
      <c r="D4917"/>
      <c r="E4917"/>
      <c r="I4917" s="21"/>
      <c r="J4917" s="22"/>
      <c r="K4917" s="23"/>
      <c r="M4917" s="31"/>
      <c r="N4917" s="31"/>
      <c r="O4917"/>
      <c r="P4917"/>
      <c r="R4917"/>
      <c r="T4917" s="30"/>
    </row>
    <row r="4918" spans="4:20" x14ac:dyDescent="0.45">
      <c r="D4918"/>
      <c r="E4918"/>
      <c r="I4918" s="21"/>
      <c r="J4918" s="22"/>
      <c r="K4918" s="23"/>
      <c r="M4918" s="31"/>
      <c r="N4918" s="31"/>
      <c r="O4918"/>
      <c r="P4918"/>
      <c r="R4918"/>
      <c r="T4918" s="30"/>
    </row>
    <row r="4919" spans="4:20" x14ac:dyDescent="0.45">
      <c r="D4919"/>
      <c r="E4919"/>
      <c r="I4919" s="21"/>
      <c r="J4919" s="22"/>
      <c r="K4919" s="23"/>
      <c r="M4919" s="31"/>
      <c r="N4919" s="31"/>
      <c r="O4919"/>
      <c r="P4919"/>
      <c r="R4919"/>
      <c r="T4919" s="30"/>
    </row>
    <row r="4920" spans="4:20" x14ac:dyDescent="0.45">
      <c r="D4920"/>
      <c r="E4920"/>
      <c r="I4920" s="21"/>
      <c r="J4920" s="22"/>
      <c r="K4920" s="23"/>
      <c r="M4920" s="31"/>
      <c r="N4920" s="31"/>
      <c r="O4920"/>
      <c r="P4920"/>
      <c r="R4920"/>
      <c r="T4920" s="30"/>
    </row>
    <row r="4921" spans="4:20" x14ac:dyDescent="0.45">
      <c r="D4921"/>
      <c r="E4921"/>
      <c r="I4921" s="21"/>
      <c r="J4921" s="22"/>
      <c r="K4921" s="23"/>
      <c r="M4921" s="31"/>
      <c r="N4921" s="31"/>
      <c r="O4921"/>
      <c r="P4921"/>
      <c r="R4921"/>
      <c r="T4921" s="30"/>
    </row>
    <row r="4922" spans="4:20" x14ac:dyDescent="0.45">
      <c r="D4922"/>
      <c r="E4922"/>
      <c r="I4922" s="21"/>
      <c r="J4922" s="22"/>
      <c r="K4922" s="23"/>
      <c r="M4922" s="31"/>
      <c r="N4922" s="31"/>
      <c r="O4922"/>
      <c r="P4922"/>
      <c r="R4922"/>
      <c r="T4922" s="30"/>
    </row>
    <row r="4923" spans="4:20" x14ac:dyDescent="0.45">
      <c r="D4923"/>
      <c r="E4923"/>
      <c r="I4923" s="21"/>
      <c r="J4923" s="22"/>
      <c r="K4923" s="23"/>
      <c r="M4923" s="31"/>
      <c r="N4923" s="31"/>
      <c r="O4923"/>
      <c r="P4923"/>
      <c r="R4923"/>
      <c r="T4923" s="30"/>
    </row>
    <row r="4924" spans="4:20" x14ac:dyDescent="0.45">
      <c r="D4924"/>
      <c r="E4924"/>
      <c r="I4924" s="21"/>
      <c r="J4924" s="22"/>
      <c r="K4924" s="23"/>
      <c r="M4924" s="31"/>
      <c r="N4924" s="31"/>
      <c r="O4924"/>
      <c r="P4924"/>
      <c r="R4924"/>
      <c r="T4924" s="30"/>
    </row>
    <row r="4925" spans="4:20" x14ac:dyDescent="0.45">
      <c r="D4925"/>
      <c r="E4925"/>
      <c r="I4925" s="21"/>
      <c r="J4925" s="22"/>
      <c r="K4925" s="23"/>
      <c r="M4925" s="31"/>
      <c r="N4925" s="31"/>
      <c r="O4925"/>
      <c r="P4925"/>
      <c r="R4925"/>
      <c r="T4925" s="30"/>
    </row>
    <row r="4926" spans="4:20" x14ac:dyDescent="0.45">
      <c r="D4926"/>
      <c r="E4926"/>
      <c r="I4926" s="21"/>
      <c r="J4926" s="22"/>
      <c r="K4926" s="23"/>
      <c r="M4926" s="31"/>
      <c r="N4926" s="31"/>
      <c r="O4926"/>
      <c r="P4926"/>
      <c r="R4926"/>
      <c r="T4926" s="30"/>
    </row>
    <row r="4927" spans="4:20" x14ac:dyDescent="0.45">
      <c r="D4927"/>
      <c r="E4927"/>
      <c r="I4927" s="21"/>
      <c r="J4927" s="22"/>
      <c r="K4927" s="23"/>
      <c r="M4927" s="31"/>
      <c r="N4927" s="31"/>
      <c r="O4927"/>
      <c r="P4927"/>
      <c r="R4927"/>
      <c r="T4927" s="30"/>
    </row>
    <row r="4928" spans="4:20" x14ac:dyDescent="0.45">
      <c r="D4928"/>
      <c r="E4928"/>
      <c r="I4928" s="21"/>
      <c r="J4928" s="22"/>
      <c r="K4928" s="23"/>
      <c r="M4928" s="31"/>
      <c r="N4928" s="31"/>
      <c r="O4928"/>
      <c r="P4928"/>
      <c r="R4928"/>
      <c r="T4928" s="30"/>
    </row>
    <row r="4929" spans="4:20" x14ac:dyDescent="0.45">
      <c r="D4929"/>
      <c r="E4929"/>
      <c r="I4929" s="21"/>
      <c r="J4929" s="22"/>
      <c r="K4929" s="23"/>
      <c r="M4929" s="31"/>
      <c r="N4929" s="31"/>
      <c r="O4929"/>
      <c r="P4929"/>
      <c r="R4929"/>
      <c r="T4929" s="30"/>
    </row>
    <row r="4930" spans="4:20" x14ac:dyDescent="0.45">
      <c r="D4930"/>
      <c r="E4930"/>
      <c r="I4930" s="21"/>
      <c r="J4930" s="22"/>
      <c r="K4930" s="23"/>
      <c r="M4930" s="31"/>
      <c r="N4930" s="31"/>
      <c r="O4930"/>
      <c r="P4930"/>
      <c r="R4930"/>
      <c r="T4930" s="30"/>
    </row>
    <row r="4931" spans="4:20" x14ac:dyDescent="0.45">
      <c r="D4931"/>
      <c r="E4931"/>
      <c r="I4931" s="21"/>
      <c r="J4931" s="22"/>
      <c r="K4931" s="23"/>
      <c r="M4931" s="31"/>
      <c r="N4931" s="31"/>
      <c r="O4931"/>
      <c r="P4931"/>
      <c r="R4931"/>
      <c r="T4931" s="30"/>
    </row>
    <row r="4932" spans="4:20" x14ac:dyDescent="0.45">
      <c r="D4932"/>
      <c r="E4932"/>
      <c r="I4932" s="21"/>
      <c r="J4932" s="22"/>
      <c r="K4932" s="23"/>
      <c r="M4932" s="31"/>
      <c r="N4932" s="31"/>
      <c r="O4932"/>
      <c r="P4932"/>
      <c r="R4932"/>
      <c r="T4932" s="30"/>
    </row>
    <row r="4933" spans="4:20" x14ac:dyDescent="0.45">
      <c r="D4933"/>
      <c r="E4933"/>
      <c r="I4933" s="21"/>
      <c r="J4933" s="22"/>
      <c r="K4933" s="23"/>
      <c r="M4933" s="31"/>
      <c r="N4933" s="31"/>
      <c r="O4933"/>
      <c r="P4933"/>
      <c r="R4933"/>
      <c r="T4933" s="30"/>
    </row>
    <row r="4934" spans="4:20" x14ac:dyDescent="0.45">
      <c r="D4934"/>
      <c r="E4934"/>
      <c r="I4934" s="21"/>
      <c r="J4934" s="22"/>
      <c r="K4934" s="23"/>
      <c r="M4934" s="31"/>
      <c r="N4934" s="31"/>
      <c r="O4934"/>
      <c r="P4934"/>
      <c r="R4934"/>
      <c r="T4934" s="30"/>
    </row>
    <row r="4935" spans="4:20" x14ac:dyDescent="0.45">
      <c r="D4935"/>
      <c r="E4935"/>
      <c r="I4935" s="21"/>
      <c r="J4935" s="22"/>
      <c r="K4935" s="23"/>
      <c r="M4935" s="31"/>
      <c r="N4935" s="31"/>
      <c r="O4935"/>
      <c r="P4935"/>
      <c r="R4935"/>
      <c r="T4935" s="30"/>
    </row>
    <row r="4936" spans="4:20" x14ac:dyDescent="0.45">
      <c r="D4936"/>
      <c r="E4936"/>
      <c r="I4936" s="21"/>
      <c r="J4936" s="22"/>
      <c r="K4936" s="23"/>
      <c r="M4936" s="31"/>
      <c r="N4936" s="31"/>
      <c r="O4936"/>
      <c r="P4936"/>
      <c r="R4936"/>
      <c r="T4936" s="30"/>
    </row>
    <row r="4937" spans="4:20" x14ac:dyDescent="0.45">
      <c r="D4937"/>
      <c r="E4937"/>
      <c r="I4937" s="21"/>
      <c r="J4937" s="22"/>
      <c r="K4937" s="23"/>
      <c r="M4937" s="31"/>
      <c r="N4937" s="31"/>
      <c r="O4937"/>
      <c r="P4937"/>
      <c r="R4937"/>
      <c r="T4937" s="30"/>
    </row>
    <row r="4938" spans="4:20" x14ac:dyDescent="0.45">
      <c r="D4938"/>
      <c r="E4938"/>
      <c r="I4938" s="21"/>
      <c r="J4938" s="22"/>
      <c r="K4938" s="23"/>
      <c r="M4938" s="31"/>
      <c r="N4938" s="31"/>
      <c r="O4938"/>
      <c r="P4938"/>
      <c r="R4938"/>
      <c r="T4938" s="30"/>
    </row>
    <row r="4939" spans="4:20" x14ac:dyDescent="0.45">
      <c r="D4939"/>
      <c r="E4939"/>
      <c r="I4939" s="21"/>
      <c r="J4939" s="22"/>
      <c r="K4939" s="23"/>
      <c r="M4939" s="31"/>
      <c r="N4939" s="31"/>
      <c r="O4939"/>
      <c r="P4939"/>
      <c r="R4939"/>
      <c r="T4939" s="30"/>
    </row>
    <row r="4940" spans="4:20" x14ac:dyDescent="0.45">
      <c r="D4940"/>
      <c r="E4940"/>
      <c r="I4940" s="21"/>
      <c r="J4940" s="22"/>
      <c r="K4940" s="23"/>
      <c r="M4940" s="31"/>
      <c r="N4940" s="31"/>
      <c r="O4940"/>
      <c r="P4940"/>
      <c r="R4940"/>
      <c r="T4940" s="30"/>
    </row>
    <row r="4941" spans="4:20" x14ac:dyDescent="0.45">
      <c r="D4941"/>
      <c r="E4941"/>
      <c r="I4941" s="21"/>
      <c r="J4941" s="22"/>
      <c r="K4941" s="23"/>
      <c r="M4941" s="31"/>
      <c r="N4941" s="31"/>
      <c r="O4941"/>
      <c r="P4941"/>
      <c r="R4941"/>
      <c r="T4941" s="30"/>
    </row>
    <row r="4942" spans="4:20" x14ac:dyDescent="0.45">
      <c r="D4942"/>
      <c r="E4942"/>
      <c r="I4942" s="21"/>
      <c r="J4942" s="22"/>
      <c r="K4942" s="23"/>
      <c r="M4942" s="31"/>
      <c r="N4942" s="31"/>
      <c r="O4942"/>
      <c r="P4942"/>
      <c r="R4942"/>
      <c r="T4942" s="30"/>
    </row>
    <row r="4943" spans="4:20" x14ac:dyDescent="0.45">
      <c r="D4943"/>
      <c r="E4943"/>
      <c r="I4943" s="21"/>
      <c r="J4943" s="22"/>
      <c r="K4943" s="23"/>
      <c r="M4943" s="31"/>
      <c r="N4943" s="31"/>
      <c r="O4943"/>
      <c r="P4943"/>
      <c r="R4943"/>
      <c r="T4943" s="30"/>
    </row>
    <row r="4944" spans="4:20" x14ac:dyDescent="0.45">
      <c r="D4944"/>
      <c r="E4944"/>
      <c r="I4944" s="21"/>
      <c r="J4944" s="22"/>
      <c r="K4944" s="23"/>
      <c r="M4944" s="31"/>
      <c r="N4944" s="31"/>
      <c r="O4944"/>
      <c r="P4944"/>
      <c r="R4944"/>
      <c r="T4944" s="30"/>
    </row>
    <row r="4945" spans="4:20" x14ac:dyDescent="0.45">
      <c r="D4945"/>
      <c r="E4945"/>
      <c r="I4945" s="21"/>
      <c r="J4945" s="22"/>
      <c r="K4945" s="23"/>
      <c r="M4945" s="31"/>
      <c r="N4945" s="31"/>
      <c r="O4945"/>
      <c r="P4945"/>
      <c r="R4945"/>
      <c r="T4945" s="30"/>
    </row>
    <row r="4946" spans="4:20" x14ac:dyDescent="0.45">
      <c r="D4946"/>
      <c r="E4946"/>
      <c r="I4946" s="21"/>
      <c r="J4946" s="22"/>
      <c r="K4946" s="23"/>
      <c r="M4946" s="31"/>
      <c r="N4946" s="31"/>
      <c r="O4946"/>
      <c r="P4946"/>
      <c r="R4946"/>
      <c r="T4946" s="30"/>
    </row>
    <row r="4947" spans="4:20" x14ac:dyDescent="0.45">
      <c r="D4947"/>
      <c r="E4947"/>
      <c r="I4947" s="21"/>
      <c r="J4947" s="22"/>
      <c r="K4947" s="23"/>
      <c r="M4947" s="31"/>
      <c r="N4947" s="31"/>
      <c r="O4947"/>
      <c r="P4947"/>
      <c r="R4947"/>
      <c r="T4947" s="30"/>
    </row>
    <row r="4948" spans="4:20" x14ac:dyDescent="0.45">
      <c r="D4948"/>
      <c r="E4948"/>
      <c r="I4948" s="21"/>
      <c r="J4948" s="22"/>
      <c r="K4948" s="23"/>
      <c r="M4948" s="31"/>
      <c r="N4948" s="31"/>
      <c r="O4948"/>
      <c r="P4948"/>
      <c r="R4948"/>
      <c r="T4948" s="30"/>
    </row>
    <row r="4949" spans="4:20" x14ac:dyDescent="0.45">
      <c r="D4949"/>
      <c r="E4949"/>
      <c r="I4949" s="21"/>
      <c r="J4949" s="22"/>
      <c r="K4949" s="23"/>
      <c r="M4949" s="31"/>
      <c r="N4949" s="31"/>
      <c r="O4949"/>
      <c r="P4949"/>
      <c r="R4949"/>
      <c r="T4949" s="30"/>
    </row>
    <row r="4950" spans="4:20" x14ac:dyDescent="0.45">
      <c r="D4950"/>
      <c r="E4950"/>
      <c r="I4950" s="21"/>
      <c r="J4950" s="22"/>
      <c r="K4950" s="23"/>
      <c r="M4950" s="31"/>
      <c r="N4950" s="31"/>
      <c r="O4950"/>
      <c r="P4950"/>
      <c r="R4950"/>
      <c r="T4950" s="30"/>
    </row>
    <row r="4951" spans="4:20" x14ac:dyDescent="0.45">
      <c r="D4951"/>
      <c r="E4951"/>
      <c r="I4951" s="21"/>
      <c r="J4951" s="22"/>
      <c r="K4951" s="23"/>
      <c r="M4951" s="31"/>
      <c r="N4951" s="31"/>
      <c r="O4951"/>
      <c r="P4951"/>
      <c r="R4951"/>
      <c r="T4951" s="30"/>
    </row>
    <row r="4952" spans="4:20" x14ac:dyDescent="0.45">
      <c r="D4952"/>
      <c r="E4952"/>
      <c r="I4952" s="21"/>
      <c r="J4952" s="22"/>
      <c r="K4952" s="23"/>
      <c r="M4952" s="31"/>
      <c r="N4952" s="31"/>
      <c r="O4952"/>
      <c r="P4952"/>
      <c r="R4952"/>
      <c r="T4952" s="30"/>
    </row>
    <row r="4953" spans="4:20" x14ac:dyDescent="0.45">
      <c r="D4953"/>
      <c r="E4953"/>
      <c r="I4953" s="21"/>
      <c r="J4953" s="22"/>
      <c r="K4953" s="23"/>
      <c r="M4953" s="31"/>
      <c r="N4953" s="31"/>
      <c r="O4953"/>
      <c r="P4953"/>
      <c r="R4953"/>
      <c r="T4953" s="30"/>
    </row>
    <row r="4954" spans="4:20" x14ac:dyDescent="0.45">
      <c r="D4954"/>
      <c r="E4954"/>
      <c r="I4954" s="21"/>
      <c r="J4954" s="22"/>
      <c r="K4954" s="23"/>
      <c r="M4954" s="31"/>
      <c r="N4954" s="31"/>
      <c r="O4954"/>
      <c r="P4954"/>
      <c r="R4954"/>
      <c r="T4954" s="30"/>
    </row>
    <row r="4955" spans="4:20" x14ac:dyDescent="0.45">
      <c r="D4955"/>
      <c r="E4955"/>
      <c r="I4955" s="21"/>
      <c r="J4955" s="22"/>
      <c r="K4955" s="23"/>
      <c r="M4955" s="31"/>
      <c r="N4955" s="31"/>
      <c r="O4955"/>
      <c r="P4955"/>
      <c r="R4955"/>
      <c r="T4955" s="30"/>
    </row>
    <row r="4956" spans="4:20" x14ac:dyDescent="0.45">
      <c r="D4956"/>
      <c r="E4956"/>
      <c r="I4956" s="21"/>
      <c r="J4956" s="22"/>
      <c r="K4956" s="23"/>
      <c r="M4956" s="31"/>
      <c r="N4956" s="31"/>
      <c r="O4956"/>
      <c r="P4956"/>
      <c r="R4956"/>
      <c r="T4956" s="30"/>
    </row>
    <row r="4957" spans="4:20" x14ac:dyDescent="0.45">
      <c r="D4957"/>
      <c r="E4957"/>
      <c r="I4957" s="21"/>
      <c r="J4957" s="22"/>
      <c r="K4957" s="23"/>
      <c r="M4957" s="31"/>
      <c r="N4957" s="31"/>
      <c r="O4957"/>
      <c r="P4957"/>
      <c r="R4957"/>
      <c r="T4957" s="30"/>
    </row>
    <row r="4958" spans="4:20" x14ac:dyDescent="0.45">
      <c r="D4958"/>
      <c r="E4958"/>
      <c r="I4958" s="21"/>
      <c r="J4958" s="22"/>
      <c r="K4958" s="23"/>
      <c r="M4958" s="31"/>
      <c r="N4958" s="31"/>
      <c r="O4958"/>
      <c r="P4958"/>
      <c r="R4958"/>
      <c r="T4958" s="30"/>
    </row>
    <row r="4959" spans="4:20" x14ac:dyDescent="0.45">
      <c r="D4959"/>
      <c r="E4959"/>
      <c r="I4959" s="21"/>
      <c r="J4959" s="22"/>
      <c r="K4959" s="23"/>
      <c r="M4959" s="31"/>
      <c r="N4959" s="31"/>
      <c r="O4959"/>
      <c r="P4959"/>
      <c r="R4959"/>
      <c r="T4959" s="30"/>
    </row>
    <row r="4960" spans="4:20" x14ac:dyDescent="0.45">
      <c r="D4960"/>
      <c r="E4960"/>
      <c r="I4960" s="21"/>
      <c r="J4960" s="22"/>
      <c r="K4960" s="23"/>
      <c r="M4960" s="31"/>
      <c r="N4960" s="31"/>
      <c r="O4960"/>
      <c r="P4960"/>
      <c r="R4960"/>
      <c r="T4960" s="30"/>
    </row>
    <row r="4961" spans="4:20" x14ac:dyDescent="0.45">
      <c r="D4961"/>
      <c r="E4961"/>
      <c r="I4961" s="21"/>
      <c r="J4961" s="22"/>
      <c r="K4961" s="23"/>
      <c r="M4961" s="31"/>
      <c r="N4961" s="31"/>
      <c r="O4961"/>
      <c r="P4961"/>
      <c r="R4961"/>
      <c r="T4961" s="30"/>
    </row>
    <row r="4962" spans="4:20" x14ac:dyDescent="0.45">
      <c r="D4962"/>
      <c r="E4962"/>
      <c r="I4962" s="21"/>
      <c r="J4962" s="22"/>
      <c r="K4962" s="23"/>
      <c r="M4962" s="31"/>
      <c r="N4962" s="31"/>
      <c r="O4962"/>
      <c r="P4962"/>
      <c r="R4962"/>
      <c r="T4962" s="30"/>
    </row>
    <row r="4963" spans="4:20" x14ac:dyDescent="0.45">
      <c r="D4963"/>
      <c r="E4963"/>
      <c r="I4963" s="21"/>
      <c r="J4963" s="22"/>
      <c r="K4963" s="23"/>
      <c r="M4963" s="31"/>
      <c r="N4963" s="31"/>
      <c r="O4963"/>
      <c r="P4963"/>
      <c r="R4963"/>
      <c r="T4963" s="30"/>
    </row>
    <row r="4964" spans="4:20" x14ac:dyDescent="0.45">
      <c r="D4964"/>
      <c r="E4964"/>
      <c r="I4964" s="21"/>
      <c r="J4964" s="22"/>
      <c r="K4964" s="23"/>
      <c r="M4964" s="31"/>
      <c r="N4964" s="31"/>
      <c r="O4964"/>
      <c r="P4964"/>
      <c r="R4964"/>
      <c r="T4964" s="30"/>
    </row>
    <row r="4965" spans="4:20" x14ac:dyDescent="0.45">
      <c r="D4965"/>
      <c r="E4965"/>
      <c r="I4965" s="21"/>
      <c r="J4965" s="22"/>
      <c r="K4965" s="23"/>
      <c r="M4965" s="31"/>
      <c r="N4965" s="31"/>
      <c r="O4965"/>
      <c r="P4965"/>
      <c r="R4965"/>
      <c r="T4965" s="30"/>
    </row>
    <row r="4966" spans="4:20" x14ac:dyDescent="0.45">
      <c r="D4966"/>
      <c r="E4966"/>
      <c r="I4966" s="21"/>
      <c r="J4966" s="22"/>
      <c r="K4966" s="23"/>
      <c r="M4966" s="31"/>
      <c r="N4966" s="31"/>
      <c r="O4966"/>
      <c r="P4966"/>
      <c r="R4966"/>
      <c r="T4966" s="30"/>
    </row>
    <row r="4967" spans="4:20" x14ac:dyDescent="0.45">
      <c r="D4967"/>
      <c r="E4967"/>
      <c r="I4967" s="21"/>
      <c r="J4967" s="22"/>
      <c r="K4967" s="23"/>
      <c r="M4967" s="31"/>
      <c r="N4967" s="31"/>
      <c r="O4967"/>
      <c r="P4967"/>
      <c r="R4967"/>
      <c r="T4967" s="30"/>
    </row>
    <row r="4968" spans="4:20" x14ac:dyDescent="0.45">
      <c r="D4968"/>
      <c r="E4968"/>
      <c r="I4968" s="21"/>
      <c r="J4968" s="22"/>
      <c r="K4968" s="23"/>
      <c r="M4968" s="31"/>
      <c r="N4968" s="31"/>
      <c r="O4968"/>
      <c r="P4968"/>
      <c r="R4968"/>
      <c r="T4968" s="30"/>
    </row>
    <row r="4969" spans="4:20" x14ac:dyDescent="0.45">
      <c r="D4969"/>
      <c r="E4969"/>
      <c r="I4969" s="21"/>
      <c r="J4969" s="22"/>
      <c r="K4969" s="23"/>
      <c r="M4969" s="31"/>
      <c r="N4969" s="31"/>
      <c r="O4969"/>
      <c r="P4969"/>
      <c r="R4969"/>
      <c r="T4969" s="30"/>
    </row>
    <row r="4970" spans="4:20" x14ac:dyDescent="0.45">
      <c r="D4970"/>
      <c r="E4970"/>
      <c r="I4970" s="21"/>
      <c r="J4970" s="22"/>
      <c r="K4970" s="23"/>
      <c r="M4970" s="31"/>
      <c r="N4970" s="31"/>
      <c r="O4970"/>
      <c r="P4970"/>
      <c r="R4970"/>
      <c r="T4970" s="30"/>
    </row>
    <row r="4971" spans="4:20" x14ac:dyDescent="0.45">
      <c r="D4971"/>
      <c r="E4971"/>
      <c r="I4971" s="21"/>
      <c r="J4971" s="22"/>
      <c r="K4971" s="23"/>
      <c r="M4971" s="31"/>
      <c r="N4971" s="31"/>
      <c r="O4971"/>
      <c r="P4971"/>
      <c r="R4971"/>
      <c r="T4971" s="30"/>
    </row>
    <row r="4972" spans="4:20" x14ac:dyDescent="0.45">
      <c r="D4972"/>
      <c r="E4972"/>
      <c r="I4972" s="21"/>
      <c r="J4972" s="22"/>
      <c r="K4972" s="23"/>
      <c r="M4972" s="31"/>
      <c r="N4972" s="31"/>
      <c r="O4972"/>
      <c r="P4972"/>
      <c r="R4972"/>
      <c r="T4972" s="30"/>
    </row>
    <row r="4973" spans="4:20" x14ac:dyDescent="0.45">
      <c r="D4973"/>
      <c r="E4973"/>
      <c r="I4973" s="21"/>
      <c r="J4973" s="22"/>
      <c r="K4973" s="23"/>
      <c r="M4973" s="31"/>
      <c r="N4973" s="31"/>
      <c r="O4973"/>
      <c r="P4973"/>
      <c r="R4973"/>
      <c r="T4973" s="30"/>
    </row>
    <row r="4974" spans="4:20" x14ac:dyDescent="0.45">
      <c r="D4974"/>
      <c r="E4974"/>
      <c r="I4974" s="21"/>
      <c r="J4974" s="22"/>
      <c r="K4974" s="23"/>
      <c r="M4974" s="31"/>
      <c r="N4974" s="31"/>
      <c r="O4974"/>
      <c r="P4974"/>
      <c r="R4974"/>
      <c r="T4974" s="30"/>
    </row>
    <row r="4975" spans="4:20" x14ac:dyDescent="0.45">
      <c r="D4975"/>
      <c r="E4975"/>
      <c r="I4975" s="21"/>
      <c r="J4975" s="22"/>
      <c r="K4975" s="23"/>
      <c r="M4975" s="31"/>
      <c r="N4975" s="31"/>
      <c r="O4975"/>
      <c r="P4975"/>
      <c r="R4975"/>
      <c r="T4975" s="30"/>
    </row>
    <row r="4976" spans="4:20" x14ac:dyDescent="0.45">
      <c r="D4976"/>
      <c r="E4976"/>
      <c r="I4976" s="21"/>
      <c r="J4976" s="22"/>
      <c r="K4976" s="23"/>
      <c r="M4976" s="31"/>
      <c r="N4976" s="31"/>
      <c r="O4976"/>
      <c r="P4976"/>
      <c r="R4976"/>
      <c r="T4976" s="30"/>
    </row>
    <row r="4977" spans="4:20" x14ac:dyDescent="0.45">
      <c r="D4977"/>
      <c r="E4977"/>
      <c r="I4977" s="21"/>
      <c r="J4977" s="22"/>
      <c r="K4977" s="23"/>
      <c r="M4977" s="31"/>
      <c r="N4977" s="31"/>
      <c r="O4977"/>
      <c r="P4977"/>
      <c r="R4977"/>
      <c r="T4977" s="30"/>
    </row>
    <row r="4978" spans="4:20" x14ac:dyDescent="0.45">
      <c r="D4978"/>
      <c r="E4978"/>
      <c r="I4978" s="21"/>
      <c r="J4978" s="22"/>
      <c r="K4978" s="23"/>
      <c r="M4978" s="31"/>
      <c r="N4978" s="31"/>
      <c r="O4978"/>
      <c r="P4978"/>
      <c r="R4978"/>
      <c r="T4978" s="30"/>
    </row>
    <row r="4979" spans="4:20" x14ac:dyDescent="0.45">
      <c r="D4979"/>
      <c r="E4979"/>
      <c r="I4979" s="21"/>
      <c r="J4979" s="22"/>
      <c r="K4979" s="23"/>
      <c r="M4979" s="31"/>
      <c r="N4979" s="31"/>
      <c r="O4979"/>
      <c r="P4979"/>
      <c r="R4979"/>
      <c r="T4979" s="30"/>
    </row>
    <row r="4980" spans="4:20" x14ac:dyDescent="0.45">
      <c r="D4980"/>
      <c r="E4980"/>
      <c r="I4980" s="21"/>
      <c r="J4980" s="22"/>
      <c r="K4980" s="23"/>
      <c r="M4980" s="31"/>
      <c r="N4980" s="31"/>
      <c r="O4980"/>
      <c r="P4980"/>
      <c r="R4980"/>
      <c r="T4980" s="30"/>
    </row>
    <row r="4981" spans="4:20" x14ac:dyDescent="0.45">
      <c r="D4981"/>
      <c r="E4981"/>
      <c r="I4981" s="21"/>
      <c r="J4981" s="22"/>
      <c r="K4981" s="23"/>
      <c r="M4981" s="31"/>
      <c r="N4981" s="31"/>
      <c r="O4981"/>
      <c r="P4981"/>
      <c r="R4981"/>
      <c r="T4981" s="30"/>
    </row>
    <row r="4982" spans="4:20" x14ac:dyDescent="0.45">
      <c r="D4982"/>
      <c r="E4982"/>
      <c r="I4982" s="21"/>
      <c r="J4982" s="22"/>
      <c r="K4982" s="23"/>
      <c r="M4982" s="31"/>
      <c r="N4982" s="31"/>
      <c r="O4982"/>
      <c r="P4982"/>
      <c r="R4982"/>
      <c r="T4982" s="30"/>
    </row>
    <row r="4983" spans="4:20" x14ac:dyDescent="0.45">
      <c r="D4983"/>
      <c r="E4983"/>
      <c r="I4983" s="21"/>
      <c r="J4983" s="22"/>
      <c r="K4983" s="23"/>
      <c r="M4983" s="31"/>
      <c r="N4983" s="31"/>
      <c r="O4983"/>
      <c r="P4983"/>
      <c r="R4983"/>
      <c r="T4983" s="30"/>
    </row>
    <row r="4984" spans="4:20" x14ac:dyDescent="0.45">
      <c r="D4984"/>
      <c r="E4984"/>
      <c r="I4984" s="21"/>
      <c r="J4984" s="22"/>
      <c r="K4984" s="23"/>
      <c r="M4984" s="31"/>
      <c r="N4984" s="31"/>
      <c r="O4984"/>
      <c r="P4984"/>
      <c r="R4984"/>
      <c r="T4984" s="30"/>
    </row>
    <row r="4985" spans="4:20" x14ac:dyDescent="0.45">
      <c r="D4985"/>
      <c r="E4985"/>
      <c r="I4985" s="21"/>
      <c r="J4985" s="22"/>
      <c r="K4985" s="23"/>
      <c r="M4985" s="31"/>
      <c r="N4985" s="31"/>
      <c r="O4985"/>
      <c r="P4985"/>
      <c r="R4985"/>
      <c r="T4985" s="30"/>
    </row>
    <row r="4986" spans="4:20" x14ac:dyDescent="0.45">
      <c r="D4986"/>
      <c r="E4986"/>
      <c r="I4986" s="21"/>
      <c r="J4986" s="22"/>
      <c r="K4986" s="23"/>
      <c r="M4986" s="31"/>
      <c r="N4986" s="31"/>
      <c r="O4986"/>
      <c r="P4986"/>
      <c r="R4986"/>
      <c r="T4986" s="30"/>
    </row>
    <row r="4987" spans="4:20" x14ac:dyDescent="0.45">
      <c r="D4987"/>
      <c r="E4987"/>
      <c r="I4987" s="21"/>
      <c r="J4987" s="22"/>
      <c r="K4987" s="23"/>
      <c r="M4987" s="31"/>
      <c r="N4987" s="31"/>
      <c r="O4987"/>
      <c r="P4987"/>
      <c r="R4987"/>
      <c r="T4987" s="30"/>
    </row>
    <row r="4988" spans="4:20" x14ac:dyDescent="0.45">
      <c r="D4988"/>
      <c r="E4988"/>
      <c r="I4988" s="21"/>
      <c r="J4988" s="22"/>
      <c r="K4988" s="23"/>
      <c r="M4988" s="31"/>
      <c r="N4988" s="31"/>
      <c r="O4988"/>
      <c r="P4988"/>
      <c r="R4988"/>
      <c r="T4988" s="30"/>
    </row>
    <row r="4989" spans="4:20" x14ac:dyDescent="0.45">
      <c r="D4989"/>
      <c r="E4989"/>
      <c r="I4989" s="21"/>
      <c r="J4989" s="22"/>
      <c r="K4989" s="23"/>
      <c r="M4989" s="31"/>
      <c r="N4989" s="31"/>
      <c r="O4989"/>
      <c r="P4989"/>
      <c r="R4989"/>
      <c r="T4989" s="30"/>
    </row>
    <row r="4990" spans="4:20" x14ac:dyDescent="0.45">
      <c r="D4990"/>
      <c r="E4990"/>
      <c r="I4990" s="21"/>
      <c r="J4990" s="22"/>
      <c r="K4990" s="23"/>
      <c r="M4990" s="31"/>
      <c r="N4990" s="31"/>
      <c r="O4990"/>
      <c r="P4990"/>
      <c r="R4990"/>
      <c r="T4990" s="30"/>
    </row>
    <row r="4991" spans="4:20" x14ac:dyDescent="0.45">
      <c r="D4991"/>
      <c r="E4991"/>
      <c r="I4991" s="21"/>
      <c r="J4991" s="22"/>
      <c r="K4991" s="23"/>
      <c r="M4991" s="31"/>
      <c r="N4991" s="31"/>
      <c r="O4991"/>
      <c r="P4991"/>
      <c r="R4991"/>
      <c r="T4991" s="30"/>
    </row>
    <row r="4992" spans="4:20" x14ac:dyDescent="0.45">
      <c r="D4992"/>
      <c r="E4992"/>
      <c r="I4992" s="21"/>
      <c r="J4992" s="22"/>
      <c r="K4992" s="23"/>
      <c r="M4992" s="31"/>
      <c r="N4992" s="31"/>
      <c r="O4992"/>
      <c r="P4992"/>
      <c r="R4992"/>
      <c r="T4992" s="30"/>
    </row>
    <row r="4993" spans="4:20" x14ac:dyDescent="0.45">
      <c r="D4993"/>
      <c r="E4993"/>
      <c r="I4993" s="21"/>
      <c r="J4993" s="22"/>
      <c r="K4993" s="23"/>
      <c r="M4993" s="31"/>
      <c r="N4993" s="31"/>
      <c r="O4993"/>
      <c r="P4993"/>
      <c r="R4993"/>
      <c r="T4993" s="30"/>
    </row>
    <row r="4994" spans="4:20" x14ac:dyDescent="0.45">
      <c r="D4994"/>
      <c r="E4994"/>
      <c r="I4994" s="21"/>
      <c r="J4994" s="22"/>
      <c r="K4994" s="23"/>
      <c r="M4994" s="31"/>
      <c r="N4994" s="31"/>
      <c r="O4994"/>
      <c r="P4994"/>
      <c r="R4994"/>
      <c r="T4994" s="30"/>
    </row>
    <row r="4995" spans="4:20" x14ac:dyDescent="0.45">
      <c r="D4995"/>
      <c r="E4995"/>
      <c r="I4995" s="21"/>
      <c r="J4995" s="22"/>
      <c r="K4995" s="23"/>
      <c r="M4995" s="31"/>
      <c r="N4995" s="31"/>
      <c r="O4995"/>
      <c r="P4995"/>
      <c r="R4995"/>
      <c r="T4995" s="30"/>
    </row>
    <row r="4996" spans="4:20" x14ac:dyDescent="0.45">
      <c r="D4996"/>
      <c r="E4996"/>
      <c r="I4996" s="21"/>
      <c r="J4996" s="22"/>
      <c r="K4996" s="23"/>
      <c r="M4996" s="31"/>
      <c r="N4996" s="31"/>
      <c r="O4996"/>
      <c r="P4996"/>
      <c r="R4996"/>
      <c r="T4996" s="30"/>
    </row>
    <row r="4997" spans="4:20" x14ac:dyDescent="0.45">
      <c r="D4997"/>
      <c r="E4997"/>
      <c r="I4997" s="21"/>
      <c r="J4997" s="22"/>
      <c r="K4997" s="23"/>
      <c r="M4997" s="31"/>
      <c r="N4997" s="31"/>
      <c r="O4997"/>
      <c r="P4997"/>
      <c r="R4997"/>
      <c r="T4997" s="30"/>
    </row>
    <row r="4998" spans="4:20" x14ac:dyDescent="0.45">
      <c r="D4998"/>
      <c r="E4998"/>
      <c r="I4998" s="21"/>
      <c r="J4998" s="22"/>
      <c r="K4998" s="23"/>
      <c r="M4998" s="31"/>
      <c r="N4998" s="31"/>
      <c r="O4998"/>
      <c r="P4998"/>
      <c r="R4998"/>
      <c r="T4998" s="30"/>
    </row>
    <row r="4999" spans="4:20" x14ac:dyDescent="0.45">
      <c r="D4999"/>
      <c r="E4999"/>
      <c r="I4999" s="21"/>
      <c r="J4999" s="22"/>
      <c r="K4999" s="23"/>
      <c r="M4999" s="31"/>
      <c r="N4999" s="31"/>
      <c r="O4999"/>
      <c r="P4999"/>
      <c r="R4999"/>
      <c r="T4999" s="30"/>
    </row>
    <row r="5000" spans="4:20" x14ac:dyDescent="0.45">
      <c r="D5000"/>
      <c r="E5000"/>
      <c r="I5000" s="21"/>
      <c r="J5000" s="22"/>
      <c r="K5000" s="23"/>
      <c r="M5000" s="31"/>
      <c r="N5000" s="31"/>
      <c r="O5000"/>
      <c r="P5000"/>
      <c r="R5000"/>
      <c r="T5000" s="30"/>
    </row>
    <row r="5001" spans="4:20" x14ac:dyDescent="0.45">
      <c r="D5001"/>
      <c r="E5001"/>
      <c r="I5001" s="21"/>
      <c r="J5001" s="22"/>
      <c r="K5001" s="23"/>
      <c r="M5001" s="31"/>
      <c r="N5001" s="31"/>
      <c r="O5001"/>
      <c r="P5001"/>
      <c r="R5001"/>
      <c r="T5001" s="30"/>
    </row>
    <row r="5002" spans="4:20" x14ac:dyDescent="0.45">
      <c r="D5002"/>
      <c r="E5002"/>
      <c r="I5002" s="21"/>
      <c r="J5002" s="22"/>
      <c r="K5002" s="23"/>
      <c r="M5002" s="31"/>
      <c r="N5002" s="31"/>
      <c r="O5002"/>
      <c r="P5002"/>
      <c r="R5002"/>
      <c r="T5002" s="30"/>
    </row>
    <row r="5003" spans="4:20" x14ac:dyDescent="0.45">
      <c r="D5003"/>
      <c r="E5003"/>
      <c r="I5003" s="21"/>
      <c r="J5003" s="22"/>
      <c r="K5003" s="23"/>
      <c r="M5003" s="31"/>
      <c r="N5003" s="31"/>
      <c r="O5003"/>
      <c r="P5003"/>
      <c r="R5003"/>
      <c r="T5003" s="30"/>
    </row>
    <row r="5004" spans="4:20" x14ac:dyDescent="0.45">
      <c r="D5004"/>
      <c r="E5004"/>
      <c r="I5004" s="21"/>
      <c r="J5004" s="22"/>
      <c r="K5004" s="23"/>
      <c r="M5004" s="31"/>
      <c r="N5004" s="31"/>
      <c r="O5004"/>
      <c r="P5004"/>
      <c r="R5004"/>
      <c r="T5004" s="30"/>
    </row>
    <row r="5005" spans="4:20" x14ac:dyDescent="0.45">
      <c r="D5005"/>
      <c r="E5005"/>
      <c r="I5005" s="21"/>
      <c r="J5005" s="22"/>
      <c r="K5005" s="23"/>
      <c r="M5005" s="31"/>
      <c r="N5005" s="31"/>
      <c r="O5005"/>
      <c r="P5005"/>
      <c r="R5005"/>
      <c r="T5005" s="30"/>
    </row>
    <row r="5006" spans="4:20" x14ac:dyDescent="0.45">
      <c r="D5006"/>
      <c r="E5006"/>
      <c r="I5006" s="21"/>
      <c r="J5006" s="22"/>
      <c r="K5006" s="23"/>
      <c r="M5006" s="31"/>
      <c r="N5006" s="31"/>
      <c r="O5006"/>
      <c r="P5006"/>
      <c r="R5006"/>
      <c r="T5006" s="30"/>
    </row>
    <row r="5007" spans="4:20" x14ac:dyDescent="0.45">
      <c r="D5007"/>
      <c r="E5007"/>
      <c r="I5007" s="21"/>
      <c r="J5007" s="22"/>
      <c r="K5007" s="23"/>
      <c r="M5007" s="31"/>
      <c r="N5007" s="31"/>
      <c r="O5007"/>
      <c r="P5007"/>
      <c r="R5007"/>
      <c r="T5007" s="30"/>
    </row>
    <row r="5008" spans="4:20" x14ac:dyDescent="0.45">
      <c r="D5008"/>
      <c r="E5008"/>
      <c r="I5008" s="21"/>
      <c r="J5008" s="22"/>
      <c r="K5008" s="23"/>
      <c r="M5008" s="31"/>
      <c r="N5008" s="31"/>
      <c r="O5008"/>
      <c r="P5008"/>
      <c r="R5008"/>
      <c r="T5008" s="30"/>
    </row>
    <row r="5009" spans="4:20" x14ac:dyDescent="0.45">
      <c r="D5009"/>
      <c r="E5009"/>
      <c r="I5009" s="21"/>
      <c r="J5009" s="22"/>
      <c r="K5009" s="23"/>
      <c r="M5009" s="31"/>
      <c r="N5009" s="31"/>
      <c r="O5009"/>
      <c r="P5009"/>
      <c r="R5009"/>
      <c r="T5009" s="30"/>
    </row>
    <row r="5010" spans="4:20" x14ac:dyDescent="0.45">
      <c r="D5010"/>
      <c r="E5010"/>
      <c r="I5010" s="21"/>
      <c r="J5010" s="22"/>
      <c r="K5010" s="23"/>
      <c r="M5010" s="31"/>
      <c r="N5010" s="31"/>
      <c r="O5010"/>
      <c r="P5010"/>
      <c r="R5010"/>
      <c r="T5010" s="30"/>
    </row>
    <row r="5011" spans="4:20" x14ac:dyDescent="0.45">
      <c r="D5011"/>
      <c r="E5011"/>
      <c r="I5011" s="21"/>
      <c r="J5011" s="22"/>
      <c r="K5011" s="23"/>
      <c r="M5011" s="31"/>
      <c r="N5011" s="31"/>
      <c r="O5011"/>
      <c r="P5011"/>
      <c r="R5011"/>
      <c r="T5011" s="30"/>
    </row>
    <row r="5012" spans="4:20" x14ac:dyDescent="0.45">
      <c r="D5012"/>
      <c r="E5012"/>
      <c r="I5012" s="21"/>
      <c r="J5012" s="22"/>
      <c r="K5012" s="23"/>
      <c r="M5012" s="31"/>
      <c r="N5012" s="31"/>
      <c r="O5012"/>
      <c r="P5012"/>
      <c r="R5012"/>
      <c r="T5012" s="30"/>
    </row>
    <row r="5013" spans="4:20" x14ac:dyDescent="0.45">
      <c r="D5013"/>
      <c r="E5013"/>
      <c r="I5013" s="21"/>
      <c r="J5013" s="22"/>
      <c r="K5013" s="23"/>
      <c r="M5013" s="31"/>
      <c r="N5013" s="31"/>
      <c r="O5013"/>
      <c r="P5013"/>
      <c r="R5013"/>
      <c r="T5013" s="30"/>
    </row>
    <row r="5014" spans="4:20" x14ac:dyDescent="0.45">
      <c r="D5014"/>
      <c r="E5014"/>
      <c r="I5014" s="21"/>
      <c r="J5014" s="22"/>
      <c r="K5014" s="23"/>
      <c r="M5014" s="31"/>
      <c r="N5014" s="31"/>
      <c r="O5014"/>
      <c r="P5014"/>
      <c r="R5014"/>
      <c r="T5014" s="30"/>
    </row>
    <row r="5015" spans="4:20" x14ac:dyDescent="0.45">
      <c r="D5015"/>
      <c r="E5015"/>
      <c r="I5015" s="21"/>
      <c r="J5015" s="22"/>
      <c r="K5015" s="23"/>
      <c r="M5015" s="31"/>
      <c r="N5015" s="31"/>
      <c r="O5015"/>
      <c r="P5015"/>
      <c r="R5015"/>
      <c r="T5015" s="30"/>
    </row>
    <row r="5016" spans="4:20" x14ac:dyDescent="0.45">
      <c r="D5016"/>
      <c r="E5016"/>
      <c r="I5016" s="21"/>
      <c r="J5016" s="22"/>
      <c r="K5016" s="23"/>
      <c r="M5016" s="31"/>
      <c r="N5016" s="31"/>
      <c r="O5016"/>
      <c r="P5016"/>
      <c r="R5016"/>
      <c r="T5016" s="30"/>
    </row>
    <row r="5017" spans="4:20" x14ac:dyDescent="0.45">
      <c r="D5017"/>
      <c r="E5017"/>
      <c r="I5017" s="21"/>
      <c r="J5017" s="22"/>
      <c r="K5017" s="23"/>
      <c r="M5017" s="31"/>
      <c r="N5017" s="31"/>
      <c r="O5017"/>
      <c r="P5017"/>
      <c r="R5017"/>
      <c r="T5017" s="30"/>
    </row>
    <row r="5018" spans="4:20" x14ac:dyDescent="0.45">
      <c r="D5018"/>
      <c r="E5018"/>
      <c r="I5018" s="21"/>
      <c r="J5018" s="22"/>
      <c r="K5018" s="23"/>
      <c r="M5018" s="31"/>
      <c r="N5018" s="31"/>
      <c r="O5018"/>
      <c r="P5018"/>
      <c r="R5018"/>
      <c r="T5018" s="30"/>
    </row>
    <row r="5019" spans="4:20" x14ac:dyDescent="0.45">
      <c r="D5019"/>
      <c r="E5019"/>
      <c r="I5019" s="21"/>
      <c r="J5019" s="22"/>
      <c r="K5019" s="23"/>
      <c r="M5019" s="31"/>
      <c r="N5019" s="31"/>
      <c r="O5019"/>
      <c r="P5019"/>
      <c r="R5019"/>
      <c r="T5019" s="30"/>
    </row>
    <row r="5020" spans="4:20" x14ac:dyDescent="0.45">
      <c r="D5020"/>
      <c r="E5020"/>
      <c r="I5020" s="21"/>
      <c r="J5020" s="22"/>
      <c r="K5020" s="23"/>
      <c r="M5020" s="31"/>
      <c r="N5020" s="31"/>
      <c r="O5020"/>
      <c r="P5020"/>
      <c r="R5020"/>
      <c r="T5020" s="30"/>
    </row>
    <row r="5021" spans="4:20" x14ac:dyDescent="0.45">
      <c r="D5021"/>
      <c r="E5021"/>
      <c r="I5021" s="21"/>
      <c r="J5021" s="22"/>
      <c r="K5021" s="23"/>
      <c r="M5021" s="31"/>
      <c r="N5021" s="31"/>
      <c r="O5021"/>
      <c r="P5021"/>
      <c r="R5021"/>
      <c r="T5021" s="30"/>
    </row>
    <row r="5022" spans="4:20" x14ac:dyDescent="0.45">
      <c r="D5022"/>
      <c r="E5022"/>
      <c r="I5022" s="21"/>
      <c r="J5022" s="22"/>
      <c r="K5022" s="23"/>
      <c r="M5022" s="31"/>
      <c r="N5022" s="31"/>
      <c r="O5022"/>
      <c r="P5022"/>
      <c r="R5022"/>
      <c r="T5022" s="30"/>
    </row>
    <row r="5023" spans="4:20" x14ac:dyDescent="0.45">
      <c r="D5023"/>
      <c r="E5023"/>
      <c r="I5023" s="21"/>
      <c r="J5023" s="22"/>
      <c r="K5023" s="23"/>
      <c r="M5023" s="31"/>
      <c r="N5023" s="31"/>
      <c r="O5023"/>
      <c r="P5023"/>
      <c r="R5023"/>
      <c r="T5023" s="30"/>
    </row>
    <row r="5024" spans="4:20" x14ac:dyDescent="0.45">
      <c r="D5024"/>
      <c r="E5024"/>
      <c r="I5024" s="21"/>
      <c r="J5024" s="22"/>
      <c r="K5024" s="23"/>
      <c r="M5024" s="31"/>
      <c r="N5024" s="31"/>
      <c r="O5024"/>
      <c r="P5024"/>
      <c r="R5024"/>
      <c r="T5024" s="30"/>
    </row>
    <row r="5025" spans="4:20" x14ac:dyDescent="0.45">
      <c r="D5025"/>
      <c r="E5025"/>
      <c r="I5025" s="21"/>
      <c r="J5025" s="22"/>
      <c r="K5025" s="23"/>
      <c r="M5025" s="31"/>
      <c r="N5025" s="31"/>
      <c r="O5025"/>
      <c r="P5025"/>
      <c r="R5025"/>
      <c r="T5025" s="30"/>
    </row>
    <row r="5026" spans="4:20" x14ac:dyDescent="0.45">
      <c r="D5026"/>
      <c r="E5026"/>
      <c r="I5026" s="21"/>
      <c r="J5026" s="22"/>
      <c r="K5026" s="23"/>
      <c r="M5026" s="31"/>
      <c r="N5026" s="31"/>
      <c r="O5026"/>
      <c r="P5026"/>
      <c r="R5026"/>
      <c r="T5026" s="30"/>
    </row>
    <row r="5027" spans="4:20" x14ac:dyDescent="0.45">
      <c r="D5027"/>
      <c r="E5027"/>
      <c r="I5027" s="21"/>
      <c r="J5027" s="22"/>
      <c r="K5027" s="23"/>
      <c r="M5027" s="31"/>
      <c r="N5027" s="31"/>
      <c r="O5027"/>
      <c r="P5027"/>
      <c r="R5027"/>
      <c r="T5027" s="30"/>
    </row>
    <row r="5028" spans="4:20" x14ac:dyDescent="0.45">
      <c r="D5028"/>
      <c r="E5028"/>
      <c r="I5028" s="21"/>
      <c r="J5028" s="22"/>
      <c r="K5028" s="23"/>
      <c r="M5028" s="31"/>
      <c r="N5028" s="31"/>
      <c r="O5028"/>
      <c r="P5028"/>
      <c r="R5028"/>
      <c r="T5028" s="30"/>
    </row>
    <row r="5029" spans="4:20" x14ac:dyDescent="0.45">
      <c r="D5029"/>
      <c r="E5029"/>
      <c r="I5029" s="21"/>
      <c r="J5029" s="22"/>
      <c r="K5029" s="23"/>
      <c r="M5029" s="31"/>
      <c r="N5029" s="31"/>
      <c r="O5029"/>
      <c r="P5029"/>
      <c r="R5029"/>
      <c r="T5029" s="30"/>
    </row>
    <row r="5030" spans="4:20" x14ac:dyDescent="0.45">
      <c r="D5030"/>
      <c r="E5030"/>
      <c r="I5030" s="21"/>
      <c r="J5030" s="22"/>
      <c r="K5030" s="23"/>
      <c r="M5030" s="31"/>
      <c r="N5030" s="31"/>
      <c r="O5030"/>
      <c r="P5030"/>
      <c r="R5030"/>
      <c r="T5030" s="30"/>
    </row>
    <row r="5031" spans="4:20" x14ac:dyDescent="0.45">
      <c r="D5031"/>
      <c r="E5031"/>
      <c r="I5031" s="21"/>
      <c r="J5031" s="22"/>
      <c r="K5031" s="23"/>
      <c r="M5031" s="31"/>
      <c r="N5031" s="31"/>
      <c r="O5031"/>
      <c r="P5031"/>
      <c r="R5031"/>
      <c r="T5031" s="30"/>
    </row>
    <row r="5032" spans="4:20" x14ac:dyDescent="0.45">
      <c r="D5032"/>
      <c r="E5032"/>
      <c r="I5032" s="21"/>
      <c r="J5032" s="22"/>
      <c r="K5032" s="23"/>
      <c r="M5032" s="31"/>
      <c r="N5032" s="31"/>
      <c r="O5032"/>
      <c r="P5032"/>
      <c r="R5032"/>
      <c r="T5032" s="30"/>
    </row>
    <row r="5033" spans="4:20" x14ac:dyDescent="0.45">
      <c r="D5033"/>
      <c r="E5033"/>
      <c r="I5033" s="21"/>
      <c r="J5033" s="22"/>
      <c r="K5033" s="23"/>
      <c r="M5033" s="31"/>
      <c r="N5033" s="31"/>
      <c r="O5033"/>
      <c r="P5033"/>
      <c r="R5033"/>
      <c r="T5033" s="30"/>
    </row>
    <row r="5034" spans="4:20" x14ac:dyDescent="0.45">
      <c r="D5034"/>
      <c r="E5034"/>
      <c r="I5034" s="21"/>
      <c r="J5034" s="22"/>
      <c r="K5034" s="23"/>
      <c r="M5034" s="31"/>
      <c r="N5034" s="31"/>
      <c r="O5034"/>
      <c r="P5034"/>
      <c r="R5034"/>
      <c r="T5034" s="30"/>
    </row>
    <row r="5035" spans="4:20" x14ac:dyDescent="0.45">
      <c r="D5035"/>
      <c r="E5035"/>
      <c r="I5035" s="21"/>
      <c r="J5035" s="22"/>
      <c r="K5035" s="23"/>
      <c r="M5035" s="31"/>
      <c r="N5035" s="31"/>
      <c r="O5035"/>
      <c r="P5035"/>
      <c r="R5035"/>
      <c r="T5035" s="30"/>
    </row>
    <row r="5036" spans="4:20" x14ac:dyDescent="0.45">
      <c r="D5036"/>
      <c r="E5036"/>
      <c r="I5036" s="21"/>
      <c r="J5036" s="22"/>
      <c r="K5036" s="23"/>
      <c r="M5036" s="31"/>
      <c r="N5036" s="31"/>
      <c r="O5036"/>
      <c r="P5036"/>
      <c r="R5036"/>
      <c r="T5036" s="30"/>
    </row>
    <row r="5037" spans="4:20" x14ac:dyDescent="0.45">
      <c r="D5037"/>
      <c r="E5037"/>
      <c r="I5037" s="21"/>
      <c r="J5037" s="22"/>
      <c r="K5037" s="23"/>
      <c r="M5037" s="31"/>
      <c r="N5037" s="31"/>
      <c r="O5037"/>
      <c r="P5037"/>
      <c r="R5037"/>
      <c r="T5037" s="30"/>
    </row>
    <row r="5038" spans="4:20" x14ac:dyDescent="0.45">
      <c r="D5038"/>
      <c r="E5038"/>
      <c r="I5038" s="21"/>
      <c r="J5038" s="22"/>
      <c r="K5038" s="23"/>
      <c r="M5038" s="31"/>
      <c r="N5038" s="31"/>
      <c r="O5038"/>
      <c r="P5038"/>
      <c r="R5038"/>
      <c r="T5038" s="30"/>
    </row>
    <row r="5039" spans="4:20" x14ac:dyDescent="0.45">
      <c r="D5039"/>
      <c r="E5039"/>
      <c r="I5039" s="21"/>
      <c r="J5039" s="22"/>
      <c r="K5039" s="23"/>
      <c r="M5039" s="31"/>
      <c r="N5039" s="31"/>
      <c r="O5039"/>
      <c r="P5039"/>
      <c r="R5039"/>
      <c r="T5039" s="30"/>
    </row>
    <row r="5040" spans="4:20" x14ac:dyDescent="0.45">
      <c r="D5040"/>
      <c r="E5040"/>
      <c r="I5040" s="21"/>
      <c r="J5040" s="22"/>
      <c r="K5040" s="23"/>
      <c r="M5040" s="31"/>
      <c r="N5040" s="31"/>
      <c r="O5040"/>
      <c r="P5040"/>
      <c r="R5040"/>
      <c r="T5040" s="30"/>
    </row>
    <row r="5041" spans="4:20" x14ac:dyDescent="0.45">
      <c r="D5041"/>
      <c r="E5041"/>
      <c r="I5041" s="21"/>
      <c r="J5041" s="22"/>
      <c r="K5041" s="23"/>
      <c r="M5041" s="31"/>
      <c r="N5041" s="31"/>
      <c r="O5041"/>
      <c r="P5041"/>
      <c r="R5041"/>
      <c r="T5041" s="30"/>
    </row>
    <row r="5042" spans="4:20" x14ac:dyDescent="0.45">
      <c r="D5042"/>
      <c r="E5042"/>
      <c r="I5042" s="21"/>
      <c r="J5042" s="22"/>
      <c r="K5042" s="23"/>
      <c r="M5042" s="31"/>
      <c r="N5042" s="31"/>
      <c r="O5042"/>
      <c r="P5042"/>
      <c r="R5042"/>
      <c r="T5042" s="30"/>
    </row>
    <row r="5043" spans="4:20" x14ac:dyDescent="0.45">
      <c r="D5043"/>
      <c r="E5043"/>
      <c r="I5043" s="21"/>
      <c r="J5043" s="22"/>
      <c r="K5043" s="23"/>
      <c r="M5043" s="31"/>
      <c r="N5043" s="31"/>
      <c r="O5043"/>
      <c r="P5043"/>
      <c r="R5043"/>
      <c r="T5043" s="30"/>
    </row>
    <row r="5044" spans="4:20" x14ac:dyDescent="0.45">
      <c r="D5044"/>
      <c r="E5044"/>
      <c r="I5044" s="21"/>
      <c r="J5044" s="22"/>
      <c r="K5044" s="23"/>
      <c r="M5044" s="31"/>
      <c r="N5044" s="31"/>
      <c r="O5044"/>
      <c r="P5044"/>
      <c r="R5044"/>
      <c r="T5044" s="30"/>
    </row>
    <row r="5045" spans="4:20" x14ac:dyDescent="0.45">
      <c r="D5045"/>
      <c r="E5045"/>
      <c r="I5045" s="21"/>
      <c r="J5045" s="22"/>
      <c r="K5045" s="23"/>
      <c r="M5045" s="31"/>
      <c r="N5045" s="31"/>
      <c r="O5045"/>
      <c r="P5045"/>
      <c r="R5045"/>
      <c r="T5045" s="30"/>
    </row>
    <row r="5046" spans="4:20" x14ac:dyDescent="0.45">
      <c r="D5046"/>
      <c r="E5046"/>
      <c r="I5046" s="21"/>
      <c r="J5046" s="22"/>
      <c r="K5046" s="23"/>
      <c r="M5046" s="31"/>
      <c r="N5046" s="31"/>
      <c r="O5046"/>
      <c r="P5046"/>
      <c r="R5046"/>
      <c r="T5046" s="30"/>
    </row>
    <row r="5047" spans="4:20" x14ac:dyDescent="0.45">
      <c r="D5047"/>
      <c r="E5047"/>
      <c r="I5047" s="21"/>
      <c r="J5047" s="22"/>
      <c r="K5047" s="23"/>
      <c r="M5047" s="31"/>
      <c r="N5047" s="31"/>
      <c r="O5047"/>
      <c r="P5047"/>
      <c r="R5047"/>
      <c r="T5047" s="30"/>
    </row>
    <row r="5048" spans="4:20" x14ac:dyDescent="0.45">
      <c r="D5048"/>
      <c r="E5048"/>
      <c r="I5048" s="21"/>
      <c r="J5048" s="22"/>
      <c r="K5048" s="23"/>
      <c r="M5048" s="31"/>
      <c r="N5048" s="31"/>
      <c r="O5048"/>
      <c r="P5048"/>
      <c r="R5048"/>
      <c r="T5048" s="30"/>
    </row>
    <row r="5049" spans="4:20" x14ac:dyDescent="0.45">
      <c r="D5049"/>
      <c r="E5049"/>
      <c r="I5049" s="21"/>
      <c r="J5049" s="22"/>
      <c r="K5049" s="23"/>
      <c r="M5049" s="31"/>
      <c r="N5049" s="31"/>
      <c r="O5049"/>
      <c r="P5049"/>
      <c r="R5049"/>
      <c r="T5049" s="30"/>
    </row>
    <row r="5050" spans="4:20" x14ac:dyDescent="0.45">
      <c r="D5050"/>
      <c r="E5050"/>
      <c r="I5050" s="21"/>
      <c r="J5050" s="22"/>
      <c r="K5050" s="23"/>
      <c r="M5050" s="31"/>
      <c r="N5050" s="31"/>
      <c r="O5050"/>
      <c r="P5050"/>
      <c r="R5050"/>
      <c r="T5050" s="30"/>
    </row>
    <row r="5051" spans="4:20" x14ac:dyDescent="0.45">
      <c r="D5051"/>
      <c r="E5051"/>
      <c r="I5051" s="21"/>
      <c r="J5051" s="22"/>
      <c r="K5051" s="23"/>
      <c r="M5051" s="31"/>
      <c r="N5051" s="31"/>
      <c r="O5051"/>
      <c r="P5051"/>
      <c r="R5051"/>
      <c r="T5051" s="30"/>
    </row>
    <row r="5052" spans="4:20" x14ac:dyDescent="0.45">
      <c r="D5052"/>
      <c r="E5052"/>
      <c r="I5052" s="21"/>
      <c r="J5052" s="22"/>
      <c r="K5052" s="23"/>
      <c r="M5052" s="31"/>
      <c r="N5052" s="31"/>
      <c r="O5052"/>
      <c r="P5052"/>
      <c r="R5052"/>
      <c r="T5052" s="30"/>
    </row>
    <row r="5053" spans="4:20" x14ac:dyDescent="0.45">
      <c r="D5053"/>
      <c r="E5053"/>
      <c r="I5053" s="21"/>
      <c r="J5053" s="22"/>
      <c r="K5053" s="23"/>
      <c r="M5053" s="31"/>
      <c r="N5053" s="31"/>
      <c r="O5053"/>
      <c r="P5053"/>
      <c r="R5053"/>
      <c r="T5053" s="30"/>
    </row>
    <row r="5054" spans="4:20" x14ac:dyDescent="0.45">
      <c r="D5054"/>
      <c r="E5054"/>
      <c r="I5054" s="21"/>
      <c r="J5054" s="22"/>
      <c r="K5054" s="23"/>
      <c r="M5054" s="31"/>
      <c r="N5054" s="31"/>
      <c r="O5054"/>
      <c r="P5054"/>
      <c r="R5054"/>
      <c r="T5054" s="30"/>
    </row>
    <row r="5055" spans="4:20" x14ac:dyDescent="0.45">
      <c r="D5055"/>
      <c r="E5055"/>
      <c r="I5055" s="21"/>
      <c r="J5055" s="22"/>
      <c r="K5055" s="23"/>
      <c r="M5055" s="31"/>
      <c r="N5055" s="31"/>
      <c r="O5055"/>
      <c r="P5055"/>
      <c r="R5055"/>
      <c r="T5055" s="30"/>
    </row>
    <row r="5056" spans="4:20" x14ac:dyDescent="0.45">
      <c r="D5056"/>
      <c r="E5056"/>
      <c r="I5056" s="21"/>
      <c r="J5056" s="22"/>
      <c r="K5056" s="23"/>
      <c r="M5056" s="31"/>
      <c r="N5056" s="31"/>
      <c r="O5056"/>
      <c r="P5056"/>
      <c r="R5056"/>
      <c r="T5056" s="30"/>
    </row>
    <row r="5057" spans="4:20" x14ac:dyDescent="0.45">
      <c r="D5057"/>
      <c r="E5057"/>
      <c r="I5057" s="21"/>
      <c r="J5057" s="22"/>
      <c r="K5057" s="23"/>
      <c r="M5057" s="31"/>
      <c r="N5057" s="31"/>
      <c r="O5057"/>
      <c r="P5057"/>
      <c r="R5057"/>
      <c r="T5057" s="30"/>
    </row>
    <row r="5058" spans="4:20" x14ac:dyDescent="0.45">
      <c r="D5058"/>
      <c r="E5058"/>
      <c r="I5058" s="21"/>
      <c r="J5058" s="22"/>
      <c r="K5058" s="23"/>
      <c r="M5058" s="31"/>
      <c r="N5058" s="31"/>
      <c r="O5058"/>
      <c r="P5058"/>
      <c r="R5058"/>
      <c r="T5058" s="30"/>
    </row>
    <row r="5059" spans="4:20" x14ac:dyDescent="0.45">
      <c r="D5059"/>
      <c r="E5059"/>
      <c r="I5059" s="21"/>
      <c r="J5059" s="22"/>
      <c r="K5059" s="23"/>
      <c r="M5059" s="31"/>
      <c r="N5059" s="31"/>
      <c r="O5059"/>
      <c r="P5059"/>
      <c r="R5059"/>
      <c r="T5059" s="30"/>
    </row>
    <row r="5060" spans="4:20" x14ac:dyDescent="0.45">
      <c r="D5060"/>
      <c r="E5060"/>
      <c r="I5060" s="21"/>
      <c r="J5060" s="22"/>
      <c r="K5060" s="23"/>
      <c r="M5060" s="31"/>
      <c r="N5060" s="31"/>
      <c r="O5060"/>
      <c r="P5060"/>
      <c r="R5060"/>
      <c r="T5060" s="30"/>
    </row>
    <row r="5061" spans="4:20" x14ac:dyDescent="0.45">
      <c r="D5061"/>
      <c r="E5061"/>
      <c r="I5061" s="21"/>
      <c r="J5061" s="22"/>
      <c r="K5061" s="23"/>
      <c r="M5061" s="31"/>
      <c r="N5061" s="31"/>
      <c r="O5061"/>
      <c r="P5061"/>
      <c r="R5061"/>
      <c r="T5061" s="30"/>
    </row>
    <row r="5062" spans="4:20" x14ac:dyDescent="0.45">
      <c r="D5062"/>
      <c r="E5062"/>
      <c r="I5062" s="21"/>
      <c r="J5062" s="22"/>
      <c r="K5062" s="23"/>
      <c r="M5062" s="31"/>
      <c r="N5062" s="31"/>
      <c r="O5062"/>
      <c r="P5062"/>
      <c r="R5062"/>
      <c r="T5062" s="30"/>
    </row>
    <row r="5063" spans="4:20" x14ac:dyDescent="0.45">
      <c r="D5063"/>
      <c r="E5063"/>
      <c r="I5063" s="21"/>
      <c r="J5063" s="22"/>
      <c r="K5063" s="23"/>
      <c r="M5063" s="31"/>
      <c r="N5063" s="31"/>
      <c r="O5063"/>
      <c r="P5063"/>
      <c r="R5063"/>
      <c r="T5063" s="30"/>
    </row>
    <row r="5064" spans="4:20" x14ac:dyDescent="0.45">
      <c r="D5064"/>
      <c r="E5064"/>
      <c r="I5064" s="21"/>
      <c r="J5064" s="22"/>
      <c r="K5064" s="23"/>
      <c r="M5064" s="31"/>
      <c r="N5064" s="31"/>
      <c r="O5064"/>
      <c r="P5064"/>
      <c r="R5064"/>
      <c r="T5064" s="30"/>
    </row>
    <row r="5065" spans="4:20" x14ac:dyDescent="0.45">
      <c r="D5065"/>
      <c r="E5065"/>
      <c r="I5065" s="21"/>
      <c r="J5065" s="22"/>
      <c r="K5065" s="23"/>
      <c r="M5065" s="31"/>
      <c r="N5065" s="31"/>
      <c r="O5065"/>
      <c r="P5065"/>
      <c r="R5065"/>
      <c r="T5065" s="30"/>
    </row>
    <row r="5066" spans="4:20" x14ac:dyDescent="0.45">
      <c r="D5066"/>
      <c r="E5066"/>
      <c r="I5066" s="21"/>
      <c r="J5066" s="22"/>
      <c r="K5066" s="23"/>
      <c r="M5066" s="31"/>
      <c r="N5066" s="31"/>
      <c r="O5066"/>
      <c r="P5066"/>
      <c r="R5066"/>
      <c r="T5066" s="30"/>
    </row>
    <row r="5067" spans="4:20" x14ac:dyDescent="0.45">
      <c r="D5067"/>
      <c r="E5067"/>
      <c r="I5067" s="21"/>
      <c r="J5067" s="22"/>
      <c r="K5067" s="23"/>
      <c r="M5067" s="31"/>
      <c r="N5067" s="31"/>
      <c r="O5067"/>
      <c r="P5067"/>
      <c r="R5067"/>
      <c r="T5067" s="30"/>
    </row>
    <row r="5068" spans="4:20" x14ac:dyDescent="0.45">
      <c r="D5068"/>
      <c r="E5068"/>
      <c r="I5068" s="21"/>
      <c r="J5068" s="22"/>
      <c r="K5068" s="23"/>
      <c r="M5068" s="31"/>
      <c r="N5068" s="31"/>
      <c r="O5068"/>
      <c r="P5068"/>
      <c r="R5068"/>
      <c r="T5068" s="30"/>
    </row>
    <row r="5069" spans="4:20" x14ac:dyDescent="0.45">
      <c r="D5069"/>
      <c r="E5069"/>
      <c r="I5069" s="21"/>
      <c r="J5069" s="22"/>
      <c r="K5069" s="23"/>
      <c r="M5069" s="31"/>
      <c r="N5069" s="31"/>
      <c r="O5069"/>
      <c r="P5069"/>
      <c r="R5069"/>
      <c r="T5069" s="30"/>
    </row>
    <row r="5070" spans="4:20" x14ac:dyDescent="0.45">
      <c r="D5070"/>
      <c r="E5070"/>
      <c r="I5070" s="21"/>
      <c r="J5070" s="22"/>
      <c r="K5070" s="23"/>
      <c r="M5070" s="31"/>
      <c r="N5070" s="31"/>
      <c r="O5070"/>
      <c r="P5070"/>
      <c r="R5070"/>
      <c r="T5070" s="30"/>
    </row>
    <row r="5071" spans="4:20" x14ac:dyDescent="0.45">
      <c r="D5071"/>
      <c r="E5071"/>
      <c r="I5071" s="21"/>
      <c r="J5071" s="22"/>
      <c r="K5071" s="23"/>
      <c r="M5071" s="31"/>
      <c r="N5071" s="31"/>
      <c r="O5071"/>
      <c r="P5071"/>
      <c r="R5071"/>
      <c r="T5071" s="30"/>
    </row>
    <row r="5072" spans="4:20" x14ac:dyDescent="0.45">
      <c r="D5072"/>
      <c r="E5072"/>
      <c r="I5072" s="21"/>
      <c r="J5072" s="22"/>
      <c r="K5072" s="23"/>
      <c r="M5072" s="31"/>
      <c r="N5072" s="31"/>
      <c r="O5072"/>
      <c r="P5072"/>
      <c r="R5072"/>
      <c r="T5072" s="30"/>
    </row>
    <row r="5073" spans="4:20" x14ac:dyDescent="0.45">
      <c r="D5073"/>
      <c r="E5073"/>
      <c r="I5073" s="21"/>
      <c r="J5073" s="22"/>
      <c r="K5073" s="23"/>
      <c r="M5073" s="31"/>
      <c r="N5073" s="31"/>
      <c r="O5073"/>
      <c r="P5073"/>
      <c r="R5073"/>
      <c r="T5073" s="30"/>
    </row>
    <row r="5074" spans="4:20" x14ac:dyDescent="0.45">
      <c r="D5074"/>
      <c r="E5074"/>
      <c r="I5074" s="21"/>
      <c r="J5074" s="22"/>
      <c r="K5074" s="23"/>
      <c r="M5074" s="31"/>
      <c r="N5074" s="31"/>
      <c r="O5074"/>
      <c r="P5074"/>
      <c r="R5074"/>
      <c r="T5074" s="30"/>
    </row>
    <row r="5075" spans="4:20" x14ac:dyDescent="0.45">
      <c r="D5075"/>
      <c r="E5075"/>
      <c r="I5075" s="21"/>
      <c r="J5075" s="22"/>
      <c r="K5075" s="23"/>
      <c r="M5075" s="31"/>
      <c r="N5075" s="31"/>
      <c r="O5075"/>
      <c r="P5075"/>
      <c r="R5075"/>
      <c r="T5075" s="30"/>
    </row>
    <row r="5076" spans="4:20" x14ac:dyDescent="0.45">
      <c r="D5076"/>
      <c r="E5076"/>
      <c r="I5076" s="21"/>
      <c r="J5076" s="22"/>
      <c r="K5076" s="23"/>
      <c r="M5076" s="31"/>
      <c r="N5076" s="31"/>
      <c r="O5076"/>
      <c r="P5076"/>
      <c r="R5076"/>
      <c r="T5076" s="30"/>
    </row>
    <row r="5077" spans="4:20" x14ac:dyDescent="0.45">
      <c r="D5077"/>
      <c r="E5077"/>
      <c r="I5077" s="21"/>
      <c r="J5077" s="22"/>
      <c r="K5077" s="23"/>
      <c r="M5077" s="31"/>
      <c r="N5077" s="31"/>
      <c r="O5077"/>
      <c r="P5077"/>
      <c r="R5077"/>
      <c r="T5077" s="30"/>
    </row>
    <row r="5078" spans="4:20" x14ac:dyDescent="0.45">
      <c r="D5078"/>
      <c r="E5078"/>
      <c r="I5078" s="21"/>
      <c r="J5078" s="22"/>
      <c r="K5078" s="23"/>
      <c r="M5078" s="31"/>
      <c r="N5078" s="31"/>
      <c r="O5078"/>
      <c r="P5078"/>
      <c r="R5078"/>
      <c r="T5078" s="30"/>
    </row>
    <row r="5079" spans="4:20" x14ac:dyDescent="0.45">
      <c r="D5079"/>
      <c r="E5079"/>
      <c r="I5079" s="21"/>
      <c r="J5079" s="22"/>
      <c r="K5079" s="23"/>
      <c r="M5079" s="31"/>
      <c r="N5079" s="31"/>
      <c r="O5079"/>
      <c r="P5079"/>
      <c r="R5079"/>
      <c r="T5079" s="30"/>
    </row>
    <row r="5080" spans="4:20" x14ac:dyDescent="0.45">
      <c r="D5080"/>
      <c r="E5080"/>
      <c r="I5080" s="21"/>
      <c r="J5080" s="22"/>
      <c r="K5080" s="23"/>
      <c r="M5080" s="31"/>
      <c r="N5080" s="31"/>
      <c r="O5080"/>
      <c r="P5080"/>
      <c r="R5080"/>
      <c r="T5080" s="30"/>
    </row>
    <row r="5081" spans="4:20" x14ac:dyDescent="0.45">
      <c r="D5081"/>
      <c r="E5081"/>
      <c r="I5081" s="21"/>
      <c r="J5081" s="22"/>
      <c r="K5081" s="23"/>
      <c r="M5081" s="31"/>
      <c r="N5081" s="31"/>
      <c r="O5081"/>
      <c r="P5081"/>
      <c r="R5081"/>
      <c r="T5081" s="30"/>
    </row>
    <row r="5082" spans="4:20" x14ac:dyDescent="0.45">
      <c r="D5082"/>
      <c r="E5082"/>
      <c r="I5082" s="21"/>
      <c r="J5082" s="22"/>
      <c r="K5082" s="23"/>
      <c r="M5082" s="31"/>
      <c r="N5082" s="31"/>
      <c r="O5082"/>
      <c r="P5082"/>
      <c r="R5082"/>
      <c r="T5082" s="30"/>
    </row>
    <row r="5083" spans="4:20" x14ac:dyDescent="0.45">
      <c r="D5083"/>
      <c r="E5083"/>
      <c r="I5083" s="21"/>
      <c r="J5083" s="22"/>
      <c r="K5083" s="23"/>
      <c r="M5083" s="31"/>
      <c r="N5083" s="31"/>
      <c r="O5083"/>
      <c r="P5083"/>
      <c r="R5083"/>
      <c r="T5083" s="30"/>
    </row>
    <row r="5084" spans="4:20" x14ac:dyDescent="0.45">
      <c r="D5084"/>
      <c r="E5084"/>
      <c r="I5084" s="21"/>
      <c r="J5084" s="22"/>
      <c r="K5084" s="23"/>
      <c r="M5084" s="31"/>
      <c r="N5084" s="31"/>
      <c r="O5084"/>
      <c r="P5084"/>
      <c r="R5084"/>
      <c r="T5084" s="30"/>
    </row>
    <row r="5085" spans="4:20" x14ac:dyDescent="0.45">
      <c r="D5085"/>
      <c r="E5085"/>
      <c r="I5085" s="21"/>
      <c r="J5085" s="22"/>
      <c r="K5085" s="23"/>
      <c r="M5085" s="31"/>
      <c r="N5085" s="31"/>
      <c r="O5085"/>
      <c r="P5085"/>
      <c r="R5085"/>
      <c r="T5085" s="30"/>
    </row>
    <row r="5086" spans="4:20" x14ac:dyDescent="0.45">
      <c r="D5086"/>
      <c r="E5086"/>
      <c r="I5086" s="21"/>
      <c r="J5086" s="22"/>
      <c r="K5086" s="23"/>
      <c r="M5086" s="31"/>
      <c r="N5086" s="31"/>
      <c r="O5086"/>
      <c r="P5086"/>
      <c r="R5086"/>
      <c r="T5086" s="30"/>
    </row>
    <row r="5087" spans="4:20" x14ac:dyDescent="0.45">
      <c r="D5087"/>
      <c r="E5087"/>
      <c r="I5087" s="21"/>
      <c r="J5087" s="22"/>
      <c r="K5087" s="23"/>
      <c r="M5087" s="31"/>
      <c r="N5087" s="31"/>
      <c r="O5087"/>
      <c r="P5087"/>
      <c r="R5087"/>
      <c r="T5087" s="30"/>
    </row>
    <row r="5088" spans="4:20" x14ac:dyDescent="0.45">
      <c r="D5088"/>
      <c r="E5088"/>
      <c r="I5088" s="21"/>
      <c r="J5088" s="22"/>
      <c r="K5088" s="23"/>
      <c r="M5088" s="31"/>
      <c r="N5088" s="31"/>
      <c r="O5088"/>
      <c r="P5088"/>
      <c r="R5088"/>
      <c r="T5088" s="30"/>
    </row>
    <row r="5089" spans="4:20" x14ac:dyDescent="0.45">
      <c r="D5089"/>
      <c r="E5089"/>
      <c r="I5089" s="21"/>
      <c r="J5089" s="22"/>
      <c r="K5089" s="23"/>
      <c r="M5089" s="31"/>
      <c r="N5089" s="31"/>
      <c r="O5089"/>
      <c r="P5089"/>
      <c r="R5089"/>
      <c r="T5089" s="30"/>
    </row>
    <row r="5090" spans="4:20" x14ac:dyDescent="0.45">
      <c r="D5090"/>
      <c r="E5090"/>
      <c r="I5090" s="21"/>
      <c r="J5090" s="22"/>
      <c r="K5090" s="23"/>
      <c r="M5090" s="31"/>
      <c r="N5090" s="31"/>
      <c r="O5090"/>
      <c r="P5090"/>
      <c r="R5090"/>
      <c r="T5090" s="30"/>
    </row>
    <row r="5091" spans="4:20" x14ac:dyDescent="0.45">
      <c r="D5091"/>
      <c r="E5091"/>
      <c r="I5091" s="21"/>
      <c r="J5091" s="22"/>
      <c r="K5091" s="23"/>
      <c r="M5091" s="31"/>
      <c r="N5091" s="31"/>
      <c r="O5091"/>
      <c r="P5091"/>
      <c r="R5091"/>
      <c r="T5091" s="30"/>
    </row>
    <row r="5092" spans="4:20" x14ac:dyDescent="0.45">
      <c r="D5092"/>
      <c r="E5092"/>
      <c r="I5092" s="21"/>
      <c r="J5092" s="22"/>
      <c r="K5092" s="23"/>
      <c r="M5092" s="31"/>
      <c r="N5092" s="31"/>
      <c r="O5092"/>
      <c r="P5092"/>
      <c r="R5092"/>
      <c r="T5092" s="30"/>
    </row>
    <row r="5093" spans="4:20" x14ac:dyDescent="0.45">
      <c r="D5093"/>
      <c r="E5093"/>
      <c r="I5093" s="21"/>
      <c r="J5093" s="22"/>
      <c r="K5093" s="23"/>
      <c r="M5093" s="31"/>
      <c r="N5093" s="31"/>
      <c r="O5093"/>
      <c r="P5093"/>
      <c r="R5093"/>
      <c r="T5093" s="30"/>
    </row>
    <row r="5094" spans="4:20" x14ac:dyDescent="0.45">
      <c r="D5094"/>
      <c r="E5094"/>
      <c r="I5094" s="21"/>
      <c r="J5094" s="22"/>
      <c r="K5094" s="23"/>
      <c r="M5094" s="31"/>
      <c r="N5094" s="31"/>
      <c r="O5094"/>
      <c r="P5094"/>
      <c r="R5094"/>
      <c r="T5094" s="30"/>
    </row>
    <row r="5095" spans="4:20" x14ac:dyDescent="0.45">
      <c r="D5095"/>
      <c r="E5095"/>
      <c r="I5095" s="21"/>
      <c r="J5095" s="22"/>
      <c r="K5095" s="23"/>
      <c r="M5095" s="31"/>
      <c r="N5095" s="31"/>
      <c r="O5095"/>
      <c r="P5095"/>
      <c r="R5095"/>
      <c r="T5095" s="30"/>
    </row>
    <row r="5096" spans="4:20" x14ac:dyDescent="0.45">
      <c r="D5096"/>
      <c r="E5096"/>
      <c r="I5096" s="21"/>
      <c r="J5096" s="22"/>
      <c r="K5096" s="23"/>
      <c r="M5096" s="31"/>
      <c r="N5096" s="31"/>
      <c r="O5096"/>
      <c r="P5096"/>
      <c r="R5096"/>
      <c r="T5096" s="30"/>
    </row>
    <row r="5097" spans="4:20" x14ac:dyDescent="0.45">
      <c r="D5097"/>
      <c r="E5097"/>
      <c r="I5097" s="21"/>
      <c r="J5097" s="22"/>
      <c r="K5097" s="23"/>
      <c r="M5097" s="31"/>
      <c r="N5097" s="31"/>
      <c r="O5097"/>
      <c r="P5097"/>
      <c r="R5097"/>
      <c r="T5097" s="30"/>
    </row>
    <row r="5098" spans="4:20" x14ac:dyDescent="0.45">
      <c r="D5098"/>
      <c r="E5098"/>
      <c r="I5098" s="21"/>
      <c r="J5098" s="22"/>
      <c r="K5098" s="23"/>
      <c r="M5098" s="31"/>
      <c r="N5098" s="31"/>
      <c r="O5098"/>
      <c r="P5098"/>
      <c r="R5098"/>
      <c r="T5098" s="30"/>
    </row>
    <row r="5099" spans="4:20" x14ac:dyDescent="0.45">
      <c r="D5099"/>
      <c r="E5099"/>
      <c r="I5099" s="21"/>
      <c r="J5099" s="22"/>
      <c r="K5099" s="23"/>
      <c r="M5099" s="31"/>
      <c r="N5099" s="31"/>
      <c r="O5099"/>
      <c r="P5099"/>
      <c r="R5099"/>
      <c r="T5099" s="30"/>
    </row>
    <row r="5100" spans="4:20" x14ac:dyDescent="0.45">
      <c r="D5100"/>
      <c r="E5100"/>
      <c r="I5100" s="21"/>
      <c r="J5100" s="22"/>
      <c r="K5100" s="23"/>
      <c r="M5100" s="31"/>
      <c r="N5100" s="31"/>
      <c r="O5100"/>
      <c r="P5100"/>
      <c r="R5100"/>
      <c r="T5100" s="30"/>
    </row>
    <row r="5101" spans="4:20" x14ac:dyDescent="0.45">
      <c r="D5101"/>
      <c r="E5101"/>
      <c r="I5101" s="21"/>
      <c r="J5101" s="22"/>
      <c r="K5101" s="23"/>
      <c r="M5101" s="31"/>
      <c r="N5101" s="31"/>
      <c r="O5101"/>
      <c r="P5101"/>
      <c r="R5101"/>
      <c r="T5101" s="30"/>
    </row>
    <row r="5102" spans="4:20" x14ac:dyDescent="0.45">
      <c r="D5102"/>
      <c r="E5102"/>
      <c r="I5102" s="21"/>
      <c r="J5102" s="22"/>
      <c r="K5102" s="23"/>
      <c r="M5102" s="31"/>
      <c r="N5102" s="31"/>
      <c r="O5102"/>
      <c r="P5102"/>
      <c r="R5102"/>
      <c r="T5102" s="30"/>
    </row>
    <row r="5103" spans="4:20" x14ac:dyDescent="0.45">
      <c r="D5103"/>
      <c r="E5103"/>
      <c r="I5103" s="21"/>
      <c r="J5103" s="22"/>
      <c r="K5103" s="23"/>
      <c r="M5103" s="31"/>
      <c r="N5103" s="31"/>
      <c r="O5103"/>
      <c r="P5103"/>
      <c r="R5103"/>
      <c r="T5103" s="30"/>
    </row>
    <row r="5104" spans="4:20" x14ac:dyDescent="0.45">
      <c r="D5104"/>
      <c r="E5104"/>
      <c r="I5104" s="21"/>
      <c r="J5104" s="22"/>
      <c r="K5104" s="23"/>
      <c r="M5104" s="31"/>
      <c r="N5104" s="31"/>
      <c r="O5104"/>
      <c r="P5104"/>
      <c r="R5104"/>
      <c r="T5104" s="30"/>
    </row>
    <row r="5105" spans="4:20" x14ac:dyDescent="0.45">
      <c r="D5105"/>
      <c r="E5105"/>
      <c r="I5105" s="21"/>
      <c r="J5105" s="22"/>
      <c r="K5105" s="23"/>
      <c r="M5105" s="31"/>
      <c r="N5105" s="31"/>
      <c r="O5105"/>
      <c r="P5105"/>
      <c r="R5105"/>
      <c r="T5105" s="30"/>
    </row>
    <row r="5106" spans="4:20" x14ac:dyDescent="0.45">
      <c r="D5106"/>
      <c r="E5106"/>
      <c r="I5106" s="21"/>
      <c r="J5106" s="22"/>
      <c r="K5106" s="23"/>
      <c r="M5106" s="31"/>
      <c r="N5106" s="31"/>
      <c r="O5106"/>
      <c r="P5106"/>
      <c r="R5106"/>
      <c r="T5106" s="30"/>
    </row>
    <row r="5107" spans="4:20" x14ac:dyDescent="0.45">
      <c r="D5107"/>
      <c r="E5107"/>
      <c r="I5107" s="21"/>
      <c r="J5107" s="22"/>
      <c r="K5107" s="23"/>
      <c r="M5107" s="31"/>
      <c r="N5107" s="31"/>
      <c r="O5107"/>
      <c r="P5107"/>
      <c r="R5107"/>
      <c r="T5107" s="30"/>
    </row>
    <row r="5108" spans="4:20" x14ac:dyDescent="0.45">
      <c r="D5108"/>
      <c r="E5108"/>
      <c r="I5108" s="21"/>
      <c r="J5108" s="22"/>
      <c r="K5108" s="23"/>
      <c r="M5108" s="31"/>
      <c r="N5108" s="31"/>
      <c r="O5108"/>
      <c r="P5108"/>
      <c r="R5108"/>
      <c r="T5108" s="30"/>
    </row>
    <row r="5109" spans="4:20" x14ac:dyDescent="0.45">
      <c r="D5109"/>
      <c r="E5109"/>
      <c r="I5109" s="21"/>
      <c r="J5109" s="22"/>
      <c r="K5109" s="23"/>
      <c r="M5109" s="31"/>
      <c r="N5109" s="31"/>
      <c r="O5109"/>
      <c r="P5109"/>
      <c r="R5109"/>
      <c r="T5109" s="30"/>
    </row>
    <row r="5110" spans="4:20" x14ac:dyDescent="0.45">
      <c r="D5110"/>
      <c r="E5110"/>
      <c r="I5110" s="21"/>
      <c r="J5110" s="22"/>
      <c r="K5110" s="23"/>
      <c r="M5110" s="31"/>
      <c r="N5110" s="31"/>
      <c r="O5110"/>
      <c r="P5110"/>
      <c r="R5110"/>
      <c r="T5110" s="30"/>
    </row>
    <row r="5111" spans="4:20" x14ac:dyDescent="0.45">
      <c r="D5111"/>
      <c r="E5111"/>
      <c r="I5111" s="21"/>
      <c r="J5111" s="22"/>
      <c r="K5111" s="23"/>
      <c r="M5111" s="31"/>
      <c r="N5111" s="31"/>
      <c r="O5111"/>
      <c r="P5111"/>
      <c r="R5111"/>
      <c r="T5111" s="30"/>
    </row>
    <row r="5112" spans="4:20" x14ac:dyDescent="0.45">
      <c r="D5112"/>
      <c r="E5112"/>
      <c r="I5112" s="21"/>
      <c r="J5112" s="22"/>
      <c r="K5112" s="23"/>
      <c r="M5112" s="31"/>
      <c r="N5112" s="31"/>
      <c r="O5112"/>
      <c r="P5112"/>
      <c r="R5112"/>
      <c r="T5112" s="30"/>
    </row>
    <row r="5113" spans="4:20" x14ac:dyDescent="0.45">
      <c r="D5113"/>
      <c r="E5113"/>
      <c r="I5113" s="21"/>
      <c r="J5113" s="22"/>
      <c r="K5113" s="23"/>
      <c r="M5113" s="31"/>
      <c r="N5113" s="31"/>
      <c r="O5113"/>
      <c r="P5113"/>
      <c r="R5113"/>
      <c r="T5113" s="30"/>
    </row>
    <row r="5114" spans="4:20" x14ac:dyDescent="0.45">
      <c r="D5114"/>
      <c r="E5114"/>
      <c r="I5114" s="21"/>
      <c r="J5114" s="22"/>
      <c r="K5114" s="23"/>
      <c r="M5114" s="31"/>
      <c r="N5114" s="31"/>
      <c r="O5114"/>
      <c r="P5114"/>
      <c r="R5114"/>
      <c r="T5114" s="30"/>
    </row>
    <row r="5115" spans="4:20" x14ac:dyDescent="0.45">
      <c r="D5115"/>
      <c r="E5115"/>
      <c r="I5115" s="21"/>
      <c r="J5115" s="22"/>
      <c r="K5115" s="23"/>
      <c r="M5115" s="31"/>
      <c r="N5115" s="31"/>
      <c r="O5115"/>
      <c r="P5115"/>
      <c r="R5115"/>
      <c r="T5115" s="30"/>
    </row>
    <row r="5116" spans="4:20" x14ac:dyDescent="0.45">
      <c r="D5116"/>
      <c r="E5116"/>
      <c r="I5116" s="21"/>
      <c r="J5116" s="22"/>
      <c r="K5116" s="23"/>
      <c r="M5116" s="31"/>
      <c r="N5116" s="31"/>
      <c r="O5116"/>
      <c r="P5116"/>
      <c r="R5116"/>
      <c r="T5116" s="30"/>
    </row>
    <row r="5117" spans="4:20" x14ac:dyDescent="0.45">
      <c r="D5117"/>
      <c r="E5117"/>
      <c r="I5117" s="21"/>
      <c r="J5117" s="22"/>
      <c r="K5117" s="23"/>
      <c r="M5117" s="31"/>
      <c r="N5117" s="31"/>
      <c r="O5117"/>
      <c r="P5117"/>
      <c r="R5117"/>
      <c r="T5117" s="30"/>
    </row>
    <row r="5118" spans="4:20" x14ac:dyDescent="0.45">
      <c r="D5118"/>
      <c r="E5118"/>
      <c r="I5118" s="21"/>
      <c r="J5118" s="22"/>
      <c r="K5118" s="23"/>
      <c r="M5118" s="31"/>
      <c r="N5118" s="31"/>
      <c r="O5118"/>
      <c r="P5118"/>
      <c r="R5118"/>
      <c r="T5118" s="30"/>
    </row>
    <row r="5119" spans="4:20" x14ac:dyDescent="0.45">
      <c r="D5119"/>
      <c r="E5119"/>
      <c r="I5119" s="21"/>
      <c r="J5119" s="22"/>
      <c r="K5119" s="23"/>
      <c r="M5119" s="31"/>
      <c r="N5119" s="31"/>
      <c r="O5119"/>
      <c r="P5119"/>
      <c r="R5119"/>
      <c r="T5119" s="30"/>
    </row>
    <row r="5120" spans="4:20" x14ac:dyDescent="0.45">
      <c r="D5120"/>
      <c r="E5120"/>
      <c r="I5120" s="21"/>
      <c r="J5120" s="22"/>
      <c r="K5120" s="23"/>
      <c r="M5120" s="31"/>
      <c r="N5120" s="31"/>
      <c r="O5120"/>
      <c r="P5120"/>
      <c r="R5120"/>
      <c r="T5120" s="30"/>
    </row>
    <row r="5121" spans="4:20" x14ac:dyDescent="0.45">
      <c r="D5121"/>
      <c r="E5121"/>
      <c r="I5121" s="21"/>
      <c r="J5121" s="22"/>
      <c r="K5121" s="23"/>
      <c r="M5121" s="31"/>
      <c r="N5121" s="31"/>
      <c r="O5121"/>
      <c r="P5121"/>
      <c r="R5121"/>
      <c r="T5121" s="30"/>
    </row>
    <row r="5122" spans="4:20" x14ac:dyDescent="0.45">
      <c r="D5122"/>
      <c r="E5122"/>
      <c r="I5122" s="21"/>
      <c r="J5122" s="22"/>
      <c r="K5122" s="23"/>
      <c r="M5122" s="31"/>
      <c r="N5122" s="31"/>
      <c r="O5122"/>
      <c r="P5122"/>
      <c r="R5122"/>
      <c r="T5122" s="30"/>
    </row>
    <row r="5123" spans="4:20" x14ac:dyDescent="0.45">
      <c r="D5123"/>
      <c r="E5123"/>
      <c r="I5123" s="21"/>
      <c r="J5123" s="22"/>
      <c r="K5123" s="23"/>
      <c r="M5123" s="31"/>
      <c r="N5123" s="31"/>
      <c r="O5123"/>
      <c r="P5123"/>
      <c r="R5123"/>
      <c r="T5123" s="30"/>
    </row>
    <row r="5124" spans="4:20" x14ac:dyDescent="0.45">
      <c r="D5124"/>
      <c r="E5124"/>
      <c r="I5124" s="21"/>
      <c r="J5124" s="22"/>
      <c r="K5124" s="23"/>
      <c r="M5124" s="31"/>
      <c r="N5124" s="31"/>
      <c r="O5124"/>
      <c r="P5124"/>
      <c r="R5124"/>
      <c r="T5124" s="30"/>
    </row>
    <row r="5125" spans="4:20" x14ac:dyDescent="0.45">
      <c r="D5125"/>
      <c r="E5125"/>
      <c r="I5125" s="21"/>
      <c r="J5125" s="22"/>
      <c r="K5125" s="23"/>
      <c r="M5125" s="31"/>
      <c r="N5125" s="31"/>
      <c r="O5125"/>
      <c r="P5125"/>
      <c r="R5125"/>
      <c r="T5125" s="30"/>
    </row>
    <row r="5126" spans="4:20" x14ac:dyDescent="0.45">
      <c r="D5126"/>
      <c r="E5126"/>
      <c r="I5126" s="21"/>
      <c r="J5126" s="22"/>
      <c r="K5126" s="23"/>
      <c r="M5126" s="31"/>
      <c r="N5126" s="31"/>
      <c r="O5126"/>
      <c r="P5126"/>
      <c r="R5126"/>
      <c r="T5126" s="30"/>
    </row>
    <row r="5127" spans="4:20" x14ac:dyDescent="0.45">
      <c r="D5127"/>
      <c r="E5127"/>
      <c r="I5127" s="21"/>
      <c r="J5127" s="22"/>
      <c r="K5127" s="23"/>
      <c r="M5127" s="31"/>
      <c r="N5127" s="31"/>
      <c r="O5127"/>
      <c r="P5127"/>
      <c r="R5127"/>
      <c r="T5127" s="30"/>
    </row>
    <row r="5128" spans="4:20" x14ac:dyDescent="0.45">
      <c r="D5128"/>
      <c r="E5128"/>
      <c r="I5128" s="21"/>
      <c r="J5128" s="22"/>
      <c r="K5128" s="23"/>
      <c r="M5128" s="31"/>
      <c r="N5128" s="31"/>
      <c r="O5128"/>
      <c r="P5128"/>
      <c r="R5128"/>
      <c r="T5128" s="30"/>
    </row>
    <row r="5129" spans="4:20" x14ac:dyDescent="0.45">
      <c r="D5129"/>
      <c r="E5129"/>
      <c r="I5129" s="21"/>
      <c r="J5129" s="22"/>
      <c r="K5129" s="23"/>
      <c r="M5129" s="31"/>
      <c r="N5129" s="31"/>
      <c r="O5129"/>
      <c r="P5129"/>
      <c r="R5129"/>
      <c r="T5129" s="30"/>
    </row>
    <row r="5130" spans="4:20" x14ac:dyDescent="0.45">
      <c r="D5130"/>
      <c r="E5130"/>
      <c r="I5130" s="21"/>
      <c r="J5130" s="22"/>
      <c r="K5130" s="23"/>
      <c r="M5130" s="31"/>
      <c r="N5130" s="31"/>
      <c r="O5130"/>
      <c r="P5130"/>
      <c r="R5130"/>
      <c r="T5130" s="30"/>
    </row>
    <row r="5131" spans="4:20" x14ac:dyDescent="0.45">
      <c r="D5131"/>
      <c r="E5131"/>
      <c r="I5131" s="21"/>
      <c r="J5131" s="22"/>
      <c r="K5131" s="23"/>
      <c r="M5131" s="31"/>
      <c r="N5131" s="31"/>
      <c r="O5131"/>
      <c r="P5131"/>
      <c r="R5131"/>
      <c r="T5131" s="30"/>
    </row>
    <row r="5132" spans="4:20" x14ac:dyDescent="0.45">
      <c r="D5132"/>
      <c r="E5132"/>
      <c r="I5132" s="21"/>
      <c r="J5132" s="22"/>
      <c r="K5132" s="23"/>
      <c r="M5132" s="31"/>
      <c r="N5132" s="31"/>
      <c r="O5132"/>
      <c r="P5132"/>
      <c r="R5132"/>
      <c r="T5132" s="30"/>
    </row>
    <row r="5133" spans="4:20" x14ac:dyDescent="0.45">
      <c r="D5133"/>
      <c r="E5133"/>
      <c r="I5133" s="21"/>
      <c r="J5133" s="22"/>
      <c r="K5133" s="23"/>
      <c r="M5133" s="31"/>
      <c r="N5133" s="31"/>
      <c r="O5133"/>
      <c r="P5133"/>
      <c r="R5133"/>
      <c r="T5133" s="30"/>
    </row>
    <row r="5134" spans="4:20" x14ac:dyDescent="0.45">
      <c r="D5134"/>
      <c r="E5134"/>
      <c r="I5134" s="21"/>
      <c r="J5134" s="22"/>
      <c r="K5134" s="23"/>
      <c r="M5134" s="31"/>
      <c r="N5134" s="31"/>
      <c r="O5134"/>
      <c r="P5134"/>
      <c r="R5134"/>
      <c r="T5134" s="30"/>
    </row>
    <row r="5135" spans="4:20" x14ac:dyDescent="0.45">
      <c r="D5135"/>
      <c r="E5135"/>
      <c r="I5135" s="21"/>
      <c r="J5135" s="22"/>
      <c r="K5135" s="23"/>
      <c r="M5135" s="31"/>
      <c r="N5135" s="31"/>
      <c r="O5135"/>
      <c r="P5135"/>
      <c r="R5135"/>
      <c r="T5135" s="30"/>
    </row>
    <row r="5136" spans="4:20" x14ac:dyDescent="0.45">
      <c r="D5136"/>
      <c r="E5136"/>
      <c r="I5136" s="21"/>
      <c r="J5136" s="22"/>
      <c r="K5136" s="23"/>
      <c r="M5136" s="31"/>
      <c r="N5136" s="31"/>
      <c r="O5136"/>
      <c r="P5136"/>
      <c r="R5136"/>
      <c r="T5136" s="30"/>
    </row>
    <row r="5137" spans="4:20" x14ac:dyDescent="0.45">
      <c r="D5137"/>
      <c r="E5137"/>
      <c r="I5137" s="21"/>
      <c r="J5137" s="22"/>
      <c r="K5137" s="23"/>
      <c r="M5137" s="31"/>
      <c r="N5137" s="31"/>
      <c r="O5137"/>
      <c r="P5137"/>
      <c r="R5137"/>
      <c r="T5137" s="30"/>
    </row>
    <row r="5138" spans="4:20" x14ac:dyDescent="0.45">
      <c r="D5138"/>
      <c r="E5138"/>
      <c r="I5138" s="21"/>
      <c r="J5138" s="22"/>
      <c r="K5138" s="23"/>
      <c r="M5138" s="31"/>
      <c r="N5138" s="31"/>
      <c r="O5138"/>
      <c r="P5138"/>
      <c r="R5138"/>
      <c r="T5138" s="30"/>
    </row>
    <row r="5139" spans="4:20" x14ac:dyDescent="0.45">
      <c r="D5139"/>
      <c r="E5139"/>
      <c r="I5139" s="21"/>
      <c r="J5139" s="22"/>
      <c r="K5139" s="23"/>
      <c r="M5139" s="31"/>
      <c r="N5139" s="31"/>
      <c r="O5139"/>
      <c r="P5139"/>
      <c r="R5139"/>
      <c r="T5139" s="30"/>
    </row>
    <row r="5140" spans="4:20" x14ac:dyDescent="0.45">
      <c r="D5140"/>
      <c r="E5140"/>
      <c r="I5140" s="21"/>
      <c r="J5140" s="22"/>
      <c r="K5140" s="23"/>
      <c r="M5140" s="31"/>
      <c r="N5140" s="31"/>
      <c r="O5140"/>
      <c r="P5140"/>
      <c r="R5140"/>
      <c r="T5140" s="30"/>
    </row>
    <row r="5141" spans="4:20" x14ac:dyDescent="0.45">
      <c r="D5141"/>
      <c r="E5141"/>
      <c r="I5141" s="21"/>
      <c r="J5141" s="22"/>
      <c r="K5141" s="23"/>
      <c r="M5141" s="31"/>
      <c r="N5141" s="31"/>
      <c r="O5141"/>
      <c r="P5141"/>
      <c r="R5141"/>
      <c r="T5141" s="30"/>
    </row>
    <row r="5142" spans="4:20" x14ac:dyDescent="0.45">
      <c r="D5142"/>
      <c r="E5142"/>
      <c r="I5142" s="21"/>
      <c r="J5142" s="22"/>
      <c r="K5142" s="23"/>
      <c r="M5142" s="31"/>
      <c r="N5142" s="31"/>
      <c r="O5142"/>
      <c r="P5142"/>
      <c r="R5142"/>
      <c r="T5142" s="30"/>
    </row>
    <row r="5143" spans="4:20" x14ac:dyDescent="0.45">
      <c r="D5143"/>
      <c r="E5143"/>
      <c r="I5143" s="21"/>
      <c r="J5143" s="22"/>
      <c r="K5143" s="23"/>
      <c r="M5143" s="31"/>
      <c r="N5143" s="31"/>
      <c r="O5143"/>
      <c r="P5143"/>
      <c r="R5143"/>
      <c r="T5143" s="30"/>
    </row>
    <row r="5144" spans="4:20" x14ac:dyDescent="0.45">
      <c r="D5144"/>
      <c r="E5144"/>
      <c r="I5144" s="21"/>
      <c r="J5144" s="22"/>
      <c r="K5144" s="23"/>
      <c r="M5144" s="31"/>
      <c r="N5144" s="31"/>
      <c r="O5144"/>
      <c r="P5144"/>
      <c r="R5144"/>
      <c r="T5144" s="30"/>
    </row>
    <row r="5145" spans="4:20" x14ac:dyDescent="0.45">
      <c r="D5145"/>
      <c r="E5145"/>
      <c r="I5145" s="21"/>
      <c r="J5145" s="22"/>
      <c r="K5145" s="23"/>
      <c r="M5145" s="31"/>
      <c r="N5145" s="31"/>
      <c r="O5145"/>
      <c r="P5145"/>
      <c r="R5145"/>
      <c r="T5145" s="30"/>
    </row>
    <row r="5146" spans="4:20" x14ac:dyDescent="0.45">
      <c r="D5146"/>
      <c r="E5146"/>
      <c r="I5146" s="21"/>
      <c r="J5146" s="22"/>
      <c r="K5146" s="23"/>
      <c r="M5146" s="31"/>
      <c r="N5146" s="31"/>
      <c r="O5146"/>
      <c r="P5146"/>
      <c r="R5146"/>
      <c r="T5146" s="30"/>
    </row>
    <row r="5147" spans="4:20" x14ac:dyDescent="0.45">
      <c r="D5147"/>
      <c r="E5147"/>
      <c r="I5147" s="21"/>
      <c r="J5147" s="22"/>
      <c r="K5147" s="23"/>
      <c r="M5147" s="31"/>
      <c r="N5147" s="31"/>
      <c r="O5147"/>
      <c r="P5147"/>
      <c r="R5147"/>
      <c r="T5147" s="30"/>
    </row>
    <row r="5148" spans="4:20" x14ac:dyDescent="0.45">
      <c r="D5148"/>
      <c r="E5148"/>
      <c r="I5148" s="21"/>
      <c r="J5148" s="22"/>
      <c r="K5148" s="23"/>
      <c r="M5148" s="31"/>
      <c r="N5148" s="31"/>
      <c r="O5148"/>
      <c r="P5148"/>
      <c r="R5148"/>
      <c r="T5148" s="30"/>
    </row>
    <row r="5149" spans="4:20" x14ac:dyDescent="0.45">
      <c r="D5149"/>
      <c r="E5149"/>
      <c r="I5149" s="21"/>
      <c r="J5149" s="22"/>
      <c r="K5149" s="23"/>
      <c r="M5149" s="31"/>
      <c r="N5149" s="31"/>
      <c r="O5149"/>
      <c r="P5149"/>
      <c r="R5149"/>
      <c r="T5149" s="30"/>
    </row>
    <row r="5150" spans="4:20" x14ac:dyDescent="0.45">
      <c r="D5150"/>
      <c r="E5150"/>
      <c r="I5150" s="21"/>
      <c r="J5150" s="22"/>
      <c r="K5150" s="23"/>
      <c r="M5150" s="31"/>
      <c r="N5150" s="31"/>
      <c r="O5150"/>
      <c r="P5150"/>
      <c r="R5150"/>
      <c r="T5150" s="30"/>
    </row>
    <row r="5151" spans="4:20" x14ac:dyDescent="0.45">
      <c r="D5151"/>
      <c r="E5151"/>
      <c r="I5151" s="21"/>
      <c r="J5151" s="22"/>
      <c r="K5151" s="23"/>
      <c r="M5151" s="31"/>
      <c r="N5151" s="31"/>
      <c r="O5151"/>
      <c r="P5151"/>
      <c r="R5151"/>
      <c r="T5151" s="30"/>
    </row>
    <row r="5152" spans="4:20" x14ac:dyDescent="0.45">
      <c r="D5152"/>
      <c r="E5152"/>
      <c r="I5152" s="21"/>
      <c r="J5152" s="22"/>
      <c r="K5152" s="23"/>
      <c r="M5152" s="31"/>
      <c r="N5152" s="31"/>
      <c r="O5152"/>
      <c r="P5152"/>
      <c r="R5152"/>
      <c r="T5152" s="30"/>
    </row>
    <row r="5153" spans="4:20" x14ac:dyDescent="0.45">
      <c r="D5153"/>
      <c r="E5153"/>
      <c r="I5153" s="21"/>
      <c r="J5153" s="22"/>
      <c r="K5153" s="23"/>
      <c r="M5153" s="31"/>
      <c r="N5153" s="31"/>
      <c r="O5153"/>
      <c r="P5153"/>
      <c r="R5153"/>
      <c r="T5153" s="30"/>
    </row>
    <row r="5154" spans="4:20" x14ac:dyDescent="0.45">
      <c r="D5154"/>
      <c r="E5154"/>
      <c r="I5154" s="21"/>
      <c r="J5154" s="22"/>
      <c r="K5154" s="23"/>
      <c r="M5154" s="31"/>
      <c r="N5154" s="31"/>
      <c r="O5154"/>
      <c r="P5154"/>
      <c r="R5154"/>
      <c r="T5154" s="30"/>
    </row>
    <row r="5155" spans="4:20" x14ac:dyDescent="0.45">
      <c r="D5155"/>
      <c r="E5155"/>
      <c r="I5155" s="21"/>
      <c r="J5155" s="22"/>
      <c r="K5155" s="23"/>
      <c r="M5155" s="31"/>
      <c r="N5155" s="31"/>
      <c r="O5155"/>
      <c r="P5155"/>
      <c r="R5155"/>
      <c r="T5155" s="30"/>
    </row>
    <row r="5156" spans="4:20" x14ac:dyDescent="0.45">
      <c r="D5156"/>
      <c r="E5156"/>
      <c r="I5156" s="21"/>
      <c r="J5156" s="22"/>
      <c r="K5156" s="23"/>
      <c r="M5156" s="31"/>
      <c r="N5156" s="31"/>
      <c r="O5156"/>
      <c r="P5156"/>
      <c r="R5156"/>
      <c r="T5156" s="30"/>
    </row>
    <row r="5157" spans="4:20" x14ac:dyDescent="0.45">
      <c r="D5157"/>
      <c r="E5157"/>
      <c r="I5157" s="21"/>
      <c r="J5157" s="22"/>
      <c r="K5157" s="23"/>
      <c r="M5157" s="31"/>
      <c r="N5157" s="31"/>
      <c r="O5157"/>
      <c r="P5157"/>
      <c r="R5157"/>
      <c r="T5157" s="30"/>
    </row>
    <row r="5158" spans="4:20" x14ac:dyDescent="0.45">
      <c r="D5158"/>
      <c r="E5158"/>
      <c r="I5158" s="21"/>
      <c r="J5158" s="22"/>
      <c r="K5158" s="23"/>
      <c r="M5158" s="31"/>
      <c r="N5158" s="31"/>
      <c r="O5158"/>
      <c r="P5158"/>
      <c r="R5158"/>
      <c r="T5158" s="30"/>
    </row>
    <row r="5159" spans="4:20" x14ac:dyDescent="0.45">
      <c r="D5159"/>
      <c r="E5159"/>
      <c r="I5159" s="21"/>
      <c r="J5159" s="22"/>
      <c r="K5159" s="23"/>
      <c r="M5159" s="31"/>
      <c r="N5159" s="31"/>
      <c r="O5159"/>
      <c r="P5159"/>
      <c r="R5159"/>
      <c r="T5159" s="30"/>
    </row>
    <row r="5160" spans="4:20" x14ac:dyDescent="0.45">
      <c r="D5160"/>
      <c r="E5160"/>
      <c r="I5160" s="21"/>
      <c r="J5160" s="22"/>
      <c r="K5160" s="23"/>
      <c r="M5160" s="31"/>
      <c r="N5160" s="31"/>
      <c r="O5160"/>
      <c r="P5160"/>
      <c r="R5160"/>
      <c r="T5160" s="30"/>
    </row>
    <row r="5161" spans="4:20" x14ac:dyDescent="0.45">
      <c r="D5161"/>
      <c r="E5161"/>
      <c r="I5161" s="21"/>
      <c r="J5161" s="22"/>
      <c r="K5161" s="23"/>
      <c r="M5161" s="31"/>
      <c r="N5161" s="31"/>
      <c r="O5161"/>
      <c r="P5161"/>
      <c r="R5161"/>
      <c r="T5161" s="30"/>
    </row>
    <row r="5162" spans="4:20" x14ac:dyDescent="0.45">
      <c r="D5162"/>
      <c r="E5162"/>
      <c r="I5162" s="21"/>
      <c r="J5162" s="22"/>
      <c r="K5162" s="23"/>
      <c r="M5162" s="31"/>
      <c r="N5162" s="31"/>
      <c r="O5162"/>
      <c r="P5162"/>
      <c r="R5162"/>
      <c r="T5162" s="30"/>
    </row>
    <row r="5163" spans="4:20" x14ac:dyDescent="0.45">
      <c r="D5163"/>
      <c r="E5163"/>
      <c r="I5163" s="21"/>
      <c r="J5163" s="22"/>
      <c r="K5163" s="23"/>
      <c r="M5163" s="31"/>
      <c r="N5163" s="31"/>
      <c r="O5163"/>
      <c r="P5163"/>
      <c r="R5163"/>
      <c r="T5163" s="30"/>
    </row>
    <row r="5164" spans="4:20" x14ac:dyDescent="0.45">
      <c r="D5164"/>
      <c r="E5164"/>
      <c r="I5164" s="21"/>
      <c r="J5164" s="22"/>
      <c r="K5164" s="23"/>
      <c r="M5164" s="31"/>
      <c r="N5164" s="31"/>
      <c r="O5164"/>
      <c r="P5164"/>
      <c r="R5164"/>
      <c r="T5164" s="30"/>
    </row>
    <row r="5165" spans="4:20" x14ac:dyDescent="0.45">
      <c r="D5165"/>
      <c r="E5165"/>
      <c r="I5165" s="21"/>
      <c r="J5165" s="22"/>
      <c r="K5165" s="23"/>
      <c r="M5165" s="31"/>
      <c r="N5165" s="31"/>
      <c r="O5165"/>
      <c r="P5165"/>
      <c r="R5165"/>
      <c r="T5165" s="30"/>
    </row>
    <row r="5166" spans="4:20" x14ac:dyDescent="0.45">
      <c r="D5166"/>
      <c r="E5166"/>
      <c r="I5166" s="21"/>
      <c r="J5166" s="22"/>
      <c r="K5166" s="23"/>
      <c r="M5166" s="31"/>
      <c r="N5166" s="31"/>
      <c r="O5166"/>
      <c r="P5166"/>
      <c r="R5166"/>
      <c r="T5166" s="30"/>
    </row>
    <row r="5167" spans="4:20" x14ac:dyDescent="0.45">
      <c r="D5167"/>
      <c r="E5167"/>
      <c r="I5167" s="21"/>
      <c r="J5167" s="22"/>
      <c r="K5167" s="23"/>
      <c r="M5167" s="31"/>
      <c r="N5167" s="31"/>
      <c r="O5167"/>
      <c r="P5167"/>
      <c r="R5167"/>
      <c r="T5167" s="30"/>
    </row>
    <row r="5168" spans="4:20" x14ac:dyDescent="0.45">
      <c r="D5168"/>
      <c r="E5168"/>
      <c r="I5168" s="21"/>
      <c r="J5168" s="22"/>
      <c r="K5168" s="23"/>
      <c r="M5168" s="31"/>
      <c r="N5168" s="31"/>
      <c r="O5168"/>
      <c r="P5168"/>
      <c r="R5168"/>
      <c r="T5168" s="30"/>
    </row>
    <row r="5169" spans="4:20" x14ac:dyDescent="0.45">
      <c r="D5169"/>
      <c r="E5169"/>
      <c r="I5169" s="21"/>
      <c r="J5169" s="22"/>
      <c r="K5169" s="23"/>
      <c r="M5169" s="31"/>
      <c r="N5169" s="31"/>
      <c r="O5169"/>
      <c r="P5169"/>
      <c r="R5169"/>
      <c r="T5169" s="30"/>
    </row>
    <row r="5170" spans="4:20" x14ac:dyDescent="0.45">
      <c r="D5170"/>
      <c r="E5170"/>
      <c r="I5170" s="21"/>
      <c r="J5170" s="22"/>
      <c r="K5170" s="23"/>
      <c r="M5170" s="31"/>
      <c r="N5170" s="31"/>
      <c r="O5170"/>
      <c r="P5170"/>
      <c r="R5170"/>
      <c r="T5170" s="30"/>
    </row>
    <row r="5171" spans="4:20" x14ac:dyDescent="0.45">
      <c r="D5171"/>
      <c r="E5171"/>
      <c r="I5171" s="21"/>
      <c r="J5171" s="22"/>
      <c r="K5171" s="23"/>
      <c r="M5171" s="31"/>
      <c r="N5171" s="31"/>
      <c r="O5171"/>
      <c r="P5171"/>
      <c r="R5171"/>
      <c r="T5171" s="30"/>
    </row>
    <row r="5172" spans="4:20" x14ac:dyDescent="0.45">
      <c r="D5172"/>
      <c r="E5172"/>
      <c r="I5172" s="21"/>
      <c r="J5172" s="22"/>
      <c r="K5172" s="23"/>
      <c r="M5172" s="31"/>
      <c r="N5172" s="31"/>
      <c r="O5172"/>
      <c r="P5172"/>
      <c r="R5172"/>
      <c r="T5172" s="30"/>
    </row>
    <row r="5173" spans="4:20" x14ac:dyDescent="0.45">
      <c r="D5173"/>
      <c r="E5173"/>
      <c r="I5173" s="21"/>
      <c r="J5173" s="22"/>
      <c r="K5173" s="23"/>
      <c r="M5173" s="31"/>
      <c r="N5173" s="31"/>
      <c r="O5173"/>
      <c r="P5173"/>
      <c r="R5173"/>
      <c r="T5173" s="30"/>
    </row>
    <row r="5174" spans="4:20" x14ac:dyDescent="0.45">
      <c r="D5174"/>
      <c r="E5174"/>
      <c r="I5174" s="21"/>
      <c r="J5174" s="22"/>
      <c r="K5174" s="23"/>
      <c r="M5174" s="31"/>
      <c r="N5174" s="31"/>
      <c r="O5174"/>
      <c r="P5174"/>
      <c r="R5174"/>
      <c r="T5174" s="30"/>
    </row>
    <row r="5175" spans="4:20" x14ac:dyDescent="0.45">
      <c r="D5175"/>
      <c r="E5175"/>
      <c r="I5175" s="21"/>
      <c r="J5175" s="22"/>
      <c r="K5175" s="23"/>
      <c r="M5175" s="31"/>
      <c r="N5175" s="31"/>
      <c r="O5175"/>
      <c r="P5175"/>
      <c r="R5175"/>
      <c r="T5175" s="30"/>
    </row>
    <row r="5176" spans="4:20" x14ac:dyDescent="0.45">
      <c r="D5176"/>
      <c r="E5176"/>
      <c r="I5176" s="21"/>
      <c r="J5176" s="22"/>
      <c r="K5176" s="23"/>
      <c r="M5176" s="31"/>
      <c r="N5176" s="31"/>
      <c r="O5176"/>
      <c r="P5176"/>
      <c r="R5176"/>
      <c r="T5176" s="30"/>
    </row>
    <row r="5177" spans="4:20" x14ac:dyDescent="0.45">
      <c r="D5177"/>
      <c r="E5177"/>
      <c r="I5177" s="21"/>
      <c r="J5177" s="22"/>
      <c r="K5177" s="23"/>
      <c r="M5177" s="31"/>
      <c r="N5177" s="31"/>
      <c r="O5177"/>
      <c r="P5177"/>
      <c r="R5177"/>
      <c r="T5177" s="30"/>
    </row>
    <row r="5178" spans="4:20" x14ac:dyDescent="0.45">
      <c r="D5178"/>
      <c r="E5178"/>
      <c r="I5178" s="21"/>
      <c r="J5178" s="22"/>
      <c r="K5178" s="23"/>
      <c r="M5178" s="31"/>
      <c r="N5178" s="31"/>
      <c r="O5178"/>
      <c r="P5178"/>
      <c r="R5178"/>
      <c r="T5178" s="30"/>
    </row>
    <row r="5179" spans="4:20" x14ac:dyDescent="0.45">
      <c r="D5179"/>
      <c r="E5179"/>
      <c r="I5179" s="21"/>
      <c r="J5179" s="22"/>
      <c r="K5179" s="23"/>
      <c r="M5179" s="31"/>
      <c r="N5179" s="31"/>
      <c r="O5179"/>
      <c r="P5179"/>
      <c r="R5179"/>
      <c r="T5179" s="30"/>
    </row>
    <row r="5180" spans="4:20" x14ac:dyDescent="0.45">
      <c r="D5180"/>
      <c r="E5180"/>
      <c r="I5180" s="21"/>
      <c r="J5180" s="22"/>
      <c r="K5180" s="23"/>
      <c r="M5180" s="31"/>
      <c r="N5180" s="31"/>
      <c r="O5180"/>
      <c r="P5180"/>
      <c r="R5180"/>
      <c r="T5180" s="30"/>
    </row>
    <row r="5181" spans="4:20" x14ac:dyDescent="0.45">
      <c r="D5181"/>
      <c r="E5181"/>
      <c r="I5181" s="21"/>
      <c r="J5181" s="22"/>
      <c r="K5181" s="23"/>
      <c r="M5181" s="31"/>
      <c r="N5181" s="31"/>
      <c r="O5181"/>
      <c r="P5181"/>
      <c r="R5181"/>
      <c r="T5181" s="30"/>
    </row>
    <row r="5182" spans="4:20" x14ac:dyDescent="0.45">
      <c r="D5182"/>
      <c r="E5182"/>
      <c r="I5182" s="21"/>
      <c r="J5182" s="22"/>
      <c r="K5182" s="23"/>
      <c r="M5182" s="31"/>
      <c r="N5182" s="31"/>
      <c r="O5182"/>
      <c r="P5182"/>
      <c r="R5182"/>
      <c r="T5182" s="30"/>
    </row>
    <row r="5183" spans="4:20" x14ac:dyDescent="0.45">
      <c r="D5183"/>
      <c r="E5183"/>
      <c r="I5183" s="21"/>
      <c r="J5183" s="22"/>
      <c r="K5183" s="23"/>
      <c r="M5183" s="31"/>
      <c r="N5183" s="31"/>
      <c r="O5183"/>
      <c r="P5183"/>
      <c r="R5183"/>
      <c r="T5183" s="30"/>
    </row>
    <row r="5184" spans="4:20" x14ac:dyDescent="0.45">
      <c r="D5184"/>
      <c r="E5184"/>
      <c r="I5184" s="21"/>
      <c r="J5184" s="22"/>
      <c r="K5184" s="23"/>
      <c r="M5184" s="31"/>
      <c r="N5184" s="31"/>
      <c r="O5184"/>
      <c r="P5184"/>
      <c r="R5184"/>
      <c r="T5184" s="30"/>
    </row>
    <row r="5185" spans="4:20" x14ac:dyDescent="0.45">
      <c r="D5185"/>
      <c r="E5185"/>
      <c r="I5185" s="21"/>
      <c r="J5185" s="22"/>
      <c r="K5185" s="23"/>
      <c r="M5185" s="31"/>
      <c r="N5185" s="31"/>
      <c r="O5185"/>
      <c r="P5185"/>
      <c r="R5185"/>
      <c r="T5185" s="30"/>
    </row>
    <row r="5186" spans="4:20" x14ac:dyDescent="0.45">
      <c r="D5186"/>
      <c r="E5186"/>
      <c r="I5186" s="21"/>
      <c r="J5186" s="22"/>
      <c r="K5186" s="23"/>
      <c r="M5186" s="31"/>
      <c r="N5186" s="31"/>
      <c r="O5186"/>
      <c r="P5186"/>
      <c r="R5186"/>
      <c r="T5186" s="30"/>
    </row>
    <row r="5187" spans="4:20" x14ac:dyDescent="0.45">
      <c r="D5187"/>
      <c r="E5187"/>
      <c r="I5187" s="21"/>
      <c r="J5187" s="22"/>
      <c r="K5187" s="23"/>
      <c r="M5187" s="31"/>
      <c r="N5187" s="31"/>
      <c r="O5187"/>
      <c r="P5187"/>
      <c r="R5187"/>
      <c r="T5187" s="30"/>
    </row>
    <row r="5188" spans="4:20" x14ac:dyDescent="0.45">
      <c r="D5188"/>
      <c r="E5188"/>
      <c r="I5188" s="21"/>
      <c r="J5188" s="22"/>
      <c r="K5188" s="23"/>
      <c r="M5188" s="31"/>
      <c r="N5188" s="31"/>
      <c r="O5188"/>
      <c r="P5188"/>
      <c r="R5188"/>
      <c r="T5188" s="30"/>
    </row>
    <row r="5189" spans="4:20" x14ac:dyDescent="0.45">
      <c r="D5189"/>
      <c r="E5189"/>
      <c r="I5189" s="21"/>
      <c r="J5189" s="22"/>
      <c r="K5189" s="23"/>
      <c r="M5189" s="31"/>
      <c r="N5189" s="31"/>
      <c r="O5189"/>
      <c r="P5189"/>
      <c r="R5189"/>
      <c r="T5189" s="30"/>
    </row>
    <row r="5190" spans="4:20" x14ac:dyDescent="0.45">
      <c r="D5190"/>
      <c r="E5190"/>
      <c r="I5190" s="21"/>
      <c r="J5190" s="22"/>
      <c r="K5190" s="23"/>
      <c r="M5190" s="31"/>
      <c r="N5190" s="31"/>
      <c r="O5190"/>
      <c r="P5190"/>
      <c r="R5190"/>
      <c r="T5190" s="30"/>
    </row>
    <row r="5191" spans="4:20" x14ac:dyDescent="0.45">
      <c r="D5191"/>
      <c r="E5191"/>
      <c r="I5191" s="21"/>
      <c r="J5191" s="22"/>
      <c r="K5191" s="23"/>
      <c r="M5191" s="31"/>
      <c r="N5191" s="31"/>
      <c r="O5191"/>
      <c r="P5191"/>
      <c r="R5191"/>
      <c r="T5191" s="30"/>
    </row>
    <row r="5192" spans="4:20" x14ac:dyDescent="0.45">
      <c r="D5192"/>
      <c r="E5192"/>
      <c r="I5192" s="21"/>
      <c r="J5192" s="22"/>
      <c r="K5192" s="23"/>
      <c r="M5192" s="31"/>
      <c r="N5192" s="31"/>
      <c r="O5192"/>
      <c r="P5192"/>
      <c r="R5192"/>
      <c r="T5192" s="30"/>
    </row>
    <row r="5193" spans="4:20" x14ac:dyDescent="0.45">
      <c r="D5193"/>
      <c r="E5193"/>
      <c r="I5193" s="21"/>
      <c r="J5193" s="22"/>
      <c r="K5193" s="23"/>
      <c r="M5193" s="31"/>
      <c r="N5193" s="31"/>
      <c r="O5193"/>
      <c r="P5193"/>
      <c r="R5193"/>
      <c r="T5193" s="30"/>
    </row>
    <row r="5194" spans="4:20" x14ac:dyDescent="0.45">
      <c r="D5194"/>
      <c r="E5194"/>
      <c r="I5194" s="21"/>
      <c r="J5194" s="22"/>
      <c r="K5194" s="23"/>
      <c r="M5194" s="31"/>
      <c r="N5194" s="31"/>
      <c r="O5194"/>
      <c r="P5194"/>
      <c r="R5194"/>
      <c r="T5194" s="30"/>
    </row>
    <row r="5195" spans="4:20" x14ac:dyDescent="0.45">
      <c r="D5195"/>
      <c r="E5195"/>
      <c r="I5195" s="21"/>
      <c r="J5195" s="22"/>
      <c r="K5195" s="23"/>
      <c r="M5195" s="31"/>
      <c r="N5195" s="31"/>
      <c r="O5195"/>
      <c r="P5195"/>
      <c r="R5195"/>
      <c r="T5195" s="30"/>
    </row>
    <row r="5196" spans="4:20" x14ac:dyDescent="0.45">
      <c r="D5196"/>
      <c r="E5196"/>
      <c r="I5196" s="21"/>
      <c r="J5196" s="22"/>
      <c r="K5196" s="23"/>
      <c r="M5196" s="31"/>
      <c r="N5196" s="31"/>
      <c r="O5196"/>
      <c r="P5196"/>
      <c r="R5196"/>
      <c r="T5196" s="30"/>
    </row>
    <row r="5197" spans="4:20" x14ac:dyDescent="0.45">
      <c r="D5197"/>
      <c r="E5197"/>
      <c r="I5197" s="21"/>
      <c r="J5197" s="22"/>
      <c r="K5197" s="23"/>
      <c r="M5197" s="31"/>
      <c r="N5197" s="31"/>
      <c r="O5197"/>
      <c r="P5197"/>
      <c r="R5197"/>
      <c r="T5197" s="30"/>
    </row>
    <row r="5198" spans="4:20" x14ac:dyDescent="0.45">
      <c r="D5198"/>
      <c r="E5198"/>
      <c r="I5198" s="21"/>
      <c r="J5198" s="22"/>
      <c r="K5198" s="23"/>
      <c r="M5198" s="31"/>
      <c r="N5198" s="31"/>
      <c r="O5198"/>
      <c r="P5198"/>
      <c r="R5198"/>
      <c r="T5198" s="30"/>
    </row>
    <row r="5199" spans="4:20" x14ac:dyDescent="0.45">
      <c r="D5199"/>
      <c r="E5199"/>
      <c r="I5199" s="21"/>
      <c r="J5199" s="22"/>
      <c r="K5199" s="23"/>
      <c r="M5199" s="31"/>
      <c r="N5199" s="31"/>
      <c r="O5199"/>
      <c r="P5199"/>
      <c r="R5199"/>
      <c r="T5199" s="30"/>
    </row>
    <row r="5200" spans="4:20" x14ac:dyDescent="0.45">
      <c r="D5200"/>
      <c r="E5200"/>
      <c r="I5200" s="21"/>
      <c r="J5200" s="22"/>
      <c r="K5200" s="23"/>
      <c r="M5200" s="31"/>
      <c r="N5200" s="31"/>
      <c r="O5200"/>
      <c r="P5200"/>
      <c r="R5200"/>
      <c r="T5200" s="30"/>
    </row>
    <row r="5201" spans="4:20" x14ac:dyDescent="0.45">
      <c r="D5201"/>
      <c r="E5201"/>
      <c r="I5201" s="21"/>
      <c r="J5201" s="22"/>
      <c r="K5201" s="23"/>
      <c r="M5201" s="31"/>
      <c r="N5201" s="31"/>
      <c r="O5201"/>
      <c r="P5201"/>
      <c r="R5201"/>
      <c r="T5201" s="30"/>
    </row>
    <row r="5202" spans="4:20" x14ac:dyDescent="0.45">
      <c r="D5202"/>
      <c r="E5202"/>
      <c r="I5202" s="21"/>
      <c r="J5202" s="22"/>
      <c r="K5202" s="23"/>
      <c r="M5202" s="31"/>
      <c r="N5202" s="31"/>
      <c r="O5202"/>
      <c r="P5202"/>
      <c r="R5202"/>
      <c r="T5202" s="30"/>
    </row>
    <row r="5203" spans="4:20" x14ac:dyDescent="0.45">
      <c r="D5203"/>
      <c r="E5203"/>
      <c r="I5203" s="21"/>
      <c r="J5203" s="22"/>
      <c r="K5203" s="23"/>
      <c r="M5203" s="31"/>
      <c r="N5203" s="31"/>
      <c r="O5203"/>
      <c r="P5203"/>
      <c r="R5203"/>
      <c r="T5203" s="30"/>
    </row>
    <row r="5204" spans="4:20" x14ac:dyDescent="0.45">
      <c r="D5204"/>
      <c r="E5204"/>
      <c r="I5204" s="21"/>
      <c r="J5204" s="22"/>
      <c r="K5204" s="23"/>
      <c r="M5204" s="31"/>
      <c r="N5204" s="31"/>
      <c r="O5204"/>
      <c r="P5204"/>
      <c r="R5204"/>
      <c r="T5204" s="30"/>
    </row>
    <row r="5205" spans="4:20" x14ac:dyDescent="0.45">
      <c r="D5205"/>
      <c r="E5205"/>
      <c r="I5205" s="21"/>
      <c r="J5205" s="22"/>
      <c r="K5205" s="23"/>
      <c r="M5205" s="31"/>
      <c r="N5205" s="31"/>
      <c r="O5205"/>
      <c r="P5205"/>
      <c r="R5205"/>
      <c r="T5205" s="30"/>
    </row>
    <row r="5206" spans="4:20" x14ac:dyDescent="0.45">
      <c r="D5206"/>
      <c r="E5206"/>
      <c r="I5206" s="21"/>
      <c r="J5206" s="22"/>
      <c r="K5206" s="23"/>
      <c r="M5206" s="31"/>
      <c r="N5206" s="31"/>
      <c r="O5206"/>
      <c r="P5206"/>
      <c r="R5206"/>
      <c r="T5206" s="30"/>
    </row>
    <row r="5207" spans="4:20" x14ac:dyDescent="0.45">
      <c r="D5207"/>
      <c r="E5207"/>
      <c r="I5207" s="21"/>
      <c r="J5207" s="22"/>
      <c r="K5207" s="23"/>
      <c r="M5207" s="31"/>
      <c r="N5207" s="31"/>
      <c r="O5207"/>
      <c r="P5207"/>
      <c r="R5207"/>
      <c r="T5207" s="30"/>
    </row>
    <row r="5208" spans="4:20" x14ac:dyDescent="0.45">
      <c r="D5208"/>
      <c r="E5208"/>
      <c r="I5208" s="21"/>
      <c r="J5208" s="22"/>
      <c r="K5208" s="23"/>
      <c r="M5208" s="31"/>
      <c r="N5208" s="31"/>
      <c r="O5208"/>
      <c r="P5208"/>
      <c r="R5208"/>
      <c r="T5208" s="30"/>
    </row>
    <row r="5209" spans="4:20" x14ac:dyDescent="0.45">
      <c r="D5209"/>
      <c r="E5209"/>
      <c r="I5209" s="21"/>
      <c r="J5209" s="22"/>
      <c r="K5209" s="23"/>
      <c r="M5209" s="31"/>
      <c r="N5209" s="31"/>
      <c r="O5209"/>
      <c r="P5209"/>
      <c r="R5209"/>
      <c r="T5209" s="30"/>
    </row>
    <row r="5210" spans="4:20" x14ac:dyDescent="0.45">
      <c r="D5210"/>
      <c r="E5210"/>
      <c r="I5210" s="21"/>
      <c r="J5210" s="22"/>
      <c r="K5210" s="23"/>
      <c r="M5210" s="31"/>
      <c r="N5210" s="31"/>
      <c r="O5210"/>
      <c r="P5210"/>
      <c r="R5210"/>
      <c r="T5210" s="30"/>
    </row>
    <row r="5211" spans="4:20" x14ac:dyDescent="0.45">
      <c r="D5211"/>
      <c r="E5211"/>
      <c r="I5211" s="21"/>
      <c r="J5211" s="22"/>
      <c r="K5211" s="23"/>
      <c r="M5211" s="31"/>
      <c r="N5211" s="31"/>
      <c r="O5211"/>
      <c r="P5211"/>
      <c r="R5211"/>
      <c r="T5211" s="30"/>
    </row>
    <row r="5212" spans="4:20" x14ac:dyDescent="0.45">
      <c r="D5212"/>
      <c r="E5212"/>
      <c r="I5212" s="21"/>
      <c r="J5212" s="22"/>
      <c r="K5212" s="23"/>
      <c r="M5212" s="31"/>
      <c r="N5212" s="31"/>
      <c r="O5212"/>
      <c r="P5212"/>
      <c r="R5212"/>
      <c r="T5212" s="30"/>
    </row>
    <row r="5213" spans="4:20" x14ac:dyDescent="0.45">
      <c r="D5213"/>
      <c r="E5213"/>
      <c r="I5213" s="21"/>
      <c r="J5213" s="22"/>
      <c r="K5213" s="23"/>
      <c r="M5213" s="31"/>
      <c r="N5213" s="31"/>
      <c r="O5213"/>
      <c r="P5213"/>
      <c r="R5213"/>
      <c r="T5213" s="30"/>
    </row>
    <row r="5214" spans="4:20" x14ac:dyDescent="0.45">
      <c r="D5214"/>
      <c r="E5214"/>
      <c r="I5214" s="21"/>
      <c r="J5214" s="22"/>
      <c r="K5214" s="23"/>
      <c r="M5214" s="31"/>
      <c r="N5214" s="31"/>
      <c r="O5214"/>
      <c r="P5214"/>
      <c r="R5214"/>
      <c r="T5214" s="30"/>
    </row>
    <row r="5215" spans="4:20" x14ac:dyDescent="0.45">
      <c r="D5215"/>
      <c r="E5215"/>
      <c r="I5215" s="21"/>
      <c r="J5215" s="22"/>
      <c r="K5215" s="23"/>
      <c r="M5215" s="31"/>
      <c r="N5215" s="31"/>
      <c r="O5215"/>
      <c r="P5215"/>
      <c r="R5215"/>
      <c r="T5215" s="30"/>
    </row>
    <row r="5216" spans="4:20" x14ac:dyDescent="0.45">
      <c r="D5216"/>
      <c r="E5216"/>
      <c r="I5216" s="21"/>
      <c r="J5216" s="22"/>
      <c r="K5216" s="23"/>
      <c r="M5216" s="31"/>
      <c r="N5216" s="31"/>
      <c r="O5216"/>
      <c r="P5216"/>
      <c r="R5216"/>
      <c r="T5216" s="30"/>
    </row>
    <row r="5217" spans="4:20" x14ac:dyDescent="0.45">
      <c r="D5217"/>
      <c r="E5217"/>
      <c r="I5217" s="21"/>
      <c r="J5217" s="22"/>
      <c r="K5217" s="23"/>
      <c r="M5217" s="31"/>
      <c r="N5217" s="31"/>
      <c r="O5217"/>
      <c r="P5217"/>
      <c r="R5217"/>
      <c r="T5217" s="30"/>
    </row>
    <row r="5218" spans="4:20" x14ac:dyDescent="0.45">
      <c r="D5218"/>
      <c r="E5218"/>
      <c r="I5218" s="21"/>
      <c r="J5218" s="22"/>
      <c r="K5218" s="23"/>
      <c r="M5218" s="31"/>
      <c r="N5218" s="31"/>
      <c r="O5218"/>
      <c r="P5218"/>
      <c r="R5218"/>
      <c r="T5218" s="30"/>
    </row>
    <row r="5219" spans="4:20" x14ac:dyDescent="0.45">
      <c r="D5219"/>
      <c r="E5219"/>
      <c r="I5219" s="21"/>
      <c r="J5219" s="22"/>
      <c r="K5219" s="23"/>
      <c r="M5219" s="31"/>
      <c r="N5219" s="31"/>
      <c r="O5219"/>
      <c r="P5219"/>
      <c r="R5219"/>
      <c r="T5219" s="30"/>
    </row>
    <row r="5220" spans="4:20" x14ac:dyDescent="0.45">
      <c r="D5220"/>
      <c r="E5220"/>
      <c r="I5220" s="21"/>
      <c r="J5220" s="22"/>
      <c r="K5220" s="23"/>
      <c r="M5220" s="31"/>
      <c r="N5220" s="31"/>
      <c r="O5220"/>
      <c r="P5220"/>
      <c r="R5220"/>
      <c r="T5220" s="30"/>
    </row>
    <row r="5221" spans="4:20" x14ac:dyDescent="0.45">
      <c r="D5221"/>
      <c r="E5221"/>
      <c r="I5221" s="21"/>
      <c r="J5221" s="22"/>
      <c r="K5221" s="23"/>
      <c r="M5221" s="31"/>
      <c r="N5221" s="31"/>
      <c r="O5221"/>
      <c r="P5221"/>
      <c r="R5221"/>
      <c r="T5221" s="30"/>
    </row>
    <row r="5222" spans="4:20" x14ac:dyDescent="0.45">
      <c r="D5222"/>
      <c r="E5222"/>
      <c r="I5222" s="21"/>
      <c r="J5222" s="22"/>
      <c r="K5222" s="23"/>
      <c r="M5222" s="31"/>
      <c r="N5222" s="31"/>
      <c r="O5222"/>
      <c r="P5222"/>
      <c r="R5222"/>
      <c r="T5222" s="30"/>
    </row>
    <row r="5223" spans="4:20" x14ac:dyDescent="0.45">
      <c r="D5223"/>
      <c r="E5223"/>
      <c r="I5223" s="21"/>
      <c r="J5223" s="22"/>
      <c r="K5223" s="23"/>
      <c r="M5223" s="31"/>
      <c r="N5223" s="31"/>
      <c r="O5223"/>
      <c r="P5223"/>
      <c r="R5223"/>
      <c r="T5223" s="30"/>
    </row>
    <row r="5224" spans="4:20" x14ac:dyDescent="0.45">
      <c r="D5224"/>
      <c r="E5224"/>
      <c r="I5224" s="21"/>
      <c r="J5224" s="22"/>
      <c r="K5224" s="23"/>
      <c r="M5224" s="31"/>
      <c r="N5224" s="31"/>
      <c r="O5224"/>
      <c r="P5224"/>
      <c r="R5224"/>
      <c r="T5224" s="30"/>
    </row>
    <row r="5225" spans="4:20" x14ac:dyDescent="0.45">
      <c r="D5225"/>
      <c r="E5225"/>
      <c r="I5225" s="21"/>
      <c r="J5225" s="22"/>
      <c r="K5225" s="23"/>
      <c r="M5225" s="31"/>
      <c r="N5225" s="31"/>
      <c r="O5225"/>
      <c r="P5225"/>
      <c r="R5225"/>
      <c r="T5225" s="30"/>
    </row>
    <row r="5226" spans="4:20" x14ac:dyDescent="0.45">
      <c r="D5226"/>
      <c r="E5226"/>
      <c r="I5226" s="21"/>
      <c r="J5226" s="22"/>
      <c r="K5226" s="23"/>
      <c r="M5226" s="31"/>
      <c r="N5226" s="31"/>
      <c r="O5226"/>
      <c r="P5226"/>
      <c r="R5226"/>
      <c r="T5226" s="30"/>
    </row>
    <row r="5227" spans="4:20" x14ac:dyDescent="0.45">
      <c r="D5227"/>
      <c r="E5227"/>
      <c r="I5227" s="21"/>
      <c r="J5227" s="22"/>
      <c r="K5227" s="23"/>
      <c r="M5227" s="31"/>
      <c r="N5227" s="31"/>
      <c r="O5227"/>
      <c r="P5227"/>
      <c r="R5227"/>
      <c r="T5227" s="30"/>
    </row>
    <row r="5228" spans="4:20" x14ac:dyDescent="0.45">
      <c r="D5228"/>
      <c r="E5228"/>
      <c r="I5228" s="21"/>
      <c r="J5228" s="22"/>
      <c r="K5228" s="23"/>
      <c r="M5228" s="31"/>
      <c r="N5228" s="31"/>
      <c r="O5228"/>
      <c r="P5228"/>
      <c r="R5228"/>
      <c r="T5228" s="30"/>
    </row>
    <row r="5229" spans="4:20" x14ac:dyDescent="0.45">
      <c r="D5229"/>
      <c r="E5229"/>
      <c r="I5229" s="21"/>
      <c r="J5229" s="22"/>
      <c r="K5229" s="23"/>
      <c r="M5229" s="31"/>
      <c r="N5229" s="31"/>
      <c r="O5229"/>
      <c r="P5229"/>
      <c r="R5229"/>
      <c r="T5229" s="30"/>
    </row>
    <row r="5230" spans="4:20" x14ac:dyDescent="0.45">
      <c r="D5230"/>
      <c r="E5230"/>
      <c r="I5230" s="21"/>
      <c r="J5230" s="22"/>
      <c r="K5230" s="23"/>
      <c r="M5230" s="31"/>
      <c r="N5230" s="31"/>
      <c r="O5230"/>
      <c r="P5230"/>
      <c r="R5230"/>
      <c r="T5230" s="30"/>
    </row>
    <row r="5231" spans="4:20" x14ac:dyDescent="0.45">
      <c r="D5231"/>
      <c r="E5231"/>
      <c r="I5231" s="21"/>
      <c r="J5231" s="22"/>
      <c r="K5231" s="23"/>
      <c r="M5231" s="31"/>
      <c r="N5231" s="31"/>
      <c r="O5231"/>
      <c r="P5231"/>
      <c r="R5231"/>
      <c r="T5231" s="30"/>
    </row>
    <row r="5232" spans="4:20" x14ac:dyDescent="0.45">
      <c r="D5232"/>
      <c r="E5232"/>
      <c r="I5232" s="21"/>
      <c r="J5232" s="22"/>
      <c r="K5232" s="23"/>
      <c r="M5232" s="31"/>
      <c r="N5232" s="31"/>
      <c r="O5232"/>
      <c r="P5232"/>
      <c r="R5232"/>
      <c r="T5232" s="30"/>
    </row>
    <row r="5233" spans="4:20" x14ac:dyDescent="0.45">
      <c r="D5233"/>
      <c r="E5233"/>
      <c r="I5233" s="21"/>
      <c r="J5233" s="22"/>
      <c r="K5233" s="23"/>
      <c r="M5233" s="31"/>
      <c r="N5233" s="31"/>
      <c r="O5233"/>
      <c r="P5233"/>
      <c r="R5233"/>
      <c r="T5233" s="30"/>
    </row>
    <row r="5234" spans="4:20" x14ac:dyDescent="0.45">
      <c r="D5234"/>
      <c r="E5234"/>
      <c r="I5234" s="21"/>
      <c r="J5234" s="22"/>
      <c r="K5234" s="23"/>
      <c r="M5234" s="31"/>
      <c r="N5234" s="31"/>
      <c r="O5234"/>
      <c r="P5234"/>
      <c r="R5234"/>
      <c r="T5234" s="30"/>
    </row>
    <row r="5235" spans="4:20" x14ac:dyDescent="0.45">
      <c r="D5235"/>
      <c r="E5235"/>
      <c r="I5235" s="21"/>
      <c r="J5235" s="22"/>
      <c r="K5235" s="23"/>
      <c r="M5235" s="31"/>
      <c r="N5235" s="31"/>
      <c r="O5235"/>
      <c r="P5235"/>
      <c r="R5235"/>
      <c r="T5235" s="30"/>
    </row>
    <row r="5236" spans="4:20" x14ac:dyDescent="0.45">
      <c r="D5236"/>
      <c r="E5236"/>
      <c r="I5236" s="21"/>
      <c r="J5236" s="22"/>
      <c r="K5236" s="23"/>
      <c r="M5236" s="31"/>
      <c r="N5236" s="31"/>
      <c r="O5236"/>
      <c r="P5236"/>
      <c r="R5236"/>
      <c r="T5236" s="30"/>
    </row>
    <row r="5237" spans="4:20" x14ac:dyDescent="0.45">
      <c r="D5237"/>
      <c r="E5237"/>
      <c r="I5237" s="21"/>
      <c r="J5237" s="22"/>
      <c r="K5237" s="23"/>
      <c r="M5237" s="31"/>
      <c r="N5237" s="31"/>
      <c r="O5237"/>
      <c r="P5237"/>
      <c r="R5237"/>
      <c r="T5237" s="30"/>
    </row>
    <row r="5238" spans="4:20" x14ac:dyDescent="0.45">
      <c r="D5238"/>
      <c r="E5238"/>
      <c r="I5238" s="21"/>
      <c r="J5238" s="22"/>
      <c r="K5238" s="23"/>
      <c r="M5238" s="31"/>
      <c r="N5238" s="31"/>
      <c r="O5238"/>
      <c r="P5238"/>
      <c r="R5238"/>
      <c r="T5238" s="30"/>
    </row>
    <row r="5239" spans="4:20" x14ac:dyDescent="0.45">
      <c r="D5239"/>
      <c r="E5239"/>
      <c r="I5239" s="21"/>
      <c r="J5239" s="22"/>
      <c r="K5239" s="23"/>
      <c r="M5239" s="31"/>
      <c r="N5239" s="31"/>
      <c r="O5239"/>
      <c r="P5239"/>
      <c r="R5239"/>
      <c r="T5239" s="30"/>
    </row>
    <row r="5240" spans="4:20" x14ac:dyDescent="0.45">
      <c r="D5240"/>
      <c r="E5240"/>
      <c r="I5240" s="21"/>
      <c r="J5240" s="22"/>
      <c r="K5240" s="23"/>
      <c r="M5240" s="31"/>
      <c r="N5240" s="31"/>
      <c r="O5240"/>
      <c r="P5240"/>
      <c r="R5240"/>
      <c r="T5240" s="30"/>
    </row>
    <row r="5241" spans="4:20" x14ac:dyDescent="0.45">
      <c r="D5241"/>
      <c r="E5241"/>
      <c r="I5241" s="21"/>
      <c r="J5241" s="22"/>
      <c r="K5241" s="23"/>
      <c r="M5241" s="31"/>
      <c r="N5241" s="31"/>
      <c r="O5241"/>
      <c r="P5241"/>
      <c r="R5241"/>
      <c r="T5241" s="30"/>
    </row>
    <row r="5242" spans="4:20" x14ac:dyDescent="0.45">
      <c r="D5242"/>
      <c r="E5242"/>
      <c r="I5242" s="21"/>
      <c r="J5242" s="22"/>
      <c r="K5242" s="23"/>
      <c r="M5242" s="31"/>
      <c r="N5242" s="31"/>
      <c r="O5242"/>
      <c r="P5242"/>
      <c r="R5242"/>
      <c r="T5242" s="30"/>
    </row>
    <row r="5243" spans="4:20" x14ac:dyDescent="0.45">
      <c r="D5243"/>
      <c r="E5243"/>
      <c r="I5243" s="21"/>
      <c r="J5243" s="22"/>
      <c r="K5243" s="23"/>
      <c r="M5243" s="31"/>
      <c r="N5243" s="31"/>
      <c r="O5243"/>
      <c r="P5243"/>
      <c r="R5243"/>
      <c r="T5243" s="30"/>
    </row>
    <row r="5244" spans="4:20" x14ac:dyDescent="0.45">
      <c r="D5244"/>
      <c r="E5244"/>
      <c r="I5244" s="21"/>
      <c r="J5244" s="22"/>
      <c r="K5244" s="23"/>
      <c r="M5244" s="31"/>
      <c r="N5244" s="31"/>
      <c r="O5244"/>
      <c r="P5244"/>
      <c r="R5244"/>
      <c r="T5244" s="30"/>
    </row>
    <row r="5245" spans="4:20" x14ac:dyDescent="0.45">
      <c r="D5245"/>
      <c r="E5245"/>
      <c r="I5245" s="21"/>
      <c r="J5245" s="22"/>
      <c r="K5245" s="23"/>
      <c r="M5245" s="31"/>
      <c r="N5245" s="31"/>
      <c r="O5245"/>
      <c r="P5245"/>
      <c r="R5245"/>
      <c r="T5245" s="30"/>
    </row>
    <row r="5246" spans="4:20" x14ac:dyDescent="0.45">
      <c r="D5246"/>
      <c r="E5246"/>
      <c r="I5246" s="21"/>
      <c r="J5246" s="22"/>
      <c r="K5246" s="23"/>
      <c r="M5246" s="31"/>
      <c r="N5246" s="31"/>
      <c r="O5246"/>
      <c r="P5246"/>
      <c r="R5246"/>
      <c r="T5246" s="30"/>
    </row>
    <row r="5247" spans="4:20" x14ac:dyDescent="0.45">
      <c r="D5247"/>
      <c r="E5247"/>
      <c r="I5247" s="21"/>
      <c r="J5247" s="22"/>
      <c r="K5247" s="23"/>
      <c r="M5247" s="31"/>
      <c r="N5247" s="31"/>
      <c r="O5247"/>
      <c r="P5247"/>
      <c r="R5247"/>
      <c r="T5247" s="30"/>
    </row>
    <row r="5248" spans="4:20" x14ac:dyDescent="0.45">
      <c r="D5248"/>
      <c r="E5248"/>
      <c r="I5248" s="21"/>
      <c r="J5248" s="22"/>
      <c r="K5248" s="23"/>
      <c r="M5248" s="31"/>
      <c r="N5248" s="31"/>
      <c r="O5248"/>
      <c r="P5248"/>
      <c r="R5248"/>
      <c r="T5248" s="30"/>
    </row>
    <row r="5249" spans="4:20" x14ac:dyDescent="0.45">
      <c r="D5249"/>
      <c r="E5249"/>
      <c r="I5249" s="21"/>
      <c r="J5249" s="22"/>
      <c r="K5249" s="23"/>
      <c r="M5249" s="31"/>
      <c r="N5249" s="31"/>
      <c r="O5249"/>
      <c r="P5249"/>
      <c r="R5249"/>
      <c r="T5249" s="30"/>
    </row>
    <row r="5250" spans="4:20" x14ac:dyDescent="0.45">
      <c r="D5250"/>
      <c r="E5250"/>
      <c r="I5250" s="21"/>
      <c r="J5250" s="22"/>
      <c r="K5250" s="23"/>
      <c r="M5250" s="31"/>
      <c r="N5250" s="31"/>
      <c r="O5250"/>
      <c r="P5250"/>
      <c r="R5250"/>
      <c r="T5250" s="30"/>
    </row>
    <row r="5251" spans="4:20" x14ac:dyDescent="0.45">
      <c r="D5251"/>
      <c r="E5251"/>
      <c r="I5251" s="21"/>
      <c r="J5251" s="22"/>
      <c r="K5251" s="23"/>
      <c r="M5251" s="31"/>
      <c r="N5251" s="31"/>
      <c r="O5251"/>
      <c r="P5251"/>
      <c r="R5251"/>
      <c r="T5251" s="30"/>
    </row>
    <row r="5252" spans="4:20" x14ac:dyDescent="0.45">
      <c r="D5252"/>
      <c r="E5252"/>
      <c r="I5252" s="21"/>
      <c r="J5252" s="22"/>
      <c r="K5252" s="23"/>
      <c r="M5252" s="31"/>
      <c r="N5252" s="31"/>
      <c r="O5252"/>
      <c r="P5252"/>
      <c r="R5252"/>
      <c r="T5252" s="30"/>
    </row>
    <row r="5253" spans="4:20" x14ac:dyDescent="0.45">
      <c r="D5253"/>
      <c r="E5253"/>
      <c r="I5253" s="21"/>
      <c r="J5253" s="22"/>
      <c r="K5253" s="23"/>
      <c r="M5253" s="31"/>
      <c r="N5253" s="31"/>
      <c r="O5253"/>
      <c r="P5253"/>
      <c r="R5253"/>
      <c r="T5253" s="30"/>
    </row>
    <row r="5254" spans="4:20" x14ac:dyDescent="0.45">
      <c r="D5254"/>
      <c r="E5254"/>
      <c r="I5254" s="21"/>
      <c r="J5254" s="22"/>
      <c r="K5254" s="23"/>
      <c r="M5254" s="31"/>
      <c r="N5254" s="31"/>
      <c r="O5254"/>
      <c r="P5254"/>
      <c r="R5254"/>
      <c r="T5254" s="30"/>
    </row>
    <row r="5255" spans="4:20" x14ac:dyDescent="0.45">
      <c r="D5255"/>
      <c r="E5255"/>
      <c r="I5255" s="21"/>
      <c r="J5255" s="22"/>
      <c r="K5255" s="23"/>
      <c r="M5255" s="31"/>
      <c r="N5255" s="31"/>
      <c r="O5255"/>
      <c r="P5255"/>
      <c r="R5255"/>
      <c r="T5255" s="30"/>
    </row>
    <row r="5256" spans="4:20" x14ac:dyDescent="0.45">
      <c r="D5256"/>
      <c r="E5256"/>
      <c r="I5256" s="21"/>
      <c r="J5256" s="22"/>
      <c r="K5256" s="23"/>
      <c r="M5256" s="31"/>
      <c r="N5256" s="31"/>
      <c r="O5256"/>
      <c r="P5256"/>
      <c r="R5256"/>
      <c r="T5256" s="30"/>
    </row>
    <row r="5257" spans="4:20" x14ac:dyDescent="0.45">
      <c r="D5257"/>
      <c r="E5257"/>
      <c r="I5257" s="21"/>
      <c r="J5257" s="22"/>
      <c r="K5257" s="23"/>
      <c r="M5257" s="31"/>
      <c r="N5257" s="31"/>
      <c r="O5257"/>
      <c r="P5257"/>
      <c r="R5257"/>
      <c r="T5257" s="30"/>
    </row>
    <row r="5258" spans="4:20" x14ac:dyDescent="0.45">
      <c r="D5258"/>
      <c r="E5258"/>
      <c r="I5258" s="21"/>
      <c r="J5258" s="22"/>
      <c r="K5258" s="23"/>
      <c r="M5258" s="31"/>
      <c r="N5258" s="31"/>
      <c r="O5258"/>
      <c r="P5258"/>
      <c r="R5258"/>
      <c r="T5258" s="30"/>
    </row>
    <row r="5259" spans="4:20" x14ac:dyDescent="0.45">
      <c r="D5259"/>
      <c r="E5259"/>
      <c r="I5259" s="21"/>
      <c r="J5259" s="22"/>
      <c r="K5259" s="23"/>
      <c r="M5259" s="31"/>
      <c r="N5259" s="31"/>
      <c r="O5259"/>
      <c r="P5259"/>
      <c r="R5259"/>
      <c r="T5259" s="30"/>
    </row>
    <row r="5260" spans="4:20" x14ac:dyDescent="0.45">
      <c r="D5260"/>
      <c r="E5260"/>
      <c r="I5260" s="21"/>
      <c r="J5260" s="22"/>
      <c r="K5260" s="23"/>
      <c r="M5260" s="31"/>
      <c r="N5260" s="31"/>
      <c r="O5260"/>
      <c r="P5260"/>
      <c r="R5260"/>
      <c r="T5260" s="30"/>
    </row>
    <row r="5261" spans="4:20" x14ac:dyDescent="0.45">
      <c r="D5261"/>
      <c r="E5261"/>
      <c r="I5261" s="21"/>
      <c r="J5261" s="22"/>
      <c r="K5261" s="23"/>
      <c r="M5261" s="31"/>
      <c r="N5261" s="31"/>
      <c r="O5261"/>
      <c r="P5261"/>
      <c r="R5261"/>
      <c r="T5261" s="30"/>
    </row>
    <row r="5262" spans="4:20" x14ac:dyDescent="0.45">
      <c r="D5262"/>
      <c r="E5262"/>
      <c r="I5262" s="21"/>
      <c r="J5262" s="22"/>
      <c r="K5262" s="23"/>
      <c r="M5262" s="31"/>
      <c r="N5262" s="31"/>
      <c r="O5262"/>
      <c r="P5262"/>
      <c r="R5262"/>
      <c r="T5262" s="30"/>
    </row>
    <row r="5263" spans="4:20" x14ac:dyDescent="0.45">
      <c r="D5263"/>
      <c r="E5263"/>
      <c r="I5263" s="21"/>
      <c r="J5263" s="22"/>
      <c r="K5263" s="23"/>
      <c r="M5263" s="31"/>
      <c r="N5263" s="31"/>
      <c r="O5263"/>
      <c r="P5263"/>
      <c r="R5263"/>
      <c r="T5263" s="30"/>
    </row>
    <row r="5264" spans="4:20" x14ac:dyDescent="0.45">
      <c r="D5264"/>
      <c r="E5264"/>
      <c r="I5264" s="21"/>
      <c r="J5264" s="22"/>
      <c r="K5264" s="23"/>
      <c r="M5264" s="31"/>
      <c r="N5264" s="31"/>
      <c r="O5264"/>
      <c r="P5264"/>
      <c r="R5264"/>
      <c r="T5264" s="30"/>
    </row>
    <row r="5265" spans="4:20" x14ac:dyDescent="0.45">
      <c r="D5265"/>
      <c r="E5265"/>
      <c r="I5265" s="21"/>
      <c r="J5265" s="22"/>
      <c r="K5265" s="23"/>
      <c r="M5265" s="31"/>
      <c r="N5265" s="31"/>
      <c r="O5265"/>
      <c r="P5265"/>
      <c r="R5265"/>
      <c r="T5265" s="30"/>
    </row>
    <row r="5266" spans="4:20" x14ac:dyDescent="0.45">
      <c r="D5266"/>
      <c r="E5266"/>
      <c r="I5266" s="21"/>
      <c r="J5266" s="22"/>
      <c r="K5266" s="23"/>
      <c r="M5266" s="31"/>
      <c r="N5266" s="31"/>
      <c r="O5266"/>
      <c r="P5266"/>
      <c r="R5266"/>
      <c r="T5266" s="30"/>
    </row>
    <row r="5267" spans="4:20" x14ac:dyDescent="0.45">
      <c r="D5267"/>
      <c r="E5267"/>
      <c r="I5267" s="21"/>
      <c r="J5267" s="22"/>
      <c r="K5267" s="23"/>
      <c r="M5267" s="31"/>
      <c r="N5267" s="31"/>
      <c r="O5267"/>
      <c r="P5267"/>
      <c r="R5267"/>
      <c r="T5267" s="30"/>
    </row>
    <row r="5268" spans="4:20" x14ac:dyDescent="0.45">
      <c r="D5268"/>
      <c r="E5268"/>
      <c r="I5268" s="21"/>
      <c r="J5268" s="22"/>
      <c r="K5268" s="23"/>
      <c r="M5268" s="31"/>
      <c r="N5268" s="31"/>
      <c r="O5268"/>
      <c r="P5268"/>
      <c r="R5268"/>
      <c r="T5268" s="30"/>
    </row>
    <row r="5269" spans="4:20" x14ac:dyDescent="0.45">
      <c r="D5269"/>
      <c r="E5269"/>
      <c r="I5269" s="21"/>
      <c r="J5269" s="22"/>
      <c r="K5269" s="23"/>
      <c r="M5269" s="31"/>
      <c r="N5269" s="31"/>
      <c r="O5269"/>
      <c r="P5269"/>
      <c r="R5269"/>
      <c r="T5269" s="30"/>
    </row>
    <row r="5270" spans="4:20" x14ac:dyDescent="0.45">
      <c r="D5270"/>
      <c r="E5270"/>
      <c r="I5270" s="21"/>
      <c r="J5270" s="22"/>
      <c r="K5270" s="23"/>
      <c r="M5270" s="31"/>
      <c r="N5270" s="31"/>
      <c r="O5270"/>
      <c r="P5270"/>
      <c r="R5270"/>
      <c r="T5270" s="30"/>
    </row>
    <row r="5271" spans="4:20" x14ac:dyDescent="0.45">
      <c r="D5271"/>
      <c r="E5271"/>
      <c r="I5271" s="21"/>
      <c r="J5271" s="22"/>
      <c r="K5271" s="23"/>
      <c r="M5271" s="31"/>
      <c r="N5271" s="31"/>
      <c r="O5271"/>
      <c r="P5271"/>
      <c r="R5271"/>
      <c r="T5271" s="30"/>
    </row>
    <row r="5272" spans="4:20" x14ac:dyDescent="0.45">
      <c r="D5272"/>
      <c r="E5272"/>
      <c r="I5272" s="21"/>
      <c r="J5272" s="22"/>
      <c r="K5272" s="23"/>
      <c r="M5272" s="31"/>
      <c r="N5272" s="31"/>
      <c r="O5272"/>
      <c r="P5272"/>
      <c r="R5272"/>
      <c r="T5272" s="30"/>
    </row>
    <row r="5273" spans="4:20" x14ac:dyDescent="0.45">
      <c r="D5273"/>
      <c r="E5273"/>
      <c r="I5273" s="21"/>
      <c r="J5273" s="22"/>
      <c r="K5273" s="23"/>
      <c r="M5273" s="31"/>
      <c r="N5273" s="31"/>
      <c r="O5273"/>
      <c r="P5273"/>
      <c r="R5273"/>
      <c r="T5273" s="30"/>
    </row>
    <row r="5274" spans="4:20" x14ac:dyDescent="0.45">
      <c r="D5274"/>
      <c r="E5274"/>
      <c r="I5274" s="21"/>
      <c r="J5274" s="22"/>
      <c r="K5274" s="23"/>
      <c r="M5274" s="31"/>
      <c r="N5274" s="31"/>
      <c r="O5274"/>
      <c r="P5274"/>
      <c r="R5274"/>
      <c r="T5274" s="30"/>
    </row>
    <row r="5275" spans="4:20" x14ac:dyDescent="0.45">
      <c r="D5275"/>
      <c r="E5275"/>
      <c r="I5275" s="21"/>
      <c r="J5275" s="22"/>
      <c r="K5275" s="23"/>
      <c r="M5275" s="31"/>
      <c r="N5275" s="31"/>
      <c r="O5275"/>
      <c r="P5275"/>
      <c r="R5275"/>
      <c r="T5275" s="30"/>
    </row>
    <row r="5276" spans="4:20" x14ac:dyDescent="0.45">
      <c r="D5276"/>
      <c r="E5276"/>
      <c r="I5276" s="21"/>
      <c r="J5276" s="22"/>
      <c r="K5276" s="23"/>
      <c r="M5276" s="31"/>
      <c r="N5276" s="31"/>
      <c r="O5276"/>
      <c r="P5276"/>
      <c r="R5276"/>
      <c r="T5276" s="30"/>
    </row>
    <row r="5277" spans="4:20" x14ac:dyDescent="0.45">
      <c r="D5277"/>
      <c r="E5277"/>
      <c r="I5277" s="21"/>
      <c r="J5277" s="22"/>
      <c r="K5277" s="23"/>
      <c r="M5277" s="31"/>
      <c r="N5277" s="31"/>
      <c r="O5277"/>
      <c r="P5277"/>
      <c r="R5277"/>
      <c r="T5277" s="30"/>
    </row>
    <row r="5278" spans="4:20" x14ac:dyDescent="0.45">
      <c r="D5278"/>
      <c r="E5278"/>
      <c r="I5278" s="21"/>
      <c r="J5278" s="22"/>
      <c r="K5278" s="23"/>
      <c r="M5278" s="31"/>
      <c r="N5278" s="31"/>
      <c r="O5278"/>
      <c r="P5278"/>
      <c r="R5278"/>
      <c r="T5278" s="30"/>
    </row>
    <row r="5279" spans="4:20" x14ac:dyDescent="0.45">
      <c r="D5279"/>
      <c r="E5279"/>
      <c r="I5279" s="21"/>
      <c r="J5279" s="22"/>
      <c r="K5279" s="23"/>
      <c r="M5279" s="31"/>
      <c r="N5279" s="31"/>
      <c r="O5279"/>
      <c r="P5279"/>
      <c r="R5279"/>
      <c r="T5279" s="30"/>
    </row>
    <row r="5280" spans="4:20" x14ac:dyDescent="0.45">
      <c r="D5280"/>
      <c r="E5280"/>
      <c r="I5280" s="21"/>
      <c r="J5280" s="22"/>
      <c r="K5280" s="23"/>
      <c r="M5280" s="31"/>
      <c r="N5280" s="31"/>
      <c r="O5280"/>
      <c r="P5280"/>
      <c r="R5280"/>
      <c r="T5280" s="30"/>
    </row>
    <row r="5281" spans="4:20" x14ac:dyDescent="0.45">
      <c r="D5281"/>
      <c r="E5281"/>
      <c r="I5281" s="21"/>
      <c r="J5281" s="22"/>
      <c r="K5281" s="23"/>
      <c r="M5281" s="31"/>
      <c r="N5281" s="31"/>
      <c r="O5281"/>
      <c r="P5281"/>
      <c r="R5281"/>
      <c r="T5281" s="30"/>
    </row>
    <row r="5282" spans="4:20" x14ac:dyDescent="0.45">
      <c r="D5282"/>
      <c r="E5282"/>
      <c r="I5282" s="21"/>
      <c r="J5282" s="22"/>
      <c r="K5282" s="23"/>
      <c r="M5282" s="31"/>
      <c r="N5282" s="31"/>
      <c r="O5282"/>
      <c r="P5282"/>
      <c r="R5282"/>
      <c r="T5282" s="30"/>
    </row>
    <row r="5283" spans="4:20" x14ac:dyDescent="0.45">
      <c r="D5283"/>
      <c r="E5283"/>
      <c r="I5283" s="21"/>
      <c r="J5283" s="22"/>
      <c r="K5283" s="23"/>
      <c r="M5283" s="31"/>
      <c r="N5283" s="31"/>
      <c r="O5283"/>
      <c r="P5283"/>
      <c r="R5283"/>
      <c r="T5283" s="30"/>
    </row>
    <row r="5284" spans="4:20" x14ac:dyDescent="0.45">
      <c r="D5284"/>
      <c r="E5284"/>
      <c r="I5284" s="21"/>
      <c r="J5284" s="22"/>
      <c r="K5284" s="23"/>
      <c r="M5284" s="31"/>
      <c r="N5284" s="31"/>
      <c r="O5284"/>
      <c r="P5284"/>
      <c r="R5284"/>
      <c r="T5284" s="30"/>
    </row>
    <row r="5285" spans="4:20" x14ac:dyDescent="0.45">
      <c r="D5285"/>
      <c r="E5285"/>
      <c r="I5285" s="21"/>
      <c r="J5285" s="22"/>
      <c r="K5285" s="23"/>
      <c r="M5285" s="31"/>
      <c r="N5285" s="31"/>
      <c r="O5285"/>
      <c r="P5285"/>
      <c r="R5285"/>
      <c r="T5285" s="30"/>
    </row>
    <row r="5286" spans="4:20" x14ac:dyDescent="0.45">
      <c r="D5286"/>
      <c r="E5286"/>
      <c r="I5286" s="21"/>
      <c r="J5286" s="22"/>
      <c r="K5286" s="23"/>
      <c r="M5286" s="31"/>
      <c r="N5286" s="31"/>
      <c r="O5286"/>
      <c r="P5286"/>
      <c r="R5286"/>
      <c r="T5286" s="30"/>
    </row>
    <row r="5287" spans="4:20" x14ac:dyDescent="0.45">
      <c r="D5287"/>
      <c r="E5287"/>
      <c r="I5287" s="21"/>
      <c r="J5287" s="22"/>
      <c r="K5287" s="23"/>
      <c r="M5287" s="31"/>
      <c r="N5287" s="31"/>
      <c r="O5287"/>
      <c r="P5287"/>
      <c r="R5287"/>
      <c r="T5287" s="30"/>
    </row>
    <row r="5288" spans="4:20" x14ac:dyDescent="0.45">
      <c r="D5288"/>
      <c r="E5288"/>
      <c r="I5288" s="21"/>
      <c r="J5288" s="22"/>
      <c r="K5288" s="23"/>
      <c r="M5288" s="31"/>
      <c r="N5288" s="31"/>
      <c r="O5288"/>
      <c r="P5288"/>
      <c r="R5288"/>
      <c r="T5288" s="30"/>
    </row>
    <row r="5289" spans="4:20" x14ac:dyDescent="0.45">
      <c r="D5289"/>
      <c r="E5289"/>
      <c r="I5289" s="21"/>
      <c r="J5289" s="22"/>
      <c r="K5289" s="23"/>
      <c r="M5289" s="31"/>
      <c r="N5289" s="31"/>
      <c r="O5289"/>
      <c r="P5289"/>
      <c r="R5289"/>
      <c r="T5289" s="30"/>
    </row>
    <row r="5290" spans="4:20" x14ac:dyDescent="0.45">
      <c r="D5290"/>
      <c r="E5290"/>
      <c r="I5290" s="21"/>
      <c r="J5290" s="22"/>
      <c r="K5290" s="23"/>
      <c r="M5290" s="31"/>
      <c r="N5290" s="31"/>
      <c r="O5290"/>
      <c r="P5290"/>
      <c r="R5290"/>
      <c r="T5290" s="30"/>
    </row>
    <row r="5291" spans="4:20" x14ac:dyDescent="0.45">
      <c r="D5291"/>
      <c r="E5291"/>
      <c r="I5291" s="21"/>
      <c r="J5291" s="22"/>
      <c r="K5291" s="23"/>
      <c r="M5291" s="31"/>
      <c r="N5291" s="31"/>
      <c r="O5291"/>
      <c r="P5291"/>
      <c r="R5291"/>
      <c r="T5291" s="30"/>
    </row>
    <row r="5292" spans="4:20" x14ac:dyDescent="0.45">
      <c r="D5292"/>
      <c r="E5292"/>
      <c r="I5292" s="21"/>
      <c r="J5292" s="22"/>
      <c r="K5292" s="23"/>
      <c r="M5292" s="31"/>
      <c r="N5292" s="31"/>
      <c r="O5292"/>
      <c r="P5292"/>
      <c r="R5292"/>
      <c r="T5292" s="30"/>
    </row>
    <row r="5293" spans="4:20" x14ac:dyDescent="0.45">
      <c r="D5293"/>
      <c r="E5293"/>
      <c r="I5293" s="21"/>
      <c r="J5293" s="22"/>
      <c r="K5293" s="23"/>
      <c r="M5293" s="31"/>
      <c r="N5293" s="31"/>
      <c r="O5293"/>
      <c r="P5293"/>
      <c r="R5293"/>
      <c r="T5293" s="30"/>
    </row>
    <row r="5294" spans="4:20" x14ac:dyDescent="0.45">
      <c r="D5294"/>
      <c r="E5294"/>
      <c r="I5294" s="21"/>
      <c r="J5294" s="22"/>
      <c r="K5294" s="23"/>
      <c r="M5294" s="31"/>
      <c r="N5294" s="31"/>
      <c r="O5294"/>
      <c r="P5294"/>
      <c r="R5294"/>
      <c r="T5294" s="30"/>
    </row>
    <row r="5295" spans="4:20" x14ac:dyDescent="0.45">
      <c r="D5295"/>
      <c r="E5295"/>
      <c r="I5295" s="21"/>
      <c r="J5295" s="22"/>
      <c r="K5295" s="23"/>
      <c r="M5295" s="31"/>
      <c r="N5295" s="31"/>
      <c r="O5295"/>
      <c r="P5295"/>
      <c r="R5295"/>
      <c r="T5295" s="30"/>
    </row>
    <row r="5296" spans="4:20" x14ac:dyDescent="0.45">
      <c r="D5296"/>
      <c r="E5296"/>
      <c r="I5296" s="21"/>
      <c r="J5296" s="22"/>
      <c r="K5296" s="23"/>
      <c r="M5296" s="31"/>
      <c r="N5296" s="31"/>
      <c r="O5296"/>
      <c r="P5296"/>
      <c r="R5296"/>
      <c r="T5296" s="30"/>
    </row>
    <row r="5297" spans="4:20" x14ac:dyDescent="0.45">
      <c r="D5297"/>
      <c r="E5297"/>
      <c r="I5297" s="21"/>
      <c r="J5297" s="22"/>
      <c r="K5297" s="23"/>
      <c r="M5297" s="31"/>
      <c r="N5297" s="31"/>
      <c r="O5297"/>
      <c r="P5297"/>
      <c r="R5297"/>
      <c r="T5297" s="30"/>
    </row>
    <row r="5298" spans="4:20" x14ac:dyDescent="0.45">
      <c r="D5298"/>
      <c r="E5298"/>
      <c r="I5298" s="21"/>
      <c r="J5298" s="22"/>
      <c r="K5298" s="23"/>
      <c r="M5298" s="31"/>
      <c r="N5298" s="31"/>
      <c r="O5298"/>
      <c r="P5298"/>
      <c r="R5298"/>
      <c r="T5298" s="30"/>
    </row>
    <row r="5299" spans="4:20" x14ac:dyDescent="0.45">
      <c r="D5299"/>
      <c r="E5299"/>
      <c r="I5299" s="21"/>
      <c r="J5299" s="22"/>
      <c r="K5299" s="23"/>
      <c r="M5299" s="31"/>
      <c r="N5299" s="31"/>
      <c r="O5299"/>
      <c r="P5299"/>
      <c r="R5299"/>
      <c r="T5299" s="30"/>
    </row>
    <row r="5300" spans="4:20" x14ac:dyDescent="0.45">
      <c r="D5300"/>
      <c r="E5300"/>
      <c r="I5300" s="21"/>
      <c r="J5300" s="22"/>
      <c r="K5300" s="23"/>
      <c r="M5300" s="31"/>
      <c r="N5300" s="31"/>
      <c r="O5300"/>
      <c r="P5300"/>
      <c r="R5300"/>
      <c r="T5300" s="30"/>
    </row>
    <row r="5301" spans="4:20" x14ac:dyDescent="0.45">
      <c r="D5301"/>
      <c r="E5301"/>
      <c r="I5301" s="21"/>
      <c r="J5301" s="22"/>
      <c r="K5301" s="23"/>
      <c r="M5301" s="31"/>
      <c r="N5301" s="31"/>
      <c r="O5301"/>
      <c r="P5301"/>
      <c r="R5301"/>
      <c r="T5301" s="30"/>
    </row>
    <row r="5302" spans="4:20" x14ac:dyDescent="0.45">
      <c r="D5302"/>
      <c r="E5302"/>
      <c r="I5302" s="21"/>
      <c r="J5302" s="22"/>
      <c r="K5302" s="23"/>
      <c r="M5302" s="31"/>
      <c r="N5302" s="31"/>
      <c r="O5302"/>
      <c r="P5302"/>
      <c r="R5302"/>
      <c r="T5302" s="30"/>
    </row>
    <row r="5303" spans="4:20" x14ac:dyDescent="0.45">
      <c r="D5303"/>
      <c r="E5303"/>
      <c r="I5303" s="21"/>
      <c r="J5303" s="22"/>
      <c r="K5303" s="23"/>
      <c r="M5303" s="31"/>
      <c r="N5303" s="31"/>
      <c r="O5303"/>
      <c r="P5303"/>
      <c r="R5303"/>
      <c r="T5303" s="30"/>
    </row>
    <row r="5304" spans="4:20" x14ac:dyDescent="0.45">
      <c r="D5304"/>
      <c r="E5304"/>
      <c r="I5304" s="21"/>
      <c r="J5304" s="22"/>
      <c r="K5304" s="23"/>
      <c r="M5304" s="31"/>
      <c r="N5304" s="31"/>
      <c r="O5304"/>
      <c r="P5304"/>
      <c r="R5304"/>
      <c r="T5304" s="30"/>
    </row>
    <row r="5305" spans="4:20" x14ac:dyDescent="0.45">
      <c r="D5305"/>
      <c r="E5305"/>
      <c r="I5305" s="21"/>
      <c r="J5305" s="22"/>
      <c r="K5305" s="23"/>
      <c r="M5305" s="31"/>
      <c r="N5305" s="31"/>
      <c r="O5305"/>
      <c r="P5305"/>
      <c r="R5305"/>
      <c r="T5305" s="30"/>
    </row>
    <row r="5306" spans="4:20" x14ac:dyDescent="0.45">
      <c r="D5306"/>
      <c r="E5306"/>
      <c r="I5306" s="21"/>
      <c r="J5306" s="22"/>
      <c r="K5306" s="23"/>
      <c r="M5306" s="31"/>
      <c r="N5306" s="31"/>
      <c r="O5306"/>
      <c r="P5306"/>
      <c r="R5306"/>
      <c r="T5306" s="30"/>
    </row>
    <row r="5307" spans="4:20" x14ac:dyDescent="0.45">
      <c r="D5307"/>
      <c r="E5307"/>
      <c r="I5307" s="21"/>
      <c r="J5307" s="22"/>
      <c r="K5307" s="23"/>
      <c r="M5307" s="31"/>
      <c r="N5307" s="31"/>
      <c r="O5307"/>
      <c r="P5307"/>
      <c r="R5307"/>
      <c r="T5307" s="30"/>
    </row>
    <row r="5308" spans="4:20" x14ac:dyDescent="0.45">
      <c r="D5308"/>
      <c r="E5308"/>
      <c r="I5308" s="21"/>
      <c r="J5308" s="22"/>
      <c r="K5308" s="23"/>
      <c r="M5308" s="31"/>
      <c r="N5308" s="31"/>
      <c r="O5308"/>
      <c r="P5308"/>
      <c r="R5308"/>
      <c r="T5308" s="30"/>
    </row>
    <row r="5309" spans="4:20" x14ac:dyDescent="0.45">
      <c r="D5309"/>
      <c r="E5309"/>
      <c r="I5309" s="21"/>
      <c r="J5309" s="22"/>
      <c r="K5309" s="23"/>
      <c r="M5309" s="31"/>
      <c r="N5309" s="31"/>
      <c r="O5309"/>
      <c r="P5309"/>
      <c r="R5309"/>
      <c r="T5309" s="30"/>
    </row>
    <row r="5310" spans="4:20" x14ac:dyDescent="0.45">
      <c r="D5310"/>
      <c r="E5310"/>
      <c r="I5310" s="21"/>
      <c r="J5310" s="22"/>
      <c r="K5310" s="23"/>
      <c r="M5310" s="31"/>
      <c r="N5310" s="31"/>
      <c r="O5310"/>
      <c r="P5310"/>
      <c r="R5310"/>
      <c r="T5310" s="30"/>
    </row>
    <row r="5311" spans="4:20" x14ac:dyDescent="0.45">
      <c r="D5311"/>
      <c r="E5311"/>
      <c r="I5311" s="21"/>
      <c r="J5311" s="22"/>
      <c r="K5311" s="23"/>
      <c r="M5311" s="31"/>
      <c r="N5311" s="31"/>
      <c r="O5311"/>
      <c r="P5311"/>
      <c r="R5311"/>
      <c r="T5311" s="30"/>
    </row>
    <row r="5312" spans="4:20" x14ac:dyDescent="0.45">
      <c r="D5312"/>
      <c r="E5312"/>
      <c r="I5312" s="21"/>
      <c r="J5312" s="22"/>
      <c r="K5312" s="23"/>
      <c r="M5312" s="31"/>
      <c r="N5312" s="31"/>
      <c r="O5312"/>
      <c r="P5312"/>
      <c r="R5312"/>
      <c r="T5312" s="30"/>
    </row>
    <row r="5313" spans="4:20" x14ac:dyDescent="0.45">
      <c r="D5313"/>
      <c r="E5313"/>
      <c r="I5313" s="21"/>
      <c r="J5313" s="22"/>
      <c r="K5313" s="23"/>
      <c r="M5313" s="31"/>
      <c r="N5313" s="31"/>
      <c r="O5313"/>
      <c r="P5313"/>
      <c r="R5313"/>
      <c r="T5313" s="30"/>
    </row>
    <row r="5314" spans="4:20" x14ac:dyDescent="0.45">
      <c r="D5314"/>
      <c r="E5314"/>
      <c r="I5314" s="21"/>
      <c r="J5314" s="22"/>
      <c r="K5314" s="23"/>
      <c r="M5314" s="31"/>
      <c r="N5314" s="31"/>
      <c r="O5314"/>
      <c r="P5314"/>
      <c r="R5314"/>
      <c r="T5314" s="30"/>
    </row>
    <row r="5315" spans="4:20" x14ac:dyDescent="0.45">
      <c r="D5315"/>
      <c r="E5315"/>
      <c r="I5315" s="21"/>
      <c r="J5315" s="22"/>
      <c r="K5315" s="23"/>
      <c r="M5315" s="31"/>
      <c r="N5315" s="31"/>
      <c r="O5315"/>
      <c r="P5315"/>
      <c r="R5315"/>
      <c r="T5315" s="30"/>
    </row>
    <row r="5316" spans="4:20" x14ac:dyDescent="0.45">
      <c r="D5316"/>
      <c r="E5316"/>
      <c r="I5316" s="21"/>
      <c r="J5316" s="22"/>
      <c r="K5316" s="23"/>
      <c r="M5316" s="31"/>
      <c r="N5316" s="31"/>
      <c r="O5316"/>
      <c r="P5316"/>
      <c r="R5316"/>
      <c r="T5316" s="30"/>
    </row>
    <row r="5317" spans="4:20" x14ac:dyDescent="0.45">
      <c r="D5317"/>
      <c r="E5317"/>
      <c r="I5317" s="21"/>
      <c r="J5317" s="22"/>
      <c r="K5317" s="23"/>
      <c r="M5317" s="31"/>
      <c r="N5317" s="31"/>
      <c r="O5317"/>
      <c r="P5317"/>
      <c r="R5317"/>
      <c r="T5317" s="30"/>
    </row>
    <row r="5318" spans="4:20" x14ac:dyDescent="0.45">
      <c r="D5318"/>
      <c r="E5318"/>
      <c r="I5318" s="21"/>
      <c r="J5318" s="22"/>
      <c r="K5318" s="23"/>
      <c r="M5318" s="31"/>
      <c r="N5318" s="31"/>
      <c r="O5318"/>
      <c r="P5318"/>
      <c r="R5318"/>
      <c r="T5318" s="30"/>
    </row>
    <row r="5319" spans="4:20" x14ac:dyDescent="0.45">
      <c r="D5319"/>
      <c r="E5319"/>
      <c r="I5319" s="21"/>
      <c r="J5319" s="22"/>
      <c r="K5319" s="23"/>
      <c r="M5319" s="31"/>
      <c r="N5319" s="31"/>
      <c r="O5319"/>
      <c r="P5319"/>
      <c r="R5319"/>
      <c r="T5319" s="30"/>
    </row>
    <row r="5320" spans="4:20" x14ac:dyDescent="0.45">
      <c r="D5320"/>
      <c r="E5320"/>
      <c r="I5320" s="21"/>
      <c r="J5320" s="22"/>
      <c r="K5320" s="23"/>
      <c r="M5320" s="31"/>
      <c r="N5320" s="31"/>
      <c r="O5320"/>
      <c r="P5320"/>
      <c r="R5320"/>
      <c r="T5320" s="30"/>
    </row>
    <row r="5321" spans="4:20" x14ac:dyDescent="0.45">
      <c r="D5321"/>
      <c r="E5321"/>
      <c r="I5321" s="21"/>
      <c r="J5321" s="22"/>
      <c r="K5321" s="23"/>
      <c r="M5321" s="31"/>
      <c r="N5321" s="31"/>
      <c r="O5321"/>
      <c r="P5321"/>
      <c r="R5321"/>
      <c r="T5321" s="30"/>
    </row>
    <row r="5322" spans="4:20" x14ac:dyDescent="0.45">
      <c r="D5322"/>
      <c r="E5322"/>
      <c r="I5322" s="21"/>
      <c r="J5322" s="22"/>
      <c r="K5322" s="23"/>
      <c r="M5322" s="31"/>
      <c r="N5322" s="31"/>
      <c r="O5322"/>
      <c r="P5322"/>
      <c r="R5322"/>
      <c r="T5322" s="30"/>
    </row>
    <row r="5323" spans="4:20" x14ac:dyDescent="0.45">
      <c r="D5323"/>
      <c r="E5323"/>
      <c r="I5323" s="21"/>
      <c r="J5323" s="22"/>
      <c r="K5323" s="23"/>
      <c r="M5323" s="31"/>
      <c r="N5323" s="31"/>
      <c r="O5323"/>
      <c r="P5323"/>
      <c r="R5323"/>
      <c r="T5323" s="30"/>
    </row>
    <row r="5324" spans="4:20" x14ac:dyDescent="0.45">
      <c r="D5324"/>
      <c r="E5324"/>
      <c r="I5324" s="21"/>
      <c r="J5324" s="22"/>
      <c r="K5324" s="23"/>
      <c r="M5324" s="31"/>
      <c r="N5324" s="31"/>
      <c r="O5324"/>
      <c r="P5324"/>
      <c r="R5324"/>
      <c r="T5324" s="30"/>
    </row>
    <row r="5325" spans="4:20" x14ac:dyDescent="0.45">
      <c r="D5325"/>
      <c r="E5325"/>
      <c r="I5325" s="21"/>
      <c r="J5325" s="22"/>
      <c r="K5325" s="23"/>
      <c r="M5325" s="31"/>
      <c r="N5325" s="31"/>
      <c r="O5325"/>
      <c r="P5325"/>
      <c r="R5325"/>
      <c r="T5325" s="30"/>
    </row>
    <row r="5326" spans="4:20" x14ac:dyDescent="0.45">
      <c r="D5326"/>
      <c r="E5326"/>
      <c r="I5326" s="21"/>
      <c r="J5326" s="22"/>
      <c r="K5326" s="23"/>
      <c r="M5326" s="31"/>
      <c r="N5326" s="31"/>
      <c r="O5326"/>
      <c r="P5326"/>
      <c r="R5326"/>
      <c r="T5326" s="30"/>
    </row>
    <row r="5327" spans="4:20" x14ac:dyDescent="0.45">
      <c r="D5327"/>
      <c r="E5327"/>
      <c r="I5327" s="21"/>
      <c r="J5327" s="22"/>
      <c r="K5327" s="23"/>
      <c r="M5327" s="31"/>
      <c r="N5327" s="31"/>
      <c r="O5327"/>
      <c r="P5327"/>
      <c r="R5327"/>
      <c r="T5327" s="30"/>
    </row>
    <row r="5328" spans="4:20" x14ac:dyDescent="0.45">
      <c r="D5328"/>
      <c r="E5328"/>
      <c r="I5328" s="21"/>
      <c r="J5328" s="22"/>
      <c r="K5328" s="23"/>
      <c r="M5328" s="31"/>
      <c r="N5328" s="31"/>
      <c r="O5328"/>
      <c r="P5328"/>
      <c r="R5328"/>
      <c r="T5328" s="30"/>
    </row>
    <row r="5329" spans="4:20" x14ac:dyDescent="0.45">
      <c r="D5329"/>
      <c r="E5329"/>
      <c r="I5329" s="21"/>
      <c r="J5329" s="22"/>
      <c r="K5329" s="23"/>
      <c r="M5329" s="31"/>
      <c r="N5329" s="31"/>
      <c r="O5329"/>
      <c r="P5329"/>
      <c r="R5329"/>
      <c r="T5329" s="30"/>
    </row>
    <row r="5330" spans="4:20" x14ac:dyDescent="0.45">
      <c r="D5330"/>
      <c r="E5330"/>
      <c r="I5330" s="21"/>
      <c r="J5330" s="22"/>
      <c r="K5330" s="23"/>
      <c r="M5330" s="31"/>
      <c r="N5330" s="31"/>
      <c r="O5330"/>
      <c r="P5330"/>
      <c r="R5330"/>
      <c r="T5330" s="30"/>
    </row>
    <row r="5331" spans="4:20" x14ac:dyDescent="0.45">
      <c r="D5331"/>
      <c r="E5331"/>
      <c r="I5331" s="21"/>
      <c r="J5331" s="22"/>
      <c r="K5331" s="23"/>
      <c r="M5331" s="31"/>
      <c r="N5331" s="31"/>
      <c r="O5331"/>
      <c r="P5331"/>
      <c r="R5331"/>
      <c r="T5331" s="30"/>
    </row>
    <row r="5332" spans="4:20" x14ac:dyDescent="0.45">
      <c r="D5332"/>
      <c r="E5332"/>
      <c r="I5332" s="21"/>
      <c r="J5332" s="22"/>
      <c r="K5332" s="23"/>
      <c r="M5332" s="31"/>
      <c r="N5332" s="31"/>
      <c r="O5332"/>
      <c r="P5332"/>
      <c r="R5332"/>
      <c r="T5332" s="30"/>
    </row>
    <row r="5333" spans="4:20" x14ac:dyDescent="0.45">
      <c r="D5333"/>
      <c r="E5333"/>
      <c r="I5333" s="21"/>
      <c r="J5333" s="22"/>
      <c r="K5333" s="23"/>
      <c r="M5333" s="31"/>
      <c r="N5333" s="31"/>
      <c r="O5333"/>
      <c r="P5333"/>
      <c r="R5333"/>
      <c r="T5333" s="30"/>
    </row>
    <row r="5334" spans="4:20" x14ac:dyDescent="0.45">
      <c r="D5334"/>
      <c r="E5334"/>
      <c r="I5334" s="21"/>
      <c r="J5334" s="22"/>
      <c r="K5334" s="23"/>
      <c r="M5334" s="31"/>
      <c r="N5334" s="31"/>
      <c r="O5334"/>
      <c r="P5334"/>
      <c r="R5334"/>
      <c r="T5334" s="30"/>
    </row>
    <row r="5335" spans="4:20" x14ac:dyDescent="0.45">
      <c r="D5335"/>
      <c r="E5335"/>
      <c r="I5335" s="21"/>
      <c r="J5335" s="22"/>
      <c r="K5335" s="23"/>
      <c r="M5335" s="31"/>
      <c r="N5335" s="31"/>
      <c r="O5335"/>
      <c r="P5335"/>
      <c r="R5335"/>
      <c r="T5335" s="30"/>
    </row>
    <row r="5336" spans="4:20" x14ac:dyDescent="0.45">
      <c r="D5336"/>
      <c r="E5336"/>
      <c r="I5336" s="21"/>
      <c r="J5336" s="22"/>
      <c r="K5336" s="23"/>
      <c r="M5336" s="31"/>
      <c r="N5336" s="31"/>
      <c r="O5336"/>
      <c r="P5336"/>
      <c r="R5336"/>
      <c r="T5336" s="30"/>
    </row>
    <row r="5337" spans="4:20" x14ac:dyDescent="0.45">
      <c r="D5337"/>
      <c r="E5337"/>
      <c r="I5337" s="21"/>
      <c r="J5337" s="22"/>
      <c r="K5337" s="23"/>
      <c r="M5337" s="31"/>
      <c r="N5337" s="31"/>
      <c r="O5337"/>
      <c r="P5337"/>
      <c r="R5337"/>
      <c r="T5337" s="30"/>
    </row>
    <row r="5338" spans="4:20" x14ac:dyDescent="0.45">
      <c r="D5338"/>
      <c r="E5338"/>
      <c r="I5338" s="21"/>
      <c r="J5338" s="22"/>
      <c r="K5338" s="23"/>
      <c r="M5338" s="31"/>
      <c r="N5338" s="31"/>
      <c r="O5338"/>
      <c r="P5338"/>
      <c r="R5338"/>
      <c r="T5338" s="30"/>
    </row>
    <row r="5339" spans="4:20" x14ac:dyDescent="0.45">
      <c r="D5339"/>
      <c r="E5339"/>
      <c r="I5339" s="21"/>
      <c r="J5339" s="22"/>
      <c r="K5339" s="23"/>
      <c r="M5339" s="31"/>
      <c r="N5339" s="31"/>
      <c r="O5339"/>
      <c r="P5339"/>
      <c r="R5339"/>
      <c r="T5339" s="30"/>
    </row>
    <row r="5340" spans="4:20" x14ac:dyDescent="0.45">
      <c r="D5340"/>
      <c r="E5340"/>
      <c r="I5340" s="21"/>
      <c r="J5340" s="22"/>
      <c r="K5340" s="23"/>
      <c r="M5340" s="31"/>
      <c r="N5340" s="31"/>
      <c r="O5340"/>
      <c r="P5340"/>
      <c r="R5340"/>
      <c r="T5340" s="30"/>
    </row>
    <row r="5341" spans="4:20" x14ac:dyDescent="0.45">
      <c r="D5341"/>
      <c r="E5341"/>
      <c r="I5341" s="21"/>
      <c r="J5341" s="22"/>
      <c r="K5341" s="23"/>
      <c r="M5341" s="31"/>
      <c r="N5341" s="31"/>
      <c r="O5341"/>
      <c r="P5341"/>
      <c r="R5341"/>
      <c r="T5341" s="30"/>
    </row>
    <row r="5342" spans="4:20" x14ac:dyDescent="0.45">
      <c r="D5342"/>
      <c r="E5342"/>
      <c r="I5342" s="21"/>
      <c r="J5342" s="22"/>
      <c r="K5342" s="23"/>
      <c r="M5342" s="31"/>
      <c r="N5342" s="31"/>
      <c r="O5342"/>
      <c r="P5342"/>
      <c r="R5342"/>
      <c r="T5342" s="30"/>
    </row>
    <row r="5343" spans="4:20" x14ac:dyDescent="0.45">
      <c r="D5343"/>
      <c r="E5343"/>
      <c r="I5343" s="21"/>
      <c r="J5343" s="22"/>
      <c r="K5343" s="23"/>
      <c r="M5343" s="31"/>
      <c r="N5343" s="31"/>
      <c r="O5343"/>
      <c r="P5343"/>
      <c r="R5343"/>
      <c r="T5343" s="30"/>
    </row>
    <row r="5344" spans="4:20" x14ac:dyDescent="0.45">
      <c r="D5344"/>
      <c r="E5344"/>
      <c r="I5344" s="21"/>
      <c r="J5344" s="22"/>
      <c r="K5344" s="23"/>
      <c r="M5344" s="31"/>
      <c r="N5344" s="31"/>
      <c r="O5344"/>
      <c r="P5344"/>
      <c r="R5344"/>
      <c r="T5344" s="30"/>
    </row>
    <row r="5345" spans="4:20" x14ac:dyDescent="0.45">
      <c r="D5345"/>
      <c r="E5345"/>
      <c r="I5345" s="21"/>
      <c r="J5345" s="22"/>
      <c r="K5345" s="23"/>
      <c r="M5345" s="31"/>
      <c r="N5345" s="31"/>
      <c r="O5345"/>
      <c r="P5345"/>
      <c r="R5345"/>
      <c r="T5345" s="30"/>
    </row>
    <row r="5346" spans="4:20" x14ac:dyDescent="0.45">
      <c r="D5346"/>
      <c r="E5346"/>
      <c r="I5346" s="21"/>
      <c r="J5346" s="22"/>
      <c r="K5346" s="23"/>
      <c r="M5346" s="31"/>
      <c r="N5346" s="31"/>
      <c r="O5346"/>
      <c r="P5346"/>
      <c r="R5346"/>
      <c r="T5346" s="30"/>
    </row>
    <row r="5347" spans="4:20" x14ac:dyDescent="0.45">
      <c r="D5347"/>
      <c r="E5347"/>
      <c r="I5347" s="21"/>
      <c r="J5347" s="22"/>
      <c r="K5347" s="23"/>
      <c r="M5347" s="31"/>
      <c r="N5347" s="31"/>
      <c r="O5347"/>
      <c r="P5347"/>
      <c r="R5347"/>
      <c r="T5347" s="30"/>
    </row>
    <row r="5348" spans="4:20" x14ac:dyDescent="0.45">
      <c r="D5348"/>
      <c r="E5348"/>
      <c r="I5348" s="21"/>
      <c r="J5348" s="22"/>
      <c r="K5348" s="23"/>
      <c r="M5348" s="31"/>
      <c r="N5348" s="31"/>
      <c r="O5348"/>
      <c r="P5348"/>
      <c r="R5348"/>
      <c r="T5348" s="30"/>
    </row>
    <row r="5349" spans="4:20" x14ac:dyDescent="0.45">
      <c r="D5349"/>
      <c r="E5349"/>
      <c r="I5349" s="21"/>
      <c r="J5349" s="22"/>
      <c r="K5349" s="23"/>
      <c r="M5349" s="31"/>
      <c r="N5349" s="31"/>
      <c r="O5349"/>
      <c r="P5349"/>
      <c r="R5349"/>
      <c r="T5349" s="30"/>
    </row>
    <row r="5350" spans="4:20" x14ac:dyDescent="0.45">
      <c r="D5350"/>
      <c r="E5350"/>
      <c r="I5350" s="21"/>
      <c r="J5350" s="22"/>
      <c r="K5350" s="23"/>
      <c r="M5350" s="31"/>
      <c r="N5350" s="31"/>
      <c r="O5350"/>
      <c r="P5350"/>
      <c r="R5350"/>
      <c r="T5350" s="30"/>
    </row>
    <row r="5351" spans="4:20" x14ac:dyDescent="0.45">
      <c r="D5351"/>
      <c r="E5351"/>
      <c r="I5351" s="21"/>
      <c r="J5351" s="22"/>
      <c r="K5351" s="23"/>
      <c r="M5351" s="31"/>
      <c r="N5351" s="31"/>
      <c r="O5351"/>
      <c r="P5351"/>
      <c r="R5351"/>
      <c r="T5351" s="30"/>
    </row>
    <row r="5352" spans="4:20" x14ac:dyDescent="0.45">
      <c r="D5352"/>
      <c r="E5352"/>
      <c r="I5352" s="21"/>
      <c r="J5352" s="22"/>
      <c r="K5352" s="23"/>
      <c r="M5352" s="31"/>
      <c r="N5352" s="31"/>
      <c r="O5352"/>
      <c r="P5352"/>
      <c r="R5352"/>
      <c r="T5352" s="30"/>
    </row>
    <row r="5353" spans="4:20" x14ac:dyDescent="0.45">
      <c r="D5353"/>
      <c r="E5353"/>
      <c r="I5353" s="21"/>
      <c r="J5353" s="22"/>
      <c r="K5353" s="23"/>
      <c r="M5353" s="31"/>
      <c r="N5353" s="31"/>
      <c r="O5353"/>
      <c r="P5353"/>
      <c r="R5353"/>
      <c r="T5353" s="30"/>
    </row>
    <row r="5354" spans="4:20" x14ac:dyDescent="0.45">
      <c r="D5354"/>
      <c r="E5354"/>
      <c r="I5354" s="21"/>
      <c r="J5354" s="22"/>
      <c r="K5354" s="23"/>
      <c r="M5354" s="31"/>
      <c r="N5354" s="31"/>
      <c r="O5354"/>
      <c r="P5354"/>
      <c r="R5354"/>
      <c r="T5354" s="30"/>
    </row>
    <row r="5355" spans="4:20" x14ac:dyDescent="0.45">
      <c r="D5355"/>
      <c r="E5355"/>
      <c r="I5355" s="21"/>
      <c r="J5355" s="22"/>
      <c r="K5355" s="23"/>
      <c r="M5355" s="31"/>
      <c r="N5355" s="31"/>
      <c r="O5355"/>
      <c r="P5355"/>
      <c r="R5355"/>
      <c r="T5355" s="30"/>
    </row>
    <row r="5356" spans="4:20" x14ac:dyDescent="0.45">
      <c r="D5356"/>
      <c r="E5356"/>
      <c r="I5356" s="21"/>
      <c r="J5356" s="22"/>
      <c r="K5356" s="23"/>
      <c r="M5356" s="31"/>
      <c r="N5356" s="31"/>
      <c r="O5356"/>
      <c r="P5356"/>
      <c r="R5356"/>
      <c r="T5356" s="30"/>
    </row>
    <row r="5357" spans="4:20" x14ac:dyDescent="0.45">
      <c r="D5357"/>
      <c r="E5357"/>
      <c r="I5357" s="21"/>
      <c r="J5357" s="22"/>
      <c r="K5357" s="23"/>
      <c r="M5357" s="31"/>
      <c r="N5357" s="31"/>
      <c r="O5357"/>
      <c r="P5357"/>
      <c r="R5357"/>
      <c r="T5357" s="30"/>
    </row>
    <row r="5358" spans="4:20" x14ac:dyDescent="0.45">
      <c r="D5358"/>
      <c r="E5358"/>
      <c r="I5358" s="21"/>
      <c r="J5358" s="22"/>
      <c r="K5358" s="23"/>
      <c r="M5358" s="31"/>
      <c r="N5358" s="31"/>
      <c r="O5358"/>
      <c r="P5358"/>
      <c r="R5358"/>
      <c r="T5358" s="30"/>
    </row>
    <row r="5359" spans="4:20" x14ac:dyDescent="0.45">
      <c r="D5359"/>
      <c r="E5359"/>
      <c r="I5359" s="21"/>
      <c r="J5359" s="22"/>
      <c r="K5359" s="23"/>
      <c r="M5359" s="31"/>
      <c r="N5359" s="31"/>
      <c r="O5359"/>
      <c r="P5359"/>
      <c r="R5359"/>
      <c r="T5359" s="30"/>
    </row>
    <row r="5360" spans="4:20" x14ac:dyDescent="0.45">
      <c r="D5360"/>
      <c r="E5360"/>
      <c r="I5360" s="21"/>
      <c r="J5360" s="22"/>
      <c r="K5360" s="23"/>
      <c r="M5360" s="31"/>
      <c r="N5360" s="31"/>
      <c r="O5360"/>
      <c r="P5360"/>
      <c r="R5360"/>
      <c r="T5360" s="30"/>
    </row>
    <row r="5361" spans="4:20" x14ac:dyDescent="0.45">
      <c r="D5361"/>
      <c r="E5361"/>
      <c r="I5361" s="21"/>
      <c r="J5361" s="22"/>
      <c r="K5361" s="23"/>
      <c r="M5361" s="31"/>
      <c r="N5361" s="31"/>
      <c r="O5361"/>
      <c r="P5361"/>
      <c r="R5361"/>
      <c r="T5361" s="30"/>
    </row>
    <row r="5362" spans="4:20" x14ac:dyDescent="0.45">
      <c r="D5362"/>
      <c r="E5362"/>
      <c r="I5362" s="21"/>
      <c r="J5362" s="22"/>
      <c r="K5362" s="23"/>
      <c r="M5362" s="31"/>
      <c r="N5362" s="31"/>
      <c r="O5362"/>
      <c r="P5362"/>
      <c r="R5362"/>
      <c r="T5362" s="30"/>
    </row>
    <row r="5363" spans="4:20" x14ac:dyDescent="0.45">
      <c r="D5363"/>
      <c r="E5363"/>
      <c r="I5363" s="21"/>
      <c r="J5363" s="22"/>
      <c r="K5363" s="23"/>
      <c r="M5363" s="31"/>
      <c r="N5363" s="31"/>
      <c r="O5363"/>
      <c r="P5363"/>
      <c r="R5363"/>
      <c r="T5363" s="30"/>
    </row>
    <row r="5364" spans="4:20" x14ac:dyDescent="0.45">
      <c r="D5364"/>
      <c r="E5364"/>
      <c r="I5364" s="21"/>
      <c r="J5364" s="22"/>
      <c r="K5364" s="23"/>
      <c r="M5364" s="31"/>
      <c r="N5364" s="31"/>
      <c r="O5364"/>
      <c r="P5364"/>
      <c r="R5364"/>
      <c r="T5364" s="30"/>
    </row>
    <row r="5365" spans="4:20" x14ac:dyDescent="0.45">
      <c r="D5365"/>
      <c r="E5365"/>
      <c r="I5365" s="21"/>
      <c r="J5365" s="22"/>
      <c r="K5365" s="23"/>
      <c r="M5365" s="31"/>
      <c r="N5365" s="31"/>
      <c r="O5365"/>
      <c r="P5365"/>
      <c r="R5365"/>
      <c r="T5365" s="30"/>
    </row>
    <row r="5366" spans="4:20" x14ac:dyDescent="0.45">
      <c r="D5366"/>
      <c r="E5366"/>
      <c r="I5366" s="21"/>
      <c r="J5366" s="22"/>
      <c r="K5366" s="23"/>
      <c r="M5366" s="31"/>
      <c r="N5366" s="31"/>
      <c r="O5366"/>
      <c r="P5366"/>
      <c r="R5366"/>
      <c r="T5366" s="30"/>
    </row>
    <row r="5367" spans="4:20" x14ac:dyDescent="0.45">
      <c r="D5367"/>
      <c r="E5367"/>
      <c r="I5367" s="21"/>
      <c r="J5367" s="22"/>
      <c r="K5367" s="23"/>
      <c r="M5367" s="31"/>
      <c r="N5367" s="31"/>
      <c r="O5367"/>
      <c r="P5367"/>
      <c r="R5367"/>
      <c r="T5367" s="30"/>
    </row>
    <row r="5368" spans="4:20" x14ac:dyDescent="0.45">
      <c r="D5368"/>
      <c r="E5368"/>
      <c r="I5368" s="21"/>
      <c r="J5368" s="22"/>
      <c r="K5368" s="23"/>
      <c r="M5368" s="31"/>
      <c r="N5368" s="31"/>
      <c r="O5368"/>
      <c r="P5368"/>
      <c r="R5368"/>
      <c r="T5368" s="30"/>
    </row>
    <row r="5369" spans="4:20" x14ac:dyDescent="0.45">
      <c r="D5369"/>
      <c r="E5369"/>
      <c r="I5369" s="21"/>
      <c r="J5369" s="22"/>
      <c r="K5369" s="23"/>
      <c r="M5369" s="31"/>
      <c r="N5369" s="31"/>
      <c r="O5369"/>
      <c r="P5369"/>
      <c r="R5369"/>
      <c r="T5369" s="30"/>
    </row>
    <row r="5370" spans="4:20" x14ac:dyDescent="0.45">
      <c r="D5370"/>
      <c r="E5370"/>
      <c r="I5370" s="21"/>
      <c r="J5370" s="22"/>
      <c r="K5370" s="23"/>
      <c r="M5370" s="31"/>
      <c r="N5370" s="31"/>
      <c r="O5370"/>
      <c r="P5370"/>
      <c r="R5370"/>
      <c r="T5370" s="30"/>
    </row>
    <row r="5371" spans="4:20" x14ac:dyDescent="0.45">
      <c r="D5371"/>
      <c r="E5371"/>
      <c r="I5371" s="21"/>
      <c r="J5371" s="22"/>
      <c r="K5371" s="23"/>
      <c r="M5371" s="31"/>
      <c r="N5371" s="31"/>
      <c r="O5371"/>
      <c r="P5371"/>
      <c r="R5371"/>
      <c r="T5371" s="30"/>
    </row>
    <row r="5372" spans="4:20" x14ac:dyDescent="0.45">
      <c r="D5372"/>
      <c r="E5372"/>
      <c r="I5372" s="21"/>
      <c r="J5372" s="22"/>
      <c r="K5372" s="23"/>
      <c r="M5372" s="31"/>
      <c r="N5372" s="31"/>
      <c r="O5372"/>
      <c r="P5372"/>
      <c r="R5372"/>
      <c r="T5372" s="30"/>
    </row>
    <row r="5373" spans="4:20" x14ac:dyDescent="0.45">
      <c r="D5373"/>
      <c r="E5373"/>
      <c r="I5373" s="21"/>
      <c r="J5373" s="22"/>
      <c r="K5373" s="23"/>
      <c r="M5373" s="31"/>
      <c r="N5373" s="31"/>
      <c r="O5373"/>
      <c r="P5373"/>
      <c r="R5373"/>
      <c r="T5373" s="30"/>
    </row>
    <row r="5374" spans="4:20" x14ac:dyDescent="0.45">
      <c r="D5374"/>
      <c r="E5374"/>
      <c r="I5374" s="21"/>
      <c r="J5374" s="22"/>
      <c r="K5374" s="23"/>
      <c r="M5374" s="31"/>
      <c r="N5374" s="31"/>
      <c r="O5374"/>
      <c r="P5374"/>
      <c r="R5374"/>
      <c r="T5374" s="30"/>
    </row>
    <row r="5375" spans="4:20" x14ac:dyDescent="0.45">
      <c r="D5375"/>
      <c r="E5375"/>
      <c r="I5375" s="21"/>
      <c r="J5375" s="22"/>
      <c r="K5375" s="23"/>
      <c r="M5375" s="31"/>
      <c r="N5375" s="31"/>
      <c r="O5375"/>
      <c r="P5375"/>
      <c r="R5375"/>
      <c r="T5375" s="30"/>
    </row>
    <row r="5376" spans="4:20" x14ac:dyDescent="0.45">
      <c r="D5376"/>
      <c r="E5376"/>
      <c r="I5376" s="21"/>
      <c r="J5376" s="22"/>
      <c r="K5376" s="23"/>
      <c r="M5376" s="31"/>
      <c r="N5376" s="31"/>
      <c r="O5376"/>
      <c r="P5376"/>
      <c r="R5376"/>
      <c r="T5376" s="30"/>
    </row>
    <row r="5377" spans="4:20" x14ac:dyDescent="0.45">
      <c r="D5377"/>
      <c r="E5377"/>
      <c r="I5377" s="21"/>
      <c r="J5377" s="22"/>
      <c r="K5377" s="23"/>
      <c r="M5377" s="31"/>
      <c r="N5377" s="31"/>
      <c r="O5377"/>
      <c r="P5377"/>
      <c r="R5377"/>
      <c r="T5377" s="30"/>
    </row>
    <row r="5378" spans="4:20" x14ac:dyDescent="0.45">
      <c r="D5378"/>
      <c r="E5378"/>
      <c r="I5378" s="21"/>
      <c r="J5378" s="22"/>
      <c r="K5378" s="23"/>
      <c r="M5378" s="31"/>
      <c r="N5378" s="31"/>
      <c r="O5378"/>
      <c r="P5378"/>
      <c r="R5378"/>
      <c r="T5378" s="30"/>
    </row>
    <row r="5379" spans="4:20" x14ac:dyDescent="0.45">
      <c r="D5379"/>
      <c r="E5379"/>
      <c r="I5379" s="21"/>
      <c r="J5379" s="22"/>
      <c r="K5379" s="23"/>
      <c r="M5379" s="31"/>
      <c r="N5379" s="31"/>
      <c r="O5379"/>
      <c r="P5379"/>
      <c r="R5379"/>
      <c r="T5379" s="30"/>
    </row>
    <row r="5380" spans="4:20" x14ac:dyDescent="0.45">
      <c r="D5380"/>
      <c r="E5380"/>
      <c r="I5380" s="21"/>
      <c r="J5380" s="22"/>
      <c r="K5380" s="23"/>
      <c r="M5380" s="31"/>
      <c r="N5380" s="31"/>
      <c r="O5380"/>
      <c r="P5380"/>
      <c r="R5380"/>
      <c r="T5380" s="30"/>
    </row>
    <row r="5381" spans="4:20" x14ac:dyDescent="0.45">
      <c r="D5381"/>
      <c r="E5381"/>
      <c r="I5381" s="21"/>
      <c r="J5381" s="22"/>
      <c r="K5381" s="23"/>
      <c r="M5381" s="31"/>
      <c r="N5381" s="31"/>
      <c r="O5381"/>
      <c r="P5381"/>
      <c r="R5381"/>
      <c r="T5381" s="30"/>
    </row>
    <row r="5382" spans="4:20" x14ac:dyDescent="0.45">
      <c r="D5382"/>
      <c r="E5382"/>
      <c r="I5382" s="21"/>
      <c r="J5382" s="22"/>
      <c r="K5382" s="23"/>
      <c r="M5382" s="31"/>
      <c r="N5382" s="31"/>
      <c r="O5382"/>
      <c r="P5382"/>
      <c r="R5382"/>
      <c r="T5382" s="30"/>
    </row>
    <row r="5383" spans="4:20" x14ac:dyDescent="0.45">
      <c r="D5383"/>
      <c r="E5383"/>
      <c r="I5383" s="21"/>
      <c r="J5383" s="22"/>
      <c r="K5383" s="23"/>
      <c r="M5383" s="31"/>
      <c r="N5383" s="31"/>
      <c r="O5383"/>
      <c r="P5383"/>
      <c r="R5383"/>
      <c r="T5383" s="30"/>
    </row>
    <row r="5384" spans="4:20" x14ac:dyDescent="0.45">
      <c r="D5384"/>
      <c r="E5384"/>
      <c r="I5384" s="21"/>
      <c r="J5384" s="22"/>
      <c r="K5384" s="23"/>
      <c r="M5384" s="31"/>
      <c r="N5384" s="31"/>
      <c r="O5384"/>
      <c r="P5384"/>
      <c r="R5384"/>
      <c r="T5384" s="30"/>
    </row>
    <row r="5385" spans="4:20" x14ac:dyDescent="0.45">
      <c r="D5385"/>
      <c r="E5385"/>
      <c r="I5385" s="21"/>
      <c r="J5385" s="22"/>
      <c r="K5385" s="23"/>
      <c r="M5385" s="31"/>
      <c r="N5385" s="31"/>
      <c r="O5385"/>
      <c r="P5385"/>
      <c r="R5385"/>
      <c r="T5385" s="30"/>
    </row>
    <row r="5386" spans="4:20" x14ac:dyDescent="0.45">
      <c r="D5386"/>
      <c r="E5386"/>
      <c r="I5386" s="21"/>
      <c r="J5386" s="22"/>
      <c r="K5386" s="23"/>
      <c r="M5386" s="31"/>
      <c r="N5386" s="31"/>
      <c r="O5386"/>
      <c r="P5386"/>
      <c r="R5386"/>
      <c r="T5386" s="30"/>
    </row>
    <row r="5387" spans="4:20" x14ac:dyDescent="0.45">
      <c r="D5387"/>
      <c r="E5387"/>
      <c r="I5387" s="21"/>
      <c r="J5387" s="22"/>
      <c r="K5387" s="23"/>
      <c r="M5387" s="31"/>
      <c r="N5387" s="31"/>
      <c r="O5387"/>
      <c r="P5387"/>
      <c r="R5387"/>
      <c r="T5387" s="30"/>
    </row>
    <row r="5388" spans="4:20" x14ac:dyDescent="0.45">
      <c r="D5388"/>
      <c r="E5388"/>
      <c r="I5388" s="21"/>
      <c r="J5388" s="22"/>
      <c r="K5388" s="23"/>
      <c r="M5388" s="31"/>
      <c r="N5388" s="31"/>
      <c r="O5388"/>
      <c r="P5388"/>
      <c r="R5388"/>
      <c r="T5388" s="30"/>
    </row>
    <row r="5389" spans="4:20" x14ac:dyDescent="0.45">
      <c r="D5389"/>
      <c r="E5389"/>
      <c r="I5389" s="21"/>
      <c r="J5389" s="22"/>
      <c r="K5389" s="23"/>
      <c r="M5389" s="31"/>
      <c r="N5389" s="31"/>
      <c r="O5389"/>
      <c r="P5389"/>
      <c r="R5389"/>
      <c r="T5389" s="30"/>
    </row>
    <row r="5390" spans="4:20" x14ac:dyDescent="0.45">
      <c r="D5390"/>
      <c r="E5390"/>
      <c r="I5390" s="21"/>
      <c r="J5390" s="22"/>
      <c r="K5390" s="23"/>
      <c r="M5390" s="31"/>
      <c r="N5390" s="31"/>
      <c r="O5390"/>
      <c r="P5390"/>
      <c r="R5390"/>
      <c r="T5390" s="30"/>
    </row>
    <row r="5391" spans="4:20" x14ac:dyDescent="0.45">
      <c r="D5391"/>
      <c r="E5391"/>
      <c r="I5391" s="21"/>
      <c r="J5391" s="22"/>
      <c r="K5391" s="23"/>
      <c r="M5391" s="31"/>
      <c r="N5391" s="31"/>
      <c r="O5391"/>
      <c r="P5391"/>
      <c r="R5391"/>
      <c r="T5391" s="30"/>
    </row>
    <row r="5392" spans="4:20" x14ac:dyDescent="0.45">
      <c r="D5392"/>
      <c r="E5392"/>
      <c r="I5392" s="21"/>
      <c r="J5392" s="22"/>
      <c r="K5392" s="23"/>
      <c r="M5392" s="31"/>
      <c r="N5392" s="31"/>
      <c r="O5392"/>
      <c r="P5392"/>
      <c r="R5392"/>
      <c r="T5392" s="30"/>
    </row>
    <row r="5393" spans="4:20" x14ac:dyDescent="0.45">
      <c r="D5393"/>
      <c r="E5393"/>
      <c r="I5393" s="21"/>
      <c r="J5393" s="22"/>
      <c r="K5393" s="23"/>
      <c r="M5393" s="31"/>
      <c r="N5393" s="31"/>
      <c r="O5393"/>
      <c r="P5393"/>
      <c r="R5393"/>
      <c r="T5393" s="30"/>
    </row>
    <row r="5394" spans="4:20" x14ac:dyDescent="0.45">
      <c r="D5394"/>
      <c r="E5394"/>
      <c r="I5394" s="21"/>
      <c r="J5394" s="22"/>
      <c r="K5394" s="23"/>
      <c r="M5394" s="31"/>
      <c r="N5394" s="31"/>
      <c r="O5394"/>
      <c r="P5394"/>
      <c r="R5394"/>
      <c r="T5394" s="30"/>
    </row>
    <row r="5395" spans="4:20" x14ac:dyDescent="0.45">
      <c r="D5395"/>
      <c r="E5395"/>
      <c r="I5395" s="21"/>
      <c r="J5395" s="22"/>
      <c r="K5395" s="23"/>
      <c r="M5395" s="31"/>
      <c r="N5395" s="31"/>
      <c r="O5395"/>
      <c r="P5395"/>
      <c r="R5395"/>
      <c r="T5395" s="30"/>
    </row>
    <row r="5396" spans="4:20" x14ac:dyDescent="0.45">
      <c r="D5396"/>
      <c r="E5396"/>
      <c r="I5396" s="21"/>
      <c r="J5396" s="22"/>
      <c r="K5396" s="23"/>
      <c r="M5396" s="31"/>
      <c r="N5396" s="31"/>
      <c r="O5396"/>
      <c r="P5396"/>
      <c r="R5396"/>
      <c r="T5396" s="30"/>
    </row>
    <row r="5397" spans="4:20" x14ac:dyDescent="0.45">
      <c r="D5397"/>
      <c r="E5397"/>
      <c r="I5397" s="21"/>
      <c r="J5397" s="22"/>
      <c r="K5397" s="23"/>
      <c r="M5397" s="31"/>
      <c r="N5397" s="31"/>
      <c r="O5397"/>
      <c r="P5397"/>
      <c r="R5397"/>
      <c r="T5397" s="30"/>
    </row>
    <row r="5398" spans="4:20" x14ac:dyDescent="0.45">
      <c r="D5398"/>
      <c r="E5398"/>
      <c r="I5398" s="21"/>
      <c r="J5398" s="22"/>
      <c r="K5398" s="23"/>
      <c r="M5398" s="31"/>
      <c r="N5398" s="31"/>
      <c r="O5398"/>
      <c r="P5398"/>
      <c r="R5398"/>
      <c r="T5398" s="30"/>
    </row>
    <row r="5399" spans="4:20" x14ac:dyDescent="0.45">
      <c r="D5399"/>
      <c r="E5399"/>
      <c r="I5399" s="21"/>
      <c r="J5399" s="22"/>
      <c r="K5399" s="23"/>
      <c r="M5399" s="31"/>
      <c r="N5399" s="31"/>
      <c r="O5399"/>
      <c r="P5399"/>
      <c r="R5399"/>
      <c r="T5399" s="30"/>
    </row>
    <row r="5400" spans="4:20" x14ac:dyDescent="0.45">
      <c r="D5400"/>
      <c r="E5400"/>
      <c r="I5400" s="21"/>
      <c r="J5400" s="22"/>
      <c r="K5400" s="23"/>
      <c r="M5400" s="31"/>
      <c r="N5400" s="31"/>
      <c r="O5400"/>
      <c r="P5400"/>
      <c r="R5400"/>
      <c r="T5400" s="30"/>
    </row>
    <row r="5401" spans="4:20" x14ac:dyDescent="0.45">
      <c r="D5401"/>
      <c r="E5401"/>
      <c r="I5401" s="21"/>
      <c r="J5401" s="22"/>
      <c r="K5401" s="23"/>
      <c r="M5401" s="31"/>
      <c r="N5401" s="31"/>
      <c r="O5401"/>
      <c r="P5401"/>
      <c r="R5401"/>
      <c r="T5401" s="30"/>
    </row>
    <row r="5402" spans="4:20" x14ac:dyDescent="0.45">
      <c r="D5402"/>
      <c r="E5402"/>
      <c r="I5402" s="21"/>
      <c r="J5402" s="22"/>
      <c r="K5402" s="23"/>
      <c r="M5402" s="31"/>
      <c r="N5402" s="31"/>
      <c r="O5402"/>
      <c r="P5402"/>
      <c r="R5402"/>
      <c r="T5402" s="30"/>
    </row>
    <row r="5403" spans="4:20" x14ac:dyDescent="0.45">
      <c r="D5403"/>
      <c r="E5403"/>
      <c r="I5403" s="21"/>
      <c r="J5403" s="22"/>
      <c r="K5403" s="23"/>
      <c r="M5403" s="31"/>
      <c r="N5403" s="31"/>
      <c r="O5403"/>
      <c r="P5403"/>
      <c r="R5403"/>
      <c r="T5403" s="30"/>
    </row>
    <row r="5404" spans="4:20" x14ac:dyDescent="0.45">
      <c r="D5404"/>
      <c r="E5404"/>
      <c r="I5404" s="21"/>
      <c r="J5404" s="22"/>
      <c r="K5404" s="23"/>
      <c r="M5404" s="31"/>
      <c r="N5404" s="31"/>
      <c r="O5404"/>
      <c r="P5404"/>
      <c r="R5404"/>
      <c r="T5404" s="30"/>
    </row>
    <row r="5405" spans="4:20" x14ac:dyDescent="0.45">
      <c r="D5405"/>
      <c r="E5405"/>
      <c r="I5405" s="21"/>
      <c r="J5405" s="22"/>
      <c r="K5405" s="23"/>
      <c r="M5405" s="31"/>
      <c r="N5405" s="31"/>
      <c r="O5405"/>
      <c r="P5405"/>
      <c r="R5405"/>
      <c r="T5405" s="30"/>
    </row>
    <row r="5406" spans="4:20" x14ac:dyDescent="0.45">
      <c r="D5406"/>
      <c r="E5406"/>
      <c r="I5406" s="21"/>
      <c r="J5406" s="22"/>
      <c r="K5406" s="23"/>
      <c r="M5406" s="31"/>
      <c r="N5406" s="31"/>
      <c r="O5406"/>
      <c r="P5406"/>
      <c r="R5406"/>
      <c r="T5406" s="30"/>
    </row>
    <row r="5407" spans="4:20" x14ac:dyDescent="0.45">
      <c r="D5407"/>
      <c r="E5407"/>
      <c r="I5407" s="21"/>
      <c r="J5407" s="22"/>
      <c r="K5407" s="23"/>
      <c r="M5407" s="31"/>
      <c r="N5407" s="31"/>
      <c r="O5407"/>
      <c r="P5407"/>
      <c r="R5407"/>
      <c r="T5407" s="30"/>
    </row>
    <row r="5408" spans="4:20" x14ac:dyDescent="0.45">
      <c r="D5408"/>
      <c r="E5408"/>
      <c r="I5408" s="21"/>
      <c r="J5408" s="22"/>
      <c r="K5408" s="23"/>
      <c r="M5408" s="31"/>
      <c r="N5408" s="31"/>
      <c r="O5408"/>
      <c r="P5408"/>
      <c r="R5408"/>
      <c r="T5408" s="30"/>
    </row>
    <row r="5409" spans="4:20" x14ac:dyDescent="0.45">
      <c r="D5409"/>
      <c r="E5409"/>
      <c r="I5409" s="21"/>
      <c r="J5409" s="22"/>
      <c r="K5409" s="23"/>
      <c r="M5409" s="31"/>
      <c r="N5409" s="31"/>
      <c r="O5409"/>
      <c r="P5409"/>
      <c r="R5409"/>
      <c r="T5409" s="30"/>
    </row>
    <row r="5410" spans="4:20" x14ac:dyDescent="0.45">
      <c r="D5410"/>
      <c r="E5410"/>
      <c r="I5410" s="21"/>
      <c r="J5410" s="22"/>
      <c r="K5410" s="23"/>
      <c r="M5410" s="31"/>
      <c r="N5410" s="31"/>
      <c r="O5410"/>
      <c r="P5410"/>
      <c r="R5410"/>
      <c r="T5410" s="30"/>
    </row>
    <row r="5411" spans="4:20" x14ac:dyDescent="0.45">
      <c r="D5411"/>
      <c r="E5411"/>
      <c r="I5411" s="21"/>
      <c r="J5411" s="22"/>
      <c r="K5411" s="23"/>
      <c r="M5411" s="31"/>
      <c r="N5411" s="31"/>
      <c r="O5411"/>
      <c r="P5411"/>
      <c r="R5411"/>
      <c r="T5411" s="30"/>
    </row>
    <row r="5412" spans="4:20" x14ac:dyDescent="0.45">
      <c r="D5412"/>
      <c r="E5412"/>
      <c r="I5412" s="21"/>
      <c r="J5412" s="22"/>
      <c r="K5412" s="23"/>
      <c r="M5412" s="31"/>
      <c r="N5412" s="31"/>
      <c r="O5412"/>
      <c r="P5412"/>
      <c r="R5412"/>
      <c r="T5412" s="30"/>
    </row>
    <row r="5413" spans="4:20" x14ac:dyDescent="0.45">
      <c r="D5413"/>
      <c r="E5413"/>
      <c r="I5413" s="21"/>
      <c r="J5413" s="22"/>
      <c r="K5413" s="23"/>
      <c r="M5413" s="31"/>
      <c r="N5413" s="31"/>
      <c r="O5413"/>
      <c r="P5413"/>
      <c r="R5413"/>
      <c r="T5413" s="30"/>
    </row>
    <row r="5414" spans="4:20" x14ac:dyDescent="0.45">
      <c r="D5414"/>
      <c r="E5414"/>
      <c r="I5414" s="21"/>
      <c r="J5414" s="22"/>
      <c r="K5414" s="23"/>
      <c r="M5414" s="31"/>
      <c r="N5414" s="31"/>
      <c r="O5414"/>
      <c r="P5414"/>
      <c r="R5414"/>
      <c r="T5414" s="30"/>
    </row>
    <row r="5415" spans="4:20" x14ac:dyDescent="0.45">
      <c r="D5415"/>
      <c r="E5415"/>
      <c r="I5415" s="21"/>
      <c r="J5415" s="22"/>
      <c r="K5415" s="23"/>
      <c r="M5415" s="31"/>
      <c r="N5415" s="31"/>
      <c r="O5415"/>
      <c r="P5415"/>
      <c r="R5415"/>
      <c r="T5415" s="30"/>
    </row>
    <row r="5416" spans="4:20" x14ac:dyDescent="0.45">
      <c r="D5416"/>
      <c r="E5416"/>
      <c r="I5416" s="21"/>
      <c r="J5416" s="22"/>
      <c r="K5416" s="23"/>
      <c r="M5416" s="31"/>
      <c r="N5416" s="31"/>
      <c r="O5416"/>
      <c r="P5416"/>
      <c r="R5416"/>
      <c r="T5416" s="30"/>
    </row>
    <row r="5417" spans="4:20" x14ac:dyDescent="0.45">
      <c r="D5417"/>
      <c r="E5417"/>
      <c r="I5417" s="21"/>
      <c r="J5417" s="22"/>
      <c r="K5417" s="23"/>
      <c r="M5417" s="31"/>
      <c r="N5417" s="31"/>
      <c r="O5417"/>
      <c r="P5417"/>
      <c r="R5417"/>
      <c r="T5417" s="30"/>
    </row>
    <row r="5418" spans="4:20" x14ac:dyDescent="0.45">
      <c r="D5418"/>
      <c r="E5418"/>
      <c r="I5418" s="21"/>
      <c r="J5418" s="22"/>
      <c r="K5418" s="23"/>
      <c r="M5418" s="31"/>
      <c r="N5418" s="31"/>
      <c r="O5418"/>
      <c r="P5418"/>
      <c r="R5418"/>
      <c r="T5418" s="30"/>
    </row>
    <row r="5419" spans="4:20" x14ac:dyDescent="0.45">
      <c r="D5419"/>
      <c r="E5419"/>
      <c r="I5419" s="21"/>
      <c r="J5419" s="22"/>
      <c r="K5419" s="23"/>
      <c r="M5419" s="31"/>
      <c r="N5419" s="31"/>
      <c r="O5419"/>
      <c r="P5419"/>
      <c r="R5419"/>
      <c r="T5419" s="30"/>
    </row>
    <row r="5420" spans="4:20" x14ac:dyDescent="0.45">
      <c r="D5420"/>
      <c r="E5420"/>
      <c r="I5420" s="21"/>
      <c r="J5420" s="22"/>
      <c r="K5420" s="23"/>
      <c r="M5420" s="31"/>
      <c r="N5420" s="31"/>
      <c r="O5420"/>
      <c r="P5420"/>
      <c r="R5420"/>
      <c r="T5420" s="30"/>
    </row>
    <row r="5421" spans="4:20" x14ac:dyDescent="0.45">
      <c r="D5421"/>
      <c r="E5421"/>
      <c r="I5421" s="21"/>
      <c r="J5421" s="22"/>
      <c r="K5421" s="23"/>
      <c r="M5421" s="31"/>
      <c r="N5421" s="31"/>
      <c r="O5421"/>
      <c r="P5421"/>
      <c r="R5421"/>
      <c r="T5421" s="30"/>
    </row>
    <row r="5422" spans="4:20" x14ac:dyDescent="0.45">
      <c r="D5422"/>
      <c r="E5422"/>
      <c r="I5422" s="21"/>
      <c r="J5422" s="22"/>
      <c r="K5422" s="23"/>
      <c r="M5422" s="31"/>
      <c r="N5422" s="31"/>
      <c r="O5422"/>
      <c r="P5422"/>
      <c r="R5422"/>
      <c r="T5422" s="30"/>
    </row>
    <row r="5423" spans="4:20" x14ac:dyDescent="0.45">
      <c r="D5423"/>
      <c r="E5423"/>
      <c r="I5423" s="21"/>
      <c r="J5423" s="22"/>
      <c r="K5423" s="23"/>
      <c r="M5423" s="31"/>
      <c r="N5423" s="31"/>
      <c r="O5423"/>
      <c r="P5423"/>
      <c r="R5423"/>
      <c r="T5423" s="30"/>
    </row>
    <row r="5424" spans="4:20" x14ac:dyDescent="0.45">
      <c r="D5424"/>
      <c r="E5424"/>
      <c r="I5424" s="21"/>
      <c r="J5424" s="22"/>
      <c r="K5424" s="23"/>
      <c r="M5424" s="31"/>
      <c r="N5424" s="31"/>
      <c r="O5424"/>
      <c r="P5424"/>
      <c r="R5424"/>
      <c r="T5424" s="30"/>
    </row>
    <row r="5425" spans="4:20" x14ac:dyDescent="0.45">
      <c r="D5425"/>
      <c r="E5425"/>
      <c r="I5425" s="21"/>
      <c r="J5425" s="22"/>
      <c r="K5425" s="23"/>
      <c r="M5425" s="31"/>
      <c r="N5425" s="31"/>
      <c r="O5425"/>
      <c r="P5425"/>
      <c r="R5425"/>
      <c r="T5425" s="30"/>
    </row>
    <row r="5426" spans="4:20" x14ac:dyDescent="0.45">
      <c r="D5426"/>
      <c r="E5426"/>
      <c r="I5426" s="21"/>
      <c r="J5426" s="22"/>
      <c r="K5426" s="23"/>
      <c r="M5426" s="31"/>
      <c r="N5426" s="31"/>
      <c r="O5426"/>
      <c r="P5426"/>
      <c r="R5426"/>
      <c r="T5426" s="30"/>
    </row>
    <row r="5427" spans="4:20" x14ac:dyDescent="0.45">
      <c r="D5427"/>
      <c r="E5427"/>
      <c r="I5427" s="21"/>
      <c r="J5427" s="22"/>
      <c r="K5427" s="23"/>
      <c r="M5427" s="31"/>
      <c r="N5427" s="31"/>
      <c r="O5427"/>
      <c r="P5427"/>
      <c r="R5427"/>
      <c r="T5427" s="30"/>
    </row>
    <row r="5428" spans="4:20" x14ac:dyDescent="0.45">
      <c r="D5428"/>
      <c r="E5428"/>
      <c r="I5428" s="21"/>
      <c r="J5428" s="22"/>
      <c r="K5428" s="23"/>
      <c r="M5428" s="31"/>
      <c r="N5428" s="31"/>
      <c r="O5428"/>
      <c r="P5428"/>
      <c r="R5428"/>
      <c r="T5428" s="30"/>
    </row>
    <row r="5429" spans="4:20" x14ac:dyDescent="0.45">
      <c r="D5429"/>
      <c r="E5429"/>
      <c r="I5429" s="21"/>
      <c r="J5429" s="22"/>
      <c r="K5429" s="23"/>
      <c r="M5429" s="31"/>
      <c r="N5429" s="31"/>
      <c r="O5429"/>
      <c r="P5429"/>
      <c r="R5429"/>
      <c r="T5429" s="30"/>
    </row>
    <row r="5430" spans="4:20" x14ac:dyDescent="0.45">
      <c r="D5430"/>
      <c r="E5430"/>
      <c r="I5430" s="21"/>
      <c r="J5430" s="22"/>
      <c r="K5430" s="23"/>
      <c r="M5430" s="31"/>
      <c r="N5430" s="31"/>
      <c r="O5430"/>
      <c r="P5430"/>
      <c r="R5430"/>
      <c r="T5430" s="30"/>
    </row>
    <row r="5431" spans="4:20" x14ac:dyDescent="0.45">
      <c r="D5431"/>
      <c r="E5431"/>
      <c r="I5431" s="21"/>
      <c r="J5431" s="22"/>
      <c r="K5431" s="23"/>
      <c r="M5431" s="31"/>
      <c r="N5431" s="31"/>
      <c r="O5431"/>
      <c r="P5431"/>
      <c r="R5431"/>
      <c r="T5431" s="30"/>
    </row>
    <row r="5432" spans="4:20" x14ac:dyDescent="0.45">
      <c r="D5432"/>
      <c r="E5432"/>
      <c r="I5432" s="21"/>
      <c r="J5432" s="22"/>
      <c r="K5432" s="23"/>
      <c r="M5432" s="31"/>
      <c r="N5432" s="31"/>
      <c r="O5432"/>
      <c r="P5432"/>
      <c r="R5432"/>
      <c r="T5432" s="30"/>
    </row>
    <row r="5433" spans="4:20" x14ac:dyDescent="0.45">
      <c r="D5433"/>
      <c r="E5433"/>
      <c r="I5433" s="21"/>
      <c r="J5433" s="22"/>
      <c r="K5433" s="23"/>
      <c r="M5433" s="31"/>
      <c r="N5433" s="31"/>
      <c r="O5433"/>
      <c r="P5433"/>
      <c r="R5433"/>
      <c r="T5433" s="30"/>
    </row>
    <row r="5434" spans="4:20" x14ac:dyDescent="0.45">
      <c r="D5434"/>
      <c r="E5434"/>
      <c r="I5434" s="21"/>
      <c r="J5434" s="22"/>
      <c r="K5434" s="23"/>
      <c r="M5434" s="31"/>
      <c r="N5434" s="31"/>
      <c r="O5434"/>
      <c r="P5434"/>
      <c r="R5434"/>
      <c r="T5434" s="30"/>
    </row>
    <row r="5435" spans="4:20" x14ac:dyDescent="0.45">
      <c r="D5435"/>
      <c r="E5435"/>
      <c r="I5435" s="21"/>
      <c r="J5435" s="22"/>
      <c r="K5435" s="23"/>
      <c r="M5435" s="31"/>
      <c r="N5435" s="31"/>
      <c r="O5435"/>
      <c r="P5435"/>
      <c r="R5435"/>
      <c r="T5435" s="30"/>
    </row>
    <row r="5436" spans="4:20" x14ac:dyDescent="0.45">
      <c r="D5436"/>
      <c r="E5436"/>
      <c r="I5436" s="21"/>
      <c r="J5436" s="22"/>
      <c r="K5436" s="23"/>
      <c r="M5436" s="31"/>
      <c r="N5436" s="31"/>
      <c r="O5436"/>
      <c r="P5436"/>
      <c r="R5436"/>
      <c r="T5436" s="30"/>
    </row>
    <row r="5437" spans="4:20" x14ac:dyDescent="0.45">
      <c r="D5437"/>
      <c r="E5437"/>
      <c r="I5437" s="21"/>
      <c r="J5437" s="22"/>
      <c r="K5437" s="23"/>
      <c r="M5437" s="31"/>
      <c r="N5437" s="31"/>
      <c r="O5437"/>
      <c r="P5437"/>
      <c r="R5437"/>
      <c r="T5437" s="30"/>
    </row>
    <row r="5438" spans="4:20" x14ac:dyDescent="0.45">
      <c r="D5438"/>
      <c r="E5438"/>
      <c r="I5438" s="21"/>
      <c r="J5438" s="22"/>
      <c r="K5438" s="23"/>
      <c r="M5438" s="31"/>
      <c r="N5438" s="31"/>
      <c r="O5438"/>
      <c r="P5438"/>
      <c r="R5438"/>
      <c r="T5438" s="30"/>
    </row>
    <row r="5439" spans="4:20" x14ac:dyDescent="0.45">
      <c r="D5439"/>
      <c r="E5439"/>
      <c r="I5439" s="21"/>
      <c r="J5439" s="22"/>
      <c r="K5439" s="23"/>
      <c r="M5439" s="31"/>
      <c r="N5439" s="31"/>
      <c r="O5439"/>
      <c r="P5439"/>
      <c r="R5439"/>
      <c r="T5439" s="30"/>
    </row>
    <row r="5440" spans="4:20" x14ac:dyDescent="0.45">
      <c r="D5440"/>
      <c r="E5440"/>
      <c r="I5440" s="21"/>
      <c r="J5440" s="22"/>
      <c r="K5440" s="23"/>
      <c r="M5440" s="31"/>
      <c r="N5440" s="31"/>
      <c r="O5440"/>
      <c r="P5440"/>
      <c r="R5440"/>
      <c r="T5440" s="30"/>
    </row>
    <row r="5441" spans="4:20" x14ac:dyDescent="0.45">
      <c r="D5441"/>
      <c r="E5441"/>
      <c r="I5441" s="21"/>
      <c r="J5441" s="22"/>
      <c r="K5441" s="23"/>
      <c r="M5441" s="31"/>
      <c r="N5441" s="31"/>
      <c r="O5441"/>
      <c r="P5441"/>
      <c r="R5441"/>
      <c r="T5441" s="30"/>
    </row>
    <row r="5442" spans="4:20" x14ac:dyDescent="0.45">
      <c r="D5442"/>
      <c r="E5442"/>
      <c r="I5442" s="21"/>
      <c r="J5442" s="22"/>
      <c r="K5442" s="23"/>
      <c r="M5442" s="31"/>
      <c r="N5442" s="31"/>
      <c r="O5442"/>
      <c r="P5442"/>
      <c r="R5442"/>
      <c r="T5442" s="30"/>
    </row>
    <row r="5443" spans="4:20" x14ac:dyDescent="0.45">
      <c r="D5443"/>
      <c r="E5443"/>
      <c r="I5443" s="21"/>
      <c r="J5443" s="22"/>
      <c r="K5443" s="23"/>
      <c r="M5443" s="31"/>
      <c r="N5443" s="31"/>
      <c r="O5443"/>
      <c r="P5443"/>
      <c r="R5443"/>
      <c r="T5443" s="30"/>
    </row>
    <row r="5444" spans="4:20" x14ac:dyDescent="0.45">
      <c r="D5444"/>
      <c r="E5444"/>
      <c r="I5444" s="21"/>
      <c r="J5444" s="22"/>
      <c r="K5444" s="23"/>
      <c r="M5444" s="31"/>
      <c r="N5444" s="31"/>
      <c r="O5444"/>
      <c r="P5444"/>
      <c r="R5444"/>
      <c r="T5444" s="30"/>
    </row>
    <row r="5445" spans="4:20" x14ac:dyDescent="0.45">
      <c r="D5445"/>
      <c r="E5445"/>
      <c r="I5445" s="21"/>
      <c r="J5445" s="22"/>
      <c r="K5445" s="23"/>
      <c r="M5445" s="31"/>
      <c r="N5445" s="31"/>
      <c r="O5445"/>
      <c r="P5445"/>
      <c r="R5445"/>
      <c r="T5445" s="30"/>
    </row>
    <row r="5446" spans="4:20" x14ac:dyDescent="0.45">
      <c r="D5446"/>
      <c r="E5446"/>
      <c r="I5446" s="21"/>
      <c r="J5446" s="22"/>
      <c r="K5446" s="23"/>
      <c r="M5446" s="31"/>
      <c r="N5446" s="31"/>
      <c r="O5446"/>
      <c r="P5446"/>
      <c r="R5446"/>
      <c r="T5446" s="30"/>
    </row>
    <row r="5447" spans="4:20" x14ac:dyDescent="0.45">
      <c r="D5447"/>
      <c r="E5447"/>
      <c r="I5447" s="21"/>
      <c r="J5447" s="22"/>
      <c r="K5447" s="23"/>
      <c r="M5447" s="31"/>
      <c r="N5447" s="31"/>
      <c r="O5447"/>
      <c r="P5447"/>
      <c r="R5447"/>
      <c r="T5447" s="30"/>
    </row>
    <row r="5448" spans="4:20" x14ac:dyDescent="0.45">
      <c r="D5448"/>
      <c r="E5448"/>
      <c r="I5448" s="21"/>
      <c r="J5448" s="22"/>
      <c r="K5448" s="23"/>
      <c r="M5448" s="31"/>
      <c r="N5448" s="31"/>
      <c r="O5448"/>
      <c r="P5448"/>
      <c r="R5448"/>
      <c r="T5448" s="30"/>
    </row>
    <row r="5449" spans="4:20" x14ac:dyDescent="0.45">
      <c r="D5449"/>
      <c r="E5449"/>
      <c r="I5449" s="21"/>
      <c r="J5449" s="22"/>
      <c r="K5449" s="23"/>
      <c r="M5449" s="31"/>
      <c r="N5449" s="31"/>
      <c r="O5449"/>
      <c r="P5449"/>
      <c r="R5449"/>
      <c r="T5449" s="30"/>
    </row>
    <row r="5450" spans="4:20" x14ac:dyDescent="0.45">
      <c r="D5450"/>
      <c r="E5450"/>
      <c r="I5450" s="21"/>
      <c r="J5450" s="22"/>
      <c r="K5450" s="23"/>
      <c r="M5450" s="31"/>
      <c r="N5450" s="31"/>
      <c r="O5450"/>
      <c r="P5450"/>
      <c r="R5450"/>
      <c r="T5450" s="30"/>
    </row>
    <row r="5451" spans="4:20" x14ac:dyDescent="0.45">
      <c r="D5451"/>
      <c r="E5451"/>
      <c r="I5451" s="21"/>
      <c r="J5451" s="22"/>
      <c r="K5451" s="23"/>
      <c r="M5451" s="31"/>
      <c r="N5451" s="31"/>
      <c r="O5451"/>
      <c r="P5451"/>
      <c r="R5451"/>
      <c r="T5451" s="30"/>
    </row>
    <row r="5452" spans="4:20" x14ac:dyDescent="0.45">
      <c r="D5452"/>
      <c r="E5452"/>
      <c r="I5452" s="21"/>
      <c r="J5452" s="22"/>
      <c r="K5452" s="23"/>
      <c r="M5452" s="31"/>
      <c r="N5452" s="31"/>
      <c r="O5452"/>
      <c r="P5452"/>
      <c r="R5452"/>
      <c r="T5452" s="30"/>
    </row>
    <row r="5453" spans="4:20" x14ac:dyDescent="0.45">
      <c r="D5453"/>
      <c r="E5453"/>
      <c r="I5453" s="21"/>
      <c r="J5453" s="22"/>
      <c r="K5453" s="23"/>
      <c r="M5453" s="31"/>
      <c r="N5453" s="31"/>
      <c r="O5453"/>
      <c r="P5453"/>
      <c r="R5453"/>
      <c r="T5453" s="30"/>
    </row>
    <row r="5454" spans="4:20" x14ac:dyDescent="0.45">
      <c r="D5454"/>
      <c r="E5454"/>
      <c r="I5454" s="21"/>
      <c r="J5454" s="22"/>
      <c r="K5454" s="23"/>
      <c r="M5454" s="31"/>
      <c r="N5454" s="31"/>
      <c r="O5454"/>
      <c r="P5454"/>
      <c r="R5454"/>
      <c r="T5454" s="30"/>
    </row>
    <row r="5455" spans="4:20" x14ac:dyDescent="0.45">
      <c r="D5455"/>
      <c r="E5455"/>
      <c r="I5455" s="21"/>
      <c r="J5455" s="22"/>
      <c r="K5455" s="23"/>
      <c r="M5455" s="31"/>
      <c r="N5455" s="31"/>
      <c r="O5455"/>
      <c r="P5455"/>
      <c r="R5455"/>
      <c r="T5455" s="30"/>
    </row>
    <row r="5456" spans="4:20" x14ac:dyDescent="0.45">
      <c r="D5456"/>
      <c r="E5456"/>
      <c r="I5456" s="21"/>
      <c r="J5456" s="22"/>
      <c r="K5456" s="23"/>
      <c r="M5456" s="31"/>
      <c r="N5456" s="31"/>
      <c r="O5456"/>
      <c r="P5456"/>
      <c r="R5456"/>
      <c r="T5456" s="30"/>
    </row>
    <row r="5457" spans="4:20" x14ac:dyDescent="0.45">
      <c r="D5457"/>
      <c r="E5457"/>
      <c r="I5457" s="21"/>
      <c r="J5457" s="22"/>
      <c r="K5457" s="23"/>
      <c r="M5457" s="31"/>
      <c r="N5457" s="31"/>
      <c r="O5457"/>
      <c r="P5457"/>
      <c r="R5457"/>
      <c r="T5457" s="30"/>
    </row>
    <row r="5458" spans="4:20" x14ac:dyDescent="0.45">
      <c r="D5458"/>
      <c r="E5458"/>
      <c r="I5458" s="21"/>
      <c r="J5458" s="22"/>
      <c r="K5458" s="23"/>
      <c r="M5458" s="31"/>
      <c r="N5458" s="31"/>
      <c r="O5458"/>
      <c r="P5458"/>
      <c r="R5458"/>
      <c r="T5458" s="30"/>
    </row>
    <row r="5459" spans="4:20" x14ac:dyDescent="0.45">
      <c r="D5459"/>
      <c r="E5459"/>
      <c r="I5459" s="21"/>
      <c r="J5459" s="22"/>
      <c r="K5459" s="23"/>
      <c r="M5459" s="31"/>
      <c r="N5459" s="31"/>
      <c r="O5459"/>
      <c r="P5459"/>
      <c r="R5459"/>
      <c r="T5459" s="30"/>
    </row>
    <row r="5460" spans="4:20" x14ac:dyDescent="0.45">
      <c r="D5460"/>
      <c r="E5460"/>
      <c r="I5460" s="21"/>
      <c r="J5460" s="22"/>
      <c r="K5460" s="23"/>
      <c r="M5460" s="31"/>
      <c r="N5460" s="31"/>
      <c r="O5460"/>
      <c r="P5460"/>
      <c r="R5460"/>
      <c r="T5460" s="30"/>
    </row>
    <row r="5461" spans="4:20" x14ac:dyDescent="0.45">
      <c r="D5461"/>
      <c r="E5461"/>
      <c r="I5461" s="21"/>
      <c r="J5461" s="22"/>
      <c r="K5461" s="23"/>
      <c r="M5461" s="31"/>
      <c r="N5461" s="31"/>
      <c r="O5461"/>
      <c r="P5461"/>
      <c r="R5461"/>
      <c r="T5461" s="30"/>
    </row>
    <row r="5462" spans="4:20" x14ac:dyDescent="0.45">
      <c r="D5462"/>
      <c r="E5462"/>
      <c r="I5462" s="21"/>
      <c r="J5462" s="22"/>
      <c r="K5462" s="23"/>
      <c r="M5462" s="31"/>
      <c r="N5462" s="31"/>
      <c r="O5462"/>
      <c r="P5462"/>
      <c r="R5462"/>
      <c r="T5462" s="30"/>
    </row>
    <row r="5463" spans="4:20" x14ac:dyDescent="0.45">
      <c r="D5463"/>
      <c r="E5463"/>
      <c r="I5463" s="21"/>
      <c r="J5463" s="22"/>
      <c r="K5463" s="23"/>
      <c r="M5463" s="31"/>
      <c r="N5463" s="31"/>
      <c r="O5463"/>
      <c r="P5463"/>
      <c r="R5463"/>
      <c r="T5463" s="30"/>
    </row>
    <row r="5464" spans="4:20" x14ac:dyDescent="0.45">
      <c r="D5464"/>
      <c r="E5464"/>
      <c r="I5464" s="21"/>
      <c r="J5464" s="22"/>
      <c r="K5464" s="23"/>
      <c r="M5464" s="31"/>
      <c r="N5464" s="31"/>
      <c r="O5464"/>
      <c r="P5464"/>
      <c r="R5464"/>
      <c r="T5464" s="30"/>
    </row>
    <row r="5465" spans="4:20" x14ac:dyDescent="0.45">
      <c r="D5465"/>
      <c r="E5465"/>
      <c r="I5465" s="21"/>
      <c r="J5465" s="22"/>
      <c r="K5465" s="23"/>
      <c r="M5465" s="31"/>
      <c r="N5465" s="31"/>
      <c r="O5465"/>
      <c r="P5465"/>
      <c r="R5465"/>
      <c r="T5465" s="30"/>
    </row>
    <row r="5466" spans="4:20" x14ac:dyDescent="0.45">
      <c r="D5466"/>
      <c r="E5466"/>
      <c r="I5466" s="21"/>
      <c r="J5466" s="22"/>
      <c r="K5466" s="23"/>
      <c r="M5466" s="31"/>
      <c r="N5466" s="31"/>
      <c r="O5466"/>
      <c r="P5466"/>
      <c r="R5466"/>
      <c r="T5466" s="30"/>
    </row>
    <row r="5467" spans="4:20" x14ac:dyDescent="0.45">
      <c r="D5467"/>
      <c r="E5467"/>
      <c r="I5467" s="21"/>
      <c r="J5467" s="22"/>
      <c r="K5467" s="23"/>
      <c r="M5467" s="31"/>
      <c r="N5467" s="31"/>
      <c r="O5467"/>
      <c r="P5467"/>
      <c r="R5467"/>
      <c r="T5467" s="30"/>
    </row>
    <row r="5468" spans="4:20" x14ac:dyDescent="0.45">
      <c r="D5468"/>
      <c r="E5468"/>
      <c r="I5468" s="21"/>
      <c r="J5468" s="22"/>
      <c r="K5468" s="23"/>
      <c r="M5468" s="31"/>
      <c r="N5468" s="31"/>
      <c r="O5468"/>
      <c r="P5468"/>
      <c r="R5468"/>
      <c r="T5468" s="30"/>
    </row>
    <row r="5469" spans="4:20" x14ac:dyDescent="0.45">
      <c r="D5469"/>
      <c r="E5469"/>
      <c r="I5469" s="21"/>
      <c r="J5469" s="22"/>
      <c r="K5469" s="23"/>
      <c r="M5469" s="31"/>
      <c r="N5469" s="31"/>
      <c r="O5469"/>
      <c r="P5469"/>
      <c r="R5469"/>
      <c r="T5469" s="30"/>
    </row>
    <row r="5470" spans="4:20" x14ac:dyDescent="0.45">
      <c r="D5470"/>
      <c r="E5470"/>
      <c r="I5470" s="21"/>
      <c r="J5470" s="22"/>
      <c r="K5470" s="23"/>
      <c r="M5470" s="31"/>
      <c r="N5470" s="31"/>
      <c r="O5470"/>
      <c r="P5470"/>
      <c r="R5470"/>
      <c r="T5470" s="30"/>
    </row>
    <row r="5471" spans="4:20" x14ac:dyDescent="0.45">
      <c r="D5471"/>
      <c r="E5471"/>
      <c r="I5471" s="21"/>
      <c r="J5471" s="22"/>
      <c r="K5471" s="23"/>
      <c r="M5471" s="31"/>
      <c r="N5471" s="31"/>
      <c r="O5471"/>
      <c r="P5471"/>
      <c r="R5471"/>
      <c r="T5471" s="30"/>
    </row>
    <row r="5472" spans="4:20" x14ac:dyDescent="0.45">
      <c r="D5472"/>
      <c r="E5472"/>
      <c r="I5472" s="21"/>
      <c r="J5472" s="22"/>
      <c r="K5472" s="23"/>
      <c r="M5472" s="31"/>
      <c r="N5472" s="31"/>
      <c r="O5472"/>
      <c r="P5472"/>
      <c r="R5472"/>
      <c r="T5472" s="30"/>
    </row>
    <row r="5473" spans="4:20" x14ac:dyDescent="0.45">
      <c r="D5473"/>
      <c r="E5473"/>
      <c r="I5473" s="21"/>
      <c r="J5473" s="22"/>
      <c r="K5473" s="23"/>
      <c r="M5473" s="31"/>
      <c r="N5473" s="31"/>
      <c r="O5473"/>
      <c r="P5473"/>
      <c r="R5473"/>
      <c r="T5473" s="30"/>
    </row>
    <row r="5474" spans="4:20" x14ac:dyDescent="0.45">
      <c r="D5474"/>
      <c r="E5474"/>
      <c r="I5474" s="21"/>
      <c r="J5474" s="22"/>
      <c r="K5474" s="23"/>
      <c r="M5474" s="31"/>
      <c r="N5474" s="31"/>
      <c r="O5474"/>
      <c r="P5474"/>
      <c r="R5474"/>
      <c r="T5474" s="30"/>
    </row>
    <row r="5475" spans="4:20" x14ac:dyDescent="0.45">
      <c r="D5475"/>
      <c r="E5475"/>
      <c r="I5475" s="21"/>
      <c r="J5475" s="22"/>
      <c r="K5475" s="23"/>
      <c r="M5475" s="31"/>
      <c r="N5475" s="31"/>
      <c r="O5475"/>
      <c r="P5475"/>
      <c r="R5475"/>
      <c r="T5475" s="30"/>
    </row>
    <row r="5476" spans="4:20" x14ac:dyDescent="0.45">
      <c r="D5476"/>
      <c r="E5476"/>
      <c r="I5476" s="21"/>
      <c r="J5476" s="22"/>
      <c r="K5476" s="23"/>
      <c r="M5476" s="31"/>
      <c r="N5476" s="31"/>
      <c r="O5476"/>
      <c r="P5476"/>
      <c r="R5476"/>
      <c r="T5476" s="30"/>
    </row>
    <row r="5477" spans="4:20" x14ac:dyDescent="0.45">
      <c r="D5477"/>
      <c r="E5477"/>
      <c r="I5477" s="21"/>
      <c r="J5477" s="22"/>
      <c r="K5477" s="23"/>
      <c r="M5477" s="31"/>
      <c r="N5477" s="31"/>
      <c r="O5477"/>
      <c r="P5477"/>
      <c r="R5477"/>
      <c r="T5477" s="30"/>
    </row>
    <row r="5478" spans="4:20" x14ac:dyDescent="0.45">
      <c r="D5478"/>
      <c r="E5478"/>
      <c r="I5478" s="21"/>
      <c r="J5478" s="22"/>
      <c r="K5478" s="23"/>
      <c r="M5478" s="31"/>
      <c r="N5478" s="31"/>
      <c r="O5478"/>
      <c r="P5478"/>
      <c r="R5478"/>
      <c r="T5478" s="30"/>
    </row>
    <row r="5479" spans="4:20" x14ac:dyDescent="0.45">
      <c r="D5479"/>
      <c r="E5479"/>
      <c r="I5479" s="21"/>
      <c r="J5479" s="22"/>
      <c r="K5479" s="23"/>
      <c r="M5479" s="31"/>
      <c r="N5479" s="31"/>
      <c r="O5479"/>
      <c r="P5479"/>
      <c r="R5479"/>
      <c r="T5479" s="30"/>
    </row>
    <row r="5480" spans="4:20" x14ac:dyDescent="0.45">
      <c r="D5480"/>
      <c r="E5480"/>
      <c r="I5480" s="21"/>
      <c r="J5480" s="22"/>
      <c r="K5480" s="23"/>
      <c r="M5480" s="31"/>
      <c r="N5480" s="31"/>
      <c r="O5480"/>
      <c r="P5480"/>
      <c r="R5480"/>
      <c r="T5480" s="30"/>
    </row>
    <row r="5481" spans="4:20" x14ac:dyDescent="0.45">
      <c r="D5481"/>
      <c r="E5481"/>
      <c r="I5481" s="21"/>
      <c r="J5481" s="22"/>
      <c r="K5481" s="23"/>
      <c r="M5481" s="31"/>
      <c r="N5481" s="31"/>
      <c r="O5481"/>
      <c r="P5481"/>
      <c r="R5481"/>
      <c r="T5481" s="30"/>
    </row>
    <row r="5482" spans="4:20" x14ac:dyDescent="0.45">
      <c r="D5482"/>
      <c r="E5482"/>
      <c r="I5482" s="21"/>
      <c r="J5482" s="22"/>
      <c r="K5482" s="23"/>
      <c r="M5482" s="31"/>
      <c r="N5482" s="31"/>
      <c r="O5482"/>
      <c r="P5482"/>
      <c r="R5482"/>
      <c r="T5482" s="30"/>
    </row>
    <row r="5483" spans="4:20" x14ac:dyDescent="0.45">
      <c r="D5483"/>
      <c r="E5483"/>
      <c r="I5483" s="21"/>
      <c r="J5483" s="22"/>
      <c r="K5483" s="23"/>
      <c r="M5483" s="31"/>
      <c r="N5483" s="31"/>
      <c r="O5483"/>
      <c r="P5483"/>
      <c r="R5483"/>
      <c r="T5483" s="30"/>
    </row>
    <row r="5484" spans="4:20" x14ac:dyDescent="0.45">
      <c r="D5484"/>
      <c r="E5484"/>
      <c r="I5484" s="21"/>
      <c r="J5484" s="22"/>
      <c r="K5484" s="23"/>
      <c r="M5484" s="31"/>
      <c r="N5484" s="31"/>
      <c r="O5484"/>
      <c r="P5484"/>
      <c r="R5484"/>
      <c r="T5484" s="30"/>
    </row>
    <row r="5485" spans="4:20" x14ac:dyDescent="0.45">
      <c r="D5485"/>
      <c r="E5485"/>
      <c r="I5485" s="21"/>
      <c r="J5485" s="22"/>
      <c r="K5485" s="23"/>
      <c r="M5485" s="31"/>
      <c r="N5485" s="31"/>
      <c r="O5485"/>
      <c r="P5485"/>
      <c r="R5485"/>
      <c r="T5485" s="30"/>
    </row>
    <row r="5486" spans="4:20" x14ac:dyDescent="0.45">
      <c r="D5486"/>
      <c r="E5486"/>
      <c r="I5486" s="21"/>
      <c r="J5486" s="22"/>
      <c r="K5486" s="23"/>
      <c r="M5486" s="31"/>
      <c r="N5486" s="31"/>
      <c r="O5486"/>
      <c r="P5486"/>
      <c r="R5486"/>
      <c r="T5486" s="30"/>
    </row>
    <row r="5487" spans="4:20" x14ac:dyDescent="0.45">
      <c r="D5487"/>
      <c r="E5487"/>
      <c r="I5487" s="21"/>
      <c r="J5487" s="22"/>
      <c r="K5487" s="23"/>
      <c r="M5487" s="31"/>
      <c r="N5487" s="31"/>
      <c r="O5487"/>
      <c r="P5487"/>
      <c r="R5487"/>
      <c r="T5487" s="30"/>
    </row>
    <row r="5488" spans="4:20" x14ac:dyDescent="0.45">
      <c r="D5488"/>
      <c r="E5488"/>
      <c r="I5488" s="21"/>
      <c r="J5488" s="22"/>
      <c r="K5488" s="23"/>
      <c r="M5488" s="31"/>
      <c r="N5488" s="31"/>
      <c r="O5488"/>
      <c r="P5488"/>
      <c r="R5488"/>
      <c r="T5488" s="30"/>
    </row>
    <row r="5489" spans="4:20" x14ac:dyDescent="0.45">
      <c r="D5489"/>
      <c r="E5489"/>
      <c r="I5489" s="21"/>
      <c r="J5489" s="22"/>
      <c r="K5489" s="23"/>
      <c r="M5489" s="31"/>
      <c r="N5489" s="31"/>
      <c r="O5489"/>
      <c r="P5489"/>
      <c r="R5489"/>
      <c r="T5489" s="30"/>
    </row>
    <row r="5490" spans="4:20" x14ac:dyDescent="0.45">
      <c r="D5490"/>
      <c r="E5490"/>
      <c r="I5490" s="21"/>
      <c r="J5490" s="22"/>
      <c r="K5490" s="23"/>
      <c r="M5490" s="31"/>
      <c r="N5490" s="31"/>
      <c r="O5490"/>
      <c r="P5490"/>
      <c r="R5490"/>
      <c r="T5490" s="30"/>
    </row>
    <row r="5491" spans="4:20" x14ac:dyDescent="0.45">
      <c r="D5491"/>
      <c r="E5491"/>
      <c r="I5491" s="21"/>
      <c r="J5491" s="22"/>
      <c r="K5491" s="23"/>
      <c r="M5491" s="31"/>
      <c r="N5491" s="31"/>
      <c r="O5491"/>
      <c r="P5491"/>
      <c r="R5491"/>
      <c r="T5491" s="30"/>
    </row>
    <row r="5492" spans="4:20" x14ac:dyDescent="0.45">
      <c r="D5492"/>
      <c r="E5492"/>
      <c r="I5492" s="21"/>
      <c r="J5492" s="22"/>
      <c r="K5492" s="23"/>
      <c r="M5492" s="31"/>
      <c r="N5492" s="31"/>
      <c r="O5492"/>
      <c r="P5492"/>
      <c r="R5492"/>
      <c r="T5492" s="30"/>
    </row>
    <row r="5493" spans="4:20" x14ac:dyDescent="0.45">
      <c r="D5493"/>
      <c r="E5493"/>
      <c r="I5493" s="21"/>
      <c r="J5493" s="22"/>
      <c r="K5493" s="23"/>
      <c r="M5493" s="31"/>
      <c r="N5493" s="31"/>
      <c r="O5493"/>
      <c r="P5493"/>
      <c r="R5493"/>
      <c r="T5493" s="30"/>
    </row>
    <row r="5494" spans="4:20" x14ac:dyDescent="0.45">
      <c r="D5494"/>
      <c r="E5494"/>
      <c r="I5494" s="21"/>
      <c r="J5494" s="22"/>
      <c r="K5494" s="23"/>
      <c r="M5494" s="31"/>
      <c r="N5494" s="31"/>
      <c r="O5494"/>
      <c r="P5494"/>
      <c r="R5494"/>
      <c r="T5494" s="30"/>
    </row>
    <row r="5495" spans="4:20" x14ac:dyDescent="0.45">
      <c r="D5495"/>
      <c r="E5495"/>
      <c r="I5495" s="21"/>
      <c r="J5495" s="22"/>
      <c r="K5495" s="23"/>
      <c r="M5495" s="31"/>
      <c r="N5495" s="31"/>
      <c r="O5495"/>
      <c r="P5495"/>
      <c r="R5495"/>
      <c r="T5495" s="30"/>
    </row>
    <row r="5496" spans="4:20" x14ac:dyDescent="0.45">
      <c r="D5496"/>
      <c r="E5496"/>
      <c r="I5496" s="21"/>
      <c r="J5496" s="22"/>
      <c r="K5496" s="23"/>
      <c r="M5496" s="31"/>
      <c r="N5496" s="31"/>
      <c r="O5496"/>
      <c r="P5496"/>
      <c r="R5496"/>
      <c r="T5496" s="30"/>
    </row>
    <row r="5497" spans="4:20" x14ac:dyDescent="0.45">
      <c r="D5497"/>
      <c r="E5497"/>
      <c r="I5497" s="21"/>
      <c r="J5497" s="22"/>
      <c r="K5497" s="23"/>
      <c r="M5497" s="31"/>
      <c r="N5497" s="31"/>
      <c r="O5497"/>
      <c r="P5497"/>
      <c r="R5497"/>
      <c r="T5497" s="30"/>
    </row>
    <row r="5498" spans="4:20" x14ac:dyDescent="0.45">
      <c r="D5498"/>
      <c r="E5498"/>
      <c r="I5498" s="21"/>
      <c r="J5498" s="22"/>
      <c r="K5498" s="23"/>
      <c r="M5498" s="31"/>
      <c r="N5498" s="31"/>
      <c r="O5498"/>
      <c r="P5498"/>
      <c r="R5498"/>
      <c r="T5498" s="30"/>
    </row>
    <row r="5499" spans="4:20" x14ac:dyDescent="0.45">
      <c r="D5499"/>
      <c r="E5499"/>
      <c r="I5499" s="21"/>
      <c r="J5499" s="22"/>
      <c r="K5499" s="23"/>
      <c r="M5499" s="31"/>
      <c r="N5499" s="31"/>
      <c r="O5499"/>
      <c r="P5499"/>
      <c r="R5499"/>
      <c r="T5499" s="30"/>
    </row>
    <row r="5500" spans="4:20" x14ac:dyDescent="0.45">
      <c r="D5500"/>
      <c r="E5500"/>
      <c r="I5500" s="21"/>
      <c r="J5500" s="22"/>
      <c r="K5500" s="23"/>
      <c r="M5500" s="31"/>
      <c r="N5500" s="31"/>
      <c r="O5500"/>
      <c r="P5500"/>
      <c r="R5500"/>
      <c r="T5500" s="30"/>
    </row>
    <row r="5501" spans="4:20" x14ac:dyDescent="0.45">
      <c r="D5501"/>
      <c r="E5501"/>
      <c r="I5501" s="21"/>
      <c r="J5501" s="22"/>
      <c r="K5501" s="23"/>
      <c r="M5501" s="31"/>
      <c r="N5501" s="31"/>
      <c r="O5501"/>
      <c r="P5501"/>
      <c r="R5501"/>
      <c r="T5501" s="30"/>
    </row>
    <row r="5502" spans="4:20" x14ac:dyDescent="0.45">
      <c r="D5502"/>
      <c r="E5502"/>
      <c r="I5502" s="21"/>
      <c r="J5502" s="22"/>
      <c r="K5502" s="23"/>
      <c r="M5502" s="31"/>
      <c r="N5502" s="31"/>
      <c r="O5502"/>
      <c r="P5502"/>
      <c r="R5502"/>
      <c r="T5502" s="30"/>
    </row>
    <row r="5503" spans="4:20" x14ac:dyDescent="0.45">
      <c r="D5503"/>
      <c r="E5503"/>
      <c r="I5503" s="21"/>
      <c r="J5503" s="22"/>
      <c r="K5503" s="23"/>
      <c r="M5503" s="31"/>
      <c r="N5503" s="31"/>
      <c r="O5503"/>
      <c r="P5503"/>
      <c r="R5503"/>
      <c r="T5503" s="30"/>
    </row>
    <row r="5504" spans="4:20" x14ac:dyDescent="0.45">
      <c r="D5504"/>
      <c r="E5504"/>
      <c r="I5504" s="21"/>
      <c r="J5504" s="22"/>
      <c r="K5504" s="23"/>
      <c r="M5504" s="31"/>
      <c r="N5504" s="31"/>
      <c r="O5504"/>
      <c r="P5504"/>
      <c r="R5504"/>
      <c r="T5504" s="30"/>
    </row>
    <row r="5505" spans="4:20" x14ac:dyDescent="0.45">
      <c r="D5505"/>
      <c r="E5505"/>
      <c r="I5505" s="21"/>
      <c r="J5505" s="22"/>
      <c r="K5505" s="23"/>
      <c r="M5505" s="31"/>
      <c r="N5505" s="31"/>
      <c r="O5505"/>
      <c r="P5505"/>
      <c r="R5505"/>
      <c r="T5505" s="30"/>
    </row>
    <row r="5506" spans="4:20" x14ac:dyDescent="0.45">
      <c r="D5506"/>
      <c r="E5506"/>
      <c r="I5506" s="21"/>
      <c r="J5506" s="22"/>
      <c r="K5506" s="23"/>
      <c r="M5506" s="31"/>
      <c r="N5506" s="31"/>
      <c r="O5506"/>
      <c r="P5506"/>
      <c r="R5506"/>
      <c r="T5506" s="30"/>
    </row>
    <row r="5507" spans="4:20" x14ac:dyDescent="0.45">
      <c r="D5507"/>
      <c r="E5507"/>
      <c r="I5507" s="21"/>
      <c r="J5507" s="22"/>
      <c r="K5507" s="23"/>
      <c r="M5507" s="31"/>
      <c r="N5507" s="31"/>
      <c r="O5507"/>
      <c r="P5507"/>
      <c r="R5507"/>
      <c r="T5507" s="30"/>
    </row>
    <row r="5508" spans="4:20" x14ac:dyDescent="0.45">
      <c r="D5508"/>
      <c r="E5508"/>
      <c r="I5508" s="21"/>
      <c r="J5508" s="22"/>
      <c r="K5508" s="23"/>
      <c r="M5508" s="31"/>
      <c r="N5508" s="31"/>
      <c r="O5508"/>
      <c r="P5508"/>
      <c r="R5508"/>
      <c r="T5508" s="30"/>
    </row>
    <row r="5509" spans="4:20" x14ac:dyDescent="0.45">
      <c r="D5509"/>
      <c r="E5509"/>
      <c r="I5509" s="21"/>
      <c r="J5509" s="22"/>
      <c r="K5509" s="23"/>
      <c r="M5509" s="31"/>
      <c r="N5509" s="31"/>
      <c r="O5509"/>
      <c r="P5509"/>
      <c r="R5509"/>
      <c r="T5509" s="30"/>
    </row>
    <row r="5510" spans="4:20" x14ac:dyDescent="0.45">
      <c r="D5510"/>
      <c r="E5510"/>
      <c r="I5510" s="21"/>
      <c r="J5510" s="22"/>
      <c r="K5510" s="23"/>
      <c r="M5510" s="31"/>
      <c r="N5510" s="31"/>
      <c r="O5510"/>
      <c r="P5510"/>
      <c r="R5510"/>
      <c r="T5510" s="30"/>
    </row>
    <row r="5511" spans="4:20" x14ac:dyDescent="0.45">
      <c r="D5511"/>
      <c r="E5511"/>
      <c r="I5511" s="21"/>
      <c r="J5511" s="22"/>
      <c r="K5511" s="23"/>
      <c r="M5511" s="31"/>
      <c r="N5511" s="31"/>
      <c r="O5511"/>
      <c r="P5511"/>
      <c r="R5511"/>
      <c r="T5511" s="30"/>
    </row>
    <row r="5512" spans="4:20" x14ac:dyDescent="0.45">
      <c r="D5512"/>
      <c r="E5512"/>
      <c r="I5512" s="21"/>
      <c r="J5512" s="22"/>
      <c r="K5512" s="23"/>
      <c r="M5512" s="31"/>
      <c r="N5512" s="31"/>
      <c r="O5512"/>
      <c r="P5512"/>
      <c r="R5512"/>
      <c r="T5512" s="30"/>
    </row>
    <row r="5513" spans="4:20" x14ac:dyDescent="0.45">
      <c r="D5513"/>
      <c r="E5513"/>
      <c r="I5513" s="21"/>
      <c r="J5513" s="22"/>
      <c r="K5513" s="23"/>
      <c r="M5513" s="31"/>
      <c r="N5513" s="31"/>
      <c r="O5513"/>
      <c r="P5513"/>
      <c r="R5513"/>
      <c r="T5513" s="30"/>
    </row>
    <row r="5514" spans="4:20" x14ac:dyDescent="0.45">
      <c r="D5514"/>
      <c r="E5514"/>
      <c r="I5514" s="21"/>
      <c r="J5514" s="22"/>
      <c r="K5514" s="23"/>
      <c r="M5514" s="31"/>
      <c r="N5514" s="31"/>
      <c r="O5514"/>
      <c r="P5514"/>
      <c r="R5514"/>
      <c r="T5514" s="30"/>
    </row>
    <row r="5515" spans="4:20" x14ac:dyDescent="0.45">
      <c r="D5515"/>
      <c r="E5515"/>
      <c r="I5515" s="21"/>
      <c r="J5515" s="22"/>
      <c r="K5515" s="23"/>
      <c r="M5515" s="31"/>
      <c r="N5515" s="31"/>
      <c r="O5515"/>
      <c r="P5515"/>
      <c r="R5515"/>
      <c r="T5515" s="30"/>
    </row>
    <row r="5516" spans="4:20" x14ac:dyDescent="0.45">
      <c r="D5516"/>
      <c r="E5516"/>
      <c r="I5516" s="21"/>
      <c r="J5516" s="22"/>
      <c r="K5516" s="23"/>
      <c r="M5516" s="31"/>
      <c r="N5516" s="31"/>
      <c r="O5516"/>
      <c r="P5516"/>
      <c r="R5516"/>
      <c r="T5516" s="30"/>
    </row>
    <row r="5517" spans="4:20" x14ac:dyDescent="0.45">
      <c r="D5517"/>
      <c r="E5517"/>
      <c r="I5517" s="21"/>
      <c r="J5517" s="22"/>
      <c r="K5517" s="23"/>
      <c r="M5517" s="31"/>
      <c r="N5517" s="31"/>
      <c r="O5517"/>
      <c r="P5517"/>
      <c r="R5517"/>
      <c r="T5517" s="30"/>
    </row>
    <row r="5518" spans="4:20" x14ac:dyDescent="0.45">
      <c r="D5518"/>
      <c r="E5518"/>
      <c r="I5518" s="21"/>
      <c r="J5518" s="22"/>
      <c r="K5518" s="23"/>
      <c r="M5518" s="31"/>
      <c r="N5518" s="31"/>
      <c r="O5518"/>
      <c r="P5518"/>
      <c r="R5518"/>
      <c r="T5518" s="30"/>
    </row>
    <row r="5519" spans="4:20" x14ac:dyDescent="0.45">
      <c r="D5519"/>
      <c r="E5519"/>
      <c r="I5519" s="21"/>
      <c r="J5519" s="22"/>
      <c r="K5519" s="23"/>
      <c r="M5519" s="31"/>
      <c r="N5519" s="31"/>
      <c r="O5519"/>
      <c r="P5519"/>
      <c r="R5519"/>
      <c r="T5519" s="30"/>
    </row>
    <row r="5520" spans="4:20" x14ac:dyDescent="0.45">
      <c r="D5520"/>
      <c r="E5520"/>
      <c r="I5520" s="21"/>
      <c r="J5520" s="22"/>
      <c r="K5520" s="23"/>
      <c r="M5520" s="31"/>
      <c r="N5520" s="31"/>
      <c r="O5520"/>
      <c r="P5520"/>
      <c r="R5520"/>
      <c r="T5520" s="30"/>
    </row>
    <row r="5521" spans="4:20" x14ac:dyDescent="0.45">
      <c r="D5521"/>
      <c r="E5521"/>
      <c r="I5521" s="21"/>
      <c r="J5521" s="22"/>
      <c r="K5521" s="23"/>
      <c r="M5521" s="31"/>
      <c r="N5521" s="31"/>
      <c r="O5521"/>
      <c r="P5521"/>
      <c r="R5521"/>
      <c r="T5521" s="30"/>
    </row>
    <row r="5522" spans="4:20" x14ac:dyDescent="0.45">
      <c r="D5522"/>
      <c r="E5522"/>
      <c r="I5522" s="21"/>
      <c r="J5522" s="22"/>
      <c r="K5522" s="23"/>
      <c r="M5522" s="31"/>
      <c r="N5522" s="31"/>
      <c r="O5522"/>
      <c r="P5522"/>
      <c r="R5522"/>
      <c r="T5522" s="30"/>
    </row>
    <row r="5523" spans="4:20" x14ac:dyDescent="0.45">
      <c r="D5523"/>
      <c r="E5523"/>
      <c r="I5523" s="21"/>
      <c r="J5523" s="22"/>
      <c r="K5523" s="23"/>
      <c r="M5523" s="31"/>
      <c r="N5523" s="31"/>
      <c r="O5523"/>
      <c r="P5523"/>
      <c r="R5523"/>
      <c r="T5523" s="30"/>
    </row>
    <row r="5524" spans="4:20" x14ac:dyDescent="0.45">
      <c r="D5524"/>
      <c r="E5524"/>
      <c r="I5524" s="21"/>
      <c r="J5524" s="22"/>
      <c r="K5524" s="23"/>
      <c r="M5524" s="31"/>
      <c r="N5524" s="31"/>
      <c r="O5524"/>
      <c r="P5524"/>
      <c r="R5524"/>
      <c r="T5524" s="30"/>
    </row>
    <row r="5525" spans="4:20" x14ac:dyDescent="0.45">
      <c r="D5525"/>
      <c r="E5525"/>
      <c r="I5525" s="21"/>
      <c r="J5525" s="22"/>
      <c r="K5525" s="23"/>
      <c r="M5525" s="31"/>
      <c r="N5525" s="31"/>
      <c r="O5525"/>
      <c r="P5525"/>
      <c r="R5525"/>
      <c r="T5525" s="30"/>
    </row>
    <row r="5526" spans="4:20" x14ac:dyDescent="0.45">
      <c r="D5526"/>
      <c r="E5526"/>
      <c r="I5526" s="21"/>
      <c r="J5526" s="22"/>
      <c r="K5526" s="23"/>
      <c r="M5526" s="31"/>
      <c r="N5526" s="31"/>
      <c r="O5526"/>
      <c r="P5526"/>
      <c r="R5526"/>
      <c r="T5526" s="30"/>
    </row>
    <row r="5527" spans="4:20" x14ac:dyDescent="0.45">
      <c r="D5527"/>
      <c r="E5527"/>
      <c r="I5527" s="21"/>
      <c r="J5527" s="22"/>
      <c r="K5527" s="23"/>
      <c r="M5527" s="31"/>
      <c r="N5527" s="31"/>
      <c r="O5527"/>
      <c r="P5527"/>
      <c r="R5527"/>
      <c r="T5527" s="30"/>
    </row>
    <row r="5528" spans="4:20" x14ac:dyDescent="0.45">
      <c r="D5528"/>
      <c r="E5528"/>
      <c r="I5528" s="21"/>
      <c r="J5528" s="22"/>
      <c r="K5528" s="23"/>
      <c r="M5528" s="31"/>
      <c r="N5528" s="31"/>
      <c r="O5528"/>
      <c r="P5528"/>
      <c r="R5528"/>
      <c r="T5528" s="30"/>
    </row>
    <row r="5529" spans="4:20" x14ac:dyDescent="0.45">
      <c r="D5529"/>
      <c r="E5529"/>
      <c r="I5529" s="21"/>
      <c r="J5529" s="22"/>
      <c r="K5529" s="23"/>
      <c r="M5529" s="31"/>
      <c r="N5529" s="31"/>
      <c r="O5529"/>
      <c r="P5529"/>
      <c r="R5529"/>
      <c r="T5529" s="30"/>
    </row>
    <row r="5530" spans="4:20" x14ac:dyDescent="0.45">
      <c r="D5530"/>
      <c r="E5530"/>
      <c r="I5530" s="21"/>
      <c r="J5530" s="22"/>
      <c r="K5530" s="23"/>
      <c r="M5530" s="31"/>
      <c r="N5530" s="31"/>
      <c r="O5530"/>
      <c r="P5530"/>
      <c r="R5530"/>
      <c r="T5530" s="30"/>
    </row>
    <row r="5531" spans="4:20" x14ac:dyDescent="0.45">
      <c r="D5531"/>
      <c r="E5531"/>
      <c r="I5531" s="21"/>
      <c r="J5531" s="22"/>
      <c r="K5531" s="23"/>
      <c r="M5531" s="31"/>
      <c r="N5531" s="31"/>
      <c r="O5531"/>
      <c r="P5531"/>
      <c r="R5531"/>
      <c r="T5531" s="30"/>
    </row>
    <row r="5532" spans="4:20" x14ac:dyDescent="0.45">
      <c r="D5532"/>
      <c r="E5532"/>
      <c r="I5532" s="21"/>
      <c r="J5532" s="22"/>
      <c r="K5532" s="23"/>
      <c r="M5532" s="31"/>
      <c r="N5532" s="31"/>
      <c r="O5532"/>
      <c r="P5532"/>
      <c r="R5532"/>
      <c r="T5532" s="30"/>
    </row>
    <row r="5533" spans="4:20" x14ac:dyDescent="0.45">
      <c r="D5533"/>
      <c r="E5533"/>
      <c r="I5533" s="21"/>
      <c r="J5533" s="22"/>
      <c r="K5533" s="23"/>
      <c r="M5533" s="31"/>
      <c r="N5533" s="31"/>
      <c r="O5533"/>
      <c r="P5533"/>
      <c r="R5533"/>
      <c r="T5533" s="30"/>
    </row>
    <row r="5534" spans="4:20" x14ac:dyDescent="0.45">
      <c r="D5534"/>
      <c r="E5534"/>
      <c r="I5534" s="21"/>
      <c r="J5534" s="22"/>
      <c r="K5534" s="23"/>
      <c r="M5534" s="31"/>
      <c r="N5534" s="31"/>
      <c r="O5534"/>
      <c r="P5534"/>
      <c r="R5534"/>
      <c r="T5534" s="30"/>
    </row>
    <row r="5535" spans="4:20" x14ac:dyDescent="0.45">
      <c r="D5535"/>
      <c r="E5535"/>
      <c r="I5535" s="21"/>
      <c r="J5535" s="22"/>
      <c r="K5535" s="23"/>
      <c r="M5535" s="31"/>
      <c r="N5535" s="31"/>
      <c r="O5535"/>
      <c r="P5535"/>
      <c r="R5535"/>
      <c r="T5535" s="30"/>
    </row>
    <row r="5536" spans="4:20" x14ac:dyDescent="0.45">
      <c r="D5536"/>
      <c r="E5536"/>
      <c r="I5536" s="21"/>
      <c r="J5536" s="22"/>
      <c r="K5536" s="23"/>
      <c r="M5536" s="31"/>
      <c r="N5536" s="31"/>
      <c r="O5536"/>
      <c r="P5536"/>
      <c r="R5536"/>
      <c r="T5536" s="30"/>
    </row>
    <row r="5537" spans="4:20" x14ac:dyDescent="0.45">
      <c r="D5537"/>
      <c r="E5537"/>
      <c r="I5537" s="21"/>
      <c r="J5537" s="22"/>
      <c r="K5537" s="23"/>
      <c r="M5537" s="31"/>
      <c r="N5537" s="31"/>
      <c r="O5537"/>
      <c r="P5537"/>
      <c r="R5537"/>
      <c r="T5537" s="30"/>
    </row>
    <row r="5538" spans="4:20" x14ac:dyDescent="0.45">
      <c r="D5538"/>
      <c r="E5538"/>
      <c r="I5538" s="21"/>
      <c r="J5538" s="22"/>
      <c r="K5538" s="23"/>
      <c r="M5538" s="31"/>
      <c r="N5538" s="31"/>
      <c r="O5538"/>
      <c r="P5538"/>
      <c r="R5538"/>
      <c r="T5538" s="30"/>
    </row>
    <row r="5539" spans="4:20" x14ac:dyDescent="0.45">
      <c r="D5539"/>
      <c r="E5539"/>
      <c r="I5539" s="21"/>
      <c r="J5539" s="22"/>
      <c r="K5539" s="23"/>
      <c r="M5539" s="31"/>
      <c r="N5539" s="31"/>
      <c r="O5539"/>
      <c r="P5539"/>
      <c r="R5539"/>
      <c r="T5539" s="30"/>
    </row>
    <row r="5540" spans="4:20" x14ac:dyDescent="0.45">
      <c r="D5540"/>
      <c r="E5540"/>
      <c r="I5540" s="21"/>
      <c r="J5540" s="22"/>
      <c r="K5540" s="23"/>
      <c r="M5540" s="31"/>
      <c r="N5540" s="31"/>
      <c r="O5540"/>
      <c r="P5540"/>
      <c r="R5540"/>
      <c r="T5540" s="30"/>
    </row>
    <row r="5541" spans="4:20" x14ac:dyDescent="0.45">
      <c r="D5541"/>
      <c r="E5541"/>
      <c r="I5541" s="21"/>
      <c r="J5541" s="22"/>
      <c r="K5541" s="23"/>
      <c r="M5541" s="31"/>
      <c r="N5541" s="31"/>
      <c r="O5541"/>
      <c r="P5541"/>
      <c r="R5541"/>
      <c r="T5541" s="30"/>
    </row>
    <row r="5542" spans="4:20" x14ac:dyDescent="0.45">
      <c r="D5542"/>
      <c r="E5542"/>
      <c r="I5542" s="21"/>
      <c r="J5542" s="22"/>
      <c r="K5542" s="23"/>
      <c r="M5542" s="31"/>
      <c r="N5542" s="31"/>
      <c r="O5542"/>
      <c r="P5542"/>
      <c r="R5542"/>
      <c r="T5542" s="30"/>
    </row>
    <row r="5543" spans="4:20" x14ac:dyDescent="0.45">
      <c r="D5543"/>
      <c r="E5543"/>
      <c r="I5543" s="21"/>
      <c r="J5543" s="22"/>
      <c r="K5543" s="23"/>
      <c r="M5543" s="31"/>
      <c r="N5543" s="31"/>
      <c r="O5543"/>
      <c r="P5543"/>
      <c r="R5543"/>
      <c r="T5543" s="30"/>
    </row>
    <row r="5544" spans="4:20" x14ac:dyDescent="0.45">
      <c r="D5544"/>
      <c r="E5544"/>
      <c r="I5544" s="21"/>
      <c r="J5544" s="22"/>
      <c r="K5544" s="23"/>
      <c r="M5544" s="31"/>
      <c r="N5544" s="31"/>
      <c r="O5544"/>
      <c r="P5544"/>
      <c r="R5544"/>
      <c r="T5544" s="30"/>
    </row>
    <row r="5545" spans="4:20" x14ac:dyDescent="0.45">
      <c r="D5545"/>
      <c r="E5545"/>
      <c r="I5545" s="21"/>
      <c r="J5545" s="22"/>
      <c r="K5545" s="23"/>
      <c r="M5545" s="31"/>
      <c r="N5545" s="31"/>
      <c r="O5545"/>
      <c r="P5545"/>
      <c r="R5545"/>
      <c r="T5545" s="30"/>
    </row>
    <row r="5546" spans="4:20" x14ac:dyDescent="0.45">
      <c r="D5546"/>
      <c r="E5546"/>
      <c r="I5546" s="21"/>
      <c r="J5546" s="22"/>
      <c r="K5546" s="23"/>
      <c r="M5546" s="31"/>
      <c r="N5546" s="31"/>
      <c r="O5546"/>
      <c r="P5546"/>
      <c r="R5546"/>
      <c r="T5546" s="30"/>
    </row>
    <row r="5547" spans="4:20" x14ac:dyDescent="0.45">
      <c r="D5547"/>
      <c r="E5547"/>
      <c r="I5547" s="21"/>
      <c r="J5547" s="22"/>
      <c r="K5547" s="23"/>
      <c r="M5547" s="31"/>
      <c r="N5547" s="31"/>
      <c r="O5547"/>
      <c r="P5547"/>
      <c r="R5547"/>
      <c r="T5547" s="30"/>
    </row>
    <row r="5548" spans="4:20" x14ac:dyDescent="0.45">
      <c r="D5548"/>
      <c r="E5548"/>
      <c r="I5548" s="21"/>
      <c r="J5548" s="22"/>
      <c r="K5548" s="23"/>
      <c r="M5548" s="31"/>
      <c r="N5548" s="31"/>
      <c r="O5548"/>
      <c r="P5548"/>
      <c r="R5548"/>
      <c r="T5548" s="30"/>
    </row>
    <row r="5549" spans="4:20" x14ac:dyDescent="0.45">
      <c r="D5549"/>
      <c r="E5549"/>
      <c r="I5549" s="21"/>
      <c r="J5549" s="22"/>
      <c r="K5549" s="23"/>
      <c r="M5549" s="31"/>
      <c r="N5549" s="31"/>
      <c r="O5549"/>
      <c r="P5549"/>
      <c r="R5549"/>
      <c r="T5549" s="30"/>
    </row>
    <row r="5550" spans="4:20" x14ac:dyDescent="0.45">
      <c r="D5550"/>
      <c r="E5550"/>
      <c r="I5550" s="21"/>
      <c r="J5550" s="22"/>
      <c r="K5550" s="23"/>
      <c r="M5550" s="31"/>
      <c r="N5550" s="31"/>
      <c r="O5550"/>
      <c r="P5550"/>
      <c r="R5550"/>
      <c r="T5550" s="30"/>
    </row>
    <row r="5551" spans="4:20" x14ac:dyDescent="0.45">
      <c r="D5551"/>
      <c r="E5551"/>
      <c r="I5551" s="21"/>
      <c r="J5551" s="22"/>
      <c r="K5551" s="23"/>
      <c r="M5551" s="31"/>
      <c r="N5551" s="31"/>
      <c r="O5551"/>
      <c r="P5551"/>
      <c r="R5551"/>
      <c r="T5551" s="30"/>
    </row>
    <row r="5552" spans="4:20" x14ac:dyDescent="0.45">
      <c r="D5552"/>
      <c r="E5552"/>
      <c r="I5552" s="21"/>
      <c r="J5552" s="22"/>
      <c r="K5552" s="23"/>
      <c r="M5552" s="31"/>
      <c r="N5552" s="31"/>
      <c r="O5552"/>
      <c r="P5552"/>
      <c r="R5552"/>
      <c r="T5552" s="30"/>
    </row>
    <row r="5553" spans="4:20" x14ac:dyDescent="0.45">
      <c r="D5553"/>
      <c r="E5553"/>
      <c r="I5553" s="21"/>
      <c r="J5553" s="22"/>
      <c r="K5553" s="23"/>
      <c r="M5553" s="31"/>
      <c r="N5553" s="31"/>
      <c r="O5553"/>
      <c r="P5553"/>
      <c r="R5553"/>
      <c r="T5553" s="30"/>
    </row>
    <row r="5554" spans="4:20" x14ac:dyDescent="0.45">
      <c r="D5554"/>
      <c r="E5554"/>
      <c r="I5554" s="21"/>
      <c r="J5554" s="22"/>
      <c r="K5554" s="23"/>
      <c r="M5554" s="31"/>
      <c r="N5554" s="31"/>
      <c r="O5554"/>
      <c r="P5554"/>
      <c r="R5554"/>
      <c r="T5554" s="30"/>
    </row>
    <row r="5555" spans="4:20" x14ac:dyDescent="0.45">
      <c r="D5555"/>
      <c r="E5555"/>
      <c r="I5555" s="21"/>
      <c r="J5555" s="22"/>
      <c r="K5555" s="23"/>
      <c r="M5555" s="31"/>
      <c r="N5555" s="31"/>
      <c r="O5555"/>
      <c r="P5555"/>
      <c r="R5555"/>
      <c r="T5555" s="30"/>
    </row>
    <row r="5556" spans="4:20" x14ac:dyDescent="0.45">
      <c r="D5556"/>
      <c r="E5556"/>
      <c r="I5556" s="21"/>
      <c r="J5556" s="22"/>
      <c r="K5556" s="23"/>
      <c r="M5556" s="31"/>
      <c r="N5556" s="31"/>
      <c r="O5556"/>
      <c r="P5556"/>
      <c r="R5556"/>
      <c r="T5556" s="30"/>
    </row>
    <row r="5557" spans="4:20" x14ac:dyDescent="0.45">
      <c r="D5557"/>
      <c r="E5557"/>
      <c r="I5557" s="21"/>
      <c r="J5557" s="22"/>
      <c r="K5557" s="23"/>
      <c r="M5557" s="31"/>
      <c r="N5557" s="31"/>
      <c r="O5557"/>
      <c r="P5557"/>
      <c r="R5557"/>
      <c r="T5557" s="30"/>
    </row>
    <row r="5558" spans="4:20" x14ac:dyDescent="0.45">
      <c r="D5558"/>
      <c r="E5558"/>
      <c r="I5558" s="21"/>
      <c r="J5558" s="22"/>
      <c r="K5558" s="23"/>
      <c r="M5558" s="31"/>
      <c r="N5558" s="31"/>
      <c r="O5558"/>
      <c r="P5558"/>
      <c r="R5558"/>
      <c r="T5558" s="30"/>
    </row>
    <row r="5559" spans="4:20" x14ac:dyDescent="0.45">
      <c r="D5559"/>
      <c r="E5559"/>
      <c r="I5559" s="21"/>
      <c r="J5559" s="22"/>
      <c r="K5559" s="23"/>
      <c r="M5559" s="31"/>
      <c r="N5559" s="31"/>
      <c r="O5559"/>
      <c r="P5559"/>
      <c r="R5559"/>
      <c r="T5559" s="30"/>
    </row>
    <row r="5560" spans="4:20" x14ac:dyDescent="0.45">
      <c r="D5560"/>
      <c r="E5560"/>
      <c r="I5560" s="21"/>
      <c r="J5560" s="22"/>
      <c r="K5560" s="23"/>
      <c r="M5560" s="31"/>
      <c r="N5560" s="31"/>
      <c r="O5560"/>
      <c r="P5560"/>
      <c r="R5560"/>
      <c r="T5560" s="30"/>
    </row>
    <row r="5561" spans="4:20" x14ac:dyDescent="0.45">
      <c r="D5561"/>
      <c r="E5561"/>
      <c r="I5561" s="21"/>
      <c r="J5561" s="22"/>
      <c r="K5561" s="23"/>
      <c r="M5561" s="31"/>
      <c r="N5561" s="31"/>
      <c r="O5561"/>
      <c r="P5561"/>
      <c r="R5561"/>
      <c r="T5561" s="30"/>
    </row>
    <row r="5562" spans="4:20" x14ac:dyDescent="0.45">
      <c r="D5562"/>
      <c r="E5562"/>
      <c r="I5562" s="21"/>
      <c r="J5562" s="22"/>
      <c r="K5562" s="23"/>
      <c r="M5562" s="31"/>
      <c r="N5562" s="31"/>
      <c r="O5562"/>
      <c r="P5562"/>
      <c r="R5562"/>
      <c r="T5562" s="30"/>
    </row>
    <row r="5563" spans="4:20" x14ac:dyDescent="0.45">
      <c r="D5563"/>
      <c r="E5563"/>
      <c r="I5563" s="21"/>
      <c r="J5563" s="22"/>
      <c r="K5563" s="23"/>
      <c r="M5563" s="31"/>
      <c r="N5563" s="31"/>
      <c r="O5563"/>
      <c r="P5563"/>
      <c r="R5563"/>
      <c r="T5563" s="30"/>
    </row>
    <row r="5564" spans="4:20" x14ac:dyDescent="0.45">
      <c r="D5564"/>
      <c r="E5564"/>
      <c r="I5564" s="21"/>
      <c r="J5564" s="22"/>
      <c r="K5564" s="23"/>
      <c r="M5564" s="31"/>
      <c r="N5564" s="31"/>
      <c r="O5564"/>
      <c r="P5564"/>
      <c r="R5564"/>
      <c r="T5564" s="30"/>
    </row>
    <row r="5565" spans="4:20" x14ac:dyDescent="0.45">
      <c r="D5565"/>
      <c r="E5565"/>
      <c r="I5565" s="21"/>
      <c r="J5565" s="22"/>
      <c r="K5565" s="23"/>
      <c r="M5565" s="31"/>
      <c r="N5565" s="31"/>
      <c r="O5565"/>
      <c r="P5565"/>
      <c r="R5565"/>
      <c r="T5565" s="30"/>
    </row>
    <row r="5566" spans="4:20" x14ac:dyDescent="0.45">
      <c r="D5566"/>
      <c r="E5566"/>
      <c r="I5566" s="21"/>
      <c r="J5566" s="22"/>
      <c r="K5566" s="23"/>
      <c r="M5566" s="31"/>
      <c r="N5566" s="31"/>
      <c r="O5566"/>
      <c r="P5566"/>
      <c r="R5566"/>
      <c r="T5566" s="30"/>
    </row>
    <row r="5567" spans="4:20" x14ac:dyDescent="0.45">
      <c r="D5567"/>
      <c r="E5567"/>
      <c r="I5567" s="21"/>
      <c r="J5567" s="22"/>
      <c r="K5567" s="23"/>
      <c r="M5567" s="31"/>
      <c r="N5567" s="31"/>
      <c r="O5567"/>
      <c r="P5567"/>
      <c r="R5567"/>
      <c r="T5567" s="30"/>
    </row>
    <row r="5568" spans="4:20" x14ac:dyDescent="0.45">
      <c r="D5568"/>
      <c r="E5568"/>
      <c r="I5568" s="21"/>
      <c r="J5568" s="22"/>
      <c r="K5568" s="23"/>
      <c r="M5568" s="31"/>
      <c r="N5568" s="31"/>
      <c r="O5568"/>
      <c r="P5568"/>
      <c r="R5568"/>
      <c r="T5568" s="30"/>
    </row>
    <row r="5569" spans="4:20" x14ac:dyDescent="0.45">
      <c r="D5569"/>
      <c r="E5569"/>
      <c r="I5569" s="21"/>
      <c r="J5569" s="22"/>
      <c r="K5569" s="23"/>
      <c r="M5569" s="31"/>
      <c r="N5569" s="31"/>
      <c r="O5569"/>
      <c r="P5569"/>
      <c r="R5569"/>
      <c r="T5569" s="30"/>
    </row>
    <row r="5570" spans="4:20" x14ac:dyDescent="0.45">
      <c r="D5570"/>
      <c r="E5570"/>
      <c r="I5570" s="21"/>
      <c r="J5570" s="22"/>
      <c r="K5570" s="23"/>
      <c r="M5570" s="31"/>
      <c r="N5570" s="31"/>
      <c r="O5570"/>
      <c r="P5570"/>
      <c r="R5570"/>
      <c r="T5570" s="30"/>
    </row>
    <row r="5571" spans="4:20" x14ac:dyDescent="0.45">
      <c r="D5571"/>
      <c r="E5571"/>
      <c r="I5571" s="21"/>
      <c r="J5571" s="22"/>
      <c r="K5571" s="23"/>
      <c r="M5571" s="31"/>
      <c r="N5571" s="31"/>
      <c r="O5571"/>
      <c r="P5571"/>
      <c r="R5571"/>
      <c r="T5571" s="30"/>
    </row>
    <row r="5572" spans="4:20" x14ac:dyDescent="0.45">
      <c r="D5572"/>
      <c r="E5572"/>
      <c r="I5572" s="21"/>
      <c r="J5572" s="22"/>
      <c r="K5572" s="23"/>
      <c r="M5572" s="31"/>
      <c r="N5572" s="31"/>
      <c r="O5572"/>
      <c r="P5572"/>
      <c r="R5572"/>
      <c r="T5572" s="30"/>
    </row>
    <row r="5573" spans="4:20" x14ac:dyDescent="0.45">
      <c r="D5573"/>
      <c r="E5573"/>
      <c r="I5573" s="21"/>
      <c r="J5573" s="22"/>
      <c r="K5573" s="23"/>
      <c r="M5573" s="31"/>
      <c r="N5573" s="31"/>
      <c r="O5573"/>
      <c r="P5573"/>
      <c r="R5573"/>
      <c r="T5573" s="30"/>
    </row>
    <row r="5574" spans="4:20" x14ac:dyDescent="0.45">
      <c r="D5574"/>
      <c r="E5574"/>
      <c r="I5574" s="21"/>
      <c r="J5574" s="22"/>
      <c r="K5574" s="23"/>
      <c r="M5574" s="31"/>
      <c r="N5574" s="31"/>
      <c r="O5574"/>
      <c r="P5574"/>
      <c r="R5574"/>
      <c r="T5574" s="30"/>
    </row>
    <row r="5575" spans="4:20" x14ac:dyDescent="0.45">
      <c r="D5575"/>
      <c r="E5575"/>
      <c r="I5575" s="21"/>
      <c r="J5575" s="22"/>
      <c r="K5575" s="23"/>
      <c r="M5575" s="31"/>
      <c r="N5575" s="31"/>
      <c r="O5575"/>
      <c r="P5575"/>
      <c r="R5575"/>
      <c r="T5575" s="30"/>
    </row>
    <row r="5576" spans="4:20" x14ac:dyDescent="0.45">
      <c r="D5576"/>
      <c r="E5576"/>
      <c r="I5576" s="21"/>
      <c r="J5576" s="22"/>
      <c r="K5576" s="23"/>
      <c r="M5576" s="31"/>
      <c r="N5576" s="31"/>
      <c r="O5576"/>
      <c r="P5576"/>
      <c r="R5576"/>
      <c r="T5576" s="30"/>
    </row>
    <row r="5577" spans="4:20" x14ac:dyDescent="0.45">
      <c r="D5577"/>
      <c r="E5577"/>
      <c r="I5577" s="21"/>
      <c r="J5577" s="22"/>
      <c r="K5577" s="23"/>
      <c r="M5577" s="31"/>
      <c r="N5577" s="31"/>
      <c r="O5577"/>
      <c r="P5577"/>
      <c r="R5577"/>
      <c r="T5577" s="30"/>
    </row>
    <row r="5578" spans="4:20" x14ac:dyDescent="0.45">
      <c r="D5578"/>
      <c r="E5578"/>
      <c r="I5578" s="21"/>
      <c r="J5578" s="22"/>
      <c r="K5578" s="23"/>
      <c r="M5578" s="31"/>
      <c r="N5578" s="31"/>
      <c r="O5578"/>
      <c r="P5578"/>
      <c r="R5578"/>
      <c r="T5578" s="30"/>
    </row>
    <row r="5579" spans="4:20" x14ac:dyDescent="0.45">
      <c r="D5579"/>
      <c r="E5579"/>
      <c r="I5579" s="21"/>
      <c r="J5579" s="22"/>
      <c r="K5579" s="23"/>
      <c r="M5579" s="31"/>
      <c r="N5579" s="31"/>
      <c r="O5579"/>
      <c r="P5579"/>
      <c r="R5579"/>
      <c r="T5579" s="30"/>
    </row>
    <row r="5580" spans="4:20" x14ac:dyDescent="0.45">
      <c r="D5580"/>
      <c r="E5580"/>
      <c r="I5580" s="21"/>
      <c r="J5580" s="22"/>
      <c r="K5580" s="23"/>
      <c r="M5580" s="31"/>
      <c r="N5580" s="31"/>
      <c r="O5580"/>
      <c r="P5580"/>
      <c r="R5580"/>
      <c r="T5580" s="30"/>
    </row>
    <row r="5581" spans="4:20" x14ac:dyDescent="0.45">
      <c r="D5581"/>
      <c r="E5581"/>
      <c r="I5581" s="21"/>
      <c r="J5581" s="22"/>
      <c r="K5581" s="23"/>
      <c r="M5581" s="31"/>
      <c r="N5581" s="31"/>
      <c r="O5581"/>
      <c r="P5581"/>
      <c r="R5581"/>
      <c r="T5581" s="30"/>
    </row>
    <row r="5582" spans="4:20" x14ac:dyDescent="0.45">
      <c r="D5582"/>
      <c r="E5582"/>
      <c r="I5582" s="21"/>
      <c r="J5582" s="22"/>
      <c r="K5582" s="23"/>
      <c r="M5582" s="31"/>
      <c r="N5582" s="31"/>
      <c r="O5582"/>
      <c r="P5582"/>
      <c r="R5582"/>
      <c r="T5582" s="30"/>
    </row>
    <row r="5583" spans="4:20" x14ac:dyDescent="0.45">
      <c r="D5583"/>
      <c r="E5583"/>
      <c r="I5583" s="21"/>
      <c r="J5583" s="22"/>
      <c r="K5583" s="23"/>
      <c r="M5583" s="31"/>
      <c r="N5583" s="31"/>
      <c r="O5583"/>
      <c r="P5583"/>
      <c r="R5583"/>
      <c r="T5583" s="30"/>
    </row>
    <row r="5584" spans="4:20" x14ac:dyDescent="0.45">
      <c r="D5584"/>
      <c r="E5584"/>
      <c r="I5584" s="21"/>
      <c r="J5584" s="22"/>
      <c r="K5584" s="23"/>
      <c r="M5584" s="31"/>
      <c r="N5584" s="31"/>
      <c r="O5584"/>
      <c r="P5584"/>
      <c r="R5584"/>
      <c r="T5584" s="30"/>
    </row>
    <row r="5585" spans="4:20" x14ac:dyDescent="0.45">
      <c r="D5585"/>
      <c r="E5585"/>
      <c r="I5585" s="21"/>
      <c r="J5585" s="22"/>
      <c r="K5585" s="23"/>
      <c r="M5585" s="31"/>
      <c r="N5585" s="31"/>
      <c r="O5585"/>
      <c r="P5585"/>
      <c r="R5585"/>
      <c r="T5585" s="30"/>
    </row>
    <row r="5586" spans="4:20" x14ac:dyDescent="0.45">
      <c r="D5586"/>
      <c r="E5586"/>
      <c r="I5586" s="21"/>
      <c r="J5586" s="22"/>
      <c r="K5586" s="23"/>
      <c r="M5586" s="31"/>
      <c r="N5586" s="31"/>
      <c r="O5586"/>
      <c r="P5586"/>
      <c r="R5586"/>
      <c r="T5586" s="30"/>
    </row>
    <row r="5587" spans="4:20" x14ac:dyDescent="0.45">
      <c r="D5587"/>
      <c r="E5587"/>
      <c r="I5587" s="21"/>
      <c r="J5587" s="22"/>
      <c r="K5587" s="23"/>
      <c r="M5587" s="31"/>
      <c r="N5587" s="31"/>
      <c r="O5587"/>
      <c r="P5587"/>
      <c r="R5587"/>
      <c r="T5587" s="30"/>
    </row>
    <row r="5588" spans="4:20" x14ac:dyDescent="0.45">
      <c r="D5588"/>
      <c r="E5588"/>
      <c r="I5588" s="21"/>
      <c r="J5588" s="22"/>
      <c r="K5588" s="23"/>
      <c r="M5588" s="31"/>
      <c r="N5588" s="31"/>
      <c r="O5588"/>
      <c r="P5588"/>
      <c r="R5588"/>
      <c r="T5588" s="30"/>
    </row>
    <row r="5589" spans="4:20" x14ac:dyDescent="0.45">
      <c r="D5589"/>
      <c r="E5589"/>
      <c r="I5589" s="21"/>
      <c r="J5589" s="22"/>
      <c r="K5589" s="23"/>
      <c r="M5589" s="31"/>
      <c r="N5589" s="31"/>
      <c r="O5589"/>
      <c r="P5589"/>
      <c r="R5589"/>
      <c r="T5589" s="30"/>
    </row>
    <row r="5590" spans="4:20" x14ac:dyDescent="0.45">
      <c r="D5590"/>
      <c r="E5590"/>
      <c r="I5590" s="21"/>
      <c r="J5590" s="22"/>
      <c r="K5590" s="23"/>
      <c r="M5590" s="31"/>
      <c r="N5590" s="31"/>
      <c r="O5590"/>
      <c r="P5590"/>
      <c r="R5590"/>
      <c r="T5590" s="30"/>
    </row>
    <row r="5591" spans="4:20" x14ac:dyDescent="0.45">
      <c r="D5591"/>
      <c r="E5591"/>
      <c r="I5591" s="21"/>
      <c r="J5591" s="22"/>
      <c r="K5591" s="23"/>
      <c r="M5591" s="31"/>
      <c r="N5591" s="31"/>
      <c r="O5591"/>
      <c r="P5591"/>
      <c r="R5591"/>
      <c r="T5591" s="30"/>
    </row>
    <row r="5592" spans="4:20" x14ac:dyDescent="0.45">
      <c r="D5592"/>
      <c r="E5592"/>
      <c r="I5592" s="21"/>
      <c r="J5592" s="22"/>
      <c r="K5592" s="23"/>
      <c r="M5592" s="31"/>
      <c r="N5592" s="31"/>
      <c r="O5592"/>
      <c r="P5592"/>
      <c r="R5592"/>
      <c r="T5592" s="30"/>
    </row>
    <row r="5593" spans="4:20" x14ac:dyDescent="0.45">
      <c r="D5593"/>
      <c r="E5593"/>
      <c r="I5593" s="21"/>
      <c r="J5593" s="22"/>
      <c r="K5593" s="23"/>
      <c r="M5593" s="31"/>
      <c r="N5593" s="31"/>
      <c r="O5593"/>
      <c r="P5593"/>
      <c r="R5593"/>
      <c r="T5593" s="30"/>
    </row>
    <row r="5594" spans="4:20" x14ac:dyDescent="0.45">
      <c r="D5594"/>
      <c r="E5594"/>
      <c r="I5594" s="21"/>
      <c r="J5594" s="22"/>
      <c r="K5594" s="23"/>
      <c r="M5594" s="31"/>
      <c r="N5594" s="31"/>
      <c r="O5594"/>
      <c r="P5594"/>
      <c r="R5594"/>
      <c r="T5594" s="30"/>
    </row>
    <row r="5595" spans="4:20" x14ac:dyDescent="0.45">
      <c r="D5595"/>
      <c r="E5595"/>
      <c r="I5595" s="21"/>
      <c r="J5595" s="22"/>
      <c r="K5595" s="23"/>
      <c r="M5595" s="31"/>
      <c r="N5595" s="31"/>
      <c r="O5595"/>
      <c r="P5595"/>
      <c r="R5595"/>
      <c r="T5595" s="30"/>
    </row>
    <row r="5596" spans="4:20" x14ac:dyDescent="0.45">
      <c r="D5596"/>
      <c r="E5596"/>
      <c r="I5596" s="21"/>
      <c r="J5596" s="22"/>
      <c r="K5596" s="23"/>
      <c r="M5596" s="31"/>
      <c r="N5596" s="31"/>
      <c r="O5596"/>
      <c r="P5596"/>
      <c r="R5596"/>
      <c r="T5596" s="30"/>
    </row>
    <row r="5597" spans="4:20" x14ac:dyDescent="0.45">
      <c r="D5597"/>
      <c r="E5597"/>
      <c r="I5597" s="21"/>
      <c r="J5597" s="22"/>
      <c r="K5597" s="23"/>
      <c r="M5597" s="31"/>
      <c r="N5597" s="31"/>
      <c r="O5597"/>
      <c r="P5597"/>
      <c r="R5597"/>
      <c r="T5597" s="30"/>
    </row>
    <row r="5598" spans="4:20" x14ac:dyDescent="0.45">
      <c r="D5598"/>
      <c r="E5598"/>
      <c r="I5598" s="21"/>
      <c r="J5598" s="22"/>
      <c r="K5598" s="23"/>
      <c r="M5598" s="31"/>
      <c r="N5598" s="31"/>
      <c r="O5598"/>
      <c r="P5598"/>
      <c r="R5598"/>
      <c r="T5598" s="30"/>
    </row>
    <row r="5599" spans="4:20" x14ac:dyDescent="0.45">
      <c r="D5599"/>
      <c r="E5599"/>
      <c r="I5599" s="21"/>
      <c r="J5599" s="22"/>
      <c r="K5599" s="23"/>
      <c r="M5599" s="31"/>
      <c r="N5599" s="31"/>
      <c r="O5599"/>
      <c r="P5599"/>
      <c r="R5599"/>
      <c r="T5599" s="30"/>
    </row>
    <row r="5600" spans="4:20" x14ac:dyDescent="0.45">
      <c r="D5600"/>
      <c r="E5600"/>
      <c r="I5600" s="21"/>
      <c r="J5600" s="22"/>
      <c r="K5600" s="23"/>
      <c r="M5600" s="31"/>
      <c r="N5600" s="31"/>
      <c r="O5600"/>
      <c r="P5600"/>
      <c r="R5600"/>
      <c r="T5600" s="30"/>
    </row>
    <row r="5601" spans="4:20" x14ac:dyDescent="0.45">
      <c r="D5601"/>
      <c r="E5601"/>
      <c r="I5601" s="21"/>
      <c r="J5601" s="22"/>
      <c r="K5601" s="23"/>
      <c r="M5601" s="31"/>
      <c r="N5601" s="31"/>
      <c r="O5601"/>
      <c r="P5601"/>
      <c r="R5601"/>
      <c r="T5601" s="30"/>
    </row>
    <row r="5602" spans="4:20" x14ac:dyDescent="0.45">
      <c r="D5602"/>
      <c r="E5602"/>
      <c r="I5602" s="21"/>
      <c r="J5602" s="22"/>
      <c r="K5602" s="23"/>
      <c r="M5602" s="31"/>
      <c r="N5602" s="31"/>
      <c r="O5602"/>
      <c r="P5602"/>
      <c r="R5602"/>
      <c r="T5602" s="30"/>
    </row>
    <row r="5603" spans="4:20" x14ac:dyDescent="0.45">
      <c r="D5603"/>
      <c r="E5603"/>
      <c r="I5603" s="21"/>
      <c r="J5603" s="22"/>
      <c r="K5603" s="23"/>
      <c r="M5603" s="31"/>
      <c r="N5603" s="31"/>
      <c r="O5603"/>
      <c r="P5603"/>
      <c r="R5603"/>
      <c r="T5603" s="30"/>
    </row>
    <row r="5604" spans="4:20" x14ac:dyDescent="0.45">
      <c r="D5604"/>
      <c r="E5604"/>
      <c r="I5604" s="21"/>
      <c r="J5604" s="22"/>
      <c r="K5604" s="23"/>
      <c r="M5604" s="31"/>
      <c r="N5604" s="31"/>
      <c r="O5604"/>
      <c r="P5604"/>
      <c r="R5604"/>
      <c r="T5604" s="30"/>
    </row>
    <row r="5605" spans="4:20" x14ac:dyDescent="0.45">
      <c r="D5605"/>
      <c r="E5605"/>
      <c r="I5605" s="21"/>
      <c r="J5605" s="22"/>
      <c r="K5605" s="23"/>
      <c r="M5605" s="31"/>
      <c r="N5605" s="31"/>
      <c r="O5605"/>
      <c r="P5605"/>
      <c r="R5605"/>
      <c r="T5605" s="30"/>
    </row>
    <row r="5606" spans="4:20" x14ac:dyDescent="0.45">
      <c r="D5606"/>
      <c r="E5606"/>
      <c r="I5606" s="21"/>
      <c r="J5606" s="22"/>
      <c r="K5606" s="23"/>
      <c r="M5606" s="31"/>
      <c r="N5606" s="31"/>
      <c r="O5606"/>
      <c r="P5606"/>
      <c r="R5606"/>
      <c r="T5606" s="30"/>
    </row>
    <row r="5607" spans="4:20" x14ac:dyDescent="0.45">
      <c r="D5607"/>
      <c r="E5607"/>
      <c r="I5607" s="21"/>
      <c r="J5607" s="22"/>
      <c r="K5607" s="23"/>
      <c r="M5607" s="31"/>
      <c r="N5607" s="31"/>
      <c r="O5607"/>
      <c r="P5607"/>
      <c r="R5607"/>
      <c r="T5607" s="30"/>
    </row>
    <row r="5608" spans="4:20" x14ac:dyDescent="0.45">
      <c r="D5608"/>
      <c r="E5608"/>
      <c r="I5608" s="21"/>
      <c r="J5608" s="22"/>
      <c r="K5608" s="23"/>
      <c r="M5608" s="31"/>
      <c r="N5608" s="31"/>
      <c r="O5608"/>
      <c r="P5608"/>
      <c r="R5608"/>
      <c r="T5608" s="30"/>
    </row>
    <row r="5609" spans="4:20" x14ac:dyDescent="0.45">
      <c r="D5609"/>
      <c r="E5609"/>
      <c r="I5609" s="21"/>
      <c r="J5609" s="22"/>
      <c r="K5609" s="23"/>
      <c r="M5609" s="31"/>
      <c r="N5609" s="31"/>
      <c r="O5609"/>
      <c r="P5609"/>
      <c r="R5609"/>
      <c r="T5609" s="30"/>
    </row>
    <row r="5610" spans="4:20" x14ac:dyDescent="0.45">
      <c r="D5610"/>
      <c r="E5610"/>
      <c r="I5610" s="21"/>
      <c r="J5610" s="22"/>
      <c r="K5610" s="23"/>
      <c r="M5610" s="31"/>
      <c r="N5610" s="31"/>
      <c r="O5610"/>
      <c r="P5610"/>
      <c r="R5610"/>
      <c r="T5610" s="30"/>
    </row>
    <row r="5611" spans="4:20" x14ac:dyDescent="0.45">
      <c r="D5611"/>
      <c r="E5611"/>
      <c r="I5611" s="21"/>
      <c r="J5611" s="22"/>
      <c r="K5611" s="23"/>
      <c r="M5611" s="31"/>
      <c r="N5611" s="31"/>
      <c r="O5611"/>
      <c r="P5611"/>
      <c r="R5611"/>
      <c r="T5611" s="30"/>
    </row>
    <row r="5612" spans="4:20" x14ac:dyDescent="0.45">
      <c r="D5612"/>
      <c r="E5612"/>
      <c r="I5612" s="21"/>
      <c r="J5612" s="22"/>
      <c r="K5612" s="23"/>
      <c r="M5612" s="31"/>
      <c r="N5612" s="31"/>
      <c r="O5612"/>
      <c r="P5612"/>
      <c r="R5612"/>
      <c r="T5612" s="30"/>
    </row>
    <row r="5613" spans="4:20" x14ac:dyDescent="0.45">
      <c r="D5613"/>
      <c r="E5613"/>
      <c r="I5613" s="21"/>
      <c r="J5613" s="22"/>
      <c r="K5613" s="23"/>
      <c r="M5613" s="31"/>
      <c r="N5613" s="31"/>
      <c r="O5613"/>
      <c r="P5613"/>
      <c r="R5613"/>
      <c r="T5613" s="30"/>
    </row>
    <row r="5614" spans="4:20" x14ac:dyDescent="0.45">
      <c r="D5614"/>
      <c r="E5614"/>
      <c r="I5614" s="21"/>
      <c r="J5614" s="22"/>
      <c r="K5614" s="23"/>
      <c r="M5614" s="31"/>
      <c r="N5614" s="31"/>
      <c r="O5614"/>
      <c r="P5614"/>
      <c r="R5614"/>
      <c r="T5614" s="30"/>
    </row>
    <row r="5615" spans="4:20" x14ac:dyDescent="0.45">
      <c r="D5615"/>
      <c r="E5615"/>
      <c r="I5615" s="21"/>
      <c r="J5615" s="22"/>
      <c r="K5615" s="23"/>
      <c r="M5615" s="31"/>
      <c r="N5615" s="31"/>
      <c r="O5615"/>
      <c r="P5615"/>
      <c r="R5615"/>
      <c r="T5615" s="30"/>
    </row>
    <row r="5616" spans="4:20" x14ac:dyDescent="0.45">
      <c r="D5616"/>
      <c r="E5616"/>
      <c r="I5616" s="21"/>
      <c r="J5616" s="22"/>
      <c r="K5616" s="23"/>
      <c r="M5616" s="31"/>
      <c r="N5616" s="31"/>
      <c r="O5616"/>
      <c r="P5616"/>
      <c r="R5616"/>
      <c r="T5616" s="30"/>
    </row>
    <row r="5617" spans="4:20" x14ac:dyDescent="0.45">
      <c r="D5617"/>
      <c r="E5617"/>
      <c r="I5617" s="21"/>
      <c r="J5617" s="22"/>
      <c r="K5617" s="23"/>
      <c r="M5617" s="31"/>
      <c r="N5617" s="31"/>
      <c r="O5617"/>
      <c r="P5617"/>
      <c r="R5617"/>
      <c r="T5617" s="30"/>
    </row>
    <row r="5618" spans="4:20" x14ac:dyDescent="0.45">
      <c r="D5618"/>
      <c r="E5618"/>
      <c r="I5618" s="21"/>
      <c r="J5618" s="22"/>
      <c r="K5618" s="23"/>
      <c r="M5618" s="31"/>
      <c r="N5618" s="31"/>
      <c r="O5618"/>
      <c r="P5618"/>
      <c r="R5618"/>
      <c r="T5618" s="30"/>
    </row>
    <row r="5619" spans="4:20" x14ac:dyDescent="0.45">
      <c r="D5619"/>
      <c r="E5619"/>
      <c r="I5619" s="21"/>
      <c r="J5619" s="22"/>
      <c r="K5619" s="23"/>
      <c r="M5619" s="31"/>
      <c r="N5619" s="31"/>
      <c r="O5619"/>
      <c r="P5619"/>
      <c r="R5619"/>
      <c r="T5619" s="30"/>
    </row>
    <row r="5620" spans="4:20" x14ac:dyDescent="0.45">
      <c r="D5620"/>
      <c r="E5620"/>
      <c r="I5620" s="21"/>
      <c r="J5620" s="22"/>
      <c r="K5620" s="23"/>
      <c r="M5620" s="31"/>
      <c r="N5620" s="31"/>
      <c r="O5620"/>
      <c r="P5620"/>
      <c r="R5620"/>
      <c r="T5620" s="30"/>
    </row>
    <row r="5621" spans="4:20" x14ac:dyDescent="0.45">
      <c r="D5621"/>
      <c r="E5621"/>
      <c r="I5621" s="21"/>
      <c r="J5621" s="22"/>
      <c r="K5621" s="23"/>
      <c r="M5621" s="31"/>
      <c r="N5621" s="31"/>
      <c r="O5621"/>
      <c r="P5621"/>
      <c r="R5621"/>
      <c r="T5621" s="30"/>
    </row>
    <row r="5622" spans="4:20" x14ac:dyDescent="0.45">
      <c r="D5622"/>
      <c r="E5622"/>
      <c r="I5622" s="21"/>
      <c r="J5622" s="22"/>
      <c r="K5622" s="23"/>
      <c r="M5622" s="31"/>
      <c r="N5622" s="31"/>
      <c r="O5622"/>
      <c r="P5622"/>
      <c r="R5622"/>
      <c r="T5622" s="30"/>
    </row>
    <row r="5623" spans="4:20" x14ac:dyDescent="0.45">
      <c r="D5623"/>
      <c r="E5623"/>
      <c r="I5623" s="21"/>
      <c r="J5623" s="22"/>
      <c r="K5623" s="23"/>
      <c r="M5623" s="31"/>
      <c r="N5623" s="31"/>
      <c r="O5623"/>
      <c r="P5623"/>
      <c r="R5623"/>
      <c r="T5623" s="30"/>
    </row>
    <row r="5624" spans="4:20" x14ac:dyDescent="0.45">
      <c r="D5624"/>
      <c r="E5624"/>
      <c r="I5624" s="21"/>
      <c r="J5624" s="22"/>
      <c r="K5624" s="23"/>
      <c r="M5624" s="31"/>
      <c r="N5624" s="31"/>
      <c r="O5624"/>
      <c r="P5624"/>
      <c r="R5624"/>
      <c r="T5624" s="30"/>
    </row>
    <row r="5625" spans="4:20" x14ac:dyDescent="0.45">
      <c r="D5625"/>
      <c r="E5625"/>
      <c r="I5625" s="21"/>
      <c r="J5625" s="22"/>
      <c r="K5625" s="23"/>
      <c r="M5625" s="31"/>
      <c r="N5625" s="31"/>
      <c r="O5625"/>
      <c r="P5625"/>
      <c r="R5625"/>
      <c r="T5625" s="30"/>
    </row>
    <row r="5626" spans="4:20" x14ac:dyDescent="0.45">
      <c r="D5626"/>
      <c r="E5626"/>
      <c r="I5626" s="21"/>
      <c r="J5626" s="22"/>
      <c r="K5626" s="23"/>
      <c r="M5626" s="31"/>
      <c r="N5626" s="31"/>
      <c r="O5626"/>
      <c r="P5626"/>
      <c r="R5626"/>
      <c r="T5626" s="30"/>
    </row>
    <row r="5627" spans="4:20" x14ac:dyDescent="0.45">
      <c r="D5627"/>
      <c r="E5627"/>
      <c r="I5627" s="21"/>
      <c r="J5627" s="22"/>
      <c r="K5627" s="23"/>
      <c r="M5627" s="31"/>
      <c r="N5627" s="31"/>
      <c r="O5627"/>
      <c r="P5627"/>
      <c r="R5627"/>
      <c r="T5627" s="30"/>
    </row>
    <row r="5628" spans="4:20" x14ac:dyDescent="0.45">
      <c r="D5628"/>
      <c r="E5628"/>
      <c r="I5628" s="21"/>
      <c r="J5628" s="22"/>
      <c r="K5628" s="23"/>
      <c r="M5628" s="31"/>
      <c r="N5628" s="31"/>
      <c r="O5628"/>
      <c r="P5628"/>
      <c r="R5628"/>
      <c r="T5628" s="30"/>
    </row>
    <row r="5629" spans="4:20" x14ac:dyDescent="0.45">
      <c r="D5629"/>
      <c r="E5629"/>
      <c r="I5629" s="21"/>
      <c r="J5629" s="22"/>
      <c r="K5629" s="23"/>
      <c r="M5629" s="31"/>
      <c r="N5629" s="31"/>
      <c r="O5629"/>
      <c r="P5629"/>
      <c r="R5629"/>
      <c r="T5629" s="30"/>
    </row>
    <row r="5630" spans="4:20" x14ac:dyDescent="0.45">
      <c r="D5630"/>
      <c r="E5630"/>
      <c r="I5630" s="21"/>
      <c r="J5630" s="22"/>
      <c r="K5630" s="23"/>
      <c r="M5630" s="31"/>
      <c r="N5630" s="31"/>
      <c r="O5630"/>
      <c r="P5630"/>
      <c r="R5630"/>
      <c r="T5630" s="30"/>
    </row>
    <row r="5631" spans="4:20" x14ac:dyDescent="0.45">
      <c r="D5631"/>
      <c r="E5631"/>
      <c r="I5631" s="21"/>
      <c r="J5631" s="22"/>
      <c r="K5631" s="23"/>
      <c r="M5631" s="31"/>
      <c r="N5631" s="31"/>
      <c r="O5631"/>
      <c r="P5631"/>
      <c r="R5631"/>
      <c r="T5631" s="30"/>
    </row>
    <row r="5632" spans="4:20" x14ac:dyDescent="0.45">
      <c r="D5632"/>
      <c r="E5632"/>
      <c r="I5632" s="21"/>
      <c r="J5632" s="22"/>
      <c r="K5632" s="23"/>
      <c r="M5632" s="31"/>
      <c r="N5632" s="31"/>
      <c r="O5632"/>
      <c r="P5632"/>
      <c r="R5632"/>
      <c r="T5632" s="30"/>
    </row>
    <row r="5633" spans="4:20" x14ac:dyDescent="0.45">
      <c r="D5633"/>
      <c r="E5633"/>
      <c r="I5633" s="21"/>
      <c r="J5633" s="22"/>
      <c r="K5633" s="23"/>
      <c r="M5633" s="31"/>
      <c r="N5633" s="31"/>
      <c r="O5633"/>
      <c r="P5633"/>
      <c r="R5633"/>
      <c r="T5633" s="30"/>
    </row>
    <row r="5634" spans="4:20" x14ac:dyDescent="0.45">
      <c r="D5634"/>
      <c r="E5634"/>
      <c r="I5634" s="21"/>
      <c r="J5634" s="22"/>
      <c r="K5634" s="23"/>
      <c r="M5634" s="31"/>
      <c r="N5634" s="31"/>
      <c r="O5634"/>
      <c r="P5634"/>
      <c r="R5634"/>
      <c r="T5634" s="30"/>
    </row>
    <row r="5635" spans="4:20" x14ac:dyDescent="0.45">
      <c r="D5635"/>
      <c r="E5635"/>
      <c r="I5635" s="21"/>
      <c r="J5635" s="22"/>
      <c r="K5635" s="23"/>
      <c r="M5635" s="31"/>
      <c r="N5635" s="31"/>
      <c r="O5635"/>
      <c r="P5635"/>
      <c r="R5635"/>
      <c r="T5635" s="30"/>
    </row>
    <row r="5636" spans="4:20" x14ac:dyDescent="0.45">
      <c r="D5636"/>
      <c r="E5636"/>
      <c r="I5636" s="21"/>
      <c r="J5636" s="22"/>
      <c r="K5636" s="23"/>
      <c r="M5636" s="31"/>
      <c r="N5636" s="31"/>
      <c r="O5636"/>
      <c r="P5636"/>
      <c r="R5636"/>
      <c r="T5636" s="30"/>
    </row>
    <row r="5637" spans="4:20" x14ac:dyDescent="0.45">
      <c r="D5637"/>
      <c r="E5637"/>
      <c r="I5637" s="21"/>
      <c r="J5637" s="22"/>
      <c r="K5637" s="23"/>
      <c r="M5637" s="31"/>
      <c r="N5637" s="31"/>
      <c r="O5637"/>
      <c r="P5637"/>
      <c r="R5637"/>
      <c r="T5637" s="30"/>
    </row>
    <row r="5638" spans="4:20" x14ac:dyDescent="0.45">
      <c r="D5638"/>
      <c r="E5638"/>
      <c r="I5638" s="21"/>
      <c r="J5638" s="22"/>
      <c r="K5638" s="23"/>
      <c r="M5638" s="31"/>
      <c r="N5638" s="31"/>
      <c r="O5638"/>
      <c r="P5638"/>
      <c r="R5638"/>
      <c r="T5638" s="30"/>
    </row>
    <row r="5639" spans="4:20" x14ac:dyDescent="0.45">
      <c r="D5639"/>
      <c r="E5639"/>
      <c r="I5639" s="21"/>
      <c r="J5639" s="22"/>
      <c r="K5639" s="23"/>
      <c r="M5639" s="31"/>
      <c r="N5639" s="31"/>
      <c r="O5639"/>
      <c r="P5639"/>
      <c r="R5639"/>
      <c r="T5639" s="30"/>
    </row>
    <row r="5640" spans="4:20" x14ac:dyDescent="0.45">
      <c r="D5640"/>
      <c r="E5640"/>
      <c r="I5640" s="21"/>
      <c r="J5640" s="22"/>
      <c r="K5640" s="23"/>
      <c r="M5640" s="31"/>
      <c r="N5640" s="31"/>
      <c r="O5640"/>
      <c r="P5640"/>
      <c r="R5640"/>
      <c r="T5640" s="30"/>
    </row>
    <row r="5641" spans="4:20" x14ac:dyDescent="0.45">
      <c r="D5641"/>
      <c r="E5641"/>
      <c r="I5641" s="21"/>
      <c r="J5641" s="22"/>
      <c r="K5641" s="23"/>
      <c r="M5641" s="31"/>
      <c r="N5641" s="31"/>
      <c r="O5641"/>
      <c r="P5641"/>
      <c r="R5641"/>
      <c r="T5641" s="30"/>
    </row>
    <row r="5642" spans="4:20" x14ac:dyDescent="0.45">
      <c r="D5642"/>
      <c r="E5642"/>
      <c r="I5642" s="21"/>
      <c r="J5642" s="22"/>
      <c r="K5642" s="23"/>
      <c r="M5642" s="31"/>
      <c r="N5642" s="31"/>
      <c r="O5642"/>
      <c r="P5642"/>
      <c r="R5642"/>
      <c r="T5642" s="30"/>
    </row>
    <row r="5643" spans="4:20" x14ac:dyDescent="0.45">
      <c r="D5643"/>
      <c r="E5643"/>
      <c r="I5643" s="21"/>
      <c r="J5643" s="22"/>
      <c r="K5643" s="23"/>
      <c r="M5643" s="31"/>
      <c r="N5643" s="31"/>
      <c r="O5643"/>
      <c r="P5643"/>
      <c r="R5643"/>
      <c r="T5643" s="30"/>
    </row>
    <row r="5644" spans="4:20" x14ac:dyDescent="0.45">
      <c r="D5644"/>
      <c r="E5644"/>
      <c r="I5644" s="21"/>
      <c r="J5644" s="22"/>
      <c r="K5644" s="23"/>
      <c r="M5644" s="31"/>
      <c r="N5644" s="31"/>
      <c r="O5644"/>
      <c r="P5644"/>
      <c r="R5644"/>
      <c r="T5644" s="30"/>
    </row>
    <row r="5645" spans="4:20" x14ac:dyDescent="0.45">
      <c r="D5645"/>
      <c r="E5645"/>
      <c r="I5645" s="21"/>
      <c r="J5645" s="22"/>
      <c r="K5645" s="23"/>
      <c r="M5645" s="31"/>
      <c r="N5645" s="31"/>
      <c r="O5645"/>
      <c r="P5645"/>
      <c r="R5645"/>
      <c r="T5645" s="30"/>
    </row>
    <row r="5646" spans="4:20" x14ac:dyDescent="0.45">
      <c r="D5646"/>
      <c r="E5646"/>
      <c r="I5646" s="21"/>
      <c r="J5646" s="22"/>
      <c r="K5646" s="23"/>
      <c r="M5646" s="31"/>
      <c r="N5646" s="31"/>
      <c r="O5646"/>
      <c r="P5646"/>
      <c r="R5646"/>
      <c r="T5646" s="30"/>
    </row>
    <row r="5647" spans="4:20" x14ac:dyDescent="0.45">
      <c r="D5647"/>
      <c r="E5647"/>
      <c r="I5647" s="21"/>
      <c r="J5647" s="22"/>
      <c r="K5647" s="23"/>
      <c r="M5647" s="31"/>
      <c r="N5647" s="31"/>
      <c r="O5647"/>
      <c r="P5647"/>
      <c r="R5647"/>
      <c r="T5647" s="30"/>
    </row>
    <row r="5648" spans="4:20" x14ac:dyDescent="0.45">
      <c r="D5648"/>
      <c r="E5648"/>
      <c r="I5648" s="21"/>
      <c r="J5648" s="22"/>
      <c r="K5648" s="23"/>
      <c r="M5648" s="31"/>
      <c r="N5648" s="31"/>
      <c r="O5648"/>
      <c r="P5648"/>
      <c r="R5648"/>
      <c r="T5648" s="30"/>
    </row>
    <row r="5649" spans="4:20" x14ac:dyDescent="0.45">
      <c r="D5649"/>
      <c r="E5649"/>
      <c r="I5649" s="21"/>
      <c r="J5649" s="22"/>
      <c r="K5649" s="23"/>
      <c r="M5649" s="31"/>
      <c r="N5649" s="31"/>
      <c r="O5649"/>
      <c r="P5649"/>
      <c r="R5649"/>
      <c r="T5649" s="30"/>
    </row>
    <row r="5650" spans="4:20" x14ac:dyDescent="0.45">
      <c r="D5650"/>
      <c r="E5650"/>
      <c r="I5650" s="21"/>
      <c r="J5650" s="22"/>
      <c r="K5650" s="23"/>
      <c r="M5650" s="31"/>
      <c r="N5650" s="31"/>
      <c r="O5650"/>
      <c r="P5650"/>
      <c r="R5650"/>
      <c r="T5650" s="30"/>
    </row>
    <row r="5651" spans="4:20" x14ac:dyDescent="0.45">
      <c r="D5651"/>
      <c r="E5651"/>
      <c r="I5651" s="21"/>
      <c r="J5651" s="22"/>
      <c r="K5651" s="23"/>
      <c r="M5651" s="31"/>
      <c r="N5651" s="31"/>
      <c r="O5651"/>
      <c r="P5651"/>
      <c r="R5651"/>
      <c r="T5651" s="30"/>
    </row>
    <row r="5652" spans="4:20" x14ac:dyDescent="0.45">
      <c r="D5652"/>
      <c r="E5652"/>
      <c r="I5652" s="21"/>
      <c r="J5652" s="22"/>
      <c r="K5652" s="23"/>
      <c r="M5652" s="31"/>
      <c r="N5652" s="31"/>
      <c r="O5652"/>
      <c r="P5652"/>
      <c r="R5652"/>
      <c r="T5652" s="30"/>
    </row>
    <row r="5653" spans="4:20" x14ac:dyDescent="0.45">
      <c r="D5653"/>
      <c r="E5653"/>
      <c r="I5653" s="21"/>
      <c r="J5653" s="22"/>
      <c r="K5653" s="23"/>
      <c r="M5653" s="31"/>
      <c r="N5653" s="31"/>
      <c r="O5653"/>
      <c r="P5653"/>
      <c r="R5653"/>
      <c r="T5653" s="30"/>
    </row>
    <row r="5654" spans="4:20" x14ac:dyDescent="0.45">
      <c r="D5654"/>
      <c r="E5654"/>
      <c r="I5654" s="21"/>
      <c r="J5654" s="22"/>
      <c r="K5654" s="23"/>
      <c r="M5654" s="31"/>
      <c r="N5654" s="31"/>
      <c r="O5654"/>
      <c r="P5654"/>
      <c r="R5654"/>
      <c r="T5654" s="30"/>
    </row>
    <row r="5655" spans="4:20" x14ac:dyDescent="0.45">
      <c r="D5655"/>
      <c r="E5655"/>
      <c r="I5655" s="21"/>
      <c r="J5655" s="22"/>
      <c r="K5655" s="23"/>
      <c r="M5655" s="31"/>
      <c r="N5655" s="31"/>
      <c r="O5655"/>
      <c r="P5655"/>
      <c r="R5655"/>
      <c r="T5655" s="30"/>
    </row>
    <row r="5656" spans="4:20" x14ac:dyDescent="0.45">
      <c r="D5656"/>
      <c r="E5656"/>
      <c r="I5656" s="21"/>
      <c r="J5656" s="22"/>
      <c r="K5656" s="23"/>
      <c r="M5656" s="31"/>
      <c r="N5656" s="31"/>
      <c r="O5656"/>
      <c r="P5656"/>
      <c r="R5656"/>
      <c r="T5656" s="30"/>
    </row>
    <row r="5657" spans="4:20" x14ac:dyDescent="0.45">
      <c r="D5657"/>
      <c r="E5657"/>
      <c r="I5657" s="21"/>
      <c r="J5657" s="22"/>
      <c r="K5657" s="23"/>
      <c r="M5657" s="31"/>
      <c r="N5657" s="31"/>
      <c r="O5657"/>
      <c r="P5657"/>
      <c r="R5657"/>
      <c r="T5657" s="30"/>
    </row>
    <row r="5658" spans="4:20" x14ac:dyDescent="0.45">
      <c r="D5658"/>
      <c r="E5658"/>
      <c r="I5658" s="21"/>
      <c r="J5658" s="22"/>
      <c r="K5658" s="23"/>
      <c r="M5658" s="31"/>
      <c r="N5658" s="31"/>
      <c r="O5658"/>
      <c r="P5658"/>
      <c r="R5658"/>
      <c r="T5658" s="30"/>
    </row>
    <row r="5659" spans="4:20" x14ac:dyDescent="0.45">
      <c r="D5659"/>
      <c r="E5659"/>
      <c r="I5659" s="21"/>
      <c r="J5659" s="22"/>
      <c r="K5659" s="23"/>
      <c r="M5659" s="31"/>
      <c r="N5659" s="31"/>
      <c r="O5659"/>
      <c r="P5659"/>
      <c r="R5659"/>
      <c r="T5659" s="30"/>
    </row>
    <row r="5660" spans="4:20" x14ac:dyDescent="0.45">
      <c r="D5660"/>
      <c r="E5660"/>
      <c r="I5660" s="21"/>
      <c r="J5660" s="22"/>
      <c r="K5660" s="23"/>
      <c r="M5660" s="31"/>
      <c r="N5660" s="31"/>
      <c r="O5660"/>
      <c r="P5660"/>
      <c r="R5660"/>
      <c r="T5660" s="30"/>
    </row>
    <row r="5661" spans="4:20" x14ac:dyDescent="0.45">
      <c r="D5661"/>
      <c r="E5661"/>
      <c r="I5661" s="21"/>
      <c r="J5661" s="22"/>
      <c r="K5661" s="23"/>
      <c r="M5661" s="31"/>
      <c r="N5661" s="31"/>
      <c r="O5661"/>
      <c r="P5661"/>
      <c r="R5661"/>
      <c r="T5661" s="30"/>
    </row>
    <row r="5662" spans="4:20" x14ac:dyDescent="0.45">
      <c r="D5662"/>
      <c r="E5662"/>
      <c r="I5662" s="21"/>
      <c r="J5662" s="22"/>
      <c r="K5662" s="23"/>
      <c r="M5662" s="31"/>
      <c r="N5662" s="31"/>
      <c r="O5662"/>
      <c r="P5662"/>
      <c r="R5662"/>
      <c r="T5662" s="30"/>
    </row>
    <row r="5663" spans="4:20" x14ac:dyDescent="0.45">
      <c r="D5663"/>
      <c r="E5663"/>
      <c r="I5663" s="21"/>
      <c r="J5663" s="22"/>
      <c r="K5663" s="23"/>
      <c r="M5663" s="31"/>
      <c r="N5663" s="31"/>
      <c r="O5663"/>
      <c r="P5663"/>
      <c r="R5663"/>
      <c r="T5663" s="30"/>
    </row>
    <row r="5664" spans="4:20" x14ac:dyDescent="0.45">
      <c r="D5664"/>
      <c r="E5664"/>
      <c r="I5664" s="21"/>
      <c r="J5664" s="22"/>
      <c r="K5664" s="23"/>
      <c r="M5664" s="31"/>
      <c r="N5664" s="31"/>
      <c r="O5664"/>
      <c r="P5664"/>
      <c r="R5664"/>
      <c r="T5664" s="30"/>
    </row>
    <row r="5665" spans="4:20" x14ac:dyDescent="0.45">
      <c r="D5665"/>
      <c r="E5665"/>
      <c r="I5665" s="21"/>
      <c r="J5665" s="22"/>
      <c r="K5665" s="23"/>
      <c r="M5665" s="31"/>
      <c r="N5665" s="31"/>
      <c r="O5665"/>
      <c r="P5665"/>
      <c r="R5665"/>
      <c r="T5665" s="30"/>
    </row>
    <row r="5666" spans="4:20" x14ac:dyDescent="0.45">
      <c r="D5666"/>
      <c r="E5666"/>
      <c r="I5666" s="21"/>
      <c r="J5666" s="22"/>
      <c r="K5666" s="23"/>
      <c r="M5666" s="31"/>
      <c r="N5666" s="31"/>
      <c r="O5666"/>
      <c r="P5666"/>
      <c r="R5666"/>
      <c r="T5666" s="30"/>
    </row>
    <row r="5667" spans="4:20" x14ac:dyDescent="0.45">
      <c r="D5667"/>
      <c r="E5667"/>
      <c r="I5667" s="21"/>
      <c r="J5667" s="22"/>
      <c r="K5667" s="23"/>
      <c r="M5667" s="31"/>
      <c r="N5667" s="31"/>
      <c r="O5667"/>
      <c r="P5667"/>
      <c r="R5667"/>
      <c r="T5667" s="30"/>
    </row>
    <row r="5668" spans="4:20" x14ac:dyDescent="0.45">
      <c r="D5668"/>
      <c r="E5668"/>
      <c r="I5668" s="21"/>
      <c r="J5668" s="22"/>
      <c r="K5668" s="23"/>
      <c r="M5668" s="31"/>
      <c r="N5668" s="31"/>
      <c r="O5668"/>
      <c r="P5668"/>
      <c r="R5668"/>
      <c r="T5668" s="30"/>
    </row>
    <row r="5669" spans="4:20" x14ac:dyDescent="0.45">
      <c r="D5669"/>
      <c r="E5669"/>
      <c r="I5669" s="21"/>
      <c r="J5669" s="22"/>
      <c r="K5669" s="23"/>
      <c r="M5669" s="31"/>
      <c r="N5669" s="31"/>
      <c r="O5669"/>
      <c r="P5669"/>
      <c r="R5669"/>
      <c r="T5669" s="30"/>
    </row>
    <row r="5670" spans="4:20" x14ac:dyDescent="0.45">
      <c r="D5670"/>
      <c r="E5670"/>
      <c r="I5670" s="21"/>
      <c r="J5670" s="22"/>
      <c r="K5670" s="23"/>
      <c r="M5670" s="31"/>
      <c r="N5670" s="31"/>
      <c r="O5670"/>
      <c r="P5670"/>
      <c r="R5670"/>
      <c r="T5670" s="30"/>
    </row>
    <row r="5671" spans="4:20" x14ac:dyDescent="0.45">
      <c r="D5671"/>
      <c r="E5671"/>
      <c r="I5671" s="21"/>
      <c r="J5671" s="22"/>
      <c r="K5671" s="23"/>
      <c r="M5671" s="31"/>
      <c r="N5671" s="31"/>
      <c r="O5671"/>
      <c r="P5671"/>
      <c r="R5671"/>
      <c r="T5671" s="30"/>
    </row>
    <row r="5672" spans="4:20" x14ac:dyDescent="0.45">
      <c r="D5672"/>
      <c r="E5672"/>
      <c r="I5672" s="21"/>
      <c r="J5672" s="22"/>
      <c r="K5672" s="23"/>
      <c r="M5672" s="31"/>
      <c r="N5672" s="31"/>
      <c r="O5672"/>
      <c r="P5672"/>
      <c r="R5672"/>
      <c r="T5672" s="30"/>
    </row>
    <row r="5673" spans="4:20" x14ac:dyDescent="0.45">
      <c r="D5673"/>
      <c r="E5673"/>
      <c r="I5673" s="21"/>
      <c r="J5673" s="22"/>
      <c r="K5673" s="23"/>
      <c r="M5673" s="31"/>
      <c r="N5673" s="31"/>
      <c r="O5673"/>
      <c r="P5673"/>
      <c r="R5673"/>
      <c r="T5673" s="30"/>
    </row>
    <row r="5674" spans="4:20" x14ac:dyDescent="0.45">
      <c r="D5674"/>
      <c r="E5674"/>
      <c r="I5674" s="21"/>
      <c r="J5674" s="22"/>
      <c r="K5674" s="23"/>
      <c r="M5674" s="31"/>
      <c r="N5674" s="31"/>
      <c r="O5674"/>
      <c r="P5674"/>
      <c r="R5674"/>
      <c r="T5674" s="30"/>
    </row>
    <row r="5675" spans="4:20" x14ac:dyDescent="0.45">
      <c r="D5675"/>
      <c r="E5675"/>
      <c r="I5675" s="21"/>
      <c r="J5675" s="22"/>
      <c r="K5675" s="23"/>
      <c r="M5675" s="31"/>
      <c r="N5675" s="31"/>
      <c r="O5675"/>
      <c r="P5675"/>
      <c r="R5675"/>
      <c r="T5675" s="30"/>
    </row>
    <row r="5676" spans="4:20" x14ac:dyDescent="0.45">
      <c r="D5676"/>
      <c r="E5676"/>
      <c r="I5676" s="21"/>
      <c r="J5676" s="22"/>
      <c r="K5676" s="23"/>
      <c r="M5676" s="31"/>
      <c r="N5676" s="31"/>
      <c r="O5676"/>
      <c r="P5676"/>
      <c r="R5676"/>
      <c r="T5676" s="30"/>
    </row>
    <row r="5677" spans="4:20" x14ac:dyDescent="0.45">
      <c r="D5677"/>
      <c r="E5677"/>
      <c r="I5677" s="21"/>
      <c r="J5677" s="22"/>
      <c r="K5677" s="23"/>
      <c r="M5677" s="31"/>
      <c r="N5677" s="31"/>
      <c r="O5677"/>
      <c r="P5677"/>
      <c r="R5677"/>
      <c r="T5677" s="30"/>
    </row>
    <row r="5678" spans="4:20" x14ac:dyDescent="0.45">
      <c r="D5678"/>
      <c r="E5678"/>
      <c r="I5678" s="21"/>
      <c r="J5678" s="22"/>
      <c r="K5678" s="23"/>
      <c r="M5678" s="31"/>
      <c r="N5678" s="31"/>
      <c r="O5678"/>
      <c r="P5678"/>
      <c r="R5678"/>
      <c r="T5678" s="30"/>
    </row>
    <row r="5679" spans="4:20" x14ac:dyDescent="0.45">
      <c r="D5679"/>
      <c r="E5679"/>
      <c r="I5679" s="21"/>
      <c r="J5679" s="22"/>
      <c r="K5679" s="23"/>
      <c r="M5679" s="31"/>
      <c r="N5679" s="31"/>
      <c r="O5679"/>
      <c r="P5679"/>
      <c r="R5679"/>
      <c r="T5679" s="30"/>
    </row>
    <row r="5680" spans="4:20" x14ac:dyDescent="0.45">
      <c r="D5680"/>
      <c r="E5680"/>
      <c r="I5680" s="21"/>
      <c r="J5680" s="22"/>
      <c r="K5680" s="23"/>
      <c r="M5680" s="31"/>
      <c r="N5680" s="31"/>
      <c r="O5680"/>
      <c r="P5680"/>
      <c r="R5680"/>
      <c r="T5680" s="30"/>
    </row>
    <row r="5681" spans="4:20" x14ac:dyDescent="0.45">
      <c r="D5681"/>
      <c r="E5681"/>
      <c r="I5681" s="21"/>
      <c r="J5681" s="22"/>
      <c r="K5681" s="23"/>
      <c r="M5681" s="31"/>
      <c r="N5681" s="31"/>
      <c r="O5681"/>
      <c r="P5681"/>
      <c r="R5681"/>
      <c r="T5681" s="30"/>
    </row>
    <row r="5682" spans="4:20" x14ac:dyDescent="0.45">
      <c r="D5682"/>
      <c r="E5682"/>
      <c r="I5682" s="21"/>
      <c r="J5682" s="22"/>
      <c r="K5682" s="23"/>
      <c r="M5682" s="31"/>
      <c r="N5682" s="31"/>
      <c r="O5682"/>
      <c r="P5682"/>
      <c r="R5682"/>
      <c r="T5682" s="30"/>
    </row>
    <row r="5683" spans="4:20" x14ac:dyDescent="0.45">
      <c r="D5683"/>
      <c r="E5683"/>
      <c r="I5683" s="21"/>
      <c r="J5683" s="22"/>
      <c r="K5683" s="23"/>
      <c r="M5683" s="31"/>
      <c r="N5683" s="31"/>
      <c r="O5683"/>
      <c r="P5683"/>
      <c r="R5683"/>
      <c r="T5683" s="30"/>
    </row>
    <row r="5684" spans="4:20" x14ac:dyDescent="0.45">
      <c r="D5684"/>
      <c r="E5684"/>
      <c r="I5684" s="21"/>
      <c r="J5684" s="22"/>
      <c r="K5684" s="23"/>
      <c r="M5684" s="31"/>
      <c r="N5684" s="31"/>
      <c r="O5684"/>
      <c r="P5684"/>
      <c r="R5684"/>
      <c r="T5684" s="30"/>
    </row>
    <row r="5685" spans="4:20" x14ac:dyDescent="0.45">
      <c r="D5685"/>
      <c r="E5685"/>
      <c r="I5685" s="21"/>
      <c r="J5685" s="22"/>
      <c r="K5685" s="23"/>
      <c r="M5685" s="31"/>
      <c r="N5685" s="31"/>
      <c r="O5685"/>
      <c r="P5685"/>
      <c r="R5685"/>
      <c r="T5685" s="30"/>
    </row>
    <row r="5686" spans="4:20" x14ac:dyDescent="0.45">
      <c r="D5686"/>
      <c r="E5686"/>
      <c r="I5686" s="21"/>
      <c r="J5686" s="22"/>
      <c r="K5686" s="23"/>
      <c r="M5686" s="31"/>
      <c r="N5686" s="31"/>
      <c r="O5686"/>
      <c r="P5686"/>
      <c r="R5686"/>
      <c r="T5686" s="30"/>
    </row>
    <row r="5687" spans="4:20" x14ac:dyDescent="0.45">
      <c r="D5687"/>
      <c r="E5687"/>
      <c r="I5687" s="21"/>
      <c r="J5687" s="22"/>
      <c r="K5687" s="23"/>
      <c r="M5687" s="31"/>
      <c r="N5687" s="31"/>
      <c r="O5687"/>
      <c r="P5687"/>
      <c r="R5687"/>
      <c r="T5687" s="30"/>
    </row>
    <row r="5688" spans="4:20" x14ac:dyDescent="0.45">
      <c r="D5688"/>
      <c r="E5688"/>
      <c r="I5688" s="21"/>
      <c r="J5688" s="22"/>
      <c r="K5688" s="23"/>
      <c r="M5688" s="31"/>
      <c r="N5688" s="31"/>
      <c r="O5688"/>
      <c r="P5688"/>
      <c r="R5688"/>
      <c r="T5688" s="30"/>
    </row>
    <row r="5689" spans="4:20" x14ac:dyDescent="0.45">
      <c r="D5689"/>
      <c r="E5689"/>
      <c r="I5689" s="21"/>
      <c r="J5689" s="22"/>
      <c r="K5689" s="23"/>
      <c r="M5689" s="31"/>
      <c r="N5689" s="31"/>
      <c r="O5689"/>
      <c r="P5689"/>
      <c r="R5689"/>
      <c r="T5689" s="30"/>
    </row>
    <row r="5690" spans="4:20" x14ac:dyDescent="0.45">
      <c r="D5690"/>
      <c r="E5690"/>
      <c r="I5690" s="21"/>
      <c r="J5690" s="22"/>
      <c r="K5690" s="23"/>
      <c r="M5690" s="31"/>
      <c r="N5690" s="31"/>
      <c r="O5690"/>
      <c r="P5690"/>
      <c r="R5690"/>
      <c r="T5690" s="30"/>
    </row>
    <row r="5691" spans="4:20" x14ac:dyDescent="0.45">
      <c r="D5691"/>
      <c r="E5691"/>
      <c r="I5691" s="21"/>
      <c r="J5691" s="22"/>
      <c r="K5691" s="23"/>
      <c r="M5691" s="31"/>
      <c r="N5691" s="31"/>
      <c r="O5691"/>
      <c r="P5691"/>
      <c r="R5691"/>
      <c r="T5691" s="30"/>
    </row>
    <row r="5692" spans="4:20" x14ac:dyDescent="0.45">
      <c r="D5692"/>
      <c r="E5692"/>
      <c r="I5692" s="21"/>
      <c r="J5692" s="22"/>
      <c r="K5692" s="23"/>
      <c r="M5692" s="31"/>
      <c r="N5692" s="31"/>
      <c r="O5692"/>
      <c r="P5692"/>
      <c r="R5692"/>
      <c r="T5692" s="30"/>
    </row>
    <row r="5693" spans="4:20" x14ac:dyDescent="0.45">
      <c r="D5693"/>
      <c r="E5693"/>
      <c r="I5693" s="21"/>
      <c r="J5693" s="22"/>
      <c r="K5693" s="23"/>
      <c r="M5693" s="31"/>
      <c r="N5693" s="31"/>
      <c r="O5693"/>
      <c r="P5693"/>
      <c r="R5693"/>
      <c r="T5693" s="30"/>
    </row>
    <row r="5694" spans="4:20" x14ac:dyDescent="0.45">
      <c r="D5694"/>
      <c r="E5694"/>
      <c r="I5694" s="21"/>
      <c r="J5694" s="22"/>
      <c r="K5694" s="23"/>
      <c r="M5694" s="31"/>
      <c r="N5694" s="31"/>
      <c r="O5694"/>
      <c r="P5694"/>
      <c r="R5694"/>
      <c r="T5694" s="30"/>
    </row>
    <row r="5695" spans="4:20" x14ac:dyDescent="0.45">
      <c r="D5695"/>
      <c r="E5695"/>
      <c r="I5695" s="21"/>
      <c r="J5695" s="22"/>
      <c r="K5695" s="23"/>
      <c r="M5695" s="31"/>
      <c r="N5695" s="31"/>
      <c r="O5695"/>
      <c r="P5695"/>
      <c r="R5695"/>
      <c r="T5695" s="30"/>
    </row>
    <row r="5696" spans="4:20" x14ac:dyDescent="0.45">
      <c r="D5696"/>
      <c r="E5696"/>
      <c r="I5696" s="21"/>
      <c r="J5696" s="22"/>
      <c r="K5696" s="23"/>
      <c r="M5696" s="31"/>
      <c r="N5696" s="31"/>
      <c r="O5696"/>
      <c r="P5696"/>
      <c r="R5696"/>
      <c r="T5696" s="30"/>
    </row>
    <row r="5697" spans="4:20" x14ac:dyDescent="0.45">
      <c r="D5697"/>
      <c r="E5697"/>
      <c r="I5697" s="21"/>
      <c r="J5697" s="22"/>
      <c r="K5697" s="23"/>
      <c r="M5697" s="31"/>
      <c r="N5697" s="31"/>
      <c r="O5697"/>
      <c r="P5697"/>
      <c r="R5697"/>
      <c r="T5697" s="30"/>
    </row>
    <row r="5698" spans="4:20" x14ac:dyDescent="0.45">
      <c r="D5698"/>
      <c r="E5698"/>
      <c r="I5698" s="21"/>
      <c r="J5698" s="22"/>
      <c r="K5698" s="23"/>
      <c r="M5698" s="31"/>
      <c r="N5698" s="31"/>
      <c r="O5698"/>
      <c r="P5698"/>
      <c r="R5698"/>
      <c r="T5698" s="30"/>
    </row>
    <row r="5699" spans="4:20" x14ac:dyDescent="0.45">
      <c r="D5699"/>
      <c r="E5699"/>
      <c r="I5699" s="21"/>
      <c r="J5699" s="22"/>
      <c r="K5699" s="23"/>
      <c r="M5699" s="31"/>
      <c r="N5699" s="31"/>
      <c r="O5699"/>
      <c r="P5699"/>
      <c r="R5699"/>
      <c r="T5699" s="30"/>
    </row>
    <row r="5700" spans="4:20" x14ac:dyDescent="0.45">
      <c r="D5700"/>
      <c r="E5700"/>
      <c r="I5700" s="21"/>
      <c r="J5700" s="22"/>
      <c r="K5700" s="23"/>
      <c r="M5700" s="31"/>
      <c r="N5700" s="31"/>
      <c r="O5700"/>
      <c r="P5700"/>
      <c r="R5700"/>
      <c r="T5700" s="30"/>
    </row>
    <row r="5701" spans="4:20" x14ac:dyDescent="0.45">
      <c r="D5701"/>
      <c r="E5701"/>
      <c r="I5701" s="21"/>
      <c r="J5701" s="22"/>
      <c r="K5701" s="23"/>
      <c r="M5701" s="31"/>
      <c r="N5701" s="31"/>
      <c r="O5701"/>
      <c r="P5701"/>
      <c r="R5701"/>
      <c r="T5701" s="30"/>
    </row>
    <row r="5702" spans="4:20" x14ac:dyDescent="0.45">
      <c r="D5702"/>
      <c r="E5702"/>
      <c r="I5702" s="21"/>
      <c r="J5702" s="22"/>
      <c r="K5702" s="23"/>
      <c r="M5702" s="31"/>
      <c r="N5702" s="31"/>
      <c r="O5702"/>
      <c r="P5702"/>
      <c r="R5702"/>
      <c r="T5702" s="30"/>
    </row>
    <row r="5703" spans="4:20" x14ac:dyDescent="0.45">
      <c r="D5703"/>
      <c r="E5703"/>
      <c r="I5703" s="21"/>
      <c r="J5703" s="22"/>
      <c r="K5703" s="23"/>
      <c r="M5703" s="31"/>
      <c r="N5703" s="31"/>
      <c r="O5703"/>
      <c r="P5703"/>
      <c r="R5703"/>
      <c r="T5703" s="30"/>
    </row>
    <row r="5704" spans="4:20" x14ac:dyDescent="0.45">
      <c r="D5704"/>
      <c r="E5704"/>
      <c r="I5704" s="21"/>
      <c r="J5704" s="22"/>
      <c r="K5704" s="23"/>
      <c r="M5704" s="31"/>
      <c r="N5704" s="31"/>
      <c r="O5704"/>
      <c r="P5704"/>
      <c r="R5704"/>
      <c r="T5704" s="30"/>
    </row>
    <row r="5705" spans="4:20" x14ac:dyDescent="0.45">
      <c r="D5705"/>
      <c r="E5705"/>
      <c r="I5705" s="21"/>
      <c r="J5705" s="22"/>
      <c r="K5705" s="23"/>
      <c r="M5705" s="31"/>
      <c r="N5705" s="31"/>
      <c r="O5705"/>
      <c r="P5705"/>
      <c r="R5705"/>
      <c r="T5705" s="30"/>
    </row>
    <row r="5706" spans="4:20" x14ac:dyDescent="0.45">
      <c r="D5706"/>
      <c r="E5706"/>
      <c r="I5706" s="21"/>
      <c r="J5706" s="22"/>
      <c r="K5706" s="23"/>
      <c r="M5706" s="31"/>
      <c r="N5706" s="31"/>
      <c r="O5706"/>
      <c r="P5706"/>
      <c r="R5706"/>
      <c r="T5706" s="30"/>
    </row>
    <row r="5707" spans="4:20" x14ac:dyDescent="0.45">
      <c r="D5707"/>
      <c r="E5707"/>
      <c r="I5707" s="21"/>
      <c r="J5707" s="22"/>
      <c r="K5707" s="23"/>
      <c r="M5707" s="31"/>
      <c r="N5707" s="31"/>
      <c r="O5707"/>
      <c r="P5707"/>
      <c r="R5707"/>
      <c r="T5707" s="30"/>
    </row>
    <row r="5708" spans="4:20" x14ac:dyDescent="0.45">
      <c r="D5708"/>
      <c r="E5708"/>
      <c r="I5708" s="21"/>
      <c r="J5708" s="22"/>
      <c r="K5708" s="23"/>
      <c r="M5708" s="31"/>
      <c r="N5708" s="31"/>
      <c r="O5708"/>
      <c r="P5708"/>
      <c r="R5708"/>
      <c r="T5708" s="30"/>
    </row>
    <row r="5709" spans="4:20" x14ac:dyDescent="0.45">
      <c r="D5709"/>
      <c r="E5709"/>
      <c r="I5709" s="21"/>
      <c r="J5709" s="22"/>
      <c r="K5709" s="23"/>
      <c r="M5709" s="31"/>
      <c r="N5709" s="31"/>
      <c r="O5709"/>
      <c r="P5709"/>
      <c r="R5709"/>
      <c r="T5709" s="30"/>
    </row>
    <row r="5710" spans="4:20" x14ac:dyDescent="0.45">
      <c r="D5710"/>
      <c r="E5710"/>
      <c r="I5710" s="21"/>
      <c r="J5710" s="22"/>
      <c r="K5710" s="23"/>
      <c r="M5710" s="31"/>
      <c r="N5710" s="31"/>
      <c r="O5710"/>
      <c r="P5710"/>
      <c r="R5710"/>
      <c r="T5710" s="30"/>
    </row>
    <row r="5711" spans="4:20" x14ac:dyDescent="0.45">
      <c r="D5711"/>
      <c r="E5711"/>
      <c r="I5711" s="21"/>
      <c r="J5711" s="22"/>
      <c r="K5711" s="23"/>
      <c r="M5711" s="31"/>
      <c r="N5711" s="31"/>
      <c r="O5711"/>
      <c r="P5711"/>
      <c r="R5711"/>
      <c r="T5711" s="30"/>
    </row>
    <row r="5712" spans="4:20" x14ac:dyDescent="0.45">
      <c r="D5712"/>
      <c r="E5712"/>
      <c r="I5712" s="21"/>
      <c r="J5712" s="22"/>
      <c r="K5712" s="23"/>
      <c r="M5712" s="31"/>
      <c r="N5712" s="31"/>
      <c r="O5712"/>
      <c r="P5712"/>
      <c r="R5712"/>
      <c r="T5712" s="30"/>
    </row>
    <row r="5713" spans="4:20" x14ac:dyDescent="0.45">
      <c r="D5713"/>
      <c r="E5713"/>
      <c r="I5713" s="21"/>
      <c r="J5713" s="22"/>
      <c r="K5713" s="23"/>
      <c r="M5713" s="31"/>
      <c r="N5713" s="31"/>
      <c r="O5713"/>
      <c r="P5713"/>
      <c r="R5713"/>
      <c r="T5713" s="30"/>
    </row>
    <row r="5714" spans="4:20" x14ac:dyDescent="0.45">
      <c r="D5714"/>
      <c r="E5714"/>
      <c r="I5714" s="21"/>
      <c r="J5714" s="22"/>
      <c r="K5714" s="23"/>
      <c r="M5714" s="31"/>
      <c r="N5714" s="31"/>
      <c r="O5714"/>
      <c r="P5714"/>
      <c r="R5714"/>
      <c r="T5714" s="30"/>
    </row>
    <row r="5715" spans="4:20" x14ac:dyDescent="0.45">
      <c r="D5715"/>
      <c r="E5715"/>
      <c r="I5715" s="21"/>
      <c r="J5715" s="22"/>
      <c r="K5715" s="23"/>
      <c r="M5715" s="31"/>
      <c r="N5715" s="31"/>
      <c r="O5715"/>
      <c r="P5715"/>
      <c r="R5715"/>
      <c r="T5715" s="30"/>
    </row>
    <row r="5716" spans="4:20" x14ac:dyDescent="0.45">
      <c r="D5716"/>
      <c r="E5716"/>
      <c r="I5716" s="21"/>
      <c r="J5716" s="22"/>
      <c r="K5716" s="23"/>
      <c r="M5716" s="31"/>
      <c r="N5716" s="31"/>
      <c r="O5716"/>
      <c r="P5716"/>
      <c r="R5716"/>
      <c r="T5716" s="30"/>
    </row>
    <row r="5717" spans="4:20" x14ac:dyDescent="0.45">
      <c r="D5717"/>
      <c r="E5717"/>
      <c r="I5717" s="21"/>
      <c r="J5717" s="22"/>
      <c r="K5717" s="23"/>
      <c r="M5717" s="31"/>
      <c r="N5717" s="31"/>
      <c r="O5717"/>
      <c r="P5717"/>
      <c r="R5717"/>
      <c r="T5717" s="30"/>
    </row>
    <row r="5718" spans="4:20" x14ac:dyDescent="0.45">
      <c r="D5718"/>
      <c r="E5718"/>
      <c r="I5718" s="21"/>
      <c r="J5718" s="22"/>
      <c r="K5718" s="23"/>
      <c r="M5718" s="31"/>
      <c r="N5718" s="31"/>
      <c r="O5718"/>
      <c r="P5718"/>
      <c r="R5718"/>
      <c r="T5718" s="30"/>
    </row>
    <row r="5719" spans="4:20" x14ac:dyDescent="0.45">
      <c r="D5719"/>
      <c r="E5719"/>
      <c r="I5719" s="21"/>
      <c r="J5719" s="22"/>
      <c r="K5719" s="23"/>
      <c r="M5719" s="31"/>
      <c r="N5719" s="31"/>
      <c r="O5719"/>
      <c r="P5719"/>
      <c r="R5719"/>
      <c r="T5719" s="30"/>
    </row>
    <row r="5720" spans="4:20" x14ac:dyDescent="0.45">
      <c r="D5720"/>
      <c r="E5720"/>
      <c r="I5720" s="21"/>
      <c r="J5720" s="22"/>
      <c r="K5720" s="23"/>
      <c r="M5720" s="31"/>
      <c r="N5720" s="31"/>
      <c r="O5720"/>
      <c r="P5720"/>
      <c r="R5720"/>
      <c r="T5720" s="30"/>
    </row>
    <row r="5721" spans="4:20" x14ac:dyDescent="0.45">
      <c r="D5721"/>
      <c r="E5721"/>
      <c r="I5721" s="21"/>
      <c r="J5721" s="22"/>
      <c r="K5721" s="23"/>
      <c r="M5721" s="31"/>
      <c r="N5721" s="31"/>
      <c r="O5721"/>
      <c r="P5721"/>
      <c r="R5721"/>
      <c r="T5721" s="30"/>
    </row>
    <row r="5722" spans="4:20" x14ac:dyDescent="0.45">
      <c r="D5722"/>
      <c r="E5722"/>
      <c r="I5722" s="21"/>
      <c r="J5722" s="22"/>
      <c r="K5722" s="23"/>
      <c r="M5722" s="31"/>
      <c r="N5722" s="31"/>
      <c r="O5722"/>
      <c r="P5722"/>
      <c r="R5722"/>
      <c r="T5722" s="30"/>
    </row>
    <row r="5723" spans="4:20" x14ac:dyDescent="0.45">
      <c r="D5723"/>
      <c r="E5723"/>
      <c r="I5723" s="21"/>
      <c r="J5723" s="22"/>
      <c r="K5723" s="23"/>
      <c r="M5723" s="31"/>
      <c r="N5723" s="31"/>
      <c r="O5723"/>
      <c r="P5723"/>
      <c r="R5723"/>
      <c r="T5723" s="30"/>
    </row>
    <row r="5724" spans="4:20" x14ac:dyDescent="0.45">
      <c r="D5724"/>
      <c r="E5724"/>
      <c r="I5724" s="21"/>
      <c r="J5724" s="22"/>
      <c r="K5724" s="23"/>
      <c r="M5724" s="31"/>
      <c r="N5724" s="31"/>
      <c r="O5724"/>
      <c r="P5724"/>
      <c r="R5724"/>
      <c r="T5724" s="30"/>
    </row>
    <row r="5725" spans="4:20" x14ac:dyDescent="0.45">
      <c r="D5725"/>
      <c r="E5725"/>
      <c r="I5725" s="21"/>
      <c r="J5725" s="22"/>
      <c r="K5725" s="23"/>
      <c r="M5725" s="31"/>
      <c r="N5725" s="31"/>
      <c r="O5725"/>
      <c r="P5725"/>
      <c r="R5725"/>
      <c r="T5725" s="30"/>
    </row>
    <row r="5726" spans="4:20" x14ac:dyDescent="0.45">
      <c r="D5726"/>
      <c r="E5726"/>
      <c r="I5726" s="21"/>
      <c r="J5726" s="22"/>
      <c r="K5726" s="23"/>
      <c r="M5726" s="31"/>
      <c r="N5726" s="31"/>
      <c r="O5726"/>
      <c r="P5726"/>
      <c r="R5726"/>
      <c r="T5726" s="30"/>
    </row>
    <row r="5727" spans="4:20" x14ac:dyDescent="0.45">
      <c r="D5727"/>
      <c r="E5727"/>
      <c r="I5727" s="21"/>
      <c r="J5727" s="22"/>
      <c r="K5727" s="23"/>
      <c r="M5727" s="31"/>
      <c r="N5727" s="31"/>
      <c r="O5727"/>
      <c r="P5727"/>
      <c r="R5727"/>
      <c r="T5727" s="30"/>
    </row>
    <row r="5728" spans="4:20" x14ac:dyDescent="0.45">
      <c r="D5728"/>
      <c r="E5728"/>
      <c r="I5728" s="21"/>
      <c r="J5728" s="22"/>
      <c r="K5728" s="23"/>
      <c r="M5728" s="31"/>
      <c r="N5728" s="31"/>
      <c r="O5728"/>
      <c r="P5728"/>
      <c r="R5728"/>
      <c r="T5728" s="30"/>
    </row>
    <row r="5729" spans="4:20" x14ac:dyDescent="0.45">
      <c r="D5729"/>
      <c r="E5729"/>
      <c r="I5729" s="21"/>
      <c r="J5729" s="22"/>
      <c r="K5729" s="23"/>
      <c r="M5729" s="31"/>
      <c r="N5729" s="31"/>
      <c r="O5729"/>
      <c r="P5729"/>
      <c r="R5729"/>
      <c r="T5729" s="30"/>
    </row>
    <row r="5730" spans="4:20" x14ac:dyDescent="0.45">
      <c r="D5730"/>
      <c r="E5730"/>
      <c r="I5730" s="21"/>
      <c r="J5730" s="22"/>
      <c r="K5730" s="23"/>
      <c r="M5730" s="31"/>
      <c r="N5730" s="31"/>
      <c r="O5730"/>
      <c r="P5730"/>
      <c r="R5730"/>
      <c r="T5730" s="30"/>
    </row>
    <row r="5731" spans="4:20" x14ac:dyDescent="0.45">
      <c r="D5731"/>
      <c r="E5731"/>
      <c r="I5731" s="21"/>
      <c r="J5731" s="22"/>
      <c r="K5731" s="23"/>
      <c r="M5731" s="31"/>
      <c r="N5731" s="31"/>
      <c r="O5731"/>
      <c r="P5731"/>
      <c r="R5731"/>
      <c r="T5731" s="30"/>
    </row>
    <row r="5732" spans="4:20" x14ac:dyDescent="0.45">
      <c r="D5732"/>
      <c r="E5732"/>
      <c r="I5732" s="21"/>
      <c r="J5732" s="22"/>
      <c r="K5732" s="23"/>
      <c r="M5732" s="31"/>
      <c r="N5732" s="31"/>
      <c r="O5732"/>
      <c r="P5732"/>
      <c r="R5732"/>
      <c r="T5732" s="30"/>
    </row>
    <row r="5733" spans="4:20" x14ac:dyDescent="0.45">
      <c r="D5733"/>
      <c r="E5733"/>
      <c r="I5733" s="21"/>
      <c r="J5733" s="22"/>
      <c r="K5733" s="23"/>
      <c r="M5733" s="31"/>
      <c r="N5733" s="31"/>
      <c r="O5733"/>
      <c r="P5733"/>
      <c r="R5733"/>
      <c r="T5733" s="30"/>
    </row>
    <row r="5734" spans="4:20" x14ac:dyDescent="0.45">
      <c r="D5734"/>
      <c r="E5734"/>
      <c r="I5734" s="21"/>
      <c r="J5734" s="22"/>
      <c r="K5734" s="23"/>
      <c r="M5734" s="31"/>
      <c r="N5734" s="31"/>
      <c r="O5734"/>
      <c r="P5734"/>
      <c r="R5734"/>
      <c r="T5734" s="30"/>
    </row>
    <row r="5735" spans="4:20" x14ac:dyDescent="0.45">
      <c r="D5735"/>
      <c r="E5735"/>
      <c r="I5735" s="21"/>
      <c r="J5735" s="22"/>
      <c r="K5735" s="23"/>
      <c r="M5735" s="31"/>
      <c r="N5735" s="31"/>
      <c r="O5735"/>
      <c r="P5735"/>
      <c r="R5735"/>
      <c r="T5735" s="30"/>
    </row>
    <row r="5736" spans="4:20" x14ac:dyDescent="0.45">
      <c r="D5736"/>
      <c r="E5736"/>
      <c r="I5736" s="21"/>
      <c r="J5736" s="22"/>
      <c r="K5736" s="23"/>
      <c r="M5736" s="31"/>
      <c r="N5736" s="31"/>
      <c r="O5736"/>
      <c r="P5736"/>
      <c r="R5736"/>
      <c r="T5736" s="30"/>
    </row>
    <row r="5737" spans="4:20" x14ac:dyDescent="0.45">
      <c r="D5737"/>
      <c r="E5737"/>
      <c r="I5737" s="21"/>
      <c r="J5737" s="22"/>
      <c r="K5737" s="23"/>
      <c r="M5737" s="31"/>
      <c r="N5737" s="31"/>
      <c r="O5737"/>
      <c r="P5737"/>
      <c r="R5737"/>
      <c r="T5737" s="30"/>
    </row>
    <row r="5738" spans="4:20" x14ac:dyDescent="0.45">
      <c r="D5738"/>
      <c r="E5738"/>
      <c r="I5738" s="21"/>
      <c r="J5738" s="22"/>
      <c r="K5738" s="23"/>
      <c r="M5738" s="31"/>
      <c r="N5738" s="31"/>
      <c r="O5738"/>
      <c r="P5738"/>
      <c r="R5738"/>
      <c r="T5738" s="30"/>
    </row>
    <row r="5739" spans="4:20" x14ac:dyDescent="0.45">
      <c r="D5739"/>
      <c r="E5739"/>
      <c r="I5739" s="21"/>
      <c r="J5739" s="22"/>
      <c r="K5739" s="23"/>
      <c r="M5739" s="31"/>
      <c r="N5739" s="31"/>
      <c r="O5739"/>
      <c r="P5739"/>
      <c r="R5739"/>
      <c r="T5739" s="30"/>
    </row>
    <row r="5740" spans="4:20" x14ac:dyDescent="0.45">
      <c r="D5740"/>
      <c r="E5740"/>
      <c r="I5740" s="21"/>
      <c r="J5740" s="22"/>
      <c r="K5740" s="23"/>
      <c r="M5740" s="31"/>
      <c r="N5740" s="31"/>
      <c r="O5740"/>
      <c r="P5740"/>
      <c r="R5740"/>
      <c r="T5740" s="30"/>
    </row>
    <row r="5741" spans="4:20" x14ac:dyDescent="0.45">
      <c r="D5741"/>
      <c r="E5741"/>
      <c r="I5741" s="21"/>
      <c r="J5741" s="22"/>
      <c r="K5741" s="23"/>
      <c r="M5741" s="31"/>
      <c r="N5741" s="31"/>
      <c r="O5741"/>
      <c r="P5741"/>
      <c r="R5741"/>
      <c r="T5741" s="30"/>
    </row>
    <row r="5742" spans="4:20" x14ac:dyDescent="0.45">
      <c r="D5742"/>
      <c r="E5742"/>
      <c r="I5742" s="21"/>
      <c r="J5742" s="22"/>
      <c r="K5742" s="23"/>
      <c r="M5742" s="31"/>
      <c r="N5742" s="31"/>
      <c r="O5742"/>
      <c r="P5742"/>
      <c r="R5742"/>
      <c r="T5742" s="30"/>
    </row>
    <row r="5743" spans="4:20" x14ac:dyDescent="0.45">
      <c r="D5743"/>
      <c r="E5743"/>
      <c r="I5743" s="21"/>
      <c r="J5743" s="22"/>
      <c r="K5743" s="23"/>
      <c r="M5743" s="31"/>
      <c r="N5743" s="31"/>
      <c r="O5743"/>
      <c r="P5743"/>
      <c r="R5743"/>
      <c r="T5743" s="30"/>
    </row>
    <row r="5744" spans="4:20" x14ac:dyDescent="0.45">
      <c r="D5744"/>
      <c r="E5744"/>
      <c r="I5744" s="21"/>
      <c r="J5744" s="22"/>
      <c r="K5744" s="23"/>
      <c r="M5744" s="31"/>
      <c r="N5744" s="31"/>
      <c r="O5744"/>
      <c r="P5744"/>
      <c r="R5744"/>
      <c r="T5744" s="30"/>
    </row>
    <row r="5745" spans="4:20" x14ac:dyDescent="0.45">
      <c r="D5745"/>
      <c r="E5745"/>
      <c r="I5745" s="21"/>
      <c r="J5745" s="22"/>
      <c r="K5745" s="23"/>
      <c r="M5745" s="31"/>
      <c r="N5745" s="31"/>
      <c r="O5745"/>
      <c r="P5745"/>
      <c r="R5745"/>
      <c r="T5745" s="30"/>
    </row>
    <row r="5746" spans="4:20" x14ac:dyDescent="0.45">
      <c r="D5746"/>
      <c r="E5746"/>
      <c r="I5746" s="21"/>
      <c r="J5746" s="22"/>
      <c r="K5746" s="23"/>
      <c r="M5746" s="31"/>
      <c r="N5746" s="31"/>
      <c r="O5746"/>
      <c r="P5746"/>
      <c r="R5746"/>
      <c r="T5746" s="30"/>
    </row>
    <row r="5747" spans="4:20" x14ac:dyDescent="0.45">
      <c r="D5747"/>
      <c r="E5747"/>
      <c r="I5747" s="21"/>
      <c r="J5747" s="22"/>
      <c r="K5747" s="23"/>
      <c r="M5747" s="31"/>
      <c r="N5747" s="31"/>
      <c r="O5747"/>
      <c r="P5747"/>
      <c r="R5747"/>
      <c r="T5747" s="30"/>
    </row>
    <row r="5748" spans="4:20" x14ac:dyDescent="0.45">
      <c r="D5748"/>
      <c r="E5748"/>
      <c r="I5748" s="21"/>
      <c r="J5748" s="22"/>
      <c r="K5748" s="23"/>
      <c r="M5748" s="31"/>
      <c r="N5748" s="31"/>
      <c r="O5748"/>
      <c r="P5748"/>
      <c r="R5748"/>
      <c r="T5748" s="30"/>
    </row>
    <row r="5749" spans="4:20" x14ac:dyDescent="0.45">
      <c r="D5749"/>
      <c r="E5749"/>
      <c r="I5749" s="21"/>
      <c r="J5749" s="22"/>
      <c r="K5749" s="23"/>
      <c r="M5749" s="31"/>
      <c r="N5749" s="31"/>
      <c r="O5749"/>
      <c r="P5749"/>
      <c r="R5749"/>
      <c r="T5749" s="30"/>
    </row>
    <row r="5750" spans="4:20" x14ac:dyDescent="0.45">
      <c r="D5750"/>
      <c r="E5750"/>
      <c r="I5750" s="21"/>
      <c r="J5750" s="22"/>
      <c r="K5750" s="23"/>
      <c r="M5750" s="31"/>
      <c r="N5750" s="31"/>
      <c r="O5750"/>
      <c r="P5750"/>
      <c r="R5750"/>
      <c r="T5750" s="30"/>
    </row>
    <row r="5751" spans="4:20" x14ac:dyDescent="0.45">
      <c r="D5751"/>
      <c r="E5751"/>
      <c r="I5751" s="21"/>
      <c r="J5751" s="22"/>
      <c r="K5751" s="23"/>
      <c r="M5751" s="31"/>
      <c r="N5751" s="31"/>
      <c r="O5751"/>
      <c r="P5751"/>
      <c r="R5751"/>
      <c r="T5751" s="30"/>
    </row>
    <row r="5752" spans="4:20" x14ac:dyDescent="0.45">
      <c r="D5752"/>
      <c r="E5752"/>
      <c r="I5752" s="21"/>
      <c r="J5752" s="22"/>
      <c r="K5752" s="23"/>
      <c r="M5752" s="31"/>
      <c r="N5752" s="31"/>
      <c r="O5752"/>
      <c r="P5752"/>
      <c r="R5752"/>
      <c r="T5752" s="30"/>
    </row>
    <row r="5753" spans="4:20" x14ac:dyDescent="0.45">
      <c r="D5753"/>
      <c r="E5753"/>
      <c r="I5753" s="21"/>
      <c r="J5753" s="22"/>
      <c r="K5753" s="23"/>
      <c r="M5753" s="31"/>
      <c r="N5753" s="31"/>
      <c r="O5753"/>
      <c r="P5753"/>
      <c r="R5753"/>
      <c r="T5753" s="30"/>
    </row>
    <row r="5754" spans="4:20" x14ac:dyDescent="0.45">
      <c r="D5754"/>
      <c r="E5754"/>
      <c r="I5754" s="21"/>
      <c r="J5754" s="22"/>
      <c r="K5754" s="23"/>
      <c r="M5754" s="31"/>
      <c r="N5754" s="31"/>
      <c r="O5754"/>
      <c r="P5754"/>
      <c r="R5754"/>
      <c r="T5754" s="30"/>
    </row>
    <row r="5755" spans="4:20" x14ac:dyDescent="0.45">
      <c r="D5755"/>
      <c r="E5755"/>
      <c r="I5755" s="21"/>
      <c r="J5755" s="22"/>
      <c r="K5755" s="23"/>
      <c r="M5755" s="31"/>
      <c r="N5755" s="31"/>
      <c r="O5755"/>
      <c r="P5755"/>
      <c r="R5755"/>
      <c r="T5755" s="30"/>
    </row>
    <row r="5756" spans="4:20" x14ac:dyDescent="0.45">
      <c r="D5756"/>
      <c r="E5756"/>
      <c r="I5756" s="21"/>
      <c r="J5756" s="22"/>
      <c r="K5756" s="23"/>
      <c r="M5756" s="31"/>
      <c r="N5756" s="31"/>
      <c r="O5756"/>
      <c r="P5756"/>
      <c r="R5756"/>
      <c r="T5756" s="30"/>
    </row>
    <row r="5757" spans="4:20" x14ac:dyDescent="0.45">
      <c r="D5757"/>
      <c r="E5757"/>
      <c r="I5757" s="21"/>
      <c r="J5757" s="22"/>
      <c r="K5757" s="23"/>
      <c r="M5757" s="31"/>
      <c r="N5757" s="31"/>
      <c r="O5757"/>
      <c r="P5757"/>
      <c r="R5757"/>
      <c r="T5757" s="30"/>
    </row>
    <row r="5758" spans="4:20" x14ac:dyDescent="0.45">
      <c r="D5758"/>
      <c r="E5758"/>
      <c r="I5758" s="21"/>
      <c r="J5758" s="22"/>
      <c r="K5758" s="23"/>
      <c r="M5758" s="31"/>
      <c r="N5758" s="31"/>
      <c r="O5758"/>
      <c r="P5758"/>
      <c r="R5758"/>
      <c r="T5758" s="30"/>
    </row>
    <row r="5759" spans="4:20" x14ac:dyDescent="0.45">
      <c r="D5759"/>
      <c r="E5759"/>
      <c r="I5759" s="21"/>
      <c r="J5759" s="22"/>
      <c r="K5759" s="23"/>
      <c r="M5759" s="31"/>
      <c r="N5759" s="31"/>
      <c r="O5759"/>
      <c r="P5759"/>
      <c r="R5759"/>
      <c r="T5759" s="30"/>
    </row>
    <row r="5760" spans="4:20" x14ac:dyDescent="0.45">
      <c r="D5760"/>
      <c r="E5760"/>
      <c r="I5760" s="21"/>
      <c r="J5760" s="22"/>
      <c r="K5760" s="23"/>
      <c r="M5760" s="31"/>
      <c r="N5760" s="31"/>
      <c r="O5760"/>
      <c r="P5760"/>
      <c r="R5760"/>
      <c r="T5760" s="30"/>
    </row>
    <row r="5761" spans="4:20" x14ac:dyDescent="0.45">
      <c r="D5761"/>
      <c r="E5761"/>
      <c r="I5761" s="21"/>
      <c r="J5761" s="22"/>
      <c r="K5761" s="23"/>
      <c r="M5761" s="31"/>
      <c r="N5761" s="31"/>
      <c r="O5761"/>
      <c r="P5761"/>
      <c r="R5761"/>
      <c r="T5761" s="30"/>
    </row>
    <row r="5762" spans="4:20" x14ac:dyDescent="0.45">
      <c r="D5762"/>
      <c r="E5762"/>
      <c r="I5762" s="21"/>
      <c r="J5762" s="22"/>
      <c r="K5762" s="23"/>
      <c r="M5762" s="31"/>
      <c r="N5762" s="31"/>
      <c r="O5762"/>
      <c r="P5762"/>
      <c r="R5762"/>
      <c r="T5762" s="30"/>
    </row>
    <row r="5763" spans="4:20" x14ac:dyDescent="0.45">
      <c r="D5763"/>
      <c r="E5763"/>
      <c r="I5763" s="21"/>
      <c r="J5763" s="22"/>
      <c r="K5763" s="23"/>
      <c r="M5763" s="31"/>
      <c r="N5763" s="31"/>
      <c r="O5763"/>
      <c r="P5763"/>
      <c r="R5763"/>
      <c r="T5763" s="30"/>
    </row>
    <row r="5764" spans="4:20" x14ac:dyDescent="0.45">
      <c r="D5764"/>
      <c r="E5764"/>
      <c r="I5764" s="21"/>
      <c r="J5764" s="22"/>
      <c r="K5764" s="23"/>
      <c r="M5764" s="31"/>
      <c r="N5764" s="31"/>
      <c r="O5764"/>
      <c r="P5764"/>
      <c r="R5764"/>
      <c r="T5764" s="30"/>
    </row>
    <row r="5765" spans="4:20" x14ac:dyDescent="0.45">
      <c r="D5765"/>
      <c r="E5765"/>
      <c r="I5765" s="21"/>
      <c r="J5765" s="22"/>
      <c r="K5765" s="23"/>
      <c r="M5765" s="31"/>
      <c r="N5765" s="31"/>
      <c r="O5765"/>
      <c r="P5765"/>
      <c r="R5765"/>
      <c r="T5765" s="30"/>
    </row>
    <row r="5766" spans="4:20" x14ac:dyDescent="0.45">
      <c r="D5766"/>
      <c r="E5766"/>
      <c r="I5766" s="21"/>
      <c r="J5766" s="22"/>
      <c r="K5766" s="23"/>
      <c r="M5766" s="31"/>
      <c r="N5766" s="31"/>
      <c r="O5766"/>
      <c r="P5766"/>
      <c r="R5766"/>
      <c r="T5766" s="30"/>
    </row>
    <row r="5767" spans="4:20" x14ac:dyDescent="0.45">
      <c r="D5767"/>
      <c r="E5767"/>
      <c r="I5767" s="21"/>
      <c r="J5767" s="22"/>
      <c r="K5767" s="23"/>
      <c r="M5767" s="31"/>
      <c r="N5767" s="31"/>
      <c r="O5767"/>
      <c r="P5767"/>
      <c r="R5767"/>
      <c r="T5767" s="30"/>
    </row>
    <row r="5768" spans="4:20" x14ac:dyDescent="0.45">
      <c r="D5768"/>
      <c r="E5768"/>
      <c r="I5768" s="21"/>
      <c r="J5768" s="22"/>
      <c r="K5768" s="23"/>
      <c r="M5768" s="31"/>
      <c r="N5768" s="31"/>
      <c r="O5768"/>
      <c r="P5768"/>
      <c r="R5768"/>
      <c r="T5768" s="30"/>
    </row>
    <row r="5769" spans="4:20" x14ac:dyDescent="0.45">
      <c r="D5769"/>
      <c r="E5769"/>
      <c r="I5769" s="21"/>
      <c r="J5769" s="22"/>
      <c r="K5769" s="23"/>
      <c r="M5769" s="31"/>
      <c r="N5769" s="31"/>
      <c r="O5769"/>
      <c r="P5769"/>
      <c r="R5769"/>
      <c r="T5769" s="30"/>
    </row>
    <row r="5770" spans="4:20" x14ac:dyDescent="0.45">
      <c r="D5770"/>
      <c r="E5770"/>
      <c r="I5770" s="21"/>
      <c r="J5770" s="22"/>
      <c r="K5770" s="23"/>
      <c r="M5770" s="31"/>
      <c r="N5770" s="31"/>
      <c r="O5770"/>
      <c r="P5770"/>
      <c r="R5770"/>
      <c r="T5770" s="30"/>
    </row>
    <row r="5771" spans="4:20" x14ac:dyDescent="0.45">
      <c r="D5771"/>
      <c r="E5771"/>
      <c r="I5771" s="21"/>
      <c r="J5771" s="22"/>
      <c r="K5771" s="23"/>
      <c r="M5771" s="31"/>
      <c r="N5771" s="31"/>
      <c r="O5771"/>
      <c r="P5771"/>
      <c r="R5771"/>
      <c r="T5771" s="30"/>
    </row>
    <row r="5772" spans="4:20" x14ac:dyDescent="0.45">
      <c r="D5772"/>
      <c r="E5772"/>
      <c r="I5772" s="21"/>
      <c r="J5772" s="22"/>
      <c r="K5772" s="23"/>
      <c r="M5772" s="31"/>
      <c r="N5772" s="31"/>
      <c r="O5772"/>
      <c r="P5772"/>
      <c r="R5772"/>
      <c r="T5772" s="30"/>
    </row>
    <row r="5773" spans="4:20" x14ac:dyDescent="0.45">
      <c r="D5773"/>
      <c r="E5773"/>
      <c r="I5773" s="21"/>
      <c r="J5773" s="22"/>
      <c r="K5773" s="23"/>
      <c r="M5773" s="31"/>
      <c r="N5773" s="31"/>
      <c r="O5773"/>
      <c r="P5773"/>
      <c r="R5773"/>
      <c r="T5773" s="30"/>
    </row>
    <row r="5774" spans="4:20" x14ac:dyDescent="0.45">
      <c r="D5774"/>
      <c r="E5774"/>
      <c r="I5774" s="21"/>
      <c r="J5774" s="22"/>
      <c r="K5774" s="23"/>
      <c r="M5774" s="31"/>
      <c r="N5774" s="31"/>
      <c r="O5774"/>
      <c r="P5774"/>
      <c r="R5774"/>
      <c r="T5774" s="30"/>
    </row>
    <row r="5775" spans="4:20" x14ac:dyDescent="0.45">
      <c r="D5775"/>
      <c r="E5775"/>
      <c r="I5775" s="21"/>
      <c r="J5775" s="22"/>
      <c r="K5775" s="23"/>
      <c r="M5775" s="31"/>
      <c r="N5775" s="31"/>
      <c r="O5775"/>
      <c r="P5775"/>
      <c r="R5775"/>
      <c r="T5775" s="30"/>
    </row>
    <row r="5776" spans="4:20" x14ac:dyDescent="0.45">
      <c r="D5776"/>
      <c r="E5776"/>
      <c r="I5776" s="21"/>
      <c r="J5776" s="22"/>
      <c r="K5776" s="23"/>
      <c r="M5776" s="31"/>
      <c r="N5776" s="31"/>
      <c r="O5776"/>
      <c r="P5776"/>
      <c r="R5776"/>
      <c r="T5776" s="30"/>
    </row>
    <row r="5777" spans="4:20" x14ac:dyDescent="0.45">
      <c r="D5777"/>
      <c r="E5777"/>
      <c r="I5777" s="21"/>
      <c r="J5777" s="22"/>
      <c r="K5777" s="23"/>
      <c r="M5777" s="31"/>
      <c r="N5777" s="31"/>
      <c r="O5777"/>
      <c r="P5777"/>
      <c r="R5777"/>
      <c r="T5777" s="30"/>
    </row>
    <row r="5778" spans="4:20" x14ac:dyDescent="0.45">
      <c r="D5778"/>
      <c r="E5778"/>
      <c r="I5778" s="21"/>
      <c r="J5778" s="22"/>
      <c r="K5778" s="23"/>
      <c r="M5778" s="31"/>
      <c r="N5778" s="31"/>
      <c r="O5778"/>
      <c r="P5778"/>
      <c r="R5778"/>
      <c r="T5778" s="30"/>
    </row>
    <row r="5779" spans="4:20" x14ac:dyDescent="0.45">
      <c r="D5779"/>
      <c r="E5779"/>
      <c r="I5779" s="21"/>
      <c r="J5779" s="22"/>
      <c r="K5779" s="23"/>
      <c r="M5779" s="31"/>
      <c r="N5779" s="31"/>
      <c r="O5779"/>
      <c r="P5779"/>
      <c r="R5779"/>
      <c r="T5779" s="30"/>
    </row>
    <row r="5780" spans="4:20" x14ac:dyDescent="0.45">
      <c r="D5780"/>
      <c r="E5780"/>
      <c r="I5780" s="21"/>
      <c r="J5780" s="22"/>
      <c r="K5780" s="23"/>
      <c r="M5780" s="31"/>
      <c r="N5780" s="31"/>
      <c r="O5780"/>
      <c r="P5780"/>
      <c r="R5780"/>
      <c r="T5780" s="30"/>
    </row>
    <row r="5781" spans="4:20" x14ac:dyDescent="0.45">
      <c r="D5781"/>
      <c r="E5781"/>
      <c r="I5781" s="21"/>
      <c r="J5781" s="22"/>
      <c r="K5781" s="23"/>
      <c r="M5781" s="31"/>
      <c r="N5781" s="31"/>
      <c r="O5781"/>
      <c r="P5781"/>
      <c r="R5781"/>
      <c r="T5781" s="30"/>
    </row>
    <row r="5782" spans="4:20" x14ac:dyDescent="0.45">
      <c r="D5782"/>
      <c r="E5782"/>
      <c r="I5782" s="21"/>
      <c r="J5782" s="22"/>
      <c r="K5782" s="23"/>
      <c r="M5782" s="31"/>
      <c r="N5782" s="31"/>
      <c r="O5782"/>
      <c r="P5782"/>
      <c r="R5782"/>
      <c r="T5782" s="30"/>
    </row>
    <row r="5783" spans="4:20" x14ac:dyDescent="0.45">
      <c r="D5783"/>
      <c r="E5783"/>
      <c r="I5783" s="21"/>
      <c r="J5783" s="22"/>
      <c r="K5783" s="23"/>
      <c r="M5783" s="31"/>
      <c r="N5783" s="31"/>
      <c r="O5783"/>
      <c r="P5783"/>
      <c r="R5783"/>
      <c r="T5783" s="30"/>
    </row>
    <row r="5784" spans="4:20" x14ac:dyDescent="0.45">
      <c r="D5784"/>
      <c r="E5784"/>
      <c r="I5784" s="21"/>
      <c r="J5784" s="22"/>
      <c r="K5784" s="23"/>
      <c r="M5784" s="31"/>
      <c r="N5784" s="31"/>
      <c r="O5784"/>
      <c r="P5784"/>
      <c r="R5784"/>
      <c r="T5784" s="30"/>
    </row>
    <row r="5785" spans="4:20" x14ac:dyDescent="0.45">
      <c r="D5785"/>
      <c r="E5785"/>
      <c r="I5785" s="21"/>
      <c r="J5785" s="22"/>
      <c r="K5785" s="23"/>
      <c r="M5785" s="31"/>
      <c r="N5785" s="31"/>
      <c r="O5785"/>
      <c r="P5785"/>
      <c r="R5785"/>
      <c r="T5785" s="30"/>
    </row>
    <row r="5786" spans="4:20" x14ac:dyDescent="0.45">
      <c r="D5786"/>
      <c r="E5786"/>
      <c r="I5786" s="21"/>
      <c r="J5786" s="22"/>
      <c r="K5786" s="23"/>
      <c r="M5786" s="31"/>
      <c r="N5786" s="31"/>
      <c r="O5786"/>
      <c r="P5786"/>
      <c r="R5786"/>
      <c r="T5786" s="30"/>
    </row>
    <row r="5787" spans="4:20" x14ac:dyDescent="0.45">
      <c r="D5787"/>
      <c r="E5787"/>
      <c r="I5787" s="21"/>
      <c r="J5787" s="22"/>
      <c r="K5787" s="23"/>
      <c r="M5787" s="31"/>
      <c r="N5787" s="31"/>
      <c r="O5787"/>
      <c r="P5787"/>
      <c r="R5787"/>
      <c r="T5787" s="30"/>
    </row>
    <row r="5788" spans="4:20" x14ac:dyDescent="0.45">
      <c r="D5788"/>
      <c r="E5788"/>
      <c r="I5788" s="21"/>
      <c r="J5788" s="22"/>
      <c r="K5788" s="23"/>
      <c r="M5788" s="31"/>
      <c r="N5788" s="31"/>
      <c r="O5788"/>
      <c r="P5788"/>
      <c r="R5788"/>
      <c r="T5788" s="30"/>
    </row>
    <row r="5789" spans="4:20" x14ac:dyDescent="0.45">
      <c r="D5789"/>
      <c r="E5789"/>
      <c r="I5789" s="21"/>
      <c r="J5789" s="22"/>
      <c r="K5789" s="23"/>
      <c r="M5789" s="31"/>
      <c r="N5789" s="31"/>
      <c r="O5789"/>
      <c r="P5789"/>
      <c r="R5789"/>
      <c r="T5789" s="30"/>
    </row>
    <row r="5790" spans="4:20" x14ac:dyDescent="0.45">
      <c r="D5790"/>
      <c r="E5790"/>
      <c r="I5790" s="21"/>
      <c r="J5790" s="22"/>
      <c r="K5790" s="23"/>
      <c r="M5790" s="31"/>
      <c r="N5790" s="31"/>
      <c r="O5790"/>
      <c r="P5790"/>
      <c r="R5790"/>
      <c r="T5790" s="30"/>
    </row>
    <row r="5791" spans="4:20" x14ac:dyDescent="0.45">
      <c r="D5791"/>
      <c r="E5791"/>
      <c r="I5791" s="21"/>
      <c r="J5791" s="22"/>
      <c r="K5791" s="23"/>
      <c r="M5791" s="31"/>
      <c r="N5791" s="31"/>
      <c r="O5791"/>
      <c r="P5791"/>
      <c r="R5791"/>
      <c r="T5791" s="30"/>
    </row>
    <row r="5792" spans="4:20" x14ac:dyDescent="0.45">
      <c r="D5792"/>
      <c r="E5792"/>
      <c r="I5792" s="21"/>
      <c r="J5792" s="22"/>
      <c r="K5792" s="23"/>
      <c r="M5792" s="31"/>
      <c r="N5792" s="31"/>
      <c r="O5792"/>
      <c r="P5792"/>
      <c r="R5792"/>
      <c r="T5792" s="30"/>
    </row>
    <row r="5793" spans="4:20" x14ac:dyDescent="0.45">
      <c r="D5793"/>
      <c r="E5793"/>
      <c r="I5793" s="21"/>
      <c r="J5793" s="22"/>
      <c r="K5793" s="23"/>
      <c r="M5793" s="31"/>
      <c r="N5793" s="31"/>
      <c r="O5793"/>
      <c r="P5793"/>
      <c r="R5793"/>
      <c r="T5793" s="30"/>
    </row>
    <row r="5794" spans="4:20" x14ac:dyDescent="0.45">
      <c r="D5794"/>
      <c r="E5794"/>
      <c r="I5794" s="21"/>
      <c r="J5794" s="22"/>
      <c r="K5794" s="23"/>
      <c r="M5794" s="31"/>
      <c r="N5794" s="31"/>
      <c r="O5794"/>
      <c r="P5794"/>
      <c r="R5794"/>
      <c r="T5794" s="30"/>
    </row>
    <row r="5795" spans="4:20" x14ac:dyDescent="0.45">
      <c r="D5795"/>
      <c r="E5795"/>
      <c r="I5795" s="21"/>
      <c r="J5795" s="22"/>
      <c r="K5795" s="23"/>
      <c r="M5795" s="31"/>
      <c r="N5795" s="31"/>
      <c r="O5795"/>
      <c r="P5795"/>
      <c r="R5795"/>
      <c r="T5795" s="30"/>
    </row>
    <row r="5796" spans="4:20" x14ac:dyDescent="0.45">
      <c r="D5796"/>
      <c r="E5796"/>
      <c r="I5796" s="21"/>
      <c r="J5796" s="22"/>
      <c r="K5796" s="23"/>
      <c r="M5796" s="31"/>
      <c r="N5796" s="31"/>
      <c r="O5796"/>
      <c r="P5796"/>
      <c r="R5796"/>
      <c r="T5796" s="30"/>
    </row>
    <row r="5797" spans="4:20" x14ac:dyDescent="0.45">
      <c r="D5797"/>
      <c r="E5797"/>
      <c r="I5797" s="21"/>
      <c r="J5797" s="22"/>
      <c r="K5797" s="23"/>
      <c r="M5797" s="31"/>
      <c r="N5797" s="31"/>
      <c r="O5797"/>
      <c r="P5797"/>
      <c r="R5797"/>
      <c r="T5797" s="30"/>
    </row>
    <row r="5798" spans="4:20" x14ac:dyDescent="0.45">
      <c r="D5798"/>
      <c r="E5798"/>
      <c r="I5798" s="21"/>
      <c r="J5798" s="22"/>
      <c r="K5798" s="23"/>
      <c r="M5798" s="31"/>
      <c r="N5798" s="31"/>
      <c r="O5798"/>
      <c r="P5798"/>
      <c r="R5798"/>
      <c r="T5798" s="30"/>
    </row>
    <row r="5799" spans="4:20" x14ac:dyDescent="0.45">
      <c r="D5799"/>
      <c r="E5799"/>
      <c r="I5799" s="21"/>
      <c r="J5799" s="22"/>
      <c r="K5799" s="23"/>
      <c r="M5799" s="31"/>
      <c r="N5799" s="31"/>
      <c r="O5799"/>
      <c r="P5799"/>
      <c r="R5799"/>
      <c r="T5799" s="30"/>
    </row>
    <row r="5800" spans="4:20" x14ac:dyDescent="0.45">
      <c r="D5800"/>
      <c r="E5800"/>
      <c r="I5800" s="21"/>
      <c r="J5800" s="22"/>
      <c r="K5800" s="23"/>
      <c r="M5800" s="31"/>
      <c r="N5800" s="31"/>
      <c r="O5800"/>
      <c r="P5800"/>
      <c r="R5800"/>
      <c r="T5800" s="30"/>
    </row>
    <row r="5801" spans="4:20" x14ac:dyDescent="0.45">
      <c r="D5801"/>
      <c r="E5801"/>
      <c r="I5801" s="21"/>
      <c r="J5801" s="22"/>
      <c r="K5801" s="23"/>
      <c r="M5801" s="31"/>
      <c r="N5801" s="31"/>
      <c r="O5801"/>
      <c r="P5801"/>
      <c r="R5801"/>
      <c r="T5801" s="30"/>
    </row>
    <row r="5802" spans="4:20" x14ac:dyDescent="0.45">
      <c r="D5802"/>
      <c r="E5802"/>
      <c r="I5802" s="21"/>
      <c r="J5802" s="22"/>
      <c r="K5802" s="23"/>
      <c r="M5802" s="31"/>
      <c r="N5802" s="31"/>
      <c r="O5802"/>
      <c r="P5802"/>
      <c r="R5802"/>
      <c r="T5802" s="30"/>
    </row>
    <row r="5803" spans="4:20" x14ac:dyDescent="0.45">
      <c r="D5803"/>
      <c r="E5803"/>
      <c r="I5803" s="21"/>
      <c r="J5803" s="22"/>
      <c r="K5803" s="23"/>
      <c r="M5803" s="31"/>
      <c r="N5803" s="31"/>
      <c r="O5803"/>
      <c r="P5803"/>
      <c r="R5803"/>
      <c r="T5803" s="30"/>
    </row>
    <row r="5804" spans="4:20" x14ac:dyDescent="0.45">
      <c r="D5804"/>
      <c r="E5804"/>
      <c r="I5804" s="21"/>
      <c r="J5804" s="22"/>
      <c r="K5804" s="23"/>
      <c r="M5804" s="31"/>
      <c r="N5804" s="31"/>
      <c r="O5804"/>
      <c r="P5804"/>
      <c r="R5804"/>
      <c r="T5804" s="30"/>
    </row>
    <row r="5805" spans="4:20" x14ac:dyDescent="0.45">
      <c r="D5805"/>
      <c r="E5805"/>
      <c r="I5805" s="21"/>
      <c r="J5805" s="22"/>
      <c r="K5805" s="23"/>
      <c r="M5805" s="31"/>
      <c r="N5805" s="31"/>
      <c r="O5805"/>
      <c r="P5805"/>
      <c r="R5805"/>
      <c r="T5805" s="30"/>
    </row>
    <row r="5806" spans="4:20" x14ac:dyDescent="0.45">
      <c r="D5806"/>
      <c r="E5806"/>
      <c r="I5806" s="21"/>
      <c r="J5806" s="22"/>
      <c r="K5806" s="23"/>
      <c r="M5806" s="31"/>
      <c r="N5806" s="31"/>
      <c r="O5806"/>
      <c r="P5806"/>
      <c r="R5806"/>
      <c r="T5806" s="30"/>
    </row>
    <row r="5807" spans="4:20" x14ac:dyDescent="0.45">
      <c r="D5807"/>
      <c r="E5807"/>
      <c r="I5807" s="21"/>
      <c r="J5807" s="22"/>
      <c r="K5807" s="23"/>
      <c r="M5807" s="31"/>
      <c r="N5807" s="31"/>
      <c r="O5807"/>
      <c r="P5807"/>
      <c r="R5807"/>
      <c r="T5807" s="30"/>
    </row>
    <row r="5808" spans="4:20" x14ac:dyDescent="0.45">
      <c r="D5808"/>
      <c r="E5808"/>
      <c r="I5808" s="21"/>
      <c r="J5808" s="22"/>
      <c r="K5808" s="23"/>
      <c r="M5808" s="31"/>
      <c r="N5808" s="31"/>
      <c r="O5808"/>
      <c r="P5808"/>
      <c r="R5808"/>
      <c r="T5808" s="30"/>
    </row>
    <row r="5809" spans="4:20" x14ac:dyDescent="0.45">
      <c r="D5809"/>
      <c r="E5809"/>
      <c r="I5809" s="21"/>
      <c r="J5809" s="22"/>
      <c r="K5809" s="23"/>
      <c r="M5809" s="31"/>
      <c r="N5809" s="31"/>
      <c r="O5809"/>
      <c r="P5809"/>
      <c r="R5809"/>
      <c r="T5809" s="30"/>
    </row>
    <row r="5810" spans="4:20" x14ac:dyDescent="0.45">
      <c r="D5810"/>
      <c r="E5810"/>
      <c r="I5810" s="21"/>
      <c r="J5810" s="22"/>
      <c r="K5810" s="23"/>
      <c r="M5810" s="31"/>
      <c r="N5810" s="31"/>
      <c r="O5810"/>
      <c r="P5810"/>
      <c r="R5810"/>
      <c r="T5810" s="30"/>
    </row>
    <row r="5811" spans="4:20" x14ac:dyDescent="0.45">
      <c r="D5811"/>
      <c r="E5811"/>
      <c r="I5811" s="21"/>
      <c r="J5811" s="22"/>
      <c r="K5811" s="23"/>
      <c r="M5811" s="31"/>
      <c r="N5811" s="31"/>
      <c r="O5811"/>
      <c r="P5811"/>
      <c r="R5811"/>
      <c r="T5811" s="30"/>
    </row>
    <row r="5812" spans="4:20" x14ac:dyDescent="0.45">
      <c r="D5812"/>
      <c r="E5812"/>
      <c r="I5812" s="21"/>
      <c r="J5812" s="22"/>
      <c r="K5812" s="23"/>
      <c r="M5812" s="31"/>
      <c r="N5812" s="31"/>
      <c r="O5812"/>
      <c r="P5812"/>
      <c r="R5812"/>
      <c r="T5812" s="30"/>
    </row>
    <row r="5813" spans="4:20" x14ac:dyDescent="0.45">
      <c r="D5813"/>
      <c r="E5813"/>
      <c r="I5813" s="21"/>
      <c r="J5813" s="22"/>
      <c r="K5813" s="23"/>
      <c r="M5813" s="31"/>
      <c r="N5813" s="31"/>
      <c r="O5813"/>
      <c r="P5813"/>
      <c r="R5813"/>
      <c r="T5813" s="30"/>
    </row>
    <row r="5814" spans="4:20" x14ac:dyDescent="0.45">
      <c r="D5814"/>
      <c r="E5814"/>
      <c r="I5814" s="21"/>
      <c r="J5814" s="22"/>
      <c r="K5814" s="23"/>
      <c r="M5814" s="31"/>
      <c r="N5814" s="31"/>
      <c r="O5814"/>
      <c r="P5814"/>
      <c r="R5814"/>
      <c r="T5814" s="30"/>
    </row>
    <row r="5815" spans="4:20" x14ac:dyDescent="0.45">
      <c r="D5815"/>
      <c r="E5815"/>
      <c r="I5815" s="21"/>
      <c r="J5815" s="22"/>
      <c r="K5815" s="23"/>
      <c r="M5815" s="31"/>
      <c r="N5815" s="31"/>
      <c r="O5815"/>
      <c r="P5815"/>
      <c r="R5815"/>
      <c r="T5815" s="30"/>
    </row>
    <row r="5816" spans="4:20" x14ac:dyDescent="0.45">
      <c r="D5816"/>
      <c r="E5816"/>
      <c r="I5816" s="21"/>
      <c r="J5816" s="22"/>
      <c r="K5816" s="23"/>
      <c r="M5816" s="31"/>
      <c r="N5816" s="31"/>
      <c r="O5816"/>
      <c r="P5816"/>
      <c r="R5816"/>
      <c r="T5816" s="30"/>
    </row>
    <row r="5817" spans="4:20" x14ac:dyDescent="0.45">
      <c r="D5817"/>
      <c r="E5817"/>
      <c r="I5817" s="21"/>
      <c r="J5817" s="22"/>
      <c r="K5817" s="23"/>
      <c r="M5817" s="31"/>
      <c r="N5817" s="31"/>
      <c r="O5817"/>
      <c r="P5817"/>
      <c r="R5817"/>
      <c r="T5817" s="30"/>
    </row>
    <row r="5818" spans="4:20" x14ac:dyDescent="0.45">
      <c r="D5818"/>
      <c r="E5818"/>
      <c r="I5818" s="21"/>
      <c r="J5818" s="22"/>
      <c r="K5818" s="23"/>
      <c r="M5818" s="31"/>
      <c r="N5818" s="31"/>
      <c r="O5818"/>
      <c r="P5818"/>
      <c r="R5818"/>
      <c r="T5818" s="30"/>
    </row>
    <row r="5819" spans="4:20" x14ac:dyDescent="0.45">
      <c r="D5819"/>
      <c r="E5819"/>
      <c r="I5819" s="21"/>
      <c r="J5819" s="22"/>
      <c r="K5819" s="23"/>
      <c r="M5819" s="31"/>
      <c r="N5819" s="31"/>
      <c r="O5819"/>
      <c r="P5819"/>
      <c r="R5819"/>
      <c r="T5819" s="30"/>
    </row>
    <row r="5820" spans="4:20" x14ac:dyDescent="0.45">
      <c r="D5820"/>
      <c r="E5820"/>
      <c r="I5820" s="21"/>
      <c r="J5820" s="22"/>
      <c r="K5820" s="23"/>
      <c r="M5820" s="31"/>
      <c r="N5820" s="31"/>
      <c r="O5820"/>
      <c r="P5820"/>
      <c r="R5820"/>
      <c r="T5820" s="30"/>
    </row>
    <row r="5821" spans="4:20" x14ac:dyDescent="0.45">
      <c r="D5821"/>
      <c r="E5821"/>
      <c r="I5821" s="21"/>
      <c r="J5821" s="22"/>
      <c r="K5821" s="23"/>
      <c r="M5821" s="31"/>
      <c r="N5821" s="31"/>
      <c r="O5821"/>
      <c r="P5821"/>
      <c r="R5821"/>
      <c r="T5821" s="30"/>
    </row>
    <row r="5822" spans="4:20" x14ac:dyDescent="0.45">
      <c r="D5822"/>
      <c r="E5822"/>
      <c r="I5822" s="21"/>
      <c r="J5822" s="22"/>
      <c r="K5822" s="23"/>
      <c r="M5822" s="31"/>
      <c r="N5822" s="31"/>
      <c r="O5822"/>
      <c r="P5822"/>
      <c r="R5822"/>
      <c r="T5822" s="30"/>
    </row>
    <row r="5823" spans="4:20" x14ac:dyDescent="0.45">
      <c r="D5823"/>
      <c r="E5823"/>
      <c r="I5823" s="21"/>
      <c r="J5823" s="22"/>
      <c r="K5823" s="23"/>
      <c r="M5823" s="31"/>
      <c r="N5823" s="31"/>
      <c r="O5823"/>
      <c r="P5823"/>
      <c r="R5823"/>
      <c r="T5823" s="30"/>
    </row>
    <row r="5824" spans="4:20" x14ac:dyDescent="0.45">
      <c r="D5824"/>
      <c r="E5824"/>
      <c r="I5824" s="21"/>
      <c r="J5824" s="22"/>
      <c r="K5824" s="23"/>
      <c r="M5824" s="31"/>
      <c r="N5824" s="31"/>
      <c r="O5824"/>
      <c r="P5824"/>
      <c r="R5824"/>
      <c r="T5824" s="30"/>
    </row>
    <row r="5825" spans="4:20" x14ac:dyDescent="0.45">
      <c r="D5825"/>
      <c r="E5825"/>
      <c r="I5825" s="21"/>
      <c r="J5825" s="22"/>
      <c r="K5825" s="23"/>
      <c r="M5825" s="31"/>
      <c r="N5825" s="31"/>
      <c r="O5825"/>
      <c r="P5825"/>
      <c r="R5825"/>
      <c r="T5825" s="30"/>
    </row>
    <row r="5826" spans="4:20" x14ac:dyDescent="0.45">
      <c r="D5826"/>
      <c r="E5826"/>
      <c r="I5826" s="21"/>
      <c r="J5826" s="22"/>
      <c r="K5826" s="23"/>
      <c r="M5826" s="31"/>
      <c r="N5826" s="31"/>
      <c r="O5826"/>
      <c r="P5826"/>
      <c r="R5826"/>
      <c r="T5826" s="30"/>
    </row>
    <row r="5827" spans="4:20" x14ac:dyDescent="0.45">
      <c r="D5827"/>
      <c r="E5827"/>
      <c r="I5827" s="21"/>
      <c r="J5827" s="22"/>
      <c r="K5827" s="23"/>
      <c r="M5827" s="31"/>
      <c r="N5827" s="31"/>
      <c r="O5827"/>
      <c r="P5827"/>
      <c r="R5827"/>
      <c r="T5827" s="30"/>
    </row>
    <row r="5828" spans="4:20" x14ac:dyDescent="0.45">
      <c r="D5828"/>
      <c r="E5828"/>
      <c r="I5828" s="21"/>
      <c r="J5828" s="22"/>
      <c r="K5828" s="23"/>
      <c r="M5828" s="31"/>
      <c r="N5828" s="31"/>
      <c r="O5828"/>
      <c r="P5828"/>
      <c r="R5828"/>
      <c r="T5828" s="30"/>
    </row>
    <row r="5829" spans="4:20" x14ac:dyDescent="0.45">
      <c r="D5829"/>
      <c r="E5829"/>
      <c r="I5829" s="21"/>
      <c r="J5829" s="22"/>
      <c r="K5829" s="23"/>
      <c r="M5829" s="31"/>
      <c r="N5829" s="31"/>
      <c r="O5829"/>
      <c r="P5829"/>
      <c r="R5829"/>
      <c r="T5829" s="30"/>
    </row>
    <row r="5830" spans="4:20" x14ac:dyDescent="0.45">
      <c r="D5830"/>
      <c r="E5830"/>
      <c r="I5830" s="21"/>
      <c r="J5830" s="22"/>
      <c r="K5830" s="23"/>
      <c r="M5830" s="31"/>
      <c r="N5830" s="31"/>
      <c r="O5830"/>
      <c r="P5830"/>
      <c r="R5830"/>
      <c r="T5830" s="30"/>
    </row>
    <row r="5831" spans="4:20" x14ac:dyDescent="0.45">
      <c r="D5831"/>
      <c r="E5831"/>
      <c r="I5831" s="21"/>
      <c r="J5831" s="22"/>
      <c r="K5831" s="23"/>
      <c r="M5831" s="31"/>
      <c r="N5831" s="31"/>
      <c r="O5831"/>
      <c r="P5831"/>
      <c r="R5831"/>
      <c r="T5831" s="30"/>
    </row>
    <row r="5832" spans="4:20" x14ac:dyDescent="0.45">
      <c r="D5832"/>
      <c r="E5832"/>
      <c r="I5832" s="21"/>
      <c r="J5832" s="22"/>
      <c r="K5832" s="23"/>
      <c r="M5832" s="31"/>
      <c r="N5832" s="31"/>
      <c r="O5832"/>
      <c r="P5832"/>
      <c r="R5832"/>
      <c r="T5832" s="30"/>
    </row>
    <row r="5833" spans="4:20" x14ac:dyDescent="0.45">
      <c r="D5833"/>
      <c r="E5833"/>
      <c r="I5833" s="21"/>
      <c r="J5833" s="22"/>
      <c r="K5833" s="23"/>
      <c r="M5833" s="31"/>
      <c r="N5833" s="31"/>
      <c r="O5833"/>
      <c r="P5833"/>
      <c r="R5833"/>
      <c r="T5833" s="30"/>
    </row>
    <row r="5834" spans="4:20" x14ac:dyDescent="0.45">
      <c r="D5834"/>
      <c r="E5834"/>
      <c r="I5834" s="21"/>
      <c r="J5834" s="22"/>
      <c r="K5834" s="23"/>
      <c r="M5834" s="31"/>
      <c r="N5834" s="31"/>
      <c r="O5834"/>
      <c r="P5834"/>
      <c r="R5834"/>
      <c r="T5834" s="30"/>
    </row>
    <row r="5835" spans="4:20" x14ac:dyDescent="0.45">
      <c r="D5835"/>
      <c r="E5835"/>
      <c r="I5835" s="21"/>
      <c r="J5835" s="22"/>
      <c r="K5835" s="23"/>
      <c r="M5835" s="31"/>
      <c r="N5835" s="31"/>
      <c r="O5835"/>
      <c r="P5835"/>
      <c r="R5835"/>
      <c r="T5835" s="30"/>
    </row>
    <row r="5836" spans="4:20" x14ac:dyDescent="0.45">
      <c r="D5836"/>
      <c r="E5836"/>
      <c r="I5836" s="21"/>
      <c r="J5836" s="22"/>
      <c r="K5836" s="23"/>
      <c r="M5836" s="31"/>
      <c r="N5836" s="31"/>
      <c r="O5836"/>
      <c r="P5836"/>
      <c r="R5836"/>
      <c r="T5836" s="30"/>
    </row>
    <row r="5837" spans="4:20" x14ac:dyDescent="0.45">
      <c r="D5837"/>
      <c r="E5837"/>
      <c r="I5837" s="21"/>
      <c r="J5837" s="22"/>
      <c r="K5837" s="23"/>
      <c r="M5837" s="31"/>
      <c r="N5837" s="31"/>
      <c r="O5837"/>
      <c r="P5837"/>
      <c r="R5837"/>
      <c r="T5837" s="30"/>
    </row>
    <row r="5838" spans="4:20" x14ac:dyDescent="0.45">
      <c r="D5838"/>
      <c r="E5838"/>
      <c r="I5838" s="21"/>
      <c r="J5838" s="22"/>
      <c r="K5838" s="23"/>
      <c r="M5838" s="31"/>
      <c r="N5838" s="31"/>
      <c r="O5838"/>
      <c r="P5838"/>
      <c r="R5838"/>
      <c r="T5838" s="30"/>
    </row>
    <row r="5839" spans="4:20" x14ac:dyDescent="0.45">
      <c r="D5839"/>
      <c r="E5839"/>
      <c r="I5839" s="21"/>
      <c r="J5839" s="22"/>
      <c r="K5839" s="23"/>
      <c r="M5839" s="31"/>
      <c r="N5839" s="31"/>
      <c r="O5839"/>
      <c r="P5839"/>
      <c r="R5839"/>
      <c r="T5839" s="30"/>
    </row>
    <row r="5840" spans="4:20" x14ac:dyDescent="0.45">
      <c r="D5840"/>
      <c r="E5840"/>
      <c r="I5840" s="21"/>
      <c r="J5840" s="22"/>
      <c r="K5840" s="23"/>
      <c r="M5840" s="31"/>
      <c r="N5840" s="31"/>
      <c r="O5840"/>
      <c r="P5840"/>
      <c r="R5840"/>
      <c r="T5840" s="30"/>
    </row>
    <row r="5841" spans="4:20" x14ac:dyDescent="0.45">
      <c r="D5841"/>
      <c r="E5841"/>
      <c r="I5841" s="21"/>
      <c r="J5841" s="22"/>
      <c r="K5841" s="23"/>
      <c r="M5841" s="31"/>
      <c r="N5841" s="31"/>
      <c r="O5841"/>
      <c r="P5841"/>
      <c r="R5841"/>
      <c r="T5841" s="30"/>
    </row>
    <row r="5842" spans="4:20" x14ac:dyDescent="0.45">
      <c r="D5842"/>
      <c r="E5842"/>
      <c r="I5842" s="21"/>
      <c r="J5842" s="22"/>
      <c r="K5842" s="23"/>
      <c r="M5842" s="31"/>
      <c r="N5842" s="31"/>
      <c r="O5842"/>
      <c r="P5842"/>
      <c r="R5842"/>
      <c r="T5842" s="30"/>
    </row>
    <row r="5843" spans="4:20" x14ac:dyDescent="0.45">
      <c r="D5843"/>
      <c r="E5843"/>
      <c r="I5843" s="21"/>
      <c r="J5843" s="22"/>
      <c r="K5843" s="23"/>
      <c r="M5843" s="31"/>
      <c r="N5843" s="31"/>
      <c r="O5843"/>
      <c r="P5843"/>
      <c r="R5843"/>
      <c r="T5843" s="30"/>
    </row>
    <row r="5844" spans="4:20" x14ac:dyDescent="0.45">
      <c r="D5844"/>
      <c r="E5844"/>
      <c r="I5844" s="21"/>
      <c r="J5844" s="22"/>
      <c r="K5844" s="23"/>
      <c r="M5844" s="31"/>
      <c r="N5844" s="31"/>
      <c r="O5844"/>
      <c r="P5844"/>
      <c r="R5844"/>
      <c r="T5844" s="30"/>
    </row>
    <row r="5845" spans="4:20" x14ac:dyDescent="0.45">
      <c r="D5845"/>
      <c r="E5845"/>
      <c r="I5845" s="21"/>
      <c r="J5845" s="22"/>
      <c r="K5845" s="23"/>
      <c r="M5845" s="31"/>
      <c r="N5845" s="31"/>
      <c r="O5845"/>
      <c r="P5845"/>
      <c r="R5845"/>
      <c r="T5845" s="30"/>
    </row>
    <row r="5846" spans="4:20" x14ac:dyDescent="0.45">
      <c r="D5846"/>
      <c r="E5846"/>
      <c r="I5846" s="21"/>
      <c r="J5846" s="22"/>
      <c r="K5846" s="23"/>
      <c r="M5846" s="31"/>
      <c r="N5846" s="31"/>
      <c r="O5846"/>
      <c r="P5846"/>
      <c r="R5846"/>
      <c r="T5846" s="30"/>
    </row>
    <row r="5847" spans="4:20" x14ac:dyDescent="0.45">
      <c r="D5847"/>
      <c r="E5847"/>
      <c r="I5847" s="21"/>
      <c r="J5847" s="22"/>
      <c r="K5847" s="23"/>
      <c r="M5847" s="31"/>
      <c r="N5847" s="31"/>
      <c r="O5847"/>
      <c r="P5847"/>
      <c r="R5847"/>
      <c r="T5847" s="30"/>
    </row>
    <row r="5848" spans="4:20" x14ac:dyDescent="0.45">
      <c r="D5848"/>
      <c r="E5848"/>
      <c r="I5848" s="21"/>
      <c r="J5848" s="22"/>
      <c r="K5848" s="23"/>
      <c r="M5848" s="31"/>
      <c r="N5848" s="31"/>
      <c r="O5848"/>
      <c r="P5848"/>
      <c r="R5848"/>
      <c r="T5848" s="30"/>
    </row>
    <row r="5849" spans="4:20" x14ac:dyDescent="0.45">
      <c r="D5849"/>
      <c r="E5849"/>
      <c r="I5849" s="21"/>
      <c r="J5849" s="22"/>
      <c r="K5849" s="23"/>
      <c r="M5849" s="31"/>
      <c r="N5849" s="31"/>
      <c r="O5849"/>
      <c r="P5849"/>
      <c r="R5849"/>
      <c r="T5849" s="30"/>
    </row>
    <row r="5850" spans="4:20" x14ac:dyDescent="0.45">
      <c r="D5850"/>
      <c r="E5850"/>
      <c r="I5850" s="21"/>
      <c r="J5850" s="22"/>
      <c r="K5850" s="23"/>
      <c r="M5850" s="31"/>
      <c r="N5850" s="31"/>
      <c r="O5850"/>
      <c r="P5850"/>
      <c r="R5850"/>
      <c r="T5850" s="30"/>
    </row>
    <row r="5851" spans="4:20" x14ac:dyDescent="0.45">
      <c r="D5851"/>
      <c r="E5851"/>
      <c r="I5851" s="21"/>
      <c r="J5851" s="22"/>
      <c r="K5851" s="23"/>
      <c r="M5851" s="31"/>
      <c r="N5851" s="31"/>
      <c r="O5851"/>
      <c r="P5851"/>
      <c r="R5851"/>
      <c r="T5851" s="30"/>
    </row>
    <row r="5852" spans="4:20" x14ac:dyDescent="0.45">
      <c r="D5852"/>
      <c r="E5852"/>
      <c r="I5852" s="21"/>
      <c r="J5852" s="22"/>
      <c r="K5852" s="23"/>
      <c r="M5852" s="31"/>
      <c r="N5852" s="31"/>
      <c r="O5852"/>
      <c r="P5852"/>
      <c r="R5852"/>
      <c r="T5852" s="30"/>
    </row>
    <row r="5853" spans="4:20" x14ac:dyDescent="0.45">
      <c r="D5853"/>
      <c r="E5853"/>
      <c r="I5853" s="21"/>
      <c r="J5853" s="22"/>
      <c r="K5853" s="23"/>
      <c r="M5853" s="31"/>
      <c r="N5853" s="31"/>
      <c r="O5853"/>
      <c r="P5853"/>
      <c r="R5853"/>
      <c r="T5853" s="30"/>
    </row>
    <row r="5854" spans="4:20" x14ac:dyDescent="0.45">
      <c r="D5854"/>
      <c r="E5854"/>
      <c r="I5854" s="21"/>
      <c r="J5854" s="22"/>
      <c r="K5854" s="23"/>
      <c r="M5854" s="31"/>
      <c r="N5854" s="31"/>
      <c r="O5854"/>
      <c r="P5854"/>
      <c r="R5854"/>
      <c r="T5854" s="30"/>
    </row>
    <row r="5855" spans="4:20" x14ac:dyDescent="0.45">
      <c r="D5855"/>
      <c r="E5855"/>
      <c r="I5855" s="21"/>
      <c r="J5855" s="22"/>
      <c r="K5855" s="23"/>
      <c r="M5855" s="31"/>
      <c r="N5855" s="31"/>
      <c r="O5855"/>
      <c r="P5855"/>
      <c r="R5855"/>
      <c r="T5855" s="30"/>
    </row>
    <row r="5856" spans="4:20" x14ac:dyDescent="0.45">
      <c r="D5856"/>
      <c r="E5856"/>
      <c r="I5856" s="21"/>
      <c r="J5856" s="22"/>
      <c r="K5856" s="23"/>
      <c r="M5856" s="31"/>
      <c r="N5856" s="31"/>
      <c r="O5856"/>
      <c r="P5856"/>
      <c r="R5856"/>
      <c r="T5856" s="30"/>
    </row>
    <row r="5857" spans="4:20" x14ac:dyDescent="0.45">
      <c r="D5857"/>
      <c r="E5857"/>
      <c r="I5857" s="21"/>
      <c r="J5857" s="22"/>
      <c r="K5857" s="23"/>
      <c r="M5857" s="31"/>
      <c r="N5857" s="31"/>
      <c r="O5857"/>
      <c r="P5857"/>
      <c r="R5857"/>
      <c r="T5857" s="30"/>
    </row>
    <row r="5858" spans="4:20" x14ac:dyDescent="0.45">
      <c r="D5858"/>
      <c r="E5858"/>
      <c r="I5858" s="21"/>
      <c r="J5858" s="22"/>
      <c r="K5858" s="23"/>
      <c r="M5858" s="31"/>
      <c r="N5858" s="31"/>
      <c r="O5858"/>
      <c r="P5858"/>
      <c r="R5858"/>
      <c r="T5858" s="30"/>
    </row>
    <row r="5859" spans="4:20" x14ac:dyDescent="0.45">
      <c r="D5859"/>
      <c r="E5859"/>
      <c r="I5859" s="21"/>
      <c r="J5859" s="22"/>
      <c r="K5859" s="23"/>
      <c r="M5859" s="31"/>
      <c r="N5859" s="31"/>
      <c r="O5859"/>
      <c r="P5859"/>
      <c r="R5859"/>
      <c r="T5859" s="30"/>
    </row>
    <row r="5860" spans="4:20" x14ac:dyDescent="0.45">
      <c r="D5860"/>
      <c r="E5860"/>
      <c r="I5860" s="21"/>
      <c r="J5860" s="22"/>
      <c r="K5860" s="23"/>
      <c r="M5860" s="31"/>
      <c r="N5860" s="31"/>
      <c r="O5860"/>
      <c r="P5860"/>
      <c r="R5860"/>
      <c r="T5860" s="30"/>
    </row>
    <row r="5861" spans="4:20" x14ac:dyDescent="0.45">
      <c r="D5861"/>
      <c r="E5861"/>
      <c r="I5861" s="21"/>
      <c r="J5861" s="22"/>
      <c r="K5861" s="23"/>
      <c r="M5861" s="31"/>
      <c r="N5861" s="31"/>
      <c r="O5861"/>
      <c r="P5861"/>
      <c r="R5861"/>
      <c r="T5861" s="30"/>
    </row>
    <row r="5862" spans="4:20" x14ac:dyDescent="0.45">
      <c r="D5862"/>
      <c r="E5862"/>
      <c r="I5862" s="21"/>
      <c r="J5862" s="22"/>
      <c r="K5862" s="23"/>
      <c r="M5862" s="31"/>
      <c r="N5862" s="31"/>
      <c r="O5862"/>
      <c r="P5862"/>
      <c r="R5862"/>
      <c r="T5862" s="30"/>
    </row>
    <row r="5863" spans="4:20" x14ac:dyDescent="0.45">
      <c r="D5863"/>
      <c r="E5863"/>
      <c r="I5863" s="21"/>
      <c r="J5863" s="22"/>
      <c r="K5863" s="23"/>
      <c r="M5863" s="31"/>
      <c r="N5863" s="31"/>
      <c r="O5863"/>
      <c r="P5863"/>
      <c r="R5863"/>
      <c r="T5863" s="30"/>
    </row>
    <row r="5864" spans="4:20" x14ac:dyDescent="0.45">
      <c r="D5864"/>
      <c r="E5864"/>
      <c r="I5864" s="21"/>
      <c r="J5864" s="22"/>
      <c r="K5864" s="23"/>
      <c r="M5864" s="31"/>
      <c r="N5864" s="31"/>
      <c r="O5864"/>
      <c r="P5864"/>
      <c r="R5864"/>
      <c r="T5864" s="30"/>
    </row>
    <row r="5865" spans="4:20" x14ac:dyDescent="0.45">
      <c r="D5865"/>
      <c r="E5865"/>
      <c r="I5865" s="21"/>
      <c r="J5865" s="22"/>
      <c r="K5865" s="23"/>
      <c r="M5865" s="31"/>
      <c r="N5865" s="31"/>
      <c r="O5865"/>
      <c r="P5865"/>
      <c r="R5865"/>
      <c r="T5865" s="30"/>
    </row>
    <row r="5866" spans="4:20" x14ac:dyDescent="0.45">
      <c r="D5866"/>
      <c r="E5866"/>
      <c r="I5866" s="21"/>
      <c r="J5866" s="22"/>
      <c r="K5866" s="23"/>
      <c r="M5866" s="31"/>
      <c r="N5866" s="31"/>
      <c r="O5866"/>
      <c r="P5866"/>
      <c r="R5866"/>
      <c r="T5866" s="30"/>
    </row>
    <row r="5867" spans="4:20" x14ac:dyDescent="0.45">
      <c r="D5867"/>
      <c r="E5867"/>
      <c r="I5867" s="21"/>
      <c r="J5867" s="22"/>
      <c r="K5867" s="23"/>
      <c r="M5867" s="31"/>
      <c r="N5867" s="31"/>
      <c r="O5867"/>
      <c r="P5867"/>
      <c r="R5867"/>
      <c r="T5867" s="30"/>
    </row>
    <row r="5868" spans="4:20" x14ac:dyDescent="0.45">
      <c r="D5868"/>
      <c r="E5868"/>
      <c r="I5868" s="21"/>
      <c r="J5868" s="22"/>
      <c r="K5868" s="23"/>
      <c r="M5868" s="31"/>
      <c r="N5868" s="31"/>
      <c r="O5868"/>
      <c r="P5868"/>
      <c r="R5868"/>
      <c r="T5868" s="30"/>
    </row>
    <row r="5869" spans="4:20" x14ac:dyDescent="0.45">
      <c r="D5869"/>
      <c r="E5869"/>
      <c r="I5869" s="21"/>
      <c r="J5869" s="22"/>
      <c r="K5869" s="23"/>
      <c r="M5869" s="31"/>
      <c r="N5869" s="31"/>
      <c r="O5869"/>
      <c r="P5869"/>
      <c r="R5869"/>
      <c r="T5869" s="30"/>
    </row>
    <row r="5870" spans="4:20" x14ac:dyDescent="0.45">
      <c r="D5870"/>
      <c r="E5870"/>
      <c r="I5870" s="21"/>
      <c r="J5870" s="22"/>
      <c r="K5870" s="23"/>
      <c r="M5870" s="31"/>
      <c r="N5870" s="31"/>
      <c r="O5870"/>
      <c r="P5870"/>
      <c r="R5870"/>
      <c r="T5870" s="30"/>
    </row>
    <row r="5871" spans="4:20" x14ac:dyDescent="0.45">
      <c r="D5871"/>
      <c r="E5871"/>
      <c r="I5871" s="21"/>
      <c r="J5871" s="22"/>
      <c r="K5871" s="23"/>
      <c r="M5871" s="31"/>
      <c r="N5871" s="31"/>
      <c r="O5871"/>
      <c r="P5871"/>
      <c r="R5871"/>
      <c r="T5871" s="30"/>
    </row>
    <row r="5872" spans="4:20" x14ac:dyDescent="0.45">
      <c r="D5872"/>
      <c r="E5872"/>
      <c r="I5872" s="21"/>
      <c r="J5872" s="22"/>
      <c r="K5872" s="23"/>
      <c r="M5872" s="31"/>
      <c r="N5872" s="31"/>
      <c r="O5872"/>
      <c r="P5872"/>
      <c r="R5872"/>
      <c r="T5872" s="30"/>
    </row>
    <row r="5873" spans="4:20" x14ac:dyDescent="0.45">
      <c r="D5873"/>
      <c r="E5873"/>
      <c r="I5873" s="21"/>
      <c r="J5873" s="22"/>
      <c r="K5873" s="23"/>
      <c r="M5873" s="31"/>
      <c r="N5873" s="31"/>
      <c r="O5873"/>
      <c r="P5873"/>
      <c r="R5873"/>
      <c r="T5873" s="30"/>
    </row>
    <row r="5874" spans="4:20" x14ac:dyDescent="0.45">
      <c r="D5874"/>
      <c r="E5874"/>
      <c r="I5874" s="21"/>
      <c r="J5874" s="22"/>
      <c r="K5874" s="23"/>
      <c r="M5874" s="31"/>
      <c r="N5874" s="31"/>
      <c r="O5874"/>
      <c r="P5874"/>
      <c r="R5874"/>
      <c r="T5874" s="30"/>
    </row>
    <row r="5875" spans="4:20" x14ac:dyDescent="0.45">
      <c r="D5875"/>
      <c r="E5875"/>
      <c r="I5875" s="21"/>
      <c r="J5875" s="22"/>
      <c r="K5875" s="23"/>
      <c r="M5875" s="31"/>
      <c r="N5875" s="31"/>
      <c r="O5875"/>
      <c r="P5875"/>
      <c r="R5875"/>
      <c r="T5875" s="30"/>
    </row>
    <row r="5876" spans="4:20" x14ac:dyDescent="0.45">
      <c r="D5876"/>
      <c r="E5876"/>
      <c r="I5876" s="21"/>
      <c r="J5876" s="22"/>
      <c r="K5876" s="23"/>
      <c r="M5876" s="31"/>
      <c r="N5876" s="31"/>
      <c r="O5876"/>
      <c r="P5876"/>
      <c r="R5876"/>
      <c r="T5876" s="30"/>
    </row>
    <row r="5877" spans="4:20" x14ac:dyDescent="0.45">
      <c r="D5877"/>
      <c r="E5877"/>
      <c r="I5877" s="21"/>
      <c r="J5877" s="22"/>
      <c r="K5877" s="23"/>
      <c r="M5877" s="31"/>
      <c r="N5877" s="31"/>
      <c r="O5877"/>
      <c r="P5877"/>
      <c r="R5877"/>
      <c r="T5877" s="30"/>
    </row>
    <row r="5878" spans="4:20" x14ac:dyDescent="0.45">
      <c r="D5878"/>
      <c r="E5878"/>
      <c r="I5878" s="21"/>
      <c r="J5878" s="22"/>
      <c r="K5878" s="23"/>
      <c r="M5878" s="31"/>
      <c r="N5878" s="31"/>
      <c r="O5878"/>
      <c r="P5878"/>
      <c r="R5878"/>
      <c r="T5878" s="30"/>
    </row>
    <row r="5879" spans="4:20" x14ac:dyDescent="0.45">
      <c r="D5879"/>
      <c r="E5879"/>
      <c r="I5879" s="21"/>
      <c r="J5879" s="22"/>
      <c r="K5879" s="23"/>
      <c r="M5879" s="31"/>
      <c r="N5879" s="31"/>
      <c r="O5879"/>
      <c r="P5879"/>
      <c r="R5879"/>
      <c r="T5879" s="30"/>
    </row>
    <row r="5880" spans="4:20" x14ac:dyDescent="0.45">
      <c r="D5880"/>
      <c r="E5880"/>
      <c r="I5880" s="21"/>
      <c r="J5880" s="22"/>
      <c r="K5880" s="23"/>
      <c r="M5880" s="31"/>
      <c r="N5880" s="31"/>
      <c r="O5880"/>
      <c r="P5880"/>
      <c r="R5880"/>
      <c r="T5880" s="30"/>
    </row>
    <row r="5881" spans="4:20" x14ac:dyDescent="0.45">
      <c r="D5881"/>
      <c r="E5881"/>
      <c r="I5881" s="21"/>
      <c r="J5881" s="22"/>
      <c r="K5881" s="23"/>
      <c r="M5881" s="31"/>
      <c r="N5881" s="31"/>
      <c r="O5881"/>
      <c r="P5881"/>
      <c r="R5881"/>
      <c r="T5881" s="30"/>
    </row>
    <row r="5882" spans="4:20" x14ac:dyDescent="0.45">
      <c r="D5882"/>
      <c r="E5882"/>
      <c r="I5882" s="21"/>
      <c r="J5882" s="22"/>
      <c r="K5882" s="23"/>
      <c r="M5882" s="31"/>
      <c r="N5882" s="31"/>
      <c r="O5882"/>
      <c r="P5882"/>
      <c r="R5882"/>
      <c r="T5882" s="30"/>
    </row>
    <row r="5883" spans="4:20" x14ac:dyDescent="0.45">
      <c r="D5883"/>
      <c r="E5883"/>
      <c r="I5883" s="21"/>
      <c r="J5883" s="22"/>
      <c r="K5883" s="23"/>
      <c r="M5883" s="31"/>
      <c r="N5883" s="31"/>
      <c r="O5883"/>
      <c r="P5883"/>
      <c r="R5883"/>
      <c r="T5883" s="30"/>
    </row>
    <row r="5884" spans="4:20" x14ac:dyDescent="0.45">
      <c r="D5884"/>
      <c r="E5884"/>
      <c r="I5884" s="21"/>
      <c r="J5884" s="22"/>
      <c r="K5884" s="23"/>
      <c r="M5884" s="31"/>
      <c r="N5884" s="31"/>
      <c r="O5884"/>
      <c r="P5884"/>
      <c r="R5884"/>
      <c r="T5884" s="30"/>
    </row>
    <row r="5885" spans="4:20" x14ac:dyDescent="0.45">
      <c r="D5885"/>
      <c r="E5885"/>
      <c r="I5885" s="21"/>
      <c r="J5885" s="22"/>
      <c r="K5885" s="23"/>
      <c r="M5885" s="31"/>
      <c r="N5885" s="31"/>
      <c r="O5885"/>
      <c r="P5885"/>
      <c r="R5885"/>
      <c r="T5885" s="30"/>
    </row>
    <row r="5886" spans="4:20" x14ac:dyDescent="0.45">
      <c r="D5886"/>
      <c r="E5886"/>
      <c r="I5886" s="21"/>
      <c r="J5886" s="22"/>
      <c r="K5886" s="23"/>
      <c r="M5886" s="31"/>
      <c r="N5886" s="31"/>
      <c r="O5886"/>
      <c r="P5886"/>
      <c r="R5886"/>
      <c r="T5886" s="30"/>
    </row>
    <row r="5887" spans="4:20" x14ac:dyDescent="0.45">
      <c r="D5887"/>
      <c r="E5887"/>
      <c r="I5887" s="21"/>
      <c r="J5887" s="22"/>
      <c r="K5887" s="23"/>
      <c r="M5887" s="31"/>
      <c r="N5887" s="31"/>
      <c r="O5887"/>
      <c r="P5887"/>
      <c r="R5887"/>
      <c r="T5887" s="30"/>
    </row>
    <row r="5888" spans="4:20" x14ac:dyDescent="0.45">
      <c r="D5888"/>
      <c r="E5888"/>
      <c r="I5888" s="21"/>
      <c r="J5888" s="22"/>
      <c r="K5888" s="23"/>
      <c r="M5888" s="31"/>
      <c r="N5888" s="31"/>
      <c r="O5888"/>
      <c r="P5888"/>
      <c r="R5888"/>
      <c r="T5888" s="30"/>
    </row>
    <row r="5889" spans="4:20" x14ac:dyDescent="0.45">
      <c r="D5889"/>
      <c r="E5889"/>
      <c r="I5889" s="21"/>
      <c r="J5889" s="22"/>
      <c r="K5889" s="23"/>
      <c r="M5889" s="31"/>
      <c r="N5889" s="31"/>
      <c r="O5889"/>
      <c r="P5889"/>
      <c r="R5889"/>
      <c r="T5889" s="30"/>
    </row>
    <row r="5890" spans="4:20" x14ac:dyDescent="0.45">
      <c r="D5890"/>
      <c r="E5890"/>
      <c r="I5890" s="21"/>
      <c r="J5890" s="22"/>
      <c r="K5890" s="23"/>
      <c r="M5890" s="31"/>
      <c r="N5890" s="31"/>
      <c r="O5890"/>
      <c r="P5890"/>
      <c r="R5890"/>
      <c r="T5890" s="30"/>
    </row>
    <row r="5891" spans="4:20" x14ac:dyDescent="0.45">
      <c r="D5891"/>
      <c r="E5891"/>
      <c r="I5891" s="21"/>
      <c r="J5891" s="22"/>
      <c r="K5891" s="23"/>
      <c r="M5891" s="31"/>
      <c r="N5891" s="31"/>
      <c r="O5891"/>
      <c r="P5891"/>
      <c r="R5891"/>
      <c r="T5891" s="30"/>
    </row>
    <row r="5892" spans="4:20" x14ac:dyDescent="0.45">
      <c r="D5892"/>
      <c r="E5892"/>
      <c r="I5892" s="21"/>
      <c r="J5892" s="22"/>
      <c r="K5892" s="23"/>
      <c r="M5892" s="31"/>
      <c r="N5892" s="31"/>
      <c r="O5892"/>
      <c r="P5892"/>
      <c r="R5892"/>
      <c r="T5892" s="30"/>
    </row>
    <row r="5893" spans="4:20" x14ac:dyDescent="0.45">
      <c r="D5893"/>
      <c r="E5893"/>
      <c r="I5893" s="21"/>
      <c r="J5893" s="22"/>
      <c r="K5893" s="23"/>
      <c r="M5893" s="31"/>
      <c r="N5893" s="31"/>
      <c r="O5893"/>
      <c r="P5893"/>
      <c r="R5893"/>
      <c r="T5893" s="30"/>
    </row>
    <row r="5894" spans="4:20" x14ac:dyDescent="0.45">
      <c r="D5894"/>
      <c r="E5894"/>
      <c r="I5894" s="21"/>
      <c r="J5894" s="22"/>
      <c r="K5894" s="23"/>
      <c r="M5894" s="31"/>
      <c r="N5894" s="31"/>
      <c r="O5894"/>
      <c r="P5894"/>
      <c r="R5894"/>
      <c r="T5894" s="30"/>
    </row>
    <row r="5895" spans="4:20" x14ac:dyDescent="0.45">
      <c r="D5895"/>
      <c r="E5895"/>
      <c r="I5895" s="21"/>
      <c r="J5895" s="22"/>
      <c r="K5895" s="23"/>
      <c r="M5895" s="31"/>
      <c r="N5895" s="31"/>
      <c r="O5895"/>
      <c r="P5895"/>
      <c r="R5895"/>
      <c r="T5895" s="30"/>
    </row>
    <row r="5896" spans="4:20" x14ac:dyDescent="0.45">
      <c r="D5896"/>
      <c r="E5896"/>
      <c r="I5896" s="21"/>
      <c r="J5896" s="22"/>
      <c r="K5896" s="23"/>
      <c r="M5896" s="31"/>
      <c r="N5896" s="31"/>
      <c r="O5896"/>
      <c r="P5896"/>
      <c r="R5896"/>
      <c r="T5896" s="30"/>
    </row>
    <row r="5897" spans="4:20" x14ac:dyDescent="0.45">
      <c r="D5897"/>
      <c r="E5897"/>
      <c r="I5897" s="21"/>
      <c r="J5897" s="22"/>
      <c r="K5897" s="23"/>
      <c r="M5897" s="31"/>
      <c r="N5897" s="31"/>
      <c r="O5897"/>
      <c r="P5897"/>
      <c r="R5897"/>
      <c r="T5897" s="30"/>
    </row>
    <row r="5898" spans="4:20" x14ac:dyDescent="0.45">
      <c r="D5898"/>
      <c r="E5898"/>
      <c r="I5898" s="21"/>
      <c r="J5898" s="22"/>
      <c r="K5898" s="23"/>
      <c r="M5898" s="31"/>
      <c r="N5898" s="31"/>
      <c r="O5898"/>
      <c r="P5898"/>
      <c r="R5898"/>
      <c r="T5898" s="30"/>
    </row>
    <row r="5899" spans="4:20" x14ac:dyDescent="0.45">
      <c r="D5899"/>
      <c r="E5899"/>
      <c r="I5899" s="21"/>
      <c r="J5899" s="22"/>
      <c r="K5899" s="23"/>
      <c r="M5899" s="31"/>
      <c r="N5899" s="31"/>
      <c r="O5899"/>
      <c r="P5899"/>
      <c r="R5899"/>
      <c r="T5899" s="30"/>
    </row>
    <row r="5900" spans="4:20" x14ac:dyDescent="0.45">
      <c r="D5900"/>
      <c r="E5900"/>
      <c r="I5900" s="21"/>
      <c r="J5900" s="22"/>
      <c r="K5900" s="23"/>
      <c r="M5900" s="31"/>
      <c r="N5900" s="31"/>
      <c r="O5900"/>
      <c r="P5900"/>
      <c r="R5900"/>
      <c r="T5900" s="30"/>
    </row>
    <row r="5901" spans="4:20" x14ac:dyDescent="0.45">
      <c r="D5901"/>
      <c r="E5901"/>
      <c r="I5901" s="21"/>
      <c r="J5901" s="22"/>
      <c r="K5901" s="23"/>
      <c r="M5901" s="31"/>
      <c r="N5901" s="31"/>
      <c r="O5901"/>
      <c r="P5901"/>
      <c r="R5901"/>
      <c r="T5901" s="30"/>
    </row>
    <row r="5902" spans="4:20" x14ac:dyDescent="0.45">
      <c r="D5902"/>
      <c r="E5902"/>
      <c r="I5902" s="21"/>
      <c r="J5902" s="22"/>
      <c r="K5902" s="23"/>
      <c r="M5902" s="31"/>
      <c r="N5902" s="31"/>
      <c r="O5902"/>
      <c r="P5902"/>
      <c r="R5902"/>
      <c r="T5902" s="30"/>
    </row>
    <row r="5903" spans="4:20" x14ac:dyDescent="0.45">
      <c r="D5903"/>
      <c r="E5903"/>
      <c r="I5903" s="21"/>
      <c r="J5903" s="22"/>
      <c r="K5903" s="23"/>
      <c r="M5903" s="31"/>
      <c r="N5903" s="31"/>
      <c r="O5903"/>
      <c r="P5903"/>
      <c r="R5903"/>
      <c r="T5903" s="30"/>
    </row>
    <row r="5904" spans="4:20" x14ac:dyDescent="0.45">
      <c r="D5904"/>
      <c r="E5904"/>
      <c r="I5904" s="21"/>
      <c r="J5904" s="22"/>
      <c r="K5904" s="23"/>
      <c r="M5904" s="31"/>
      <c r="N5904" s="31"/>
      <c r="O5904"/>
      <c r="P5904"/>
      <c r="R5904"/>
      <c r="T5904" s="30"/>
    </row>
    <row r="5905" spans="4:20" x14ac:dyDescent="0.45">
      <c r="D5905"/>
      <c r="E5905"/>
      <c r="I5905" s="21"/>
      <c r="J5905" s="22"/>
      <c r="K5905" s="23"/>
      <c r="M5905" s="31"/>
      <c r="N5905" s="31"/>
      <c r="O5905"/>
      <c r="P5905"/>
      <c r="R5905"/>
      <c r="T5905" s="30"/>
    </row>
    <row r="5906" spans="4:20" x14ac:dyDescent="0.45">
      <c r="D5906"/>
      <c r="E5906"/>
      <c r="I5906" s="21"/>
      <c r="J5906" s="22"/>
      <c r="K5906" s="23"/>
      <c r="M5906" s="31"/>
      <c r="N5906" s="31"/>
      <c r="O5906"/>
      <c r="P5906"/>
      <c r="R5906"/>
      <c r="T5906" s="30"/>
    </row>
    <row r="5907" spans="4:20" x14ac:dyDescent="0.45">
      <c r="D5907"/>
      <c r="E5907"/>
      <c r="I5907" s="21"/>
      <c r="J5907" s="22"/>
      <c r="K5907" s="23"/>
      <c r="M5907" s="31"/>
      <c r="N5907" s="31"/>
      <c r="O5907"/>
      <c r="P5907"/>
      <c r="R5907"/>
      <c r="T5907" s="30"/>
    </row>
    <row r="5908" spans="4:20" x14ac:dyDescent="0.45">
      <c r="D5908"/>
      <c r="E5908"/>
      <c r="I5908" s="21"/>
      <c r="J5908" s="22"/>
      <c r="K5908" s="23"/>
      <c r="M5908" s="31"/>
      <c r="N5908" s="31"/>
      <c r="O5908"/>
      <c r="P5908"/>
      <c r="R5908"/>
      <c r="T5908" s="30"/>
    </row>
    <row r="5909" spans="4:20" x14ac:dyDescent="0.45">
      <c r="D5909"/>
      <c r="E5909"/>
      <c r="I5909" s="21"/>
      <c r="J5909" s="22"/>
      <c r="K5909" s="23"/>
      <c r="M5909" s="31"/>
      <c r="N5909" s="31"/>
      <c r="O5909"/>
      <c r="P5909"/>
      <c r="R5909"/>
      <c r="T5909" s="30"/>
    </row>
    <row r="5910" spans="4:20" x14ac:dyDescent="0.45">
      <c r="D5910"/>
      <c r="E5910"/>
      <c r="I5910" s="21"/>
      <c r="J5910" s="22"/>
      <c r="K5910" s="23"/>
      <c r="M5910" s="31"/>
      <c r="N5910" s="31"/>
      <c r="O5910"/>
      <c r="P5910"/>
      <c r="R5910"/>
      <c r="T5910" s="30"/>
    </row>
    <row r="5911" spans="4:20" x14ac:dyDescent="0.45">
      <c r="D5911"/>
      <c r="E5911"/>
      <c r="I5911" s="21"/>
      <c r="J5911" s="22"/>
      <c r="K5911" s="23"/>
      <c r="M5911" s="31"/>
      <c r="N5911" s="31"/>
      <c r="O5911"/>
      <c r="P5911"/>
      <c r="R5911"/>
      <c r="T5911" s="30"/>
    </row>
    <row r="5912" spans="4:20" x14ac:dyDescent="0.45">
      <c r="D5912"/>
      <c r="E5912"/>
      <c r="I5912" s="21"/>
      <c r="J5912" s="22"/>
      <c r="K5912" s="23"/>
      <c r="M5912" s="31"/>
      <c r="N5912" s="31"/>
      <c r="O5912"/>
      <c r="P5912"/>
      <c r="R5912"/>
      <c r="T5912" s="30"/>
    </row>
    <row r="5913" spans="4:20" x14ac:dyDescent="0.45">
      <c r="D5913"/>
      <c r="E5913"/>
      <c r="I5913" s="21"/>
      <c r="J5913" s="22"/>
      <c r="K5913" s="23"/>
      <c r="M5913" s="31"/>
      <c r="N5913" s="31"/>
      <c r="O5913"/>
      <c r="P5913"/>
      <c r="R5913"/>
      <c r="T5913" s="30"/>
    </row>
    <row r="5914" spans="4:20" x14ac:dyDescent="0.45">
      <c r="D5914"/>
      <c r="E5914"/>
      <c r="I5914" s="21"/>
      <c r="J5914" s="22"/>
      <c r="K5914" s="23"/>
      <c r="M5914" s="31"/>
      <c r="N5914" s="31"/>
      <c r="O5914"/>
      <c r="P5914"/>
      <c r="R5914"/>
      <c r="T5914" s="30"/>
    </row>
    <row r="5915" spans="4:20" x14ac:dyDescent="0.45">
      <c r="D5915"/>
      <c r="E5915"/>
      <c r="I5915" s="21"/>
      <c r="J5915" s="22"/>
      <c r="K5915" s="23"/>
      <c r="M5915" s="31"/>
      <c r="N5915" s="31"/>
      <c r="O5915"/>
      <c r="P5915"/>
      <c r="R5915"/>
      <c r="T5915" s="30"/>
    </row>
    <row r="5916" spans="4:20" x14ac:dyDescent="0.45">
      <c r="D5916"/>
      <c r="E5916"/>
      <c r="I5916" s="21"/>
      <c r="J5916" s="22"/>
      <c r="K5916" s="23"/>
      <c r="M5916" s="31"/>
      <c r="N5916" s="31"/>
      <c r="O5916"/>
      <c r="P5916"/>
      <c r="R5916"/>
      <c r="T5916" s="30"/>
    </row>
    <row r="5917" spans="4:20" x14ac:dyDescent="0.45">
      <c r="D5917"/>
      <c r="E5917"/>
      <c r="I5917" s="21"/>
      <c r="J5917" s="22"/>
      <c r="K5917" s="23"/>
      <c r="M5917" s="31"/>
      <c r="N5917" s="31"/>
      <c r="O5917"/>
      <c r="P5917"/>
      <c r="R5917"/>
      <c r="T5917" s="30"/>
    </row>
    <row r="5918" spans="4:20" x14ac:dyDescent="0.45">
      <c r="D5918"/>
      <c r="E5918"/>
      <c r="I5918" s="21"/>
      <c r="J5918" s="22"/>
      <c r="K5918" s="23"/>
      <c r="M5918" s="31"/>
      <c r="N5918" s="31"/>
      <c r="O5918"/>
      <c r="P5918"/>
      <c r="R5918"/>
      <c r="T5918" s="30"/>
    </row>
    <row r="5919" spans="4:20" x14ac:dyDescent="0.45">
      <c r="D5919"/>
      <c r="E5919"/>
      <c r="I5919" s="21"/>
      <c r="J5919" s="22"/>
      <c r="K5919" s="23"/>
      <c r="M5919" s="31"/>
      <c r="N5919" s="31"/>
      <c r="O5919"/>
      <c r="P5919"/>
      <c r="R5919"/>
      <c r="T5919" s="30"/>
    </row>
    <row r="5920" spans="4:20" x14ac:dyDescent="0.45">
      <c r="D5920"/>
      <c r="E5920"/>
      <c r="I5920" s="21"/>
      <c r="J5920" s="22"/>
      <c r="K5920" s="23"/>
      <c r="M5920" s="31"/>
      <c r="N5920" s="31"/>
      <c r="O5920"/>
      <c r="P5920"/>
      <c r="R5920"/>
      <c r="T5920" s="30"/>
    </row>
    <row r="5921" spans="4:20" x14ac:dyDescent="0.45">
      <c r="D5921"/>
      <c r="E5921"/>
      <c r="I5921" s="21"/>
      <c r="J5921" s="22"/>
      <c r="K5921" s="23"/>
      <c r="M5921" s="31"/>
      <c r="N5921" s="31"/>
      <c r="O5921"/>
      <c r="P5921"/>
      <c r="R5921"/>
      <c r="T5921" s="30"/>
    </row>
    <row r="5922" spans="4:20" x14ac:dyDescent="0.45">
      <c r="D5922"/>
      <c r="E5922"/>
      <c r="I5922" s="21"/>
      <c r="J5922" s="22"/>
      <c r="K5922" s="23"/>
      <c r="M5922" s="31"/>
      <c r="N5922" s="31"/>
      <c r="O5922"/>
      <c r="P5922"/>
      <c r="R5922"/>
      <c r="T5922" s="30"/>
    </row>
    <row r="5923" spans="4:20" x14ac:dyDescent="0.45">
      <c r="D5923"/>
      <c r="E5923"/>
      <c r="I5923" s="21"/>
      <c r="J5923" s="22"/>
      <c r="K5923" s="23"/>
      <c r="M5923" s="31"/>
      <c r="N5923" s="31"/>
      <c r="O5923"/>
      <c r="P5923"/>
      <c r="R5923"/>
      <c r="T5923" s="30"/>
    </row>
    <row r="5924" spans="4:20" x14ac:dyDescent="0.45">
      <c r="D5924"/>
      <c r="E5924"/>
      <c r="I5924" s="21"/>
      <c r="J5924" s="22"/>
      <c r="K5924" s="23"/>
      <c r="M5924" s="31"/>
      <c r="N5924" s="31"/>
      <c r="O5924"/>
      <c r="P5924"/>
      <c r="R5924"/>
      <c r="T5924" s="30"/>
    </row>
    <row r="5925" spans="4:20" x14ac:dyDescent="0.45">
      <c r="D5925"/>
      <c r="E5925"/>
      <c r="I5925" s="21"/>
      <c r="J5925" s="22"/>
      <c r="K5925" s="23"/>
      <c r="M5925" s="31"/>
      <c r="N5925" s="31"/>
      <c r="O5925"/>
      <c r="P5925"/>
      <c r="R5925"/>
      <c r="T5925" s="30"/>
    </row>
    <row r="5926" spans="4:20" x14ac:dyDescent="0.45">
      <c r="D5926"/>
      <c r="E5926"/>
      <c r="I5926" s="21"/>
      <c r="J5926" s="22"/>
      <c r="K5926" s="23"/>
      <c r="M5926" s="31"/>
      <c r="N5926" s="31"/>
      <c r="O5926"/>
      <c r="P5926"/>
      <c r="R5926"/>
      <c r="T5926" s="30"/>
    </row>
    <row r="5927" spans="4:20" x14ac:dyDescent="0.45">
      <c r="D5927"/>
      <c r="E5927"/>
      <c r="I5927" s="21"/>
      <c r="J5927" s="22"/>
      <c r="K5927" s="23"/>
      <c r="M5927" s="31"/>
      <c r="N5927" s="31"/>
      <c r="O5927"/>
      <c r="P5927"/>
      <c r="R5927"/>
      <c r="T5927" s="30"/>
    </row>
    <row r="5928" spans="4:20" x14ac:dyDescent="0.45">
      <c r="D5928"/>
      <c r="E5928"/>
      <c r="I5928" s="21"/>
      <c r="J5928" s="22"/>
      <c r="K5928" s="23"/>
      <c r="M5928" s="31"/>
      <c r="N5928" s="31"/>
      <c r="O5928"/>
      <c r="P5928"/>
      <c r="R5928"/>
      <c r="T5928" s="30"/>
    </row>
    <row r="5929" spans="4:20" x14ac:dyDescent="0.45">
      <c r="D5929"/>
      <c r="E5929"/>
      <c r="I5929" s="21"/>
      <c r="J5929" s="22"/>
      <c r="K5929" s="23"/>
      <c r="M5929" s="31"/>
      <c r="N5929" s="31"/>
      <c r="O5929"/>
      <c r="P5929"/>
      <c r="R5929"/>
      <c r="T5929" s="30"/>
    </row>
    <row r="5930" spans="4:20" x14ac:dyDescent="0.45">
      <c r="D5930"/>
      <c r="E5930"/>
      <c r="I5930" s="21"/>
      <c r="J5930" s="22"/>
      <c r="K5930" s="23"/>
      <c r="M5930" s="31"/>
      <c r="N5930" s="31"/>
      <c r="O5930"/>
      <c r="P5930"/>
      <c r="R5930"/>
      <c r="T5930" s="30"/>
    </row>
    <row r="5931" spans="4:20" x14ac:dyDescent="0.45">
      <c r="D5931"/>
      <c r="E5931"/>
      <c r="I5931" s="21"/>
      <c r="J5931" s="22"/>
      <c r="K5931" s="23"/>
      <c r="M5931" s="31"/>
      <c r="N5931" s="31"/>
      <c r="O5931"/>
      <c r="P5931"/>
      <c r="R5931"/>
      <c r="T5931" s="30"/>
    </row>
    <row r="5932" spans="4:20" x14ac:dyDescent="0.45">
      <c r="D5932"/>
      <c r="E5932"/>
      <c r="I5932" s="21"/>
      <c r="J5932" s="22"/>
      <c r="K5932" s="23"/>
      <c r="M5932" s="31"/>
      <c r="N5932" s="31"/>
      <c r="O5932"/>
      <c r="P5932"/>
      <c r="R5932"/>
      <c r="T5932" s="30"/>
    </row>
    <row r="5933" spans="4:20" x14ac:dyDescent="0.45">
      <c r="D5933"/>
      <c r="E5933"/>
      <c r="I5933" s="21"/>
      <c r="J5933" s="22"/>
      <c r="K5933" s="23"/>
      <c r="M5933" s="31"/>
      <c r="N5933" s="31"/>
      <c r="O5933"/>
      <c r="P5933"/>
      <c r="R5933"/>
      <c r="T5933" s="30"/>
    </row>
    <row r="5934" spans="4:20" x14ac:dyDescent="0.45">
      <c r="D5934"/>
      <c r="E5934"/>
      <c r="I5934" s="21"/>
      <c r="J5934" s="22"/>
      <c r="K5934" s="23"/>
      <c r="M5934" s="31"/>
      <c r="N5934" s="31"/>
      <c r="O5934"/>
      <c r="P5934"/>
      <c r="R5934"/>
      <c r="T5934" s="30"/>
    </row>
    <row r="5935" spans="4:20" x14ac:dyDescent="0.45">
      <c r="D5935"/>
      <c r="E5935"/>
      <c r="I5935" s="21"/>
      <c r="J5935" s="22"/>
      <c r="K5935" s="23"/>
      <c r="M5935" s="31"/>
      <c r="N5935" s="31"/>
      <c r="O5935"/>
      <c r="P5935"/>
      <c r="R5935"/>
      <c r="T5935" s="30"/>
    </row>
    <row r="5936" spans="4:20" x14ac:dyDescent="0.45">
      <c r="D5936"/>
      <c r="E5936"/>
      <c r="I5936" s="21"/>
      <c r="J5936" s="22"/>
      <c r="K5936" s="23"/>
      <c r="M5936" s="31"/>
      <c r="N5936" s="31"/>
      <c r="O5936"/>
      <c r="P5936"/>
      <c r="R5936"/>
      <c r="T5936" s="30"/>
    </row>
    <row r="5937" spans="4:20" x14ac:dyDescent="0.45">
      <c r="D5937"/>
      <c r="E5937"/>
      <c r="I5937" s="21"/>
      <c r="J5937" s="22"/>
      <c r="K5937" s="23"/>
      <c r="M5937" s="31"/>
      <c r="N5937" s="31"/>
      <c r="O5937"/>
      <c r="P5937"/>
      <c r="R5937"/>
      <c r="T5937" s="30"/>
    </row>
    <row r="5938" spans="4:20" x14ac:dyDescent="0.45">
      <c r="D5938"/>
      <c r="E5938"/>
      <c r="I5938" s="21"/>
      <c r="J5938" s="22"/>
      <c r="K5938" s="23"/>
      <c r="M5938" s="31"/>
      <c r="N5938" s="31"/>
      <c r="O5938"/>
      <c r="P5938"/>
      <c r="R5938"/>
      <c r="T5938" s="30"/>
    </row>
    <row r="5939" spans="4:20" x14ac:dyDescent="0.45">
      <c r="D5939"/>
      <c r="E5939"/>
      <c r="I5939" s="21"/>
      <c r="J5939" s="22"/>
      <c r="K5939" s="23"/>
      <c r="M5939" s="31"/>
      <c r="N5939" s="31"/>
      <c r="O5939"/>
      <c r="P5939"/>
      <c r="R5939"/>
      <c r="T5939" s="30"/>
    </row>
    <row r="5940" spans="4:20" x14ac:dyDescent="0.45">
      <c r="D5940"/>
      <c r="E5940"/>
      <c r="I5940" s="21"/>
      <c r="J5940" s="22"/>
      <c r="K5940" s="23"/>
      <c r="M5940" s="31"/>
      <c r="N5940" s="31"/>
      <c r="O5940"/>
      <c r="P5940"/>
      <c r="R5940"/>
      <c r="T5940" s="30"/>
    </row>
    <row r="5941" spans="4:20" x14ac:dyDescent="0.45">
      <c r="D5941"/>
      <c r="E5941"/>
      <c r="I5941" s="21"/>
      <c r="J5941" s="22"/>
      <c r="K5941" s="23"/>
      <c r="M5941" s="31"/>
      <c r="N5941" s="31"/>
      <c r="O5941"/>
      <c r="P5941"/>
      <c r="R5941"/>
      <c r="T5941" s="30"/>
    </row>
    <row r="5942" spans="4:20" x14ac:dyDescent="0.45">
      <c r="D5942"/>
      <c r="E5942"/>
      <c r="I5942" s="21"/>
      <c r="J5942" s="22"/>
      <c r="K5942" s="23"/>
      <c r="M5942" s="31"/>
      <c r="N5942" s="31"/>
      <c r="O5942"/>
      <c r="P5942"/>
      <c r="R5942"/>
      <c r="T5942" s="30"/>
    </row>
    <row r="5943" spans="4:20" x14ac:dyDescent="0.45">
      <c r="D5943"/>
      <c r="E5943"/>
      <c r="I5943" s="21"/>
      <c r="J5943" s="22"/>
      <c r="K5943" s="23"/>
      <c r="M5943" s="31"/>
      <c r="N5943" s="31"/>
      <c r="O5943"/>
      <c r="P5943"/>
      <c r="R5943"/>
      <c r="T5943" s="30"/>
    </row>
    <row r="5944" spans="4:20" x14ac:dyDescent="0.45">
      <c r="D5944"/>
      <c r="E5944"/>
      <c r="I5944" s="21"/>
      <c r="J5944" s="22"/>
      <c r="K5944" s="23"/>
      <c r="M5944" s="31"/>
      <c r="N5944" s="31"/>
      <c r="O5944"/>
      <c r="P5944"/>
      <c r="R5944"/>
      <c r="T5944" s="30"/>
    </row>
    <row r="5945" spans="4:20" x14ac:dyDescent="0.45">
      <c r="D5945"/>
      <c r="E5945"/>
      <c r="I5945" s="21"/>
      <c r="J5945" s="22"/>
      <c r="K5945" s="23"/>
      <c r="M5945" s="31"/>
      <c r="N5945" s="31"/>
      <c r="O5945"/>
      <c r="P5945"/>
      <c r="R5945"/>
      <c r="T5945" s="30"/>
    </row>
    <row r="5946" spans="4:20" x14ac:dyDescent="0.45">
      <c r="D5946"/>
      <c r="E5946"/>
      <c r="I5946" s="21"/>
      <c r="J5946" s="22"/>
      <c r="K5946" s="23"/>
      <c r="M5946" s="31"/>
      <c r="N5946" s="31"/>
      <c r="O5946"/>
      <c r="P5946"/>
      <c r="R5946"/>
      <c r="T5946" s="30"/>
    </row>
    <row r="5947" spans="4:20" x14ac:dyDescent="0.45">
      <c r="D5947"/>
      <c r="E5947"/>
      <c r="I5947" s="21"/>
      <c r="J5947" s="22"/>
      <c r="K5947" s="23"/>
      <c r="M5947" s="31"/>
      <c r="N5947" s="31"/>
      <c r="O5947"/>
      <c r="P5947"/>
      <c r="R5947"/>
      <c r="T5947" s="30"/>
    </row>
    <row r="5948" spans="4:20" x14ac:dyDescent="0.45">
      <c r="D5948"/>
      <c r="E5948"/>
      <c r="I5948" s="21"/>
      <c r="J5948" s="22"/>
      <c r="K5948" s="23"/>
      <c r="M5948" s="31"/>
      <c r="N5948" s="31"/>
      <c r="O5948"/>
      <c r="P5948"/>
      <c r="R5948"/>
      <c r="T5948" s="30"/>
    </row>
    <row r="5949" spans="4:20" x14ac:dyDescent="0.45">
      <c r="D5949"/>
      <c r="E5949"/>
      <c r="I5949" s="21"/>
      <c r="J5949" s="22"/>
      <c r="K5949" s="23"/>
      <c r="M5949" s="31"/>
      <c r="N5949" s="31"/>
      <c r="O5949"/>
      <c r="P5949"/>
      <c r="R5949"/>
      <c r="T5949" s="30"/>
    </row>
    <row r="5950" spans="4:20" x14ac:dyDescent="0.45">
      <c r="D5950"/>
      <c r="E5950"/>
      <c r="I5950" s="21"/>
      <c r="J5950" s="22"/>
      <c r="K5950" s="23"/>
      <c r="M5950" s="31"/>
      <c r="N5950" s="31"/>
      <c r="O5950"/>
      <c r="P5950"/>
      <c r="R5950"/>
      <c r="T5950" s="30"/>
    </row>
    <row r="5951" spans="4:20" x14ac:dyDescent="0.45">
      <c r="D5951"/>
      <c r="E5951"/>
      <c r="I5951" s="21"/>
      <c r="J5951" s="22"/>
      <c r="K5951" s="23"/>
      <c r="M5951" s="31"/>
      <c r="N5951" s="31"/>
      <c r="O5951"/>
      <c r="P5951"/>
      <c r="R5951"/>
      <c r="T5951" s="30"/>
    </row>
    <row r="5952" spans="4:20" x14ac:dyDescent="0.45">
      <c r="D5952"/>
      <c r="E5952"/>
      <c r="I5952" s="21"/>
      <c r="J5952" s="22"/>
      <c r="K5952" s="23"/>
      <c r="M5952" s="31"/>
      <c r="N5952" s="31"/>
      <c r="O5952"/>
      <c r="P5952"/>
      <c r="R5952"/>
      <c r="T5952" s="30"/>
    </row>
    <row r="5953" spans="4:20" x14ac:dyDescent="0.45">
      <c r="D5953"/>
      <c r="E5953"/>
      <c r="I5953" s="21"/>
      <c r="J5953" s="22"/>
      <c r="K5953" s="23"/>
      <c r="M5953" s="31"/>
      <c r="N5953" s="31"/>
      <c r="O5953"/>
      <c r="P5953"/>
      <c r="R5953"/>
      <c r="T5953" s="30"/>
    </row>
    <row r="5954" spans="4:20" x14ac:dyDescent="0.45">
      <c r="D5954"/>
      <c r="E5954"/>
      <c r="I5954" s="21"/>
      <c r="J5954" s="22"/>
      <c r="K5954" s="23"/>
      <c r="M5954" s="31"/>
      <c r="N5954" s="31"/>
      <c r="O5954"/>
      <c r="P5954"/>
      <c r="R5954"/>
      <c r="T5954" s="30"/>
    </row>
    <row r="5955" spans="4:20" x14ac:dyDescent="0.45">
      <c r="D5955"/>
      <c r="E5955"/>
      <c r="I5955" s="21"/>
      <c r="J5955" s="22"/>
      <c r="K5955" s="23"/>
      <c r="M5955" s="31"/>
      <c r="N5955" s="31"/>
      <c r="O5955"/>
      <c r="P5955"/>
      <c r="R5955"/>
      <c r="T5955" s="30"/>
    </row>
    <row r="5956" spans="4:20" x14ac:dyDescent="0.45">
      <c r="D5956"/>
      <c r="E5956"/>
      <c r="I5956" s="21"/>
      <c r="J5956" s="22"/>
      <c r="K5956" s="23"/>
      <c r="M5956" s="31"/>
      <c r="N5956" s="31"/>
      <c r="O5956"/>
      <c r="P5956"/>
      <c r="R5956"/>
      <c r="T5956" s="30"/>
    </row>
    <row r="5957" spans="4:20" x14ac:dyDescent="0.45">
      <c r="D5957"/>
      <c r="E5957"/>
      <c r="I5957" s="21"/>
      <c r="J5957" s="22"/>
      <c r="K5957" s="23"/>
      <c r="M5957" s="31"/>
      <c r="N5957" s="31"/>
      <c r="O5957"/>
      <c r="P5957"/>
      <c r="R5957"/>
      <c r="T5957" s="30"/>
    </row>
    <row r="5958" spans="4:20" x14ac:dyDescent="0.45">
      <c r="D5958"/>
      <c r="E5958"/>
      <c r="I5958" s="21"/>
      <c r="J5958" s="22"/>
      <c r="K5958" s="23"/>
      <c r="M5958" s="31"/>
      <c r="N5958" s="31"/>
      <c r="O5958"/>
      <c r="P5958"/>
      <c r="R5958"/>
      <c r="T5958" s="30"/>
    </row>
    <row r="5959" spans="4:20" x14ac:dyDescent="0.45">
      <c r="D5959"/>
      <c r="E5959"/>
      <c r="I5959" s="21"/>
      <c r="J5959" s="22"/>
      <c r="K5959" s="23"/>
      <c r="M5959" s="31"/>
      <c r="N5959" s="31"/>
      <c r="O5959"/>
      <c r="P5959"/>
      <c r="R5959"/>
      <c r="T5959" s="30"/>
    </row>
    <row r="5960" spans="4:20" x14ac:dyDescent="0.45">
      <c r="D5960"/>
      <c r="E5960"/>
      <c r="I5960" s="21"/>
      <c r="J5960" s="22"/>
      <c r="K5960" s="23"/>
      <c r="M5960" s="31"/>
      <c r="N5960" s="31"/>
      <c r="O5960"/>
      <c r="P5960"/>
      <c r="R5960"/>
      <c r="T5960" s="30"/>
    </row>
    <row r="5961" spans="4:20" x14ac:dyDescent="0.45">
      <c r="D5961"/>
      <c r="E5961"/>
      <c r="I5961" s="21"/>
      <c r="J5961" s="22"/>
      <c r="K5961" s="23"/>
      <c r="M5961" s="31"/>
      <c r="N5961" s="31"/>
      <c r="O5961"/>
      <c r="P5961"/>
      <c r="R5961"/>
      <c r="T5961" s="30"/>
    </row>
    <row r="5962" spans="4:20" x14ac:dyDescent="0.45">
      <c r="D5962"/>
      <c r="E5962"/>
      <c r="I5962" s="21"/>
      <c r="J5962" s="22"/>
      <c r="K5962" s="23"/>
      <c r="M5962" s="31"/>
      <c r="N5962" s="31"/>
      <c r="O5962"/>
      <c r="P5962"/>
      <c r="R5962"/>
      <c r="T5962" s="30"/>
    </row>
    <row r="5963" spans="4:20" x14ac:dyDescent="0.45">
      <c r="D5963"/>
      <c r="E5963"/>
      <c r="I5963" s="21"/>
      <c r="J5963" s="22"/>
      <c r="K5963" s="23"/>
      <c r="M5963" s="31"/>
      <c r="N5963" s="31"/>
      <c r="O5963"/>
      <c r="P5963"/>
      <c r="R5963"/>
      <c r="T5963" s="30"/>
    </row>
    <row r="5964" spans="4:20" x14ac:dyDescent="0.45">
      <c r="D5964"/>
      <c r="E5964"/>
      <c r="I5964" s="21"/>
      <c r="J5964" s="22"/>
      <c r="K5964" s="23"/>
      <c r="M5964" s="31"/>
      <c r="N5964" s="31"/>
      <c r="O5964"/>
      <c r="P5964"/>
      <c r="R5964"/>
      <c r="T5964" s="30"/>
    </row>
    <row r="5965" spans="4:20" x14ac:dyDescent="0.45">
      <c r="D5965"/>
      <c r="E5965"/>
      <c r="I5965" s="21"/>
      <c r="J5965" s="22"/>
      <c r="K5965" s="23"/>
      <c r="M5965" s="31"/>
      <c r="N5965" s="31"/>
      <c r="O5965"/>
      <c r="P5965"/>
      <c r="R5965"/>
      <c r="T5965" s="30"/>
    </row>
    <row r="5966" spans="4:20" x14ac:dyDescent="0.45">
      <c r="D5966"/>
      <c r="E5966"/>
      <c r="I5966" s="21"/>
      <c r="J5966" s="22"/>
      <c r="K5966" s="23"/>
      <c r="M5966" s="31"/>
      <c r="N5966" s="31"/>
      <c r="O5966"/>
      <c r="P5966"/>
      <c r="R5966"/>
      <c r="T5966" s="30"/>
    </row>
    <row r="5967" spans="4:20" x14ac:dyDescent="0.45">
      <c r="D5967"/>
      <c r="E5967"/>
      <c r="I5967" s="21"/>
      <c r="J5967" s="22"/>
      <c r="K5967" s="23"/>
      <c r="M5967" s="31"/>
      <c r="N5967" s="31"/>
      <c r="O5967"/>
      <c r="P5967"/>
      <c r="R5967"/>
      <c r="T5967" s="30"/>
    </row>
    <row r="5968" spans="4:20" x14ac:dyDescent="0.45">
      <c r="D5968"/>
      <c r="E5968"/>
      <c r="I5968" s="21"/>
      <c r="J5968" s="22"/>
      <c r="K5968" s="23"/>
      <c r="M5968" s="31"/>
      <c r="N5968" s="31"/>
      <c r="O5968"/>
      <c r="P5968"/>
      <c r="R5968"/>
      <c r="T5968" s="30"/>
    </row>
    <row r="5969" spans="4:20" x14ac:dyDescent="0.45">
      <c r="D5969"/>
      <c r="E5969"/>
      <c r="I5969" s="21"/>
      <c r="J5969" s="22"/>
      <c r="K5969" s="23"/>
      <c r="M5969" s="31"/>
      <c r="N5969" s="31"/>
      <c r="O5969"/>
      <c r="P5969"/>
      <c r="R5969"/>
      <c r="T5969" s="30"/>
    </row>
    <row r="5970" spans="4:20" x14ac:dyDescent="0.45">
      <c r="D5970"/>
      <c r="E5970"/>
      <c r="I5970" s="21"/>
      <c r="J5970" s="22"/>
      <c r="K5970" s="23"/>
      <c r="M5970" s="31"/>
      <c r="N5970" s="31"/>
      <c r="O5970"/>
      <c r="P5970"/>
      <c r="R5970"/>
      <c r="T5970" s="30"/>
    </row>
    <row r="5971" spans="4:20" x14ac:dyDescent="0.45">
      <c r="D5971"/>
      <c r="E5971"/>
      <c r="I5971" s="21"/>
      <c r="J5971" s="22"/>
      <c r="K5971" s="23"/>
      <c r="M5971" s="31"/>
      <c r="N5971" s="31"/>
      <c r="O5971"/>
      <c r="P5971"/>
      <c r="R5971"/>
      <c r="T5971" s="30"/>
    </row>
    <row r="5972" spans="4:20" x14ac:dyDescent="0.45">
      <c r="D5972"/>
      <c r="E5972"/>
      <c r="I5972" s="21"/>
      <c r="J5972" s="22"/>
      <c r="K5972" s="23"/>
      <c r="M5972" s="31"/>
      <c r="N5972" s="31"/>
      <c r="O5972"/>
      <c r="P5972"/>
      <c r="R5972"/>
      <c r="T5972" s="30"/>
    </row>
    <row r="5973" spans="4:20" x14ac:dyDescent="0.45">
      <c r="D5973"/>
      <c r="E5973"/>
      <c r="I5973" s="21"/>
      <c r="J5973" s="22"/>
      <c r="K5973" s="23"/>
      <c r="M5973" s="31"/>
      <c r="N5973" s="31"/>
      <c r="O5973"/>
      <c r="P5973"/>
      <c r="R5973"/>
      <c r="T5973" s="30"/>
    </row>
    <row r="5974" spans="4:20" x14ac:dyDescent="0.45">
      <c r="D5974"/>
      <c r="E5974"/>
      <c r="I5974" s="21"/>
      <c r="J5974" s="22"/>
      <c r="K5974" s="23"/>
      <c r="M5974" s="31"/>
      <c r="N5974" s="31"/>
      <c r="O5974"/>
      <c r="P5974"/>
      <c r="R5974"/>
      <c r="T5974" s="30"/>
    </row>
    <row r="5975" spans="4:20" x14ac:dyDescent="0.45">
      <c r="D5975"/>
      <c r="E5975"/>
      <c r="I5975" s="21"/>
      <c r="J5975" s="22"/>
      <c r="K5975" s="23"/>
      <c r="M5975" s="31"/>
      <c r="N5975" s="31"/>
      <c r="O5975"/>
      <c r="P5975"/>
      <c r="R5975"/>
      <c r="T5975" s="30"/>
    </row>
    <row r="5976" spans="4:20" x14ac:dyDescent="0.45">
      <c r="D5976"/>
      <c r="E5976"/>
      <c r="I5976" s="21"/>
      <c r="J5976" s="22"/>
      <c r="K5976" s="23"/>
      <c r="M5976" s="31"/>
      <c r="N5976" s="31"/>
      <c r="O5976"/>
      <c r="P5976"/>
      <c r="R5976"/>
      <c r="T5976" s="30"/>
    </row>
    <row r="5977" spans="4:20" x14ac:dyDescent="0.45">
      <c r="D5977"/>
      <c r="E5977"/>
      <c r="I5977" s="21"/>
      <c r="J5977" s="22"/>
      <c r="K5977" s="23"/>
      <c r="M5977" s="31"/>
      <c r="N5977" s="31"/>
      <c r="O5977"/>
      <c r="P5977"/>
      <c r="R5977"/>
      <c r="T5977" s="30"/>
    </row>
    <row r="5978" spans="4:20" x14ac:dyDescent="0.45">
      <c r="D5978"/>
      <c r="E5978"/>
      <c r="I5978" s="21"/>
      <c r="J5978" s="22"/>
      <c r="K5978" s="23"/>
      <c r="M5978" s="31"/>
      <c r="N5978" s="31"/>
      <c r="O5978"/>
      <c r="P5978"/>
      <c r="R5978"/>
      <c r="T5978" s="30"/>
    </row>
    <row r="5979" spans="4:20" x14ac:dyDescent="0.45">
      <c r="D5979"/>
      <c r="E5979"/>
      <c r="I5979" s="21"/>
      <c r="J5979" s="22"/>
      <c r="K5979" s="23"/>
      <c r="M5979" s="31"/>
      <c r="N5979" s="31"/>
      <c r="O5979"/>
      <c r="P5979"/>
      <c r="R5979"/>
      <c r="T5979" s="30"/>
    </row>
    <row r="5980" spans="4:20" x14ac:dyDescent="0.45">
      <c r="D5980"/>
      <c r="E5980"/>
      <c r="I5980" s="21"/>
      <c r="J5980" s="22"/>
      <c r="K5980" s="23"/>
      <c r="M5980" s="31"/>
      <c r="N5980" s="31"/>
      <c r="O5980"/>
      <c r="P5980"/>
      <c r="R5980"/>
      <c r="T5980" s="30"/>
    </row>
    <row r="5981" spans="4:20" x14ac:dyDescent="0.45">
      <c r="D5981"/>
      <c r="E5981"/>
      <c r="I5981" s="21"/>
      <c r="J5981" s="22"/>
      <c r="K5981" s="23"/>
      <c r="M5981" s="31"/>
      <c r="N5981" s="31"/>
      <c r="O5981"/>
      <c r="P5981"/>
      <c r="R5981"/>
      <c r="T5981" s="30"/>
    </row>
    <row r="5982" spans="4:20" x14ac:dyDescent="0.45">
      <c r="D5982"/>
      <c r="E5982"/>
      <c r="I5982" s="21"/>
      <c r="J5982" s="22"/>
      <c r="K5982" s="23"/>
      <c r="M5982" s="31"/>
      <c r="N5982" s="31"/>
      <c r="O5982"/>
      <c r="P5982"/>
      <c r="R5982"/>
      <c r="T5982" s="30"/>
    </row>
    <row r="5983" spans="4:20" x14ac:dyDescent="0.45">
      <c r="D5983"/>
      <c r="E5983"/>
      <c r="I5983" s="21"/>
      <c r="J5983" s="22"/>
      <c r="K5983" s="23"/>
      <c r="M5983" s="31"/>
      <c r="N5983" s="31"/>
      <c r="O5983"/>
      <c r="P5983"/>
      <c r="R5983"/>
      <c r="T5983" s="30"/>
    </row>
    <row r="5984" spans="4:20" x14ac:dyDescent="0.45">
      <c r="D5984"/>
      <c r="E5984"/>
      <c r="I5984" s="21"/>
      <c r="J5984" s="22"/>
      <c r="K5984" s="23"/>
      <c r="M5984" s="31"/>
      <c r="N5984" s="31"/>
      <c r="O5984"/>
      <c r="P5984"/>
      <c r="R5984"/>
      <c r="T5984" s="30"/>
    </row>
    <row r="5985" spans="4:20" x14ac:dyDescent="0.45">
      <c r="D5985"/>
      <c r="E5985"/>
      <c r="I5985" s="21"/>
      <c r="J5985" s="22"/>
      <c r="K5985" s="23"/>
      <c r="M5985" s="31"/>
      <c r="N5985" s="31"/>
      <c r="O5985"/>
      <c r="P5985"/>
      <c r="R5985"/>
      <c r="T5985" s="30"/>
    </row>
    <row r="5986" spans="4:20" x14ac:dyDescent="0.45">
      <c r="D5986"/>
      <c r="E5986"/>
      <c r="I5986" s="21"/>
      <c r="J5986" s="22"/>
      <c r="K5986" s="23"/>
      <c r="M5986" s="31"/>
      <c r="N5986" s="31"/>
      <c r="O5986"/>
      <c r="P5986"/>
      <c r="R5986"/>
      <c r="T5986" s="30"/>
    </row>
    <row r="5987" spans="4:20" x14ac:dyDescent="0.45">
      <c r="D5987"/>
      <c r="E5987"/>
      <c r="I5987" s="21"/>
      <c r="J5987" s="22"/>
      <c r="K5987" s="23"/>
      <c r="M5987" s="31"/>
      <c r="N5987" s="31"/>
      <c r="O5987"/>
      <c r="P5987"/>
      <c r="R5987"/>
      <c r="T5987" s="30"/>
    </row>
    <row r="5988" spans="4:20" x14ac:dyDescent="0.45">
      <c r="D5988"/>
      <c r="E5988"/>
      <c r="I5988" s="21"/>
      <c r="J5988" s="22"/>
      <c r="K5988" s="23"/>
      <c r="M5988" s="31"/>
      <c r="N5988" s="31"/>
      <c r="O5988"/>
      <c r="P5988"/>
      <c r="R5988"/>
      <c r="T5988" s="30"/>
    </row>
    <row r="5989" spans="4:20" x14ac:dyDescent="0.45">
      <c r="D5989"/>
      <c r="E5989"/>
      <c r="I5989" s="21"/>
      <c r="J5989" s="22"/>
      <c r="K5989" s="23"/>
      <c r="M5989" s="31"/>
      <c r="N5989" s="31"/>
      <c r="O5989"/>
      <c r="P5989"/>
      <c r="R5989"/>
      <c r="T5989" s="30"/>
    </row>
    <row r="5990" spans="4:20" x14ac:dyDescent="0.45">
      <c r="D5990"/>
      <c r="E5990"/>
      <c r="I5990" s="21"/>
      <c r="J5990" s="22"/>
      <c r="K5990" s="23"/>
      <c r="M5990" s="31"/>
      <c r="N5990" s="31"/>
      <c r="O5990"/>
      <c r="P5990"/>
      <c r="R5990"/>
      <c r="T5990" s="30"/>
    </row>
    <row r="5991" spans="4:20" x14ac:dyDescent="0.45">
      <c r="D5991"/>
      <c r="E5991"/>
      <c r="I5991" s="21"/>
      <c r="J5991" s="22"/>
      <c r="K5991" s="23"/>
      <c r="M5991" s="31"/>
      <c r="N5991" s="31"/>
      <c r="O5991"/>
      <c r="P5991"/>
      <c r="R5991"/>
      <c r="T5991" s="30"/>
    </row>
    <row r="5992" spans="4:20" x14ac:dyDescent="0.45">
      <c r="D5992"/>
      <c r="E5992"/>
      <c r="I5992" s="21"/>
      <c r="J5992" s="22"/>
      <c r="K5992" s="23"/>
      <c r="M5992" s="31"/>
      <c r="N5992" s="31"/>
      <c r="O5992"/>
      <c r="P5992"/>
      <c r="R5992"/>
      <c r="T5992" s="30"/>
    </row>
    <row r="5993" spans="4:20" x14ac:dyDescent="0.45">
      <c r="D5993"/>
      <c r="E5993"/>
      <c r="I5993" s="21"/>
      <c r="J5993" s="22"/>
      <c r="K5993" s="23"/>
      <c r="M5993" s="31"/>
      <c r="N5993" s="31"/>
      <c r="O5993"/>
      <c r="P5993"/>
      <c r="R5993"/>
      <c r="T5993" s="30"/>
    </row>
    <row r="5994" spans="4:20" x14ac:dyDescent="0.45">
      <c r="D5994"/>
      <c r="E5994"/>
      <c r="I5994" s="21"/>
      <c r="J5994" s="22"/>
      <c r="K5994" s="23"/>
      <c r="M5994" s="31"/>
      <c r="N5994" s="31"/>
      <c r="O5994"/>
      <c r="P5994"/>
      <c r="R5994"/>
      <c r="T5994" s="30"/>
    </row>
    <row r="5995" spans="4:20" x14ac:dyDescent="0.45">
      <c r="D5995"/>
      <c r="E5995"/>
      <c r="I5995" s="21"/>
      <c r="J5995" s="22"/>
      <c r="K5995" s="23"/>
      <c r="M5995" s="31"/>
      <c r="N5995" s="31"/>
      <c r="O5995"/>
      <c r="P5995"/>
      <c r="R5995"/>
      <c r="T5995" s="30"/>
    </row>
    <row r="5996" spans="4:20" x14ac:dyDescent="0.45">
      <c r="D5996"/>
      <c r="E5996"/>
      <c r="I5996" s="21"/>
      <c r="J5996" s="22"/>
      <c r="K5996" s="23"/>
      <c r="M5996" s="31"/>
      <c r="N5996" s="31"/>
      <c r="O5996"/>
      <c r="P5996"/>
      <c r="R5996"/>
      <c r="T5996" s="30"/>
    </row>
    <row r="5997" spans="4:20" x14ac:dyDescent="0.45">
      <c r="D5997"/>
      <c r="E5997"/>
      <c r="I5997" s="21"/>
      <c r="J5997" s="22"/>
      <c r="K5997" s="23"/>
      <c r="M5997" s="31"/>
      <c r="N5997" s="31"/>
      <c r="O5997"/>
      <c r="P5997"/>
      <c r="R5997"/>
      <c r="T5997" s="30"/>
    </row>
    <row r="5998" spans="4:20" x14ac:dyDescent="0.45">
      <c r="D5998"/>
      <c r="E5998"/>
      <c r="I5998" s="21"/>
      <c r="J5998" s="22"/>
      <c r="K5998" s="23"/>
      <c r="M5998" s="31"/>
      <c r="N5998" s="31"/>
      <c r="O5998"/>
      <c r="P5998"/>
      <c r="R5998"/>
      <c r="T5998" s="30"/>
    </row>
    <row r="5999" spans="4:20" x14ac:dyDescent="0.45">
      <c r="D5999"/>
      <c r="E5999"/>
      <c r="I5999" s="21"/>
      <c r="J5999" s="22"/>
      <c r="K5999" s="23"/>
      <c r="M5999" s="31"/>
      <c r="N5999" s="31"/>
      <c r="O5999"/>
      <c r="P5999"/>
      <c r="R5999"/>
      <c r="T5999" s="30"/>
    </row>
    <row r="6000" spans="4:20" x14ac:dyDescent="0.45">
      <c r="D6000"/>
      <c r="E6000"/>
      <c r="I6000" s="21"/>
      <c r="J6000" s="22"/>
      <c r="K6000" s="23"/>
      <c r="M6000" s="31"/>
      <c r="N6000" s="31"/>
      <c r="O6000"/>
      <c r="P6000"/>
      <c r="R6000"/>
      <c r="T6000" s="30"/>
    </row>
    <row r="6001" spans="4:20" x14ac:dyDescent="0.45">
      <c r="D6001"/>
      <c r="E6001"/>
      <c r="I6001" s="21"/>
      <c r="J6001" s="22"/>
      <c r="K6001" s="23"/>
      <c r="M6001" s="31"/>
      <c r="N6001" s="31"/>
      <c r="O6001"/>
      <c r="P6001"/>
      <c r="R6001"/>
      <c r="T6001" s="30"/>
    </row>
    <row r="6002" spans="4:20" x14ac:dyDescent="0.45">
      <c r="D6002"/>
      <c r="E6002"/>
      <c r="I6002" s="21"/>
      <c r="J6002" s="22"/>
      <c r="K6002" s="23"/>
      <c r="M6002" s="31"/>
      <c r="N6002" s="31"/>
      <c r="O6002"/>
      <c r="P6002"/>
      <c r="R6002"/>
      <c r="T6002" s="30"/>
    </row>
    <row r="6003" spans="4:20" x14ac:dyDescent="0.45">
      <c r="D6003"/>
      <c r="E6003"/>
      <c r="I6003" s="21"/>
      <c r="J6003" s="22"/>
      <c r="K6003" s="23"/>
      <c r="M6003" s="31"/>
      <c r="N6003" s="31"/>
      <c r="O6003"/>
      <c r="P6003"/>
      <c r="R6003"/>
      <c r="T6003" s="30"/>
    </row>
    <row r="6004" spans="4:20" x14ac:dyDescent="0.45">
      <c r="D6004"/>
      <c r="E6004"/>
      <c r="I6004" s="21"/>
      <c r="J6004" s="22"/>
      <c r="K6004" s="23"/>
      <c r="M6004" s="31"/>
      <c r="N6004" s="31"/>
      <c r="O6004"/>
      <c r="P6004"/>
      <c r="R6004"/>
      <c r="T6004" s="30"/>
    </row>
    <row r="6005" spans="4:20" x14ac:dyDescent="0.45">
      <c r="D6005"/>
      <c r="E6005"/>
      <c r="I6005" s="21"/>
      <c r="J6005" s="22"/>
      <c r="K6005" s="23"/>
      <c r="M6005" s="31"/>
      <c r="N6005" s="31"/>
      <c r="O6005"/>
      <c r="P6005"/>
      <c r="R6005"/>
      <c r="T6005" s="30"/>
    </row>
    <row r="6006" spans="4:20" x14ac:dyDescent="0.45">
      <c r="D6006"/>
      <c r="E6006"/>
      <c r="I6006" s="21"/>
      <c r="J6006" s="22"/>
      <c r="K6006" s="23"/>
      <c r="M6006" s="31"/>
      <c r="N6006" s="31"/>
      <c r="O6006"/>
      <c r="P6006"/>
      <c r="R6006"/>
      <c r="T6006" s="30"/>
    </row>
    <row r="6007" spans="4:20" x14ac:dyDescent="0.45">
      <c r="D6007"/>
      <c r="E6007"/>
      <c r="I6007" s="21"/>
      <c r="J6007" s="22"/>
      <c r="K6007" s="23"/>
      <c r="M6007" s="31"/>
      <c r="N6007" s="31"/>
      <c r="O6007"/>
      <c r="P6007"/>
      <c r="R6007"/>
      <c r="T6007" s="30"/>
    </row>
    <row r="6008" spans="4:20" x14ac:dyDescent="0.45">
      <c r="D6008"/>
      <c r="E6008"/>
      <c r="I6008" s="21"/>
      <c r="J6008" s="22"/>
      <c r="K6008" s="23"/>
      <c r="M6008" s="31"/>
      <c r="N6008" s="31"/>
      <c r="O6008"/>
      <c r="P6008"/>
      <c r="R6008"/>
      <c r="T6008" s="30"/>
    </row>
    <row r="6009" spans="4:20" x14ac:dyDescent="0.45">
      <c r="D6009"/>
      <c r="E6009"/>
      <c r="I6009" s="21"/>
      <c r="J6009" s="22"/>
      <c r="K6009" s="23"/>
      <c r="M6009" s="31"/>
      <c r="N6009" s="31"/>
      <c r="O6009"/>
      <c r="P6009"/>
      <c r="R6009"/>
      <c r="T6009" s="30"/>
    </row>
    <row r="6010" spans="4:20" x14ac:dyDescent="0.45">
      <c r="D6010"/>
      <c r="E6010"/>
      <c r="I6010" s="21"/>
      <c r="J6010" s="22"/>
      <c r="K6010" s="23"/>
      <c r="M6010" s="31"/>
      <c r="N6010" s="31"/>
      <c r="O6010"/>
      <c r="P6010"/>
      <c r="R6010"/>
      <c r="T6010" s="30"/>
    </row>
    <row r="6011" spans="4:20" x14ac:dyDescent="0.45">
      <c r="D6011"/>
      <c r="E6011"/>
      <c r="I6011" s="21"/>
      <c r="J6011" s="22"/>
      <c r="K6011" s="23"/>
      <c r="M6011" s="31"/>
      <c r="N6011" s="31"/>
      <c r="O6011"/>
      <c r="P6011"/>
      <c r="R6011"/>
      <c r="T6011" s="30"/>
    </row>
    <row r="6012" spans="4:20" x14ac:dyDescent="0.45">
      <c r="D6012"/>
      <c r="E6012"/>
      <c r="I6012" s="21"/>
      <c r="J6012" s="22"/>
      <c r="K6012" s="23"/>
      <c r="M6012" s="31"/>
      <c r="N6012" s="31"/>
      <c r="O6012"/>
      <c r="P6012"/>
      <c r="R6012"/>
      <c r="T6012" s="30"/>
    </row>
    <row r="6013" spans="4:20" x14ac:dyDescent="0.45">
      <c r="D6013"/>
      <c r="E6013"/>
      <c r="I6013" s="21"/>
      <c r="J6013" s="22"/>
      <c r="K6013" s="23"/>
      <c r="M6013" s="31"/>
      <c r="N6013" s="31"/>
      <c r="O6013"/>
      <c r="P6013"/>
      <c r="R6013"/>
      <c r="T6013" s="30"/>
    </row>
    <row r="6014" spans="4:20" x14ac:dyDescent="0.45">
      <c r="D6014"/>
      <c r="E6014"/>
      <c r="I6014" s="21"/>
      <c r="J6014" s="22"/>
      <c r="K6014" s="23"/>
      <c r="M6014" s="31"/>
      <c r="N6014" s="31"/>
      <c r="O6014"/>
      <c r="P6014"/>
      <c r="R6014"/>
      <c r="T6014" s="30"/>
    </row>
    <row r="6015" spans="4:20" x14ac:dyDescent="0.45">
      <c r="D6015"/>
      <c r="E6015"/>
      <c r="I6015" s="21"/>
      <c r="J6015" s="22"/>
      <c r="K6015" s="23"/>
      <c r="M6015" s="31"/>
      <c r="N6015" s="31"/>
      <c r="O6015"/>
      <c r="P6015"/>
      <c r="R6015"/>
      <c r="T6015" s="30"/>
    </row>
    <row r="6016" spans="4:20" x14ac:dyDescent="0.45">
      <c r="D6016"/>
      <c r="E6016"/>
      <c r="I6016" s="21"/>
      <c r="J6016" s="22"/>
      <c r="K6016" s="23"/>
      <c r="M6016" s="31"/>
      <c r="N6016" s="31"/>
      <c r="O6016"/>
      <c r="P6016"/>
      <c r="R6016"/>
      <c r="T6016" s="30"/>
    </row>
    <row r="6017" spans="4:20" x14ac:dyDescent="0.45">
      <c r="D6017"/>
      <c r="E6017"/>
      <c r="I6017" s="21"/>
      <c r="J6017" s="22"/>
      <c r="K6017" s="23"/>
      <c r="M6017" s="31"/>
      <c r="N6017" s="31"/>
      <c r="O6017"/>
      <c r="P6017"/>
      <c r="R6017"/>
      <c r="T6017" s="30"/>
    </row>
    <row r="6018" spans="4:20" x14ac:dyDescent="0.45">
      <c r="D6018"/>
      <c r="E6018"/>
      <c r="I6018" s="21"/>
      <c r="J6018" s="22"/>
      <c r="K6018" s="23"/>
      <c r="M6018" s="31"/>
      <c r="N6018" s="31"/>
      <c r="O6018"/>
      <c r="P6018"/>
      <c r="R6018"/>
      <c r="T6018" s="30"/>
    </row>
    <row r="6019" spans="4:20" x14ac:dyDescent="0.45">
      <c r="D6019"/>
      <c r="E6019"/>
      <c r="I6019" s="21"/>
      <c r="J6019" s="22"/>
      <c r="K6019" s="23"/>
      <c r="M6019" s="31"/>
      <c r="N6019" s="31"/>
      <c r="O6019"/>
      <c r="P6019"/>
      <c r="R6019"/>
      <c r="T6019" s="30"/>
    </row>
    <row r="6020" spans="4:20" x14ac:dyDescent="0.45">
      <c r="D6020"/>
      <c r="E6020"/>
      <c r="I6020" s="21"/>
      <c r="J6020" s="22"/>
      <c r="K6020" s="23"/>
      <c r="M6020" s="31"/>
      <c r="N6020" s="31"/>
      <c r="O6020"/>
      <c r="P6020"/>
      <c r="R6020"/>
      <c r="T6020" s="30"/>
    </row>
    <row r="6021" spans="4:20" x14ac:dyDescent="0.45">
      <c r="D6021"/>
      <c r="E6021"/>
      <c r="I6021" s="21"/>
      <c r="J6021" s="22"/>
      <c r="K6021" s="23"/>
      <c r="M6021" s="31"/>
      <c r="N6021" s="31"/>
      <c r="O6021"/>
      <c r="P6021"/>
      <c r="R6021"/>
      <c r="T6021" s="30"/>
    </row>
    <row r="6022" spans="4:20" x14ac:dyDescent="0.45">
      <c r="D6022"/>
      <c r="E6022"/>
      <c r="I6022" s="21"/>
      <c r="J6022" s="22"/>
      <c r="K6022" s="23"/>
      <c r="M6022" s="31"/>
      <c r="N6022" s="31"/>
      <c r="O6022"/>
      <c r="P6022"/>
      <c r="R6022"/>
      <c r="T6022" s="30"/>
    </row>
    <row r="6023" spans="4:20" x14ac:dyDescent="0.45">
      <c r="D6023"/>
      <c r="E6023"/>
      <c r="I6023" s="21"/>
      <c r="J6023" s="22"/>
      <c r="K6023" s="23"/>
      <c r="M6023" s="31"/>
      <c r="N6023" s="31"/>
      <c r="O6023"/>
      <c r="P6023"/>
      <c r="R6023"/>
      <c r="T6023" s="30"/>
    </row>
    <row r="6024" spans="4:20" x14ac:dyDescent="0.45">
      <c r="D6024"/>
      <c r="E6024"/>
      <c r="I6024" s="21"/>
      <c r="J6024" s="22"/>
      <c r="K6024" s="23"/>
      <c r="M6024" s="31"/>
      <c r="N6024" s="31"/>
      <c r="O6024"/>
      <c r="P6024"/>
      <c r="R6024"/>
      <c r="T6024" s="30"/>
    </row>
    <row r="6025" spans="4:20" x14ac:dyDescent="0.45">
      <c r="D6025"/>
      <c r="E6025"/>
      <c r="I6025" s="21"/>
      <c r="J6025" s="22"/>
      <c r="K6025" s="23"/>
      <c r="M6025" s="31"/>
      <c r="N6025" s="31"/>
      <c r="O6025"/>
      <c r="P6025"/>
      <c r="R6025"/>
      <c r="T6025" s="30"/>
    </row>
    <row r="6026" spans="4:20" x14ac:dyDescent="0.45">
      <c r="D6026"/>
      <c r="E6026"/>
      <c r="I6026" s="21"/>
      <c r="J6026" s="22"/>
      <c r="K6026" s="23"/>
      <c r="M6026" s="31"/>
      <c r="N6026" s="31"/>
      <c r="O6026"/>
      <c r="P6026"/>
      <c r="R6026"/>
      <c r="T6026" s="30"/>
    </row>
    <row r="6027" spans="4:20" x14ac:dyDescent="0.45">
      <c r="D6027"/>
      <c r="E6027"/>
      <c r="I6027" s="21"/>
      <c r="J6027" s="22"/>
      <c r="K6027" s="23"/>
      <c r="M6027" s="31"/>
      <c r="N6027" s="31"/>
      <c r="O6027"/>
      <c r="P6027"/>
      <c r="R6027"/>
      <c r="T6027" s="30"/>
    </row>
    <row r="6028" spans="4:20" x14ac:dyDescent="0.45">
      <c r="D6028"/>
      <c r="E6028"/>
      <c r="I6028" s="21"/>
      <c r="J6028" s="22"/>
      <c r="K6028" s="23"/>
      <c r="M6028" s="31"/>
      <c r="N6028" s="31"/>
      <c r="O6028"/>
      <c r="P6028"/>
      <c r="R6028"/>
      <c r="T6028" s="30"/>
    </row>
    <row r="6029" spans="4:20" x14ac:dyDescent="0.45">
      <c r="D6029"/>
      <c r="E6029"/>
      <c r="I6029" s="21"/>
      <c r="J6029" s="22"/>
      <c r="K6029" s="23"/>
      <c r="M6029" s="31"/>
      <c r="N6029" s="31"/>
      <c r="O6029"/>
      <c r="P6029"/>
      <c r="R6029"/>
      <c r="T6029" s="30"/>
    </row>
    <row r="6030" spans="4:20" x14ac:dyDescent="0.45">
      <c r="D6030"/>
      <c r="E6030"/>
      <c r="I6030" s="21"/>
      <c r="J6030" s="22"/>
      <c r="K6030" s="23"/>
      <c r="M6030" s="31"/>
      <c r="N6030" s="31"/>
      <c r="O6030"/>
      <c r="P6030"/>
      <c r="R6030"/>
      <c r="T6030" s="30"/>
    </row>
    <row r="6031" spans="4:20" x14ac:dyDescent="0.45">
      <c r="D6031"/>
      <c r="E6031"/>
      <c r="I6031" s="21"/>
      <c r="J6031" s="22"/>
      <c r="K6031" s="23"/>
      <c r="M6031" s="31"/>
      <c r="N6031" s="31"/>
      <c r="O6031"/>
      <c r="P6031"/>
      <c r="R6031"/>
      <c r="T6031" s="30"/>
    </row>
    <row r="6032" spans="4:20" x14ac:dyDescent="0.45">
      <c r="D6032"/>
      <c r="E6032"/>
      <c r="I6032" s="21"/>
      <c r="J6032" s="22"/>
      <c r="K6032" s="23"/>
      <c r="M6032" s="31"/>
      <c r="N6032" s="31"/>
      <c r="O6032"/>
      <c r="P6032"/>
      <c r="R6032"/>
      <c r="T6032" s="30"/>
    </row>
    <row r="6033" spans="4:20" x14ac:dyDescent="0.45">
      <c r="D6033"/>
      <c r="E6033"/>
      <c r="I6033" s="21"/>
      <c r="J6033" s="22"/>
      <c r="K6033" s="23"/>
      <c r="M6033" s="31"/>
      <c r="N6033" s="31"/>
      <c r="O6033"/>
      <c r="P6033"/>
      <c r="R6033"/>
      <c r="T6033" s="30"/>
    </row>
    <row r="6034" spans="4:20" x14ac:dyDescent="0.45">
      <c r="D6034"/>
      <c r="E6034"/>
      <c r="I6034" s="21"/>
      <c r="J6034" s="22"/>
      <c r="K6034" s="23"/>
      <c r="M6034" s="31"/>
      <c r="N6034" s="31"/>
      <c r="O6034"/>
      <c r="P6034"/>
      <c r="R6034"/>
      <c r="T6034" s="30"/>
    </row>
    <row r="6035" spans="4:20" x14ac:dyDescent="0.45">
      <c r="D6035"/>
      <c r="E6035"/>
      <c r="I6035" s="21"/>
      <c r="J6035" s="22"/>
      <c r="K6035" s="23"/>
      <c r="M6035" s="31"/>
      <c r="N6035" s="31"/>
      <c r="O6035"/>
      <c r="P6035"/>
      <c r="R6035"/>
      <c r="T6035" s="30"/>
    </row>
    <row r="6036" spans="4:20" x14ac:dyDescent="0.45">
      <c r="D6036"/>
      <c r="E6036"/>
      <c r="I6036" s="21"/>
      <c r="J6036" s="22"/>
      <c r="K6036" s="23"/>
      <c r="M6036" s="31"/>
      <c r="N6036" s="31"/>
      <c r="O6036"/>
      <c r="P6036"/>
      <c r="R6036"/>
      <c r="T6036" s="30"/>
    </row>
    <row r="6037" spans="4:20" x14ac:dyDescent="0.45">
      <c r="D6037"/>
      <c r="E6037"/>
      <c r="I6037" s="21"/>
      <c r="J6037" s="22"/>
      <c r="K6037" s="23"/>
      <c r="M6037" s="31"/>
      <c r="N6037" s="31"/>
      <c r="O6037"/>
      <c r="P6037"/>
      <c r="R6037"/>
      <c r="T6037" s="30"/>
    </row>
    <row r="6038" spans="4:20" x14ac:dyDescent="0.45">
      <c r="D6038"/>
      <c r="E6038"/>
      <c r="I6038" s="21"/>
      <c r="J6038" s="22"/>
      <c r="K6038" s="23"/>
      <c r="M6038" s="31"/>
      <c r="N6038" s="31"/>
      <c r="O6038"/>
      <c r="P6038"/>
      <c r="R6038"/>
      <c r="T6038" s="30"/>
    </row>
    <row r="6039" spans="4:20" x14ac:dyDescent="0.45">
      <c r="D6039"/>
      <c r="E6039"/>
      <c r="I6039" s="21"/>
      <c r="J6039" s="22"/>
      <c r="K6039" s="23"/>
      <c r="M6039" s="31"/>
      <c r="N6039" s="31"/>
      <c r="O6039"/>
      <c r="P6039"/>
      <c r="R6039"/>
      <c r="T6039" s="30"/>
    </row>
    <row r="6040" spans="4:20" x14ac:dyDescent="0.45">
      <c r="D6040"/>
      <c r="E6040"/>
      <c r="I6040" s="21"/>
      <c r="J6040" s="22"/>
      <c r="K6040" s="23"/>
      <c r="M6040" s="31"/>
      <c r="N6040" s="31"/>
      <c r="O6040"/>
      <c r="P6040"/>
      <c r="R6040"/>
      <c r="T6040" s="30"/>
    </row>
    <row r="6041" spans="4:20" x14ac:dyDescent="0.45">
      <c r="D6041"/>
      <c r="E6041"/>
      <c r="I6041" s="21"/>
      <c r="J6041" s="22"/>
      <c r="K6041" s="23"/>
      <c r="M6041" s="31"/>
      <c r="N6041" s="31"/>
      <c r="O6041"/>
      <c r="P6041"/>
      <c r="R6041"/>
      <c r="T6041" s="30"/>
    </row>
    <row r="6042" spans="4:20" x14ac:dyDescent="0.45">
      <c r="D6042"/>
      <c r="E6042"/>
      <c r="I6042" s="21"/>
      <c r="J6042" s="22"/>
      <c r="K6042" s="23"/>
      <c r="M6042" s="31"/>
      <c r="N6042" s="31"/>
      <c r="O6042"/>
      <c r="P6042"/>
      <c r="R6042"/>
      <c r="T6042" s="30"/>
    </row>
    <row r="6043" spans="4:20" x14ac:dyDescent="0.45">
      <c r="D6043"/>
      <c r="E6043"/>
      <c r="I6043" s="21"/>
      <c r="J6043" s="22"/>
      <c r="K6043" s="23"/>
      <c r="M6043" s="31"/>
      <c r="N6043" s="31"/>
      <c r="O6043"/>
      <c r="P6043"/>
      <c r="R6043"/>
      <c r="T6043" s="30"/>
    </row>
    <row r="6044" spans="4:20" x14ac:dyDescent="0.45">
      <c r="D6044"/>
      <c r="E6044"/>
      <c r="I6044" s="21"/>
      <c r="J6044" s="22"/>
      <c r="K6044" s="23"/>
      <c r="M6044" s="31"/>
      <c r="N6044" s="31"/>
      <c r="O6044"/>
      <c r="P6044"/>
      <c r="R6044"/>
      <c r="T6044" s="30"/>
    </row>
    <row r="6045" spans="4:20" x14ac:dyDescent="0.45">
      <c r="D6045"/>
      <c r="E6045"/>
      <c r="I6045" s="21"/>
      <c r="J6045" s="22"/>
      <c r="K6045" s="23"/>
      <c r="M6045" s="31"/>
      <c r="N6045" s="31"/>
      <c r="O6045"/>
      <c r="P6045"/>
      <c r="R6045"/>
      <c r="T6045" s="30"/>
    </row>
    <row r="6046" spans="4:20" x14ac:dyDescent="0.45">
      <c r="D6046"/>
      <c r="E6046"/>
      <c r="I6046" s="21"/>
      <c r="J6046" s="22"/>
      <c r="K6046" s="23"/>
      <c r="M6046" s="31"/>
      <c r="N6046" s="31"/>
      <c r="O6046"/>
      <c r="P6046"/>
      <c r="R6046"/>
      <c r="T6046" s="30"/>
    </row>
    <row r="6047" spans="4:20" x14ac:dyDescent="0.45">
      <c r="D6047"/>
      <c r="E6047"/>
      <c r="I6047" s="21"/>
      <c r="J6047" s="22"/>
      <c r="K6047" s="23"/>
      <c r="M6047" s="31"/>
      <c r="N6047" s="31"/>
      <c r="O6047"/>
      <c r="P6047"/>
      <c r="R6047"/>
      <c r="T6047" s="30"/>
    </row>
    <row r="6048" spans="4:20" x14ac:dyDescent="0.45">
      <c r="D6048"/>
      <c r="E6048"/>
      <c r="I6048" s="21"/>
      <c r="J6048" s="22"/>
      <c r="K6048" s="23"/>
      <c r="M6048" s="31"/>
      <c r="N6048" s="31"/>
      <c r="O6048"/>
      <c r="P6048"/>
      <c r="R6048"/>
      <c r="T6048" s="30"/>
    </row>
    <row r="6049" spans="4:20" x14ac:dyDescent="0.45">
      <c r="D6049"/>
      <c r="E6049"/>
      <c r="I6049" s="21"/>
      <c r="J6049" s="22"/>
      <c r="K6049" s="23"/>
      <c r="M6049" s="31"/>
      <c r="N6049" s="31"/>
      <c r="O6049"/>
      <c r="P6049"/>
      <c r="R6049"/>
      <c r="T6049" s="30"/>
    </row>
    <row r="6050" spans="4:20" x14ac:dyDescent="0.45">
      <c r="D6050"/>
      <c r="E6050"/>
      <c r="I6050" s="21"/>
      <c r="J6050" s="22"/>
      <c r="K6050" s="23"/>
      <c r="M6050" s="31"/>
      <c r="N6050" s="31"/>
      <c r="O6050"/>
      <c r="P6050"/>
      <c r="R6050"/>
      <c r="T6050" s="30"/>
    </row>
    <row r="6051" spans="4:20" x14ac:dyDescent="0.45">
      <c r="D6051"/>
      <c r="E6051"/>
      <c r="I6051" s="21"/>
      <c r="J6051" s="22"/>
      <c r="K6051" s="23"/>
      <c r="M6051" s="31"/>
      <c r="N6051" s="31"/>
      <c r="O6051"/>
      <c r="P6051"/>
      <c r="R6051"/>
      <c r="T6051" s="30"/>
    </row>
    <row r="6052" spans="4:20" x14ac:dyDescent="0.45">
      <c r="D6052"/>
      <c r="E6052"/>
      <c r="I6052" s="21"/>
      <c r="J6052" s="22"/>
      <c r="K6052" s="23"/>
      <c r="M6052" s="31"/>
      <c r="N6052" s="31"/>
      <c r="O6052"/>
      <c r="P6052"/>
      <c r="R6052"/>
      <c r="T6052" s="30"/>
    </row>
    <row r="6053" spans="4:20" x14ac:dyDescent="0.45">
      <c r="D6053"/>
      <c r="E6053"/>
      <c r="I6053" s="21"/>
      <c r="J6053" s="22"/>
      <c r="K6053" s="23"/>
      <c r="M6053" s="31"/>
      <c r="N6053" s="31"/>
      <c r="O6053"/>
      <c r="P6053"/>
      <c r="R6053"/>
      <c r="T6053" s="30"/>
    </row>
    <row r="6054" spans="4:20" x14ac:dyDescent="0.45">
      <c r="D6054"/>
      <c r="E6054"/>
      <c r="I6054" s="21"/>
      <c r="J6054" s="22"/>
      <c r="K6054" s="23"/>
      <c r="M6054" s="31"/>
      <c r="N6054" s="31"/>
      <c r="O6054"/>
      <c r="P6054"/>
      <c r="R6054"/>
      <c r="T6054" s="30"/>
    </row>
    <row r="6055" spans="4:20" x14ac:dyDescent="0.45">
      <c r="D6055"/>
      <c r="E6055"/>
      <c r="I6055" s="21"/>
      <c r="J6055" s="22"/>
      <c r="K6055" s="23"/>
      <c r="M6055" s="31"/>
      <c r="N6055" s="31"/>
      <c r="O6055"/>
      <c r="P6055"/>
      <c r="R6055"/>
      <c r="T6055" s="30"/>
    </row>
    <row r="6056" spans="4:20" x14ac:dyDescent="0.45">
      <c r="D6056"/>
      <c r="E6056"/>
      <c r="I6056" s="21"/>
      <c r="J6056" s="22"/>
      <c r="K6056" s="23"/>
      <c r="M6056" s="31"/>
      <c r="N6056" s="31"/>
      <c r="O6056"/>
      <c r="P6056"/>
      <c r="R6056"/>
      <c r="T6056" s="30"/>
    </row>
    <row r="6057" spans="4:20" x14ac:dyDescent="0.45">
      <c r="D6057"/>
      <c r="E6057"/>
      <c r="I6057" s="21"/>
      <c r="J6057" s="22"/>
      <c r="K6057" s="23"/>
      <c r="M6057" s="31"/>
      <c r="N6057" s="31"/>
      <c r="O6057"/>
      <c r="P6057"/>
      <c r="R6057"/>
      <c r="T6057" s="30"/>
    </row>
    <row r="6058" spans="4:20" x14ac:dyDescent="0.45">
      <c r="D6058"/>
      <c r="E6058"/>
      <c r="I6058" s="21"/>
      <c r="J6058" s="22"/>
      <c r="K6058" s="23"/>
      <c r="M6058" s="31"/>
      <c r="N6058" s="31"/>
      <c r="O6058"/>
      <c r="P6058"/>
      <c r="R6058"/>
      <c r="T6058" s="30"/>
    </row>
    <row r="6059" spans="4:20" x14ac:dyDescent="0.45">
      <c r="D6059"/>
      <c r="E6059"/>
      <c r="I6059" s="21"/>
      <c r="J6059" s="22"/>
      <c r="K6059" s="23"/>
      <c r="M6059" s="31"/>
      <c r="N6059" s="31"/>
      <c r="O6059"/>
      <c r="P6059"/>
      <c r="R6059"/>
      <c r="T6059" s="30"/>
    </row>
    <row r="6060" spans="4:20" x14ac:dyDescent="0.45">
      <c r="D6060"/>
      <c r="E6060"/>
      <c r="I6060" s="21"/>
      <c r="J6060" s="22"/>
      <c r="K6060" s="23"/>
      <c r="M6060" s="31"/>
      <c r="N6060" s="31"/>
      <c r="O6060"/>
      <c r="P6060"/>
      <c r="R6060"/>
      <c r="T6060" s="30"/>
    </row>
    <row r="6061" spans="4:20" x14ac:dyDescent="0.45">
      <c r="D6061"/>
      <c r="E6061"/>
      <c r="I6061" s="21"/>
      <c r="J6061" s="22"/>
      <c r="K6061" s="23"/>
      <c r="M6061" s="31"/>
      <c r="N6061" s="31"/>
      <c r="O6061"/>
      <c r="P6061"/>
      <c r="R6061"/>
      <c r="T6061" s="30"/>
    </row>
    <row r="6062" spans="4:20" x14ac:dyDescent="0.45">
      <c r="D6062"/>
      <c r="E6062"/>
      <c r="I6062" s="21"/>
      <c r="J6062" s="22"/>
      <c r="K6062" s="23"/>
      <c r="M6062" s="31"/>
      <c r="N6062" s="31"/>
      <c r="O6062"/>
      <c r="P6062"/>
      <c r="R6062"/>
      <c r="T6062" s="30"/>
    </row>
    <row r="6063" spans="4:20" x14ac:dyDescent="0.45">
      <c r="D6063"/>
      <c r="E6063"/>
      <c r="I6063" s="21"/>
      <c r="J6063" s="22"/>
      <c r="K6063" s="23"/>
      <c r="M6063" s="31"/>
      <c r="N6063" s="31"/>
      <c r="O6063"/>
      <c r="P6063"/>
      <c r="R6063"/>
      <c r="T6063" s="30"/>
    </row>
    <row r="6064" spans="4:20" x14ac:dyDescent="0.45">
      <c r="D6064"/>
      <c r="E6064"/>
      <c r="I6064" s="21"/>
      <c r="J6064" s="22"/>
      <c r="K6064" s="23"/>
      <c r="M6064" s="31"/>
      <c r="N6064" s="31"/>
      <c r="O6064"/>
      <c r="P6064"/>
      <c r="R6064"/>
      <c r="T6064" s="30"/>
    </row>
    <row r="6065" spans="4:20" x14ac:dyDescent="0.45">
      <c r="D6065"/>
      <c r="E6065"/>
      <c r="I6065" s="21"/>
      <c r="J6065" s="22"/>
      <c r="K6065" s="23"/>
      <c r="M6065" s="31"/>
      <c r="N6065" s="31"/>
      <c r="O6065"/>
      <c r="P6065"/>
      <c r="R6065"/>
      <c r="T6065" s="30"/>
    </row>
    <row r="6066" spans="4:20" x14ac:dyDescent="0.45">
      <c r="D6066"/>
      <c r="E6066"/>
      <c r="I6066" s="21"/>
      <c r="J6066" s="22"/>
      <c r="K6066" s="23"/>
      <c r="M6066" s="31"/>
      <c r="N6066" s="31"/>
      <c r="O6066"/>
      <c r="P6066"/>
      <c r="R6066"/>
      <c r="T6066" s="30"/>
    </row>
    <row r="6067" spans="4:20" x14ac:dyDescent="0.45">
      <c r="D6067"/>
      <c r="E6067"/>
      <c r="I6067" s="21"/>
      <c r="J6067" s="22"/>
      <c r="K6067" s="23"/>
      <c r="M6067" s="31"/>
      <c r="N6067" s="31"/>
      <c r="O6067"/>
      <c r="P6067"/>
      <c r="R6067"/>
      <c r="T6067" s="30"/>
    </row>
    <row r="6068" spans="4:20" x14ac:dyDescent="0.45">
      <c r="D6068"/>
      <c r="E6068"/>
      <c r="I6068" s="21"/>
      <c r="J6068" s="22"/>
      <c r="K6068" s="23"/>
      <c r="M6068" s="31"/>
      <c r="N6068" s="31"/>
      <c r="O6068"/>
      <c r="P6068"/>
      <c r="R6068"/>
      <c r="T6068" s="30"/>
    </row>
    <row r="6069" spans="4:20" x14ac:dyDescent="0.45">
      <c r="D6069"/>
      <c r="E6069"/>
      <c r="I6069" s="21"/>
      <c r="J6069" s="22"/>
      <c r="K6069" s="23"/>
      <c r="M6069" s="31"/>
      <c r="N6069" s="31"/>
      <c r="O6069"/>
      <c r="P6069"/>
      <c r="R6069"/>
      <c r="T6069" s="30"/>
    </row>
    <row r="6070" spans="4:20" x14ac:dyDescent="0.45">
      <c r="D6070"/>
      <c r="E6070"/>
      <c r="I6070" s="21"/>
      <c r="J6070" s="22"/>
      <c r="K6070" s="23"/>
      <c r="M6070" s="31"/>
      <c r="N6070" s="31"/>
      <c r="O6070"/>
      <c r="P6070"/>
      <c r="R6070"/>
      <c r="T6070" s="30"/>
    </row>
    <row r="6071" spans="4:20" x14ac:dyDescent="0.45">
      <c r="D6071"/>
      <c r="E6071"/>
      <c r="I6071" s="21"/>
      <c r="J6071" s="22"/>
      <c r="K6071" s="23"/>
      <c r="M6071" s="31"/>
      <c r="N6071" s="31"/>
      <c r="O6071"/>
      <c r="P6071"/>
      <c r="R6071"/>
      <c r="T6071" s="30"/>
    </row>
    <row r="6072" spans="4:20" x14ac:dyDescent="0.45">
      <c r="D6072"/>
      <c r="E6072"/>
      <c r="I6072" s="21"/>
      <c r="J6072" s="22"/>
      <c r="K6072" s="23"/>
      <c r="M6072" s="31"/>
      <c r="N6072" s="31"/>
      <c r="O6072"/>
      <c r="P6072"/>
      <c r="R6072"/>
      <c r="T6072" s="30"/>
    </row>
    <row r="6073" spans="4:20" x14ac:dyDescent="0.45">
      <c r="D6073"/>
      <c r="E6073"/>
      <c r="I6073" s="21"/>
      <c r="J6073" s="22"/>
      <c r="K6073" s="23"/>
      <c r="M6073" s="31"/>
      <c r="N6073" s="31"/>
      <c r="O6073"/>
      <c r="P6073"/>
      <c r="R6073"/>
      <c r="T6073" s="30"/>
    </row>
    <row r="6074" spans="4:20" x14ac:dyDescent="0.45">
      <c r="D6074"/>
      <c r="E6074"/>
      <c r="I6074" s="21"/>
      <c r="J6074" s="22"/>
      <c r="K6074" s="23"/>
      <c r="M6074" s="31"/>
      <c r="N6074" s="31"/>
      <c r="O6074"/>
      <c r="P6074"/>
      <c r="R6074"/>
      <c r="T6074" s="30"/>
    </row>
    <row r="6075" spans="4:20" x14ac:dyDescent="0.45">
      <c r="D6075"/>
      <c r="E6075"/>
      <c r="I6075" s="21"/>
      <c r="J6075" s="22"/>
      <c r="K6075" s="23"/>
      <c r="M6075" s="31"/>
      <c r="N6075" s="31"/>
      <c r="O6075"/>
      <c r="P6075"/>
      <c r="R6075"/>
      <c r="T6075" s="30"/>
    </row>
    <row r="6076" spans="4:20" x14ac:dyDescent="0.45">
      <c r="D6076"/>
      <c r="E6076"/>
      <c r="I6076" s="21"/>
      <c r="J6076" s="22"/>
      <c r="K6076" s="23"/>
      <c r="M6076" s="31"/>
      <c r="N6076" s="31"/>
      <c r="O6076"/>
      <c r="P6076"/>
      <c r="R6076"/>
      <c r="T6076" s="30"/>
    </row>
    <row r="6077" spans="4:20" x14ac:dyDescent="0.45">
      <c r="D6077"/>
      <c r="E6077"/>
      <c r="I6077" s="21"/>
      <c r="J6077" s="22"/>
      <c r="K6077" s="23"/>
      <c r="M6077" s="31"/>
      <c r="N6077" s="31"/>
      <c r="O6077"/>
      <c r="P6077"/>
      <c r="R6077"/>
      <c r="T6077" s="30"/>
    </row>
    <row r="6078" spans="4:20" x14ac:dyDescent="0.45">
      <c r="D6078"/>
      <c r="E6078"/>
      <c r="I6078" s="21"/>
      <c r="J6078" s="22"/>
      <c r="K6078" s="23"/>
      <c r="M6078" s="31"/>
      <c r="N6078" s="31"/>
      <c r="O6078"/>
      <c r="P6078"/>
      <c r="R6078"/>
      <c r="T6078" s="30"/>
    </row>
    <row r="6079" spans="4:20" x14ac:dyDescent="0.45">
      <c r="D6079"/>
      <c r="E6079"/>
      <c r="I6079" s="21"/>
      <c r="J6079" s="22"/>
      <c r="K6079" s="23"/>
      <c r="M6079" s="31"/>
      <c r="N6079" s="31"/>
      <c r="O6079"/>
      <c r="P6079"/>
      <c r="R6079"/>
      <c r="T6079" s="30"/>
    </row>
    <row r="6080" spans="4:20" x14ac:dyDescent="0.45">
      <c r="D6080"/>
      <c r="E6080"/>
      <c r="I6080" s="21"/>
      <c r="J6080" s="22"/>
      <c r="K6080" s="23"/>
      <c r="M6080" s="31"/>
      <c r="N6080" s="31"/>
      <c r="O6080"/>
      <c r="P6080"/>
      <c r="R6080"/>
      <c r="T6080" s="30"/>
    </row>
    <row r="6081" spans="4:20" x14ac:dyDescent="0.45">
      <c r="D6081"/>
      <c r="E6081"/>
      <c r="I6081" s="21"/>
      <c r="J6081" s="22"/>
      <c r="K6081" s="23"/>
      <c r="M6081" s="31"/>
      <c r="N6081" s="31"/>
      <c r="O6081"/>
      <c r="P6081"/>
      <c r="R6081"/>
      <c r="T6081" s="30"/>
    </row>
    <row r="6082" spans="4:20" x14ac:dyDescent="0.45">
      <c r="D6082"/>
      <c r="E6082"/>
      <c r="I6082" s="21"/>
      <c r="J6082" s="22"/>
      <c r="K6082" s="23"/>
      <c r="M6082" s="31"/>
      <c r="N6082" s="31"/>
      <c r="O6082"/>
      <c r="P6082"/>
      <c r="R6082"/>
      <c r="T6082" s="30"/>
    </row>
    <row r="6083" spans="4:20" x14ac:dyDescent="0.45">
      <c r="D6083"/>
      <c r="E6083"/>
      <c r="I6083" s="21"/>
      <c r="J6083" s="22"/>
      <c r="K6083" s="23"/>
      <c r="M6083" s="31"/>
      <c r="N6083" s="31"/>
      <c r="O6083"/>
      <c r="P6083"/>
      <c r="R6083"/>
      <c r="T6083" s="30"/>
    </row>
    <row r="6084" spans="4:20" x14ac:dyDescent="0.45">
      <c r="D6084"/>
      <c r="E6084"/>
      <c r="I6084" s="21"/>
      <c r="J6084" s="22"/>
      <c r="K6084" s="23"/>
      <c r="M6084" s="31"/>
      <c r="N6084" s="31"/>
      <c r="O6084"/>
      <c r="P6084"/>
      <c r="R6084"/>
      <c r="T6084" s="30"/>
    </row>
    <row r="6085" spans="4:20" x14ac:dyDescent="0.45">
      <c r="D6085"/>
      <c r="E6085"/>
      <c r="I6085" s="21"/>
      <c r="J6085" s="22"/>
      <c r="K6085" s="23"/>
      <c r="M6085" s="31"/>
      <c r="N6085" s="31"/>
      <c r="O6085"/>
      <c r="P6085"/>
      <c r="R6085"/>
      <c r="T6085" s="30"/>
    </row>
    <row r="6086" spans="4:20" x14ac:dyDescent="0.45">
      <c r="D6086"/>
      <c r="E6086"/>
      <c r="I6086" s="21"/>
      <c r="J6086" s="22"/>
      <c r="K6086" s="23"/>
      <c r="M6086" s="31"/>
      <c r="N6086" s="31"/>
      <c r="O6086"/>
      <c r="P6086"/>
      <c r="R6086"/>
      <c r="T6086" s="30"/>
    </row>
    <row r="6087" spans="4:20" x14ac:dyDescent="0.45">
      <c r="D6087"/>
      <c r="E6087"/>
      <c r="I6087" s="21"/>
      <c r="J6087" s="22"/>
      <c r="K6087" s="23"/>
      <c r="M6087" s="31"/>
      <c r="N6087" s="31"/>
      <c r="O6087"/>
      <c r="P6087"/>
      <c r="R6087"/>
      <c r="T6087" s="30"/>
    </row>
    <row r="6088" spans="4:20" x14ac:dyDescent="0.45">
      <c r="D6088"/>
      <c r="E6088"/>
      <c r="I6088" s="21"/>
      <c r="J6088" s="22"/>
      <c r="K6088" s="23"/>
      <c r="M6088" s="31"/>
      <c r="N6088" s="31"/>
      <c r="O6088"/>
      <c r="P6088"/>
      <c r="R6088"/>
      <c r="T6088" s="30"/>
    </row>
    <row r="6089" spans="4:20" x14ac:dyDescent="0.45">
      <c r="D6089"/>
      <c r="E6089"/>
      <c r="I6089" s="21"/>
      <c r="J6089" s="22"/>
      <c r="K6089" s="23"/>
      <c r="M6089" s="31"/>
      <c r="N6089" s="31"/>
      <c r="O6089"/>
      <c r="P6089"/>
      <c r="R6089"/>
      <c r="T6089" s="30"/>
    </row>
    <row r="6090" spans="4:20" x14ac:dyDescent="0.45">
      <c r="D6090"/>
      <c r="E6090"/>
      <c r="I6090" s="21"/>
      <c r="J6090" s="22"/>
      <c r="K6090" s="23"/>
      <c r="M6090" s="31"/>
      <c r="N6090" s="31"/>
      <c r="O6090"/>
      <c r="P6090"/>
      <c r="R6090"/>
      <c r="T6090" s="30"/>
    </row>
    <row r="6091" spans="4:20" x14ac:dyDescent="0.45">
      <c r="D6091"/>
      <c r="E6091"/>
      <c r="I6091" s="21"/>
      <c r="J6091" s="22"/>
      <c r="K6091" s="23"/>
      <c r="M6091" s="31"/>
      <c r="N6091" s="31"/>
      <c r="O6091"/>
      <c r="P6091"/>
      <c r="R6091"/>
      <c r="T6091" s="30"/>
    </row>
    <row r="6092" spans="4:20" x14ac:dyDescent="0.45">
      <c r="D6092"/>
      <c r="E6092"/>
      <c r="I6092" s="21"/>
      <c r="J6092" s="22"/>
      <c r="K6092" s="23"/>
      <c r="M6092" s="31"/>
      <c r="N6092" s="31"/>
      <c r="O6092"/>
      <c r="P6092"/>
      <c r="R6092"/>
      <c r="T6092" s="30"/>
    </row>
    <row r="6093" spans="4:20" x14ac:dyDescent="0.45">
      <c r="D6093"/>
      <c r="E6093"/>
      <c r="I6093" s="21"/>
      <c r="J6093" s="22"/>
      <c r="K6093" s="23"/>
      <c r="M6093" s="31"/>
      <c r="N6093" s="31"/>
      <c r="O6093"/>
      <c r="P6093"/>
      <c r="R6093"/>
      <c r="T6093" s="30"/>
    </row>
    <row r="6094" spans="4:20" x14ac:dyDescent="0.45">
      <c r="D6094"/>
      <c r="E6094"/>
      <c r="I6094" s="21"/>
      <c r="J6094" s="22"/>
      <c r="K6094" s="23"/>
      <c r="M6094" s="31"/>
      <c r="N6094" s="31"/>
      <c r="O6094"/>
      <c r="P6094"/>
      <c r="R6094"/>
      <c r="T6094" s="30"/>
    </row>
    <row r="6095" spans="4:20" x14ac:dyDescent="0.45">
      <c r="D6095"/>
      <c r="E6095"/>
      <c r="I6095" s="21"/>
      <c r="J6095" s="22"/>
      <c r="K6095" s="23"/>
      <c r="M6095" s="31"/>
      <c r="N6095" s="31"/>
      <c r="O6095"/>
      <c r="P6095"/>
      <c r="R6095"/>
      <c r="T6095" s="30"/>
    </row>
    <row r="6096" spans="4:20" x14ac:dyDescent="0.45">
      <c r="D6096"/>
      <c r="E6096"/>
      <c r="I6096" s="21"/>
      <c r="J6096" s="22"/>
      <c r="K6096" s="23"/>
      <c r="M6096" s="31"/>
      <c r="N6096" s="31"/>
      <c r="O6096"/>
      <c r="P6096"/>
      <c r="R6096"/>
      <c r="T6096" s="30"/>
    </row>
    <row r="6097" spans="4:20" x14ac:dyDescent="0.45">
      <c r="D6097"/>
      <c r="E6097"/>
      <c r="I6097" s="21"/>
      <c r="J6097" s="22"/>
      <c r="K6097" s="23"/>
      <c r="M6097" s="31"/>
      <c r="N6097" s="31"/>
      <c r="O6097"/>
      <c r="P6097"/>
      <c r="R6097"/>
      <c r="T6097" s="30"/>
    </row>
    <row r="6098" spans="4:20" x14ac:dyDescent="0.45">
      <c r="D6098"/>
      <c r="E6098"/>
      <c r="I6098" s="21"/>
      <c r="J6098" s="22"/>
      <c r="K6098" s="23"/>
      <c r="M6098" s="31"/>
      <c r="N6098" s="31"/>
      <c r="O6098"/>
      <c r="P6098"/>
      <c r="R6098"/>
      <c r="T6098" s="30"/>
    </row>
    <row r="6099" spans="4:20" x14ac:dyDescent="0.45">
      <c r="D6099"/>
      <c r="E6099"/>
      <c r="I6099" s="21"/>
      <c r="J6099" s="22"/>
      <c r="K6099" s="23"/>
      <c r="M6099" s="31"/>
      <c r="N6099" s="31"/>
      <c r="O6099"/>
      <c r="P6099"/>
      <c r="R6099"/>
      <c r="T6099" s="30"/>
    </row>
    <row r="6100" spans="4:20" x14ac:dyDescent="0.45">
      <c r="D6100"/>
      <c r="E6100"/>
      <c r="I6100" s="21"/>
      <c r="J6100" s="22"/>
      <c r="K6100" s="23"/>
      <c r="M6100" s="31"/>
      <c r="N6100" s="31"/>
      <c r="O6100"/>
      <c r="P6100"/>
      <c r="R6100"/>
      <c r="T6100" s="30"/>
    </row>
    <row r="6101" spans="4:20" x14ac:dyDescent="0.45">
      <c r="D6101"/>
      <c r="E6101"/>
      <c r="I6101" s="21"/>
      <c r="J6101" s="22"/>
      <c r="K6101" s="23"/>
      <c r="M6101" s="31"/>
      <c r="N6101" s="31"/>
      <c r="O6101"/>
      <c r="P6101"/>
      <c r="R6101"/>
      <c r="T6101" s="30"/>
    </row>
    <row r="6102" spans="4:20" x14ac:dyDescent="0.45">
      <c r="D6102"/>
      <c r="E6102"/>
      <c r="I6102" s="21"/>
      <c r="J6102" s="22"/>
      <c r="K6102" s="23"/>
      <c r="M6102" s="31"/>
      <c r="N6102" s="31"/>
      <c r="O6102"/>
      <c r="P6102"/>
      <c r="R6102"/>
      <c r="T6102" s="30"/>
    </row>
    <row r="6103" spans="4:20" x14ac:dyDescent="0.45">
      <c r="D6103"/>
      <c r="E6103"/>
      <c r="I6103" s="21"/>
      <c r="J6103" s="22"/>
      <c r="K6103" s="23"/>
      <c r="M6103" s="31"/>
      <c r="N6103" s="31"/>
      <c r="O6103"/>
      <c r="P6103"/>
      <c r="R6103"/>
      <c r="T6103" s="30"/>
    </row>
    <row r="6104" spans="4:20" x14ac:dyDescent="0.45">
      <c r="D6104"/>
      <c r="E6104"/>
      <c r="I6104" s="21"/>
      <c r="J6104" s="22"/>
      <c r="K6104" s="23"/>
      <c r="M6104" s="31"/>
      <c r="N6104" s="31"/>
      <c r="O6104"/>
      <c r="P6104"/>
      <c r="R6104"/>
      <c r="T6104" s="30"/>
    </row>
    <row r="6105" spans="4:20" x14ac:dyDescent="0.45">
      <c r="D6105"/>
      <c r="E6105"/>
      <c r="I6105" s="21"/>
      <c r="J6105" s="22"/>
      <c r="K6105" s="23"/>
      <c r="M6105" s="31"/>
      <c r="N6105" s="31"/>
      <c r="O6105"/>
      <c r="P6105"/>
      <c r="R6105"/>
      <c r="T6105" s="30"/>
    </row>
    <row r="6106" spans="4:20" x14ac:dyDescent="0.45">
      <c r="D6106"/>
      <c r="E6106"/>
      <c r="I6106" s="21"/>
      <c r="J6106" s="22"/>
      <c r="K6106" s="23"/>
      <c r="M6106" s="31"/>
      <c r="N6106" s="31"/>
      <c r="O6106"/>
      <c r="P6106"/>
      <c r="R6106"/>
      <c r="T6106" s="30"/>
    </row>
    <row r="6107" spans="4:20" x14ac:dyDescent="0.45">
      <c r="D6107"/>
      <c r="E6107"/>
      <c r="I6107" s="21"/>
      <c r="J6107" s="22"/>
      <c r="K6107" s="23"/>
      <c r="M6107" s="31"/>
      <c r="N6107" s="31"/>
      <c r="O6107"/>
      <c r="P6107"/>
      <c r="R6107"/>
      <c r="T6107" s="30"/>
    </row>
    <row r="6108" spans="4:20" x14ac:dyDescent="0.45">
      <c r="D6108"/>
      <c r="E6108"/>
      <c r="I6108" s="21"/>
      <c r="J6108" s="22"/>
      <c r="K6108" s="23"/>
      <c r="M6108" s="31"/>
      <c r="N6108" s="31"/>
      <c r="O6108"/>
      <c r="P6108"/>
      <c r="R6108"/>
      <c r="T6108" s="30"/>
    </row>
    <row r="6109" spans="4:20" x14ac:dyDescent="0.45">
      <c r="D6109"/>
      <c r="E6109"/>
      <c r="I6109" s="21"/>
      <c r="J6109" s="22"/>
      <c r="K6109" s="23"/>
      <c r="M6109" s="31"/>
      <c r="N6109" s="31"/>
      <c r="O6109"/>
      <c r="P6109"/>
      <c r="R6109"/>
      <c r="T6109" s="30"/>
    </row>
    <row r="6110" spans="4:20" x14ac:dyDescent="0.45">
      <c r="D6110"/>
      <c r="E6110"/>
      <c r="I6110" s="21"/>
      <c r="J6110" s="22"/>
      <c r="K6110" s="23"/>
      <c r="M6110" s="31"/>
      <c r="N6110" s="31"/>
      <c r="O6110"/>
      <c r="P6110"/>
      <c r="R6110"/>
      <c r="T6110" s="30"/>
    </row>
    <row r="6111" spans="4:20" x14ac:dyDescent="0.45">
      <c r="D6111"/>
      <c r="E6111"/>
      <c r="I6111" s="21"/>
      <c r="J6111" s="22"/>
      <c r="K6111" s="23"/>
      <c r="M6111" s="31"/>
      <c r="N6111" s="31"/>
      <c r="O6111"/>
      <c r="P6111"/>
      <c r="R6111"/>
      <c r="T6111" s="30"/>
    </row>
    <row r="6112" spans="4:20" x14ac:dyDescent="0.45">
      <c r="D6112"/>
      <c r="E6112"/>
      <c r="I6112" s="21"/>
      <c r="J6112" s="22"/>
      <c r="K6112" s="23"/>
      <c r="M6112" s="31"/>
      <c r="N6112" s="31"/>
      <c r="O6112"/>
      <c r="P6112"/>
      <c r="R6112"/>
      <c r="T6112" s="30"/>
    </row>
    <row r="6113" spans="4:20" x14ac:dyDescent="0.45">
      <c r="D6113"/>
      <c r="E6113"/>
      <c r="I6113" s="21"/>
      <c r="J6113" s="22"/>
      <c r="K6113" s="23"/>
      <c r="M6113" s="31"/>
      <c r="N6113" s="31"/>
      <c r="O6113"/>
      <c r="P6113"/>
      <c r="R6113"/>
      <c r="T6113" s="30"/>
    </row>
    <row r="6114" spans="4:20" x14ac:dyDescent="0.45">
      <c r="D6114"/>
      <c r="E6114"/>
      <c r="I6114" s="21"/>
      <c r="J6114" s="22"/>
      <c r="K6114" s="23"/>
      <c r="M6114" s="31"/>
      <c r="N6114" s="31"/>
      <c r="O6114"/>
      <c r="P6114"/>
      <c r="R6114"/>
      <c r="T6114" s="30"/>
    </row>
    <row r="6115" spans="4:20" x14ac:dyDescent="0.45">
      <c r="D6115"/>
      <c r="E6115"/>
      <c r="I6115" s="21"/>
      <c r="J6115" s="22"/>
      <c r="K6115" s="23"/>
      <c r="M6115" s="31"/>
      <c r="N6115" s="31"/>
      <c r="O6115"/>
      <c r="P6115"/>
      <c r="R6115"/>
      <c r="T6115" s="30"/>
    </row>
    <row r="6116" spans="4:20" x14ac:dyDescent="0.45">
      <c r="D6116"/>
      <c r="E6116"/>
      <c r="I6116" s="21"/>
      <c r="J6116" s="22"/>
      <c r="K6116" s="23"/>
      <c r="M6116" s="31"/>
      <c r="N6116" s="31"/>
      <c r="O6116"/>
      <c r="P6116"/>
      <c r="R6116"/>
      <c r="T6116" s="30"/>
    </row>
    <row r="6117" spans="4:20" x14ac:dyDescent="0.45">
      <c r="D6117"/>
      <c r="E6117"/>
      <c r="I6117" s="21"/>
      <c r="J6117" s="22"/>
      <c r="K6117" s="23"/>
      <c r="M6117" s="31"/>
      <c r="N6117" s="31"/>
      <c r="O6117"/>
      <c r="P6117"/>
      <c r="R6117"/>
      <c r="T6117" s="30"/>
    </row>
    <row r="6118" spans="4:20" x14ac:dyDescent="0.45">
      <c r="D6118"/>
      <c r="E6118"/>
      <c r="I6118" s="21"/>
      <c r="J6118" s="22"/>
      <c r="K6118" s="23"/>
      <c r="M6118" s="31"/>
      <c r="N6118" s="31"/>
      <c r="O6118"/>
      <c r="P6118"/>
      <c r="R6118"/>
      <c r="T6118" s="30"/>
    </row>
    <row r="6119" spans="4:20" x14ac:dyDescent="0.45">
      <c r="D6119"/>
      <c r="E6119"/>
      <c r="I6119" s="21"/>
      <c r="J6119" s="22"/>
      <c r="K6119" s="23"/>
      <c r="M6119" s="31"/>
      <c r="N6119" s="31"/>
      <c r="O6119"/>
      <c r="P6119"/>
      <c r="R6119"/>
      <c r="T6119" s="30"/>
    </row>
    <row r="6120" spans="4:20" x14ac:dyDescent="0.45">
      <c r="D6120"/>
      <c r="E6120"/>
      <c r="I6120" s="21"/>
      <c r="J6120" s="22"/>
      <c r="K6120" s="23"/>
      <c r="M6120" s="31"/>
      <c r="N6120" s="31"/>
      <c r="O6120"/>
      <c r="P6120"/>
      <c r="R6120"/>
      <c r="T6120" s="30"/>
    </row>
    <row r="6121" spans="4:20" x14ac:dyDescent="0.45">
      <c r="D6121"/>
      <c r="E6121"/>
      <c r="I6121" s="21"/>
      <c r="J6121" s="22"/>
      <c r="K6121" s="23"/>
      <c r="M6121" s="31"/>
      <c r="N6121" s="31"/>
      <c r="O6121"/>
      <c r="P6121"/>
      <c r="R6121"/>
      <c r="T6121" s="30"/>
    </row>
    <row r="6122" spans="4:20" x14ac:dyDescent="0.45">
      <c r="D6122"/>
      <c r="E6122"/>
      <c r="I6122" s="21"/>
      <c r="J6122" s="22"/>
      <c r="K6122" s="23"/>
      <c r="M6122" s="31"/>
      <c r="N6122" s="31"/>
      <c r="O6122"/>
      <c r="P6122"/>
      <c r="R6122"/>
      <c r="T6122" s="30"/>
    </row>
    <row r="6123" spans="4:20" x14ac:dyDescent="0.45">
      <c r="D6123"/>
      <c r="E6123"/>
      <c r="I6123" s="21"/>
      <c r="J6123" s="22"/>
      <c r="K6123" s="23"/>
      <c r="M6123" s="31"/>
      <c r="N6123" s="31"/>
      <c r="O6123"/>
      <c r="P6123"/>
      <c r="R6123"/>
      <c r="T6123" s="30"/>
    </row>
    <row r="6124" spans="4:20" x14ac:dyDescent="0.45">
      <c r="D6124"/>
      <c r="E6124"/>
      <c r="I6124" s="21"/>
      <c r="J6124" s="22"/>
      <c r="K6124" s="23"/>
      <c r="M6124" s="31"/>
      <c r="N6124" s="31"/>
      <c r="O6124"/>
      <c r="P6124"/>
      <c r="R6124"/>
      <c r="T6124" s="30"/>
    </row>
    <row r="6125" spans="4:20" x14ac:dyDescent="0.45">
      <c r="D6125"/>
      <c r="E6125"/>
      <c r="I6125" s="21"/>
      <c r="J6125" s="22"/>
      <c r="K6125" s="23"/>
      <c r="M6125" s="31"/>
      <c r="N6125" s="31"/>
      <c r="O6125"/>
      <c r="P6125"/>
      <c r="R6125"/>
      <c r="T6125" s="30"/>
    </row>
    <row r="6126" spans="4:20" x14ac:dyDescent="0.45">
      <c r="D6126"/>
      <c r="E6126"/>
      <c r="I6126" s="21"/>
      <c r="J6126" s="22"/>
      <c r="K6126" s="23"/>
      <c r="M6126" s="31"/>
      <c r="N6126" s="31"/>
      <c r="O6126"/>
      <c r="P6126"/>
      <c r="R6126"/>
      <c r="T6126" s="30"/>
    </row>
    <row r="6127" spans="4:20" x14ac:dyDescent="0.45">
      <c r="D6127"/>
      <c r="E6127"/>
      <c r="I6127" s="21"/>
      <c r="J6127" s="22"/>
      <c r="K6127" s="23"/>
      <c r="M6127" s="31"/>
      <c r="N6127" s="31"/>
      <c r="O6127"/>
      <c r="P6127"/>
      <c r="R6127"/>
      <c r="T6127" s="30"/>
    </row>
    <row r="6128" spans="4:20" x14ac:dyDescent="0.45">
      <c r="D6128"/>
      <c r="E6128"/>
      <c r="I6128" s="21"/>
      <c r="J6128" s="22"/>
      <c r="K6128" s="23"/>
      <c r="M6128" s="31"/>
      <c r="N6128" s="31"/>
      <c r="O6128"/>
      <c r="P6128"/>
      <c r="R6128"/>
      <c r="T6128" s="30"/>
    </row>
    <row r="6129" spans="4:20" x14ac:dyDescent="0.45">
      <c r="D6129"/>
      <c r="E6129"/>
      <c r="I6129" s="21"/>
      <c r="J6129" s="22"/>
      <c r="K6129" s="23"/>
      <c r="M6129" s="31"/>
      <c r="N6129" s="31"/>
      <c r="O6129"/>
      <c r="P6129"/>
      <c r="R6129"/>
      <c r="T6129" s="30"/>
    </row>
    <row r="6130" spans="4:20" x14ac:dyDescent="0.45">
      <c r="D6130"/>
      <c r="E6130"/>
      <c r="I6130" s="21"/>
      <c r="J6130" s="22"/>
      <c r="K6130" s="23"/>
      <c r="M6130" s="31"/>
      <c r="N6130" s="31"/>
      <c r="O6130"/>
      <c r="P6130"/>
      <c r="R6130"/>
      <c r="T6130" s="30"/>
    </row>
    <row r="6131" spans="4:20" x14ac:dyDescent="0.45">
      <c r="D6131"/>
      <c r="E6131"/>
      <c r="I6131" s="21"/>
      <c r="J6131" s="22"/>
      <c r="K6131" s="23"/>
      <c r="M6131" s="31"/>
      <c r="N6131" s="31"/>
      <c r="O6131"/>
      <c r="P6131"/>
      <c r="R6131"/>
      <c r="T6131" s="30"/>
    </row>
    <row r="6132" spans="4:20" x14ac:dyDescent="0.45">
      <c r="D6132"/>
      <c r="E6132"/>
      <c r="I6132" s="21"/>
      <c r="J6132" s="22"/>
      <c r="K6132" s="23"/>
      <c r="M6132" s="31"/>
      <c r="N6132" s="31"/>
      <c r="O6132"/>
      <c r="P6132"/>
      <c r="R6132"/>
      <c r="T6132" s="30"/>
    </row>
    <row r="6133" spans="4:20" x14ac:dyDescent="0.45">
      <c r="D6133"/>
      <c r="E6133"/>
      <c r="I6133" s="21"/>
      <c r="J6133" s="22"/>
      <c r="K6133" s="23"/>
      <c r="M6133" s="31"/>
      <c r="N6133" s="31"/>
      <c r="O6133"/>
      <c r="P6133"/>
      <c r="R6133"/>
      <c r="T6133" s="30"/>
    </row>
    <row r="6134" spans="4:20" x14ac:dyDescent="0.45">
      <c r="D6134"/>
      <c r="E6134"/>
      <c r="I6134" s="21"/>
      <c r="J6134" s="22"/>
      <c r="K6134" s="23"/>
      <c r="M6134" s="31"/>
      <c r="N6134" s="31"/>
      <c r="O6134"/>
      <c r="P6134"/>
      <c r="R6134"/>
      <c r="T6134" s="30"/>
    </row>
    <row r="6135" spans="4:20" x14ac:dyDescent="0.45">
      <c r="D6135"/>
      <c r="E6135"/>
      <c r="I6135" s="21"/>
      <c r="J6135" s="22"/>
      <c r="K6135" s="23"/>
      <c r="M6135" s="31"/>
      <c r="N6135" s="31"/>
      <c r="O6135"/>
      <c r="P6135"/>
      <c r="R6135"/>
      <c r="T6135" s="30"/>
    </row>
    <row r="6136" spans="4:20" x14ac:dyDescent="0.45">
      <c r="D6136"/>
      <c r="E6136"/>
      <c r="I6136" s="21"/>
      <c r="J6136" s="22"/>
      <c r="K6136" s="23"/>
      <c r="M6136" s="31"/>
      <c r="N6136" s="31"/>
      <c r="O6136"/>
      <c r="P6136"/>
      <c r="R6136"/>
      <c r="T6136" s="30"/>
    </row>
    <row r="6137" spans="4:20" x14ac:dyDescent="0.45">
      <c r="D6137"/>
      <c r="E6137"/>
      <c r="I6137" s="21"/>
      <c r="J6137" s="22"/>
      <c r="K6137" s="23"/>
      <c r="M6137" s="31"/>
      <c r="N6137" s="31"/>
      <c r="O6137"/>
      <c r="P6137"/>
      <c r="R6137"/>
      <c r="T6137" s="30"/>
    </row>
    <row r="6138" spans="4:20" x14ac:dyDescent="0.45">
      <c r="D6138"/>
      <c r="E6138"/>
      <c r="I6138" s="21"/>
      <c r="J6138" s="22"/>
      <c r="K6138" s="23"/>
      <c r="M6138" s="31"/>
      <c r="N6138" s="31"/>
      <c r="O6138"/>
      <c r="P6138"/>
      <c r="R6138"/>
      <c r="T6138" s="30"/>
    </row>
    <row r="6139" spans="4:20" x14ac:dyDescent="0.45">
      <c r="D6139"/>
      <c r="E6139"/>
      <c r="I6139" s="21"/>
      <c r="J6139" s="22"/>
      <c r="K6139" s="23"/>
      <c r="M6139" s="31"/>
      <c r="N6139" s="31"/>
      <c r="O6139"/>
      <c r="P6139"/>
      <c r="R6139"/>
      <c r="T6139" s="30"/>
    </row>
    <row r="6140" spans="4:20" x14ac:dyDescent="0.45">
      <c r="D6140"/>
      <c r="E6140"/>
      <c r="I6140" s="21"/>
      <c r="J6140" s="22"/>
      <c r="K6140" s="23"/>
      <c r="M6140" s="31"/>
      <c r="N6140" s="31"/>
      <c r="O6140"/>
      <c r="P6140"/>
      <c r="R6140"/>
      <c r="T6140" s="30"/>
    </row>
    <row r="6141" spans="4:20" x14ac:dyDescent="0.45">
      <c r="D6141"/>
      <c r="E6141"/>
      <c r="I6141" s="21"/>
      <c r="J6141" s="22"/>
      <c r="K6141" s="23"/>
      <c r="M6141" s="31"/>
      <c r="N6141" s="31"/>
      <c r="O6141"/>
      <c r="P6141"/>
      <c r="R6141"/>
      <c r="T6141" s="30"/>
    </row>
    <row r="6142" spans="4:20" x14ac:dyDescent="0.45">
      <c r="D6142"/>
      <c r="E6142"/>
      <c r="I6142" s="21"/>
      <c r="J6142" s="22"/>
      <c r="K6142" s="23"/>
      <c r="M6142" s="31"/>
      <c r="N6142" s="31"/>
      <c r="O6142"/>
      <c r="P6142"/>
      <c r="R6142"/>
      <c r="T6142" s="30"/>
    </row>
    <row r="6143" spans="4:20" x14ac:dyDescent="0.45">
      <c r="D6143"/>
      <c r="E6143"/>
      <c r="I6143" s="21"/>
      <c r="J6143" s="22"/>
      <c r="K6143" s="23"/>
      <c r="M6143" s="31"/>
      <c r="N6143" s="31"/>
      <c r="O6143"/>
      <c r="P6143"/>
      <c r="R6143"/>
      <c r="T6143" s="30"/>
    </row>
    <row r="6144" spans="4:20" x14ac:dyDescent="0.45">
      <c r="D6144"/>
      <c r="E6144"/>
      <c r="I6144" s="21"/>
      <c r="J6144" s="22"/>
      <c r="K6144" s="23"/>
      <c r="M6144" s="31"/>
      <c r="N6144" s="31"/>
      <c r="O6144"/>
      <c r="P6144"/>
      <c r="R6144"/>
      <c r="T6144" s="30"/>
    </row>
    <row r="6145" spans="4:20" x14ac:dyDescent="0.45">
      <c r="D6145"/>
      <c r="E6145"/>
      <c r="I6145" s="21"/>
      <c r="J6145" s="22"/>
      <c r="K6145" s="23"/>
      <c r="M6145" s="31"/>
      <c r="N6145" s="31"/>
      <c r="O6145"/>
      <c r="P6145"/>
      <c r="R6145"/>
      <c r="T6145" s="30"/>
    </row>
    <row r="6146" spans="4:20" x14ac:dyDescent="0.45">
      <c r="D6146"/>
      <c r="E6146"/>
      <c r="I6146" s="21"/>
      <c r="J6146" s="22"/>
      <c r="K6146" s="23"/>
      <c r="M6146" s="31"/>
      <c r="N6146" s="31"/>
      <c r="O6146"/>
      <c r="P6146"/>
      <c r="R6146"/>
      <c r="T6146" s="30"/>
    </row>
    <row r="6147" spans="4:20" x14ac:dyDescent="0.45">
      <c r="D6147"/>
      <c r="E6147"/>
      <c r="I6147" s="21"/>
      <c r="J6147" s="22"/>
      <c r="K6147" s="23"/>
      <c r="M6147" s="31"/>
      <c r="N6147" s="31"/>
      <c r="O6147"/>
      <c r="P6147"/>
      <c r="R6147"/>
      <c r="T6147" s="30"/>
    </row>
    <row r="6148" spans="4:20" x14ac:dyDescent="0.45">
      <c r="D6148"/>
      <c r="E6148"/>
      <c r="I6148" s="21"/>
      <c r="J6148" s="22"/>
      <c r="K6148" s="23"/>
      <c r="M6148" s="31"/>
      <c r="N6148" s="31"/>
      <c r="O6148"/>
      <c r="P6148"/>
      <c r="R6148"/>
      <c r="T6148" s="30"/>
    </row>
    <row r="6149" spans="4:20" x14ac:dyDescent="0.45">
      <c r="D6149"/>
      <c r="E6149"/>
      <c r="I6149" s="21"/>
      <c r="J6149" s="22"/>
      <c r="K6149" s="23"/>
      <c r="M6149" s="31"/>
      <c r="N6149" s="31"/>
      <c r="O6149"/>
      <c r="P6149"/>
      <c r="R6149"/>
      <c r="T6149" s="30"/>
    </row>
    <row r="6150" spans="4:20" x14ac:dyDescent="0.45">
      <c r="D6150"/>
      <c r="E6150"/>
      <c r="I6150" s="21"/>
      <c r="J6150" s="22"/>
      <c r="K6150" s="23"/>
      <c r="M6150" s="31"/>
      <c r="N6150" s="31"/>
      <c r="O6150"/>
      <c r="P6150"/>
      <c r="R6150"/>
      <c r="T6150" s="30"/>
    </row>
    <row r="6151" spans="4:20" x14ac:dyDescent="0.45">
      <c r="D6151"/>
      <c r="E6151"/>
      <c r="I6151" s="21"/>
      <c r="J6151" s="22"/>
      <c r="K6151" s="23"/>
      <c r="M6151" s="31"/>
      <c r="N6151" s="31"/>
      <c r="O6151"/>
      <c r="P6151"/>
      <c r="R6151"/>
      <c r="T6151" s="30"/>
    </row>
    <row r="6152" spans="4:20" x14ac:dyDescent="0.45">
      <c r="D6152"/>
      <c r="E6152"/>
      <c r="I6152" s="21"/>
      <c r="J6152" s="22"/>
      <c r="K6152" s="23"/>
      <c r="M6152" s="31"/>
      <c r="N6152" s="31"/>
      <c r="O6152"/>
      <c r="P6152"/>
      <c r="R6152"/>
      <c r="T6152" s="30"/>
    </row>
    <row r="6153" spans="4:20" x14ac:dyDescent="0.45">
      <c r="D6153"/>
      <c r="E6153"/>
      <c r="I6153" s="21"/>
      <c r="J6153" s="22"/>
      <c r="K6153" s="23"/>
      <c r="M6153" s="31"/>
      <c r="N6153" s="31"/>
      <c r="O6153"/>
      <c r="P6153"/>
      <c r="R6153"/>
      <c r="T6153" s="30"/>
    </row>
    <row r="6154" spans="4:20" x14ac:dyDescent="0.45">
      <c r="D6154"/>
      <c r="E6154"/>
      <c r="I6154" s="21"/>
      <c r="J6154" s="22"/>
      <c r="K6154" s="23"/>
      <c r="M6154" s="31"/>
      <c r="N6154" s="31"/>
      <c r="O6154"/>
      <c r="P6154"/>
      <c r="R6154"/>
      <c r="T6154" s="30"/>
    </row>
    <row r="6155" spans="4:20" x14ac:dyDescent="0.45">
      <c r="D6155"/>
      <c r="E6155"/>
      <c r="I6155" s="21"/>
      <c r="J6155" s="22"/>
      <c r="K6155" s="23"/>
      <c r="M6155" s="31"/>
      <c r="N6155" s="31"/>
      <c r="O6155"/>
      <c r="P6155"/>
      <c r="R6155"/>
      <c r="T6155" s="30"/>
    </row>
    <row r="6156" spans="4:20" x14ac:dyDescent="0.45">
      <c r="D6156"/>
      <c r="E6156"/>
      <c r="I6156" s="21"/>
      <c r="J6156" s="22"/>
      <c r="K6156" s="23"/>
      <c r="M6156" s="31"/>
      <c r="N6156" s="31"/>
      <c r="O6156"/>
      <c r="P6156"/>
      <c r="R6156"/>
      <c r="T6156" s="30"/>
    </row>
    <row r="6157" spans="4:20" x14ac:dyDescent="0.45">
      <c r="D6157"/>
      <c r="E6157"/>
      <c r="I6157" s="21"/>
      <c r="J6157" s="22"/>
      <c r="K6157" s="23"/>
      <c r="M6157" s="31"/>
      <c r="N6157" s="31"/>
      <c r="O6157"/>
      <c r="P6157"/>
      <c r="R6157"/>
      <c r="T6157" s="30"/>
    </row>
    <row r="6158" spans="4:20" x14ac:dyDescent="0.45">
      <c r="D6158"/>
      <c r="E6158"/>
      <c r="I6158" s="21"/>
      <c r="J6158" s="22"/>
      <c r="K6158" s="23"/>
      <c r="M6158" s="31"/>
      <c r="N6158" s="31"/>
      <c r="O6158"/>
      <c r="P6158"/>
      <c r="R6158"/>
      <c r="T6158" s="30"/>
    </row>
    <row r="6159" spans="4:20" x14ac:dyDescent="0.45">
      <c r="D6159"/>
      <c r="E6159"/>
      <c r="I6159" s="21"/>
      <c r="J6159" s="22"/>
      <c r="K6159" s="23"/>
      <c r="M6159" s="31"/>
      <c r="N6159" s="31"/>
      <c r="O6159"/>
      <c r="P6159"/>
      <c r="R6159"/>
      <c r="T6159" s="30"/>
    </row>
    <row r="6160" spans="4:20" x14ac:dyDescent="0.45">
      <c r="D6160"/>
      <c r="E6160"/>
      <c r="I6160" s="21"/>
      <c r="J6160" s="22"/>
      <c r="K6160" s="23"/>
      <c r="M6160" s="31"/>
      <c r="N6160" s="31"/>
      <c r="O6160"/>
      <c r="P6160"/>
      <c r="R6160"/>
      <c r="T6160" s="30"/>
    </row>
    <row r="6161" spans="4:20" x14ac:dyDescent="0.45">
      <c r="D6161"/>
      <c r="E6161"/>
      <c r="I6161" s="21"/>
      <c r="J6161" s="22"/>
      <c r="K6161" s="23"/>
      <c r="M6161" s="31"/>
      <c r="N6161" s="31"/>
      <c r="O6161"/>
      <c r="P6161"/>
      <c r="R6161"/>
      <c r="T6161" s="30"/>
    </row>
    <row r="6162" spans="4:20" x14ac:dyDescent="0.45">
      <c r="D6162"/>
      <c r="E6162"/>
      <c r="I6162" s="21"/>
      <c r="J6162" s="22"/>
      <c r="K6162" s="23"/>
      <c r="M6162" s="31"/>
      <c r="N6162" s="31"/>
      <c r="O6162"/>
      <c r="P6162"/>
      <c r="R6162"/>
      <c r="T6162" s="30"/>
    </row>
    <row r="6163" spans="4:20" x14ac:dyDescent="0.45">
      <c r="D6163"/>
      <c r="E6163"/>
      <c r="I6163" s="21"/>
      <c r="J6163" s="22"/>
      <c r="K6163" s="23"/>
      <c r="M6163" s="31"/>
      <c r="N6163" s="31"/>
      <c r="O6163"/>
      <c r="P6163"/>
      <c r="R6163"/>
      <c r="T6163" s="30"/>
    </row>
    <row r="6164" spans="4:20" x14ac:dyDescent="0.45">
      <c r="D6164"/>
      <c r="E6164"/>
      <c r="I6164" s="21"/>
      <c r="J6164" s="22"/>
      <c r="K6164" s="23"/>
      <c r="M6164" s="31"/>
      <c r="N6164" s="31"/>
      <c r="O6164"/>
      <c r="P6164"/>
      <c r="R6164"/>
      <c r="T6164" s="30"/>
    </row>
    <row r="6165" spans="4:20" x14ac:dyDescent="0.45">
      <c r="D6165"/>
      <c r="E6165"/>
      <c r="I6165" s="21"/>
      <c r="J6165" s="22"/>
      <c r="K6165" s="23"/>
      <c r="M6165" s="31"/>
      <c r="N6165" s="31"/>
      <c r="O6165"/>
      <c r="P6165"/>
      <c r="R6165"/>
      <c r="T6165" s="30"/>
    </row>
    <row r="6166" spans="4:20" x14ac:dyDescent="0.45">
      <c r="D6166"/>
      <c r="E6166"/>
      <c r="I6166" s="21"/>
      <c r="J6166" s="22"/>
      <c r="K6166" s="23"/>
      <c r="M6166" s="31"/>
      <c r="N6166" s="31"/>
      <c r="O6166"/>
      <c r="P6166"/>
      <c r="R6166"/>
      <c r="T6166" s="30"/>
    </row>
    <row r="6167" spans="4:20" x14ac:dyDescent="0.45">
      <c r="D6167"/>
      <c r="E6167"/>
      <c r="I6167" s="21"/>
      <c r="J6167" s="22"/>
      <c r="K6167" s="23"/>
      <c r="M6167" s="31"/>
      <c r="N6167" s="31"/>
      <c r="O6167"/>
      <c r="P6167"/>
      <c r="R6167"/>
      <c r="T6167" s="30"/>
    </row>
    <row r="6168" spans="4:20" x14ac:dyDescent="0.45">
      <c r="D6168"/>
      <c r="E6168"/>
      <c r="I6168" s="21"/>
      <c r="J6168" s="22"/>
      <c r="K6168" s="23"/>
      <c r="M6168" s="31"/>
      <c r="N6168" s="31"/>
      <c r="O6168"/>
      <c r="P6168"/>
      <c r="R6168"/>
      <c r="T6168" s="30"/>
    </row>
    <row r="6169" spans="4:20" x14ac:dyDescent="0.45">
      <c r="D6169"/>
      <c r="E6169"/>
      <c r="I6169" s="21"/>
      <c r="J6169" s="22"/>
      <c r="K6169" s="23"/>
      <c r="M6169" s="31"/>
      <c r="N6169" s="31"/>
      <c r="O6169"/>
      <c r="P6169"/>
      <c r="R6169"/>
      <c r="T6169" s="30"/>
    </row>
    <row r="6170" spans="4:20" x14ac:dyDescent="0.45">
      <c r="D6170"/>
      <c r="E6170"/>
      <c r="I6170" s="21"/>
      <c r="J6170" s="22"/>
      <c r="K6170" s="23"/>
      <c r="M6170" s="31"/>
      <c r="N6170" s="31"/>
      <c r="O6170"/>
      <c r="P6170"/>
      <c r="R6170"/>
      <c r="T6170" s="30"/>
    </row>
    <row r="6171" spans="4:20" x14ac:dyDescent="0.45">
      <c r="D6171"/>
      <c r="E6171"/>
      <c r="I6171" s="21"/>
      <c r="J6171" s="22"/>
      <c r="K6171" s="23"/>
      <c r="M6171" s="31"/>
      <c r="N6171" s="31"/>
      <c r="O6171"/>
      <c r="P6171"/>
      <c r="R6171"/>
      <c r="T6171" s="30"/>
    </row>
    <row r="6172" spans="4:20" x14ac:dyDescent="0.45">
      <c r="D6172"/>
      <c r="E6172"/>
      <c r="I6172" s="21"/>
      <c r="J6172" s="22"/>
      <c r="K6172" s="23"/>
      <c r="M6172" s="31"/>
      <c r="N6172" s="31"/>
      <c r="O6172"/>
      <c r="P6172"/>
      <c r="R6172"/>
      <c r="T6172" s="30"/>
    </row>
    <row r="6173" spans="4:20" x14ac:dyDescent="0.45">
      <c r="D6173"/>
      <c r="E6173"/>
      <c r="I6173" s="21"/>
      <c r="J6173" s="22"/>
      <c r="K6173" s="23"/>
      <c r="M6173" s="31"/>
      <c r="N6173" s="31"/>
      <c r="O6173"/>
      <c r="P6173"/>
      <c r="R6173"/>
      <c r="T6173" s="30"/>
    </row>
    <row r="6174" spans="4:20" x14ac:dyDescent="0.45">
      <c r="D6174"/>
      <c r="E6174"/>
      <c r="I6174" s="21"/>
      <c r="J6174" s="22"/>
      <c r="K6174" s="23"/>
      <c r="M6174" s="31"/>
      <c r="N6174" s="31"/>
      <c r="O6174"/>
      <c r="P6174"/>
      <c r="R6174"/>
      <c r="T6174" s="30"/>
    </row>
    <row r="6175" spans="4:20" x14ac:dyDescent="0.45">
      <c r="D6175"/>
      <c r="E6175"/>
      <c r="I6175" s="21"/>
      <c r="J6175" s="22"/>
      <c r="K6175" s="23"/>
      <c r="M6175" s="31"/>
      <c r="N6175" s="31"/>
      <c r="O6175"/>
      <c r="P6175"/>
      <c r="R6175"/>
      <c r="T6175" s="30"/>
    </row>
    <row r="6176" spans="4:20" x14ac:dyDescent="0.45">
      <c r="D6176"/>
      <c r="E6176"/>
      <c r="I6176" s="21"/>
      <c r="J6176" s="22"/>
      <c r="K6176" s="23"/>
      <c r="M6176" s="31"/>
      <c r="N6176" s="31"/>
      <c r="O6176"/>
      <c r="P6176"/>
      <c r="R6176"/>
      <c r="T6176" s="30"/>
    </row>
    <row r="6177" spans="4:20" x14ac:dyDescent="0.45">
      <c r="D6177"/>
      <c r="E6177"/>
      <c r="I6177" s="21"/>
      <c r="J6177" s="22"/>
      <c r="K6177" s="23"/>
      <c r="M6177" s="31"/>
      <c r="N6177" s="31"/>
      <c r="O6177"/>
      <c r="P6177"/>
      <c r="R6177"/>
      <c r="T6177" s="30"/>
    </row>
    <row r="6178" spans="4:20" x14ac:dyDescent="0.45">
      <c r="D6178"/>
      <c r="E6178"/>
      <c r="I6178" s="21"/>
      <c r="J6178" s="22"/>
      <c r="K6178" s="23"/>
      <c r="M6178" s="31"/>
      <c r="N6178" s="31"/>
      <c r="O6178"/>
      <c r="P6178"/>
      <c r="R6178"/>
      <c r="T6178" s="30"/>
    </row>
    <row r="6179" spans="4:20" x14ac:dyDescent="0.45">
      <c r="D6179"/>
      <c r="E6179"/>
      <c r="I6179" s="21"/>
      <c r="J6179" s="22"/>
      <c r="K6179" s="23"/>
      <c r="M6179" s="31"/>
      <c r="N6179" s="31"/>
      <c r="O6179"/>
      <c r="P6179"/>
      <c r="R6179"/>
      <c r="T6179" s="30"/>
    </row>
    <row r="6180" spans="4:20" x14ac:dyDescent="0.45">
      <c r="D6180"/>
      <c r="E6180"/>
      <c r="I6180" s="21"/>
      <c r="J6180" s="22"/>
      <c r="K6180" s="23"/>
      <c r="M6180" s="31"/>
      <c r="N6180" s="31"/>
      <c r="O6180"/>
      <c r="P6180"/>
      <c r="R6180"/>
      <c r="T6180" s="30"/>
    </row>
    <row r="6181" spans="4:20" x14ac:dyDescent="0.45">
      <c r="D6181"/>
      <c r="E6181"/>
      <c r="I6181" s="21"/>
      <c r="J6181" s="22"/>
      <c r="K6181" s="23"/>
      <c r="M6181" s="31"/>
      <c r="N6181" s="31"/>
      <c r="O6181"/>
      <c r="P6181"/>
      <c r="R6181"/>
      <c r="T6181" s="30"/>
    </row>
    <row r="6182" spans="4:20" x14ac:dyDescent="0.45">
      <c r="D6182"/>
      <c r="E6182"/>
      <c r="I6182" s="21"/>
      <c r="J6182" s="22"/>
      <c r="K6182" s="23"/>
      <c r="M6182" s="31"/>
      <c r="N6182" s="31"/>
      <c r="O6182"/>
      <c r="P6182"/>
      <c r="R6182"/>
      <c r="T6182" s="30"/>
    </row>
    <row r="6183" spans="4:20" x14ac:dyDescent="0.45">
      <c r="D6183"/>
      <c r="E6183"/>
      <c r="I6183" s="21"/>
      <c r="J6183" s="22"/>
      <c r="K6183" s="23"/>
      <c r="M6183" s="31"/>
      <c r="N6183" s="31"/>
      <c r="O6183"/>
      <c r="P6183"/>
      <c r="R6183"/>
      <c r="T6183" s="30"/>
    </row>
    <row r="6184" spans="4:20" x14ac:dyDescent="0.45">
      <c r="D6184"/>
      <c r="E6184"/>
      <c r="I6184" s="21"/>
      <c r="J6184" s="22"/>
      <c r="K6184" s="23"/>
      <c r="M6184" s="31"/>
      <c r="N6184" s="31"/>
      <c r="O6184"/>
      <c r="P6184"/>
      <c r="R6184"/>
      <c r="T6184" s="30"/>
    </row>
    <row r="6185" spans="4:20" x14ac:dyDescent="0.45">
      <c r="D6185"/>
      <c r="E6185"/>
      <c r="I6185" s="21"/>
      <c r="J6185" s="22"/>
      <c r="K6185" s="23"/>
      <c r="M6185" s="31"/>
      <c r="N6185" s="31"/>
      <c r="O6185"/>
      <c r="P6185"/>
      <c r="R6185"/>
      <c r="T6185" s="30"/>
    </row>
    <row r="6186" spans="4:20" x14ac:dyDescent="0.45">
      <c r="D6186"/>
      <c r="E6186"/>
      <c r="I6186" s="21"/>
      <c r="J6186" s="22"/>
      <c r="K6186" s="23"/>
      <c r="M6186" s="31"/>
      <c r="N6186" s="31"/>
      <c r="O6186"/>
      <c r="P6186"/>
      <c r="R6186"/>
      <c r="T6186" s="30"/>
    </row>
    <row r="6187" spans="4:20" x14ac:dyDescent="0.45">
      <c r="D6187"/>
      <c r="E6187"/>
      <c r="I6187" s="21"/>
      <c r="J6187" s="22"/>
      <c r="K6187" s="23"/>
      <c r="M6187" s="31"/>
      <c r="N6187" s="31"/>
      <c r="O6187"/>
      <c r="P6187"/>
      <c r="R6187"/>
      <c r="T6187" s="30"/>
    </row>
    <row r="6188" spans="4:20" x14ac:dyDescent="0.45">
      <c r="D6188"/>
      <c r="E6188"/>
      <c r="I6188" s="21"/>
      <c r="J6188" s="22"/>
      <c r="K6188" s="23"/>
      <c r="M6188" s="31"/>
      <c r="N6188" s="31"/>
      <c r="O6188"/>
      <c r="P6188"/>
      <c r="R6188"/>
      <c r="T6188" s="30"/>
    </row>
    <row r="6189" spans="4:20" x14ac:dyDescent="0.45">
      <c r="D6189"/>
      <c r="E6189"/>
      <c r="I6189" s="21"/>
      <c r="J6189" s="22"/>
      <c r="K6189" s="23"/>
      <c r="M6189" s="31"/>
      <c r="N6189" s="31"/>
      <c r="O6189"/>
      <c r="P6189"/>
      <c r="R6189"/>
      <c r="T6189" s="30"/>
    </row>
    <row r="6190" spans="4:20" x14ac:dyDescent="0.45">
      <c r="D6190"/>
      <c r="E6190"/>
      <c r="I6190" s="21"/>
      <c r="J6190" s="22"/>
      <c r="K6190" s="23"/>
      <c r="M6190" s="31"/>
      <c r="N6190" s="31"/>
      <c r="O6190"/>
      <c r="P6190"/>
      <c r="R6190"/>
      <c r="T6190" s="30"/>
    </row>
    <row r="6191" spans="4:20" x14ac:dyDescent="0.45">
      <c r="D6191"/>
      <c r="E6191"/>
      <c r="I6191" s="21"/>
      <c r="J6191" s="22"/>
      <c r="K6191" s="23"/>
      <c r="M6191" s="31"/>
      <c r="N6191" s="31"/>
      <c r="O6191"/>
      <c r="P6191"/>
      <c r="R6191"/>
      <c r="T6191" s="30"/>
    </row>
    <row r="6192" spans="4:20" x14ac:dyDescent="0.45">
      <c r="D6192"/>
      <c r="E6192"/>
      <c r="I6192" s="21"/>
      <c r="J6192" s="22"/>
      <c r="K6192" s="23"/>
      <c r="M6192" s="31"/>
      <c r="N6192" s="31"/>
      <c r="O6192"/>
      <c r="P6192"/>
      <c r="R6192"/>
      <c r="T6192" s="30"/>
    </row>
    <row r="6193" spans="4:20" x14ac:dyDescent="0.45">
      <c r="D6193"/>
      <c r="E6193"/>
      <c r="I6193" s="21"/>
      <c r="J6193" s="22"/>
      <c r="K6193" s="23"/>
      <c r="M6193" s="31"/>
      <c r="N6193" s="31"/>
      <c r="O6193"/>
      <c r="P6193"/>
      <c r="R6193"/>
      <c r="T6193" s="30"/>
    </row>
    <row r="6194" spans="4:20" x14ac:dyDescent="0.45">
      <c r="D6194"/>
      <c r="E6194"/>
      <c r="I6194" s="21"/>
      <c r="J6194" s="22"/>
      <c r="K6194" s="23"/>
      <c r="M6194" s="31"/>
      <c r="N6194" s="31"/>
      <c r="O6194"/>
      <c r="P6194"/>
      <c r="R6194"/>
      <c r="T6194" s="30"/>
    </row>
    <row r="6195" spans="4:20" x14ac:dyDescent="0.45">
      <c r="D6195"/>
      <c r="E6195"/>
      <c r="I6195" s="21"/>
      <c r="J6195" s="22"/>
      <c r="K6195" s="23"/>
      <c r="M6195" s="31"/>
      <c r="N6195" s="31"/>
      <c r="O6195"/>
      <c r="P6195"/>
      <c r="R6195"/>
      <c r="T6195" s="30"/>
    </row>
    <row r="6196" spans="4:20" x14ac:dyDescent="0.45">
      <c r="D6196"/>
      <c r="E6196"/>
      <c r="I6196" s="21"/>
      <c r="J6196" s="22"/>
      <c r="K6196" s="23"/>
      <c r="M6196" s="31"/>
      <c r="N6196" s="31"/>
      <c r="O6196"/>
      <c r="P6196"/>
      <c r="R6196"/>
      <c r="T6196" s="30"/>
    </row>
    <row r="6197" spans="4:20" x14ac:dyDescent="0.45">
      <c r="D6197"/>
      <c r="E6197"/>
      <c r="I6197" s="21"/>
      <c r="J6197" s="22"/>
      <c r="K6197" s="23"/>
      <c r="M6197" s="31"/>
      <c r="N6197" s="31"/>
      <c r="O6197"/>
      <c r="P6197"/>
      <c r="R6197"/>
      <c r="T6197" s="30"/>
    </row>
    <row r="6198" spans="4:20" x14ac:dyDescent="0.45">
      <c r="D6198"/>
      <c r="E6198"/>
      <c r="I6198" s="21"/>
      <c r="J6198" s="22"/>
      <c r="K6198" s="23"/>
      <c r="M6198" s="31"/>
      <c r="N6198" s="31"/>
      <c r="O6198"/>
      <c r="P6198"/>
      <c r="R6198"/>
      <c r="T6198" s="30"/>
    </row>
    <row r="6199" spans="4:20" x14ac:dyDescent="0.45">
      <c r="D6199"/>
      <c r="E6199"/>
      <c r="I6199" s="21"/>
      <c r="J6199" s="22"/>
      <c r="K6199" s="23"/>
      <c r="M6199" s="31"/>
      <c r="N6199" s="31"/>
      <c r="O6199"/>
      <c r="P6199"/>
      <c r="R6199"/>
      <c r="T6199" s="30"/>
    </row>
    <row r="6200" spans="4:20" x14ac:dyDescent="0.45">
      <c r="D6200"/>
      <c r="E6200"/>
      <c r="I6200" s="21"/>
      <c r="J6200" s="22"/>
      <c r="K6200" s="23"/>
      <c r="M6200" s="31"/>
      <c r="N6200" s="31"/>
      <c r="O6200"/>
      <c r="P6200"/>
      <c r="R6200"/>
      <c r="T6200" s="30"/>
    </row>
    <row r="6201" spans="4:20" x14ac:dyDescent="0.45">
      <c r="D6201"/>
      <c r="E6201"/>
      <c r="I6201" s="21"/>
      <c r="J6201" s="22"/>
      <c r="K6201" s="23"/>
      <c r="M6201" s="31"/>
      <c r="N6201" s="31"/>
      <c r="O6201"/>
      <c r="P6201"/>
      <c r="R6201"/>
      <c r="T6201" s="30"/>
    </row>
    <row r="6202" spans="4:20" x14ac:dyDescent="0.45">
      <c r="D6202"/>
      <c r="E6202"/>
      <c r="I6202" s="21"/>
      <c r="J6202" s="22"/>
      <c r="K6202" s="23"/>
      <c r="M6202" s="31"/>
      <c r="N6202" s="31"/>
      <c r="O6202"/>
      <c r="P6202"/>
      <c r="R6202"/>
      <c r="T6202" s="30"/>
    </row>
    <row r="6203" spans="4:20" x14ac:dyDescent="0.45">
      <c r="D6203"/>
      <c r="E6203"/>
      <c r="I6203" s="21"/>
      <c r="J6203" s="22"/>
      <c r="K6203" s="23"/>
      <c r="M6203" s="31"/>
      <c r="N6203" s="31"/>
      <c r="O6203"/>
      <c r="P6203"/>
      <c r="R6203"/>
      <c r="T6203" s="30"/>
    </row>
    <row r="6204" spans="4:20" x14ac:dyDescent="0.45">
      <c r="D6204"/>
      <c r="E6204"/>
      <c r="I6204" s="21"/>
      <c r="J6204" s="22"/>
      <c r="K6204" s="23"/>
      <c r="M6204" s="31"/>
      <c r="N6204" s="31"/>
      <c r="O6204"/>
      <c r="P6204"/>
      <c r="R6204"/>
      <c r="T6204" s="30"/>
    </row>
    <row r="6205" spans="4:20" x14ac:dyDescent="0.45">
      <c r="D6205"/>
      <c r="E6205"/>
      <c r="I6205" s="21"/>
      <c r="J6205" s="22"/>
      <c r="K6205" s="23"/>
      <c r="M6205" s="31"/>
      <c r="N6205" s="31"/>
      <c r="O6205"/>
      <c r="P6205"/>
      <c r="R6205"/>
      <c r="T6205" s="30"/>
    </row>
    <row r="6206" spans="4:20" x14ac:dyDescent="0.45">
      <c r="D6206"/>
      <c r="E6206"/>
      <c r="I6206" s="21"/>
      <c r="J6206" s="22"/>
      <c r="K6206" s="23"/>
      <c r="M6206" s="31"/>
      <c r="N6206" s="31"/>
      <c r="O6206"/>
      <c r="P6206"/>
      <c r="R6206"/>
      <c r="T6206" s="30"/>
    </row>
    <row r="6207" spans="4:20" x14ac:dyDescent="0.45">
      <c r="D6207"/>
      <c r="E6207"/>
      <c r="I6207" s="21"/>
      <c r="J6207" s="22"/>
      <c r="K6207" s="23"/>
      <c r="M6207" s="31"/>
      <c r="N6207" s="31"/>
      <c r="O6207"/>
      <c r="P6207"/>
      <c r="R6207"/>
      <c r="T6207" s="30"/>
    </row>
    <row r="6208" spans="4:20" x14ac:dyDescent="0.45">
      <c r="D6208"/>
      <c r="E6208"/>
      <c r="I6208" s="21"/>
      <c r="J6208" s="22"/>
      <c r="K6208" s="23"/>
      <c r="M6208" s="31"/>
      <c r="N6208" s="31"/>
      <c r="O6208"/>
      <c r="P6208"/>
      <c r="R6208"/>
      <c r="T6208" s="30"/>
    </row>
    <row r="6209" spans="4:20" x14ac:dyDescent="0.45">
      <c r="D6209"/>
      <c r="E6209"/>
      <c r="I6209" s="21"/>
      <c r="J6209" s="22"/>
      <c r="K6209" s="23"/>
      <c r="M6209" s="31"/>
      <c r="N6209" s="31"/>
      <c r="O6209"/>
      <c r="P6209"/>
      <c r="R6209"/>
      <c r="T6209" s="30"/>
    </row>
    <row r="6210" spans="4:20" x14ac:dyDescent="0.45">
      <c r="D6210"/>
      <c r="E6210"/>
      <c r="I6210" s="21"/>
      <c r="J6210" s="22"/>
      <c r="K6210" s="23"/>
      <c r="M6210" s="31"/>
      <c r="N6210" s="31"/>
      <c r="O6210"/>
      <c r="P6210"/>
      <c r="R6210"/>
      <c r="T6210" s="30"/>
    </row>
    <row r="6211" spans="4:20" x14ac:dyDescent="0.45">
      <c r="D6211"/>
      <c r="E6211"/>
      <c r="I6211" s="21"/>
      <c r="J6211" s="22"/>
      <c r="K6211" s="23"/>
      <c r="M6211" s="31"/>
      <c r="N6211" s="31"/>
      <c r="O6211"/>
      <c r="P6211"/>
      <c r="R6211"/>
      <c r="T6211" s="30"/>
    </row>
    <row r="6212" spans="4:20" x14ac:dyDescent="0.45">
      <c r="D6212"/>
      <c r="E6212"/>
      <c r="I6212" s="21"/>
      <c r="J6212" s="22"/>
      <c r="K6212" s="23"/>
      <c r="M6212" s="31"/>
      <c r="N6212" s="31"/>
      <c r="O6212"/>
      <c r="P6212"/>
      <c r="R6212"/>
      <c r="T6212" s="30"/>
    </row>
    <row r="6213" spans="4:20" x14ac:dyDescent="0.45">
      <c r="D6213"/>
      <c r="E6213"/>
      <c r="I6213" s="21"/>
      <c r="J6213" s="22"/>
      <c r="K6213" s="23"/>
      <c r="M6213" s="31"/>
      <c r="N6213" s="31"/>
      <c r="O6213"/>
      <c r="P6213"/>
      <c r="R6213"/>
      <c r="T6213" s="30"/>
    </row>
    <row r="6214" spans="4:20" x14ac:dyDescent="0.45">
      <c r="D6214"/>
      <c r="E6214"/>
      <c r="I6214" s="21"/>
      <c r="J6214" s="22"/>
      <c r="K6214" s="23"/>
      <c r="M6214" s="31"/>
      <c r="N6214" s="31"/>
      <c r="O6214"/>
      <c r="P6214"/>
      <c r="R6214"/>
      <c r="T6214" s="30"/>
    </row>
    <row r="6215" spans="4:20" x14ac:dyDescent="0.45">
      <c r="D6215"/>
      <c r="E6215"/>
      <c r="I6215" s="21"/>
      <c r="J6215" s="22"/>
      <c r="K6215" s="23"/>
      <c r="M6215" s="31"/>
      <c r="N6215" s="31"/>
      <c r="O6215"/>
      <c r="P6215"/>
      <c r="R6215"/>
      <c r="T6215" s="30"/>
    </row>
    <row r="6216" spans="4:20" x14ac:dyDescent="0.45">
      <c r="D6216"/>
      <c r="E6216"/>
      <c r="I6216" s="21"/>
      <c r="J6216" s="22"/>
      <c r="K6216" s="23"/>
      <c r="M6216" s="31"/>
      <c r="N6216" s="31"/>
      <c r="O6216"/>
      <c r="P6216"/>
      <c r="R6216"/>
      <c r="T6216" s="30"/>
    </row>
    <row r="6217" spans="4:20" x14ac:dyDescent="0.45">
      <c r="D6217"/>
      <c r="E6217"/>
      <c r="I6217" s="21"/>
      <c r="J6217" s="22"/>
      <c r="K6217" s="23"/>
      <c r="M6217" s="31"/>
      <c r="N6217" s="31"/>
      <c r="O6217"/>
      <c r="P6217"/>
      <c r="R6217"/>
      <c r="T6217" s="30"/>
    </row>
    <row r="6218" spans="4:20" x14ac:dyDescent="0.45">
      <c r="D6218"/>
      <c r="E6218"/>
      <c r="I6218" s="21"/>
      <c r="J6218" s="22"/>
      <c r="K6218" s="23"/>
      <c r="M6218" s="31"/>
      <c r="N6218" s="31"/>
      <c r="O6218"/>
      <c r="P6218"/>
      <c r="R6218"/>
      <c r="T6218" s="30"/>
    </row>
    <row r="6219" spans="4:20" x14ac:dyDescent="0.45">
      <c r="D6219"/>
      <c r="E6219"/>
      <c r="I6219" s="21"/>
      <c r="J6219" s="22"/>
      <c r="K6219" s="23"/>
      <c r="M6219" s="31"/>
      <c r="N6219" s="31"/>
      <c r="O6219"/>
      <c r="P6219"/>
      <c r="R6219"/>
      <c r="T6219" s="30"/>
    </row>
    <row r="6220" spans="4:20" x14ac:dyDescent="0.45">
      <c r="D6220"/>
      <c r="E6220"/>
      <c r="I6220" s="21"/>
      <c r="J6220" s="22"/>
      <c r="K6220" s="23"/>
      <c r="M6220" s="31"/>
      <c r="N6220" s="31"/>
      <c r="O6220"/>
      <c r="P6220"/>
      <c r="R6220"/>
      <c r="T6220" s="30"/>
    </row>
    <row r="6221" spans="4:20" x14ac:dyDescent="0.45">
      <c r="D6221"/>
      <c r="E6221"/>
      <c r="I6221" s="21"/>
      <c r="J6221" s="22"/>
      <c r="K6221" s="23"/>
      <c r="M6221" s="31"/>
      <c r="N6221" s="31"/>
      <c r="O6221"/>
      <c r="P6221"/>
      <c r="R6221"/>
      <c r="T6221" s="30"/>
    </row>
    <row r="6222" spans="4:20" x14ac:dyDescent="0.45">
      <c r="D6222"/>
      <c r="E6222"/>
      <c r="I6222" s="21"/>
      <c r="J6222" s="22"/>
      <c r="K6222" s="23"/>
      <c r="M6222" s="31"/>
      <c r="N6222" s="31"/>
      <c r="O6222"/>
      <c r="P6222"/>
      <c r="R6222"/>
      <c r="T6222" s="30"/>
    </row>
    <row r="6223" spans="4:20" x14ac:dyDescent="0.45">
      <c r="D6223"/>
      <c r="E6223"/>
      <c r="I6223" s="21"/>
      <c r="J6223" s="22"/>
      <c r="K6223" s="23"/>
      <c r="M6223" s="31"/>
      <c r="N6223" s="31"/>
      <c r="O6223"/>
      <c r="P6223"/>
      <c r="R6223"/>
      <c r="T6223" s="30"/>
    </row>
    <row r="6224" spans="4:20" x14ac:dyDescent="0.45">
      <c r="D6224"/>
      <c r="E6224"/>
      <c r="I6224" s="21"/>
      <c r="J6224" s="22"/>
      <c r="K6224" s="23"/>
      <c r="M6224" s="31"/>
      <c r="N6224" s="31"/>
      <c r="O6224"/>
      <c r="P6224"/>
      <c r="R6224"/>
      <c r="T6224" s="30"/>
    </row>
    <row r="6225" spans="4:20" x14ac:dyDescent="0.45">
      <c r="D6225"/>
      <c r="E6225"/>
      <c r="I6225" s="21"/>
      <c r="J6225" s="22"/>
      <c r="K6225" s="23"/>
      <c r="M6225" s="31"/>
      <c r="N6225" s="31"/>
      <c r="O6225"/>
      <c r="P6225"/>
      <c r="R6225"/>
      <c r="T6225" s="30"/>
    </row>
    <row r="6226" spans="4:20" x14ac:dyDescent="0.45">
      <c r="D6226"/>
      <c r="E6226"/>
      <c r="I6226" s="21"/>
      <c r="J6226" s="22"/>
      <c r="K6226" s="23"/>
      <c r="M6226" s="31"/>
      <c r="N6226" s="31"/>
      <c r="O6226"/>
      <c r="P6226"/>
      <c r="R6226"/>
      <c r="T6226" s="30"/>
    </row>
    <row r="6227" spans="4:20" x14ac:dyDescent="0.45">
      <c r="D6227"/>
      <c r="E6227"/>
      <c r="I6227" s="21"/>
      <c r="J6227" s="22"/>
      <c r="K6227" s="23"/>
      <c r="M6227" s="31"/>
      <c r="N6227" s="31"/>
      <c r="O6227"/>
      <c r="P6227"/>
      <c r="R6227"/>
      <c r="T6227" s="30"/>
    </row>
    <row r="6228" spans="4:20" x14ac:dyDescent="0.45">
      <c r="D6228"/>
      <c r="E6228"/>
      <c r="I6228" s="21"/>
      <c r="J6228" s="22"/>
      <c r="K6228" s="23"/>
      <c r="M6228" s="31"/>
      <c r="N6228" s="31"/>
      <c r="O6228"/>
      <c r="P6228"/>
      <c r="R6228"/>
      <c r="T6228" s="30"/>
    </row>
    <row r="6229" spans="4:20" x14ac:dyDescent="0.45">
      <c r="D6229"/>
      <c r="E6229"/>
      <c r="I6229" s="21"/>
      <c r="J6229" s="22"/>
      <c r="K6229" s="23"/>
      <c r="M6229" s="31"/>
      <c r="N6229" s="31"/>
      <c r="O6229"/>
      <c r="P6229"/>
      <c r="R6229"/>
      <c r="T6229" s="30"/>
    </row>
    <row r="6230" spans="4:20" x14ac:dyDescent="0.45">
      <c r="D6230"/>
      <c r="E6230"/>
      <c r="I6230" s="21"/>
      <c r="J6230" s="22"/>
      <c r="K6230" s="23"/>
      <c r="M6230" s="31"/>
      <c r="N6230" s="31"/>
      <c r="O6230"/>
      <c r="P6230"/>
      <c r="R6230"/>
      <c r="T6230" s="30"/>
    </row>
    <row r="6231" spans="4:20" x14ac:dyDescent="0.45">
      <c r="D6231"/>
      <c r="E6231"/>
      <c r="I6231" s="21"/>
      <c r="J6231" s="22"/>
      <c r="K6231" s="23"/>
      <c r="M6231" s="31"/>
      <c r="N6231" s="31"/>
      <c r="O6231"/>
      <c r="P6231"/>
      <c r="R6231"/>
      <c r="T6231" s="30"/>
    </row>
    <row r="6232" spans="4:20" x14ac:dyDescent="0.45">
      <c r="D6232"/>
      <c r="E6232"/>
      <c r="I6232" s="21"/>
      <c r="J6232" s="22"/>
      <c r="K6232" s="23"/>
      <c r="M6232" s="31"/>
      <c r="N6232" s="31"/>
      <c r="O6232"/>
      <c r="P6232"/>
      <c r="R6232"/>
      <c r="T6232" s="30"/>
    </row>
    <row r="6233" spans="4:20" x14ac:dyDescent="0.45">
      <c r="D6233"/>
      <c r="E6233"/>
      <c r="I6233" s="21"/>
      <c r="J6233" s="22"/>
      <c r="K6233" s="23"/>
      <c r="M6233" s="31"/>
      <c r="N6233" s="31"/>
      <c r="O6233"/>
      <c r="P6233"/>
      <c r="R6233"/>
      <c r="T6233" s="30"/>
    </row>
    <row r="6234" spans="4:20" x14ac:dyDescent="0.45">
      <c r="D6234"/>
      <c r="E6234"/>
      <c r="I6234" s="21"/>
      <c r="J6234" s="22"/>
      <c r="K6234" s="23"/>
      <c r="M6234" s="31"/>
      <c r="N6234" s="31"/>
      <c r="O6234"/>
      <c r="P6234"/>
      <c r="R6234"/>
      <c r="T6234" s="30"/>
    </row>
    <row r="6235" spans="4:20" x14ac:dyDescent="0.45">
      <c r="D6235"/>
      <c r="E6235"/>
      <c r="I6235" s="21"/>
      <c r="J6235" s="22"/>
      <c r="K6235" s="23"/>
      <c r="M6235" s="31"/>
      <c r="N6235" s="31"/>
      <c r="O6235"/>
      <c r="P6235"/>
      <c r="R6235"/>
      <c r="T6235" s="30"/>
    </row>
    <row r="6236" spans="4:20" x14ac:dyDescent="0.45">
      <c r="D6236"/>
      <c r="E6236"/>
      <c r="I6236" s="21"/>
      <c r="J6236" s="22"/>
      <c r="K6236" s="23"/>
      <c r="M6236" s="31"/>
      <c r="N6236" s="31"/>
      <c r="O6236"/>
      <c r="P6236"/>
      <c r="R6236"/>
      <c r="T6236" s="30"/>
    </row>
    <row r="6237" spans="4:20" x14ac:dyDescent="0.45">
      <c r="D6237"/>
      <c r="E6237"/>
      <c r="I6237" s="21"/>
      <c r="J6237" s="22"/>
      <c r="K6237" s="23"/>
      <c r="M6237" s="31"/>
      <c r="N6237" s="31"/>
      <c r="O6237"/>
      <c r="P6237"/>
      <c r="R6237"/>
      <c r="T6237" s="30"/>
    </row>
    <row r="6238" spans="4:20" x14ac:dyDescent="0.45">
      <c r="D6238"/>
      <c r="E6238"/>
      <c r="I6238" s="21"/>
      <c r="J6238" s="22"/>
      <c r="K6238" s="23"/>
      <c r="M6238" s="31"/>
      <c r="N6238" s="31"/>
      <c r="O6238"/>
      <c r="P6238"/>
      <c r="R6238"/>
      <c r="T6238" s="30"/>
    </row>
    <row r="6239" spans="4:20" x14ac:dyDescent="0.45">
      <c r="D6239"/>
      <c r="E6239"/>
      <c r="I6239" s="21"/>
      <c r="J6239" s="22"/>
      <c r="K6239" s="23"/>
      <c r="M6239" s="31"/>
      <c r="N6239" s="31"/>
      <c r="O6239"/>
      <c r="P6239"/>
      <c r="R6239"/>
      <c r="T6239" s="30"/>
    </row>
    <row r="6240" spans="4:20" x14ac:dyDescent="0.45">
      <c r="D6240"/>
      <c r="E6240"/>
      <c r="I6240" s="21"/>
      <c r="J6240" s="22"/>
      <c r="K6240" s="23"/>
      <c r="M6240" s="31"/>
      <c r="N6240" s="31"/>
      <c r="O6240"/>
      <c r="P6240"/>
      <c r="R6240"/>
      <c r="T6240" s="30"/>
    </row>
    <row r="6241" spans="4:20" x14ac:dyDescent="0.45">
      <c r="D6241"/>
      <c r="E6241"/>
      <c r="I6241" s="21"/>
      <c r="J6241" s="22"/>
      <c r="K6241" s="23"/>
      <c r="M6241" s="31"/>
      <c r="N6241" s="31"/>
      <c r="O6241"/>
      <c r="P6241"/>
      <c r="R6241"/>
      <c r="T6241" s="30"/>
    </row>
    <row r="6242" spans="4:20" x14ac:dyDescent="0.45">
      <c r="D6242"/>
      <c r="E6242"/>
      <c r="I6242" s="21"/>
      <c r="J6242" s="22"/>
      <c r="K6242" s="23"/>
      <c r="M6242" s="31"/>
      <c r="N6242" s="31"/>
      <c r="O6242"/>
      <c r="P6242"/>
      <c r="R6242"/>
      <c r="T6242" s="30"/>
    </row>
    <row r="6243" spans="4:20" x14ac:dyDescent="0.45">
      <c r="D6243"/>
      <c r="E6243"/>
      <c r="I6243" s="21"/>
      <c r="J6243" s="22"/>
      <c r="K6243" s="23"/>
      <c r="M6243" s="31"/>
      <c r="N6243" s="31"/>
      <c r="O6243"/>
      <c r="P6243"/>
      <c r="R6243"/>
      <c r="T6243" s="30"/>
    </row>
    <row r="6244" spans="4:20" x14ac:dyDescent="0.45">
      <c r="D6244"/>
      <c r="E6244"/>
      <c r="I6244" s="21"/>
      <c r="J6244" s="22"/>
      <c r="K6244" s="23"/>
      <c r="M6244" s="31"/>
      <c r="N6244" s="31"/>
      <c r="O6244"/>
      <c r="P6244"/>
      <c r="R6244"/>
      <c r="T6244" s="30"/>
    </row>
    <row r="6245" spans="4:20" x14ac:dyDescent="0.45">
      <c r="D6245"/>
      <c r="E6245"/>
      <c r="I6245" s="21"/>
      <c r="J6245" s="22"/>
      <c r="K6245" s="23"/>
      <c r="M6245" s="31"/>
      <c r="N6245" s="31"/>
      <c r="O6245"/>
      <c r="P6245"/>
      <c r="R6245"/>
      <c r="T6245" s="30"/>
    </row>
    <row r="6246" spans="4:20" x14ac:dyDescent="0.45">
      <c r="D6246"/>
      <c r="E6246"/>
      <c r="I6246" s="21"/>
      <c r="J6246" s="22"/>
      <c r="K6246" s="23"/>
      <c r="M6246" s="31"/>
      <c r="N6246" s="31"/>
      <c r="O6246"/>
      <c r="P6246"/>
      <c r="R6246"/>
      <c r="T6246" s="30"/>
    </row>
    <row r="6247" spans="4:20" x14ac:dyDescent="0.45">
      <c r="D6247"/>
      <c r="E6247"/>
      <c r="I6247" s="21"/>
      <c r="J6247" s="22"/>
      <c r="K6247" s="23"/>
      <c r="M6247" s="31"/>
      <c r="N6247" s="31"/>
      <c r="O6247"/>
      <c r="P6247"/>
      <c r="R6247"/>
      <c r="T6247" s="30"/>
    </row>
    <row r="6248" spans="4:20" x14ac:dyDescent="0.45">
      <c r="D6248"/>
      <c r="E6248"/>
      <c r="I6248" s="21"/>
      <c r="J6248" s="22"/>
      <c r="K6248" s="23"/>
      <c r="M6248" s="31"/>
      <c r="N6248" s="31"/>
      <c r="O6248"/>
      <c r="P6248"/>
      <c r="R6248"/>
      <c r="T6248" s="30"/>
    </row>
    <row r="6249" spans="4:20" x14ac:dyDescent="0.45">
      <c r="D6249"/>
      <c r="E6249"/>
      <c r="I6249" s="21"/>
      <c r="J6249" s="22"/>
      <c r="K6249" s="23"/>
      <c r="M6249" s="31"/>
      <c r="N6249" s="31"/>
      <c r="O6249"/>
      <c r="P6249"/>
      <c r="R6249"/>
      <c r="T6249" s="30"/>
    </row>
    <row r="6250" spans="4:20" x14ac:dyDescent="0.45">
      <c r="D6250"/>
      <c r="E6250"/>
      <c r="I6250" s="21"/>
      <c r="J6250" s="22"/>
      <c r="K6250" s="23"/>
      <c r="M6250" s="31"/>
      <c r="N6250" s="31"/>
      <c r="O6250"/>
      <c r="P6250"/>
      <c r="R6250"/>
      <c r="T6250" s="30"/>
    </row>
    <row r="6251" spans="4:20" x14ac:dyDescent="0.45">
      <c r="D6251"/>
      <c r="E6251"/>
      <c r="I6251" s="21"/>
      <c r="J6251" s="22"/>
      <c r="K6251" s="23"/>
      <c r="M6251" s="31"/>
      <c r="N6251" s="31"/>
      <c r="O6251"/>
      <c r="P6251"/>
      <c r="R6251"/>
      <c r="T6251" s="30"/>
    </row>
    <row r="6252" spans="4:20" x14ac:dyDescent="0.45">
      <c r="D6252"/>
      <c r="E6252"/>
      <c r="I6252" s="21"/>
      <c r="J6252" s="22"/>
      <c r="K6252" s="23"/>
      <c r="M6252" s="31"/>
      <c r="N6252" s="31"/>
      <c r="O6252"/>
      <c r="P6252"/>
      <c r="R6252"/>
      <c r="T6252" s="30"/>
    </row>
    <row r="6253" spans="4:20" x14ac:dyDescent="0.45">
      <c r="D6253"/>
      <c r="E6253"/>
      <c r="I6253" s="21"/>
      <c r="J6253" s="22"/>
      <c r="K6253" s="23"/>
      <c r="M6253" s="31"/>
      <c r="N6253" s="31"/>
      <c r="O6253"/>
      <c r="P6253"/>
      <c r="R6253"/>
      <c r="T6253" s="30"/>
    </row>
    <row r="6254" spans="4:20" x14ac:dyDescent="0.45">
      <c r="D6254"/>
      <c r="E6254"/>
      <c r="I6254" s="21"/>
      <c r="J6254" s="22"/>
      <c r="K6254" s="23"/>
      <c r="M6254" s="31"/>
      <c r="N6254" s="31"/>
      <c r="O6254"/>
      <c r="P6254"/>
      <c r="R6254"/>
      <c r="T6254" s="30"/>
    </row>
    <row r="6255" spans="4:20" x14ac:dyDescent="0.45">
      <c r="D6255"/>
      <c r="E6255"/>
      <c r="I6255" s="21"/>
      <c r="J6255" s="22"/>
      <c r="K6255" s="23"/>
      <c r="M6255" s="31"/>
      <c r="N6255" s="31"/>
      <c r="O6255"/>
      <c r="P6255"/>
      <c r="R6255"/>
      <c r="T6255" s="30"/>
    </row>
    <row r="6256" spans="4:20" x14ac:dyDescent="0.45">
      <c r="D6256"/>
      <c r="E6256"/>
      <c r="I6256" s="21"/>
      <c r="J6256" s="22"/>
      <c r="K6256" s="23"/>
      <c r="M6256" s="31"/>
      <c r="N6256" s="31"/>
      <c r="O6256"/>
      <c r="P6256"/>
      <c r="R6256"/>
      <c r="T6256" s="30"/>
    </row>
    <row r="6257" spans="4:20" x14ac:dyDescent="0.45">
      <c r="D6257"/>
      <c r="E6257"/>
      <c r="I6257" s="21"/>
      <c r="J6257" s="22"/>
      <c r="K6257" s="23"/>
      <c r="M6257" s="31"/>
      <c r="N6257" s="31"/>
      <c r="O6257"/>
      <c r="P6257"/>
      <c r="R6257"/>
      <c r="T6257" s="30"/>
    </row>
    <row r="6258" spans="4:20" x14ac:dyDescent="0.45">
      <c r="D6258"/>
      <c r="E6258"/>
      <c r="I6258" s="21"/>
      <c r="J6258" s="22"/>
      <c r="K6258" s="23"/>
      <c r="M6258" s="31"/>
      <c r="N6258" s="31"/>
      <c r="O6258"/>
      <c r="P6258"/>
      <c r="R6258"/>
      <c r="T6258" s="30"/>
    </row>
    <row r="6259" spans="4:20" x14ac:dyDescent="0.45">
      <c r="D6259"/>
      <c r="E6259"/>
      <c r="I6259" s="21"/>
      <c r="J6259" s="22"/>
      <c r="K6259" s="23"/>
      <c r="M6259" s="31"/>
      <c r="N6259" s="31"/>
      <c r="O6259"/>
      <c r="P6259"/>
      <c r="R6259"/>
      <c r="T6259" s="30"/>
    </row>
    <row r="6260" spans="4:20" x14ac:dyDescent="0.45">
      <c r="D6260"/>
      <c r="E6260"/>
      <c r="I6260" s="21"/>
      <c r="J6260" s="22"/>
      <c r="K6260" s="23"/>
      <c r="M6260" s="31"/>
      <c r="N6260" s="31"/>
      <c r="O6260"/>
      <c r="P6260"/>
      <c r="R6260"/>
      <c r="T6260" s="30"/>
    </row>
    <row r="6261" spans="4:20" x14ac:dyDescent="0.45">
      <c r="D6261"/>
      <c r="E6261"/>
      <c r="I6261" s="21"/>
      <c r="J6261" s="22"/>
      <c r="K6261" s="23"/>
      <c r="M6261" s="31"/>
      <c r="N6261" s="31"/>
      <c r="O6261"/>
      <c r="P6261"/>
      <c r="R6261"/>
      <c r="T6261" s="30"/>
    </row>
    <row r="6262" spans="4:20" x14ac:dyDescent="0.45">
      <c r="D6262"/>
      <c r="E6262"/>
      <c r="I6262" s="21"/>
      <c r="J6262" s="22"/>
      <c r="K6262" s="23"/>
      <c r="M6262" s="31"/>
      <c r="N6262" s="31"/>
      <c r="O6262"/>
      <c r="P6262"/>
      <c r="R6262"/>
      <c r="T6262" s="30"/>
    </row>
    <row r="6263" spans="4:20" x14ac:dyDescent="0.45">
      <c r="D6263"/>
      <c r="E6263"/>
      <c r="I6263" s="21"/>
      <c r="J6263" s="22"/>
      <c r="K6263" s="23"/>
      <c r="M6263" s="31"/>
      <c r="N6263" s="31"/>
      <c r="O6263"/>
      <c r="P6263"/>
      <c r="R6263"/>
      <c r="T6263" s="30"/>
    </row>
    <row r="6264" spans="4:20" x14ac:dyDescent="0.45">
      <c r="D6264"/>
      <c r="E6264"/>
      <c r="I6264" s="21"/>
      <c r="J6264" s="22"/>
      <c r="K6264" s="23"/>
      <c r="M6264" s="31"/>
      <c r="N6264" s="31"/>
      <c r="O6264"/>
      <c r="P6264"/>
      <c r="R6264"/>
      <c r="T6264" s="30"/>
    </row>
    <row r="6265" spans="4:20" x14ac:dyDescent="0.45">
      <c r="D6265"/>
      <c r="E6265"/>
      <c r="I6265" s="21"/>
      <c r="J6265" s="22"/>
      <c r="K6265" s="23"/>
      <c r="M6265" s="31"/>
      <c r="N6265" s="31"/>
      <c r="O6265"/>
      <c r="P6265"/>
      <c r="R6265"/>
      <c r="T6265" s="30"/>
    </row>
    <row r="6266" spans="4:20" x14ac:dyDescent="0.45">
      <c r="D6266"/>
      <c r="E6266"/>
      <c r="I6266" s="21"/>
      <c r="J6266" s="22"/>
      <c r="K6266" s="23"/>
      <c r="M6266" s="31"/>
      <c r="N6266" s="31"/>
      <c r="O6266"/>
      <c r="P6266"/>
      <c r="R6266"/>
      <c r="T6266" s="30"/>
    </row>
    <row r="6267" spans="4:20" x14ac:dyDescent="0.45">
      <c r="D6267"/>
      <c r="E6267"/>
      <c r="I6267" s="21"/>
      <c r="J6267" s="22"/>
      <c r="K6267" s="23"/>
      <c r="M6267" s="31"/>
      <c r="N6267" s="31"/>
      <c r="O6267"/>
      <c r="P6267"/>
      <c r="R6267"/>
      <c r="T6267" s="30"/>
    </row>
    <row r="6268" spans="4:20" x14ac:dyDescent="0.45">
      <c r="D6268"/>
      <c r="E6268"/>
      <c r="I6268" s="21"/>
      <c r="J6268" s="22"/>
      <c r="K6268" s="23"/>
      <c r="M6268" s="31"/>
      <c r="N6268" s="31"/>
      <c r="O6268"/>
      <c r="P6268"/>
      <c r="R6268"/>
      <c r="T6268" s="30"/>
    </row>
    <row r="6269" spans="4:20" x14ac:dyDescent="0.45">
      <c r="D6269"/>
      <c r="E6269"/>
      <c r="I6269" s="21"/>
      <c r="J6269" s="22"/>
      <c r="K6269" s="23"/>
      <c r="M6269" s="31"/>
      <c r="N6269" s="31"/>
      <c r="O6269"/>
      <c r="P6269"/>
      <c r="R6269"/>
      <c r="T6269" s="30"/>
    </row>
    <row r="6270" spans="4:20" x14ac:dyDescent="0.45">
      <c r="D6270"/>
      <c r="E6270"/>
      <c r="I6270" s="21"/>
      <c r="J6270" s="22"/>
      <c r="K6270" s="23"/>
      <c r="M6270" s="31"/>
      <c r="N6270" s="31"/>
      <c r="O6270"/>
      <c r="P6270"/>
      <c r="R6270"/>
      <c r="T6270" s="30"/>
    </row>
    <row r="6271" spans="4:20" x14ac:dyDescent="0.45">
      <c r="D6271"/>
      <c r="E6271"/>
      <c r="I6271" s="21"/>
      <c r="J6271" s="22"/>
      <c r="K6271" s="23"/>
      <c r="M6271" s="31"/>
      <c r="N6271" s="31"/>
      <c r="O6271"/>
      <c r="P6271"/>
      <c r="R6271"/>
      <c r="T6271" s="30"/>
    </row>
    <row r="6272" spans="4:20" x14ac:dyDescent="0.45">
      <c r="D6272"/>
      <c r="E6272"/>
      <c r="I6272" s="21"/>
      <c r="J6272" s="22"/>
      <c r="K6272" s="23"/>
      <c r="M6272" s="31"/>
      <c r="N6272" s="31"/>
      <c r="O6272"/>
      <c r="P6272"/>
      <c r="R6272"/>
      <c r="T6272" s="30"/>
    </row>
    <row r="6273" spans="4:20" x14ac:dyDescent="0.45">
      <c r="D6273"/>
      <c r="E6273"/>
      <c r="I6273" s="21"/>
      <c r="J6273" s="22"/>
      <c r="K6273" s="23"/>
      <c r="M6273" s="31"/>
      <c r="N6273" s="31"/>
      <c r="O6273"/>
      <c r="P6273"/>
      <c r="R6273"/>
      <c r="T6273" s="30"/>
    </row>
    <row r="6274" spans="4:20" x14ac:dyDescent="0.45">
      <c r="D6274"/>
      <c r="E6274"/>
      <c r="I6274" s="21"/>
      <c r="J6274" s="22"/>
      <c r="K6274" s="23"/>
      <c r="M6274" s="31"/>
      <c r="N6274" s="31"/>
      <c r="O6274"/>
      <c r="P6274"/>
      <c r="R6274"/>
      <c r="T6274" s="30"/>
    </row>
    <row r="6275" spans="4:20" x14ac:dyDescent="0.45">
      <c r="D6275"/>
      <c r="E6275"/>
      <c r="I6275" s="21"/>
      <c r="J6275" s="22"/>
      <c r="K6275" s="23"/>
      <c r="M6275" s="31"/>
      <c r="N6275" s="31"/>
      <c r="O6275"/>
      <c r="P6275"/>
      <c r="R6275"/>
      <c r="T6275" s="30"/>
    </row>
    <row r="6276" spans="4:20" x14ac:dyDescent="0.45">
      <c r="D6276"/>
      <c r="E6276"/>
      <c r="I6276" s="21"/>
      <c r="J6276" s="22"/>
      <c r="K6276" s="23"/>
      <c r="M6276" s="31"/>
      <c r="N6276" s="31"/>
      <c r="O6276"/>
      <c r="P6276"/>
      <c r="R6276"/>
      <c r="T6276" s="30"/>
    </row>
    <row r="6277" spans="4:20" x14ac:dyDescent="0.45">
      <c r="D6277"/>
      <c r="E6277"/>
      <c r="I6277" s="21"/>
      <c r="J6277" s="22"/>
      <c r="K6277" s="23"/>
      <c r="M6277" s="31"/>
      <c r="N6277" s="31"/>
      <c r="O6277"/>
      <c r="P6277"/>
      <c r="R6277"/>
      <c r="T6277" s="30"/>
    </row>
    <row r="6278" spans="4:20" x14ac:dyDescent="0.45">
      <c r="D6278"/>
      <c r="E6278"/>
      <c r="I6278" s="21"/>
      <c r="J6278" s="22"/>
      <c r="K6278" s="23"/>
      <c r="M6278" s="31"/>
      <c r="N6278" s="31"/>
      <c r="O6278"/>
      <c r="P6278"/>
      <c r="R6278"/>
      <c r="T6278" s="30"/>
    </row>
    <row r="6279" spans="4:20" x14ac:dyDescent="0.45">
      <c r="D6279"/>
      <c r="E6279"/>
      <c r="I6279" s="21"/>
      <c r="J6279" s="22"/>
      <c r="K6279" s="23"/>
      <c r="M6279" s="31"/>
      <c r="N6279" s="31"/>
      <c r="O6279"/>
      <c r="P6279"/>
      <c r="R6279"/>
      <c r="T6279" s="30"/>
    </row>
    <row r="6280" spans="4:20" x14ac:dyDescent="0.45">
      <c r="D6280"/>
      <c r="E6280"/>
      <c r="I6280" s="21"/>
      <c r="J6280" s="22"/>
      <c r="K6280" s="23"/>
      <c r="M6280" s="31"/>
      <c r="N6280" s="31"/>
      <c r="O6280"/>
      <c r="P6280"/>
      <c r="R6280"/>
      <c r="T6280" s="30"/>
    </row>
    <row r="6281" spans="4:20" x14ac:dyDescent="0.45">
      <c r="D6281"/>
      <c r="E6281"/>
      <c r="I6281" s="21"/>
      <c r="J6281" s="22"/>
      <c r="K6281" s="23"/>
      <c r="M6281" s="31"/>
      <c r="N6281" s="31"/>
      <c r="O6281"/>
      <c r="P6281"/>
      <c r="R6281"/>
      <c r="T6281" s="30"/>
    </row>
    <row r="6282" spans="4:20" x14ac:dyDescent="0.45">
      <c r="D6282"/>
      <c r="E6282"/>
      <c r="I6282" s="21"/>
      <c r="J6282" s="22"/>
      <c r="K6282" s="23"/>
      <c r="M6282" s="31"/>
      <c r="N6282" s="31"/>
      <c r="O6282"/>
      <c r="P6282"/>
      <c r="R6282"/>
      <c r="T6282" s="30"/>
    </row>
    <row r="6283" spans="4:20" x14ac:dyDescent="0.45">
      <c r="D6283"/>
      <c r="E6283"/>
      <c r="I6283" s="21"/>
      <c r="J6283" s="22"/>
      <c r="K6283" s="23"/>
      <c r="M6283" s="31"/>
      <c r="N6283" s="31"/>
      <c r="O6283"/>
      <c r="P6283"/>
      <c r="R6283"/>
      <c r="T6283" s="30"/>
    </row>
    <row r="6284" spans="4:20" x14ac:dyDescent="0.45">
      <c r="D6284"/>
      <c r="E6284"/>
      <c r="I6284" s="21"/>
      <c r="J6284" s="22"/>
      <c r="K6284" s="23"/>
      <c r="M6284" s="31"/>
      <c r="N6284" s="31"/>
      <c r="O6284"/>
      <c r="P6284"/>
      <c r="R6284"/>
      <c r="T6284" s="30"/>
    </row>
    <row r="6285" spans="4:20" x14ac:dyDescent="0.45">
      <c r="D6285"/>
      <c r="E6285"/>
      <c r="I6285" s="21"/>
      <c r="J6285" s="22"/>
      <c r="K6285" s="23"/>
      <c r="M6285" s="31"/>
      <c r="N6285" s="31"/>
      <c r="O6285"/>
      <c r="P6285"/>
      <c r="R6285"/>
      <c r="T6285" s="30"/>
    </row>
    <row r="6286" spans="4:20" x14ac:dyDescent="0.45">
      <c r="D6286"/>
      <c r="E6286"/>
      <c r="I6286" s="21"/>
      <c r="J6286" s="22"/>
      <c r="K6286" s="23"/>
      <c r="M6286" s="31"/>
      <c r="N6286" s="31"/>
      <c r="O6286"/>
      <c r="P6286"/>
      <c r="R6286"/>
      <c r="T6286" s="30"/>
    </row>
    <row r="6287" spans="4:20" x14ac:dyDescent="0.45">
      <c r="D6287"/>
      <c r="E6287"/>
      <c r="I6287" s="21"/>
      <c r="J6287" s="22"/>
      <c r="K6287" s="23"/>
      <c r="M6287" s="31"/>
      <c r="N6287" s="31"/>
      <c r="O6287"/>
      <c r="P6287"/>
      <c r="R6287"/>
      <c r="T6287" s="30"/>
    </row>
    <row r="6288" spans="4:20" x14ac:dyDescent="0.45">
      <c r="D6288"/>
      <c r="E6288"/>
      <c r="I6288" s="21"/>
      <c r="J6288" s="22"/>
      <c r="K6288" s="23"/>
      <c r="M6288" s="31"/>
      <c r="N6288" s="31"/>
      <c r="O6288"/>
      <c r="P6288"/>
      <c r="R6288"/>
      <c r="T6288" s="30"/>
    </row>
    <row r="6289" spans="4:20" x14ac:dyDescent="0.45">
      <c r="D6289"/>
      <c r="E6289"/>
      <c r="I6289" s="21"/>
      <c r="J6289" s="22"/>
      <c r="K6289" s="23"/>
      <c r="M6289" s="31"/>
      <c r="N6289" s="31"/>
      <c r="O6289"/>
      <c r="P6289"/>
      <c r="R6289"/>
      <c r="T6289" s="30"/>
    </row>
    <row r="6290" spans="4:20" x14ac:dyDescent="0.45">
      <c r="D6290"/>
      <c r="E6290"/>
      <c r="I6290" s="21"/>
      <c r="J6290" s="22"/>
      <c r="K6290" s="23"/>
      <c r="M6290" s="31"/>
      <c r="N6290" s="31"/>
      <c r="O6290"/>
      <c r="P6290"/>
      <c r="R6290"/>
      <c r="T6290" s="30"/>
    </row>
    <row r="6291" spans="4:20" x14ac:dyDescent="0.45">
      <c r="D6291"/>
      <c r="E6291"/>
      <c r="I6291" s="21"/>
      <c r="J6291" s="22"/>
      <c r="K6291" s="23"/>
      <c r="M6291" s="31"/>
      <c r="N6291" s="31"/>
      <c r="O6291"/>
      <c r="P6291"/>
      <c r="R6291"/>
      <c r="T6291" s="30"/>
    </row>
    <row r="6292" spans="4:20" x14ac:dyDescent="0.45">
      <c r="D6292"/>
      <c r="E6292"/>
      <c r="I6292" s="21"/>
      <c r="J6292" s="22"/>
      <c r="K6292" s="23"/>
      <c r="M6292" s="31"/>
      <c r="N6292" s="31"/>
      <c r="O6292"/>
      <c r="P6292"/>
      <c r="R6292"/>
      <c r="T6292" s="30"/>
    </row>
    <row r="6293" spans="4:20" x14ac:dyDescent="0.45">
      <c r="D6293"/>
      <c r="E6293"/>
      <c r="I6293" s="21"/>
      <c r="J6293" s="22"/>
      <c r="K6293" s="23"/>
      <c r="M6293" s="31"/>
      <c r="N6293" s="31"/>
      <c r="O6293"/>
      <c r="P6293"/>
      <c r="R6293"/>
      <c r="T6293" s="30"/>
    </row>
    <row r="6294" spans="4:20" x14ac:dyDescent="0.45">
      <c r="D6294"/>
      <c r="E6294"/>
      <c r="I6294" s="21"/>
      <c r="J6294" s="22"/>
      <c r="K6294" s="23"/>
      <c r="M6294" s="31"/>
      <c r="N6294" s="31"/>
      <c r="O6294"/>
      <c r="P6294"/>
      <c r="R6294"/>
      <c r="T6294" s="30"/>
    </row>
    <row r="6295" spans="4:20" x14ac:dyDescent="0.45">
      <c r="D6295"/>
      <c r="E6295"/>
      <c r="I6295" s="21"/>
      <c r="J6295" s="22"/>
      <c r="K6295" s="23"/>
      <c r="M6295" s="31"/>
      <c r="N6295" s="31"/>
      <c r="O6295"/>
      <c r="P6295"/>
      <c r="R6295"/>
      <c r="T6295" s="30"/>
    </row>
    <row r="6296" spans="4:20" x14ac:dyDescent="0.45">
      <c r="D6296"/>
      <c r="E6296"/>
      <c r="I6296" s="21"/>
      <c r="J6296" s="22"/>
      <c r="K6296" s="23"/>
      <c r="M6296" s="31"/>
      <c r="N6296" s="31"/>
      <c r="O6296"/>
      <c r="P6296"/>
      <c r="R6296"/>
      <c r="T6296" s="30"/>
    </row>
    <row r="6297" spans="4:20" x14ac:dyDescent="0.45">
      <c r="D6297"/>
      <c r="E6297"/>
      <c r="I6297" s="21"/>
      <c r="J6297" s="22"/>
      <c r="K6297" s="23"/>
      <c r="M6297" s="31"/>
      <c r="N6297" s="31"/>
      <c r="O6297"/>
      <c r="P6297"/>
      <c r="R6297"/>
      <c r="T6297" s="30"/>
    </row>
    <row r="6298" spans="4:20" x14ac:dyDescent="0.45">
      <c r="D6298"/>
      <c r="E6298"/>
      <c r="I6298" s="21"/>
      <c r="J6298" s="22"/>
      <c r="K6298" s="23"/>
      <c r="M6298" s="31"/>
      <c r="N6298" s="31"/>
      <c r="O6298"/>
      <c r="P6298"/>
      <c r="R6298"/>
      <c r="T6298" s="30"/>
    </row>
    <row r="6299" spans="4:20" x14ac:dyDescent="0.45">
      <c r="D6299"/>
      <c r="E6299"/>
      <c r="I6299" s="21"/>
      <c r="J6299" s="22"/>
      <c r="K6299" s="23"/>
      <c r="M6299" s="31"/>
      <c r="N6299" s="31"/>
      <c r="O6299"/>
      <c r="P6299"/>
      <c r="R6299"/>
      <c r="T6299" s="30"/>
    </row>
    <row r="6300" spans="4:20" x14ac:dyDescent="0.45">
      <c r="D6300"/>
      <c r="E6300"/>
      <c r="I6300" s="21"/>
      <c r="J6300" s="22"/>
      <c r="K6300" s="23"/>
      <c r="M6300" s="31"/>
      <c r="N6300" s="31"/>
      <c r="O6300"/>
      <c r="P6300"/>
      <c r="R6300"/>
      <c r="T6300" s="30"/>
    </row>
    <row r="6301" spans="4:20" x14ac:dyDescent="0.45">
      <c r="D6301"/>
      <c r="E6301"/>
      <c r="I6301" s="21"/>
      <c r="J6301" s="22"/>
      <c r="K6301" s="23"/>
      <c r="M6301" s="31"/>
      <c r="N6301" s="31"/>
      <c r="O6301"/>
      <c r="P6301"/>
      <c r="R6301"/>
      <c r="T6301" s="30"/>
    </row>
    <row r="6302" spans="4:20" x14ac:dyDescent="0.45">
      <c r="D6302"/>
      <c r="E6302"/>
      <c r="I6302" s="21"/>
      <c r="J6302" s="22"/>
      <c r="K6302" s="23"/>
      <c r="M6302" s="31"/>
      <c r="N6302" s="31"/>
      <c r="O6302"/>
      <c r="P6302"/>
      <c r="R6302"/>
      <c r="T6302" s="30"/>
    </row>
    <row r="6303" spans="4:20" x14ac:dyDescent="0.45">
      <c r="D6303"/>
      <c r="E6303"/>
      <c r="I6303" s="21"/>
      <c r="J6303" s="22"/>
      <c r="K6303" s="23"/>
      <c r="M6303" s="31"/>
      <c r="N6303" s="31"/>
      <c r="O6303"/>
      <c r="P6303"/>
      <c r="R6303"/>
      <c r="T6303" s="30"/>
    </row>
    <row r="6304" spans="4:20" x14ac:dyDescent="0.45">
      <c r="D6304"/>
      <c r="E6304"/>
      <c r="I6304" s="21"/>
      <c r="J6304" s="22"/>
      <c r="K6304" s="23"/>
      <c r="M6304" s="31"/>
      <c r="N6304" s="31"/>
      <c r="O6304"/>
      <c r="P6304"/>
      <c r="R6304"/>
      <c r="T6304" s="30"/>
    </row>
    <row r="6305" spans="4:20" x14ac:dyDescent="0.45">
      <c r="D6305"/>
      <c r="E6305"/>
      <c r="I6305" s="21"/>
      <c r="J6305" s="22"/>
      <c r="K6305" s="23"/>
      <c r="M6305" s="31"/>
      <c r="N6305" s="31"/>
      <c r="O6305"/>
      <c r="P6305"/>
      <c r="R6305"/>
      <c r="T6305" s="30"/>
    </row>
    <row r="6306" spans="4:20" x14ac:dyDescent="0.45">
      <c r="D6306"/>
      <c r="E6306"/>
      <c r="I6306" s="21"/>
      <c r="J6306" s="22"/>
      <c r="K6306" s="23"/>
      <c r="M6306" s="31"/>
      <c r="N6306" s="31"/>
      <c r="O6306"/>
      <c r="P6306"/>
      <c r="R6306"/>
      <c r="T6306" s="30"/>
    </row>
    <row r="6307" spans="4:20" x14ac:dyDescent="0.45">
      <c r="D6307"/>
      <c r="E6307"/>
      <c r="I6307" s="21"/>
      <c r="J6307" s="22"/>
      <c r="K6307" s="23"/>
      <c r="M6307" s="31"/>
      <c r="N6307" s="31"/>
      <c r="O6307"/>
      <c r="P6307"/>
      <c r="R6307"/>
      <c r="T6307" s="30"/>
    </row>
    <row r="6308" spans="4:20" x14ac:dyDescent="0.45">
      <c r="D6308"/>
      <c r="E6308"/>
      <c r="I6308" s="21"/>
      <c r="J6308" s="22"/>
      <c r="K6308" s="23"/>
      <c r="M6308" s="31"/>
      <c r="N6308" s="31"/>
      <c r="O6308"/>
      <c r="P6308"/>
      <c r="R6308"/>
      <c r="T6308" s="30"/>
    </row>
    <row r="6309" spans="4:20" x14ac:dyDescent="0.45">
      <c r="D6309"/>
      <c r="E6309"/>
      <c r="I6309" s="21"/>
      <c r="J6309" s="22"/>
      <c r="K6309" s="23"/>
      <c r="M6309" s="31"/>
      <c r="N6309" s="31"/>
      <c r="O6309"/>
      <c r="P6309"/>
      <c r="R6309"/>
      <c r="T6309" s="30"/>
    </row>
    <row r="6310" spans="4:20" x14ac:dyDescent="0.45">
      <c r="D6310"/>
      <c r="E6310"/>
      <c r="I6310" s="21"/>
      <c r="J6310" s="22"/>
      <c r="K6310" s="23"/>
      <c r="M6310" s="31"/>
      <c r="N6310" s="31"/>
      <c r="O6310"/>
      <c r="P6310"/>
      <c r="R6310"/>
      <c r="T6310" s="30"/>
    </row>
    <row r="6311" spans="4:20" x14ac:dyDescent="0.45">
      <c r="D6311"/>
      <c r="E6311"/>
      <c r="I6311" s="21"/>
      <c r="J6311" s="22"/>
      <c r="K6311" s="23"/>
      <c r="M6311" s="31"/>
      <c r="N6311" s="31"/>
      <c r="O6311"/>
      <c r="P6311"/>
      <c r="R6311"/>
      <c r="T6311" s="30"/>
    </row>
    <row r="6312" spans="4:20" x14ac:dyDescent="0.45">
      <c r="D6312"/>
      <c r="E6312"/>
      <c r="I6312" s="21"/>
      <c r="J6312" s="22"/>
      <c r="K6312" s="23"/>
      <c r="M6312" s="31"/>
      <c r="N6312" s="31"/>
      <c r="O6312"/>
      <c r="P6312"/>
      <c r="R6312"/>
      <c r="T6312" s="30"/>
    </row>
    <row r="6313" spans="4:20" x14ac:dyDescent="0.45">
      <c r="D6313"/>
      <c r="E6313"/>
      <c r="I6313" s="21"/>
      <c r="J6313" s="22"/>
      <c r="K6313" s="23"/>
      <c r="M6313" s="31"/>
      <c r="N6313" s="31"/>
      <c r="O6313"/>
      <c r="P6313"/>
      <c r="R6313"/>
      <c r="T6313" s="30"/>
    </row>
    <row r="6314" spans="4:20" x14ac:dyDescent="0.45">
      <c r="D6314"/>
      <c r="E6314"/>
      <c r="I6314" s="21"/>
      <c r="J6314" s="22"/>
      <c r="K6314" s="23"/>
      <c r="M6314" s="31"/>
      <c r="N6314" s="31"/>
      <c r="O6314"/>
      <c r="P6314"/>
      <c r="R6314"/>
      <c r="T6314" s="30"/>
    </row>
    <row r="6315" spans="4:20" x14ac:dyDescent="0.45">
      <c r="D6315"/>
      <c r="E6315"/>
      <c r="I6315" s="21"/>
      <c r="J6315" s="22"/>
      <c r="K6315" s="23"/>
      <c r="M6315" s="31"/>
      <c r="N6315" s="31"/>
      <c r="O6315"/>
      <c r="P6315"/>
      <c r="R6315"/>
      <c r="T6315" s="30"/>
    </row>
    <row r="6316" spans="4:20" x14ac:dyDescent="0.45">
      <c r="D6316"/>
      <c r="E6316"/>
      <c r="I6316" s="21"/>
      <c r="J6316" s="22"/>
      <c r="K6316" s="23"/>
      <c r="M6316" s="31"/>
      <c r="N6316" s="31"/>
      <c r="O6316"/>
      <c r="P6316"/>
      <c r="R6316"/>
      <c r="T6316" s="30"/>
    </row>
    <row r="6317" spans="4:20" x14ac:dyDescent="0.45">
      <c r="D6317"/>
      <c r="E6317"/>
      <c r="I6317" s="21"/>
      <c r="J6317" s="22"/>
      <c r="K6317" s="23"/>
      <c r="M6317" s="31"/>
      <c r="N6317" s="31"/>
      <c r="O6317"/>
      <c r="P6317"/>
      <c r="R6317"/>
      <c r="T6317" s="30"/>
    </row>
    <row r="6318" spans="4:20" x14ac:dyDescent="0.45">
      <c r="D6318"/>
      <c r="E6318"/>
      <c r="I6318" s="21"/>
      <c r="J6318" s="22"/>
      <c r="K6318" s="23"/>
      <c r="M6318" s="31"/>
      <c r="N6318" s="31"/>
      <c r="O6318"/>
      <c r="P6318"/>
      <c r="R6318"/>
      <c r="T6318" s="30"/>
    </row>
    <row r="6319" spans="4:20" x14ac:dyDescent="0.45">
      <c r="D6319"/>
      <c r="E6319"/>
      <c r="I6319" s="21"/>
      <c r="J6319" s="22"/>
      <c r="K6319" s="23"/>
      <c r="M6319" s="31"/>
      <c r="N6319" s="31"/>
      <c r="O6319"/>
      <c r="P6319"/>
      <c r="R6319"/>
      <c r="T6319" s="30"/>
    </row>
    <row r="6320" spans="4:20" x14ac:dyDescent="0.45">
      <c r="D6320"/>
      <c r="E6320"/>
      <c r="I6320" s="21"/>
      <c r="J6320" s="22"/>
      <c r="K6320" s="23"/>
      <c r="M6320" s="31"/>
      <c r="N6320" s="31"/>
      <c r="O6320"/>
      <c r="P6320"/>
      <c r="R6320"/>
      <c r="T6320" s="30"/>
    </row>
    <row r="6321" spans="4:20" x14ac:dyDescent="0.45">
      <c r="D6321"/>
      <c r="E6321"/>
      <c r="I6321" s="21"/>
      <c r="J6321" s="22"/>
      <c r="K6321" s="23"/>
      <c r="M6321" s="31"/>
      <c r="N6321" s="31"/>
      <c r="O6321"/>
      <c r="P6321"/>
      <c r="R6321"/>
      <c r="T6321" s="30"/>
    </row>
    <row r="6322" spans="4:20" x14ac:dyDescent="0.45">
      <c r="D6322"/>
      <c r="E6322"/>
      <c r="I6322" s="21"/>
      <c r="J6322" s="22"/>
      <c r="K6322" s="23"/>
      <c r="M6322" s="31"/>
      <c r="N6322" s="31"/>
      <c r="O6322"/>
      <c r="P6322"/>
      <c r="R6322"/>
      <c r="T6322" s="30"/>
    </row>
    <row r="6323" spans="4:20" x14ac:dyDescent="0.45">
      <c r="D6323"/>
      <c r="E6323"/>
      <c r="I6323" s="21"/>
      <c r="J6323" s="22"/>
      <c r="K6323" s="23"/>
      <c r="M6323" s="31"/>
      <c r="N6323" s="31"/>
      <c r="O6323"/>
      <c r="P6323"/>
      <c r="R6323"/>
      <c r="T6323" s="30"/>
    </row>
    <row r="6324" spans="4:20" x14ac:dyDescent="0.45">
      <c r="D6324"/>
      <c r="E6324"/>
      <c r="I6324" s="21"/>
      <c r="J6324" s="22"/>
      <c r="K6324" s="23"/>
      <c r="M6324" s="31"/>
      <c r="N6324" s="31"/>
      <c r="O6324"/>
      <c r="P6324"/>
      <c r="R6324"/>
      <c r="T6324" s="30"/>
    </row>
    <row r="6325" spans="4:20" x14ac:dyDescent="0.45">
      <c r="D6325"/>
      <c r="E6325"/>
      <c r="I6325" s="21"/>
      <c r="J6325" s="22"/>
      <c r="K6325" s="23"/>
      <c r="M6325" s="31"/>
      <c r="N6325" s="31"/>
      <c r="O6325"/>
      <c r="P6325"/>
      <c r="R6325"/>
      <c r="T6325" s="30"/>
    </row>
    <row r="6326" spans="4:20" x14ac:dyDescent="0.45">
      <c r="D6326"/>
      <c r="E6326"/>
      <c r="I6326" s="21"/>
      <c r="J6326" s="22"/>
      <c r="K6326" s="23"/>
      <c r="M6326" s="31"/>
      <c r="N6326" s="31"/>
      <c r="O6326"/>
      <c r="P6326"/>
      <c r="R6326"/>
      <c r="T6326" s="30"/>
    </row>
    <row r="6327" spans="4:20" x14ac:dyDescent="0.45">
      <c r="D6327"/>
      <c r="E6327"/>
      <c r="I6327" s="21"/>
      <c r="J6327" s="22"/>
      <c r="K6327" s="23"/>
      <c r="M6327" s="31"/>
      <c r="N6327" s="31"/>
      <c r="O6327"/>
      <c r="P6327"/>
      <c r="R6327"/>
      <c r="T6327" s="30"/>
    </row>
    <row r="6328" spans="4:20" x14ac:dyDescent="0.45">
      <c r="D6328"/>
      <c r="E6328"/>
      <c r="I6328" s="21"/>
      <c r="J6328" s="22"/>
      <c r="K6328" s="23"/>
      <c r="M6328" s="31"/>
      <c r="N6328" s="31"/>
      <c r="O6328"/>
      <c r="P6328"/>
      <c r="R6328"/>
      <c r="T6328" s="30"/>
    </row>
    <row r="6329" spans="4:20" x14ac:dyDescent="0.45">
      <c r="D6329"/>
      <c r="E6329"/>
      <c r="I6329" s="21"/>
      <c r="J6329" s="22"/>
      <c r="K6329" s="23"/>
      <c r="M6329" s="31"/>
      <c r="N6329" s="31"/>
      <c r="O6329"/>
      <c r="P6329"/>
      <c r="R6329"/>
      <c r="T6329" s="30"/>
    </row>
    <row r="6330" spans="4:20" x14ac:dyDescent="0.45">
      <c r="D6330"/>
      <c r="E6330"/>
      <c r="I6330" s="21"/>
      <c r="J6330" s="22"/>
      <c r="K6330" s="23"/>
      <c r="M6330" s="31"/>
      <c r="N6330" s="31"/>
      <c r="O6330"/>
      <c r="P6330"/>
      <c r="R6330"/>
      <c r="T6330" s="30"/>
    </row>
    <row r="6331" spans="4:20" x14ac:dyDescent="0.45">
      <c r="D6331"/>
      <c r="E6331"/>
      <c r="I6331" s="21"/>
      <c r="J6331" s="22"/>
      <c r="K6331" s="23"/>
      <c r="M6331" s="31"/>
      <c r="N6331" s="31"/>
      <c r="O6331"/>
      <c r="P6331"/>
      <c r="R6331"/>
      <c r="T6331" s="30"/>
    </row>
    <row r="6332" spans="4:20" x14ac:dyDescent="0.45">
      <c r="D6332"/>
      <c r="E6332"/>
      <c r="I6332" s="21"/>
      <c r="J6332" s="22"/>
      <c r="K6332" s="23"/>
      <c r="M6332" s="31"/>
      <c r="N6332" s="31"/>
      <c r="O6332"/>
      <c r="P6332"/>
      <c r="R6332"/>
      <c r="T6332" s="30"/>
    </row>
    <row r="6333" spans="4:20" x14ac:dyDescent="0.45">
      <c r="D6333"/>
      <c r="E6333"/>
      <c r="I6333" s="21"/>
      <c r="J6333" s="22"/>
      <c r="K6333" s="23"/>
      <c r="M6333" s="31"/>
      <c r="N6333" s="31"/>
      <c r="O6333"/>
      <c r="P6333"/>
      <c r="R6333"/>
      <c r="T6333" s="30"/>
    </row>
    <row r="6334" spans="4:20" x14ac:dyDescent="0.45">
      <c r="D6334"/>
      <c r="E6334"/>
      <c r="I6334" s="21"/>
      <c r="J6334" s="22"/>
      <c r="K6334" s="23"/>
      <c r="M6334" s="31"/>
      <c r="N6334" s="31"/>
      <c r="O6334"/>
      <c r="P6334"/>
      <c r="R6334"/>
      <c r="T6334" s="30"/>
    </row>
    <row r="6335" spans="4:20" x14ac:dyDescent="0.45">
      <c r="D6335"/>
      <c r="E6335"/>
      <c r="I6335" s="21"/>
      <c r="J6335" s="22"/>
      <c r="K6335" s="23"/>
      <c r="M6335" s="31"/>
      <c r="N6335" s="31"/>
      <c r="O6335"/>
      <c r="P6335"/>
      <c r="R6335"/>
      <c r="T6335" s="30"/>
    </row>
    <row r="6336" spans="4:20" x14ac:dyDescent="0.45">
      <c r="D6336"/>
      <c r="E6336"/>
      <c r="I6336" s="21"/>
      <c r="J6336" s="22"/>
      <c r="K6336" s="23"/>
      <c r="M6336" s="31"/>
      <c r="N6336" s="31"/>
      <c r="O6336"/>
      <c r="P6336"/>
      <c r="R6336"/>
      <c r="T6336" s="30"/>
    </row>
    <row r="6337" spans="4:20" x14ac:dyDescent="0.45">
      <c r="D6337"/>
      <c r="E6337"/>
      <c r="I6337" s="21"/>
      <c r="J6337" s="22"/>
      <c r="K6337" s="23"/>
      <c r="M6337" s="31"/>
      <c r="N6337" s="31"/>
      <c r="O6337"/>
      <c r="P6337"/>
      <c r="R6337"/>
      <c r="T6337" s="30"/>
    </row>
    <row r="6338" spans="4:20" x14ac:dyDescent="0.45">
      <c r="D6338"/>
      <c r="E6338"/>
      <c r="I6338" s="21"/>
      <c r="J6338" s="22"/>
      <c r="K6338" s="23"/>
      <c r="M6338" s="31"/>
      <c r="N6338" s="31"/>
      <c r="O6338"/>
      <c r="P6338"/>
      <c r="R6338"/>
      <c r="T6338" s="30"/>
    </row>
    <row r="6339" spans="4:20" x14ac:dyDescent="0.45">
      <c r="D6339"/>
      <c r="E6339"/>
      <c r="I6339" s="21"/>
      <c r="J6339" s="22"/>
      <c r="K6339" s="23"/>
      <c r="M6339" s="31"/>
      <c r="N6339" s="31"/>
      <c r="O6339"/>
      <c r="P6339"/>
      <c r="R6339"/>
      <c r="T6339" s="30"/>
    </row>
    <row r="6340" spans="4:20" x14ac:dyDescent="0.45">
      <c r="D6340"/>
      <c r="E6340"/>
      <c r="I6340" s="21"/>
      <c r="J6340" s="22"/>
      <c r="K6340" s="23"/>
      <c r="M6340" s="31"/>
      <c r="N6340" s="31"/>
      <c r="O6340"/>
      <c r="P6340"/>
      <c r="R6340"/>
      <c r="T6340" s="30"/>
    </row>
    <row r="6341" spans="4:20" x14ac:dyDescent="0.45">
      <c r="D6341"/>
      <c r="E6341"/>
      <c r="I6341" s="21"/>
      <c r="J6341" s="22"/>
      <c r="K6341" s="23"/>
      <c r="M6341" s="31"/>
      <c r="N6341" s="31"/>
      <c r="O6341"/>
      <c r="P6341"/>
      <c r="R6341"/>
      <c r="T6341" s="30"/>
    </row>
    <row r="6342" spans="4:20" x14ac:dyDescent="0.45">
      <c r="D6342"/>
      <c r="E6342"/>
      <c r="I6342" s="21"/>
      <c r="J6342" s="22"/>
      <c r="K6342" s="23"/>
      <c r="M6342" s="31"/>
      <c r="N6342" s="31"/>
      <c r="O6342"/>
      <c r="P6342"/>
      <c r="R6342"/>
      <c r="T6342" s="30"/>
    </row>
    <row r="6343" spans="4:20" x14ac:dyDescent="0.45">
      <c r="D6343"/>
      <c r="E6343"/>
      <c r="I6343" s="21"/>
      <c r="J6343" s="22"/>
      <c r="K6343" s="23"/>
      <c r="M6343" s="31"/>
      <c r="N6343" s="31"/>
      <c r="O6343"/>
      <c r="P6343"/>
      <c r="R6343"/>
      <c r="T6343" s="30"/>
    </row>
    <row r="6344" spans="4:20" x14ac:dyDescent="0.45">
      <c r="D6344"/>
      <c r="E6344"/>
      <c r="I6344" s="21"/>
      <c r="J6344" s="22"/>
      <c r="K6344" s="23"/>
      <c r="M6344" s="31"/>
      <c r="N6344" s="31"/>
      <c r="O6344"/>
      <c r="P6344"/>
      <c r="R6344"/>
      <c r="T6344" s="30"/>
    </row>
    <row r="6345" spans="4:20" x14ac:dyDescent="0.45">
      <c r="D6345"/>
      <c r="E6345"/>
      <c r="I6345" s="21"/>
      <c r="J6345" s="22"/>
      <c r="K6345" s="23"/>
      <c r="M6345" s="31"/>
      <c r="N6345" s="31"/>
      <c r="O6345"/>
      <c r="P6345"/>
      <c r="R6345"/>
      <c r="T6345" s="30"/>
    </row>
    <row r="6346" spans="4:20" x14ac:dyDescent="0.45">
      <c r="D6346"/>
      <c r="E6346"/>
      <c r="I6346" s="21"/>
      <c r="J6346" s="22"/>
      <c r="K6346" s="23"/>
      <c r="M6346" s="31"/>
      <c r="N6346" s="31"/>
      <c r="O6346"/>
      <c r="P6346"/>
      <c r="R6346"/>
      <c r="T6346" s="30"/>
    </row>
    <row r="6347" spans="4:20" x14ac:dyDescent="0.45">
      <c r="D6347"/>
      <c r="E6347"/>
      <c r="I6347" s="21"/>
      <c r="J6347" s="22"/>
      <c r="K6347" s="23"/>
      <c r="M6347" s="31"/>
      <c r="N6347" s="31"/>
      <c r="O6347"/>
      <c r="P6347"/>
      <c r="R6347"/>
      <c r="T6347" s="30"/>
    </row>
    <row r="6348" spans="4:20" x14ac:dyDescent="0.45">
      <c r="D6348"/>
      <c r="E6348"/>
      <c r="I6348" s="21"/>
      <c r="J6348" s="22"/>
      <c r="K6348" s="23"/>
      <c r="M6348" s="31"/>
      <c r="N6348" s="31"/>
      <c r="O6348"/>
      <c r="P6348"/>
      <c r="R6348"/>
      <c r="T6348" s="30"/>
    </row>
    <row r="6349" spans="4:20" x14ac:dyDescent="0.45">
      <c r="D6349"/>
      <c r="E6349"/>
      <c r="I6349" s="21"/>
      <c r="J6349" s="22"/>
      <c r="K6349" s="23"/>
      <c r="M6349" s="31"/>
      <c r="N6349" s="31"/>
      <c r="O6349"/>
      <c r="P6349"/>
      <c r="R6349"/>
      <c r="T6349" s="30"/>
    </row>
    <row r="6350" spans="4:20" x14ac:dyDescent="0.45">
      <c r="D6350"/>
      <c r="E6350"/>
      <c r="I6350" s="21"/>
      <c r="J6350" s="22"/>
      <c r="K6350" s="23"/>
      <c r="M6350" s="31"/>
      <c r="N6350" s="31"/>
      <c r="O6350"/>
      <c r="P6350"/>
      <c r="R6350"/>
      <c r="T6350" s="30"/>
    </row>
    <row r="6351" spans="4:20" x14ac:dyDescent="0.45">
      <c r="D6351"/>
      <c r="E6351"/>
      <c r="I6351" s="21"/>
      <c r="J6351" s="22"/>
      <c r="K6351" s="23"/>
      <c r="M6351" s="31"/>
      <c r="N6351" s="31"/>
      <c r="O6351"/>
      <c r="P6351"/>
      <c r="R6351"/>
      <c r="T6351" s="30"/>
    </row>
    <row r="6352" spans="4:20" x14ac:dyDescent="0.45">
      <c r="D6352"/>
      <c r="E6352"/>
      <c r="I6352" s="21"/>
      <c r="J6352" s="22"/>
      <c r="K6352" s="23"/>
      <c r="M6352" s="31"/>
      <c r="N6352" s="31"/>
      <c r="O6352"/>
      <c r="P6352"/>
      <c r="R6352"/>
      <c r="T6352" s="30"/>
    </row>
    <row r="6353" spans="4:20" x14ac:dyDescent="0.45">
      <c r="D6353"/>
      <c r="E6353"/>
      <c r="I6353" s="21"/>
      <c r="J6353" s="22"/>
      <c r="K6353" s="23"/>
      <c r="M6353" s="31"/>
      <c r="N6353" s="31"/>
      <c r="O6353"/>
      <c r="P6353"/>
      <c r="R6353"/>
      <c r="T6353" s="30"/>
    </row>
    <row r="6354" spans="4:20" x14ac:dyDescent="0.45">
      <c r="D6354"/>
      <c r="E6354"/>
      <c r="I6354" s="21"/>
      <c r="J6354" s="22"/>
      <c r="K6354" s="23"/>
      <c r="M6354" s="31"/>
      <c r="N6354" s="31"/>
      <c r="O6354"/>
      <c r="P6354"/>
      <c r="R6354"/>
      <c r="T6354" s="30"/>
    </row>
    <row r="6355" spans="4:20" x14ac:dyDescent="0.45">
      <c r="D6355"/>
      <c r="E6355"/>
      <c r="I6355" s="21"/>
      <c r="J6355" s="22"/>
      <c r="K6355" s="23"/>
      <c r="M6355" s="31"/>
      <c r="N6355" s="31"/>
      <c r="O6355"/>
      <c r="P6355"/>
      <c r="R6355"/>
      <c r="T6355" s="30"/>
    </row>
    <row r="6356" spans="4:20" x14ac:dyDescent="0.45">
      <c r="D6356"/>
      <c r="E6356"/>
      <c r="I6356" s="21"/>
      <c r="J6356" s="22"/>
      <c r="K6356" s="23"/>
      <c r="M6356" s="31"/>
      <c r="N6356" s="31"/>
      <c r="O6356"/>
      <c r="P6356"/>
      <c r="R6356"/>
      <c r="T6356" s="30"/>
    </row>
    <row r="6357" spans="4:20" x14ac:dyDescent="0.45">
      <c r="D6357"/>
      <c r="E6357"/>
      <c r="I6357" s="21"/>
      <c r="J6357" s="22"/>
      <c r="K6357" s="23"/>
      <c r="M6357" s="31"/>
      <c r="N6357" s="31"/>
      <c r="O6357"/>
      <c r="P6357"/>
      <c r="R6357"/>
      <c r="T6357" s="30"/>
    </row>
    <row r="6358" spans="4:20" x14ac:dyDescent="0.45">
      <c r="D6358"/>
      <c r="E6358"/>
      <c r="I6358" s="21"/>
      <c r="J6358" s="22"/>
      <c r="K6358" s="23"/>
      <c r="M6358" s="31"/>
      <c r="N6358" s="31"/>
      <c r="O6358"/>
      <c r="P6358"/>
      <c r="R6358"/>
      <c r="T6358" s="30"/>
    </row>
    <row r="6359" spans="4:20" x14ac:dyDescent="0.45">
      <c r="D6359"/>
      <c r="E6359"/>
      <c r="I6359" s="21"/>
      <c r="J6359" s="22"/>
      <c r="K6359" s="23"/>
      <c r="M6359" s="31"/>
      <c r="N6359" s="31"/>
      <c r="O6359"/>
      <c r="P6359"/>
      <c r="R6359"/>
      <c r="T6359" s="30"/>
    </row>
    <row r="6360" spans="4:20" x14ac:dyDescent="0.45">
      <c r="D6360"/>
      <c r="E6360"/>
      <c r="I6360" s="21"/>
      <c r="J6360" s="22"/>
      <c r="K6360" s="23"/>
      <c r="M6360" s="31"/>
      <c r="N6360" s="31"/>
      <c r="O6360"/>
      <c r="P6360"/>
      <c r="R6360"/>
      <c r="T6360" s="30"/>
    </row>
    <row r="6361" spans="4:20" x14ac:dyDescent="0.45">
      <c r="D6361"/>
      <c r="E6361"/>
      <c r="I6361" s="21"/>
      <c r="J6361" s="22"/>
      <c r="K6361" s="23"/>
      <c r="M6361" s="31"/>
      <c r="N6361" s="31"/>
      <c r="O6361"/>
      <c r="P6361"/>
      <c r="R6361"/>
      <c r="T6361" s="30"/>
    </row>
    <row r="6362" spans="4:20" x14ac:dyDescent="0.45">
      <c r="D6362"/>
      <c r="E6362"/>
      <c r="I6362" s="21"/>
      <c r="J6362" s="22"/>
      <c r="K6362" s="23"/>
      <c r="M6362" s="31"/>
      <c r="N6362" s="31"/>
      <c r="O6362"/>
      <c r="P6362"/>
      <c r="R6362"/>
      <c r="T6362" s="30"/>
    </row>
    <row r="6363" spans="4:20" x14ac:dyDescent="0.45">
      <c r="D6363"/>
      <c r="E6363"/>
      <c r="I6363" s="21"/>
      <c r="J6363" s="22"/>
      <c r="K6363" s="23"/>
      <c r="M6363" s="31"/>
      <c r="N6363" s="31"/>
      <c r="O6363"/>
      <c r="P6363"/>
      <c r="R6363"/>
      <c r="T6363" s="30"/>
    </row>
    <row r="6364" spans="4:20" x14ac:dyDescent="0.45">
      <c r="D6364"/>
      <c r="E6364"/>
      <c r="I6364" s="21"/>
      <c r="J6364" s="22"/>
      <c r="K6364" s="23"/>
      <c r="M6364" s="31"/>
      <c r="N6364" s="31"/>
      <c r="O6364"/>
      <c r="P6364"/>
      <c r="R6364"/>
      <c r="T6364" s="30"/>
    </row>
    <row r="6365" spans="4:20" x14ac:dyDescent="0.45">
      <c r="D6365"/>
      <c r="E6365"/>
      <c r="I6365" s="21"/>
      <c r="J6365" s="22"/>
      <c r="K6365" s="23"/>
      <c r="M6365" s="31"/>
      <c r="N6365" s="31"/>
      <c r="O6365"/>
      <c r="P6365"/>
      <c r="R6365"/>
      <c r="T6365" s="30"/>
    </row>
    <row r="6366" spans="4:20" x14ac:dyDescent="0.45">
      <c r="D6366"/>
      <c r="E6366"/>
      <c r="I6366" s="21"/>
      <c r="J6366" s="22"/>
      <c r="K6366" s="23"/>
      <c r="M6366" s="31"/>
      <c r="N6366" s="31"/>
      <c r="O6366"/>
      <c r="P6366"/>
      <c r="R6366"/>
      <c r="T6366" s="30"/>
    </row>
    <row r="6367" spans="4:20" x14ac:dyDescent="0.45">
      <c r="D6367"/>
      <c r="E6367"/>
      <c r="I6367" s="21"/>
      <c r="J6367" s="22"/>
      <c r="K6367" s="23"/>
      <c r="M6367" s="31"/>
      <c r="N6367" s="31"/>
      <c r="O6367"/>
      <c r="P6367"/>
      <c r="R6367"/>
      <c r="T6367" s="30"/>
    </row>
    <row r="6368" spans="4:20" x14ac:dyDescent="0.45">
      <c r="D6368"/>
      <c r="E6368"/>
      <c r="I6368" s="21"/>
      <c r="J6368" s="22"/>
      <c r="K6368" s="23"/>
      <c r="M6368" s="31"/>
      <c r="N6368" s="31"/>
      <c r="O6368"/>
      <c r="P6368"/>
      <c r="R6368"/>
      <c r="T6368" s="30"/>
    </row>
    <row r="6369" spans="4:20" x14ac:dyDescent="0.45">
      <c r="D6369"/>
      <c r="E6369"/>
      <c r="I6369" s="21"/>
      <c r="J6369" s="22"/>
      <c r="K6369" s="23"/>
      <c r="M6369" s="31"/>
      <c r="N6369" s="31"/>
      <c r="O6369"/>
      <c r="P6369"/>
      <c r="R6369"/>
      <c r="T6369" s="30"/>
    </row>
    <row r="6370" spans="4:20" x14ac:dyDescent="0.45">
      <c r="D6370"/>
      <c r="E6370"/>
      <c r="I6370" s="21"/>
      <c r="J6370" s="22"/>
      <c r="K6370" s="23"/>
      <c r="M6370" s="31"/>
      <c r="N6370" s="31"/>
      <c r="O6370"/>
      <c r="P6370"/>
      <c r="R6370"/>
      <c r="T6370" s="30"/>
    </row>
    <row r="6371" spans="4:20" x14ac:dyDescent="0.45">
      <c r="D6371"/>
      <c r="E6371"/>
      <c r="I6371" s="21"/>
      <c r="J6371" s="22"/>
      <c r="K6371" s="23"/>
      <c r="M6371" s="31"/>
      <c r="N6371" s="31"/>
      <c r="O6371"/>
      <c r="P6371"/>
      <c r="R6371"/>
      <c r="T6371" s="30"/>
    </row>
    <row r="6372" spans="4:20" x14ac:dyDescent="0.45">
      <c r="D6372"/>
      <c r="E6372"/>
      <c r="I6372" s="21"/>
      <c r="J6372" s="22"/>
      <c r="K6372" s="23"/>
      <c r="M6372" s="31"/>
      <c r="N6372" s="31"/>
      <c r="O6372"/>
      <c r="P6372"/>
      <c r="R6372"/>
      <c r="T6372" s="30"/>
    </row>
    <row r="6373" spans="4:20" x14ac:dyDescent="0.45">
      <c r="D6373"/>
      <c r="E6373"/>
      <c r="I6373" s="21"/>
      <c r="J6373" s="22"/>
      <c r="K6373" s="23"/>
      <c r="M6373" s="31"/>
      <c r="N6373" s="31"/>
      <c r="O6373"/>
      <c r="P6373"/>
      <c r="R6373"/>
      <c r="T6373" s="30"/>
    </row>
    <row r="6374" spans="4:20" x14ac:dyDescent="0.45">
      <c r="D6374"/>
      <c r="E6374"/>
      <c r="I6374" s="21"/>
      <c r="J6374" s="22"/>
      <c r="K6374" s="23"/>
      <c r="M6374" s="31"/>
      <c r="N6374" s="31"/>
      <c r="O6374"/>
      <c r="P6374"/>
      <c r="R6374"/>
      <c r="T6374" s="30"/>
    </row>
    <row r="6375" spans="4:20" x14ac:dyDescent="0.45">
      <c r="D6375"/>
      <c r="E6375"/>
      <c r="I6375" s="21"/>
      <c r="J6375" s="22"/>
      <c r="K6375" s="23"/>
      <c r="M6375" s="31"/>
      <c r="N6375" s="31"/>
      <c r="O6375"/>
      <c r="P6375"/>
      <c r="R6375"/>
      <c r="T6375" s="30"/>
    </row>
    <row r="6376" spans="4:20" x14ac:dyDescent="0.45">
      <c r="D6376"/>
      <c r="E6376"/>
      <c r="I6376" s="21"/>
      <c r="J6376" s="22"/>
      <c r="K6376" s="23"/>
      <c r="M6376" s="31"/>
      <c r="N6376" s="31"/>
      <c r="O6376"/>
      <c r="P6376"/>
      <c r="R6376"/>
      <c r="T6376" s="30"/>
    </row>
    <row r="6377" spans="4:20" x14ac:dyDescent="0.45">
      <c r="D6377"/>
      <c r="E6377"/>
      <c r="I6377" s="21"/>
      <c r="J6377" s="22"/>
      <c r="K6377" s="23"/>
      <c r="M6377" s="31"/>
      <c r="N6377" s="31"/>
      <c r="O6377"/>
      <c r="P6377"/>
      <c r="R6377"/>
      <c r="T6377" s="30"/>
    </row>
    <row r="6378" spans="4:20" x14ac:dyDescent="0.45">
      <c r="D6378"/>
      <c r="E6378"/>
      <c r="I6378" s="21"/>
      <c r="J6378" s="22"/>
      <c r="K6378" s="23"/>
      <c r="M6378" s="31"/>
      <c r="N6378" s="31"/>
      <c r="O6378"/>
      <c r="P6378"/>
      <c r="R6378"/>
      <c r="T6378" s="30"/>
    </row>
    <row r="6379" spans="4:20" x14ac:dyDescent="0.45">
      <c r="D6379"/>
      <c r="E6379"/>
      <c r="I6379" s="21"/>
      <c r="J6379" s="22"/>
      <c r="K6379" s="23"/>
      <c r="M6379" s="31"/>
      <c r="N6379" s="31"/>
      <c r="O6379"/>
      <c r="P6379"/>
      <c r="R6379"/>
      <c r="T6379" s="30"/>
    </row>
    <row r="6380" spans="4:20" x14ac:dyDescent="0.45">
      <c r="D6380"/>
      <c r="E6380"/>
      <c r="I6380" s="21"/>
      <c r="J6380" s="22"/>
      <c r="K6380" s="23"/>
      <c r="M6380" s="31"/>
      <c r="N6380" s="31"/>
      <c r="O6380"/>
      <c r="P6380"/>
      <c r="R6380"/>
      <c r="T6380" s="30"/>
    </row>
    <row r="6381" spans="4:20" x14ac:dyDescent="0.45">
      <c r="D6381"/>
      <c r="E6381"/>
      <c r="I6381" s="21"/>
      <c r="J6381" s="22"/>
      <c r="K6381" s="23"/>
      <c r="M6381" s="31"/>
      <c r="N6381" s="31"/>
      <c r="O6381"/>
      <c r="P6381"/>
      <c r="R6381"/>
      <c r="T6381" s="30"/>
    </row>
    <row r="6382" spans="4:20" x14ac:dyDescent="0.45">
      <c r="D6382"/>
      <c r="E6382"/>
      <c r="I6382" s="21"/>
      <c r="J6382" s="22"/>
      <c r="K6382" s="23"/>
      <c r="M6382" s="31"/>
      <c r="N6382" s="31"/>
      <c r="O6382"/>
      <c r="P6382"/>
      <c r="R6382"/>
      <c r="T6382" s="30"/>
    </row>
    <row r="6383" spans="4:20" x14ac:dyDescent="0.45">
      <c r="D6383"/>
      <c r="E6383"/>
      <c r="I6383" s="21"/>
      <c r="J6383" s="22"/>
      <c r="K6383" s="23"/>
      <c r="M6383" s="31"/>
      <c r="N6383" s="31"/>
      <c r="O6383"/>
      <c r="P6383"/>
      <c r="R6383"/>
      <c r="T6383" s="30"/>
    </row>
    <row r="6384" spans="4:20" x14ac:dyDescent="0.45">
      <c r="D6384"/>
      <c r="E6384"/>
      <c r="I6384" s="21"/>
      <c r="J6384" s="22"/>
      <c r="K6384" s="23"/>
      <c r="M6384" s="31"/>
      <c r="N6384" s="31"/>
      <c r="O6384"/>
      <c r="P6384"/>
      <c r="R6384"/>
      <c r="T6384" s="30"/>
    </row>
    <row r="6385" spans="4:20" x14ac:dyDescent="0.45">
      <c r="D6385"/>
      <c r="E6385"/>
      <c r="I6385" s="21"/>
      <c r="J6385" s="22"/>
      <c r="K6385" s="23"/>
      <c r="M6385" s="31"/>
      <c r="N6385" s="31"/>
      <c r="O6385"/>
      <c r="P6385"/>
      <c r="R6385"/>
      <c r="T6385" s="30"/>
    </row>
    <row r="6386" spans="4:20" x14ac:dyDescent="0.45">
      <c r="D6386"/>
      <c r="E6386"/>
      <c r="I6386" s="21"/>
      <c r="J6386" s="22"/>
      <c r="K6386" s="23"/>
      <c r="M6386" s="31"/>
      <c r="N6386" s="31"/>
      <c r="O6386"/>
      <c r="P6386"/>
      <c r="R6386"/>
      <c r="T6386" s="30"/>
    </row>
    <row r="6387" spans="4:20" x14ac:dyDescent="0.45">
      <c r="D6387"/>
      <c r="E6387"/>
      <c r="I6387" s="21"/>
      <c r="J6387" s="22"/>
      <c r="K6387" s="23"/>
      <c r="M6387" s="31"/>
      <c r="N6387" s="31"/>
      <c r="O6387"/>
      <c r="P6387"/>
      <c r="R6387"/>
      <c r="T6387" s="30"/>
    </row>
    <row r="6388" spans="4:20" x14ac:dyDescent="0.45">
      <c r="D6388"/>
      <c r="E6388"/>
      <c r="I6388" s="21"/>
      <c r="J6388" s="22"/>
      <c r="K6388" s="23"/>
      <c r="M6388" s="31"/>
      <c r="N6388" s="31"/>
      <c r="O6388"/>
      <c r="P6388"/>
      <c r="R6388"/>
      <c r="T6388" s="30"/>
    </row>
    <row r="6389" spans="4:20" x14ac:dyDescent="0.45">
      <c r="D6389"/>
      <c r="E6389"/>
      <c r="I6389" s="21"/>
      <c r="J6389" s="22"/>
      <c r="K6389" s="23"/>
      <c r="M6389" s="31"/>
      <c r="N6389" s="31"/>
      <c r="O6389"/>
      <c r="P6389"/>
      <c r="R6389"/>
      <c r="T6389" s="30"/>
    </row>
    <row r="6390" spans="4:20" x14ac:dyDescent="0.45">
      <c r="D6390"/>
      <c r="E6390"/>
      <c r="I6390" s="21"/>
      <c r="J6390" s="22"/>
      <c r="K6390" s="23"/>
      <c r="M6390" s="31"/>
      <c r="N6390" s="31"/>
      <c r="O6390"/>
      <c r="P6390"/>
      <c r="R6390"/>
      <c r="T6390" s="30"/>
    </row>
    <row r="6391" spans="4:20" x14ac:dyDescent="0.45">
      <c r="D6391"/>
      <c r="E6391"/>
      <c r="I6391" s="21"/>
      <c r="J6391" s="22"/>
      <c r="K6391" s="23"/>
      <c r="M6391" s="31"/>
      <c r="N6391" s="31"/>
      <c r="O6391"/>
      <c r="P6391"/>
      <c r="R6391"/>
      <c r="T6391" s="30"/>
    </row>
    <row r="6392" spans="4:20" x14ac:dyDescent="0.45">
      <c r="D6392"/>
      <c r="E6392"/>
      <c r="I6392" s="21"/>
      <c r="J6392" s="22"/>
      <c r="K6392" s="23"/>
      <c r="M6392" s="31"/>
      <c r="N6392" s="31"/>
      <c r="O6392"/>
      <c r="P6392"/>
      <c r="R6392"/>
      <c r="T6392" s="30"/>
    </row>
    <row r="6393" spans="4:20" x14ac:dyDescent="0.45">
      <c r="D6393"/>
      <c r="E6393"/>
      <c r="I6393" s="21"/>
      <c r="J6393" s="22"/>
      <c r="K6393" s="23"/>
      <c r="M6393" s="31"/>
      <c r="N6393" s="31"/>
      <c r="O6393"/>
      <c r="P6393"/>
      <c r="R6393"/>
      <c r="T6393" s="30"/>
    </row>
    <row r="6394" spans="4:20" x14ac:dyDescent="0.45">
      <c r="D6394"/>
      <c r="E6394"/>
      <c r="I6394" s="21"/>
      <c r="J6394" s="22"/>
      <c r="K6394" s="23"/>
      <c r="M6394" s="31"/>
      <c r="N6394" s="31"/>
      <c r="O6394"/>
      <c r="P6394"/>
      <c r="R6394"/>
      <c r="T6394" s="30"/>
    </row>
    <row r="6395" spans="4:20" x14ac:dyDescent="0.45">
      <c r="D6395"/>
      <c r="E6395"/>
      <c r="I6395" s="21"/>
      <c r="J6395" s="22"/>
      <c r="K6395" s="23"/>
      <c r="M6395" s="31"/>
      <c r="N6395" s="31"/>
      <c r="O6395"/>
      <c r="P6395"/>
      <c r="R6395"/>
      <c r="T6395" s="30"/>
    </row>
    <row r="6396" spans="4:20" x14ac:dyDescent="0.45">
      <c r="D6396"/>
      <c r="E6396"/>
      <c r="I6396" s="21"/>
      <c r="J6396" s="22"/>
      <c r="K6396" s="23"/>
      <c r="M6396" s="31"/>
      <c r="N6396" s="31"/>
      <c r="O6396"/>
      <c r="P6396"/>
      <c r="R6396"/>
      <c r="T6396" s="30"/>
    </row>
    <row r="6397" spans="4:20" x14ac:dyDescent="0.45">
      <c r="D6397"/>
      <c r="E6397"/>
      <c r="I6397" s="21"/>
      <c r="J6397" s="22"/>
      <c r="K6397" s="23"/>
      <c r="M6397" s="31"/>
      <c r="N6397" s="31"/>
      <c r="O6397"/>
      <c r="P6397"/>
      <c r="R6397"/>
      <c r="T6397" s="30"/>
    </row>
    <row r="6398" spans="4:20" x14ac:dyDescent="0.45">
      <c r="D6398"/>
      <c r="E6398"/>
      <c r="I6398" s="21"/>
      <c r="J6398" s="22"/>
      <c r="K6398" s="23"/>
      <c r="M6398" s="31"/>
      <c r="N6398" s="31"/>
      <c r="O6398"/>
      <c r="P6398"/>
      <c r="R6398"/>
      <c r="T6398" s="30"/>
    </row>
    <row r="6399" spans="4:20" x14ac:dyDescent="0.45">
      <c r="D6399"/>
      <c r="E6399"/>
      <c r="I6399" s="21"/>
      <c r="J6399" s="22"/>
      <c r="K6399" s="23"/>
      <c r="M6399" s="31"/>
      <c r="N6399" s="31"/>
      <c r="O6399"/>
      <c r="P6399"/>
      <c r="R6399"/>
      <c r="T6399" s="30"/>
    </row>
    <row r="6400" spans="4:20" x14ac:dyDescent="0.45">
      <c r="D6400"/>
      <c r="E6400"/>
      <c r="I6400" s="21"/>
      <c r="J6400" s="22"/>
      <c r="K6400" s="23"/>
      <c r="M6400" s="31"/>
      <c r="N6400" s="31"/>
      <c r="O6400"/>
      <c r="P6400"/>
      <c r="R6400"/>
      <c r="T6400" s="30"/>
    </row>
    <row r="6401" spans="4:20" x14ac:dyDescent="0.45">
      <c r="D6401"/>
      <c r="E6401"/>
      <c r="I6401" s="21"/>
      <c r="J6401" s="22"/>
      <c r="K6401" s="23"/>
      <c r="M6401" s="31"/>
      <c r="N6401" s="31"/>
      <c r="O6401"/>
      <c r="P6401"/>
      <c r="R6401"/>
      <c r="T6401" s="30"/>
    </row>
    <row r="6402" spans="4:20" x14ac:dyDescent="0.45">
      <c r="D6402"/>
      <c r="E6402"/>
      <c r="I6402" s="21"/>
      <c r="J6402" s="22"/>
      <c r="K6402" s="23"/>
      <c r="M6402" s="31"/>
      <c r="N6402" s="31"/>
      <c r="O6402"/>
      <c r="P6402"/>
      <c r="R6402"/>
      <c r="T6402" s="30"/>
    </row>
    <row r="6403" spans="4:20" x14ac:dyDescent="0.45">
      <c r="D6403"/>
      <c r="E6403"/>
      <c r="I6403" s="21"/>
      <c r="J6403" s="22"/>
      <c r="K6403" s="23"/>
      <c r="M6403" s="31"/>
      <c r="N6403" s="31"/>
      <c r="O6403"/>
      <c r="P6403"/>
      <c r="R6403"/>
      <c r="T6403" s="30"/>
    </row>
    <row r="6404" spans="4:20" x14ac:dyDescent="0.45">
      <c r="D6404"/>
      <c r="E6404"/>
      <c r="I6404" s="21"/>
      <c r="J6404" s="22"/>
      <c r="K6404" s="23"/>
      <c r="M6404" s="31"/>
      <c r="N6404" s="31"/>
      <c r="O6404"/>
      <c r="P6404"/>
      <c r="R6404"/>
      <c r="T6404" s="30"/>
    </row>
    <row r="6405" spans="4:20" x14ac:dyDescent="0.45">
      <c r="D6405"/>
      <c r="E6405"/>
      <c r="I6405" s="21"/>
      <c r="J6405" s="22"/>
      <c r="K6405" s="23"/>
      <c r="M6405" s="31"/>
      <c r="N6405" s="31"/>
      <c r="O6405"/>
      <c r="P6405"/>
      <c r="R6405"/>
      <c r="T6405" s="30"/>
    </row>
    <row r="6406" spans="4:20" x14ac:dyDescent="0.45">
      <c r="D6406"/>
      <c r="E6406"/>
      <c r="I6406" s="21"/>
      <c r="J6406" s="22"/>
      <c r="K6406" s="23"/>
      <c r="M6406" s="31"/>
      <c r="N6406" s="31"/>
      <c r="O6406"/>
      <c r="P6406"/>
      <c r="R6406"/>
      <c r="T6406" s="30"/>
    </row>
    <row r="6407" spans="4:20" x14ac:dyDescent="0.45">
      <c r="D6407"/>
      <c r="E6407"/>
      <c r="I6407" s="21"/>
      <c r="J6407" s="22"/>
      <c r="K6407" s="23"/>
      <c r="M6407" s="31"/>
      <c r="N6407" s="31"/>
      <c r="O6407"/>
      <c r="P6407"/>
      <c r="R6407"/>
      <c r="T6407" s="30"/>
    </row>
    <row r="6408" spans="4:20" x14ac:dyDescent="0.45">
      <c r="D6408"/>
      <c r="E6408"/>
      <c r="I6408" s="21"/>
      <c r="J6408" s="22"/>
      <c r="K6408" s="23"/>
      <c r="M6408" s="31"/>
      <c r="N6408" s="31"/>
      <c r="O6408"/>
      <c r="P6408"/>
      <c r="R6408"/>
      <c r="T6408" s="30"/>
    </row>
    <row r="6409" spans="4:20" x14ac:dyDescent="0.45">
      <c r="D6409"/>
      <c r="E6409"/>
      <c r="I6409" s="21"/>
      <c r="J6409" s="22"/>
      <c r="K6409" s="23"/>
      <c r="M6409" s="31"/>
      <c r="N6409" s="31"/>
      <c r="O6409"/>
      <c r="P6409"/>
      <c r="R6409"/>
      <c r="T6409" s="30"/>
    </row>
    <row r="6410" spans="4:20" x14ac:dyDescent="0.45">
      <c r="D6410"/>
      <c r="E6410"/>
      <c r="I6410" s="21"/>
      <c r="J6410" s="22"/>
      <c r="K6410" s="23"/>
      <c r="M6410" s="31"/>
      <c r="N6410" s="31"/>
      <c r="O6410"/>
      <c r="P6410"/>
      <c r="R6410"/>
      <c r="T6410" s="30"/>
    </row>
    <row r="6411" spans="4:20" x14ac:dyDescent="0.45">
      <c r="D6411"/>
      <c r="E6411"/>
      <c r="I6411" s="21"/>
      <c r="J6411" s="22"/>
      <c r="K6411" s="23"/>
      <c r="M6411" s="31"/>
      <c r="N6411" s="31"/>
      <c r="O6411"/>
      <c r="P6411"/>
      <c r="R6411"/>
      <c r="T6411" s="30"/>
    </row>
    <row r="6412" spans="4:20" x14ac:dyDescent="0.45">
      <c r="D6412"/>
      <c r="E6412"/>
      <c r="I6412" s="21"/>
      <c r="J6412" s="22"/>
      <c r="K6412" s="23"/>
      <c r="M6412" s="31"/>
      <c r="N6412" s="31"/>
      <c r="O6412"/>
      <c r="P6412"/>
      <c r="R6412"/>
      <c r="T6412" s="30"/>
    </row>
    <row r="6413" spans="4:20" x14ac:dyDescent="0.45">
      <c r="D6413"/>
      <c r="E6413"/>
      <c r="I6413" s="21"/>
      <c r="J6413" s="22"/>
      <c r="K6413" s="23"/>
      <c r="M6413" s="31"/>
      <c r="N6413" s="31"/>
      <c r="O6413"/>
      <c r="P6413"/>
      <c r="R6413"/>
      <c r="T6413" s="30"/>
    </row>
    <row r="6414" spans="4:20" x14ac:dyDescent="0.45">
      <c r="D6414"/>
      <c r="E6414"/>
      <c r="I6414" s="21"/>
      <c r="J6414" s="22"/>
      <c r="K6414" s="23"/>
      <c r="M6414" s="31"/>
      <c r="N6414" s="31"/>
      <c r="O6414"/>
      <c r="P6414"/>
      <c r="R6414"/>
      <c r="T6414" s="30"/>
    </row>
    <row r="6415" spans="4:20" x14ac:dyDescent="0.45">
      <c r="D6415"/>
      <c r="E6415"/>
      <c r="I6415" s="21"/>
      <c r="J6415" s="22"/>
      <c r="K6415" s="23"/>
      <c r="M6415" s="31"/>
      <c r="N6415" s="31"/>
      <c r="O6415"/>
      <c r="P6415"/>
      <c r="R6415"/>
      <c r="T6415" s="30"/>
    </row>
    <row r="6416" spans="4:20" x14ac:dyDescent="0.45">
      <c r="D6416"/>
      <c r="E6416"/>
      <c r="I6416" s="21"/>
      <c r="J6416" s="22"/>
      <c r="K6416" s="23"/>
      <c r="M6416" s="31"/>
      <c r="N6416" s="31"/>
      <c r="O6416"/>
      <c r="P6416"/>
      <c r="R6416"/>
      <c r="T6416" s="30"/>
    </row>
    <row r="6417" spans="4:20" x14ac:dyDescent="0.45">
      <c r="D6417"/>
      <c r="E6417"/>
      <c r="I6417" s="21"/>
      <c r="J6417" s="22"/>
      <c r="K6417" s="23"/>
      <c r="M6417" s="31"/>
      <c r="N6417" s="31"/>
      <c r="O6417"/>
      <c r="P6417"/>
      <c r="R6417"/>
      <c r="T6417" s="30"/>
    </row>
    <row r="6418" spans="4:20" x14ac:dyDescent="0.45">
      <c r="D6418"/>
      <c r="E6418"/>
      <c r="I6418" s="21"/>
      <c r="J6418" s="22"/>
      <c r="K6418" s="23"/>
      <c r="M6418" s="31"/>
      <c r="N6418" s="31"/>
      <c r="O6418"/>
      <c r="P6418"/>
      <c r="R6418"/>
      <c r="T6418" s="30"/>
    </row>
    <row r="6419" spans="4:20" x14ac:dyDescent="0.45">
      <c r="D6419"/>
      <c r="E6419"/>
      <c r="I6419" s="21"/>
      <c r="J6419" s="22"/>
      <c r="K6419" s="23"/>
      <c r="M6419" s="31"/>
      <c r="N6419" s="31"/>
      <c r="O6419"/>
      <c r="P6419"/>
      <c r="R6419"/>
      <c r="T6419" s="30"/>
    </row>
    <row r="6420" spans="4:20" x14ac:dyDescent="0.45">
      <c r="D6420"/>
      <c r="E6420"/>
      <c r="I6420" s="21"/>
      <c r="J6420" s="22"/>
      <c r="K6420" s="23"/>
      <c r="M6420" s="31"/>
      <c r="N6420" s="31"/>
      <c r="O6420"/>
      <c r="P6420"/>
      <c r="R6420"/>
      <c r="T6420" s="30"/>
    </row>
    <row r="6421" spans="4:20" x14ac:dyDescent="0.45">
      <c r="D6421"/>
      <c r="E6421"/>
      <c r="I6421" s="21"/>
      <c r="J6421" s="22"/>
      <c r="K6421" s="23"/>
      <c r="M6421" s="31"/>
      <c r="N6421" s="31"/>
      <c r="O6421"/>
      <c r="P6421"/>
      <c r="R6421"/>
      <c r="T6421" s="30"/>
    </row>
    <row r="6422" spans="4:20" x14ac:dyDescent="0.45">
      <c r="D6422"/>
      <c r="E6422"/>
      <c r="I6422" s="21"/>
      <c r="J6422" s="22"/>
      <c r="K6422" s="23"/>
      <c r="M6422" s="31"/>
      <c r="N6422" s="31"/>
      <c r="O6422"/>
      <c r="P6422"/>
      <c r="R6422"/>
      <c r="T6422" s="30"/>
    </row>
    <row r="6423" spans="4:20" x14ac:dyDescent="0.45">
      <c r="D6423"/>
      <c r="E6423"/>
      <c r="I6423" s="21"/>
      <c r="J6423" s="22"/>
      <c r="K6423" s="23"/>
      <c r="M6423" s="31"/>
      <c r="N6423" s="31"/>
      <c r="O6423"/>
      <c r="P6423"/>
      <c r="R6423"/>
      <c r="T6423" s="30"/>
    </row>
    <row r="6424" spans="4:20" x14ac:dyDescent="0.45">
      <c r="D6424"/>
      <c r="E6424"/>
      <c r="I6424" s="21"/>
      <c r="J6424" s="22"/>
      <c r="K6424" s="23"/>
      <c r="M6424" s="31"/>
      <c r="N6424" s="31"/>
      <c r="O6424"/>
      <c r="P6424"/>
      <c r="R6424"/>
      <c r="T6424" s="30"/>
    </row>
    <row r="6425" spans="4:20" x14ac:dyDescent="0.45">
      <c r="D6425"/>
      <c r="E6425"/>
      <c r="I6425" s="21"/>
      <c r="J6425" s="22"/>
      <c r="K6425" s="23"/>
      <c r="M6425" s="31"/>
      <c r="N6425" s="31"/>
      <c r="O6425"/>
      <c r="P6425"/>
      <c r="R6425"/>
      <c r="T6425" s="30"/>
    </row>
    <row r="6426" spans="4:20" x14ac:dyDescent="0.45">
      <c r="D6426"/>
      <c r="E6426"/>
      <c r="I6426" s="21"/>
      <c r="J6426" s="22"/>
      <c r="K6426" s="23"/>
      <c r="M6426" s="31"/>
      <c r="N6426" s="31"/>
      <c r="O6426"/>
      <c r="P6426"/>
      <c r="R6426"/>
      <c r="T6426" s="30"/>
    </row>
    <row r="6427" spans="4:20" x14ac:dyDescent="0.45">
      <c r="D6427"/>
      <c r="E6427"/>
      <c r="I6427" s="21"/>
      <c r="J6427" s="22"/>
      <c r="K6427" s="23"/>
      <c r="M6427" s="31"/>
      <c r="N6427" s="31"/>
      <c r="O6427"/>
      <c r="P6427"/>
      <c r="R6427"/>
      <c r="T6427" s="30"/>
    </row>
    <row r="6428" spans="4:20" x14ac:dyDescent="0.45">
      <c r="D6428"/>
      <c r="E6428"/>
      <c r="I6428" s="21"/>
      <c r="J6428" s="22"/>
      <c r="K6428" s="23"/>
      <c r="M6428" s="31"/>
      <c r="N6428" s="31"/>
      <c r="O6428"/>
      <c r="P6428"/>
      <c r="R6428"/>
      <c r="T6428" s="30"/>
    </row>
    <row r="6429" spans="4:20" x14ac:dyDescent="0.45">
      <c r="D6429"/>
      <c r="E6429"/>
      <c r="I6429" s="21"/>
      <c r="J6429" s="22"/>
      <c r="K6429" s="23"/>
      <c r="M6429" s="31"/>
      <c r="N6429" s="31"/>
      <c r="O6429"/>
      <c r="P6429"/>
      <c r="R6429"/>
      <c r="T6429" s="30"/>
    </row>
    <row r="6430" spans="4:20" x14ac:dyDescent="0.45">
      <c r="D6430"/>
      <c r="E6430"/>
      <c r="I6430" s="21"/>
      <c r="J6430" s="22"/>
      <c r="K6430" s="23"/>
      <c r="M6430" s="31"/>
      <c r="N6430" s="31"/>
      <c r="O6430"/>
      <c r="P6430"/>
      <c r="R6430"/>
      <c r="T6430" s="30"/>
    </row>
    <row r="6431" spans="4:20" x14ac:dyDescent="0.45">
      <c r="D6431"/>
      <c r="E6431"/>
      <c r="I6431" s="21"/>
      <c r="J6431" s="22"/>
      <c r="K6431" s="23"/>
      <c r="M6431" s="31"/>
      <c r="N6431" s="31"/>
      <c r="O6431"/>
      <c r="P6431"/>
      <c r="R6431"/>
      <c r="T6431" s="30"/>
    </row>
    <row r="6432" spans="4:20" x14ac:dyDescent="0.45">
      <c r="D6432"/>
      <c r="E6432"/>
      <c r="I6432" s="21"/>
      <c r="J6432" s="22"/>
      <c r="K6432" s="23"/>
      <c r="M6432" s="31"/>
      <c r="N6432" s="31"/>
      <c r="O6432"/>
      <c r="P6432"/>
      <c r="R6432"/>
      <c r="T6432" s="30"/>
    </row>
    <row r="6433" spans="4:20" x14ac:dyDescent="0.45">
      <c r="D6433"/>
      <c r="E6433"/>
      <c r="I6433" s="21"/>
      <c r="J6433" s="22"/>
      <c r="K6433" s="23"/>
      <c r="M6433" s="31"/>
      <c r="N6433" s="31"/>
      <c r="O6433"/>
      <c r="P6433"/>
      <c r="R6433"/>
      <c r="T6433" s="30"/>
    </row>
    <row r="6434" spans="4:20" x14ac:dyDescent="0.45">
      <c r="D6434"/>
      <c r="E6434"/>
      <c r="I6434" s="21"/>
      <c r="J6434" s="22"/>
      <c r="K6434" s="23"/>
      <c r="M6434" s="31"/>
      <c r="N6434" s="31"/>
      <c r="O6434"/>
      <c r="P6434"/>
      <c r="R6434"/>
      <c r="T6434" s="30"/>
    </row>
    <row r="6435" spans="4:20" x14ac:dyDescent="0.45">
      <c r="D6435"/>
      <c r="E6435"/>
      <c r="I6435" s="21"/>
      <c r="J6435" s="22"/>
      <c r="K6435" s="23"/>
      <c r="M6435" s="31"/>
      <c r="N6435" s="31"/>
      <c r="O6435"/>
      <c r="P6435"/>
      <c r="R6435"/>
      <c r="T6435" s="30"/>
    </row>
    <row r="6436" spans="4:20" x14ac:dyDescent="0.45">
      <c r="D6436"/>
      <c r="E6436"/>
      <c r="I6436" s="21"/>
      <c r="J6436" s="22"/>
      <c r="K6436" s="23"/>
      <c r="M6436" s="31"/>
      <c r="N6436" s="31"/>
      <c r="O6436"/>
      <c r="P6436"/>
      <c r="R6436"/>
      <c r="T6436" s="30"/>
    </row>
    <row r="6437" spans="4:20" x14ac:dyDescent="0.45">
      <c r="D6437"/>
      <c r="E6437"/>
      <c r="I6437" s="21"/>
      <c r="J6437" s="22"/>
      <c r="K6437" s="23"/>
      <c r="M6437" s="31"/>
      <c r="N6437" s="31"/>
      <c r="O6437"/>
      <c r="P6437"/>
      <c r="R6437"/>
      <c r="T6437" s="30"/>
    </row>
    <row r="6438" spans="4:20" x14ac:dyDescent="0.45">
      <c r="D6438"/>
      <c r="E6438"/>
      <c r="I6438" s="21"/>
      <c r="J6438" s="22"/>
      <c r="K6438" s="23"/>
      <c r="M6438" s="31"/>
      <c r="N6438" s="31"/>
      <c r="O6438"/>
      <c r="P6438"/>
      <c r="R6438"/>
      <c r="T6438" s="30"/>
    </row>
    <row r="6439" spans="4:20" x14ac:dyDescent="0.45">
      <c r="D6439"/>
      <c r="E6439"/>
      <c r="I6439" s="21"/>
      <c r="J6439" s="22"/>
      <c r="K6439" s="23"/>
      <c r="M6439" s="31"/>
      <c r="N6439" s="31"/>
      <c r="O6439"/>
      <c r="P6439"/>
      <c r="R6439"/>
      <c r="T6439" s="30"/>
    </row>
    <row r="6440" spans="4:20" x14ac:dyDescent="0.45">
      <c r="D6440"/>
      <c r="E6440"/>
      <c r="I6440" s="21"/>
      <c r="J6440" s="22"/>
      <c r="K6440" s="23"/>
      <c r="M6440" s="31"/>
      <c r="N6440" s="31"/>
      <c r="O6440"/>
      <c r="P6440"/>
      <c r="R6440"/>
      <c r="T6440" s="30"/>
    </row>
    <row r="6441" spans="4:20" x14ac:dyDescent="0.45">
      <c r="D6441"/>
      <c r="E6441"/>
      <c r="I6441" s="21"/>
      <c r="J6441" s="22"/>
      <c r="K6441" s="23"/>
      <c r="M6441" s="31"/>
      <c r="N6441" s="31"/>
      <c r="O6441"/>
      <c r="P6441"/>
      <c r="R6441"/>
      <c r="T6441" s="30"/>
    </row>
    <row r="6442" spans="4:20" x14ac:dyDescent="0.45">
      <c r="D6442"/>
      <c r="E6442"/>
      <c r="I6442" s="21"/>
      <c r="J6442" s="22"/>
      <c r="K6442" s="23"/>
      <c r="M6442" s="31"/>
      <c r="N6442" s="31"/>
      <c r="O6442"/>
      <c r="P6442"/>
      <c r="R6442"/>
      <c r="T6442" s="30"/>
    </row>
    <row r="6443" spans="4:20" x14ac:dyDescent="0.45">
      <c r="D6443"/>
      <c r="E6443"/>
      <c r="I6443" s="21"/>
      <c r="J6443" s="22"/>
      <c r="K6443" s="23"/>
      <c r="M6443" s="31"/>
      <c r="N6443" s="31"/>
      <c r="O6443"/>
      <c r="P6443"/>
      <c r="R6443"/>
      <c r="T6443" s="30"/>
    </row>
    <row r="6444" spans="4:20" x14ac:dyDescent="0.45">
      <c r="D6444"/>
      <c r="E6444"/>
      <c r="I6444" s="21"/>
      <c r="J6444" s="22"/>
      <c r="K6444" s="23"/>
      <c r="M6444" s="31"/>
      <c r="N6444" s="31"/>
      <c r="O6444"/>
      <c r="P6444"/>
      <c r="R6444"/>
      <c r="T6444" s="30"/>
    </row>
    <row r="6445" spans="4:20" x14ac:dyDescent="0.45">
      <c r="D6445"/>
      <c r="E6445"/>
      <c r="I6445" s="21"/>
      <c r="J6445" s="22"/>
      <c r="K6445" s="23"/>
      <c r="M6445" s="31"/>
      <c r="N6445" s="31"/>
      <c r="O6445"/>
      <c r="P6445"/>
      <c r="R6445"/>
      <c r="T6445" s="30"/>
    </row>
    <row r="6446" spans="4:20" x14ac:dyDescent="0.45">
      <c r="D6446"/>
      <c r="E6446"/>
      <c r="I6446" s="21"/>
      <c r="J6446" s="22"/>
      <c r="K6446" s="23"/>
      <c r="M6446" s="31"/>
      <c r="N6446" s="31"/>
      <c r="O6446"/>
      <c r="P6446"/>
      <c r="R6446"/>
      <c r="T6446" s="30"/>
    </row>
    <row r="6447" spans="4:20" x14ac:dyDescent="0.45">
      <c r="D6447"/>
      <c r="E6447"/>
      <c r="I6447" s="21"/>
      <c r="J6447" s="22"/>
      <c r="K6447" s="23"/>
      <c r="M6447" s="31"/>
      <c r="N6447" s="31"/>
      <c r="O6447"/>
      <c r="P6447"/>
      <c r="R6447"/>
      <c r="T6447" s="30"/>
    </row>
    <row r="6448" spans="4:20" x14ac:dyDescent="0.45">
      <c r="D6448"/>
      <c r="E6448"/>
      <c r="I6448" s="21"/>
      <c r="J6448" s="22"/>
      <c r="K6448" s="23"/>
      <c r="M6448" s="31"/>
      <c r="N6448" s="31"/>
      <c r="O6448"/>
      <c r="P6448"/>
      <c r="R6448"/>
      <c r="T6448" s="30"/>
    </row>
    <row r="6449" spans="4:20" x14ac:dyDescent="0.45">
      <c r="D6449"/>
      <c r="E6449"/>
      <c r="I6449" s="21"/>
      <c r="J6449" s="22"/>
      <c r="K6449" s="23"/>
      <c r="M6449" s="31"/>
      <c r="N6449" s="31"/>
      <c r="O6449"/>
      <c r="P6449"/>
      <c r="R6449"/>
      <c r="T6449" s="30"/>
    </row>
    <row r="6450" spans="4:20" x14ac:dyDescent="0.45">
      <c r="D6450"/>
      <c r="E6450"/>
      <c r="I6450" s="21"/>
      <c r="J6450" s="22"/>
      <c r="K6450" s="23"/>
      <c r="M6450" s="31"/>
      <c r="N6450" s="31"/>
      <c r="O6450"/>
      <c r="P6450"/>
      <c r="R6450"/>
      <c r="T6450" s="30"/>
    </row>
    <row r="6451" spans="4:20" x14ac:dyDescent="0.45">
      <c r="D6451"/>
      <c r="E6451"/>
      <c r="I6451" s="21"/>
      <c r="J6451" s="22"/>
      <c r="K6451" s="23"/>
      <c r="M6451" s="31"/>
      <c r="N6451" s="31"/>
      <c r="O6451"/>
      <c r="P6451"/>
      <c r="R6451"/>
      <c r="T6451" s="30"/>
    </row>
    <row r="6452" spans="4:20" x14ac:dyDescent="0.45">
      <c r="D6452"/>
      <c r="E6452"/>
      <c r="I6452" s="21"/>
      <c r="J6452" s="22"/>
      <c r="K6452" s="23"/>
      <c r="M6452" s="31"/>
      <c r="N6452" s="31"/>
      <c r="O6452"/>
      <c r="P6452"/>
      <c r="R6452"/>
      <c r="T6452" s="30"/>
    </row>
    <row r="6453" spans="4:20" x14ac:dyDescent="0.45">
      <c r="D6453"/>
      <c r="E6453"/>
      <c r="I6453" s="21"/>
      <c r="J6453" s="22"/>
      <c r="K6453" s="23"/>
      <c r="M6453" s="31"/>
      <c r="N6453" s="31"/>
      <c r="O6453"/>
      <c r="P6453"/>
      <c r="R6453"/>
      <c r="T6453" s="30"/>
    </row>
    <row r="6454" spans="4:20" x14ac:dyDescent="0.45">
      <c r="D6454"/>
      <c r="E6454"/>
      <c r="I6454" s="21"/>
      <c r="J6454" s="22"/>
      <c r="K6454" s="23"/>
      <c r="M6454" s="31"/>
      <c r="N6454" s="31"/>
      <c r="O6454"/>
      <c r="P6454"/>
      <c r="R6454"/>
      <c r="T6454" s="30"/>
    </row>
    <row r="6455" spans="4:20" x14ac:dyDescent="0.45">
      <c r="D6455"/>
      <c r="E6455"/>
      <c r="I6455" s="21"/>
      <c r="J6455" s="22"/>
      <c r="K6455" s="23"/>
      <c r="M6455" s="31"/>
      <c r="N6455" s="31"/>
      <c r="O6455"/>
      <c r="P6455"/>
      <c r="R6455"/>
      <c r="T6455" s="30"/>
    </row>
    <row r="6456" spans="4:20" x14ac:dyDescent="0.45">
      <c r="D6456"/>
      <c r="E6456"/>
      <c r="I6456" s="21"/>
      <c r="J6456" s="22"/>
      <c r="K6456" s="23"/>
      <c r="M6456" s="31"/>
      <c r="N6456" s="31"/>
      <c r="O6456"/>
      <c r="P6456"/>
      <c r="R6456"/>
      <c r="T6456" s="30"/>
    </row>
    <row r="6457" spans="4:20" x14ac:dyDescent="0.45">
      <c r="D6457"/>
      <c r="E6457"/>
      <c r="I6457" s="21"/>
      <c r="J6457" s="22"/>
      <c r="K6457" s="23"/>
      <c r="M6457" s="31"/>
      <c r="N6457" s="31"/>
      <c r="O6457"/>
      <c r="P6457"/>
      <c r="R6457"/>
      <c r="T6457" s="30"/>
    </row>
    <row r="6458" spans="4:20" x14ac:dyDescent="0.45">
      <c r="D6458"/>
      <c r="E6458"/>
      <c r="I6458" s="21"/>
      <c r="J6458" s="22"/>
      <c r="K6458" s="23"/>
      <c r="M6458" s="31"/>
      <c r="N6458" s="31"/>
      <c r="O6458"/>
      <c r="P6458"/>
      <c r="R6458"/>
      <c r="T6458" s="30"/>
    </row>
    <row r="6459" spans="4:20" x14ac:dyDescent="0.45">
      <c r="D6459"/>
      <c r="E6459"/>
      <c r="I6459" s="21"/>
      <c r="J6459" s="22"/>
      <c r="K6459" s="23"/>
      <c r="M6459" s="31"/>
      <c r="N6459" s="31"/>
      <c r="O6459"/>
      <c r="P6459"/>
      <c r="R6459"/>
      <c r="T6459" s="30"/>
    </row>
    <row r="6460" spans="4:20" x14ac:dyDescent="0.45">
      <c r="D6460"/>
      <c r="E6460"/>
      <c r="I6460" s="21"/>
      <c r="J6460" s="22"/>
      <c r="K6460" s="23"/>
      <c r="M6460" s="31"/>
      <c r="N6460" s="31"/>
      <c r="O6460"/>
      <c r="P6460"/>
      <c r="R6460"/>
      <c r="T6460" s="30"/>
    </row>
    <row r="6461" spans="4:20" x14ac:dyDescent="0.45">
      <c r="D6461"/>
      <c r="E6461"/>
      <c r="I6461" s="21"/>
      <c r="J6461" s="22"/>
      <c r="K6461" s="23"/>
      <c r="M6461" s="31"/>
      <c r="N6461" s="31"/>
      <c r="O6461"/>
      <c r="P6461"/>
      <c r="R6461"/>
      <c r="T6461" s="30"/>
    </row>
    <row r="6462" spans="4:20" x14ac:dyDescent="0.45">
      <c r="D6462"/>
      <c r="E6462"/>
      <c r="I6462" s="21"/>
      <c r="J6462" s="22"/>
      <c r="K6462" s="23"/>
      <c r="M6462" s="31"/>
      <c r="N6462" s="31"/>
      <c r="O6462"/>
      <c r="P6462"/>
      <c r="R6462"/>
      <c r="T6462" s="30"/>
    </row>
    <row r="6463" spans="4:20" x14ac:dyDescent="0.45">
      <c r="D6463"/>
      <c r="E6463"/>
      <c r="I6463" s="21"/>
      <c r="J6463" s="22"/>
      <c r="K6463" s="23"/>
      <c r="M6463" s="31"/>
      <c r="N6463" s="31"/>
      <c r="O6463"/>
      <c r="P6463"/>
      <c r="R6463"/>
      <c r="T6463" s="30"/>
    </row>
    <row r="6464" spans="4:20" x14ac:dyDescent="0.45">
      <c r="D6464"/>
      <c r="E6464"/>
      <c r="I6464" s="21"/>
      <c r="J6464" s="22"/>
      <c r="K6464" s="23"/>
      <c r="M6464" s="31"/>
      <c r="N6464" s="31"/>
      <c r="O6464"/>
      <c r="P6464"/>
      <c r="R6464"/>
      <c r="T6464" s="30"/>
    </row>
    <row r="6465" spans="4:20" x14ac:dyDescent="0.45">
      <c r="D6465"/>
      <c r="E6465"/>
      <c r="I6465" s="21"/>
      <c r="J6465" s="22"/>
      <c r="K6465" s="23"/>
      <c r="M6465" s="31"/>
      <c r="N6465" s="31"/>
      <c r="O6465"/>
      <c r="P6465"/>
      <c r="R6465"/>
      <c r="T6465" s="30"/>
    </row>
    <row r="6466" spans="4:20" x14ac:dyDescent="0.45">
      <c r="D6466"/>
      <c r="E6466"/>
      <c r="I6466" s="21"/>
      <c r="J6466" s="22"/>
      <c r="K6466" s="23"/>
      <c r="M6466" s="31"/>
      <c r="N6466" s="31"/>
      <c r="O6466"/>
      <c r="P6466"/>
      <c r="R6466"/>
      <c r="T6466" s="30"/>
    </row>
    <row r="6467" spans="4:20" x14ac:dyDescent="0.45">
      <c r="D6467"/>
      <c r="E6467"/>
      <c r="I6467" s="21"/>
      <c r="J6467" s="22"/>
      <c r="K6467" s="23"/>
      <c r="M6467" s="31"/>
      <c r="N6467" s="31"/>
      <c r="O6467"/>
      <c r="P6467"/>
      <c r="R6467"/>
      <c r="T6467" s="30"/>
    </row>
    <row r="6468" spans="4:20" x14ac:dyDescent="0.45">
      <c r="D6468"/>
      <c r="E6468"/>
      <c r="I6468" s="21"/>
      <c r="J6468" s="22"/>
      <c r="K6468" s="23"/>
      <c r="M6468" s="31"/>
      <c r="N6468" s="31"/>
      <c r="O6468"/>
      <c r="P6468"/>
      <c r="R6468"/>
      <c r="T6468" s="30"/>
    </row>
    <row r="6469" spans="4:20" x14ac:dyDescent="0.45">
      <c r="D6469"/>
      <c r="E6469"/>
      <c r="I6469" s="21"/>
      <c r="J6469" s="22"/>
      <c r="K6469" s="23"/>
      <c r="M6469" s="31"/>
      <c r="N6469" s="31"/>
      <c r="O6469"/>
      <c r="P6469"/>
      <c r="R6469"/>
      <c r="T6469" s="30"/>
    </row>
    <row r="6470" spans="4:20" x14ac:dyDescent="0.45">
      <c r="D6470"/>
      <c r="E6470"/>
      <c r="I6470" s="21"/>
      <c r="J6470" s="22"/>
      <c r="K6470" s="23"/>
      <c r="M6470" s="31"/>
      <c r="N6470" s="31"/>
      <c r="O6470"/>
      <c r="P6470"/>
      <c r="R6470"/>
      <c r="T6470" s="30"/>
    </row>
    <row r="6471" spans="4:20" x14ac:dyDescent="0.45">
      <c r="D6471"/>
      <c r="E6471"/>
      <c r="I6471" s="21"/>
      <c r="J6471" s="22"/>
      <c r="K6471" s="23"/>
      <c r="M6471" s="31"/>
      <c r="N6471" s="31"/>
      <c r="O6471"/>
      <c r="P6471"/>
      <c r="R6471"/>
      <c r="T6471" s="30"/>
    </row>
    <row r="6472" spans="4:20" x14ac:dyDescent="0.45">
      <c r="D6472"/>
      <c r="E6472"/>
      <c r="I6472" s="21"/>
      <c r="J6472" s="22"/>
      <c r="K6472" s="23"/>
      <c r="M6472" s="31"/>
      <c r="N6472" s="31"/>
      <c r="O6472"/>
      <c r="P6472"/>
      <c r="R6472"/>
      <c r="T6472" s="30"/>
    </row>
    <row r="6473" spans="4:20" x14ac:dyDescent="0.45">
      <c r="D6473"/>
      <c r="E6473"/>
      <c r="I6473" s="21"/>
      <c r="J6473" s="22"/>
      <c r="K6473" s="23"/>
      <c r="M6473" s="31"/>
      <c r="N6473" s="31"/>
      <c r="O6473"/>
      <c r="P6473"/>
      <c r="R6473"/>
      <c r="T6473" s="30"/>
    </row>
    <row r="6474" spans="4:20" x14ac:dyDescent="0.45">
      <c r="D6474"/>
      <c r="E6474"/>
      <c r="I6474" s="21"/>
      <c r="J6474" s="22"/>
      <c r="K6474" s="23"/>
      <c r="M6474" s="31"/>
      <c r="N6474" s="31"/>
      <c r="O6474"/>
      <c r="P6474"/>
      <c r="R6474"/>
      <c r="T6474" s="30"/>
    </row>
    <row r="6475" spans="4:20" x14ac:dyDescent="0.45">
      <c r="D6475"/>
      <c r="E6475"/>
      <c r="I6475" s="21"/>
      <c r="J6475" s="22"/>
      <c r="K6475" s="23"/>
      <c r="M6475" s="31"/>
      <c r="N6475" s="31"/>
      <c r="O6475"/>
      <c r="P6475"/>
      <c r="R6475"/>
      <c r="T6475" s="30"/>
    </row>
    <row r="6476" spans="4:20" x14ac:dyDescent="0.45">
      <c r="D6476"/>
      <c r="E6476"/>
      <c r="I6476" s="21"/>
      <c r="J6476" s="22"/>
      <c r="K6476" s="23"/>
      <c r="M6476" s="31"/>
      <c r="N6476" s="31"/>
      <c r="O6476"/>
      <c r="P6476"/>
      <c r="R6476"/>
      <c r="T6476" s="30"/>
    </row>
    <row r="6477" spans="4:20" x14ac:dyDescent="0.45">
      <c r="D6477"/>
      <c r="E6477"/>
      <c r="I6477" s="21"/>
      <c r="J6477" s="22"/>
      <c r="K6477" s="23"/>
      <c r="M6477" s="31"/>
      <c r="N6477" s="31"/>
      <c r="O6477"/>
      <c r="P6477"/>
      <c r="R6477"/>
      <c r="T6477" s="30"/>
    </row>
    <row r="6478" spans="4:20" x14ac:dyDescent="0.45">
      <c r="D6478"/>
      <c r="E6478"/>
      <c r="I6478" s="21"/>
      <c r="J6478" s="22"/>
      <c r="K6478" s="23"/>
      <c r="M6478" s="31"/>
      <c r="N6478" s="31"/>
      <c r="O6478"/>
      <c r="P6478"/>
      <c r="R6478"/>
      <c r="T6478" s="30"/>
    </row>
    <row r="6479" spans="4:20" x14ac:dyDescent="0.45">
      <c r="D6479"/>
      <c r="E6479"/>
      <c r="I6479" s="21"/>
      <c r="J6479" s="22"/>
      <c r="K6479" s="23"/>
      <c r="M6479" s="31"/>
      <c r="N6479" s="31"/>
      <c r="O6479"/>
      <c r="P6479"/>
      <c r="R6479"/>
      <c r="T6479" s="30"/>
    </row>
    <row r="6480" spans="4:20" x14ac:dyDescent="0.45">
      <c r="D6480"/>
      <c r="E6480"/>
      <c r="I6480" s="21"/>
      <c r="J6480" s="22"/>
      <c r="K6480" s="23"/>
      <c r="M6480" s="31"/>
      <c r="N6480" s="31"/>
      <c r="O6480"/>
      <c r="P6480"/>
      <c r="R6480"/>
      <c r="T6480" s="30"/>
    </row>
    <row r="6481" spans="4:20" x14ac:dyDescent="0.45">
      <c r="D6481"/>
      <c r="E6481"/>
      <c r="I6481" s="21"/>
      <c r="J6481" s="22"/>
      <c r="K6481" s="23"/>
      <c r="M6481" s="31"/>
      <c r="N6481" s="31"/>
      <c r="O6481"/>
      <c r="P6481"/>
      <c r="R6481"/>
      <c r="T6481" s="30"/>
    </row>
    <row r="6482" spans="4:20" x14ac:dyDescent="0.45">
      <c r="D6482"/>
      <c r="E6482"/>
      <c r="I6482" s="21"/>
      <c r="J6482" s="22"/>
      <c r="K6482" s="23"/>
      <c r="M6482" s="31"/>
      <c r="N6482" s="31"/>
      <c r="O6482"/>
      <c r="P6482"/>
      <c r="R6482"/>
      <c r="T6482" s="30"/>
    </row>
    <row r="6483" spans="4:20" x14ac:dyDescent="0.45">
      <c r="D6483"/>
      <c r="E6483"/>
      <c r="I6483" s="21"/>
      <c r="J6483" s="22"/>
      <c r="K6483" s="23"/>
      <c r="M6483" s="31"/>
      <c r="N6483" s="31"/>
      <c r="O6483"/>
      <c r="P6483"/>
      <c r="R6483"/>
      <c r="T6483" s="30"/>
    </row>
    <row r="6484" spans="4:20" x14ac:dyDescent="0.45">
      <c r="D6484"/>
      <c r="E6484"/>
      <c r="I6484" s="21"/>
      <c r="J6484" s="22"/>
      <c r="K6484" s="23"/>
      <c r="M6484" s="31"/>
      <c r="N6484" s="31"/>
      <c r="O6484"/>
      <c r="P6484"/>
      <c r="R6484"/>
      <c r="T6484" s="30"/>
    </row>
    <row r="6485" spans="4:20" x14ac:dyDescent="0.45">
      <c r="D6485"/>
      <c r="E6485"/>
      <c r="I6485" s="21"/>
      <c r="J6485" s="22"/>
      <c r="K6485" s="23"/>
      <c r="M6485" s="31"/>
      <c r="N6485" s="31"/>
      <c r="O6485"/>
      <c r="P6485"/>
      <c r="R6485"/>
      <c r="T6485" s="30"/>
    </row>
    <row r="6486" spans="4:20" x14ac:dyDescent="0.45">
      <c r="D6486"/>
      <c r="E6486"/>
      <c r="I6486" s="21"/>
      <c r="J6486" s="22"/>
      <c r="K6486" s="23"/>
      <c r="M6486" s="31"/>
      <c r="N6486" s="31"/>
      <c r="O6486"/>
      <c r="P6486"/>
      <c r="R6486"/>
      <c r="T6486" s="30"/>
    </row>
    <row r="6487" spans="4:20" x14ac:dyDescent="0.45">
      <c r="D6487"/>
      <c r="E6487"/>
      <c r="I6487" s="21"/>
      <c r="J6487" s="22"/>
      <c r="K6487" s="23"/>
      <c r="M6487" s="31"/>
      <c r="N6487" s="31"/>
      <c r="O6487"/>
      <c r="P6487"/>
      <c r="R6487"/>
      <c r="T6487" s="30"/>
    </row>
    <row r="6488" spans="4:20" x14ac:dyDescent="0.45">
      <c r="D6488"/>
      <c r="E6488"/>
      <c r="I6488" s="21"/>
      <c r="J6488" s="22"/>
      <c r="K6488" s="23"/>
      <c r="M6488" s="31"/>
      <c r="N6488" s="31"/>
      <c r="O6488"/>
      <c r="P6488"/>
      <c r="R6488"/>
      <c r="T6488" s="30"/>
    </row>
    <row r="6489" spans="4:20" x14ac:dyDescent="0.45">
      <c r="D6489"/>
      <c r="E6489"/>
      <c r="I6489" s="21"/>
      <c r="J6489" s="22"/>
      <c r="K6489" s="23"/>
      <c r="M6489" s="31"/>
      <c r="N6489" s="31"/>
      <c r="O6489"/>
      <c r="P6489"/>
      <c r="R6489"/>
      <c r="T6489" s="30"/>
    </row>
    <row r="6490" spans="4:20" x14ac:dyDescent="0.45">
      <c r="D6490"/>
      <c r="E6490"/>
      <c r="I6490" s="21"/>
      <c r="J6490" s="22"/>
      <c r="K6490" s="23"/>
      <c r="M6490" s="31"/>
      <c r="N6490" s="31"/>
      <c r="O6490"/>
      <c r="P6490"/>
      <c r="R6490"/>
      <c r="T6490" s="30"/>
    </row>
    <row r="6491" spans="4:20" x14ac:dyDescent="0.45">
      <c r="D6491"/>
      <c r="E6491"/>
      <c r="I6491" s="21"/>
      <c r="J6491" s="22"/>
      <c r="K6491" s="23"/>
      <c r="M6491" s="31"/>
      <c r="N6491" s="31"/>
      <c r="O6491"/>
      <c r="P6491"/>
      <c r="R6491"/>
      <c r="T6491" s="30"/>
    </row>
    <row r="6492" spans="4:20" x14ac:dyDescent="0.45">
      <c r="D6492"/>
      <c r="E6492"/>
      <c r="I6492" s="21"/>
      <c r="J6492" s="22"/>
      <c r="K6492" s="23"/>
      <c r="M6492" s="31"/>
      <c r="N6492" s="31"/>
      <c r="O6492"/>
      <c r="P6492"/>
      <c r="R6492"/>
      <c r="T6492" s="30"/>
    </row>
    <row r="6493" spans="4:20" x14ac:dyDescent="0.45">
      <c r="D6493"/>
      <c r="E6493"/>
      <c r="I6493" s="21"/>
      <c r="J6493" s="22"/>
      <c r="K6493" s="23"/>
      <c r="M6493" s="31"/>
      <c r="N6493" s="31"/>
      <c r="O6493"/>
      <c r="P6493"/>
      <c r="R6493"/>
      <c r="T6493" s="30"/>
    </row>
    <row r="6494" spans="4:20" x14ac:dyDescent="0.45">
      <c r="D6494"/>
      <c r="E6494"/>
      <c r="I6494" s="21"/>
      <c r="J6494" s="22"/>
      <c r="K6494" s="23"/>
      <c r="M6494" s="31"/>
      <c r="N6494" s="31"/>
      <c r="O6494"/>
      <c r="P6494"/>
      <c r="R6494"/>
      <c r="T6494" s="30"/>
    </row>
    <row r="6495" spans="4:20" x14ac:dyDescent="0.45">
      <c r="D6495"/>
      <c r="E6495"/>
      <c r="I6495" s="21"/>
      <c r="J6495" s="22"/>
      <c r="K6495" s="23"/>
      <c r="M6495" s="31"/>
      <c r="N6495" s="31"/>
      <c r="O6495"/>
      <c r="P6495"/>
      <c r="R6495"/>
      <c r="T6495" s="30"/>
    </row>
    <row r="6496" spans="4:20" x14ac:dyDescent="0.45">
      <c r="D6496"/>
      <c r="E6496"/>
      <c r="I6496" s="21"/>
      <c r="J6496" s="22"/>
      <c r="K6496" s="23"/>
      <c r="M6496" s="31"/>
      <c r="N6496" s="31"/>
      <c r="O6496"/>
      <c r="P6496"/>
      <c r="R6496"/>
      <c r="T6496" s="30"/>
    </row>
    <row r="6497" spans="4:20" x14ac:dyDescent="0.45">
      <c r="D6497"/>
      <c r="E6497"/>
      <c r="I6497" s="21"/>
      <c r="J6497" s="22"/>
      <c r="K6497" s="23"/>
      <c r="M6497" s="31"/>
      <c r="N6497" s="31"/>
      <c r="O6497"/>
      <c r="P6497"/>
      <c r="R6497"/>
      <c r="T6497" s="30"/>
    </row>
    <row r="6498" spans="4:20" x14ac:dyDescent="0.45">
      <c r="D6498"/>
      <c r="E6498"/>
      <c r="I6498" s="21"/>
      <c r="J6498" s="22"/>
      <c r="K6498" s="23"/>
      <c r="M6498" s="31"/>
      <c r="N6498" s="31"/>
      <c r="O6498"/>
      <c r="P6498"/>
      <c r="R6498"/>
      <c r="T6498" s="30"/>
    </row>
    <row r="6499" spans="4:20" x14ac:dyDescent="0.45">
      <c r="D6499"/>
      <c r="E6499"/>
      <c r="I6499" s="21"/>
      <c r="J6499" s="22"/>
      <c r="K6499" s="23"/>
      <c r="M6499" s="31"/>
      <c r="N6499" s="31"/>
      <c r="O6499"/>
      <c r="P6499"/>
      <c r="R6499"/>
      <c r="T6499" s="30"/>
    </row>
    <row r="6500" spans="4:20" x14ac:dyDescent="0.45">
      <c r="D6500"/>
      <c r="E6500"/>
      <c r="I6500" s="21"/>
      <c r="J6500" s="22"/>
      <c r="K6500" s="23"/>
      <c r="M6500" s="31"/>
      <c r="N6500" s="31"/>
      <c r="O6500"/>
      <c r="P6500"/>
      <c r="R6500"/>
      <c r="T6500" s="30"/>
    </row>
    <row r="6501" spans="4:20" x14ac:dyDescent="0.45">
      <c r="D6501"/>
      <c r="E6501"/>
      <c r="I6501" s="21"/>
      <c r="J6501" s="22"/>
      <c r="K6501" s="23"/>
      <c r="M6501" s="31"/>
      <c r="N6501" s="31"/>
      <c r="O6501"/>
      <c r="P6501"/>
      <c r="R6501"/>
      <c r="T6501" s="30"/>
    </row>
    <row r="6502" spans="4:20" x14ac:dyDescent="0.45">
      <c r="D6502"/>
      <c r="E6502"/>
      <c r="I6502" s="21"/>
      <c r="J6502" s="22"/>
      <c r="K6502" s="23"/>
      <c r="M6502" s="31"/>
      <c r="N6502" s="31"/>
      <c r="O6502"/>
      <c r="P6502"/>
      <c r="R6502"/>
      <c r="T6502" s="30"/>
    </row>
    <row r="6503" spans="4:20" x14ac:dyDescent="0.45">
      <c r="D6503"/>
      <c r="E6503"/>
      <c r="I6503" s="21"/>
      <c r="J6503" s="22"/>
      <c r="K6503" s="23"/>
      <c r="M6503" s="31"/>
      <c r="N6503" s="31"/>
      <c r="O6503"/>
      <c r="P6503"/>
      <c r="R6503"/>
      <c r="T6503" s="30"/>
    </row>
    <row r="6504" spans="4:20" x14ac:dyDescent="0.45">
      <c r="D6504"/>
      <c r="E6504"/>
      <c r="I6504" s="21"/>
      <c r="J6504" s="22"/>
      <c r="K6504" s="23"/>
      <c r="M6504" s="31"/>
      <c r="N6504" s="31"/>
      <c r="O6504"/>
      <c r="P6504"/>
      <c r="R6504"/>
      <c r="T6504" s="30"/>
    </row>
    <row r="6505" spans="4:20" x14ac:dyDescent="0.45">
      <c r="D6505"/>
      <c r="E6505"/>
      <c r="I6505" s="21"/>
      <c r="J6505" s="22"/>
      <c r="K6505" s="23"/>
      <c r="M6505" s="31"/>
      <c r="N6505" s="31"/>
      <c r="O6505"/>
      <c r="P6505"/>
      <c r="R6505"/>
      <c r="T6505" s="30"/>
    </row>
    <row r="6506" spans="4:20" x14ac:dyDescent="0.45">
      <c r="D6506"/>
      <c r="E6506"/>
      <c r="I6506" s="21"/>
      <c r="J6506" s="22"/>
      <c r="K6506" s="23"/>
      <c r="M6506" s="31"/>
      <c r="N6506" s="31"/>
      <c r="O6506"/>
      <c r="P6506"/>
      <c r="R6506"/>
      <c r="T6506" s="30"/>
    </row>
    <row r="6507" spans="4:20" x14ac:dyDescent="0.45">
      <c r="D6507"/>
      <c r="E6507"/>
      <c r="I6507" s="21"/>
      <c r="J6507" s="22"/>
      <c r="K6507" s="23"/>
      <c r="M6507" s="31"/>
      <c r="N6507" s="31"/>
      <c r="O6507"/>
      <c r="P6507"/>
      <c r="R6507"/>
      <c r="T6507" s="30"/>
    </row>
    <row r="6508" spans="4:20" x14ac:dyDescent="0.45">
      <c r="D6508"/>
      <c r="E6508"/>
      <c r="I6508" s="21"/>
      <c r="J6508" s="22"/>
      <c r="K6508" s="23"/>
      <c r="M6508" s="31"/>
      <c r="N6508" s="31"/>
      <c r="O6508"/>
      <c r="P6508"/>
      <c r="R6508"/>
      <c r="T6508" s="30"/>
    </row>
    <row r="6509" spans="4:20" x14ac:dyDescent="0.45">
      <c r="D6509"/>
      <c r="E6509"/>
      <c r="I6509" s="21"/>
      <c r="J6509" s="22"/>
      <c r="K6509" s="23"/>
      <c r="M6509" s="31"/>
      <c r="N6509" s="31"/>
      <c r="O6509"/>
      <c r="P6509"/>
      <c r="R6509"/>
      <c r="T6509" s="30"/>
    </row>
    <row r="6510" spans="4:20" x14ac:dyDescent="0.45">
      <c r="D6510"/>
      <c r="E6510"/>
      <c r="I6510" s="21"/>
      <c r="J6510" s="22"/>
      <c r="K6510" s="23"/>
      <c r="M6510" s="31"/>
      <c r="N6510" s="31"/>
      <c r="O6510"/>
      <c r="P6510"/>
      <c r="R6510"/>
      <c r="T6510" s="30"/>
    </row>
    <row r="6511" spans="4:20" x14ac:dyDescent="0.45">
      <c r="D6511"/>
      <c r="E6511"/>
      <c r="I6511" s="21"/>
      <c r="J6511" s="22"/>
      <c r="K6511" s="23"/>
      <c r="M6511" s="31"/>
      <c r="N6511" s="31"/>
      <c r="O6511"/>
      <c r="P6511"/>
      <c r="R6511"/>
      <c r="T6511" s="30"/>
    </row>
    <row r="6512" spans="4:20" x14ac:dyDescent="0.45">
      <c r="D6512"/>
      <c r="E6512"/>
      <c r="I6512" s="21"/>
      <c r="J6512" s="22"/>
      <c r="K6512" s="23"/>
      <c r="M6512" s="31"/>
      <c r="N6512" s="31"/>
      <c r="O6512"/>
      <c r="P6512"/>
      <c r="R6512"/>
      <c r="T6512" s="30"/>
    </row>
    <row r="6513" spans="4:20" x14ac:dyDescent="0.45">
      <c r="D6513"/>
      <c r="E6513"/>
      <c r="I6513" s="21"/>
      <c r="J6513" s="22"/>
      <c r="K6513" s="23"/>
      <c r="M6513" s="31"/>
      <c r="N6513" s="31"/>
      <c r="O6513"/>
      <c r="P6513"/>
      <c r="R6513"/>
      <c r="T6513" s="30"/>
    </row>
    <row r="6514" spans="4:20" x14ac:dyDescent="0.45">
      <c r="D6514"/>
      <c r="E6514"/>
      <c r="I6514" s="21"/>
      <c r="J6514" s="22"/>
      <c r="K6514" s="23"/>
      <c r="M6514" s="31"/>
      <c r="N6514" s="31"/>
      <c r="O6514"/>
      <c r="P6514"/>
      <c r="R6514"/>
      <c r="T6514" s="30"/>
    </row>
    <row r="6515" spans="4:20" x14ac:dyDescent="0.45">
      <c r="D6515"/>
      <c r="E6515"/>
      <c r="I6515" s="21"/>
      <c r="J6515" s="22"/>
      <c r="K6515" s="23"/>
      <c r="M6515" s="31"/>
      <c r="N6515" s="31"/>
      <c r="O6515"/>
      <c r="P6515"/>
      <c r="R6515"/>
      <c r="T6515" s="30"/>
    </row>
    <row r="6516" spans="4:20" x14ac:dyDescent="0.45">
      <c r="D6516"/>
      <c r="E6516"/>
      <c r="I6516" s="21"/>
      <c r="J6516" s="22"/>
      <c r="K6516" s="23"/>
      <c r="M6516" s="31"/>
      <c r="N6516" s="31"/>
      <c r="O6516"/>
      <c r="P6516"/>
      <c r="R6516"/>
      <c r="T6516" s="30"/>
    </row>
    <row r="6517" spans="4:20" x14ac:dyDescent="0.45">
      <c r="D6517"/>
      <c r="E6517"/>
      <c r="I6517" s="21"/>
      <c r="J6517" s="22"/>
      <c r="K6517" s="23"/>
      <c r="M6517" s="31"/>
      <c r="N6517" s="31"/>
      <c r="O6517"/>
      <c r="P6517"/>
      <c r="R6517"/>
      <c r="T6517" s="30"/>
    </row>
    <row r="6518" spans="4:20" x14ac:dyDescent="0.45">
      <c r="D6518"/>
      <c r="E6518"/>
      <c r="I6518" s="21"/>
      <c r="J6518" s="22"/>
      <c r="K6518" s="23"/>
      <c r="M6518" s="31"/>
      <c r="N6518" s="31"/>
      <c r="O6518"/>
      <c r="P6518"/>
      <c r="R6518"/>
      <c r="T6518" s="30"/>
    </row>
    <row r="6519" spans="4:20" x14ac:dyDescent="0.45">
      <c r="D6519"/>
      <c r="E6519"/>
      <c r="I6519" s="21"/>
      <c r="J6519" s="22"/>
      <c r="K6519" s="23"/>
      <c r="M6519" s="31"/>
      <c r="N6519" s="31"/>
      <c r="O6519"/>
      <c r="P6519"/>
      <c r="R6519"/>
      <c r="T6519" s="30"/>
    </row>
    <row r="6520" spans="4:20" x14ac:dyDescent="0.45">
      <c r="D6520"/>
      <c r="E6520"/>
      <c r="I6520" s="21"/>
      <c r="J6520" s="22"/>
      <c r="K6520" s="23"/>
      <c r="M6520" s="31"/>
      <c r="N6520" s="31"/>
      <c r="O6520"/>
      <c r="P6520"/>
      <c r="R6520"/>
      <c r="T6520" s="30"/>
    </row>
    <row r="6521" spans="4:20" x14ac:dyDescent="0.45">
      <c r="D6521"/>
      <c r="E6521"/>
      <c r="I6521" s="21"/>
      <c r="J6521" s="22"/>
      <c r="K6521" s="23"/>
      <c r="M6521" s="31"/>
      <c r="N6521" s="31"/>
      <c r="O6521"/>
      <c r="P6521"/>
      <c r="R6521"/>
      <c r="T6521" s="30"/>
    </row>
    <row r="6522" spans="4:20" x14ac:dyDescent="0.45">
      <c r="D6522"/>
      <c r="E6522"/>
      <c r="I6522" s="21"/>
      <c r="J6522" s="22"/>
      <c r="K6522" s="23"/>
      <c r="M6522" s="31"/>
      <c r="N6522" s="31"/>
      <c r="O6522"/>
      <c r="P6522"/>
      <c r="R6522"/>
      <c r="T6522" s="30"/>
    </row>
    <row r="6523" spans="4:20" x14ac:dyDescent="0.45">
      <c r="D6523"/>
      <c r="E6523"/>
      <c r="I6523" s="21"/>
      <c r="J6523" s="22"/>
      <c r="K6523" s="23"/>
      <c r="M6523" s="31"/>
      <c r="N6523" s="31"/>
      <c r="O6523"/>
      <c r="P6523"/>
      <c r="R6523"/>
      <c r="T6523" s="30"/>
    </row>
    <row r="6524" spans="4:20" x14ac:dyDescent="0.45">
      <c r="D6524"/>
      <c r="E6524"/>
      <c r="I6524" s="21"/>
      <c r="J6524" s="22"/>
      <c r="K6524" s="23"/>
      <c r="M6524" s="31"/>
      <c r="N6524" s="31"/>
      <c r="O6524"/>
      <c r="P6524"/>
      <c r="R6524"/>
      <c r="T6524" s="30"/>
    </row>
    <row r="6525" spans="4:20" x14ac:dyDescent="0.45">
      <c r="D6525"/>
      <c r="E6525"/>
      <c r="I6525" s="21"/>
      <c r="J6525" s="22"/>
      <c r="K6525" s="23"/>
      <c r="M6525" s="31"/>
      <c r="N6525" s="31"/>
      <c r="O6525"/>
      <c r="P6525"/>
      <c r="R6525"/>
      <c r="T6525" s="30"/>
    </row>
    <row r="6526" spans="4:20" x14ac:dyDescent="0.45">
      <c r="D6526"/>
      <c r="E6526"/>
      <c r="I6526" s="21"/>
      <c r="J6526" s="22"/>
      <c r="K6526" s="23"/>
      <c r="M6526" s="31"/>
      <c r="N6526" s="31"/>
      <c r="O6526"/>
      <c r="P6526"/>
      <c r="R6526"/>
      <c r="T6526" s="30"/>
    </row>
    <row r="6527" spans="4:20" x14ac:dyDescent="0.45">
      <c r="D6527"/>
      <c r="E6527"/>
      <c r="I6527" s="21"/>
      <c r="J6527" s="22"/>
      <c r="K6527" s="23"/>
      <c r="M6527" s="31"/>
      <c r="N6527" s="31"/>
      <c r="O6527"/>
      <c r="P6527"/>
      <c r="R6527"/>
      <c r="T6527" s="30"/>
    </row>
    <row r="6528" spans="4:20" x14ac:dyDescent="0.45">
      <c r="D6528"/>
      <c r="E6528"/>
      <c r="I6528" s="21"/>
      <c r="J6528" s="22"/>
      <c r="K6528" s="23"/>
      <c r="M6528" s="31"/>
      <c r="N6528" s="31"/>
      <c r="O6528"/>
      <c r="P6528"/>
      <c r="R6528"/>
      <c r="T6528" s="30"/>
    </row>
    <row r="6529" spans="4:20" x14ac:dyDescent="0.45">
      <c r="D6529"/>
      <c r="E6529"/>
      <c r="I6529" s="21"/>
      <c r="J6529" s="22"/>
      <c r="K6529" s="23"/>
      <c r="M6529" s="31"/>
      <c r="N6529" s="31"/>
      <c r="O6529"/>
      <c r="P6529"/>
      <c r="R6529"/>
      <c r="T6529" s="30"/>
    </row>
    <row r="6530" spans="4:20" x14ac:dyDescent="0.45">
      <c r="D6530"/>
      <c r="E6530"/>
      <c r="I6530" s="21"/>
      <c r="J6530" s="22"/>
      <c r="K6530" s="23"/>
      <c r="M6530" s="31"/>
      <c r="N6530" s="31"/>
      <c r="O6530"/>
      <c r="P6530"/>
      <c r="R6530"/>
      <c r="T6530" s="30"/>
    </row>
    <row r="6531" spans="4:20" x14ac:dyDescent="0.45">
      <c r="D6531"/>
      <c r="E6531"/>
      <c r="I6531" s="21"/>
      <c r="J6531" s="22"/>
      <c r="K6531" s="23"/>
      <c r="M6531" s="31"/>
      <c r="N6531" s="31"/>
      <c r="O6531"/>
      <c r="P6531"/>
      <c r="R6531"/>
      <c r="T6531" s="30"/>
    </row>
    <row r="6532" spans="4:20" x14ac:dyDescent="0.45">
      <c r="D6532"/>
      <c r="E6532"/>
      <c r="I6532" s="21"/>
      <c r="J6532" s="22"/>
      <c r="K6532" s="23"/>
      <c r="M6532" s="31"/>
      <c r="N6532" s="31"/>
      <c r="O6532"/>
      <c r="P6532"/>
      <c r="R6532"/>
      <c r="T6532" s="30"/>
    </row>
    <row r="6533" spans="4:20" x14ac:dyDescent="0.45">
      <c r="D6533"/>
      <c r="E6533"/>
      <c r="I6533" s="21"/>
      <c r="J6533" s="22"/>
      <c r="K6533" s="23"/>
      <c r="M6533" s="31"/>
      <c r="N6533" s="31"/>
      <c r="O6533"/>
      <c r="P6533"/>
      <c r="R6533"/>
      <c r="T6533" s="30"/>
    </row>
    <row r="6534" spans="4:20" x14ac:dyDescent="0.45">
      <c r="D6534"/>
      <c r="E6534"/>
      <c r="I6534" s="21"/>
      <c r="J6534" s="22"/>
      <c r="K6534" s="23"/>
      <c r="M6534" s="31"/>
      <c r="N6534" s="31"/>
      <c r="O6534"/>
      <c r="P6534"/>
      <c r="R6534"/>
      <c r="T6534" s="30"/>
    </row>
    <row r="6535" spans="4:20" x14ac:dyDescent="0.45">
      <c r="D6535"/>
      <c r="E6535"/>
      <c r="I6535" s="21"/>
      <c r="J6535" s="22"/>
      <c r="K6535" s="23"/>
      <c r="M6535" s="31"/>
      <c r="N6535" s="31"/>
      <c r="O6535"/>
      <c r="P6535"/>
      <c r="R6535"/>
      <c r="T6535" s="30"/>
    </row>
    <row r="6536" spans="4:20" x14ac:dyDescent="0.45">
      <c r="D6536"/>
      <c r="E6536"/>
      <c r="I6536" s="21"/>
      <c r="J6536" s="22"/>
      <c r="K6536" s="23"/>
      <c r="M6536" s="31"/>
      <c r="N6536" s="31"/>
      <c r="O6536"/>
      <c r="P6536"/>
      <c r="R6536"/>
      <c r="T6536" s="30"/>
    </row>
    <row r="6537" spans="4:20" x14ac:dyDescent="0.45">
      <c r="D6537"/>
      <c r="E6537"/>
      <c r="I6537" s="21"/>
      <c r="J6537" s="22"/>
      <c r="K6537" s="23"/>
      <c r="M6537" s="31"/>
      <c r="N6537" s="31"/>
      <c r="O6537"/>
      <c r="P6537"/>
      <c r="R6537"/>
      <c r="T6537" s="30"/>
    </row>
    <row r="6538" spans="4:20" x14ac:dyDescent="0.45">
      <c r="D6538"/>
      <c r="E6538"/>
      <c r="I6538" s="21"/>
      <c r="J6538" s="22"/>
      <c r="K6538" s="23"/>
      <c r="M6538" s="31"/>
      <c r="N6538" s="31"/>
      <c r="O6538"/>
      <c r="P6538"/>
      <c r="R6538"/>
      <c r="T6538" s="30"/>
    </row>
    <row r="6539" spans="4:20" x14ac:dyDescent="0.45">
      <c r="D6539"/>
      <c r="E6539"/>
      <c r="I6539" s="21"/>
      <c r="J6539" s="22"/>
      <c r="K6539" s="23"/>
      <c r="M6539" s="31"/>
      <c r="N6539" s="31"/>
      <c r="O6539"/>
      <c r="P6539"/>
      <c r="R6539"/>
      <c r="T6539" s="30"/>
    </row>
    <row r="6540" spans="4:20" x14ac:dyDescent="0.45">
      <c r="D6540"/>
      <c r="E6540"/>
      <c r="I6540" s="21"/>
      <c r="J6540" s="22"/>
      <c r="K6540" s="23"/>
      <c r="M6540" s="31"/>
      <c r="N6540" s="31"/>
      <c r="O6540"/>
      <c r="P6540"/>
      <c r="R6540"/>
      <c r="T6540" s="30"/>
    </row>
    <row r="6541" spans="4:20" x14ac:dyDescent="0.45">
      <c r="D6541"/>
      <c r="E6541"/>
      <c r="I6541" s="21"/>
      <c r="J6541" s="22"/>
      <c r="K6541" s="23"/>
      <c r="M6541" s="31"/>
      <c r="N6541" s="31"/>
      <c r="O6541"/>
      <c r="P6541"/>
      <c r="R6541"/>
      <c r="T6541" s="30"/>
    </row>
    <row r="6542" spans="4:20" x14ac:dyDescent="0.45">
      <c r="D6542"/>
      <c r="E6542"/>
      <c r="I6542" s="21"/>
      <c r="J6542" s="22"/>
      <c r="K6542" s="23"/>
      <c r="M6542" s="31"/>
      <c r="N6542" s="31"/>
      <c r="O6542"/>
      <c r="P6542"/>
      <c r="R6542"/>
      <c r="T6542" s="30"/>
    </row>
    <row r="6543" spans="4:20" x14ac:dyDescent="0.45">
      <c r="D6543"/>
      <c r="E6543"/>
      <c r="I6543" s="21"/>
      <c r="J6543" s="22"/>
      <c r="K6543" s="23"/>
      <c r="M6543" s="31"/>
      <c r="N6543" s="31"/>
      <c r="O6543"/>
      <c r="P6543"/>
      <c r="R6543"/>
      <c r="T6543" s="30"/>
    </row>
    <row r="6544" spans="4:20" x14ac:dyDescent="0.45">
      <c r="D6544"/>
      <c r="E6544"/>
      <c r="I6544" s="21"/>
      <c r="J6544" s="22"/>
      <c r="K6544" s="23"/>
      <c r="M6544" s="31"/>
      <c r="N6544" s="31"/>
      <c r="O6544"/>
      <c r="P6544"/>
      <c r="R6544"/>
      <c r="T6544" s="30"/>
    </row>
    <row r="6545" spans="4:20" x14ac:dyDescent="0.45">
      <c r="D6545"/>
      <c r="E6545"/>
      <c r="I6545" s="21"/>
      <c r="J6545" s="22"/>
      <c r="K6545" s="23"/>
      <c r="M6545" s="31"/>
      <c r="N6545" s="31"/>
      <c r="O6545"/>
      <c r="P6545"/>
      <c r="R6545"/>
      <c r="T6545" s="30"/>
    </row>
    <row r="6546" spans="4:20" x14ac:dyDescent="0.45">
      <c r="D6546"/>
      <c r="E6546"/>
      <c r="I6546" s="21"/>
      <c r="J6546" s="22"/>
      <c r="K6546" s="23"/>
      <c r="M6546" s="31"/>
      <c r="N6546" s="31"/>
      <c r="O6546"/>
      <c r="P6546"/>
      <c r="R6546"/>
      <c r="T6546" s="30"/>
    </row>
    <row r="6547" spans="4:20" x14ac:dyDescent="0.45">
      <c r="D6547"/>
      <c r="E6547"/>
      <c r="I6547" s="21"/>
      <c r="J6547" s="22"/>
      <c r="K6547" s="23"/>
      <c r="M6547" s="31"/>
      <c r="N6547" s="31"/>
      <c r="O6547"/>
      <c r="P6547"/>
      <c r="R6547"/>
      <c r="T6547" s="30"/>
    </row>
    <row r="6548" spans="4:20" x14ac:dyDescent="0.45">
      <c r="D6548"/>
      <c r="E6548"/>
      <c r="I6548" s="21"/>
      <c r="J6548" s="22"/>
      <c r="K6548" s="23"/>
      <c r="M6548" s="31"/>
      <c r="N6548" s="31"/>
      <c r="O6548"/>
      <c r="P6548"/>
      <c r="R6548"/>
      <c r="T6548" s="30"/>
    </row>
    <row r="6549" spans="4:20" x14ac:dyDescent="0.45">
      <c r="D6549"/>
      <c r="E6549"/>
      <c r="I6549" s="21"/>
      <c r="J6549" s="22"/>
      <c r="K6549" s="23"/>
      <c r="M6549" s="31"/>
      <c r="N6549" s="31"/>
      <c r="O6549"/>
      <c r="P6549"/>
      <c r="R6549"/>
      <c r="T6549" s="30"/>
    </row>
    <row r="6550" spans="4:20" x14ac:dyDescent="0.45">
      <c r="D6550"/>
      <c r="E6550"/>
      <c r="I6550" s="21"/>
      <c r="J6550" s="22"/>
      <c r="K6550" s="23"/>
      <c r="M6550" s="31"/>
      <c r="N6550" s="31"/>
      <c r="O6550"/>
      <c r="P6550"/>
      <c r="R6550"/>
      <c r="T6550" s="30"/>
    </row>
    <row r="6551" spans="4:20" x14ac:dyDescent="0.45">
      <c r="D6551"/>
      <c r="E6551"/>
      <c r="I6551" s="21"/>
      <c r="J6551" s="22"/>
      <c r="K6551" s="23"/>
      <c r="M6551" s="31"/>
      <c r="N6551" s="31"/>
      <c r="O6551"/>
      <c r="P6551"/>
      <c r="R6551"/>
      <c r="T6551" s="30"/>
    </row>
    <row r="6552" spans="4:20" x14ac:dyDescent="0.45">
      <c r="D6552"/>
      <c r="E6552"/>
      <c r="I6552" s="21"/>
      <c r="J6552" s="22"/>
      <c r="K6552" s="23"/>
      <c r="M6552" s="31"/>
      <c r="N6552" s="31"/>
      <c r="O6552"/>
      <c r="P6552"/>
      <c r="R6552"/>
      <c r="T6552" s="30"/>
    </row>
    <row r="6553" spans="4:20" x14ac:dyDescent="0.45">
      <c r="D6553"/>
      <c r="E6553"/>
      <c r="I6553" s="21"/>
      <c r="J6553" s="22"/>
      <c r="K6553" s="23"/>
      <c r="M6553" s="31"/>
      <c r="N6553" s="31"/>
      <c r="O6553"/>
      <c r="P6553"/>
      <c r="R6553"/>
      <c r="T6553" s="30"/>
    </row>
    <row r="6554" spans="4:20" x14ac:dyDescent="0.45">
      <c r="D6554"/>
      <c r="E6554"/>
      <c r="I6554" s="21"/>
      <c r="J6554" s="22"/>
      <c r="K6554" s="23"/>
      <c r="M6554" s="31"/>
      <c r="N6554" s="31"/>
      <c r="O6554"/>
      <c r="P6554"/>
      <c r="R6554"/>
      <c r="T6554" s="30"/>
    </row>
    <row r="6555" spans="4:20" x14ac:dyDescent="0.45">
      <c r="D6555"/>
      <c r="E6555"/>
      <c r="I6555" s="21"/>
      <c r="J6555" s="22"/>
      <c r="K6555" s="23"/>
      <c r="M6555" s="31"/>
      <c r="N6555" s="31"/>
      <c r="O6555"/>
      <c r="P6555"/>
      <c r="R6555"/>
      <c r="T6555" s="30"/>
    </row>
    <row r="6556" spans="4:20" x14ac:dyDescent="0.45">
      <c r="D6556"/>
      <c r="E6556"/>
      <c r="I6556" s="21"/>
      <c r="J6556" s="22"/>
      <c r="K6556" s="23"/>
      <c r="M6556" s="31"/>
      <c r="N6556" s="31"/>
      <c r="O6556"/>
      <c r="P6556"/>
      <c r="R6556"/>
      <c r="T6556" s="30"/>
    </row>
    <row r="6557" spans="4:20" x14ac:dyDescent="0.45">
      <c r="D6557"/>
      <c r="E6557"/>
      <c r="I6557" s="21"/>
      <c r="J6557" s="22"/>
      <c r="K6557" s="23"/>
      <c r="M6557" s="31"/>
      <c r="N6557" s="31"/>
      <c r="O6557"/>
      <c r="P6557"/>
      <c r="R6557"/>
      <c r="T6557" s="30"/>
    </row>
    <row r="6558" spans="4:20" x14ac:dyDescent="0.45">
      <c r="D6558"/>
      <c r="E6558"/>
      <c r="I6558" s="21"/>
      <c r="J6558" s="22"/>
      <c r="K6558" s="23"/>
      <c r="M6558" s="31"/>
      <c r="N6558" s="31"/>
      <c r="O6558"/>
      <c r="P6558"/>
      <c r="R6558"/>
      <c r="T6558" s="30"/>
    </row>
    <row r="6559" spans="4:20" x14ac:dyDescent="0.45">
      <c r="D6559"/>
      <c r="E6559"/>
      <c r="I6559" s="21"/>
      <c r="J6559" s="22"/>
      <c r="K6559" s="23"/>
      <c r="M6559" s="31"/>
      <c r="N6559" s="31"/>
      <c r="O6559"/>
      <c r="P6559"/>
      <c r="R6559"/>
      <c r="T6559" s="30"/>
    </row>
    <row r="6560" spans="4:20" x14ac:dyDescent="0.45">
      <c r="D6560"/>
      <c r="E6560"/>
      <c r="I6560" s="21"/>
      <c r="J6560" s="22"/>
      <c r="K6560" s="23"/>
      <c r="M6560" s="31"/>
      <c r="N6560" s="31"/>
      <c r="O6560"/>
      <c r="P6560"/>
      <c r="R6560"/>
      <c r="T6560" s="30"/>
    </row>
    <row r="6561" spans="4:20" x14ac:dyDescent="0.45">
      <c r="D6561"/>
      <c r="E6561"/>
      <c r="I6561" s="21"/>
      <c r="J6561" s="22"/>
      <c r="K6561" s="23"/>
      <c r="M6561" s="31"/>
      <c r="N6561" s="31"/>
      <c r="O6561"/>
      <c r="P6561"/>
      <c r="R6561"/>
      <c r="T6561" s="30"/>
    </row>
    <row r="6562" spans="4:20" x14ac:dyDescent="0.45">
      <c r="D6562"/>
      <c r="E6562"/>
      <c r="I6562" s="21"/>
      <c r="J6562" s="22"/>
      <c r="K6562" s="23"/>
      <c r="M6562" s="31"/>
      <c r="N6562" s="31"/>
      <c r="O6562"/>
      <c r="P6562"/>
      <c r="R6562"/>
      <c r="T6562" s="30"/>
    </row>
    <row r="6563" spans="4:20" x14ac:dyDescent="0.45">
      <c r="D6563"/>
      <c r="E6563"/>
      <c r="I6563" s="21"/>
      <c r="J6563" s="22"/>
      <c r="K6563" s="23"/>
      <c r="M6563" s="31"/>
      <c r="N6563" s="31"/>
      <c r="O6563"/>
      <c r="P6563"/>
      <c r="R6563"/>
      <c r="T6563" s="30"/>
    </row>
    <row r="6564" spans="4:20" x14ac:dyDescent="0.45">
      <c r="D6564"/>
      <c r="E6564"/>
      <c r="I6564" s="21"/>
      <c r="J6564" s="22"/>
      <c r="K6564" s="23"/>
      <c r="M6564" s="31"/>
      <c r="N6564" s="31"/>
      <c r="O6564"/>
      <c r="P6564"/>
      <c r="R6564"/>
      <c r="T6564" s="30"/>
    </row>
    <row r="6565" spans="4:20" x14ac:dyDescent="0.45">
      <c r="D6565"/>
      <c r="E6565"/>
      <c r="I6565" s="21"/>
      <c r="J6565" s="22"/>
      <c r="K6565" s="23"/>
      <c r="M6565" s="31"/>
      <c r="N6565" s="31"/>
      <c r="O6565"/>
      <c r="P6565"/>
      <c r="R6565"/>
      <c r="T6565" s="30"/>
    </row>
    <row r="6566" spans="4:20" x14ac:dyDescent="0.45">
      <c r="D6566"/>
      <c r="E6566"/>
      <c r="I6566" s="21"/>
      <c r="J6566" s="22"/>
      <c r="K6566" s="23"/>
      <c r="M6566" s="31"/>
      <c r="N6566" s="31"/>
      <c r="O6566"/>
      <c r="P6566"/>
      <c r="R6566"/>
      <c r="T6566" s="30"/>
    </row>
    <row r="6567" spans="4:20" x14ac:dyDescent="0.45">
      <c r="D6567"/>
      <c r="E6567"/>
      <c r="I6567" s="21"/>
      <c r="J6567" s="22"/>
      <c r="K6567" s="23"/>
      <c r="M6567" s="31"/>
      <c r="N6567" s="31"/>
      <c r="O6567"/>
      <c r="P6567"/>
      <c r="R6567"/>
      <c r="T6567" s="30"/>
    </row>
    <row r="6568" spans="4:20" x14ac:dyDescent="0.45">
      <c r="D6568"/>
      <c r="E6568"/>
      <c r="I6568" s="21"/>
      <c r="J6568" s="22"/>
      <c r="K6568" s="23"/>
      <c r="M6568" s="31"/>
      <c r="N6568" s="31"/>
      <c r="O6568"/>
      <c r="P6568"/>
      <c r="R6568"/>
      <c r="T6568" s="30"/>
    </row>
    <row r="6569" spans="4:20" x14ac:dyDescent="0.45">
      <c r="D6569"/>
      <c r="E6569"/>
      <c r="I6569" s="21"/>
      <c r="J6569" s="22"/>
      <c r="K6569" s="23"/>
      <c r="M6569" s="31"/>
      <c r="N6569" s="31"/>
      <c r="O6569"/>
      <c r="P6569"/>
      <c r="R6569"/>
      <c r="T6569" s="30"/>
    </row>
    <row r="6570" spans="4:20" x14ac:dyDescent="0.45">
      <c r="D6570"/>
      <c r="E6570"/>
      <c r="I6570" s="21"/>
      <c r="J6570" s="22"/>
      <c r="K6570" s="23"/>
      <c r="M6570" s="31"/>
      <c r="N6570" s="31"/>
      <c r="O6570"/>
      <c r="P6570"/>
      <c r="R6570"/>
      <c r="T6570" s="30"/>
    </row>
    <row r="6571" spans="4:20" x14ac:dyDescent="0.45">
      <c r="D6571"/>
      <c r="E6571"/>
      <c r="I6571" s="21"/>
      <c r="J6571" s="22"/>
      <c r="K6571" s="23"/>
      <c r="M6571" s="31"/>
      <c r="N6571" s="31"/>
      <c r="O6571"/>
      <c r="P6571"/>
      <c r="R6571"/>
      <c r="T6571" s="30"/>
    </row>
    <row r="6572" spans="4:20" x14ac:dyDescent="0.45">
      <c r="D6572"/>
      <c r="E6572"/>
      <c r="I6572" s="21"/>
      <c r="J6572" s="22"/>
      <c r="K6572" s="23"/>
      <c r="M6572" s="31"/>
      <c r="N6572" s="31"/>
      <c r="O6572"/>
      <c r="P6572"/>
      <c r="R6572"/>
      <c r="T6572" s="30"/>
    </row>
    <row r="6573" spans="4:20" x14ac:dyDescent="0.45">
      <c r="D6573"/>
      <c r="E6573"/>
      <c r="I6573" s="21"/>
      <c r="J6573" s="22"/>
      <c r="K6573" s="23"/>
      <c r="M6573" s="31"/>
      <c r="N6573" s="31"/>
      <c r="O6573"/>
      <c r="P6573"/>
      <c r="R6573"/>
      <c r="T6573" s="30"/>
    </row>
    <row r="6574" spans="4:20" x14ac:dyDescent="0.45">
      <c r="D6574"/>
      <c r="E6574"/>
      <c r="I6574" s="21"/>
      <c r="J6574" s="22"/>
      <c r="K6574" s="23"/>
      <c r="M6574" s="31"/>
      <c r="N6574" s="31"/>
      <c r="O6574"/>
      <c r="P6574"/>
      <c r="R6574"/>
      <c r="T6574" s="30"/>
    </row>
    <row r="6575" spans="4:20" x14ac:dyDescent="0.45">
      <c r="D6575"/>
      <c r="E6575"/>
      <c r="I6575" s="21"/>
      <c r="J6575" s="22"/>
      <c r="K6575" s="23"/>
      <c r="M6575" s="31"/>
      <c r="N6575" s="31"/>
      <c r="O6575"/>
      <c r="P6575"/>
      <c r="R6575"/>
      <c r="T6575" s="30"/>
    </row>
    <row r="6576" spans="4:20" x14ac:dyDescent="0.45">
      <c r="D6576"/>
      <c r="E6576"/>
      <c r="I6576" s="21"/>
      <c r="J6576" s="22"/>
      <c r="K6576" s="23"/>
      <c r="M6576" s="31"/>
      <c r="N6576" s="31"/>
      <c r="O6576"/>
      <c r="P6576"/>
      <c r="R6576"/>
      <c r="T6576" s="30"/>
    </row>
    <row r="6577" spans="4:20" x14ac:dyDescent="0.45">
      <c r="D6577"/>
      <c r="E6577"/>
      <c r="I6577" s="21"/>
      <c r="J6577" s="22"/>
      <c r="K6577" s="23"/>
      <c r="M6577" s="31"/>
      <c r="N6577" s="31"/>
      <c r="O6577"/>
      <c r="P6577"/>
      <c r="R6577"/>
      <c r="T6577" s="30"/>
    </row>
    <row r="6578" spans="4:20" x14ac:dyDescent="0.45">
      <c r="D6578"/>
      <c r="E6578"/>
      <c r="I6578" s="21"/>
      <c r="J6578" s="22"/>
      <c r="K6578" s="23"/>
      <c r="M6578" s="31"/>
      <c r="N6578" s="31"/>
      <c r="O6578"/>
      <c r="P6578"/>
      <c r="R6578"/>
      <c r="T6578" s="30"/>
    </row>
    <row r="6579" spans="4:20" x14ac:dyDescent="0.45">
      <c r="D6579"/>
      <c r="E6579"/>
      <c r="I6579" s="21"/>
      <c r="J6579" s="22"/>
      <c r="K6579" s="23"/>
      <c r="M6579" s="31"/>
      <c r="N6579" s="31"/>
      <c r="O6579"/>
      <c r="P6579"/>
      <c r="R6579"/>
      <c r="T6579" s="30"/>
    </row>
    <row r="6580" spans="4:20" x14ac:dyDescent="0.45">
      <c r="D6580"/>
      <c r="E6580"/>
      <c r="I6580" s="21"/>
      <c r="J6580" s="22"/>
      <c r="K6580" s="23"/>
      <c r="M6580" s="31"/>
      <c r="N6580" s="31"/>
      <c r="O6580"/>
      <c r="P6580"/>
      <c r="R6580"/>
      <c r="T6580" s="30"/>
    </row>
    <row r="6581" spans="4:20" x14ac:dyDescent="0.45">
      <c r="D6581"/>
      <c r="E6581"/>
      <c r="I6581" s="21"/>
      <c r="J6581" s="22"/>
      <c r="K6581" s="23"/>
      <c r="M6581" s="31"/>
      <c r="N6581" s="31"/>
      <c r="O6581"/>
      <c r="P6581"/>
      <c r="R6581"/>
      <c r="T6581" s="30"/>
    </row>
    <row r="6582" spans="4:20" x14ac:dyDescent="0.45">
      <c r="D6582"/>
      <c r="E6582"/>
      <c r="I6582" s="21"/>
      <c r="J6582" s="22"/>
      <c r="K6582" s="23"/>
      <c r="M6582" s="31"/>
      <c r="N6582" s="31"/>
      <c r="O6582"/>
      <c r="P6582"/>
      <c r="R6582"/>
      <c r="T6582" s="30"/>
    </row>
    <row r="6583" spans="4:20" x14ac:dyDescent="0.45">
      <c r="D6583"/>
      <c r="E6583"/>
      <c r="I6583" s="21"/>
      <c r="J6583" s="22"/>
      <c r="K6583" s="23"/>
      <c r="M6583" s="31"/>
      <c r="N6583" s="31"/>
      <c r="O6583"/>
      <c r="P6583"/>
      <c r="R6583"/>
      <c r="T6583" s="30"/>
    </row>
    <row r="6584" spans="4:20" x14ac:dyDescent="0.45">
      <c r="D6584"/>
      <c r="E6584"/>
      <c r="I6584" s="21"/>
      <c r="J6584" s="22"/>
      <c r="K6584" s="23"/>
      <c r="M6584" s="31"/>
      <c r="N6584" s="31"/>
      <c r="O6584"/>
      <c r="P6584"/>
      <c r="R6584"/>
      <c r="T6584" s="30"/>
    </row>
    <row r="6585" spans="4:20" x14ac:dyDescent="0.45">
      <c r="D6585"/>
      <c r="E6585"/>
      <c r="I6585" s="21"/>
      <c r="J6585" s="22"/>
      <c r="K6585" s="23"/>
      <c r="M6585" s="31"/>
      <c r="N6585" s="31"/>
      <c r="O6585"/>
      <c r="P6585"/>
      <c r="R6585"/>
      <c r="T6585" s="30"/>
    </row>
    <row r="6586" spans="4:20" x14ac:dyDescent="0.45">
      <c r="D6586"/>
      <c r="E6586"/>
      <c r="I6586" s="21"/>
      <c r="J6586" s="22"/>
      <c r="K6586" s="23"/>
      <c r="M6586" s="31"/>
      <c r="N6586" s="31"/>
      <c r="O6586"/>
      <c r="P6586"/>
      <c r="R6586"/>
      <c r="T6586" s="30"/>
    </row>
    <row r="6587" spans="4:20" x14ac:dyDescent="0.45">
      <c r="D6587"/>
      <c r="E6587"/>
      <c r="I6587" s="21"/>
      <c r="J6587" s="22"/>
      <c r="K6587" s="23"/>
      <c r="M6587" s="31"/>
      <c r="N6587" s="31"/>
      <c r="O6587"/>
      <c r="P6587"/>
      <c r="R6587"/>
      <c r="T6587" s="30"/>
    </row>
    <row r="6588" spans="4:20" x14ac:dyDescent="0.45">
      <c r="D6588"/>
      <c r="E6588"/>
      <c r="I6588" s="21"/>
      <c r="J6588" s="22"/>
      <c r="K6588" s="23"/>
      <c r="M6588" s="31"/>
      <c r="N6588" s="31"/>
      <c r="O6588"/>
      <c r="P6588"/>
      <c r="R6588"/>
      <c r="T6588" s="30"/>
    </row>
    <row r="6589" spans="4:20" x14ac:dyDescent="0.45">
      <c r="D6589"/>
      <c r="E6589"/>
      <c r="I6589" s="21"/>
      <c r="J6589" s="22"/>
      <c r="K6589" s="23"/>
      <c r="M6589" s="31"/>
      <c r="N6589" s="31"/>
      <c r="O6589"/>
      <c r="P6589"/>
      <c r="R6589"/>
      <c r="T6589" s="30"/>
    </row>
    <row r="6590" spans="4:20" x14ac:dyDescent="0.45">
      <c r="D6590"/>
      <c r="E6590"/>
      <c r="I6590" s="21"/>
      <c r="J6590" s="22"/>
      <c r="K6590" s="23"/>
      <c r="M6590" s="31"/>
      <c r="N6590" s="31"/>
      <c r="O6590"/>
      <c r="P6590"/>
      <c r="R6590"/>
      <c r="T6590" s="30"/>
    </row>
    <row r="6591" spans="4:20" x14ac:dyDescent="0.45">
      <c r="D6591"/>
      <c r="E6591"/>
      <c r="I6591" s="21"/>
      <c r="J6591" s="22"/>
      <c r="K6591" s="23"/>
      <c r="M6591" s="31"/>
      <c r="N6591" s="31"/>
      <c r="O6591"/>
      <c r="P6591"/>
      <c r="R6591"/>
      <c r="T6591" s="30"/>
    </row>
    <row r="6592" spans="4:20" x14ac:dyDescent="0.45">
      <c r="D6592"/>
      <c r="E6592"/>
      <c r="I6592" s="21"/>
      <c r="J6592" s="22"/>
      <c r="K6592" s="23"/>
      <c r="M6592" s="31"/>
      <c r="N6592" s="31"/>
      <c r="O6592"/>
      <c r="P6592"/>
      <c r="R6592"/>
      <c r="T6592" s="30"/>
    </row>
    <row r="6593" spans="4:20" x14ac:dyDescent="0.45">
      <c r="D6593"/>
      <c r="E6593"/>
      <c r="I6593" s="21"/>
      <c r="J6593" s="22"/>
      <c r="K6593" s="23"/>
      <c r="M6593" s="31"/>
      <c r="N6593" s="31"/>
      <c r="O6593"/>
      <c r="P6593"/>
      <c r="R6593"/>
      <c r="T6593" s="30"/>
    </row>
    <row r="6594" spans="4:20" x14ac:dyDescent="0.45">
      <c r="D6594"/>
      <c r="E6594"/>
      <c r="I6594" s="21"/>
      <c r="J6594" s="22"/>
      <c r="K6594" s="23"/>
      <c r="M6594" s="31"/>
      <c r="N6594" s="31"/>
      <c r="O6594"/>
      <c r="P6594"/>
      <c r="R6594"/>
      <c r="T6594" s="30"/>
    </row>
    <row r="6595" spans="4:20" x14ac:dyDescent="0.45">
      <c r="D6595"/>
      <c r="E6595"/>
      <c r="I6595" s="21"/>
      <c r="J6595" s="22"/>
      <c r="K6595" s="23"/>
      <c r="M6595" s="31"/>
      <c r="N6595" s="31"/>
      <c r="O6595"/>
      <c r="P6595"/>
      <c r="R6595"/>
      <c r="T6595" s="30"/>
    </row>
    <row r="6596" spans="4:20" x14ac:dyDescent="0.45">
      <c r="D6596"/>
      <c r="E6596"/>
      <c r="I6596" s="21"/>
      <c r="J6596" s="22"/>
      <c r="K6596" s="23"/>
      <c r="M6596" s="31"/>
      <c r="N6596" s="31"/>
      <c r="O6596"/>
      <c r="P6596"/>
      <c r="R6596"/>
      <c r="T6596" s="30"/>
    </row>
    <row r="6597" spans="4:20" x14ac:dyDescent="0.45">
      <c r="D6597"/>
      <c r="E6597"/>
      <c r="I6597" s="21"/>
      <c r="J6597" s="22"/>
      <c r="K6597" s="23"/>
      <c r="M6597" s="31"/>
      <c r="N6597" s="31"/>
      <c r="O6597"/>
      <c r="P6597"/>
      <c r="R6597"/>
      <c r="T6597" s="30"/>
    </row>
    <row r="6598" spans="4:20" x14ac:dyDescent="0.45">
      <c r="D6598"/>
      <c r="E6598"/>
      <c r="I6598" s="21"/>
      <c r="J6598" s="22"/>
      <c r="K6598" s="23"/>
      <c r="M6598" s="31"/>
      <c r="N6598" s="31"/>
      <c r="O6598"/>
      <c r="P6598"/>
      <c r="R6598"/>
      <c r="T6598" s="30"/>
    </row>
    <row r="6599" spans="4:20" x14ac:dyDescent="0.45">
      <c r="D6599"/>
      <c r="E6599"/>
      <c r="I6599" s="21"/>
      <c r="J6599" s="22"/>
      <c r="K6599" s="23"/>
      <c r="M6599" s="31"/>
      <c r="N6599" s="31"/>
      <c r="O6599"/>
      <c r="P6599"/>
      <c r="R6599"/>
      <c r="T6599" s="30"/>
    </row>
    <row r="6600" spans="4:20" x14ac:dyDescent="0.45">
      <c r="D6600"/>
      <c r="E6600"/>
      <c r="I6600" s="21"/>
      <c r="J6600" s="22"/>
      <c r="K6600" s="23"/>
      <c r="M6600" s="31"/>
      <c r="N6600" s="31"/>
      <c r="O6600"/>
      <c r="P6600"/>
      <c r="R6600"/>
      <c r="T6600" s="30"/>
    </row>
    <row r="6601" spans="4:20" x14ac:dyDescent="0.45">
      <c r="D6601"/>
      <c r="E6601"/>
      <c r="I6601" s="21"/>
      <c r="J6601" s="22"/>
      <c r="K6601" s="23"/>
      <c r="M6601" s="31"/>
      <c r="N6601" s="31"/>
      <c r="O6601"/>
      <c r="P6601"/>
      <c r="R6601"/>
      <c r="T6601" s="30"/>
    </row>
    <row r="6602" spans="4:20" x14ac:dyDescent="0.45">
      <c r="D6602"/>
      <c r="E6602"/>
      <c r="I6602" s="21"/>
      <c r="J6602" s="22"/>
      <c r="K6602" s="23"/>
      <c r="M6602" s="31"/>
      <c r="N6602" s="31"/>
      <c r="O6602"/>
      <c r="P6602"/>
      <c r="R6602"/>
      <c r="T6602" s="30"/>
    </row>
    <row r="6603" spans="4:20" x14ac:dyDescent="0.45">
      <c r="D6603"/>
      <c r="E6603"/>
      <c r="I6603" s="21"/>
      <c r="J6603" s="22"/>
      <c r="K6603" s="23"/>
      <c r="M6603" s="31"/>
      <c r="N6603" s="31"/>
      <c r="O6603"/>
      <c r="P6603"/>
      <c r="R6603"/>
      <c r="T6603" s="30"/>
    </row>
    <row r="6604" spans="4:20" x14ac:dyDescent="0.45">
      <c r="D6604"/>
      <c r="E6604"/>
      <c r="I6604" s="21"/>
      <c r="J6604" s="22"/>
      <c r="K6604" s="23"/>
      <c r="M6604" s="31"/>
      <c r="N6604" s="31"/>
      <c r="O6604"/>
      <c r="P6604"/>
      <c r="R6604"/>
      <c r="T6604" s="30"/>
    </row>
    <row r="6605" spans="4:20" x14ac:dyDescent="0.45">
      <c r="D6605"/>
      <c r="E6605"/>
      <c r="I6605" s="21"/>
      <c r="J6605" s="22"/>
      <c r="K6605" s="23"/>
      <c r="M6605" s="31"/>
      <c r="N6605" s="31"/>
      <c r="O6605"/>
      <c r="P6605"/>
      <c r="R6605"/>
      <c r="T6605" s="30"/>
    </row>
    <row r="6606" spans="4:20" x14ac:dyDescent="0.45">
      <c r="D6606"/>
      <c r="E6606"/>
      <c r="I6606" s="21"/>
      <c r="J6606" s="22"/>
      <c r="K6606" s="23"/>
      <c r="M6606" s="31"/>
      <c r="N6606" s="31"/>
      <c r="O6606"/>
      <c r="P6606"/>
      <c r="R6606"/>
      <c r="T6606" s="30"/>
    </row>
    <row r="6607" spans="4:20" x14ac:dyDescent="0.45">
      <c r="D6607"/>
      <c r="E6607"/>
      <c r="I6607" s="21"/>
      <c r="J6607" s="22"/>
      <c r="K6607" s="23"/>
      <c r="M6607" s="31"/>
      <c r="N6607" s="31"/>
      <c r="O6607"/>
      <c r="P6607"/>
      <c r="R6607"/>
      <c r="T6607" s="30"/>
    </row>
    <row r="6608" spans="4:20" x14ac:dyDescent="0.45">
      <c r="D6608"/>
      <c r="E6608"/>
      <c r="I6608" s="21"/>
      <c r="J6608" s="22"/>
      <c r="K6608" s="23"/>
      <c r="M6608" s="31"/>
      <c r="N6608" s="31"/>
      <c r="O6608"/>
      <c r="P6608"/>
      <c r="R6608"/>
      <c r="T6608" s="30"/>
    </row>
    <row r="6609" spans="4:20" x14ac:dyDescent="0.45">
      <c r="D6609"/>
      <c r="E6609"/>
      <c r="I6609" s="21"/>
      <c r="J6609" s="22"/>
      <c r="K6609" s="23"/>
      <c r="M6609" s="31"/>
      <c r="N6609" s="31"/>
      <c r="O6609"/>
      <c r="P6609"/>
      <c r="R6609"/>
      <c r="T6609" s="30"/>
    </row>
    <row r="6610" spans="4:20" x14ac:dyDescent="0.45">
      <c r="D6610"/>
      <c r="E6610"/>
      <c r="I6610" s="21"/>
      <c r="J6610" s="22"/>
      <c r="K6610" s="23"/>
      <c r="M6610" s="31"/>
      <c r="N6610" s="31"/>
      <c r="O6610"/>
      <c r="P6610"/>
      <c r="R6610"/>
      <c r="T6610" s="30"/>
    </row>
    <row r="6611" spans="4:20" x14ac:dyDescent="0.45">
      <c r="D6611"/>
      <c r="E6611"/>
      <c r="I6611" s="21"/>
      <c r="J6611" s="22"/>
      <c r="K6611" s="23"/>
      <c r="M6611" s="31"/>
      <c r="N6611" s="31"/>
      <c r="O6611"/>
      <c r="P6611"/>
      <c r="R6611"/>
      <c r="T6611" s="30"/>
    </row>
    <row r="6612" spans="4:20" x14ac:dyDescent="0.45">
      <c r="D6612"/>
      <c r="E6612"/>
      <c r="I6612" s="21"/>
      <c r="J6612" s="22"/>
      <c r="K6612" s="23"/>
      <c r="M6612" s="31"/>
      <c r="N6612" s="31"/>
      <c r="O6612"/>
      <c r="P6612"/>
      <c r="R6612"/>
      <c r="T6612" s="30"/>
    </row>
    <row r="6613" spans="4:20" x14ac:dyDescent="0.45">
      <c r="D6613"/>
      <c r="E6613"/>
      <c r="I6613" s="21"/>
      <c r="J6613" s="22"/>
      <c r="K6613" s="23"/>
      <c r="M6613" s="31"/>
      <c r="N6613" s="31"/>
      <c r="O6613"/>
      <c r="P6613"/>
      <c r="R6613"/>
      <c r="T6613" s="30"/>
    </row>
    <row r="6614" spans="4:20" x14ac:dyDescent="0.45">
      <c r="D6614"/>
      <c r="E6614"/>
      <c r="I6614" s="21"/>
      <c r="J6614" s="22"/>
      <c r="K6614" s="23"/>
      <c r="M6614" s="31"/>
      <c r="N6614" s="31"/>
      <c r="O6614"/>
      <c r="P6614"/>
      <c r="R6614"/>
      <c r="T6614" s="30"/>
    </row>
    <row r="6615" spans="4:20" x14ac:dyDescent="0.45">
      <c r="D6615"/>
      <c r="E6615"/>
      <c r="I6615" s="21"/>
      <c r="J6615" s="22"/>
      <c r="K6615" s="23"/>
      <c r="M6615" s="31"/>
      <c r="N6615" s="31"/>
      <c r="O6615"/>
      <c r="P6615"/>
      <c r="R6615"/>
      <c r="T6615" s="30"/>
    </row>
    <row r="6616" spans="4:20" x14ac:dyDescent="0.45">
      <c r="D6616"/>
      <c r="E6616"/>
      <c r="I6616" s="21"/>
      <c r="J6616" s="22"/>
      <c r="K6616" s="23"/>
      <c r="M6616" s="31"/>
      <c r="N6616" s="31"/>
      <c r="O6616"/>
      <c r="P6616"/>
      <c r="R6616"/>
      <c r="T6616" s="30"/>
    </row>
    <row r="6617" spans="4:20" x14ac:dyDescent="0.45">
      <c r="D6617"/>
      <c r="E6617"/>
      <c r="I6617" s="21"/>
      <c r="J6617" s="22"/>
      <c r="K6617" s="23"/>
      <c r="M6617" s="31"/>
      <c r="N6617" s="31"/>
      <c r="O6617"/>
      <c r="P6617"/>
      <c r="R6617"/>
      <c r="T6617" s="30"/>
    </row>
    <row r="6618" spans="4:20" x14ac:dyDescent="0.45">
      <c r="D6618"/>
      <c r="E6618"/>
      <c r="I6618" s="21"/>
      <c r="J6618" s="22"/>
      <c r="K6618" s="23"/>
      <c r="M6618" s="31"/>
      <c r="N6618" s="31"/>
      <c r="O6618"/>
      <c r="P6618"/>
      <c r="R6618"/>
      <c r="T6618" s="30"/>
    </row>
    <row r="6619" spans="4:20" x14ac:dyDescent="0.45">
      <c r="D6619"/>
      <c r="E6619"/>
      <c r="I6619" s="21"/>
      <c r="J6619" s="22"/>
      <c r="K6619" s="23"/>
      <c r="M6619" s="31"/>
      <c r="N6619" s="31"/>
      <c r="O6619"/>
      <c r="P6619"/>
      <c r="R6619"/>
      <c r="T6619" s="30"/>
    </row>
    <row r="6620" spans="4:20" x14ac:dyDescent="0.45">
      <c r="D6620"/>
      <c r="E6620"/>
      <c r="I6620" s="21"/>
      <c r="J6620" s="22"/>
      <c r="K6620" s="23"/>
      <c r="M6620" s="31"/>
      <c r="N6620" s="31"/>
      <c r="O6620"/>
      <c r="P6620"/>
      <c r="R6620"/>
      <c r="T6620" s="30"/>
    </row>
    <row r="6621" spans="4:20" x14ac:dyDescent="0.45">
      <c r="D6621"/>
      <c r="E6621"/>
      <c r="I6621" s="21"/>
      <c r="J6621" s="22"/>
      <c r="K6621" s="23"/>
      <c r="M6621" s="31"/>
      <c r="N6621" s="31"/>
      <c r="O6621"/>
      <c r="P6621"/>
      <c r="R6621"/>
      <c r="T6621" s="30"/>
    </row>
    <row r="6622" spans="4:20" x14ac:dyDescent="0.45">
      <c r="D6622"/>
      <c r="E6622"/>
      <c r="I6622" s="21"/>
      <c r="J6622" s="22"/>
      <c r="K6622" s="23"/>
      <c r="M6622" s="31"/>
      <c r="N6622" s="31"/>
      <c r="O6622"/>
      <c r="P6622"/>
      <c r="R6622"/>
      <c r="T6622" s="30"/>
    </row>
    <row r="6623" spans="4:20" x14ac:dyDescent="0.45">
      <c r="D6623"/>
      <c r="E6623"/>
      <c r="I6623" s="21"/>
      <c r="J6623" s="22"/>
      <c r="K6623" s="23"/>
      <c r="M6623" s="31"/>
      <c r="N6623" s="31"/>
      <c r="O6623"/>
      <c r="P6623"/>
      <c r="R6623"/>
      <c r="T6623" s="30"/>
    </row>
    <row r="6624" spans="4:20" x14ac:dyDescent="0.45">
      <c r="D6624"/>
      <c r="E6624"/>
      <c r="I6624" s="21"/>
      <c r="J6624" s="22"/>
      <c r="K6624" s="23"/>
      <c r="M6624" s="31"/>
      <c r="N6624" s="31"/>
      <c r="O6624"/>
      <c r="P6624"/>
      <c r="R6624"/>
      <c r="T6624" s="30"/>
    </row>
    <row r="6625" spans="4:20" x14ac:dyDescent="0.45">
      <c r="D6625"/>
      <c r="E6625"/>
      <c r="I6625" s="21"/>
      <c r="J6625" s="22"/>
      <c r="K6625" s="23"/>
      <c r="M6625" s="31"/>
      <c r="N6625" s="31"/>
      <c r="O6625"/>
      <c r="P6625"/>
      <c r="R6625"/>
      <c r="T6625" s="30"/>
    </row>
    <row r="6626" spans="4:20" x14ac:dyDescent="0.45">
      <c r="D6626"/>
      <c r="E6626"/>
      <c r="I6626" s="21"/>
      <c r="J6626" s="22"/>
      <c r="K6626" s="23"/>
      <c r="M6626" s="31"/>
      <c r="N6626" s="31"/>
      <c r="O6626"/>
      <c r="P6626"/>
      <c r="R6626"/>
      <c r="T6626" s="30"/>
    </row>
    <row r="6627" spans="4:20" x14ac:dyDescent="0.45">
      <c r="D6627"/>
      <c r="E6627"/>
      <c r="I6627" s="21"/>
      <c r="J6627" s="22"/>
      <c r="K6627" s="23"/>
      <c r="M6627" s="31"/>
      <c r="N6627" s="31"/>
      <c r="O6627"/>
      <c r="P6627"/>
      <c r="R6627"/>
      <c r="T6627" s="30"/>
    </row>
    <row r="6628" spans="4:20" x14ac:dyDescent="0.45">
      <c r="D6628"/>
      <c r="E6628"/>
      <c r="I6628" s="21"/>
      <c r="J6628" s="22"/>
      <c r="K6628" s="23"/>
      <c r="M6628" s="31"/>
      <c r="N6628" s="31"/>
      <c r="O6628"/>
      <c r="P6628"/>
      <c r="R6628"/>
      <c r="T6628" s="30"/>
    </row>
    <row r="6629" spans="4:20" x14ac:dyDescent="0.45">
      <c r="D6629"/>
      <c r="E6629"/>
      <c r="I6629" s="21"/>
      <c r="J6629" s="22"/>
      <c r="K6629" s="23"/>
      <c r="M6629" s="31"/>
      <c r="N6629" s="31"/>
      <c r="O6629"/>
      <c r="P6629"/>
      <c r="R6629"/>
      <c r="T6629" s="30"/>
    </row>
    <row r="6630" spans="4:20" x14ac:dyDescent="0.45">
      <c r="D6630"/>
      <c r="E6630"/>
      <c r="I6630" s="21"/>
      <c r="J6630" s="22"/>
      <c r="K6630" s="23"/>
      <c r="M6630" s="31"/>
      <c r="N6630" s="31"/>
      <c r="O6630"/>
      <c r="P6630"/>
      <c r="R6630"/>
      <c r="T6630" s="30"/>
    </row>
    <row r="6631" spans="4:20" x14ac:dyDescent="0.45">
      <c r="D6631"/>
      <c r="E6631"/>
      <c r="I6631" s="21"/>
      <c r="J6631" s="22"/>
      <c r="K6631" s="23"/>
      <c r="M6631" s="31"/>
      <c r="N6631" s="31"/>
      <c r="O6631"/>
      <c r="P6631"/>
      <c r="R6631"/>
      <c r="T6631" s="30"/>
    </row>
    <row r="6632" spans="4:20" x14ac:dyDescent="0.45">
      <c r="D6632"/>
      <c r="E6632"/>
      <c r="I6632" s="21"/>
      <c r="J6632" s="22"/>
      <c r="K6632" s="23"/>
      <c r="M6632" s="31"/>
      <c r="N6632" s="31"/>
      <c r="O6632"/>
      <c r="P6632"/>
      <c r="R6632"/>
      <c r="T6632" s="30"/>
    </row>
    <row r="6633" spans="4:20" x14ac:dyDescent="0.45">
      <c r="D6633"/>
      <c r="E6633"/>
      <c r="I6633" s="21"/>
      <c r="J6633" s="22"/>
      <c r="K6633" s="23"/>
      <c r="M6633" s="31"/>
      <c r="N6633" s="31"/>
      <c r="O6633"/>
      <c r="P6633"/>
      <c r="R6633"/>
      <c r="T6633" s="30"/>
    </row>
    <row r="6634" spans="4:20" x14ac:dyDescent="0.45">
      <c r="D6634"/>
      <c r="E6634"/>
      <c r="I6634" s="21"/>
      <c r="J6634" s="22"/>
      <c r="K6634" s="23"/>
      <c r="M6634" s="31"/>
      <c r="N6634" s="31"/>
      <c r="O6634"/>
      <c r="P6634"/>
      <c r="R6634"/>
      <c r="T6634" s="30"/>
    </row>
    <row r="6635" spans="4:20" x14ac:dyDescent="0.45">
      <c r="D6635"/>
      <c r="E6635"/>
      <c r="I6635" s="21"/>
      <c r="J6635" s="22"/>
      <c r="K6635" s="23"/>
      <c r="M6635" s="31"/>
      <c r="N6635" s="31"/>
      <c r="O6635"/>
      <c r="P6635"/>
      <c r="R6635"/>
      <c r="T6635" s="30"/>
    </row>
    <row r="6636" spans="4:20" x14ac:dyDescent="0.45">
      <c r="D6636"/>
      <c r="E6636"/>
      <c r="I6636" s="21"/>
      <c r="J6636" s="22"/>
      <c r="K6636" s="23"/>
      <c r="M6636" s="31"/>
      <c r="N6636" s="31"/>
      <c r="O6636"/>
      <c r="P6636"/>
      <c r="R6636"/>
      <c r="T6636" s="30"/>
    </row>
    <row r="6637" spans="4:20" x14ac:dyDescent="0.45">
      <c r="D6637"/>
      <c r="E6637"/>
      <c r="I6637" s="21"/>
      <c r="J6637" s="22"/>
      <c r="K6637" s="23"/>
      <c r="M6637" s="31"/>
      <c r="N6637" s="31"/>
      <c r="O6637"/>
      <c r="P6637"/>
      <c r="R6637"/>
      <c r="T6637" s="30"/>
    </row>
    <row r="6638" spans="4:20" x14ac:dyDescent="0.45">
      <c r="D6638"/>
      <c r="E6638"/>
      <c r="I6638" s="21"/>
      <c r="J6638" s="22"/>
      <c r="K6638" s="23"/>
      <c r="M6638" s="31"/>
      <c r="N6638" s="31"/>
      <c r="O6638"/>
      <c r="P6638"/>
      <c r="R6638"/>
      <c r="T6638" s="30"/>
    </row>
    <row r="6639" spans="4:20" x14ac:dyDescent="0.45">
      <c r="D6639"/>
      <c r="E6639"/>
      <c r="I6639" s="21"/>
      <c r="J6639" s="22"/>
      <c r="K6639" s="23"/>
      <c r="M6639" s="31"/>
      <c r="N6639" s="31"/>
      <c r="O6639"/>
      <c r="P6639"/>
      <c r="R6639"/>
      <c r="T6639" s="30"/>
    </row>
    <row r="6640" spans="4:20" x14ac:dyDescent="0.45">
      <c r="D6640"/>
      <c r="E6640"/>
      <c r="I6640" s="21"/>
      <c r="J6640" s="22"/>
      <c r="K6640" s="23"/>
      <c r="M6640" s="31"/>
      <c r="N6640" s="31"/>
      <c r="O6640"/>
      <c r="P6640"/>
      <c r="R6640"/>
      <c r="T6640" s="30"/>
    </row>
    <row r="6641" spans="4:20" x14ac:dyDescent="0.45">
      <c r="D6641"/>
      <c r="E6641"/>
      <c r="I6641" s="21"/>
      <c r="J6641" s="22"/>
      <c r="K6641" s="23"/>
      <c r="M6641" s="31"/>
      <c r="N6641" s="31"/>
      <c r="O6641"/>
      <c r="P6641"/>
      <c r="R6641"/>
      <c r="T6641" s="30"/>
    </row>
    <row r="6642" spans="4:20" x14ac:dyDescent="0.45">
      <c r="D6642"/>
      <c r="E6642"/>
      <c r="I6642" s="21"/>
      <c r="J6642" s="22"/>
      <c r="K6642" s="23"/>
      <c r="M6642" s="31"/>
      <c r="N6642" s="31"/>
      <c r="O6642"/>
      <c r="P6642"/>
      <c r="R6642"/>
      <c r="T6642" s="30"/>
    </row>
    <row r="6643" spans="4:20" x14ac:dyDescent="0.45">
      <c r="D6643"/>
      <c r="E6643"/>
      <c r="I6643" s="21"/>
      <c r="J6643" s="22"/>
      <c r="K6643" s="23"/>
      <c r="M6643" s="31"/>
      <c r="N6643" s="31"/>
      <c r="O6643"/>
      <c r="P6643"/>
      <c r="R6643"/>
      <c r="T6643" s="30"/>
    </row>
    <row r="6644" spans="4:20" x14ac:dyDescent="0.45">
      <c r="D6644"/>
      <c r="E6644"/>
      <c r="I6644" s="21"/>
      <c r="J6644" s="22"/>
      <c r="K6644" s="23"/>
      <c r="M6644" s="31"/>
      <c r="N6644" s="31"/>
      <c r="O6644"/>
      <c r="P6644"/>
      <c r="R6644"/>
      <c r="T6644" s="30"/>
    </row>
    <row r="6645" spans="4:20" x14ac:dyDescent="0.45">
      <c r="D6645"/>
      <c r="E6645"/>
      <c r="I6645" s="21"/>
      <c r="J6645" s="22"/>
      <c r="K6645" s="23"/>
      <c r="M6645" s="31"/>
      <c r="N6645" s="31"/>
      <c r="O6645"/>
      <c r="P6645"/>
      <c r="R6645"/>
      <c r="T6645" s="30"/>
    </row>
    <row r="6646" spans="4:20" x14ac:dyDescent="0.45">
      <c r="D6646"/>
      <c r="E6646"/>
      <c r="I6646" s="21"/>
      <c r="J6646" s="22"/>
      <c r="K6646" s="23"/>
      <c r="M6646" s="31"/>
      <c r="N6646" s="31"/>
      <c r="O6646"/>
      <c r="P6646"/>
      <c r="R6646"/>
      <c r="T6646" s="30"/>
    </row>
    <row r="6647" spans="4:20" x14ac:dyDescent="0.45">
      <c r="D6647"/>
      <c r="E6647"/>
      <c r="I6647" s="21"/>
      <c r="J6647" s="22"/>
      <c r="K6647" s="23"/>
      <c r="M6647" s="31"/>
      <c r="N6647" s="31"/>
      <c r="O6647"/>
      <c r="P6647"/>
      <c r="R6647"/>
      <c r="T6647" s="30"/>
    </row>
    <row r="6648" spans="4:20" x14ac:dyDescent="0.45">
      <c r="D6648"/>
      <c r="E6648"/>
      <c r="I6648" s="21"/>
      <c r="J6648" s="22"/>
      <c r="K6648" s="23"/>
      <c r="M6648" s="31"/>
      <c r="N6648" s="31"/>
      <c r="O6648"/>
      <c r="P6648"/>
      <c r="R6648"/>
      <c r="T6648" s="30"/>
    </row>
    <row r="6649" spans="4:20" x14ac:dyDescent="0.45">
      <c r="D6649"/>
      <c r="E6649"/>
      <c r="I6649" s="21"/>
      <c r="J6649" s="22"/>
      <c r="K6649" s="23"/>
      <c r="M6649" s="31"/>
      <c r="N6649" s="31"/>
      <c r="O6649"/>
      <c r="P6649"/>
      <c r="R6649"/>
      <c r="T6649" s="30"/>
    </row>
    <row r="6650" spans="4:20" x14ac:dyDescent="0.45">
      <c r="D6650"/>
      <c r="E6650"/>
      <c r="I6650" s="21"/>
      <c r="J6650" s="22"/>
      <c r="K6650" s="23"/>
      <c r="M6650" s="31"/>
      <c r="N6650" s="31"/>
      <c r="O6650"/>
      <c r="P6650"/>
      <c r="R6650"/>
      <c r="T6650" s="30"/>
    </row>
    <row r="6651" spans="4:20" x14ac:dyDescent="0.45">
      <c r="D6651"/>
      <c r="E6651"/>
      <c r="I6651" s="21"/>
      <c r="J6651" s="22"/>
      <c r="K6651" s="23"/>
      <c r="M6651" s="31"/>
      <c r="N6651" s="31"/>
      <c r="O6651"/>
      <c r="P6651"/>
      <c r="R6651"/>
      <c r="T6651" s="30"/>
    </row>
    <row r="6652" spans="4:20" x14ac:dyDescent="0.45">
      <c r="D6652"/>
      <c r="E6652"/>
      <c r="I6652" s="21"/>
      <c r="J6652" s="22"/>
      <c r="K6652" s="23"/>
      <c r="M6652" s="31"/>
      <c r="N6652" s="31"/>
      <c r="O6652"/>
      <c r="P6652"/>
      <c r="R6652"/>
      <c r="T6652" s="30"/>
    </row>
    <row r="6653" spans="4:20" x14ac:dyDescent="0.45">
      <c r="D6653"/>
      <c r="E6653"/>
      <c r="I6653" s="21"/>
      <c r="J6653" s="22"/>
      <c r="K6653" s="23"/>
      <c r="M6653" s="31"/>
      <c r="N6653" s="31"/>
      <c r="O6653"/>
      <c r="P6653"/>
      <c r="R6653"/>
      <c r="T6653" s="30"/>
    </row>
    <row r="6654" spans="4:20" x14ac:dyDescent="0.45">
      <c r="D6654"/>
      <c r="E6654"/>
      <c r="I6654" s="21"/>
      <c r="J6654" s="22"/>
      <c r="K6654" s="23"/>
      <c r="M6654" s="31"/>
      <c r="N6654" s="31"/>
      <c r="O6654"/>
      <c r="P6654"/>
      <c r="R6654"/>
      <c r="T6654" s="30"/>
    </row>
    <row r="6655" spans="4:20" x14ac:dyDescent="0.45">
      <c r="D6655"/>
      <c r="E6655"/>
      <c r="I6655" s="21"/>
      <c r="J6655" s="22"/>
      <c r="K6655" s="23"/>
      <c r="M6655" s="31"/>
      <c r="N6655" s="31"/>
      <c r="O6655"/>
      <c r="P6655"/>
      <c r="R6655"/>
      <c r="T6655" s="30"/>
    </row>
    <row r="6656" spans="4:20" x14ac:dyDescent="0.45">
      <c r="D6656"/>
      <c r="E6656"/>
      <c r="I6656" s="21"/>
      <c r="J6656" s="22"/>
      <c r="K6656" s="23"/>
      <c r="M6656" s="31"/>
      <c r="N6656" s="31"/>
      <c r="O6656"/>
      <c r="P6656"/>
      <c r="R6656"/>
      <c r="T6656" s="30"/>
    </row>
    <row r="6657" spans="4:20" x14ac:dyDescent="0.45">
      <c r="D6657"/>
      <c r="E6657"/>
      <c r="I6657" s="21"/>
      <c r="J6657" s="22"/>
      <c r="K6657" s="23"/>
      <c r="M6657" s="31"/>
      <c r="N6657" s="31"/>
      <c r="O6657"/>
      <c r="P6657"/>
      <c r="R6657"/>
      <c r="T6657" s="30"/>
    </row>
    <row r="6658" spans="4:20" x14ac:dyDescent="0.45">
      <c r="D6658"/>
      <c r="E6658"/>
      <c r="I6658" s="21"/>
      <c r="J6658" s="22"/>
      <c r="K6658" s="23"/>
      <c r="M6658" s="31"/>
      <c r="N6658" s="31"/>
      <c r="O6658"/>
      <c r="P6658"/>
      <c r="R6658"/>
      <c r="T6658" s="30"/>
    </row>
    <row r="6659" spans="4:20" x14ac:dyDescent="0.45">
      <c r="D6659"/>
      <c r="E6659"/>
      <c r="I6659" s="21"/>
      <c r="J6659" s="22"/>
      <c r="K6659" s="23"/>
      <c r="M6659" s="31"/>
      <c r="N6659" s="31"/>
      <c r="O6659"/>
      <c r="P6659"/>
      <c r="R6659"/>
      <c r="T6659" s="30"/>
    </row>
    <row r="6660" spans="4:20" x14ac:dyDescent="0.45">
      <c r="D6660"/>
      <c r="E6660"/>
      <c r="I6660" s="21"/>
      <c r="J6660" s="22"/>
      <c r="K6660" s="23"/>
      <c r="M6660" s="31"/>
      <c r="N6660" s="31"/>
      <c r="O6660"/>
      <c r="P6660"/>
      <c r="R6660"/>
      <c r="T6660" s="30"/>
    </row>
    <row r="6661" spans="4:20" x14ac:dyDescent="0.45">
      <c r="D6661"/>
      <c r="E6661"/>
      <c r="I6661" s="21"/>
      <c r="J6661" s="22"/>
      <c r="K6661" s="23"/>
      <c r="M6661" s="31"/>
      <c r="N6661" s="31"/>
      <c r="O6661"/>
      <c r="P6661"/>
      <c r="R6661"/>
      <c r="T6661" s="30"/>
    </row>
    <row r="6662" spans="4:20" x14ac:dyDescent="0.45">
      <c r="D6662"/>
      <c r="E6662"/>
      <c r="I6662" s="21"/>
      <c r="J6662" s="22"/>
      <c r="K6662" s="23"/>
      <c r="M6662" s="31"/>
      <c r="N6662" s="31"/>
      <c r="O6662"/>
      <c r="P6662"/>
      <c r="R6662"/>
      <c r="T6662" s="30"/>
    </row>
    <row r="6663" spans="4:20" x14ac:dyDescent="0.45">
      <c r="D6663"/>
      <c r="E6663"/>
      <c r="I6663" s="21"/>
      <c r="J6663" s="22"/>
      <c r="K6663" s="23"/>
      <c r="M6663" s="31"/>
      <c r="N6663" s="31"/>
      <c r="O6663"/>
      <c r="P6663"/>
      <c r="R6663"/>
      <c r="T6663" s="30"/>
    </row>
    <row r="6664" spans="4:20" x14ac:dyDescent="0.45">
      <c r="D6664"/>
      <c r="E6664"/>
      <c r="I6664" s="21"/>
      <c r="J6664" s="22"/>
      <c r="K6664" s="23"/>
      <c r="M6664" s="31"/>
      <c r="N6664" s="31"/>
      <c r="O6664"/>
      <c r="P6664"/>
      <c r="R6664"/>
      <c r="T6664" s="30"/>
    </row>
    <row r="6665" spans="4:20" x14ac:dyDescent="0.45">
      <c r="D6665"/>
      <c r="E6665"/>
      <c r="I6665" s="21"/>
      <c r="J6665" s="22"/>
      <c r="K6665" s="23"/>
      <c r="M6665" s="31"/>
      <c r="N6665" s="31"/>
      <c r="O6665"/>
      <c r="P6665"/>
      <c r="R6665"/>
      <c r="T6665" s="30"/>
    </row>
    <row r="6666" spans="4:20" x14ac:dyDescent="0.45">
      <c r="D6666"/>
      <c r="E6666"/>
      <c r="I6666" s="21"/>
      <c r="J6666" s="22"/>
      <c r="K6666" s="23"/>
      <c r="M6666" s="31"/>
      <c r="N6666" s="31"/>
      <c r="O6666"/>
      <c r="P6666"/>
      <c r="R6666"/>
      <c r="T6666" s="30"/>
    </row>
    <row r="6667" spans="4:20" x14ac:dyDescent="0.45">
      <c r="D6667"/>
      <c r="E6667"/>
      <c r="I6667" s="21"/>
      <c r="J6667" s="22"/>
      <c r="K6667" s="23"/>
      <c r="M6667" s="31"/>
      <c r="N6667" s="31"/>
      <c r="O6667"/>
      <c r="P6667"/>
      <c r="R6667"/>
      <c r="T6667" s="30"/>
    </row>
    <row r="6668" spans="4:20" x14ac:dyDescent="0.45">
      <c r="D6668"/>
      <c r="E6668"/>
      <c r="I6668" s="21"/>
      <c r="J6668" s="22"/>
      <c r="K6668" s="23"/>
      <c r="M6668" s="31"/>
      <c r="N6668" s="31"/>
      <c r="O6668"/>
      <c r="P6668"/>
      <c r="R6668"/>
      <c r="T6668" s="30"/>
    </row>
    <row r="6669" spans="4:20" x14ac:dyDescent="0.45">
      <c r="D6669"/>
      <c r="E6669"/>
      <c r="I6669" s="21"/>
      <c r="J6669" s="22"/>
      <c r="K6669" s="23"/>
      <c r="M6669" s="31"/>
      <c r="N6669" s="31"/>
      <c r="O6669"/>
      <c r="P6669"/>
      <c r="R6669"/>
      <c r="T6669" s="30"/>
    </row>
    <row r="6670" spans="4:20" x14ac:dyDescent="0.45">
      <c r="D6670"/>
      <c r="E6670"/>
      <c r="I6670" s="21"/>
      <c r="J6670" s="22"/>
      <c r="K6670" s="23"/>
      <c r="M6670" s="31"/>
      <c r="N6670" s="31"/>
      <c r="O6670"/>
      <c r="P6670"/>
      <c r="R6670"/>
      <c r="T6670" s="30"/>
    </row>
    <row r="6671" spans="4:20" x14ac:dyDescent="0.45">
      <c r="D6671"/>
      <c r="E6671"/>
      <c r="I6671" s="21"/>
      <c r="J6671" s="22"/>
      <c r="K6671" s="23"/>
      <c r="M6671" s="31"/>
      <c r="N6671" s="31"/>
      <c r="O6671"/>
      <c r="P6671"/>
      <c r="R6671"/>
      <c r="T6671" s="30"/>
    </row>
    <row r="6672" spans="4:20" x14ac:dyDescent="0.45">
      <c r="D6672"/>
      <c r="E6672"/>
      <c r="I6672" s="21"/>
      <c r="J6672" s="22"/>
      <c r="K6672" s="23"/>
      <c r="M6672" s="31"/>
      <c r="N6672" s="31"/>
      <c r="O6672"/>
      <c r="P6672"/>
      <c r="R6672"/>
      <c r="T6672" s="30"/>
    </row>
    <row r="6673" spans="4:20" x14ac:dyDescent="0.45">
      <c r="D6673"/>
      <c r="E6673"/>
      <c r="I6673" s="21"/>
      <c r="J6673" s="22"/>
      <c r="K6673" s="23"/>
      <c r="M6673" s="31"/>
      <c r="N6673" s="31"/>
      <c r="O6673"/>
      <c r="P6673"/>
      <c r="R6673"/>
      <c r="T6673" s="30"/>
    </row>
    <row r="6674" spans="4:20" x14ac:dyDescent="0.45">
      <c r="D6674"/>
      <c r="E6674"/>
      <c r="I6674" s="21"/>
      <c r="J6674" s="22"/>
      <c r="K6674" s="23"/>
      <c r="M6674" s="31"/>
      <c r="N6674" s="31"/>
      <c r="O6674"/>
      <c r="P6674"/>
      <c r="R6674"/>
      <c r="T6674" s="30"/>
    </row>
    <row r="6675" spans="4:20" x14ac:dyDescent="0.45">
      <c r="D6675"/>
      <c r="E6675"/>
      <c r="I6675" s="21"/>
      <c r="J6675" s="22"/>
      <c r="K6675" s="23"/>
      <c r="M6675" s="31"/>
      <c r="N6675" s="31"/>
      <c r="O6675"/>
      <c r="P6675"/>
      <c r="R6675"/>
      <c r="T6675" s="30"/>
    </row>
    <row r="6676" spans="4:20" x14ac:dyDescent="0.45">
      <c r="D6676"/>
      <c r="E6676"/>
      <c r="I6676" s="21"/>
      <c r="J6676" s="22"/>
      <c r="K6676" s="23"/>
      <c r="M6676" s="31"/>
      <c r="N6676" s="31"/>
      <c r="O6676"/>
      <c r="P6676"/>
      <c r="R6676"/>
      <c r="T6676" s="30"/>
    </row>
    <row r="6677" spans="4:20" x14ac:dyDescent="0.45">
      <c r="D6677"/>
      <c r="E6677"/>
      <c r="I6677" s="21"/>
      <c r="J6677" s="22"/>
      <c r="K6677" s="23"/>
      <c r="M6677" s="31"/>
      <c r="N6677" s="31"/>
      <c r="O6677"/>
      <c r="P6677"/>
      <c r="R6677"/>
      <c r="T6677" s="30"/>
    </row>
    <row r="6678" spans="4:20" x14ac:dyDescent="0.45">
      <c r="D6678"/>
      <c r="E6678"/>
      <c r="I6678" s="21"/>
      <c r="J6678" s="22"/>
      <c r="K6678" s="23"/>
      <c r="M6678" s="31"/>
      <c r="N6678" s="31"/>
      <c r="O6678"/>
      <c r="P6678"/>
      <c r="R6678"/>
      <c r="T6678" s="30"/>
    </row>
    <row r="6679" spans="4:20" x14ac:dyDescent="0.45">
      <c r="D6679"/>
      <c r="E6679"/>
      <c r="I6679" s="21"/>
      <c r="J6679" s="22"/>
      <c r="K6679" s="23"/>
      <c r="M6679" s="31"/>
      <c r="N6679" s="31"/>
      <c r="O6679"/>
      <c r="P6679"/>
      <c r="R6679"/>
      <c r="T6679" s="30"/>
    </row>
    <row r="6680" spans="4:20" x14ac:dyDescent="0.45">
      <c r="D6680"/>
      <c r="E6680"/>
      <c r="I6680" s="21"/>
      <c r="J6680" s="22"/>
      <c r="K6680" s="23"/>
      <c r="M6680" s="31"/>
      <c r="N6680" s="31"/>
      <c r="O6680"/>
      <c r="P6680"/>
      <c r="R6680"/>
      <c r="T6680" s="30"/>
    </row>
    <row r="6681" spans="4:20" x14ac:dyDescent="0.45">
      <c r="D6681"/>
      <c r="E6681"/>
      <c r="I6681" s="21"/>
      <c r="J6681" s="22"/>
      <c r="K6681" s="23"/>
      <c r="M6681" s="31"/>
      <c r="N6681" s="31"/>
      <c r="O6681"/>
      <c r="P6681"/>
      <c r="R6681"/>
      <c r="T6681" s="30"/>
    </row>
    <row r="6682" spans="4:20" x14ac:dyDescent="0.45">
      <c r="D6682"/>
      <c r="E6682"/>
      <c r="I6682" s="21"/>
      <c r="J6682" s="22"/>
      <c r="K6682" s="23"/>
      <c r="M6682" s="31"/>
      <c r="N6682" s="31"/>
      <c r="O6682"/>
      <c r="P6682"/>
      <c r="R6682"/>
      <c r="T6682" s="30"/>
    </row>
    <row r="6683" spans="4:20" x14ac:dyDescent="0.45">
      <c r="D6683"/>
      <c r="E6683"/>
      <c r="I6683" s="21"/>
      <c r="J6683" s="22"/>
      <c r="K6683" s="23"/>
      <c r="M6683" s="31"/>
      <c r="N6683" s="31"/>
      <c r="O6683"/>
      <c r="P6683"/>
      <c r="R6683"/>
      <c r="T6683" s="30"/>
    </row>
    <row r="6684" spans="4:20" x14ac:dyDescent="0.45">
      <c r="D6684"/>
      <c r="E6684"/>
      <c r="I6684" s="21"/>
      <c r="J6684" s="22"/>
      <c r="K6684" s="23"/>
      <c r="M6684" s="31"/>
      <c r="N6684" s="31"/>
      <c r="O6684"/>
      <c r="P6684"/>
      <c r="R6684"/>
      <c r="T6684" s="30"/>
    </row>
    <row r="6685" spans="4:20" x14ac:dyDescent="0.45">
      <c r="D6685"/>
      <c r="E6685"/>
      <c r="I6685" s="21"/>
      <c r="J6685" s="22"/>
      <c r="K6685" s="23"/>
      <c r="M6685" s="31"/>
      <c r="N6685" s="31"/>
      <c r="O6685"/>
      <c r="P6685"/>
      <c r="R6685"/>
      <c r="T6685" s="30"/>
    </row>
    <row r="6686" spans="4:20" x14ac:dyDescent="0.45">
      <c r="D6686"/>
      <c r="E6686"/>
      <c r="I6686" s="21"/>
      <c r="J6686" s="22"/>
      <c r="K6686" s="23"/>
      <c r="M6686" s="31"/>
      <c r="N6686" s="31"/>
      <c r="O6686"/>
      <c r="P6686"/>
      <c r="R6686"/>
      <c r="T6686" s="30"/>
    </row>
    <row r="6687" spans="4:20" x14ac:dyDescent="0.45">
      <c r="D6687"/>
      <c r="E6687"/>
      <c r="I6687" s="21"/>
      <c r="J6687" s="22"/>
      <c r="K6687" s="23"/>
      <c r="M6687" s="31"/>
      <c r="N6687" s="31"/>
      <c r="O6687"/>
      <c r="P6687"/>
      <c r="R6687"/>
      <c r="T6687" s="30"/>
    </row>
    <row r="6688" spans="4:20" x14ac:dyDescent="0.45">
      <c r="D6688"/>
      <c r="E6688"/>
      <c r="I6688" s="21"/>
      <c r="J6688" s="22"/>
      <c r="K6688" s="23"/>
      <c r="M6688" s="31"/>
      <c r="N6688" s="31"/>
      <c r="O6688"/>
      <c r="P6688"/>
      <c r="R6688"/>
      <c r="T6688" s="30"/>
    </row>
    <row r="6689" spans="4:20" x14ac:dyDescent="0.45">
      <c r="D6689"/>
      <c r="E6689"/>
      <c r="I6689" s="21"/>
      <c r="J6689" s="22"/>
      <c r="K6689" s="23"/>
      <c r="M6689" s="31"/>
      <c r="N6689" s="31"/>
      <c r="O6689"/>
      <c r="P6689"/>
      <c r="R6689"/>
      <c r="T6689" s="30"/>
    </row>
    <row r="6690" spans="4:20" x14ac:dyDescent="0.45">
      <c r="D6690"/>
      <c r="E6690"/>
      <c r="I6690" s="21"/>
      <c r="J6690" s="22"/>
      <c r="K6690" s="23"/>
      <c r="M6690" s="31"/>
      <c r="N6690" s="31"/>
      <c r="O6690"/>
      <c r="P6690"/>
      <c r="R6690"/>
      <c r="T6690" s="30"/>
    </row>
    <row r="6691" spans="4:20" x14ac:dyDescent="0.45">
      <c r="D6691"/>
      <c r="E6691"/>
      <c r="I6691" s="21"/>
      <c r="J6691" s="22"/>
      <c r="K6691" s="23"/>
      <c r="M6691" s="31"/>
      <c r="N6691" s="31"/>
      <c r="O6691"/>
      <c r="P6691"/>
      <c r="R6691"/>
      <c r="T6691" s="30"/>
    </row>
    <row r="6692" spans="4:20" x14ac:dyDescent="0.45">
      <c r="D6692"/>
      <c r="E6692"/>
      <c r="I6692" s="21"/>
      <c r="J6692" s="22"/>
      <c r="K6692" s="23"/>
      <c r="M6692" s="31"/>
      <c r="N6692" s="31"/>
      <c r="O6692"/>
      <c r="P6692"/>
      <c r="R6692"/>
      <c r="T6692" s="30"/>
    </row>
    <row r="6693" spans="4:20" x14ac:dyDescent="0.45">
      <c r="D6693"/>
      <c r="E6693"/>
      <c r="I6693" s="21"/>
      <c r="J6693" s="22"/>
      <c r="K6693" s="23"/>
      <c r="M6693" s="31"/>
      <c r="N6693" s="31"/>
      <c r="O6693"/>
      <c r="P6693"/>
      <c r="R6693"/>
      <c r="T6693" s="30"/>
    </row>
    <row r="6694" spans="4:20" x14ac:dyDescent="0.45">
      <c r="D6694"/>
      <c r="E6694"/>
      <c r="I6694" s="21"/>
      <c r="J6694" s="22"/>
      <c r="K6694" s="23"/>
      <c r="M6694" s="31"/>
      <c r="N6694" s="31"/>
      <c r="O6694"/>
      <c r="P6694"/>
      <c r="R6694"/>
      <c r="T6694" s="30"/>
    </row>
    <row r="6695" spans="4:20" x14ac:dyDescent="0.45">
      <c r="D6695"/>
      <c r="E6695"/>
      <c r="I6695" s="21"/>
      <c r="J6695" s="22"/>
      <c r="K6695" s="23"/>
      <c r="M6695" s="31"/>
      <c r="N6695" s="31"/>
      <c r="O6695"/>
      <c r="P6695"/>
      <c r="R6695"/>
      <c r="T6695" s="30"/>
    </row>
    <row r="6696" spans="4:20" x14ac:dyDescent="0.45">
      <c r="D6696"/>
      <c r="E6696"/>
      <c r="I6696" s="21"/>
      <c r="J6696" s="22"/>
      <c r="K6696" s="23"/>
      <c r="M6696" s="31"/>
      <c r="N6696" s="31"/>
      <c r="O6696"/>
      <c r="P6696"/>
      <c r="R6696"/>
      <c r="T6696" s="30"/>
    </row>
    <row r="6697" spans="4:20" x14ac:dyDescent="0.45">
      <c r="D6697"/>
      <c r="E6697"/>
      <c r="I6697" s="21"/>
      <c r="J6697" s="22"/>
      <c r="K6697" s="23"/>
      <c r="M6697" s="31"/>
      <c r="N6697" s="31"/>
      <c r="O6697"/>
      <c r="P6697"/>
      <c r="R6697"/>
      <c r="T6697" s="30"/>
    </row>
    <row r="6698" spans="4:20" x14ac:dyDescent="0.45">
      <c r="D6698"/>
      <c r="E6698"/>
      <c r="I6698" s="21"/>
      <c r="J6698" s="22"/>
      <c r="K6698" s="23"/>
      <c r="M6698" s="31"/>
      <c r="N6698" s="31"/>
      <c r="O6698"/>
      <c r="P6698"/>
      <c r="R6698"/>
      <c r="T6698" s="30"/>
    </row>
    <row r="6699" spans="4:20" x14ac:dyDescent="0.45">
      <c r="D6699"/>
      <c r="E6699"/>
      <c r="I6699" s="21"/>
      <c r="J6699" s="22"/>
      <c r="K6699" s="23"/>
      <c r="M6699" s="31"/>
      <c r="N6699" s="31"/>
      <c r="O6699"/>
      <c r="P6699"/>
      <c r="R6699"/>
      <c r="T6699" s="30"/>
    </row>
    <row r="6700" spans="4:20" x14ac:dyDescent="0.45">
      <c r="D6700"/>
      <c r="E6700"/>
      <c r="I6700" s="21"/>
      <c r="J6700" s="22"/>
      <c r="K6700" s="23"/>
      <c r="M6700" s="31"/>
      <c r="N6700" s="31"/>
      <c r="O6700"/>
      <c r="P6700"/>
      <c r="R6700"/>
      <c r="T6700" s="30"/>
    </row>
    <row r="6701" spans="4:20" x14ac:dyDescent="0.45">
      <c r="D6701"/>
      <c r="E6701"/>
      <c r="I6701" s="21"/>
      <c r="J6701" s="22"/>
      <c r="K6701" s="23"/>
      <c r="M6701" s="31"/>
      <c r="N6701" s="31"/>
      <c r="O6701"/>
      <c r="P6701"/>
      <c r="R6701"/>
      <c r="T6701" s="30"/>
    </row>
    <row r="6702" spans="4:20" x14ac:dyDescent="0.45">
      <c r="D6702"/>
      <c r="E6702"/>
      <c r="I6702" s="21"/>
      <c r="J6702" s="22"/>
      <c r="K6702" s="23"/>
      <c r="M6702" s="31"/>
      <c r="N6702" s="31"/>
      <c r="O6702"/>
      <c r="P6702"/>
      <c r="R6702"/>
      <c r="T6702" s="30"/>
    </row>
    <row r="6703" spans="4:20" x14ac:dyDescent="0.45">
      <c r="D6703"/>
      <c r="E6703"/>
      <c r="I6703" s="21"/>
      <c r="J6703" s="22"/>
      <c r="K6703" s="23"/>
      <c r="M6703" s="31"/>
      <c r="N6703" s="31"/>
      <c r="O6703"/>
      <c r="P6703"/>
      <c r="R6703"/>
      <c r="T6703" s="30"/>
    </row>
    <row r="6704" spans="4:20" x14ac:dyDescent="0.45">
      <c r="D6704"/>
      <c r="E6704"/>
      <c r="I6704" s="21"/>
      <c r="J6704" s="22"/>
      <c r="K6704" s="23"/>
      <c r="M6704" s="31"/>
      <c r="N6704" s="31"/>
      <c r="O6704"/>
      <c r="P6704"/>
      <c r="R6704"/>
      <c r="T6704" s="30"/>
    </row>
    <row r="6705" spans="4:20" x14ac:dyDescent="0.45">
      <c r="D6705"/>
      <c r="E6705"/>
      <c r="I6705" s="21"/>
      <c r="J6705" s="22"/>
      <c r="K6705" s="23"/>
      <c r="M6705" s="31"/>
      <c r="N6705" s="31"/>
      <c r="O6705"/>
      <c r="P6705"/>
      <c r="R6705"/>
      <c r="T6705" s="30"/>
    </row>
    <row r="6706" spans="4:20" x14ac:dyDescent="0.45">
      <c r="D6706"/>
      <c r="E6706"/>
      <c r="I6706" s="21"/>
      <c r="J6706" s="22"/>
      <c r="K6706" s="23"/>
      <c r="M6706" s="31"/>
      <c r="N6706" s="31"/>
      <c r="O6706"/>
      <c r="P6706"/>
      <c r="R6706"/>
      <c r="T6706" s="30"/>
    </row>
    <row r="6707" spans="4:20" x14ac:dyDescent="0.45">
      <c r="D6707"/>
      <c r="E6707"/>
      <c r="I6707" s="21"/>
      <c r="J6707" s="22"/>
      <c r="K6707" s="23"/>
      <c r="M6707" s="31"/>
      <c r="N6707" s="31"/>
      <c r="O6707"/>
      <c r="P6707"/>
      <c r="R6707"/>
      <c r="T6707" s="30"/>
    </row>
    <row r="6708" spans="4:20" x14ac:dyDescent="0.45">
      <c r="D6708"/>
      <c r="E6708"/>
      <c r="I6708" s="21"/>
      <c r="J6708" s="22"/>
      <c r="K6708" s="23"/>
      <c r="M6708" s="31"/>
      <c r="N6708" s="31"/>
      <c r="O6708"/>
      <c r="P6708"/>
      <c r="R6708"/>
      <c r="T6708" s="30"/>
    </row>
    <row r="6709" spans="4:20" x14ac:dyDescent="0.45">
      <c r="D6709"/>
      <c r="E6709"/>
      <c r="I6709" s="21"/>
      <c r="J6709" s="22"/>
      <c r="K6709" s="23"/>
      <c r="M6709" s="31"/>
      <c r="N6709" s="31"/>
      <c r="O6709"/>
      <c r="P6709"/>
      <c r="R6709"/>
      <c r="T6709" s="30"/>
    </row>
    <row r="6710" spans="4:20" x14ac:dyDescent="0.45">
      <c r="D6710"/>
      <c r="E6710"/>
      <c r="I6710" s="21"/>
      <c r="J6710" s="22"/>
      <c r="K6710" s="23"/>
      <c r="M6710" s="31"/>
      <c r="N6710" s="31"/>
      <c r="O6710"/>
      <c r="P6710"/>
      <c r="R6710"/>
      <c r="T6710" s="30"/>
    </row>
    <row r="6711" spans="4:20" x14ac:dyDescent="0.45">
      <c r="D6711"/>
      <c r="E6711"/>
      <c r="I6711" s="21"/>
      <c r="J6711" s="22"/>
      <c r="K6711" s="23"/>
      <c r="M6711" s="31"/>
      <c r="N6711" s="31"/>
      <c r="O6711"/>
      <c r="P6711"/>
      <c r="R6711"/>
      <c r="T6711" s="30"/>
    </row>
    <row r="6712" spans="4:20" x14ac:dyDescent="0.45">
      <c r="D6712"/>
      <c r="E6712"/>
      <c r="I6712" s="21"/>
      <c r="J6712" s="22"/>
      <c r="K6712" s="23"/>
      <c r="M6712" s="31"/>
      <c r="N6712" s="31"/>
      <c r="O6712"/>
      <c r="P6712"/>
      <c r="R6712"/>
      <c r="T6712" s="30"/>
    </row>
    <row r="6713" spans="4:20" x14ac:dyDescent="0.45">
      <c r="D6713"/>
      <c r="E6713"/>
      <c r="I6713" s="21"/>
      <c r="J6713" s="22"/>
      <c r="K6713" s="23"/>
      <c r="M6713" s="31"/>
      <c r="N6713" s="31"/>
      <c r="O6713"/>
      <c r="P6713"/>
      <c r="R6713"/>
      <c r="T6713" s="30"/>
    </row>
    <row r="6714" spans="4:20" x14ac:dyDescent="0.45">
      <c r="D6714"/>
      <c r="E6714"/>
      <c r="I6714" s="21"/>
      <c r="J6714" s="22"/>
      <c r="K6714" s="23"/>
      <c r="M6714" s="31"/>
      <c r="N6714" s="31"/>
      <c r="O6714"/>
      <c r="P6714"/>
      <c r="R6714"/>
      <c r="T6714" s="30"/>
    </row>
    <row r="6715" spans="4:20" x14ac:dyDescent="0.45">
      <c r="D6715"/>
      <c r="E6715"/>
      <c r="I6715" s="21"/>
      <c r="J6715" s="22"/>
      <c r="K6715" s="23"/>
      <c r="M6715" s="31"/>
      <c r="N6715" s="31"/>
      <c r="O6715"/>
      <c r="P6715"/>
      <c r="R6715"/>
      <c r="T6715" s="30"/>
    </row>
    <row r="6716" spans="4:20" x14ac:dyDescent="0.45">
      <c r="D6716"/>
      <c r="E6716"/>
      <c r="I6716" s="21"/>
      <c r="J6716" s="22"/>
      <c r="K6716" s="23"/>
      <c r="M6716" s="31"/>
      <c r="N6716" s="31"/>
      <c r="O6716"/>
      <c r="P6716"/>
      <c r="R6716"/>
      <c r="T6716" s="30"/>
    </row>
    <row r="6717" spans="4:20" x14ac:dyDescent="0.45">
      <c r="D6717"/>
      <c r="E6717"/>
      <c r="I6717" s="21"/>
      <c r="J6717" s="22"/>
      <c r="K6717" s="23"/>
      <c r="M6717" s="31"/>
      <c r="N6717" s="31"/>
      <c r="O6717"/>
      <c r="P6717"/>
      <c r="R6717"/>
      <c r="T6717" s="30"/>
    </row>
    <row r="6718" spans="4:20" x14ac:dyDescent="0.45">
      <c r="D6718"/>
      <c r="E6718"/>
      <c r="I6718" s="21"/>
      <c r="J6718" s="22"/>
      <c r="K6718" s="23"/>
      <c r="M6718" s="31"/>
      <c r="N6718" s="31"/>
      <c r="O6718"/>
      <c r="P6718"/>
      <c r="R6718"/>
      <c r="T6718" s="30"/>
    </row>
    <row r="6719" spans="4:20" x14ac:dyDescent="0.45">
      <c r="D6719"/>
      <c r="E6719"/>
      <c r="I6719" s="21"/>
      <c r="J6719" s="22"/>
      <c r="K6719" s="23"/>
      <c r="M6719" s="31"/>
      <c r="N6719" s="31"/>
      <c r="O6719"/>
      <c r="P6719"/>
      <c r="R6719"/>
      <c r="T6719" s="30"/>
    </row>
    <row r="6720" spans="4:20" x14ac:dyDescent="0.45">
      <c r="D6720"/>
      <c r="E6720"/>
      <c r="I6720" s="21"/>
      <c r="J6720" s="22"/>
      <c r="K6720" s="23"/>
      <c r="M6720" s="31"/>
      <c r="N6720" s="31"/>
      <c r="O6720"/>
      <c r="P6720"/>
      <c r="R6720"/>
      <c r="T6720" s="30"/>
    </row>
    <row r="6721" spans="4:20" x14ac:dyDescent="0.45">
      <c r="D6721"/>
      <c r="E6721"/>
      <c r="I6721" s="21"/>
      <c r="J6721" s="22"/>
      <c r="K6721" s="23"/>
      <c r="M6721" s="31"/>
      <c r="N6721" s="31"/>
      <c r="O6721"/>
      <c r="P6721"/>
      <c r="R6721"/>
      <c r="T6721" s="30"/>
    </row>
    <row r="6722" spans="4:20" x14ac:dyDescent="0.45">
      <c r="D6722"/>
      <c r="E6722"/>
      <c r="I6722" s="21"/>
      <c r="J6722" s="22"/>
      <c r="K6722" s="23"/>
      <c r="M6722" s="31"/>
      <c r="N6722" s="31"/>
      <c r="O6722"/>
      <c r="P6722"/>
      <c r="R6722"/>
      <c r="T6722" s="30"/>
    </row>
    <row r="6723" spans="4:20" x14ac:dyDescent="0.45">
      <c r="D6723"/>
      <c r="E6723"/>
      <c r="I6723" s="21"/>
      <c r="J6723" s="22"/>
      <c r="K6723" s="23"/>
      <c r="M6723" s="31"/>
      <c r="N6723" s="31"/>
      <c r="O6723"/>
      <c r="P6723"/>
      <c r="R6723"/>
      <c r="T6723" s="30"/>
    </row>
    <row r="6724" spans="4:20" x14ac:dyDescent="0.45">
      <c r="D6724"/>
      <c r="E6724"/>
      <c r="I6724" s="21"/>
      <c r="J6724" s="22"/>
      <c r="K6724" s="23"/>
      <c r="M6724" s="31"/>
      <c r="N6724" s="31"/>
      <c r="O6724"/>
      <c r="P6724"/>
      <c r="R6724"/>
      <c r="T6724" s="30"/>
    </row>
    <row r="6725" spans="4:20" x14ac:dyDescent="0.45">
      <c r="D6725"/>
      <c r="E6725"/>
      <c r="I6725" s="21"/>
      <c r="J6725" s="22"/>
      <c r="K6725" s="23"/>
      <c r="M6725" s="31"/>
      <c r="N6725" s="31"/>
      <c r="O6725"/>
      <c r="P6725"/>
      <c r="R6725"/>
      <c r="T6725" s="30"/>
    </row>
    <row r="6726" spans="4:20" x14ac:dyDescent="0.45">
      <c r="D6726"/>
      <c r="E6726"/>
      <c r="I6726" s="21"/>
      <c r="J6726" s="22"/>
      <c r="K6726" s="23"/>
      <c r="M6726" s="31"/>
      <c r="N6726" s="31"/>
      <c r="O6726"/>
      <c r="P6726"/>
      <c r="R6726"/>
      <c r="T6726" s="30"/>
    </row>
    <row r="6727" spans="4:20" x14ac:dyDescent="0.45">
      <c r="D6727"/>
      <c r="E6727"/>
      <c r="I6727" s="21"/>
      <c r="J6727" s="22"/>
      <c r="K6727" s="23"/>
      <c r="M6727" s="31"/>
      <c r="N6727" s="31"/>
      <c r="O6727"/>
      <c r="P6727"/>
      <c r="R6727"/>
      <c r="T6727" s="30"/>
    </row>
    <row r="6728" spans="4:20" x14ac:dyDescent="0.45">
      <c r="D6728"/>
      <c r="E6728"/>
      <c r="I6728" s="21"/>
      <c r="J6728" s="22"/>
      <c r="K6728" s="23"/>
      <c r="M6728" s="31"/>
      <c r="N6728" s="31"/>
      <c r="O6728"/>
      <c r="P6728"/>
      <c r="R6728"/>
      <c r="T6728" s="30"/>
    </row>
    <row r="6729" spans="4:20" x14ac:dyDescent="0.45">
      <c r="D6729"/>
      <c r="E6729"/>
      <c r="I6729" s="21"/>
      <c r="J6729" s="22"/>
      <c r="K6729" s="23"/>
      <c r="M6729" s="31"/>
      <c r="N6729" s="31"/>
      <c r="O6729"/>
      <c r="P6729"/>
      <c r="R6729"/>
      <c r="T6729" s="30"/>
    </row>
    <row r="6730" spans="4:20" x14ac:dyDescent="0.45">
      <c r="D6730"/>
      <c r="E6730"/>
      <c r="I6730" s="21"/>
      <c r="J6730" s="22"/>
      <c r="K6730" s="23"/>
      <c r="M6730" s="31"/>
      <c r="N6730" s="31"/>
      <c r="O6730"/>
      <c r="P6730"/>
      <c r="R6730"/>
      <c r="T6730" s="30"/>
    </row>
    <row r="6731" spans="4:20" x14ac:dyDescent="0.45">
      <c r="D6731"/>
      <c r="E6731"/>
      <c r="I6731" s="21"/>
      <c r="J6731" s="22"/>
      <c r="K6731" s="23"/>
      <c r="M6731" s="31"/>
      <c r="N6731" s="31"/>
      <c r="O6731"/>
      <c r="P6731"/>
      <c r="R6731"/>
      <c r="T6731" s="30"/>
    </row>
    <row r="6732" spans="4:20" x14ac:dyDescent="0.45">
      <c r="D6732"/>
      <c r="E6732"/>
      <c r="I6732" s="21"/>
      <c r="J6732" s="22"/>
      <c r="K6732" s="23"/>
      <c r="M6732" s="31"/>
      <c r="N6732" s="31"/>
      <c r="O6732"/>
      <c r="P6732"/>
      <c r="R6732"/>
      <c r="T6732" s="30"/>
    </row>
    <row r="6733" spans="4:20" x14ac:dyDescent="0.45">
      <c r="D6733"/>
      <c r="E6733"/>
      <c r="I6733" s="21"/>
      <c r="J6733" s="22"/>
      <c r="K6733" s="23"/>
      <c r="M6733" s="31"/>
      <c r="N6733" s="31"/>
      <c r="O6733"/>
      <c r="P6733"/>
      <c r="R6733"/>
      <c r="T6733" s="30"/>
    </row>
    <row r="6734" spans="4:20" x14ac:dyDescent="0.45">
      <c r="D6734"/>
      <c r="E6734"/>
      <c r="I6734" s="21"/>
      <c r="J6734" s="22"/>
      <c r="K6734" s="23"/>
      <c r="M6734" s="31"/>
      <c r="N6734" s="31"/>
      <c r="O6734"/>
      <c r="P6734"/>
      <c r="R6734"/>
      <c r="T6734" s="30"/>
    </row>
    <row r="6735" spans="4:20" x14ac:dyDescent="0.45">
      <c r="D6735"/>
      <c r="E6735"/>
      <c r="I6735" s="21"/>
      <c r="J6735" s="22"/>
      <c r="K6735" s="23"/>
      <c r="M6735" s="31"/>
      <c r="N6735" s="31"/>
      <c r="O6735"/>
      <c r="P6735"/>
      <c r="R6735"/>
      <c r="T6735" s="30"/>
    </row>
    <row r="6736" spans="4:20" x14ac:dyDescent="0.45">
      <c r="D6736"/>
      <c r="E6736"/>
      <c r="I6736" s="21"/>
      <c r="J6736" s="22"/>
      <c r="K6736" s="23"/>
      <c r="M6736" s="31"/>
      <c r="N6736" s="31"/>
      <c r="O6736"/>
      <c r="P6736"/>
      <c r="R6736"/>
      <c r="T6736" s="30"/>
    </row>
    <row r="6737" spans="4:20" x14ac:dyDescent="0.45">
      <c r="D6737"/>
      <c r="E6737"/>
      <c r="I6737" s="21"/>
      <c r="J6737" s="22"/>
      <c r="K6737" s="23"/>
      <c r="M6737" s="31"/>
      <c r="N6737" s="31"/>
      <c r="O6737"/>
      <c r="P6737"/>
      <c r="R6737"/>
      <c r="T6737" s="30"/>
    </row>
    <row r="6738" spans="4:20" x14ac:dyDescent="0.45">
      <c r="D6738"/>
      <c r="E6738"/>
      <c r="I6738" s="21"/>
      <c r="J6738" s="22"/>
      <c r="K6738" s="23"/>
      <c r="M6738" s="31"/>
      <c r="N6738" s="31"/>
      <c r="O6738"/>
      <c r="P6738"/>
      <c r="R6738"/>
      <c r="T6738" s="30"/>
    </row>
    <row r="6739" spans="4:20" x14ac:dyDescent="0.45">
      <c r="D6739"/>
      <c r="E6739"/>
      <c r="I6739" s="21"/>
      <c r="J6739" s="22"/>
      <c r="K6739" s="23"/>
      <c r="M6739" s="31"/>
      <c r="N6739" s="31"/>
      <c r="O6739"/>
      <c r="P6739"/>
      <c r="R6739"/>
      <c r="T6739" s="30"/>
    </row>
    <row r="6740" spans="4:20" x14ac:dyDescent="0.45">
      <c r="D6740"/>
      <c r="E6740"/>
      <c r="I6740" s="21"/>
      <c r="J6740" s="22"/>
      <c r="K6740" s="23"/>
      <c r="M6740" s="31"/>
      <c r="N6740" s="31"/>
      <c r="O6740"/>
      <c r="P6740"/>
      <c r="R6740"/>
      <c r="T6740" s="30"/>
    </row>
    <row r="6741" spans="4:20" x14ac:dyDescent="0.45">
      <c r="D6741"/>
      <c r="E6741"/>
      <c r="I6741" s="21"/>
      <c r="J6741" s="22"/>
      <c r="K6741" s="23"/>
      <c r="M6741" s="31"/>
      <c r="N6741" s="31"/>
      <c r="O6741"/>
      <c r="P6741"/>
      <c r="R6741"/>
      <c r="T6741" s="30"/>
    </row>
    <row r="6742" spans="4:20" x14ac:dyDescent="0.45">
      <c r="D6742"/>
      <c r="E6742"/>
      <c r="I6742" s="21"/>
      <c r="J6742" s="22"/>
      <c r="K6742" s="23"/>
      <c r="M6742" s="31"/>
      <c r="N6742" s="31"/>
      <c r="O6742"/>
      <c r="P6742"/>
      <c r="R6742"/>
      <c r="T6742" s="30"/>
    </row>
    <row r="6743" spans="4:20" x14ac:dyDescent="0.45">
      <c r="D6743"/>
      <c r="E6743"/>
      <c r="I6743" s="21"/>
      <c r="J6743" s="22"/>
      <c r="K6743" s="23"/>
      <c r="M6743" s="31"/>
      <c r="N6743" s="31"/>
      <c r="O6743"/>
      <c r="P6743"/>
      <c r="R6743"/>
      <c r="T6743" s="30"/>
    </row>
    <row r="6744" spans="4:20" x14ac:dyDescent="0.45">
      <c r="D6744"/>
      <c r="E6744"/>
      <c r="I6744" s="21"/>
      <c r="J6744" s="22"/>
      <c r="K6744" s="23"/>
      <c r="M6744" s="31"/>
      <c r="N6744" s="31"/>
      <c r="O6744"/>
      <c r="P6744"/>
      <c r="R6744"/>
      <c r="T6744" s="30"/>
    </row>
    <row r="6745" spans="4:20" x14ac:dyDescent="0.45">
      <c r="D6745"/>
      <c r="E6745"/>
      <c r="I6745" s="21"/>
      <c r="J6745" s="22"/>
      <c r="K6745" s="23"/>
      <c r="M6745" s="31"/>
      <c r="N6745" s="31"/>
      <c r="O6745"/>
      <c r="P6745"/>
      <c r="R6745"/>
      <c r="T6745" s="30"/>
    </row>
    <row r="6746" spans="4:20" x14ac:dyDescent="0.45">
      <c r="D6746"/>
      <c r="E6746"/>
      <c r="I6746" s="21"/>
      <c r="J6746" s="22"/>
      <c r="K6746" s="23"/>
      <c r="M6746" s="31"/>
      <c r="N6746" s="31"/>
      <c r="O6746"/>
      <c r="P6746"/>
      <c r="R6746"/>
      <c r="T6746" s="30"/>
    </row>
    <row r="6747" spans="4:20" x14ac:dyDescent="0.45">
      <c r="D6747"/>
      <c r="E6747"/>
      <c r="I6747" s="21"/>
      <c r="J6747" s="22"/>
      <c r="K6747" s="23"/>
      <c r="M6747" s="31"/>
      <c r="N6747" s="31"/>
      <c r="O6747"/>
      <c r="P6747"/>
      <c r="R6747"/>
      <c r="T6747" s="30"/>
    </row>
    <row r="6748" spans="4:20" x14ac:dyDescent="0.45">
      <c r="D6748"/>
      <c r="E6748"/>
      <c r="I6748" s="21"/>
      <c r="J6748" s="22"/>
      <c r="K6748" s="23"/>
      <c r="M6748" s="31"/>
      <c r="N6748" s="31"/>
      <c r="O6748"/>
      <c r="P6748"/>
      <c r="R6748"/>
      <c r="T6748" s="30"/>
    </row>
    <row r="6749" spans="4:20" x14ac:dyDescent="0.45">
      <c r="D6749"/>
      <c r="E6749"/>
      <c r="I6749" s="21"/>
      <c r="J6749" s="22"/>
      <c r="K6749" s="23"/>
      <c r="M6749" s="31"/>
      <c r="N6749" s="31"/>
      <c r="O6749"/>
      <c r="P6749"/>
      <c r="R6749"/>
      <c r="T6749" s="30"/>
    </row>
    <row r="6750" spans="4:20" x14ac:dyDescent="0.45">
      <c r="D6750"/>
      <c r="E6750"/>
      <c r="I6750" s="21"/>
      <c r="J6750" s="22"/>
      <c r="K6750" s="23"/>
      <c r="M6750" s="31"/>
      <c r="N6750" s="31"/>
      <c r="O6750"/>
      <c r="P6750"/>
      <c r="R6750"/>
      <c r="T6750" s="30"/>
    </row>
    <row r="6751" spans="4:20" x14ac:dyDescent="0.45">
      <c r="D6751"/>
      <c r="E6751"/>
      <c r="I6751" s="21"/>
      <c r="J6751" s="22"/>
      <c r="K6751" s="23"/>
      <c r="M6751" s="31"/>
      <c r="N6751" s="31"/>
      <c r="O6751"/>
      <c r="P6751"/>
      <c r="R6751"/>
      <c r="T6751" s="30"/>
    </row>
    <row r="6752" spans="4:20" x14ac:dyDescent="0.45">
      <c r="D6752"/>
      <c r="E6752"/>
      <c r="I6752" s="21"/>
      <c r="J6752" s="22"/>
      <c r="K6752" s="23"/>
      <c r="M6752" s="31"/>
      <c r="N6752" s="31"/>
      <c r="O6752"/>
      <c r="P6752"/>
      <c r="R6752"/>
      <c r="T6752" s="30"/>
    </row>
    <row r="6753" spans="4:20" x14ac:dyDescent="0.45">
      <c r="D6753"/>
      <c r="E6753"/>
      <c r="I6753" s="21"/>
      <c r="J6753" s="22"/>
      <c r="K6753" s="23"/>
      <c r="M6753" s="31"/>
      <c r="N6753" s="31"/>
      <c r="O6753"/>
      <c r="P6753"/>
      <c r="R6753"/>
      <c r="T6753" s="30"/>
    </row>
    <row r="6754" spans="4:20" x14ac:dyDescent="0.45">
      <c r="D6754"/>
      <c r="E6754"/>
      <c r="I6754" s="21"/>
      <c r="J6754" s="22"/>
      <c r="K6754" s="23"/>
      <c r="M6754" s="31"/>
      <c r="N6754" s="31"/>
      <c r="O6754"/>
      <c r="P6754"/>
      <c r="R6754"/>
      <c r="T6754" s="30"/>
    </row>
    <row r="6755" spans="4:20" x14ac:dyDescent="0.45">
      <c r="D6755"/>
      <c r="E6755"/>
      <c r="I6755" s="21"/>
      <c r="J6755" s="22"/>
      <c r="K6755" s="23"/>
      <c r="M6755" s="31"/>
      <c r="N6755" s="31"/>
      <c r="O6755"/>
      <c r="P6755"/>
      <c r="R6755"/>
      <c r="T6755" s="30"/>
    </row>
    <row r="6756" spans="4:20" x14ac:dyDescent="0.45">
      <c r="D6756"/>
      <c r="E6756"/>
      <c r="I6756" s="21"/>
      <c r="J6756" s="22"/>
      <c r="K6756" s="23"/>
      <c r="M6756" s="31"/>
      <c r="N6756" s="31"/>
      <c r="O6756"/>
      <c r="P6756"/>
      <c r="R6756"/>
      <c r="T6756" s="30"/>
    </row>
    <row r="6757" spans="4:20" x14ac:dyDescent="0.45">
      <c r="D6757"/>
      <c r="E6757"/>
      <c r="I6757" s="21"/>
      <c r="J6757" s="22"/>
      <c r="K6757" s="23"/>
      <c r="M6757" s="31"/>
      <c r="N6757" s="31"/>
      <c r="O6757"/>
      <c r="P6757"/>
      <c r="R6757"/>
      <c r="T6757" s="30"/>
    </row>
    <row r="6758" spans="4:20" x14ac:dyDescent="0.45">
      <c r="D6758"/>
      <c r="E6758"/>
      <c r="I6758" s="21"/>
      <c r="J6758" s="22"/>
      <c r="K6758" s="23"/>
      <c r="M6758" s="31"/>
      <c r="N6758" s="31"/>
      <c r="O6758"/>
      <c r="P6758"/>
      <c r="R6758"/>
      <c r="T6758" s="30"/>
    </row>
    <row r="6759" spans="4:20" x14ac:dyDescent="0.45">
      <c r="D6759"/>
      <c r="E6759"/>
      <c r="I6759" s="21"/>
      <c r="J6759" s="22"/>
      <c r="K6759" s="23"/>
      <c r="M6759" s="31"/>
      <c r="N6759" s="31"/>
      <c r="O6759"/>
      <c r="P6759"/>
      <c r="R6759"/>
      <c r="T6759" s="30"/>
    </row>
    <row r="6760" spans="4:20" x14ac:dyDescent="0.45">
      <c r="D6760"/>
      <c r="E6760"/>
      <c r="I6760" s="21"/>
      <c r="J6760" s="22"/>
      <c r="K6760" s="23"/>
      <c r="M6760" s="31"/>
      <c r="N6760" s="31"/>
      <c r="O6760"/>
      <c r="P6760"/>
      <c r="R6760"/>
      <c r="T6760" s="30"/>
    </row>
    <row r="6761" spans="4:20" x14ac:dyDescent="0.45">
      <c r="D6761"/>
      <c r="E6761"/>
      <c r="I6761" s="21"/>
      <c r="J6761" s="22"/>
      <c r="K6761" s="23"/>
      <c r="M6761" s="31"/>
      <c r="N6761" s="31"/>
      <c r="O6761"/>
      <c r="P6761"/>
      <c r="R6761"/>
      <c r="T6761" s="30"/>
    </row>
    <row r="6762" spans="4:20" x14ac:dyDescent="0.45">
      <c r="D6762"/>
      <c r="E6762"/>
      <c r="I6762" s="21"/>
      <c r="J6762" s="22"/>
      <c r="K6762" s="23"/>
      <c r="M6762" s="31"/>
      <c r="N6762" s="31"/>
      <c r="O6762"/>
      <c r="P6762"/>
      <c r="R6762"/>
      <c r="T6762" s="30"/>
    </row>
    <row r="6763" spans="4:20" x14ac:dyDescent="0.45">
      <c r="D6763"/>
      <c r="E6763"/>
      <c r="I6763" s="21"/>
      <c r="J6763" s="22"/>
      <c r="K6763" s="23"/>
      <c r="M6763" s="31"/>
      <c r="N6763" s="31"/>
      <c r="O6763"/>
      <c r="P6763"/>
      <c r="R6763"/>
      <c r="T6763" s="30"/>
    </row>
    <row r="6764" spans="4:20" x14ac:dyDescent="0.45">
      <c r="D6764"/>
      <c r="E6764"/>
      <c r="I6764" s="21"/>
      <c r="J6764" s="22"/>
      <c r="K6764" s="23"/>
      <c r="M6764" s="31"/>
      <c r="N6764" s="31"/>
      <c r="O6764"/>
      <c r="P6764"/>
      <c r="R6764"/>
      <c r="T6764" s="30"/>
    </row>
    <row r="6765" spans="4:20" x14ac:dyDescent="0.45">
      <c r="D6765"/>
      <c r="E6765"/>
      <c r="I6765" s="21"/>
      <c r="J6765" s="22"/>
      <c r="K6765" s="23"/>
      <c r="M6765" s="31"/>
      <c r="N6765" s="31"/>
      <c r="O6765"/>
      <c r="P6765"/>
      <c r="R6765"/>
      <c r="T6765" s="30"/>
    </row>
    <row r="6766" spans="4:20" x14ac:dyDescent="0.45">
      <c r="D6766"/>
      <c r="E6766"/>
      <c r="I6766" s="21"/>
      <c r="J6766" s="22"/>
      <c r="K6766" s="23"/>
      <c r="M6766" s="31"/>
      <c r="N6766" s="31"/>
      <c r="O6766"/>
      <c r="P6766"/>
      <c r="R6766"/>
      <c r="T6766" s="30"/>
    </row>
    <row r="6767" spans="4:20" x14ac:dyDescent="0.45">
      <c r="D6767"/>
      <c r="E6767"/>
      <c r="I6767" s="21"/>
      <c r="J6767" s="22"/>
      <c r="K6767" s="23"/>
      <c r="M6767" s="31"/>
      <c r="N6767" s="31"/>
      <c r="O6767"/>
      <c r="P6767"/>
      <c r="R6767"/>
      <c r="T6767" s="30"/>
    </row>
    <row r="6768" spans="4:20" x14ac:dyDescent="0.45">
      <c r="D6768"/>
      <c r="E6768"/>
      <c r="I6768" s="21"/>
      <c r="J6768" s="22"/>
      <c r="K6768" s="23"/>
      <c r="M6768" s="31"/>
      <c r="N6768" s="31"/>
      <c r="O6768"/>
      <c r="P6768"/>
      <c r="R6768"/>
      <c r="T6768" s="30"/>
    </row>
    <row r="6769" spans="4:20" x14ac:dyDescent="0.45">
      <c r="D6769"/>
      <c r="E6769"/>
      <c r="I6769" s="21"/>
      <c r="J6769" s="22"/>
      <c r="K6769" s="23"/>
      <c r="M6769" s="31"/>
      <c r="N6769" s="31"/>
      <c r="O6769"/>
      <c r="P6769"/>
      <c r="R6769"/>
      <c r="T6769" s="30"/>
    </row>
    <row r="6770" spans="4:20" x14ac:dyDescent="0.45">
      <c r="D6770"/>
      <c r="E6770"/>
      <c r="I6770" s="21"/>
      <c r="J6770" s="22"/>
      <c r="K6770" s="23"/>
      <c r="M6770" s="31"/>
      <c r="N6770" s="31"/>
      <c r="O6770"/>
      <c r="P6770"/>
      <c r="R6770"/>
      <c r="T6770" s="30"/>
    </row>
    <row r="6771" spans="4:20" x14ac:dyDescent="0.45">
      <c r="D6771"/>
      <c r="E6771"/>
      <c r="I6771" s="21"/>
      <c r="J6771" s="22"/>
      <c r="K6771" s="23"/>
      <c r="M6771" s="31"/>
      <c r="N6771" s="31"/>
      <c r="O6771"/>
      <c r="P6771"/>
      <c r="R6771"/>
      <c r="T6771" s="30"/>
    </row>
    <row r="6772" spans="4:20" x14ac:dyDescent="0.45">
      <c r="D6772"/>
      <c r="E6772"/>
      <c r="I6772" s="21"/>
      <c r="J6772" s="22"/>
      <c r="K6772" s="23"/>
      <c r="M6772" s="31"/>
      <c r="N6772" s="31"/>
      <c r="O6772"/>
      <c r="P6772"/>
      <c r="R6772"/>
      <c r="T6772" s="30"/>
    </row>
    <row r="6773" spans="4:20" x14ac:dyDescent="0.45">
      <c r="D6773"/>
      <c r="E6773"/>
      <c r="I6773" s="21"/>
      <c r="J6773" s="22"/>
      <c r="K6773" s="23"/>
      <c r="M6773" s="31"/>
      <c r="N6773" s="31"/>
      <c r="O6773"/>
      <c r="P6773"/>
      <c r="R6773"/>
      <c r="T6773" s="30"/>
    </row>
    <row r="6774" spans="4:20" x14ac:dyDescent="0.45">
      <c r="D6774"/>
      <c r="E6774"/>
      <c r="I6774" s="21"/>
      <c r="J6774" s="22"/>
      <c r="K6774" s="23"/>
      <c r="M6774" s="31"/>
      <c r="N6774" s="31"/>
      <c r="O6774"/>
      <c r="P6774"/>
      <c r="R6774"/>
      <c r="T6774" s="30"/>
    </row>
    <row r="6775" spans="4:20" x14ac:dyDescent="0.45">
      <c r="D6775"/>
      <c r="E6775"/>
      <c r="I6775" s="21"/>
      <c r="J6775" s="22"/>
      <c r="K6775" s="23"/>
      <c r="M6775" s="31"/>
      <c r="N6775" s="31"/>
      <c r="O6775"/>
      <c r="P6775"/>
      <c r="R6775"/>
      <c r="T6775" s="30"/>
    </row>
    <row r="6776" spans="4:20" x14ac:dyDescent="0.45">
      <c r="D6776"/>
      <c r="E6776"/>
      <c r="I6776" s="21"/>
      <c r="J6776" s="22"/>
      <c r="K6776" s="23"/>
      <c r="M6776" s="31"/>
      <c r="N6776" s="31"/>
      <c r="O6776"/>
      <c r="P6776"/>
      <c r="R6776"/>
      <c r="T6776" s="30"/>
    </row>
    <row r="6777" spans="4:20" x14ac:dyDescent="0.45">
      <c r="D6777"/>
      <c r="E6777"/>
      <c r="I6777" s="21"/>
      <c r="J6777" s="22"/>
      <c r="K6777" s="23"/>
      <c r="M6777" s="31"/>
      <c r="N6777" s="31"/>
      <c r="O6777"/>
      <c r="P6777"/>
      <c r="R6777"/>
      <c r="T6777" s="30"/>
    </row>
    <row r="6778" spans="4:20" x14ac:dyDescent="0.45">
      <c r="D6778"/>
      <c r="E6778"/>
      <c r="I6778" s="21"/>
      <c r="J6778" s="22"/>
      <c r="K6778" s="23"/>
      <c r="M6778" s="31"/>
      <c r="N6778" s="31"/>
      <c r="O6778"/>
      <c r="P6778"/>
      <c r="R6778"/>
      <c r="T6778" s="30"/>
    </row>
    <row r="6779" spans="4:20" x14ac:dyDescent="0.45">
      <c r="D6779"/>
      <c r="E6779"/>
      <c r="I6779" s="21"/>
      <c r="J6779" s="22"/>
      <c r="K6779" s="23"/>
      <c r="M6779" s="31"/>
      <c r="N6779" s="31"/>
      <c r="O6779"/>
      <c r="P6779"/>
      <c r="R6779"/>
      <c r="T6779" s="30"/>
    </row>
    <row r="6780" spans="4:20" x14ac:dyDescent="0.45">
      <c r="D6780"/>
      <c r="E6780"/>
      <c r="I6780" s="21"/>
      <c r="J6780" s="22"/>
      <c r="K6780" s="23"/>
      <c r="M6780" s="31"/>
      <c r="N6780" s="31"/>
      <c r="O6780"/>
      <c r="P6780"/>
      <c r="R6780"/>
      <c r="T6780" s="30"/>
    </row>
    <row r="6781" spans="4:20" x14ac:dyDescent="0.45">
      <c r="D6781"/>
      <c r="E6781"/>
      <c r="I6781" s="21"/>
      <c r="J6781" s="22"/>
      <c r="K6781" s="23"/>
      <c r="M6781" s="31"/>
      <c r="N6781" s="31"/>
      <c r="O6781"/>
      <c r="P6781"/>
      <c r="R6781"/>
      <c r="T6781" s="30"/>
    </row>
    <row r="6782" spans="4:20" x14ac:dyDescent="0.45">
      <c r="D6782"/>
      <c r="E6782"/>
      <c r="I6782" s="21"/>
      <c r="J6782" s="22"/>
      <c r="K6782" s="23"/>
      <c r="M6782" s="31"/>
      <c r="N6782" s="31"/>
      <c r="O6782"/>
      <c r="P6782"/>
      <c r="R6782"/>
      <c r="T6782" s="30"/>
    </row>
    <row r="6783" spans="4:20" x14ac:dyDescent="0.45">
      <c r="D6783"/>
      <c r="E6783"/>
      <c r="I6783" s="21"/>
      <c r="J6783" s="22"/>
      <c r="K6783" s="23"/>
      <c r="M6783" s="31"/>
      <c r="N6783" s="31"/>
      <c r="O6783"/>
      <c r="P6783"/>
      <c r="R6783"/>
      <c r="T6783" s="30"/>
    </row>
    <row r="6784" spans="4:20" x14ac:dyDescent="0.45">
      <c r="D6784"/>
      <c r="E6784"/>
      <c r="I6784" s="21"/>
      <c r="J6784" s="22"/>
      <c r="K6784" s="23"/>
      <c r="M6784" s="31"/>
      <c r="N6784" s="31"/>
      <c r="O6784"/>
      <c r="P6784"/>
      <c r="R6784"/>
      <c r="T6784" s="30"/>
    </row>
    <row r="6785" spans="4:20" x14ac:dyDescent="0.45">
      <c r="D6785"/>
      <c r="E6785"/>
      <c r="I6785" s="21"/>
      <c r="J6785" s="22"/>
      <c r="K6785" s="23"/>
      <c r="M6785" s="31"/>
      <c r="N6785" s="31"/>
      <c r="O6785"/>
      <c r="P6785"/>
      <c r="R6785"/>
      <c r="T6785" s="30"/>
    </row>
    <row r="6786" spans="4:20" x14ac:dyDescent="0.45">
      <c r="D6786"/>
      <c r="E6786"/>
      <c r="I6786" s="21"/>
      <c r="J6786" s="22"/>
      <c r="K6786" s="23"/>
      <c r="M6786" s="31"/>
      <c r="N6786" s="31"/>
      <c r="O6786"/>
      <c r="P6786"/>
      <c r="R6786"/>
      <c r="T6786" s="30"/>
    </row>
    <row r="6787" spans="4:20" x14ac:dyDescent="0.45">
      <c r="D6787"/>
      <c r="E6787"/>
      <c r="I6787" s="21"/>
      <c r="J6787" s="22"/>
      <c r="K6787" s="23"/>
      <c r="M6787" s="31"/>
      <c r="N6787" s="31"/>
      <c r="O6787"/>
      <c r="P6787"/>
      <c r="R6787"/>
      <c r="T6787" s="30"/>
    </row>
    <row r="6788" spans="4:20" x14ac:dyDescent="0.45">
      <c r="D6788"/>
      <c r="E6788"/>
      <c r="I6788" s="21"/>
      <c r="J6788" s="22"/>
      <c r="K6788" s="23"/>
      <c r="M6788" s="31"/>
      <c r="N6788" s="31"/>
      <c r="O6788"/>
      <c r="P6788"/>
      <c r="R6788"/>
      <c r="T6788" s="30"/>
    </row>
    <row r="6789" spans="4:20" x14ac:dyDescent="0.45">
      <c r="D6789"/>
      <c r="E6789"/>
      <c r="I6789" s="21"/>
      <c r="J6789" s="22"/>
      <c r="K6789" s="23"/>
      <c r="M6789" s="31"/>
      <c r="N6789" s="31"/>
      <c r="O6789"/>
      <c r="P6789"/>
      <c r="R6789"/>
      <c r="T6789" s="30"/>
    </row>
    <row r="6790" spans="4:20" x14ac:dyDescent="0.45">
      <c r="D6790"/>
      <c r="E6790"/>
      <c r="I6790" s="21"/>
      <c r="J6790" s="22"/>
      <c r="K6790" s="23"/>
      <c r="M6790" s="31"/>
      <c r="N6790" s="31"/>
      <c r="O6790"/>
      <c r="P6790"/>
      <c r="R6790"/>
      <c r="T6790" s="30"/>
    </row>
    <row r="6791" spans="4:20" x14ac:dyDescent="0.45">
      <c r="D6791"/>
      <c r="E6791"/>
      <c r="I6791" s="21"/>
      <c r="J6791" s="22"/>
      <c r="K6791" s="23"/>
      <c r="M6791" s="31"/>
      <c r="N6791" s="31"/>
      <c r="O6791"/>
      <c r="P6791"/>
      <c r="R6791"/>
      <c r="T6791" s="30"/>
    </row>
    <row r="6792" spans="4:20" x14ac:dyDescent="0.45">
      <c r="D6792"/>
      <c r="E6792"/>
      <c r="I6792" s="21"/>
      <c r="J6792" s="22"/>
      <c r="K6792" s="23"/>
      <c r="M6792" s="31"/>
      <c r="N6792" s="31"/>
      <c r="O6792"/>
      <c r="P6792"/>
      <c r="R6792"/>
      <c r="T6792" s="30"/>
    </row>
    <row r="6793" spans="4:20" x14ac:dyDescent="0.45">
      <c r="D6793"/>
      <c r="E6793"/>
      <c r="I6793" s="21"/>
      <c r="J6793" s="22"/>
      <c r="K6793" s="23"/>
      <c r="M6793" s="31"/>
      <c r="N6793" s="31"/>
      <c r="O6793"/>
      <c r="P6793"/>
      <c r="R6793"/>
      <c r="T6793" s="30"/>
    </row>
    <row r="6794" spans="4:20" x14ac:dyDescent="0.45">
      <c r="D6794"/>
      <c r="E6794"/>
      <c r="I6794" s="21"/>
      <c r="J6794" s="22"/>
      <c r="K6794" s="23"/>
      <c r="M6794" s="31"/>
      <c r="N6794" s="31"/>
      <c r="O6794"/>
      <c r="P6794"/>
      <c r="R6794"/>
      <c r="T6794" s="30"/>
    </row>
    <row r="6795" spans="4:20" x14ac:dyDescent="0.45">
      <c r="D6795"/>
      <c r="E6795"/>
      <c r="I6795" s="21"/>
      <c r="J6795" s="22"/>
      <c r="K6795" s="23"/>
      <c r="M6795" s="31"/>
      <c r="N6795" s="31"/>
      <c r="O6795"/>
      <c r="P6795"/>
      <c r="R6795"/>
      <c r="T6795" s="30"/>
    </row>
    <row r="6796" spans="4:20" x14ac:dyDescent="0.45">
      <c r="D6796"/>
      <c r="E6796"/>
      <c r="I6796" s="21"/>
      <c r="J6796" s="22"/>
      <c r="K6796" s="23"/>
      <c r="M6796" s="31"/>
      <c r="N6796" s="31"/>
      <c r="O6796"/>
      <c r="P6796"/>
      <c r="R6796"/>
      <c r="T6796" s="30"/>
    </row>
    <row r="6797" spans="4:20" x14ac:dyDescent="0.45">
      <c r="D6797"/>
      <c r="E6797"/>
      <c r="I6797" s="21"/>
      <c r="J6797" s="22"/>
      <c r="K6797" s="23"/>
      <c r="M6797" s="31"/>
      <c r="N6797" s="31"/>
      <c r="O6797"/>
      <c r="P6797"/>
      <c r="R6797"/>
      <c r="T6797" s="30"/>
    </row>
    <row r="6798" spans="4:20" x14ac:dyDescent="0.45">
      <c r="D6798"/>
      <c r="E6798"/>
      <c r="I6798" s="21"/>
      <c r="J6798" s="22"/>
      <c r="K6798" s="23"/>
      <c r="M6798" s="31"/>
      <c r="N6798" s="31"/>
      <c r="O6798"/>
      <c r="P6798"/>
      <c r="R6798"/>
      <c r="T6798" s="30"/>
    </row>
    <row r="6799" spans="4:20" x14ac:dyDescent="0.45">
      <c r="D6799"/>
      <c r="E6799"/>
      <c r="I6799" s="21"/>
      <c r="J6799" s="22"/>
      <c r="K6799" s="23"/>
      <c r="M6799" s="31"/>
      <c r="N6799" s="31"/>
      <c r="O6799"/>
      <c r="P6799"/>
      <c r="R6799"/>
      <c r="T6799" s="30"/>
    </row>
    <row r="6800" spans="4:20" x14ac:dyDescent="0.45">
      <c r="D6800"/>
      <c r="E6800"/>
      <c r="I6800" s="21"/>
      <c r="J6800" s="22"/>
      <c r="K6800" s="23"/>
      <c r="M6800" s="31"/>
      <c r="N6800" s="31"/>
      <c r="O6800"/>
      <c r="P6800"/>
      <c r="R6800"/>
      <c r="T6800" s="30"/>
    </row>
    <row r="6801" spans="4:20" x14ac:dyDescent="0.45">
      <c r="D6801"/>
      <c r="E6801"/>
      <c r="I6801" s="21"/>
      <c r="J6801" s="22"/>
      <c r="K6801" s="23"/>
      <c r="M6801" s="31"/>
      <c r="N6801" s="31"/>
      <c r="O6801"/>
      <c r="P6801"/>
      <c r="R6801"/>
      <c r="T6801" s="30"/>
    </row>
    <row r="6802" spans="4:20" x14ac:dyDescent="0.45">
      <c r="D6802"/>
      <c r="E6802"/>
      <c r="I6802" s="21"/>
      <c r="J6802" s="22"/>
      <c r="K6802" s="23"/>
      <c r="M6802" s="31"/>
      <c r="N6802" s="31"/>
      <c r="O6802"/>
      <c r="P6802"/>
      <c r="R6802"/>
      <c r="T6802" s="30"/>
    </row>
    <row r="6803" spans="4:20" x14ac:dyDescent="0.45">
      <c r="D6803"/>
      <c r="E6803"/>
      <c r="I6803" s="21"/>
      <c r="J6803" s="22"/>
      <c r="K6803" s="23"/>
      <c r="M6803" s="31"/>
      <c r="N6803" s="31"/>
      <c r="O6803"/>
      <c r="P6803"/>
      <c r="R6803"/>
      <c r="T6803" s="30"/>
    </row>
    <row r="6804" spans="4:20" x14ac:dyDescent="0.45">
      <c r="D6804"/>
      <c r="E6804"/>
      <c r="I6804" s="21"/>
      <c r="J6804" s="22"/>
      <c r="K6804" s="23"/>
      <c r="M6804" s="31"/>
      <c r="N6804" s="31"/>
      <c r="O6804"/>
      <c r="P6804"/>
      <c r="R6804"/>
      <c r="T6804" s="30"/>
    </row>
    <row r="6805" spans="4:20" x14ac:dyDescent="0.45">
      <c r="D6805"/>
      <c r="E6805"/>
      <c r="I6805" s="21"/>
      <c r="J6805" s="22"/>
      <c r="K6805" s="23"/>
      <c r="M6805" s="31"/>
      <c r="N6805" s="31"/>
      <c r="O6805"/>
      <c r="P6805"/>
      <c r="R6805"/>
      <c r="T6805" s="30"/>
    </row>
    <row r="6806" spans="4:20" x14ac:dyDescent="0.45">
      <c r="D6806"/>
      <c r="E6806"/>
      <c r="I6806" s="21"/>
      <c r="J6806" s="22"/>
      <c r="K6806" s="23"/>
      <c r="M6806" s="31"/>
      <c r="N6806" s="31"/>
      <c r="O6806"/>
      <c r="P6806"/>
      <c r="R6806"/>
      <c r="T6806" s="30"/>
    </row>
    <row r="6807" spans="4:20" x14ac:dyDescent="0.45">
      <c r="D6807"/>
      <c r="E6807"/>
      <c r="I6807" s="21"/>
      <c r="J6807" s="22"/>
      <c r="K6807" s="23"/>
      <c r="M6807" s="31"/>
      <c r="N6807" s="31"/>
      <c r="O6807"/>
      <c r="P6807"/>
      <c r="R6807"/>
      <c r="T6807" s="30"/>
    </row>
    <row r="6808" spans="4:20" x14ac:dyDescent="0.45">
      <c r="D6808"/>
      <c r="E6808"/>
      <c r="I6808" s="21"/>
      <c r="J6808" s="22"/>
      <c r="K6808" s="23"/>
      <c r="M6808" s="31"/>
      <c r="N6808" s="31"/>
      <c r="O6808"/>
      <c r="P6808"/>
      <c r="R6808"/>
      <c r="T6808" s="30"/>
    </row>
    <row r="6809" spans="4:20" x14ac:dyDescent="0.45">
      <c r="D6809"/>
      <c r="E6809"/>
      <c r="I6809" s="21"/>
      <c r="J6809" s="22"/>
      <c r="K6809" s="23"/>
      <c r="M6809" s="31"/>
      <c r="N6809" s="31"/>
      <c r="O6809"/>
      <c r="P6809"/>
      <c r="R6809"/>
      <c r="T6809" s="30"/>
    </row>
    <row r="6810" spans="4:20" x14ac:dyDescent="0.45">
      <c r="D6810"/>
      <c r="E6810"/>
      <c r="I6810" s="21"/>
      <c r="J6810" s="22"/>
      <c r="K6810" s="23"/>
      <c r="M6810" s="31"/>
      <c r="N6810" s="31"/>
      <c r="O6810"/>
      <c r="P6810"/>
      <c r="R6810"/>
      <c r="T6810" s="30"/>
    </row>
    <row r="6811" spans="4:20" x14ac:dyDescent="0.45">
      <c r="D6811"/>
      <c r="E6811"/>
      <c r="I6811" s="21"/>
      <c r="J6811" s="22"/>
      <c r="K6811" s="23"/>
      <c r="M6811" s="31"/>
      <c r="N6811" s="31"/>
      <c r="O6811"/>
      <c r="P6811"/>
      <c r="R6811"/>
      <c r="T6811" s="30"/>
    </row>
    <row r="6812" spans="4:20" x14ac:dyDescent="0.45">
      <c r="D6812"/>
      <c r="E6812"/>
      <c r="I6812" s="21"/>
      <c r="J6812" s="22"/>
      <c r="K6812" s="23"/>
      <c r="M6812" s="31"/>
      <c r="N6812" s="31"/>
      <c r="O6812"/>
      <c r="P6812"/>
      <c r="R6812"/>
      <c r="T6812" s="30"/>
    </row>
    <row r="6813" spans="4:20" x14ac:dyDescent="0.45">
      <c r="D6813"/>
      <c r="E6813"/>
      <c r="I6813" s="21"/>
      <c r="J6813" s="22"/>
      <c r="K6813" s="23"/>
      <c r="M6813" s="31"/>
      <c r="N6813" s="31"/>
      <c r="O6813"/>
      <c r="P6813"/>
      <c r="R6813"/>
      <c r="T6813" s="30"/>
    </row>
    <row r="6814" spans="4:20" x14ac:dyDescent="0.45">
      <c r="D6814"/>
      <c r="E6814"/>
      <c r="I6814" s="21"/>
      <c r="J6814" s="22"/>
      <c r="K6814" s="23"/>
      <c r="M6814" s="31"/>
      <c r="N6814" s="31"/>
      <c r="O6814"/>
      <c r="P6814"/>
      <c r="R6814"/>
      <c r="T6814" s="30"/>
    </row>
    <row r="6815" spans="4:20" x14ac:dyDescent="0.45">
      <c r="D6815"/>
      <c r="E6815"/>
      <c r="I6815" s="21"/>
      <c r="J6815" s="22"/>
      <c r="K6815" s="23"/>
      <c r="M6815" s="31"/>
      <c r="N6815" s="31"/>
      <c r="O6815"/>
      <c r="P6815"/>
      <c r="R6815"/>
      <c r="T6815" s="30"/>
    </row>
    <row r="6816" spans="4:20" x14ac:dyDescent="0.45">
      <c r="D6816"/>
      <c r="E6816"/>
      <c r="I6816" s="21"/>
      <c r="J6816" s="22"/>
      <c r="K6816" s="23"/>
      <c r="M6816" s="31"/>
      <c r="N6816" s="31"/>
      <c r="O6816"/>
      <c r="P6816"/>
      <c r="R6816"/>
      <c r="T6816" s="30"/>
    </row>
    <row r="6817" spans="4:20" x14ac:dyDescent="0.45">
      <c r="D6817"/>
      <c r="E6817"/>
      <c r="I6817" s="21"/>
      <c r="J6817" s="22"/>
      <c r="K6817" s="23"/>
      <c r="M6817" s="31"/>
      <c r="N6817" s="31"/>
      <c r="O6817"/>
      <c r="P6817"/>
      <c r="R6817"/>
      <c r="T6817" s="30"/>
    </row>
    <row r="6818" spans="4:20" x14ac:dyDescent="0.45">
      <c r="D6818"/>
      <c r="E6818"/>
      <c r="I6818" s="21"/>
      <c r="J6818" s="22"/>
      <c r="K6818" s="23"/>
      <c r="M6818" s="31"/>
      <c r="N6818" s="31"/>
      <c r="O6818"/>
      <c r="P6818"/>
      <c r="R6818"/>
      <c r="T6818" s="30"/>
    </row>
    <row r="6819" spans="4:20" x14ac:dyDescent="0.45">
      <c r="D6819"/>
      <c r="E6819"/>
      <c r="I6819" s="21"/>
      <c r="J6819" s="22"/>
      <c r="K6819" s="23"/>
      <c r="M6819" s="31"/>
      <c r="N6819" s="31"/>
      <c r="O6819"/>
      <c r="P6819"/>
      <c r="R6819"/>
      <c r="T6819" s="30"/>
    </row>
    <row r="6820" spans="4:20" x14ac:dyDescent="0.45">
      <c r="D6820"/>
      <c r="E6820"/>
      <c r="I6820" s="21"/>
      <c r="J6820" s="22"/>
      <c r="K6820" s="23"/>
      <c r="M6820" s="31"/>
      <c r="N6820" s="31"/>
      <c r="O6820"/>
      <c r="P6820"/>
      <c r="R6820"/>
      <c r="T6820" s="30"/>
    </row>
    <row r="6821" spans="4:20" x14ac:dyDescent="0.45">
      <c r="D6821"/>
      <c r="E6821"/>
      <c r="I6821" s="21"/>
      <c r="J6821" s="22"/>
      <c r="K6821" s="23"/>
      <c r="M6821" s="31"/>
      <c r="N6821" s="31"/>
      <c r="O6821"/>
      <c r="P6821"/>
      <c r="R6821"/>
      <c r="T6821" s="30"/>
    </row>
    <row r="6822" spans="4:20" x14ac:dyDescent="0.45">
      <c r="D6822"/>
      <c r="E6822"/>
      <c r="I6822" s="21"/>
      <c r="J6822" s="22"/>
      <c r="K6822" s="23"/>
      <c r="M6822" s="31"/>
      <c r="N6822" s="31"/>
      <c r="O6822"/>
      <c r="P6822"/>
      <c r="R6822"/>
      <c r="T6822" s="30"/>
    </row>
    <row r="6823" spans="4:20" x14ac:dyDescent="0.45">
      <c r="D6823"/>
      <c r="E6823"/>
      <c r="I6823" s="21"/>
      <c r="J6823" s="22"/>
      <c r="K6823" s="23"/>
      <c r="M6823" s="31"/>
      <c r="N6823" s="31"/>
      <c r="O6823"/>
      <c r="P6823"/>
      <c r="R6823"/>
      <c r="T6823" s="30"/>
    </row>
    <row r="6824" spans="4:20" x14ac:dyDescent="0.45">
      <c r="D6824"/>
      <c r="E6824"/>
      <c r="I6824" s="21"/>
      <c r="J6824" s="22"/>
      <c r="K6824" s="23"/>
      <c r="M6824" s="31"/>
      <c r="N6824" s="31"/>
      <c r="O6824"/>
      <c r="P6824"/>
      <c r="R6824"/>
      <c r="T6824" s="30"/>
    </row>
    <row r="6825" spans="4:20" x14ac:dyDescent="0.45">
      <c r="D6825"/>
      <c r="E6825"/>
      <c r="I6825" s="21"/>
      <c r="J6825" s="22"/>
      <c r="K6825" s="23"/>
      <c r="M6825" s="31"/>
      <c r="N6825" s="31"/>
      <c r="O6825"/>
      <c r="P6825"/>
      <c r="R6825"/>
      <c r="T6825" s="30"/>
    </row>
    <row r="6826" spans="4:20" x14ac:dyDescent="0.45">
      <c r="D6826"/>
      <c r="E6826"/>
      <c r="I6826" s="21"/>
      <c r="J6826" s="22"/>
      <c r="K6826" s="23"/>
      <c r="M6826" s="31"/>
      <c r="N6826" s="31"/>
      <c r="O6826"/>
      <c r="P6826"/>
      <c r="R6826"/>
      <c r="T6826" s="30"/>
    </row>
    <row r="6827" spans="4:20" x14ac:dyDescent="0.45">
      <c r="D6827"/>
      <c r="E6827"/>
      <c r="I6827" s="21"/>
      <c r="J6827" s="22"/>
      <c r="K6827" s="23"/>
      <c r="M6827" s="31"/>
      <c r="N6827" s="31"/>
      <c r="O6827"/>
      <c r="P6827"/>
      <c r="R6827"/>
      <c r="T6827" s="30"/>
    </row>
    <row r="6828" spans="4:20" x14ac:dyDescent="0.45">
      <c r="D6828"/>
      <c r="E6828"/>
      <c r="I6828" s="21"/>
      <c r="J6828" s="22"/>
      <c r="K6828" s="23"/>
      <c r="M6828" s="31"/>
      <c r="N6828" s="31"/>
      <c r="O6828"/>
      <c r="P6828"/>
      <c r="R6828"/>
      <c r="T6828" s="30"/>
    </row>
    <row r="6829" spans="4:20" x14ac:dyDescent="0.45">
      <c r="D6829"/>
      <c r="E6829"/>
      <c r="I6829" s="21"/>
      <c r="J6829" s="22"/>
      <c r="K6829" s="23"/>
      <c r="M6829" s="31"/>
      <c r="N6829" s="31"/>
      <c r="O6829"/>
      <c r="P6829"/>
      <c r="R6829"/>
      <c r="T6829" s="30"/>
    </row>
    <row r="6830" spans="4:20" x14ac:dyDescent="0.45">
      <c r="D6830"/>
      <c r="E6830"/>
      <c r="I6830" s="21"/>
      <c r="J6830" s="22"/>
      <c r="K6830" s="23"/>
      <c r="M6830" s="31"/>
      <c r="N6830" s="31"/>
      <c r="O6830"/>
      <c r="P6830"/>
      <c r="R6830"/>
      <c r="T6830" s="30"/>
    </row>
    <row r="6831" spans="4:20" x14ac:dyDescent="0.45">
      <c r="D6831"/>
      <c r="E6831"/>
      <c r="I6831" s="21"/>
      <c r="J6831" s="22"/>
      <c r="K6831" s="23"/>
      <c r="M6831" s="31"/>
      <c r="N6831" s="31"/>
      <c r="O6831"/>
      <c r="P6831"/>
      <c r="R6831"/>
      <c r="T6831" s="30"/>
    </row>
    <row r="6832" spans="4:20" x14ac:dyDescent="0.45">
      <c r="D6832"/>
      <c r="E6832"/>
      <c r="I6832" s="21"/>
      <c r="J6832" s="22"/>
      <c r="K6832" s="23"/>
      <c r="M6832" s="31"/>
      <c r="N6832" s="31"/>
      <c r="O6832"/>
      <c r="P6832"/>
      <c r="R6832"/>
      <c r="T6832" s="30"/>
    </row>
    <row r="6833" spans="4:20" x14ac:dyDescent="0.45">
      <c r="D6833"/>
      <c r="E6833"/>
      <c r="I6833" s="21"/>
      <c r="J6833" s="22"/>
      <c r="K6833" s="23"/>
      <c r="M6833" s="31"/>
      <c r="N6833" s="31"/>
      <c r="O6833"/>
      <c r="P6833"/>
      <c r="R6833"/>
      <c r="T6833" s="30"/>
    </row>
    <row r="6834" spans="4:20" x14ac:dyDescent="0.45">
      <c r="D6834"/>
      <c r="E6834"/>
      <c r="I6834" s="21"/>
      <c r="J6834" s="22"/>
      <c r="K6834" s="23"/>
      <c r="M6834" s="31"/>
      <c r="N6834" s="31"/>
      <c r="O6834"/>
      <c r="P6834"/>
      <c r="R6834"/>
      <c r="T6834" s="30"/>
    </row>
    <row r="6835" spans="4:20" x14ac:dyDescent="0.45">
      <c r="D6835"/>
      <c r="E6835"/>
      <c r="I6835" s="21"/>
      <c r="J6835" s="22"/>
      <c r="K6835" s="23"/>
      <c r="M6835" s="31"/>
      <c r="N6835" s="31"/>
      <c r="O6835"/>
      <c r="P6835"/>
      <c r="R6835"/>
      <c r="T6835" s="30"/>
    </row>
    <row r="6836" spans="4:20" x14ac:dyDescent="0.45">
      <c r="D6836"/>
      <c r="E6836"/>
      <c r="I6836" s="21"/>
      <c r="J6836" s="22"/>
      <c r="K6836" s="23"/>
      <c r="M6836" s="31"/>
      <c r="N6836" s="31"/>
      <c r="O6836"/>
      <c r="P6836"/>
      <c r="R6836"/>
      <c r="T6836" s="30"/>
    </row>
    <row r="6837" spans="4:20" x14ac:dyDescent="0.45">
      <c r="D6837"/>
      <c r="E6837"/>
      <c r="I6837" s="21"/>
      <c r="J6837" s="22"/>
      <c r="K6837" s="23"/>
      <c r="M6837" s="31"/>
      <c r="N6837" s="31"/>
      <c r="O6837"/>
      <c r="P6837"/>
      <c r="R6837"/>
      <c r="T6837" s="30"/>
    </row>
    <row r="6838" spans="4:20" x14ac:dyDescent="0.45">
      <c r="D6838"/>
      <c r="E6838"/>
      <c r="I6838" s="21"/>
      <c r="J6838" s="22"/>
      <c r="K6838" s="23"/>
      <c r="M6838" s="31"/>
      <c r="N6838" s="31"/>
      <c r="O6838"/>
      <c r="P6838"/>
      <c r="R6838"/>
      <c r="T6838" s="30"/>
    </row>
    <row r="6839" spans="4:20" x14ac:dyDescent="0.45">
      <c r="D6839"/>
      <c r="E6839"/>
      <c r="I6839" s="21"/>
      <c r="J6839" s="22"/>
      <c r="K6839" s="23"/>
      <c r="M6839" s="31"/>
      <c r="N6839" s="31"/>
      <c r="O6839"/>
      <c r="P6839"/>
      <c r="R6839"/>
      <c r="T6839" s="30"/>
    </row>
    <row r="6840" spans="4:20" x14ac:dyDescent="0.45">
      <c r="D6840"/>
      <c r="E6840"/>
      <c r="I6840" s="21"/>
      <c r="J6840" s="22"/>
      <c r="K6840" s="23"/>
      <c r="M6840" s="31"/>
      <c r="N6840" s="31"/>
      <c r="O6840"/>
      <c r="P6840"/>
      <c r="R6840"/>
      <c r="T6840" s="30"/>
    </row>
    <row r="6841" spans="4:20" x14ac:dyDescent="0.45">
      <c r="D6841"/>
      <c r="E6841"/>
      <c r="I6841" s="21"/>
      <c r="J6841" s="22"/>
      <c r="K6841" s="23"/>
      <c r="M6841" s="31"/>
      <c r="N6841" s="31"/>
      <c r="O6841"/>
      <c r="P6841"/>
      <c r="R6841"/>
      <c r="T6841" s="30"/>
    </row>
    <row r="6842" spans="4:20" x14ac:dyDescent="0.45">
      <c r="D6842"/>
      <c r="E6842"/>
      <c r="I6842" s="21"/>
      <c r="J6842" s="22"/>
      <c r="K6842" s="23"/>
      <c r="M6842" s="31"/>
      <c r="N6842" s="31"/>
      <c r="O6842"/>
      <c r="P6842"/>
      <c r="R6842"/>
      <c r="T6842" s="30"/>
    </row>
    <row r="6843" spans="4:20" x14ac:dyDescent="0.45">
      <c r="D6843"/>
      <c r="E6843"/>
      <c r="I6843" s="21"/>
      <c r="J6843" s="22"/>
      <c r="K6843" s="23"/>
      <c r="M6843" s="31"/>
      <c r="N6843" s="31"/>
      <c r="O6843"/>
      <c r="P6843"/>
      <c r="R6843"/>
      <c r="T6843" s="30"/>
    </row>
    <row r="6844" spans="4:20" x14ac:dyDescent="0.45">
      <c r="D6844"/>
      <c r="E6844"/>
      <c r="I6844" s="21"/>
      <c r="J6844" s="22"/>
      <c r="K6844" s="23"/>
      <c r="M6844" s="31"/>
      <c r="N6844" s="31"/>
      <c r="O6844"/>
      <c r="P6844"/>
      <c r="R6844"/>
      <c r="T6844" s="30"/>
    </row>
    <row r="6845" spans="4:20" x14ac:dyDescent="0.45">
      <c r="D6845"/>
      <c r="E6845"/>
      <c r="I6845" s="21"/>
      <c r="J6845" s="22"/>
      <c r="K6845" s="23"/>
      <c r="M6845" s="31"/>
      <c r="N6845" s="31"/>
      <c r="O6845"/>
      <c r="P6845"/>
      <c r="R6845"/>
      <c r="T6845" s="30"/>
    </row>
    <row r="6846" spans="4:20" x14ac:dyDescent="0.45">
      <c r="D6846"/>
      <c r="E6846"/>
      <c r="I6846" s="21"/>
      <c r="J6846" s="22"/>
      <c r="K6846" s="23"/>
      <c r="M6846" s="31"/>
      <c r="N6846" s="31"/>
      <c r="O6846"/>
      <c r="P6846"/>
      <c r="R6846"/>
      <c r="T6846" s="30"/>
    </row>
    <row r="6847" spans="4:20" x14ac:dyDescent="0.45">
      <c r="D6847"/>
      <c r="E6847"/>
      <c r="I6847" s="21"/>
      <c r="J6847" s="22"/>
      <c r="K6847" s="23"/>
      <c r="M6847" s="31"/>
      <c r="N6847" s="31"/>
      <c r="O6847"/>
      <c r="P6847"/>
      <c r="R6847"/>
      <c r="T6847" s="30"/>
    </row>
    <row r="6848" spans="4:20" x14ac:dyDescent="0.45">
      <c r="D6848"/>
      <c r="E6848"/>
      <c r="I6848" s="21"/>
      <c r="J6848" s="22"/>
      <c r="K6848" s="23"/>
      <c r="M6848" s="31"/>
      <c r="N6848" s="31"/>
      <c r="O6848"/>
      <c r="P6848"/>
      <c r="R6848"/>
      <c r="T6848" s="30"/>
    </row>
    <row r="6849" spans="4:20" x14ac:dyDescent="0.45">
      <c r="D6849"/>
      <c r="E6849"/>
      <c r="I6849" s="21"/>
      <c r="J6849" s="22"/>
      <c r="K6849" s="23"/>
      <c r="M6849" s="31"/>
      <c r="N6849" s="31"/>
      <c r="O6849"/>
      <c r="P6849"/>
      <c r="R6849"/>
      <c r="T6849" s="30"/>
    </row>
    <row r="6850" spans="4:20" x14ac:dyDescent="0.45">
      <c r="D6850"/>
      <c r="E6850"/>
      <c r="I6850" s="21"/>
      <c r="J6850" s="22"/>
      <c r="K6850" s="23"/>
      <c r="M6850" s="31"/>
      <c r="N6850" s="31"/>
      <c r="O6850"/>
      <c r="P6850"/>
      <c r="R6850"/>
      <c r="T6850" s="30"/>
    </row>
    <row r="6851" spans="4:20" x14ac:dyDescent="0.45">
      <c r="D6851"/>
      <c r="E6851"/>
      <c r="I6851" s="21"/>
      <c r="J6851" s="22"/>
      <c r="K6851" s="23"/>
      <c r="M6851" s="31"/>
      <c r="N6851" s="31"/>
      <c r="O6851"/>
      <c r="P6851"/>
      <c r="R6851"/>
      <c r="T6851" s="30"/>
    </row>
    <row r="6852" spans="4:20" x14ac:dyDescent="0.45">
      <c r="D6852"/>
      <c r="E6852"/>
      <c r="I6852" s="21"/>
      <c r="J6852" s="22"/>
      <c r="K6852" s="23"/>
      <c r="M6852" s="31"/>
      <c r="N6852" s="31"/>
      <c r="O6852"/>
      <c r="P6852"/>
      <c r="R6852"/>
      <c r="T6852" s="30"/>
    </row>
    <row r="6853" spans="4:20" x14ac:dyDescent="0.45">
      <c r="D6853"/>
      <c r="E6853"/>
      <c r="I6853" s="21"/>
      <c r="J6853" s="22"/>
      <c r="K6853" s="23"/>
      <c r="M6853" s="31"/>
      <c r="N6853" s="31"/>
      <c r="O6853"/>
      <c r="P6853"/>
      <c r="R6853"/>
      <c r="T6853" s="30"/>
    </row>
    <row r="6854" spans="4:20" x14ac:dyDescent="0.45">
      <c r="D6854"/>
      <c r="E6854"/>
      <c r="I6854" s="21"/>
      <c r="J6854" s="22"/>
      <c r="K6854" s="23"/>
      <c r="M6854" s="31"/>
      <c r="N6854" s="31"/>
      <c r="O6854"/>
      <c r="P6854"/>
      <c r="R6854"/>
      <c r="T6854" s="30"/>
    </row>
    <row r="6855" spans="4:20" x14ac:dyDescent="0.45">
      <c r="D6855"/>
      <c r="E6855"/>
      <c r="I6855" s="21"/>
      <c r="J6855" s="22"/>
      <c r="K6855" s="23"/>
      <c r="M6855" s="31"/>
      <c r="N6855" s="31"/>
      <c r="O6855"/>
      <c r="P6855"/>
      <c r="R6855"/>
      <c r="T6855" s="30"/>
    </row>
    <row r="6856" spans="4:20" x14ac:dyDescent="0.45">
      <c r="D6856"/>
      <c r="E6856"/>
      <c r="I6856" s="21"/>
      <c r="J6856" s="22"/>
      <c r="K6856" s="23"/>
      <c r="M6856" s="31"/>
      <c r="N6856" s="31"/>
      <c r="O6856"/>
      <c r="P6856"/>
      <c r="R6856"/>
      <c r="T6856" s="30"/>
    </row>
    <row r="6857" spans="4:20" x14ac:dyDescent="0.45">
      <c r="D6857"/>
      <c r="E6857"/>
      <c r="I6857" s="21"/>
      <c r="J6857" s="22"/>
      <c r="K6857" s="23"/>
      <c r="M6857" s="31"/>
      <c r="N6857" s="31"/>
      <c r="O6857"/>
      <c r="P6857"/>
      <c r="R6857"/>
      <c r="T6857" s="30"/>
    </row>
    <row r="6858" spans="4:20" x14ac:dyDescent="0.45">
      <c r="D6858"/>
      <c r="E6858"/>
      <c r="I6858" s="21"/>
      <c r="J6858" s="22"/>
      <c r="K6858" s="23"/>
      <c r="M6858" s="31"/>
      <c r="N6858" s="31"/>
      <c r="O6858"/>
      <c r="P6858"/>
      <c r="R6858"/>
      <c r="T6858" s="30"/>
    </row>
    <row r="6859" spans="4:20" x14ac:dyDescent="0.45">
      <c r="D6859"/>
      <c r="E6859"/>
      <c r="I6859" s="21"/>
      <c r="J6859" s="22"/>
      <c r="K6859" s="23"/>
      <c r="M6859" s="31"/>
      <c r="N6859" s="31"/>
      <c r="O6859"/>
      <c r="P6859"/>
      <c r="R6859"/>
      <c r="T6859" s="30"/>
    </row>
    <row r="6860" spans="4:20" x14ac:dyDescent="0.45">
      <c r="D6860"/>
      <c r="E6860"/>
      <c r="I6860" s="21"/>
      <c r="J6860" s="22"/>
      <c r="K6860" s="23"/>
      <c r="M6860" s="31"/>
      <c r="N6860" s="31"/>
      <c r="O6860"/>
      <c r="P6860"/>
      <c r="R6860"/>
      <c r="T6860" s="30"/>
    </row>
    <row r="6861" spans="4:20" x14ac:dyDescent="0.45">
      <c r="D6861"/>
      <c r="E6861"/>
      <c r="I6861" s="21"/>
      <c r="J6861" s="22"/>
      <c r="K6861" s="23"/>
      <c r="M6861" s="31"/>
      <c r="N6861" s="31"/>
      <c r="O6861"/>
      <c r="P6861"/>
      <c r="R6861"/>
      <c r="T6861" s="30"/>
    </row>
    <row r="6862" spans="4:20" x14ac:dyDescent="0.45">
      <c r="D6862"/>
      <c r="E6862"/>
      <c r="I6862" s="21"/>
      <c r="J6862" s="22"/>
      <c r="K6862" s="23"/>
      <c r="M6862" s="31"/>
      <c r="N6862" s="31"/>
      <c r="O6862"/>
      <c r="P6862"/>
      <c r="R6862"/>
      <c r="T6862" s="30"/>
    </row>
    <row r="6863" spans="4:20" x14ac:dyDescent="0.45">
      <c r="D6863"/>
      <c r="E6863"/>
      <c r="I6863" s="21"/>
      <c r="J6863" s="22"/>
      <c r="K6863" s="23"/>
      <c r="M6863" s="31"/>
      <c r="N6863" s="31"/>
      <c r="O6863"/>
      <c r="P6863"/>
      <c r="R6863"/>
      <c r="T6863" s="30"/>
    </row>
    <row r="6864" spans="4:20" x14ac:dyDescent="0.45">
      <c r="D6864"/>
      <c r="E6864"/>
      <c r="I6864" s="21"/>
      <c r="J6864" s="22"/>
      <c r="K6864" s="23"/>
      <c r="M6864" s="31"/>
      <c r="N6864" s="31"/>
      <c r="O6864"/>
      <c r="P6864"/>
      <c r="R6864"/>
      <c r="T6864" s="30"/>
    </row>
    <row r="6865" spans="4:20" x14ac:dyDescent="0.45">
      <c r="D6865"/>
      <c r="E6865"/>
      <c r="I6865" s="21"/>
      <c r="J6865" s="22"/>
      <c r="K6865" s="23"/>
      <c r="M6865" s="31"/>
      <c r="N6865" s="31"/>
      <c r="O6865"/>
      <c r="P6865"/>
      <c r="R6865"/>
      <c r="T6865" s="30"/>
    </row>
    <row r="6866" spans="4:20" x14ac:dyDescent="0.45">
      <c r="D6866"/>
      <c r="E6866"/>
      <c r="I6866" s="21"/>
      <c r="J6866" s="22"/>
      <c r="K6866" s="23"/>
      <c r="M6866" s="31"/>
      <c r="N6866" s="31"/>
      <c r="O6866"/>
      <c r="P6866"/>
      <c r="R6866"/>
      <c r="T6866" s="30"/>
    </row>
    <row r="6867" spans="4:20" x14ac:dyDescent="0.45">
      <c r="D6867"/>
      <c r="E6867"/>
      <c r="I6867" s="21"/>
      <c r="J6867" s="22"/>
      <c r="K6867" s="23"/>
      <c r="M6867" s="31"/>
      <c r="N6867" s="31"/>
      <c r="O6867"/>
      <c r="P6867"/>
      <c r="R6867"/>
      <c r="T6867" s="30"/>
    </row>
    <row r="6868" spans="4:20" x14ac:dyDescent="0.45">
      <c r="D6868"/>
      <c r="E6868"/>
      <c r="I6868" s="21"/>
      <c r="J6868" s="22"/>
      <c r="K6868" s="23"/>
      <c r="M6868" s="31"/>
      <c r="N6868" s="31"/>
      <c r="O6868"/>
      <c r="P6868"/>
      <c r="R6868"/>
      <c r="T6868" s="30"/>
    </row>
    <row r="6869" spans="4:20" x14ac:dyDescent="0.45">
      <c r="D6869"/>
      <c r="E6869"/>
      <c r="I6869" s="21"/>
      <c r="J6869" s="22"/>
      <c r="K6869" s="23"/>
      <c r="M6869" s="31"/>
      <c r="N6869" s="31"/>
      <c r="O6869"/>
      <c r="P6869"/>
      <c r="R6869"/>
      <c r="T6869" s="30"/>
    </row>
    <row r="6870" spans="4:20" x14ac:dyDescent="0.45">
      <c r="D6870"/>
      <c r="E6870"/>
      <c r="I6870" s="21"/>
      <c r="J6870" s="22"/>
      <c r="K6870" s="23"/>
      <c r="M6870" s="31"/>
      <c r="N6870" s="31"/>
      <c r="O6870"/>
      <c r="P6870"/>
      <c r="R6870"/>
      <c r="T6870" s="30"/>
    </row>
    <row r="6871" spans="4:20" x14ac:dyDescent="0.45">
      <c r="D6871"/>
      <c r="E6871"/>
      <c r="I6871" s="21"/>
      <c r="J6871" s="22"/>
      <c r="K6871" s="23"/>
      <c r="M6871" s="31"/>
      <c r="N6871" s="31"/>
      <c r="O6871"/>
      <c r="P6871"/>
      <c r="R6871"/>
      <c r="T6871" s="30"/>
    </row>
    <row r="6872" spans="4:20" x14ac:dyDescent="0.45">
      <c r="D6872"/>
      <c r="E6872"/>
      <c r="I6872" s="21"/>
      <c r="J6872" s="22"/>
      <c r="K6872" s="23"/>
      <c r="M6872" s="31"/>
      <c r="N6872" s="31"/>
      <c r="O6872"/>
      <c r="P6872"/>
      <c r="R6872"/>
      <c r="T6872" s="30"/>
    </row>
    <row r="6873" spans="4:20" x14ac:dyDescent="0.45">
      <c r="D6873"/>
      <c r="E6873"/>
      <c r="I6873" s="21"/>
      <c r="J6873" s="22"/>
      <c r="K6873" s="23"/>
      <c r="M6873" s="31"/>
      <c r="N6873" s="31"/>
      <c r="O6873"/>
      <c r="P6873"/>
      <c r="R6873"/>
      <c r="T6873" s="30"/>
    </row>
    <row r="6874" spans="4:20" x14ac:dyDescent="0.45">
      <c r="D6874"/>
      <c r="E6874"/>
      <c r="I6874" s="21"/>
      <c r="J6874" s="22"/>
      <c r="K6874" s="23"/>
      <c r="M6874" s="31"/>
      <c r="N6874" s="31"/>
      <c r="O6874"/>
      <c r="P6874"/>
      <c r="R6874"/>
      <c r="T6874" s="30"/>
    </row>
    <row r="6875" spans="4:20" x14ac:dyDescent="0.45">
      <c r="D6875"/>
      <c r="E6875"/>
      <c r="I6875" s="21"/>
      <c r="J6875" s="22"/>
      <c r="K6875" s="23"/>
      <c r="M6875" s="31"/>
      <c r="N6875" s="31"/>
      <c r="O6875"/>
      <c r="P6875"/>
      <c r="R6875"/>
      <c r="T6875" s="30"/>
    </row>
    <row r="6876" spans="4:20" x14ac:dyDescent="0.45">
      <c r="D6876"/>
      <c r="E6876"/>
      <c r="I6876" s="21"/>
      <c r="J6876" s="22"/>
      <c r="K6876" s="23"/>
      <c r="M6876" s="31"/>
      <c r="N6876" s="31"/>
      <c r="O6876"/>
      <c r="P6876"/>
      <c r="R6876"/>
      <c r="T6876" s="30"/>
    </row>
    <row r="6877" spans="4:20" x14ac:dyDescent="0.45">
      <c r="D6877"/>
      <c r="E6877"/>
      <c r="I6877" s="21"/>
      <c r="J6877" s="22"/>
      <c r="K6877" s="23"/>
      <c r="M6877" s="31"/>
      <c r="N6877" s="31"/>
      <c r="O6877"/>
      <c r="P6877"/>
      <c r="R6877"/>
      <c r="T6877" s="30"/>
    </row>
    <row r="6878" spans="4:20" x14ac:dyDescent="0.45">
      <c r="D6878"/>
      <c r="E6878"/>
      <c r="I6878" s="21"/>
      <c r="J6878" s="22"/>
      <c r="K6878" s="23"/>
      <c r="M6878" s="31"/>
      <c r="N6878" s="31"/>
      <c r="O6878"/>
      <c r="P6878"/>
      <c r="R6878"/>
      <c r="T6878" s="30"/>
    </row>
    <row r="6879" spans="4:20" x14ac:dyDescent="0.45">
      <c r="D6879"/>
      <c r="E6879"/>
      <c r="I6879" s="21"/>
      <c r="J6879" s="22"/>
      <c r="K6879" s="23"/>
      <c r="M6879" s="31"/>
      <c r="N6879" s="31"/>
      <c r="O6879"/>
      <c r="P6879"/>
      <c r="R6879"/>
      <c r="T6879" s="30"/>
    </row>
    <row r="6880" spans="4:20" x14ac:dyDescent="0.45">
      <c r="D6880"/>
      <c r="E6880"/>
      <c r="I6880" s="21"/>
      <c r="J6880" s="22"/>
      <c r="K6880" s="23"/>
      <c r="M6880" s="31"/>
      <c r="N6880" s="31"/>
      <c r="O6880"/>
      <c r="P6880"/>
      <c r="R6880"/>
      <c r="T6880" s="30"/>
    </row>
    <row r="6881" spans="4:20" x14ac:dyDescent="0.45">
      <c r="D6881"/>
      <c r="E6881"/>
      <c r="I6881" s="21"/>
      <c r="J6881" s="22"/>
      <c r="K6881" s="23"/>
      <c r="M6881" s="31"/>
      <c r="N6881" s="31"/>
      <c r="O6881"/>
      <c r="P6881"/>
      <c r="R6881"/>
      <c r="T6881" s="30"/>
    </row>
    <row r="6882" spans="4:20" x14ac:dyDescent="0.45">
      <c r="D6882"/>
      <c r="E6882"/>
      <c r="I6882" s="21"/>
      <c r="J6882" s="22"/>
      <c r="K6882" s="23"/>
      <c r="M6882" s="31"/>
      <c r="N6882" s="31"/>
      <c r="O6882"/>
      <c r="P6882"/>
      <c r="R6882"/>
      <c r="T6882" s="30"/>
    </row>
    <row r="6883" spans="4:20" x14ac:dyDescent="0.45">
      <c r="D6883"/>
      <c r="E6883"/>
      <c r="I6883" s="21"/>
      <c r="J6883" s="22"/>
      <c r="K6883" s="23"/>
      <c r="M6883" s="31"/>
      <c r="N6883" s="31"/>
      <c r="O6883"/>
      <c r="P6883"/>
      <c r="R6883"/>
      <c r="T6883" s="30"/>
    </row>
    <row r="6884" spans="4:20" x14ac:dyDescent="0.45">
      <c r="D6884"/>
      <c r="E6884"/>
      <c r="I6884" s="21"/>
      <c r="J6884" s="22"/>
      <c r="K6884" s="23"/>
      <c r="M6884" s="31"/>
      <c r="N6884" s="31"/>
      <c r="O6884"/>
      <c r="P6884"/>
      <c r="R6884"/>
      <c r="T6884" s="30"/>
    </row>
    <row r="6885" spans="4:20" x14ac:dyDescent="0.45">
      <c r="D6885"/>
      <c r="E6885"/>
      <c r="I6885" s="21"/>
      <c r="J6885" s="22"/>
      <c r="K6885" s="23"/>
      <c r="M6885" s="31"/>
      <c r="N6885" s="31"/>
      <c r="O6885"/>
      <c r="P6885"/>
      <c r="R6885"/>
      <c r="T6885" s="30"/>
    </row>
    <row r="6886" spans="4:20" x14ac:dyDescent="0.45">
      <c r="D6886"/>
      <c r="E6886"/>
      <c r="I6886" s="21"/>
      <c r="J6886" s="22"/>
      <c r="K6886" s="23"/>
      <c r="M6886" s="31"/>
      <c r="N6886" s="31"/>
      <c r="O6886"/>
      <c r="P6886"/>
      <c r="R6886"/>
      <c r="T6886" s="30"/>
    </row>
    <row r="6887" spans="4:20" x14ac:dyDescent="0.45">
      <c r="D6887"/>
      <c r="E6887"/>
      <c r="I6887" s="21"/>
      <c r="J6887" s="22"/>
      <c r="K6887" s="23"/>
      <c r="M6887" s="31"/>
      <c r="N6887" s="31"/>
      <c r="O6887"/>
      <c r="P6887"/>
      <c r="R6887"/>
      <c r="T6887" s="30"/>
    </row>
    <row r="6888" spans="4:20" x14ac:dyDescent="0.45">
      <c r="D6888"/>
      <c r="E6888"/>
      <c r="I6888" s="21"/>
      <c r="J6888" s="22"/>
      <c r="K6888" s="23"/>
      <c r="M6888" s="31"/>
      <c r="N6888" s="31"/>
      <c r="O6888"/>
      <c r="P6888"/>
      <c r="R6888"/>
      <c r="T6888" s="30"/>
    </row>
    <row r="6889" spans="4:20" x14ac:dyDescent="0.45">
      <c r="D6889"/>
      <c r="E6889"/>
      <c r="I6889" s="21"/>
      <c r="J6889" s="22"/>
      <c r="K6889" s="23"/>
      <c r="M6889" s="31"/>
      <c r="N6889" s="31"/>
      <c r="O6889"/>
      <c r="P6889"/>
      <c r="R6889"/>
      <c r="T6889" s="30"/>
    </row>
    <row r="6890" spans="4:20" x14ac:dyDescent="0.45">
      <c r="D6890"/>
      <c r="E6890"/>
      <c r="I6890" s="21"/>
      <c r="J6890" s="22"/>
      <c r="K6890" s="23"/>
      <c r="M6890" s="31"/>
      <c r="N6890" s="31"/>
      <c r="O6890"/>
      <c r="P6890"/>
      <c r="R6890"/>
      <c r="T6890" s="30"/>
    </row>
    <row r="6891" spans="4:20" x14ac:dyDescent="0.45">
      <c r="D6891"/>
      <c r="E6891"/>
      <c r="I6891" s="21"/>
      <c r="J6891" s="22"/>
      <c r="K6891" s="23"/>
      <c r="M6891" s="31"/>
      <c r="N6891" s="31"/>
      <c r="O6891"/>
      <c r="P6891"/>
      <c r="R6891"/>
      <c r="T6891" s="30"/>
    </row>
    <row r="6892" spans="4:20" x14ac:dyDescent="0.45">
      <c r="D6892"/>
      <c r="E6892"/>
      <c r="I6892" s="21"/>
      <c r="J6892" s="22"/>
      <c r="K6892" s="23"/>
      <c r="M6892" s="31"/>
      <c r="N6892" s="31"/>
      <c r="O6892"/>
      <c r="P6892"/>
      <c r="R6892"/>
      <c r="T6892" s="30"/>
    </row>
    <row r="6893" spans="4:20" x14ac:dyDescent="0.45">
      <c r="D6893"/>
      <c r="E6893"/>
      <c r="I6893" s="21"/>
      <c r="J6893" s="22"/>
      <c r="K6893" s="23"/>
      <c r="M6893" s="31"/>
      <c r="N6893" s="31"/>
      <c r="O6893"/>
      <c r="P6893"/>
      <c r="R6893"/>
      <c r="T6893" s="30"/>
    </row>
    <row r="6894" spans="4:20" x14ac:dyDescent="0.45">
      <c r="D6894"/>
      <c r="E6894"/>
      <c r="I6894" s="21"/>
      <c r="J6894" s="22"/>
      <c r="K6894" s="23"/>
      <c r="M6894" s="31"/>
      <c r="N6894" s="31"/>
      <c r="O6894"/>
      <c r="P6894"/>
      <c r="R6894"/>
      <c r="T6894" s="30"/>
    </row>
    <row r="6895" spans="4:20" x14ac:dyDescent="0.45">
      <c r="D6895"/>
      <c r="E6895"/>
      <c r="I6895" s="21"/>
      <c r="J6895" s="22"/>
      <c r="K6895" s="23"/>
      <c r="M6895" s="31"/>
      <c r="N6895" s="31"/>
      <c r="O6895"/>
      <c r="P6895"/>
      <c r="R6895"/>
      <c r="T6895" s="30"/>
    </row>
    <row r="6896" spans="4:20" x14ac:dyDescent="0.45">
      <c r="D6896"/>
      <c r="E6896"/>
      <c r="I6896" s="21"/>
      <c r="J6896" s="22"/>
      <c r="K6896" s="23"/>
      <c r="M6896" s="31"/>
      <c r="N6896" s="31"/>
      <c r="O6896"/>
      <c r="P6896"/>
      <c r="R6896"/>
      <c r="T6896" s="30"/>
    </row>
    <row r="6897" spans="4:20" x14ac:dyDescent="0.45">
      <c r="D6897"/>
      <c r="E6897"/>
      <c r="I6897" s="21"/>
      <c r="J6897" s="22"/>
      <c r="K6897" s="23"/>
      <c r="M6897" s="31"/>
      <c r="N6897" s="31"/>
      <c r="O6897"/>
      <c r="P6897"/>
      <c r="R6897"/>
      <c r="T6897" s="30"/>
    </row>
    <row r="6898" spans="4:20" x14ac:dyDescent="0.45">
      <c r="D6898"/>
      <c r="E6898"/>
      <c r="I6898" s="21"/>
      <c r="J6898" s="22"/>
      <c r="K6898" s="23"/>
      <c r="M6898" s="31"/>
      <c r="N6898" s="31"/>
      <c r="O6898"/>
      <c r="P6898"/>
      <c r="R6898"/>
      <c r="T6898" s="30"/>
    </row>
    <row r="6899" spans="4:20" x14ac:dyDescent="0.45">
      <c r="D6899"/>
      <c r="E6899"/>
      <c r="I6899" s="21"/>
      <c r="J6899" s="22"/>
      <c r="K6899" s="23"/>
      <c r="M6899" s="31"/>
      <c r="N6899" s="31"/>
      <c r="O6899"/>
      <c r="P6899"/>
      <c r="R6899"/>
      <c r="T6899" s="30"/>
    </row>
    <row r="6900" spans="4:20" x14ac:dyDescent="0.45">
      <c r="D6900"/>
      <c r="E6900"/>
      <c r="I6900" s="21"/>
      <c r="J6900" s="22"/>
      <c r="K6900" s="23"/>
      <c r="M6900" s="31"/>
      <c r="N6900" s="31"/>
      <c r="O6900"/>
      <c r="P6900"/>
      <c r="R6900"/>
      <c r="T6900" s="30"/>
    </row>
    <row r="6901" spans="4:20" x14ac:dyDescent="0.45">
      <c r="D6901"/>
      <c r="E6901"/>
      <c r="I6901" s="21"/>
      <c r="J6901" s="22"/>
      <c r="K6901" s="23"/>
      <c r="M6901" s="31"/>
      <c r="N6901" s="31"/>
      <c r="O6901"/>
      <c r="P6901"/>
      <c r="R6901"/>
      <c r="T6901" s="30"/>
    </row>
    <row r="6902" spans="4:20" x14ac:dyDescent="0.45">
      <c r="D6902"/>
      <c r="E6902"/>
      <c r="I6902" s="21"/>
      <c r="J6902" s="22"/>
      <c r="K6902" s="23"/>
      <c r="M6902" s="31"/>
      <c r="N6902" s="31"/>
      <c r="O6902"/>
      <c r="P6902"/>
      <c r="R6902"/>
      <c r="T6902" s="30"/>
    </row>
    <row r="6903" spans="4:20" x14ac:dyDescent="0.45">
      <c r="D6903"/>
      <c r="E6903"/>
      <c r="I6903" s="21"/>
      <c r="J6903" s="22"/>
      <c r="K6903" s="23"/>
      <c r="M6903" s="31"/>
      <c r="N6903" s="31"/>
      <c r="O6903"/>
      <c r="P6903"/>
      <c r="R6903"/>
      <c r="T6903" s="30"/>
    </row>
    <row r="6904" spans="4:20" x14ac:dyDescent="0.45">
      <c r="D6904"/>
      <c r="E6904"/>
      <c r="I6904" s="21"/>
      <c r="J6904" s="22"/>
      <c r="K6904" s="23"/>
      <c r="M6904" s="31"/>
      <c r="N6904" s="31"/>
      <c r="O6904"/>
      <c r="P6904"/>
      <c r="R6904"/>
      <c r="T6904" s="30"/>
    </row>
    <row r="6905" spans="4:20" x14ac:dyDescent="0.45">
      <c r="D6905"/>
      <c r="E6905"/>
      <c r="I6905" s="21"/>
      <c r="J6905" s="22"/>
      <c r="K6905" s="23"/>
      <c r="M6905" s="31"/>
      <c r="N6905" s="31"/>
      <c r="O6905"/>
      <c r="P6905"/>
      <c r="R6905"/>
      <c r="T6905" s="30"/>
    </row>
    <row r="6906" spans="4:20" x14ac:dyDescent="0.45">
      <c r="D6906"/>
      <c r="E6906"/>
      <c r="I6906" s="21"/>
      <c r="J6906" s="22"/>
      <c r="K6906" s="23"/>
      <c r="M6906" s="31"/>
      <c r="N6906" s="31"/>
      <c r="O6906"/>
      <c r="P6906"/>
      <c r="R6906"/>
      <c r="T6906" s="30"/>
    </row>
    <row r="6907" spans="4:20" x14ac:dyDescent="0.45">
      <c r="D6907"/>
      <c r="E6907"/>
      <c r="I6907" s="21"/>
      <c r="J6907" s="22"/>
      <c r="K6907" s="23"/>
      <c r="M6907" s="31"/>
      <c r="N6907" s="31"/>
      <c r="O6907"/>
      <c r="P6907"/>
      <c r="R6907"/>
      <c r="T6907" s="30"/>
    </row>
    <row r="6908" spans="4:20" x14ac:dyDescent="0.45">
      <c r="D6908"/>
      <c r="E6908"/>
      <c r="I6908" s="21"/>
      <c r="J6908" s="22"/>
      <c r="K6908" s="23"/>
      <c r="M6908" s="31"/>
      <c r="N6908" s="31"/>
      <c r="O6908"/>
      <c r="P6908"/>
      <c r="R6908"/>
      <c r="T6908" s="30"/>
    </row>
    <row r="6909" spans="4:20" x14ac:dyDescent="0.45">
      <c r="D6909"/>
      <c r="E6909"/>
      <c r="I6909" s="21"/>
      <c r="J6909" s="22"/>
      <c r="K6909" s="23"/>
      <c r="M6909" s="31"/>
      <c r="N6909" s="31"/>
      <c r="O6909"/>
      <c r="P6909"/>
      <c r="R6909"/>
      <c r="T6909" s="30"/>
    </row>
    <row r="6910" spans="4:20" x14ac:dyDescent="0.45">
      <c r="D6910"/>
      <c r="E6910"/>
      <c r="I6910" s="21"/>
      <c r="J6910" s="22"/>
      <c r="K6910" s="23"/>
      <c r="M6910" s="31"/>
      <c r="N6910" s="31"/>
      <c r="O6910"/>
      <c r="P6910"/>
      <c r="R6910"/>
      <c r="T6910" s="30"/>
    </row>
    <row r="6911" spans="4:20" x14ac:dyDescent="0.45">
      <c r="D6911"/>
      <c r="E6911"/>
      <c r="I6911" s="21"/>
      <c r="J6911" s="22"/>
      <c r="K6911" s="23"/>
      <c r="M6911" s="31"/>
      <c r="N6911" s="31"/>
      <c r="O6911"/>
      <c r="P6911"/>
      <c r="R6911"/>
      <c r="T6911" s="30"/>
    </row>
    <row r="6912" spans="4:20" x14ac:dyDescent="0.45">
      <c r="D6912"/>
      <c r="E6912"/>
      <c r="I6912" s="21"/>
      <c r="J6912" s="22"/>
      <c r="K6912" s="23"/>
      <c r="M6912" s="31"/>
      <c r="N6912" s="31"/>
      <c r="O6912"/>
      <c r="P6912"/>
      <c r="R6912"/>
      <c r="T6912" s="30"/>
    </row>
    <row r="6913" spans="4:20" x14ac:dyDescent="0.45">
      <c r="D6913"/>
      <c r="E6913"/>
      <c r="I6913" s="21"/>
      <c r="J6913" s="22"/>
      <c r="K6913" s="23"/>
      <c r="M6913" s="31"/>
      <c r="N6913" s="31"/>
      <c r="O6913"/>
      <c r="P6913"/>
      <c r="R6913"/>
      <c r="T6913" s="30"/>
    </row>
    <row r="6914" spans="4:20" x14ac:dyDescent="0.45">
      <c r="D6914"/>
      <c r="E6914"/>
      <c r="I6914" s="21"/>
      <c r="J6914" s="22"/>
      <c r="K6914" s="23"/>
      <c r="M6914" s="31"/>
      <c r="N6914" s="31"/>
      <c r="O6914"/>
      <c r="P6914"/>
      <c r="R6914"/>
      <c r="T6914" s="30"/>
    </row>
    <row r="6915" spans="4:20" x14ac:dyDescent="0.45">
      <c r="D6915"/>
      <c r="E6915"/>
      <c r="I6915" s="21"/>
      <c r="J6915" s="22"/>
      <c r="K6915" s="23"/>
      <c r="M6915" s="31"/>
      <c r="N6915" s="31"/>
      <c r="O6915"/>
      <c r="P6915"/>
      <c r="R6915"/>
      <c r="T6915" s="30"/>
    </row>
    <row r="6916" spans="4:20" x14ac:dyDescent="0.45">
      <c r="D6916"/>
      <c r="E6916"/>
      <c r="I6916" s="21"/>
      <c r="J6916" s="22"/>
      <c r="K6916" s="23"/>
      <c r="M6916" s="31"/>
      <c r="N6916" s="31"/>
      <c r="O6916"/>
      <c r="P6916"/>
      <c r="R6916"/>
      <c r="T6916" s="30"/>
    </row>
    <row r="6917" spans="4:20" x14ac:dyDescent="0.45">
      <c r="D6917"/>
      <c r="E6917"/>
      <c r="I6917" s="21"/>
      <c r="J6917" s="22"/>
      <c r="K6917" s="23"/>
      <c r="M6917" s="31"/>
      <c r="N6917" s="31"/>
      <c r="O6917"/>
      <c r="P6917"/>
      <c r="R6917"/>
      <c r="T6917" s="30"/>
    </row>
    <row r="6918" spans="4:20" x14ac:dyDescent="0.45">
      <c r="D6918"/>
      <c r="E6918"/>
      <c r="I6918" s="21"/>
      <c r="J6918" s="22"/>
      <c r="K6918" s="23"/>
      <c r="M6918" s="31"/>
      <c r="N6918" s="31"/>
      <c r="O6918"/>
      <c r="P6918"/>
      <c r="R6918"/>
      <c r="T6918" s="30"/>
    </row>
    <row r="6919" spans="4:20" x14ac:dyDescent="0.45">
      <c r="D6919"/>
      <c r="E6919"/>
      <c r="I6919" s="21"/>
      <c r="J6919" s="22"/>
      <c r="K6919" s="23"/>
      <c r="M6919" s="31"/>
      <c r="N6919" s="31"/>
      <c r="O6919"/>
      <c r="P6919"/>
      <c r="R6919"/>
      <c r="T6919" s="30"/>
    </row>
    <row r="6920" spans="4:20" x14ac:dyDescent="0.45">
      <c r="D6920"/>
      <c r="E6920"/>
      <c r="I6920" s="21"/>
      <c r="J6920" s="22"/>
      <c r="K6920" s="23"/>
      <c r="M6920" s="31"/>
      <c r="N6920" s="31"/>
      <c r="O6920"/>
      <c r="P6920"/>
      <c r="R6920"/>
      <c r="T6920" s="30"/>
    </row>
    <row r="6921" spans="4:20" x14ac:dyDescent="0.45">
      <c r="D6921"/>
      <c r="E6921"/>
      <c r="I6921" s="21"/>
      <c r="J6921" s="22"/>
      <c r="K6921" s="23"/>
      <c r="M6921" s="31"/>
      <c r="N6921" s="31"/>
      <c r="O6921"/>
      <c r="P6921"/>
      <c r="R6921"/>
      <c r="T6921" s="30"/>
    </row>
    <row r="6922" spans="4:20" x14ac:dyDescent="0.45">
      <c r="D6922"/>
      <c r="E6922"/>
      <c r="I6922" s="21"/>
      <c r="J6922" s="22"/>
      <c r="K6922" s="23"/>
      <c r="M6922" s="31"/>
      <c r="N6922" s="31"/>
      <c r="O6922"/>
      <c r="P6922"/>
      <c r="R6922"/>
      <c r="T6922" s="30"/>
    </row>
    <row r="6923" spans="4:20" x14ac:dyDescent="0.45">
      <c r="D6923"/>
      <c r="E6923"/>
      <c r="I6923" s="21"/>
      <c r="J6923" s="22"/>
      <c r="K6923" s="23"/>
      <c r="M6923" s="31"/>
      <c r="N6923" s="31"/>
      <c r="O6923"/>
      <c r="P6923"/>
      <c r="R6923"/>
      <c r="T6923" s="30"/>
    </row>
    <row r="6924" spans="4:20" x14ac:dyDescent="0.45">
      <c r="D6924"/>
      <c r="E6924"/>
      <c r="I6924" s="21"/>
      <c r="J6924" s="22"/>
      <c r="K6924" s="23"/>
      <c r="M6924" s="31"/>
      <c r="N6924" s="31"/>
      <c r="O6924"/>
      <c r="P6924"/>
      <c r="R6924"/>
      <c r="T6924" s="30"/>
    </row>
    <row r="6925" spans="4:20" x14ac:dyDescent="0.45">
      <c r="D6925"/>
      <c r="E6925"/>
      <c r="I6925" s="21"/>
      <c r="J6925" s="22"/>
      <c r="K6925" s="23"/>
      <c r="M6925" s="31"/>
      <c r="N6925" s="31"/>
      <c r="O6925"/>
      <c r="P6925"/>
      <c r="R6925"/>
      <c r="T6925" s="30"/>
    </row>
    <row r="6926" spans="4:20" x14ac:dyDescent="0.45">
      <c r="D6926"/>
      <c r="E6926"/>
      <c r="I6926" s="21"/>
      <c r="J6926" s="22"/>
      <c r="K6926" s="23"/>
      <c r="M6926" s="31"/>
      <c r="N6926" s="31"/>
      <c r="O6926"/>
      <c r="P6926"/>
      <c r="R6926"/>
      <c r="T6926" s="30"/>
    </row>
    <row r="6927" spans="4:20" x14ac:dyDescent="0.45">
      <c r="D6927"/>
      <c r="E6927"/>
      <c r="I6927" s="21"/>
      <c r="J6927" s="22"/>
      <c r="K6927" s="23"/>
      <c r="M6927" s="31"/>
      <c r="N6927" s="31"/>
      <c r="O6927"/>
      <c r="P6927"/>
      <c r="R6927"/>
      <c r="T6927" s="30"/>
    </row>
    <row r="6928" spans="4:20" x14ac:dyDescent="0.45">
      <c r="D6928"/>
      <c r="E6928"/>
      <c r="I6928" s="21"/>
      <c r="J6928" s="22"/>
      <c r="K6928" s="23"/>
      <c r="M6928" s="31"/>
      <c r="N6928" s="31"/>
      <c r="O6928"/>
      <c r="P6928"/>
      <c r="R6928"/>
      <c r="T6928" s="30"/>
    </row>
    <row r="6929" spans="4:20" x14ac:dyDescent="0.45">
      <c r="D6929"/>
      <c r="E6929"/>
      <c r="I6929" s="21"/>
      <c r="J6929" s="22"/>
      <c r="K6929" s="23"/>
      <c r="M6929" s="31"/>
      <c r="N6929" s="31"/>
      <c r="O6929"/>
      <c r="P6929"/>
      <c r="R6929"/>
      <c r="T6929" s="30"/>
    </row>
    <row r="6930" spans="4:20" x14ac:dyDescent="0.45">
      <c r="D6930"/>
      <c r="E6930"/>
      <c r="I6930" s="21"/>
      <c r="J6930" s="22"/>
      <c r="K6930" s="23"/>
      <c r="M6930" s="31"/>
      <c r="N6930" s="31"/>
      <c r="O6930"/>
      <c r="P6930"/>
      <c r="R6930"/>
      <c r="T6930" s="30"/>
    </row>
    <row r="6931" spans="4:20" x14ac:dyDescent="0.45">
      <c r="D6931"/>
      <c r="E6931"/>
      <c r="I6931" s="21"/>
      <c r="J6931" s="22"/>
      <c r="K6931" s="23"/>
      <c r="M6931" s="31"/>
      <c r="N6931" s="31"/>
      <c r="O6931"/>
      <c r="P6931"/>
      <c r="R6931"/>
      <c r="T6931" s="30"/>
    </row>
    <row r="6932" spans="4:20" x14ac:dyDescent="0.45">
      <c r="D6932"/>
      <c r="E6932"/>
      <c r="I6932" s="21"/>
      <c r="J6932" s="22"/>
      <c r="K6932" s="23"/>
      <c r="M6932" s="31"/>
      <c r="N6932" s="31"/>
      <c r="O6932"/>
      <c r="P6932"/>
      <c r="R6932"/>
      <c r="T6932" s="30"/>
    </row>
    <row r="6933" spans="4:20" x14ac:dyDescent="0.45">
      <c r="D6933"/>
      <c r="E6933"/>
      <c r="I6933" s="21"/>
      <c r="J6933" s="22"/>
      <c r="K6933" s="23"/>
      <c r="M6933" s="31"/>
      <c r="N6933" s="31"/>
      <c r="O6933"/>
      <c r="P6933"/>
      <c r="R6933"/>
      <c r="T6933" s="30"/>
    </row>
    <row r="6934" spans="4:20" x14ac:dyDescent="0.45">
      <c r="D6934"/>
      <c r="E6934"/>
      <c r="I6934" s="21"/>
      <c r="J6934" s="22"/>
      <c r="K6934" s="23"/>
      <c r="M6934" s="31"/>
      <c r="N6934" s="31"/>
      <c r="O6934"/>
      <c r="P6934"/>
      <c r="R6934"/>
      <c r="T6934" s="30"/>
    </row>
    <row r="6935" spans="4:20" x14ac:dyDescent="0.45">
      <c r="D6935"/>
      <c r="E6935"/>
      <c r="I6935" s="21"/>
      <c r="J6935" s="22"/>
      <c r="K6935" s="23"/>
      <c r="M6935" s="31"/>
      <c r="N6935" s="31"/>
      <c r="O6935"/>
      <c r="P6935"/>
      <c r="R6935"/>
      <c r="T6935" s="30"/>
    </row>
    <row r="6936" spans="4:20" x14ac:dyDescent="0.45">
      <c r="D6936"/>
      <c r="E6936"/>
      <c r="I6936" s="21"/>
      <c r="J6936" s="22"/>
      <c r="K6936" s="23"/>
      <c r="M6936" s="31"/>
      <c r="N6936" s="31"/>
      <c r="O6936"/>
      <c r="P6936"/>
      <c r="R6936"/>
      <c r="T6936" s="30"/>
    </row>
    <row r="6937" spans="4:20" x14ac:dyDescent="0.45">
      <c r="D6937"/>
      <c r="E6937"/>
      <c r="I6937" s="21"/>
      <c r="J6937" s="22"/>
      <c r="K6937" s="23"/>
      <c r="M6937" s="31"/>
      <c r="N6937" s="31"/>
      <c r="O6937"/>
      <c r="P6937"/>
      <c r="R6937"/>
      <c r="T6937" s="30"/>
    </row>
    <row r="6938" spans="4:20" x14ac:dyDescent="0.45">
      <c r="D6938"/>
      <c r="E6938"/>
      <c r="I6938" s="21"/>
      <c r="J6938" s="22"/>
      <c r="K6938" s="23"/>
      <c r="M6938" s="31"/>
      <c r="N6938" s="31"/>
      <c r="O6938"/>
      <c r="P6938"/>
      <c r="R6938"/>
      <c r="T6938" s="30"/>
    </row>
    <row r="6939" spans="4:20" x14ac:dyDescent="0.45">
      <c r="D6939"/>
      <c r="E6939"/>
      <c r="I6939" s="21"/>
      <c r="J6939" s="22"/>
      <c r="K6939" s="23"/>
      <c r="M6939" s="31"/>
      <c r="N6939" s="31"/>
      <c r="O6939"/>
      <c r="P6939"/>
      <c r="R6939"/>
      <c r="T6939" s="30"/>
    </row>
    <row r="6940" spans="4:20" x14ac:dyDescent="0.45">
      <c r="D6940"/>
      <c r="E6940"/>
      <c r="I6940" s="21"/>
      <c r="J6940" s="22"/>
      <c r="K6940" s="23"/>
      <c r="M6940" s="31"/>
      <c r="N6940" s="31"/>
      <c r="O6940"/>
      <c r="P6940"/>
      <c r="R6940"/>
      <c r="T6940" s="30"/>
    </row>
    <row r="6941" spans="4:20" x14ac:dyDescent="0.45">
      <c r="D6941"/>
      <c r="E6941"/>
      <c r="I6941" s="21"/>
      <c r="J6941" s="22"/>
      <c r="K6941" s="23"/>
      <c r="M6941" s="31"/>
      <c r="N6941" s="31"/>
      <c r="O6941"/>
      <c r="P6941"/>
      <c r="R6941"/>
      <c r="T6941" s="30"/>
    </row>
    <row r="6942" spans="4:20" x14ac:dyDescent="0.45">
      <c r="D6942"/>
      <c r="E6942"/>
      <c r="I6942" s="21"/>
      <c r="J6942" s="22"/>
      <c r="K6942" s="23"/>
      <c r="M6942" s="31"/>
      <c r="N6942" s="31"/>
      <c r="O6942"/>
      <c r="P6942"/>
      <c r="R6942"/>
      <c r="T6942" s="30"/>
    </row>
    <row r="6943" spans="4:20" x14ac:dyDescent="0.45">
      <c r="D6943"/>
      <c r="E6943"/>
      <c r="I6943" s="21"/>
      <c r="J6943" s="22"/>
      <c r="K6943" s="23"/>
      <c r="M6943" s="31"/>
      <c r="N6943" s="31"/>
      <c r="O6943"/>
      <c r="P6943"/>
      <c r="R6943"/>
      <c r="T6943" s="30"/>
    </row>
    <row r="6944" spans="4:20" x14ac:dyDescent="0.45">
      <c r="D6944"/>
      <c r="E6944"/>
      <c r="I6944" s="21"/>
      <c r="J6944" s="22"/>
      <c r="K6944" s="23"/>
      <c r="M6944" s="31"/>
      <c r="N6944" s="31"/>
      <c r="O6944"/>
      <c r="P6944"/>
      <c r="R6944"/>
      <c r="T6944" s="30"/>
    </row>
    <row r="6945" spans="4:20" x14ac:dyDescent="0.45">
      <c r="D6945"/>
      <c r="E6945"/>
      <c r="I6945" s="21"/>
      <c r="J6945" s="22"/>
      <c r="K6945" s="23"/>
      <c r="M6945" s="31"/>
      <c r="N6945" s="31"/>
      <c r="O6945"/>
      <c r="P6945"/>
      <c r="R6945"/>
      <c r="T6945" s="30"/>
    </row>
    <row r="6946" spans="4:20" x14ac:dyDescent="0.45">
      <c r="D6946"/>
      <c r="E6946"/>
      <c r="I6946" s="21"/>
      <c r="J6946" s="22"/>
      <c r="K6946" s="23"/>
      <c r="M6946" s="31"/>
      <c r="N6946" s="31"/>
      <c r="O6946"/>
      <c r="P6946"/>
      <c r="R6946"/>
      <c r="T6946" s="30"/>
    </row>
    <row r="6947" spans="4:20" x14ac:dyDescent="0.45">
      <c r="D6947"/>
      <c r="E6947"/>
      <c r="I6947" s="21"/>
      <c r="J6947" s="22"/>
      <c r="K6947" s="23"/>
      <c r="M6947" s="31"/>
      <c r="N6947" s="31"/>
      <c r="O6947"/>
      <c r="P6947"/>
      <c r="R6947"/>
      <c r="T6947" s="30"/>
    </row>
    <row r="6948" spans="4:20" x14ac:dyDescent="0.45">
      <c r="D6948"/>
      <c r="E6948"/>
      <c r="I6948" s="21"/>
      <c r="J6948" s="22"/>
      <c r="K6948" s="23"/>
      <c r="M6948" s="31"/>
      <c r="N6948" s="31"/>
      <c r="O6948"/>
      <c r="P6948"/>
      <c r="R6948"/>
      <c r="T6948" s="30"/>
    </row>
    <row r="6949" spans="4:20" x14ac:dyDescent="0.45">
      <c r="D6949"/>
      <c r="E6949"/>
      <c r="I6949" s="21"/>
      <c r="J6949" s="22"/>
      <c r="K6949" s="23"/>
      <c r="M6949" s="31"/>
      <c r="N6949" s="31"/>
      <c r="O6949"/>
      <c r="P6949"/>
      <c r="R6949"/>
      <c r="T6949" s="30"/>
    </row>
    <row r="6950" spans="4:20" x14ac:dyDescent="0.45">
      <c r="D6950"/>
      <c r="E6950"/>
      <c r="I6950" s="21"/>
      <c r="J6950" s="22"/>
      <c r="K6950" s="23"/>
      <c r="M6950" s="31"/>
      <c r="N6950" s="31"/>
      <c r="O6950"/>
      <c r="P6950"/>
      <c r="R6950"/>
      <c r="T6950" s="30"/>
    </row>
    <row r="6951" spans="4:20" x14ac:dyDescent="0.45">
      <c r="D6951"/>
      <c r="E6951"/>
      <c r="I6951" s="21"/>
      <c r="J6951" s="22"/>
      <c r="K6951" s="23"/>
      <c r="M6951" s="31"/>
      <c r="N6951" s="31"/>
      <c r="O6951"/>
      <c r="P6951"/>
      <c r="R6951"/>
      <c r="T6951" s="30"/>
    </row>
    <row r="6952" spans="4:20" x14ac:dyDescent="0.45">
      <c r="D6952"/>
      <c r="E6952"/>
      <c r="I6952" s="21"/>
      <c r="J6952" s="22"/>
      <c r="K6952" s="23"/>
      <c r="M6952" s="31"/>
      <c r="N6952" s="31"/>
      <c r="O6952"/>
      <c r="P6952"/>
      <c r="R6952"/>
      <c r="T6952" s="30"/>
    </row>
    <row r="6953" spans="4:20" x14ac:dyDescent="0.45">
      <c r="D6953"/>
      <c r="E6953"/>
      <c r="I6953" s="21"/>
      <c r="J6953" s="22"/>
      <c r="K6953" s="23"/>
      <c r="M6953" s="31"/>
      <c r="N6953" s="31"/>
      <c r="O6953"/>
      <c r="P6953"/>
      <c r="R6953"/>
      <c r="T6953" s="30"/>
    </row>
    <row r="6954" spans="4:20" x14ac:dyDescent="0.45">
      <c r="D6954"/>
      <c r="E6954"/>
      <c r="I6954" s="21"/>
      <c r="J6954" s="22"/>
      <c r="K6954" s="23"/>
      <c r="M6954" s="31"/>
      <c r="N6954" s="31"/>
      <c r="O6954"/>
      <c r="P6954"/>
      <c r="R6954"/>
      <c r="T6954" s="30"/>
    </row>
    <row r="6955" spans="4:20" x14ac:dyDescent="0.45">
      <c r="D6955"/>
      <c r="E6955"/>
      <c r="I6955" s="21"/>
      <c r="J6955" s="22"/>
      <c r="K6955" s="23"/>
      <c r="M6955" s="31"/>
      <c r="N6955" s="31"/>
      <c r="O6955"/>
      <c r="P6955"/>
      <c r="R6955"/>
      <c r="T6955" s="30"/>
    </row>
    <row r="6956" spans="4:20" x14ac:dyDescent="0.45">
      <c r="D6956"/>
      <c r="E6956"/>
      <c r="I6956" s="21"/>
      <c r="J6956" s="22"/>
      <c r="K6956" s="23"/>
      <c r="M6956" s="31"/>
      <c r="N6956" s="31"/>
      <c r="O6956"/>
      <c r="P6956"/>
      <c r="R6956"/>
      <c r="T6956" s="30"/>
    </row>
    <row r="6957" spans="4:20" x14ac:dyDescent="0.45">
      <c r="D6957"/>
      <c r="E6957"/>
      <c r="I6957" s="21"/>
      <c r="J6957" s="22"/>
      <c r="K6957" s="23"/>
      <c r="M6957" s="31"/>
      <c r="N6957" s="31"/>
      <c r="O6957"/>
      <c r="P6957"/>
      <c r="R6957"/>
      <c r="T6957" s="30"/>
    </row>
    <row r="6958" spans="4:20" x14ac:dyDescent="0.45">
      <c r="D6958"/>
      <c r="E6958"/>
      <c r="I6958" s="21"/>
      <c r="J6958" s="22"/>
      <c r="K6958" s="23"/>
      <c r="M6958" s="31"/>
      <c r="N6958" s="31"/>
      <c r="O6958"/>
      <c r="P6958"/>
      <c r="R6958"/>
      <c r="T6958" s="30"/>
    </row>
    <row r="6959" spans="4:20" x14ac:dyDescent="0.45">
      <c r="D6959"/>
      <c r="E6959"/>
      <c r="I6959" s="21"/>
      <c r="J6959" s="22"/>
      <c r="K6959" s="23"/>
      <c r="M6959" s="31"/>
      <c r="N6959" s="31"/>
      <c r="O6959"/>
      <c r="P6959"/>
      <c r="R6959"/>
      <c r="T6959" s="30"/>
    </row>
    <row r="6960" spans="4:20" x14ac:dyDescent="0.45">
      <c r="D6960"/>
      <c r="E6960"/>
      <c r="I6960" s="21"/>
      <c r="J6960" s="22"/>
      <c r="K6960" s="23"/>
      <c r="M6960" s="31"/>
      <c r="N6960" s="31"/>
      <c r="O6960"/>
      <c r="P6960"/>
      <c r="R6960"/>
      <c r="T6960" s="30"/>
    </row>
    <row r="6961" spans="4:20" x14ac:dyDescent="0.45">
      <c r="D6961"/>
      <c r="E6961"/>
      <c r="I6961" s="21"/>
      <c r="J6961" s="22"/>
      <c r="K6961" s="23"/>
      <c r="M6961" s="31"/>
      <c r="N6961" s="31"/>
      <c r="O6961"/>
      <c r="P6961"/>
      <c r="R6961"/>
      <c r="T6961" s="30"/>
    </row>
    <row r="6962" spans="4:20" x14ac:dyDescent="0.45">
      <c r="D6962"/>
      <c r="E6962"/>
      <c r="I6962" s="21"/>
      <c r="J6962" s="22"/>
      <c r="K6962" s="23"/>
      <c r="M6962" s="31"/>
      <c r="N6962" s="31"/>
      <c r="O6962"/>
      <c r="P6962"/>
      <c r="R6962"/>
      <c r="T6962" s="30"/>
    </row>
    <row r="6963" spans="4:20" x14ac:dyDescent="0.45">
      <c r="D6963"/>
      <c r="E6963"/>
      <c r="I6963" s="21"/>
      <c r="J6963" s="22"/>
      <c r="K6963" s="23"/>
      <c r="M6963" s="31"/>
      <c r="N6963" s="31"/>
      <c r="O6963"/>
      <c r="P6963"/>
      <c r="R6963"/>
      <c r="T6963" s="30"/>
    </row>
    <row r="6964" spans="4:20" x14ac:dyDescent="0.45">
      <c r="D6964"/>
      <c r="E6964"/>
      <c r="I6964" s="21"/>
      <c r="J6964" s="22"/>
      <c r="K6964" s="23"/>
      <c r="M6964" s="31"/>
      <c r="N6964" s="31"/>
      <c r="O6964"/>
      <c r="P6964"/>
      <c r="R6964"/>
      <c r="T6964" s="30"/>
    </row>
    <row r="6965" spans="4:20" x14ac:dyDescent="0.45">
      <c r="D6965"/>
      <c r="E6965"/>
      <c r="I6965" s="21"/>
      <c r="J6965" s="22"/>
      <c r="K6965" s="23"/>
      <c r="M6965" s="31"/>
      <c r="N6965" s="31"/>
      <c r="O6965"/>
      <c r="P6965"/>
      <c r="R6965"/>
      <c r="T6965" s="30"/>
    </row>
    <row r="6966" spans="4:20" x14ac:dyDescent="0.45">
      <c r="D6966"/>
      <c r="E6966"/>
      <c r="I6966" s="21"/>
      <c r="J6966" s="22"/>
      <c r="K6966" s="23"/>
      <c r="M6966" s="31"/>
      <c r="N6966" s="31"/>
      <c r="O6966"/>
      <c r="P6966"/>
      <c r="R6966"/>
      <c r="T6966" s="30"/>
    </row>
    <row r="6967" spans="4:20" x14ac:dyDescent="0.45">
      <c r="D6967"/>
      <c r="E6967"/>
      <c r="I6967" s="21"/>
      <c r="J6967" s="22"/>
      <c r="K6967" s="23"/>
      <c r="M6967" s="31"/>
      <c r="N6967" s="31"/>
      <c r="O6967"/>
      <c r="P6967"/>
      <c r="R6967"/>
      <c r="T6967" s="30"/>
    </row>
    <row r="6968" spans="4:20" x14ac:dyDescent="0.45">
      <c r="D6968"/>
      <c r="E6968"/>
      <c r="I6968" s="21"/>
      <c r="J6968" s="22"/>
      <c r="K6968" s="23"/>
      <c r="M6968" s="31"/>
      <c r="N6968" s="31"/>
      <c r="O6968"/>
      <c r="P6968"/>
      <c r="R6968"/>
      <c r="T6968" s="30"/>
    </row>
    <row r="6969" spans="4:20" x14ac:dyDescent="0.45">
      <c r="D6969"/>
      <c r="E6969"/>
      <c r="I6969" s="21"/>
      <c r="J6969" s="22"/>
      <c r="K6969" s="23"/>
      <c r="M6969" s="31"/>
      <c r="N6969" s="31"/>
      <c r="O6969"/>
      <c r="P6969"/>
      <c r="R6969"/>
      <c r="T6969" s="30"/>
    </row>
    <row r="6970" spans="4:20" x14ac:dyDescent="0.45">
      <c r="D6970"/>
      <c r="E6970"/>
      <c r="I6970" s="21"/>
      <c r="J6970" s="22"/>
      <c r="K6970" s="23"/>
      <c r="M6970" s="31"/>
      <c r="N6970" s="31"/>
      <c r="O6970"/>
      <c r="P6970"/>
      <c r="R6970"/>
      <c r="T6970" s="30"/>
    </row>
    <row r="6971" spans="4:20" x14ac:dyDescent="0.45">
      <c r="D6971"/>
      <c r="E6971"/>
      <c r="I6971" s="21"/>
      <c r="J6971" s="22"/>
      <c r="K6971" s="23"/>
      <c r="M6971" s="31"/>
      <c r="N6971" s="31"/>
      <c r="O6971"/>
      <c r="P6971"/>
      <c r="R6971"/>
      <c r="T6971" s="30"/>
    </row>
    <row r="6972" spans="4:20" x14ac:dyDescent="0.45">
      <c r="D6972"/>
      <c r="E6972"/>
      <c r="I6972" s="21"/>
      <c r="J6972" s="22"/>
      <c r="K6972" s="23"/>
      <c r="M6972" s="31"/>
      <c r="N6972" s="31"/>
      <c r="O6972"/>
      <c r="P6972"/>
      <c r="R6972"/>
      <c r="T6972" s="30"/>
    </row>
    <row r="6973" spans="4:20" x14ac:dyDescent="0.45">
      <c r="D6973"/>
      <c r="E6973"/>
      <c r="I6973" s="21"/>
      <c r="J6973" s="22"/>
      <c r="K6973" s="23"/>
      <c r="M6973" s="31"/>
      <c r="N6973" s="31"/>
      <c r="O6973"/>
      <c r="P6973"/>
      <c r="R6973"/>
      <c r="T6973" s="30"/>
    </row>
    <row r="6974" spans="4:20" x14ac:dyDescent="0.45">
      <c r="D6974"/>
      <c r="E6974"/>
      <c r="I6974" s="21"/>
      <c r="J6974" s="22"/>
      <c r="K6974" s="23"/>
      <c r="M6974" s="31"/>
      <c r="N6974" s="31"/>
      <c r="O6974"/>
      <c r="P6974"/>
      <c r="R6974"/>
      <c r="T6974" s="30"/>
    </row>
    <row r="6975" spans="4:20" x14ac:dyDescent="0.45">
      <c r="D6975"/>
      <c r="E6975"/>
      <c r="I6975" s="21"/>
      <c r="J6975" s="22"/>
      <c r="K6975" s="23"/>
      <c r="M6975" s="31"/>
      <c r="N6975" s="31"/>
      <c r="O6975"/>
      <c r="P6975"/>
      <c r="R6975"/>
      <c r="T6975" s="30"/>
    </row>
    <row r="6976" spans="4:20" x14ac:dyDescent="0.45">
      <c r="D6976"/>
      <c r="E6976"/>
      <c r="I6976" s="21"/>
      <c r="J6976" s="22"/>
      <c r="K6976" s="23"/>
      <c r="M6976" s="31"/>
      <c r="N6976" s="31"/>
      <c r="O6976"/>
      <c r="P6976"/>
      <c r="R6976"/>
      <c r="T6976" s="30"/>
    </row>
    <row r="6977" spans="4:20" x14ac:dyDescent="0.45">
      <c r="D6977"/>
      <c r="E6977"/>
      <c r="I6977" s="21"/>
      <c r="J6977" s="22"/>
      <c r="K6977" s="23"/>
      <c r="M6977" s="31"/>
      <c r="N6977" s="31"/>
      <c r="O6977"/>
      <c r="P6977"/>
      <c r="R6977"/>
      <c r="T6977" s="30"/>
    </row>
    <row r="6978" spans="4:20" x14ac:dyDescent="0.45">
      <c r="D6978"/>
      <c r="E6978"/>
      <c r="I6978" s="21"/>
      <c r="J6978" s="22"/>
      <c r="K6978" s="23"/>
      <c r="M6978" s="31"/>
      <c r="N6978" s="31"/>
      <c r="O6978"/>
      <c r="P6978"/>
      <c r="R6978"/>
      <c r="T6978" s="30"/>
    </row>
    <row r="6979" spans="4:20" x14ac:dyDescent="0.45">
      <c r="D6979"/>
      <c r="E6979"/>
      <c r="I6979" s="21"/>
      <c r="J6979" s="22"/>
      <c r="K6979" s="23"/>
      <c r="M6979" s="31"/>
      <c r="N6979" s="31"/>
      <c r="O6979"/>
      <c r="P6979"/>
      <c r="R6979"/>
      <c r="T6979" s="30"/>
    </row>
    <row r="6980" spans="4:20" x14ac:dyDescent="0.45">
      <c r="D6980"/>
      <c r="E6980"/>
      <c r="I6980" s="21"/>
      <c r="J6980" s="22"/>
      <c r="K6980" s="23"/>
      <c r="M6980" s="31"/>
      <c r="N6980" s="31"/>
      <c r="O6980"/>
      <c r="P6980"/>
      <c r="R6980"/>
      <c r="T6980" s="30"/>
    </row>
    <row r="6981" spans="4:20" x14ac:dyDescent="0.45">
      <c r="D6981"/>
      <c r="E6981"/>
      <c r="I6981" s="21"/>
      <c r="J6981" s="22"/>
      <c r="K6981" s="23"/>
      <c r="M6981" s="31"/>
      <c r="N6981" s="31"/>
      <c r="O6981"/>
      <c r="P6981"/>
      <c r="R6981"/>
      <c r="T6981" s="30"/>
    </row>
    <row r="6982" spans="4:20" x14ac:dyDescent="0.45">
      <c r="D6982"/>
      <c r="E6982"/>
      <c r="I6982" s="21"/>
      <c r="J6982" s="22"/>
      <c r="K6982" s="23"/>
      <c r="M6982" s="31"/>
      <c r="N6982" s="31"/>
      <c r="O6982"/>
      <c r="P6982"/>
      <c r="R6982"/>
      <c r="T6982" s="30"/>
    </row>
    <row r="6983" spans="4:20" x14ac:dyDescent="0.45">
      <c r="D6983"/>
      <c r="E6983"/>
      <c r="I6983" s="21"/>
      <c r="J6983" s="22"/>
      <c r="K6983" s="23"/>
      <c r="M6983" s="31"/>
      <c r="N6983" s="31"/>
      <c r="O6983"/>
      <c r="P6983"/>
      <c r="R6983"/>
      <c r="T6983" s="30"/>
    </row>
    <row r="6984" spans="4:20" x14ac:dyDescent="0.45">
      <c r="D6984"/>
      <c r="E6984"/>
      <c r="I6984" s="21"/>
      <c r="J6984" s="22"/>
      <c r="K6984" s="23"/>
      <c r="M6984" s="31"/>
      <c r="N6984" s="31"/>
      <c r="O6984"/>
      <c r="P6984"/>
      <c r="R6984"/>
      <c r="T6984" s="30"/>
    </row>
    <row r="6985" spans="4:20" x14ac:dyDescent="0.45">
      <c r="D6985"/>
      <c r="E6985"/>
      <c r="I6985" s="21"/>
      <c r="J6985" s="22"/>
      <c r="K6985" s="23"/>
      <c r="M6985" s="31"/>
      <c r="N6985" s="31"/>
      <c r="O6985"/>
      <c r="P6985"/>
      <c r="R6985"/>
      <c r="T6985" s="30"/>
    </row>
    <row r="6986" spans="4:20" x14ac:dyDescent="0.45">
      <c r="D6986"/>
      <c r="E6986"/>
      <c r="I6986" s="21"/>
      <c r="J6986" s="22"/>
      <c r="K6986" s="23"/>
      <c r="M6986" s="31"/>
      <c r="N6986" s="31"/>
      <c r="O6986"/>
      <c r="P6986"/>
      <c r="R6986"/>
      <c r="T6986" s="30"/>
    </row>
    <row r="6987" spans="4:20" x14ac:dyDescent="0.45">
      <c r="D6987"/>
      <c r="E6987"/>
      <c r="I6987" s="21"/>
      <c r="J6987" s="22"/>
      <c r="K6987" s="23"/>
      <c r="M6987" s="31"/>
      <c r="N6987" s="31"/>
      <c r="O6987"/>
      <c r="P6987"/>
      <c r="R6987"/>
      <c r="T6987" s="30"/>
    </row>
    <row r="6988" spans="4:20" x14ac:dyDescent="0.45">
      <c r="D6988"/>
      <c r="E6988"/>
      <c r="I6988" s="21"/>
      <c r="J6988" s="22"/>
      <c r="K6988" s="23"/>
      <c r="M6988" s="31"/>
      <c r="N6988" s="31"/>
      <c r="O6988"/>
      <c r="P6988"/>
      <c r="R6988"/>
      <c r="T6988" s="30"/>
    </row>
    <row r="6989" spans="4:20" x14ac:dyDescent="0.45">
      <c r="D6989"/>
      <c r="E6989"/>
      <c r="I6989" s="21"/>
      <c r="J6989" s="22"/>
      <c r="K6989" s="23"/>
      <c r="M6989" s="31"/>
      <c r="N6989" s="31"/>
      <c r="O6989"/>
      <c r="P6989"/>
      <c r="R6989"/>
      <c r="T6989" s="30"/>
    </row>
    <row r="6990" spans="4:20" x14ac:dyDescent="0.45">
      <c r="D6990"/>
      <c r="E6990"/>
      <c r="I6990" s="21"/>
      <c r="J6990" s="22"/>
      <c r="K6990" s="23"/>
      <c r="M6990" s="31"/>
      <c r="N6990" s="31"/>
      <c r="O6990"/>
      <c r="P6990"/>
      <c r="R6990"/>
      <c r="T6990" s="30"/>
    </row>
    <row r="6991" spans="4:20" x14ac:dyDescent="0.45">
      <c r="D6991"/>
      <c r="E6991"/>
      <c r="I6991" s="21"/>
      <c r="J6991" s="22"/>
      <c r="K6991" s="23"/>
      <c r="M6991" s="31"/>
      <c r="N6991" s="31"/>
      <c r="O6991"/>
      <c r="P6991"/>
      <c r="R6991"/>
      <c r="T6991" s="30"/>
    </row>
    <row r="6992" spans="4:20" x14ac:dyDescent="0.45">
      <c r="D6992"/>
      <c r="E6992"/>
      <c r="I6992" s="21"/>
      <c r="J6992" s="22"/>
      <c r="K6992" s="23"/>
      <c r="M6992" s="31"/>
      <c r="N6992" s="31"/>
      <c r="O6992"/>
      <c r="P6992"/>
      <c r="R6992"/>
      <c r="T6992" s="30"/>
    </row>
    <row r="6993" spans="4:20" x14ac:dyDescent="0.45">
      <c r="D6993"/>
      <c r="E6993"/>
      <c r="I6993" s="21"/>
      <c r="J6993" s="22"/>
      <c r="K6993" s="23"/>
      <c r="M6993" s="31"/>
      <c r="N6993" s="31"/>
      <c r="O6993"/>
      <c r="P6993"/>
      <c r="R6993"/>
      <c r="T6993" s="30"/>
    </row>
    <row r="6994" spans="4:20" x14ac:dyDescent="0.45">
      <c r="D6994"/>
      <c r="E6994"/>
      <c r="I6994" s="21"/>
      <c r="J6994" s="22"/>
      <c r="K6994" s="23"/>
      <c r="M6994" s="31"/>
      <c r="N6994" s="31"/>
      <c r="O6994"/>
      <c r="P6994"/>
      <c r="R6994"/>
      <c r="T6994" s="30"/>
    </row>
    <row r="6995" spans="4:20" x14ac:dyDescent="0.45">
      <c r="D6995"/>
      <c r="E6995"/>
      <c r="I6995" s="21"/>
      <c r="J6995" s="22"/>
      <c r="K6995" s="23"/>
      <c r="M6995" s="31"/>
      <c r="N6995" s="31"/>
      <c r="O6995"/>
      <c r="P6995"/>
      <c r="R6995"/>
      <c r="T6995" s="30"/>
    </row>
    <row r="6996" spans="4:20" x14ac:dyDescent="0.45">
      <c r="D6996"/>
      <c r="E6996"/>
      <c r="I6996" s="21"/>
      <c r="J6996" s="22"/>
      <c r="K6996" s="23"/>
      <c r="M6996" s="31"/>
      <c r="N6996" s="31"/>
      <c r="O6996"/>
      <c r="P6996"/>
      <c r="R6996"/>
      <c r="T6996" s="30"/>
    </row>
    <row r="6997" spans="4:20" x14ac:dyDescent="0.45">
      <c r="D6997"/>
      <c r="E6997"/>
      <c r="I6997" s="21"/>
      <c r="J6997" s="22"/>
      <c r="K6997" s="23"/>
      <c r="M6997" s="31"/>
      <c r="N6997" s="31"/>
      <c r="O6997"/>
      <c r="P6997"/>
      <c r="R6997"/>
      <c r="T6997" s="30"/>
    </row>
    <row r="6998" spans="4:20" x14ac:dyDescent="0.45">
      <c r="D6998"/>
      <c r="E6998"/>
      <c r="I6998" s="21"/>
      <c r="J6998" s="22"/>
      <c r="K6998" s="23"/>
      <c r="M6998" s="31"/>
      <c r="N6998" s="31"/>
      <c r="O6998"/>
      <c r="P6998"/>
      <c r="R6998"/>
      <c r="T6998" s="30"/>
    </row>
    <row r="6999" spans="4:20" x14ac:dyDescent="0.45">
      <c r="D6999"/>
      <c r="E6999"/>
      <c r="I6999" s="21"/>
      <c r="J6999" s="22"/>
      <c r="K6999" s="23"/>
      <c r="M6999" s="31"/>
      <c r="N6999" s="31"/>
      <c r="O6999"/>
      <c r="P6999"/>
      <c r="R6999"/>
      <c r="T6999" s="30"/>
    </row>
    <row r="7000" spans="4:20" x14ac:dyDescent="0.45">
      <c r="D7000"/>
      <c r="E7000"/>
      <c r="I7000" s="21"/>
      <c r="J7000" s="22"/>
      <c r="K7000" s="23"/>
      <c r="M7000" s="31"/>
      <c r="N7000" s="31"/>
      <c r="O7000"/>
      <c r="P7000"/>
      <c r="R7000"/>
      <c r="T7000" s="30"/>
    </row>
    <row r="7001" spans="4:20" x14ac:dyDescent="0.45">
      <c r="D7001"/>
      <c r="E7001"/>
      <c r="I7001" s="21"/>
      <c r="J7001" s="22"/>
      <c r="K7001" s="23"/>
      <c r="M7001" s="31"/>
      <c r="N7001" s="31"/>
      <c r="O7001"/>
      <c r="P7001"/>
      <c r="R7001"/>
      <c r="T7001" s="30"/>
    </row>
    <row r="7002" spans="4:20" x14ac:dyDescent="0.45">
      <c r="D7002"/>
      <c r="E7002"/>
      <c r="I7002" s="21"/>
      <c r="J7002" s="22"/>
      <c r="K7002" s="23"/>
      <c r="M7002" s="31"/>
      <c r="N7002" s="31"/>
      <c r="O7002"/>
      <c r="P7002"/>
      <c r="R7002"/>
      <c r="T7002" s="30"/>
    </row>
    <row r="7003" spans="4:20" x14ac:dyDescent="0.45">
      <c r="D7003"/>
      <c r="E7003"/>
      <c r="I7003" s="21"/>
      <c r="J7003" s="22"/>
      <c r="K7003" s="23"/>
      <c r="M7003" s="31"/>
      <c r="N7003" s="31"/>
      <c r="O7003"/>
      <c r="P7003"/>
      <c r="R7003"/>
      <c r="T7003" s="30"/>
    </row>
    <row r="7004" spans="4:20" x14ac:dyDescent="0.45">
      <c r="D7004"/>
      <c r="E7004"/>
      <c r="I7004" s="21"/>
      <c r="J7004" s="22"/>
      <c r="K7004" s="23"/>
      <c r="M7004" s="31"/>
      <c r="N7004" s="31"/>
      <c r="O7004"/>
      <c r="P7004"/>
      <c r="R7004"/>
      <c r="T7004" s="30"/>
    </row>
    <row r="7005" spans="4:20" x14ac:dyDescent="0.45">
      <c r="D7005"/>
      <c r="E7005"/>
      <c r="I7005" s="21"/>
      <c r="J7005" s="22"/>
      <c r="K7005" s="23"/>
      <c r="M7005" s="31"/>
      <c r="N7005" s="31"/>
      <c r="O7005"/>
      <c r="P7005"/>
      <c r="R7005"/>
      <c r="T7005" s="30"/>
    </row>
    <row r="7006" spans="4:20" x14ac:dyDescent="0.45">
      <c r="D7006"/>
      <c r="E7006"/>
      <c r="I7006" s="21"/>
      <c r="J7006" s="22"/>
      <c r="K7006" s="23"/>
      <c r="M7006" s="31"/>
      <c r="N7006" s="31"/>
      <c r="O7006"/>
      <c r="P7006"/>
      <c r="R7006"/>
      <c r="T7006" s="30"/>
    </row>
    <row r="7007" spans="4:20" x14ac:dyDescent="0.45">
      <c r="D7007"/>
      <c r="E7007"/>
      <c r="I7007" s="21"/>
      <c r="J7007" s="22"/>
      <c r="K7007" s="23"/>
      <c r="M7007" s="31"/>
      <c r="N7007" s="31"/>
      <c r="O7007"/>
      <c r="P7007"/>
      <c r="R7007"/>
      <c r="T7007" s="30"/>
    </row>
    <row r="7008" spans="4:20" x14ac:dyDescent="0.45">
      <c r="D7008"/>
      <c r="E7008"/>
      <c r="I7008" s="21"/>
      <c r="J7008" s="22"/>
      <c r="K7008" s="23"/>
      <c r="M7008" s="31"/>
      <c r="N7008" s="31"/>
      <c r="O7008"/>
      <c r="P7008"/>
      <c r="R7008"/>
      <c r="T7008" s="30"/>
    </row>
    <row r="7009" spans="4:20" x14ac:dyDescent="0.45">
      <c r="D7009"/>
      <c r="E7009"/>
      <c r="I7009" s="21"/>
      <c r="J7009" s="22"/>
      <c r="K7009" s="23"/>
      <c r="M7009" s="31"/>
      <c r="N7009" s="31"/>
      <c r="O7009"/>
      <c r="P7009"/>
      <c r="R7009"/>
      <c r="T7009" s="30"/>
    </row>
    <row r="7010" spans="4:20" x14ac:dyDescent="0.45">
      <c r="D7010"/>
      <c r="E7010"/>
      <c r="I7010" s="21"/>
      <c r="J7010" s="22"/>
      <c r="K7010" s="23"/>
      <c r="M7010" s="31"/>
      <c r="N7010" s="31"/>
      <c r="O7010"/>
      <c r="P7010"/>
      <c r="R7010"/>
      <c r="T7010" s="30"/>
    </row>
    <row r="7011" spans="4:20" x14ac:dyDescent="0.45">
      <c r="D7011"/>
      <c r="E7011"/>
      <c r="I7011" s="21"/>
      <c r="J7011" s="22"/>
      <c r="K7011" s="23"/>
      <c r="M7011" s="31"/>
      <c r="N7011" s="31"/>
      <c r="O7011"/>
      <c r="P7011"/>
      <c r="R7011"/>
      <c r="T7011" s="30"/>
    </row>
    <row r="7012" spans="4:20" x14ac:dyDescent="0.45">
      <c r="D7012"/>
      <c r="E7012"/>
      <c r="I7012" s="21"/>
      <c r="J7012" s="22"/>
      <c r="K7012" s="23"/>
      <c r="M7012" s="31"/>
      <c r="N7012" s="31"/>
      <c r="O7012"/>
      <c r="P7012"/>
      <c r="R7012"/>
      <c r="T7012" s="30"/>
    </row>
    <row r="7013" spans="4:20" x14ac:dyDescent="0.45">
      <c r="D7013"/>
      <c r="E7013"/>
      <c r="I7013" s="21"/>
      <c r="J7013" s="22"/>
      <c r="K7013" s="23"/>
      <c r="M7013" s="31"/>
      <c r="N7013" s="31"/>
      <c r="O7013"/>
      <c r="P7013"/>
      <c r="R7013"/>
      <c r="T7013" s="30"/>
    </row>
    <row r="7014" spans="4:20" x14ac:dyDescent="0.45">
      <c r="D7014"/>
      <c r="E7014"/>
      <c r="I7014" s="21"/>
      <c r="J7014" s="22"/>
      <c r="K7014" s="23"/>
      <c r="M7014" s="31"/>
      <c r="N7014" s="31"/>
      <c r="O7014"/>
      <c r="P7014"/>
      <c r="R7014"/>
      <c r="T7014" s="30"/>
    </row>
    <row r="7015" spans="4:20" x14ac:dyDescent="0.45">
      <c r="D7015"/>
      <c r="E7015"/>
      <c r="I7015" s="21"/>
      <c r="J7015" s="22"/>
      <c r="K7015" s="23"/>
      <c r="M7015" s="31"/>
      <c r="N7015" s="31"/>
      <c r="O7015"/>
      <c r="P7015"/>
      <c r="R7015"/>
      <c r="T7015" s="30"/>
    </row>
    <row r="7016" spans="4:20" x14ac:dyDescent="0.45">
      <c r="D7016"/>
      <c r="E7016"/>
      <c r="I7016" s="21"/>
      <c r="J7016" s="22"/>
      <c r="K7016" s="23"/>
      <c r="M7016" s="31"/>
      <c r="N7016" s="31"/>
      <c r="O7016"/>
      <c r="P7016"/>
      <c r="R7016"/>
      <c r="T7016" s="30"/>
    </row>
    <row r="7017" spans="4:20" x14ac:dyDescent="0.45">
      <c r="D7017"/>
      <c r="E7017"/>
      <c r="I7017" s="21"/>
      <c r="J7017" s="22"/>
      <c r="K7017" s="23"/>
      <c r="M7017" s="31"/>
      <c r="N7017" s="31"/>
      <c r="O7017"/>
      <c r="P7017"/>
      <c r="R7017"/>
      <c r="T7017" s="30"/>
    </row>
    <row r="7018" spans="4:20" x14ac:dyDescent="0.45">
      <c r="D7018"/>
      <c r="E7018"/>
      <c r="I7018" s="21"/>
      <c r="J7018" s="22"/>
      <c r="K7018" s="23"/>
      <c r="M7018" s="31"/>
      <c r="N7018" s="31"/>
      <c r="O7018"/>
      <c r="P7018"/>
      <c r="R7018"/>
      <c r="T7018" s="30"/>
    </row>
    <row r="7019" spans="4:20" x14ac:dyDescent="0.45">
      <c r="D7019"/>
      <c r="E7019"/>
      <c r="I7019" s="21"/>
      <c r="J7019" s="22"/>
      <c r="K7019" s="23"/>
      <c r="M7019" s="31"/>
      <c r="N7019" s="31"/>
      <c r="O7019"/>
      <c r="P7019"/>
      <c r="R7019"/>
      <c r="T7019" s="30"/>
    </row>
    <row r="7020" spans="4:20" x14ac:dyDescent="0.45">
      <c r="D7020"/>
      <c r="E7020"/>
      <c r="I7020" s="21"/>
      <c r="J7020" s="22"/>
      <c r="K7020" s="23"/>
      <c r="M7020" s="31"/>
      <c r="N7020" s="31"/>
      <c r="O7020"/>
      <c r="P7020"/>
      <c r="R7020"/>
      <c r="T7020" s="30"/>
    </row>
    <row r="7021" spans="4:20" x14ac:dyDescent="0.45">
      <c r="D7021"/>
      <c r="E7021"/>
      <c r="I7021" s="21"/>
      <c r="J7021" s="22"/>
      <c r="K7021" s="23"/>
      <c r="M7021" s="31"/>
      <c r="N7021" s="31"/>
      <c r="O7021"/>
      <c r="P7021"/>
      <c r="R7021"/>
      <c r="T7021" s="30"/>
    </row>
    <row r="7022" spans="4:20" x14ac:dyDescent="0.45">
      <c r="D7022"/>
      <c r="E7022"/>
      <c r="I7022" s="21"/>
      <c r="J7022" s="22"/>
      <c r="K7022" s="23"/>
      <c r="M7022" s="31"/>
      <c r="N7022" s="31"/>
      <c r="O7022"/>
      <c r="P7022"/>
      <c r="R7022"/>
      <c r="T7022" s="30"/>
    </row>
    <row r="7023" spans="4:20" x14ac:dyDescent="0.45">
      <c r="D7023"/>
      <c r="E7023"/>
      <c r="I7023" s="21"/>
      <c r="J7023" s="22"/>
      <c r="K7023" s="23"/>
      <c r="M7023" s="31"/>
      <c r="N7023" s="31"/>
      <c r="O7023"/>
      <c r="P7023"/>
      <c r="R7023"/>
      <c r="T7023" s="30"/>
    </row>
    <row r="7024" spans="4:20" x14ac:dyDescent="0.45">
      <c r="D7024"/>
      <c r="E7024"/>
      <c r="I7024" s="21"/>
      <c r="J7024" s="22"/>
      <c r="K7024" s="23"/>
      <c r="M7024" s="31"/>
      <c r="N7024" s="31"/>
      <c r="O7024"/>
      <c r="P7024"/>
      <c r="R7024"/>
      <c r="T7024" s="30"/>
    </row>
    <row r="7025" spans="4:20" x14ac:dyDescent="0.45">
      <c r="D7025"/>
      <c r="E7025"/>
      <c r="I7025" s="21"/>
      <c r="J7025" s="22"/>
      <c r="K7025" s="23"/>
      <c r="M7025" s="31"/>
      <c r="N7025" s="31"/>
      <c r="O7025"/>
      <c r="P7025"/>
      <c r="R7025"/>
      <c r="T7025" s="30"/>
    </row>
    <row r="7026" spans="4:20" x14ac:dyDescent="0.45">
      <c r="D7026"/>
      <c r="E7026"/>
      <c r="I7026" s="21"/>
      <c r="J7026" s="22"/>
      <c r="K7026" s="23"/>
      <c r="M7026" s="31"/>
      <c r="N7026" s="31"/>
      <c r="O7026"/>
      <c r="P7026"/>
      <c r="R7026"/>
      <c r="T7026" s="30"/>
    </row>
    <row r="7027" spans="4:20" x14ac:dyDescent="0.45">
      <c r="D7027"/>
      <c r="E7027"/>
      <c r="I7027" s="21"/>
      <c r="J7027" s="22"/>
      <c r="K7027" s="23"/>
      <c r="M7027" s="31"/>
      <c r="N7027" s="31"/>
      <c r="O7027"/>
      <c r="P7027"/>
      <c r="R7027"/>
      <c r="T7027" s="30"/>
    </row>
    <row r="7028" spans="4:20" x14ac:dyDescent="0.45">
      <c r="D7028"/>
      <c r="E7028"/>
      <c r="I7028" s="21"/>
      <c r="J7028" s="22"/>
      <c r="K7028" s="23"/>
      <c r="M7028" s="31"/>
      <c r="N7028" s="31"/>
      <c r="O7028"/>
      <c r="P7028"/>
      <c r="R7028"/>
      <c r="T7028" s="30"/>
    </row>
    <row r="7029" spans="4:20" x14ac:dyDescent="0.45">
      <c r="D7029"/>
      <c r="E7029"/>
      <c r="I7029" s="21"/>
      <c r="J7029" s="22"/>
      <c r="K7029" s="23"/>
      <c r="M7029" s="31"/>
      <c r="N7029" s="31"/>
      <c r="O7029"/>
      <c r="P7029"/>
      <c r="R7029"/>
      <c r="T7029" s="30"/>
    </row>
    <row r="7030" spans="4:20" x14ac:dyDescent="0.45">
      <c r="D7030"/>
      <c r="E7030"/>
      <c r="I7030" s="21"/>
      <c r="J7030" s="22"/>
      <c r="K7030" s="23"/>
      <c r="M7030" s="31"/>
      <c r="N7030" s="31"/>
      <c r="O7030"/>
      <c r="P7030"/>
      <c r="R7030"/>
      <c r="T7030" s="30"/>
    </row>
    <row r="7031" spans="4:20" x14ac:dyDescent="0.45">
      <c r="D7031"/>
      <c r="E7031"/>
      <c r="I7031" s="21"/>
      <c r="J7031" s="22"/>
      <c r="K7031" s="23"/>
      <c r="M7031" s="31"/>
      <c r="N7031" s="31"/>
      <c r="O7031"/>
      <c r="P7031"/>
      <c r="R7031"/>
      <c r="T7031" s="30"/>
    </row>
    <row r="7032" spans="4:20" x14ac:dyDescent="0.45">
      <c r="D7032"/>
      <c r="E7032"/>
      <c r="I7032" s="21"/>
      <c r="J7032" s="22"/>
      <c r="K7032" s="23"/>
      <c r="M7032" s="31"/>
      <c r="N7032" s="31"/>
      <c r="O7032"/>
      <c r="P7032"/>
      <c r="R7032"/>
      <c r="T7032" s="30"/>
    </row>
    <row r="7033" spans="4:20" x14ac:dyDescent="0.45">
      <c r="D7033"/>
      <c r="E7033"/>
      <c r="I7033" s="21"/>
      <c r="J7033" s="22"/>
      <c r="K7033" s="23"/>
      <c r="M7033" s="31"/>
      <c r="N7033" s="31"/>
      <c r="O7033"/>
      <c r="P7033"/>
      <c r="R7033"/>
      <c r="T7033" s="30"/>
    </row>
    <row r="7034" spans="4:20" x14ac:dyDescent="0.45">
      <c r="D7034"/>
      <c r="E7034"/>
      <c r="I7034" s="21"/>
      <c r="J7034" s="22"/>
      <c r="K7034" s="23"/>
      <c r="M7034" s="31"/>
      <c r="N7034" s="31"/>
      <c r="O7034"/>
      <c r="P7034"/>
      <c r="R7034"/>
      <c r="T7034" s="30"/>
    </row>
    <row r="7035" spans="4:20" x14ac:dyDescent="0.45">
      <c r="D7035"/>
      <c r="E7035"/>
      <c r="I7035" s="21"/>
      <c r="J7035" s="22"/>
      <c r="K7035" s="23"/>
      <c r="M7035" s="31"/>
      <c r="N7035" s="31"/>
      <c r="O7035"/>
      <c r="P7035"/>
      <c r="R7035"/>
      <c r="T7035" s="30"/>
    </row>
    <row r="7036" spans="4:20" x14ac:dyDescent="0.45">
      <c r="D7036"/>
      <c r="E7036"/>
      <c r="I7036" s="21"/>
      <c r="J7036" s="22"/>
      <c r="K7036" s="23"/>
      <c r="M7036" s="31"/>
      <c r="N7036" s="31"/>
      <c r="O7036"/>
      <c r="P7036"/>
      <c r="R7036"/>
      <c r="T7036" s="30"/>
    </row>
    <row r="7037" spans="4:20" x14ac:dyDescent="0.45">
      <c r="D7037"/>
      <c r="E7037"/>
      <c r="I7037" s="21"/>
      <c r="J7037" s="22"/>
      <c r="K7037" s="23"/>
      <c r="M7037" s="31"/>
      <c r="N7037" s="31"/>
      <c r="O7037"/>
      <c r="P7037"/>
      <c r="R7037"/>
      <c r="T7037" s="30"/>
    </row>
    <row r="7038" spans="4:20" x14ac:dyDescent="0.45">
      <c r="D7038"/>
      <c r="E7038"/>
      <c r="I7038" s="21"/>
      <c r="J7038" s="22"/>
      <c r="K7038" s="23"/>
      <c r="M7038" s="31"/>
      <c r="N7038" s="31"/>
      <c r="O7038"/>
      <c r="P7038"/>
      <c r="R7038"/>
      <c r="T7038" s="30"/>
    </row>
    <row r="7039" spans="4:20" x14ac:dyDescent="0.45">
      <c r="D7039"/>
      <c r="E7039"/>
      <c r="I7039" s="21"/>
      <c r="J7039" s="22"/>
      <c r="K7039" s="23"/>
      <c r="M7039" s="31"/>
      <c r="N7039" s="31"/>
      <c r="O7039"/>
      <c r="P7039"/>
      <c r="R7039"/>
      <c r="T7039" s="30"/>
    </row>
    <row r="7040" spans="4:20" x14ac:dyDescent="0.45">
      <c r="D7040"/>
      <c r="E7040"/>
      <c r="I7040" s="21"/>
      <c r="J7040" s="22"/>
      <c r="K7040" s="23"/>
      <c r="M7040" s="31"/>
      <c r="N7040" s="31"/>
      <c r="O7040"/>
      <c r="P7040"/>
      <c r="R7040"/>
      <c r="T7040" s="30"/>
    </row>
    <row r="7041" spans="4:20" x14ac:dyDescent="0.45">
      <c r="D7041"/>
      <c r="E7041"/>
      <c r="I7041" s="21"/>
      <c r="J7041" s="22"/>
      <c r="K7041" s="23"/>
      <c r="M7041" s="31"/>
      <c r="N7041" s="31"/>
      <c r="O7041"/>
      <c r="P7041"/>
      <c r="R7041"/>
      <c r="T7041" s="30"/>
    </row>
    <row r="7042" spans="4:20" x14ac:dyDescent="0.45">
      <c r="D7042"/>
      <c r="E7042"/>
      <c r="I7042" s="21"/>
      <c r="J7042" s="22"/>
      <c r="K7042" s="23"/>
      <c r="M7042" s="31"/>
      <c r="N7042" s="31"/>
      <c r="O7042"/>
      <c r="P7042"/>
      <c r="R7042"/>
      <c r="T7042" s="30"/>
    </row>
    <row r="7043" spans="4:20" x14ac:dyDescent="0.45">
      <c r="D7043"/>
      <c r="E7043"/>
      <c r="I7043" s="21"/>
      <c r="J7043" s="22"/>
      <c r="K7043" s="23"/>
      <c r="M7043" s="31"/>
      <c r="N7043" s="31"/>
      <c r="O7043"/>
      <c r="P7043"/>
      <c r="R7043"/>
      <c r="T7043" s="30"/>
    </row>
    <row r="7044" spans="4:20" x14ac:dyDescent="0.45">
      <c r="D7044"/>
      <c r="E7044"/>
      <c r="I7044" s="21"/>
      <c r="J7044" s="22"/>
      <c r="K7044" s="23"/>
      <c r="M7044" s="31"/>
      <c r="N7044" s="31"/>
      <c r="O7044"/>
      <c r="P7044"/>
      <c r="R7044"/>
      <c r="T7044" s="30"/>
    </row>
    <row r="7045" spans="4:20" x14ac:dyDescent="0.45">
      <c r="D7045"/>
      <c r="E7045"/>
      <c r="I7045" s="21"/>
      <c r="J7045" s="22"/>
      <c r="K7045" s="23"/>
      <c r="M7045" s="31"/>
      <c r="N7045" s="31"/>
      <c r="O7045"/>
      <c r="P7045"/>
      <c r="R7045"/>
      <c r="T7045" s="30"/>
    </row>
    <row r="7046" spans="4:20" x14ac:dyDescent="0.45">
      <c r="D7046"/>
      <c r="E7046"/>
      <c r="I7046" s="21"/>
      <c r="J7046" s="22"/>
      <c r="K7046" s="23"/>
      <c r="M7046" s="31"/>
      <c r="N7046" s="31"/>
      <c r="O7046"/>
      <c r="P7046"/>
      <c r="R7046"/>
      <c r="T7046" s="30"/>
    </row>
    <row r="7047" spans="4:20" x14ac:dyDescent="0.45">
      <c r="D7047"/>
      <c r="E7047"/>
      <c r="I7047" s="21"/>
      <c r="J7047" s="22"/>
      <c r="K7047" s="23"/>
      <c r="M7047" s="31"/>
      <c r="N7047" s="31"/>
      <c r="O7047"/>
      <c r="P7047"/>
      <c r="R7047"/>
      <c r="T7047" s="30"/>
    </row>
    <row r="7048" spans="4:20" x14ac:dyDescent="0.45">
      <c r="D7048"/>
      <c r="E7048"/>
      <c r="I7048" s="21"/>
      <c r="J7048" s="22"/>
      <c r="K7048" s="23"/>
      <c r="M7048" s="31"/>
      <c r="N7048" s="31"/>
      <c r="O7048"/>
      <c r="P7048"/>
      <c r="R7048"/>
      <c r="T7048" s="30"/>
    </row>
    <row r="7049" spans="4:20" x14ac:dyDescent="0.45">
      <c r="D7049"/>
      <c r="E7049"/>
      <c r="I7049" s="21"/>
      <c r="J7049" s="22"/>
      <c r="K7049" s="23"/>
      <c r="M7049" s="31"/>
      <c r="N7049" s="31"/>
      <c r="O7049"/>
      <c r="P7049"/>
      <c r="R7049"/>
      <c r="T7049" s="30"/>
    </row>
    <row r="7050" spans="4:20" x14ac:dyDescent="0.45">
      <c r="D7050"/>
      <c r="E7050"/>
      <c r="I7050" s="21"/>
      <c r="J7050" s="22"/>
      <c r="K7050" s="23"/>
      <c r="M7050" s="31"/>
      <c r="N7050" s="31"/>
      <c r="O7050"/>
      <c r="P7050"/>
      <c r="R7050"/>
      <c r="T7050" s="30"/>
    </row>
    <row r="7051" spans="4:20" x14ac:dyDescent="0.45">
      <c r="D7051"/>
      <c r="E7051"/>
      <c r="I7051" s="21"/>
      <c r="J7051" s="22"/>
      <c r="K7051" s="23"/>
      <c r="M7051" s="31"/>
      <c r="N7051" s="31"/>
      <c r="O7051"/>
      <c r="P7051"/>
      <c r="R7051"/>
      <c r="T7051" s="30"/>
    </row>
    <row r="7052" spans="4:20" x14ac:dyDescent="0.45">
      <c r="D7052"/>
      <c r="E7052"/>
      <c r="I7052" s="21"/>
      <c r="J7052" s="22"/>
      <c r="K7052" s="23"/>
      <c r="M7052" s="31"/>
      <c r="N7052" s="31"/>
      <c r="O7052"/>
      <c r="P7052"/>
      <c r="R7052"/>
      <c r="T7052" s="30"/>
    </row>
    <row r="7053" spans="4:20" x14ac:dyDescent="0.45">
      <c r="D7053"/>
      <c r="E7053"/>
      <c r="I7053" s="21"/>
      <c r="J7053" s="22"/>
      <c r="K7053" s="23"/>
      <c r="M7053" s="31"/>
      <c r="N7053" s="31"/>
      <c r="O7053"/>
      <c r="P7053"/>
      <c r="R7053"/>
      <c r="T7053" s="30"/>
    </row>
    <row r="7054" spans="4:20" x14ac:dyDescent="0.45">
      <c r="D7054"/>
      <c r="E7054"/>
      <c r="I7054" s="21"/>
      <c r="J7054" s="22"/>
      <c r="K7054" s="23"/>
      <c r="M7054" s="31"/>
      <c r="N7054" s="31"/>
      <c r="O7054"/>
      <c r="P7054"/>
      <c r="R7054"/>
      <c r="T7054" s="30"/>
    </row>
    <row r="7055" spans="4:20" x14ac:dyDescent="0.45">
      <c r="D7055"/>
      <c r="E7055"/>
      <c r="I7055" s="21"/>
      <c r="J7055" s="22"/>
      <c r="K7055" s="23"/>
      <c r="M7055" s="31"/>
      <c r="N7055" s="31"/>
      <c r="O7055"/>
      <c r="P7055"/>
      <c r="R7055"/>
      <c r="T7055" s="30"/>
    </row>
    <row r="7056" spans="4:20" x14ac:dyDescent="0.45">
      <c r="D7056"/>
      <c r="E7056"/>
      <c r="I7056" s="21"/>
      <c r="J7056" s="22"/>
      <c r="K7056" s="23"/>
      <c r="M7056" s="31"/>
      <c r="N7056" s="31"/>
      <c r="O7056"/>
      <c r="P7056"/>
      <c r="R7056"/>
      <c r="T7056" s="30"/>
    </row>
    <row r="7057" spans="4:20" x14ac:dyDescent="0.45">
      <c r="D7057"/>
      <c r="E7057"/>
      <c r="I7057" s="21"/>
      <c r="J7057" s="22"/>
      <c r="K7057" s="23"/>
      <c r="M7057" s="31"/>
      <c r="N7057" s="31"/>
      <c r="O7057"/>
      <c r="P7057"/>
      <c r="R7057"/>
      <c r="T7057" s="30"/>
    </row>
    <row r="7058" spans="4:20" x14ac:dyDescent="0.45">
      <c r="D7058"/>
      <c r="E7058"/>
      <c r="I7058" s="21"/>
      <c r="J7058" s="22"/>
      <c r="K7058" s="23"/>
      <c r="M7058" s="31"/>
      <c r="N7058" s="31"/>
      <c r="O7058"/>
      <c r="P7058"/>
      <c r="R7058"/>
      <c r="T7058" s="30"/>
    </row>
    <row r="7059" spans="4:20" x14ac:dyDescent="0.45">
      <c r="D7059"/>
      <c r="E7059"/>
      <c r="I7059" s="21"/>
      <c r="J7059" s="22"/>
      <c r="K7059" s="23"/>
      <c r="M7059" s="31"/>
      <c r="N7059" s="31"/>
      <c r="O7059"/>
      <c r="P7059"/>
      <c r="R7059"/>
      <c r="T7059" s="30"/>
    </row>
    <row r="7060" spans="4:20" x14ac:dyDescent="0.45">
      <c r="D7060"/>
      <c r="E7060"/>
      <c r="I7060" s="21"/>
      <c r="J7060" s="22"/>
      <c r="K7060" s="23"/>
      <c r="M7060" s="31"/>
      <c r="N7060" s="31"/>
      <c r="O7060"/>
      <c r="P7060"/>
      <c r="R7060"/>
      <c r="T7060" s="30"/>
    </row>
    <row r="7061" spans="4:20" x14ac:dyDescent="0.45">
      <c r="D7061"/>
      <c r="E7061"/>
      <c r="I7061" s="21"/>
      <c r="J7061" s="22"/>
      <c r="K7061" s="23"/>
      <c r="M7061" s="31"/>
      <c r="N7061" s="31"/>
      <c r="O7061"/>
      <c r="P7061"/>
      <c r="R7061"/>
      <c r="T7061" s="30"/>
    </row>
    <row r="7062" spans="4:20" x14ac:dyDescent="0.45">
      <c r="D7062"/>
      <c r="E7062"/>
      <c r="I7062" s="21"/>
      <c r="J7062" s="22"/>
      <c r="K7062" s="23"/>
      <c r="M7062" s="31"/>
      <c r="N7062" s="31"/>
      <c r="O7062"/>
      <c r="P7062"/>
      <c r="R7062"/>
      <c r="T7062" s="30"/>
    </row>
    <row r="7063" spans="4:20" x14ac:dyDescent="0.45">
      <c r="D7063"/>
      <c r="E7063"/>
      <c r="I7063" s="21"/>
      <c r="J7063" s="22"/>
      <c r="K7063" s="23"/>
      <c r="M7063" s="31"/>
      <c r="N7063" s="31"/>
      <c r="O7063"/>
      <c r="P7063"/>
      <c r="R7063"/>
      <c r="T7063" s="30"/>
    </row>
    <row r="7064" spans="4:20" x14ac:dyDescent="0.45">
      <c r="D7064"/>
      <c r="E7064"/>
      <c r="I7064" s="21"/>
      <c r="J7064" s="22"/>
      <c r="K7064" s="23"/>
      <c r="M7064" s="31"/>
      <c r="N7064" s="31"/>
      <c r="O7064"/>
      <c r="P7064"/>
      <c r="R7064"/>
      <c r="T7064" s="30"/>
    </row>
    <row r="7065" spans="4:20" x14ac:dyDescent="0.45">
      <c r="D7065"/>
      <c r="E7065"/>
      <c r="I7065" s="21"/>
      <c r="J7065" s="22"/>
      <c r="K7065" s="23"/>
      <c r="M7065" s="31"/>
      <c r="N7065" s="31"/>
      <c r="O7065"/>
      <c r="P7065"/>
      <c r="R7065"/>
      <c r="T7065" s="30"/>
    </row>
    <row r="7066" spans="4:20" x14ac:dyDescent="0.45">
      <c r="D7066"/>
      <c r="E7066"/>
      <c r="I7066" s="21"/>
      <c r="J7066" s="22"/>
      <c r="K7066" s="23"/>
      <c r="M7066" s="31"/>
      <c r="N7066" s="31"/>
      <c r="O7066"/>
      <c r="P7066"/>
      <c r="R7066"/>
      <c r="T7066" s="30"/>
    </row>
    <row r="7067" spans="4:20" x14ac:dyDescent="0.45">
      <c r="D7067"/>
      <c r="E7067"/>
      <c r="I7067" s="21"/>
      <c r="J7067" s="22"/>
      <c r="K7067" s="23"/>
      <c r="M7067" s="31"/>
      <c r="N7067" s="31"/>
      <c r="O7067"/>
      <c r="P7067"/>
      <c r="R7067"/>
      <c r="T7067" s="30"/>
    </row>
    <row r="7068" spans="4:20" x14ac:dyDescent="0.45">
      <c r="D7068"/>
      <c r="E7068"/>
      <c r="I7068" s="21"/>
      <c r="J7068" s="22"/>
      <c r="K7068" s="23"/>
      <c r="M7068" s="31"/>
      <c r="N7068" s="31"/>
      <c r="O7068"/>
      <c r="P7068"/>
      <c r="R7068"/>
      <c r="T7068" s="30"/>
    </row>
    <row r="7069" spans="4:20" x14ac:dyDescent="0.45">
      <c r="D7069"/>
      <c r="E7069"/>
      <c r="I7069" s="21"/>
      <c r="J7069" s="22"/>
      <c r="K7069" s="23"/>
      <c r="M7069" s="31"/>
      <c r="N7069" s="31"/>
      <c r="O7069"/>
      <c r="P7069"/>
      <c r="R7069"/>
      <c r="T7069" s="30"/>
    </row>
    <row r="7070" spans="4:20" x14ac:dyDescent="0.45">
      <c r="D7070"/>
      <c r="E7070"/>
      <c r="I7070" s="21"/>
      <c r="J7070" s="22"/>
      <c r="K7070" s="23"/>
      <c r="M7070" s="31"/>
      <c r="N7070" s="31"/>
      <c r="O7070"/>
      <c r="P7070"/>
      <c r="R7070"/>
      <c r="T7070" s="30"/>
    </row>
    <row r="7071" spans="4:20" x14ac:dyDescent="0.45">
      <c r="D7071"/>
      <c r="E7071"/>
      <c r="I7071" s="21"/>
      <c r="J7071" s="22"/>
      <c r="K7071" s="23"/>
      <c r="M7071" s="31"/>
      <c r="N7071" s="31"/>
      <c r="O7071"/>
      <c r="P7071"/>
      <c r="R7071"/>
      <c r="T7071" s="30"/>
    </row>
    <row r="7072" spans="4:20" x14ac:dyDescent="0.45">
      <c r="D7072"/>
      <c r="E7072"/>
      <c r="I7072" s="21"/>
      <c r="J7072" s="22"/>
      <c r="K7072" s="23"/>
      <c r="M7072" s="31"/>
      <c r="N7072" s="31"/>
      <c r="O7072"/>
      <c r="P7072"/>
      <c r="R7072"/>
      <c r="T7072" s="30"/>
    </row>
    <row r="7073" spans="4:20" x14ac:dyDescent="0.45">
      <c r="D7073"/>
      <c r="E7073"/>
      <c r="I7073" s="21"/>
      <c r="J7073" s="22"/>
      <c r="K7073" s="23"/>
      <c r="M7073" s="31"/>
      <c r="N7073" s="31"/>
      <c r="O7073"/>
      <c r="P7073"/>
      <c r="R7073"/>
      <c r="T7073" s="30"/>
    </row>
    <row r="7074" spans="4:20" x14ac:dyDescent="0.45">
      <c r="D7074"/>
      <c r="E7074"/>
      <c r="I7074" s="21"/>
      <c r="J7074" s="22"/>
      <c r="K7074" s="23"/>
      <c r="M7074" s="31"/>
      <c r="N7074" s="31"/>
      <c r="O7074"/>
      <c r="P7074"/>
      <c r="R7074"/>
      <c r="T7074" s="30"/>
    </row>
    <row r="7075" spans="4:20" x14ac:dyDescent="0.45">
      <c r="D7075"/>
      <c r="E7075"/>
      <c r="I7075" s="21"/>
      <c r="J7075" s="22"/>
      <c r="K7075" s="23"/>
      <c r="M7075" s="31"/>
      <c r="N7075" s="31"/>
      <c r="O7075"/>
      <c r="P7075"/>
      <c r="R7075"/>
      <c r="T7075" s="30"/>
    </row>
    <row r="7076" spans="4:20" x14ac:dyDescent="0.45">
      <c r="D7076"/>
      <c r="E7076"/>
      <c r="I7076" s="21"/>
      <c r="J7076" s="22"/>
      <c r="K7076" s="23"/>
      <c r="M7076" s="31"/>
      <c r="N7076" s="31"/>
      <c r="O7076"/>
      <c r="P7076"/>
      <c r="R7076"/>
      <c r="T7076" s="30"/>
    </row>
    <row r="7077" spans="4:20" x14ac:dyDescent="0.45">
      <c r="D7077"/>
      <c r="E7077"/>
      <c r="I7077" s="21"/>
      <c r="J7077" s="22"/>
      <c r="K7077" s="23"/>
      <c r="M7077" s="31"/>
      <c r="N7077" s="31"/>
      <c r="O7077"/>
      <c r="P7077"/>
      <c r="R7077"/>
      <c r="T7077" s="30"/>
    </row>
    <row r="7078" spans="4:20" x14ac:dyDescent="0.45">
      <c r="D7078"/>
      <c r="E7078"/>
      <c r="I7078" s="21"/>
      <c r="J7078" s="22"/>
      <c r="K7078" s="23"/>
      <c r="M7078" s="31"/>
      <c r="N7078" s="31"/>
      <c r="O7078"/>
      <c r="P7078"/>
      <c r="R7078"/>
      <c r="T7078" s="30"/>
    </row>
    <row r="7079" spans="4:20" x14ac:dyDescent="0.45">
      <c r="D7079"/>
      <c r="E7079"/>
      <c r="I7079" s="21"/>
      <c r="J7079" s="22"/>
      <c r="K7079" s="23"/>
      <c r="M7079" s="31"/>
      <c r="N7079" s="31"/>
      <c r="O7079"/>
      <c r="P7079"/>
      <c r="R7079"/>
      <c r="T7079" s="30"/>
    </row>
    <row r="7080" spans="4:20" x14ac:dyDescent="0.45">
      <c r="D7080"/>
      <c r="E7080"/>
      <c r="I7080" s="21"/>
      <c r="J7080" s="22"/>
      <c r="K7080" s="23"/>
      <c r="M7080" s="31"/>
      <c r="N7080" s="31"/>
      <c r="O7080"/>
      <c r="P7080"/>
      <c r="R7080"/>
      <c r="T7080" s="30"/>
    </row>
    <row r="7081" spans="4:20" x14ac:dyDescent="0.45">
      <c r="D7081"/>
      <c r="E7081"/>
      <c r="I7081" s="21"/>
      <c r="J7081" s="22"/>
      <c r="K7081" s="23"/>
      <c r="M7081" s="31"/>
      <c r="N7081" s="31"/>
      <c r="O7081"/>
      <c r="P7081"/>
      <c r="R7081"/>
      <c r="T7081" s="30"/>
    </row>
    <row r="7082" spans="4:20" x14ac:dyDescent="0.45">
      <c r="D7082"/>
      <c r="E7082"/>
      <c r="I7082" s="21"/>
      <c r="J7082" s="22"/>
      <c r="K7082" s="23"/>
      <c r="M7082" s="31"/>
      <c r="N7082" s="31"/>
      <c r="O7082"/>
      <c r="P7082"/>
      <c r="R7082"/>
      <c r="T7082" s="30"/>
    </row>
    <row r="7083" spans="4:20" x14ac:dyDescent="0.45">
      <c r="D7083"/>
      <c r="E7083"/>
      <c r="I7083" s="21"/>
      <c r="J7083" s="22"/>
      <c r="K7083" s="23"/>
      <c r="M7083" s="31"/>
      <c r="N7083" s="31"/>
      <c r="O7083"/>
      <c r="P7083"/>
      <c r="R7083"/>
      <c r="T7083" s="30"/>
    </row>
    <row r="7084" spans="4:20" x14ac:dyDescent="0.45">
      <c r="D7084"/>
      <c r="E7084"/>
      <c r="I7084" s="21"/>
      <c r="J7084" s="22"/>
      <c r="K7084" s="23"/>
      <c r="M7084" s="31"/>
      <c r="N7084" s="31"/>
      <c r="O7084"/>
      <c r="P7084"/>
      <c r="R7084"/>
      <c r="T7084" s="30"/>
    </row>
    <row r="7085" spans="4:20" x14ac:dyDescent="0.45">
      <c r="D7085"/>
      <c r="E7085"/>
      <c r="I7085" s="21"/>
      <c r="J7085" s="22"/>
      <c r="K7085" s="23"/>
      <c r="M7085" s="31"/>
      <c r="N7085" s="31"/>
      <c r="O7085"/>
      <c r="P7085"/>
      <c r="R7085"/>
      <c r="T7085" s="30"/>
    </row>
    <row r="7086" spans="4:20" x14ac:dyDescent="0.45">
      <c r="D7086"/>
      <c r="E7086"/>
      <c r="I7086" s="21"/>
      <c r="J7086" s="22"/>
      <c r="K7086" s="23"/>
      <c r="M7086" s="31"/>
      <c r="N7086" s="31"/>
      <c r="O7086"/>
      <c r="P7086"/>
      <c r="R7086"/>
      <c r="T7086" s="30"/>
    </row>
    <row r="7087" spans="4:20" x14ac:dyDescent="0.45">
      <c r="D7087"/>
      <c r="E7087"/>
      <c r="I7087" s="21"/>
      <c r="J7087" s="22"/>
      <c r="K7087" s="23"/>
      <c r="M7087" s="31"/>
      <c r="N7087" s="31"/>
      <c r="O7087"/>
      <c r="P7087"/>
      <c r="R7087"/>
      <c r="T7087" s="30"/>
    </row>
    <row r="7088" spans="4:20" x14ac:dyDescent="0.45">
      <c r="D7088"/>
      <c r="E7088"/>
      <c r="I7088" s="21"/>
      <c r="J7088" s="22"/>
      <c r="K7088" s="23"/>
      <c r="M7088" s="31"/>
      <c r="N7088" s="31"/>
      <c r="O7088"/>
      <c r="P7088"/>
      <c r="R7088"/>
      <c r="T7088" s="30"/>
    </row>
    <row r="7089" spans="4:20" x14ac:dyDescent="0.45">
      <c r="D7089"/>
      <c r="E7089"/>
      <c r="I7089" s="21"/>
      <c r="J7089" s="22"/>
      <c r="K7089" s="23"/>
      <c r="M7089" s="31"/>
      <c r="N7089" s="31"/>
      <c r="O7089"/>
      <c r="P7089"/>
      <c r="R7089"/>
      <c r="T7089" s="30"/>
    </row>
    <row r="7090" spans="4:20" x14ac:dyDescent="0.45">
      <c r="D7090"/>
      <c r="E7090"/>
      <c r="I7090" s="21"/>
      <c r="J7090" s="22"/>
      <c r="K7090" s="23"/>
      <c r="M7090" s="31"/>
      <c r="N7090" s="31"/>
      <c r="O7090"/>
      <c r="P7090"/>
      <c r="R7090"/>
      <c r="T7090" s="30"/>
    </row>
    <row r="7091" spans="4:20" x14ac:dyDescent="0.45">
      <c r="D7091"/>
      <c r="E7091"/>
      <c r="I7091" s="21"/>
      <c r="J7091" s="22"/>
      <c r="K7091" s="23"/>
      <c r="M7091" s="31"/>
      <c r="N7091" s="31"/>
      <c r="O7091"/>
      <c r="P7091"/>
      <c r="R7091"/>
      <c r="T7091" s="30"/>
    </row>
    <row r="7092" spans="4:20" x14ac:dyDescent="0.45">
      <c r="D7092"/>
      <c r="E7092"/>
      <c r="I7092" s="21"/>
      <c r="J7092" s="22"/>
      <c r="K7092" s="23"/>
      <c r="M7092" s="31"/>
      <c r="N7092" s="31"/>
      <c r="O7092"/>
      <c r="P7092"/>
      <c r="R7092"/>
      <c r="T7092" s="30"/>
    </row>
    <row r="7093" spans="4:20" x14ac:dyDescent="0.45">
      <c r="D7093"/>
      <c r="E7093"/>
      <c r="I7093" s="21"/>
      <c r="J7093" s="22"/>
      <c r="K7093" s="23"/>
      <c r="M7093" s="31"/>
      <c r="N7093" s="31"/>
      <c r="O7093"/>
      <c r="P7093"/>
      <c r="R7093"/>
      <c r="T7093" s="30"/>
    </row>
    <row r="7094" spans="4:20" x14ac:dyDescent="0.45">
      <c r="D7094"/>
      <c r="E7094"/>
      <c r="I7094" s="21"/>
      <c r="J7094" s="22"/>
      <c r="K7094" s="23"/>
      <c r="M7094" s="31"/>
      <c r="N7094" s="31"/>
      <c r="O7094"/>
      <c r="P7094"/>
      <c r="R7094"/>
      <c r="T7094" s="30"/>
    </row>
    <row r="7095" spans="4:20" x14ac:dyDescent="0.45">
      <c r="D7095"/>
      <c r="E7095"/>
      <c r="I7095" s="21"/>
      <c r="J7095" s="22"/>
      <c r="K7095" s="23"/>
      <c r="M7095" s="31"/>
      <c r="N7095" s="31"/>
      <c r="O7095"/>
      <c r="P7095"/>
      <c r="R7095"/>
      <c r="T7095" s="30"/>
    </row>
    <row r="7096" spans="4:20" x14ac:dyDescent="0.45">
      <c r="D7096"/>
      <c r="E7096"/>
      <c r="I7096" s="21"/>
      <c r="J7096" s="22"/>
      <c r="K7096" s="23"/>
      <c r="M7096" s="31"/>
      <c r="N7096" s="31"/>
      <c r="O7096"/>
      <c r="P7096"/>
      <c r="R7096"/>
      <c r="T7096" s="30"/>
    </row>
    <row r="7097" spans="4:20" x14ac:dyDescent="0.45">
      <c r="D7097"/>
      <c r="E7097"/>
      <c r="I7097" s="21"/>
      <c r="J7097" s="22"/>
      <c r="K7097" s="23"/>
      <c r="M7097" s="31"/>
      <c r="N7097" s="31"/>
      <c r="O7097"/>
      <c r="P7097"/>
      <c r="R7097"/>
      <c r="T7097" s="30"/>
    </row>
    <row r="7098" spans="4:20" x14ac:dyDescent="0.45">
      <c r="D7098"/>
      <c r="E7098"/>
      <c r="I7098" s="21"/>
      <c r="J7098" s="22"/>
      <c r="K7098" s="23"/>
      <c r="M7098" s="31"/>
      <c r="N7098" s="31"/>
      <c r="O7098"/>
      <c r="P7098"/>
      <c r="R7098"/>
      <c r="T7098" s="30"/>
    </row>
    <row r="7099" spans="4:20" x14ac:dyDescent="0.45">
      <c r="D7099"/>
      <c r="E7099"/>
      <c r="I7099" s="21"/>
      <c r="J7099" s="22"/>
      <c r="K7099" s="23"/>
      <c r="M7099" s="31"/>
      <c r="N7099" s="31"/>
      <c r="O7099"/>
      <c r="P7099"/>
      <c r="R7099"/>
      <c r="T7099" s="30"/>
    </row>
    <row r="7100" spans="4:20" x14ac:dyDescent="0.45">
      <c r="D7100"/>
      <c r="E7100"/>
      <c r="I7100" s="21"/>
      <c r="J7100" s="22"/>
      <c r="K7100" s="23"/>
      <c r="M7100" s="31"/>
      <c r="N7100" s="31"/>
      <c r="O7100"/>
      <c r="P7100"/>
      <c r="R7100"/>
      <c r="T7100" s="30"/>
    </row>
    <row r="7101" spans="4:20" x14ac:dyDescent="0.45">
      <c r="D7101"/>
      <c r="E7101"/>
      <c r="I7101" s="21"/>
      <c r="J7101" s="22"/>
      <c r="K7101" s="23"/>
      <c r="M7101" s="31"/>
      <c r="N7101" s="31"/>
      <c r="O7101"/>
      <c r="P7101"/>
      <c r="R7101"/>
      <c r="T7101" s="30"/>
    </row>
    <row r="7102" spans="4:20" x14ac:dyDescent="0.45">
      <c r="D7102"/>
      <c r="E7102"/>
      <c r="I7102" s="21"/>
      <c r="J7102" s="22"/>
      <c r="K7102" s="23"/>
      <c r="M7102" s="31"/>
      <c r="N7102" s="31"/>
      <c r="O7102"/>
      <c r="P7102"/>
      <c r="R7102"/>
      <c r="T7102" s="30"/>
    </row>
    <row r="7103" spans="4:20" x14ac:dyDescent="0.45">
      <c r="D7103"/>
      <c r="E7103"/>
      <c r="I7103" s="21"/>
      <c r="J7103" s="22"/>
      <c r="K7103" s="23"/>
      <c r="M7103" s="31"/>
      <c r="N7103" s="31"/>
      <c r="O7103"/>
      <c r="P7103"/>
      <c r="R7103"/>
      <c r="T7103" s="30"/>
    </row>
    <row r="7104" spans="4:20" x14ac:dyDescent="0.45">
      <c r="D7104"/>
      <c r="E7104"/>
      <c r="I7104" s="21"/>
      <c r="J7104" s="22"/>
      <c r="K7104" s="23"/>
      <c r="M7104" s="31"/>
      <c r="N7104" s="31"/>
      <c r="O7104"/>
      <c r="P7104"/>
      <c r="R7104"/>
      <c r="T7104" s="30"/>
    </row>
    <row r="7105" spans="4:20" x14ac:dyDescent="0.45">
      <c r="D7105"/>
      <c r="E7105"/>
      <c r="I7105" s="21"/>
      <c r="J7105" s="22"/>
      <c r="K7105" s="23"/>
      <c r="M7105" s="31"/>
      <c r="N7105" s="31"/>
      <c r="O7105"/>
      <c r="P7105"/>
      <c r="R7105"/>
      <c r="T7105" s="30"/>
    </row>
    <row r="7106" spans="4:20" x14ac:dyDescent="0.45">
      <c r="D7106"/>
      <c r="E7106"/>
      <c r="I7106" s="21"/>
      <c r="J7106" s="22"/>
      <c r="K7106" s="23"/>
      <c r="M7106" s="31"/>
      <c r="N7106" s="31"/>
      <c r="O7106"/>
      <c r="P7106"/>
      <c r="R7106"/>
      <c r="T7106" s="30"/>
    </row>
    <row r="7107" spans="4:20" x14ac:dyDescent="0.45">
      <c r="D7107"/>
      <c r="E7107"/>
      <c r="I7107" s="21"/>
      <c r="J7107" s="22"/>
      <c r="K7107" s="23"/>
      <c r="M7107" s="31"/>
      <c r="N7107" s="31"/>
      <c r="O7107"/>
      <c r="P7107"/>
      <c r="R7107"/>
      <c r="T7107" s="30"/>
    </row>
    <row r="7108" spans="4:20" x14ac:dyDescent="0.45">
      <c r="D7108"/>
      <c r="E7108"/>
      <c r="I7108" s="21"/>
      <c r="J7108" s="22"/>
      <c r="K7108" s="23"/>
      <c r="M7108" s="31"/>
      <c r="N7108" s="31"/>
      <c r="O7108"/>
      <c r="P7108"/>
      <c r="R7108"/>
      <c r="T7108" s="30"/>
    </row>
    <row r="7109" spans="4:20" x14ac:dyDescent="0.45">
      <c r="D7109"/>
      <c r="E7109"/>
      <c r="I7109" s="21"/>
      <c r="J7109" s="22"/>
      <c r="K7109" s="23"/>
      <c r="M7109" s="31"/>
      <c r="N7109" s="31"/>
      <c r="O7109"/>
      <c r="P7109"/>
      <c r="R7109"/>
      <c r="T7109" s="30"/>
    </row>
    <row r="7110" spans="4:20" x14ac:dyDescent="0.45">
      <c r="D7110"/>
      <c r="E7110"/>
      <c r="I7110" s="21"/>
      <c r="J7110" s="22"/>
      <c r="K7110" s="23"/>
      <c r="M7110" s="31"/>
      <c r="N7110" s="31"/>
      <c r="O7110"/>
      <c r="P7110"/>
      <c r="R7110"/>
      <c r="T7110" s="30"/>
    </row>
    <row r="7111" spans="4:20" x14ac:dyDescent="0.45">
      <c r="D7111"/>
      <c r="E7111"/>
      <c r="I7111" s="21"/>
      <c r="J7111" s="22"/>
      <c r="K7111" s="23"/>
      <c r="M7111" s="31"/>
      <c r="N7111" s="31"/>
      <c r="O7111"/>
      <c r="P7111"/>
      <c r="R7111"/>
      <c r="T7111" s="30"/>
    </row>
    <row r="7112" spans="4:20" x14ac:dyDescent="0.45">
      <c r="D7112"/>
      <c r="E7112"/>
      <c r="I7112" s="21"/>
      <c r="J7112" s="22"/>
      <c r="K7112" s="23"/>
      <c r="M7112" s="31"/>
      <c r="N7112" s="31"/>
      <c r="O7112"/>
      <c r="P7112"/>
      <c r="R7112"/>
      <c r="T7112" s="30"/>
    </row>
    <row r="7113" spans="4:20" x14ac:dyDescent="0.45">
      <c r="D7113"/>
      <c r="E7113"/>
      <c r="I7113" s="21"/>
      <c r="J7113" s="22"/>
      <c r="K7113" s="23"/>
      <c r="M7113" s="31"/>
      <c r="N7113" s="31"/>
      <c r="O7113"/>
      <c r="P7113"/>
      <c r="R7113"/>
      <c r="T7113" s="30"/>
    </row>
    <row r="7114" spans="4:20" x14ac:dyDescent="0.45">
      <c r="D7114"/>
      <c r="E7114"/>
      <c r="I7114" s="21"/>
      <c r="J7114" s="22"/>
      <c r="K7114" s="23"/>
      <c r="M7114" s="31"/>
      <c r="N7114" s="31"/>
      <c r="O7114"/>
      <c r="P7114"/>
      <c r="R7114"/>
      <c r="T7114" s="30"/>
    </row>
    <row r="7115" spans="4:20" x14ac:dyDescent="0.45">
      <c r="D7115"/>
      <c r="E7115"/>
      <c r="I7115" s="21"/>
      <c r="J7115" s="22"/>
      <c r="K7115" s="23"/>
      <c r="M7115" s="31"/>
      <c r="N7115" s="31"/>
      <c r="O7115"/>
      <c r="P7115"/>
      <c r="R7115"/>
      <c r="T7115" s="30"/>
    </row>
    <row r="7116" spans="4:20" x14ac:dyDescent="0.45">
      <c r="D7116"/>
      <c r="E7116"/>
      <c r="I7116" s="21"/>
      <c r="J7116" s="22"/>
      <c r="K7116" s="23"/>
      <c r="M7116" s="31"/>
      <c r="N7116" s="31"/>
      <c r="O7116"/>
      <c r="P7116"/>
      <c r="R7116"/>
      <c r="T7116" s="30"/>
    </row>
    <row r="7117" spans="4:20" x14ac:dyDescent="0.45">
      <c r="D7117"/>
      <c r="E7117"/>
      <c r="I7117" s="21"/>
      <c r="J7117" s="22"/>
      <c r="K7117" s="23"/>
      <c r="M7117" s="31"/>
      <c r="N7117" s="31"/>
      <c r="O7117"/>
      <c r="P7117"/>
      <c r="R7117"/>
      <c r="T7117" s="30"/>
    </row>
    <row r="7118" spans="4:20" x14ac:dyDescent="0.45">
      <c r="D7118"/>
      <c r="E7118"/>
      <c r="I7118" s="21"/>
      <c r="J7118" s="22"/>
      <c r="K7118" s="23"/>
      <c r="M7118" s="31"/>
      <c r="N7118" s="31"/>
      <c r="O7118"/>
      <c r="P7118"/>
      <c r="R7118"/>
      <c r="T7118" s="30"/>
    </row>
    <row r="7119" spans="4:20" x14ac:dyDescent="0.45">
      <c r="D7119"/>
      <c r="E7119"/>
      <c r="I7119" s="21"/>
      <c r="J7119" s="22"/>
      <c r="K7119" s="23"/>
      <c r="M7119" s="31"/>
      <c r="N7119" s="31"/>
      <c r="O7119"/>
      <c r="P7119"/>
      <c r="R7119"/>
      <c r="T7119" s="30"/>
    </row>
    <row r="7120" spans="4:20" x14ac:dyDescent="0.45">
      <c r="D7120"/>
      <c r="E7120"/>
      <c r="I7120" s="21"/>
      <c r="J7120" s="22"/>
      <c r="K7120" s="23"/>
      <c r="M7120" s="31"/>
      <c r="N7120" s="31"/>
      <c r="O7120"/>
      <c r="P7120"/>
      <c r="R7120"/>
      <c r="T7120" s="30"/>
    </row>
    <row r="7121" spans="4:20" x14ac:dyDescent="0.45">
      <c r="D7121"/>
      <c r="E7121"/>
      <c r="I7121" s="21"/>
      <c r="J7121" s="22"/>
      <c r="K7121" s="23"/>
      <c r="M7121" s="31"/>
      <c r="N7121" s="31"/>
      <c r="O7121"/>
      <c r="P7121"/>
      <c r="R7121"/>
      <c r="T7121" s="30"/>
    </row>
    <row r="7122" spans="4:20" x14ac:dyDescent="0.45">
      <c r="D7122"/>
      <c r="E7122"/>
      <c r="I7122" s="21"/>
      <c r="J7122" s="22"/>
      <c r="K7122" s="23"/>
      <c r="M7122" s="31"/>
      <c r="N7122" s="31"/>
      <c r="O7122"/>
      <c r="P7122"/>
      <c r="R7122"/>
      <c r="T7122" s="30"/>
    </row>
    <row r="7123" spans="4:20" x14ac:dyDescent="0.45">
      <c r="D7123"/>
      <c r="E7123"/>
      <c r="I7123" s="21"/>
      <c r="J7123" s="22"/>
      <c r="K7123" s="23"/>
      <c r="M7123" s="31"/>
      <c r="N7123" s="31"/>
      <c r="O7123"/>
      <c r="P7123"/>
      <c r="R7123"/>
      <c r="T7123" s="30"/>
    </row>
    <row r="7124" spans="4:20" x14ac:dyDescent="0.45">
      <c r="D7124"/>
      <c r="E7124"/>
      <c r="I7124" s="21"/>
      <c r="J7124" s="22"/>
      <c r="K7124" s="23"/>
      <c r="M7124" s="31"/>
      <c r="N7124" s="31"/>
      <c r="O7124"/>
      <c r="P7124"/>
      <c r="R7124"/>
      <c r="T7124" s="30"/>
    </row>
    <row r="7125" spans="4:20" x14ac:dyDescent="0.45">
      <c r="D7125"/>
      <c r="E7125"/>
      <c r="I7125" s="21"/>
      <c r="J7125" s="22"/>
      <c r="K7125" s="23"/>
      <c r="M7125" s="31"/>
      <c r="N7125" s="31"/>
      <c r="O7125"/>
      <c r="P7125"/>
      <c r="R7125"/>
      <c r="T7125" s="30"/>
    </row>
    <row r="7126" spans="4:20" x14ac:dyDescent="0.45">
      <c r="D7126"/>
      <c r="E7126"/>
      <c r="I7126" s="21"/>
      <c r="J7126" s="22"/>
      <c r="K7126" s="23"/>
      <c r="M7126" s="31"/>
      <c r="N7126" s="31"/>
      <c r="O7126"/>
      <c r="P7126"/>
      <c r="R7126"/>
      <c r="T7126" s="30"/>
    </row>
    <row r="7127" spans="4:20" x14ac:dyDescent="0.45">
      <c r="D7127"/>
      <c r="E7127"/>
      <c r="I7127" s="21"/>
      <c r="J7127" s="22"/>
      <c r="K7127" s="23"/>
      <c r="M7127" s="31"/>
      <c r="N7127" s="31"/>
      <c r="O7127"/>
      <c r="P7127"/>
      <c r="R7127"/>
      <c r="T7127" s="30"/>
    </row>
    <row r="7128" spans="4:20" x14ac:dyDescent="0.45">
      <c r="D7128"/>
      <c r="E7128"/>
      <c r="I7128" s="21"/>
      <c r="J7128" s="22"/>
      <c r="K7128" s="23"/>
      <c r="M7128" s="31"/>
      <c r="N7128" s="31"/>
      <c r="O7128"/>
      <c r="P7128"/>
      <c r="R7128"/>
      <c r="T7128" s="30"/>
    </row>
    <row r="7129" spans="4:20" x14ac:dyDescent="0.45">
      <c r="D7129"/>
      <c r="E7129"/>
      <c r="I7129" s="21"/>
      <c r="J7129" s="22"/>
      <c r="K7129" s="23"/>
      <c r="M7129" s="31"/>
      <c r="N7129" s="31"/>
      <c r="O7129"/>
      <c r="P7129"/>
      <c r="R7129"/>
      <c r="T7129" s="30"/>
    </row>
    <row r="7130" spans="4:20" x14ac:dyDescent="0.45">
      <c r="D7130"/>
      <c r="E7130"/>
      <c r="I7130" s="21"/>
      <c r="J7130" s="22"/>
      <c r="K7130" s="23"/>
      <c r="M7130" s="31"/>
      <c r="N7130" s="31"/>
      <c r="O7130"/>
      <c r="P7130"/>
      <c r="R7130"/>
      <c r="T7130" s="30"/>
    </row>
    <row r="7131" spans="4:20" x14ac:dyDescent="0.45">
      <c r="D7131"/>
      <c r="E7131"/>
      <c r="I7131" s="21"/>
      <c r="J7131" s="22"/>
      <c r="K7131" s="23"/>
      <c r="M7131" s="31"/>
      <c r="N7131" s="31"/>
      <c r="O7131"/>
      <c r="P7131"/>
      <c r="R7131"/>
      <c r="T7131" s="30"/>
    </row>
    <row r="7132" spans="4:20" x14ac:dyDescent="0.45">
      <c r="D7132"/>
      <c r="E7132"/>
      <c r="I7132" s="21"/>
      <c r="J7132" s="22"/>
      <c r="K7132" s="23"/>
      <c r="M7132" s="31"/>
      <c r="N7132" s="31"/>
      <c r="O7132"/>
      <c r="P7132"/>
      <c r="R7132"/>
      <c r="T7132" s="30"/>
    </row>
    <row r="7133" spans="4:20" x14ac:dyDescent="0.45">
      <c r="D7133"/>
      <c r="E7133"/>
      <c r="I7133" s="21"/>
      <c r="J7133" s="22"/>
      <c r="K7133" s="23"/>
      <c r="M7133" s="31"/>
      <c r="N7133" s="31"/>
      <c r="O7133"/>
      <c r="P7133"/>
      <c r="R7133"/>
      <c r="T7133" s="30"/>
    </row>
    <row r="7134" spans="4:20" x14ac:dyDescent="0.45">
      <c r="D7134"/>
      <c r="E7134"/>
      <c r="I7134" s="21"/>
      <c r="J7134" s="22"/>
      <c r="K7134" s="23"/>
      <c r="M7134" s="31"/>
      <c r="N7134" s="31"/>
      <c r="O7134"/>
      <c r="P7134"/>
      <c r="R7134"/>
      <c r="T7134" s="30"/>
    </row>
    <row r="7135" spans="4:20" x14ac:dyDescent="0.45">
      <c r="D7135"/>
      <c r="E7135"/>
      <c r="I7135" s="21"/>
      <c r="J7135" s="22"/>
      <c r="K7135" s="23"/>
      <c r="M7135" s="31"/>
      <c r="N7135" s="31"/>
      <c r="O7135"/>
      <c r="P7135"/>
      <c r="R7135"/>
      <c r="T7135" s="30"/>
    </row>
    <row r="7136" spans="4:20" x14ac:dyDescent="0.45">
      <c r="D7136"/>
      <c r="E7136"/>
      <c r="I7136" s="21"/>
      <c r="J7136" s="22"/>
      <c r="K7136" s="23"/>
      <c r="M7136" s="31"/>
      <c r="N7136" s="31"/>
      <c r="O7136"/>
      <c r="P7136"/>
      <c r="R7136"/>
      <c r="T7136" s="30"/>
    </row>
    <row r="7137" spans="4:20" x14ac:dyDescent="0.45">
      <c r="D7137"/>
      <c r="E7137"/>
      <c r="I7137" s="21"/>
      <c r="J7137" s="22"/>
      <c r="K7137" s="23"/>
      <c r="M7137" s="31"/>
      <c r="N7137" s="31"/>
      <c r="O7137"/>
      <c r="P7137"/>
      <c r="R7137"/>
      <c r="T7137" s="30"/>
    </row>
    <row r="7138" spans="4:20" x14ac:dyDescent="0.45">
      <c r="D7138"/>
      <c r="E7138"/>
      <c r="I7138" s="21"/>
      <c r="J7138" s="22"/>
      <c r="K7138" s="23"/>
      <c r="M7138" s="31"/>
      <c r="N7138" s="31"/>
      <c r="O7138"/>
      <c r="P7138"/>
      <c r="R7138"/>
      <c r="T7138" s="30"/>
    </row>
    <row r="7139" spans="4:20" x14ac:dyDescent="0.45">
      <c r="D7139"/>
      <c r="E7139"/>
      <c r="I7139" s="21"/>
      <c r="J7139" s="22"/>
      <c r="K7139" s="23"/>
      <c r="M7139" s="31"/>
      <c r="N7139" s="31"/>
      <c r="O7139"/>
      <c r="P7139"/>
      <c r="R7139"/>
      <c r="T7139" s="30"/>
    </row>
    <row r="7140" spans="4:20" x14ac:dyDescent="0.45">
      <c r="D7140"/>
      <c r="E7140"/>
      <c r="I7140" s="21"/>
      <c r="J7140" s="22"/>
      <c r="K7140" s="23"/>
      <c r="M7140" s="31"/>
      <c r="N7140" s="31"/>
      <c r="O7140"/>
      <c r="P7140"/>
      <c r="R7140"/>
      <c r="T7140" s="30"/>
    </row>
    <row r="7141" spans="4:20" x14ac:dyDescent="0.45">
      <c r="D7141"/>
      <c r="E7141"/>
      <c r="I7141" s="21"/>
      <c r="J7141" s="22"/>
      <c r="K7141" s="23"/>
      <c r="M7141" s="31"/>
      <c r="N7141" s="31"/>
      <c r="O7141"/>
      <c r="P7141"/>
      <c r="R7141"/>
      <c r="T7141" s="30"/>
    </row>
    <row r="7142" spans="4:20" x14ac:dyDescent="0.45">
      <c r="D7142"/>
      <c r="E7142"/>
      <c r="I7142" s="21"/>
      <c r="J7142" s="22"/>
      <c r="K7142" s="23"/>
      <c r="M7142" s="31"/>
      <c r="N7142" s="31"/>
      <c r="O7142"/>
      <c r="P7142"/>
      <c r="R7142"/>
      <c r="T7142" s="30"/>
    </row>
    <row r="7143" spans="4:20" x14ac:dyDescent="0.45">
      <c r="D7143"/>
      <c r="E7143"/>
      <c r="I7143" s="21"/>
      <c r="J7143" s="22"/>
      <c r="K7143" s="23"/>
      <c r="M7143" s="31"/>
      <c r="N7143" s="31"/>
      <c r="O7143"/>
      <c r="P7143"/>
      <c r="R7143"/>
      <c r="T7143" s="30"/>
    </row>
    <row r="7144" spans="4:20" x14ac:dyDescent="0.45">
      <c r="D7144"/>
      <c r="E7144"/>
      <c r="I7144" s="21"/>
      <c r="J7144" s="22"/>
      <c r="K7144" s="23"/>
      <c r="M7144" s="31"/>
      <c r="N7144" s="31"/>
      <c r="O7144"/>
      <c r="P7144"/>
      <c r="R7144"/>
      <c r="T7144" s="30"/>
    </row>
    <row r="7145" spans="4:20" x14ac:dyDescent="0.45">
      <c r="D7145"/>
      <c r="E7145"/>
      <c r="I7145" s="21"/>
      <c r="J7145" s="22"/>
      <c r="K7145" s="23"/>
      <c r="M7145" s="31"/>
      <c r="N7145" s="31"/>
      <c r="O7145"/>
      <c r="P7145"/>
      <c r="R7145"/>
      <c r="T7145" s="30"/>
    </row>
    <row r="7146" spans="4:20" x14ac:dyDescent="0.45">
      <c r="D7146"/>
      <c r="E7146"/>
      <c r="I7146" s="21"/>
      <c r="J7146" s="22"/>
      <c r="K7146" s="23"/>
      <c r="M7146" s="31"/>
      <c r="N7146" s="31"/>
      <c r="O7146"/>
      <c r="P7146"/>
      <c r="R7146"/>
      <c r="T7146" s="30"/>
    </row>
    <row r="7147" spans="4:20" x14ac:dyDescent="0.45">
      <c r="D7147"/>
      <c r="E7147"/>
      <c r="I7147" s="21"/>
      <c r="J7147" s="22"/>
      <c r="K7147" s="23"/>
      <c r="M7147" s="31"/>
      <c r="N7147" s="31"/>
      <c r="O7147"/>
      <c r="P7147"/>
      <c r="R7147"/>
      <c r="T7147" s="30"/>
    </row>
    <row r="7148" spans="4:20" x14ac:dyDescent="0.45">
      <c r="D7148"/>
      <c r="E7148"/>
      <c r="I7148" s="21"/>
      <c r="J7148" s="22"/>
      <c r="K7148" s="23"/>
      <c r="M7148" s="31"/>
      <c r="N7148" s="31"/>
      <c r="O7148"/>
      <c r="P7148"/>
      <c r="R7148"/>
      <c r="T7148" s="30"/>
    </row>
    <row r="7149" spans="4:20" x14ac:dyDescent="0.45">
      <c r="D7149"/>
      <c r="E7149"/>
      <c r="I7149" s="21"/>
      <c r="J7149" s="22"/>
      <c r="K7149" s="23"/>
      <c r="M7149" s="31"/>
      <c r="N7149" s="31"/>
      <c r="O7149"/>
      <c r="P7149"/>
      <c r="R7149"/>
      <c r="T7149" s="30"/>
    </row>
    <row r="7150" spans="4:20" x14ac:dyDescent="0.45">
      <c r="D7150"/>
      <c r="E7150"/>
      <c r="I7150" s="21"/>
      <c r="J7150" s="22"/>
      <c r="K7150" s="23"/>
      <c r="M7150" s="31"/>
      <c r="N7150" s="31"/>
      <c r="O7150"/>
      <c r="P7150"/>
      <c r="R7150"/>
      <c r="T7150" s="30"/>
    </row>
    <row r="7151" spans="4:20" x14ac:dyDescent="0.45">
      <c r="D7151"/>
      <c r="E7151"/>
      <c r="I7151" s="21"/>
      <c r="J7151" s="22"/>
      <c r="K7151" s="23"/>
      <c r="M7151" s="31"/>
      <c r="N7151" s="31"/>
      <c r="O7151"/>
      <c r="P7151"/>
      <c r="R7151"/>
      <c r="T7151" s="30"/>
    </row>
    <row r="7152" spans="4:20" x14ac:dyDescent="0.45">
      <c r="D7152"/>
      <c r="E7152"/>
      <c r="I7152" s="21"/>
      <c r="J7152" s="22"/>
      <c r="K7152" s="23"/>
      <c r="M7152" s="31"/>
      <c r="N7152" s="31"/>
      <c r="O7152"/>
      <c r="P7152"/>
      <c r="R7152"/>
      <c r="T7152" s="30"/>
    </row>
    <row r="7153" spans="4:20" x14ac:dyDescent="0.45">
      <c r="D7153"/>
      <c r="E7153"/>
      <c r="I7153" s="21"/>
      <c r="J7153" s="22"/>
      <c r="K7153" s="23"/>
      <c r="M7153" s="31"/>
      <c r="N7153" s="31"/>
      <c r="O7153"/>
      <c r="P7153"/>
      <c r="R7153"/>
      <c r="T7153" s="30"/>
    </row>
    <row r="7154" spans="4:20" x14ac:dyDescent="0.45">
      <c r="D7154"/>
      <c r="E7154"/>
      <c r="I7154" s="21"/>
      <c r="J7154" s="22"/>
      <c r="K7154" s="23"/>
      <c r="M7154" s="31"/>
      <c r="N7154" s="31"/>
      <c r="O7154"/>
      <c r="P7154"/>
      <c r="R7154"/>
      <c r="T7154" s="30"/>
    </row>
    <row r="7155" spans="4:20" x14ac:dyDescent="0.45">
      <c r="D7155"/>
      <c r="E7155"/>
      <c r="I7155" s="21"/>
      <c r="J7155" s="22"/>
      <c r="K7155" s="23"/>
      <c r="M7155" s="31"/>
      <c r="N7155" s="31"/>
      <c r="O7155"/>
      <c r="P7155"/>
      <c r="R7155"/>
      <c r="T7155" s="30"/>
    </row>
    <row r="7156" spans="4:20" x14ac:dyDescent="0.45">
      <c r="D7156"/>
      <c r="E7156"/>
      <c r="I7156" s="21"/>
      <c r="J7156" s="22"/>
      <c r="K7156" s="23"/>
      <c r="M7156" s="31"/>
      <c r="N7156" s="31"/>
      <c r="O7156"/>
      <c r="P7156"/>
      <c r="R7156"/>
      <c r="T7156" s="30"/>
    </row>
    <row r="7157" spans="4:20" x14ac:dyDescent="0.45">
      <c r="D7157"/>
      <c r="E7157"/>
      <c r="I7157" s="21"/>
      <c r="J7157" s="22"/>
      <c r="K7157" s="23"/>
      <c r="M7157" s="31"/>
      <c r="N7157" s="31"/>
      <c r="O7157"/>
      <c r="P7157"/>
      <c r="R7157"/>
      <c r="T7157" s="30"/>
    </row>
    <row r="7158" spans="4:20" x14ac:dyDescent="0.45">
      <c r="D7158"/>
      <c r="E7158"/>
      <c r="I7158" s="21"/>
      <c r="J7158" s="22"/>
      <c r="K7158" s="23"/>
      <c r="M7158" s="31"/>
      <c r="N7158" s="31"/>
      <c r="O7158"/>
      <c r="P7158"/>
      <c r="R7158"/>
      <c r="T7158" s="30"/>
    </row>
    <row r="7159" spans="4:20" x14ac:dyDescent="0.45">
      <c r="D7159"/>
      <c r="E7159"/>
      <c r="I7159" s="21"/>
      <c r="J7159" s="22"/>
      <c r="K7159" s="23"/>
      <c r="M7159" s="31"/>
      <c r="N7159" s="31"/>
      <c r="O7159"/>
      <c r="P7159"/>
      <c r="R7159"/>
      <c r="T7159" s="30"/>
    </row>
    <row r="7160" spans="4:20" x14ac:dyDescent="0.45">
      <c r="D7160"/>
      <c r="E7160"/>
      <c r="I7160" s="21"/>
      <c r="J7160" s="22"/>
      <c r="K7160" s="23"/>
      <c r="M7160" s="31"/>
      <c r="N7160" s="31"/>
      <c r="O7160"/>
      <c r="P7160"/>
      <c r="R7160"/>
      <c r="T7160" s="30"/>
    </row>
    <row r="7161" spans="4:20" x14ac:dyDescent="0.45">
      <c r="D7161"/>
      <c r="E7161"/>
      <c r="I7161" s="21"/>
      <c r="J7161" s="22"/>
      <c r="K7161" s="23"/>
      <c r="M7161" s="31"/>
      <c r="N7161" s="31"/>
      <c r="O7161"/>
      <c r="P7161"/>
      <c r="R7161"/>
      <c r="T7161" s="30"/>
    </row>
    <row r="7162" spans="4:20" x14ac:dyDescent="0.45">
      <c r="D7162"/>
      <c r="E7162"/>
      <c r="I7162" s="21"/>
      <c r="J7162" s="22"/>
      <c r="K7162" s="23"/>
      <c r="M7162" s="31"/>
      <c r="N7162" s="31"/>
      <c r="O7162"/>
      <c r="P7162"/>
      <c r="R7162"/>
      <c r="T7162" s="30"/>
    </row>
    <row r="7163" spans="4:20" x14ac:dyDescent="0.45">
      <c r="D7163"/>
      <c r="E7163"/>
      <c r="I7163" s="21"/>
      <c r="J7163" s="22"/>
      <c r="K7163" s="23"/>
      <c r="M7163" s="31"/>
      <c r="N7163" s="31"/>
      <c r="O7163"/>
      <c r="P7163"/>
      <c r="R7163"/>
      <c r="T7163" s="30"/>
    </row>
    <row r="7164" spans="4:20" x14ac:dyDescent="0.45">
      <c r="D7164"/>
      <c r="E7164"/>
      <c r="I7164" s="21"/>
      <c r="J7164" s="22"/>
      <c r="K7164" s="23"/>
      <c r="M7164" s="31"/>
      <c r="N7164" s="31"/>
      <c r="O7164"/>
      <c r="P7164"/>
      <c r="R7164"/>
      <c r="T7164" s="30"/>
    </row>
    <row r="7165" spans="4:20" x14ac:dyDescent="0.45">
      <c r="D7165"/>
      <c r="E7165"/>
      <c r="I7165" s="21"/>
      <c r="J7165" s="22"/>
      <c r="K7165" s="23"/>
      <c r="M7165" s="31"/>
      <c r="N7165" s="31"/>
      <c r="O7165"/>
      <c r="P7165"/>
      <c r="R7165"/>
      <c r="T7165" s="30"/>
    </row>
    <row r="7166" spans="4:20" x14ac:dyDescent="0.45">
      <c r="D7166"/>
      <c r="E7166"/>
      <c r="I7166" s="21"/>
      <c r="J7166" s="22"/>
      <c r="K7166" s="23"/>
      <c r="M7166" s="31"/>
      <c r="N7166" s="31"/>
      <c r="O7166"/>
      <c r="P7166"/>
      <c r="R7166"/>
      <c r="T7166" s="30"/>
    </row>
    <row r="7167" spans="4:20" x14ac:dyDescent="0.45">
      <c r="D7167"/>
      <c r="E7167"/>
      <c r="I7167" s="21"/>
      <c r="J7167" s="22"/>
      <c r="K7167" s="23"/>
      <c r="M7167" s="31"/>
      <c r="N7167" s="31"/>
      <c r="O7167"/>
      <c r="P7167"/>
      <c r="R7167"/>
      <c r="T7167" s="30"/>
    </row>
    <row r="7168" spans="4:20" x14ac:dyDescent="0.45">
      <c r="D7168"/>
      <c r="E7168"/>
      <c r="I7168" s="21"/>
      <c r="J7168" s="22"/>
      <c r="K7168" s="23"/>
      <c r="M7168" s="31"/>
      <c r="N7168" s="31"/>
      <c r="O7168"/>
      <c r="P7168"/>
      <c r="R7168"/>
      <c r="T7168" s="30"/>
    </row>
    <row r="7169" spans="4:20" x14ac:dyDescent="0.45">
      <c r="D7169"/>
      <c r="E7169"/>
      <c r="I7169" s="21"/>
      <c r="J7169" s="22"/>
      <c r="K7169" s="23"/>
      <c r="M7169" s="31"/>
      <c r="N7169" s="31"/>
      <c r="O7169"/>
      <c r="P7169"/>
      <c r="R7169"/>
      <c r="T7169" s="30"/>
    </row>
    <row r="7170" spans="4:20" x14ac:dyDescent="0.45">
      <c r="D7170"/>
      <c r="E7170"/>
      <c r="I7170" s="21"/>
      <c r="J7170" s="22"/>
      <c r="K7170" s="23"/>
      <c r="M7170" s="31"/>
      <c r="N7170" s="31"/>
      <c r="O7170"/>
      <c r="P7170"/>
      <c r="R7170"/>
      <c r="T7170" s="30"/>
    </row>
    <row r="7171" spans="4:20" x14ac:dyDescent="0.45">
      <c r="D7171"/>
      <c r="E7171"/>
      <c r="I7171" s="21"/>
      <c r="J7171" s="22"/>
      <c r="K7171" s="23"/>
      <c r="M7171" s="31"/>
      <c r="N7171" s="31"/>
      <c r="O7171"/>
      <c r="P7171"/>
      <c r="R7171"/>
      <c r="T7171" s="30"/>
    </row>
    <row r="7172" spans="4:20" x14ac:dyDescent="0.45">
      <c r="D7172"/>
      <c r="E7172"/>
      <c r="I7172" s="21"/>
      <c r="J7172" s="22"/>
      <c r="K7172" s="23"/>
      <c r="M7172" s="31"/>
      <c r="N7172" s="31"/>
      <c r="O7172"/>
      <c r="P7172"/>
      <c r="R7172"/>
      <c r="T7172" s="30"/>
    </row>
    <row r="7173" spans="4:20" x14ac:dyDescent="0.45">
      <c r="D7173"/>
      <c r="E7173"/>
      <c r="I7173" s="21"/>
      <c r="J7173" s="22"/>
      <c r="K7173" s="23"/>
      <c r="M7173" s="31"/>
      <c r="N7173" s="31"/>
      <c r="O7173"/>
      <c r="P7173"/>
      <c r="R7173"/>
      <c r="T7173" s="30"/>
    </row>
    <row r="7174" spans="4:20" x14ac:dyDescent="0.45">
      <c r="D7174"/>
      <c r="E7174"/>
      <c r="I7174" s="21"/>
      <c r="J7174" s="22"/>
      <c r="K7174" s="23"/>
      <c r="M7174" s="31"/>
      <c r="N7174" s="31"/>
      <c r="O7174"/>
      <c r="P7174"/>
      <c r="R7174"/>
      <c r="T7174" s="30"/>
    </row>
    <row r="7175" spans="4:20" x14ac:dyDescent="0.45">
      <c r="D7175"/>
      <c r="E7175"/>
      <c r="I7175" s="21"/>
      <c r="J7175" s="22"/>
      <c r="K7175" s="23"/>
      <c r="M7175" s="31"/>
      <c r="N7175" s="31"/>
      <c r="O7175"/>
      <c r="P7175"/>
      <c r="R7175"/>
      <c r="T7175" s="30"/>
    </row>
    <row r="7176" spans="4:20" x14ac:dyDescent="0.45">
      <c r="D7176"/>
      <c r="E7176"/>
      <c r="I7176" s="21"/>
      <c r="J7176" s="22"/>
      <c r="K7176" s="23"/>
      <c r="M7176" s="31"/>
      <c r="N7176" s="31"/>
      <c r="O7176"/>
      <c r="P7176"/>
      <c r="R7176"/>
      <c r="T7176" s="30"/>
    </row>
    <row r="7177" spans="4:20" x14ac:dyDescent="0.45">
      <c r="D7177"/>
      <c r="E7177"/>
      <c r="I7177" s="21"/>
      <c r="J7177" s="22"/>
      <c r="K7177" s="23"/>
      <c r="M7177" s="31"/>
      <c r="N7177" s="31"/>
      <c r="O7177"/>
      <c r="P7177"/>
      <c r="R7177"/>
      <c r="T7177" s="30"/>
    </row>
    <row r="7178" spans="4:20" x14ac:dyDescent="0.45">
      <c r="D7178"/>
      <c r="E7178"/>
      <c r="I7178" s="21"/>
      <c r="J7178" s="22"/>
      <c r="K7178" s="23"/>
      <c r="M7178" s="31"/>
      <c r="N7178" s="31"/>
      <c r="O7178"/>
      <c r="P7178"/>
      <c r="R7178"/>
      <c r="T7178" s="30"/>
    </row>
    <row r="7179" spans="4:20" x14ac:dyDescent="0.45">
      <c r="D7179"/>
      <c r="E7179"/>
      <c r="I7179" s="21"/>
      <c r="J7179" s="22"/>
      <c r="K7179" s="23"/>
      <c r="M7179" s="31"/>
      <c r="N7179" s="31"/>
      <c r="O7179"/>
      <c r="P7179"/>
      <c r="R7179"/>
      <c r="T7179" s="30"/>
    </row>
    <row r="7180" spans="4:20" x14ac:dyDescent="0.45">
      <c r="D7180"/>
      <c r="E7180"/>
      <c r="I7180" s="21"/>
      <c r="J7180" s="22"/>
      <c r="K7180" s="23"/>
      <c r="M7180" s="31"/>
      <c r="N7180" s="31"/>
      <c r="O7180"/>
      <c r="P7180"/>
      <c r="R7180"/>
      <c r="T7180" s="30"/>
    </row>
    <row r="7181" spans="4:20" x14ac:dyDescent="0.45">
      <c r="D7181"/>
      <c r="E7181"/>
      <c r="I7181" s="21"/>
      <c r="J7181" s="22"/>
      <c r="K7181" s="23"/>
      <c r="M7181" s="31"/>
      <c r="N7181" s="31"/>
      <c r="O7181"/>
      <c r="P7181"/>
      <c r="R7181"/>
      <c r="T7181" s="30"/>
    </row>
    <row r="7182" spans="4:20" x14ac:dyDescent="0.45">
      <c r="D7182"/>
      <c r="E7182"/>
      <c r="I7182" s="21"/>
      <c r="J7182" s="22"/>
      <c r="K7182" s="23"/>
      <c r="M7182" s="31"/>
      <c r="N7182" s="31"/>
      <c r="O7182"/>
      <c r="P7182"/>
      <c r="R7182"/>
      <c r="T7182" s="30"/>
    </row>
    <row r="7183" spans="4:20" x14ac:dyDescent="0.45">
      <c r="D7183"/>
      <c r="E7183"/>
      <c r="I7183" s="21"/>
      <c r="J7183" s="22"/>
      <c r="K7183" s="23"/>
      <c r="M7183" s="31"/>
      <c r="N7183" s="31"/>
      <c r="O7183"/>
      <c r="P7183"/>
      <c r="R7183"/>
      <c r="T7183" s="30"/>
    </row>
    <row r="7184" spans="4:20" x14ac:dyDescent="0.45">
      <c r="D7184"/>
      <c r="E7184"/>
      <c r="I7184" s="21"/>
      <c r="J7184" s="22"/>
      <c r="K7184" s="23"/>
      <c r="M7184" s="31"/>
      <c r="N7184" s="31"/>
      <c r="O7184"/>
      <c r="P7184"/>
      <c r="R7184"/>
      <c r="T7184" s="30"/>
    </row>
    <row r="7185" spans="4:20" x14ac:dyDescent="0.45">
      <c r="D7185"/>
      <c r="E7185"/>
      <c r="I7185" s="21"/>
      <c r="J7185" s="22"/>
      <c r="K7185" s="23"/>
      <c r="M7185" s="31"/>
      <c r="N7185" s="31"/>
      <c r="O7185"/>
      <c r="P7185"/>
      <c r="R7185"/>
      <c r="T7185" s="30"/>
    </row>
    <row r="7186" spans="4:20" x14ac:dyDescent="0.45">
      <c r="D7186"/>
      <c r="E7186"/>
      <c r="I7186" s="21"/>
      <c r="J7186" s="22"/>
      <c r="K7186" s="23"/>
      <c r="M7186" s="31"/>
      <c r="N7186" s="31"/>
      <c r="O7186"/>
      <c r="P7186"/>
      <c r="R7186"/>
      <c r="T7186" s="30"/>
    </row>
    <row r="7187" spans="4:20" x14ac:dyDescent="0.45">
      <c r="D7187"/>
      <c r="E7187"/>
      <c r="I7187" s="21"/>
      <c r="J7187" s="22"/>
      <c r="K7187" s="23"/>
      <c r="M7187" s="31"/>
      <c r="N7187" s="31"/>
      <c r="O7187"/>
      <c r="P7187"/>
      <c r="R7187"/>
      <c r="T7187" s="30"/>
    </row>
    <row r="7188" spans="4:20" x14ac:dyDescent="0.45">
      <c r="D7188"/>
      <c r="E7188"/>
      <c r="I7188" s="21"/>
      <c r="J7188" s="22"/>
      <c r="K7188" s="23"/>
      <c r="M7188" s="31"/>
      <c r="N7188" s="31"/>
      <c r="O7188"/>
      <c r="P7188"/>
      <c r="R7188"/>
      <c r="T7188" s="30"/>
    </row>
    <row r="7189" spans="4:20" x14ac:dyDescent="0.45">
      <c r="D7189"/>
      <c r="E7189"/>
      <c r="I7189" s="21"/>
      <c r="J7189" s="22"/>
      <c r="K7189" s="23"/>
      <c r="M7189" s="31"/>
      <c r="N7189" s="31"/>
      <c r="O7189"/>
      <c r="P7189"/>
      <c r="R7189"/>
      <c r="T7189" s="30"/>
    </row>
    <row r="7190" spans="4:20" x14ac:dyDescent="0.45">
      <c r="D7190"/>
      <c r="E7190"/>
      <c r="I7190" s="21"/>
      <c r="J7190" s="22"/>
      <c r="K7190" s="23"/>
      <c r="M7190" s="31"/>
      <c r="N7190" s="31"/>
      <c r="O7190"/>
      <c r="P7190"/>
      <c r="R7190"/>
      <c r="T7190" s="30"/>
    </row>
    <row r="7191" spans="4:20" x14ac:dyDescent="0.45">
      <c r="D7191"/>
      <c r="E7191"/>
      <c r="I7191" s="21"/>
      <c r="J7191" s="22"/>
      <c r="K7191" s="23"/>
      <c r="M7191" s="31"/>
      <c r="N7191" s="31"/>
      <c r="O7191"/>
      <c r="P7191"/>
      <c r="R7191"/>
      <c r="T7191" s="30"/>
    </row>
    <row r="7192" spans="4:20" x14ac:dyDescent="0.45">
      <c r="D7192"/>
      <c r="E7192"/>
      <c r="I7192" s="21"/>
      <c r="J7192" s="22"/>
      <c r="K7192" s="23"/>
      <c r="M7192" s="31"/>
      <c r="N7192" s="31"/>
      <c r="O7192"/>
      <c r="P7192"/>
      <c r="R7192"/>
      <c r="T7192" s="30"/>
    </row>
    <row r="7193" spans="4:20" x14ac:dyDescent="0.45">
      <c r="D7193"/>
      <c r="E7193"/>
      <c r="I7193" s="21"/>
      <c r="J7193" s="22"/>
      <c r="K7193" s="23"/>
      <c r="M7193" s="31"/>
      <c r="N7193" s="31"/>
      <c r="O7193"/>
      <c r="P7193"/>
      <c r="R7193"/>
      <c r="T7193" s="30"/>
    </row>
    <row r="7194" spans="4:20" x14ac:dyDescent="0.45">
      <c r="D7194"/>
      <c r="E7194"/>
      <c r="I7194" s="21"/>
      <c r="J7194" s="22"/>
      <c r="K7194" s="23"/>
      <c r="M7194" s="31"/>
      <c r="N7194" s="31"/>
      <c r="O7194"/>
      <c r="P7194"/>
      <c r="R7194"/>
      <c r="T7194" s="30"/>
    </row>
    <row r="7195" spans="4:20" x14ac:dyDescent="0.45">
      <c r="D7195"/>
      <c r="E7195"/>
      <c r="I7195" s="21"/>
      <c r="J7195" s="22"/>
      <c r="K7195" s="23"/>
      <c r="M7195" s="31"/>
      <c r="N7195" s="31"/>
      <c r="O7195"/>
      <c r="P7195"/>
      <c r="R7195"/>
      <c r="T7195" s="30"/>
    </row>
    <row r="7196" spans="4:20" x14ac:dyDescent="0.45">
      <c r="D7196"/>
      <c r="E7196"/>
      <c r="I7196" s="21"/>
      <c r="J7196" s="22"/>
      <c r="K7196" s="23"/>
      <c r="M7196" s="31"/>
      <c r="N7196" s="31"/>
      <c r="O7196"/>
      <c r="P7196"/>
      <c r="R7196"/>
      <c r="T7196" s="30"/>
    </row>
    <row r="7197" spans="4:20" x14ac:dyDescent="0.45">
      <c r="D7197"/>
      <c r="E7197"/>
      <c r="I7197" s="21"/>
      <c r="J7197" s="22"/>
      <c r="K7197" s="23"/>
      <c r="M7197" s="31"/>
      <c r="N7197" s="31"/>
      <c r="O7197"/>
      <c r="P7197"/>
      <c r="R7197"/>
      <c r="T7197" s="30"/>
    </row>
    <row r="7198" spans="4:20" x14ac:dyDescent="0.45">
      <c r="D7198"/>
      <c r="E7198"/>
      <c r="I7198" s="21"/>
      <c r="J7198" s="22"/>
      <c r="K7198" s="23"/>
      <c r="M7198" s="31"/>
      <c r="N7198" s="31"/>
      <c r="O7198"/>
      <c r="P7198"/>
      <c r="R7198"/>
      <c r="T7198" s="30"/>
    </row>
    <row r="7199" spans="4:20" x14ac:dyDescent="0.45">
      <c r="D7199"/>
      <c r="E7199"/>
      <c r="I7199" s="21"/>
      <c r="J7199" s="22"/>
      <c r="K7199" s="23"/>
      <c r="M7199" s="31"/>
      <c r="N7199" s="31"/>
      <c r="O7199"/>
      <c r="P7199"/>
      <c r="R7199"/>
      <c r="T7199" s="30"/>
    </row>
    <row r="7200" spans="4:20" x14ac:dyDescent="0.45">
      <c r="D7200"/>
      <c r="E7200"/>
      <c r="I7200" s="21"/>
      <c r="J7200" s="22"/>
      <c r="K7200" s="23"/>
      <c r="M7200" s="31"/>
      <c r="N7200" s="31"/>
      <c r="O7200"/>
      <c r="P7200"/>
      <c r="R7200"/>
      <c r="T7200" s="30"/>
    </row>
    <row r="7201" spans="4:20" x14ac:dyDescent="0.45">
      <c r="D7201"/>
      <c r="E7201"/>
      <c r="I7201" s="21"/>
      <c r="J7201" s="22"/>
      <c r="K7201" s="23"/>
      <c r="M7201" s="31"/>
      <c r="N7201" s="31"/>
      <c r="O7201"/>
      <c r="P7201"/>
      <c r="R7201"/>
      <c r="T7201" s="30"/>
    </row>
    <row r="7202" spans="4:20" x14ac:dyDescent="0.45">
      <c r="D7202"/>
      <c r="E7202"/>
      <c r="I7202" s="21"/>
      <c r="J7202" s="22"/>
      <c r="K7202" s="23"/>
      <c r="M7202" s="31"/>
      <c r="N7202" s="31"/>
      <c r="O7202"/>
      <c r="P7202"/>
      <c r="R7202"/>
      <c r="T7202" s="30"/>
    </row>
    <row r="7203" spans="4:20" x14ac:dyDescent="0.45">
      <c r="D7203"/>
      <c r="E7203"/>
      <c r="I7203" s="21"/>
      <c r="J7203" s="22"/>
      <c r="K7203" s="23"/>
      <c r="M7203" s="31"/>
      <c r="N7203" s="31"/>
      <c r="O7203"/>
      <c r="P7203"/>
      <c r="R7203"/>
      <c r="T7203" s="30"/>
    </row>
    <row r="7204" spans="4:20" x14ac:dyDescent="0.45">
      <c r="D7204"/>
      <c r="E7204"/>
      <c r="I7204" s="21"/>
      <c r="J7204" s="22"/>
      <c r="K7204" s="23"/>
      <c r="M7204" s="31"/>
      <c r="N7204" s="31"/>
      <c r="O7204"/>
      <c r="P7204"/>
      <c r="R7204"/>
      <c r="T7204" s="30"/>
    </row>
    <row r="7205" spans="4:20" x14ac:dyDescent="0.45">
      <c r="D7205"/>
      <c r="E7205"/>
      <c r="I7205" s="21"/>
      <c r="J7205" s="22"/>
      <c r="K7205" s="23"/>
      <c r="M7205" s="31"/>
      <c r="N7205" s="31"/>
      <c r="O7205"/>
      <c r="P7205"/>
      <c r="R7205"/>
      <c r="T7205" s="30"/>
    </row>
    <row r="7206" spans="4:20" x14ac:dyDescent="0.45">
      <c r="D7206"/>
      <c r="E7206"/>
      <c r="I7206" s="21"/>
      <c r="J7206" s="22"/>
      <c r="K7206" s="23"/>
      <c r="M7206" s="31"/>
      <c r="N7206" s="31"/>
      <c r="O7206"/>
      <c r="P7206"/>
      <c r="R7206"/>
      <c r="T7206" s="30"/>
    </row>
    <row r="7207" spans="4:20" x14ac:dyDescent="0.45">
      <c r="D7207"/>
      <c r="E7207"/>
      <c r="I7207" s="21"/>
      <c r="J7207" s="22"/>
      <c r="K7207" s="23"/>
      <c r="M7207" s="31"/>
      <c r="N7207" s="31"/>
      <c r="O7207"/>
      <c r="P7207"/>
      <c r="R7207"/>
      <c r="T7207" s="30"/>
    </row>
    <row r="7208" spans="4:20" x14ac:dyDescent="0.45">
      <c r="D7208"/>
      <c r="E7208"/>
      <c r="I7208" s="21"/>
      <c r="J7208" s="22"/>
      <c r="K7208" s="23"/>
      <c r="M7208" s="31"/>
      <c r="N7208" s="31"/>
      <c r="O7208"/>
      <c r="P7208"/>
      <c r="R7208"/>
      <c r="T7208" s="30"/>
    </row>
    <row r="7209" spans="4:20" x14ac:dyDescent="0.45">
      <c r="D7209"/>
      <c r="E7209"/>
      <c r="I7209" s="21"/>
      <c r="J7209" s="22"/>
      <c r="K7209" s="23"/>
      <c r="M7209" s="31"/>
      <c r="N7209" s="31"/>
      <c r="O7209"/>
      <c r="P7209"/>
      <c r="R7209"/>
      <c r="T7209" s="30"/>
    </row>
    <row r="7210" spans="4:20" x14ac:dyDescent="0.45">
      <c r="D7210"/>
      <c r="E7210"/>
      <c r="I7210" s="21"/>
      <c r="J7210" s="22"/>
      <c r="K7210" s="23"/>
      <c r="M7210" s="31"/>
      <c r="N7210" s="31"/>
      <c r="O7210"/>
      <c r="P7210"/>
      <c r="R7210"/>
      <c r="T7210" s="30"/>
    </row>
    <row r="7211" spans="4:20" x14ac:dyDescent="0.45">
      <c r="D7211"/>
      <c r="E7211"/>
      <c r="I7211" s="21"/>
      <c r="J7211" s="22"/>
      <c r="K7211" s="23"/>
      <c r="M7211" s="31"/>
      <c r="N7211" s="31"/>
      <c r="O7211"/>
      <c r="P7211"/>
      <c r="R7211"/>
      <c r="T7211" s="30"/>
    </row>
    <row r="7212" spans="4:20" x14ac:dyDescent="0.45">
      <c r="D7212"/>
      <c r="E7212"/>
      <c r="I7212" s="21"/>
      <c r="J7212" s="22"/>
      <c r="K7212" s="23"/>
      <c r="M7212" s="31"/>
      <c r="N7212" s="31"/>
      <c r="O7212"/>
      <c r="P7212"/>
      <c r="R7212"/>
      <c r="T7212" s="30"/>
    </row>
    <row r="7213" spans="4:20" x14ac:dyDescent="0.45">
      <c r="D7213"/>
      <c r="E7213"/>
      <c r="I7213" s="21"/>
      <c r="J7213" s="22"/>
      <c r="K7213" s="23"/>
      <c r="M7213" s="31"/>
      <c r="N7213" s="31"/>
      <c r="O7213"/>
      <c r="P7213"/>
      <c r="R7213"/>
      <c r="T7213" s="30"/>
    </row>
    <row r="7214" spans="4:20" x14ac:dyDescent="0.45">
      <c r="D7214"/>
      <c r="E7214"/>
      <c r="I7214" s="21"/>
      <c r="J7214" s="22"/>
      <c r="K7214" s="23"/>
      <c r="M7214" s="31"/>
      <c r="N7214" s="31"/>
      <c r="O7214"/>
      <c r="P7214"/>
      <c r="R7214"/>
      <c r="T7214" s="30"/>
    </row>
    <row r="7215" spans="4:20" x14ac:dyDescent="0.45">
      <c r="D7215"/>
      <c r="E7215"/>
      <c r="I7215" s="21"/>
      <c r="J7215" s="22"/>
      <c r="K7215" s="23"/>
      <c r="M7215" s="31"/>
      <c r="N7215" s="31"/>
      <c r="O7215"/>
      <c r="P7215"/>
      <c r="R7215"/>
      <c r="T7215" s="30"/>
    </row>
    <row r="7216" spans="4:20" x14ac:dyDescent="0.45">
      <c r="D7216"/>
      <c r="E7216"/>
      <c r="I7216" s="21"/>
      <c r="J7216" s="22"/>
      <c r="K7216" s="23"/>
      <c r="M7216" s="31"/>
      <c r="N7216" s="31"/>
      <c r="O7216"/>
      <c r="P7216"/>
      <c r="R7216"/>
      <c r="T7216" s="30"/>
    </row>
    <row r="7217" spans="4:20" x14ac:dyDescent="0.45">
      <c r="D7217"/>
      <c r="E7217"/>
      <c r="I7217" s="21"/>
      <c r="J7217" s="22"/>
      <c r="K7217" s="23"/>
      <c r="M7217" s="31"/>
      <c r="N7217" s="31"/>
      <c r="O7217"/>
      <c r="P7217"/>
      <c r="R7217"/>
      <c r="T7217" s="30"/>
    </row>
    <row r="7218" spans="4:20" x14ac:dyDescent="0.45">
      <c r="D7218"/>
      <c r="E7218"/>
      <c r="I7218" s="21"/>
      <c r="J7218" s="22"/>
      <c r="K7218" s="23"/>
      <c r="M7218" s="31"/>
      <c r="N7218" s="31"/>
      <c r="O7218"/>
      <c r="P7218"/>
      <c r="R7218"/>
      <c r="T7218" s="30"/>
    </row>
    <row r="7219" spans="4:20" x14ac:dyDescent="0.45">
      <c r="D7219"/>
      <c r="E7219"/>
      <c r="I7219" s="21"/>
      <c r="J7219" s="22"/>
      <c r="K7219" s="23"/>
      <c r="M7219" s="31"/>
      <c r="N7219" s="31"/>
      <c r="O7219"/>
      <c r="P7219"/>
      <c r="R7219"/>
      <c r="T7219" s="30"/>
    </row>
    <row r="7220" spans="4:20" x14ac:dyDescent="0.45">
      <c r="D7220"/>
      <c r="E7220"/>
      <c r="I7220" s="21"/>
      <c r="J7220" s="22"/>
      <c r="K7220" s="23"/>
      <c r="M7220" s="31"/>
      <c r="N7220" s="31"/>
      <c r="O7220"/>
      <c r="P7220"/>
      <c r="R7220"/>
      <c r="T7220" s="30"/>
    </row>
    <row r="7221" spans="4:20" x14ac:dyDescent="0.45">
      <c r="D7221"/>
      <c r="E7221"/>
      <c r="I7221" s="21"/>
      <c r="J7221" s="22"/>
      <c r="K7221" s="23"/>
      <c r="M7221" s="31"/>
      <c r="N7221" s="31"/>
      <c r="O7221"/>
      <c r="P7221"/>
      <c r="R7221"/>
      <c r="T7221" s="30"/>
    </row>
    <row r="7222" spans="4:20" x14ac:dyDescent="0.45">
      <c r="D7222"/>
      <c r="E7222"/>
      <c r="I7222" s="21"/>
      <c r="J7222" s="22"/>
      <c r="K7222" s="23"/>
      <c r="M7222" s="31"/>
      <c r="N7222" s="31"/>
      <c r="O7222"/>
      <c r="P7222"/>
      <c r="R7222"/>
      <c r="T7222" s="30"/>
    </row>
    <row r="7223" spans="4:20" x14ac:dyDescent="0.45">
      <c r="D7223"/>
      <c r="E7223"/>
      <c r="I7223" s="21"/>
      <c r="J7223" s="22"/>
      <c r="K7223" s="23"/>
      <c r="M7223" s="31"/>
      <c r="N7223" s="31"/>
      <c r="O7223"/>
      <c r="P7223"/>
      <c r="R7223"/>
      <c r="T7223" s="30"/>
    </row>
    <row r="7224" spans="4:20" x14ac:dyDescent="0.45">
      <c r="D7224"/>
      <c r="E7224"/>
      <c r="I7224" s="21"/>
      <c r="J7224" s="22"/>
      <c r="K7224" s="23"/>
      <c r="M7224" s="31"/>
      <c r="N7224" s="31"/>
      <c r="O7224"/>
      <c r="P7224"/>
      <c r="R7224"/>
      <c r="T7224" s="30"/>
    </row>
    <row r="7225" spans="4:20" x14ac:dyDescent="0.45">
      <c r="D7225"/>
      <c r="E7225"/>
      <c r="I7225" s="21"/>
      <c r="J7225" s="22"/>
      <c r="K7225" s="23"/>
      <c r="M7225" s="31"/>
      <c r="N7225" s="31"/>
      <c r="O7225"/>
      <c r="P7225"/>
      <c r="R7225"/>
      <c r="T7225" s="30"/>
    </row>
    <row r="7226" spans="4:20" x14ac:dyDescent="0.45">
      <c r="D7226"/>
      <c r="E7226"/>
      <c r="I7226" s="21"/>
      <c r="J7226" s="22"/>
      <c r="K7226" s="23"/>
      <c r="M7226" s="31"/>
      <c r="N7226" s="31"/>
      <c r="O7226"/>
      <c r="P7226"/>
      <c r="R7226"/>
      <c r="T7226" s="30"/>
    </row>
    <row r="7227" spans="4:20" x14ac:dyDescent="0.45">
      <c r="D7227"/>
      <c r="E7227"/>
      <c r="I7227" s="21"/>
      <c r="J7227" s="22"/>
      <c r="K7227" s="23"/>
      <c r="M7227" s="31"/>
      <c r="N7227" s="31"/>
      <c r="O7227"/>
      <c r="P7227"/>
      <c r="R7227"/>
      <c r="T7227" s="30"/>
    </row>
    <row r="7228" spans="4:20" x14ac:dyDescent="0.45">
      <c r="D7228"/>
      <c r="E7228"/>
      <c r="I7228" s="21"/>
      <c r="J7228" s="22"/>
      <c r="K7228" s="23"/>
      <c r="M7228" s="31"/>
      <c r="N7228" s="31"/>
      <c r="O7228"/>
      <c r="P7228"/>
      <c r="R7228"/>
      <c r="T7228" s="30"/>
    </row>
    <row r="7229" spans="4:20" x14ac:dyDescent="0.45">
      <c r="D7229"/>
      <c r="E7229"/>
      <c r="I7229" s="21"/>
      <c r="J7229" s="22"/>
      <c r="K7229" s="23"/>
      <c r="M7229" s="31"/>
      <c r="N7229" s="31"/>
      <c r="O7229"/>
      <c r="P7229"/>
      <c r="R7229"/>
      <c r="T7229" s="30"/>
    </row>
    <row r="7230" spans="4:20" x14ac:dyDescent="0.45">
      <c r="D7230"/>
      <c r="E7230"/>
      <c r="I7230" s="21"/>
      <c r="J7230" s="22"/>
      <c r="K7230" s="23"/>
      <c r="M7230" s="31"/>
      <c r="N7230" s="31"/>
      <c r="O7230"/>
      <c r="P7230"/>
      <c r="R7230"/>
      <c r="T7230" s="30"/>
    </row>
    <row r="7231" spans="4:20" x14ac:dyDescent="0.45">
      <c r="D7231"/>
      <c r="E7231"/>
      <c r="I7231" s="21"/>
      <c r="J7231" s="22"/>
      <c r="K7231" s="23"/>
      <c r="M7231" s="31"/>
      <c r="N7231" s="31"/>
      <c r="O7231"/>
      <c r="P7231"/>
      <c r="R7231"/>
      <c r="T7231" s="30"/>
    </row>
    <row r="7232" spans="4:20" x14ac:dyDescent="0.45">
      <c r="D7232"/>
      <c r="E7232"/>
      <c r="I7232" s="21"/>
      <c r="J7232" s="22"/>
      <c r="K7232" s="23"/>
      <c r="M7232" s="31"/>
      <c r="N7232" s="31"/>
      <c r="O7232"/>
      <c r="P7232"/>
      <c r="R7232"/>
      <c r="T7232" s="30"/>
    </row>
    <row r="7233" spans="4:20" x14ac:dyDescent="0.45">
      <c r="D7233"/>
      <c r="E7233"/>
      <c r="I7233" s="21"/>
      <c r="J7233" s="22"/>
      <c r="K7233" s="23"/>
      <c r="M7233" s="31"/>
      <c r="N7233" s="31"/>
      <c r="O7233"/>
      <c r="P7233"/>
      <c r="R7233"/>
      <c r="T7233" s="30"/>
    </row>
    <row r="7234" spans="4:20" x14ac:dyDescent="0.45">
      <c r="D7234"/>
      <c r="E7234"/>
      <c r="I7234" s="21"/>
      <c r="J7234" s="22"/>
      <c r="K7234" s="23"/>
      <c r="M7234" s="31"/>
      <c r="N7234" s="31"/>
      <c r="O7234"/>
      <c r="P7234"/>
      <c r="R7234"/>
      <c r="T7234" s="30"/>
    </row>
    <row r="7235" spans="4:20" x14ac:dyDescent="0.45">
      <c r="D7235"/>
      <c r="E7235"/>
      <c r="I7235" s="21"/>
      <c r="J7235" s="22"/>
      <c r="K7235" s="23"/>
      <c r="M7235" s="31"/>
      <c r="N7235" s="31"/>
      <c r="O7235"/>
      <c r="P7235"/>
      <c r="R7235"/>
      <c r="T7235" s="30"/>
    </row>
    <row r="7236" spans="4:20" x14ac:dyDescent="0.45">
      <c r="D7236"/>
      <c r="E7236"/>
      <c r="I7236" s="21"/>
      <c r="J7236" s="22"/>
      <c r="K7236" s="23"/>
      <c r="M7236" s="31"/>
      <c r="N7236" s="31"/>
      <c r="O7236"/>
      <c r="P7236"/>
      <c r="R7236"/>
      <c r="T7236" s="30"/>
    </row>
    <row r="7237" spans="4:20" x14ac:dyDescent="0.45">
      <c r="D7237"/>
      <c r="E7237"/>
      <c r="I7237" s="21"/>
      <c r="J7237" s="22"/>
      <c r="K7237" s="23"/>
      <c r="M7237" s="31"/>
      <c r="N7237" s="31"/>
      <c r="O7237"/>
      <c r="P7237"/>
      <c r="R7237"/>
      <c r="T7237" s="30"/>
    </row>
    <row r="7238" spans="4:20" x14ac:dyDescent="0.45">
      <c r="D7238"/>
      <c r="E7238"/>
      <c r="I7238" s="21"/>
      <c r="J7238" s="22"/>
      <c r="K7238" s="23"/>
      <c r="M7238" s="31"/>
      <c r="N7238" s="31"/>
      <c r="O7238"/>
      <c r="P7238"/>
      <c r="R7238"/>
      <c r="T7238" s="30"/>
    </row>
    <row r="7239" spans="4:20" x14ac:dyDescent="0.45">
      <c r="D7239"/>
      <c r="E7239"/>
      <c r="I7239" s="21"/>
      <c r="J7239" s="22"/>
      <c r="K7239" s="23"/>
      <c r="M7239" s="31"/>
      <c r="N7239" s="31"/>
      <c r="O7239"/>
      <c r="P7239"/>
      <c r="R7239"/>
      <c r="T7239" s="30"/>
    </row>
    <row r="7240" spans="4:20" x14ac:dyDescent="0.45">
      <c r="D7240"/>
      <c r="E7240"/>
      <c r="I7240" s="21"/>
      <c r="J7240" s="22"/>
      <c r="K7240" s="23"/>
      <c r="M7240" s="31"/>
      <c r="N7240" s="31"/>
      <c r="O7240"/>
      <c r="P7240"/>
      <c r="R7240"/>
      <c r="T7240" s="30"/>
    </row>
    <row r="7241" spans="4:20" x14ac:dyDescent="0.45">
      <c r="D7241"/>
      <c r="E7241"/>
      <c r="I7241" s="21"/>
      <c r="J7241" s="22"/>
      <c r="K7241" s="23"/>
      <c r="M7241" s="31"/>
      <c r="N7241" s="31"/>
      <c r="O7241"/>
      <c r="P7241"/>
      <c r="R7241"/>
      <c r="T7241" s="30"/>
    </row>
    <row r="7242" spans="4:20" x14ac:dyDescent="0.45">
      <c r="D7242"/>
      <c r="E7242"/>
      <c r="I7242" s="21"/>
      <c r="J7242" s="22"/>
      <c r="K7242" s="23"/>
      <c r="M7242" s="31"/>
      <c r="N7242" s="31"/>
      <c r="O7242"/>
      <c r="P7242"/>
      <c r="R7242"/>
      <c r="T7242" s="30"/>
    </row>
    <row r="7243" spans="4:20" x14ac:dyDescent="0.45">
      <c r="D7243"/>
      <c r="E7243"/>
      <c r="I7243" s="21"/>
      <c r="J7243" s="22"/>
      <c r="K7243" s="23"/>
      <c r="M7243" s="31"/>
      <c r="N7243" s="31"/>
      <c r="O7243"/>
      <c r="P7243"/>
      <c r="R7243"/>
      <c r="T7243" s="30"/>
    </row>
    <row r="7244" spans="4:20" x14ac:dyDescent="0.45">
      <c r="D7244"/>
      <c r="E7244"/>
      <c r="I7244" s="21"/>
      <c r="J7244" s="22"/>
      <c r="K7244" s="23"/>
      <c r="M7244" s="31"/>
      <c r="N7244" s="31"/>
      <c r="O7244"/>
      <c r="P7244"/>
      <c r="R7244"/>
      <c r="T7244" s="30"/>
    </row>
    <row r="7245" spans="4:20" x14ac:dyDescent="0.45">
      <c r="D7245"/>
      <c r="E7245"/>
      <c r="I7245" s="21"/>
      <c r="J7245" s="22"/>
      <c r="K7245" s="23"/>
      <c r="M7245" s="31"/>
      <c r="N7245" s="31"/>
      <c r="O7245"/>
      <c r="P7245"/>
      <c r="R7245"/>
      <c r="T7245" s="30"/>
    </row>
    <row r="7246" spans="4:20" x14ac:dyDescent="0.45">
      <c r="D7246"/>
      <c r="E7246"/>
      <c r="I7246" s="21"/>
      <c r="J7246" s="22"/>
      <c r="K7246" s="23"/>
      <c r="M7246" s="31"/>
      <c r="N7246" s="31"/>
      <c r="O7246"/>
      <c r="P7246"/>
      <c r="R7246"/>
      <c r="T7246" s="30"/>
    </row>
    <row r="7247" spans="4:20" x14ac:dyDescent="0.45">
      <c r="D7247"/>
      <c r="E7247"/>
      <c r="I7247" s="21"/>
      <c r="J7247" s="22"/>
      <c r="K7247" s="23"/>
      <c r="M7247" s="31"/>
      <c r="N7247" s="31"/>
      <c r="O7247"/>
      <c r="P7247"/>
      <c r="R7247"/>
      <c r="T7247" s="30"/>
    </row>
    <row r="7248" spans="4:20" x14ac:dyDescent="0.45">
      <c r="D7248"/>
      <c r="E7248"/>
      <c r="I7248" s="21"/>
      <c r="J7248" s="22"/>
      <c r="K7248" s="23"/>
      <c r="M7248" s="31"/>
      <c r="N7248" s="31"/>
      <c r="O7248"/>
      <c r="P7248"/>
      <c r="R7248"/>
      <c r="T7248" s="30"/>
    </row>
    <row r="7249" spans="4:20" x14ac:dyDescent="0.45">
      <c r="D7249"/>
      <c r="E7249"/>
      <c r="I7249" s="21"/>
      <c r="J7249" s="22"/>
      <c r="K7249" s="23"/>
      <c r="M7249" s="31"/>
      <c r="N7249" s="31"/>
      <c r="O7249"/>
      <c r="P7249"/>
      <c r="R7249"/>
      <c r="T7249" s="30"/>
    </row>
    <row r="7250" spans="4:20" x14ac:dyDescent="0.45">
      <c r="D7250"/>
      <c r="E7250"/>
      <c r="I7250" s="21"/>
      <c r="J7250" s="22"/>
      <c r="K7250" s="23"/>
      <c r="M7250" s="31"/>
      <c r="N7250" s="31"/>
      <c r="O7250"/>
      <c r="P7250"/>
      <c r="R7250"/>
      <c r="T7250" s="30"/>
    </row>
    <row r="7251" spans="4:20" x14ac:dyDescent="0.45">
      <c r="D7251"/>
      <c r="E7251"/>
      <c r="I7251" s="21"/>
      <c r="J7251" s="22"/>
      <c r="K7251" s="23"/>
      <c r="M7251" s="31"/>
      <c r="N7251" s="31"/>
      <c r="O7251"/>
      <c r="P7251"/>
      <c r="R7251"/>
      <c r="T7251" s="30"/>
    </row>
    <row r="7252" spans="4:20" x14ac:dyDescent="0.45">
      <c r="D7252"/>
      <c r="E7252"/>
      <c r="I7252" s="21"/>
      <c r="J7252" s="22"/>
      <c r="K7252" s="23"/>
      <c r="M7252" s="31"/>
      <c r="N7252" s="31"/>
      <c r="O7252"/>
      <c r="P7252"/>
      <c r="R7252"/>
      <c r="T7252" s="30"/>
    </row>
    <row r="7253" spans="4:20" x14ac:dyDescent="0.45">
      <c r="D7253"/>
      <c r="E7253"/>
      <c r="I7253" s="21"/>
      <c r="J7253" s="22"/>
      <c r="K7253" s="23"/>
      <c r="M7253" s="31"/>
      <c r="N7253" s="31"/>
      <c r="O7253"/>
      <c r="P7253"/>
      <c r="R7253"/>
      <c r="T7253" s="30"/>
    </row>
    <row r="7254" spans="4:20" x14ac:dyDescent="0.45">
      <c r="D7254"/>
      <c r="E7254"/>
      <c r="I7254" s="21"/>
      <c r="J7254" s="22"/>
      <c r="K7254" s="23"/>
      <c r="M7254" s="31"/>
      <c r="N7254" s="31"/>
      <c r="O7254"/>
      <c r="P7254"/>
      <c r="R7254"/>
      <c r="T7254" s="30"/>
    </row>
    <row r="7255" spans="4:20" x14ac:dyDescent="0.45">
      <c r="D7255"/>
      <c r="E7255"/>
      <c r="I7255" s="21"/>
      <c r="J7255" s="22"/>
      <c r="K7255" s="23"/>
      <c r="M7255" s="31"/>
      <c r="N7255" s="31"/>
      <c r="O7255"/>
      <c r="P7255"/>
      <c r="R7255"/>
      <c r="T7255" s="30"/>
    </row>
    <row r="7256" spans="4:20" x14ac:dyDescent="0.45">
      <c r="D7256"/>
      <c r="E7256"/>
      <c r="I7256" s="21"/>
      <c r="J7256" s="22"/>
      <c r="K7256" s="23"/>
      <c r="M7256" s="31"/>
      <c r="N7256" s="31"/>
      <c r="O7256"/>
      <c r="P7256"/>
      <c r="R7256"/>
      <c r="T7256" s="30"/>
    </row>
    <row r="7257" spans="4:20" x14ac:dyDescent="0.45">
      <c r="D7257"/>
      <c r="E7257"/>
      <c r="I7257" s="21"/>
      <c r="J7257" s="22"/>
      <c r="K7257" s="23"/>
      <c r="M7257" s="31"/>
      <c r="N7257" s="31"/>
      <c r="O7257"/>
      <c r="P7257"/>
      <c r="R7257"/>
      <c r="T7257" s="30"/>
    </row>
    <row r="7258" spans="4:20" x14ac:dyDescent="0.45">
      <c r="D7258"/>
      <c r="E7258"/>
      <c r="I7258" s="21"/>
      <c r="J7258" s="22"/>
      <c r="K7258" s="23"/>
      <c r="M7258" s="31"/>
      <c r="N7258" s="31"/>
      <c r="O7258"/>
      <c r="P7258"/>
      <c r="R7258"/>
      <c r="T7258" s="30"/>
    </row>
    <row r="7259" spans="4:20" x14ac:dyDescent="0.45">
      <c r="D7259"/>
      <c r="E7259"/>
      <c r="I7259" s="21"/>
      <c r="J7259" s="22"/>
      <c r="K7259" s="23"/>
      <c r="M7259" s="31"/>
      <c r="N7259" s="31"/>
      <c r="O7259"/>
      <c r="P7259"/>
      <c r="R7259"/>
      <c r="T7259" s="30"/>
    </row>
    <row r="7260" spans="4:20" x14ac:dyDescent="0.45">
      <c r="D7260"/>
      <c r="E7260"/>
      <c r="I7260" s="21"/>
      <c r="J7260" s="22"/>
      <c r="K7260" s="23"/>
      <c r="M7260" s="31"/>
      <c r="N7260" s="31"/>
      <c r="O7260"/>
      <c r="P7260"/>
      <c r="R7260"/>
      <c r="T7260" s="30"/>
    </row>
    <row r="7261" spans="4:20" x14ac:dyDescent="0.45">
      <c r="D7261"/>
      <c r="E7261"/>
      <c r="I7261" s="21"/>
      <c r="J7261" s="22"/>
      <c r="K7261" s="23"/>
      <c r="M7261" s="31"/>
      <c r="N7261" s="31"/>
      <c r="O7261"/>
      <c r="P7261"/>
      <c r="R7261"/>
      <c r="T7261" s="30"/>
    </row>
    <row r="7262" spans="4:20" x14ac:dyDescent="0.45">
      <c r="D7262"/>
      <c r="E7262"/>
      <c r="I7262" s="21"/>
      <c r="J7262" s="22"/>
      <c r="K7262" s="23"/>
      <c r="M7262" s="31"/>
      <c r="N7262" s="31"/>
      <c r="O7262"/>
      <c r="P7262"/>
      <c r="R7262"/>
      <c r="T7262" s="30"/>
    </row>
    <row r="7263" spans="4:20" x14ac:dyDescent="0.45">
      <c r="D7263"/>
      <c r="E7263"/>
      <c r="I7263" s="21"/>
      <c r="J7263" s="22"/>
      <c r="K7263" s="23"/>
      <c r="M7263" s="31"/>
      <c r="N7263" s="31"/>
      <c r="O7263"/>
      <c r="P7263"/>
      <c r="R7263"/>
      <c r="T7263" s="30"/>
    </row>
    <row r="7264" spans="4:20" x14ac:dyDescent="0.45">
      <c r="D7264"/>
      <c r="E7264"/>
      <c r="I7264" s="21"/>
      <c r="J7264" s="22"/>
      <c r="K7264" s="23"/>
      <c r="M7264" s="31"/>
      <c r="N7264" s="31"/>
      <c r="O7264"/>
      <c r="P7264"/>
      <c r="R7264"/>
      <c r="T7264" s="30"/>
    </row>
    <row r="7265" spans="4:20" x14ac:dyDescent="0.45">
      <c r="D7265"/>
      <c r="E7265"/>
      <c r="I7265" s="21"/>
      <c r="J7265" s="22"/>
      <c r="K7265" s="23"/>
      <c r="M7265" s="31"/>
      <c r="N7265" s="31"/>
      <c r="O7265"/>
      <c r="P7265"/>
      <c r="R7265"/>
      <c r="T7265" s="30"/>
    </row>
    <row r="7266" spans="4:20" x14ac:dyDescent="0.45">
      <c r="D7266"/>
      <c r="E7266"/>
      <c r="I7266" s="21"/>
      <c r="J7266" s="22"/>
      <c r="K7266" s="23"/>
      <c r="M7266" s="31"/>
      <c r="N7266" s="31"/>
      <c r="O7266"/>
      <c r="P7266"/>
      <c r="R7266"/>
      <c r="T7266" s="30"/>
    </row>
    <row r="7267" spans="4:20" x14ac:dyDescent="0.45">
      <c r="D7267"/>
      <c r="E7267"/>
      <c r="I7267" s="21"/>
      <c r="J7267" s="22"/>
      <c r="K7267" s="23"/>
      <c r="M7267" s="31"/>
      <c r="N7267" s="31"/>
      <c r="O7267"/>
      <c r="P7267"/>
      <c r="R7267"/>
      <c r="T7267" s="30"/>
    </row>
    <row r="7268" spans="4:20" x14ac:dyDescent="0.45">
      <c r="D7268"/>
      <c r="E7268"/>
      <c r="I7268" s="21"/>
      <c r="J7268" s="22"/>
      <c r="K7268" s="23"/>
      <c r="M7268" s="31"/>
      <c r="N7268" s="31"/>
      <c r="O7268"/>
      <c r="P7268"/>
      <c r="R7268"/>
      <c r="T7268" s="30"/>
    </row>
    <row r="7269" spans="4:20" x14ac:dyDescent="0.45">
      <c r="D7269"/>
      <c r="E7269"/>
      <c r="I7269" s="21"/>
      <c r="J7269" s="22"/>
      <c r="K7269" s="23"/>
      <c r="M7269" s="31"/>
      <c r="N7269" s="31"/>
      <c r="O7269"/>
      <c r="P7269"/>
      <c r="R7269"/>
      <c r="T7269" s="30"/>
    </row>
    <row r="7270" spans="4:20" x14ac:dyDescent="0.45">
      <c r="D7270"/>
      <c r="E7270"/>
      <c r="I7270" s="21"/>
      <c r="J7270" s="22"/>
      <c r="K7270" s="23"/>
      <c r="M7270" s="31"/>
      <c r="N7270" s="31"/>
      <c r="O7270"/>
      <c r="P7270"/>
      <c r="R7270"/>
      <c r="T7270" s="30"/>
    </row>
    <row r="7271" spans="4:20" x14ac:dyDescent="0.45">
      <c r="D7271"/>
      <c r="E7271"/>
      <c r="I7271" s="21"/>
      <c r="J7271" s="22"/>
      <c r="K7271" s="23"/>
      <c r="M7271" s="31"/>
      <c r="N7271" s="31"/>
      <c r="O7271"/>
      <c r="P7271"/>
      <c r="R7271"/>
      <c r="T7271" s="30"/>
    </row>
    <row r="7272" spans="4:20" x14ac:dyDescent="0.45">
      <c r="D7272"/>
      <c r="E7272"/>
      <c r="I7272" s="21"/>
      <c r="J7272" s="22"/>
      <c r="K7272" s="23"/>
      <c r="M7272" s="31"/>
      <c r="N7272" s="31"/>
      <c r="O7272"/>
      <c r="P7272"/>
      <c r="R7272"/>
      <c r="T7272" s="30"/>
    </row>
    <row r="7273" spans="4:20" x14ac:dyDescent="0.45">
      <c r="D7273"/>
      <c r="E7273"/>
      <c r="I7273" s="21"/>
      <c r="J7273" s="22"/>
      <c r="K7273" s="23"/>
      <c r="M7273" s="31"/>
      <c r="N7273" s="31"/>
      <c r="O7273"/>
      <c r="P7273"/>
      <c r="R7273"/>
      <c r="T7273" s="30"/>
    </row>
    <row r="7274" spans="4:20" x14ac:dyDescent="0.45">
      <c r="D7274"/>
      <c r="E7274"/>
      <c r="I7274" s="21"/>
      <c r="J7274" s="22"/>
      <c r="K7274" s="23"/>
      <c r="M7274" s="31"/>
      <c r="N7274" s="31"/>
      <c r="O7274"/>
      <c r="P7274"/>
      <c r="R7274"/>
      <c r="T7274" s="30"/>
    </row>
    <row r="7275" spans="4:20" x14ac:dyDescent="0.45">
      <c r="D7275"/>
      <c r="E7275"/>
      <c r="I7275" s="21"/>
      <c r="J7275" s="22"/>
      <c r="K7275" s="23"/>
      <c r="M7275" s="31"/>
      <c r="N7275" s="31"/>
      <c r="O7275"/>
      <c r="P7275"/>
      <c r="R7275"/>
      <c r="T7275" s="30"/>
    </row>
    <row r="7276" spans="4:20" x14ac:dyDescent="0.45">
      <c r="D7276"/>
      <c r="E7276"/>
      <c r="I7276" s="21"/>
      <c r="J7276" s="22"/>
      <c r="K7276" s="23"/>
      <c r="M7276" s="31"/>
      <c r="N7276" s="31"/>
      <c r="O7276"/>
      <c r="P7276"/>
      <c r="R7276"/>
      <c r="T7276" s="30"/>
    </row>
    <row r="7277" spans="4:20" x14ac:dyDescent="0.45">
      <c r="D7277"/>
      <c r="E7277"/>
      <c r="I7277" s="21"/>
      <c r="J7277" s="22"/>
      <c r="K7277" s="23"/>
      <c r="M7277" s="31"/>
      <c r="N7277" s="31"/>
      <c r="O7277"/>
      <c r="P7277"/>
      <c r="R7277"/>
      <c r="T7277" s="30"/>
    </row>
    <row r="7278" spans="4:20" x14ac:dyDescent="0.45">
      <c r="D7278"/>
      <c r="E7278"/>
      <c r="I7278" s="21"/>
      <c r="J7278" s="22"/>
      <c r="K7278" s="23"/>
      <c r="M7278" s="31"/>
      <c r="N7278" s="31"/>
      <c r="O7278"/>
      <c r="P7278"/>
      <c r="R7278"/>
      <c r="T7278" s="30"/>
    </row>
    <row r="7279" spans="4:20" x14ac:dyDescent="0.45">
      <c r="D7279"/>
      <c r="E7279"/>
      <c r="I7279" s="21"/>
      <c r="J7279" s="22"/>
      <c r="K7279" s="23"/>
      <c r="M7279" s="31"/>
      <c r="N7279" s="31"/>
      <c r="O7279"/>
      <c r="P7279"/>
      <c r="R7279"/>
      <c r="T7279" s="30"/>
    </row>
    <row r="7280" spans="4:20" x14ac:dyDescent="0.45">
      <c r="D7280"/>
      <c r="E7280"/>
      <c r="I7280" s="21"/>
      <c r="J7280" s="22"/>
      <c r="K7280" s="23"/>
      <c r="M7280" s="31"/>
      <c r="N7280" s="31"/>
      <c r="O7280"/>
      <c r="P7280"/>
      <c r="R7280"/>
      <c r="T7280" s="30"/>
    </row>
    <row r="7281" spans="4:20" x14ac:dyDescent="0.45">
      <c r="D7281"/>
      <c r="E7281"/>
      <c r="I7281" s="21"/>
      <c r="J7281" s="22"/>
      <c r="K7281" s="23"/>
      <c r="M7281" s="31"/>
      <c r="N7281" s="31"/>
      <c r="O7281"/>
      <c r="P7281"/>
      <c r="R7281"/>
      <c r="T7281" s="30"/>
    </row>
    <row r="7282" spans="4:20" x14ac:dyDescent="0.45">
      <c r="D7282"/>
      <c r="E7282"/>
      <c r="I7282" s="21"/>
      <c r="J7282" s="22"/>
      <c r="K7282" s="23"/>
      <c r="M7282" s="31"/>
      <c r="N7282" s="31"/>
      <c r="O7282"/>
      <c r="P7282"/>
      <c r="R7282"/>
      <c r="T7282" s="30"/>
    </row>
    <row r="7283" spans="4:20" x14ac:dyDescent="0.45">
      <c r="D7283"/>
      <c r="E7283"/>
      <c r="I7283" s="21"/>
      <c r="J7283" s="22"/>
      <c r="K7283" s="23"/>
      <c r="M7283" s="31"/>
      <c r="N7283" s="31"/>
      <c r="O7283"/>
      <c r="P7283"/>
      <c r="R7283"/>
      <c r="T7283" s="30"/>
    </row>
    <row r="7284" spans="4:20" x14ac:dyDescent="0.45">
      <c r="D7284"/>
      <c r="E7284"/>
      <c r="I7284" s="21"/>
      <c r="J7284" s="22"/>
      <c r="K7284" s="23"/>
      <c r="M7284" s="31"/>
      <c r="N7284" s="31"/>
      <c r="O7284"/>
      <c r="P7284"/>
      <c r="R7284"/>
      <c r="T7284" s="30"/>
    </row>
    <row r="7285" spans="4:20" x14ac:dyDescent="0.45">
      <c r="D7285"/>
      <c r="E7285"/>
      <c r="I7285" s="21"/>
      <c r="J7285" s="22"/>
      <c r="K7285" s="23"/>
      <c r="M7285" s="31"/>
      <c r="N7285" s="31"/>
      <c r="O7285"/>
      <c r="P7285"/>
      <c r="R7285"/>
      <c r="T7285" s="30"/>
    </row>
    <row r="7286" spans="4:20" x14ac:dyDescent="0.45">
      <c r="D7286"/>
      <c r="E7286"/>
      <c r="I7286" s="21"/>
      <c r="J7286" s="22"/>
      <c r="K7286" s="23"/>
      <c r="M7286" s="31"/>
      <c r="N7286" s="31"/>
      <c r="O7286"/>
      <c r="P7286"/>
      <c r="R7286"/>
      <c r="T7286" s="30"/>
    </row>
    <row r="7287" spans="4:20" x14ac:dyDescent="0.45">
      <c r="D7287"/>
      <c r="E7287"/>
      <c r="I7287" s="21"/>
      <c r="J7287" s="22"/>
      <c r="K7287" s="23"/>
      <c r="M7287" s="31"/>
      <c r="N7287" s="31"/>
      <c r="O7287"/>
      <c r="P7287"/>
      <c r="R7287"/>
      <c r="T7287" s="30"/>
    </row>
    <row r="7288" spans="4:20" x14ac:dyDescent="0.45">
      <c r="D7288"/>
      <c r="E7288"/>
      <c r="I7288" s="21"/>
      <c r="J7288" s="22"/>
      <c r="K7288" s="23"/>
      <c r="M7288" s="31"/>
      <c r="N7288" s="31"/>
      <c r="O7288"/>
      <c r="P7288"/>
      <c r="R7288"/>
      <c r="T7288" s="30"/>
    </row>
    <row r="7289" spans="4:20" x14ac:dyDescent="0.45">
      <c r="D7289"/>
      <c r="E7289"/>
      <c r="I7289" s="21"/>
      <c r="J7289" s="22"/>
      <c r="K7289" s="23"/>
      <c r="M7289" s="31"/>
      <c r="N7289" s="31"/>
      <c r="O7289"/>
      <c r="P7289"/>
      <c r="R7289"/>
      <c r="T7289" s="30"/>
    </row>
    <row r="7290" spans="4:20" x14ac:dyDescent="0.45">
      <c r="D7290"/>
      <c r="E7290"/>
      <c r="I7290" s="21"/>
      <c r="J7290" s="22"/>
      <c r="K7290" s="23"/>
      <c r="M7290" s="31"/>
      <c r="N7290" s="31"/>
      <c r="O7290"/>
      <c r="P7290"/>
      <c r="R7290"/>
      <c r="T7290" s="30"/>
    </row>
    <row r="7291" spans="4:20" x14ac:dyDescent="0.45">
      <c r="D7291"/>
      <c r="E7291"/>
      <c r="I7291" s="21"/>
      <c r="J7291" s="22"/>
      <c r="K7291" s="23"/>
      <c r="M7291" s="31"/>
      <c r="N7291" s="31"/>
      <c r="O7291"/>
      <c r="P7291"/>
      <c r="R7291"/>
      <c r="T7291" s="30"/>
    </row>
    <row r="7292" spans="4:20" x14ac:dyDescent="0.45">
      <c r="D7292"/>
      <c r="E7292"/>
      <c r="I7292" s="21"/>
      <c r="J7292" s="22"/>
      <c r="K7292" s="23"/>
      <c r="M7292" s="31"/>
      <c r="N7292" s="31"/>
      <c r="O7292"/>
      <c r="P7292"/>
      <c r="R7292"/>
      <c r="T7292" s="30"/>
    </row>
    <row r="7293" spans="4:20" x14ac:dyDescent="0.45">
      <c r="D7293"/>
      <c r="E7293"/>
      <c r="I7293" s="21"/>
      <c r="J7293" s="22"/>
      <c r="K7293" s="23"/>
      <c r="M7293" s="31"/>
      <c r="N7293" s="31"/>
      <c r="O7293"/>
      <c r="P7293"/>
      <c r="R7293"/>
      <c r="T7293" s="30"/>
    </row>
    <row r="7294" spans="4:20" x14ac:dyDescent="0.45">
      <c r="D7294"/>
      <c r="E7294"/>
      <c r="I7294" s="21"/>
      <c r="J7294" s="22"/>
      <c r="K7294" s="23"/>
      <c r="M7294" s="31"/>
      <c r="N7294" s="31"/>
      <c r="O7294"/>
      <c r="P7294"/>
      <c r="R7294"/>
      <c r="T7294" s="30"/>
    </row>
    <row r="7295" spans="4:20" x14ac:dyDescent="0.45">
      <c r="D7295"/>
      <c r="E7295"/>
      <c r="I7295" s="21"/>
      <c r="J7295" s="22"/>
      <c r="K7295" s="23"/>
      <c r="M7295" s="31"/>
      <c r="N7295" s="31"/>
      <c r="O7295"/>
      <c r="P7295"/>
      <c r="R7295"/>
      <c r="T7295" s="30"/>
    </row>
    <row r="7296" spans="4:20" x14ac:dyDescent="0.45">
      <c r="D7296"/>
      <c r="E7296"/>
      <c r="I7296" s="21"/>
      <c r="J7296" s="22"/>
      <c r="K7296" s="23"/>
      <c r="M7296" s="31"/>
      <c r="N7296" s="31"/>
      <c r="O7296"/>
      <c r="P7296"/>
      <c r="R7296"/>
      <c r="T7296" s="30"/>
    </row>
    <row r="7297" spans="4:20" x14ac:dyDescent="0.45">
      <c r="D7297"/>
      <c r="E7297"/>
      <c r="I7297" s="21"/>
      <c r="J7297" s="22"/>
      <c r="K7297" s="23"/>
      <c r="M7297" s="31"/>
      <c r="N7297" s="31"/>
      <c r="O7297"/>
      <c r="P7297"/>
      <c r="R7297"/>
      <c r="T7297" s="30"/>
    </row>
    <row r="7298" spans="4:20" x14ac:dyDescent="0.45">
      <c r="D7298"/>
      <c r="E7298"/>
      <c r="I7298" s="21"/>
      <c r="J7298" s="22"/>
      <c r="K7298" s="23"/>
      <c r="M7298" s="31"/>
      <c r="N7298" s="31"/>
      <c r="O7298"/>
      <c r="P7298"/>
      <c r="R7298"/>
      <c r="T7298" s="30"/>
    </row>
    <row r="7299" spans="4:20" x14ac:dyDescent="0.45">
      <c r="D7299"/>
      <c r="E7299"/>
      <c r="I7299" s="21"/>
      <c r="J7299" s="22"/>
      <c r="K7299" s="23"/>
      <c r="M7299" s="31"/>
      <c r="N7299" s="31"/>
      <c r="O7299"/>
      <c r="P7299"/>
      <c r="R7299"/>
      <c r="T7299" s="30"/>
    </row>
    <row r="7300" spans="4:20" x14ac:dyDescent="0.45">
      <c r="D7300"/>
      <c r="E7300"/>
      <c r="I7300" s="21"/>
      <c r="J7300" s="22"/>
      <c r="K7300" s="23"/>
      <c r="M7300" s="31"/>
      <c r="N7300" s="31"/>
      <c r="O7300"/>
      <c r="P7300"/>
      <c r="R7300"/>
      <c r="T7300" s="30"/>
    </row>
    <row r="7301" spans="4:20" x14ac:dyDescent="0.45">
      <c r="D7301"/>
      <c r="E7301"/>
      <c r="I7301" s="21"/>
      <c r="J7301" s="22"/>
      <c r="K7301" s="23"/>
      <c r="M7301" s="31"/>
      <c r="N7301" s="31"/>
      <c r="O7301"/>
      <c r="P7301"/>
      <c r="R7301"/>
      <c r="T7301" s="30"/>
    </row>
    <row r="7302" spans="4:20" x14ac:dyDescent="0.45">
      <c r="D7302"/>
      <c r="E7302"/>
      <c r="I7302" s="21"/>
      <c r="J7302" s="22"/>
      <c r="K7302" s="23"/>
      <c r="M7302" s="31"/>
      <c r="N7302" s="31"/>
      <c r="O7302"/>
      <c r="P7302"/>
      <c r="R7302"/>
      <c r="T7302" s="30"/>
    </row>
    <row r="7303" spans="4:20" x14ac:dyDescent="0.45">
      <c r="D7303"/>
      <c r="E7303"/>
      <c r="I7303" s="21"/>
      <c r="J7303" s="22"/>
      <c r="K7303" s="23"/>
      <c r="M7303" s="31"/>
      <c r="N7303" s="31"/>
      <c r="O7303"/>
      <c r="P7303"/>
      <c r="R7303"/>
      <c r="T7303" s="30"/>
    </row>
    <row r="7304" spans="4:20" x14ac:dyDescent="0.45">
      <c r="D7304"/>
      <c r="E7304"/>
      <c r="I7304" s="21"/>
      <c r="J7304" s="22"/>
      <c r="K7304" s="23"/>
      <c r="M7304" s="31"/>
      <c r="N7304" s="31"/>
      <c r="O7304"/>
      <c r="P7304"/>
      <c r="R7304"/>
      <c r="T7304" s="30"/>
    </row>
    <row r="7305" spans="4:20" x14ac:dyDescent="0.45">
      <c r="D7305"/>
      <c r="E7305"/>
      <c r="I7305" s="21"/>
      <c r="J7305" s="22"/>
      <c r="K7305" s="23"/>
      <c r="M7305" s="31"/>
      <c r="N7305" s="31"/>
      <c r="O7305"/>
      <c r="P7305"/>
      <c r="R7305"/>
      <c r="T7305" s="30"/>
    </row>
    <row r="7306" spans="4:20" x14ac:dyDescent="0.45">
      <c r="D7306"/>
      <c r="E7306"/>
      <c r="I7306" s="21"/>
      <c r="J7306" s="22"/>
      <c r="K7306" s="23"/>
      <c r="M7306" s="31"/>
      <c r="N7306" s="31"/>
      <c r="O7306"/>
      <c r="P7306"/>
      <c r="R7306"/>
      <c r="T7306" s="30"/>
    </row>
    <row r="7307" spans="4:20" x14ac:dyDescent="0.45">
      <c r="D7307"/>
      <c r="E7307"/>
      <c r="I7307" s="21"/>
      <c r="J7307" s="22"/>
      <c r="K7307" s="23"/>
      <c r="M7307" s="31"/>
      <c r="N7307" s="31"/>
      <c r="O7307"/>
      <c r="P7307"/>
      <c r="R7307"/>
      <c r="T7307" s="30"/>
    </row>
    <row r="7308" spans="4:20" x14ac:dyDescent="0.45">
      <c r="D7308"/>
      <c r="E7308"/>
      <c r="I7308" s="21"/>
      <c r="J7308" s="22"/>
      <c r="K7308" s="23"/>
      <c r="M7308" s="31"/>
      <c r="N7308" s="31"/>
      <c r="O7308"/>
      <c r="P7308"/>
      <c r="R7308"/>
      <c r="T7308" s="30"/>
    </row>
    <row r="7309" spans="4:20" x14ac:dyDescent="0.45">
      <c r="D7309"/>
      <c r="E7309"/>
      <c r="I7309" s="21"/>
      <c r="J7309" s="22"/>
      <c r="K7309" s="23"/>
      <c r="M7309" s="31"/>
      <c r="N7309" s="31"/>
      <c r="O7309"/>
      <c r="P7309"/>
      <c r="R7309"/>
      <c r="T7309" s="30"/>
    </row>
    <row r="7310" spans="4:20" x14ac:dyDescent="0.45">
      <c r="D7310"/>
      <c r="E7310"/>
      <c r="I7310" s="21"/>
      <c r="J7310" s="22"/>
      <c r="K7310" s="23"/>
      <c r="M7310" s="31"/>
      <c r="N7310" s="31"/>
      <c r="O7310"/>
      <c r="P7310"/>
      <c r="R7310"/>
      <c r="T7310" s="30"/>
    </row>
    <row r="7311" spans="4:20" x14ac:dyDescent="0.45">
      <c r="D7311"/>
      <c r="E7311"/>
      <c r="I7311" s="21"/>
      <c r="J7311" s="22"/>
      <c r="K7311" s="23"/>
      <c r="M7311" s="31"/>
      <c r="N7311" s="31"/>
      <c r="O7311"/>
      <c r="P7311"/>
      <c r="R7311"/>
      <c r="T7311" s="30"/>
    </row>
    <row r="7312" spans="4:20" x14ac:dyDescent="0.45">
      <c r="D7312"/>
      <c r="E7312"/>
      <c r="I7312" s="21"/>
      <c r="J7312" s="22"/>
      <c r="K7312" s="23"/>
      <c r="M7312" s="31"/>
      <c r="N7312" s="31"/>
      <c r="O7312"/>
      <c r="P7312"/>
      <c r="R7312"/>
      <c r="T7312" s="30"/>
    </row>
    <row r="7313" spans="4:20" x14ac:dyDescent="0.45">
      <c r="D7313"/>
      <c r="E7313"/>
      <c r="I7313" s="21"/>
      <c r="J7313" s="22"/>
      <c r="K7313" s="23"/>
      <c r="M7313" s="31"/>
      <c r="N7313" s="31"/>
      <c r="O7313"/>
      <c r="P7313"/>
      <c r="R7313"/>
      <c r="T7313" s="30"/>
    </row>
    <row r="7314" spans="4:20" x14ac:dyDescent="0.45">
      <c r="D7314"/>
      <c r="E7314"/>
      <c r="I7314" s="21"/>
      <c r="J7314" s="22"/>
      <c r="K7314" s="23"/>
      <c r="M7314" s="31"/>
      <c r="N7314" s="31"/>
      <c r="O7314"/>
      <c r="P7314"/>
      <c r="R7314"/>
      <c r="T7314" s="30"/>
    </row>
    <row r="7315" spans="4:20" x14ac:dyDescent="0.45">
      <c r="D7315"/>
      <c r="E7315"/>
      <c r="I7315" s="21"/>
      <c r="J7315" s="22"/>
      <c r="K7315" s="23"/>
      <c r="M7315" s="31"/>
      <c r="N7315" s="31"/>
      <c r="O7315"/>
      <c r="P7315"/>
      <c r="R7315"/>
      <c r="T7315" s="30"/>
    </row>
    <row r="7316" spans="4:20" x14ac:dyDescent="0.45">
      <c r="D7316"/>
      <c r="E7316"/>
      <c r="I7316" s="21"/>
      <c r="J7316" s="22"/>
      <c r="K7316" s="23"/>
      <c r="M7316" s="31"/>
      <c r="N7316" s="31"/>
      <c r="O7316"/>
      <c r="P7316"/>
      <c r="R7316"/>
      <c r="T7316" s="30"/>
    </row>
    <row r="7317" spans="4:20" x14ac:dyDescent="0.45">
      <c r="D7317"/>
      <c r="E7317"/>
      <c r="I7317" s="21"/>
      <c r="J7317" s="22"/>
      <c r="K7317" s="23"/>
      <c r="M7317" s="31"/>
      <c r="N7317" s="31"/>
      <c r="O7317"/>
      <c r="P7317"/>
      <c r="R7317"/>
      <c r="T7317" s="30"/>
    </row>
    <row r="7318" spans="4:20" x14ac:dyDescent="0.45">
      <c r="D7318"/>
      <c r="E7318"/>
      <c r="I7318" s="21"/>
      <c r="J7318" s="22"/>
      <c r="K7318" s="23"/>
      <c r="M7318" s="31"/>
      <c r="N7318" s="31"/>
      <c r="O7318"/>
      <c r="P7318"/>
      <c r="R7318"/>
      <c r="T7318" s="30"/>
    </row>
    <row r="7319" spans="4:20" x14ac:dyDescent="0.45">
      <c r="D7319"/>
      <c r="E7319"/>
      <c r="I7319" s="21"/>
      <c r="J7319" s="22"/>
      <c r="K7319" s="23"/>
      <c r="M7319" s="31"/>
      <c r="N7319" s="31"/>
      <c r="O7319"/>
      <c r="P7319"/>
      <c r="R7319"/>
      <c r="T7319" s="30"/>
    </row>
    <row r="7320" spans="4:20" x14ac:dyDescent="0.45">
      <c r="D7320"/>
      <c r="E7320"/>
      <c r="I7320" s="21"/>
      <c r="J7320" s="22"/>
      <c r="K7320" s="23"/>
      <c r="M7320" s="31"/>
      <c r="N7320" s="31"/>
      <c r="O7320"/>
      <c r="P7320"/>
      <c r="R7320"/>
      <c r="T7320" s="30"/>
    </row>
    <row r="7321" spans="4:20" x14ac:dyDescent="0.45">
      <c r="D7321"/>
      <c r="E7321"/>
      <c r="I7321" s="21"/>
      <c r="J7321" s="22"/>
      <c r="K7321" s="23"/>
      <c r="M7321" s="31"/>
      <c r="N7321" s="31"/>
      <c r="O7321"/>
      <c r="P7321"/>
      <c r="R7321"/>
      <c r="T7321" s="30"/>
    </row>
    <row r="7322" spans="4:20" x14ac:dyDescent="0.45">
      <c r="D7322"/>
      <c r="E7322"/>
      <c r="I7322" s="21"/>
      <c r="J7322" s="22"/>
      <c r="K7322" s="23"/>
      <c r="M7322" s="31"/>
      <c r="N7322" s="31"/>
      <c r="O7322"/>
      <c r="P7322"/>
      <c r="R7322"/>
      <c r="T7322" s="30"/>
    </row>
    <row r="7323" spans="4:20" x14ac:dyDescent="0.45">
      <c r="D7323"/>
      <c r="E7323"/>
      <c r="I7323" s="21"/>
      <c r="J7323" s="22"/>
      <c r="K7323" s="23"/>
      <c r="M7323" s="31"/>
      <c r="N7323" s="31"/>
      <c r="O7323"/>
      <c r="P7323"/>
      <c r="R7323"/>
      <c r="T7323" s="30"/>
    </row>
    <row r="7324" spans="4:20" x14ac:dyDescent="0.45">
      <c r="D7324"/>
      <c r="E7324"/>
      <c r="I7324" s="21"/>
      <c r="J7324" s="22"/>
      <c r="K7324" s="23"/>
      <c r="M7324" s="31"/>
      <c r="N7324" s="31"/>
      <c r="O7324"/>
      <c r="P7324"/>
      <c r="R7324"/>
      <c r="T7324" s="30"/>
    </row>
    <row r="7325" spans="4:20" x14ac:dyDescent="0.45">
      <c r="D7325"/>
      <c r="E7325"/>
      <c r="I7325" s="21"/>
      <c r="J7325" s="22"/>
      <c r="K7325" s="23"/>
      <c r="M7325" s="31"/>
      <c r="N7325" s="31"/>
      <c r="O7325"/>
      <c r="P7325"/>
      <c r="R7325"/>
      <c r="T7325" s="30"/>
    </row>
    <row r="7326" spans="4:20" x14ac:dyDescent="0.45">
      <c r="D7326"/>
      <c r="E7326"/>
      <c r="I7326" s="21"/>
      <c r="J7326" s="22"/>
      <c r="K7326" s="23"/>
      <c r="M7326" s="31"/>
      <c r="N7326" s="31"/>
      <c r="O7326"/>
      <c r="P7326"/>
      <c r="R7326"/>
      <c r="T7326" s="30"/>
    </row>
    <row r="7327" spans="4:20" x14ac:dyDescent="0.45">
      <c r="D7327"/>
      <c r="E7327"/>
      <c r="I7327" s="21"/>
      <c r="J7327" s="22"/>
      <c r="K7327" s="23"/>
      <c r="M7327" s="31"/>
      <c r="N7327" s="31"/>
      <c r="O7327"/>
      <c r="P7327"/>
      <c r="R7327"/>
      <c r="T7327" s="30"/>
    </row>
    <row r="7328" spans="4:20" x14ac:dyDescent="0.45">
      <c r="D7328"/>
      <c r="E7328"/>
      <c r="I7328" s="21"/>
      <c r="J7328" s="22"/>
      <c r="K7328" s="23"/>
      <c r="M7328" s="31"/>
      <c r="N7328" s="31"/>
      <c r="O7328"/>
      <c r="P7328"/>
      <c r="R7328"/>
      <c r="T7328" s="30"/>
    </row>
    <row r="7329" spans="4:20" x14ac:dyDescent="0.45">
      <c r="D7329"/>
      <c r="E7329"/>
      <c r="I7329" s="21"/>
      <c r="J7329" s="22"/>
      <c r="K7329" s="23"/>
      <c r="M7329" s="31"/>
      <c r="N7329" s="31"/>
      <c r="O7329"/>
      <c r="P7329"/>
      <c r="R7329"/>
      <c r="T7329" s="30"/>
    </row>
    <row r="7330" spans="4:20" x14ac:dyDescent="0.45">
      <c r="D7330"/>
      <c r="E7330"/>
      <c r="I7330" s="21"/>
      <c r="J7330" s="22"/>
      <c r="K7330" s="23"/>
      <c r="M7330" s="31"/>
      <c r="N7330" s="31"/>
      <c r="O7330"/>
      <c r="P7330"/>
      <c r="R7330"/>
      <c r="T7330" s="30"/>
    </row>
    <row r="7331" spans="4:20" x14ac:dyDescent="0.45">
      <c r="D7331"/>
      <c r="E7331"/>
      <c r="I7331" s="21"/>
      <c r="J7331" s="22"/>
      <c r="K7331" s="23"/>
      <c r="M7331" s="31"/>
      <c r="N7331" s="31"/>
      <c r="O7331"/>
      <c r="P7331"/>
      <c r="R7331"/>
      <c r="T7331" s="30"/>
    </row>
    <row r="7332" spans="4:20" x14ac:dyDescent="0.45">
      <c r="D7332"/>
      <c r="E7332"/>
      <c r="I7332" s="21"/>
      <c r="J7332" s="22"/>
      <c r="K7332" s="23"/>
      <c r="M7332" s="31"/>
      <c r="N7332" s="31"/>
      <c r="O7332"/>
      <c r="P7332"/>
      <c r="R7332"/>
      <c r="T7332" s="30"/>
    </row>
    <row r="7333" spans="4:20" x14ac:dyDescent="0.45">
      <c r="D7333"/>
      <c r="E7333"/>
      <c r="I7333" s="21"/>
      <c r="J7333" s="22"/>
      <c r="K7333" s="23"/>
      <c r="M7333" s="31"/>
      <c r="N7333" s="31"/>
      <c r="O7333"/>
      <c r="P7333"/>
      <c r="R7333"/>
      <c r="T7333" s="30"/>
    </row>
    <row r="7334" spans="4:20" x14ac:dyDescent="0.45">
      <c r="D7334"/>
      <c r="E7334"/>
      <c r="I7334" s="21"/>
      <c r="J7334" s="22"/>
      <c r="K7334" s="23"/>
      <c r="M7334" s="31"/>
      <c r="N7334" s="31"/>
      <c r="O7334"/>
      <c r="P7334"/>
      <c r="R7334"/>
      <c r="T7334" s="30"/>
    </row>
    <row r="7335" spans="4:20" x14ac:dyDescent="0.45">
      <c r="D7335"/>
      <c r="E7335"/>
      <c r="I7335" s="21"/>
      <c r="J7335" s="22"/>
      <c r="K7335" s="23"/>
      <c r="M7335" s="31"/>
      <c r="N7335" s="31"/>
      <c r="O7335"/>
      <c r="P7335"/>
      <c r="R7335"/>
      <c r="T7335" s="30"/>
    </row>
    <row r="7336" spans="4:20" x14ac:dyDescent="0.45">
      <c r="D7336"/>
      <c r="E7336"/>
      <c r="I7336" s="21"/>
      <c r="J7336" s="22"/>
      <c r="K7336" s="23"/>
      <c r="M7336" s="31"/>
      <c r="N7336" s="31"/>
      <c r="O7336"/>
      <c r="P7336"/>
      <c r="R7336"/>
      <c r="T7336" s="30"/>
    </row>
    <row r="7337" spans="4:20" x14ac:dyDescent="0.45">
      <c r="D7337"/>
      <c r="E7337"/>
      <c r="I7337" s="21"/>
      <c r="J7337" s="22"/>
      <c r="K7337" s="23"/>
      <c r="M7337" s="31"/>
      <c r="N7337" s="31"/>
      <c r="O7337"/>
      <c r="P7337"/>
      <c r="R7337"/>
      <c r="T7337" s="30"/>
    </row>
    <row r="7338" spans="4:20" x14ac:dyDescent="0.45">
      <c r="D7338"/>
      <c r="E7338"/>
      <c r="I7338" s="21"/>
      <c r="J7338" s="22"/>
      <c r="K7338" s="23"/>
      <c r="M7338" s="31"/>
      <c r="N7338" s="31"/>
      <c r="O7338"/>
      <c r="P7338"/>
      <c r="R7338"/>
      <c r="T7338" s="30"/>
    </row>
    <row r="7339" spans="4:20" x14ac:dyDescent="0.45">
      <c r="D7339"/>
      <c r="E7339"/>
      <c r="I7339" s="21"/>
      <c r="J7339" s="22"/>
      <c r="K7339" s="23"/>
      <c r="M7339" s="31"/>
      <c r="N7339" s="31"/>
      <c r="O7339"/>
      <c r="P7339"/>
      <c r="R7339"/>
      <c r="T7339" s="30"/>
    </row>
    <row r="7340" spans="4:20" x14ac:dyDescent="0.45">
      <c r="D7340"/>
      <c r="E7340"/>
      <c r="I7340" s="21"/>
      <c r="J7340" s="22"/>
      <c r="K7340" s="23"/>
      <c r="M7340" s="31"/>
      <c r="N7340" s="31"/>
      <c r="O7340"/>
      <c r="P7340"/>
      <c r="R7340"/>
      <c r="T7340" s="30"/>
    </row>
    <row r="7341" spans="4:20" x14ac:dyDescent="0.45">
      <c r="D7341"/>
      <c r="E7341"/>
      <c r="I7341" s="21"/>
      <c r="J7341" s="22"/>
      <c r="K7341" s="23"/>
      <c r="M7341" s="31"/>
      <c r="N7341" s="31"/>
      <c r="O7341"/>
      <c r="P7341"/>
      <c r="R7341"/>
      <c r="T7341" s="30"/>
    </row>
    <row r="7342" spans="4:20" x14ac:dyDescent="0.45">
      <c r="D7342"/>
      <c r="E7342"/>
      <c r="I7342" s="21"/>
      <c r="J7342" s="22"/>
      <c r="K7342" s="23"/>
      <c r="M7342" s="31"/>
      <c r="N7342" s="31"/>
      <c r="O7342"/>
      <c r="P7342"/>
      <c r="R7342"/>
      <c r="T7342" s="30"/>
    </row>
    <row r="7343" spans="4:20" x14ac:dyDescent="0.45">
      <c r="D7343"/>
      <c r="E7343"/>
      <c r="I7343" s="21"/>
      <c r="J7343" s="22"/>
      <c r="K7343" s="23"/>
      <c r="M7343" s="31"/>
      <c r="N7343" s="31"/>
      <c r="O7343"/>
      <c r="P7343"/>
      <c r="R7343"/>
      <c r="T7343" s="30"/>
    </row>
    <row r="7344" spans="4:20" x14ac:dyDescent="0.45">
      <c r="D7344"/>
      <c r="E7344"/>
      <c r="I7344" s="21"/>
      <c r="J7344" s="22"/>
      <c r="K7344" s="23"/>
      <c r="M7344" s="31"/>
      <c r="N7344" s="31"/>
      <c r="O7344"/>
      <c r="P7344"/>
      <c r="R7344"/>
      <c r="T7344" s="30"/>
    </row>
    <row r="7345" spans="4:20" x14ac:dyDescent="0.45">
      <c r="D7345"/>
      <c r="E7345"/>
      <c r="I7345" s="21"/>
      <c r="J7345" s="22"/>
      <c r="K7345" s="23"/>
      <c r="M7345" s="31"/>
      <c r="N7345" s="31"/>
      <c r="O7345"/>
      <c r="P7345"/>
      <c r="R7345"/>
      <c r="T7345" s="30"/>
    </row>
    <row r="7346" spans="4:20" x14ac:dyDescent="0.45">
      <c r="D7346"/>
      <c r="E7346"/>
      <c r="I7346" s="21"/>
      <c r="J7346" s="22"/>
      <c r="K7346" s="23"/>
      <c r="M7346" s="31"/>
      <c r="N7346" s="31"/>
      <c r="O7346"/>
      <c r="P7346"/>
      <c r="R7346"/>
      <c r="T7346" s="30"/>
    </row>
    <row r="7347" spans="4:20" x14ac:dyDescent="0.45">
      <c r="D7347"/>
      <c r="E7347"/>
      <c r="I7347" s="21"/>
      <c r="J7347" s="22"/>
      <c r="K7347" s="23"/>
      <c r="M7347" s="31"/>
      <c r="N7347" s="31"/>
      <c r="O7347"/>
      <c r="P7347"/>
      <c r="R7347"/>
      <c r="T7347" s="30"/>
    </row>
    <row r="7348" spans="4:20" x14ac:dyDescent="0.45">
      <c r="D7348"/>
      <c r="E7348"/>
      <c r="I7348" s="21"/>
      <c r="J7348" s="22"/>
      <c r="K7348" s="23"/>
      <c r="M7348" s="31"/>
      <c r="N7348" s="31"/>
      <c r="O7348"/>
      <c r="P7348"/>
      <c r="R7348"/>
      <c r="T7348" s="30"/>
    </row>
    <row r="7349" spans="4:20" x14ac:dyDescent="0.45">
      <c r="D7349"/>
      <c r="E7349"/>
      <c r="I7349" s="21"/>
      <c r="J7349" s="22"/>
      <c r="K7349" s="23"/>
      <c r="M7349" s="31"/>
      <c r="N7349" s="31"/>
      <c r="O7349"/>
      <c r="P7349"/>
      <c r="R7349"/>
      <c r="T7349" s="30"/>
    </row>
    <row r="7350" spans="4:20" x14ac:dyDescent="0.45">
      <c r="D7350"/>
      <c r="E7350"/>
      <c r="I7350" s="21"/>
      <c r="J7350" s="22"/>
      <c r="K7350" s="23"/>
      <c r="M7350" s="31"/>
      <c r="N7350" s="31"/>
      <c r="O7350"/>
      <c r="P7350"/>
      <c r="R7350"/>
      <c r="T7350" s="30"/>
    </row>
    <row r="7351" spans="4:20" x14ac:dyDescent="0.45">
      <c r="D7351"/>
      <c r="E7351"/>
      <c r="I7351" s="21"/>
      <c r="J7351" s="22"/>
      <c r="K7351" s="23"/>
      <c r="M7351" s="31"/>
      <c r="N7351" s="31"/>
      <c r="O7351"/>
      <c r="P7351"/>
      <c r="R7351"/>
      <c r="T7351" s="30"/>
    </row>
    <row r="7352" spans="4:20" x14ac:dyDescent="0.45">
      <c r="D7352"/>
      <c r="E7352"/>
      <c r="I7352" s="21"/>
      <c r="J7352" s="22"/>
      <c r="K7352" s="23"/>
      <c r="M7352" s="31"/>
      <c r="N7352" s="31"/>
      <c r="O7352"/>
      <c r="P7352"/>
      <c r="R7352"/>
      <c r="T7352" s="30"/>
    </row>
    <row r="7353" spans="4:20" x14ac:dyDescent="0.45">
      <c r="D7353"/>
      <c r="E7353"/>
      <c r="I7353" s="21"/>
      <c r="J7353" s="22"/>
      <c r="K7353" s="23"/>
      <c r="M7353" s="31"/>
      <c r="N7353" s="31"/>
      <c r="O7353"/>
      <c r="P7353"/>
      <c r="R7353"/>
      <c r="T7353" s="30"/>
    </row>
    <row r="7354" spans="4:20" x14ac:dyDescent="0.45">
      <c r="D7354"/>
      <c r="E7354"/>
      <c r="I7354" s="21"/>
      <c r="J7354" s="22"/>
      <c r="K7354" s="23"/>
      <c r="M7354" s="31"/>
      <c r="N7354" s="31"/>
      <c r="O7354"/>
      <c r="P7354"/>
      <c r="R7354"/>
      <c r="T7354" s="30"/>
    </row>
    <row r="7355" spans="4:20" x14ac:dyDescent="0.45">
      <c r="D7355"/>
      <c r="E7355"/>
      <c r="I7355" s="21"/>
      <c r="J7355" s="22"/>
      <c r="K7355" s="23"/>
      <c r="M7355" s="31"/>
      <c r="N7355" s="31"/>
      <c r="O7355"/>
      <c r="P7355"/>
      <c r="R7355"/>
      <c r="T7355" s="30"/>
    </row>
    <row r="7356" spans="4:20" x14ac:dyDescent="0.45">
      <c r="D7356"/>
      <c r="E7356"/>
      <c r="I7356" s="21"/>
      <c r="J7356" s="22"/>
      <c r="K7356" s="23"/>
      <c r="M7356" s="31"/>
      <c r="N7356" s="31"/>
      <c r="O7356"/>
      <c r="P7356"/>
      <c r="R7356"/>
      <c r="T7356" s="30"/>
    </row>
    <row r="7357" spans="4:20" x14ac:dyDescent="0.45">
      <c r="D7357"/>
      <c r="E7357"/>
      <c r="I7357" s="21"/>
      <c r="J7357" s="22"/>
      <c r="K7357" s="23"/>
      <c r="M7357" s="31"/>
      <c r="N7357" s="31"/>
      <c r="O7357"/>
      <c r="P7357"/>
      <c r="R7357"/>
      <c r="T7357" s="30"/>
    </row>
    <row r="7358" spans="4:20" x14ac:dyDescent="0.45">
      <c r="D7358"/>
      <c r="E7358"/>
      <c r="I7358" s="21"/>
      <c r="J7358" s="22"/>
      <c r="K7358" s="23"/>
      <c r="M7358" s="31"/>
      <c r="N7358" s="31"/>
      <c r="O7358"/>
      <c r="P7358"/>
      <c r="R7358"/>
      <c r="T7358" s="30"/>
    </row>
    <row r="7359" spans="4:20" x14ac:dyDescent="0.45">
      <c r="D7359"/>
      <c r="E7359"/>
      <c r="I7359" s="21"/>
      <c r="J7359" s="22"/>
      <c r="K7359" s="23"/>
      <c r="M7359" s="31"/>
      <c r="N7359" s="31"/>
      <c r="O7359"/>
      <c r="P7359"/>
      <c r="R7359"/>
      <c r="T7359" s="30"/>
    </row>
    <row r="7360" spans="4:20" x14ac:dyDescent="0.45">
      <c r="D7360"/>
      <c r="E7360"/>
      <c r="I7360" s="21"/>
      <c r="J7360" s="22"/>
      <c r="K7360" s="23"/>
      <c r="M7360" s="31"/>
      <c r="N7360" s="31"/>
      <c r="O7360"/>
      <c r="P7360"/>
      <c r="R7360"/>
      <c r="T7360" s="30"/>
    </row>
    <row r="7361" spans="4:20" x14ac:dyDescent="0.45">
      <c r="D7361"/>
      <c r="E7361"/>
      <c r="I7361" s="21"/>
      <c r="J7361" s="22"/>
      <c r="K7361" s="23"/>
      <c r="M7361" s="31"/>
      <c r="N7361" s="31"/>
      <c r="O7361"/>
      <c r="P7361"/>
      <c r="R7361"/>
      <c r="T7361" s="30"/>
    </row>
    <row r="7362" spans="4:20" x14ac:dyDescent="0.45">
      <c r="D7362"/>
      <c r="E7362"/>
      <c r="I7362" s="21"/>
      <c r="J7362" s="22"/>
      <c r="K7362" s="23"/>
      <c r="M7362" s="31"/>
      <c r="N7362" s="31"/>
      <c r="O7362"/>
      <c r="P7362"/>
      <c r="R7362"/>
      <c r="T7362" s="30"/>
    </row>
    <row r="7363" spans="4:20" x14ac:dyDescent="0.45">
      <c r="D7363"/>
      <c r="E7363"/>
      <c r="I7363" s="21"/>
      <c r="J7363" s="22"/>
      <c r="K7363" s="23"/>
      <c r="M7363" s="31"/>
      <c r="N7363" s="31"/>
      <c r="O7363"/>
      <c r="P7363"/>
      <c r="R7363"/>
      <c r="T7363" s="30"/>
    </row>
    <row r="7364" spans="4:20" x14ac:dyDescent="0.45">
      <c r="D7364"/>
      <c r="E7364"/>
      <c r="I7364" s="21"/>
      <c r="J7364" s="22"/>
      <c r="K7364" s="23"/>
      <c r="M7364" s="31"/>
      <c r="N7364" s="31"/>
      <c r="O7364"/>
      <c r="P7364"/>
      <c r="R7364"/>
      <c r="T7364" s="30"/>
    </row>
    <row r="7365" spans="4:20" x14ac:dyDescent="0.45">
      <c r="D7365"/>
      <c r="E7365"/>
      <c r="I7365" s="21"/>
      <c r="J7365" s="22"/>
      <c r="K7365" s="23"/>
      <c r="M7365" s="31"/>
      <c r="N7365" s="31"/>
      <c r="O7365"/>
      <c r="P7365"/>
      <c r="R7365"/>
      <c r="T7365" s="30"/>
    </row>
    <row r="7366" spans="4:20" x14ac:dyDescent="0.45">
      <c r="D7366"/>
      <c r="E7366"/>
      <c r="I7366" s="21"/>
      <c r="J7366" s="22"/>
      <c r="K7366" s="23"/>
      <c r="M7366" s="31"/>
      <c r="N7366" s="31"/>
      <c r="O7366"/>
      <c r="P7366"/>
      <c r="R7366"/>
      <c r="T7366" s="30"/>
    </row>
    <row r="7367" spans="4:20" x14ac:dyDescent="0.45">
      <c r="D7367"/>
      <c r="E7367"/>
      <c r="I7367" s="21"/>
      <c r="J7367" s="22"/>
      <c r="K7367" s="23"/>
      <c r="M7367" s="31"/>
      <c r="N7367" s="31"/>
      <c r="O7367"/>
      <c r="P7367"/>
      <c r="R7367"/>
      <c r="T7367" s="30"/>
    </row>
    <row r="7368" spans="4:20" x14ac:dyDescent="0.45">
      <c r="D7368"/>
      <c r="E7368"/>
      <c r="I7368" s="21"/>
      <c r="J7368" s="22"/>
      <c r="K7368" s="23"/>
      <c r="M7368" s="31"/>
      <c r="N7368" s="31"/>
      <c r="O7368"/>
      <c r="P7368"/>
      <c r="R7368"/>
      <c r="T7368" s="30"/>
    </row>
    <row r="7369" spans="4:20" x14ac:dyDescent="0.45">
      <c r="D7369"/>
      <c r="E7369"/>
      <c r="I7369" s="21"/>
      <c r="J7369" s="22"/>
      <c r="K7369" s="23"/>
      <c r="M7369" s="31"/>
      <c r="N7369" s="31"/>
      <c r="O7369"/>
      <c r="P7369"/>
      <c r="R7369"/>
      <c r="T7369" s="30"/>
    </row>
    <row r="7370" spans="4:20" x14ac:dyDescent="0.45">
      <c r="D7370"/>
      <c r="E7370"/>
      <c r="I7370" s="21"/>
      <c r="J7370" s="22"/>
      <c r="K7370" s="23"/>
      <c r="M7370" s="31"/>
      <c r="N7370" s="31"/>
      <c r="O7370"/>
      <c r="P7370"/>
      <c r="R7370"/>
      <c r="T7370" s="30"/>
    </row>
    <row r="7371" spans="4:20" x14ac:dyDescent="0.45">
      <c r="D7371"/>
      <c r="E7371"/>
      <c r="I7371" s="21"/>
      <c r="J7371" s="22"/>
      <c r="K7371" s="23"/>
      <c r="M7371" s="31"/>
      <c r="N7371" s="31"/>
      <c r="O7371"/>
      <c r="P7371"/>
      <c r="R7371"/>
      <c r="T7371" s="30"/>
    </row>
    <row r="7372" spans="4:20" x14ac:dyDescent="0.45">
      <c r="D7372"/>
      <c r="E7372"/>
      <c r="I7372" s="21"/>
      <c r="J7372" s="22"/>
      <c r="K7372" s="23"/>
      <c r="M7372" s="31"/>
      <c r="N7372" s="31"/>
      <c r="O7372"/>
      <c r="P7372"/>
      <c r="R7372"/>
      <c r="T7372" s="30"/>
    </row>
    <row r="7373" spans="4:20" x14ac:dyDescent="0.45">
      <c r="D7373"/>
      <c r="E7373"/>
      <c r="I7373" s="21"/>
      <c r="J7373" s="22"/>
      <c r="K7373" s="23"/>
      <c r="M7373" s="31"/>
      <c r="N7373" s="31"/>
      <c r="O7373"/>
      <c r="P7373"/>
      <c r="R7373"/>
      <c r="T7373" s="30"/>
    </row>
    <row r="7374" spans="4:20" x14ac:dyDescent="0.45">
      <c r="D7374"/>
      <c r="E7374"/>
      <c r="I7374" s="21"/>
      <c r="J7374" s="22"/>
      <c r="K7374" s="23"/>
      <c r="M7374" s="31"/>
      <c r="N7374" s="31"/>
      <c r="O7374"/>
      <c r="P7374"/>
      <c r="R7374"/>
      <c r="T7374" s="30"/>
    </row>
    <row r="7375" spans="4:20" x14ac:dyDescent="0.45">
      <c r="D7375"/>
      <c r="E7375"/>
      <c r="I7375" s="21"/>
      <c r="J7375" s="22"/>
      <c r="K7375" s="23"/>
      <c r="M7375" s="31"/>
      <c r="N7375" s="31"/>
      <c r="O7375"/>
      <c r="P7375"/>
      <c r="R7375"/>
      <c r="T7375" s="30"/>
    </row>
    <row r="7376" spans="4:20" x14ac:dyDescent="0.45">
      <c r="D7376"/>
      <c r="E7376"/>
      <c r="I7376" s="21"/>
      <c r="J7376" s="22"/>
      <c r="K7376" s="23"/>
      <c r="M7376" s="31"/>
      <c r="N7376" s="31"/>
      <c r="O7376"/>
      <c r="P7376"/>
      <c r="R7376"/>
      <c r="T7376" s="30"/>
    </row>
    <row r="7377" spans="4:20" x14ac:dyDescent="0.45">
      <c r="D7377"/>
      <c r="E7377"/>
      <c r="I7377" s="21"/>
      <c r="J7377" s="22"/>
      <c r="K7377" s="23"/>
      <c r="M7377" s="31"/>
      <c r="N7377" s="31"/>
      <c r="O7377"/>
      <c r="P7377"/>
      <c r="R7377"/>
      <c r="T7377" s="30"/>
    </row>
    <row r="7378" spans="4:20" x14ac:dyDescent="0.45">
      <c r="D7378"/>
      <c r="E7378"/>
      <c r="I7378" s="21"/>
      <c r="J7378" s="22"/>
      <c r="K7378" s="23"/>
      <c r="M7378" s="31"/>
      <c r="N7378" s="31"/>
      <c r="O7378"/>
      <c r="P7378"/>
      <c r="R7378"/>
      <c r="T7378" s="30"/>
    </row>
    <row r="7379" spans="4:20" x14ac:dyDescent="0.45">
      <c r="D7379"/>
      <c r="E7379"/>
      <c r="I7379" s="21"/>
      <c r="J7379" s="22"/>
      <c r="K7379" s="23"/>
      <c r="M7379" s="31"/>
      <c r="N7379" s="31"/>
      <c r="O7379"/>
      <c r="P7379"/>
      <c r="R7379"/>
      <c r="T7379" s="30"/>
    </row>
    <row r="7380" spans="4:20" x14ac:dyDescent="0.45">
      <c r="D7380"/>
      <c r="E7380"/>
      <c r="I7380" s="21"/>
      <c r="J7380" s="22"/>
      <c r="K7380" s="23"/>
      <c r="M7380" s="31"/>
      <c r="N7380" s="31"/>
      <c r="O7380"/>
      <c r="P7380"/>
      <c r="R7380"/>
      <c r="T7380" s="30"/>
    </row>
    <row r="7381" spans="4:20" x14ac:dyDescent="0.45">
      <c r="D7381"/>
      <c r="E7381"/>
      <c r="I7381" s="21"/>
      <c r="J7381" s="22"/>
      <c r="K7381" s="23"/>
      <c r="M7381" s="31"/>
      <c r="N7381" s="31"/>
      <c r="O7381"/>
      <c r="P7381"/>
      <c r="R7381"/>
      <c r="T7381" s="30"/>
    </row>
    <row r="7382" spans="4:20" x14ac:dyDescent="0.45">
      <c r="D7382"/>
      <c r="E7382"/>
      <c r="I7382" s="21"/>
      <c r="J7382" s="22"/>
      <c r="K7382" s="23"/>
      <c r="M7382" s="31"/>
      <c r="N7382" s="31"/>
      <c r="O7382"/>
      <c r="P7382"/>
      <c r="R7382"/>
      <c r="T7382" s="30"/>
    </row>
    <row r="7383" spans="4:20" x14ac:dyDescent="0.45">
      <c r="D7383"/>
      <c r="E7383"/>
      <c r="I7383" s="21"/>
      <c r="J7383" s="22"/>
      <c r="K7383" s="23"/>
      <c r="M7383" s="31"/>
      <c r="N7383" s="31"/>
      <c r="O7383"/>
      <c r="P7383"/>
      <c r="R7383"/>
      <c r="T7383" s="30"/>
    </row>
    <row r="7384" spans="4:20" x14ac:dyDescent="0.45">
      <c r="D7384"/>
      <c r="E7384"/>
      <c r="I7384" s="21"/>
      <c r="J7384" s="22"/>
      <c r="K7384" s="23"/>
      <c r="M7384" s="31"/>
      <c r="N7384" s="31"/>
      <c r="O7384"/>
      <c r="P7384"/>
      <c r="R7384"/>
      <c r="T7384" s="30"/>
    </row>
    <row r="7385" spans="4:20" x14ac:dyDescent="0.45">
      <c r="D7385"/>
      <c r="E7385"/>
      <c r="I7385" s="21"/>
      <c r="J7385" s="22"/>
      <c r="K7385" s="23"/>
      <c r="M7385" s="31"/>
      <c r="N7385" s="31"/>
      <c r="O7385"/>
      <c r="P7385"/>
      <c r="R7385"/>
      <c r="T7385" s="30"/>
    </row>
    <row r="7386" spans="4:20" x14ac:dyDescent="0.45">
      <c r="D7386"/>
      <c r="E7386"/>
      <c r="I7386" s="21"/>
      <c r="J7386" s="22"/>
      <c r="K7386" s="23"/>
      <c r="M7386" s="31"/>
      <c r="N7386" s="31"/>
      <c r="O7386"/>
      <c r="P7386"/>
      <c r="R7386"/>
      <c r="T7386" s="30"/>
    </row>
    <row r="7387" spans="4:20" x14ac:dyDescent="0.45">
      <c r="D7387"/>
      <c r="E7387"/>
      <c r="I7387" s="21"/>
      <c r="J7387" s="22"/>
      <c r="K7387" s="23"/>
      <c r="M7387" s="31"/>
      <c r="N7387" s="31"/>
      <c r="O7387"/>
      <c r="P7387"/>
      <c r="R7387"/>
      <c r="T7387" s="30"/>
    </row>
    <row r="7388" spans="4:20" x14ac:dyDescent="0.45">
      <c r="D7388"/>
      <c r="E7388"/>
      <c r="I7388" s="21"/>
      <c r="J7388" s="22"/>
      <c r="K7388" s="23"/>
      <c r="M7388" s="31"/>
      <c r="N7388" s="31"/>
      <c r="O7388"/>
      <c r="P7388"/>
      <c r="R7388"/>
      <c r="T7388" s="30"/>
    </row>
    <row r="7389" spans="4:20" x14ac:dyDescent="0.45">
      <c r="D7389"/>
      <c r="E7389"/>
      <c r="I7389" s="21"/>
      <c r="J7389" s="22"/>
      <c r="K7389" s="23"/>
      <c r="M7389" s="31"/>
      <c r="N7389" s="31"/>
      <c r="O7389"/>
      <c r="P7389"/>
      <c r="R7389"/>
      <c r="T7389" s="30"/>
    </row>
    <row r="7390" spans="4:20" x14ac:dyDescent="0.45">
      <c r="D7390"/>
      <c r="E7390"/>
      <c r="I7390" s="21"/>
      <c r="J7390" s="22"/>
      <c r="K7390" s="23"/>
      <c r="M7390" s="31"/>
      <c r="N7390" s="31"/>
      <c r="O7390"/>
      <c r="P7390"/>
      <c r="R7390"/>
      <c r="T7390" s="30"/>
    </row>
    <row r="7391" spans="4:20" x14ac:dyDescent="0.45">
      <c r="D7391"/>
      <c r="E7391"/>
      <c r="I7391" s="21"/>
      <c r="J7391" s="22"/>
      <c r="K7391" s="23"/>
      <c r="M7391" s="31"/>
      <c r="N7391" s="31"/>
      <c r="O7391"/>
      <c r="P7391"/>
      <c r="R7391"/>
      <c r="T7391" s="30"/>
    </row>
    <row r="7392" spans="4:20" x14ac:dyDescent="0.45">
      <c r="D7392"/>
      <c r="E7392"/>
      <c r="I7392" s="21"/>
      <c r="J7392" s="22"/>
      <c r="K7392" s="23"/>
      <c r="M7392" s="31"/>
      <c r="N7392" s="31"/>
      <c r="O7392"/>
      <c r="P7392"/>
      <c r="R7392"/>
      <c r="T7392" s="30"/>
    </row>
    <row r="7393" spans="4:20" x14ac:dyDescent="0.45">
      <c r="D7393"/>
      <c r="E7393"/>
      <c r="I7393" s="21"/>
      <c r="J7393" s="22"/>
      <c r="K7393" s="23"/>
      <c r="M7393" s="31"/>
      <c r="N7393" s="31"/>
      <c r="O7393"/>
      <c r="P7393"/>
      <c r="R7393"/>
      <c r="T7393" s="30"/>
    </row>
    <row r="7394" spans="4:20" x14ac:dyDescent="0.45">
      <c r="D7394"/>
      <c r="E7394"/>
      <c r="I7394" s="21"/>
      <c r="J7394" s="22"/>
      <c r="K7394" s="23"/>
      <c r="M7394" s="31"/>
      <c r="N7394" s="31"/>
      <c r="O7394"/>
      <c r="P7394"/>
      <c r="R7394"/>
      <c r="T7394" s="30"/>
    </row>
    <row r="7395" spans="4:20" x14ac:dyDescent="0.45">
      <c r="D7395"/>
      <c r="E7395"/>
      <c r="I7395" s="21"/>
      <c r="J7395" s="22"/>
      <c r="K7395" s="23"/>
      <c r="M7395" s="31"/>
      <c r="N7395" s="31"/>
      <c r="O7395"/>
      <c r="P7395"/>
      <c r="R7395"/>
      <c r="T7395" s="30"/>
    </row>
    <row r="7396" spans="4:20" x14ac:dyDescent="0.45">
      <c r="D7396"/>
      <c r="E7396"/>
      <c r="I7396" s="21"/>
      <c r="J7396" s="22"/>
      <c r="K7396" s="23"/>
      <c r="M7396" s="31"/>
      <c r="N7396" s="31"/>
      <c r="O7396"/>
      <c r="P7396"/>
      <c r="R7396"/>
      <c r="T7396" s="30"/>
    </row>
    <row r="7397" spans="4:20" x14ac:dyDescent="0.45">
      <c r="D7397"/>
      <c r="E7397"/>
      <c r="I7397" s="21"/>
      <c r="J7397" s="22"/>
      <c r="K7397" s="23"/>
      <c r="M7397" s="31"/>
      <c r="N7397" s="31"/>
      <c r="O7397"/>
      <c r="P7397"/>
      <c r="R7397"/>
      <c r="T7397" s="30"/>
    </row>
    <row r="7398" spans="4:20" x14ac:dyDescent="0.45">
      <c r="D7398"/>
      <c r="E7398"/>
      <c r="I7398" s="21"/>
      <c r="J7398" s="22"/>
      <c r="K7398" s="23"/>
      <c r="M7398" s="31"/>
      <c r="N7398" s="31"/>
      <c r="O7398"/>
      <c r="P7398"/>
      <c r="R7398"/>
      <c r="T7398" s="30"/>
    </row>
    <row r="7399" spans="4:20" x14ac:dyDescent="0.45">
      <c r="D7399"/>
      <c r="E7399"/>
      <c r="I7399" s="21"/>
      <c r="J7399" s="22"/>
      <c r="K7399" s="23"/>
      <c r="M7399" s="31"/>
      <c r="N7399" s="31"/>
      <c r="O7399"/>
      <c r="P7399"/>
      <c r="R7399"/>
      <c r="T7399" s="30"/>
    </row>
    <row r="7400" spans="4:20" x14ac:dyDescent="0.45">
      <c r="D7400"/>
      <c r="E7400"/>
      <c r="I7400" s="21"/>
      <c r="J7400" s="22"/>
      <c r="K7400" s="23"/>
      <c r="M7400" s="31"/>
      <c r="N7400" s="31"/>
      <c r="O7400"/>
      <c r="P7400"/>
      <c r="R7400"/>
      <c r="T7400" s="30"/>
    </row>
    <row r="7401" spans="4:20" x14ac:dyDescent="0.45">
      <c r="D7401"/>
      <c r="E7401"/>
      <c r="I7401" s="21"/>
      <c r="J7401" s="22"/>
      <c r="K7401" s="23"/>
      <c r="M7401" s="31"/>
      <c r="N7401" s="31"/>
      <c r="O7401"/>
      <c r="P7401"/>
      <c r="R7401"/>
      <c r="T7401" s="30"/>
    </row>
    <row r="7402" spans="4:20" x14ac:dyDescent="0.45">
      <c r="D7402"/>
      <c r="E7402"/>
      <c r="I7402" s="21"/>
      <c r="J7402" s="22"/>
      <c r="K7402" s="23"/>
      <c r="M7402" s="31"/>
      <c r="N7402" s="31"/>
      <c r="O7402"/>
      <c r="P7402"/>
      <c r="R7402"/>
      <c r="T7402" s="30"/>
    </row>
    <row r="7403" spans="4:20" x14ac:dyDescent="0.45">
      <c r="D7403"/>
      <c r="E7403"/>
      <c r="I7403" s="21"/>
      <c r="J7403" s="22"/>
      <c r="K7403" s="23"/>
      <c r="M7403" s="31"/>
      <c r="N7403" s="31"/>
      <c r="O7403"/>
      <c r="P7403"/>
      <c r="R7403"/>
      <c r="T7403" s="30"/>
    </row>
    <row r="7404" spans="4:20" x14ac:dyDescent="0.45">
      <c r="D7404"/>
      <c r="E7404"/>
      <c r="I7404" s="21"/>
      <c r="J7404" s="22"/>
      <c r="K7404" s="23"/>
      <c r="M7404" s="31"/>
      <c r="N7404" s="31"/>
      <c r="O7404"/>
      <c r="P7404"/>
      <c r="R7404"/>
      <c r="T7404" s="30"/>
    </row>
    <row r="7405" spans="4:20" x14ac:dyDescent="0.45">
      <c r="D7405"/>
      <c r="E7405"/>
      <c r="I7405" s="21"/>
      <c r="J7405" s="22"/>
      <c r="K7405" s="23"/>
      <c r="M7405" s="31"/>
      <c r="N7405" s="31"/>
      <c r="O7405"/>
      <c r="P7405"/>
      <c r="R7405"/>
      <c r="T7405" s="30"/>
    </row>
    <row r="7406" spans="4:20" x14ac:dyDescent="0.45">
      <c r="D7406"/>
      <c r="E7406"/>
      <c r="I7406" s="21"/>
      <c r="J7406" s="22"/>
      <c r="K7406" s="23"/>
      <c r="M7406" s="31"/>
      <c r="N7406" s="31"/>
      <c r="O7406"/>
      <c r="P7406"/>
      <c r="R7406"/>
      <c r="T7406" s="30"/>
    </row>
    <row r="7407" spans="4:20" x14ac:dyDescent="0.45">
      <c r="D7407"/>
      <c r="E7407"/>
      <c r="I7407" s="21"/>
      <c r="J7407" s="22"/>
      <c r="K7407" s="23"/>
      <c r="M7407" s="31"/>
      <c r="N7407" s="31"/>
      <c r="O7407"/>
      <c r="P7407"/>
      <c r="R7407"/>
      <c r="T7407" s="30"/>
    </row>
    <row r="7408" spans="4:20" x14ac:dyDescent="0.45">
      <c r="D7408"/>
      <c r="E7408"/>
      <c r="I7408" s="21"/>
      <c r="J7408" s="22"/>
      <c r="K7408" s="23"/>
      <c r="M7408" s="31"/>
      <c r="N7408" s="31"/>
      <c r="O7408"/>
      <c r="P7408"/>
      <c r="R7408"/>
      <c r="T7408" s="30"/>
    </row>
    <row r="7409" spans="4:20" x14ac:dyDescent="0.45">
      <c r="D7409"/>
      <c r="E7409"/>
      <c r="I7409" s="21"/>
      <c r="J7409" s="22"/>
      <c r="K7409" s="23"/>
      <c r="M7409" s="31"/>
      <c r="N7409" s="31"/>
      <c r="O7409"/>
      <c r="P7409"/>
      <c r="R7409"/>
      <c r="T7409" s="30"/>
    </row>
    <row r="7410" spans="4:20" x14ac:dyDescent="0.45">
      <c r="D7410"/>
      <c r="E7410"/>
      <c r="I7410" s="21"/>
      <c r="J7410" s="22"/>
      <c r="K7410" s="23"/>
      <c r="M7410" s="31"/>
      <c r="N7410" s="31"/>
      <c r="O7410"/>
      <c r="P7410"/>
      <c r="R7410"/>
      <c r="T7410" s="30"/>
    </row>
    <row r="7411" spans="4:20" x14ac:dyDescent="0.45">
      <c r="D7411"/>
      <c r="E7411"/>
      <c r="I7411" s="21"/>
      <c r="J7411" s="22"/>
      <c r="K7411" s="23"/>
      <c r="M7411" s="31"/>
      <c r="N7411" s="31"/>
      <c r="O7411"/>
      <c r="P7411"/>
      <c r="R7411"/>
      <c r="T7411" s="30"/>
    </row>
    <row r="7412" spans="4:20" x14ac:dyDescent="0.45">
      <c r="D7412"/>
      <c r="E7412"/>
      <c r="I7412" s="21"/>
      <c r="J7412" s="22"/>
      <c r="K7412" s="23"/>
      <c r="M7412" s="31"/>
      <c r="N7412" s="31"/>
      <c r="O7412"/>
      <c r="P7412"/>
      <c r="R7412"/>
      <c r="T7412" s="30"/>
    </row>
    <row r="7413" spans="4:20" x14ac:dyDescent="0.45">
      <c r="D7413"/>
      <c r="E7413"/>
      <c r="I7413" s="21"/>
      <c r="J7413" s="22"/>
      <c r="K7413" s="23"/>
      <c r="M7413" s="31"/>
      <c r="N7413" s="31"/>
      <c r="O7413"/>
      <c r="P7413"/>
      <c r="R7413"/>
      <c r="T7413" s="30"/>
    </row>
    <row r="7414" spans="4:20" x14ac:dyDescent="0.45">
      <c r="D7414"/>
      <c r="E7414"/>
      <c r="I7414" s="21"/>
      <c r="J7414" s="22"/>
      <c r="K7414" s="23"/>
      <c r="M7414" s="31"/>
      <c r="N7414" s="31"/>
      <c r="O7414"/>
      <c r="P7414"/>
      <c r="R7414"/>
      <c r="T7414" s="30"/>
    </row>
    <row r="7415" spans="4:20" x14ac:dyDescent="0.45">
      <c r="D7415"/>
      <c r="E7415"/>
      <c r="I7415" s="21"/>
      <c r="J7415" s="22"/>
      <c r="K7415" s="23"/>
      <c r="M7415" s="31"/>
      <c r="N7415" s="31"/>
      <c r="O7415"/>
      <c r="P7415"/>
      <c r="R7415"/>
      <c r="T7415" s="30"/>
    </row>
    <row r="7416" spans="4:20" x14ac:dyDescent="0.45">
      <c r="D7416"/>
      <c r="E7416"/>
      <c r="I7416" s="21"/>
      <c r="J7416" s="22"/>
      <c r="K7416" s="23"/>
      <c r="M7416" s="31"/>
      <c r="N7416" s="31"/>
      <c r="O7416"/>
      <c r="P7416"/>
      <c r="R7416"/>
      <c r="T7416" s="30"/>
    </row>
    <row r="7417" spans="4:20" x14ac:dyDescent="0.45">
      <c r="D7417"/>
      <c r="E7417"/>
      <c r="I7417" s="21"/>
      <c r="J7417" s="22"/>
      <c r="K7417" s="23"/>
      <c r="M7417" s="31"/>
      <c r="N7417" s="31"/>
      <c r="O7417"/>
      <c r="P7417"/>
      <c r="R7417"/>
      <c r="T7417" s="30"/>
    </row>
    <row r="7418" spans="4:20" x14ac:dyDescent="0.45">
      <c r="D7418"/>
      <c r="E7418"/>
      <c r="I7418" s="21"/>
      <c r="J7418" s="22"/>
      <c r="K7418" s="23"/>
      <c r="M7418" s="31"/>
      <c r="N7418" s="31"/>
      <c r="O7418"/>
      <c r="P7418"/>
      <c r="R7418"/>
      <c r="T7418" s="30"/>
    </row>
    <row r="7419" spans="4:20" x14ac:dyDescent="0.45">
      <c r="D7419"/>
      <c r="E7419"/>
      <c r="I7419" s="21"/>
      <c r="J7419" s="22"/>
      <c r="K7419" s="23"/>
      <c r="M7419" s="31"/>
      <c r="N7419" s="31"/>
      <c r="O7419"/>
      <c r="P7419"/>
      <c r="R7419"/>
      <c r="T7419" s="30"/>
    </row>
    <row r="7420" spans="4:20" x14ac:dyDescent="0.45">
      <c r="D7420"/>
      <c r="E7420"/>
      <c r="I7420" s="21"/>
      <c r="J7420" s="22"/>
      <c r="K7420" s="23"/>
      <c r="M7420" s="31"/>
      <c r="N7420" s="31"/>
      <c r="O7420"/>
      <c r="P7420"/>
      <c r="R7420"/>
      <c r="T7420" s="30"/>
    </row>
    <row r="7421" spans="4:20" x14ac:dyDescent="0.45">
      <c r="D7421"/>
      <c r="E7421"/>
      <c r="I7421" s="21"/>
      <c r="J7421" s="22"/>
      <c r="K7421" s="23"/>
      <c r="M7421" s="31"/>
      <c r="N7421" s="31"/>
      <c r="O7421"/>
      <c r="P7421"/>
      <c r="R7421"/>
      <c r="T7421" s="30"/>
    </row>
    <row r="7422" spans="4:20" x14ac:dyDescent="0.45">
      <c r="D7422"/>
      <c r="E7422"/>
      <c r="I7422" s="21"/>
      <c r="J7422" s="22"/>
      <c r="K7422" s="23"/>
      <c r="M7422" s="31"/>
      <c r="N7422" s="31"/>
      <c r="O7422"/>
      <c r="P7422"/>
      <c r="R7422"/>
      <c r="T7422" s="30"/>
    </row>
    <row r="7423" spans="4:20" x14ac:dyDescent="0.45">
      <c r="D7423"/>
      <c r="E7423"/>
      <c r="I7423" s="21"/>
      <c r="J7423" s="22"/>
      <c r="K7423" s="23"/>
      <c r="M7423" s="31"/>
      <c r="N7423" s="31"/>
      <c r="O7423"/>
      <c r="P7423"/>
      <c r="R7423"/>
      <c r="T7423" s="30"/>
    </row>
    <row r="7424" spans="4:20" x14ac:dyDescent="0.45">
      <c r="D7424"/>
      <c r="E7424"/>
      <c r="I7424" s="21"/>
      <c r="J7424" s="22"/>
      <c r="K7424" s="23"/>
      <c r="M7424" s="31"/>
      <c r="N7424" s="31"/>
      <c r="O7424"/>
      <c r="P7424"/>
      <c r="R7424"/>
      <c r="T7424" s="30"/>
    </row>
    <row r="7425" spans="4:20" x14ac:dyDescent="0.45">
      <c r="D7425"/>
      <c r="E7425"/>
      <c r="I7425" s="21"/>
      <c r="J7425" s="22"/>
      <c r="K7425" s="23"/>
      <c r="M7425" s="31"/>
      <c r="N7425" s="31"/>
      <c r="O7425"/>
      <c r="P7425"/>
      <c r="R7425"/>
      <c r="T7425" s="30"/>
    </row>
    <row r="7426" spans="4:20" x14ac:dyDescent="0.45">
      <c r="D7426"/>
      <c r="E7426"/>
      <c r="I7426" s="21"/>
      <c r="J7426" s="22"/>
      <c r="K7426" s="23"/>
      <c r="M7426" s="31"/>
      <c r="N7426" s="31"/>
      <c r="O7426"/>
      <c r="P7426"/>
      <c r="R7426"/>
      <c r="T7426" s="30"/>
    </row>
    <row r="7427" spans="4:20" x14ac:dyDescent="0.45">
      <c r="D7427"/>
      <c r="E7427"/>
      <c r="I7427" s="21"/>
      <c r="J7427" s="22"/>
      <c r="K7427" s="23"/>
      <c r="M7427" s="31"/>
      <c r="N7427" s="31"/>
      <c r="O7427"/>
      <c r="P7427"/>
      <c r="R7427"/>
      <c r="T7427" s="30"/>
    </row>
    <row r="7428" spans="4:20" x14ac:dyDescent="0.45">
      <c r="D7428"/>
      <c r="E7428"/>
      <c r="I7428" s="21"/>
      <c r="J7428" s="22"/>
      <c r="K7428" s="23"/>
      <c r="M7428" s="31"/>
      <c r="N7428" s="31"/>
      <c r="O7428"/>
      <c r="P7428"/>
      <c r="R7428"/>
      <c r="T7428" s="30"/>
    </row>
    <row r="7429" spans="4:20" x14ac:dyDescent="0.45">
      <c r="D7429"/>
      <c r="E7429"/>
      <c r="I7429" s="21"/>
      <c r="J7429" s="22"/>
      <c r="K7429" s="23"/>
      <c r="M7429" s="31"/>
      <c r="N7429" s="31"/>
      <c r="O7429"/>
      <c r="P7429"/>
      <c r="R7429"/>
      <c r="T7429" s="30"/>
    </row>
    <row r="7430" spans="4:20" x14ac:dyDescent="0.45">
      <c r="D7430"/>
      <c r="E7430"/>
      <c r="I7430" s="21"/>
      <c r="J7430" s="22"/>
      <c r="K7430" s="23"/>
      <c r="M7430" s="31"/>
      <c r="N7430" s="31"/>
      <c r="O7430"/>
      <c r="P7430"/>
      <c r="R7430"/>
      <c r="T7430" s="30"/>
    </row>
    <row r="7431" spans="4:20" x14ac:dyDescent="0.45">
      <c r="D7431"/>
      <c r="E7431"/>
      <c r="I7431" s="21"/>
      <c r="J7431" s="22"/>
      <c r="K7431" s="23"/>
      <c r="M7431" s="31"/>
      <c r="N7431" s="31"/>
      <c r="O7431"/>
      <c r="P7431"/>
      <c r="R7431"/>
      <c r="T7431" s="30"/>
    </row>
    <row r="7432" spans="4:20" x14ac:dyDescent="0.45">
      <c r="D7432"/>
      <c r="E7432"/>
      <c r="I7432" s="21"/>
      <c r="J7432" s="22"/>
      <c r="K7432" s="23"/>
      <c r="M7432" s="31"/>
      <c r="N7432" s="31"/>
      <c r="O7432"/>
      <c r="P7432"/>
      <c r="R7432"/>
      <c r="T7432" s="30"/>
    </row>
    <row r="7433" spans="4:20" x14ac:dyDescent="0.45">
      <c r="D7433"/>
      <c r="E7433"/>
      <c r="I7433" s="21"/>
      <c r="J7433" s="22"/>
      <c r="K7433" s="23"/>
      <c r="M7433" s="31"/>
      <c r="N7433" s="31"/>
      <c r="O7433"/>
      <c r="P7433"/>
      <c r="R7433"/>
      <c r="T7433" s="30"/>
    </row>
    <row r="7434" spans="4:20" x14ac:dyDescent="0.45">
      <c r="D7434"/>
      <c r="E7434"/>
      <c r="I7434" s="21"/>
      <c r="J7434" s="22"/>
      <c r="K7434" s="23"/>
      <c r="M7434" s="31"/>
      <c r="N7434" s="31"/>
      <c r="O7434"/>
      <c r="P7434"/>
      <c r="R7434"/>
      <c r="T7434" s="30"/>
    </row>
    <row r="7435" spans="4:20" x14ac:dyDescent="0.45">
      <c r="D7435"/>
      <c r="E7435"/>
      <c r="I7435" s="21"/>
      <c r="J7435" s="22"/>
      <c r="K7435" s="23"/>
      <c r="M7435" s="31"/>
      <c r="N7435" s="31"/>
      <c r="O7435"/>
      <c r="P7435"/>
      <c r="R7435"/>
      <c r="T7435" s="30"/>
    </row>
    <row r="7436" spans="4:20" x14ac:dyDescent="0.45">
      <c r="D7436"/>
      <c r="E7436"/>
      <c r="I7436" s="21"/>
      <c r="J7436" s="22"/>
      <c r="K7436" s="23"/>
      <c r="M7436" s="31"/>
      <c r="N7436" s="31"/>
      <c r="O7436"/>
      <c r="P7436"/>
      <c r="R7436"/>
      <c r="T7436" s="30"/>
    </row>
    <row r="7437" spans="4:20" x14ac:dyDescent="0.45">
      <c r="D7437"/>
      <c r="E7437"/>
      <c r="I7437" s="21"/>
      <c r="J7437" s="22"/>
      <c r="K7437" s="23"/>
      <c r="M7437" s="31"/>
      <c r="N7437" s="31"/>
      <c r="O7437"/>
      <c r="P7437"/>
      <c r="R7437"/>
      <c r="T7437" s="30"/>
    </row>
    <row r="7438" spans="4:20" x14ac:dyDescent="0.45">
      <c r="D7438"/>
      <c r="E7438"/>
      <c r="I7438" s="21"/>
      <c r="J7438" s="22"/>
      <c r="K7438" s="23"/>
      <c r="M7438" s="31"/>
      <c r="N7438" s="31"/>
      <c r="O7438"/>
      <c r="P7438"/>
      <c r="R7438"/>
      <c r="T7438" s="30"/>
    </row>
    <row r="7439" spans="4:20" x14ac:dyDescent="0.45">
      <c r="D7439"/>
      <c r="E7439"/>
      <c r="I7439" s="21"/>
      <c r="J7439" s="22"/>
      <c r="K7439" s="23"/>
      <c r="M7439" s="31"/>
      <c r="N7439" s="31"/>
      <c r="O7439"/>
      <c r="P7439"/>
      <c r="R7439"/>
      <c r="T7439" s="30"/>
    </row>
    <row r="7440" spans="4:20" x14ac:dyDescent="0.45">
      <c r="D7440"/>
      <c r="E7440"/>
      <c r="I7440" s="21"/>
      <c r="J7440" s="22"/>
      <c r="K7440" s="23"/>
      <c r="M7440" s="31"/>
      <c r="N7440" s="31"/>
      <c r="O7440"/>
      <c r="P7440"/>
      <c r="R7440"/>
      <c r="T7440" s="30"/>
    </row>
    <row r="7441" spans="4:20" x14ac:dyDescent="0.45">
      <c r="D7441"/>
      <c r="E7441"/>
      <c r="I7441" s="21"/>
      <c r="J7441" s="22"/>
      <c r="K7441" s="23"/>
      <c r="M7441" s="31"/>
      <c r="N7441" s="31"/>
      <c r="O7441"/>
      <c r="P7441"/>
      <c r="R7441"/>
      <c r="T7441" s="30"/>
    </row>
    <row r="7442" spans="4:20" x14ac:dyDescent="0.45">
      <c r="D7442"/>
      <c r="E7442"/>
      <c r="I7442" s="21"/>
      <c r="J7442" s="22"/>
      <c r="K7442" s="23"/>
      <c r="M7442" s="31"/>
      <c r="N7442" s="31"/>
      <c r="O7442"/>
      <c r="P7442"/>
      <c r="R7442"/>
      <c r="T7442" s="30"/>
    </row>
    <row r="7443" spans="4:20" x14ac:dyDescent="0.45">
      <c r="D7443"/>
      <c r="E7443"/>
      <c r="I7443" s="21"/>
      <c r="J7443" s="22"/>
      <c r="K7443" s="23"/>
      <c r="M7443" s="31"/>
      <c r="N7443" s="31"/>
      <c r="O7443"/>
      <c r="P7443"/>
      <c r="R7443"/>
      <c r="T7443" s="30"/>
    </row>
    <row r="7444" spans="4:20" x14ac:dyDescent="0.45">
      <c r="D7444"/>
      <c r="E7444"/>
      <c r="I7444" s="21"/>
      <c r="J7444" s="22"/>
      <c r="K7444" s="23"/>
      <c r="M7444" s="31"/>
      <c r="N7444" s="31"/>
      <c r="O7444"/>
      <c r="P7444"/>
      <c r="R7444"/>
      <c r="T7444" s="30"/>
    </row>
    <row r="7445" spans="4:20" x14ac:dyDescent="0.45">
      <c r="D7445"/>
      <c r="E7445"/>
      <c r="I7445" s="21"/>
      <c r="J7445" s="22"/>
      <c r="K7445" s="23"/>
      <c r="M7445" s="31"/>
      <c r="N7445" s="31"/>
      <c r="O7445"/>
      <c r="P7445"/>
      <c r="R7445"/>
      <c r="T7445" s="30"/>
    </row>
    <row r="7446" spans="4:20" x14ac:dyDescent="0.45">
      <c r="D7446"/>
      <c r="E7446"/>
      <c r="I7446" s="21"/>
      <c r="J7446" s="22"/>
      <c r="K7446" s="23"/>
      <c r="M7446" s="31"/>
      <c r="N7446" s="31"/>
      <c r="O7446"/>
      <c r="P7446"/>
      <c r="R7446"/>
      <c r="T7446" s="30"/>
    </row>
    <row r="7447" spans="4:20" x14ac:dyDescent="0.45">
      <c r="D7447"/>
      <c r="E7447"/>
      <c r="I7447" s="21"/>
      <c r="J7447" s="22"/>
      <c r="K7447" s="23"/>
      <c r="M7447" s="31"/>
      <c r="N7447" s="31"/>
      <c r="O7447"/>
      <c r="P7447"/>
      <c r="R7447"/>
      <c r="T7447" s="30"/>
    </row>
    <row r="7448" spans="4:20" x14ac:dyDescent="0.45">
      <c r="D7448"/>
      <c r="E7448"/>
      <c r="I7448" s="21"/>
      <c r="J7448" s="22"/>
      <c r="K7448" s="23"/>
      <c r="M7448" s="31"/>
      <c r="N7448" s="31"/>
      <c r="O7448"/>
      <c r="P7448"/>
      <c r="R7448"/>
      <c r="T7448" s="30"/>
    </row>
    <row r="7449" spans="4:20" x14ac:dyDescent="0.45">
      <c r="D7449"/>
      <c r="E7449"/>
      <c r="I7449" s="21"/>
      <c r="J7449" s="22"/>
      <c r="K7449" s="23"/>
      <c r="M7449" s="31"/>
      <c r="N7449" s="31"/>
      <c r="O7449"/>
      <c r="P7449"/>
      <c r="R7449"/>
      <c r="T7449" s="30"/>
    </row>
    <row r="7450" spans="4:20" x14ac:dyDescent="0.45">
      <c r="D7450"/>
      <c r="E7450"/>
      <c r="I7450" s="21"/>
      <c r="J7450" s="22"/>
      <c r="K7450" s="23"/>
      <c r="M7450" s="31"/>
      <c r="N7450" s="31"/>
      <c r="O7450"/>
      <c r="P7450"/>
      <c r="R7450"/>
      <c r="T7450" s="30"/>
    </row>
    <row r="7451" spans="4:20" x14ac:dyDescent="0.45">
      <c r="D7451"/>
      <c r="E7451"/>
      <c r="I7451" s="21"/>
      <c r="J7451" s="22"/>
      <c r="K7451" s="23"/>
      <c r="M7451" s="31"/>
      <c r="N7451" s="31"/>
      <c r="O7451"/>
      <c r="P7451"/>
      <c r="R7451"/>
      <c r="T7451" s="30"/>
    </row>
    <row r="7452" spans="4:20" x14ac:dyDescent="0.45">
      <c r="D7452"/>
      <c r="E7452"/>
      <c r="I7452" s="21"/>
      <c r="J7452" s="22"/>
      <c r="K7452" s="23"/>
      <c r="M7452" s="31"/>
      <c r="N7452" s="31"/>
      <c r="O7452"/>
      <c r="P7452"/>
      <c r="R7452"/>
      <c r="T7452" s="30"/>
    </row>
    <row r="7453" spans="4:20" x14ac:dyDescent="0.45">
      <c r="D7453"/>
      <c r="E7453"/>
      <c r="I7453" s="21"/>
      <c r="J7453" s="22"/>
      <c r="K7453" s="23"/>
      <c r="M7453" s="31"/>
      <c r="N7453" s="31"/>
      <c r="O7453"/>
      <c r="P7453"/>
      <c r="R7453"/>
      <c r="T7453" s="30"/>
    </row>
    <row r="7454" spans="4:20" x14ac:dyDescent="0.45">
      <c r="D7454"/>
      <c r="E7454"/>
      <c r="I7454" s="21"/>
      <c r="J7454" s="22"/>
      <c r="K7454" s="23"/>
      <c r="M7454" s="31"/>
      <c r="N7454" s="31"/>
      <c r="O7454"/>
      <c r="P7454"/>
      <c r="R7454"/>
      <c r="T7454" s="30"/>
    </row>
    <row r="7455" spans="4:20" x14ac:dyDescent="0.45">
      <c r="D7455"/>
      <c r="E7455"/>
      <c r="I7455" s="21"/>
      <c r="J7455" s="22"/>
      <c r="K7455" s="23"/>
      <c r="M7455" s="31"/>
      <c r="N7455" s="31"/>
      <c r="O7455"/>
      <c r="P7455"/>
      <c r="R7455"/>
      <c r="T7455" s="30"/>
    </row>
    <row r="7456" spans="4:20" x14ac:dyDescent="0.45">
      <c r="D7456"/>
      <c r="E7456"/>
      <c r="I7456" s="21"/>
      <c r="J7456" s="22"/>
      <c r="K7456" s="23"/>
      <c r="M7456" s="31"/>
      <c r="N7456" s="31"/>
      <c r="O7456"/>
      <c r="P7456"/>
      <c r="R7456"/>
      <c r="T7456" s="30"/>
    </row>
    <row r="7457" spans="4:20" x14ac:dyDescent="0.45">
      <c r="D7457"/>
      <c r="E7457"/>
      <c r="I7457" s="21"/>
      <c r="J7457" s="22"/>
      <c r="K7457" s="23"/>
      <c r="M7457" s="31"/>
      <c r="N7457" s="31"/>
      <c r="O7457"/>
      <c r="P7457"/>
      <c r="R7457"/>
      <c r="T7457" s="30"/>
    </row>
    <row r="7458" spans="4:20" x14ac:dyDescent="0.45">
      <c r="D7458"/>
      <c r="E7458"/>
      <c r="I7458" s="21"/>
      <c r="J7458" s="22"/>
      <c r="K7458" s="23"/>
      <c r="M7458" s="31"/>
      <c r="N7458" s="31"/>
      <c r="O7458"/>
      <c r="P7458"/>
      <c r="R7458"/>
      <c r="T7458" s="30"/>
    </row>
    <row r="7459" spans="4:20" x14ac:dyDescent="0.45">
      <c r="D7459"/>
      <c r="E7459"/>
      <c r="I7459" s="21"/>
      <c r="J7459" s="22"/>
      <c r="K7459" s="23"/>
      <c r="M7459" s="31"/>
      <c r="N7459" s="31"/>
      <c r="O7459"/>
      <c r="P7459"/>
      <c r="R7459"/>
      <c r="T7459" s="30"/>
    </row>
    <row r="7460" spans="4:20" x14ac:dyDescent="0.45">
      <c r="D7460"/>
      <c r="E7460"/>
      <c r="I7460" s="21"/>
      <c r="J7460" s="22"/>
      <c r="K7460" s="23"/>
      <c r="M7460" s="31"/>
      <c r="N7460" s="31"/>
      <c r="O7460"/>
      <c r="P7460"/>
      <c r="R7460"/>
      <c r="T7460" s="30"/>
    </row>
    <row r="7461" spans="4:20" x14ac:dyDescent="0.45">
      <c r="D7461"/>
      <c r="E7461"/>
      <c r="I7461" s="21"/>
      <c r="J7461" s="22"/>
      <c r="K7461" s="23"/>
      <c r="M7461" s="31"/>
      <c r="N7461" s="31"/>
      <c r="O7461"/>
      <c r="P7461"/>
      <c r="R7461"/>
      <c r="T7461" s="30"/>
    </row>
    <row r="7462" spans="4:20" x14ac:dyDescent="0.45">
      <c r="D7462"/>
      <c r="E7462"/>
      <c r="I7462" s="21"/>
      <c r="J7462" s="22"/>
      <c r="K7462" s="23"/>
      <c r="M7462" s="31"/>
      <c r="N7462" s="31"/>
      <c r="O7462"/>
      <c r="P7462"/>
      <c r="R7462"/>
      <c r="T7462" s="30"/>
    </row>
    <row r="7463" spans="4:20" x14ac:dyDescent="0.45">
      <c r="D7463"/>
      <c r="E7463"/>
      <c r="I7463" s="21"/>
      <c r="J7463" s="22"/>
      <c r="K7463" s="23"/>
      <c r="M7463" s="31"/>
      <c r="N7463" s="31"/>
      <c r="O7463"/>
      <c r="P7463"/>
      <c r="R7463"/>
      <c r="T7463" s="30"/>
    </row>
    <row r="7464" spans="4:20" x14ac:dyDescent="0.45">
      <c r="D7464"/>
      <c r="E7464"/>
      <c r="I7464" s="21"/>
      <c r="J7464" s="22"/>
      <c r="K7464" s="23"/>
      <c r="M7464" s="31"/>
      <c r="N7464" s="31"/>
      <c r="O7464"/>
      <c r="P7464"/>
      <c r="R7464"/>
      <c r="T7464" s="30"/>
    </row>
    <row r="7465" spans="4:20" x14ac:dyDescent="0.45">
      <c r="D7465"/>
      <c r="E7465"/>
      <c r="I7465" s="21"/>
      <c r="J7465" s="22"/>
      <c r="K7465" s="23"/>
      <c r="M7465" s="31"/>
      <c r="N7465" s="31"/>
      <c r="O7465"/>
      <c r="P7465"/>
      <c r="R7465"/>
      <c r="T7465" s="30"/>
    </row>
    <row r="7466" spans="4:20" x14ac:dyDescent="0.45">
      <c r="D7466"/>
      <c r="E7466"/>
      <c r="I7466" s="21"/>
      <c r="J7466" s="22"/>
      <c r="K7466" s="23"/>
      <c r="M7466" s="31"/>
      <c r="N7466" s="31"/>
      <c r="O7466"/>
      <c r="P7466"/>
      <c r="R7466"/>
      <c r="T7466" s="30"/>
    </row>
    <row r="7467" spans="4:20" x14ac:dyDescent="0.45">
      <c r="D7467"/>
      <c r="E7467"/>
      <c r="I7467" s="21"/>
      <c r="J7467" s="22"/>
      <c r="K7467" s="23"/>
      <c r="M7467" s="31"/>
      <c r="N7467" s="31"/>
      <c r="O7467"/>
      <c r="P7467"/>
      <c r="R7467"/>
      <c r="T7467" s="30"/>
    </row>
    <row r="7468" spans="4:20" x14ac:dyDescent="0.45">
      <c r="D7468"/>
      <c r="E7468"/>
      <c r="I7468" s="21"/>
      <c r="J7468" s="22"/>
      <c r="K7468" s="23"/>
      <c r="M7468" s="31"/>
      <c r="N7468" s="31"/>
      <c r="O7468"/>
      <c r="P7468"/>
      <c r="R7468"/>
      <c r="T7468" s="30"/>
    </row>
    <row r="7469" spans="4:20" x14ac:dyDescent="0.45">
      <c r="D7469"/>
      <c r="E7469"/>
      <c r="I7469" s="21"/>
      <c r="J7469" s="22"/>
      <c r="K7469" s="23"/>
      <c r="M7469" s="31"/>
      <c r="N7469" s="31"/>
      <c r="O7469"/>
      <c r="P7469"/>
      <c r="R7469"/>
      <c r="T7469" s="30"/>
    </row>
    <row r="7470" spans="4:20" x14ac:dyDescent="0.45">
      <c r="D7470"/>
      <c r="E7470"/>
      <c r="I7470" s="21"/>
      <c r="J7470" s="22"/>
      <c r="K7470" s="23"/>
      <c r="M7470" s="31"/>
      <c r="N7470" s="31"/>
      <c r="O7470"/>
      <c r="P7470"/>
      <c r="R7470"/>
      <c r="T7470" s="30"/>
    </row>
    <row r="7471" spans="4:20" x14ac:dyDescent="0.45">
      <c r="D7471"/>
      <c r="E7471"/>
      <c r="I7471" s="21"/>
      <c r="J7471" s="22"/>
      <c r="K7471" s="23"/>
      <c r="M7471" s="31"/>
      <c r="N7471" s="31"/>
      <c r="O7471"/>
      <c r="P7471"/>
      <c r="R7471"/>
      <c r="T7471" s="30"/>
    </row>
    <row r="7472" spans="4:20" x14ac:dyDescent="0.45">
      <c r="D7472"/>
      <c r="E7472"/>
      <c r="I7472" s="21"/>
      <c r="J7472" s="22"/>
      <c r="K7472" s="23"/>
      <c r="M7472" s="31"/>
      <c r="N7472" s="31"/>
      <c r="O7472"/>
      <c r="P7472"/>
      <c r="R7472"/>
      <c r="T7472" s="30"/>
    </row>
    <row r="7473" spans="4:20" x14ac:dyDescent="0.45">
      <c r="D7473"/>
      <c r="E7473"/>
      <c r="I7473" s="21"/>
      <c r="J7473" s="22"/>
      <c r="K7473" s="23"/>
      <c r="M7473" s="31"/>
      <c r="N7473" s="31"/>
      <c r="O7473"/>
      <c r="P7473"/>
      <c r="R7473"/>
      <c r="T7473" s="30"/>
    </row>
    <row r="7474" spans="4:20" x14ac:dyDescent="0.45">
      <c r="D7474"/>
      <c r="E7474"/>
      <c r="I7474" s="21"/>
      <c r="J7474" s="22"/>
      <c r="K7474" s="23"/>
      <c r="M7474" s="31"/>
      <c r="N7474" s="31"/>
      <c r="O7474"/>
      <c r="P7474"/>
      <c r="R7474"/>
      <c r="T7474" s="30"/>
    </row>
    <row r="7475" spans="4:20" x14ac:dyDescent="0.45">
      <c r="D7475"/>
      <c r="E7475"/>
      <c r="I7475" s="21"/>
      <c r="J7475" s="22"/>
      <c r="K7475" s="23"/>
      <c r="M7475" s="31"/>
      <c r="N7475" s="31"/>
      <c r="O7475"/>
      <c r="P7475"/>
      <c r="R7475"/>
      <c r="T7475" s="30"/>
    </row>
    <row r="7476" spans="4:20" x14ac:dyDescent="0.45">
      <c r="D7476"/>
      <c r="E7476"/>
      <c r="I7476" s="21"/>
      <c r="J7476" s="22"/>
      <c r="K7476" s="23"/>
      <c r="M7476" s="31"/>
      <c r="N7476" s="31"/>
      <c r="O7476"/>
      <c r="P7476"/>
      <c r="R7476"/>
      <c r="T7476" s="30"/>
    </row>
    <row r="7477" spans="4:20" x14ac:dyDescent="0.45">
      <c r="D7477"/>
      <c r="E7477"/>
      <c r="I7477" s="21"/>
      <c r="J7477" s="22"/>
      <c r="K7477" s="23"/>
      <c r="M7477" s="31"/>
      <c r="N7477" s="31"/>
      <c r="O7477"/>
      <c r="P7477"/>
      <c r="R7477"/>
      <c r="T7477" s="30"/>
    </row>
    <row r="7478" spans="4:20" x14ac:dyDescent="0.45">
      <c r="D7478"/>
      <c r="E7478"/>
      <c r="I7478" s="21"/>
      <c r="J7478" s="22"/>
      <c r="K7478" s="23"/>
      <c r="M7478" s="31"/>
      <c r="N7478" s="31"/>
      <c r="O7478"/>
      <c r="P7478"/>
      <c r="R7478"/>
      <c r="T7478" s="30"/>
    </row>
    <row r="7479" spans="4:20" x14ac:dyDescent="0.45">
      <c r="D7479"/>
      <c r="E7479"/>
      <c r="I7479" s="21"/>
      <c r="J7479" s="22"/>
      <c r="K7479" s="23"/>
      <c r="M7479" s="31"/>
      <c r="N7479" s="31"/>
      <c r="O7479"/>
      <c r="P7479"/>
      <c r="R7479"/>
      <c r="T7479" s="30"/>
    </row>
    <row r="7480" spans="4:20" x14ac:dyDescent="0.45">
      <c r="D7480"/>
      <c r="E7480"/>
      <c r="I7480" s="21"/>
      <c r="J7480" s="22"/>
      <c r="K7480" s="23"/>
      <c r="M7480" s="31"/>
      <c r="N7480" s="31"/>
      <c r="O7480"/>
      <c r="P7480"/>
      <c r="R7480"/>
      <c r="T7480" s="30"/>
    </row>
    <row r="7481" spans="4:20" x14ac:dyDescent="0.45">
      <c r="D7481"/>
      <c r="E7481"/>
      <c r="I7481" s="21"/>
      <c r="J7481" s="22"/>
      <c r="K7481" s="23"/>
      <c r="M7481" s="31"/>
      <c r="N7481" s="31"/>
      <c r="O7481"/>
      <c r="P7481"/>
      <c r="R7481"/>
      <c r="T7481" s="30"/>
    </row>
    <row r="7482" spans="4:20" x14ac:dyDescent="0.45">
      <c r="D7482"/>
      <c r="E7482"/>
      <c r="I7482" s="21"/>
      <c r="J7482" s="22"/>
      <c r="K7482" s="23"/>
      <c r="M7482" s="31"/>
      <c r="N7482" s="31"/>
      <c r="O7482"/>
      <c r="P7482"/>
      <c r="R7482"/>
      <c r="T7482" s="30"/>
    </row>
    <row r="7483" spans="4:20" x14ac:dyDescent="0.45">
      <c r="D7483"/>
      <c r="E7483"/>
      <c r="I7483" s="21"/>
      <c r="J7483" s="22"/>
      <c r="K7483" s="23"/>
      <c r="M7483" s="31"/>
      <c r="N7483" s="31"/>
      <c r="O7483"/>
      <c r="P7483"/>
      <c r="R7483"/>
      <c r="T7483" s="30"/>
    </row>
    <row r="7484" spans="4:20" x14ac:dyDescent="0.45">
      <c r="D7484"/>
      <c r="E7484"/>
      <c r="I7484" s="21"/>
      <c r="J7484" s="22"/>
      <c r="K7484" s="23"/>
      <c r="M7484" s="31"/>
      <c r="N7484" s="31"/>
      <c r="O7484"/>
      <c r="P7484"/>
      <c r="R7484"/>
      <c r="T7484" s="30"/>
    </row>
    <row r="7485" spans="4:20" x14ac:dyDescent="0.45">
      <c r="D7485"/>
      <c r="E7485"/>
      <c r="I7485" s="21"/>
      <c r="J7485" s="22"/>
      <c r="K7485" s="23"/>
      <c r="M7485" s="31"/>
      <c r="N7485" s="31"/>
      <c r="O7485"/>
      <c r="P7485"/>
      <c r="R7485"/>
      <c r="T7485" s="30"/>
    </row>
    <row r="7486" spans="4:20" x14ac:dyDescent="0.45">
      <c r="D7486"/>
      <c r="E7486"/>
      <c r="I7486" s="21"/>
      <c r="J7486" s="22"/>
      <c r="K7486" s="23"/>
      <c r="M7486" s="31"/>
      <c r="N7486" s="31"/>
      <c r="O7486"/>
      <c r="P7486"/>
      <c r="R7486"/>
      <c r="T7486" s="30"/>
    </row>
    <row r="7487" spans="4:20" x14ac:dyDescent="0.45">
      <c r="D7487"/>
      <c r="E7487"/>
      <c r="I7487" s="21"/>
      <c r="J7487" s="22"/>
      <c r="K7487" s="23"/>
      <c r="M7487" s="31"/>
      <c r="N7487" s="31"/>
      <c r="O7487"/>
      <c r="P7487"/>
      <c r="R7487"/>
      <c r="T7487" s="30"/>
    </row>
    <row r="7488" spans="4:20" x14ac:dyDescent="0.45">
      <c r="D7488"/>
      <c r="E7488"/>
      <c r="I7488" s="21"/>
      <c r="J7488" s="22"/>
      <c r="K7488" s="23"/>
      <c r="M7488" s="31"/>
      <c r="N7488" s="31"/>
      <c r="O7488"/>
      <c r="P7488"/>
      <c r="R7488"/>
      <c r="T7488" s="30"/>
    </row>
    <row r="7489" spans="4:20" x14ac:dyDescent="0.45">
      <c r="D7489"/>
      <c r="E7489"/>
      <c r="I7489" s="21"/>
      <c r="J7489" s="22"/>
      <c r="K7489" s="23"/>
      <c r="M7489" s="31"/>
      <c r="N7489" s="31"/>
      <c r="O7489"/>
      <c r="P7489"/>
      <c r="R7489"/>
      <c r="T7489" s="30"/>
    </row>
    <row r="7490" spans="4:20" x14ac:dyDescent="0.45">
      <c r="D7490"/>
      <c r="E7490"/>
      <c r="I7490" s="21"/>
      <c r="J7490" s="22"/>
      <c r="K7490" s="23"/>
      <c r="M7490" s="31"/>
      <c r="N7490" s="31"/>
      <c r="O7490"/>
      <c r="P7490"/>
      <c r="R7490"/>
      <c r="T7490" s="30"/>
    </row>
    <row r="7491" spans="4:20" x14ac:dyDescent="0.45">
      <c r="D7491"/>
      <c r="E7491"/>
      <c r="I7491" s="21"/>
      <c r="J7491" s="22"/>
      <c r="K7491" s="23"/>
      <c r="M7491" s="31"/>
      <c r="N7491" s="31"/>
      <c r="O7491"/>
      <c r="P7491"/>
      <c r="R7491"/>
      <c r="T7491" s="30"/>
    </row>
    <row r="7492" spans="4:20" x14ac:dyDescent="0.45">
      <c r="D7492"/>
      <c r="E7492"/>
      <c r="I7492" s="21"/>
      <c r="J7492" s="22"/>
      <c r="K7492" s="23"/>
      <c r="M7492" s="31"/>
      <c r="N7492" s="31"/>
      <c r="O7492"/>
      <c r="P7492"/>
      <c r="R7492"/>
      <c r="T7492" s="30"/>
    </row>
    <row r="7493" spans="4:20" x14ac:dyDescent="0.45">
      <c r="D7493"/>
      <c r="E7493"/>
      <c r="I7493" s="21"/>
      <c r="J7493" s="22"/>
      <c r="K7493" s="23"/>
      <c r="M7493" s="31"/>
      <c r="N7493" s="31"/>
      <c r="O7493"/>
      <c r="P7493"/>
      <c r="R7493"/>
      <c r="T7493" s="30"/>
    </row>
    <row r="7494" spans="4:20" x14ac:dyDescent="0.45">
      <c r="D7494"/>
      <c r="E7494"/>
      <c r="I7494" s="21"/>
      <c r="J7494" s="22"/>
      <c r="K7494" s="23"/>
      <c r="M7494" s="31"/>
      <c r="N7494" s="31"/>
      <c r="O7494"/>
      <c r="P7494"/>
      <c r="R7494"/>
      <c r="T7494" s="30"/>
    </row>
    <row r="7495" spans="4:20" x14ac:dyDescent="0.45">
      <c r="D7495"/>
      <c r="E7495"/>
      <c r="I7495" s="21"/>
      <c r="J7495" s="22"/>
      <c r="K7495" s="23"/>
      <c r="M7495" s="31"/>
      <c r="N7495" s="31"/>
      <c r="O7495"/>
      <c r="P7495"/>
      <c r="R7495"/>
      <c r="T7495" s="30"/>
    </row>
    <row r="7496" spans="4:20" x14ac:dyDescent="0.45">
      <c r="D7496"/>
      <c r="E7496"/>
      <c r="I7496" s="21"/>
      <c r="J7496" s="22"/>
      <c r="K7496" s="23"/>
      <c r="M7496" s="31"/>
      <c r="N7496" s="31"/>
      <c r="O7496"/>
      <c r="P7496"/>
      <c r="R7496"/>
      <c r="T7496" s="30"/>
    </row>
    <row r="7497" spans="4:20" x14ac:dyDescent="0.45">
      <c r="D7497"/>
      <c r="E7497"/>
      <c r="I7497" s="21"/>
      <c r="J7497" s="22"/>
      <c r="K7497" s="23"/>
      <c r="M7497" s="31"/>
      <c r="N7497" s="31"/>
      <c r="O7497"/>
      <c r="P7497"/>
      <c r="R7497"/>
      <c r="T7497" s="30"/>
    </row>
    <row r="7498" spans="4:20" x14ac:dyDescent="0.45">
      <c r="D7498"/>
      <c r="E7498"/>
      <c r="I7498" s="21"/>
      <c r="J7498" s="22"/>
      <c r="K7498" s="23"/>
      <c r="M7498" s="31"/>
      <c r="N7498" s="31"/>
      <c r="O7498"/>
      <c r="P7498"/>
      <c r="R7498"/>
      <c r="T7498" s="30"/>
    </row>
    <row r="7499" spans="4:20" x14ac:dyDescent="0.45">
      <c r="D7499"/>
      <c r="E7499"/>
      <c r="I7499" s="21"/>
      <c r="J7499" s="22"/>
      <c r="K7499" s="23"/>
      <c r="M7499" s="31"/>
      <c r="N7499" s="31"/>
      <c r="O7499"/>
      <c r="P7499"/>
      <c r="R7499"/>
      <c r="T7499" s="30"/>
    </row>
    <row r="7500" spans="4:20" x14ac:dyDescent="0.45">
      <c r="D7500"/>
      <c r="E7500"/>
      <c r="I7500" s="21"/>
      <c r="J7500" s="22"/>
      <c r="K7500" s="23"/>
      <c r="M7500" s="31"/>
      <c r="N7500" s="31"/>
      <c r="O7500"/>
      <c r="P7500"/>
      <c r="R7500"/>
      <c r="T7500" s="30"/>
    </row>
    <row r="7501" spans="4:20" x14ac:dyDescent="0.45">
      <c r="D7501"/>
      <c r="E7501"/>
      <c r="I7501" s="21"/>
      <c r="J7501" s="22"/>
      <c r="K7501" s="23"/>
      <c r="M7501" s="31"/>
      <c r="N7501" s="31"/>
      <c r="O7501"/>
      <c r="P7501"/>
      <c r="R7501"/>
      <c r="T7501" s="30"/>
    </row>
    <row r="7502" spans="4:20" x14ac:dyDescent="0.45">
      <c r="D7502"/>
      <c r="E7502"/>
      <c r="I7502" s="21"/>
      <c r="J7502" s="22"/>
      <c r="K7502" s="23"/>
      <c r="M7502" s="31"/>
      <c r="N7502" s="31"/>
      <c r="O7502"/>
      <c r="P7502"/>
      <c r="R7502"/>
      <c r="T7502" s="30"/>
    </row>
    <row r="7503" spans="4:20" x14ac:dyDescent="0.45">
      <c r="D7503"/>
      <c r="E7503"/>
      <c r="I7503" s="21"/>
      <c r="J7503" s="22"/>
      <c r="K7503" s="23"/>
      <c r="M7503" s="31"/>
      <c r="N7503" s="31"/>
      <c r="O7503"/>
      <c r="P7503"/>
      <c r="R7503"/>
      <c r="T7503" s="30"/>
    </row>
    <row r="7504" spans="4:20" x14ac:dyDescent="0.45">
      <c r="D7504"/>
      <c r="E7504"/>
      <c r="I7504" s="21"/>
      <c r="J7504" s="22"/>
      <c r="K7504" s="23"/>
      <c r="M7504" s="31"/>
      <c r="N7504" s="31"/>
      <c r="O7504"/>
      <c r="P7504"/>
      <c r="R7504"/>
      <c r="T7504" s="30"/>
    </row>
    <row r="7505" spans="4:20" x14ac:dyDescent="0.45">
      <c r="D7505"/>
      <c r="E7505"/>
      <c r="I7505" s="21"/>
      <c r="J7505" s="22"/>
      <c r="K7505" s="23"/>
      <c r="M7505" s="31"/>
      <c r="N7505" s="31"/>
      <c r="O7505"/>
      <c r="P7505"/>
      <c r="R7505"/>
      <c r="T7505" s="30"/>
    </row>
    <row r="7506" spans="4:20" x14ac:dyDescent="0.45">
      <c r="D7506"/>
      <c r="E7506"/>
      <c r="I7506" s="21"/>
      <c r="J7506" s="22"/>
      <c r="K7506" s="23"/>
      <c r="M7506" s="31"/>
      <c r="N7506" s="31"/>
      <c r="O7506"/>
      <c r="P7506"/>
      <c r="R7506"/>
      <c r="T7506" s="30"/>
    </row>
    <row r="7507" spans="4:20" x14ac:dyDescent="0.45">
      <c r="D7507"/>
      <c r="E7507"/>
      <c r="I7507" s="21"/>
      <c r="J7507" s="22"/>
      <c r="K7507" s="23"/>
      <c r="M7507" s="31"/>
      <c r="N7507" s="31"/>
      <c r="O7507"/>
      <c r="P7507"/>
      <c r="R7507"/>
      <c r="T7507" s="30"/>
    </row>
    <row r="7508" spans="4:20" x14ac:dyDescent="0.45">
      <c r="D7508"/>
      <c r="E7508"/>
      <c r="I7508" s="21"/>
      <c r="J7508" s="22"/>
      <c r="K7508" s="23"/>
      <c r="M7508" s="31"/>
      <c r="N7508" s="31"/>
      <c r="O7508"/>
      <c r="P7508"/>
      <c r="R7508"/>
      <c r="T7508" s="30"/>
    </row>
    <row r="7509" spans="4:20" x14ac:dyDescent="0.45">
      <c r="D7509"/>
      <c r="E7509"/>
      <c r="I7509" s="21"/>
      <c r="J7509" s="22"/>
      <c r="K7509" s="23"/>
      <c r="M7509" s="31"/>
      <c r="N7509" s="31"/>
      <c r="O7509"/>
      <c r="P7509"/>
      <c r="R7509"/>
      <c r="T7509" s="30"/>
    </row>
    <row r="7510" spans="4:20" x14ac:dyDescent="0.45">
      <c r="D7510"/>
      <c r="E7510"/>
      <c r="I7510" s="21"/>
      <c r="J7510" s="22"/>
      <c r="K7510" s="23"/>
      <c r="M7510" s="31"/>
      <c r="N7510" s="31"/>
      <c r="O7510"/>
      <c r="P7510"/>
      <c r="R7510"/>
      <c r="T7510" s="30"/>
    </row>
    <row r="7511" spans="4:20" x14ac:dyDescent="0.45">
      <c r="D7511"/>
      <c r="E7511"/>
      <c r="I7511" s="21"/>
      <c r="J7511" s="22"/>
      <c r="K7511" s="23"/>
      <c r="M7511" s="31"/>
      <c r="N7511" s="31"/>
      <c r="O7511"/>
      <c r="P7511"/>
      <c r="R7511"/>
      <c r="T7511" s="30"/>
    </row>
    <row r="7512" spans="4:20" x14ac:dyDescent="0.45">
      <c r="D7512"/>
      <c r="E7512"/>
      <c r="I7512" s="21"/>
      <c r="J7512" s="22"/>
      <c r="K7512" s="23"/>
      <c r="M7512" s="31"/>
      <c r="N7512" s="31"/>
      <c r="O7512"/>
      <c r="P7512"/>
      <c r="R7512"/>
      <c r="T7512" s="30"/>
    </row>
    <row r="7513" spans="4:20" x14ac:dyDescent="0.45">
      <c r="D7513"/>
      <c r="E7513"/>
      <c r="I7513" s="21"/>
      <c r="J7513" s="22"/>
      <c r="K7513" s="23"/>
      <c r="M7513" s="31"/>
      <c r="N7513" s="31"/>
      <c r="O7513"/>
      <c r="P7513"/>
      <c r="R7513"/>
      <c r="T7513" s="30"/>
    </row>
    <row r="7514" spans="4:20" x14ac:dyDescent="0.45">
      <c r="D7514"/>
      <c r="E7514"/>
      <c r="I7514" s="21"/>
      <c r="J7514" s="22"/>
      <c r="K7514" s="23"/>
      <c r="M7514" s="31"/>
      <c r="N7514" s="31"/>
      <c r="O7514"/>
      <c r="P7514"/>
      <c r="R7514"/>
      <c r="T7514" s="30"/>
    </row>
    <row r="7515" spans="4:20" x14ac:dyDescent="0.45">
      <c r="D7515"/>
      <c r="E7515"/>
      <c r="I7515" s="21"/>
      <c r="J7515" s="22"/>
      <c r="K7515" s="23"/>
      <c r="M7515" s="31"/>
      <c r="N7515" s="31"/>
      <c r="O7515"/>
      <c r="P7515"/>
      <c r="R7515"/>
      <c r="T7515" s="30"/>
    </row>
    <row r="7516" spans="4:20" x14ac:dyDescent="0.45">
      <c r="D7516"/>
      <c r="E7516"/>
      <c r="I7516" s="21"/>
      <c r="J7516" s="22"/>
      <c r="K7516" s="23"/>
      <c r="M7516" s="31"/>
      <c r="N7516" s="31"/>
      <c r="O7516"/>
      <c r="P7516"/>
      <c r="R7516"/>
      <c r="T7516" s="30"/>
    </row>
    <row r="7517" spans="4:20" x14ac:dyDescent="0.45">
      <c r="D7517"/>
      <c r="E7517"/>
      <c r="I7517" s="21"/>
      <c r="J7517" s="22"/>
      <c r="K7517" s="23"/>
      <c r="M7517" s="31"/>
      <c r="N7517" s="31"/>
      <c r="O7517"/>
      <c r="P7517"/>
      <c r="R7517"/>
      <c r="T7517" s="30"/>
    </row>
    <row r="7518" spans="4:20" x14ac:dyDescent="0.45">
      <c r="D7518"/>
      <c r="E7518"/>
      <c r="I7518" s="21"/>
      <c r="J7518" s="22"/>
      <c r="K7518" s="23"/>
      <c r="M7518" s="31"/>
      <c r="N7518" s="31"/>
      <c r="O7518"/>
      <c r="P7518"/>
      <c r="R7518"/>
      <c r="T7518" s="30"/>
    </row>
    <row r="7519" spans="4:20" x14ac:dyDescent="0.45">
      <c r="D7519"/>
      <c r="E7519"/>
      <c r="I7519" s="21"/>
      <c r="J7519" s="22"/>
      <c r="K7519" s="23"/>
      <c r="M7519" s="31"/>
      <c r="N7519" s="31"/>
      <c r="O7519"/>
      <c r="P7519"/>
      <c r="R7519"/>
      <c r="T7519" s="30"/>
    </row>
    <row r="7520" spans="4:20" x14ac:dyDescent="0.45">
      <c r="D7520"/>
      <c r="E7520"/>
      <c r="I7520" s="21"/>
      <c r="J7520" s="22"/>
      <c r="K7520" s="23"/>
      <c r="M7520" s="31"/>
      <c r="N7520" s="31"/>
      <c r="O7520"/>
      <c r="P7520"/>
      <c r="R7520"/>
      <c r="T7520" s="30"/>
    </row>
    <row r="7521" spans="4:20" x14ac:dyDescent="0.45">
      <c r="D7521"/>
      <c r="E7521"/>
      <c r="I7521" s="21"/>
      <c r="J7521" s="22"/>
      <c r="K7521" s="23"/>
      <c r="M7521" s="31"/>
      <c r="N7521" s="31"/>
      <c r="O7521"/>
      <c r="P7521"/>
      <c r="R7521"/>
      <c r="T7521" s="30"/>
    </row>
    <row r="7522" spans="4:20" x14ac:dyDescent="0.45">
      <c r="D7522"/>
      <c r="E7522"/>
      <c r="I7522" s="21"/>
      <c r="J7522" s="22"/>
      <c r="K7522" s="23"/>
      <c r="M7522" s="31"/>
      <c r="N7522" s="31"/>
      <c r="O7522"/>
      <c r="P7522"/>
      <c r="R7522"/>
      <c r="T7522" s="30"/>
    </row>
    <row r="7523" spans="4:20" x14ac:dyDescent="0.45">
      <c r="D7523"/>
      <c r="E7523"/>
      <c r="I7523" s="21"/>
      <c r="J7523" s="22"/>
      <c r="K7523" s="23"/>
      <c r="M7523" s="31"/>
      <c r="N7523" s="31"/>
      <c r="O7523"/>
      <c r="P7523"/>
      <c r="R7523"/>
      <c r="T7523" s="30"/>
    </row>
    <row r="7524" spans="4:20" x14ac:dyDescent="0.45">
      <c r="D7524"/>
      <c r="E7524"/>
      <c r="I7524" s="21"/>
      <c r="J7524" s="22"/>
      <c r="K7524" s="23"/>
      <c r="M7524" s="31"/>
      <c r="N7524" s="31"/>
      <c r="O7524"/>
      <c r="P7524"/>
      <c r="R7524"/>
      <c r="T7524" s="30"/>
    </row>
    <row r="7525" spans="4:20" x14ac:dyDescent="0.45">
      <c r="D7525"/>
      <c r="E7525"/>
      <c r="I7525" s="21"/>
      <c r="J7525" s="22"/>
      <c r="K7525" s="23"/>
      <c r="M7525" s="31"/>
      <c r="N7525" s="31"/>
      <c r="O7525"/>
      <c r="P7525"/>
      <c r="R7525"/>
      <c r="T7525" s="30"/>
    </row>
    <row r="7526" spans="4:20" x14ac:dyDescent="0.45">
      <c r="D7526"/>
      <c r="E7526"/>
      <c r="I7526" s="21"/>
      <c r="J7526" s="22"/>
      <c r="K7526" s="23"/>
      <c r="M7526" s="31"/>
      <c r="N7526" s="31"/>
      <c r="O7526"/>
      <c r="P7526"/>
      <c r="R7526"/>
      <c r="T7526" s="30"/>
    </row>
    <row r="7527" spans="4:20" x14ac:dyDescent="0.45">
      <c r="D7527"/>
      <c r="E7527"/>
      <c r="I7527" s="21"/>
      <c r="J7527" s="22"/>
      <c r="K7527" s="23"/>
      <c r="M7527" s="31"/>
      <c r="N7527" s="31"/>
      <c r="O7527"/>
      <c r="P7527"/>
      <c r="R7527"/>
      <c r="T7527" s="30"/>
    </row>
    <row r="7528" spans="4:20" x14ac:dyDescent="0.45">
      <c r="D7528"/>
      <c r="E7528"/>
      <c r="I7528" s="21"/>
      <c r="J7528" s="22"/>
      <c r="K7528" s="23"/>
      <c r="M7528" s="31"/>
      <c r="N7528" s="31"/>
      <c r="O7528"/>
      <c r="P7528"/>
      <c r="R7528"/>
      <c r="T7528" s="30"/>
    </row>
    <row r="7529" spans="4:20" x14ac:dyDescent="0.45">
      <c r="D7529"/>
      <c r="E7529"/>
      <c r="I7529" s="21"/>
      <c r="J7529" s="22"/>
      <c r="K7529" s="23"/>
      <c r="M7529" s="31"/>
      <c r="N7529" s="31"/>
      <c r="O7529"/>
      <c r="P7529"/>
      <c r="R7529"/>
      <c r="T7529" s="30"/>
    </row>
    <row r="7530" spans="4:20" x14ac:dyDescent="0.45">
      <c r="D7530"/>
      <c r="E7530"/>
      <c r="I7530" s="21"/>
      <c r="J7530" s="22"/>
      <c r="K7530" s="23"/>
      <c r="M7530" s="31"/>
      <c r="N7530" s="31"/>
      <c r="O7530"/>
      <c r="P7530"/>
      <c r="R7530"/>
      <c r="T7530" s="30"/>
    </row>
    <row r="7531" spans="4:20" x14ac:dyDescent="0.45">
      <c r="D7531"/>
      <c r="E7531"/>
      <c r="I7531" s="21"/>
      <c r="J7531" s="22"/>
      <c r="K7531" s="23"/>
      <c r="M7531" s="31"/>
      <c r="N7531" s="31"/>
      <c r="O7531"/>
      <c r="P7531"/>
      <c r="R7531"/>
      <c r="T7531" s="30"/>
    </row>
    <row r="7532" spans="4:20" x14ac:dyDescent="0.45">
      <c r="D7532"/>
      <c r="E7532"/>
      <c r="I7532" s="21"/>
      <c r="J7532" s="22"/>
      <c r="K7532" s="23"/>
      <c r="M7532" s="31"/>
      <c r="N7532" s="31"/>
      <c r="O7532"/>
      <c r="P7532"/>
      <c r="R7532"/>
      <c r="T7532" s="30"/>
    </row>
    <row r="7533" spans="4:20" x14ac:dyDescent="0.45">
      <c r="D7533"/>
      <c r="E7533"/>
      <c r="I7533" s="21"/>
      <c r="J7533" s="22"/>
      <c r="K7533" s="23"/>
      <c r="M7533" s="31"/>
      <c r="N7533" s="31"/>
      <c r="O7533"/>
      <c r="P7533"/>
      <c r="R7533"/>
      <c r="T7533" s="30"/>
    </row>
    <row r="7534" spans="4:20" x14ac:dyDescent="0.45">
      <c r="D7534"/>
      <c r="E7534"/>
      <c r="I7534" s="21"/>
      <c r="J7534" s="22"/>
      <c r="K7534" s="23"/>
      <c r="M7534" s="31"/>
      <c r="N7534" s="31"/>
      <c r="O7534"/>
      <c r="P7534"/>
      <c r="R7534"/>
      <c r="T7534" s="30"/>
    </row>
    <row r="7535" spans="4:20" x14ac:dyDescent="0.45">
      <c r="D7535"/>
      <c r="E7535"/>
      <c r="I7535" s="21"/>
      <c r="J7535" s="22"/>
      <c r="K7535" s="23"/>
      <c r="M7535" s="31"/>
      <c r="N7535" s="31"/>
      <c r="O7535"/>
      <c r="P7535"/>
      <c r="R7535"/>
      <c r="T7535" s="30"/>
    </row>
    <row r="7536" spans="4:20" x14ac:dyDescent="0.45">
      <c r="D7536"/>
      <c r="E7536"/>
      <c r="I7536" s="21"/>
      <c r="J7536" s="22"/>
      <c r="K7536" s="23"/>
      <c r="M7536" s="31"/>
      <c r="N7536" s="31"/>
      <c r="O7536"/>
      <c r="P7536"/>
      <c r="R7536"/>
      <c r="T7536" s="30"/>
    </row>
    <row r="7537" spans="4:20" x14ac:dyDescent="0.45">
      <c r="D7537"/>
      <c r="E7537"/>
      <c r="I7537" s="21"/>
      <c r="J7537" s="22"/>
      <c r="K7537" s="23"/>
      <c r="M7537" s="31"/>
      <c r="N7537" s="31"/>
      <c r="O7537"/>
      <c r="P7537"/>
      <c r="R7537"/>
      <c r="T7537" s="30"/>
    </row>
    <row r="7538" spans="4:20" x14ac:dyDescent="0.45">
      <c r="D7538"/>
      <c r="E7538"/>
      <c r="I7538" s="21"/>
      <c r="J7538" s="22"/>
      <c r="K7538" s="23"/>
      <c r="M7538" s="31"/>
      <c r="N7538" s="31"/>
      <c r="O7538"/>
      <c r="P7538"/>
      <c r="R7538"/>
      <c r="T7538" s="30"/>
    </row>
    <row r="7539" spans="4:20" x14ac:dyDescent="0.45">
      <c r="D7539"/>
      <c r="E7539"/>
      <c r="I7539" s="21"/>
      <c r="J7539" s="22"/>
      <c r="K7539" s="23"/>
      <c r="M7539" s="31"/>
      <c r="N7539" s="31"/>
      <c r="O7539"/>
      <c r="P7539"/>
      <c r="R7539"/>
      <c r="T7539" s="30"/>
    </row>
    <row r="7540" spans="4:20" x14ac:dyDescent="0.45">
      <c r="D7540"/>
      <c r="E7540"/>
      <c r="I7540" s="21"/>
      <c r="J7540" s="22"/>
      <c r="K7540" s="23"/>
      <c r="M7540" s="31"/>
      <c r="N7540" s="31"/>
      <c r="O7540"/>
      <c r="P7540"/>
      <c r="R7540"/>
      <c r="T7540" s="30"/>
    </row>
    <row r="7541" spans="4:20" x14ac:dyDescent="0.45">
      <c r="D7541"/>
      <c r="E7541"/>
      <c r="I7541" s="21"/>
      <c r="J7541" s="22"/>
      <c r="K7541" s="23"/>
      <c r="M7541" s="31"/>
      <c r="N7541" s="31"/>
      <c r="O7541"/>
      <c r="P7541"/>
      <c r="R7541"/>
      <c r="T7541" s="30"/>
    </row>
    <row r="7542" spans="4:20" x14ac:dyDescent="0.45">
      <c r="D7542"/>
      <c r="E7542"/>
      <c r="I7542" s="21"/>
      <c r="J7542" s="22"/>
      <c r="K7542" s="23"/>
      <c r="M7542" s="31"/>
      <c r="N7542" s="31"/>
      <c r="O7542"/>
      <c r="P7542"/>
      <c r="R7542"/>
      <c r="T7542" s="30"/>
    </row>
    <row r="7543" spans="4:20" x14ac:dyDescent="0.45">
      <c r="D7543"/>
      <c r="E7543"/>
      <c r="I7543" s="21"/>
      <c r="J7543" s="22"/>
      <c r="K7543" s="23"/>
      <c r="M7543" s="31"/>
      <c r="N7543" s="31"/>
      <c r="O7543"/>
      <c r="P7543"/>
      <c r="R7543"/>
      <c r="T7543" s="30"/>
    </row>
    <row r="7544" spans="4:20" x14ac:dyDescent="0.45">
      <c r="D7544"/>
      <c r="E7544"/>
      <c r="I7544" s="21"/>
      <c r="J7544" s="22"/>
      <c r="K7544" s="23"/>
      <c r="M7544" s="31"/>
      <c r="N7544" s="31"/>
      <c r="O7544"/>
      <c r="P7544"/>
      <c r="R7544"/>
      <c r="T7544" s="30"/>
    </row>
    <row r="7545" spans="4:20" x14ac:dyDescent="0.45">
      <c r="D7545"/>
      <c r="E7545"/>
      <c r="I7545" s="21"/>
      <c r="J7545" s="22"/>
      <c r="K7545" s="23"/>
      <c r="M7545" s="31"/>
      <c r="N7545" s="31"/>
      <c r="O7545"/>
      <c r="P7545"/>
      <c r="R7545"/>
      <c r="T7545" s="30"/>
    </row>
    <row r="7546" spans="4:20" x14ac:dyDescent="0.45">
      <c r="D7546"/>
      <c r="E7546"/>
      <c r="I7546" s="21"/>
      <c r="J7546" s="22"/>
      <c r="K7546" s="23"/>
      <c r="M7546" s="31"/>
      <c r="N7546" s="31"/>
      <c r="O7546"/>
      <c r="P7546"/>
      <c r="R7546"/>
      <c r="T7546" s="30"/>
    </row>
    <row r="7547" spans="4:20" x14ac:dyDescent="0.45">
      <c r="D7547"/>
      <c r="E7547"/>
      <c r="I7547" s="21"/>
      <c r="J7547" s="22"/>
      <c r="K7547" s="23"/>
      <c r="M7547" s="31"/>
      <c r="N7547" s="31"/>
      <c r="O7547"/>
      <c r="P7547"/>
      <c r="R7547"/>
      <c r="T7547" s="30"/>
    </row>
    <row r="7548" spans="4:20" x14ac:dyDescent="0.45">
      <c r="D7548"/>
      <c r="E7548"/>
      <c r="I7548" s="21"/>
      <c r="J7548" s="22"/>
      <c r="K7548" s="23"/>
      <c r="M7548" s="31"/>
      <c r="N7548" s="31"/>
      <c r="O7548"/>
      <c r="P7548"/>
      <c r="R7548"/>
      <c r="T7548" s="30"/>
    </row>
    <row r="7549" spans="4:20" x14ac:dyDescent="0.45">
      <c r="D7549"/>
      <c r="E7549"/>
      <c r="I7549" s="21"/>
      <c r="J7549" s="22"/>
      <c r="K7549" s="23"/>
      <c r="M7549" s="31"/>
      <c r="N7549" s="31"/>
      <c r="O7549"/>
      <c r="P7549"/>
      <c r="R7549"/>
      <c r="T7549" s="30"/>
    </row>
    <row r="7550" spans="4:20" x14ac:dyDescent="0.45">
      <c r="D7550"/>
      <c r="E7550"/>
      <c r="I7550" s="21"/>
      <c r="J7550" s="22"/>
      <c r="K7550" s="23"/>
      <c r="M7550" s="31"/>
      <c r="N7550" s="31"/>
      <c r="O7550"/>
      <c r="P7550"/>
      <c r="R7550"/>
      <c r="T7550" s="30"/>
    </row>
    <row r="7551" spans="4:20" x14ac:dyDescent="0.45">
      <c r="D7551"/>
      <c r="E7551"/>
      <c r="I7551" s="21"/>
      <c r="J7551" s="22"/>
      <c r="K7551" s="23"/>
      <c r="M7551" s="31"/>
      <c r="N7551" s="31"/>
      <c r="O7551"/>
      <c r="P7551"/>
      <c r="R7551"/>
      <c r="T7551" s="30"/>
    </row>
    <row r="7552" spans="4:20" x14ac:dyDescent="0.45">
      <c r="D7552"/>
      <c r="E7552"/>
      <c r="I7552" s="21"/>
      <c r="J7552" s="22"/>
      <c r="K7552" s="23"/>
      <c r="M7552" s="31"/>
      <c r="N7552" s="31"/>
      <c r="O7552"/>
      <c r="P7552"/>
      <c r="R7552"/>
      <c r="T7552" s="30"/>
    </row>
    <row r="7553" spans="4:20" x14ac:dyDescent="0.45">
      <c r="D7553"/>
      <c r="E7553"/>
      <c r="I7553" s="21"/>
      <c r="J7553" s="22"/>
      <c r="K7553" s="23"/>
      <c r="M7553" s="31"/>
      <c r="N7553" s="31"/>
      <c r="O7553"/>
      <c r="P7553"/>
      <c r="R7553"/>
      <c r="T7553" s="30"/>
    </row>
    <row r="7554" spans="4:20" x14ac:dyDescent="0.45">
      <c r="D7554"/>
      <c r="E7554"/>
      <c r="I7554" s="21"/>
      <c r="J7554" s="22"/>
      <c r="K7554" s="23"/>
      <c r="M7554" s="31"/>
      <c r="N7554" s="31"/>
      <c r="O7554"/>
      <c r="P7554"/>
      <c r="R7554"/>
      <c r="T7554" s="30"/>
    </row>
    <row r="7555" spans="4:20" x14ac:dyDescent="0.45">
      <c r="D7555"/>
      <c r="E7555"/>
      <c r="I7555" s="21"/>
      <c r="J7555" s="22"/>
      <c r="K7555" s="23"/>
      <c r="M7555" s="31"/>
      <c r="N7555" s="31"/>
      <c r="O7555"/>
      <c r="P7555"/>
      <c r="R7555"/>
      <c r="T7555" s="30"/>
    </row>
    <row r="7556" spans="4:20" x14ac:dyDescent="0.45">
      <c r="D7556"/>
      <c r="E7556"/>
      <c r="I7556" s="21"/>
      <c r="J7556" s="22"/>
      <c r="K7556" s="23"/>
      <c r="M7556" s="31"/>
      <c r="N7556" s="31"/>
      <c r="O7556"/>
      <c r="P7556"/>
      <c r="R7556"/>
      <c r="T7556" s="30"/>
    </row>
    <row r="7557" spans="4:20" x14ac:dyDescent="0.45">
      <c r="D7557"/>
      <c r="E7557"/>
      <c r="I7557" s="21"/>
      <c r="J7557" s="22"/>
      <c r="K7557" s="23"/>
      <c r="M7557" s="31"/>
      <c r="N7557" s="31"/>
      <c r="O7557"/>
      <c r="P7557"/>
      <c r="R7557"/>
      <c r="T7557" s="30"/>
    </row>
    <row r="7558" spans="4:20" x14ac:dyDescent="0.45">
      <c r="D7558"/>
      <c r="E7558"/>
      <c r="I7558" s="21"/>
      <c r="J7558" s="22"/>
      <c r="K7558" s="23"/>
      <c r="M7558" s="31"/>
      <c r="N7558" s="31"/>
      <c r="O7558"/>
      <c r="P7558"/>
      <c r="R7558"/>
      <c r="T7558" s="30"/>
    </row>
    <row r="7559" spans="4:20" x14ac:dyDescent="0.45">
      <c r="D7559"/>
      <c r="E7559"/>
      <c r="I7559" s="21"/>
      <c r="J7559" s="22"/>
      <c r="K7559" s="23"/>
      <c r="M7559" s="31"/>
      <c r="N7559" s="31"/>
      <c r="O7559"/>
      <c r="P7559"/>
      <c r="R7559"/>
      <c r="T7559" s="30"/>
    </row>
    <row r="7560" spans="4:20" x14ac:dyDescent="0.45">
      <c r="D7560"/>
      <c r="E7560"/>
      <c r="I7560" s="21"/>
      <c r="J7560" s="22"/>
      <c r="K7560" s="23"/>
      <c r="M7560" s="31"/>
      <c r="N7560" s="31"/>
      <c r="O7560"/>
      <c r="P7560"/>
      <c r="R7560"/>
      <c r="T7560" s="30"/>
    </row>
    <row r="7561" spans="4:20" x14ac:dyDescent="0.45">
      <c r="D7561"/>
      <c r="E7561"/>
      <c r="I7561" s="21"/>
      <c r="J7561" s="22"/>
      <c r="K7561" s="23"/>
      <c r="M7561" s="31"/>
      <c r="N7561" s="31"/>
      <c r="O7561"/>
      <c r="P7561"/>
      <c r="R7561"/>
      <c r="T7561" s="30"/>
    </row>
    <row r="7562" spans="4:20" x14ac:dyDescent="0.45">
      <c r="D7562"/>
      <c r="E7562"/>
      <c r="I7562" s="21"/>
      <c r="J7562" s="22"/>
      <c r="K7562" s="23"/>
      <c r="M7562" s="31"/>
      <c r="N7562" s="31"/>
      <c r="O7562"/>
      <c r="P7562"/>
      <c r="R7562"/>
      <c r="T7562" s="30"/>
    </row>
    <row r="7563" spans="4:20" x14ac:dyDescent="0.45">
      <c r="D7563"/>
      <c r="E7563"/>
      <c r="I7563" s="21"/>
      <c r="J7563" s="22"/>
      <c r="K7563" s="23"/>
      <c r="M7563" s="31"/>
      <c r="N7563" s="31"/>
      <c r="O7563"/>
      <c r="P7563"/>
      <c r="R7563"/>
      <c r="T7563" s="30"/>
    </row>
    <row r="7564" spans="4:20" x14ac:dyDescent="0.45">
      <c r="D7564"/>
      <c r="E7564"/>
      <c r="I7564" s="21"/>
      <c r="J7564" s="22"/>
      <c r="K7564" s="23"/>
      <c r="M7564" s="31"/>
      <c r="N7564" s="31"/>
      <c r="O7564"/>
      <c r="P7564"/>
      <c r="R7564"/>
      <c r="T7564" s="30"/>
    </row>
    <row r="7565" spans="4:20" x14ac:dyDescent="0.45">
      <c r="D7565"/>
      <c r="E7565"/>
      <c r="I7565" s="21"/>
      <c r="J7565" s="22"/>
      <c r="K7565" s="23"/>
      <c r="M7565" s="31"/>
      <c r="N7565" s="31"/>
      <c r="O7565"/>
      <c r="P7565"/>
      <c r="R7565"/>
      <c r="T7565" s="30"/>
    </row>
    <row r="7566" spans="4:20" x14ac:dyDescent="0.45">
      <c r="D7566"/>
      <c r="E7566"/>
      <c r="I7566" s="21"/>
      <c r="J7566" s="22"/>
      <c r="K7566" s="23"/>
      <c r="M7566" s="31"/>
      <c r="N7566" s="31"/>
      <c r="O7566"/>
      <c r="P7566"/>
      <c r="R7566"/>
      <c r="T7566" s="30"/>
    </row>
    <row r="7567" spans="4:20" x14ac:dyDescent="0.45">
      <c r="D7567"/>
      <c r="E7567"/>
      <c r="I7567" s="21"/>
      <c r="J7567" s="22"/>
      <c r="K7567" s="23"/>
      <c r="M7567" s="31"/>
      <c r="N7567" s="31"/>
      <c r="O7567"/>
      <c r="P7567"/>
      <c r="R7567"/>
      <c r="T7567" s="30"/>
    </row>
    <row r="7568" spans="4:20" x14ac:dyDescent="0.45">
      <c r="D7568"/>
      <c r="E7568"/>
      <c r="I7568" s="21"/>
      <c r="J7568" s="22"/>
      <c r="K7568" s="23"/>
      <c r="M7568" s="31"/>
      <c r="N7568" s="31"/>
      <c r="O7568"/>
      <c r="P7568"/>
      <c r="R7568"/>
      <c r="T7568" s="30"/>
    </row>
    <row r="7569" spans="4:20" x14ac:dyDescent="0.45">
      <c r="D7569"/>
      <c r="E7569"/>
      <c r="I7569" s="21"/>
      <c r="J7569" s="22"/>
      <c r="K7569" s="23"/>
      <c r="M7569" s="31"/>
      <c r="N7569" s="31"/>
      <c r="O7569"/>
      <c r="P7569"/>
      <c r="R7569"/>
      <c r="T7569" s="30"/>
    </row>
    <row r="7570" spans="4:20" x14ac:dyDescent="0.45">
      <c r="D7570"/>
      <c r="E7570"/>
      <c r="I7570" s="21"/>
      <c r="J7570" s="22"/>
      <c r="K7570" s="23"/>
      <c r="M7570" s="31"/>
      <c r="N7570" s="31"/>
      <c r="O7570"/>
      <c r="P7570"/>
      <c r="R7570"/>
      <c r="T7570" s="30"/>
    </row>
    <row r="7571" spans="4:20" x14ac:dyDescent="0.45">
      <c r="D7571"/>
      <c r="E7571"/>
      <c r="I7571" s="21"/>
      <c r="J7571" s="22"/>
      <c r="K7571" s="23"/>
      <c r="M7571" s="31"/>
      <c r="N7571" s="31"/>
      <c r="O7571"/>
      <c r="P7571"/>
      <c r="R7571"/>
      <c r="T7571" s="30"/>
    </row>
    <row r="7572" spans="4:20" x14ac:dyDescent="0.45">
      <c r="D7572"/>
      <c r="E7572"/>
      <c r="I7572" s="21"/>
      <c r="J7572" s="22"/>
      <c r="K7572" s="23"/>
      <c r="M7572" s="31"/>
      <c r="N7572" s="31"/>
      <c r="O7572"/>
      <c r="P7572"/>
      <c r="R7572"/>
      <c r="T7572" s="30"/>
    </row>
    <row r="7573" spans="4:20" x14ac:dyDescent="0.45">
      <c r="D7573"/>
      <c r="E7573"/>
      <c r="I7573" s="21"/>
      <c r="J7573" s="22"/>
      <c r="K7573" s="23"/>
      <c r="M7573" s="31"/>
      <c r="N7573" s="31"/>
      <c r="O7573"/>
      <c r="P7573"/>
      <c r="R7573"/>
      <c r="T7573" s="30"/>
    </row>
    <row r="7574" spans="4:20" x14ac:dyDescent="0.45">
      <c r="D7574"/>
      <c r="E7574"/>
      <c r="I7574" s="21"/>
      <c r="J7574" s="22"/>
      <c r="K7574" s="23"/>
      <c r="M7574" s="31"/>
      <c r="N7574" s="31"/>
      <c r="O7574"/>
      <c r="P7574"/>
      <c r="R7574"/>
      <c r="T7574" s="30"/>
    </row>
    <row r="7575" spans="4:20" x14ac:dyDescent="0.45">
      <c r="D7575"/>
      <c r="E7575"/>
      <c r="I7575" s="21"/>
      <c r="J7575" s="22"/>
      <c r="K7575" s="23"/>
      <c r="M7575" s="31"/>
      <c r="N7575" s="31"/>
      <c r="O7575"/>
      <c r="P7575"/>
      <c r="R7575"/>
      <c r="T7575" s="30"/>
    </row>
    <row r="7576" spans="4:20" x14ac:dyDescent="0.45">
      <c r="D7576"/>
      <c r="E7576"/>
      <c r="I7576" s="21"/>
      <c r="J7576" s="22"/>
      <c r="K7576" s="23"/>
      <c r="M7576" s="31"/>
      <c r="N7576" s="31"/>
      <c r="O7576"/>
      <c r="P7576"/>
      <c r="R7576"/>
      <c r="T7576" s="30"/>
    </row>
    <row r="7577" spans="4:20" x14ac:dyDescent="0.45">
      <c r="D7577"/>
      <c r="E7577"/>
      <c r="I7577" s="21"/>
      <c r="J7577" s="22"/>
      <c r="K7577" s="23"/>
      <c r="M7577" s="31"/>
      <c r="N7577" s="31"/>
      <c r="O7577"/>
      <c r="P7577"/>
      <c r="R7577"/>
      <c r="T7577" s="30"/>
    </row>
    <row r="7578" spans="4:20" x14ac:dyDescent="0.45">
      <c r="D7578"/>
      <c r="E7578"/>
      <c r="I7578" s="21"/>
      <c r="J7578" s="22"/>
      <c r="K7578" s="23"/>
      <c r="M7578" s="31"/>
      <c r="N7578" s="31"/>
      <c r="O7578"/>
      <c r="P7578"/>
      <c r="R7578"/>
      <c r="T7578" s="30"/>
    </row>
    <row r="7579" spans="4:20" x14ac:dyDescent="0.45">
      <c r="D7579"/>
      <c r="E7579"/>
      <c r="I7579" s="21"/>
      <c r="J7579" s="22"/>
      <c r="K7579" s="23"/>
      <c r="M7579" s="31"/>
      <c r="N7579" s="31"/>
      <c r="O7579"/>
      <c r="P7579"/>
      <c r="R7579"/>
      <c r="T7579" s="30"/>
    </row>
    <row r="7580" spans="4:20" x14ac:dyDescent="0.45">
      <c r="D7580"/>
      <c r="E7580"/>
      <c r="I7580" s="21"/>
      <c r="J7580" s="22"/>
      <c r="K7580" s="23"/>
      <c r="M7580" s="31"/>
      <c r="N7580" s="31"/>
      <c r="O7580"/>
      <c r="P7580"/>
      <c r="R7580"/>
      <c r="T7580" s="30"/>
    </row>
    <row r="7581" spans="4:20" x14ac:dyDescent="0.45">
      <c r="D7581"/>
      <c r="E7581"/>
      <c r="I7581" s="21"/>
      <c r="J7581" s="22"/>
      <c r="K7581" s="23"/>
      <c r="M7581" s="31"/>
      <c r="N7581" s="31"/>
      <c r="O7581"/>
      <c r="P7581"/>
      <c r="R7581"/>
      <c r="T7581" s="30"/>
    </row>
    <row r="7582" spans="4:20" x14ac:dyDescent="0.45">
      <c r="D7582"/>
      <c r="E7582"/>
      <c r="I7582" s="21"/>
      <c r="J7582" s="22"/>
      <c r="K7582" s="23"/>
      <c r="M7582" s="31"/>
      <c r="N7582" s="31"/>
      <c r="O7582"/>
      <c r="P7582"/>
      <c r="R7582"/>
      <c r="T7582" s="30"/>
    </row>
    <row r="7583" spans="4:20" x14ac:dyDescent="0.45">
      <c r="D7583"/>
      <c r="E7583"/>
      <c r="I7583" s="21"/>
      <c r="J7583" s="22"/>
      <c r="K7583" s="23"/>
      <c r="M7583" s="31"/>
      <c r="N7583" s="31"/>
      <c r="O7583"/>
      <c r="P7583"/>
      <c r="R7583"/>
      <c r="T7583" s="30"/>
    </row>
    <row r="7584" spans="4:20" x14ac:dyDescent="0.45">
      <c r="D7584"/>
      <c r="E7584"/>
      <c r="I7584" s="21"/>
      <c r="J7584" s="22"/>
      <c r="K7584" s="23"/>
      <c r="M7584" s="31"/>
      <c r="N7584" s="31"/>
      <c r="O7584"/>
      <c r="P7584"/>
      <c r="R7584"/>
      <c r="T7584" s="30"/>
    </row>
    <row r="7585" spans="4:20" x14ac:dyDescent="0.45">
      <c r="D7585"/>
      <c r="E7585"/>
      <c r="I7585" s="21"/>
      <c r="J7585" s="22"/>
      <c r="K7585" s="23"/>
      <c r="M7585" s="31"/>
      <c r="N7585" s="31"/>
      <c r="O7585"/>
      <c r="P7585"/>
      <c r="R7585"/>
      <c r="T7585" s="30"/>
    </row>
    <row r="7586" spans="4:20" x14ac:dyDescent="0.45">
      <c r="D7586"/>
      <c r="E7586"/>
      <c r="I7586" s="21"/>
      <c r="J7586" s="22"/>
      <c r="K7586" s="23"/>
      <c r="M7586" s="31"/>
      <c r="N7586" s="31"/>
      <c r="O7586"/>
      <c r="P7586"/>
      <c r="R7586"/>
      <c r="T7586" s="30"/>
    </row>
    <row r="7587" spans="4:20" x14ac:dyDescent="0.45">
      <c r="D7587"/>
      <c r="E7587"/>
      <c r="I7587" s="21"/>
      <c r="J7587" s="22"/>
      <c r="K7587" s="23"/>
      <c r="M7587" s="31"/>
      <c r="N7587" s="31"/>
      <c r="O7587"/>
      <c r="P7587"/>
      <c r="R7587"/>
      <c r="T7587" s="30"/>
    </row>
    <row r="7588" spans="4:20" x14ac:dyDescent="0.45">
      <c r="D7588"/>
      <c r="E7588"/>
      <c r="I7588" s="21"/>
      <c r="J7588" s="22"/>
      <c r="K7588" s="23"/>
      <c r="M7588" s="31"/>
      <c r="N7588" s="31"/>
      <c r="O7588"/>
      <c r="P7588"/>
      <c r="R7588"/>
      <c r="T7588" s="30"/>
    </row>
    <row r="7589" spans="4:20" x14ac:dyDescent="0.45">
      <c r="D7589"/>
      <c r="E7589"/>
      <c r="I7589" s="21"/>
      <c r="J7589" s="22"/>
      <c r="K7589" s="23"/>
      <c r="M7589" s="31"/>
      <c r="N7589" s="31"/>
      <c r="O7589"/>
      <c r="P7589"/>
      <c r="R7589"/>
      <c r="T7589" s="30"/>
    </row>
    <row r="7590" spans="4:20" x14ac:dyDescent="0.45">
      <c r="D7590"/>
      <c r="E7590"/>
      <c r="I7590" s="21"/>
      <c r="J7590" s="22"/>
      <c r="K7590" s="23"/>
      <c r="M7590" s="31"/>
      <c r="N7590" s="31"/>
      <c r="O7590"/>
      <c r="P7590"/>
      <c r="R7590"/>
      <c r="T7590" s="30"/>
    </row>
    <row r="7591" spans="4:20" x14ac:dyDescent="0.45">
      <c r="D7591"/>
      <c r="E7591"/>
      <c r="I7591" s="21"/>
      <c r="J7591" s="22"/>
      <c r="K7591" s="23"/>
      <c r="M7591" s="31"/>
      <c r="N7591" s="31"/>
      <c r="O7591"/>
      <c r="P7591"/>
      <c r="R7591"/>
      <c r="T7591" s="30"/>
    </row>
    <row r="7592" spans="4:20" x14ac:dyDescent="0.45">
      <c r="D7592"/>
      <c r="E7592"/>
      <c r="I7592" s="21"/>
      <c r="J7592" s="22"/>
      <c r="K7592" s="23"/>
      <c r="M7592" s="31"/>
      <c r="N7592" s="31"/>
      <c r="O7592"/>
      <c r="P7592"/>
      <c r="R7592"/>
      <c r="T7592" s="30"/>
    </row>
    <row r="7593" spans="4:20" x14ac:dyDescent="0.45">
      <c r="D7593"/>
      <c r="E7593"/>
      <c r="I7593" s="21"/>
      <c r="J7593" s="22"/>
      <c r="K7593" s="23"/>
      <c r="M7593" s="31"/>
      <c r="N7593" s="31"/>
      <c r="O7593"/>
      <c r="P7593"/>
      <c r="R7593"/>
      <c r="T7593" s="30"/>
    </row>
    <row r="7594" spans="4:20" x14ac:dyDescent="0.45">
      <c r="D7594"/>
      <c r="E7594"/>
      <c r="I7594" s="21"/>
      <c r="J7594" s="22"/>
      <c r="K7594" s="23"/>
      <c r="M7594" s="31"/>
      <c r="N7594" s="31"/>
      <c r="O7594"/>
      <c r="P7594"/>
      <c r="R7594"/>
      <c r="T7594" s="30"/>
    </row>
    <row r="7595" spans="4:20" x14ac:dyDescent="0.45">
      <c r="D7595"/>
      <c r="E7595"/>
      <c r="I7595" s="21"/>
      <c r="J7595" s="22"/>
      <c r="K7595" s="23"/>
      <c r="M7595" s="31"/>
      <c r="N7595" s="31"/>
      <c r="O7595"/>
      <c r="P7595"/>
      <c r="R7595"/>
      <c r="T7595" s="30"/>
    </row>
    <row r="7596" spans="4:20" x14ac:dyDescent="0.45">
      <c r="D7596"/>
      <c r="E7596"/>
      <c r="I7596" s="21"/>
      <c r="J7596" s="22"/>
      <c r="K7596" s="23"/>
      <c r="M7596" s="31"/>
      <c r="N7596" s="31"/>
      <c r="O7596"/>
      <c r="P7596"/>
      <c r="R7596"/>
      <c r="T7596" s="30"/>
    </row>
    <row r="7597" spans="4:20" x14ac:dyDescent="0.45">
      <c r="D7597"/>
      <c r="E7597"/>
      <c r="I7597" s="21"/>
      <c r="J7597" s="22"/>
      <c r="K7597" s="23"/>
      <c r="M7597" s="31"/>
      <c r="N7597" s="31"/>
      <c r="O7597"/>
      <c r="P7597"/>
      <c r="R7597"/>
      <c r="T7597" s="30"/>
    </row>
    <row r="7598" spans="4:20" x14ac:dyDescent="0.45">
      <c r="D7598"/>
      <c r="E7598"/>
      <c r="I7598" s="21"/>
      <c r="J7598" s="22"/>
      <c r="K7598" s="23"/>
      <c r="M7598" s="31"/>
      <c r="N7598" s="31"/>
      <c r="O7598"/>
      <c r="P7598"/>
      <c r="R7598"/>
      <c r="T7598" s="30"/>
    </row>
    <row r="7599" spans="4:20" x14ac:dyDescent="0.45">
      <c r="D7599"/>
      <c r="E7599"/>
      <c r="I7599" s="21"/>
      <c r="J7599" s="22"/>
      <c r="K7599" s="23"/>
      <c r="M7599" s="31"/>
      <c r="N7599" s="31"/>
      <c r="O7599"/>
      <c r="P7599"/>
      <c r="R7599"/>
      <c r="T7599" s="30"/>
    </row>
    <row r="7600" spans="4:20" x14ac:dyDescent="0.45">
      <c r="D7600"/>
      <c r="E7600"/>
      <c r="I7600" s="21"/>
      <c r="J7600" s="22"/>
      <c r="K7600" s="23"/>
      <c r="M7600" s="31"/>
      <c r="N7600" s="31"/>
      <c r="O7600"/>
      <c r="P7600"/>
      <c r="R7600"/>
      <c r="T7600" s="30"/>
    </row>
    <row r="7601" spans="4:20" x14ac:dyDescent="0.45">
      <c r="D7601"/>
      <c r="E7601"/>
      <c r="I7601" s="21"/>
      <c r="J7601" s="22"/>
      <c r="K7601" s="23"/>
      <c r="M7601" s="31"/>
      <c r="N7601" s="31"/>
      <c r="O7601"/>
      <c r="P7601"/>
      <c r="R7601"/>
      <c r="T7601" s="30"/>
    </row>
    <row r="7602" spans="4:20" x14ac:dyDescent="0.45">
      <c r="D7602"/>
      <c r="E7602"/>
      <c r="I7602" s="21"/>
      <c r="J7602" s="22"/>
      <c r="K7602" s="23"/>
      <c r="M7602" s="31"/>
      <c r="N7602" s="31"/>
      <c r="O7602"/>
      <c r="P7602"/>
      <c r="R7602"/>
      <c r="T7602" s="30"/>
    </row>
    <row r="7603" spans="4:20" x14ac:dyDescent="0.45">
      <c r="D7603"/>
      <c r="E7603"/>
      <c r="I7603" s="21"/>
      <c r="J7603" s="22"/>
      <c r="K7603" s="23"/>
      <c r="M7603" s="31"/>
      <c r="N7603" s="31"/>
      <c r="O7603"/>
      <c r="P7603"/>
      <c r="R7603"/>
      <c r="T7603" s="30"/>
    </row>
    <row r="7604" spans="4:20" x14ac:dyDescent="0.45">
      <c r="D7604"/>
      <c r="E7604"/>
      <c r="I7604" s="21"/>
      <c r="J7604" s="22"/>
      <c r="K7604" s="23"/>
      <c r="M7604" s="31"/>
      <c r="N7604" s="31"/>
      <c r="O7604"/>
      <c r="P7604"/>
      <c r="R7604"/>
      <c r="T7604" s="30"/>
    </row>
    <row r="7605" spans="4:20" x14ac:dyDescent="0.45">
      <c r="D7605"/>
      <c r="E7605"/>
      <c r="I7605" s="21"/>
      <c r="J7605" s="22"/>
      <c r="K7605" s="23"/>
      <c r="M7605" s="31"/>
      <c r="N7605" s="31"/>
      <c r="O7605"/>
      <c r="P7605"/>
      <c r="R7605"/>
      <c r="T7605" s="30"/>
    </row>
    <row r="7606" spans="4:20" x14ac:dyDescent="0.45">
      <c r="D7606"/>
      <c r="E7606"/>
      <c r="I7606" s="21"/>
      <c r="J7606" s="22"/>
      <c r="K7606" s="23"/>
      <c r="M7606" s="31"/>
      <c r="N7606" s="31"/>
      <c r="O7606"/>
      <c r="P7606"/>
      <c r="R7606"/>
      <c r="T7606" s="30"/>
    </row>
    <row r="7607" spans="4:20" x14ac:dyDescent="0.45">
      <c r="D7607"/>
      <c r="E7607"/>
      <c r="I7607" s="21"/>
      <c r="J7607" s="22"/>
      <c r="K7607" s="23"/>
      <c r="M7607" s="31"/>
      <c r="N7607" s="31"/>
      <c r="O7607"/>
      <c r="P7607"/>
      <c r="R7607"/>
      <c r="T7607" s="30"/>
    </row>
    <row r="7608" spans="4:20" x14ac:dyDescent="0.45">
      <c r="D7608"/>
      <c r="E7608"/>
      <c r="I7608" s="21"/>
      <c r="J7608" s="22"/>
      <c r="K7608" s="23"/>
      <c r="M7608" s="31"/>
      <c r="N7608" s="31"/>
      <c r="O7608"/>
      <c r="P7608"/>
      <c r="R7608"/>
      <c r="T7608" s="30"/>
    </row>
    <row r="7609" spans="4:20" x14ac:dyDescent="0.45">
      <c r="D7609"/>
      <c r="E7609"/>
      <c r="I7609" s="21"/>
      <c r="J7609" s="22"/>
      <c r="K7609" s="23"/>
      <c r="M7609" s="31"/>
      <c r="N7609" s="31"/>
      <c r="O7609"/>
      <c r="P7609"/>
      <c r="R7609"/>
      <c r="T7609" s="30"/>
    </row>
    <row r="7610" spans="4:20" x14ac:dyDescent="0.45">
      <c r="D7610"/>
      <c r="E7610"/>
      <c r="I7610" s="21"/>
      <c r="J7610" s="22"/>
      <c r="K7610" s="23"/>
      <c r="M7610" s="31"/>
      <c r="N7610" s="31"/>
      <c r="O7610"/>
      <c r="P7610"/>
      <c r="R7610"/>
      <c r="T7610" s="30"/>
    </row>
    <row r="7611" spans="4:20" x14ac:dyDescent="0.45">
      <c r="D7611"/>
      <c r="E7611"/>
      <c r="I7611" s="21"/>
      <c r="J7611" s="22"/>
      <c r="K7611" s="23"/>
      <c r="M7611" s="31"/>
      <c r="N7611" s="31"/>
      <c r="O7611"/>
      <c r="P7611"/>
      <c r="R7611"/>
      <c r="T7611" s="30"/>
    </row>
    <row r="7612" spans="4:20" x14ac:dyDescent="0.45">
      <c r="D7612"/>
      <c r="E7612"/>
      <c r="I7612" s="21"/>
      <c r="J7612" s="22"/>
      <c r="K7612" s="23"/>
      <c r="M7612" s="31"/>
      <c r="N7612" s="31"/>
      <c r="O7612"/>
      <c r="P7612"/>
      <c r="R7612"/>
      <c r="T7612" s="30"/>
    </row>
    <row r="7613" spans="4:20" x14ac:dyDescent="0.45">
      <c r="D7613"/>
      <c r="E7613"/>
      <c r="I7613" s="21"/>
      <c r="J7613" s="22"/>
      <c r="K7613" s="23"/>
      <c r="M7613" s="31"/>
      <c r="N7613" s="31"/>
      <c r="O7613"/>
      <c r="P7613"/>
      <c r="R7613"/>
      <c r="T7613" s="30"/>
    </row>
    <row r="7614" spans="4:20" x14ac:dyDescent="0.45">
      <c r="D7614"/>
      <c r="E7614"/>
      <c r="I7614" s="21"/>
      <c r="J7614" s="22"/>
      <c r="K7614" s="23"/>
      <c r="M7614" s="31"/>
      <c r="N7614" s="31"/>
      <c r="O7614"/>
      <c r="P7614"/>
      <c r="R7614"/>
      <c r="T7614" s="30"/>
    </row>
    <row r="7615" spans="4:20" x14ac:dyDescent="0.45">
      <c r="D7615"/>
      <c r="E7615"/>
      <c r="I7615" s="21"/>
      <c r="J7615" s="22"/>
      <c r="K7615" s="23"/>
      <c r="M7615" s="31"/>
      <c r="N7615" s="31"/>
      <c r="O7615"/>
      <c r="P7615"/>
      <c r="R7615"/>
      <c r="T7615" s="30"/>
    </row>
    <row r="7616" spans="4:20" x14ac:dyDescent="0.45">
      <c r="D7616"/>
      <c r="E7616"/>
      <c r="I7616" s="21"/>
      <c r="J7616" s="22"/>
      <c r="K7616" s="23"/>
      <c r="M7616" s="31"/>
      <c r="N7616" s="31"/>
      <c r="O7616"/>
      <c r="P7616"/>
      <c r="R7616"/>
      <c r="T7616" s="30"/>
    </row>
    <row r="7617" spans="4:20" x14ac:dyDescent="0.45">
      <c r="D7617"/>
      <c r="E7617"/>
      <c r="I7617" s="21"/>
      <c r="J7617" s="22"/>
      <c r="K7617" s="23"/>
      <c r="M7617" s="31"/>
      <c r="N7617" s="31"/>
      <c r="O7617"/>
      <c r="P7617"/>
      <c r="R7617"/>
      <c r="T7617" s="30"/>
    </row>
    <row r="7618" spans="4:20" x14ac:dyDescent="0.45">
      <c r="D7618"/>
      <c r="E7618"/>
      <c r="I7618" s="21"/>
      <c r="J7618" s="22"/>
      <c r="K7618" s="23"/>
      <c r="M7618" s="31"/>
      <c r="N7618" s="31"/>
      <c r="O7618"/>
      <c r="P7618"/>
      <c r="R7618"/>
      <c r="T7618" s="30"/>
    </row>
    <row r="7619" spans="4:20" x14ac:dyDescent="0.45">
      <c r="D7619"/>
      <c r="E7619"/>
      <c r="I7619" s="21"/>
      <c r="J7619" s="22"/>
      <c r="K7619" s="23"/>
      <c r="M7619" s="31"/>
      <c r="N7619" s="31"/>
      <c r="O7619"/>
      <c r="P7619"/>
      <c r="R7619"/>
      <c r="T7619" s="30"/>
    </row>
    <row r="7620" spans="4:20" x14ac:dyDescent="0.45">
      <c r="D7620"/>
      <c r="E7620"/>
      <c r="I7620" s="21"/>
      <c r="J7620" s="22"/>
      <c r="K7620" s="23"/>
      <c r="M7620" s="31"/>
      <c r="N7620" s="31"/>
      <c r="O7620"/>
      <c r="P7620"/>
      <c r="R7620"/>
      <c r="T7620" s="30"/>
    </row>
    <row r="7621" spans="4:20" x14ac:dyDescent="0.45">
      <c r="D7621"/>
      <c r="E7621"/>
      <c r="I7621" s="21"/>
      <c r="J7621" s="22"/>
      <c r="K7621" s="23"/>
      <c r="M7621" s="31"/>
      <c r="N7621" s="31"/>
      <c r="O7621"/>
      <c r="P7621"/>
      <c r="R7621"/>
      <c r="T7621" s="30"/>
    </row>
    <row r="7622" spans="4:20" x14ac:dyDescent="0.45">
      <c r="D7622"/>
      <c r="E7622"/>
      <c r="I7622" s="21"/>
      <c r="J7622" s="22"/>
      <c r="K7622" s="23"/>
      <c r="M7622" s="31"/>
      <c r="N7622" s="31"/>
      <c r="O7622"/>
      <c r="P7622"/>
      <c r="R7622"/>
      <c r="T7622" s="30"/>
    </row>
    <row r="7623" spans="4:20" x14ac:dyDescent="0.45">
      <c r="D7623"/>
      <c r="E7623"/>
      <c r="I7623" s="21"/>
      <c r="J7623" s="22"/>
      <c r="K7623" s="23"/>
      <c r="M7623" s="31"/>
      <c r="N7623" s="31"/>
      <c r="O7623"/>
      <c r="P7623"/>
      <c r="R7623"/>
      <c r="T7623" s="30"/>
    </row>
    <row r="7624" spans="4:20" x14ac:dyDescent="0.45">
      <c r="D7624"/>
      <c r="E7624"/>
      <c r="I7624" s="21"/>
      <c r="J7624" s="22"/>
      <c r="K7624" s="23"/>
      <c r="M7624" s="31"/>
      <c r="N7624" s="31"/>
      <c r="O7624"/>
      <c r="P7624"/>
      <c r="R7624"/>
      <c r="T7624" s="30"/>
    </row>
    <row r="7625" spans="4:20" x14ac:dyDescent="0.45">
      <c r="D7625"/>
      <c r="E7625"/>
      <c r="I7625" s="21"/>
      <c r="J7625" s="22"/>
      <c r="K7625" s="23"/>
      <c r="M7625" s="31"/>
      <c r="N7625" s="31"/>
      <c r="O7625"/>
      <c r="P7625"/>
      <c r="R7625"/>
      <c r="T7625" s="30"/>
    </row>
    <row r="7626" spans="4:20" x14ac:dyDescent="0.45">
      <c r="D7626"/>
      <c r="E7626"/>
      <c r="I7626" s="21"/>
      <c r="J7626" s="22"/>
      <c r="K7626" s="23"/>
      <c r="M7626" s="31"/>
      <c r="N7626" s="31"/>
      <c r="O7626"/>
      <c r="P7626"/>
      <c r="R7626"/>
      <c r="T7626" s="30"/>
    </row>
    <row r="7627" spans="4:20" x14ac:dyDescent="0.45">
      <c r="D7627"/>
      <c r="E7627"/>
      <c r="I7627" s="21"/>
      <c r="J7627" s="22"/>
      <c r="K7627" s="23"/>
      <c r="M7627" s="31"/>
      <c r="N7627" s="31"/>
      <c r="O7627"/>
      <c r="P7627"/>
      <c r="R7627"/>
      <c r="T7627" s="30"/>
    </row>
    <row r="7628" spans="4:20" x14ac:dyDescent="0.45">
      <c r="D7628"/>
      <c r="E7628"/>
      <c r="I7628" s="21"/>
      <c r="J7628" s="22"/>
      <c r="K7628" s="23"/>
      <c r="M7628" s="31"/>
      <c r="N7628" s="31"/>
      <c r="O7628"/>
      <c r="P7628"/>
      <c r="R7628"/>
      <c r="T7628" s="30"/>
    </row>
    <row r="7629" spans="4:20" x14ac:dyDescent="0.45">
      <c r="D7629"/>
      <c r="E7629"/>
      <c r="I7629" s="21"/>
      <c r="J7629" s="22"/>
      <c r="K7629" s="23"/>
      <c r="M7629" s="31"/>
      <c r="N7629" s="31"/>
      <c r="O7629"/>
      <c r="P7629"/>
      <c r="R7629"/>
      <c r="T7629" s="30"/>
    </row>
    <row r="7630" spans="4:20" x14ac:dyDescent="0.45">
      <c r="D7630"/>
      <c r="E7630"/>
      <c r="I7630" s="21"/>
      <c r="J7630" s="22"/>
      <c r="K7630" s="23"/>
      <c r="M7630" s="31"/>
      <c r="N7630" s="31"/>
      <c r="O7630"/>
      <c r="P7630"/>
      <c r="R7630"/>
      <c r="T7630" s="30"/>
    </row>
    <row r="7631" spans="4:20" x14ac:dyDescent="0.45">
      <c r="D7631"/>
      <c r="E7631"/>
      <c r="I7631" s="21"/>
      <c r="J7631" s="22"/>
      <c r="K7631" s="23"/>
      <c r="M7631" s="31"/>
      <c r="N7631" s="31"/>
      <c r="O7631"/>
      <c r="P7631"/>
      <c r="R7631"/>
      <c r="T7631" s="30"/>
    </row>
    <row r="7632" spans="4:20" x14ac:dyDescent="0.45">
      <c r="D7632"/>
      <c r="E7632"/>
      <c r="I7632" s="21"/>
      <c r="J7632" s="22"/>
      <c r="K7632" s="23"/>
      <c r="M7632" s="31"/>
      <c r="N7632" s="31"/>
      <c r="O7632"/>
      <c r="P7632"/>
      <c r="R7632"/>
      <c r="T7632" s="30"/>
    </row>
    <row r="7633" spans="4:20" x14ac:dyDescent="0.45">
      <c r="D7633"/>
      <c r="E7633"/>
      <c r="I7633" s="21"/>
      <c r="J7633" s="22"/>
      <c r="K7633" s="23"/>
      <c r="M7633" s="31"/>
      <c r="N7633" s="31"/>
      <c r="O7633"/>
      <c r="P7633"/>
      <c r="R7633"/>
      <c r="T7633" s="30"/>
    </row>
    <row r="7634" spans="4:20" x14ac:dyDescent="0.45">
      <c r="D7634"/>
      <c r="E7634"/>
      <c r="I7634" s="21"/>
      <c r="J7634" s="22"/>
      <c r="K7634" s="23"/>
      <c r="M7634" s="31"/>
      <c r="N7634" s="31"/>
      <c r="O7634"/>
      <c r="P7634"/>
      <c r="R7634"/>
      <c r="T7634" s="30"/>
    </row>
    <row r="7635" spans="4:20" x14ac:dyDescent="0.45">
      <c r="D7635"/>
      <c r="E7635"/>
      <c r="I7635" s="21"/>
      <c r="J7635" s="22"/>
      <c r="K7635" s="23"/>
      <c r="M7635" s="31"/>
      <c r="N7635" s="31"/>
      <c r="O7635"/>
      <c r="P7635"/>
      <c r="R7635"/>
      <c r="T7635" s="30"/>
    </row>
    <row r="7636" spans="4:20" x14ac:dyDescent="0.45">
      <c r="D7636"/>
      <c r="E7636"/>
      <c r="I7636" s="21"/>
      <c r="J7636" s="22"/>
      <c r="K7636" s="23"/>
      <c r="M7636" s="31"/>
      <c r="N7636" s="31"/>
      <c r="O7636"/>
      <c r="P7636"/>
      <c r="R7636"/>
      <c r="T7636" s="30"/>
    </row>
    <row r="7637" spans="4:20" x14ac:dyDescent="0.45">
      <c r="D7637"/>
      <c r="E7637"/>
      <c r="I7637" s="21"/>
      <c r="J7637" s="22"/>
      <c r="K7637" s="23"/>
      <c r="M7637" s="31"/>
      <c r="N7637" s="31"/>
      <c r="O7637"/>
      <c r="P7637"/>
      <c r="R7637"/>
      <c r="T7637" s="30"/>
    </row>
    <row r="7638" spans="4:20" x14ac:dyDescent="0.45">
      <c r="D7638"/>
      <c r="E7638"/>
      <c r="I7638" s="21"/>
      <c r="J7638" s="22"/>
      <c r="K7638" s="23"/>
      <c r="M7638" s="31"/>
      <c r="N7638" s="31"/>
      <c r="O7638"/>
      <c r="P7638"/>
      <c r="R7638"/>
      <c r="T7638" s="30"/>
    </row>
    <row r="7639" spans="4:20" x14ac:dyDescent="0.45">
      <c r="D7639"/>
      <c r="E7639"/>
      <c r="I7639" s="21"/>
      <c r="J7639" s="22"/>
      <c r="K7639" s="23"/>
      <c r="M7639" s="31"/>
      <c r="N7639" s="31"/>
      <c r="O7639"/>
      <c r="P7639"/>
      <c r="R7639"/>
      <c r="T7639" s="30"/>
    </row>
    <row r="7640" spans="4:20" x14ac:dyDescent="0.45">
      <c r="D7640"/>
      <c r="E7640"/>
      <c r="I7640" s="21"/>
      <c r="J7640" s="22"/>
      <c r="K7640" s="23"/>
      <c r="M7640" s="31"/>
      <c r="N7640" s="31"/>
      <c r="O7640"/>
      <c r="P7640"/>
      <c r="R7640"/>
      <c r="T7640" s="30"/>
    </row>
    <row r="7641" spans="4:20" x14ac:dyDescent="0.45">
      <c r="D7641"/>
      <c r="E7641"/>
      <c r="I7641" s="21"/>
      <c r="J7641" s="22"/>
      <c r="K7641" s="23"/>
      <c r="M7641" s="31"/>
      <c r="N7641" s="31"/>
      <c r="O7641"/>
      <c r="P7641"/>
      <c r="R7641"/>
      <c r="T7641" s="30"/>
    </row>
    <row r="7642" spans="4:20" x14ac:dyDescent="0.45">
      <c r="D7642"/>
      <c r="E7642"/>
      <c r="I7642" s="21"/>
      <c r="J7642" s="22"/>
      <c r="K7642" s="23"/>
      <c r="M7642" s="31"/>
      <c r="N7642" s="31"/>
      <c r="O7642"/>
      <c r="P7642"/>
      <c r="R7642"/>
      <c r="T7642" s="30"/>
    </row>
    <row r="7643" spans="4:20" x14ac:dyDescent="0.45">
      <c r="D7643"/>
      <c r="E7643"/>
      <c r="I7643" s="21"/>
      <c r="J7643" s="22"/>
      <c r="K7643" s="23"/>
      <c r="M7643" s="31"/>
      <c r="N7643" s="31"/>
      <c r="O7643"/>
      <c r="P7643"/>
      <c r="R7643"/>
      <c r="T7643" s="30"/>
    </row>
    <row r="7644" spans="4:20" x14ac:dyDescent="0.45">
      <c r="D7644"/>
      <c r="E7644"/>
      <c r="I7644" s="21"/>
      <c r="J7644" s="22"/>
      <c r="K7644" s="23"/>
      <c r="M7644" s="31"/>
      <c r="N7644" s="31"/>
      <c r="O7644"/>
      <c r="P7644"/>
      <c r="R7644"/>
      <c r="T7644" s="30"/>
    </row>
    <row r="7645" spans="4:20" x14ac:dyDescent="0.45">
      <c r="D7645"/>
      <c r="E7645"/>
      <c r="I7645" s="21"/>
      <c r="J7645" s="22"/>
      <c r="K7645" s="23"/>
      <c r="M7645" s="31"/>
      <c r="N7645" s="31"/>
      <c r="O7645"/>
      <c r="P7645"/>
      <c r="R7645"/>
      <c r="T7645" s="30"/>
    </row>
    <row r="7646" spans="4:20" x14ac:dyDescent="0.45">
      <c r="D7646"/>
      <c r="E7646"/>
      <c r="I7646" s="21"/>
      <c r="J7646" s="22"/>
      <c r="K7646" s="23"/>
      <c r="M7646" s="31"/>
      <c r="N7646" s="31"/>
      <c r="O7646"/>
      <c r="P7646"/>
      <c r="R7646"/>
      <c r="T7646" s="30"/>
    </row>
    <row r="7647" spans="4:20" x14ac:dyDescent="0.45">
      <c r="D7647"/>
      <c r="E7647"/>
      <c r="I7647" s="21"/>
      <c r="J7647" s="22"/>
      <c r="K7647" s="23"/>
      <c r="M7647" s="31"/>
      <c r="N7647" s="31"/>
      <c r="O7647"/>
      <c r="P7647"/>
      <c r="R7647"/>
      <c r="T7647" s="30"/>
    </row>
    <row r="7648" spans="4:20" x14ac:dyDescent="0.45">
      <c r="D7648"/>
      <c r="E7648"/>
      <c r="I7648" s="21"/>
      <c r="J7648" s="22"/>
      <c r="K7648" s="23"/>
      <c r="M7648" s="31"/>
      <c r="N7648" s="31"/>
      <c r="O7648"/>
      <c r="P7648"/>
      <c r="R7648"/>
      <c r="T7648" s="30"/>
    </row>
    <row r="7649" spans="4:20" x14ac:dyDescent="0.45">
      <c r="D7649"/>
      <c r="E7649"/>
      <c r="I7649" s="21"/>
      <c r="J7649" s="22"/>
      <c r="K7649" s="23"/>
      <c r="M7649" s="31"/>
      <c r="N7649" s="31"/>
      <c r="O7649"/>
      <c r="P7649"/>
      <c r="R7649"/>
      <c r="T7649" s="30"/>
    </row>
    <row r="7650" spans="4:20" x14ac:dyDescent="0.45">
      <c r="D7650"/>
      <c r="E7650"/>
      <c r="I7650" s="21"/>
      <c r="J7650" s="22"/>
      <c r="K7650" s="23"/>
      <c r="M7650" s="31"/>
      <c r="N7650" s="31"/>
      <c r="O7650"/>
      <c r="P7650"/>
      <c r="R7650"/>
      <c r="T7650" s="30"/>
    </row>
    <row r="7651" spans="4:20" x14ac:dyDescent="0.45">
      <c r="D7651"/>
      <c r="E7651"/>
      <c r="I7651" s="21"/>
      <c r="J7651" s="22"/>
      <c r="K7651" s="23"/>
      <c r="M7651" s="31"/>
      <c r="N7651" s="31"/>
      <c r="O7651"/>
      <c r="P7651"/>
      <c r="R7651"/>
      <c r="T7651" s="30"/>
    </row>
    <row r="7652" spans="4:20" x14ac:dyDescent="0.45">
      <c r="D7652"/>
      <c r="E7652"/>
      <c r="I7652" s="21"/>
      <c r="J7652" s="22"/>
      <c r="K7652" s="23"/>
      <c r="M7652" s="31"/>
      <c r="N7652" s="31"/>
      <c r="O7652"/>
      <c r="P7652"/>
      <c r="R7652"/>
      <c r="T7652" s="30"/>
    </row>
    <row r="7653" spans="4:20" x14ac:dyDescent="0.45">
      <c r="D7653"/>
      <c r="E7653"/>
      <c r="I7653" s="21"/>
      <c r="J7653" s="22"/>
      <c r="K7653" s="23"/>
      <c r="M7653" s="31"/>
      <c r="N7653" s="31"/>
      <c r="O7653"/>
      <c r="P7653"/>
      <c r="R7653"/>
      <c r="T7653" s="30"/>
    </row>
    <row r="7654" spans="4:20" x14ac:dyDescent="0.45">
      <c r="D7654"/>
      <c r="E7654"/>
      <c r="I7654" s="21"/>
      <c r="J7654" s="22"/>
      <c r="K7654" s="23"/>
      <c r="M7654" s="31"/>
      <c r="N7654" s="31"/>
      <c r="O7654"/>
      <c r="P7654"/>
      <c r="R7654"/>
      <c r="T7654" s="30"/>
    </row>
    <row r="7655" spans="4:20" x14ac:dyDescent="0.45">
      <c r="D7655"/>
      <c r="E7655"/>
      <c r="I7655" s="21"/>
      <c r="J7655" s="22"/>
      <c r="K7655" s="23"/>
      <c r="M7655" s="31"/>
      <c r="N7655" s="31"/>
      <c r="O7655"/>
      <c r="P7655"/>
      <c r="R7655"/>
      <c r="T7655" s="30"/>
    </row>
    <row r="7656" spans="4:20" x14ac:dyDescent="0.45">
      <c r="D7656"/>
      <c r="E7656"/>
      <c r="I7656" s="21"/>
      <c r="J7656" s="22"/>
      <c r="K7656" s="23"/>
      <c r="M7656" s="31"/>
      <c r="N7656" s="31"/>
      <c r="O7656"/>
      <c r="P7656"/>
      <c r="R7656"/>
      <c r="T7656" s="30"/>
    </row>
    <row r="7657" spans="4:20" x14ac:dyDescent="0.45">
      <c r="D7657"/>
      <c r="E7657"/>
      <c r="I7657" s="21"/>
      <c r="J7657" s="22"/>
      <c r="K7657" s="23"/>
      <c r="M7657" s="31"/>
      <c r="N7657" s="31"/>
      <c r="O7657"/>
      <c r="P7657"/>
      <c r="R7657"/>
      <c r="T7657" s="30"/>
    </row>
    <row r="7658" spans="4:20" x14ac:dyDescent="0.45">
      <c r="D7658"/>
      <c r="E7658"/>
      <c r="I7658" s="21"/>
      <c r="J7658" s="22"/>
      <c r="K7658" s="23"/>
      <c r="M7658" s="31"/>
      <c r="N7658" s="31"/>
      <c r="O7658"/>
      <c r="P7658"/>
      <c r="R7658"/>
      <c r="T7658" s="30"/>
    </row>
    <row r="7659" spans="4:20" x14ac:dyDescent="0.45">
      <c r="D7659"/>
      <c r="E7659"/>
      <c r="I7659" s="21"/>
      <c r="J7659" s="22"/>
      <c r="K7659" s="23"/>
      <c r="M7659" s="31"/>
      <c r="N7659" s="31"/>
      <c r="O7659"/>
      <c r="P7659"/>
      <c r="R7659"/>
      <c r="T7659" s="30"/>
    </row>
    <row r="7660" spans="4:20" x14ac:dyDescent="0.45">
      <c r="D7660"/>
      <c r="E7660"/>
      <c r="I7660" s="21"/>
      <c r="J7660" s="22"/>
      <c r="K7660" s="23"/>
      <c r="M7660" s="31"/>
      <c r="N7660" s="31"/>
      <c r="O7660"/>
      <c r="P7660"/>
      <c r="R7660"/>
      <c r="T7660" s="30"/>
    </row>
    <row r="7661" spans="4:20" x14ac:dyDescent="0.45">
      <c r="D7661"/>
      <c r="E7661"/>
      <c r="I7661" s="21"/>
      <c r="J7661" s="22"/>
      <c r="K7661" s="23"/>
      <c r="M7661" s="31"/>
      <c r="N7661" s="31"/>
      <c r="O7661"/>
      <c r="P7661"/>
      <c r="R7661"/>
      <c r="T7661" s="30"/>
    </row>
    <row r="7662" spans="4:20" x14ac:dyDescent="0.45">
      <c r="D7662"/>
      <c r="E7662"/>
      <c r="I7662" s="21"/>
      <c r="J7662" s="22"/>
      <c r="K7662" s="23"/>
      <c r="M7662" s="31"/>
      <c r="N7662" s="31"/>
      <c r="O7662"/>
      <c r="P7662"/>
      <c r="R7662"/>
      <c r="T7662" s="30"/>
    </row>
    <row r="7663" spans="4:20" x14ac:dyDescent="0.45">
      <c r="D7663"/>
      <c r="E7663"/>
      <c r="I7663" s="21"/>
      <c r="J7663" s="22"/>
      <c r="K7663" s="23"/>
      <c r="M7663" s="31"/>
      <c r="N7663" s="31"/>
      <c r="O7663"/>
      <c r="P7663"/>
      <c r="R7663"/>
      <c r="T7663" s="30"/>
    </row>
    <row r="7664" spans="4:20" x14ac:dyDescent="0.45">
      <c r="D7664"/>
      <c r="E7664"/>
      <c r="I7664" s="21"/>
      <c r="J7664" s="22"/>
      <c r="K7664" s="23"/>
      <c r="M7664" s="31"/>
      <c r="N7664" s="31"/>
      <c r="O7664"/>
      <c r="P7664"/>
      <c r="R7664"/>
      <c r="T7664" s="30"/>
    </row>
    <row r="7665" spans="4:20" x14ac:dyDescent="0.45">
      <c r="D7665"/>
      <c r="E7665"/>
      <c r="I7665" s="21"/>
      <c r="J7665" s="22"/>
      <c r="K7665" s="23"/>
      <c r="M7665" s="31"/>
      <c r="N7665" s="31"/>
      <c r="O7665"/>
      <c r="P7665"/>
      <c r="R7665"/>
      <c r="T7665" s="30"/>
    </row>
    <row r="7666" spans="4:20" x14ac:dyDescent="0.45">
      <c r="D7666"/>
      <c r="E7666"/>
      <c r="I7666" s="21"/>
      <c r="J7666" s="22"/>
      <c r="K7666" s="23"/>
      <c r="M7666" s="31"/>
      <c r="N7666" s="31"/>
      <c r="O7666"/>
      <c r="P7666"/>
      <c r="R7666"/>
      <c r="T7666" s="30"/>
    </row>
    <row r="7667" spans="4:20" x14ac:dyDescent="0.45">
      <c r="D7667"/>
      <c r="E7667"/>
      <c r="I7667" s="21"/>
      <c r="J7667" s="22"/>
      <c r="K7667" s="23"/>
      <c r="M7667" s="31"/>
      <c r="N7667" s="31"/>
      <c r="O7667"/>
      <c r="P7667"/>
      <c r="R7667"/>
      <c r="T7667" s="30"/>
    </row>
    <row r="7668" spans="4:20" x14ac:dyDescent="0.45">
      <c r="D7668"/>
      <c r="E7668"/>
      <c r="I7668" s="21"/>
      <c r="J7668" s="22"/>
      <c r="K7668" s="23"/>
      <c r="M7668" s="31"/>
      <c r="N7668" s="31"/>
      <c r="O7668"/>
      <c r="P7668"/>
      <c r="R7668"/>
      <c r="T7668" s="30"/>
    </row>
    <row r="7669" spans="4:20" x14ac:dyDescent="0.45">
      <c r="D7669"/>
      <c r="E7669"/>
      <c r="I7669" s="21"/>
      <c r="J7669" s="22"/>
      <c r="K7669" s="23"/>
      <c r="M7669" s="31"/>
      <c r="N7669" s="31"/>
      <c r="O7669"/>
      <c r="P7669"/>
      <c r="R7669"/>
      <c r="T7669" s="30"/>
    </row>
    <row r="7670" spans="4:20" x14ac:dyDescent="0.45">
      <c r="D7670"/>
      <c r="E7670"/>
      <c r="I7670" s="21"/>
      <c r="J7670" s="22"/>
      <c r="K7670" s="23"/>
      <c r="M7670" s="31"/>
      <c r="N7670" s="31"/>
      <c r="O7670"/>
      <c r="P7670"/>
      <c r="R7670"/>
      <c r="T7670" s="30"/>
    </row>
    <row r="7671" spans="4:20" x14ac:dyDescent="0.45">
      <c r="D7671"/>
      <c r="E7671"/>
      <c r="I7671" s="21"/>
      <c r="J7671" s="22"/>
      <c r="K7671" s="23"/>
      <c r="M7671" s="31"/>
      <c r="N7671" s="31"/>
      <c r="O7671"/>
      <c r="P7671"/>
      <c r="R7671"/>
      <c r="T7671" s="30"/>
    </row>
    <row r="7672" spans="4:20" x14ac:dyDescent="0.45">
      <c r="D7672"/>
      <c r="E7672"/>
      <c r="I7672" s="21"/>
      <c r="J7672" s="22"/>
      <c r="K7672" s="23"/>
      <c r="M7672" s="31"/>
      <c r="N7672" s="31"/>
      <c r="O7672"/>
      <c r="P7672"/>
      <c r="R7672"/>
      <c r="T7672" s="30"/>
    </row>
    <row r="7673" spans="4:20" x14ac:dyDescent="0.45">
      <c r="D7673"/>
      <c r="E7673"/>
      <c r="I7673" s="21"/>
      <c r="J7673" s="22"/>
      <c r="K7673" s="23"/>
      <c r="M7673" s="31"/>
      <c r="N7673" s="31"/>
      <c r="O7673"/>
      <c r="P7673"/>
      <c r="R7673"/>
      <c r="T7673" s="30"/>
    </row>
    <row r="7674" spans="4:20" x14ac:dyDescent="0.45">
      <c r="D7674"/>
      <c r="E7674"/>
      <c r="I7674" s="21"/>
      <c r="J7674" s="22"/>
      <c r="K7674" s="23"/>
      <c r="M7674" s="31"/>
      <c r="N7674" s="31"/>
      <c r="O7674"/>
      <c r="P7674"/>
      <c r="R7674"/>
      <c r="T7674" s="30"/>
    </row>
    <row r="7675" spans="4:20" x14ac:dyDescent="0.45">
      <c r="D7675"/>
      <c r="E7675"/>
      <c r="I7675" s="21"/>
      <c r="J7675" s="22"/>
      <c r="K7675" s="23"/>
      <c r="M7675" s="31"/>
      <c r="N7675" s="31"/>
      <c r="O7675"/>
      <c r="P7675"/>
      <c r="R7675"/>
      <c r="T7675" s="30"/>
    </row>
    <row r="7676" spans="4:20" x14ac:dyDescent="0.45">
      <c r="D7676"/>
      <c r="E7676"/>
      <c r="I7676" s="21"/>
      <c r="J7676" s="22"/>
      <c r="K7676" s="23"/>
      <c r="M7676" s="31"/>
      <c r="N7676" s="31"/>
      <c r="O7676"/>
      <c r="P7676"/>
      <c r="R7676"/>
      <c r="T7676" s="30"/>
    </row>
    <row r="7677" spans="4:20" x14ac:dyDescent="0.45">
      <c r="D7677"/>
      <c r="E7677"/>
      <c r="I7677" s="21"/>
      <c r="J7677" s="22"/>
      <c r="K7677" s="23"/>
      <c r="M7677" s="31"/>
      <c r="N7677" s="31"/>
      <c r="O7677"/>
      <c r="P7677"/>
      <c r="R7677"/>
      <c r="T7677" s="30"/>
    </row>
    <row r="7678" spans="4:20" x14ac:dyDescent="0.45">
      <c r="D7678"/>
      <c r="E7678"/>
      <c r="I7678" s="21"/>
      <c r="J7678" s="22"/>
      <c r="K7678" s="23"/>
      <c r="M7678" s="31"/>
      <c r="N7678" s="31"/>
      <c r="O7678"/>
      <c r="P7678"/>
      <c r="R7678"/>
      <c r="T7678" s="30"/>
    </row>
    <row r="7679" spans="4:20" x14ac:dyDescent="0.45">
      <c r="D7679"/>
      <c r="E7679"/>
      <c r="I7679" s="21"/>
      <c r="J7679" s="22"/>
      <c r="K7679" s="23"/>
      <c r="M7679" s="31"/>
      <c r="N7679" s="31"/>
      <c r="O7679"/>
      <c r="P7679"/>
      <c r="R7679"/>
      <c r="T7679" s="30"/>
    </row>
    <row r="7680" spans="4:20" x14ac:dyDescent="0.45">
      <c r="D7680"/>
      <c r="E7680"/>
      <c r="I7680" s="21"/>
      <c r="J7680" s="22"/>
      <c r="K7680" s="23"/>
      <c r="M7680" s="31"/>
      <c r="N7680" s="31"/>
      <c r="O7680"/>
      <c r="P7680"/>
      <c r="R7680"/>
      <c r="T7680" s="30"/>
    </row>
    <row r="7681" spans="4:20" x14ac:dyDescent="0.45">
      <c r="D7681"/>
      <c r="E7681"/>
      <c r="I7681" s="21"/>
      <c r="J7681" s="22"/>
      <c r="K7681" s="23"/>
      <c r="M7681" s="31"/>
      <c r="N7681" s="31"/>
      <c r="O7681"/>
      <c r="P7681"/>
      <c r="R7681"/>
      <c r="T7681" s="30"/>
    </row>
    <row r="7682" spans="4:20" x14ac:dyDescent="0.45">
      <c r="D7682"/>
      <c r="E7682"/>
      <c r="I7682" s="21"/>
      <c r="J7682" s="22"/>
      <c r="K7682" s="23"/>
      <c r="M7682" s="31"/>
      <c r="N7682" s="31"/>
      <c r="O7682"/>
      <c r="P7682"/>
      <c r="R7682"/>
      <c r="T7682" s="30"/>
    </row>
    <row r="7683" spans="4:20" x14ac:dyDescent="0.45">
      <c r="D7683"/>
      <c r="E7683"/>
      <c r="I7683" s="21"/>
      <c r="J7683" s="22"/>
      <c r="K7683" s="23"/>
      <c r="M7683" s="31"/>
      <c r="N7683" s="31"/>
      <c r="O7683"/>
      <c r="P7683"/>
      <c r="R7683"/>
      <c r="T7683" s="30"/>
    </row>
    <row r="7684" spans="4:20" x14ac:dyDescent="0.45">
      <c r="D7684"/>
      <c r="E7684"/>
      <c r="I7684" s="21"/>
      <c r="J7684" s="22"/>
      <c r="K7684" s="23"/>
      <c r="M7684" s="31"/>
      <c r="N7684" s="31"/>
      <c r="O7684"/>
      <c r="P7684"/>
      <c r="R7684"/>
      <c r="T7684" s="30"/>
    </row>
    <row r="7685" spans="4:20" x14ac:dyDescent="0.45">
      <c r="D7685"/>
      <c r="E7685"/>
      <c r="I7685" s="21"/>
      <c r="J7685" s="22"/>
      <c r="K7685" s="23"/>
      <c r="M7685" s="31"/>
      <c r="N7685" s="31"/>
      <c r="O7685"/>
      <c r="P7685"/>
      <c r="R7685"/>
      <c r="T7685" s="30"/>
    </row>
    <row r="7686" spans="4:20" x14ac:dyDescent="0.45">
      <c r="D7686"/>
      <c r="E7686"/>
      <c r="I7686" s="21"/>
      <c r="J7686" s="22"/>
      <c r="K7686" s="23"/>
      <c r="M7686" s="31"/>
      <c r="N7686" s="31"/>
      <c r="O7686"/>
      <c r="P7686"/>
      <c r="R7686"/>
      <c r="T7686" s="30"/>
    </row>
    <row r="7687" spans="4:20" x14ac:dyDescent="0.45">
      <c r="D7687"/>
      <c r="E7687"/>
      <c r="I7687" s="21"/>
      <c r="J7687" s="22"/>
      <c r="K7687" s="23"/>
      <c r="M7687" s="31"/>
      <c r="N7687" s="31"/>
      <c r="O7687"/>
      <c r="P7687"/>
      <c r="R7687"/>
      <c r="T7687" s="30"/>
    </row>
    <row r="7688" spans="4:20" x14ac:dyDescent="0.45">
      <c r="D7688"/>
      <c r="E7688"/>
      <c r="I7688" s="21"/>
      <c r="J7688" s="22"/>
      <c r="K7688" s="23"/>
      <c r="M7688" s="31"/>
      <c r="N7688" s="31"/>
      <c r="O7688"/>
      <c r="P7688"/>
      <c r="R7688"/>
      <c r="T7688" s="30"/>
    </row>
    <row r="7689" spans="4:20" x14ac:dyDescent="0.45">
      <c r="D7689"/>
      <c r="E7689"/>
      <c r="I7689" s="21"/>
      <c r="J7689" s="22"/>
      <c r="K7689" s="23"/>
      <c r="M7689" s="31"/>
      <c r="N7689" s="31"/>
      <c r="O7689"/>
      <c r="P7689"/>
      <c r="R7689"/>
      <c r="T7689" s="30"/>
    </row>
    <row r="7690" spans="4:20" x14ac:dyDescent="0.45">
      <c r="D7690"/>
      <c r="E7690"/>
      <c r="I7690" s="21"/>
      <c r="J7690" s="22"/>
      <c r="K7690" s="23"/>
      <c r="M7690" s="31"/>
      <c r="N7690" s="31"/>
      <c r="O7690"/>
      <c r="P7690"/>
      <c r="R7690"/>
      <c r="T7690" s="30"/>
    </row>
    <row r="7691" spans="4:20" x14ac:dyDescent="0.45">
      <c r="D7691"/>
      <c r="E7691"/>
      <c r="I7691" s="21"/>
      <c r="J7691" s="22"/>
      <c r="K7691" s="23"/>
      <c r="M7691" s="31"/>
      <c r="N7691" s="31"/>
      <c r="O7691"/>
      <c r="P7691"/>
      <c r="R7691"/>
      <c r="T7691" s="30"/>
    </row>
    <row r="7692" spans="4:20" x14ac:dyDescent="0.45">
      <c r="D7692"/>
      <c r="E7692"/>
      <c r="I7692" s="21"/>
      <c r="J7692" s="22"/>
      <c r="K7692" s="23"/>
      <c r="M7692" s="31"/>
      <c r="N7692" s="31"/>
      <c r="O7692"/>
      <c r="P7692"/>
      <c r="R7692"/>
      <c r="T7692" s="30"/>
    </row>
    <row r="7693" spans="4:20" x14ac:dyDescent="0.45">
      <c r="D7693"/>
      <c r="E7693"/>
      <c r="I7693" s="21"/>
      <c r="J7693" s="22"/>
      <c r="K7693" s="23"/>
      <c r="M7693" s="31"/>
      <c r="N7693" s="31"/>
      <c r="O7693"/>
      <c r="P7693"/>
      <c r="R7693"/>
      <c r="T7693" s="30"/>
    </row>
    <row r="7694" spans="4:20" x14ac:dyDescent="0.45">
      <c r="D7694"/>
      <c r="E7694"/>
      <c r="I7694" s="21"/>
      <c r="J7694" s="22"/>
      <c r="K7694" s="23"/>
      <c r="M7694" s="31"/>
      <c r="N7694" s="31"/>
      <c r="O7694"/>
      <c r="P7694"/>
      <c r="R7694"/>
      <c r="T7694" s="30"/>
    </row>
    <row r="7695" spans="4:20" x14ac:dyDescent="0.45">
      <c r="D7695"/>
      <c r="E7695"/>
      <c r="I7695" s="21"/>
      <c r="J7695" s="22"/>
      <c r="K7695" s="23"/>
      <c r="M7695" s="31"/>
      <c r="N7695" s="31"/>
      <c r="O7695"/>
      <c r="P7695"/>
      <c r="R7695"/>
      <c r="T7695" s="30"/>
    </row>
    <row r="7696" spans="4:20" x14ac:dyDescent="0.45">
      <c r="D7696"/>
      <c r="E7696"/>
      <c r="I7696" s="21"/>
      <c r="J7696" s="22"/>
      <c r="K7696" s="23"/>
      <c r="M7696" s="31"/>
      <c r="N7696" s="31"/>
      <c r="O7696"/>
      <c r="P7696"/>
      <c r="R7696"/>
      <c r="T7696" s="30"/>
    </row>
    <row r="7697" spans="4:20" x14ac:dyDescent="0.45">
      <c r="D7697"/>
      <c r="E7697"/>
      <c r="I7697" s="21"/>
      <c r="J7697" s="22"/>
      <c r="K7697" s="23"/>
      <c r="M7697" s="31"/>
      <c r="N7697" s="31"/>
      <c r="O7697"/>
      <c r="P7697"/>
      <c r="R7697"/>
      <c r="T7697" s="30"/>
    </row>
    <row r="7698" spans="4:20" x14ac:dyDescent="0.45">
      <c r="D7698"/>
      <c r="E7698"/>
      <c r="I7698" s="21"/>
      <c r="J7698" s="22"/>
      <c r="K7698" s="23"/>
      <c r="M7698" s="31"/>
      <c r="N7698" s="31"/>
      <c r="O7698"/>
      <c r="P7698"/>
      <c r="R7698"/>
      <c r="T7698" s="30"/>
    </row>
    <row r="7699" spans="4:20" x14ac:dyDescent="0.45">
      <c r="D7699"/>
      <c r="E7699"/>
      <c r="I7699" s="21"/>
      <c r="J7699" s="22"/>
      <c r="K7699" s="23"/>
      <c r="M7699" s="31"/>
      <c r="N7699" s="31"/>
      <c r="O7699"/>
      <c r="P7699"/>
      <c r="R7699"/>
      <c r="T7699" s="30"/>
    </row>
    <row r="7700" spans="4:20" x14ac:dyDescent="0.45">
      <c r="D7700"/>
      <c r="E7700"/>
      <c r="I7700" s="21"/>
      <c r="J7700" s="22"/>
      <c r="K7700" s="23"/>
      <c r="M7700" s="31"/>
      <c r="N7700" s="31"/>
      <c r="O7700"/>
      <c r="P7700"/>
      <c r="R7700"/>
      <c r="T7700" s="30"/>
    </row>
    <row r="7701" spans="4:20" x14ac:dyDescent="0.45">
      <c r="D7701"/>
      <c r="E7701"/>
      <c r="I7701" s="21"/>
      <c r="J7701" s="22"/>
      <c r="K7701" s="23"/>
      <c r="M7701" s="31"/>
      <c r="N7701" s="31"/>
      <c r="O7701"/>
      <c r="P7701"/>
      <c r="R7701"/>
      <c r="T7701" s="30"/>
    </row>
    <row r="7702" spans="4:20" x14ac:dyDescent="0.45">
      <c r="D7702"/>
      <c r="E7702"/>
      <c r="I7702" s="21"/>
      <c r="J7702" s="22"/>
      <c r="K7702" s="23"/>
      <c r="M7702" s="31"/>
      <c r="N7702" s="31"/>
      <c r="O7702"/>
      <c r="P7702"/>
      <c r="R7702"/>
      <c r="T7702" s="30"/>
    </row>
    <row r="7703" spans="4:20" x14ac:dyDescent="0.45">
      <c r="D7703"/>
      <c r="E7703"/>
      <c r="I7703" s="21"/>
      <c r="J7703" s="22"/>
      <c r="K7703" s="23"/>
      <c r="M7703" s="31"/>
      <c r="N7703" s="31"/>
      <c r="O7703"/>
      <c r="P7703"/>
      <c r="R7703"/>
      <c r="T7703" s="30"/>
    </row>
    <row r="7704" spans="4:20" x14ac:dyDescent="0.45">
      <c r="D7704"/>
      <c r="E7704"/>
      <c r="I7704" s="21"/>
      <c r="J7704" s="22"/>
      <c r="K7704" s="23"/>
      <c r="M7704" s="31"/>
      <c r="N7704" s="31"/>
      <c r="O7704"/>
      <c r="P7704"/>
      <c r="R7704"/>
      <c r="T7704" s="30"/>
    </row>
    <row r="7705" spans="4:20" x14ac:dyDescent="0.45">
      <c r="D7705"/>
      <c r="E7705"/>
      <c r="I7705" s="21"/>
      <c r="J7705" s="22"/>
      <c r="K7705" s="23"/>
      <c r="M7705" s="31"/>
      <c r="N7705" s="31"/>
      <c r="O7705"/>
      <c r="P7705"/>
      <c r="R7705"/>
      <c r="T7705" s="30"/>
    </row>
    <row r="7706" spans="4:20" x14ac:dyDescent="0.45">
      <c r="D7706"/>
      <c r="E7706"/>
      <c r="I7706" s="21"/>
      <c r="J7706" s="22"/>
      <c r="K7706" s="23"/>
      <c r="M7706" s="31"/>
      <c r="N7706" s="31"/>
      <c r="O7706"/>
      <c r="P7706"/>
      <c r="R7706"/>
      <c r="T7706" s="30"/>
    </row>
    <row r="7707" spans="4:20" x14ac:dyDescent="0.45">
      <c r="D7707"/>
      <c r="E7707"/>
      <c r="I7707" s="21"/>
      <c r="J7707" s="22"/>
      <c r="K7707" s="23"/>
      <c r="M7707" s="31"/>
      <c r="N7707" s="31"/>
      <c r="O7707"/>
      <c r="P7707"/>
      <c r="R7707"/>
      <c r="T7707" s="30"/>
    </row>
    <row r="7708" spans="4:20" x14ac:dyDescent="0.45">
      <c r="D7708"/>
      <c r="E7708"/>
      <c r="I7708" s="21"/>
      <c r="J7708" s="22"/>
      <c r="K7708" s="23"/>
      <c r="M7708" s="31"/>
      <c r="N7708" s="31"/>
      <c r="O7708"/>
      <c r="P7708"/>
      <c r="R7708"/>
      <c r="T7708" s="30"/>
    </row>
    <row r="7709" spans="4:20" x14ac:dyDescent="0.45">
      <c r="D7709"/>
      <c r="E7709"/>
      <c r="I7709" s="21"/>
      <c r="J7709" s="22"/>
      <c r="K7709" s="23"/>
      <c r="M7709" s="31"/>
      <c r="N7709" s="31"/>
      <c r="O7709"/>
      <c r="P7709"/>
      <c r="R7709"/>
      <c r="T7709" s="30"/>
    </row>
    <row r="7710" spans="4:20" x14ac:dyDescent="0.45">
      <c r="D7710"/>
      <c r="E7710"/>
      <c r="I7710" s="21"/>
      <c r="J7710" s="22"/>
      <c r="K7710" s="23"/>
      <c r="M7710" s="31"/>
      <c r="N7710" s="31"/>
      <c r="O7710"/>
      <c r="P7710"/>
      <c r="R7710"/>
      <c r="T7710" s="30"/>
    </row>
    <row r="7711" spans="4:20" x14ac:dyDescent="0.45">
      <c r="D7711"/>
      <c r="E7711"/>
      <c r="I7711" s="21"/>
      <c r="J7711" s="22"/>
      <c r="K7711" s="23"/>
      <c r="M7711" s="31"/>
      <c r="N7711" s="31"/>
      <c r="O7711"/>
      <c r="P7711"/>
      <c r="R7711"/>
      <c r="T7711" s="30"/>
    </row>
    <row r="7712" spans="4:20" x14ac:dyDescent="0.45">
      <c r="D7712"/>
      <c r="E7712"/>
      <c r="I7712" s="21"/>
      <c r="J7712" s="22"/>
      <c r="K7712" s="23"/>
      <c r="M7712" s="31"/>
      <c r="N7712" s="31"/>
      <c r="O7712"/>
      <c r="P7712"/>
      <c r="R7712"/>
      <c r="T7712" s="30"/>
    </row>
    <row r="7713" spans="4:20" x14ac:dyDescent="0.45">
      <c r="D7713"/>
      <c r="E7713"/>
      <c r="I7713" s="21"/>
      <c r="J7713" s="22"/>
      <c r="K7713" s="23"/>
      <c r="M7713" s="31"/>
      <c r="N7713" s="31"/>
      <c r="O7713"/>
      <c r="P7713"/>
      <c r="R7713"/>
      <c r="T7713" s="30"/>
    </row>
    <row r="7714" spans="4:20" x14ac:dyDescent="0.45">
      <c r="D7714"/>
      <c r="E7714"/>
      <c r="I7714" s="21"/>
      <c r="J7714" s="22"/>
      <c r="K7714" s="23"/>
      <c r="M7714" s="31"/>
      <c r="N7714" s="31"/>
      <c r="O7714"/>
      <c r="P7714"/>
      <c r="R7714"/>
      <c r="T7714" s="30"/>
    </row>
    <row r="7715" spans="4:20" x14ac:dyDescent="0.45">
      <c r="D7715"/>
      <c r="E7715"/>
      <c r="I7715" s="21"/>
      <c r="J7715" s="22"/>
      <c r="K7715" s="23"/>
      <c r="M7715" s="31"/>
      <c r="N7715" s="31"/>
      <c r="O7715"/>
      <c r="P7715"/>
      <c r="R7715"/>
      <c r="T7715" s="30"/>
    </row>
    <row r="7716" spans="4:20" x14ac:dyDescent="0.45">
      <c r="D7716"/>
      <c r="E7716"/>
      <c r="I7716" s="21"/>
      <c r="J7716" s="22"/>
      <c r="K7716" s="23"/>
      <c r="M7716" s="31"/>
      <c r="N7716" s="31"/>
      <c r="O7716"/>
      <c r="P7716"/>
      <c r="R7716"/>
      <c r="T7716" s="30"/>
    </row>
    <row r="7717" spans="4:20" x14ac:dyDescent="0.45">
      <c r="D7717"/>
      <c r="E7717"/>
      <c r="I7717" s="21"/>
      <c r="J7717" s="22"/>
      <c r="K7717" s="23"/>
      <c r="M7717" s="31"/>
      <c r="N7717" s="31"/>
      <c r="O7717"/>
      <c r="P7717"/>
      <c r="R7717"/>
      <c r="T7717" s="30"/>
    </row>
    <row r="7718" spans="4:20" x14ac:dyDescent="0.45">
      <c r="D7718"/>
      <c r="E7718"/>
      <c r="I7718" s="21"/>
      <c r="J7718" s="22"/>
      <c r="K7718" s="23"/>
      <c r="M7718" s="31"/>
      <c r="N7718" s="31"/>
      <c r="O7718"/>
      <c r="P7718"/>
      <c r="R7718"/>
      <c r="T7718" s="30"/>
    </row>
    <row r="7719" spans="4:20" x14ac:dyDescent="0.45">
      <c r="D7719"/>
      <c r="E7719"/>
      <c r="I7719" s="21"/>
      <c r="J7719" s="22"/>
      <c r="K7719" s="23"/>
      <c r="M7719" s="31"/>
      <c r="N7719" s="31"/>
      <c r="O7719"/>
      <c r="P7719"/>
      <c r="R7719"/>
      <c r="T7719" s="30"/>
    </row>
    <row r="7720" spans="4:20" x14ac:dyDescent="0.45">
      <c r="D7720"/>
      <c r="E7720"/>
      <c r="I7720" s="21"/>
      <c r="J7720" s="22"/>
      <c r="K7720" s="23"/>
      <c r="M7720" s="31"/>
      <c r="N7720" s="31"/>
      <c r="O7720"/>
      <c r="P7720"/>
      <c r="R7720"/>
      <c r="T7720" s="30"/>
    </row>
    <row r="7721" spans="4:20" x14ac:dyDescent="0.45">
      <c r="D7721"/>
      <c r="E7721"/>
      <c r="I7721" s="21"/>
      <c r="J7721" s="22"/>
      <c r="K7721" s="23"/>
      <c r="M7721" s="31"/>
      <c r="N7721" s="31"/>
      <c r="O7721"/>
      <c r="P7721"/>
      <c r="R7721"/>
      <c r="T7721" s="30"/>
    </row>
    <row r="7722" spans="4:20" x14ac:dyDescent="0.45">
      <c r="D7722"/>
      <c r="E7722"/>
      <c r="I7722" s="21"/>
      <c r="J7722" s="22"/>
      <c r="K7722" s="23"/>
      <c r="M7722" s="31"/>
      <c r="N7722" s="31"/>
      <c r="O7722"/>
      <c r="P7722"/>
      <c r="R7722"/>
      <c r="T7722" s="30"/>
    </row>
    <row r="7723" spans="4:20" x14ac:dyDescent="0.45">
      <c r="D7723"/>
      <c r="E7723"/>
      <c r="I7723" s="21"/>
      <c r="J7723" s="22"/>
      <c r="K7723" s="23"/>
      <c r="M7723" s="31"/>
      <c r="N7723" s="31"/>
      <c r="O7723"/>
      <c r="P7723"/>
      <c r="R7723"/>
      <c r="T7723" s="30"/>
    </row>
    <row r="7724" spans="4:20" x14ac:dyDescent="0.45">
      <c r="D7724"/>
      <c r="E7724"/>
      <c r="I7724" s="21"/>
      <c r="J7724" s="22"/>
      <c r="K7724" s="23"/>
      <c r="M7724" s="31"/>
      <c r="N7724" s="31"/>
      <c r="O7724"/>
      <c r="P7724"/>
      <c r="R7724"/>
      <c r="T7724" s="30"/>
    </row>
    <row r="7725" spans="4:20" x14ac:dyDescent="0.45">
      <c r="D7725"/>
      <c r="E7725"/>
      <c r="I7725" s="21"/>
      <c r="J7725" s="22"/>
      <c r="K7725" s="23"/>
      <c r="M7725" s="31"/>
      <c r="N7725" s="31"/>
      <c r="O7725"/>
      <c r="P7725"/>
      <c r="R7725"/>
      <c r="T7725" s="30"/>
    </row>
    <row r="7726" spans="4:20" x14ac:dyDescent="0.45">
      <c r="D7726"/>
      <c r="E7726"/>
      <c r="I7726" s="21"/>
      <c r="J7726" s="22"/>
      <c r="K7726" s="23"/>
      <c r="M7726" s="31"/>
      <c r="N7726" s="31"/>
      <c r="O7726"/>
      <c r="P7726"/>
      <c r="R7726"/>
      <c r="T7726" s="30"/>
    </row>
    <row r="7727" spans="4:20" x14ac:dyDescent="0.45">
      <c r="D7727"/>
      <c r="E7727"/>
      <c r="I7727" s="21"/>
      <c r="J7727" s="22"/>
      <c r="K7727" s="23"/>
      <c r="M7727" s="31"/>
      <c r="N7727" s="31"/>
      <c r="O7727"/>
      <c r="P7727"/>
      <c r="R7727"/>
      <c r="T7727" s="30"/>
    </row>
    <row r="7728" spans="4:20" x14ac:dyDescent="0.45">
      <c r="D7728"/>
      <c r="E7728"/>
      <c r="I7728" s="21"/>
      <c r="J7728" s="22"/>
      <c r="K7728" s="23"/>
      <c r="M7728" s="31"/>
      <c r="N7728" s="31"/>
      <c r="O7728"/>
      <c r="P7728"/>
      <c r="R7728"/>
      <c r="T7728" s="30"/>
    </row>
    <row r="7729" spans="4:20" x14ac:dyDescent="0.45">
      <c r="D7729"/>
      <c r="E7729"/>
      <c r="I7729" s="21"/>
      <c r="J7729" s="22"/>
      <c r="K7729" s="23"/>
      <c r="M7729" s="31"/>
      <c r="N7729" s="31"/>
      <c r="O7729"/>
      <c r="P7729"/>
      <c r="R7729"/>
      <c r="T7729" s="30"/>
    </row>
    <row r="7730" spans="4:20" x14ac:dyDescent="0.45">
      <c r="D7730"/>
      <c r="E7730"/>
      <c r="I7730" s="21"/>
      <c r="J7730" s="22"/>
      <c r="K7730" s="23"/>
      <c r="M7730" s="31"/>
      <c r="N7730" s="31"/>
      <c r="O7730"/>
      <c r="P7730"/>
      <c r="R7730"/>
      <c r="T7730" s="30"/>
    </row>
    <row r="7731" spans="4:20" x14ac:dyDescent="0.45">
      <c r="D7731"/>
      <c r="E7731"/>
      <c r="I7731" s="21"/>
      <c r="J7731" s="22"/>
      <c r="K7731" s="23"/>
      <c r="M7731" s="31"/>
      <c r="N7731" s="31"/>
      <c r="O7731"/>
      <c r="P7731"/>
      <c r="R7731"/>
      <c r="T7731" s="30"/>
    </row>
    <row r="7732" spans="4:20" x14ac:dyDescent="0.45">
      <c r="D7732"/>
      <c r="E7732"/>
      <c r="I7732" s="21"/>
      <c r="J7732" s="22"/>
      <c r="K7732" s="23"/>
      <c r="M7732" s="31"/>
      <c r="N7732" s="31"/>
      <c r="O7732"/>
      <c r="P7732"/>
      <c r="R7732"/>
      <c r="T7732" s="30"/>
    </row>
    <row r="7733" spans="4:20" x14ac:dyDescent="0.45">
      <c r="D7733"/>
      <c r="E7733"/>
      <c r="I7733" s="21"/>
      <c r="J7733" s="22"/>
      <c r="K7733" s="23"/>
      <c r="M7733" s="31"/>
      <c r="N7733" s="31"/>
      <c r="O7733"/>
      <c r="P7733"/>
      <c r="R7733"/>
      <c r="T7733" s="30"/>
    </row>
    <row r="7734" spans="4:20" x14ac:dyDescent="0.45">
      <c r="D7734"/>
      <c r="E7734"/>
      <c r="I7734" s="21"/>
      <c r="J7734" s="22"/>
      <c r="K7734" s="23"/>
      <c r="M7734" s="31"/>
      <c r="N7734" s="31"/>
      <c r="O7734"/>
      <c r="P7734"/>
      <c r="R7734"/>
      <c r="T7734" s="30"/>
    </row>
    <row r="7735" spans="4:20" x14ac:dyDescent="0.45">
      <c r="D7735"/>
      <c r="E7735"/>
      <c r="I7735" s="21"/>
      <c r="J7735" s="22"/>
      <c r="K7735" s="23"/>
      <c r="M7735" s="31"/>
      <c r="N7735" s="31"/>
      <c r="O7735"/>
      <c r="P7735"/>
      <c r="R7735"/>
      <c r="T7735" s="30"/>
    </row>
    <row r="7736" spans="4:20" x14ac:dyDescent="0.45">
      <c r="D7736"/>
      <c r="E7736"/>
      <c r="I7736" s="21"/>
      <c r="J7736" s="22"/>
      <c r="K7736" s="23"/>
      <c r="M7736" s="31"/>
      <c r="N7736" s="31"/>
      <c r="O7736"/>
      <c r="P7736"/>
      <c r="R7736"/>
      <c r="T7736" s="30"/>
    </row>
    <row r="7737" spans="4:20" x14ac:dyDescent="0.45">
      <c r="D7737"/>
      <c r="E7737"/>
      <c r="I7737" s="21"/>
      <c r="J7737" s="22"/>
      <c r="K7737" s="23"/>
      <c r="M7737" s="31"/>
      <c r="N7737" s="31"/>
      <c r="O7737"/>
      <c r="P7737"/>
      <c r="R7737"/>
      <c r="T7737" s="30"/>
    </row>
    <row r="7738" spans="4:20" x14ac:dyDescent="0.45">
      <c r="D7738"/>
      <c r="E7738"/>
      <c r="I7738" s="21"/>
      <c r="J7738" s="22"/>
      <c r="K7738" s="23"/>
      <c r="M7738" s="31"/>
      <c r="N7738" s="31"/>
      <c r="O7738"/>
      <c r="P7738"/>
      <c r="R7738"/>
      <c r="T7738" s="30"/>
    </row>
    <row r="7739" spans="4:20" x14ac:dyDescent="0.45">
      <c r="D7739"/>
      <c r="E7739"/>
      <c r="I7739" s="21"/>
      <c r="J7739" s="22"/>
      <c r="K7739" s="23"/>
      <c r="M7739" s="31"/>
      <c r="N7739" s="31"/>
      <c r="O7739"/>
      <c r="P7739"/>
      <c r="R7739"/>
      <c r="T7739" s="30"/>
    </row>
    <row r="7740" spans="4:20" x14ac:dyDescent="0.45">
      <c r="D7740"/>
      <c r="E7740"/>
      <c r="I7740" s="21"/>
      <c r="J7740" s="22"/>
      <c r="K7740" s="23"/>
      <c r="M7740" s="31"/>
      <c r="N7740" s="31"/>
      <c r="O7740"/>
      <c r="P7740"/>
      <c r="R7740"/>
      <c r="T7740" s="30"/>
    </row>
    <row r="7741" spans="4:20" x14ac:dyDescent="0.45">
      <c r="D7741"/>
      <c r="E7741"/>
      <c r="I7741" s="21"/>
      <c r="J7741" s="22"/>
      <c r="K7741" s="23"/>
      <c r="M7741" s="31"/>
      <c r="N7741" s="31"/>
      <c r="O7741"/>
      <c r="P7741"/>
      <c r="R7741"/>
      <c r="T7741" s="30"/>
    </row>
    <row r="7742" spans="4:20" x14ac:dyDescent="0.45">
      <c r="D7742"/>
      <c r="E7742"/>
      <c r="I7742" s="21"/>
      <c r="J7742" s="22"/>
      <c r="K7742" s="23"/>
      <c r="M7742" s="31"/>
      <c r="N7742" s="31"/>
      <c r="O7742"/>
      <c r="P7742"/>
      <c r="R7742"/>
      <c r="T7742" s="30"/>
    </row>
    <row r="7743" spans="4:20" x14ac:dyDescent="0.45">
      <c r="D7743"/>
      <c r="E7743"/>
      <c r="I7743" s="21"/>
      <c r="J7743" s="22"/>
      <c r="K7743" s="23"/>
      <c r="M7743" s="31"/>
      <c r="N7743" s="31"/>
      <c r="O7743"/>
      <c r="P7743"/>
      <c r="R7743"/>
      <c r="T7743" s="30"/>
    </row>
    <row r="7744" spans="4:20" x14ac:dyDescent="0.45">
      <c r="D7744"/>
      <c r="E7744"/>
      <c r="I7744" s="21"/>
      <c r="J7744" s="22"/>
      <c r="K7744" s="23"/>
      <c r="M7744" s="31"/>
      <c r="N7744" s="31"/>
      <c r="O7744"/>
      <c r="P7744"/>
      <c r="R7744"/>
      <c r="T7744" s="30"/>
    </row>
    <row r="7745" spans="4:20" x14ac:dyDescent="0.45">
      <c r="D7745"/>
      <c r="E7745"/>
      <c r="I7745" s="21"/>
      <c r="J7745" s="22"/>
      <c r="K7745" s="23"/>
      <c r="M7745" s="31"/>
      <c r="N7745" s="31"/>
      <c r="O7745"/>
      <c r="P7745"/>
      <c r="R7745"/>
      <c r="T7745" s="30"/>
    </row>
    <row r="7746" spans="4:20" x14ac:dyDescent="0.45">
      <c r="D7746"/>
      <c r="E7746"/>
      <c r="I7746" s="21"/>
      <c r="J7746" s="22"/>
      <c r="K7746" s="23"/>
      <c r="M7746" s="31"/>
      <c r="N7746" s="31"/>
      <c r="O7746"/>
      <c r="P7746"/>
      <c r="R7746"/>
      <c r="T7746" s="30"/>
    </row>
    <row r="7747" spans="4:20" x14ac:dyDescent="0.45">
      <c r="D7747"/>
      <c r="E7747"/>
      <c r="I7747" s="21"/>
      <c r="J7747" s="22"/>
      <c r="K7747" s="23"/>
      <c r="M7747" s="31"/>
      <c r="N7747" s="31"/>
      <c r="O7747"/>
      <c r="P7747"/>
      <c r="R7747"/>
      <c r="T7747" s="30"/>
    </row>
    <row r="7748" spans="4:20" x14ac:dyDescent="0.45">
      <c r="D7748"/>
      <c r="E7748"/>
      <c r="I7748" s="21"/>
      <c r="J7748" s="22"/>
      <c r="K7748" s="23"/>
      <c r="M7748" s="31"/>
      <c r="N7748" s="31"/>
      <c r="O7748"/>
      <c r="P7748"/>
      <c r="R7748"/>
      <c r="T7748" s="30"/>
    </row>
    <row r="7749" spans="4:20" x14ac:dyDescent="0.45">
      <c r="D7749"/>
      <c r="E7749"/>
      <c r="I7749" s="21"/>
      <c r="J7749" s="22"/>
      <c r="K7749" s="23"/>
      <c r="M7749" s="31"/>
      <c r="N7749" s="31"/>
      <c r="O7749"/>
      <c r="P7749"/>
      <c r="R7749"/>
      <c r="T7749" s="30"/>
    </row>
    <row r="7750" spans="4:20" x14ac:dyDescent="0.45">
      <c r="D7750"/>
      <c r="E7750"/>
      <c r="I7750" s="21"/>
      <c r="J7750" s="22"/>
      <c r="K7750" s="23"/>
      <c r="M7750" s="31"/>
      <c r="N7750" s="31"/>
      <c r="O7750"/>
      <c r="P7750"/>
      <c r="R7750"/>
      <c r="T7750" s="30"/>
    </row>
    <row r="7751" spans="4:20" x14ac:dyDescent="0.45">
      <c r="D7751"/>
      <c r="E7751"/>
      <c r="I7751" s="21"/>
      <c r="J7751" s="22"/>
      <c r="K7751" s="23"/>
      <c r="M7751" s="31"/>
      <c r="N7751" s="31"/>
      <c r="O7751"/>
      <c r="P7751"/>
      <c r="R7751"/>
      <c r="T7751" s="30"/>
    </row>
    <row r="7752" spans="4:20" x14ac:dyDescent="0.45">
      <c r="D7752"/>
      <c r="E7752"/>
      <c r="I7752" s="21"/>
      <c r="J7752" s="22"/>
      <c r="K7752" s="23"/>
      <c r="M7752" s="31"/>
      <c r="N7752" s="31"/>
      <c r="O7752"/>
      <c r="P7752"/>
      <c r="R7752"/>
      <c r="T7752" s="30"/>
    </row>
    <row r="7753" spans="4:20" x14ac:dyDescent="0.45">
      <c r="D7753"/>
      <c r="E7753"/>
      <c r="I7753" s="21"/>
      <c r="J7753" s="22"/>
      <c r="K7753" s="23"/>
      <c r="M7753" s="31"/>
      <c r="N7753" s="31"/>
      <c r="O7753"/>
      <c r="P7753"/>
      <c r="R7753"/>
      <c r="T7753" s="30"/>
    </row>
    <row r="7754" spans="4:20" x14ac:dyDescent="0.45">
      <c r="D7754"/>
      <c r="E7754"/>
      <c r="I7754" s="21"/>
      <c r="J7754" s="22"/>
      <c r="K7754" s="23"/>
      <c r="M7754" s="31"/>
      <c r="N7754" s="31"/>
      <c r="O7754"/>
      <c r="P7754"/>
      <c r="R7754"/>
      <c r="T7754" s="30"/>
    </row>
    <row r="7755" spans="4:20" x14ac:dyDescent="0.45">
      <c r="D7755"/>
      <c r="E7755"/>
      <c r="I7755" s="21"/>
      <c r="J7755" s="22"/>
      <c r="K7755" s="23"/>
      <c r="M7755" s="31"/>
      <c r="N7755" s="31"/>
      <c r="O7755"/>
      <c r="P7755"/>
      <c r="R7755"/>
      <c r="T7755" s="30"/>
    </row>
    <row r="7756" spans="4:20" x14ac:dyDescent="0.45">
      <c r="D7756"/>
      <c r="E7756"/>
      <c r="I7756" s="21"/>
      <c r="J7756" s="22"/>
      <c r="K7756" s="23"/>
      <c r="M7756" s="31"/>
      <c r="N7756" s="31"/>
      <c r="O7756"/>
      <c r="P7756"/>
      <c r="R7756"/>
      <c r="T7756" s="30"/>
    </row>
    <row r="7757" spans="4:20" x14ac:dyDescent="0.45">
      <c r="D7757"/>
      <c r="E7757"/>
      <c r="I7757" s="21"/>
      <c r="J7757" s="22"/>
      <c r="K7757" s="23"/>
      <c r="M7757" s="31"/>
      <c r="N7757" s="31"/>
      <c r="O7757"/>
      <c r="P7757"/>
      <c r="R7757"/>
      <c r="T7757" s="30"/>
    </row>
    <row r="7758" spans="4:20" x14ac:dyDescent="0.45">
      <c r="D7758"/>
      <c r="E7758"/>
      <c r="I7758" s="21"/>
      <c r="J7758" s="22"/>
      <c r="K7758" s="23"/>
      <c r="M7758" s="31"/>
      <c r="N7758" s="31"/>
      <c r="O7758"/>
      <c r="P7758"/>
      <c r="R7758"/>
      <c r="T7758" s="30"/>
    </row>
    <row r="7759" spans="4:20" x14ac:dyDescent="0.45">
      <c r="D7759"/>
      <c r="E7759"/>
      <c r="I7759" s="21"/>
      <c r="J7759" s="22"/>
      <c r="K7759" s="23"/>
      <c r="M7759" s="31"/>
      <c r="N7759" s="31"/>
      <c r="O7759"/>
      <c r="P7759"/>
      <c r="R7759"/>
      <c r="T7759" s="30"/>
    </row>
    <row r="7760" spans="4:20" x14ac:dyDescent="0.45">
      <c r="D7760"/>
      <c r="E7760"/>
      <c r="I7760" s="21"/>
      <c r="J7760" s="22"/>
      <c r="K7760" s="23"/>
      <c r="M7760" s="31"/>
      <c r="N7760" s="31"/>
      <c r="O7760"/>
      <c r="P7760"/>
      <c r="R7760"/>
      <c r="T7760" s="30"/>
    </row>
    <row r="7761" spans="4:20" x14ac:dyDescent="0.45">
      <c r="D7761"/>
      <c r="E7761"/>
      <c r="I7761" s="21"/>
      <c r="J7761" s="22"/>
      <c r="K7761" s="23"/>
      <c r="M7761" s="31"/>
      <c r="N7761" s="31"/>
      <c r="O7761"/>
      <c r="P7761"/>
      <c r="R7761"/>
      <c r="T7761" s="30"/>
    </row>
    <row r="7762" spans="4:20" x14ac:dyDescent="0.45">
      <c r="D7762"/>
      <c r="E7762"/>
      <c r="I7762" s="21"/>
      <c r="J7762" s="22"/>
      <c r="K7762" s="23"/>
      <c r="M7762" s="31"/>
      <c r="N7762" s="31"/>
      <c r="O7762"/>
      <c r="P7762"/>
      <c r="R7762"/>
      <c r="T7762" s="30"/>
    </row>
    <row r="7763" spans="4:20" x14ac:dyDescent="0.45">
      <c r="D7763"/>
      <c r="E7763"/>
      <c r="I7763" s="21"/>
      <c r="J7763" s="22"/>
      <c r="K7763" s="23"/>
      <c r="M7763" s="31"/>
      <c r="N7763" s="31"/>
      <c r="O7763"/>
      <c r="P7763"/>
      <c r="R7763"/>
      <c r="T7763" s="30"/>
    </row>
    <row r="7764" spans="4:20" x14ac:dyDescent="0.45">
      <c r="D7764"/>
      <c r="E7764"/>
      <c r="I7764" s="21"/>
      <c r="J7764" s="22"/>
      <c r="K7764" s="23"/>
      <c r="M7764" s="31"/>
      <c r="N7764" s="31"/>
      <c r="O7764"/>
      <c r="P7764"/>
      <c r="R7764"/>
      <c r="T7764" s="30"/>
    </row>
    <row r="7765" spans="4:20" x14ac:dyDescent="0.45">
      <c r="D7765"/>
      <c r="E7765"/>
      <c r="I7765" s="21"/>
      <c r="J7765" s="22"/>
      <c r="K7765" s="23"/>
      <c r="M7765" s="31"/>
      <c r="N7765" s="31"/>
      <c r="O7765"/>
      <c r="P7765"/>
      <c r="R7765"/>
      <c r="T7765" s="30"/>
    </row>
    <row r="7766" spans="4:20" x14ac:dyDescent="0.45">
      <c r="D7766"/>
      <c r="E7766"/>
      <c r="I7766" s="21"/>
      <c r="J7766" s="22"/>
      <c r="K7766" s="23"/>
      <c r="M7766" s="31"/>
      <c r="N7766" s="31"/>
      <c r="O7766"/>
      <c r="P7766"/>
      <c r="R7766"/>
      <c r="T7766" s="30"/>
    </row>
    <row r="7767" spans="4:20" x14ac:dyDescent="0.45">
      <c r="D7767"/>
      <c r="E7767"/>
      <c r="I7767" s="21"/>
      <c r="J7767" s="22"/>
      <c r="K7767" s="23"/>
      <c r="M7767" s="31"/>
      <c r="N7767" s="31"/>
      <c r="O7767"/>
      <c r="P7767"/>
      <c r="R7767"/>
      <c r="T7767" s="30"/>
    </row>
    <row r="7768" spans="4:20" x14ac:dyDescent="0.45">
      <c r="D7768"/>
      <c r="E7768"/>
      <c r="I7768" s="21"/>
      <c r="J7768" s="22"/>
      <c r="K7768" s="23"/>
      <c r="M7768" s="31"/>
      <c r="N7768" s="31"/>
      <c r="O7768"/>
      <c r="P7768"/>
      <c r="R7768"/>
      <c r="T7768" s="30"/>
    </row>
    <row r="7769" spans="4:20" x14ac:dyDescent="0.45">
      <c r="D7769"/>
      <c r="E7769"/>
      <c r="I7769" s="21"/>
      <c r="J7769" s="22"/>
      <c r="K7769" s="23"/>
      <c r="M7769" s="31"/>
      <c r="N7769" s="31"/>
      <c r="O7769"/>
      <c r="P7769"/>
      <c r="R7769"/>
      <c r="T7769" s="30"/>
    </row>
    <row r="7770" spans="4:20" x14ac:dyDescent="0.45">
      <c r="D7770"/>
      <c r="E7770"/>
      <c r="I7770" s="21"/>
      <c r="J7770" s="22"/>
      <c r="K7770" s="23"/>
      <c r="M7770" s="31"/>
      <c r="N7770" s="31"/>
      <c r="O7770"/>
      <c r="P7770"/>
      <c r="R7770"/>
      <c r="T7770" s="30"/>
    </row>
    <row r="7771" spans="4:20" x14ac:dyDescent="0.45">
      <c r="D7771"/>
      <c r="E7771"/>
      <c r="I7771" s="21"/>
      <c r="J7771" s="22"/>
      <c r="K7771" s="23"/>
      <c r="M7771" s="31"/>
      <c r="N7771" s="31"/>
      <c r="O7771"/>
      <c r="P7771"/>
      <c r="R7771"/>
      <c r="T7771" s="30"/>
    </row>
    <row r="7772" spans="4:20" x14ac:dyDescent="0.45">
      <c r="D7772"/>
      <c r="E7772"/>
      <c r="I7772" s="21"/>
      <c r="J7772" s="22"/>
      <c r="K7772" s="23"/>
      <c r="M7772" s="31"/>
      <c r="N7772" s="31"/>
      <c r="O7772"/>
      <c r="P7772"/>
      <c r="R7772"/>
      <c r="T7772" s="30"/>
    </row>
    <row r="7773" spans="4:20" x14ac:dyDescent="0.45">
      <c r="D7773"/>
      <c r="E7773"/>
      <c r="I7773" s="21"/>
      <c r="J7773" s="22"/>
      <c r="K7773" s="23"/>
      <c r="M7773" s="31"/>
      <c r="N7773" s="31"/>
      <c r="O7773"/>
      <c r="P7773"/>
      <c r="R7773"/>
      <c r="T7773" s="30"/>
    </row>
    <row r="7774" spans="4:20" x14ac:dyDescent="0.45">
      <c r="D7774"/>
      <c r="E7774"/>
      <c r="I7774" s="21"/>
      <c r="J7774" s="22"/>
      <c r="K7774" s="23"/>
      <c r="M7774" s="31"/>
      <c r="N7774" s="31"/>
      <c r="O7774"/>
      <c r="P7774"/>
      <c r="R7774"/>
      <c r="T7774" s="30"/>
    </row>
    <row r="7775" spans="4:20" x14ac:dyDescent="0.45">
      <c r="D7775"/>
      <c r="E7775"/>
      <c r="I7775" s="21"/>
      <c r="J7775" s="22"/>
      <c r="K7775" s="23"/>
      <c r="M7775" s="31"/>
      <c r="N7775" s="31"/>
      <c r="O7775"/>
      <c r="P7775"/>
      <c r="R7775"/>
      <c r="T7775" s="30"/>
    </row>
    <row r="7776" spans="4:20" x14ac:dyDescent="0.45">
      <c r="D7776"/>
      <c r="E7776"/>
      <c r="I7776" s="21"/>
      <c r="J7776" s="22"/>
      <c r="K7776" s="23"/>
      <c r="M7776" s="31"/>
      <c r="N7776" s="31"/>
      <c r="O7776"/>
      <c r="P7776"/>
      <c r="R7776"/>
      <c r="T7776" s="30"/>
    </row>
    <row r="7777" spans="4:20" x14ac:dyDescent="0.45">
      <c r="D7777"/>
      <c r="E7777"/>
      <c r="I7777" s="21"/>
      <c r="J7777" s="22"/>
      <c r="K7777" s="23"/>
      <c r="M7777" s="31"/>
      <c r="N7777" s="31"/>
      <c r="O7777"/>
      <c r="P7777"/>
      <c r="R7777"/>
      <c r="T7777" s="30"/>
    </row>
    <row r="7778" spans="4:20" x14ac:dyDescent="0.45">
      <c r="D7778"/>
      <c r="E7778"/>
      <c r="I7778" s="21"/>
      <c r="J7778" s="22"/>
      <c r="K7778" s="23"/>
      <c r="M7778" s="31"/>
      <c r="N7778" s="31"/>
      <c r="O7778"/>
      <c r="P7778"/>
      <c r="R7778"/>
      <c r="T7778" s="30"/>
    </row>
    <row r="7779" spans="4:20" x14ac:dyDescent="0.45">
      <c r="D7779"/>
      <c r="E7779"/>
      <c r="I7779" s="21"/>
      <c r="J7779" s="22"/>
      <c r="K7779" s="23"/>
      <c r="M7779" s="31"/>
      <c r="N7779" s="31"/>
      <c r="O7779"/>
      <c r="P7779"/>
      <c r="R7779"/>
      <c r="T7779" s="30"/>
    </row>
    <row r="7780" spans="4:20" x14ac:dyDescent="0.45">
      <c r="D7780"/>
      <c r="E7780"/>
      <c r="I7780" s="21"/>
      <c r="J7780" s="22"/>
      <c r="K7780" s="23"/>
      <c r="M7780" s="31"/>
      <c r="N7780" s="31"/>
      <c r="O7780"/>
      <c r="P7780"/>
      <c r="R7780"/>
      <c r="T7780" s="30"/>
    </row>
    <row r="7781" spans="4:20" x14ac:dyDescent="0.45">
      <c r="D7781"/>
      <c r="E7781"/>
      <c r="I7781" s="21"/>
      <c r="J7781" s="22"/>
      <c r="K7781" s="23"/>
      <c r="M7781" s="31"/>
      <c r="N7781" s="31"/>
      <c r="O7781"/>
      <c r="P7781"/>
      <c r="R7781"/>
      <c r="T7781" s="30"/>
    </row>
    <row r="7782" spans="4:20" x14ac:dyDescent="0.45">
      <c r="D7782"/>
      <c r="E7782"/>
      <c r="I7782" s="21"/>
      <c r="J7782" s="22"/>
      <c r="K7782" s="23"/>
      <c r="M7782" s="31"/>
      <c r="N7782" s="31"/>
      <c r="O7782"/>
      <c r="P7782"/>
      <c r="R7782"/>
      <c r="T7782" s="30"/>
    </row>
    <row r="7783" spans="4:20" x14ac:dyDescent="0.45">
      <c r="D7783"/>
      <c r="E7783"/>
      <c r="I7783" s="21"/>
      <c r="J7783" s="22"/>
      <c r="K7783" s="23"/>
      <c r="M7783" s="31"/>
      <c r="N7783" s="31"/>
      <c r="O7783"/>
      <c r="P7783"/>
      <c r="R7783"/>
      <c r="T7783" s="30"/>
    </row>
    <row r="7784" spans="4:20" x14ac:dyDescent="0.45">
      <c r="D7784"/>
      <c r="E7784"/>
      <c r="I7784" s="21"/>
      <c r="J7784" s="22"/>
      <c r="K7784" s="23"/>
      <c r="M7784" s="31"/>
      <c r="N7784" s="31"/>
      <c r="O7784"/>
      <c r="P7784"/>
      <c r="R7784"/>
      <c r="T7784" s="30"/>
    </row>
    <row r="7785" spans="4:20" x14ac:dyDescent="0.45">
      <c r="D7785"/>
      <c r="E7785"/>
      <c r="I7785" s="21"/>
      <c r="J7785" s="22"/>
      <c r="K7785" s="23"/>
      <c r="M7785" s="31"/>
      <c r="N7785" s="31"/>
      <c r="O7785"/>
      <c r="P7785"/>
      <c r="R7785"/>
      <c r="T7785" s="30"/>
    </row>
    <row r="7786" spans="4:20" x14ac:dyDescent="0.45">
      <c r="D7786"/>
      <c r="E7786"/>
      <c r="I7786" s="21"/>
      <c r="J7786" s="22"/>
      <c r="K7786" s="23"/>
      <c r="M7786" s="31"/>
      <c r="N7786" s="31"/>
      <c r="O7786"/>
      <c r="P7786"/>
      <c r="R7786"/>
      <c r="T7786" s="30"/>
    </row>
    <row r="7787" spans="4:20" x14ac:dyDescent="0.45">
      <c r="D7787"/>
      <c r="E7787"/>
      <c r="I7787" s="21"/>
      <c r="J7787" s="22"/>
      <c r="K7787" s="23"/>
      <c r="M7787" s="31"/>
      <c r="N7787" s="31"/>
      <c r="O7787"/>
      <c r="P7787"/>
      <c r="R7787"/>
      <c r="T7787" s="30"/>
    </row>
    <row r="7788" spans="4:20" x14ac:dyDescent="0.45">
      <c r="D7788"/>
      <c r="E7788"/>
      <c r="I7788" s="21"/>
      <c r="J7788" s="22"/>
      <c r="K7788" s="23"/>
      <c r="M7788" s="31"/>
      <c r="N7788" s="31"/>
      <c r="O7788"/>
      <c r="P7788"/>
      <c r="R7788"/>
      <c r="T7788" s="30"/>
    </row>
    <row r="7789" spans="4:20" x14ac:dyDescent="0.45">
      <c r="D7789"/>
      <c r="E7789"/>
      <c r="I7789" s="21"/>
      <c r="J7789" s="22"/>
      <c r="K7789" s="23"/>
      <c r="M7789" s="31"/>
      <c r="N7789" s="31"/>
      <c r="O7789"/>
      <c r="P7789"/>
      <c r="R7789"/>
      <c r="T7789" s="30"/>
    </row>
    <row r="7790" spans="4:20" x14ac:dyDescent="0.45">
      <c r="D7790"/>
      <c r="E7790"/>
      <c r="I7790" s="21"/>
      <c r="J7790" s="22"/>
      <c r="K7790" s="23"/>
      <c r="M7790" s="31"/>
      <c r="N7790" s="31"/>
      <c r="O7790"/>
      <c r="P7790"/>
      <c r="R7790"/>
      <c r="T7790" s="30"/>
    </row>
    <row r="7791" spans="4:20" x14ac:dyDescent="0.45">
      <c r="D7791"/>
      <c r="E7791"/>
      <c r="I7791" s="21"/>
      <c r="J7791" s="22"/>
      <c r="K7791" s="23"/>
      <c r="M7791" s="31"/>
      <c r="N7791" s="31"/>
      <c r="O7791"/>
      <c r="P7791"/>
      <c r="R7791"/>
      <c r="T7791" s="30"/>
    </row>
    <row r="7792" spans="4:20" x14ac:dyDescent="0.45">
      <c r="D7792"/>
      <c r="E7792"/>
      <c r="I7792" s="21"/>
      <c r="J7792" s="22"/>
      <c r="K7792" s="23"/>
      <c r="M7792" s="31"/>
      <c r="N7792" s="31"/>
      <c r="O7792"/>
      <c r="P7792"/>
      <c r="R7792"/>
      <c r="T7792" s="30"/>
    </row>
    <row r="7793" spans="4:20" x14ac:dyDescent="0.45">
      <c r="D7793"/>
      <c r="E7793"/>
      <c r="I7793" s="21"/>
      <c r="J7793" s="22"/>
      <c r="K7793" s="23"/>
      <c r="M7793" s="31"/>
      <c r="N7793" s="31"/>
      <c r="O7793"/>
      <c r="P7793"/>
      <c r="R7793"/>
      <c r="T7793" s="30"/>
    </row>
    <row r="7794" spans="4:20" x14ac:dyDescent="0.45">
      <c r="D7794"/>
      <c r="E7794"/>
      <c r="I7794" s="21"/>
      <c r="J7794" s="22"/>
      <c r="K7794" s="23"/>
      <c r="M7794" s="31"/>
      <c r="N7794" s="31"/>
      <c r="O7794"/>
      <c r="P7794"/>
      <c r="R7794"/>
      <c r="T7794" s="30"/>
    </row>
    <row r="7795" spans="4:20" x14ac:dyDescent="0.45">
      <c r="D7795"/>
      <c r="E7795"/>
      <c r="I7795" s="21"/>
      <c r="J7795" s="22"/>
      <c r="K7795" s="23"/>
      <c r="M7795" s="31"/>
      <c r="N7795" s="31"/>
      <c r="O7795"/>
      <c r="P7795"/>
      <c r="R7795"/>
      <c r="T7795" s="30"/>
    </row>
    <row r="7796" spans="4:20" x14ac:dyDescent="0.45">
      <c r="D7796"/>
      <c r="E7796"/>
      <c r="I7796" s="21"/>
      <c r="J7796" s="22"/>
      <c r="K7796" s="23"/>
      <c r="M7796" s="31"/>
      <c r="N7796" s="31"/>
      <c r="O7796"/>
      <c r="P7796"/>
      <c r="R7796"/>
      <c r="T7796" s="30"/>
    </row>
    <row r="7797" spans="4:20" x14ac:dyDescent="0.45">
      <c r="D7797"/>
      <c r="E7797"/>
      <c r="I7797" s="21"/>
      <c r="J7797" s="22"/>
      <c r="K7797" s="23"/>
      <c r="M7797" s="31"/>
      <c r="N7797" s="31"/>
      <c r="O7797"/>
      <c r="P7797"/>
      <c r="R7797"/>
      <c r="T7797" s="30"/>
    </row>
    <row r="7798" spans="4:20" x14ac:dyDescent="0.45">
      <c r="D7798"/>
      <c r="E7798"/>
      <c r="I7798" s="21"/>
      <c r="J7798" s="22"/>
      <c r="K7798" s="23"/>
      <c r="M7798" s="31"/>
      <c r="N7798" s="31"/>
      <c r="O7798"/>
      <c r="P7798"/>
      <c r="R7798"/>
      <c r="T7798" s="30"/>
    </row>
    <row r="7799" spans="4:20" x14ac:dyDescent="0.45">
      <c r="D7799"/>
      <c r="E7799"/>
      <c r="I7799" s="21"/>
      <c r="J7799" s="22"/>
      <c r="K7799" s="23"/>
      <c r="M7799" s="31"/>
      <c r="N7799" s="31"/>
      <c r="O7799"/>
      <c r="P7799"/>
      <c r="R7799"/>
      <c r="T7799" s="30"/>
    </row>
    <row r="7800" spans="4:20" x14ac:dyDescent="0.45">
      <c r="D7800"/>
      <c r="E7800"/>
      <c r="I7800" s="21"/>
      <c r="J7800" s="22"/>
      <c r="K7800" s="23"/>
      <c r="M7800" s="31"/>
      <c r="N7800" s="31"/>
      <c r="O7800"/>
      <c r="P7800"/>
      <c r="R7800"/>
      <c r="T7800" s="30"/>
    </row>
    <row r="7801" spans="4:20" x14ac:dyDescent="0.45">
      <c r="D7801"/>
      <c r="E7801"/>
      <c r="I7801" s="21"/>
      <c r="J7801" s="22"/>
      <c r="K7801" s="23"/>
      <c r="M7801" s="31"/>
      <c r="N7801" s="31"/>
      <c r="O7801"/>
      <c r="P7801"/>
      <c r="R7801"/>
      <c r="T7801" s="30"/>
    </row>
    <row r="7802" spans="4:20" x14ac:dyDescent="0.45">
      <c r="D7802"/>
      <c r="E7802"/>
      <c r="I7802" s="21"/>
      <c r="J7802" s="22"/>
      <c r="K7802" s="23"/>
      <c r="M7802" s="31"/>
      <c r="N7802" s="31"/>
      <c r="O7802"/>
      <c r="P7802"/>
      <c r="R7802"/>
      <c r="T7802" s="30"/>
    </row>
    <row r="7803" spans="4:20" x14ac:dyDescent="0.45">
      <c r="D7803"/>
      <c r="E7803"/>
      <c r="I7803" s="21"/>
      <c r="J7803" s="22"/>
      <c r="K7803" s="23"/>
      <c r="M7803" s="31"/>
      <c r="N7803" s="31"/>
      <c r="O7803"/>
      <c r="P7803"/>
      <c r="R7803"/>
      <c r="T7803" s="30"/>
    </row>
    <row r="7804" spans="4:20" x14ac:dyDescent="0.45">
      <c r="D7804"/>
      <c r="E7804"/>
      <c r="I7804" s="21"/>
      <c r="J7804" s="22"/>
      <c r="K7804" s="23"/>
      <c r="M7804" s="31"/>
      <c r="N7804" s="31"/>
      <c r="O7804"/>
      <c r="P7804"/>
      <c r="R7804"/>
      <c r="T7804" s="30"/>
    </row>
    <row r="7805" spans="4:20" x14ac:dyDescent="0.45">
      <c r="D7805"/>
      <c r="E7805"/>
      <c r="I7805" s="21"/>
      <c r="J7805" s="22"/>
      <c r="K7805" s="23"/>
      <c r="M7805" s="31"/>
      <c r="N7805" s="31"/>
      <c r="O7805"/>
      <c r="P7805"/>
      <c r="R7805"/>
      <c r="T7805" s="30"/>
    </row>
    <row r="7806" spans="4:20" x14ac:dyDescent="0.45">
      <c r="D7806"/>
      <c r="E7806"/>
      <c r="I7806" s="21"/>
      <c r="J7806" s="22"/>
      <c r="K7806" s="23"/>
      <c r="M7806" s="31"/>
      <c r="N7806" s="31"/>
      <c r="O7806"/>
      <c r="P7806"/>
      <c r="R7806"/>
      <c r="T7806" s="30"/>
    </row>
    <row r="7807" spans="4:20" x14ac:dyDescent="0.45">
      <c r="D7807"/>
      <c r="E7807"/>
      <c r="I7807" s="21"/>
      <c r="J7807" s="22"/>
      <c r="K7807" s="23"/>
      <c r="M7807" s="31"/>
      <c r="N7807" s="31"/>
      <c r="O7807"/>
      <c r="P7807"/>
      <c r="R7807"/>
      <c r="T7807" s="30"/>
    </row>
    <row r="7808" spans="4:20" x14ac:dyDescent="0.45">
      <c r="D7808"/>
      <c r="E7808"/>
      <c r="I7808" s="21"/>
      <c r="J7808" s="22"/>
      <c r="K7808" s="23"/>
      <c r="M7808" s="31"/>
      <c r="N7808" s="31"/>
      <c r="O7808"/>
      <c r="P7808"/>
      <c r="R7808"/>
      <c r="T7808" s="30"/>
    </row>
    <row r="7809" spans="4:20" x14ac:dyDescent="0.45">
      <c r="D7809"/>
      <c r="E7809"/>
      <c r="I7809" s="21"/>
      <c r="J7809" s="22"/>
      <c r="K7809" s="23"/>
      <c r="M7809" s="31"/>
      <c r="N7809" s="31"/>
      <c r="O7809"/>
      <c r="P7809"/>
      <c r="R7809"/>
      <c r="T7809" s="30"/>
    </row>
    <row r="7810" spans="4:20" x14ac:dyDescent="0.45">
      <c r="D7810"/>
      <c r="E7810"/>
      <c r="I7810" s="21"/>
      <c r="J7810" s="22"/>
      <c r="K7810" s="23"/>
      <c r="M7810" s="31"/>
      <c r="N7810" s="31"/>
      <c r="O7810"/>
      <c r="P7810"/>
      <c r="R7810"/>
      <c r="T7810" s="30"/>
    </row>
    <row r="7811" spans="4:20" x14ac:dyDescent="0.45">
      <c r="D7811"/>
      <c r="E7811"/>
      <c r="I7811" s="21"/>
      <c r="J7811" s="22"/>
      <c r="K7811" s="23"/>
      <c r="M7811" s="31"/>
      <c r="N7811" s="31"/>
      <c r="O7811"/>
      <c r="P7811"/>
      <c r="R7811"/>
      <c r="T7811" s="30"/>
    </row>
    <row r="7812" spans="4:20" x14ac:dyDescent="0.45">
      <c r="D7812"/>
      <c r="E7812"/>
      <c r="I7812" s="21"/>
      <c r="J7812" s="22"/>
      <c r="K7812" s="23"/>
      <c r="M7812" s="31"/>
      <c r="N7812" s="31"/>
      <c r="O7812"/>
      <c r="P7812"/>
      <c r="R7812"/>
      <c r="T7812" s="30"/>
    </row>
    <row r="7813" spans="4:20" x14ac:dyDescent="0.45">
      <c r="D7813"/>
      <c r="E7813"/>
      <c r="I7813" s="21"/>
      <c r="J7813" s="22"/>
      <c r="K7813" s="23"/>
      <c r="M7813" s="31"/>
      <c r="N7813" s="31"/>
      <c r="O7813"/>
      <c r="P7813"/>
      <c r="R7813"/>
      <c r="T7813" s="30"/>
    </row>
    <row r="7814" spans="4:20" x14ac:dyDescent="0.45">
      <c r="D7814"/>
      <c r="E7814"/>
      <c r="I7814" s="21"/>
      <c r="J7814" s="22"/>
      <c r="K7814" s="23"/>
      <c r="M7814" s="31"/>
      <c r="N7814" s="31"/>
      <c r="O7814"/>
      <c r="P7814"/>
      <c r="R7814"/>
      <c r="T7814" s="30"/>
    </row>
    <row r="7815" spans="4:20" x14ac:dyDescent="0.45">
      <c r="D7815"/>
      <c r="E7815"/>
      <c r="I7815" s="21"/>
      <c r="J7815" s="22"/>
      <c r="K7815" s="23"/>
      <c r="M7815" s="31"/>
      <c r="N7815" s="31"/>
      <c r="O7815"/>
      <c r="P7815"/>
      <c r="R7815"/>
      <c r="T7815" s="30"/>
    </row>
    <row r="7816" spans="4:20" x14ac:dyDescent="0.45">
      <c r="D7816"/>
      <c r="E7816"/>
      <c r="I7816" s="21"/>
      <c r="J7816" s="22"/>
      <c r="K7816" s="23"/>
      <c r="M7816" s="31"/>
      <c r="N7816" s="31"/>
      <c r="O7816"/>
      <c r="P7816"/>
      <c r="R7816"/>
      <c r="T7816" s="30"/>
    </row>
    <row r="7817" spans="4:20" x14ac:dyDescent="0.45">
      <c r="D7817"/>
      <c r="E7817"/>
      <c r="I7817" s="21"/>
      <c r="J7817" s="22"/>
      <c r="K7817" s="23"/>
      <c r="M7817" s="31"/>
      <c r="N7817" s="31"/>
      <c r="O7817"/>
      <c r="P7817"/>
      <c r="R7817"/>
      <c r="T7817" s="30"/>
    </row>
    <row r="7818" spans="4:20" x14ac:dyDescent="0.45">
      <c r="D7818"/>
      <c r="E7818"/>
      <c r="I7818" s="21"/>
      <c r="J7818" s="22"/>
      <c r="K7818" s="23"/>
      <c r="M7818" s="31"/>
      <c r="N7818" s="31"/>
      <c r="O7818"/>
      <c r="P7818"/>
      <c r="R7818"/>
      <c r="T7818" s="30"/>
    </row>
    <row r="7819" spans="4:20" x14ac:dyDescent="0.45">
      <c r="D7819"/>
      <c r="E7819"/>
      <c r="I7819" s="21"/>
      <c r="J7819" s="22"/>
      <c r="K7819" s="23"/>
      <c r="M7819" s="31"/>
      <c r="N7819" s="31"/>
      <c r="O7819"/>
      <c r="P7819"/>
      <c r="R7819"/>
      <c r="T7819" s="30"/>
    </row>
    <row r="7820" spans="4:20" x14ac:dyDescent="0.45">
      <c r="D7820"/>
      <c r="E7820"/>
      <c r="I7820" s="21"/>
      <c r="J7820" s="22"/>
      <c r="K7820" s="23"/>
      <c r="M7820" s="31"/>
      <c r="N7820" s="31"/>
      <c r="O7820"/>
      <c r="P7820"/>
      <c r="R7820"/>
      <c r="T7820" s="30"/>
    </row>
    <row r="7821" spans="4:20" x14ac:dyDescent="0.45">
      <c r="D7821"/>
      <c r="E7821"/>
      <c r="I7821" s="21"/>
      <c r="J7821" s="22"/>
      <c r="K7821" s="23"/>
      <c r="M7821" s="31"/>
      <c r="N7821" s="31"/>
      <c r="O7821"/>
      <c r="P7821"/>
      <c r="R7821"/>
      <c r="T7821" s="30"/>
    </row>
    <row r="7822" spans="4:20" x14ac:dyDescent="0.45">
      <c r="D7822"/>
      <c r="E7822"/>
      <c r="I7822" s="21"/>
      <c r="J7822" s="22"/>
      <c r="K7822" s="23"/>
      <c r="M7822" s="31"/>
      <c r="N7822" s="31"/>
      <c r="O7822"/>
      <c r="P7822"/>
      <c r="R7822"/>
      <c r="T7822" s="30"/>
    </row>
    <row r="7823" spans="4:20" x14ac:dyDescent="0.45">
      <c r="D7823"/>
      <c r="E7823"/>
      <c r="I7823" s="21"/>
      <c r="J7823" s="22"/>
      <c r="K7823" s="23"/>
      <c r="M7823" s="31"/>
      <c r="N7823" s="31"/>
      <c r="O7823"/>
      <c r="P7823"/>
      <c r="R7823"/>
      <c r="T7823" s="30"/>
    </row>
    <row r="7824" spans="4:20" x14ac:dyDescent="0.45">
      <c r="D7824"/>
      <c r="E7824"/>
      <c r="I7824" s="21"/>
      <c r="J7824" s="22"/>
      <c r="K7824" s="23"/>
      <c r="M7824" s="31"/>
      <c r="N7824" s="31"/>
      <c r="O7824"/>
      <c r="P7824"/>
      <c r="R7824"/>
      <c r="T7824" s="30"/>
    </row>
    <row r="7825" spans="4:20" x14ac:dyDescent="0.45">
      <c r="D7825"/>
      <c r="E7825"/>
      <c r="I7825" s="21"/>
      <c r="J7825" s="22"/>
      <c r="K7825" s="23"/>
      <c r="M7825" s="31"/>
      <c r="N7825" s="31"/>
      <c r="O7825"/>
      <c r="P7825"/>
      <c r="R7825"/>
      <c r="T7825" s="30"/>
    </row>
    <row r="7826" spans="4:20" x14ac:dyDescent="0.45">
      <c r="D7826"/>
      <c r="E7826"/>
      <c r="I7826" s="21"/>
      <c r="J7826" s="22"/>
      <c r="K7826" s="23"/>
      <c r="M7826" s="31"/>
      <c r="N7826" s="31"/>
      <c r="O7826"/>
      <c r="P7826"/>
      <c r="R7826"/>
      <c r="T7826" s="30"/>
    </row>
    <row r="7827" spans="4:20" x14ac:dyDescent="0.45">
      <c r="D7827"/>
      <c r="E7827"/>
      <c r="I7827" s="21"/>
      <c r="J7827" s="22"/>
      <c r="K7827" s="23"/>
      <c r="M7827" s="31"/>
      <c r="N7827" s="31"/>
      <c r="O7827"/>
      <c r="P7827"/>
      <c r="R7827"/>
      <c r="T7827" s="30"/>
    </row>
    <row r="7828" spans="4:20" x14ac:dyDescent="0.45">
      <c r="D7828"/>
      <c r="E7828"/>
      <c r="I7828" s="21"/>
      <c r="J7828" s="22"/>
      <c r="K7828" s="23"/>
      <c r="M7828" s="31"/>
      <c r="N7828" s="31"/>
      <c r="O7828"/>
      <c r="P7828"/>
      <c r="R7828"/>
      <c r="T7828" s="30"/>
    </row>
    <row r="7829" spans="4:20" x14ac:dyDescent="0.45">
      <c r="D7829"/>
      <c r="E7829"/>
      <c r="I7829" s="21"/>
      <c r="J7829" s="22"/>
      <c r="K7829" s="23"/>
      <c r="M7829" s="31"/>
      <c r="N7829" s="31"/>
      <c r="O7829"/>
      <c r="P7829"/>
      <c r="R7829"/>
      <c r="T7829" s="30"/>
    </row>
    <row r="7830" spans="4:20" x14ac:dyDescent="0.45">
      <c r="D7830"/>
      <c r="E7830"/>
      <c r="I7830" s="21"/>
      <c r="J7830" s="22"/>
      <c r="K7830" s="23"/>
      <c r="M7830" s="31"/>
      <c r="N7830" s="31"/>
      <c r="O7830"/>
      <c r="P7830"/>
      <c r="R7830"/>
      <c r="T7830" s="30"/>
    </row>
    <row r="7831" spans="4:20" x14ac:dyDescent="0.45">
      <c r="D7831"/>
      <c r="E7831"/>
      <c r="I7831" s="21"/>
      <c r="J7831" s="22"/>
      <c r="K7831" s="23"/>
      <c r="M7831" s="31"/>
      <c r="N7831" s="31"/>
      <c r="O7831"/>
      <c r="P7831"/>
      <c r="R7831"/>
      <c r="T7831" s="30"/>
    </row>
    <row r="7832" spans="4:20" x14ac:dyDescent="0.45">
      <c r="D7832"/>
      <c r="E7832"/>
      <c r="I7832" s="21"/>
      <c r="J7832" s="22"/>
      <c r="K7832" s="23"/>
      <c r="M7832" s="31"/>
      <c r="N7832" s="31"/>
      <c r="O7832"/>
      <c r="P7832"/>
      <c r="R7832"/>
      <c r="T7832" s="30"/>
    </row>
    <row r="7833" spans="4:20" x14ac:dyDescent="0.45">
      <c r="D7833"/>
      <c r="E7833"/>
      <c r="I7833" s="21"/>
      <c r="J7833" s="22"/>
      <c r="K7833" s="23"/>
      <c r="M7833" s="31"/>
      <c r="N7833" s="31"/>
      <c r="O7833"/>
      <c r="P7833"/>
      <c r="R7833"/>
      <c r="T7833" s="30"/>
    </row>
    <row r="7834" spans="4:20" x14ac:dyDescent="0.45">
      <c r="D7834"/>
      <c r="E7834"/>
      <c r="I7834" s="21"/>
      <c r="J7834" s="22"/>
      <c r="K7834" s="23"/>
      <c r="M7834" s="31"/>
      <c r="N7834" s="31"/>
      <c r="O7834"/>
      <c r="P7834"/>
      <c r="R7834"/>
      <c r="T7834" s="30"/>
    </row>
    <row r="7835" spans="4:20" x14ac:dyDescent="0.45">
      <c r="D7835"/>
      <c r="E7835"/>
      <c r="I7835" s="21"/>
      <c r="J7835" s="22"/>
      <c r="K7835" s="23"/>
      <c r="M7835" s="31"/>
      <c r="N7835" s="31"/>
      <c r="O7835"/>
      <c r="P7835"/>
      <c r="R7835"/>
      <c r="T7835" s="30"/>
    </row>
    <row r="7836" spans="4:20" x14ac:dyDescent="0.45">
      <c r="D7836"/>
      <c r="E7836"/>
      <c r="I7836" s="21"/>
      <c r="J7836" s="22"/>
      <c r="K7836" s="23"/>
      <c r="M7836" s="31"/>
      <c r="N7836" s="31"/>
      <c r="O7836"/>
      <c r="P7836"/>
      <c r="R7836"/>
      <c r="T7836" s="30"/>
    </row>
    <row r="7837" spans="4:20" x14ac:dyDescent="0.45">
      <c r="D7837"/>
      <c r="E7837"/>
      <c r="I7837" s="21"/>
      <c r="J7837" s="22"/>
      <c r="K7837" s="23"/>
      <c r="M7837" s="31"/>
      <c r="N7837" s="31"/>
      <c r="O7837"/>
      <c r="P7837"/>
      <c r="R7837"/>
      <c r="T7837" s="30"/>
    </row>
    <row r="7838" spans="4:20" x14ac:dyDescent="0.45">
      <c r="D7838"/>
      <c r="E7838"/>
      <c r="I7838" s="21"/>
      <c r="J7838" s="22"/>
      <c r="K7838" s="23"/>
      <c r="M7838" s="31"/>
      <c r="N7838" s="31"/>
      <c r="O7838"/>
      <c r="P7838"/>
      <c r="R7838"/>
      <c r="T7838" s="30"/>
    </row>
    <row r="7839" spans="4:20" x14ac:dyDescent="0.45">
      <c r="D7839"/>
      <c r="E7839"/>
      <c r="I7839" s="21"/>
      <c r="J7839" s="22"/>
      <c r="K7839" s="23"/>
      <c r="M7839" s="31"/>
      <c r="N7839" s="31"/>
      <c r="O7839"/>
      <c r="P7839"/>
      <c r="R7839"/>
      <c r="T7839" s="30"/>
    </row>
    <row r="7840" spans="4:20" x14ac:dyDescent="0.45">
      <c r="D7840"/>
      <c r="E7840"/>
      <c r="I7840" s="21"/>
      <c r="J7840" s="22"/>
      <c r="K7840" s="23"/>
      <c r="M7840" s="31"/>
      <c r="N7840" s="31"/>
      <c r="O7840"/>
      <c r="P7840"/>
      <c r="R7840"/>
      <c r="T7840" s="30"/>
    </row>
    <row r="7841" spans="4:20" x14ac:dyDescent="0.45">
      <c r="D7841"/>
      <c r="E7841"/>
      <c r="I7841" s="21"/>
      <c r="J7841" s="22"/>
      <c r="K7841" s="23"/>
      <c r="M7841" s="31"/>
      <c r="N7841" s="31"/>
      <c r="O7841"/>
      <c r="P7841"/>
      <c r="R7841"/>
      <c r="T7841" s="30"/>
    </row>
    <row r="7842" spans="4:20" x14ac:dyDescent="0.45">
      <c r="D7842"/>
      <c r="E7842"/>
      <c r="I7842" s="21"/>
      <c r="J7842" s="22"/>
      <c r="K7842" s="23"/>
      <c r="M7842" s="31"/>
      <c r="N7842" s="31"/>
      <c r="O7842"/>
      <c r="P7842"/>
      <c r="R7842"/>
      <c r="T7842" s="30"/>
    </row>
    <row r="7843" spans="4:20" x14ac:dyDescent="0.45">
      <c r="D7843"/>
      <c r="E7843"/>
      <c r="I7843" s="21"/>
      <c r="J7843" s="22"/>
      <c r="K7843" s="23"/>
      <c r="M7843" s="31"/>
      <c r="N7843" s="31"/>
      <c r="O7843"/>
      <c r="P7843"/>
      <c r="R7843"/>
      <c r="T7843" s="30"/>
    </row>
    <row r="7844" spans="4:20" x14ac:dyDescent="0.45">
      <c r="D7844"/>
      <c r="E7844"/>
      <c r="I7844" s="21"/>
      <c r="J7844" s="22"/>
      <c r="K7844" s="23"/>
      <c r="M7844" s="31"/>
      <c r="N7844" s="31"/>
      <c r="O7844"/>
      <c r="P7844"/>
      <c r="R7844"/>
      <c r="T7844" s="30"/>
    </row>
    <row r="7845" spans="4:20" x14ac:dyDescent="0.45">
      <c r="D7845"/>
      <c r="E7845"/>
      <c r="I7845" s="21"/>
      <c r="J7845" s="22"/>
      <c r="K7845" s="23"/>
      <c r="M7845" s="31"/>
      <c r="N7845" s="31"/>
      <c r="O7845"/>
      <c r="P7845"/>
      <c r="R7845"/>
      <c r="T7845" s="30"/>
    </row>
    <row r="7846" spans="4:20" x14ac:dyDescent="0.45">
      <c r="D7846"/>
      <c r="E7846"/>
      <c r="I7846" s="21"/>
      <c r="J7846" s="22"/>
      <c r="K7846" s="23"/>
      <c r="M7846" s="31"/>
      <c r="N7846" s="31"/>
      <c r="O7846"/>
      <c r="P7846"/>
      <c r="R7846"/>
      <c r="T7846" s="30"/>
    </row>
    <row r="7847" spans="4:20" x14ac:dyDescent="0.45">
      <c r="D7847"/>
      <c r="E7847"/>
      <c r="I7847" s="21"/>
      <c r="J7847" s="22"/>
      <c r="K7847" s="23"/>
      <c r="M7847" s="31"/>
      <c r="N7847" s="31"/>
      <c r="O7847"/>
      <c r="P7847"/>
      <c r="R7847"/>
      <c r="T7847" s="30"/>
    </row>
    <row r="7848" spans="4:20" x14ac:dyDescent="0.45">
      <c r="D7848"/>
      <c r="E7848"/>
      <c r="I7848" s="21"/>
      <c r="J7848" s="22"/>
      <c r="K7848" s="23"/>
      <c r="M7848" s="31"/>
      <c r="N7848" s="31"/>
      <c r="O7848"/>
      <c r="P7848"/>
      <c r="R7848"/>
      <c r="T7848" s="30"/>
    </row>
    <row r="7849" spans="4:20" x14ac:dyDescent="0.45">
      <c r="D7849"/>
      <c r="E7849"/>
      <c r="I7849" s="21"/>
      <c r="J7849" s="22"/>
      <c r="K7849" s="23"/>
      <c r="M7849" s="31"/>
      <c r="N7849" s="31"/>
      <c r="O7849"/>
      <c r="P7849"/>
      <c r="R7849"/>
      <c r="T7849" s="30"/>
    </row>
    <row r="7850" spans="4:20" x14ac:dyDescent="0.45">
      <c r="D7850"/>
      <c r="E7850"/>
      <c r="I7850" s="21"/>
      <c r="J7850" s="22"/>
      <c r="K7850" s="23"/>
      <c r="M7850" s="31"/>
      <c r="N7850" s="31"/>
      <c r="O7850"/>
      <c r="P7850"/>
      <c r="R7850"/>
      <c r="T7850" s="30"/>
    </row>
    <row r="7851" spans="4:20" x14ac:dyDescent="0.45">
      <c r="D7851"/>
      <c r="E7851"/>
      <c r="I7851" s="21"/>
      <c r="J7851" s="22"/>
      <c r="K7851" s="23"/>
      <c r="M7851" s="31"/>
      <c r="N7851" s="31"/>
      <c r="O7851"/>
      <c r="P7851"/>
      <c r="R7851"/>
      <c r="T7851" s="30"/>
    </row>
    <row r="7852" spans="4:20" x14ac:dyDescent="0.45">
      <c r="D7852"/>
      <c r="E7852"/>
      <c r="I7852" s="21"/>
      <c r="J7852" s="22"/>
      <c r="K7852" s="23"/>
      <c r="M7852" s="31"/>
      <c r="N7852" s="31"/>
      <c r="O7852"/>
      <c r="P7852"/>
      <c r="R7852"/>
      <c r="T7852" s="30"/>
    </row>
    <row r="7853" spans="4:20" x14ac:dyDescent="0.45">
      <c r="D7853"/>
      <c r="E7853"/>
      <c r="I7853" s="21"/>
      <c r="J7853" s="22"/>
      <c r="K7853" s="23"/>
      <c r="M7853" s="31"/>
      <c r="N7853" s="31"/>
      <c r="O7853"/>
      <c r="P7853"/>
      <c r="R7853"/>
      <c r="T7853" s="30"/>
    </row>
    <row r="7854" spans="4:20" x14ac:dyDescent="0.45">
      <c r="D7854"/>
      <c r="E7854"/>
      <c r="I7854" s="21"/>
      <c r="J7854" s="22"/>
      <c r="K7854" s="23"/>
      <c r="M7854" s="31"/>
      <c r="N7854" s="31"/>
      <c r="O7854"/>
      <c r="P7854"/>
      <c r="R7854"/>
      <c r="T7854" s="30"/>
    </row>
    <row r="7855" spans="4:20" x14ac:dyDescent="0.45">
      <c r="D7855"/>
      <c r="E7855"/>
      <c r="I7855" s="21"/>
      <c r="J7855" s="22"/>
      <c r="K7855" s="23"/>
      <c r="M7855" s="31"/>
      <c r="N7855" s="31"/>
      <c r="O7855"/>
      <c r="P7855"/>
      <c r="R7855"/>
      <c r="T7855" s="30"/>
    </row>
    <row r="7856" spans="4:20" x14ac:dyDescent="0.45">
      <c r="D7856"/>
      <c r="E7856"/>
      <c r="I7856" s="21"/>
      <c r="J7856" s="22"/>
      <c r="K7856" s="23"/>
      <c r="M7856" s="31"/>
      <c r="N7856" s="31"/>
      <c r="O7856"/>
      <c r="P7856"/>
      <c r="R7856"/>
      <c r="T7856" s="30"/>
    </row>
    <row r="7857" spans="4:20" x14ac:dyDescent="0.45">
      <c r="D7857"/>
      <c r="E7857"/>
      <c r="I7857" s="21"/>
      <c r="J7857" s="22"/>
      <c r="K7857" s="23"/>
      <c r="M7857" s="31"/>
      <c r="N7857" s="31"/>
      <c r="O7857"/>
      <c r="P7857"/>
      <c r="R7857"/>
      <c r="T7857" s="30"/>
    </row>
    <row r="7858" spans="4:20" x14ac:dyDescent="0.45">
      <c r="D7858"/>
      <c r="E7858"/>
      <c r="I7858" s="21"/>
      <c r="J7858" s="22"/>
      <c r="K7858" s="23"/>
      <c r="M7858" s="31"/>
      <c r="N7858" s="31"/>
      <c r="O7858"/>
      <c r="P7858"/>
      <c r="R7858"/>
      <c r="T7858" s="30"/>
    </row>
    <row r="7859" spans="4:20" x14ac:dyDescent="0.45">
      <c r="D7859"/>
      <c r="E7859"/>
      <c r="I7859" s="21"/>
      <c r="J7859" s="22"/>
      <c r="K7859" s="23"/>
      <c r="M7859" s="31"/>
      <c r="N7859" s="31"/>
      <c r="O7859"/>
      <c r="P7859"/>
      <c r="R7859"/>
      <c r="T7859" s="30"/>
    </row>
    <row r="7860" spans="4:20" x14ac:dyDescent="0.45">
      <c r="D7860"/>
      <c r="E7860"/>
      <c r="I7860" s="21"/>
      <c r="J7860" s="22"/>
      <c r="K7860" s="23"/>
      <c r="M7860" s="31"/>
      <c r="N7860" s="31"/>
      <c r="O7860"/>
      <c r="P7860"/>
      <c r="R7860"/>
      <c r="T7860" s="30"/>
    </row>
    <row r="7861" spans="4:20" x14ac:dyDescent="0.45">
      <c r="D7861"/>
      <c r="E7861"/>
      <c r="I7861" s="21"/>
      <c r="J7861" s="22"/>
      <c r="K7861" s="23"/>
      <c r="M7861" s="31"/>
      <c r="N7861" s="31"/>
      <c r="O7861"/>
      <c r="P7861"/>
      <c r="R7861"/>
      <c r="T7861" s="30"/>
    </row>
    <row r="7862" spans="4:20" x14ac:dyDescent="0.45">
      <c r="D7862"/>
      <c r="E7862"/>
      <c r="I7862" s="21"/>
      <c r="J7862" s="22"/>
      <c r="K7862" s="23"/>
      <c r="M7862" s="31"/>
      <c r="N7862" s="31"/>
      <c r="O7862"/>
      <c r="P7862"/>
      <c r="R7862"/>
      <c r="T7862" s="30"/>
    </row>
    <row r="7863" spans="4:20" x14ac:dyDescent="0.45">
      <c r="D7863"/>
      <c r="E7863"/>
      <c r="I7863" s="21"/>
      <c r="J7863" s="22"/>
      <c r="K7863" s="23"/>
      <c r="M7863" s="31"/>
      <c r="N7863" s="31"/>
      <c r="O7863"/>
      <c r="P7863"/>
      <c r="R7863"/>
      <c r="T7863" s="30"/>
    </row>
    <row r="7864" spans="4:20" x14ac:dyDescent="0.45">
      <c r="D7864"/>
      <c r="E7864"/>
      <c r="I7864" s="21"/>
      <c r="J7864" s="22"/>
      <c r="K7864" s="23"/>
      <c r="M7864" s="31"/>
      <c r="N7864" s="31"/>
      <c r="O7864"/>
      <c r="P7864"/>
      <c r="R7864"/>
      <c r="T7864" s="30"/>
    </row>
    <row r="7865" spans="4:20" x14ac:dyDescent="0.45">
      <c r="D7865"/>
      <c r="E7865"/>
      <c r="I7865" s="21"/>
      <c r="J7865" s="22"/>
      <c r="K7865" s="23"/>
      <c r="M7865" s="31"/>
      <c r="N7865" s="31"/>
      <c r="O7865"/>
      <c r="P7865"/>
      <c r="R7865"/>
      <c r="T7865" s="30"/>
    </row>
    <row r="7866" spans="4:20" x14ac:dyDescent="0.45">
      <c r="D7866"/>
      <c r="E7866"/>
      <c r="I7866" s="21"/>
      <c r="J7866" s="22"/>
      <c r="K7866" s="23"/>
      <c r="M7866" s="31"/>
      <c r="N7866" s="31"/>
      <c r="O7866"/>
      <c r="P7866"/>
      <c r="R7866"/>
      <c r="T7866" s="30"/>
    </row>
    <row r="7867" spans="4:20" x14ac:dyDescent="0.45">
      <c r="D7867"/>
      <c r="E7867"/>
      <c r="I7867" s="21"/>
      <c r="J7867" s="22"/>
      <c r="K7867" s="23"/>
      <c r="M7867" s="31"/>
      <c r="N7867" s="31"/>
      <c r="O7867"/>
      <c r="P7867"/>
      <c r="R7867"/>
      <c r="T7867" s="30"/>
    </row>
    <row r="7868" spans="4:20" x14ac:dyDescent="0.45">
      <c r="D7868"/>
      <c r="E7868"/>
      <c r="I7868" s="21"/>
      <c r="J7868" s="22"/>
      <c r="K7868" s="23"/>
      <c r="M7868" s="31"/>
      <c r="N7868" s="31"/>
      <c r="O7868"/>
      <c r="P7868"/>
      <c r="R7868"/>
      <c r="T7868" s="30"/>
    </row>
    <row r="7869" spans="4:20" x14ac:dyDescent="0.45">
      <c r="D7869"/>
      <c r="E7869"/>
      <c r="I7869" s="21"/>
      <c r="J7869" s="22"/>
      <c r="K7869" s="23"/>
      <c r="M7869" s="31"/>
      <c r="N7869" s="31"/>
      <c r="O7869"/>
      <c r="P7869"/>
      <c r="R7869"/>
      <c r="T7869" s="30"/>
    </row>
    <row r="7870" spans="4:20" x14ac:dyDescent="0.45">
      <c r="D7870"/>
      <c r="E7870"/>
      <c r="I7870" s="21"/>
      <c r="J7870" s="22"/>
      <c r="K7870" s="23"/>
      <c r="M7870" s="31"/>
      <c r="N7870" s="31"/>
      <c r="O7870"/>
      <c r="P7870"/>
      <c r="R7870"/>
      <c r="T7870" s="30"/>
    </row>
    <row r="7871" spans="4:20" x14ac:dyDescent="0.45">
      <c r="D7871"/>
      <c r="E7871"/>
      <c r="I7871" s="21"/>
      <c r="J7871" s="22"/>
      <c r="K7871" s="23"/>
      <c r="M7871" s="31"/>
      <c r="N7871" s="31"/>
      <c r="O7871"/>
      <c r="P7871"/>
      <c r="R7871"/>
      <c r="T7871" s="30"/>
    </row>
    <row r="7872" spans="4:20" x14ac:dyDescent="0.45">
      <c r="D7872"/>
      <c r="E7872"/>
      <c r="I7872" s="21"/>
      <c r="J7872" s="22"/>
      <c r="K7872" s="23"/>
      <c r="M7872" s="31"/>
      <c r="N7872" s="31"/>
      <c r="O7872"/>
      <c r="P7872"/>
      <c r="R7872"/>
      <c r="T7872" s="30"/>
    </row>
    <row r="7873" spans="4:20" x14ac:dyDescent="0.45">
      <c r="D7873"/>
      <c r="E7873"/>
      <c r="I7873" s="21"/>
      <c r="J7873" s="22"/>
      <c r="K7873" s="23"/>
      <c r="M7873" s="31"/>
      <c r="N7873" s="31"/>
      <c r="O7873"/>
      <c r="P7873"/>
      <c r="R7873"/>
      <c r="T7873" s="30"/>
    </row>
    <row r="7874" spans="4:20" x14ac:dyDescent="0.45">
      <c r="D7874"/>
      <c r="E7874"/>
      <c r="I7874" s="21"/>
      <c r="J7874" s="22"/>
      <c r="K7874" s="23"/>
      <c r="M7874" s="31"/>
      <c r="N7874" s="31"/>
      <c r="O7874"/>
      <c r="P7874"/>
      <c r="R7874"/>
      <c r="T7874" s="30"/>
    </row>
    <row r="7875" spans="4:20" x14ac:dyDescent="0.45">
      <c r="D7875"/>
      <c r="E7875"/>
      <c r="I7875" s="21"/>
      <c r="J7875" s="22"/>
      <c r="K7875" s="23"/>
      <c r="M7875" s="31"/>
      <c r="N7875" s="31"/>
      <c r="O7875"/>
      <c r="P7875"/>
      <c r="R7875"/>
      <c r="T7875" s="30"/>
    </row>
    <row r="7876" spans="4:20" x14ac:dyDescent="0.45">
      <c r="D7876"/>
      <c r="E7876"/>
      <c r="I7876" s="21"/>
      <c r="J7876" s="22"/>
      <c r="K7876" s="23"/>
      <c r="M7876" s="31"/>
      <c r="N7876" s="31"/>
      <c r="O7876"/>
      <c r="P7876"/>
      <c r="R7876"/>
      <c r="T7876" s="30"/>
    </row>
    <row r="7877" spans="4:20" x14ac:dyDescent="0.45">
      <c r="D7877"/>
      <c r="E7877"/>
      <c r="I7877" s="21"/>
      <c r="J7877" s="22"/>
      <c r="K7877" s="23"/>
      <c r="M7877" s="31"/>
      <c r="N7877" s="31"/>
      <c r="O7877"/>
      <c r="P7877"/>
      <c r="R7877"/>
      <c r="T7877" s="30"/>
    </row>
    <row r="7878" spans="4:20" x14ac:dyDescent="0.45">
      <c r="D7878"/>
      <c r="E7878"/>
      <c r="I7878" s="21"/>
      <c r="J7878" s="22"/>
      <c r="K7878" s="23"/>
      <c r="M7878" s="31"/>
      <c r="N7878" s="31"/>
      <c r="O7878"/>
      <c r="P7878"/>
      <c r="R7878"/>
      <c r="T7878" s="30"/>
    </row>
    <row r="7879" spans="4:20" x14ac:dyDescent="0.45">
      <c r="D7879"/>
      <c r="E7879"/>
      <c r="I7879" s="21"/>
      <c r="J7879" s="22"/>
      <c r="K7879" s="23"/>
      <c r="M7879" s="31"/>
      <c r="N7879" s="31"/>
      <c r="O7879"/>
      <c r="P7879"/>
      <c r="R7879"/>
      <c r="T7879" s="30"/>
    </row>
    <row r="7880" spans="4:20" x14ac:dyDescent="0.45">
      <c r="D7880"/>
      <c r="E7880"/>
      <c r="I7880" s="21"/>
      <c r="J7880" s="22"/>
      <c r="K7880" s="23"/>
      <c r="M7880" s="31"/>
      <c r="N7880" s="31"/>
      <c r="O7880"/>
      <c r="P7880"/>
      <c r="R7880"/>
      <c r="T7880" s="30"/>
    </row>
    <row r="7881" spans="4:20" x14ac:dyDescent="0.45">
      <c r="D7881"/>
      <c r="E7881"/>
      <c r="I7881" s="21"/>
      <c r="J7881" s="22"/>
      <c r="K7881" s="23"/>
      <c r="M7881" s="31"/>
      <c r="N7881" s="31"/>
      <c r="O7881"/>
      <c r="P7881"/>
      <c r="R7881"/>
      <c r="T7881" s="30"/>
    </row>
    <row r="7882" spans="4:20" x14ac:dyDescent="0.45">
      <c r="D7882"/>
      <c r="E7882"/>
      <c r="I7882" s="21"/>
      <c r="J7882" s="22"/>
      <c r="K7882" s="23"/>
      <c r="M7882" s="31"/>
      <c r="N7882" s="31"/>
      <c r="O7882"/>
      <c r="P7882"/>
      <c r="R7882"/>
      <c r="T7882" s="30"/>
    </row>
    <row r="7883" spans="4:20" x14ac:dyDescent="0.45">
      <c r="D7883"/>
      <c r="E7883"/>
      <c r="I7883" s="21"/>
      <c r="J7883" s="22"/>
      <c r="K7883" s="23"/>
      <c r="M7883" s="31"/>
      <c r="N7883" s="31"/>
      <c r="O7883"/>
      <c r="P7883"/>
      <c r="R7883"/>
      <c r="T7883" s="30"/>
    </row>
    <row r="7884" spans="4:20" x14ac:dyDescent="0.45">
      <c r="D7884"/>
      <c r="E7884"/>
      <c r="I7884" s="21"/>
      <c r="J7884" s="22"/>
      <c r="K7884" s="23"/>
      <c r="M7884" s="31"/>
      <c r="N7884" s="31"/>
      <c r="O7884"/>
      <c r="P7884"/>
      <c r="R7884"/>
      <c r="T7884" s="30"/>
    </row>
    <row r="7885" spans="4:20" x14ac:dyDescent="0.45">
      <c r="D7885"/>
      <c r="E7885"/>
      <c r="I7885" s="21"/>
      <c r="J7885" s="22"/>
      <c r="K7885" s="23"/>
      <c r="M7885" s="31"/>
      <c r="N7885" s="31"/>
      <c r="O7885"/>
      <c r="P7885"/>
      <c r="R7885"/>
      <c r="T7885" s="30"/>
    </row>
    <row r="7886" spans="4:20" x14ac:dyDescent="0.45">
      <c r="D7886"/>
      <c r="E7886"/>
      <c r="I7886" s="21"/>
      <c r="J7886" s="22"/>
      <c r="K7886" s="23"/>
      <c r="M7886" s="31"/>
      <c r="N7886" s="31"/>
      <c r="O7886"/>
      <c r="P7886"/>
      <c r="R7886"/>
      <c r="T7886" s="30"/>
    </row>
    <row r="7887" spans="4:20" x14ac:dyDescent="0.45">
      <c r="D7887"/>
      <c r="E7887"/>
      <c r="I7887" s="21"/>
      <c r="J7887" s="22"/>
      <c r="K7887" s="23"/>
      <c r="M7887" s="31"/>
      <c r="N7887" s="31"/>
      <c r="O7887"/>
      <c r="P7887"/>
      <c r="R7887"/>
      <c r="T7887" s="30"/>
    </row>
    <row r="7888" spans="4:20" x14ac:dyDescent="0.45">
      <c r="D7888"/>
      <c r="E7888"/>
      <c r="I7888" s="21"/>
      <c r="J7888" s="22"/>
      <c r="K7888" s="23"/>
      <c r="M7888" s="31"/>
      <c r="N7888" s="31"/>
      <c r="O7888"/>
      <c r="P7888"/>
      <c r="R7888"/>
      <c r="T7888" s="30"/>
    </row>
    <row r="7889" spans="4:20" x14ac:dyDescent="0.45">
      <c r="D7889"/>
      <c r="E7889"/>
      <c r="I7889" s="21"/>
      <c r="J7889" s="22"/>
      <c r="K7889" s="23"/>
      <c r="M7889" s="31"/>
      <c r="N7889" s="31"/>
      <c r="O7889"/>
      <c r="P7889"/>
      <c r="R7889"/>
      <c r="T7889" s="30"/>
    </row>
    <row r="7890" spans="4:20" x14ac:dyDescent="0.45">
      <c r="D7890"/>
      <c r="E7890"/>
      <c r="I7890" s="21"/>
      <c r="J7890" s="22"/>
      <c r="K7890" s="23"/>
      <c r="M7890" s="31"/>
      <c r="N7890" s="31"/>
      <c r="O7890"/>
      <c r="P7890"/>
      <c r="R7890"/>
      <c r="T7890" s="30"/>
    </row>
    <row r="7891" spans="4:20" x14ac:dyDescent="0.45">
      <c r="D7891"/>
      <c r="E7891"/>
      <c r="I7891" s="21"/>
      <c r="J7891" s="22"/>
      <c r="K7891" s="23"/>
      <c r="M7891" s="31"/>
      <c r="N7891" s="31"/>
      <c r="O7891"/>
      <c r="P7891"/>
      <c r="R7891"/>
      <c r="T7891" s="30"/>
    </row>
    <row r="7892" spans="4:20" x14ac:dyDescent="0.45">
      <c r="D7892"/>
      <c r="E7892"/>
      <c r="I7892" s="21"/>
      <c r="J7892" s="22"/>
      <c r="K7892" s="23"/>
      <c r="M7892" s="31"/>
      <c r="N7892" s="31"/>
      <c r="O7892"/>
      <c r="P7892"/>
      <c r="R7892"/>
      <c r="T7892" s="30"/>
    </row>
    <row r="7893" spans="4:20" x14ac:dyDescent="0.45">
      <c r="D7893"/>
      <c r="E7893"/>
      <c r="I7893" s="21"/>
      <c r="J7893" s="22"/>
      <c r="K7893" s="23"/>
      <c r="M7893" s="31"/>
      <c r="N7893" s="31"/>
      <c r="O7893"/>
      <c r="P7893"/>
      <c r="R7893"/>
      <c r="T7893" s="30"/>
    </row>
    <row r="7894" spans="4:20" x14ac:dyDescent="0.45">
      <c r="D7894"/>
      <c r="E7894"/>
      <c r="I7894" s="21"/>
      <c r="J7894" s="22"/>
      <c r="K7894" s="23"/>
      <c r="M7894" s="31"/>
      <c r="N7894" s="31"/>
      <c r="O7894"/>
      <c r="P7894"/>
      <c r="R7894"/>
      <c r="T7894" s="30"/>
    </row>
    <row r="7895" spans="4:20" x14ac:dyDescent="0.45">
      <c r="D7895"/>
      <c r="E7895"/>
      <c r="I7895" s="21"/>
      <c r="J7895" s="22"/>
      <c r="K7895" s="23"/>
      <c r="M7895" s="31"/>
      <c r="N7895" s="31"/>
      <c r="O7895"/>
      <c r="P7895"/>
      <c r="R7895"/>
      <c r="T7895" s="30"/>
    </row>
    <row r="7896" spans="4:20" x14ac:dyDescent="0.45">
      <c r="D7896"/>
      <c r="E7896"/>
      <c r="I7896" s="21"/>
      <c r="J7896" s="22"/>
      <c r="K7896" s="23"/>
      <c r="M7896" s="31"/>
      <c r="N7896" s="31"/>
      <c r="O7896"/>
      <c r="P7896"/>
      <c r="R7896"/>
      <c r="T7896" s="30"/>
    </row>
    <row r="7897" spans="4:20" x14ac:dyDescent="0.45">
      <c r="D7897"/>
      <c r="E7897"/>
      <c r="I7897" s="21"/>
      <c r="J7897" s="22"/>
      <c r="K7897" s="23"/>
      <c r="M7897" s="31"/>
      <c r="N7897" s="31"/>
      <c r="O7897"/>
      <c r="P7897"/>
      <c r="R7897"/>
      <c r="T7897" s="30"/>
    </row>
    <row r="7898" spans="4:20" x14ac:dyDescent="0.45">
      <c r="D7898"/>
      <c r="E7898"/>
      <c r="I7898" s="21"/>
      <c r="J7898" s="22"/>
      <c r="K7898" s="23"/>
      <c r="M7898" s="31"/>
      <c r="N7898" s="31"/>
      <c r="O7898"/>
      <c r="P7898"/>
      <c r="R7898"/>
      <c r="T7898" s="30"/>
    </row>
    <row r="7899" spans="4:20" x14ac:dyDescent="0.45">
      <c r="D7899"/>
      <c r="E7899"/>
      <c r="I7899" s="21"/>
      <c r="J7899" s="22"/>
      <c r="K7899" s="23"/>
      <c r="M7899" s="31"/>
      <c r="N7899" s="31"/>
      <c r="O7899"/>
      <c r="P7899"/>
      <c r="R7899"/>
      <c r="T7899" s="30"/>
    </row>
    <row r="7900" spans="4:20" x14ac:dyDescent="0.45">
      <c r="D7900"/>
      <c r="E7900"/>
      <c r="I7900" s="21"/>
      <c r="J7900" s="22"/>
      <c r="K7900" s="23"/>
      <c r="M7900" s="31"/>
      <c r="N7900" s="31"/>
      <c r="O7900"/>
      <c r="P7900"/>
      <c r="R7900"/>
      <c r="T7900" s="30"/>
    </row>
    <row r="7901" spans="4:20" x14ac:dyDescent="0.45">
      <c r="D7901"/>
      <c r="E7901"/>
      <c r="I7901" s="21"/>
      <c r="J7901" s="22"/>
      <c r="K7901" s="23"/>
      <c r="M7901" s="31"/>
      <c r="N7901" s="31"/>
      <c r="O7901"/>
      <c r="P7901"/>
      <c r="R7901"/>
      <c r="T7901" s="30"/>
    </row>
    <row r="7902" spans="4:20" x14ac:dyDescent="0.45">
      <c r="D7902"/>
      <c r="E7902"/>
      <c r="I7902" s="21"/>
      <c r="J7902" s="22"/>
      <c r="K7902" s="23"/>
      <c r="M7902" s="31"/>
      <c r="N7902" s="31"/>
      <c r="O7902"/>
      <c r="P7902"/>
      <c r="R7902"/>
      <c r="T7902" s="30"/>
    </row>
    <row r="7903" spans="4:20" x14ac:dyDescent="0.45">
      <c r="D7903"/>
      <c r="E7903"/>
      <c r="I7903" s="21"/>
      <c r="J7903" s="22"/>
      <c r="K7903" s="23"/>
      <c r="M7903" s="31"/>
      <c r="N7903" s="31"/>
      <c r="O7903"/>
      <c r="P7903"/>
      <c r="R7903"/>
      <c r="T7903" s="30"/>
    </row>
    <row r="7904" spans="4:20" x14ac:dyDescent="0.45">
      <c r="D7904"/>
      <c r="E7904"/>
      <c r="I7904" s="21"/>
      <c r="J7904" s="22"/>
      <c r="K7904" s="23"/>
      <c r="M7904" s="31"/>
      <c r="N7904" s="31"/>
      <c r="O7904"/>
      <c r="P7904"/>
      <c r="R7904"/>
      <c r="T7904" s="30"/>
    </row>
    <row r="7905" spans="4:20" x14ac:dyDescent="0.45">
      <c r="D7905"/>
      <c r="E7905"/>
      <c r="I7905" s="21"/>
      <c r="J7905" s="22"/>
      <c r="K7905" s="23"/>
      <c r="M7905" s="31"/>
      <c r="N7905" s="31"/>
      <c r="O7905"/>
      <c r="P7905"/>
      <c r="R7905"/>
      <c r="T7905" s="30"/>
    </row>
    <row r="7906" spans="4:20" x14ac:dyDescent="0.45">
      <c r="D7906"/>
      <c r="E7906"/>
      <c r="I7906" s="21"/>
      <c r="J7906" s="22"/>
      <c r="K7906" s="23"/>
      <c r="M7906" s="31"/>
      <c r="N7906" s="31"/>
      <c r="O7906"/>
      <c r="P7906"/>
      <c r="R7906"/>
      <c r="T7906" s="30"/>
    </row>
    <row r="7907" spans="4:20" x14ac:dyDescent="0.45">
      <c r="D7907"/>
      <c r="E7907"/>
      <c r="I7907" s="21"/>
      <c r="J7907" s="22"/>
      <c r="K7907" s="23"/>
      <c r="M7907" s="31"/>
      <c r="N7907" s="31"/>
      <c r="O7907"/>
      <c r="P7907"/>
      <c r="R7907"/>
      <c r="T7907" s="30"/>
    </row>
    <row r="7908" spans="4:20" x14ac:dyDescent="0.45">
      <c r="D7908"/>
      <c r="E7908"/>
      <c r="I7908" s="21"/>
      <c r="J7908" s="22"/>
      <c r="K7908" s="23"/>
      <c r="M7908" s="31"/>
      <c r="N7908" s="31"/>
      <c r="O7908"/>
      <c r="P7908"/>
      <c r="R7908"/>
      <c r="T7908" s="30"/>
    </row>
    <row r="7909" spans="4:20" x14ac:dyDescent="0.45">
      <c r="D7909"/>
      <c r="E7909"/>
      <c r="I7909" s="21"/>
      <c r="J7909" s="22"/>
      <c r="K7909" s="23"/>
      <c r="M7909" s="31"/>
      <c r="N7909" s="31"/>
      <c r="O7909"/>
      <c r="P7909"/>
      <c r="R7909"/>
      <c r="T7909" s="30"/>
    </row>
    <row r="7910" spans="4:20" x14ac:dyDescent="0.45">
      <c r="D7910"/>
      <c r="E7910"/>
      <c r="I7910" s="21"/>
      <c r="J7910" s="22"/>
      <c r="K7910" s="23"/>
      <c r="M7910" s="31"/>
      <c r="N7910" s="31"/>
      <c r="O7910"/>
      <c r="P7910"/>
      <c r="R7910"/>
      <c r="T7910" s="30"/>
    </row>
    <row r="7911" spans="4:20" x14ac:dyDescent="0.45">
      <c r="D7911"/>
      <c r="E7911"/>
      <c r="I7911" s="21"/>
      <c r="J7911" s="22"/>
      <c r="K7911" s="23"/>
      <c r="M7911" s="31"/>
      <c r="N7911" s="31"/>
      <c r="O7911"/>
      <c r="P7911"/>
      <c r="R7911"/>
      <c r="T7911" s="30"/>
    </row>
    <row r="7912" spans="4:20" x14ac:dyDescent="0.45">
      <c r="D7912"/>
      <c r="E7912"/>
      <c r="I7912" s="21"/>
      <c r="J7912" s="22"/>
      <c r="K7912" s="23"/>
      <c r="M7912" s="31"/>
      <c r="N7912" s="31"/>
      <c r="O7912"/>
      <c r="P7912"/>
      <c r="R7912"/>
      <c r="T7912" s="30"/>
    </row>
    <row r="7913" spans="4:20" x14ac:dyDescent="0.45">
      <c r="D7913"/>
      <c r="E7913"/>
      <c r="I7913" s="21"/>
      <c r="J7913" s="22"/>
      <c r="K7913" s="23"/>
      <c r="M7913" s="31"/>
      <c r="N7913" s="31"/>
      <c r="O7913"/>
      <c r="P7913"/>
      <c r="R7913"/>
      <c r="T7913" s="30"/>
    </row>
    <row r="7914" spans="4:20" x14ac:dyDescent="0.45">
      <c r="D7914"/>
      <c r="E7914"/>
      <c r="I7914" s="21"/>
      <c r="J7914" s="22"/>
      <c r="K7914" s="23"/>
      <c r="M7914" s="31"/>
      <c r="N7914" s="31"/>
      <c r="O7914"/>
      <c r="P7914"/>
      <c r="R7914"/>
      <c r="T7914" s="30"/>
    </row>
    <row r="7915" spans="4:20" x14ac:dyDescent="0.45">
      <c r="D7915"/>
      <c r="E7915"/>
      <c r="I7915" s="21"/>
      <c r="J7915" s="22"/>
      <c r="K7915" s="23"/>
      <c r="M7915" s="31"/>
      <c r="N7915" s="31"/>
      <c r="O7915"/>
      <c r="P7915"/>
      <c r="R7915"/>
      <c r="T7915" s="30"/>
    </row>
    <row r="7916" spans="4:20" x14ac:dyDescent="0.45">
      <c r="D7916"/>
      <c r="E7916"/>
      <c r="I7916" s="21"/>
      <c r="J7916" s="22"/>
      <c r="K7916" s="23"/>
      <c r="M7916" s="31"/>
      <c r="N7916" s="31"/>
      <c r="O7916"/>
      <c r="P7916"/>
      <c r="R7916"/>
      <c r="T7916" s="30"/>
    </row>
    <row r="7917" spans="4:20" x14ac:dyDescent="0.45">
      <c r="D7917"/>
      <c r="E7917"/>
      <c r="I7917" s="21"/>
      <c r="J7917" s="22"/>
      <c r="K7917" s="23"/>
      <c r="M7917" s="31"/>
      <c r="N7917" s="31"/>
      <c r="O7917"/>
      <c r="P7917"/>
      <c r="R7917"/>
      <c r="T7917" s="30"/>
    </row>
    <row r="7918" spans="4:20" x14ac:dyDescent="0.45">
      <c r="D7918"/>
      <c r="E7918"/>
      <c r="I7918" s="21"/>
      <c r="J7918" s="22"/>
      <c r="K7918" s="23"/>
      <c r="M7918" s="31"/>
      <c r="N7918" s="31"/>
      <c r="O7918"/>
      <c r="P7918"/>
      <c r="R7918"/>
      <c r="T7918" s="30"/>
    </row>
    <row r="7919" spans="4:20" x14ac:dyDescent="0.45">
      <c r="D7919"/>
      <c r="E7919"/>
      <c r="I7919" s="21"/>
      <c r="J7919" s="22"/>
      <c r="K7919" s="23"/>
      <c r="M7919" s="31"/>
      <c r="N7919" s="31"/>
      <c r="O7919"/>
      <c r="P7919"/>
      <c r="R7919"/>
      <c r="T7919" s="30"/>
    </row>
    <row r="7920" spans="4:20" x14ac:dyDescent="0.45">
      <c r="D7920"/>
      <c r="E7920"/>
      <c r="I7920" s="21"/>
      <c r="J7920" s="22"/>
      <c r="K7920" s="23"/>
      <c r="M7920" s="31"/>
      <c r="N7920" s="31"/>
      <c r="O7920"/>
      <c r="P7920"/>
      <c r="R7920"/>
      <c r="T7920" s="30"/>
    </row>
    <row r="7921" spans="4:20" x14ac:dyDescent="0.45">
      <c r="D7921"/>
      <c r="E7921"/>
      <c r="I7921" s="21"/>
      <c r="J7921" s="22"/>
      <c r="K7921" s="23"/>
      <c r="M7921" s="31"/>
      <c r="N7921" s="31"/>
      <c r="O7921"/>
      <c r="P7921"/>
      <c r="R7921"/>
      <c r="T7921" s="30"/>
    </row>
    <row r="7922" spans="4:20" x14ac:dyDescent="0.45">
      <c r="D7922"/>
      <c r="E7922"/>
      <c r="I7922" s="21"/>
      <c r="J7922" s="22"/>
      <c r="K7922" s="23"/>
      <c r="M7922" s="31"/>
      <c r="N7922" s="31"/>
      <c r="O7922"/>
      <c r="P7922"/>
      <c r="R7922"/>
      <c r="T7922" s="30"/>
    </row>
    <row r="7923" spans="4:20" x14ac:dyDescent="0.45">
      <c r="D7923"/>
      <c r="E7923"/>
      <c r="I7923" s="21"/>
      <c r="J7923" s="22"/>
      <c r="K7923" s="23"/>
      <c r="M7923" s="31"/>
      <c r="N7923" s="31"/>
      <c r="O7923"/>
      <c r="P7923"/>
      <c r="R7923"/>
      <c r="T7923" s="30"/>
    </row>
    <row r="7924" spans="4:20" x14ac:dyDescent="0.45">
      <c r="D7924"/>
      <c r="E7924"/>
      <c r="I7924" s="21"/>
      <c r="J7924" s="22"/>
      <c r="K7924" s="23"/>
      <c r="M7924" s="31"/>
      <c r="N7924" s="31"/>
      <c r="O7924"/>
      <c r="P7924"/>
      <c r="R7924"/>
      <c r="T7924" s="30"/>
    </row>
    <row r="7925" spans="4:20" x14ac:dyDescent="0.45">
      <c r="D7925"/>
      <c r="E7925"/>
      <c r="I7925" s="21"/>
      <c r="J7925" s="22"/>
      <c r="K7925" s="23"/>
      <c r="M7925" s="31"/>
      <c r="N7925" s="31"/>
      <c r="O7925"/>
      <c r="P7925"/>
      <c r="R7925"/>
      <c r="T7925" s="30"/>
    </row>
    <row r="7926" spans="4:20" x14ac:dyDescent="0.45">
      <c r="D7926"/>
      <c r="E7926"/>
      <c r="I7926" s="21"/>
      <c r="J7926" s="22"/>
      <c r="K7926" s="23"/>
      <c r="M7926" s="31"/>
      <c r="N7926" s="31"/>
      <c r="O7926"/>
      <c r="P7926"/>
      <c r="R7926"/>
      <c r="T7926" s="30"/>
    </row>
    <row r="7927" spans="4:20" x14ac:dyDescent="0.45">
      <c r="D7927"/>
      <c r="E7927"/>
      <c r="I7927" s="21"/>
      <c r="J7927" s="22"/>
      <c r="K7927" s="23"/>
      <c r="M7927" s="31"/>
      <c r="N7927" s="31"/>
      <c r="O7927"/>
      <c r="P7927"/>
      <c r="R7927"/>
      <c r="T7927" s="30"/>
    </row>
    <row r="7928" spans="4:20" x14ac:dyDescent="0.45">
      <c r="D7928"/>
      <c r="E7928"/>
      <c r="I7928" s="21"/>
      <c r="J7928" s="22"/>
      <c r="K7928" s="23"/>
      <c r="M7928" s="31"/>
      <c r="N7928" s="31"/>
      <c r="O7928"/>
      <c r="P7928"/>
      <c r="R7928"/>
      <c r="T7928" s="30"/>
    </row>
    <row r="7929" spans="4:20" x14ac:dyDescent="0.45">
      <c r="D7929"/>
      <c r="E7929"/>
      <c r="I7929" s="21"/>
      <c r="J7929" s="22"/>
      <c r="K7929" s="23"/>
      <c r="M7929" s="31"/>
      <c r="N7929" s="31"/>
      <c r="O7929"/>
      <c r="P7929"/>
      <c r="R7929"/>
      <c r="T7929" s="30"/>
    </row>
    <row r="7930" spans="4:20" x14ac:dyDescent="0.45">
      <c r="D7930"/>
      <c r="E7930"/>
      <c r="I7930" s="21"/>
      <c r="J7930" s="22"/>
      <c r="K7930" s="23"/>
      <c r="M7930" s="31"/>
      <c r="N7930" s="31"/>
      <c r="O7930"/>
      <c r="P7930"/>
      <c r="R7930"/>
      <c r="T7930" s="30"/>
    </row>
    <row r="7931" spans="4:20" x14ac:dyDescent="0.45">
      <c r="D7931"/>
      <c r="E7931"/>
      <c r="I7931" s="21"/>
      <c r="J7931" s="22"/>
      <c r="K7931" s="23"/>
      <c r="M7931" s="31"/>
      <c r="N7931" s="31"/>
      <c r="O7931"/>
      <c r="P7931"/>
      <c r="R7931"/>
      <c r="T7931" s="30"/>
    </row>
    <row r="7932" spans="4:20" x14ac:dyDescent="0.45">
      <c r="D7932"/>
      <c r="E7932"/>
      <c r="I7932" s="21"/>
      <c r="J7932" s="22"/>
      <c r="K7932" s="23"/>
      <c r="M7932" s="31"/>
      <c r="N7932" s="31"/>
      <c r="O7932"/>
      <c r="P7932"/>
      <c r="R7932"/>
      <c r="T7932" s="30"/>
    </row>
    <row r="7933" spans="4:20" x14ac:dyDescent="0.45">
      <c r="D7933"/>
      <c r="E7933"/>
      <c r="I7933" s="21"/>
      <c r="J7933" s="22"/>
      <c r="K7933" s="23"/>
      <c r="M7933" s="31"/>
      <c r="N7933" s="31"/>
      <c r="O7933"/>
      <c r="P7933"/>
      <c r="R7933"/>
      <c r="T7933" s="30"/>
    </row>
    <row r="7934" spans="4:20" x14ac:dyDescent="0.45">
      <c r="D7934"/>
      <c r="E7934"/>
      <c r="I7934" s="21"/>
      <c r="J7934" s="22"/>
      <c r="K7934" s="23"/>
      <c r="M7934" s="31"/>
      <c r="N7934" s="31"/>
      <c r="O7934"/>
      <c r="P7934"/>
      <c r="R7934"/>
      <c r="T7934" s="30"/>
    </row>
    <row r="7935" spans="4:20" x14ac:dyDescent="0.45">
      <c r="D7935"/>
      <c r="E7935"/>
      <c r="I7935" s="21"/>
      <c r="J7935" s="22"/>
      <c r="K7935" s="23"/>
      <c r="M7935" s="31"/>
      <c r="N7935" s="31"/>
      <c r="O7935"/>
      <c r="P7935"/>
      <c r="R7935"/>
      <c r="T7935" s="30"/>
    </row>
    <row r="7936" spans="4:20" x14ac:dyDescent="0.45">
      <c r="D7936"/>
      <c r="E7936"/>
      <c r="I7936" s="21"/>
      <c r="J7936" s="22"/>
      <c r="K7936" s="23"/>
      <c r="M7936" s="31"/>
      <c r="N7936" s="31"/>
      <c r="O7936"/>
      <c r="P7936"/>
      <c r="R7936"/>
      <c r="T7936" s="30"/>
    </row>
    <row r="7937" spans="4:20" x14ac:dyDescent="0.45">
      <c r="D7937"/>
      <c r="E7937"/>
      <c r="I7937" s="21"/>
      <c r="J7937" s="22"/>
      <c r="K7937" s="23"/>
      <c r="M7937" s="31"/>
      <c r="N7937" s="31"/>
      <c r="O7937"/>
      <c r="P7937"/>
      <c r="R7937"/>
      <c r="T7937" s="30"/>
    </row>
    <row r="7938" spans="4:20" x14ac:dyDescent="0.45">
      <c r="D7938"/>
      <c r="E7938"/>
      <c r="I7938" s="21"/>
      <c r="J7938" s="22"/>
      <c r="K7938" s="23"/>
      <c r="M7938" s="31"/>
      <c r="N7938" s="31"/>
      <c r="O7938"/>
      <c r="P7938"/>
      <c r="R7938"/>
      <c r="T7938" s="30"/>
    </row>
    <row r="7939" spans="4:20" x14ac:dyDescent="0.45">
      <c r="D7939"/>
      <c r="E7939"/>
      <c r="I7939" s="21"/>
      <c r="J7939" s="22"/>
      <c r="K7939" s="23"/>
      <c r="M7939" s="31"/>
      <c r="N7939" s="31"/>
      <c r="O7939"/>
      <c r="P7939"/>
      <c r="R7939"/>
      <c r="T7939" s="30"/>
    </row>
    <row r="7940" spans="4:20" x14ac:dyDescent="0.45">
      <c r="D7940"/>
      <c r="E7940"/>
      <c r="I7940" s="21"/>
      <c r="J7940" s="22"/>
      <c r="K7940" s="23"/>
      <c r="M7940" s="31"/>
      <c r="N7940" s="31"/>
      <c r="O7940"/>
      <c r="P7940"/>
      <c r="R7940"/>
      <c r="T7940" s="30"/>
    </row>
    <row r="7941" spans="4:20" x14ac:dyDescent="0.45">
      <c r="D7941"/>
      <c r="E7941"/>
      <c r="I7941" s="21"/>
      <c r="J7941" s="22"/>
      <c r="K7941" s="23"/>
      <c r="M7941" s="31"/>
      <c r="N7941" s="31"/>
      <c r="O7941"/>
      <c r="P7941"/>
      <c r="R7941"/>
      <c r="T7941" s="30"/>
    </row>
    <row r="7942" spans="4:20" x14ac:dyDescent="0.45">
      <c r="D7942"/>
      <c r="E7942"/>
      <c r="I7942" s="21"/>
      <c r="J7942" s="22"/>
      <c r="K7942" s="23"/>
      <c r="M7942" s="31"/>
      <c r="N7942" s="31"/>
      <c r="O7942"/>
      <c r="P7942"/>
      <c r="R7942"/>
      <c r="T7942" s="30"/>
    </row>
    <row r="7943" spans="4:20" x14ac:dyDescent="0.45">
      <c r="D7943"/>
      <c r="E7943"/>
      <c r="I7943" s="21"/>
      <c r="J7943" s="22"/>
      <c r="K7943" s="23"/>
      <c r="M7943" s="31"/>
      <c r="N7943" s="31"/>
      <c r="O7943"/>
      <c r="P7943"/>
      <c r="R7943"/>
      <c r="T7943" s="30"/>
    </row>
    <row r="7944" spans="4:20" x14ac:dyDescent="0.45">
      <c r="D7944"/>
      <c r="E7944"/>
      <c r="I7944" s="21"/>
      <c r="J7944" s="22"/>
      <c r="K7944" s="23"/>
      <c r="M7944" s="31"/>
      <c r="N7944" s="31"/>
      <c r="O7944"/>
      <c r="P7944"/>
      <c r="R7944"/>
      <c r="T7944" s="30"/>
    </row>
    <row r="7945" spans="4:20" x14ac:dyDescent="0.45">
      <c r="D7945"/>
      <c r="E7945"/>
      <c r="I7945" s="21"/>
      <c r="J7945" s="22"/>
      <c r="K7945" s="23"/>
      <c r="M7945" s="31"/>
      <c r="N7945" s="31"/>
      <c r="O7945"/>
      <c r="P7945"/>
      <c r="R7945"/>
      <c r="T7945" s="30"/>
    </row>
    <row r="7946" spans="4:20" x14ac:dyDescent="0.45">
      <c r="D7946"/>
      <c r="E7946"/>
      <c r="I7946" s="21"/>
      <c r="J7946" s="22"/>
      <c r="K7946" s="23"/>
      <c r="M7946" s="31"/>
      <c r="N7946" s="31"/>
      <c r="O7946"/>
      <c r="P7946"/>
      <c r="R7946"/>
      <c r="T7946" s="30"/>
    </row>
    <row r="7947" spans="4:20" x14ac:dyDescent="0.45">
      <c r="D7947"/>
      <c r="E7947"/>
      <c r="I7947" s="21"/>
      <c r="J7947" s="22"/>
      <c r="K7947" s="23"/>
      <c r="M7947" s="31"/>
      <c r="N7947" s="31"/>
      <c r="O7947"/>
      <c r="P7947"/>
      <c r="R7947"/>
      <c r="T7947" s="30"/>
    </row>
    <row r="7948" spans="4:20" x14ac:dyDescent="0.45">
      <c r="D7948"/>
      <c r="E7948"/>
      <c r="I7948" s="21"/>
      <c r="J7948" s="22"/>
      <c r="K7948" s="23"/>
      <c r="M7948" s="31"/>
      <c r="N7948" s="31"/>
      <c r="O7948"/>
      <c r="P7948"/>
      <c r="R7948"/>
      <c r="T7948" s="30"/>
    </row>
    <row r="7949" spans="4:20" x14ac:dyDescent="0.45">
      <c r="D7949"/>
      <c r="E7949"/>
      <c r="I7949" s="21"/>
      <c r="J7949" s="22"/>
      <c r="K7949" s="23"/>
      <c r="M7949" s="31"/>
      <c r="N7949" s="31"/>
      <c r="O7949"/>
      <c r="P7949"/>
      <c r="R7949"/>
      <c r="T7949" s="30"/>
    </row>
    <row r="7950" spans="4:20" x14ac:dyDescent="0.45">
      <c r="D7950"/>
      <c r="E7950"/>
      <c r="I7950" s="21"/>
      <c r="J7950" s="22"/>
      <c r="K7950" s="23"/>
      <c r="M7950" s="31"/>
      <c r="N7950" s="31"/>
      <c r="O7950"/>
      <c r="P7950"/>
      <c r="R7950"/>
      <c r="T7950" s="30"/>
    </row>
    <row r="7951" spans="4:20" x14ac:dyDescent="0.45">
      <c r="D7951"/>
      <c r="E7951"/>
      <c r="I7951" s="21"/>
      <c r="J7951" s="22"/>
      <c r="K7951" s="23"/>
      <c r="M7951" s="31"/>
      <c r="N7951" s="31"/>
      <c r="O7951"/>
      <c r="P7951"/>
      <c r="R7951"/>
      <c r="T7951" s="30"/>
    </row>
    <row r="7952" spans="4:20" x14ac:dyDescent="0.45">
      <c r="D7952"/>
      <c r="E7952"/>
      <c r="I7952" s="21"/>
      <c r="J7952" s="22"/>
      <c r="K7952" s="23"/>
      <c r="M7952" s="31"/>
      <c r="N7952" s="31"/>
      <c r="O7952"/>
      <c r="P7952"/>
      <c r="R7952"/>
      <c r="T7952" s="30"/>
    </row>
    <row r="7953" spans="4:20" x14ac:dyDescent="0.45">
      <c r="D7953"/>
      <c r="E7953"/>
      <c r="I7953" s="21"/>
      <c r="J7953" s="22"/>
      <c r="K7953" s="23"/>
      <c r="M7953" s="31"/>
      <c r="N7953" s="31"/>
      <c r="O7953"/>
      <c r="P7953"/>
      <c r="R7953"/>
      <c r="T7953" s="30"/>
    </row>
    <row r="7954" spans="4:20" x14ac:dyDescent="0.45">
      <c r="D7954"/>
      <c r="E7954"/>
      <c r="I7954" s="21"/>
      <c r="J7954" s="22"/>
      <c r="K7954" s="23"/>
      <c r="M7954" s="31"/>
      <c r="N7954" s="31"/>
      <c r="O7954"/>
      <c r="P7954"/>
      <c r="R7954"/>
      <c r="T7954" s="30"/>
    </row>
    <row r="7955" spans="4:20" x14ac:dyDescent="0.45">
      <c r="D7955"/>
      <c r="E7955"/>
      <c r="I7955" s="21"/>
      <c r="J7955" s="22"/>
      <c r="K7955" s="23"/>
      <c r="M7955" s="31"/>
      <c r="N7955" s="31"/>
      <c r="O7955"/>
      <c r="P7955"/>
      <c r="R7955"/>
      <c r="T7955" s="30"/>
    </row>
    <row r="7956" spans="4:20" x14ac:dyDescent="0.45">
      <c r="D7956"/>
      <c r="E7956"/>
      <c r="I7956" s="21"/>
      <c r="J7956" s="22"/>
      <c r="K7956" s="23"/>
      <c r="M7956" s="31"/>
      <c r="N7956" s="31"/>
      <c r="O7956"/>
      <c r="P7956"/>
      <c r="R7956"/>
      <c r="T7956" s="30"/>
    </row>
    <row r="7957" spans="4:20" x14ac:dyDescent="0.45">
      <c r="D7957"/>
      <c r="E7957"/>
      <c r="I7957" s="21"/>
      <c r="J7957" s="22"/>
      <c r="K7957" s="23"/>
      <c r="M7957" s="31"/>
      <c r="N7957" s="31"/>
      <c r="O7957"/>
      <c r="P7957"/>
      <c r="R7957"/>
      <c r="T7957" s="30"/>
    </row>
    <row r="7958" spans="4:20" x14ac:dyDescent="0.45">
      <c r="D7958"/>
      <c r="E7958"/>
      <c r="I7958" s="21"/>
      <c r="J7958" s="22"/>
      <c r="K7958" s="23"/>
      <c r="M7958" s="31"/>
      <c r="N7958" s="31"/>
      <c r="O7958"/>
      <c r="P7958"/>
      <c r="R7958"/>
      <c r="T7958" s="30"/>
    </row>
    <row r="7959" spans="4:20" x14ac:dyDescent="0.45">
      <c r="D7959"/>
      <c r="E7959"/>
      <c r="I7959" s="21"/>
      <c r="J7959" s="22"/>
      <c r="K7959" s="23"/>
      <c r="M7959" s="31"/>
      <c r="N7959" s="31"/>
      <c r="O7959"/>
      <c r="P7959"/>
      <c r="R7959"/>
      <c r="T7959" s="30"/>
    </row>
    <row r="7960" spans="4:20" x14ac:dyDescent="0.45">
      <c r="D7960"/>
      <c r="E7960"/>
      <c r="I7960" s="21"/>
      <c r="J7960" s="22"/>
      <c r="K7960" s="23"/>
      <c r="M7960" s="31"/>
      <c r="N7960" s="31"/>
      <c r="O7960"/>
      <c r="P7960"/>
      <c r="R7960"/>
      <c r="T7960" s="30"/>
    </row>
    <row r="7961" spans="4:20" x14ac:dyDescent="0.45">
      <c r="D7961"/>
      <c r="E7961"/>
      <c r="I7961" s="21"/>
      <c r="J7961" s="22"/>
      <c r="K7961" s="23"/>
      <c r="M7961" s="31"/>
      <c r="N7961" s="31"/>
      <c r="O7961"/>
      <c r="P7961"/>
      <c r="R7961"/>
      <c r="T7961" s="30"/>
    </row>
    <row r="7962" spans="4:20" x14ac:dyDescent="0.45">
      <c r="D7962"/>
      <c r="E7962"/>
      <c r="I7962" s="21"/>
      <c r="J7962" s="22"/>
      <c r="K7962" s="23"/>
      <c r="M7962" s="31"/>
      <c r="N7962" s="31"/>
      <c r="O7962"/>
      <c r="P7962"/>
      <c r="R7962"/>
      <c r="T7962" s="30"/>
    </row>
    <row r="7963" spans="4:20" x14ac:dyDescent="0.45">
      <c r="D7963"/>
      <c r="E7963"/>
      <c r="I7963" s="21"/>
      <c r="J7963" s="22"/>
      <c r="K7963" s="23"/>
      <c r="M7963" s="31"/>
      <c r="N7963" s="31"/>
      <c r="O7963"/>
      <c r="P7963"/>
      <c r="R7963"/>
      <c r="T7963" s="30"/>
    </row>
    <row r="7964" spans="4:20" x14ac:dyDescent="0.45">
      <c r="D7964"/>
      <c r="E7964"/>
      <c r="I7964" s="21"/>
      <c r="J7964" s="22"/>
      <c r="K7964" s="23"/>
      <c r="M7964" s="31"/>
      <c r="N7964" s="31"/>
      <c r="O7964"/>
      <c r="P7964"/>
      <c r="R7964"/>
      <c r="T7964" s="30"/>
    </row>
    <row r="7965" spans="4:20" x14ac:dyDescent="0.45">
      <c r="D7965"/>
      <c r="E7965"/>
      <c r="I7965" s="21"/>
      <c r="J7965" s="22"/>
      <c r="K7965" s="23"/>
      <c r="M7965" s="31"/>
      <c r="N7965" s="31"/>
      <c r="O7965"/>
      <c r="P7965"/>
      <c r="R7965"/>
      <c r="T7965" s="30"/>
    </row>
    <row r="7966" spans="4:20" x14ac:dyDescent="0.45">
      <c r="D7966"/>
      <c r="E7966"/>
      <c r="I7966" s="21"/>
      <c r="J7966" s="22"/>
      <c r="K7966" s="23"/>
      <c r="M7966" s="31"/>
      <c r="N7966" s="31"/>
      <c r="O7966"/>
      <c r="P7966"/>
      <c r="R7966"/>
      <c r="T7966" s="30"/>
    </row>
    <row r="7967" spans="4:20" x14ac:dyDescent="0.45">
      <c r="D7967"/>
      <c r="E7967"/>
      <c r="I7967" s="21"/>
      <c r="J7967" s="22"/>
      <c r="K7967" s="23"/>
      <c r="M7967" s="31"/>
      <c r="N7967" s="31"/>
      <c r="O7967"/>
      <c r="P7967"/>
      <c r="R7967"/>
      <c r="T7967" s="30"/>
    </row>
    <row r="7968" spans="4:20" x14ac:dyDescent="0.45">
      <c r="D7968"/>
      <c r="E7968"/>
      <c r="I7968" s="21"/>
      <c r="J7968" s="22"/>
      <c r="K7968" s="23"/>
      <c r="M7968" s="31"/>
      <c r="N7968" s="31"/>
      <c r="O7968"/>
      <c r="P7968"/>
      <c r="R7968"/>
      <c r="T7968" s="30"/>
    </row>
    <row r="7969" spans="4:20" x14ac:dyDescent="0.45">
      <c r="D7969"/>
      <c r="E7969"/>
      <c r="I7969" s="21"/>
      <c r="J7969" s="22"/>
      <c r="K7969" s="23"/>
      <c r="M7969" s="31"/>
      <c r="N7969" s="31"/>
      <c r="O7969"/>
      <c r="P7969"/>
      <c r="R7969"/>
      <c r="T7969" s="30"/>
    </row>
    <row r="7970" spans="4:20" x14ac:dyDescent="0.45">
      <c r="D7970"/>
      <c r="E7970"/>
      <c r="I7970" s="21"/>
      <c r="J7970" s="22"/>
      <c r="K7970" s="23"/>
      <c r="M7970" s="31"/>
      <c r="N7970" s="31"/>
      <c r="O7970"/>
      <c r="P7970"/>
      <c r="R7970"/>
      <c r="T7970" s="30"/>
    </row>
    <row r="7971" spans="4:20" x14ac:dyDescent="0.45">
      <c r="D7971"/>
      <c r="E7971"/>
      <c r="I7971" s="21"/>
      <c r="J7971" s="22"/>
      <c r="K7971" s="23"/>
      <c r="M7971" s="31"/>
      <c r="N7971" s="31"/>
      <c r="O7971"/>
      <c r="P7971"/>
      <c r="R7971"/>
      <c r="T7971" s="30"/>
    </row>
    <row r="7972" spans="4:20" x14ac:dyDescent="0.45">
      <c r="D7972"/>
      <c r="E7972"/>
      <c r="I7972" s="21"/>
      <c r="J7972" s="22"/>
      <c r="K7972" s="23"/>
      <c r="M7972" s="31"/>
      <c r="N7972" s="31"/>
      <c r="O7972"/>
      <c r="P7972"/>
      <c r="R7972"/>
      <c r="T7972" s="30"/>
    </row>
    <row r="7973" spans="4:20" x14ac:dyDescent="0.45">
      <c r="D7973"/>
      <c r="E7973"/>
      <c r="I7973" s="21"/>
      <c r="J7973" s="22"/>
      <c r="K7973" s="23"/>
      <c r="M7973" s="31"/>
      <c r="N7973" s="31"/>
      <c r="O7973"/>
      <c r="P7973"/>
      <c r="R7973"/>
      <c r="T7973" s="30"/>
    </row>
    <row r="7974" spans="4:20" x14ac:dyDescent="0.45">
      <c r="D7974"/>
      <c r="E7974"/>
      <c r="I7974" s="21"/>
      <c r="J7974" s="22"/>
      <c r="K7974" s="23"/>
      <c r="M7974" s="31"/>
      <c r="N7974" s="31"/>
      <c r="O7974"/>
      <c r="P7974"/>
      <c r="R7974"/>
      <c r="T7974" s="30"/>
    </row>
    <row r="7975" spans="4:20" x14ac:dyDescent="0.45">
      <c r="D7975"/>
      <c r="E7975"/>
      <c r="I7975" s="21"/>
      <c r="J7975" s="22"/>
      <c r="K7975" s="23"/>
      <c r="M7975" s="31"/>
      <c r="N7975" s="31"/>
      <c r="O7975"/>
      <c r="P7975"/>
      <c r="R7975"/>
      <c r="T7975" s="30"/>
    </row>
    <row r="7976" spans="4:20" x14ac:dyDescent="0.45">
      <c r="D7976"/>
      <c r="E7976"/>
      <c r="I7976" s="21"/>
      <c r="J7976" s="22"/>
      <c r="K7976" s="23"/>
      <c r="M7976" s="31"/>
      <c r="N7976" s="31"/>
      <c r="O7976"/>
      <c r="P7976"/>
      <c r="R7976"/>
      <c r="T7976" s="30"/>
    </row>
    <row r="7977" spans="4:20" x14ac:dyDescent="0.45">
      <c r="D7977"/>
      <c r="E7977"/>
      <c r="I7977" s="21"/>
      <c r="J7977" s="22"/>
      <c r="K7977" s="23"/>
      <c r="M7977" s="31"/>
      <c r="N7977" s="31"/>
      <c r="O7977"/>
      <c r="P7977"/>
      <c r="R7977"/>
      <c r="T7977" s="30"/>
    </row>
    <row r="7978" spans="4:20" x14ac:dyDescent="0.45">
      <c r="D7978"/>
      <c r="E7978"/>
      <c r="I7978" s="21"/>
      <c r="J7978" s="22"/>
      <c r="K7978" s="23"/>
      <c r="M7978" s="31"/>
      <c r="N7978" s="31"/>
      <c r="O7978"/>
      <c r="P7978"/>
      <c r="R7978"/>
      <c r="T7978" s="30"/>
    </row>
    <row r="7979" spans="4:20" x14ac:dyDescent="0.45">
      <c r="D7979"/>
      <c r="E7979"/>
      <c r="I7979" s="21"/>
      <c r="J7979" s="22"/>
      <c r="K7979" s="23"/>
      <c r="M7979" s="31"/>
      <c r="N7979" s="31"/>
      <c r="O7979"/>
      <c r="P7979"/>
      <c r="R7979"/>
      <c r="T7979" s="30"/>
    </row>
    <row r="7980" spans="4:20" x14ac:dyDescent="0.45">
      <c r="D7980"/>
      <c r="E7980"/>
      <c r="I7980" s="21"/>
      <c r="J7980" s="22"/>
      <c r="K7980" s="23"/>
      <c r="M7980" s="31"/>
      <c r="N7980" s="31"/>
      <c r="O7980"/>
      <c r="P7980"/>
      <c r="R7980"/>
      <c r="T7980" s="30"/>
    </row>
    <row r="7981" spans="4:20" x14ac:dyDescent="0.45">
      <c r="D7981"/>
      <c r="E7981"/>
      <c r="I7981" s="21"/>
      <c r="J7981" s="22"/>
      <c r="K7981" s="23"/>
      <c r="M7981" s="31"/>
      <c r="N7981" s="31"/>
      <c r="O7981"/>
      <c r="P7981"/>
      <c r="R7981"/>
      <c r="T7981" s="30"/>
    </row>
    <row r="7982" spans="4:20" x14ac:dyDescent="0.45">
      <c r="D7982"/>
      <c r="E7982"/>
      <c r="I7982" s="21"/>
      <c r="J7982" s="22"/>
      <c r="K7982" s="23"/>
      <c r="M7982" s="31"/>
      <c r="N7982" s="31"/>
      <c r="O7982"/>
      <c r="P7982"/>
      <c r="R7982"/>
      <c r="T7982" s="30"/>
    </row>
    <row r="7983" spans="4:20" x14ac:dyDescent="0.45">
      <c r="D7983"/>
      <c r="E7983"/>
      <c r="I7983" s="21"/>
      <c r="J7983" s="22"/>
      <c r="K7983" s="23"/>
      <c r="M7983" s="31"/>
      <c r="N7983" s="31"/>
      <c r="O7983"/>
      <c r="P7983"/>
      <c r="R7983"/>
      <c r="T7983" s="30"/>
    </row>
    <row r="7984" spans="4:20" x14ac:dyDescent="0.45">
      <c r="D7984"/>
      <c r="E7984"/>
      <c r="I7984" s="21"/>
      <c r="J7984" s="22"/>
      <c r="K7984" s="23"/>
      <c r="M7984" s="31"/>
      <c r="N7984" s="31"/>
      <c r="O7984"/>
      <c r="P7984"/>
      <c r="R7984"/>
      <c r="T7984" s="30"/>
    </row>
    <row r="7985" spans="4:20" x14ac:dyDescent="0.45">
      <c r="D7985"/>
      <c r="E7985"/>
      <c r="I7985" s="21"/>
      <c r="J7985" s="22"/>
      <c r="K7985" s="23"/>
      <c r="M7985" s="31"/>
      <c r="N7985" s="31"/>
      <c r="O7985"/>
      <c r="P7985"/>
      <c r="R7985"/>
      <c r="T7985" s="30"/>
    </row>
    <row r="7986" spans="4:20" x14ac:dyDescent="0.45">
      <c r="D7986"/>
      <c r="E7986"/>
      <c r="I7986" s="21"/>
      <c r="J7986" s="22"/>
      <c r="K7986" s="23"/>
      <c r="M7986" s="31"/>
      <c r="N7986" s="31"/>
      <c r="O7986"/>
      <c r="P7986"/>
      <c r="R7986"/>
      <c r="T7986" s="30"/>
    </row>
    <row r="7987" spans="4:20" x14ac:dyDescent="0.45">
      <c r="D7987"/>
      <c r="E7987"/>
      <c r="I7987" s="21"/>
      <c r="J7987" s="22"/>
      <c r="K7987" s="23"/>
      <c r="M7987" s="31"/>
      <c r="N7987" s="31"/>
      <c r="O7987"/>
      <c r="P7987"/>
      <c r="R7987"/>
      <c r="T7987" s="30"/>
    </row>
    <row r="7988" spans="4:20" x14ac:dyDescent="0.45">
      <c r="D7988"/>
      <c r="E7988"/>
      <c r="I7988" s="21"/>
      <c r="J7988" s="22"/>
      <c r="K7988" s="23"/>
      <c r="M7988" s="31"/>
      <c r="N7988" s="31"/>
      <c r="O7988"/>
      <c r="P7988"/>
      <c r="R7988"/>
      <c r="T7988" s="30"/>
    </row>
    <row r="7989" spans="4:20" x14ac:dyDescent="0.45">
      <c r="D7989"/>
      <c r="E7989"/>
      <c r="I7989" s="21"/>
      <c r="J7989" s="22"/>
      <c r="K7989" s="23"/>
      <c r="M7989" s="31"/>
      <c r="N7989" s="31"/>
      <c r="O7989"/>
      <c r="P7989"/>
      <c r="R7989"/>
      <c r="T7989" s="30"/>
    </row>
    <row r="7990" spans="4:20" x14ac:dyDescent="0.45">
      <c r="D7990"/>
      <c r="E7990"/>
      <c r="I7990" s="21"/>
      <c r="J7990" s="22"/>
      <c r="K7990" s="23"/>
      <c r="M7990" s="31"/>
      <c r="N7990" s="31"/>
      <c r="O7990"/>
      <c r="P7990"/>
      <c r="R7990"/>
      <c r="T7990" s="30"/>
    </row>
    <row r="7991" spans="4:20" x14ac:dyDescent="0.45">
      <c r="D7991"/>
      <c r="E7991"/>
      <c r="I7991" s="21"/>
      <c r="J7991" s="22"/>
      <c r="K7991" s="23"/>
      <c r="M7991" s="31"/>
      <c r="N7991" s="31"/>
      <c r="O7991"/>
      <c r="P7991"/>
      <c r="R7991"/>
      <c r="T7991" s="30"/>
    </row>
    <row r="7992" spans="4:20" x14ac:dyDescent="0.45">
      <c r="D7992"/>
      <c r="E7992"/>
      <c r="I7992" s="21"/>
      <c r="J7992" s="22"/>
      <c r="K7992" s="23"/>
      <c r="M7992" s="31"/>
      <c r="N7992" s="31"/>
      <c r="O7992"/>
      <c r="P7992"/>
      <c r="R7992"/>
      <c r="T7992" s="30"/>
    </row>
    <row r="7993" spans="4:20" x14ac:dyDescent="0.45">
      <c r="D7993"/>
      <c r="E7993"/>
      <c r="I7993" s="21"/>
      <c r="J7993" s="22"/>
      <c r="K7993" s="23"/>
      <c r="M7993" s="31"/>
      <c r="N7993" s="31"/>
      <c r="O7993"/>
      <c r="P7993"/>
      <c r="R7993"/>
      <c r="T7993" s="30"/>
    </row>
    <row r="7994" spans="4:20" x14ac:dyDescent="0.45">
      <c r="D7994"/>
      <c r="E7994"/>
      <c r="I7994" s="21"/>
      <c r="J7994" s="22"/>
      <c r="K7994" s="23"/>
      <c r="M7994" s="31"/>
      <c r="N7994" s="31"/>
      <c r="O7994"/>
      <c r="P7994"/>
      <c r="R7994"/>
      <c r="T7994" s="30"/>
    </row>
    <row r="7995" spans="4:20" x14ac:dyDescent="0.45">
      <c r="D7995"/>
      <c r="E7995"/>
      <c r="I7995" s="21"/>
      <c r="J7995" s="22"/>
      <c r="K7995" s="23"/>
      <c r="M7995" s="31"/>
      <c r="N7995" s="31"/>
      <c r="O7995"/>
      <c r="P7995"/>
      <c r="R7995"/>
      <c r="T7995" s="30"/>
    </row>
    <row r="7996" spans="4:20" x14ac:dyDescent="0.45">
      <c r="D7996"/>
      <c r="E7996"/>
      <c r="I7996" s="21"/>
      <c r="J7996" s="22"/>
      <c r="K7996" s="23"/>
      <c r="M7996" s="31"/>
      <c r="N7996" s="31"/>
      <c r="O7996"/>
      <c r="P7996"/>
      <c r="R7996"/>
      <c r="T7996" s="30"/>
    </row>
    <row r="7997" spans="4:20" x14ac:dyDescent="0.45">
      <c r="D7997"/>
      <c r="E7997"/>
      <c r="I7997" s="21"/>
      <c r="J7997" s="22"/>
      <c r="K7997" s="23"/>
      <c r="M7997" s="31"/>
      <c r="N7997" s="31"/>
      <c r="O7997"/>
      <c r="P7997"/>
      <c r="R7997"/>
      <c r="T7997" s="30"/>
    </row>
    <row r="7998" spans="4:20" x14ac:dyDescent="0.45">
      <c r="D7998"/>
      <c r="E7998"/>
      <c r="I7998" s="21"/>
      <c r="J7998" s="22"/>
      <c r="K7998" s="23"/>
      <c r="M7998" s="31"/>
      <c r="N7998" s="31"/>
      <c r="O7998"/>
      <c r="P7998"/>
      <c r="R7998"/>
      <c r="T7998" s="30"/>
    </row>
    <row r="7999" spans="4:20" x14ac:dyDescent="0.45">
      <c r="D7999"/>
      <c r="E7999"/>
      <c r="I7999" s="21"/>
      <c r="J7999" s="22"/>
      <c r="K7999" s="23"/>
      <c r="M7999" s="31"/>
      <c r="N7999" s="31"/>
      <c r="O7999"/>
      <c r="P7999"/>
      <c r="R7999"/>
      <c r="T7999" s="30"/>
    </row>
    <row r="8000" spans="4:20" x14ac:dyDescent="0.45">
      <c r="D8000"/>
      <c r="E8000"/>
      <c r="I8000" s="21"/>
      <c r="J8000" s="22"/>
      <c r="K8000" s="23"/>
      <c r="M8000" s="31"/>
      <c r="N8000" s="31"/>
      <c r="O8000"/>
      <c r="P8000"/>
      <c r="R8000"/>
      <c r="T8000" s="30"/>
    </row>
    <row r="8001" spans="4:20" x14ac:dyDescent="0.45">
      <c r="D8001"/>
      <c r="E8001"/>
      <c r="I8001" s="21"/>
      <c r="J8001" s="22"/>
      <c r="K8001" s="23"/>
      <c r="M8001" s="31"/>
      <c r="N8001" s="31"/>
      <c r="O8001"/>
      <c r="P8001"/>
      <c r="R8001"/>
      <c r="T8001" s="30"/>
    </row>
    <row r="8002" spans="4:20" x14ac:dyDescent="0.45">
      <c r="D8002"/>
      <c r="E8002"/>
      <c r="I8002" s="21"/>
      <c r="J8002" s="22"/>
      <c r="K8002" s="23"/>
      <c r="M8002" s="31"/>
      <c r="N8002" s="31"/>
      <c r="O8002"/>
      <c r="P8002"/>
      <c r="R8002"/>
      <c r="T8002" s="30"/>
    </row>
    <row r="8003" spans="4:20" x14ac:dyDescent="0.45">
      <c r="D8003"/>
      <c r="E8003"/>
      <c r="I8003" s="21"/>
      <c r="J8003" s="22"/>
      <c r="K8003" s="23"/>
      <c r="M8003" s="31"/>
      <c r="N8003" s="31"/>
      <c r="O8003"/>
      <c r="P8003"/>
      <c r="R8003"/>
      <c r="T8003" s="30"/>
    </row>
    <row r="8004" spans="4:20" x14ac:dyDescent="0.45">
      <c r="D8004"/>
      <c r="E8004"/>
      <c r="I8004" s="21"/>
      <c r="J8004" s="22"/>
      <c r="K8004" s="23"/>
      <c r="M8004" s="31"/>
      <c r="N8004" s="31"/>
      <c r="O8004"/>
      <c r="P8004"/>
      <c r="R8004"/>
      <c r="T8004" s="30"/>
    </row>
    <row r="8005" spans="4:20" x14ac:dyDescent="0.45">
      <c r="D8005"/>
      <c r="E8005"/>
      <c r="I8005" s="21"/>
      <c r="J8005" s="22"/>
      <c r="K8005" s="23"/>
      <c r="M8005" s="31"/>
      <c r="N8005" s="31"/>
      <c r="O8005"/>
      <c r="P8005"/>
      <c r="R8005"/>
      <c r="T8005" s="30"/>
    </row>
    <row r="8006" spans="4:20" x14ac:dyDescent="0.45">
      <c r="D8006"/>
      <c r="E8006"/>
      <c r="I8006" s="21"/>
      <c r="J8006" s="22"/>
      <c r="K8006" s="23"/>
      <c r="M8006" s="31"/>
      <c r="N8006" s="31"/>
      <c r="O8006"/>
      <c r="P8006"/>
      <c r="R8006"/>
      <c r="T8006" s="30"/>
    </row>
    <row r="8007" spans="4:20" x14ac:dyDescent="0.45">
      <c r="D8007"/>
      <c r="E8007"/>
      <c r="I8007" s="21"/>
      <c r="J8007" s="22"/>
      <c r="K8007" s="23"/>
      <c r="M8007" s="31"/>
      <c r="N8007" s="31"/>
      <c r="O8007"/>
      <c r="P8007"/>
      <c r="R8007"/>
      <c r="T8007" s="30"/>
    </row>
    <row r="8008" spans="4:20" x14ac:dyDescent="0.45">
      <c r="D8008"/>
      <c r="E8008"/>
      <c r="I8008" s="21"/>
      <c r="J8008" s="22"/>
      <c r="K8008" s="23"/>
      <c r="M8008" s="31"/>
      <c r="N8008" s="31"/>
      <c r="O8008"/>
      <c r="P8008"/>
      <c r="R8008"/>
      <c r="T8008" s="30"/>
    </row>
    <row r="8009" spans="4:20" x14ac:dyDescent="0.45">
      <c r="D8009"/>
      <c r="E8009"/>
      <c r="I8009" s="21"/>
      <c r="J8009" s="22"/>
      <c r="K8009" s="23"/>
      <c r="M8009" s="31"/>
      <c r="N8009" s="31"/>
      <c r="O8009"/>
      <c r="P8009"/>
      <c r="R8009"/>
      <c r="T8009" s="30"/>
    </row>
    <row r="8010" spans="4:20" x14ac:dyDescent="0.45">
      <c r="D8010"/>
      <c r="E8010"/>
      <c r="I8010" s="21"/>
      <c r="J8010" s="22"/>
      <c r="K8010" s="23"/>
      <c r="M8010" s="31"/>
      <c r="N8010" s="31"/>
      <c r="O8010"/>
      <c r="P8010"/>
      <c r="R8010"/>
      <c r="T8010" s="30"/>
    </row>
    <row r="8011" spans="4:20" x14ac:dyDescent="0.45">
      <c r="D8011"/>
      <c r="E8011"/>
      <c r="I8011" s="21"/>
      <c r="J8011" s="22"/>
      <c r="K8011" s="23"/>
      <c r="M8011" s="31"/>
      <c r="N8011" s="31"/>
      <c r="O8011"/>
      <c r="P8011"/>
      <c r="R8011"/>
      <c r="T8011" s="30"/>
    </row>
    <row r="8012" spans="4:20" x14ac:dyDescent="0.45">
      <c r="D8012"/>
      <c r="E8012"/>
      <c r="I8012" s="21"/>
      <c r="J8012" s="22"/>
      <c r="K8012" s="23"/>
      <c r="M8012" s="31"/>
      <c r="N8012" s="31"/>
      <c r="O8012"/>
      <c r="P8012"/>
      <c r="R8012"/>
      <c r="T8012" s="30"/>
    </row>
    <row r="8013" spans="4:20" x14ac:dyDescent="0.45">
      <c r="D8013"/>
      <c r="E8013"/>
      <c r="I8013" s="21"/>
      <c r="J8013" s="22"/>
      <c r="K8013" s="23"/>
      <c r="M8013" s="31"/>
      <c r="N8013" s="31"/>
      <c r="O8013"/>
      <c r="P8013"/>
      <c r="R8013"/>
      <c r="T8013" s="30"/>
    </row>
    <row r="8014" spans="4:20" x14ac:dyDescent="0.45">
      <c r="D8014"/>
      <c r="E8014"/>
      <c r="I8014" s="21"/>
      <c r="J8014" s="22"/>
      <c r="K8014" s="23"/>
      <c r="M8014" s="31"/>
      <c r="N8014" s="31"/>
      <c r="O8014"/>
      <c r="P8014"/>
      <c r="R8014"/>
      <c r="T8014" s="30"/>
    </row>
    <row r="8015" spans="4:20" x14ac:dyDescent="0.45">
      <c r="D8015"/>
      <c r="E8015"/>
      <c r="I8015" s="21"/>
      <c r="J8015" s="22"/>
      <c r="K8015" s="23"/>
      <c r="M8015" s="31"/>
      <c r="N8015" s="31"/>
      <c r="O8015"/>
      <c r="P8015"/>
      <c r="R8015"/>
      <c r="T8015" s="30"/>
    </row>
    <row r="8016" spans="4:20" x14ac:dyDescent="0.45">
      <c r="D8016"/>
      <c r="E8016"/>
      <c r="I8016" s="21"/>
      <c r="J8016" s="22"/>
      <c r="K8016" s="23"/>
      <c r="M8016" s="31"/>
      <c r="N8016" s="31"/>
      <c r="O8016"/>
      <c r="P8016"/>
      <c r="R8016"/>
      <c r="T8016" s="30"/>
    </row>
    <row r="8017" spans="4:20" x14ac:dyDescent="0.45">
      <c r="D8017"/>
      <c r="E8017"/>
      <c r="I8017" s="21"/>
      <c r="J8017" s="22"/>
      <c r="K8017" s="23"/>
      <c r="M8017" s="31"/>
      <c r="N8017" s="31"/>
      <c r="O8017"/>
      <c r="P8017"/>
      <c r="R8017"/>
      <c r="T8017" s="30"/>
    </row>
    <row r="8018" spans="4:20" x14ac:dyDescent="0.45">
      <c r="D8018"/>
      <c r="E8018"/>
      <c r="I8018" s="21"/>
      <c r="J8018" s="22"/>
      <c r="K8018" s="23"/>
      <c r="M8018" s="31"/>
      <c r="N8018" s="31"/>
      <c r="O8018"/>
      <c r="P8018"/>
      <c r="R8018"/>
      <c r="T8018" s="30"/>
    </row>
    <row r="8019" spans="4:20" x14ac:dyDescent="0.45">
      <c r="D8019"/>
      <c r="E8019"/>
      <c r="I8019" s="21"/>
      <c r="J8019" s="22"/>
      <c r="K8019" s="23"/>
      <c r="M8019" s="31"/>
      <c r="N8019" s="31"/>
      <c r="O8019"/>
      <c r="P8019"/>
      <c r="R8019"/>
      <c r="T8019" s="30"/>
    </row>
    <row r="8020" spans="4:20" x14ac:dyDescent="0.45">
      <c r="D8020"/>
      <c r="E8020"/>
      <c r="I8020" s="21"/>
      <c r="J8020" s="22"/>
      <c r="K8020" s="23"/>
      <c r="M8020" s="31"/>
      <c r="N8020" s="31"/>
      <c r="O8020"/>
      <c r="P8020"/>
      <c r="R8020"/>
      <c r="T8020" s="30"/>
    </row>
    <row r="8021" spans="4:20" x14ac:dyDescent="0.45">
      <c r="D8021"/>
      <c r="E8021"/>
      <c r="I8021" s="21"/>
      <c r="J8021" s="22"/>
      <c r="K8021" s="23"/>
      <c r="M8021" s="31"/>
      <c r="N8021" s="31"/>
      <c r="O8021"/>
      <c r="P8021"/>
      <c r="R8021"/>
      <c r="T8021" s="30"/>
    </row>
    <row r="8022" spans="4:20" x14ac:dyDescent="0.45">
      <c r="D8022"/>
      <c r="E8022"/>
      <c r="I8022" s="21"/>
      <c r="J8022" s="22"/>
      <c r="K8022" s="23"/>
      <c r="M8022" s="31"/>
      <c r="N8022" s="31"/>
      <c r="O8022"/>
      <c r="P8022"/>
      <c r="R8022"/>
      <c r="T8022" s="30"/>
    </row>
    <row r="8023" spans="4:20" x14ac:dyDescent="0.45">
      <c r="D8023"/>
      <c r="E8023"/>
      <c r="I8023" s="21"/>
      <c r="J8023" s="22"/>
      <c r="K8023" s="23"/>
      <c r="M8023" s="31"/>
      <c r="N8023" s="31"/>
      <c r="O8023"/>
      <c r="P8023"/>
      <c r="R8023"/>
      <c r="T8023" s="30"/>
    </row>
    <row r="8024" spans="4:20" x14ac:dyDescent="0.45">
      <c r="D8024"/>
      <c r="E8024"/>
      <c r="I8024" s="21"/>
      <c r="J8024" s="22"/>
      <c r="K8024" s="23"/>
      <c r="M8024" s="31"/>
      <c r="N8024" s="31"/>
      <c r="O8024"/>
      <c r="P8024"/>
      <c r="R8024"/>
      <c r="T8024" s="30"/>
    </row>
    <row r="8025" spans="4:20" x14ac:dyDescent="0.45">
      <c r="D8025"/>
      <c r="E8025"/>
      <c r="I8025" s="21"/>
      <c r="J8025" s="22"/>
      <c r="K8025" s="23"/>
      <c r="M8025" s="31"/>
      <c r="N8025" s="31"/>
      <c r="O8025"/>
      <c r="P8025"/>
      <c r="R8025"/>
      <c r="T8025" s="30"/>
    </row>
    <row r="8026" spans="4:20" x14ac:dyDescent="0.45">
      <c r="D8026"/>
      <c r="E8026"/>
      <c r="I8026" s="21"/>
      <c r="J8026" s="22"/>
      <c r="K8026" s="23"/>
      <c r="M8026" s="31"/>
      <c r="N8026" s="31"/>
      <c r="O8026"/>
      <c r="P8026"/>
      <c r="R8026"/>
      <c r="T8026" s="30"/>
    </row>
    <row r="8027" spans="4:20" x14ac:dyDescent="0.45">
      <c r="D8027"/>
      <c r="E8027"/>
      <c r="I8027" s="21"/>
      <c r="J8027" s="22"/>
      <c r="K8027" s="23"/>
      <c r="M8027" s="31"/>
      <c r="N8027" s="31"/>
      <c r="O8027"/>
      <c r="P8027"/>
      <c r="R8027"/>
      <c r="T8027" s="30"/>
    </row>
    <row r="8028" spans="4:20" x14ac:dyDescent="0.45">
      <c r="D8028"/>
      <c r="E8028"/>
      <c r="I8028" s="21"/>
      <c r="J8028" s="22"/>
      <c r="K8028" s="23"/>
      <c r="M8028" s="31"/>
      <c r="N8028" s="31"/>
      <c r="O8028"/>
      <c r="P8028"/>
      <c r="R8028"/>
      <c r="T8028" s="30"/>
    </row>
    <row r="8029" spans="4:20" x14ac:dyDescent="0.45">
      <c r="D8029"/>
      <c r="E8029"/>
      <c r="I8029" s="21"/>
      <c r="J8029" s="22"/>
      <c r="K8029" s="23"/>
      <c r="M8029" s="31"/>
      <c r="N8029" s="31"/>
      <c r="O8029"/>
      <c r="P8029"/>
      <c r="R8029"/>
      <c r="T8029" s="30"/>
    </row>
    <row r="8030" spans="4:20" x14ac:dyDescent="0.45">
      <c r="D8030"/>
      <c r="E8030"/>
      <c r="I8030" s="21"/>
      <c r="J8030" s="22"/>
      <c r="K8030" s="23"/>
      <c r="M8030" s="31"/>
      <c r="N8030" s="31"/>
      <c r="O8030"/>
      <c r="P8030"/>
      <c r="R8030"/>
      <c r="T8030" s="30"/>
    </row>
    <row r="8031" spans="4:20" x14ac:dyDescent="0.45">
      <c r="D8031"/>
      <c r="E8031"/>
      <c r="I8031" s="21"/>
      <c r="J8031" s="22"/>
      <c r="K8031" s="23"/>
      <c r="M8031" s="31"/>
      <c r="N8031" s="31"/>
      <c r="O8031"/>
      <c r="P8031"/>
      <c r="R8031"/>
      <c r="T8031" s="30"/>
    </row>
    <row r="8032" spans="4:20" x14ac:dyDescent="0.45">
      <c r="D8032"/>
      <c r="E8032"/>
      <c r="I8032" s="21"/>
      <c r="J8032" s="22"/>
      <c r="K8032" s="23"/>
      <c r="M8032" s="31"/>
      <c r="N8032" s="31"/>
      <c r="O8032"/>
      <c r="P8032"/>
      <c r="R8032"/>
      <c r="T8032" s="30"/>
    </row>
    <row r="8033" spans="4:20" x14ac:dyDescent="0.45">
      <c r="D8033"/>
      <c r="E8033"/>
      <c r="I8033" s="21"/>
      <c r="J8033" s="22"/>
      <c r="K8033" s="23"/>
      <c r="M8033" s="31"/>
      <c r="N8033" s="31"/>
      <c r="O8033"/>
      <c r="P8033"/>
      <c r="R8033"/>
      <c r="T8033" s="30"/>
    </row>
    <row r="8034" spans="4:20" x14ac:dyDescent="0.45">
      <c r="D8034"/>
      <c r="E8034"/>
      <c r="I8034" s="21"/>
      <c r="J8034" s="22"/>
      <c r="K8034" s="23"/>
      <c r="M8034" s="31"/>
      <c r="N8034" s="31"/>
      <c r="O8034"/>
      <c r="P8034"/>
      <c r="R8034"/>
      <c r="T8034" s="30"/>
    </row>
    <row r="8035" spans="4:20" x14ac:dyDescent="0.45">
      <c r="D8035"/>
      <c r="E8035"/>
      <c r="I8035" s="21"/>
      <c r="J8035" s="22"/>
      <c r="K8035" s="23"/>
      <c r="M8035" s="31"/>
      <c r="N8035" s="31"/>
      <c r="O8035"/>
      <c r="P8035"/>
      <c r="R8035"/>
      <c r="T8035" s="30"/>
    </row>
    <row r="8036" spans="4:20" x14ac:dyDescent="0.45">
      <c r="D8036"/>
      <c r="E8036"/>
      <c r="I8036" s="21"/>
      <c r="J8036" s="22"/>
      <c r="K8036" s="23"/>
      <c r="M8036" s="31"/>
      <c r="N8036" s="31"/>
      <c r="O8036"/>
      <c r="P8036"/>
      <c r="R8036"/>
      <c r="T8036" s="30"/>
    </row>
    <row r="8037" spans="4:20" x14ac:dyDescent="0.45">
      <c r="D8037"/>
      <c r="E8037"/>
      <c r="I8037" s="21"/>
      <c r="J8037" s="22"/>
      <c r="K8037" s="23"/>
      <c r="M8037" s="31"/>
      <c r="N8037" s="31"/>
      <c r="O8037"/>
      <c r="P8037"/>
      <c r="R8037"/>
      <c r="T8037" s="30"/>
    </row>
    <row r="8038" spans="4:20" x14ac:dyDescent="0.45">
      <c r="D8038"/>
      <c r="E8038"/>
      <c r="I8038" s="21"/>
      <c r="J8038" s="22"/>
      <c r="K8038" s="23"/>
      <c r="M8038" s="31"/>
      <c r="N8038" s="31"/>
      <c r="O8038"/>
      <c r="P8038"/>
      <c r="R8038"/>
      <c r="T8038" s="30"/>
    </row>
    <row r="8039" spans="4:20" x14ac:dyDescent="0.45">
      <c r="D8039"/>
      <c r="E8039"/>
      <c r="I8039" s="21"/>
      <c r="J8039" s="22"/>
      <c r="K8039" s="23"/>
      <c r="M8039" s="31"/>
      <c r="N8039" s="31"/>
      <c r="O8039"/>
      <c r="P8039"/>
      <c r="R8039"/>
      <c r="T8039" s="30"/>
    </row>
    <row r="8040" spans="4:20" x14ac:dyDescent="0.45">
      <c r="D8040"/>
      <c r="E8040"/>
      <c r="I8040" s="21"/>
      <c r="J8040" s="22"/>
      <c r="K8040" s="23"/>
      <c r="M8040" s="31"/>
      <c r="N8040" s="31"/>
      <c r="O8040"/>
      <c r="P8040"/>
      <c r="R8040"/>
      <c r="T8040" s="30"/>
    </row>
    <row r="8041" spans="4:20" x14ac:dyDescent="0.45">
      <c r="D8041"/>
      <c r="E8041"/>
      <c r="I8041" s="21"/>
      <c r="J8041" s="22"/>
      <c r="K8041" s="23"/>
      <c r="M8041" s="31"/>
      <c r="N8041" s="31"/>
      <c r="O8041"/>
      <c r="P8041"/>
      <c r="R8041"/>
      <c r="T8041" s="30"/>
    </row>
    <row r="8042" spans="4:20" x14ac:dyDescent="0.45">
      <c r="D8042"/>
      <c r="E8042"/>
      <c r="I8042" s="21"/>
      <c r="J8042" s="22"/>
      <c r="K8042" s="23"/>
      <c r="M8042" s="31"/>
      <c r="N8042" s="31"/>
      <c r="O8042"/>
      <c r="P8042"/>
      <c r="R8042"/>
      <c r="T8042" s="30"/>
    </row>
    <row r="8043" spans="4:20" x14ac:dyDescent="0.45">
      <c r="D8043"/>
      <c r="E8043"/>
      <c r="I8043" s="21"/>
      <c r="J8043" s="22"/>
      <c r="K8043" s="23"/>
      <c r="M8043" s="31"/>
      <c r="N8043" s="31"/>
      <c r="O8043"/>
      <c r="P8043"/>
      <c r="R8043"/>
      <c r="T8043" s="30"/>
    </row>
    <row r="8044" spans="4:20" x14ac:dyDescent="0.45">
      <c r="D8044"/>
      <c r="E8044"/>
      <c r="I8044" s="21"/>
      <c r="J8044" s="22"/>
      <c r="K8044" s="23"/>
      <c r="M8044" s="31"/>
      <c r="N8044" s="31"/>
      <c r="O8044"/>
      <c r="P8044"/>
      <c r="R8044"/>
      <c r="T8044" s="30"/>
    </row>
    <row r="8045" spans="4:20" x14ac:dyDescent="0.45">
      <c r="D8045"/>
      <c r="E8045"/>
      <c r="I8045" s="21"/>
      <c r="J8045" s="22"/>
      <c r="K8045" s="23"/>
      <c r="M8045" s="31"/>
      <c r="N8045" s="31"/>
      <c r="O8045"/>
      <c r="P8045"/>
      <c r="R8045"/>
      <c r="T8045" s="30"/>
    </row>
    <row r="8046" spans="4:20" x14ac:dyDescent="0.45">
      <c r="D8046"/>
      <c r="E8046"/>
      <c r="I8046" s="21"/>
      <c r="J8046" s="22"/>
      <c r="K8046" s="23"/>
      <c r="M8046" s="31"/>
      <c r="N8046" s="31"/>
      <c r="O8046"/>
      <c r="P8046"/>
      <c r="R8046"/>
      <c r="T8046" s="30"/>
    </row>
    <row r="8047" spans="4:20" x14ac:dyDescent="0.45">
      <c r="D8047"/>
      <c r="E8047"/>
      <c r="I8047" s="21"/>
      <c r="J8047" s="22"/>
      <c r="K8047" s="23"/>
      <c r="M8047" s="31"/>
      <c r="N8047" s="31"/>
      <c r="O8047"/>
      <c r="P8047"/>
      <c r="R8047"/>
      <c r="T8047" s="30"/>
    </row>
    <row r="8048" spans="4:20" x14ac:dyDescent="0.45">
      <c r="D8048"/>
      <c r="E8048"/>
      <c r="I8048" s="21"/>
      <c r="J8048" s="22"/>
      <c r="K8048" s="23"/>
      <c r="M8048" s="31"/>
      <c r="N8048" s="31"/>
      <c r="O8048"/>
      <c r="P8048"/>
      <c r="R8048"/>
      <c r="T8048" s="30"/>
    </row>
    <row r="8049" spans="4:20" x14ac:dyDescent="0.45">
      <c r="D8049"/>
      <c r="E8049"/>
      <c r="I8049" s="21"/>
      <c r="J8049" s="22"/>
      <c r="K8049" s="23"/>
      <c r="M8049" s="31"/>
      <c r="N8049" s="31"/>
      <c r="O8049"/>
      <c r="P8049"/>
      <c r="R8049"/>
      <c r="T8049" s="30"/>
    </row>
    <row r="8050" spans="4:20" x14ac:dyDescent="0.45">
      <c r="D8050"/>
      <c r="E8050"/>
      <c r="I8050" s="21"/>
      <c r="J8050" s="22"/>
      <c r="K8050" s="23"/>
      <c r="M8050" s="31"/>
      <c r="N8050" s="31"/>
      <c r="O8050"/>
      <c r="P8050"/>
      <c r="R8050"/>
      <c r="T8050" s="30"/>
    </row>
    <row r="8051" spans="4:20" x14ac:dyDescent="0.45">
      <c r="D8051"/>
      <c r="E8051"/>
      <c r="I8051" s="21"/>
      <c r="J8051" s="22"/>
      <c r="K8051" s="23"/>
      <c r="M8051" s="31"/>
      <c r="N8051" s="31"/>
      <c r="O8051"/>
      <c r="P8051"/>
      <c r="R8051"/>
      <c r="T8051" s="30"/>
    </row>
    <row r="8052" spans="4:20" x14ac:dyDescent="0.45">
      <c r="D8052"/>
      <c r="E8052"/>
      <c r="I8052" s="21"/>
      <c r="J8052" s="22"/>
      <c r="K8052" s="23"/>
      <c r="M8052" s="31"/>
      <c r="N8052" s="31"/>
      <c r="O8052"/>
      <c r="P8052"/>
      <c r="R8052"/>
      <c r="T8052" s="30"/>
    </row>
    <row r="8053" spans="4:20" x14ac:dyDescent="0.45">
      <c r="D8053"/>
      <c r="E8053"/>
      <c r="I8053" s="21"/>
      <c r="J8053" s="22"/>
      <c r="K8053" s="23"/>
      <c r="M8053" s="31"/>
      <c r="N8053" s="31"/>
      <c r="O8053"/>
      <c r="P8053"/>
      <c r="R8053"/>
      <c r="T8053" s="30"/>
    </row>
    <row r="8054" spans="4:20" x14ac:dyDescent="0.45">
      <c r="D8054"/>
      <c r="E8054"/>
      <c r="I8054" s="21"/>
      <c r="J8054" s="22"/>
      <c r="K8054" s="23"/>
      <c r="M8054" s="31"/>
      <c r="N8054" s="31"/>
      <c r="O8054"/>
      <c r="P8054"/>
      <c r="R8054"/>
      <c r="T8054" s="30"/>
    </row>
    <row r="8055" spans="4:20" x14ac:dyDescent="0.45">
      <c r="D8055"/>
      <c r="E8055"/>
      <c r="I8055" s="21"/>
      <c r="J8055" s="22"/>
      <c r="K8055" s="23"/>
      <c r="M8055" s="31"/>
      <c r="N8055" s="31"/>
      <c r="O8055"/>
      <c r="P8055"/>
      <c r="R8055"/>
      <c r="T8055" s="30"/>
    </row>
    <row r="8056" spans="4:20" x14ac:dyDescent="0.45">
      <c r="D8056"/>
      <c r="E8056"/>
      <c r="I8056" s="21"/>
      <c r="J8056" s="22"/>
      <c r="K8056" s="23"/>
      <c r="M8056" s="31"/>
      <c r="N8056" s="31"/>
      <c r="O8056"/>
      <c r="P8056"/>
      <c r="R8056"/>
      <c r="T8056" s="30"/>
    </row>
    <row r="8057" spans="4:20" x14ac:dyDescent="0.45">
      <c r="D8057"/>
      <c r="E8057"/>
      <c r="I8057" s="21"/>
      <c r="J8057" s="22"/>
      <c r="K8057" s="23"/>
      <c r="M8057" s="31"/>
      <c r="N8057" s="31"/>
      <c r="O8057"/>
      <c r="P8057"/>
      <c r="R8057"/>
      <c r="T8057" s="30"/>
    </row>
    <row r="8058" spans="4:20" x14ac:dyDescent="0.45">
      <c r="D8058"/>
      <c r="E8058"/>
      <c r="I8058" s="21"/>
      <c r="J8058" s="22"/>
      <c r="K8058" s="23"/>
      <c r="M8058" s="31"/>
      <c r="N8058" s="31"/>
      <c r="O8058"/>
      <c r="P8058"/>
      <c r="R8058"/>
      <c r="T8058" s="30"/>
    </row>
    <row r="8059" spans="4:20" x14ac:dyDescent="0.45">
      <c r="D8059"/>
      <c r="E8059"/>
      <c r="I8059" s="21"/>
      <c r="J8059" s="22"/>
      <c r="K8059" s="23"/>
      <c r="M8059" s="31"/>
      <c r="N8059" s="31"/>
      <c r="O8059"/>
      <c r="P8059"/>
      <c r="R8059"/>
      <c r="T8059" s="30"/>
    </row>
    <row r="8060" spans="4:20" x14ac:dyDescent="0.45">
      <c r="D8060"/>
      <c r="E8060"/>
      <c r="I8060" s="21"/>
      <c r="J8060" s="22"/>
      <c r="K8060" s="23"/>
      <c r="M8060" s="31"/>
      <c r="N8060" s="31"/>
      <c r="O8060"/>
      <c r="P8060"/>
      <c r="R8060"/>
      <c r="T8060" s="30"/>
    </row>
    <row r="8061" spans="4:20" x14ac:dyDescent="0.45">
      <c r="D8061"/>
      <c r="E8061"/>
      <c r="I8061" s="21"/>
      <c r="J8061" s="22"/>
      <c r="K8061" s="23"/>
      <c r="M8061" s="31"/>
      <c r="N8061" s="31"/>
      <c r="O8061"/>
      <c r="P8061"/>
      <c r="R8061"/>
      <c r="T8061" s="30"/>
    </row>
    <row r="8062" spans="4:20" x14ac:dyDescent="0.45">
      <c r="D8062"/>
      <c r="E8062"/>
      <c r="I8062" s="21"/>
      <c r="J8062" s="22"/>
      <c r="K8062" s="23"/>
      <c r="M8062" s="31"/>
      <c r="N8062" s="31"/>
      <c r="O8062"/>
      <c r="P8062"/>
      <c r="R8062"/>
      <c r="T8062" s="30"/>
    </row>
    <row r="8063" spans="4:20" x14ac:dyDescent="0.45">
      <c r="D8063"/>
      <c r="E8063"/>
      <c r="I8063" s="21"/>
      <c r="J8063" s="22"/>
      <c r="K8063" s="23"/>
      <c r="M8063" s="31"/>
      <c r="N8063" s="31"/>
      <c r="O8063"/>
      <c r="P8063"/>
      <c r="R8063"/>
      <c r="T8063" s="30"/>
    </row>
    <row r="8064" spans="4:20" x14ac:dyDescent="0.45">
      <c r="D8064"/>
      <c r="E8064"/>
      <c r="I8064" s="21"/>
      <c r="J8064" s="22"/>
      <c r="K8064" s="23"/>
      <c r="M8064" s="31"/>
      <c r="N8064" s="31"/>
      <c r="O8064"/>
      <c r="P8064"/>
      <c r="R8064"/>
      <c r="T8064" s="30"/>
    </row>
    <row r="8065" spans="4:20" x14ac:dyDescent="0.45">
      <c r="D8065"/>
      <c r="E8065"/>
      <c r="I8065" s="21"/>
      <c r="J8065" s="22"/>
      <c r="K8065" s="23"/>
      <c r="M8065" s="31"/>
      <c r="N8065" s="31"/>
      <c r="O8065"/>
      <c r="P8065"/>
      <c r="R8065"/>
      <c r="T8065" s="30"/>
    </row>
    <row r="8066" spans="4:20" x14ac:dyDescent="0.45">
      <c r="D8066"/>
      <c r="E8066"/>
      <c r="I8066" s="21"/>
      <c r="J8066" s="22"/>
      <c r="K8066" s="23"/>
      <c r="M8066" s="31"/>
      <c r="N8066" s="31"/>
      <c r="O8066"/>
      <c r="P8066"/>
      <c r="R8066"/>
      <c r="T8066" s="30"/>
    </row>
    <row r="8067" spans="4:20" x14ac:dyDescent="0.45">
      <c r="D8067"/>
      <c r="E8067"/>
      <c r="I8067" s="21"/>
      <c r="J8067" s="22"/>
      <c r="K8067" s="23"/>
      <c r="M8067" s="31"/>
      <c r="N8067" s="31"/>
      <c r="O8067"/>
      <c r="P8067"/>
      <c r="R8067"/>
      <c r="T8067" s="30"/>
    </row>
    <row r="8068" spans="4:20" x14ac:dyDescent="0.45">
      <c r="D8068"/>
      <c r="E8068"/>
      <c r="I8068" s="21"/>
      <c r="J8068" s="22"/>
      <c r="K8068" s="23"/>
      <c r="M8068" s="31"/>
      <c r="N8068" s="31"/>
      <c r="O8068"/>
      <c r="P8068"/>
      <c r="R8068"/>
      <c r="T8068" s="30"/>
    </row>
    <row r="8069" spans="4:20" x14ac:dyDescent="0.45">
      <c r="D8069"/>
      <c r="E8069"/>
      <c r="I8069" s="21"/>
      <c r="J8069" s="22"/>
      <c r="K8069" s="23"/>
      <c r="M8069" s="31"/>
      <c r="N8069" s="31"/>
      <c r="O8069"/>
      <c r="P8069"/>
      <c r="R8069"/>
      <c r="T8069" s="30"/>
    </row>
    <row r="8070" spans="4:20" x14ac:dyDescent="0.45">
      <c r="D8070"/>
      <c r="E8070"/>
      <c r="I8070" s="21"/>
      <c r="J8070" s="22"/>
      <c r="K8070" s="23"/>
      <c r="M8070" s="31"/>
      <c r="N8070" s="31"/>
      <c r="O8070"/>
      <c r="P8070"/>
      <c r="R8070"/>
      <c r="T8070" s="30"/>
    </row>
    <row r="8071" spans="4:20" x14ac:dyDescent="0.45">
      <c r="D8071"/>
      <c r="E8071"/>
      <c r="I8071" s="21"/>
      <c r="J8071" s="22"/>
      <c r="K8071" s="23"/>
      <c r="M8071" s="31"/>
      <c r="N8071" s="31"/>
      <c r="O8071"/>
      <c r="P8071"/>
      <c r="R8071"/>
      <c r="T8071" s="30"/>
    </row>
    <row r="8072" spans="4:20" x14ac:dyDescent="0.45">
      <c r="D8072"/>
      <c r="E8072"/>
      <c r="I8072" s="21"/>
      <c r="J8072" s="22"/>
      <c r="K8072" s="23"/>
      <c r="M8072" s="31"/>
      <c r="N8072" s="31"/>
      <c r="O8072"/>
      <c r="P8072"/>
      <c r="R8072"/>
      <c r="T8072" s="30"/>
    </row>
    <row r="8073" spans="4:20" x14ac:dyDescent="0.45">
      <c r="D8073"/>
      <c r="E8073"/>
      <c r="I8073" s="21"/>
      <c r="J8073" s="22"/>
      <c r="K8073" s="23"/>
      <c r="M8073" s="31"/>
      <c r="N8073" s="31"/>
      <c r="O8073"/>
      <c r="P8073"/>
      <c r="R8073"/>
      <c r="T8073" s="30"/>
    </row>
    <row r="8074" spans="4:20" x14ac:dyDescent="0.45">
      <c r="D8074"/>
      <c r="E8074"/>
      <c r="I8074" s="21"/>
      <c r="J8074" s="22"/>
      <c r="K8074" s="23"/>
      <c r="M8074" s="31"/>
      <c r="N8074" s="31"/>
      <c r="O8074"/>
      <c r="P8074"/>
      <c r="R8074"/>
      <c r="T8074" s="30"/>
    </row>
    <row r="8075" spans="4:20" x14ac:dyDescent="0.45">
      <c r="D8075"/>
      <c r="E8075"/>
      <c r="I8075" s="21"/>
      <c r="J8075" s="22"/>
      <c r="K8075" s="23"/>
      <c r="M8075" s="31"/>
      <c r="N8075" s="31"/>
      <c r="O8075"/>
      <c r="P8075"/>
      <c r="R8075"/>
      <c r="T8075" s="30"/>
    </row>
    <row r="8076" spans="4:20" x14ac:dyDescent="0.45">
      <c r="D8076"/>
      <c r="E8076"/>
      <c r="I8076" s="21"/>
      <c r="J8076" s="22"/>
      <c r="K8076" s="23"/>
      <c r="M8076" s="31"/>
      <c r="N8076" s="31"/>
      <c r="O8076"/>
      <c r="P8076"/>
      <c r="R8076"/>
      <c r="T8076" s="30"/>
    </row>
    <row r="8077" spans="4:20" x14ac:dyDescent="0.45">
      <c r="D8077"/>
      <c r="E8077"/>
      <c r="I8077" s="21"/>
      <c r="J8077" s="22"/>
      <c r="K8077" s="23"/>
      <c r="M8077" s="31"/>
      <c r="N8077" s="31"/>
      <c r="O8077"/>
      <c r="P8077"/>
      <c r="R8077"/>
      <c r="T8077" s="30"/>
    </row>
    <row r="8078" spans="4:20" x14ac:dyDescent="0.45">
      <c r="D8078"/>
      <c r="E8078"/>
      <c r="I8078" s="21"/>
      <c r="J8078" s="22"/>
      <c r="K8078" s="23"/>
      <c r="M8078" s="31"/>
      <c r="N8078" s="31"/>
      <c r="O8078"/>
      <c r="P8078"/>
      <c r="R8078"/>
      <c r="T8078" s="30"/>
    </row>
    <row r="8079" spans="4:20" x14ac:dyDescent="0.45">
      <c r="D8079"/>
      <c r="E8079"/>
      <c r="I8079" s="21"/>
      <c r="J8079" s="22"/>
      <c r="K8079" s="23"/>
      <c r="M8079" s="31"/>
      <c r="N8079" s="31"/>
      <c r="O8079"/>
      <c r="P8079"/>
      <c r="R8079"/>
      <c r="T8079" s="30"/>
    </row>
    <row r="8080" spans="4:20" x14ac:dyDescent="0.45">
      <c r="D8080"/>
      <c r="E8080"/>
      <c r="I8080" s="21"/>
      <c r="J8080" s="22"/>
      <c r="K8080" s="23"/>
      <c r="M8080" s="31"/>
      <c r="N8080" s="31"/>
      <c r="O8080"/>
      <c r="P8080"/>
      <c r="R8080"/>
      <c r="T8080" s="30"/>
    </row>
    <row r="8081" spans="4:20" x14ac:dyDescent="0.45">
      <c r="D8081"/>
      <c r="E8081"/>
      <c r="I8081" s="21"/>
      <c r="J8081" s="22"/>
      <c r="K8081" s="23"/>
      <c r="M8081" s="31"/>
      <c r="N8081" s="31"/>
      <c r="O8081"/>
      <c r="P8081"/>
      <c r="R8081"/>
      <c r="T8081" s="30"/>
    </row>
    <row r="8082" spans="4:20" x14ac:dyDescent="0.45">
      <c r="D8082"/>
      <c r="E8082"/>
      <c r="I8082" s="21"/>
      <c r="J8082" s="22"/>
      <c r="K8082" s="23"/>
      <c r="M8082" s="31"/>
      <c r="N8082" s="31"/>
      <c r="O8082"/>
      <c r="P8082"/>
      <c r="R8082"/>
      <c r="T8082" s="30"/>
    </row>
    <row r="8083" spans="4:20" x14ac:dyDescent="0.45">
      <c r="D8083"/>
      <c r="E8083"/>
      <c r="I8083" s="21"/>
      <c r="J8083" s="22"/>
      <c r="K8083" s="23"/>
      <c r="M8083" s="31"/>
      <c r="N8083" s="31"/>
      <c r="O8083"/>
      <c r="P8083"/>
      <c r="R8083"/>
      <c r="T8083" s="30"/>
    </row>
    <row r="8084" spans="4:20" x14ac:dyDescent="0.45">
      <c r="D8084"/>
      <c r="E8084"/>
      <c r="I8084" s="21"/>
      <c r="J8084" s="22"/>
      <c r="K8084" s="23"/>
      <c r="M8084" s="31"/>
      <c r="N8084" s="31"/>
      <c r="O8084"/>
      <c r="P8084"/>
      <c r="R8084"/>
      <c r="T8084" s="30"/>
    </row>
    <row r="8085" spans="4:20" x14ac:dyDescent="0.45">
      <c r="D8085"/>
      <c r="E8085"/>
      <c r="I8085" s="21"/>
      <c r="J8085" s="22"/>
      <c r="K8085" s="23"/>
      <c r="M8085" s="31"/>
      <c r="N8085" s="31"/>
      <c r="O8085"/>
      <c r="P8085"/>
      <c r="R8085"/>
      <c r="T8085" s="30"/>
    </row>
    <row r="8086" spans="4:20" x14ac:dyDescent="0.45">
      <c r="D8086"/>
      <c r="E8086"/>
      <c r="I8086" s="21"/>
      <c r="J8086" s="22"/>
      <c r="K8086" s="23"/>
      <c r="M8086" s="31"/>
      <c r="N8086" s="31"/>
      <c r="O8086"/>
      <c r="P8086"/>
      <c r="R8086"/>
      <c r="T8086" s="30"/>
    </row>
    <row r="8087" spans="4:20" x14ac:dyDescent="0.45">
      <c r="D8087"/>
      <c r="E8087"/>
      <c r="I8087" s="21"/>
      <c r="J8087" s="22"/>
      <c r="K8087" s="23"/>
      <c r="M8087" s="31"/>
      <c r="N8087" s="31"/>
      <c r="O8087"/>
      <c r="P8087"/>
      <c r="R8087"/>
      <c r="T8087" s="30"/>
    </row>
    <row r="8088" spans="4:20" x14ac:dyDescent="0.45">
      <c r="D8088"/>
      <c r="E8088"/>
      <c r="I8088" s="21"/>
      <c r="J8088" s="22"/>
      <c r="K8088" s="23"/>
      <c r="M8088" s="31"/>
      <c r="N8088" s="31"/>
      <c r="O8088"/>
      <c r="P8088"/>
      <c r="R8088"/>
      <c r="T8088" s="30"/>
    </row>
    <row r="8089" spans="4:20" x14ac:dyDescent="0.45">
      <c r="D8089"/>
      <c r="E8089"/>
      <c r="I8089" s="21"/>
      <c r="J8089" s="22"/>
      <c r="K8089" s="23"/>
      <c r="M8089" s="31"/>
      <c r="N8089" s="31"/>
      <c r="O8089"/>
      <c r="P8089"/>
      <c r="R8089"/>
      <c r="T8089" s="30"/>
    </row>
    <row r="8090" spans="4:20" x14ac:dyDescent="0.45">
      <c r="D8090"/>
      <c r="E8090"/>
      <c r="I8090" s="21"/>
      <c r="J8090" s="22"/>
      <c r="K8090" s="23"/>
      <c r="M8090" s="31"/>
      <c r="N8090" s="31"/>
      <c r="O8090"/>
      <c r="P8090"/>
      <c r="R8090"/>
      <c r="T8090" s="30"/>
    </row>
    <row r="8091" spans="4:20" x14ac:dyDescent="0.45">
      <c r="D8091"/>
      <c r="E8091"/>
      <c r="I8091" s="21"/>
      <c r="J8091" s="22"/>
      <c r="K8091" s="23"/>
      <c r="M8091" s="31"/>
      <c r="N8091" s="31"/>
      <c r="O8091"/>
      <c r="P8091"/>
      <c r="R8091"/>
      <c r="T8091" s="30"/>
    </row>
    <row r="8092" spans="4:20" x14ac:dyDescent="0.45">
      <c r="D8092"/>
      <c r="E8092"/>
      <c r="I8092" s="21"/>
      <c r="J8092" s="22"/>
      <c r="K8092" s="23"/>
      <c r="M8092" s="31"/>
      <c r="N8092" s="31"/>
      <c r="O8092"/>
      <c r="P8092"/>
      <c r="R8092"/>
      <c r="T8092" s="30"/>
    </row>
    <row r="8093" spans="4:20" x14ac:dyDescent="0.45">
      <c r="D8093"/>
      <c r="E8093"/>
      <c r="I8093" s="21"/>
      <c r="J8093" s="22"/>
      <c r="K8093" s="23"/>
      <c r="M8093" s="31"/>
      <c r="N8093" s="31"/>
      <c r="O8093"/>
      <c r="P8093"/>
      <c r="R8093"/>
      <c r="T8093" s="30"/>
    </row>
    <row r="8094" spans="4:20" x14ac:dyDescent="0.45">
      <c r="D8094"/>
      <c r="E8094"/>
      <c r="I8094" s="21"/>
      <c r="J8094" s="22"/>
      <c r="K8094" s="23"/>
      <c r="M8094" s="31"/>
      <c r="N8094" s="31"/>
      <c r="O8094"/>
      <c r="P8094"/>
      <c r="R8094"/>
      <c r="T8094" s="30"/>
    </row>
    <row r="8095" spans="4:20" x14ac:dyDescent="0.45">
      <c r="D8095"/>
      <c r="E8095"/>
      <c r="I8095" s="21"/>
      <c r="J8095" s="22"/>
      <c r="K8095" s="23"/>
      <c r="M8095" s="31"/>
      <c r="N8095" s="31"/>
      <c r="O8095"/>
      <c r="P8095"/>
      <c r="R8095"/>
      <c r="T8095" s="30"/>
    </row>
    <row r="8096" spans="4:20" x14ac:dyDescent="0.45">
      <c r="D8096"/>
      <c r="E8096"/>
      <c r="I8096" s="21"/>
      <c r="J8096" s="22"/>
      <c r="K8096" s="23"/>
      <c r="M8096" s="31"/>
      <c r="N8096" s="31"/>
      <c r="O8096"/>
      <c r="P8096"/>
      <c r="R8096"/>
      <c r="T8096" s="30"/>
    </row>
    <row r="8097" spans="4:20" x14ac:dyDescent="0.45">
      <c r="D8097"/>
      <c r="E8097"/>
      <c r="I8097" s="21"/>
      <c r="J8097" s="22"/>
      <c r="K8097" s="23"/>
      <c r="M8097" s="31"/>
      <c r="N8097" s="31"/>
      <c r="O8097"/>
      <c r="P8097"/>
      <c r="R8097"/>
      <c r="T8097" s="30"/>
    </row>
    <row r="8098" spans="4:20" x14ac:dyDescent="0.45">
      <c r="D8098"/>
      <c r="E8098"/>
      <c r="I8098" s="21"/>
      <c r="J8098" s="22"/>
      <c r="K8098" s="23"/>
      <c r="M8098" s="31"/>
      <c r="N8098" s="31"/>
      <c r="O8098"/>
      <c r="P8098"/>
      <c r="R8098"/>
      <c r="T8098" s="30"/>
    </row>
    <row r="8099" spans="4:20" x14ac:dyDescent="0.45">
      <c r="D8099"/>
      <c r="E8099"/>
      <c r="I8099" s="21"/>
      <c r="J8099" s="22"/>
      <c r="K8099" s="23"/>
      <c r="M8099" s="31"/>
      <c r="N8099" s="31"/>
      <c r="O8099"/>
      <c r="P8099"/>
      <c r="R8099"/>
      <c r="T8099" s="30"/>
    </row>
    <row r="8100" spans="4:20" x14ac:dyDescent="0.45">
      <c r="D8100"/>
      <c r="E8100"/>
      <c r="I8100" s="21"/>
      <c r="J8100" s="22"/>
      <c r="K8100" s="23"/>
      <c r="M8100" s="31"/>
      <c r="N8100" s="31"/>
      <c r="O8100"/>
      <c r="P8100"/>
      <c r="R8100"/>
      <c r="T8100" s="30"/>
    </row>
    <row r="8101" spans="4:20" x14ac:dyDescent="0.45">
      <c r="D8101"/>
      <c r="E8101"/>
      <c r="I8101" s="21"/>
      <c r="J8101" s="22"/>
      <c r="K8101" s="23"/>
      <c r="M8101" s="31"/>
      <c r="N8101" s="31"/>
      <c r="O8101"/>
      <c r="P8101"/>
      <c r="R8101"/>
      <c r="T8101" s="30"/>
    </row>
    <row r="8102" spans="4:20" x14ac:dyDescent="0.45">
      <c r="D8102"/>
      <c r="E8102"/>
      <c r="I8102" s="21"/>
      <c r="J8102" s="22"/>
      <c r="K8102" s="23"/>
      <c r="M8102" s="31"/>
      <c r="N8102" s="31"/>
      <c r="O8102"/>
      <c r="P8102"/>
      <c r="R8102"/>
      <c r="T8102" s="30"/>
    </row>
    <row r="8103" spans="4:20" x14ac:dyDescent="0.45">
      <c r="D8103"/>
      <c r="E8103"/>
      <c r="I8103" s="21"/>
      <c r="J8103" s="22"/>
      <c r="K8103" s="23"/>
      <c r="M8103" s="31"/>
      <c r="N8103" s="31"/>
      <c r="O8103"/>
      <c r="P8103"/>
      <c r="R8103"/>
      <c r="T8103" s="30"/>
    </row>
    <row r="8104" spans="4:20" x14ac:dyDescent="0.45">
      <c r="D8104"/>
      <c r="E8104"/>
      <c r="I8104" s="21"/>
      <c r="J8104" s="22"/>
      <c r="K8104" s="23"/>
      <c r="M8104" s="31"/>
      <c r="N8104" s="31"/>
      <c r="O8104"/>
      <c r="P8104"/>
      <c r="R8104"/>
      <c r="T8104" s="30"/>
    </row>
    <row r="8105" spans="4:20" x14ac:dyDescent="0.45">
      <c r="D8105"/>
      <c r="E8105"/>
      <c r="I8105" s="21"/>
      <c r="J8105" s="22"/>
      <c r="K8105" s="23"/>
      <c r="M8105" s="31"/>
      <c r="N8105" s="31"/>
      <c r="O8105"/>
      <c r="P8105"/>
      <c r="R8105"/>
      <c r="T8105" s="30"/>
    </row>
    <row r="8106" spans="4:20" x14ac:dyDescent="0.45">
      <c r="D8106"/>
      <c r="E8106"/>
      <c r="I8106" s="21"/>
      <c r="J8106" s="22"/>
      <c r="K8106" s="23"/>
      <c r="M8106" s="31"/>
      <c r="N8106" s="31"/>
      <c r="O8106"/>
      <c r="P8106"/>
      <c r="R8106"/>
      <c r="T8106" s="30"/>
    </row>
    <row r="8107" spans="4:20" x14ac:dyDescent="0.45">
      <c r="D8107"/>
      <c r="E8107"/>
      <c r="I8107" s="21"/>
      <c r="J8107" s="22"/>
      <c r="K8107" s="23"/>
      <c r="M8107" s="31"/>
      <c r="N8107" s="31"/>
      <c r="O8107"/>
      <c r="P8107"/>
      <c r="R8107"/>
      <c r="T8107" s="30"/>
    </row>
    <row r="8108" spans="4:20" x14ac:dyDescent="0.45">
      <c r="D8108"/>
      <c r="E8108"/>
      <c r="I8108" s="21"/>
      <c r="J8108" s="22"/>
      <c r="K8108" s="23"/>
      <c r="M8108" s="31"/>
      <c r="N8108" s="31"/>
      <c r="O8108"/>
      <c r="P8108"/>
      <c r="R8108"/>
      <c r="T8108" s="30"/>
    </row>
    <row r="8109" spans="4:20" x14ac:dyDescent="0.45">
      <c r="D8109"/>
      <c r="E8109"/>
      <c r="I8109" s="21"/>
      <c r="J8109" s="22"/>
      <c r="K8109" s="23"/>
      <c r="M8109" s="31"/>
      <c r="N8109" s="31"/>
      <c r="O8109"/>
      <c r="P8109"/>
      <c r="R8109"/>
      <c r="T8109" s="30"/>
    </row>
    <row r="8110" spans="4:20" x14ac:dyDescent="0.45">
      <c r="D8110"/>
      <c r="E8110"/>
      <c r="I8110" s="21"/>
      <c r="J8110" s="22"/>
      <c r="K8110" s="23"/>
      <c r="M8110" s="31"/>
      <c r="N8110" s="31"/>
      <c r="O8110"/>
      <c r="P8110"/>
      <c r="R8110"/>
      <c r="T8110" s="30"/>
    </row>
    <row r="8111" spans="4:20" x14ac:dyDescent="0.45">
      <c r="D8111"/>
      <c r="E8111"/>
      <c r="I8111" s="21"/>
      <c r="J8111" s="22"/>
      <c r="K8111" s="23"/>
      <c r="M8111" s="31"/>
      <c r="N8111" s="31"/>
      <c r="O8111"/>
      <c r="P8111"/>
      <c r="R8111"/>
      <c r="T8111" s="30"/>
    </row>
    <row r="8112" spans="4:20" x14ac:dyDescent="0.45">
      <c r="D8112"/>
      <c r="E8112"/>
      <c r="I8112" s="21"/>
      <c r="J8112" s="22"/>
      <c r="K8112" s="23"/>
      <c r="M8112" s="31"/>
      <c r="N8112" s="31"/>
      <c r="O8112"/>
      <c r="P8112"/>
      <c r="R8112"/>
      <c r="T8112" s="30"/>
    </row>
    <row r="8113" spans="4:20" x14ac:dyDescent="0.45">
      <c r="D8113"/>
      <c r="E8113"/>
      <c r="I8113" s="21"/>
      <c r="J8113" s="22"/>
      <c r="K8113" s="23"/>
      <c r="M8113" s="31"/>
      <c r="N8113" s="31"/>
      <c r="O8113"/>
      <c r="P8113"/>
      <c r="R8113"/>
      <c r="T8113" s="30"/>
    </row>
    <row r="8114" spans="4:20" x14ac:dyDescent="0.45">
      <c r="D8114"/>
      <c r="E8114"/>
      <c r="I8114" s="21"/>
      <c r="J8114" s="22"/>
      <c r="K8114" s="23"/>
      <c r="M8114" s="31"/>
      <c r="N8114" s="31"/>
      <c r="O8114"/>
      <c r="P8114"/>
      <c r="R8114"/>
      <c r="T8114" s="30"/>
    </row>
    <row r="8115" spans="4:20" x14ac:dyDescent="0.45">
      <c r="D8115"/>
      <c r="E8115"/>
      <c r="I8115" s="21"/>
      <c r="J8115" s="22"/>
      <c r="K8115" s="23"/>
      <c r="M8115" s="31"/>
      <c r="N8115" s="31"/>
      <c r="O8115"/>
      <c r="P8115"/>
      <c r="R8115"/>
      <c r="T8115" s="30"/>
    </row>
    <row r="8116" spans="4:20" x14ac:dyDescent="0.45">
      <c r="D8116"/>
      <c r="E8116"/>
      <c r="I8116" s="21"/>
      <c r="J8116" s="22"/>
      <c r="K8116" s="23"/>
      <c r="M8116" s="31"/>
      <c r="N8116" s="31"/>
      <c r="O8116"/>
      <c r="P8116"/>
      <c r="R8116"/>
      <c r="T8116" s="30"/>
    </row>
    <row r="8117" spans="4:20" x14ac:dyDescent="0.45">
      <c r="D8117"/>
      <c r="E8117"/>
      <c r="I8117" s="21"/>
      <c r="J8117" s="22"/>
      <c r="K8117" s="23"/>
      <c r="M8117" s="31"/>
      <c r="N8117" s="31"/>
      <c r="O8117"/>
      <c r="P8117"/>
      <c r="R8117"/>
      <c r="T8117" s="30"/>
    </row>
    <row r="8118" spans="4:20" x14ac:dyDescent="0.45">
      <c r="D8118"/>
      <c r="E8118"/>
      <c r="I8118" s="21"/>
      <c r="J8118" s="22"/>
      <c r="K8118" s="23"/>
      <c r="M8118" s="31"/>
      <c r="N8118" s="31"/>
      <c r="O8118"/>
      <c r="P8118"/>
      <c r="R8118"/>
      <c r="T8118" s="30"/>
    </row>
    <row r="8119" spans="4:20" x14ac:dyDescent="0.45">
      <c r="D8119"/>
      <c r="E8119"/>
      <c r="I8119" s="21"/>
      <c r="J8119" s="22"/>
      <c r="K8119" s="23"/>
      <c r="M8119" s="31"/>
      <c r="N8119" s="31"/>
      <c r="O8119"/>
      <c r="P8119"/>
      <c r="R8119"/>
      <c r="T8119" s="30"/>
    </row>
    <row r="8120" spans="4:20" x14ac:dyDescent="0.45">
      <c r="D8120"/>
      <c r="E8120"/>
      <c r="I8120" s="21"/>
      <c r="J8120" s="22"/>
      <c r="K8120" s="23"/>
      <c r="M8120" s="31"/>
      <c r="N8120" s="31"/>
      <c r="O8120"/>
      <c r="P8120"/>
      <c r="R8120"/>
      <c r="T8120" s="30"/>
    </row>
    <row r="8121" spans="4:20" x14ac:dyDescent="0.45">
      <c r="D8121"/>
      <c r="E8121"/>
      <c r="I8121" s="21"/>
      <c r="J8121" s="22"/>
      <c r="K8121" s="23"/>
      <c r="M8121" s="31"/>
      <c r="N8121" s="31"/>
      <c r="O8121"/>
      <c r="P8121"/>
      <c r="R8121"/>
      <c r="T8121" s="30"/>
    </row>
    <row r="8122" spans="4:20" x14ac:dyDescent="0.45">
      <c r="D8122"/>
      <c r="E8122"/>
      <c r="I8122" s="21"/>
      <c r="J8122" s="22"/>
      <c r="K8122" s="23"/>
      <c r="M8122" s="31"/>
      <c r="N8122" s="31"/>
      <c r="O8122"/>
      <c r="P8122"/>
      <c r="R8122"/>
      <c r="T8122" s="30"/>
    </row>
    <row r="8123" spans="4:20" x14ac:dyDescent="0.45">
      <c r="D8123"/>
      <c r="E8123"/>
      <c r="I8123" s="21"/>
      <c r="J8123" s="22"/>
      <c r="K8123" s="23"/>
      <c r="M8123" s="31"/>
      <c r="N8123" s="31"/>
      <c r="O8123"/>
      <c r="P8123"/>
      <c r="R8123"/>
      <c r="T8123" s="30"/>
    </row>
    <row r="8124" spans="4:20" x14ac:dyDescent="0.45">
      <c r="D8124"/>
      <c r="E8124"/>
      <c r="I8124" s="21"/>
      <c r="J8124" s="22"/>
      <c r="K8124" s="23"/>
      <c r="M8124" s="31"/>
      <c r="N8124" s="31"/>
      <c r="O8124"/>
      <c r="P8124"/>
      <c r="R8124"/>
      <c r="T8124" s="30"/>
    </row>
    <row r="8125" spans="4:20" x14ac:dyDescent="0.45">
      <c r="D8125"/>
      <c r="E8125"/>
      <c r="I8125" s="21"/>
      <c r="J8125" s="22"/>
      <c r="K8125" s="23"/>
      <c r="M8125" s="31"/>
      <c r="N8125" s="31"/>
      <c r="O8125"/>
      <c r="P8125"/>
      <c r="R8125"/>
      <c r="T8125" s="30"/>
    </row>
    <row r="8126" spans="4:20" x14ac:dyDescent="0.45">
      <c r="D8126"/>
      <c r="E8126"/>
      <c r="I8126" s="21"/>
      <c r="J8126" s="22"/>
      <c r="K8126" s="23"/>
      <c r="M8126" s="31"/>
      <c r="N8126" s="31"/>
      <c r="O8126"/>
      <c r="P8126"/>
      <c r="R8126"/>
      <c r="T8126" s="30"/>
    </row>
    <row r="8127" spans="4:20" x14ac:dyDescent="0.45">
      <c r="D8127"/>
      <c r="E8127"/>
      <c r="I8127" s="21"/>
      <c r="J8127" s="22"/>
      <c r="K8127" s="23"/>
      <c r="M8127" s="31"/>
      <c r="N8127" s="31"/>
      <c r="O8127"/>
      <c r="P8127"/>
      <c r="R8127"/>
      <c r="T8127" s="30"/>
    </row>
    <row r="8128" spans="4:20" x14ac:dyDescent="0.45">
      <c r="D8128"/>
      <c r="E8128"/>
      <c r="I8128" s="21"/>
      <c r="J8128" s="22"/>
      <c r="K8128" s="23"/>
      <c r="M8128" s="31"/>
      <c r="N8128" s="31"/>
      <c r="O8128"/>
      <c r="P8128"/>
      <c r="R8128"/>
      <c r="T8128" s="30"/>
    </row>
    <row r="8129" spans="4:20" x14ac:dyDescent="0.45">
      <c r="D8129"/>
      <c r="E8129"/>
      <c r="I8129" s="21"/>
      <c r="J8129" s="22"/>
      <c r="K8129" s="23"/>
      <c r="M8129" s="31"/>
      <c r="N8129" s="31"/>
      <c r="O8129"/>
      <c r="P8129"/>
      <c r="R8129"/>
      <c r="T8129" s="30"/>
    </row>
    <row r="8130" spans="4:20" x14ac:dyDescent="0.45">
      <c r="D8130"/>
      <c r="E8130"/>
      <c r="I8130" s="21"/>
      <c r="J8130" s="22"/>
      <c r="K8130" s="23"/>
      <c r="M8130" s="31"/>
      <c r="N8130" s="31"/>
      <c r="O8130"/>
      <c r="P8130"/>
      <c r="R8130"/>
      <c r="T8130" s="30"/>
    </row>
    <row r="8131" spans="4:20" x14ac:dyDescent="0.45">
      <c r="D8131"/>
      <c r="E8131"/>
      <c r="I8131" s="21"/>
      <c r="J8131" s="22"/>
      <c r="K8131" s="23"/>
      <c r="M8131" s="31"/>
      <c r="N8131" s="31"/>
      <c r="O8131"/>
      <c r="P8131"/>
      <c r="R8131"/>
      <c r="T8131" s="30"/>
    </row>
    <row r="8132" spans="4:20" x14ac:dyDescent="0.45">
      <c r="D8132"/>
      <c r="E8132"/>
      <c r="I8132" s="21"/>
      <c r="J8132" s="22"/>
      <c r="K8132" s="23"/>
      <c r="M8132" s="31"/>
      <c r="N8132" s="31"/>
      <c r="O8132"/>
      <c r="P8132"/>
      <c r="R8132"/>
      <c r="T8132" s="30"/>
    </row>
    <row r="8133" spans="4:20" x14ac:dyDescent="0.45">
      <c r="D8133"/>
      <c r="E8133"/>
      <c r="I8133" s="21"/>
      <c r="J8133" s="22"/>
      <c r="K8133" s="23"/>
      <c r="M8133" s="31"/>
      <c r="N8133" s="31"/>
      <c r="O8133"/>
      <c r="P8133"/>
      <c r="R8133"/>
      <c r="T8133" s="30"/>
    </row>
    <row r="8134" spans="4:20" x14ac:dyDescent="0.45">
      <c r="D8134"/>
      <c r="E8134"/>
      <c r="I8134" s="21"/>
      <c r="J8134" s="22"/>
      <c r="K8134" s="23"/>
      <c r="M8134" s="31"/>
      <c r="N8134" s="31"/>
      <c r="O8134"/>
      <c r="P8134"/>
      <c r="R8134"/>
      <c r="T8134" s="30"/>
    </row>
    <row r="8135" spans="4:20" x14ac:dyDescent="0.45">
      <c r="D8135"/>
      <c r="E8135"/>
      <c r="I8135" s="21"/>
      <c r="J8135" s="22"/>
      <c r="K8135" s="23"/>
      <c r="M8135" s="31"/>
      <c r="N8135" s="31"/>
      <c r="O8135"/>
      <c r="P8135"/>
      <c r="R8135"/>
      <c r="T8135" s="30"/>
    </row>
    <row r="8136" spans="4:20" x14ac:dyDescent="0.45">
      <c r="D8136"/>
      <c r="E8136"/>
      <c r="I8136" s="21"/>
      <c r="J8136" s="22"/>
      <c r="K8136" s="23"/>
      <c r="M8136" s="31"/>
      <c r="N8136" s="31"/>
      <c r="O8136"/>
      <c r="P8136"/>
      <c r="R8136"/>
      <c r="T8136" s="30"/>
    </row>
    <row r="8137" spans="4:20" x14ac:dyDescent="0.45">
      <c r="D8137"/>
      <c r="E8137"/>
      <c r="I8137" s="21"/>
      <c r="J8137" s="22"/>
      <c r="K8137" s="23"/>
      <c r="M8137" s="31"/>
      <c r="N8137" s="31"/>
      <c r="O8137"/>
      <c r="P8137"/>
      <c r="R8137"/>
      <c r="T8137" s="30"/>
    </row>
    <row r="8138" spans="4:20" x14ac:dyDescent="0.45">
      <c r="D8138"/>
      <c r="E8138"/>
      <c r="I8138" s="21"/>
      <c r="J8138" s="22"/>
      <c r="K8138" s="23"/>
      <c r="M8138" s="31"/>
      <c r="N8138" s="31"/>
      <c r="O8138"/>
      <c r="P8138"/>
      <c r="R8138"/>
      <c r="T8138" s="30"/>
    </row>
    <row r="8139" spans="4:20" x14ac:dyDescent="0.45">
      <c r="D8139"/>
      <c r="E8139"/>
      <c r="I8139" s="21"/>
      <c r="J8139" s="22"/>
      <c r="K8139" s="23"/>
      <c r="M8139" s="31"/>
      <c r="N8139" s="31"/>
      <c r="O8139"/>
      <c r="P8139"/>
      <c r="R8139"/>
      <c r="T8139" s="30"/>
    </row>
    <row r="8140" spans="4:20" x14ac:dyDescent="0.45">
      <c r="D8140"/>
      <c r="E8140"/>
      <c r="I8140" s="21"/>
      <c r="J8140" s="22"/>
      <c r="K8140" s="23"/>
      <c r="M8140" s="31"/>
      <c r="N8140" s="31"/>
      <c r="O8140"/>
      <c r="P8140"/>
      <c r="R8140"/>
      <c r="T8140" s="30"/>
    </row>
    <row r="8141" spans="4:20" x14ac:dyDescent="0.45">
      <c r="D8141"/>
      <c r="E8141"/>
      <c r="I8141" s="21"/>
      <c r="J8141" s="22"/>
      <c r="K8141" s="23"/>
      <c r="M8141" s="31"/>
      <c r="N8141" s="31"/>
      <c r="O8141"/>
      <c r="P8141"/>
      <c r="R8141"/>
      <c r="T8141" s="30"/>
    </row>
    <row r="8142" spans="4:20" x14ac:dyDescent="0.45">
      <c r="D8142"/>
      <c r="E8142"/>
      <c r="I8142" s="21"/>
      <c r="J8142" s="22"/>
      <c r="K8142" s="23"/>
      <c r="M8142" s="31"/>
      <c r="N8142" s="31"/>
      <c r="O8142"/>
      <c r="P8142"/>
      <c r="R8142"/>
      <c r="T8142" s="30"/>
    </row>
    <row r="8143" spans="4:20" x14ac:dyDescent="0.45">
      <c r="D8143"/>
      <c r="E8143"/>
      <c r="I8143" s="21"/>
      <c r="J8143" s="22"/>
      <c r="K8143" s="23"/>
      <c r="M8143" s="31"/>
      <c r="N8143" s="31"/>
      <c r="O8143"/>
      <c r="P8143"/>
      <c r="R8143"/>
      <c r="T8143" s="30"/>
    </row>
    <row r="8144" spans="4:20" x14ac:dyDescent="0.45">
      <c r="D8144"/>
      <c r="E8144"/>
      <c r="I8144" s="21"/>
      <c r="J8144" s="22"/>
      <c r="K8144" s="23"/>
      <c r="M8144" s="31"/>
      <c r="N8144" s="31"/>
      <c r="O8144"/>
      <c r="P8144"/>
      <c r="R8144"/>
      <c r="T8144" s="30"/>
    </row>
  </sheetData>
  <conditionalFormatting sqref="R2:R1048576">
    <cfRule type="cellIs" dxfId="1" priority="1" operator="equal">
      <formula>"""L"""</formula>
    </cfRule>
    <cfRule type="cellIs" dxfId="0" priority="2" operator="equal">
      <formula>"""W"""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433"/>
  <sheetViews>
    <sheetView workbookViewId="0">
      <selection activeCell="D7" sqref="D7"/>
    </sheetView>
  </sheetViews>
  <sheetFormatPr defaultColWidth="10.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9</v>
      </c>
      <c r="B2" t="s">
        <v>10</v>
      </c>
      <c r="C2" t="s">
        <v>11</v>
      </c>
      <c r="D2">
        <f>VLOOKUP(Schedule!B2, 'Elo Ratings - Pre Season'!$A$2:$B$31,2, FALSE)</f>
        <v>1513.7838452168801</v>
      </c>
      <c r="E2">
        <f>VLOOKUP(Schedule!C2, 'Elo Ratings - Pre Season'!$A$2:$B$31,2, FALSE)</f>
        <v>1588.6730971234199</v>
      </c>
      <c r="F2">
        <v>2.9239766081871298E-2</v>
      </c>
    </row>
    <row r="3" spans="1:6" x14ac:dyDescent="0.45">
      <c r="A3" t="s">
        <v>13</v>
      </c>
      <c r="B3" t="s">
        <v>11</v>
      </c>
      <c r="C3" t="s">
        <v>10</v>
      </c>
      <c r="D3">
        <f>VLOOKUP(Schedule!B3, 'Elo Ratings - Pre Season'!$A$2:$B$31,2, FALSE)</f>
        <v>1588.6730971234199</v>
      </c>
      <c r="E3">
        <f>VLOOKUP(Schedule!C3, 'Elo Ratings - Pre Season'!$A$2:$B$31,2, FALSE)</f>
        <v>1513.7838452168801</v>
      </c>
      <c r="F3">
        <v>4.2654028436019002E-2</v>
      </c>
    </row>
    <row r="4" spans="1:6" x14ac:dyDescent="0.45">
      <c r="A4" t="s">
        <v>14</v>
      </c>
      <c r="B4" t="s">
        <v>15</v>
      </c>
      <c r="C4" t="s">
        <v>16</v>
      </c>
      <c r="D4">
        <f>VLOOKUP(Schedule!B4, 'Elo Ratings - Pre Season'!$A$2:$B$31,2, FALSE)</f>
        <v>1535.1075395159701</v>
      </c>
      <c r="E4">
        <f>VLOOKUP(Schedule!C4, 'Elo Ratings - Pre Season'!$A$2:$B$31,2, FALSE)</f>
        <v>1474.3085107648601</v>
      </c>
      <c r="F4">
        <v>2.1739130434782698E-2</v>
      </c>
    </row>
    <row r="5" spans="1:6" x14ac:dyDescent="0.45">
      <c r="A5" t="s">
        <v>14</v>
      </c>
      <c r="B5" t="s">
        <v>17</v>
      </c>
      <c r="C5" t="s">
        <v>18</v>
      </c>
      <c r="D5">
        <f>VLOOKUP(Schedule!B5, 'Elo Ratings - Pre Season'!$A$2:$B$31,2, FALSE)</f>
        <v>1496.2510574284499</v>
      </c>
      <c r="E5">
        <f>VLOOKUP(Schedule!C5, 'Elo Ratings - Pre Season'!$A$2:$B$31,2, FALSE)</f>
        <v>1422.7330514932301</v>
      </c>
      <c r="F5">
        <v>-1.38888888888888E-2</v>
      </c>
    </row>
    <row r="6" spans="1:6" x14ac:dyDescent="0.45">
      <c r="A6" t="s">
        <v>14</v>
      </c>
      <c r="B6" t="s">
        <v>10</v>
      </c>
      <c r="C6" t="s">
        <v>19</v>
      </c>
      <c r="D6">
        <f>VLOOKUP(Schedule!B6, 'Elo Ratings - Pre Season'!$A$2:$B$31,2, FALSE)</f>
        <v>1513.7838452168801</v>
      </c>
      <c r="E6">
        <f>VLOOKUP(Schedule!C6, 'Elo Ratings - Pre Season'!$A$2:$B$31,2, FALSE)</f>
        <v>1501.1235706124401</v>
      </c>
      <c r="F6">
        <v>2.9239766081871298E-2</v>
      </c>
    </row>
    <row r="7" spans="1:6" x14ac:dyDescent="0.45">
      <c r="A7" t="s">
        <v>14</v>
      </c>
      <c r="B7" t="s">
        <v>11</v>
      </c>
      <c r="C7" t="s">
        <v>20</v>
      </c>
      <c r="D7">
        <f>VLOOKUP(Schedule!B7, 'Elo Ratings - Pre Season'!$A$2:$B$31,2, FALSE)</f>
        <v>1588.6730971234199</v>
      </c>
      <c r="E7">
        <f>VLOOKUP(Schedule!C7, 'Elo Ratings - Pre Season'!$A$2:$B$31,2, FALSE)</f>
        <v>1506.4629567151301</v>
      </c>
      <c r="F7">
        <v>4.2654028436019002E-2</v>
      </c>
    </row>
    <row r="8" spans="1:6" x14ac:dyDescent="0.45">
      <c r="A8" t="s">
        <v>14</v>
      </c>
      <c r="B8" t="s">
        <v>21</v>
      </c>
      <c r="C8" t="s">
        <v>22</v>
      </c>
      <c r="D8">
        <f>VLOOKUP(Schedule!B8, 'Elo Ratings - Pre Season'!$A$2:$B$31,2, FALSE)</f>
        <v>1537.2568075547799</v>
      </c>
      <c r="E8">
        <f>VLOOKUP(Schedule!C8, 'Elo Ratings - Pre Season'!$A$2:$B$31,2, FALSE)</f>
        <v>1536.86484917293</v>
      </c>
      <c r="F8">
        <v>0.124324324324324</v>
      </c>
    </row>
    <row r="9" spans="1:6" x14ac:dyDescent="0.45">
      <c r="A9" t="s">
        <v>14</v>
      </c>
      <c r="B9" t="s">
        <v>23</v>
      </c>
      <c r="C9" t="s">
        <v>24</v>
      </c>
      <c r="D9">
        <f>VLOOKUP(Schedule!B9, 'Elo Ratings - Pre Season'!$A$2:$B$31,2, FALSE)</f>
        <v>1455.5883504191299</v>
      </c>
      <c r="E9">
        <f>VLOOKUP(Schedule!C9, 'Elo Ratings - Pre Season'!$A$2:$B$31,2, FALSE)</f>
        <v>1535.44519643647</v>
      </c>
      <c r="F9">
        <v>0.19008264462809901</v>
      </c>
    </row>
    <row r="10" spans="1:6" x14ac:dyDescent="0.45">
      <c r="A10" t="s">
        <v>14</v>
      </c>
      <c r="B10" t="s">
        <v>25</v>
      </c>
      <c r="C10" t="s">
        <v>26</v>
      </c>
      <c r="D10">
        <f>VLOOKUP(Schedule!B10, 'Elo Ratings - Pre Season'!$A$2:$B$31,2, FALSE)</f>
        <v>1433.33420073452</v>
      </c>
      <c r="E10">
        <f>VLOOKUP(Schedule!C10, 'Elo Ratings - Pre Season'!$A$2:$B$31,2, FALSE)</f>
        <v>1477.56939209144</v>
      </c>
      <c r="F10">
        <v>-4.2253521126760597E-2</v>
      </c>
    </row>
    <row r="11" spans="1:6" x14ac:dyDescent="0.45">
      <c r="A11" t="s">
        <v>14</v>
      </c>
      <c r="B11" t="s">
        <v>27</v>
      </c>
      <c r="C11" t="s">
        <v>28</v>
      </c>
      <c r="D11">
        <f>VLOOKUP(Schedule!B11, 'Elo Ratings - Pre Season'!$A$2:$B$31,2, FALSE)</f>
        <v>1488.4482383178499</v>
      </c>
      <c r="E11">
        <f>VLOOKUP(Schedule!C11, 'Elo Ratings - Pre Season'!$A$2:$B$31,2, FALSE)</f>
        <v>1468.3919248330999</v>
      </c>
      <c r="F11">
        <v>4.5751633986928102E-2</v>
      </c>
    </row>
    <row r="12" spans="1:6" x14ac:dyDescent="0.45">
      <c r="A12" t="s">
        <v>14</v>
      </c>
      <c r="B12" t="s">
        <v>29</v>
      </c>
      <c r="C12" t="s">
        <v>30</v>
      </c>
      <c r="D12">
        <f>VLOOKUP(Schedule!B12, 'Elo Ratings - Pre Season'!$A$2:$B$31,2, FALSE)</f>
        <v>1559.22207084247</v>
      </c>
      <c r="E12">
        <f>VLOOKUP(Schedule!C12, 'Elo Ratings - Pre Season'!$A$2:$B$31,2, FALSE)</f>
        <v>1539.4562396036399</v>
      </c>
      <c r="F12">
        <v>-4.08163265306122E-2</v>
      </c>
    </row>
    <row r="13" spans="1:6" x14ac:dyDescent="0.45">
      <c r="A13" t="s">
        <v>14</v>
      </c>
      <c r="B13" t="s">
        <v>31</v>
      </c>
      <c r="C13" t="s">
        <v>32</v>
      </c>
      <c r="D13">
        <f>VLOOKUP(Schedule!B13, 'Elo Ratings - Pre Season'!$A$2:$B$31,2, FALSE)</f>
        <v>1527.6277566730801</v>
      </c>
      <c r="E13">
        <f>VLOOKUP(Schedule!C13, 'Elo Ratings - Pre Season'!$A$2:$B$31,2, FALSE)</f>
        <v>1514.0316812078199</v>
      </c>
      <c r="F13">
        <v>6.3291139240506306E-2</v>
      </c>
    </row>
    <row r="14" spans="1:6" x14ac:dyDescent="0.45">
      <c r="A14" t="s">
        <v>14</v>
      </c>
      <c r="B14" t="s">
        <v>33</v>
      </c>
      <c r="C14" t="s">
        <v>34</v>
      </c>
      <c r="D14">
        <f>VLOOKUP(Schedule!B14, 'Elo Ratings - Pre Season'!$A$2:$B$31,2, FALSE)</f>
        <v>1427.1354796158</v>
      </c>
      <c r="E14">
        <f>VLOOKUP(Schedule!C14, 'Elo Ratings - Pre Season'!$A$2:$B$31,2, FALSE)</f>
        <v>1503.8938502056101</v>
      </c>
      <c r="F14">
        <v>6.2111801242235101E-3</v>
      </c>
    </row>
    <row r="15" spans="1:6" x14ac:dyDescent="0.45">
      <c r="A15" t="s">
        <v>14</v>
      </c>
      <c r="B15" t="s">
        <v>35</v>
      </c>
      <c r="C15" t="s">
        <v>36</v>
      </c>
      <c r="D15">
        <f>VLOOKUP(Schedule!B15, 'Elo Ratings - Pre Season'!$A$2:$B$31,2, FALSE)</f>
        <v>1517.8440011816001</v>
      </c>
      <c r="E15">
        <f>VLOOKUP(Schedule!C15, 'Elo Ratings - Pre Season'!$A$2:$B$31,2, FALSE)</f>
        <v>1418.47649220432</v>
      </c>
      <c r="F15">
        <v>5.0632911392405201E-2</v>
      </c>
    </row>
    <row r="16" spans="1:6" x14ac:dyDescent="0.45">
      <c r="A16" t="s">
        <v>14</v>
      </c>
      <c r="B16" t="s">
        <v>37</v>
      </c>
      <c r="C16" t="s">
        <v>38</v>
      </c>
      <c r="D16">
        <f>VLOOKUP(Schedule!B16, 'Elo Ratings - Pre Season'!$A$2:$B$31,2, FALSE)</f>
        <v>1526.2027098211199</v>
      </c>
      <c r="E16">
        <f>VLOOKUP(Schedule!C16, 'Elo Ratings - Pre Season'!$A$2:$B$31,2, FALSE)</f>
        <v>1500.26839934439</v>
      </c>
      <c r="F16">
        <v>2.2471910112359699E-2</v>
      </c>
    </row>
    <row r="17" spans="1:6" x14ac:dyDescent="0.45">
      <c r="A17" t="s">
        <v>14</v>
      </c>
      <c r="B17" t="s">
        <v>39</v>
      </c>
      <c r="C17" t="s">
        <v>40</v>
      </c>
      <c r="D17">
        <f>VLOOKUP(Schedule!B17, 'Elo Ratings - Pre Season'!$A$2:$B$31,2, FALSE)</f>
        <v>1505.1761432511801</v>
      </c>
      <c r="E17">
        <f>VLOOKUP(Schedule!C17, 'Elo Ratings - Pre Season'!$A$2:$B$31,2, FALSE)</f>
        <v>1511.74507850229</v>
      </c>
      <c r="F17">
        <v>0.102272727272727</v>
      </c>
    </row>
    <row r="18" spans="1:6" x14ac:dyDescent="0.45">
      <c r="A18" t="s">
        <v>14</v>
      </c>
      <c r="B18" t="s">
        <v>41</v>
      </c>
      <c r="C18" t="s">
        <v>42</v>
      </c>
      <c r="D18">
        <f>VLOOKUP(Schedule!B18, 'Elo Ratings - Pre Season'!$A$2:$B$31,2, FALSE)</f>
        <v>1537.03223861109</v>
      </c>
      <c r="E18">
        <f>VLOOKUP(Schedule!C18, 'Elo Ratings - Pre Season'!$A$2:$B$31,2, FALSE)</f>
        <v>1590.545270505</v>
      </c>
      <c r="F18">
        <v>8.4745762711864403E-2</v>
      </c>
    </row>
    <row r="19" spans="1:6" x14ac:dyDescent="0.45">
      <c r="A19" t="s">
        <v>43</v>
      </c>
      <c r="B19" t="s">
        <v>39</v>
      </c>
      <c r="C19" t="s">
        <v>40</v>
      </c>
      <c r="D19">
        <f>VLOOKUP(Schedule!B19, 'Elo Ratings - Pre Season'!$A$2:$B$31,2, FALSE)</f>
        <v>1505.1761432511801</v>
      </c>
      <c r="E19">
        <f>VLOOKUP(Schedule!C19, 'Elo Ratings - Pre Season'!$A$2:$B$31,2, FALSE)</f>
        <v>1511.74507850229</v>
      </c>
      <c r="F19">
        <v>0.102272727272727</v>
      </c>
    </row>
    <row r="20" spans="1:6" x14ac:dyDescent="0.45">
      <c r="A20" t="s">
        <v>43</v>
      </c>
      <c r="B20" t="s">
        <v>41</v>
      </c>
      <c r="C20" t="s">
        <v>42</v>
      </c>
      <c r="D20">
        <f>VLOOKUP(Schedule!B20, 'Elo Ratings - Pre Season'!$A$2:$B$31,2, FALSE)</f>
        <v>1537.03223861109</v>
      </c>
      <c r="E20">
        <f>VLOOKUP(Schedule!C20, 'Elo Ratings - Pre Season'!$A$2:$B$31,2, FALSE)</f>
        <v>1590.545270505</v>
      </c>
      <c r="F20">
        <v>8.4745762711864403E-2</v>
      </c>
    </row>
    <row r="21" spans="1:6" x14ac:dyDescent="0.45">
      <c r="A21" t="s">
        <v>43</v>
      </c>
      <c r="B21" t="s">
        <v>21</v>
      </c>
      <c r="C21" t="s">
        <v>22</v>
      </c>
      <c r="D21">
        <f>VLOOKUP(Schedule!B21, 'Elo Ratings - Pre Season'!$A$2:$B$31,2, FALSE)</f>
        <v>1537.2568075547799</v>
      </c>
      <c r="E21">
        <f>VLOOKUP(Schedule!C21, 'Elo Ratings - Pre Season'!$A$2:$B$31,2, FALSE)</f>
        <v>1536.86484917293</v>
      </c>
      <c r="F21">
        <v>0.124324324324324</v>
      </c>
    </row>
    <row r="22" spans="1:6" x14ac:dyDescent="0.45">
      <c r="A22" t="s">
        <v>43</v>
      </c>
      <c r="B22" t="s">
        <v>27</v>
      </c>
      <c r="C22" t="s">
        <v>28</v>
      </c>
      <c r="D22">
        <f>VLOOKUP(Schedule!B22, 'Elo Ratings - Pre Season'!$A$2:$B$31,2, FALSE)</f>
        <v>1488.4482383178499</v>
      </c>
      <c r="E22">
        <f>VLOOKUP(Schedule!C22, 'Elo Ratings - Pre Season'!$A$2:$B$31,2, FALSE)</f>
        <v>1468.3919248330999</v>
      </c>
      <c r="F22">
        <v>4.5751633986928102E-2</v>
      </c>
    </row>
    <row r="23" spans="1:6" x14ac:dyDescent="0.45">
      <c r="A23" t="s">
        <v>43</v>
      </c>
      <c r="B23" t="s">
        <v>29</v>
      </c>
      <c r="C23" t="s">
        <v>30</v>
      </c>
      <c r="D23">
        <f>VLOOKUP(Schedule!B23, 'Elo Ratings - Pre Season'!$A$2:$B$31,2, FALSE)</f>
        <v>1559.22207084247</v>
      </c>
      <c r="E23">
        <f>VLOOKUP(Schedule!C23, 'Elo Ratings - Pre Season'!$A$2:$B$31,2, FALSE)</f>
        <v>1539.4562396036399</v>
      </c>
      <c r="F23">
        <v>-4.08163265306122E-2</v>
      </c>
    </row>
    <row r="24" spans="1:6" x14ac:dyDescent="0.45">
      <c r="A24" t="s">
        <v>43</v>
      </c>
      <c r="B24" t="s">
        <v>35</v>
      </c>
      <c r="C24" t="s">
        <v>36</v>
      </c>
      <c r="D24">
        <f>VLOOKUP(Schedule!B24, 'Elo Ratings - Pre Season'!$A$2:$B$31,2, FALSE)</f>
        <v>1517.8440011816001</v>
      </c>
      <c r="E24">
        <f>VLOOKUP(Schedule!C24, 'Elo Ratings - Pre Season'!$A$2:$B$31,2, FALSE)</f>
        <v>1418.47649220432</v>
      </c>
      <c r="F24">
        <v>5.0632911392405201E-2</v>
      </c>
    </row>
    <row r="25" spans="1:6" x14ac:dyDescent="0.45">
      <c r="A25" t="s">
        <v>43</v>
      </c>
      <c r="B25" t="s">
        <v>33</v>
      </c>
      <c r="C25" t="s">
        <v>34</v>
      </c>
      <c r="D25">
        <f>VLOOKUP(Schedule!B25, 'Elo Ratings - Pre Season'!$A$2:$B$31,2, FALSE)</f>
        <v>1427.1354796158</v>
      </c>
      <c r="E25">
        <f>VLOOKUP(Schedule!C25, 'Elo Ratings - Pre Season'!$A$2:$B$31,2, FALSE)</f>
        <v>1503.8938502056101</v>
      </c>
      <c r="F25">
        <v>6.2111801242235101E-3</v>
      </c>
    </row>
    <row r="26" spans="1:6" x14ac:dyDescent="0.45">
      <c r="A26" t="s">
        <v>43</v>
      </c>
      <c r="B26" t="s">
        <v>37</v>
      </c>
      <c r="C26" t="s">
        <v>38</v>
      </c>
      <c r="D26">
        <f>VLOOKUP(Schedule!B26, 'Elo Ratings - Pre Season'!$A$2:$B$31,2, FALSE)</f>
        <v>1526.2027098211199</v>
      </c>
      <c r="E26">
        <f>VLOOKUP(Schedule!C26, 'Elo Ratings - Pre Season'!$A$2:$B$31,2, FALSE)</f>
        <v>1500.26839934439</v>
      </c>
      <c r="F26">
        <v>2.2471910112359699E-2</v>
      </c>
    </row>
    <row r="27" spans="1:6" x14ac:dyDescent="0.45">
      <c r="A27" t="s">
        <v>43</v>
      </c>
      <c r="B27" t="s">
        <v>10</v>
      </c>
      <c r="C27" t="s">
        <v>19</v>
      </c>
      <c r="D27">
        <f>VLOOKUP(Schedule!B27, 'Elo Ratings - Pre Season'!$A$2:$B$31,2, FALSE)</f>
        <v>1513.7838452168801</v>
      </c>
      <c r="E27">
        <f>VLOOKUP(Schedule!C27, 'Elo Ratings - Pre Season'!$A$2:$B$31,2, FALSE)</f>
        <v>1501.1235706124401</v>
      </c>
      <c r="F27">
        <v>2.9239766081871298E-2</v>
      </c>
    </row>
    <row r="28" spans="1:6" x14ac:dyDescent="0.45">
      <c r="A28" t="s">
        <v>43</v>
      </c>
      <c r="B28" t="s">
        <v>11</v>
      </c>
      <c r="C28" t="s">
        <v>20</v>
      </c>
      <c r="D28">
        <f>VLOOKUP(Schedule!B28, 'Elo Ratings - Pre Season'!$A$2:$B$31,2, FALSE)</f>
        <v>1588.6730971234199</v>
      </c>
      <c r="E28">
        <f>VLOOKUP(Schedule!C28, 'Elo Ratings - Pre Season'!$A$2:$B$31,2, FALSE)</f>
        <v>1506.4629567151301</v>
      </c>
      <c r="F28">
        <v>4.2654028436019002E-2</v>
      </c>
    </row>
    <row r="29" spans="1:6" x14ac:dyDescent="0.45">
      <c r="A29" t="s">
        <v>44</v>
      </c>
      <c r="B29" t="s">
        <v>39</v>
      </c>
      <c r="C29" t="s">
        <v>40</v>
      </c>
      <c r="D29">
        <f>VLOOKUP(Schedule!B29, 'Elo Ratings - Pre Season'!$A$2:$B$31,2, FALSE)</f>
        <v>1505.1761432511801</v>
      </c>
      <c r="E29">
        <f>VLOOKUP(Schedule!C29, 'Elo Ratings - Pre Season'!$A$2:$B$31,2, FALSE)</f>
        <v>1511.74507850229</v>
      </c>
      <c r="F29">
        <v>0.102272727272727</v>
      </c>
    </row>
    <row r="30" spans="1:6" x14ac:dyDescent="0.45">
      <c r="A30" t="s">
        <v>44</v>
      </c>
      <c r="B30" t="s">
        <v>25</v>
      </c>
      <c r="C30" t="s">
        <v>26</v>
      </c>
      <c r="D30">
        <f>VLOOKUP(Schedule!B30, 'Elo Ratings - Pre Season'!$A$2:$B$31,2, FALSE)</f>
        <v>1433.33420073452</v>
      </c>
      <c r="E30">
        <f>VLOOKUP(Schedule!C30, 'Elo Ratings - Pre Season'!$A$2:$B$31,2, FALSE)</f>
        <v>1477.56939209144</v>
      </c>
      <c r="F30">
        <v>-4.2253521126760597E-2</v>
      </c>
    </row>
    <row r="31" spans="1:6" x14ac:dyDescent="0.45">
      <c r="A31" t="s">
        <v>44</v>
      </c>
      <c r="B31" t="s">
        <v>15</v>
      </c>
      <c r="C31" t="s">
        <v>16</v>
      </c>
      <c r="D31">
        <f>VLOOKUP(Schedule!B31, 'Elo Ratings - Pre Season'!$A$2:$B$31,2, FALSE)</f>
        <v>1535.1075395159701</v>
      </c>
      <c r="E31">
        <f>VLOOKUP(Schedule!C31, 'Elo Ratings - Pre Season'!$A$2:$B$31,2, FALSE)</f>
        <v>1474.3085107648601</v>
      </c>
      <c r="F31">
        <v>2.1739130434782698E-2</v>
      </c>
    </row>
    <row r="32" spans="1:6" x14ac:dyDescent="0.45">
      <c r="A32" t="s">
        <v>44</v>
      </c>
      <c r="B32" t="s">
        <v>41</v>
      </c>
      <c r="C32" t="s">
        <v>42</v>
      </c>
      <c r="D32">
        <f>VLOOKUP(Schedule!B32, 'Elo Ratings - Pre Season'!$A$2:$B$31,2, FALSE)</f>
        <v>1537.03223861109</v>
      </c>
      <c r="E32">
        <f>VLOOKUP(Schedule!C32, 'Elo Ratings - Pre Season'!$A$2:$B$31,2, FALSE)</f>
        <v>1590.545270505</v>
      </c>
      <c r="F32">
        <v>8.4745762711864403E-2</v>
      </c>
    </row>
    <row r="33" spans="1:6" x14ac:dyDescent="0.45">
      <c r="A33" t="s">
        <v>44</v>
      </c>
      <c r="B33" t="s">
        <v>33</v>
      </c>
      <c r="C33" t="s">
        <v>34</v>
      </c>
      <c r="D33">
        <f>VLOOKUP(Schedule!B33, 'Elo Ratings - Pre Season'!$A$2:$B$31,2, FALSE)</f>
        <v>1427.1354796158</v>
      </c>
      <c r="E33">
        <f>VLOOKUP(Schedule!C33, 'Elo Ratings - Pre Season'!$A$2:$B$31,2, FALSE)</f>
        <v>1503.8938502056101</v>
      </c>
      <c r="F33">
        <v>6.2111801242235101E-3</v>
      </c>
    </row>
    <row r="34" spans="1:6" x14ac:dyDescent="0.45">
      <c r="A34" t="s">
        <v>44</v>
      </c>
      <c r="B34" t="s">
        <v>17</v>
      </c>
      <c r="C34" t="s">
        <v>18</v>
      </c>
      <c r="D34">
        <f>VLOOKUP(Schedule!B34, 'Elo Ratings - Pre Season'!$A$2:$B$31,2, FALSE)</f>
        <v>1496.2510574284499</v>
      </c>
      <c r="E34">
        <f>VLOOKUP(Schedule!C34, 'Elo Ratings - Pre Season'!$A$2:$B$31,2, FALSE)</f>
        <v>1422.7330514932301</v>
      </c>
      <c r="F34">
        <v>-1.38888888888888E-2</v>
      </c>
    </row>
    <row r="35" spans="1:6" x14ac:dyDescent="0.45">
      <c r="A35" t="s">
        <v>44</v>
      </c>
      <c r="B35" t="s">
        <v>21</v>
      </c>
      <c r="C35" t="s">
        <v>22</v>
      </c>
      <c r="D35">
        <f>VLOOKUP(Schedule!B35, 'Elo Ratings - Pre Season'!$A$2:$B$31,2, FALSE)</f>
        <v>1537.2568075547799</v>
      </c>
      <c r="E35">
        <f>VLOOKUP(Schedule!C35, 'Elo Ratings - Pre Season'!$A$2:$B$31,2, FALSE)</f>
        <v>1536.86484917293</v>
      </c>
      <c r="F35">
        <v>0.124324324324324</v>
      </c>
    </row>
    <row r="36" spans="1:6" x14ac:dyDescent="0.45">
      <c r="A36" t="s">
        <v>44</v>
      </c>
      <c r="B36" t="s">
        <v>23</v>
      </c>
      <c r="C36" t="s">
        <v>24</v>
      </c>
      <c r="D36">
        <f>VLOOKUP(Schedule!B36, 'Elo Ratings - Pre Season'!$A$2:$B$31,2, FALSE)</f>
        <v>1455.5883504191299</v>
      </c>
      <c r="E36">
        <f>VLOOKUP(Schedule!C36, 'Elo Ratings - Pre Season'!$A$2:$B$31,2, FALSE)</f>
        <v>1535.44519643647</v>
      </c>
      <c r="F36">
        <v>0.19008264462809901</v>
      </c>
    </row>
    <row r="37" spans="1:6" x14ac:dyDescent="0.45">
      <c r="A37" t="s">
        <v>44</v>
      </c>
      <c r="B37" t="s">
        <v>27</v>
      </c>
      <c r="C37" t="s">
        <v>28</v>
      </c>
      <c r="D37">
        <f>VLOOKUP(Schedule!B37, 'Elo Ratings - Pre Season'!$A$2:$B$31,2, FALSE)</f>
        <v>1488.4482383178499</v>
      </c>
      <c r="E37">
        <f>VLOOKUP(Schedule!C37, 'Elo Ratings - Pre Season'!$A$2:$B$31,2, FALSE)</f>
        <v>1468.3919248330999</v>
      </c>
      <c r="F37">
        <v>4.5751633986928102E-2</v>
      </c>
    </row>
    <row r="38" spans="1:6" x14ac:dyDescent="0.45">
      <c r="A38" t="s">
        <v>44</v>
      </c>
      <c r="B38" t="s">
        <v>31</v>
      </c>
      <c r="C38" t="s">
        <v>32</v>
      </c>
      <c r="D38">
        <f>VLOOKUP(Schedule!B38, 'Elo Ratings - Pre Season'!$A$2:$B$31,2, FALSE)</f>
        <v>1527.6277566730801</v>
      </c>
      <c r="E38">
        <f>VLOOKUP(Schedule!C38, 'Elo Ratings - Pre Season'!$A$2:$B$31,2, FALSE)</f>
        <v>1514.0316812078199</v>
      </c>
      <c r="F38">
        <v>6.3291139240506306E-2</v>
      </c>
    </row>
    <row r="39" spans="1:6" x14ac:dyDescent="0.45">
      <c r="A39" t="s">
        <v>44</v>
      </c>
      <c r="B39" t="s">
        <v>10</v>
      </c>
      <c r="C39" t="s">
        <v>19</v>
      </c>
      <c r="D39">
        <f>VLOOKUP(Schedule!B39, 'Elo Ratings - Pre Season'!$A$2:$B$31,2, FALSE)</f>
        <v>1513.7838452168801</v>
      </c>
      <c r="E39">
        <f>VLOOKUP(Schedule!C39, 'Elo Ratings - Pre Season'!$A$2:$B$31,2, FALSE)</f>
        <v>1501.1235706124401</v>
      </c>
      <c r="F39">
        <v>2.9239766081871298E-2</v>
      </c>
    </row>
    <row r="40" spans="1:6" x14ac:dyDescent="0.45">
      <c r="A40" t="s">
        <v>44</v>
      </c>
      <c r="B40" t="s">
        <v>29</v>
      </c>
      <c r="C40" t="s">
        <v>30</v>
      </c>
      <c r="D40">
        <f>VLOOKUP(Schedule!B40, 'Elo Ratings - Pre Season'!$A$2:$B$31,2, FALSE)</f>
        <v>1559.22207084247</v>
      </c>
      <c r="E40">
        <f>VLOOKUP(Schedule!C40, 'Elo Ratings - Pre Season'!$A$2:$B$31,2, FALSE)</f>
        <v>1539.4562396036399</v>
      </c>
      <c r="F40">
        <v>-4.08163265306122E-2</v>
      </c>
    </row>
    <row r="41" spans="1:6" x14ac:dyDescent="0.45">
      <c r="A41" t="s">
        <v>44</v>
      </c>
      <c r="B41" t="s">
        <v>35</v>
      </c>
      <c r="C41" t="s">
        <v>36</v>
      </c>
      <c r="D41">
        <f>VLOOKUP(Schedule!B41, 'Elo Ratings - Pre Season'!$A$2:$B$31,2, FALSE)</f>
        <v>1517.8440011816001</v>
      </c>
      <c r="E41">
        <f>VLOOKUP(Schedule!C41, 'Elo Ratings - Pre Season'!$A$2:$B$31,2, FALSE)</f>
        <v>1418.47649220432</v>
      </c>
      <c r="F41">
        <v>5.0632911392405201E-2</v>
      </c>
    </row>
    <row r="42" spans="1:6" x14ac:dyDescent="0.45">
      <c r="A42" t="s">
        <v>44</v>
      </c>
      <c r="B42" t="s">
        <v>11</v>
      </c>
      <c r="C42" t="s">
        <v>20</v>
      </c>
      <c r="D42">
        <f>VLOOKUP(Schedule!B42, 'Elo Ratings - Pre Season'!$A$2:$B$31,2, FALSE)</f>
        <v>1588.6730971234199</v>
      </c>
      <c r="E42">
        <f>VLOOKUP(Schedule!C42, 'Elo Ratings - Pre Season'!$A$2:$B$31,2, FALSE)</f>
        <v>1506.4629567151301</v>
      </c>
      <c r="F42">
        <v>4.2654028436019002E-2</v>
      </c>
    </row>
    <row r="43" spans="1:6" x14ac:dyDescent="0.45">
      <c r="A43" t="s">
        <v>44</v>
      </c>
      <c r="B43" t="s">
        <v>37</v>
      </c>
      <c r="C43" t="s">
        <v>38</v>
      </c>
      <c r="D43">
        <f>VLOOKUP(Schedule!B43, 'Elo Ratings - Pre Season'!$A$2:$B$31,2, FALSE)</f>
        <v>1526.2027098211199</v>
      </c>
      <c r="E43">
        <f>VLOOKUP(Schedule!C43, 'Elo Ratings - Pre Season'!$A$2:$B$31,2, FALSE)</f>
        <v>1500.26839934439</v>
      </c>
      <c r="F43">
        <v>2.2471910112359699E-2</v>
      </c>
    </row>
    <row r="44" spans="1:6" x14ac:dyDescent="0.45">
      <c r="A44" t="s">
        <v>45</v>
      </c>
      <c r="B44" t="s">
        <v>15</v>
      </c>
      <c r="C44" t="s">
        <v>16</v>
      </c>
      <c r="D44">
        <f>VLOOKUP(Schedule!B44, 'Elo Ratings - Pre Season'!$A$2:$B$31,2, FALSE)</f>
        <v>1535.1075395159701</v>
      </c>
      <c r="E44">
        <f>VLOOKUP(Schedule!C44, 'Elo Ratings - Pre Season'!$A$2:$B$31,2, FALSE)</f>
        <v>1474.3085107648601</v>
      </c>
      <c r="F44">
        <v>2.1739130434782698E-2</v>
      </c>
    </row>
    <row r="45" spans="1:6" x14ac:dyDescent="0.45">
      <c r="A45" t="s">
        <v>45</v>
      </c>
      <c r="B45" t="s">
        <v>41</v>
      </c>
      <c r="C45" t="s">
        <v>42</v>
      </c>
      <c r="D45">
        <f>VLOOKUP(Schedule!B45, 'Elo Ratings - Pre Season'!$A$2:$B$31,2, FALSE)</f>
        <v>1537.03223861109</v>
      </c>
      <c r="E45">
        <f>VLOOKUP(Schedule!C45, 'Elo Ratings - Pre Season'!$A$2:$B$31,2, FALSE)</f>
        <v>1590.545270505</v>
      </c>
      <c r="F45">
        <v>8.4745762711864403E-2</v>
      </c>
    </row>
    <row r="46" spans="1:6" x14ac:dyDescent="0.45">
      <c r="A46" t="s">
        <v>45</v>
      </c>
      <c r="B46" t="s">
        <v>17</v>
      </c>
      <c r="C46" t="s">
        <v>18</v>
      </c>
      <c r="D46">
        <f>VLOOKUP(Schedule!B46, 'Elo Ratings - Pre Season'!$A$2:$B$31,2, FALSE)</f>
        <v>1496.2510574284499</v>
      </c>
      <c r="E46">
        <f>VLOOKUP(Schedule!C46, 'Elo Ratings - Pre Season'!$A$2:$B$31,2, FALSE)</f>
        <v>1422.7330514932301</v>
      </c>
      <c r="F46">
        <v>-1.38888888888888E-2</v>
      </c>
    </row>
    <row r="47" spans="1:6" x14ac:dyDescent="0.45">
      <c r="A47" t="s">
        <v>45</v>
      </c>
      <c r="B47" t="s">
        <v>21</v>
      </c>
      <c r="C47" t="s">
        <v>22</v>
      </c>
      <c r="D47">
        <f>VLOOKUP(Schedule!B47, 'Elo Ratings - Pre Season'!$A$2:$B$31,2, FALSE)</f>
        <v>1537.2568075547799</v>
      </c>
      <c r="E47">
        <f>VLOOKUP(Schedule!C47, 'Elo Ratings - Pre Season'!$A$2:$B$31,2, FALSE)</f>
        <v>1536.86484917293</v>
      </c>
      <c r="F47">
        <v>0.124324324324324</v>
      </c>
    </row>
    <row r="48" spans="1:6" x14ac:dyDescent="0.45">
      <c r="A48" t="s">
        <v>45</v>
      </c>
      <c r="B48" t="s">
        <v>27</v>
      </c>
      <c r="C48" t="s">
        <v>28</v>
      </c>
      <c r="D48">
        <f>VLOOKUP(Schedule!B48, 'Elo Ratings - Pre Season'!$A$2:$B$31,2, FALSE)</f>
        <v>1488.4482383178499</v>
      </c>
      <c r="E48">
        <f>VLOOKUP(Schedule!C48, 'Elo Ratings - Pre Season'!$A$2:$B$31,2, FALSE)</f>
        <v>1468.3919248330999</v>
      </c>
      <c r="F48">
        <v>4.5751633986928102E-2</v>
      </c>
    </row>
    <row r="49" spans="1:6" x14ac:dyDescent="0.45">
      <c r="A49" t="s">
        <v>45</v>
      </c>
      <c r="B49" t="s">
        <v>39</v>
      </c>
      <c r="C49" t="s">
        <v>40</v>
      </c>
      <c r="D49">
        <f>VLOOKUP(Schedule!B49, 'Elo Ratings - Pre Season'!$A$2:$B$31,2, FALSE)</f>
        <v>1505.1761432511801</v>
      </c>
      <c r="E49">
        <f>VLOOKUP(Schedule!C49, 'Elo Ratings - Pre Season'!$A$2:$B$31,2, FALSE)</f>
        <v>1511.74507850229</v>
      </c>
      <c r="F49">
        <v>0.102272727272727</v>
      </c>
    </row>
    <row r="50" spans="1:6" x14ac:dyDescent="0.45">
      <c r="A50" t="s">
        <v>45</v>
      </c>
      <c r="B50" t="s">
        <v>23</v>
      </c>
      <c r="C50" t="s">
        <v>24</v>
      </c>
      <c r="D50">
        <f>VLOOKUP(Schedule!B50, 'Elo Ratings - Pre Season'!$A$2:$B$31,2, FALSE)</f>
        <v>1455.5883504191299</v>
      </c>
      <c r="E50">
        <f>VLOOKUP(Schedule!C50, 'Elo Ratings - Pre Season'!$A$2:$B$31,2, FALSE)</f>
        <v>1535.44519643647</v>
      </c>
      <c r="F50">
        <v>0.19008264462809901</v>
      </c>
    </row>
    <row r="51" spans="1:6" x14ac:dyDescent="0.45">
      <c r="A51" t="s">
        <v>45</v>
      </c>
      <c r="B51" t="s">
        <v>25</v>
      </c>
      <c r="C51" t="s">
        <v>26</v>
      </c>
      <c r="D51">
        <f>VLOOKUP(Schedule!B51, 'Elo Ratings - Pre Season'!$A$2:$B$31,2, FALSE)</f>
        <v>1433.33420073452</v>
      </c>
      <c r="E51">
        <f>VLOOKUP(Schedule!C51, 'Elo Ratings - Pre Season'!$A$2:$B$31,2, FALSE)</f>
        <v>1477.56939209144</v>
      </c>
      <c r="F51">
        <v>-4.2253521126760597E-2</v>
      </c>
    </row>
    <row r="52" spans="1:6" x14ac:dyDescent="0.45">
      <c r="A52" t="s">
        <v>45</v>
      </c>
      <c r="B52" t="s">
        <v>29</v>
      </c>
      <c r="C52" t="s">
        <v>30</v>
      </c>
      <c r="D52">
        <f>VLOOKUP(Schedule!B52, 'Elo Ratings - Pre Season'!$A$2:$B$31,2, FALSE)</f>
        <v>1559.22207084247</v>
      </c>
      <c r="E52">
        <f>VLOOKUP(Schedule!C52, 'Elo Ratings - Pre Season'!$A$2:$B$31,2, FALSE)</f>
        <v>1539.4562396036399</v>
      </c>
      <c r="F52">
        <v>-4.08163265306122E-2</v>
      </c>
    </row>
    <row r="53" spans="1:6" x14ac:dyDescent="0.45">
      <c r="A53" t="s">
        <v>45</v>
      </c>
      <c r="B53" t="s">
        <v>31</v>
      </c>
      <c r="C53" t="s">
        <v>32</v>
      </c>
      <c r="D53">
        <f>VLOOKUP(Schedule!B53, 'Elo Ratings - Pre Season'!$A$2:$B$31,2, FALSE)</f>
        <v>1527.6277566730801</v>
      </c>
      <c r="E53">
        <f>VLOOKUP(Schedule!C53, 'Elo Ratings - Pre Season'!$A$2:$B$31,2, FALSE)</f>
        <v>1514.0316812078199</v>
      </c>
      <c r="F53">
        <v>6.3291139240506306E-2</v>
      </c>
    </row>
    <row r="54" spans="1:6" x14ac:dyDescent="0.45">
      <c r="A54" t="s">
        <v>45</v>
      </c>
      <c r="B54" t="s">
        <v>33</v>
      </c>
      <c r="C54" t="s">
        <v>34</v>
      </c>
      <c r="D54">
        <f>VLOOKUP(Schedule!B54, 'Elo Ratings - Pre Season'!$A$2:$B$31,2, FALSE)</f>
        <v>1427.1354796158</v>
      </c>
      <c r="E54">
        <f>VLOOKUP(Schedule!C54, 'Elo Ratings - Pre Season'!$A$2:$B$31,2, FALSE)</f>
        <v>1503.8938502056101</v>
      </c>
      <c r="F54">
        <v>6.2111801242235101E-3</v>
      </c>
    </row>
    <row r="55" spans="1:6" x14ac:dyDescent="0.45">
      <c r="A55" t="s">
        <v>45</v>
      </c>
      <c r="B55" t="s">
        <v>35</v>
      </c>
      <c r="C55" t="s">
        <v>36</v>
      </c>
      <c r="D55">
        <f>VLOOKUP(Schedule!B55, 'Elo Ratings - Pre Season'!$A$2:$B$31,2, FALSE)</f>
        <v>1517.8440011816001</v>
      </c>
      <c r="E55">
        <f>VLOOKUP(Schedule!C55, 'Elo Ratings - Pre Season'!$A$2:$B$31,2, FALSE)</f>
        <v>1418.47649220432</v>
      </c>
      <c r="F55">
        <v>5.0632911392405201E-2</v>
      </c>
    </row>
    <row r="56" spans="1:6" x14ac:dyDescent="0.45">
      <c r="A56" t="s">
        <v>45</v>
      </c>
      <c r="B56" t="s">
        <v>37</v>
      </c>
      <c r="C56" t="s">
        <v>38</v>
      </c>
      <c r="D56">
        <f>VLOOKUP(Schedule!B56, 'Elo Ratings - Pre Season'!$A$2:$B$31,2, FALSE)</f>
        <v>1526.2027098211199</v>
      </c>
      <c r="E56">
        <f>VLOOKUP(Schedule!C56, 'Elo Ratings - Pre Season'!$A$2:$B$31,2, FALSE)</f>
        <v>1500.26839934439</v>
      </c>
      <c r="F56">
        <v>2.2471910112359699E-2</v>
      </c>
    </row>
    <row r="57" spans="1:6" x14ac:dyDescent="0.45">
      <c r="A57" t="s">
        <v>45</v>
      </c>
      <c r="B57" t="s">
        <v>10</v>
      </c>
      <c r="C57" t="s">
        <v>19</v>
      </c>
      <c r="D57">
        <f>VLOOKUP(Schedule!B57, 'Elo Ratings - Pre Season'!$A$2:$B$31,2, FALSE)</f>
        <v>1513.7838452168801</v>
      </c>
      <c r="E57">
        <f>VLOOKUP(Schedule!C57, 'Elo Ratings - Pre Season'!$A$2:$B$31,2, FALSE)</f>
        <v>1501.1235706124401</v>
      </c>
      <c r="F57">
        <v>2.9239766081871298E-2</v>
      </c>
    </row>
    <row r="58" spans="1:6" x14ac:dyDescent="0.45">
      <c r="A58" t="s">
        <v>45</v>
      </c>
      <c r="B58" t="s">
        <v>11</v>
      </c>
      <c r="C58" t="s">
        <v>20</v>
      </c>
      <c r="D58">
        <f>VLOOKUP(Schedule!B58, 'Elo Ratings - Pre Season'!$A$2:$B$31,2, FALSE)</f>
        <v>1588.6730971234199</v>
      </c>
      <c r="E58">
        <f>VLOOKUP(Schedule!C58, 'Elo Ratings - Pre Season'!$A$2:$B$31,2, FALSE)</f>
        <v>1506.4629567151301</v>
      </c>
      <c r="F58">
        <v>4.2654028436019002E-2</v>
      </c>
    </row>
    <row r="59" spans="1:6" x14ac:dyDescent="0.45">
      <c r="A59" t="s">
        <v>46</v>
      </c>
      <c r="B59" t="s">
        <v>25</v>
      </c>
      <c r="C59" t="s">
        <v>42</v>
      </c>
      <c r="D59">
        <f>VLOOKUP(Schedule!B59, 'Elo Ratings - Pre Season'!$A$2:$B$31,2, FALSE)</f>
        <v>1433.33420073452</v>
      </c>
      <c r="E59">
        <f>VLOOKUP(Schedule!C59, 'Elo Ratings - Pre Season'!$A$2:$B$31,2, FALSE)</f>
        <v>1590.545270505</v>
      </c>
      <c r="F59">
        <v>-4.2253521126760597E-2</v>
      </c>
    </row>
    <row r="60" spans="1:6" x14ac:dyDescent="0.45">
      <c r="A60" t="s">
        <v>46</v>
      </c>
      <c r="B60" t="s">
        <v>32</v>
      </c>
      <c r="C60" t="s">
        <v>36</v>
      </c>
      <c r="D60">
        <f>VLOOKUP(Schedule!B60, 'Elo Ratings - Pre Season'!$A$2:$B$31,2, FALSE)</f>
        <v>1514.0316812078199</v>
      </c>
      <c r="E60">
        <f>VLOOKUP(Schedule!C60, 'Elo Ratings - Pre Season'!$A$2:$B$31,2, FALSE)</f>
        <v>1418.47649220432</v>
      </c>
      <c r="F60">
        <v>4.4585987261146598E-2</v>
      </c>
    </row>
    <row r="61" spans="1:6" x14ac:dyDescent="0.45">
      <c r="A61" t="s">
        <v>46</v>
      </c>
      <c r="B61" t="s">
        <v>18</v>
      </c>
      <c r="C61" t="s">
        <v>28</v>
      </c>
      <c r="D61">
        <f>VLOOKUP(Schedule!B61, 'Elo Ratings - Pre Season'!$A$2:$B$31,2, FALSE)</f>
        <v>1422.7330514932301</v>
      </c>
      <c r="E61">
        <f>VLOOKUP(Schedule!C61, 'Elo Ratings - Pre Season'!$A$2:$B$31,2, FALSE)</f>
        <v>1468.3919248330999</v>
      </c>
      <c r="F61">
        <v>-4.76190476190477E-2</v>
      </c>
    </row>
    <row r="62" spans="1:6" x14ac:dyDescent="0.45">
      <c r="A62" t="s">
        <v>46</v>
      </c>
      <c r="B62" t="s">
        <v>15</v>
      </c>
      <c r="C62" t="s">
        <v>23</v>
      </c>
      <c r="D62">
        <f>VLOOKUP(Schedule!B62, 'Elo Ratings - Pre Season'!$A$2:$B$31,2, FALSE)</f>
        <v>1535.1075395159701</v>
      </c>
      <c r="E62">
        <f>VLOOKUP(Schedule!C62, 'Elo Ratings - Pre Season'!$A$2:$B$31,2, FALSE)</f>
        <v>1455.5883504191299</v>
      </c>
      <c r="F62">
        <v>2.1739130434782698E-2</v>
      </c>
    </row>
    <row r="63" spans="1:6" x14ac:dyDescent="0.45">
      <c r="A63" t="s">
        <v>46</v>
      </c>
      <c r="B63" t="s">
        <v>41</v>
      </c>
      <c r="C63" t="s">
        <v>17</v>
      </c>
      <c r="D63">
        <f>VLOOKUP(Schedule!B63, 'Elo Ratings - Pre Season'!$A$2:$B$31,2, FALSE)</f>
        <v>1537.03223861109</v>
      </c>
      <c r="E63">
        <f>VLOOKUP(Schedule!C63, 'Elo Ratings - Pre Season'!$A$2:$B$31,2, FALSE)</f>
        <v>1496.2510574284499</v>
      </c>
      <c r="F63">
        <v>8.4745762711864403E-2</v>
      </c>
    </row>
    <row r="64" spans="1:6" x14ac:dyDescent="0.45">
      <c r="A64" t="s">
        <v>46</v>
      </c>
      <c r="B64" t="s">
        <v>27</v>
      </c>
      <c r="C64" t="s">
        <v>16</v>
      </c>
      <c r="D64">
        <f>VLOOKUP(Schedule!B64, 'Elo Ratings - Pre Season'!$A$2:$B$31,2, FALSE)</f>
        <v>1488.4482383178499</v>
      </c>
      <c r="E64">
        <f>VLOOKUP(Schedule!C64, 'Elo Ratings - Pre Season'!$A$2:$B$31,2, FALSE)</f>
        <v>1474.3085107648601</v>
      </c>
      <c r="F64">
        <v>4.5751633986928102E-2</v>
      </c>
    </row>
    <row r="65" spans="1:6" x14ac:dyDescent="0.45">
      <c r="A65" t="s">
        <v>46</v>
      </c>
      <c r="B65" t="s">
        <v>21</v>
      </c>
      <c r="C65" t="s">
        <v>31</v>
      </c>
      <c r="D65">
        <f>VLOOKUP(Schedule!B65, 'Elo Ratings - Pre Season'!$A$2:$B$31,2, FALSE)</f>
        <v>1537.2568075547799</v>
      </c>
      <c r="E65">
        <f>VLOOKUP(Schedule!C65, 'Elo Ratings - Pre Season'!$A$2:$B$31,2, FALSE)</f>
        <v>1527.6277566730801</v>
      </c>
      <c r="F65">
        <v>0.124324324324324</v>
      </c>
    </row>
    <row r="66" spans="1:6" x14ac:dyDescent="0.45">
      <c r="A66" t="s">
        <v>46</v>
      </c>
      <c r="B66" t="s">
        <v>39</v>
      </c>
      <c r="C66" t="s">
        <v>26</v>
      </c>
      <c r="D66">
        <f>VLOOKUP(Schedule!B66, 'Elo Ratings - Pre Season'!$A$2:$B$31,2, FALSE)</f>
        <v>1505.1761432511801</v>
      </c>
      <c r="E66">
        <f>VLOOKUP(Schedule!C66, 'Elo Ratings - Pre Season'!$A$2:$B$31,2, FALSE)</f>
        <v>1477.56939209144</v>
      </c>
      <c r="F66">
        <v>0.102272727272727</v>
      </c>
    </row>
    <row r="67" spans="1:6" x14ac:dyDescent="0.45">
      <c r="A67" t="s">
        <v>46</v>
      </c>
      <c r="B67" t="s">
        <v>29</v>
      </c>
      <c r="C67" t="s">
        <v>22</v>
      </c>
      <c r="D67">
        <f>VLOOKUP(Schedule!B67, 'Elo Ratings - Pre Season'!$A$2:$B$31,2, FALSE)</f>
        <v>1559.22207084247</v>
      </c>
      <c r="E67">
        <f>VLOOKUP(Schedule!C67, 'Elo Ratings - Pre Season'!$A$2:$B$31,2, FALSE)</f>
        <v>1536.86484917293</v>
      </c>
      <c r="F67">
        <v>-4.08163265306122E-2</v>
      </c>
    </row>
    <row r="68" spans="1:6" x14ac:dyDescent="0.45">
      <c r="A68" t="s">
        <v>46</v>
      </c>
      <c r="B68" t="s">
        <v>33</v>
      </c>
      <c r="C68" t="s">
        <v>38</v>
      </c>
      <c r="D68">
        <f>VLOOKUP(Schedule!B68, 'Elo Ratings - Pre Season'!$A$2:$B$31,2, FALSE)</f>
        <v>1427.1354796158</v>
      </c>
      <c r="E68">
        <f>VLOOKUP(Schedule!C68, 'Elo Ratings - Pre Season'!$A$2:$B$31,2, FALSE)</f>
        <v>1500.26839934439</v>
      </c>
      <c r="F68">
        <v>6.2111801242235101E-3</v>
      </c>
    </row>
    <row r="69" spans="1:6" x14ac:dyDescent="0.45">
      <c r="A69" t="s">
        <v>46</v>
      </c>
      <c r="B69" t="s">
        <v>37</v>
      </c>
      <c r="C69" t="s">
        <v>34</v>
      </c>
      <c r="D69">
        <f>VLOOKUP(Schedule!B69, 'Elo Ratings - Pre Season'!$A$2:$B$31,2, FALSE)</f>
        <v>1526.2027098211199</v>
      </c>
      <c r="E69">
        <f>VLOOKUP(Schedule!C69, 'Elo Ratings - Pre Season'!$A$2:$B$31,2, FALSE)</f>
        <v>1503.8938502056101</v>
      </c>
      <c r="F69">
        <v>2.2471910112359699E-2</v>
      </c>
    </row>
    <row r="70" spans="1:6" x14ac:dyDescent="0.45">
      <c r="A70" t="s">
        <v>46</v>
      </c>
      <c r="B70" t="s">
        <v>10</v>
      </c>
      <c r="C70" t="s">
        <v>20</v>
      </c>
      <c r="D70">
        <f>VLOOKUP(Schedule!B70, 'Elo Ratings - Pre Season'!$A$2:$B$31,2, FALSE)</f>
        <v>1513.7838452168801</v>
      </c>
      <c r="E70">
        <f>VLOOKUP(Schedule!C70, 'Elo Ratings - Pre Season'!$A$2:$B$31,2, FALSE)</f>
        <v>1506.4629567151301</v>
      </c>
      <c r="F70">
        <v>2.9239766081871298E-2</v>
      </c>
    </row>
    <row r="71" spans="1:6" x14ac:dyDescent="0.45">
      <c r="A71" t="s">
        <v>46</v>
      </c>
      <c r="B71" t="s">
        <v>35</v>
      </c>
      <c r="C71" t="s">
        <v>30</v>
      </c>
      <c r="D71">
        <f>VLOOKUP(Schedule!B71, 'Elo Ratings - Pre Season'!$A$2:$B$31,2, FALSE)</f>
        <v>1517.8440011816001</v>
      </c>
      <c r="E71">
        <f>VLOOKUP(Schedule!C71, 'Elo Ratings - Pre Season'!$A$2:$B$31,2, FALSE)</f>
        <v>1539.4562396036399</v>
      </c>
      <c r="F71">
        <v>5.0632911392405201E-2</v>
      </c>
    </row>
    <row r="72" spans="1:6" x14ac:dyDescent="0.45">
      <c r="A72" t="s">
        <v>46</v>
      </c>
      <c r="B72" t="s">
        <v>11</v>
      </c>
      <c r="C72" t="s">
        <v>19</v>
      </c>
      <c r="D72">
        <f>VLOOKUP(Schedule!B72, 'Elo Ratings - Pre Season'!$A$2:$B$31,2, FALSE)</f>
        <v>1588.6730971234199</v>
      </c>
      <c r="E72">
        <f>VLOOKUP(Schedule!C72, 'Elo Ratings - Pre Season'!$A$2:$B$31,2, FALSE)</f>
        <v>1501.1235706124401</v>
      </c>
      <c r="F72">
        <v>4.2654028436019002E-2</v>
      </c>
    </row>
    <row r="73" spans="1:6" x14ac:dyDescent="0.45">
      <c r="A73" t="s">
        <v>47</v>
      </c>
      <c r="B73" t="s">
        <v>40</v>
      </c>
      <c r="C73" t="s">
        <v>24</v>
      </c>
      <c r="D73">
        <f>VLOOKUP(Schedule!B73, 'Elo Ratings - Pre Season'!$A$2:$B$31,2, FALSE)</f>
        <v>1511.74507850229</v>
      </c>
      <c r="E73">
        <f>VLOOKUP(Schedule!C73, 'Elo Ratings - Pre Season'!$A$2:$B$31,2, FALSE)</f>
        <v>1535.44519643647</v>
      </c>
      <c r="F73">
        <v>6.7415730337078705E-2</v>
      </c>
    </row>
    <row r="74" spans="1:6" x14ac:dyDescent="0.45">
      <c r="A74" t="s">
        <v>47</v>
      </c>
      <c r="B74" t="s">
        <v>15</v>
      </c>
      <c r="C74" t="s">
        <v>23</v>
      </c>
      <c r="D74">
        <f>VLOOKUP(Schedule!B74, 'Elo Ratings - Pre Season'!$A$2:$B$31,2, FALSE)</f>
        <v>1535.1075395159701</v>
      </c>
      <c r="E74">
        <f>VLOOKUP(Schedule!C74, 'Elo Ratings - Pre Season'!$A$2:$B$31,2, FALSE)</f>
        <v>1455.5883504191299</v>
      </c>
      <c r="F74">
        <v>2.1739130434782698E-2</v>
      </c>
    </row>
    <row r="75" spans="1:6" x14ac:dyDescent="0.45">
      <c r="A75" t="s">
        <v>47</v>
      </c>
      <c r="B75" t="s">
        <v>41</v>
      </c>
      <c r="C75" t="s">
        <v>17</v>
      </c>
      <c r="D75">
        <f>VLOOKUP(Schedule!B75, 'Elo Ratings - Pre Season'!$A$2:$B$31,2, FALSE)</f>
        <v>1537.03223861109</v>
      </c>
      <c r="E75">
        <f>VLOOKUP(Schedule!C75, 'Elo Ratings - Pre Season'!$A$2:$B$31,2, FALSE)</f>
        <v>1496.2510574284499</v>
      </c>
      <c r="F75">
        <v>8.4745762711864403E-2</v>
      </c>
    </row>
    <row r="76" spans="1:6" x14ac:dyDescent="0.45">
      <c r="A76" t="s">
        <v>47</v>
      </c>
      <c r="B76" t="s">
        <v>27</v>
      </c>
      <c r="C76" t="s">
        <v>16</v>
      </c>
      <c r="D76">
        <f>VLOOKUP(Schedule!B76, 'Elo Ratings - Pre Season'!$A$2:$B$31,2, FALSE)</f>
        <v>1488.4482383178499</v>
      </c>
      <c r="E76">
        <f>VLOOKUP(Schedule!C76, 'Elo Ratings - Pre Season'!$A$2:$B$31,2, FALSE)</f>
        <v>1474.3085107648601</v>
      </c>
      <c r="F76">
        <v>4.5751633986928102E-2</v>
      </c>
    </row>
    <row r="77" spans="1:6" x14ac:dyDescent="0.45">
      <c r="A77" t="s">
        <v>47</v>
      </c>
      <c r="B77" t="s">
        <v>21</v>
      </c>
      <c r="C77" t="s">
        <v>31</v>
      </c>
      <c r="D77">
        <f>VLOOKUP(Schedule!B77, 'Elo Ratings - Pre Season'!$A$2:$B$31,2, FALSE)</f>
        <v>1537.2568075547799</v>
      </c>
      <c r="E77">
        <f>VLOOKUP(Schedule!C77, 'Elo Ratings - Pre Season'!$A$2:$B$31,2, FALSE)</f>
        <v>1527.6277566730801</v>
      </c>
      <c r="F77">
        <v>0.124324324324324</v>
      </c>
    </row>
    <row r="78" spans="1:6" x14ac:dyDescent="0.45">
      <c r="A78" t="s">
        <v>47</v>
      </c>
      <c r="B78" t="s">
        <v>39</v>
      </c>
      <c r="C78" t="s">
        <v>26</v>
      </c>
      <c r="D78">
        <f>VLOOKUP(Schedule!B78, 'Elo Ratings - Pre Season'!$A$2:$B$31,2, FALSE)</f>
        <v>1505.1761432511801</v>
      </c>
      <c r="E78">
        <f>VLOOKUP(Schedule!C78, 'Elo Ratings - Pre Season'!$A$2:$B$31,2, FALSE)</f>
        <v>1477.56939209144</v>
      </c>
      <c r="F78">
        <v>0.102272727272727</v>
      </c>
    </row>
    <row r="79" spans="1:6" x14ac:dyDescent="0.45">
      <c r="A79" t="s">
        <v>47</v>
      </c>
      <c r="B79" t="s">
        <v>32</v>
      </c>
      <c r="C79" t="s">
        <v>36</v>
      </c>
      <c r="D79">
        <f>VLOOKUP(Schedule!B79, 'Elo Ratings - Pre Season'!$A$2:$B$31,2, FALSE)</f>
        <v>1514.0316812078199</v>
      </c>
      <c r="E79">
        <f>VLOOKUP(Schedule!C79, 'Elo Ratings - Pre Season'!$A$2:$B$31,2, FALSE)</f>
        <v>1418.47649220432</v>
      </c>
      <c r="F79">
        <v>4.4585987261146598E-2</v>
      </c>
    </row>
    <row r="80" spans="1:6" x14ac:dyDescent="0.45">
      <c r="A80" t="s">
        <v>47</v>
      </c>
      <c r="B80" t="s">
        <v>25</v>
      </c>
      <c r="C80" t="s">
        <v>42</v>
      </c>
      <c r="D80">
        <f>VLOOKUP(Schedule!B80, 'Elo Ratings - Pre Season'!$A$2:$B$31,2, FALSE)</f>
        <v>1433.33420073452</v>
      </c>
      <c r="E80">
        <f>VLOOKUP(Schedule!C80, 'Elo Ratings - Pre Season'!$A$2:$B$31,2, FALSE)</f>
        <v>1590.545270505</v>
      </c>
      <c r="F80">
        <v>-4.2253521126760597E-2</v>
      </c>
    </row>
    <row r="81" spans="1:6" x14ac:dyDescent="0.45">
      <c r="A81" t="s">
        <v>47</v>
      </c>
      <c r="B81" t="s">
        <v>29</v>
      </c>
      <c r="C81" t="s">
        <v>22</v>
      </c>
      <c r="D81">
        <f>VLOOKUP(Schedule!B81, 'Elo Ratings - Pre Season'!$A$2:$B$31,2, FALSE)</f>
        <v>1559.22207084247</v>
      </c>
      <c r="E81">
        <f>VLOOKUP(Schedule!C81, 'Elo Ratings - Pre Season'!$A$2:$B$31,2, FALSE)</f>
        <v>1536.86484917293</v>
      </c>
      <c r="F81">
        <v>-4.08163265306122E-2</v>
      </c>
    </row>
    <row r="82" spans="1:6" x14ac:dyDescent="0.45">
      <c r="A82" t="s">
        <v>47</v>
      </c>
      <c r="B82" t="s">
        <v>33</v>
      </c>
      <c r="C82" t="s">
        <v>38</v>
      </c>
      <c r="D82">
        <f>VLOOKUP(Schedule!B82, 'Elo Ratings - Pre Season'!$A$2:$B$31,2, FALSE)</f>
        <v>1427.1354796158</v>
      </c>
      <c r="E82">
        <f>VLOOKUP(Schedule!C82, 'Elo Ratings - Pre Season'!$A$2:$B$31,2, FALSE)</f>
        <v>1500.26839934439</v>
      </c>
      <c r="F82">
        <v>6.2111801242235101E-3</v>
      </c>
    </row>
    <row r="83" spans="1:6" x14ac:dyDescent="0.45">
      <c r="A83" t="s">
        <v>47</v>
      </c>
      <c r="B83" t="s">
        <v>37</v>
      </c>
      <c r="C83" t="s">
        <v>34</v>
      </c>
      <c r="D83">
        <f>VLOOKUP(Schedule!B83, 'Elo Ratings - Pre Season'!$A$2:$B$31,2, FALSE)</f>
        <v>1526.2027098211199</v>
      </c>
      <c r="E83">
        <f>VLOOKUP(Schedule!C83, 'Elo Ratings - Pre Season'!$A$2:$B$31,2, FALSE)</f>
        <v>1503.8938502056101</v>
      </c>
      <c r="F83">
        <v>2.2471910112359699E-2</v>
      </c>
    </row>
    <row r="84" spans="1:6" x14ac:dyDescent="0.45">
      <c r="A84" t="s">
        <v>47</v>
      </c>
      <c r="B84" t="s">
        <v>10</v>
      </c>
      <c r="C84" t="s">
        <v>20</v>
      </c>
      <c r="D84">
        <f>VLOOKUP(Schedule!B84, 'Elo Ratings - Pre Season'!$A$2:$B$31,2, FALSE)</f>
        <v>1513.7838452168801</v>
      </c>
      <c r="E84">
        <f>VLOOKUP(Schedule!C84, 'Elo Ratings - Pre Season'!$A$2:$B$31,2, FALSE)</f>
        <v>1506.4629567151301</v>
      </c>
      <c r="F84">
        <v>2.9239766081871298E-2</v>
      </c>
    </row>
    <row r="85" spans="1:6" x14ac:dyDescent="0.45">
      <c r="A85" t="s">
        <v>47</v>
      </c>
      <c r="B85" t="s">
        <v>35</v>
      </c>
      <c r="C85" t="s">
        <v>30</v>
      </c>
      <c r="D85">
        <f>VLOOKUP(Schedule!B85, 'Elo Ratings - Pre Season'!$A$2:$B$31,2, FALSE)</f>
        <v>1517.8440011816001</v>
      </c>
      <c r="E85">
        <f>VLOOKUP(Schedule!C85, 'Elo Ratings - Pre Season'!$A$2:$B$31,2, FALSE)</f>
        <v>1539.4562396036399</v>
      </c>
      <c r="F85">
        <v>5.0632911392405201E-2</v>
      </c>
    </row>
    <row r="86" spans="1:6" x14ac:dyDescent="0.45">
      <c r="A86" t="s">
        <v>47</v>
      </c>
      <c r="B86" t="s">
        <v>11</v>
      </c>
      <c r="C86" t="s">
        <v>19</v>
      </c>
      <c r="D86">
        <f>VLOOKUP(Schedule!B86, 'Elo Ratings - Pre Season'!$A$2:$B$31,2, FALSE)</f>
        <v>1588.6730971234199</v>
      </c>
      <c r="E86">
        <f>VLOOKUP(Schedule!C86, 'Elo Ratings - Pre Season'!$A$2:$B$31,2, FALSE)</f>
        <v>1501.1235706124401</v>
      </c>
      <c r="F86">
        <v>4.2654028436019002E-2</v>
      </c>
    </row>
    <row r="87" spans="1:6" x14ac:dyDescent="0.45">
      <c r="A87" t="s">
        <v>48</v>
      </c>
      <c r="B87" t="s">
        <v>15</v>
      </c>
      <c r="C87" t="s">
        <v>23</v>
      </c>
      <c r="D87">
        <f>VLOOKUP(Schedule!B87, 'Elo Ratings - Pre Season'!$A$2:$B$31,2, FALSE)</f>
        <v>1535.1075395159701</v>
      </c>
      <c r="E87">
        <f>VLOOKUP(Schedule!C87, 'Elo Ratings - Pre Season'!$A$2:$B$31,2, FALSE)</f>
        <v>1455.5883504191299</v>
      </c>
      <c r="F87">
        <v>2.1739130434782698E-2</v>
      </c>
    </row>
    <row r="88" spans="1:6" x14ac:dyDescent="0.45">
      <c r="A88" t="s">
        <v>48</v>
      </c>
      <c r="B88" t="s">
        <v>41</v>
      </c>
      <c r="C88" t="s">
        <v>17</v>
      </c>
      <c r="D88">
        <f>VLOOKUP(Schedule!B88, 'Elo Ratings - Pre Season'!$A$2:$B$31,2, FALSE)</f>
        <v>1537.03223861109</v>
      </c>
      <c r="E88">
        <f>VLOOKUP(Schedule!C88, 'Elo Ratings - Pre Season'!$A$2:$B$31,2, FALSE)</f>
        <v>1496.2510574284499</v>
      </c>
      <c r="F88">
        <v>8.4745762711864403E-2</v>
      </c>
    </row>
    <row r="89" spans="1:6" x14ac:dyDescent="0.45">
      <c r="A89" t="s">
        <v>48</v>
      </c>
      <c r="B89" t="s">
        <v>21</v>
      </c>
      <c r="C89" t="s">
        <v>31</v>
      </c>
      <c r="D89">
        <f>VLOOKUP(Schedule!B89, 'Elo Ratings - Pre Season'!$A$2:$B$31,2, FALSE)</f>
        <v>1537.2568075547799</v>
      </c>
      <c r="E89">
        <f>VLOOKUP(Schedule!C89, 'Elo Ratings - Pre Season'!$A$2:$B$31,2, FALSE)</f>
        <v>1527.6277566730801</v>
      </c>
      <c r="F89">
        <v>0.124324324324324</v>
      </c>
    </row>
    <row r="90" spans="1:6" x14ac:dyDescent="0.45">
      <c r="A90" t="s">
        <v>48</v>
      </c>
      <c r="B90" t="s">
        <v>27</v>
      </c>
      <c r="C90" t="s">
        <v>16</v>
      </c>
      <c r="D90">
        <f>VLOOKUP(Schedule!B90, 'Elo Ratings - Pre Season'!$A$2:$B$31,2, FALSE)</f>
        <v>1488.4482383178499</v>
      </c>
      <c r="E90">
        <f>VLOOKUP(Schedule!C90, 'Elo Ratings - Pre Season'!$A$2:$B$31,2, FALSE)</f>
        <v>1474.3085107648601</v>
      </c>
      <c r="F90">
        <v>4.5751633986928102E-2</v>
      </c>
    </row>
    <row r="91" spans="1:6" x14ac:dyDescent="0.45">
      <c r="A91" t="s">
        <v>48</v>
      </c>
      <c r="B91" t="s">
        <v>40</v>
      </c>
      <c r="C91" t="s">
        <v>24</v>
      </c>
      <c r="D91">
        <f>VLOOKUP(Schedule!B91, 'Elo Ratings - Pre Season'!$A$2:$B$31,2, FALSE)</f>
        <v>1511.74507850229</v>
      </c>
      <c r="E91">
        <f>VLOOKUP(Schedule!C91, 'Elo Ratings - Pre Season'!$A$2:$B$31,2, FALSE)</f>
        <v>1535.44519643647</v>
      </c>
      <c r="F91">
        <v>6.7415730337078705E-2</v>
      </c>
    </row>
    <row r="92" spans="1:6" x14ac:dyDescent="0.45">
      <c r="A92" t="s">
        <v>48</v>
      </c>
      <c r="B92" t="s">
        <v>25</v>
      </c>
      <c r="C92" t="s">
        <v>42</v>
      </c>
      <c r="D92">
        <f>VLOOKUP(Schedule!B92, 'Elo Ratings - Pre Season'!$A$2:$B$31,2, FALSE)</f>
        <v>1433.33420073452</v>
      </c>
      <c r="E92">
        <f>VLOOKUP(Schedule!C92, 'Elo Ratings - Pre Season'!$A$2:$B$31,2, FALSE)</f>
        <v>1590.545270505</v>
      </c>
      <c r="F92">
        <v>-4.2253521126760597E-2</v>
      </c>
    </row>
    <row r="93" spans="1:6" x14ac:dyDescent="0.45">
      <c r="A93" t="s">
        <v>48</v>
      </c>
      <c r="B93" t="s">
        <v>33</v>
      </c>
      <c r="C93" t="s">
        <v>38</v>
      </c>
      <c r="D93">
        <f>VLOOKUP(Schedule!B93, 'Elo Ratings - Pre Season'!$A$2:$B$31,2, FALSE)</f>
        <v>1427.1354796158</v>
      </c>
      <c r="E93">
        <f>VLOOKUP(Schedule!C93, 'Elo Ratings - Pre Season'!$A$2:$B$31,2, FALSE)</f>
        <v>1500.26839934439</v>
      </c>
      <c r="F93">
        <v>6.2111801242235101E-3</v>
      </c>
    </row>
    <row r="94" spans="1:6" x14ac:dyDescent="0.45">
      <c r="A94" t="s">
        <v>48</v>
      </c>
      <c r="B94" t="s">
        <v>35</v>
      </c>
      <c r="C94" t="s">
        <v>30</v>
      </c>
      <c r="D94">
        <f>VLOOKUP(Schedule!B94, 'Elo Ratings - Pre Season'!$A$2:$B$31,2, FALSE)</f>
        <v>1517.8440011816001</v>
      </c>
      <c r="E94">
        <f>VLOOKUP(Schedule!C94, 'Elo Ratings - Pre Season'!$A$2:$B$31,2, FALSE)</f>
        <v>1539.4562396036399</v>
      </c>
      <c r="F94">
        <v>5.0632911392405201E-2</v>
      </c>
    </row>
    <row r="95" spans="1:6" x14ac:dyDescent="0.45">
      <c r="A95" t="s">
        <v>48</v>
      </c>
      <c r="B95" t="s">
        <v>37</v>
      </c>
      <c r="C95" t="s">
        <v>34</v>
      </c>
      <c r="D95">
        <f>VLOOKUP(Schedule!B95, 'Elo Ratings - Pre Season'!$A$2:$B$31,2, FALSE)</f>
        <v>1526.2027098211199</v>
      </c>
      <c r="E95">
        <f>VLOOKUP(Schedule!C95, 'Elo Ratings - Pre Season'!$A$2:$B$31,2, FALSE)</f>
        <v>1503.8938502056101</v>
      </c>
      <c r="F95">
        <v>2.2471910112359699E-2</v>
      </c>
    </row>
    <row r="96" spans="1:6" x14ac:dyDescent="0.45">
      <c r="A96" t="s">
        <v>48</v>
      </c>
      <c r="B96" t="s">
        <v>10</v>
      </c>
      <c r="C96" t="s">
        <v>20</v>
      </c>
      <c r="D96">
        <f>VLOOKUP(Schedule!B96, 'Elo Ratings - Pre Season'!$A$2:$B$31,2, FALSE)</f>
        <v>1513.7838452168801</v>
      </c>
      <c r="E96">
        <f>VLOOKUP(Schedule!C96, 'Elo Ratings - Pre Season'!$A$2:$B$31,2, FALSE)</f>
        <v>1506.4629567151301</v>
      </c>
      <c r="F96">
        <v>2.9239766081871298E-2</v>
      </c>
    </row>
    <row r="97" spans="1:6" x14ac:dyDescent="0.45">
      <c r="A97" t="s">
        <v>48</v>
      </c>
      <c r="B97" t="s">
        <v>18</v>
      </c>
      <c r="C97" t="s">
        <v>28</v>
      </c>
      <c r="D97">
        <f>VLOOKUP(Schedule!B97, 'Elo Ratings - Pre Season'!$A$2:$B$31,2, FALSE)</f>
        <v>1422.7330514932301</v>
      </c>
      <c r="E97">
        <f>VLOOKUP(Schedule!C97, 'Elo Ratings - Pre Season'!$A$2:$B$31,2, FALSE)</f>
        <v>1468.3919248330999</v>
      </c>
      <c r="F97">
        <v>-4.76190476190477E-2</v>
      </c>
    </row>
    <row r="98" spans="1:6" x14ac:dyDescent="0.45">
      <c r="A98" t="s">
        <v>48</v>
      </c>
      <c r="B98" t="s">
        <v>39</v>
      </c>
      <c r="C98" t="s">
        <v>26</v>
      </c>
      <c r="D98">
        <f>VLOOKUP(Schedule!B98, 'Elo Ratings - Pre Season'!$A$2:$B$31,2, FALSE)</f>
        <v>1505.1761432511801</v>
      </c>
      <c r="E98">
        <f>VLOOKUP(Schedule!C98, 'Elo Ratings - Pre Season'!$A$2:$B$31,2, FALSE)</f>
        <v>1477.56939209144</v>
      </c>
      <c r="F98">
        <v>0.102272727272727</v>
      </c>
    </row>
    <row r="99" spans="1:6" x14ac:dyDescent="0.45">
      <c r="A99" t="s">
        <v>48</v>
      </c>
      <c r="B99" t="s">
        <v>32</v>
      </c>
      <c r="C99" t="s">
        <v>36</v>
      </c>
      <c r="D99">
        <f>VLOOKUP(Schedule!B99, 'Elo Ratings - Pre Season'!$A$2:$B$31,2, FALSE)</f>
        <v>1514.0316812078199</v>
      </c>
      <c r="E99">
        <f>VLOOKUP(Schedule!C99, 'Elo Ratings - Pre Season'!$A$2:$B$31,2, FALSE)</f>
        <v>1418.47649220432</v>
      </c>
      <c r="F99">
        <v>4.4585987261146598E-2</v>
      </c>
    </row>
    <row r="100" spans="1:6" x14ac:dyDescent="0.45">
      <c r="A100" t="s">
        <v>48</v>
      </c>
      <c r="B100" t="s">
        <v>29</v>
      </c>
      <c r="C100" t="s">
        <v>22</v>
      </c>
      <c r="D100">
        <f>VLOOKUP(Schedule!B100, 'Elo Ratings - Pre Season'!$A$2:$B$31,2, FALSE)</f>
        <v>1559.22207084247</v>
      </c>
      <c r="E100">
        <f>VLOOKUP(Schedule!C100, 'Elo Ratings - Pre Season'!$A$2:$B$31,2, FALSE)</f>
        <v>1536.86484917293</v>
      </c>
      <c r="F100">
        <v>-4.08163265306122E-2</v>
      </c>
    </row>
    <row r="101" spans="1:6" x14ac:dyDescent="0.45">
      <c r="A101" t="s">
        <v>48</v>
      </c>
      <c r="B101" t="s">
        <v>11</v>
      </c>
      <c r="C101" t="s">
        <v>19</v>
      </c>
      <c r="D101">
        <f>VLOOKUP(Schedule!B101, 'Elo Ratings - Pre Season'!$A$2:$B$31,2, FALSE)</f>
        <v>1588.6730971234199</v>
      </c>
      <c r="E101">
        <f>VLOOKUP(Schedule!C101, 'Elo Ratings - Pre Season'!$A$2:$B$31,2, FALSE)</f>
        <v>1501.1235706124401</v>
      </c>
      <c r="F101">
        <v>4.2654028436019002E-2</v>
      </c>
    </row>
    <row r="102" spans="1:6" x14ac:dyDescent="0.45">
      <c r="A102" t="s">
        <v>49</v>
      </c>
      <c r="B102" t="s">
        <v>18</v>
      </c>
      <c r="C102" t="s">
        <v>28</v>
      </c>
      <c r="D102">
        <f>VLOOKUP(Schedule!B102, 'Elo Ratings - Pre Season'!$A$2:$B$31,2, FALSE)</f>
        <v>1422.7330514932301</v>
      </c>
      <c r="E102">
        <f>VLOOKUP(Schedule!C102, 'Elo Ratings - Pre Season'!$A$2:$B$31,2, FALSE)</f>
        <v>1468.3919248330999</v>
      </c>
      <c r="F102">
        <v>-4.76190476190477E-2</v>
      </c>
    </row>
    <row r="103" spans="1:6" x14ac:dyDescent="0.45">
      <c r="A103" t="s">
        <v>49</v>
      </c>
      <c r="B103" t="s">
        <v>24</v>
      </c>
      <c r="C103" t="s">
        <v>34</v>
      </c>
      <c r="D103">
        <f>VLOOKUP(Schedule!B103, 'Elo Ratings - Pre Season'!$A$2:$B$31,2, FALSE)</f>
        <v>1535.44519643647</v>
      </c>
      <c r="E103">
        <f>VLOOKUP(Schedule!C103, 'Elo Ratings - Pre Season'!$A$2:$B$31,2, FALSE)</f>
        <v>1503.8938502056101</v>
      </c>
      <c r="F103">
        <v>0.12727272727272701</v>
      </c>
    </row>
    <row r="104" spans="1:6" x14ac:dyDescent="0.45">
      <c r="A104" t="s">
        <v>49</v>
      </c>
      <c r="B104" t="s">
        <v>20</v>
      </c>
      <c r="C104" t="s">
        <v>27</v>
      </c>
      <c r="D104">
        <f>VLOOKUP(Schedule!B104, 'Elo Ratings - Pre Season'!$A$2:$B$31,2, FALSE)</f>
        <v>1506.4629567151301</v>
      </c>
      <c r="E104">
        <f>VLOOKUP(Schedule!C104, 'Elo Ratings - Pre Season'!$A$2:$B$31,2, FALSE)</f>
        <v>1488.4482383178499</v>
      </c>
      <c r="F104">
        <v>7.3170731707316999E-2</v>
      </c>
    </row>
    <row r="105" spans="1:6" x14ac:dyDescent="0.45">
      <c r="A105" t="s">
        <v>49</v>
      </c>
      <c r="B105" t="s">
        <v>23</v>
      </c>
      <c r="C105" t="s">
        <v>25</v>
      </c>
      <c r="D105">
        <f>VLOOKUP(Schedule!B105, 'Elo Ratings - Pre Season'!$A$2:$B$31,2, FALSE)</f>
        <v>1455.5883504191299</v>
      </c>
      <c r="E105">
        <f>VLOOKUP(Schedule!C105, 'Elo Ratings - Pre Season'!$A$2:$B$31,2, FALSE)</f>
        <v>1433.33420073452</v>
      </c>
      <c r="F105">
        <v>0.19008264462809901</v>
      </c>
    </row>
    <row r="106" spans="1:6" x14ac:dyDescent="0.45">
      <c r="A106" t="s">
        <v>50</v>
      </c>
      <c r="B106" t="s">
        <v>30</v>
      </c>
      <c r="C106" t="s">
        <v>22</v>
      </c>
      <c r="D106">
        <f>VLOOKUP(Schedule!B106, 'Elo Ratings - Pre Season'!$A$2:$B$31,2, FALSE)</f>
        <v>1539.4562396036399</v>
      </c>
      <c r="E106">
        <f>VLOOKUP(Schedule!C106, 'Elo Ratings - Pre Season'!$A$2:$B$31,2, FALSE)</f>
        <v>1536.86484917293</v>
      </c>
      <c r="F106">
        <v>9.3922651933701695E-2</v>
      </c>
    </row>
    <row r="107" spans="1:6" x14ac:dyDescent="0.45">
      <c r="A107" t="s">
        <v>50</v>
      </c>
      <c r="B107" t="s">
        <v>26</v>
      </c>
      <c r="C107" t="s">
        <v>33</v>
      </c>
      <c r="D107">
        <f>VLOOKUP(Schedule!B107, 'Elo Ratings - Pre Season'!$A$2:$B$31,2, FALSE)</f>
        <v>1477.56939209144</v>
      </c>
      <c r="E107">
        <f>VLOOKUP(Schedule!C107, 'Elo Ratings - Pre Season'!$A$2:$B$31,2, FALSE)</f>
        <v>1427.1354796158</v>
      </c>
      <c r="F107">
        <v>7.6687116564418296E-3</v>
      </c>
    </row>
    <row r="108" spans="1:6" x14ac:dyDescent="0.45">
      <c r="A108" t="s">
        <v>50</v>
      </c>
      <c r="B108" t="s">
        <v>32</v>
      </c>
      <c r="C108" t="s">
        <v>11</v>
      </c>
      <c r="D108">
        <f>VLOOKUP(Schedule!B108, 'Elo Ratings - Pre Season'!$A$2:$B$31,2, FALSE)</f>
        <v>1514.0316812078199</v>
      </c>
      <c r="E108">
        <f>VLOOKUP(Schedule!C108, 'Elo Ratings - Pre Season'!$A$2:$B$31,2, FALSE)</f>
        <v>1588.6730971234199</v>
      </c>
      <c r="F108">
        <v>4.4585987261146598E-2</v>
      </c>
    </row>
    <row r="109" spans="1:6" x14ac:dyDescent="0.45">
      <c r="A109" t="s">
        <v>50</v>
      </c>
      <c r="B109" t="s">
        <v>36</v>
      </c>
      <c r="C109" t="s">
        <v>21</v>
      </c>
      <c r="D109">
        <f>VLOOKUP(Schedule!B109, 'Elo Ratings - Pre Season'!$A$2:$B$31,2, FALSE)</f>
        <v>1418.47649220432</v>
      </c>
      <c r="E109">
        <f>VLOOKUP(Schedule!C109, 'Elo Ratings - Pre Season'!$A$2:$B$31,2, FALSE)</f>
        <v>1537.2568075547799</v>
      </c>
      <c r="F109">
        <v>0.22834645669291301</v>
      </c>
    </row>
    <row r="110" spans="1:6" x14ac:dyDescent="0.45">
      <c r="A110" t="s">
        <v>50</v>
      </c>
      <c r="B110" t="s">
        <v>28</v>
      </c>
      <c r="C110" t="s">
        <v>15</v>
      </c>
      <c r="D110">
        <f>VLOOKUP(Schedule!B110, 'Elo Ratings - Pre Season'!$A$2:$B$31,2, FALSE)</f>
        <v>1468.3919248330999</v>
      </c>
      <c r="E110">
        <f>VLOOKUP(Schedule!C110, 'Elo Ratings - Pre Season'!$A$2:$B$31,2, FALSE)</f>
        <v>1535.1075395159701</v>
      </c>
      <c r="F110">
        <v>5.7971014492753603E-2</v>
      </c>
    </row>
    <row r="111" spans="1:6" x14ac:dyDescent="0.45">
      <c r="A111" t="s">
        <v>50</v>
      </c>
      <c r="B111" t="s">
        <v>19</v>
      </c>
      <c r="C111" t="s">
        <v>10</v>
      </c>
      <c r="D111">
        <f>VLOOKUP(Schedule!B111, 'Elo Ratings - Pre Season'!$A$2:$B$31,2, FALSE)</f>
        <v>1501.1235706124401</v>
      </c>
      <c r="E111">
        <f>VLOOKUP(Schedule!C111, 'Elo Ratings - Pre Season'!$A$2:$B$31,2, FALSE)</f>
        <v>1513.7838452168801</v>
      </c>
      <c r="F111">
        <v>0.1125</v>
      </c>
    </row>
    <row r="112" spans="1:6" x14ac:dyDescent="0.45">
      <c r="A112" t="s">
        <v>50</v>
      </c>
      <c r="B112" t="s">
        <v>17</v>
      </c>
      <c r="C112" t="s">
        <v>39</v>
      </c>
      <c r="D112">
        <f>VLOOKUP(Schedule!B112, 'Elo Ratings - Pre Season'!$A$2:$B$31,2, FALSE)</f>
        <v>1496.2510574284499</v>
      </c>
      <c r="E112">
        <f>VLOOKUP(Schedule!C112, 'Elo Ratings - Pre Season'!$A$2:$B$31,2, FALSE)</f>
        <v>1505.1761432511801</v>
      </c>
      <c r="F112">
        <v>-1.38888888888888E-2</v>
      </c>
    </row>
    <row r="113" spans="1:6" x14ac:dyDescent="0.45">
      <c r="A113" t="s">
        <v>50</v>
      </c>
      <c r="B113" t="s">
        <v>18</v>
      </c>
      <c r="C113" t="s">
        <v>41</v>
      </c>
      <c r="D113">
        <f>VLOOKUP(Schedule!B113, 'Elo Ratings - Pre Season'!$A$2:$B$31,2, FALSE)</f>
        <v>1422.7330514932301</v>
      </c>
      <c r="E113">
        <f>VLOOKUP(Schedule!C113, 'Elo Ratings - Pre Season'!$A$2:$B$31,2, FALSE)</f>
        <v>1537.03223861109</v>
      </c>
      <c r="F113">
        <v>-4.76190476190477E-2</v>
      </c>
    </row>
    <row r="114" spans="1:6" x14ac:dyDescent="0.45">
      <c r="A114" t="s">
        <v>50</v>
      </c>
      <c r="B114" t="s">
        <v>42</v>
      </c>
      <c r="C114" t="s">
        <v>35</v>
      </c>
      <c r="D114">
        <f>VLOOKUP(Schedule!B114, 'Elo Ratings - Pre Season'!$A$2:$B$31,2, FALSE)</f>
        <v>1590.545270505</v>
      </c>
      <c r="E114">
        <f>VLOOKUP(Schedule!C114, 'Elo Ratings - Pre Season'!$A$2:$B$31,2, FALSE)</f>
        <v>1517.8440011816001</v>
      </c>
      <c r="F114">
        <v>4.3902439024390297E-2</v>
      </c>
    </row>
    <row r="115" spans="1:6" x14ac:dyDescent="0.45">
      <c r="A115" t="s">
        <v>50</v>
      </c>
      <c r="B115" t="s">
        <v>23</v>
      </c>
      <c r="C115" t="s">
        <v>25</v>
      </c>
      <c r="D115">
        <f>VLOOKUP(Schedule!B115, 'Elo Ratings - Pre Season'!$A$2:$B$31,2, FALSE)</f>
        <v>1455.5883504191299</v>
      </c>
      <c r="E115">
        <f>VLOOKUP(Schedule!C115, 'Elo Ratings - Pre Season'!$A$2:$B$31,2, FALSE)</f>
        <v>1433.33420073452</v>
      </c>
      <c r="F115">
        <v>0.19008264462809901</v>
      </c>
    </row>
    <row r="116" spans="1:6" x14ac:dyDescent="0.45">
      <c r="A116" t="s">
        <v>50</v>
      </c>
      <c r="B116" t="s">
        <v>31</v>
      </c>
      <c r="C116" t="s">
        <v>29</v>
      </c>
      <c r="D116">
        <f>VLOOKUP(Schedule!B116, 'Elo Ratings - Pre Season'!$A$2:$B$31,2, FALSE)</f>
        <v>1527.6277566730801</v>
      </c>
      <c r="E116">
        <f>VLOOKUP(Schedule!C116, 'Elo Ratings - Pre Season'!$A$2:$B$31,2, FALSE)</f>
        <v>1559.22207084247</v>
      </c>
      <c r="F116">
        <v>6.3291139240506306E-2</v>
      </c>
    </row>
    <row r="117" spans="1:6" x14ac:dyDescent="0.45">
      <c r="A117" t="s">
        <v>50</v>
      </c>
      <c r="B117" t="s">
        <v>40</v>
      </c>
      <c r="C117" t="s">
        <v>37</v>
      </c>
      <c r="D117">
        <f>VLOOKUP(Schedule!B117, 'Elo Ratings - Pre Season'!$A$2:$B$31,2, FALSE)</f>
        <v>1511.74507850229</v>
      </c>
      <c r="E117">
        <f>VLOOKUP(Schedule!C117, 'Elo Ratings - Pre Season'!$A$2:$B$31,2, FALSE)</f>
        <v>1526.2027098211199</v>
      </c>
      <c r="F117">
        <v>6.7415730337078705E-2</v>
      </c>
    </row>
    <row r="118" spans="1:6" x14ac:dyDescent="0.45">
      <c r="A118" t="s">
        <v>50</v>
      </c>
      <c r="B118" t="s">
        <v>16</v>
      </c>
      <c r="C118" t="s">
        <v>38</v>
      </c>
      <c r="D118">
        <f>VLOOKUP(Schedule!B118, 'Elo Ratings - Pre Season'!$A$2:$B$31,2, FALSE)</f>
        <v>1474.3085107648601</v>
      </c>
      <c r="E118">
        <f>VLOOKUP(Schedule!C118, 'Elo Ratings - Pre Season'!$A$2:$B$31,2, FALSE)</f>
        <v>1500.26839934439</v>
      </c>
      <c r="F118">
        <v>6.8493150684931406E-2</v>
      </c>
    </row>
    <row r="119" spans="1:6" x14ac:dyDescent="0.45">
      <c r="A119" t="s">
        <v>51</v>
      </c>
      <c r="B119" t="s">
        <v>26</v>
      </c>
      <c r="C119" t="s">
        <v>33</v>
      </c>
      <c r="D119">
        <f>VLOOKUP(Schedule!B119, 'Elo Ratings - Pre Season'!$A$2:$B$31,2, FALSE)</f>
        <v>1477.56939209144</v>
      </c>
      <c r="E119">
        <f>VLOOKUP(Schedule!C119, 'Elo Ratings - Pre Season'!$A$2:$B$31,2, FALSE)</f>
        <v>1427.1354796158</v>
      </c>
      <c r="F119">
        <v>7.6687116564418296E-3</v>
      </c>
    </row>
    <row r="120" spans="1:6" x14ac:dyDescent="0.45">
      <c r="A120" t="s">
        <v>51</v>
      </c>
      <c r="B120" t="s">
        <v>24</v>
      </c>
      <c r="C120" t="s">
        <v>34</v>
      </c>
      <c r="D120">
        <f>VLOOKUP(Schedule!B120, 'Elo Ratings - Pre Season'!$A$2:$B$31,2, FALSE)</f>
        <v>1535.44519643647</v>
      </c>
      <c r="E120">
        <f>VLOOKUP(Schedule!C120, 'Elo Ratings - Pre Season'!$A$2:$B$31,2, FALSE)</f>
        <v>1503.8938502056101</v>
      </c>
      <c r="F120">
        <v>0.12727272727272701</v>
      </c>
    </row>
    <row r="121" spans="1:6" x14ac:dyDescent="0.45">
      <c r="A121" t="s">
        <v>51</v>
      </c>
      <c r="B121" t="s">
        <v>20</v>
      </c>
      <c r="C121" t="s">
        <v>27</v>
      </c>
      <c r="D121">
        <f>VLOOKUP(Schedule!B121, 'Elo Ratings - Pre Season'!$A$2:$B$31,2, FALSE)</f>
        <v>1506.4629567151301</v>
      </c>
      <c r="E121">
        <f>VLOOKUP(Schedule!C121, 'Elo Ratings - Pre Season'!$A$2:$B$31,2, FALSE)</f>
        <v>1488.4482383178499</v>
      </c>
      <c r="F121">
        <v>7.3170731707316999E-2</v>
      </c>
    </row>
    <row r="122" spans="1:6" x14ac:dyDescent="0.45">
      <c r="A122" t="s">
        <v>51</v>
      </c>
      <c r="B122" t="s">
        <v>32</v>
      </c>
      <c r="C122" t="s">
        <v>11</v>
      </c>
      <c r="D122">
        <f>VLOOKUP(Schedule!B122, 'Elo Ratings - Pre Season'!$A$2:$B$31,2, FALSE)</f>
        <v>1514.0316812078199</v>
      </c>
      <c r="E122">
        <f>VLOOKUP(Schedule!C122, 'Elo Ratings - Pre Season'!$A$2:$B$31,2, FALSE)</f>
        <v>1588.6730971234199</v>
      </c>
      <c r="F122">
        <v>4.4585987261146598E-2</v>
      </c>
    </row>
    <row r="123" spans="1:6" x14ac:dyDescent="0.45">
      <c r="A123" t="s">
        <v>51</v>
      </c>
      <c r="B123" t="s">
        <v>28</v>
      </c>
      <c r="C123" t="s">
        <v>15</v>
      </c>
      <c r="D123">
        <f>VLOOKUP(Schedule!B123, 'Elo Ratings - Pre Season'!$A$2:$B$31,2, FALSE)</f>
        <v>1468.3919248330999</v>
      </c>
      <c r="E123">
        <f>VLOOKUP(Schedule!C123, 'Elo Ratings - Pre Season'!$A$2:$B$31,2, FALSE)</f>
        <v>1535.1075395159701</v>
      </c>
      <c r="F123">
        <v>5.7971014492753603E-2</v>
      </c>
    </row>
    <row r="124" spans="1:6" x14ac:dyDescent="0.45">
      <c r="A124" t="s">
        <v>51</v>
      </c>
      <c r="B124" t="s">
        <v>18</v>
      </c>
      <c r="C124" t="s">
        <v>41</v>
      </c>
      <c r="D124">
        <f>VLOOKUP(Schedule!B124, 'Elo Ratings - Pre Season'!$A$2:$B$31,2, FALSE)</f>
        <v>1422.7330514932301</v>
      </c>
      <c r="E124">
        <f>VLOOKUP(Schedule!C124, 'Elo Ratings - Pre Season'!$A$2:$B$31,2, FALSE)</f>
        <v>1537.03223861109</v>
      </c>
      <c r="F124">
        <v>-4.76190476190477E-2</v>
      </c>
    </row>
    <row r="125" spans="1:6" x14ac:dyDescent="0.45">
      <c r="A125" t="s">
        <v>51</v>
      </c>
      <c r="B125" t="s">
        <v>17</v>
      </c>
      <c r="C125" t="s">
        <v>39</v>
      </c>
      <c r="D125">
        <f>VLOOKUP(Schedule!B125, 'Elo Ratings - Pre Season'!$A$2:$B$31,2, FALSE)</f>
        <v>1496.2510574284499</v>
      </c>
      <c r="E125">
        <f>VLOOKUP(Schedule!C125, 'Elo Ratings - Pre Season'!$A$2:$B$31,2, FALSE)</f>
        <v>1505.1761432511801</v>
      </c>
      <c r="F125">
        <v>-1.38888888888888E-2</v>
      </c>
    </row>
    <row r="126" spans="1:6" x14ac:dyDescent="0.45">
      <c r="A126" t="s">
        <v>51</v>
      </c>
      <c r="B126" t="s">
        <v>31</v>
      </c>
      <c r="C126" t="s">
        <v>29</v>
      </c>
      <c r="D126">
        <f>VLOOKUP(Schedule!B126, 'Elo Ratings - Pre Season'!$A$2:$B$31,2, FALSE)</f>
        <v>1527.6277566730801</v>
      </c>
      <c r="E126">
        <f>VLOOKUP(Schedule!C126, 'Elo Ratings - Pre Season'!$A$2:$B$31,2, FALSE)</f>
        <v>1559.22207084247</v>
      </c>
      <c r="F126">
        <v>6.3291139240506306E-2</v>
      </c>
    </row>
    <row r="127" spans="1:6" x14ac:dyDescent="0.45">
      <c r="A127" t="s">
        <v>51</v>
      </c>
      <c r="B127" t="s">
        <v>30</v>
      </c>
      <c r="C127" t="s">
        <v>22</v>
      </c>
      <c r="D127">
        <f>VLOOKUP(Schedule!B127, 'Elo Ratings - Pre Season'!$A$2:$B$31,2, FALSE)</f>
        <v>1539.4562396036399</v>
      </c>
      <c r="E127">
        <f>VLOOKUP(Schedule!C127, 'Elo Ratings - Pre Season'!$A$2:$B$31,2, FALSE)</f>
        <v>1536.86484917293</v>
      </c>
      <c r="F127">
        <v>9.3922651933701695E-2</v>
      </c>
    </row>
    <row r="128" spans="1:6" x14ac:dyDescent="0.45">
      <c r="A128" t="s">
        <v>51</v>
      </c>
      <c r="B128" t="s">
        <v>23</v>
      </c>
      <c r="C128" t="s">
        <v>25</v>
      </c>
      <c r="D128">
        <f>VLOOKUP(Schedule!B128, 'Elo Ratings - Pre Season'!$A$2:$B$31,2, FALSE)</f>
        <v>1455.5883504191299</v>
      </c>
      <c r="E128">
        <f>VLOOKUP(Schedule!C128, 'Elo Ratings - Pre Season'!$A$2:$B$31,2, FALSE)</f>
        <v>1433.33420073452</v>
      </c>
      <c r="F128">
        <v>0.19008264462809901</v>
      </c>
    </row>
    <row r="129" spans="1:6" x14ac:dyDescent="0.45">
      <c r="A129" t="s">
        <v>51</v>
      </c>
      <c r="B129" t="s">
        <v>40</v>
      </c>
      <c r="C129" t="s">
        <v>37</v>
      </c>
      <c r="D129">
        <f>VLOOKUP(Schedule!B129, 'Elo Ratings - Pre Season'!$A$2:$B$31,2, FALSE)</f>
        <v>1511.74507850229</v>
      </c>
      <c r="E129">
        <f>VLOOKUP(Schedule!C129, 'Elo Ratings - Pre Season'!$A$2:$B$31,2, FALSE)</f>
        <v>1526.2027098211199</v>
      </c>
      <c r="F129">
        <v>6.7415730337078705E-2</v>
      </c>
    </row>
    <row r="130" spans="1:6" x14ac:dyDescent="0.45">
      <c r="A130" t="s">
        <v>51</v>
      </c>
      <c r="B130" t="s">
        <v>42</v>
      </c>
      <c r="C130" t="s">
        <v>35</v>
      </c>
      <c r="D130">
        <f>VLOOKUP(Schedule!B130, 'Elo Ratings - Pre Season'!$A$2:$B$31,2, FALSE)</f>
        <v>1590.545270505</v>
      </c>
      <c r="E130">
        <f>VLOOKUP(Schedule!C130, 'Elo Ratings - Pre Season'!$A$2:$B$31,2, FALSE)</f>
        <v>1517.8440011816001</v>
      </c>
      <c r="F130">
        <v>4.3902439024390297E-2</v>
      </c>
    </row>
    <row r="131" spans="1:6" x14ac:dyDescent="0.45">
      <c r="A131" t="s">
        <v>51</v>
      </c>
      <c r="B131" t="s">
        <v>36</v>
      </c>
      <c r="C131" t="s">
        <v>21</v>
      </c>
      <c r="D131">
        <f>VLOOKUP(Schedule!B131, 'Elo Ratings - Pre Season'!$A$2:$B$31,2, FALSE)</f>
        <v>1418.47649220432</v>
      </c>
      <c r="E131">
        <f>VLOOKUP(Schedule!C131, 'Elo Ratings - Pre Season'!$A$2:$B$31,2, FALSE)</f>
        <v>1537.2568075547799</v>
      </c>
      <c r="F131">
        <v>0.22834645669291301</v>
      </c>
    </row>
    <row r="132" spans="1:6" x14ac:dyDescent="0.45">
      <c r="A132" t="s">
        <v>51</v>
      </c>
      <c r="B132" t="s">
        <v>19</v>
      </c>
      <c r="C132" t="s">
        <v>10</v>
      </c>
      <c r="D132">
        <f>VLOOKUP(Schedule!B132, 'Elo Ratings - Pre Season'!$A$2:$B$31,2, FALSE)</f>
        <v>1501.1235706124401</v>
      </c>
      <c r="E132">
        <f>VLOOKUP(Schedule!C132, 'Elo Ratings - Pre Season'!$A$2:$B$31,2, FALSE)</f>
        <v>1513.7838452168801</v>
      </c>
      <c r="F132">
        <v>0.1125</v>
      </c>
    </row>
    <row r="133" spans="1:6" x14ac:dyDescent="0.45">
      <c r="A133" t="s">
        <v>51</v>
      </c>
      <c r="B133" t="s">
        <v>16</v>
      </c>
      <c r="C133" t="s">
        <v>38</v>
      </c>
      <c r="D133">
        <f>VLOOKUP(Schedule!B133, 'Elo Ratings - Pre Season'!$A$2:$B$31,2, FALSE)</f>
        <v>1474.3085107648601</v>
      </c>
      <c r="E133">
        <f>VLOOKUP(Schedule!C133, 'Elo Ratings - Pre Season'!$A$2:$B$31,2, FALSE)</f>
        <v>1500.26839934439</v>
      </c>
      <c r="F133">
        <v>6.8493150684931406E-2</v>
      </c>
    </row>
    <row r="134" spans="1:6" x14ac:dyDescent="0.45">
      <c r="A134" t="s">
        <v>52</v>
      </c>
      <c r="B134" t="s">
        <v>28</v>
      </c>
      <c r="C134" t="s">
        <v>15</v>
      </c>
      <c r="D134">
        <f>VLOOKUP(Schedule!B134, 'Elo Ratings - Pre Season'!$A$2:$B$31,2, FALSE)</f>
        <v>1468.3919248330999</v>
      </c>
      <c r="E134">
        <f>VLOOKUP(Schedule!C134, 'Elo Ratings - Pre Season'!$A$2:$B$31,2, FALSE)</f>
        <v>1535.1075395159701</v>
      </c>
      <c r="F134">
        <v>5.7971014492753603E-2</v>
      </c>
    </row>
    <row r="135" spans="1:6" x14ac:dyDescent="0.45">
      <c r="A135" t="s">
        <v>52</v>
      </c>
      <c r="B135" t="s">
        <v>18</v>
      </c>
      <c r="C135" t="s">
        <v>41</v>
      </c>
      <c r="D135">
        <f>VLOOKUP(Schedule!B135, 'Elo Ratings - Pre Season'!$A$2:$B$31,2, FALSE)</f>
        <v>1422.7330514932301</v>
      </c>
      <c r="E135">
        <f>VLOOKUP(Schedule!C135, 'Elo Ratings - Pre Season'!$A$2:$B$31,2, FALSE)</f>
        <v>1537.03223861109</v>
      </c>
      <c r="F135">
        <v>-4.76190476190477E-2</v>
      </c>
    </row>
    <row r="136" spans="1:6" x14ac:dyDescent="0.45">
      <c r="A136" t="s">
        <v>52</v>
      </c>
      <c r="B136" t="s">
        <v>42</v>
      </c>
      <c r="C136" t="s">
        <v>35</v>
      </c>
      <c r="D136">
        <f>VLOOKUP(Schedule!B136, 'Elo Ratings - Pre Season'!$A$2:$B$31,2, FALSE)</f>
        <v>1590.545270505</v>
      </c>
      <c r="E136">
        <f>VLOOKUP(Schedule!C136, 'Elo Ratings - Pre Season'!$A$2:$B$31,2, FALSE)</f>
        <v>1517.8440011816001</v>
      </c>
      <c r="F136">
        <v>4.3902439024390297E-2</v>
      </c>
    </row>
    <row r="137" spans="1:6" x14ac:dyDescent="0.45">
      <c r="A137" t="s">
        <v>52</v>
      </c>
      <c r="B137" t="s">
        <v>30</v>
      </c>
      <c r="C137" t="s">
        <v>22</v>
      </c>
      <c r="D137">
        <f>VLOOKUP(Schedule!B137, 'Elo Ratings - Pre Season'!$A$2:$B$31,2, FALSE)</f>
        <v>1539.4562396036399</v>
      </c>
      <c r="E137">
        <f>VLOOKUP(Schedule!C137, 'Elo Ratings - Pre Season'!$A$2:$B$31,2, FALSE)</f>
        <v>1536.86484917293</v>
      </c>
      <c r="F137">
        <v>9.3922651933701695E-2</v>
      </c>
    </row>
    <row r="138" spans="1:6" x14ac:dyDescent="0.45">
      <c r="A138" t="s">
        <v>52</v>
      </c>
      <c r="B138" t="s">
        <v>17</v>
      </c>
      <c r="C138" t="s">
        <v>39</v>
      </c>
      <c r="D138">
        <f>VLOOKUP(Schedule!B138, 'Elo Ratings - Pre Season'!$A$2:$B$31,2, FALSE)</f>
        <v>1496.2510574284499</v>
      </c>
      <c r="E138">
        <f>VLOOKUP(Schedule!C138, 'Elo Ratings - Pre Season'!$A$2:$B$31,2, FALSE)</f>
        <v>1505.1761432511801</v>
      </c>
      <c r="F138">
        <v>-1.38888888888888E-2</v>
      </c>
    </row>
    <row r="139" spans="1:6" x14ac:dyDescent="0.45">
      <c r="A139" t="s">
        <v>52</v>
      </c>
      <c r="B139" t="s">
        <v>26</v>
      </c>
      <c r="C139" t="s">
        <v>33</v>
      </c>
      <c r="D139">
        <f>VLOOKUP(Schedule!B139, 'Elo Ratings - Pre Season'!$A$2:$B$31,2, FALSE)</f>
        <v>1477.56939209144</v>
      </c>
      <c r="E139">
        <f>VLOOKUP(Schedule!C139, 'Elo Ratings - Pre Season'!$A$2:$B$31,2, FALSE)</f>
        <v>1427.1354796158</v>
      </c>
      <c r="F139">
        <v>7.6687116564418296E-3</v>
      </c>
    </row>
    <row r="140" spans="1:6" x14ac:dyDescent="0.45">
      <c r="A140" t="s">
        <v>52</v>
      </c>
      <c r="B140" t="s">
        <v>24</v>
      </c>
      <c r="C140" t="s">
        <v>34</v>
      </c>
      <c r="D140">
        <f>VLOOKUP(Schedule!B140, 'Elo Ratings - Pre Season'!$A$2:$B$31,2, FALSE)</f>
        <v>1535.44519643647</v>
      </c>
      <c r="E140">
        <f>VLOOKUP(Schedule!C140, 'Elo Ratings - Pre Season'!$A$2:$B$31,2, FALSE)</f>
        <v>1503.8938502056101</v>
      </c>
      <c r="F140">
        <v>0.12727272727272701</v>
      </c>
    </row>
    <row r="141" spans="1:6" x14ac:dyDescent="0.45">
      <c r="A141" t="s">
        <v>52</v>
      </c>
      <c r="B141" t="s">
        <v>23</v>
      </c>
      <c r="C141" t="s">
        <v>25</v>
      </c>
      <c r="D141">
        <f>VLOOKUP(Schedule!B141, 'Elo Ratings - Pre Season'!$A$2:$B$31,2, FALSE)</f>
        <v>1455.5883504191299</v>
      </c>
      <c r="E141">
        <f>VLOOKUP(Schedule!C141, 'Elo Ratings - Pre Season'!$A$2:$B$31,2, FALSE)</f>
        <v>1433.33420073452</v>
      </c>
      <c r="F141">
        <v>0.19008264462809901</v>
      </c>
    </row>
    <row r="142" spans="1:6" x14ac:dyDescent="0.45">
      <c r="A142" t="s">
        <v>52</v>
      </c>
      <c r="B142" t="s">
        <v>40</v>
      </c>
      <c r="C142" t="s">
        <v>37</v>
      </c>
      <c r="D142">
        <f>VLOOKUP(Schedule!B142, 'Elo Ratings - Pre Season'!$A$2:$B$31,2, FALSE)</f>
        <v>1511.74507850229</v>
      </c>
      <c r="E142">
        <f>VLOOKUP(Schedule!C142, 'Elo Ratings - Pre Season'!$A$2:$B$31,2, FALSE)</f>
        <v>1526.2027098211199</v>
      </c>
      <c r="F142">
        <v>6.7415730337078705E-2</v>
      </c>
    </row>
    <row r="143" spans="1:6" x14ac:dyDescent="0.45">
      <c r="A143" t="s">
        <v>52</v>
      </c>
      <c r="B143" t="s">
        <v>20</v>
      </c>
      <c r="C143" t="s">
        <v>27</v>
      </c>
      <c r="D143">
        <f>VLOOKUP(Schedule!B143, 'Elo Ratings - Pre Season'!$A$2:$B$31,2, FALSE)</f>
        <v>1506.4629567151301</v>
      </c>
      <c r="E143">
        <f>VLOOKUP(Schedule!C143, 'Elo Ratings - Pre Season'!$A$2:$B$31,2, FALSE)</f>
        <v>1488.4482383178499</v>
      </c>
      <c r="F143">
        <v>7.3170731707316999E-2</v>
      </c>
    </row>
    <row r="144" spans="1:6" x14ac:dyDescent="0.45">
      <c r="A144" t="s">
        <v>52</v>
      </c>
      <c r="B144" t="s">
        <v>32</v>
      </c>
      <c r="C144" t="s">
        <v>11</v>
      </c>
      <c r="D144">
        <f>VLOOKUP(Schedule!B144, 'Elo Ratings - Pre Season'!$A$2:$B$31,2, FALSE)</f>
        <v>1514.0316812078199</v>
      </c>
      <c r="E144">
        <f>VLOOKUP(Schedule!C144, 'Elo Ratings - Pre Season'!$A$2:$B$31,2, FALSE)</f>
        <v>1588.6730971234199</v>
      </c>
      <c r="F144">
        <v>4.4585987261146598E-2</v>
      </c>
    </row>
    <row r="145" spans="1:6" x14ac:dyDescent="0.45">
      <c r="A145" t="s">
        <v>52</v>
      </c>
      <c r="B145" t="s">
        <v>36</v>
      </c>
      <c r="C145" t="s">
        <v>21</v>
      </c>
      <c r="D145">
        <f>VLOOKUP(Schedule!B145, 'Elo Ratings - Pre Season'!$A$2:$B$31,2, FALSE)</f>
        <v>1418.47649220432</v>
      </c>
      <c r="E145">
        <f>VLOOKUP(Schedule!C145, 'Elo Ratings - Pre Season'!$A$2:$B$31,2, FALSE)</f>
        <v>1537.2568075547799</v>
      </c>
      <c r="F145">
        <v>0.22834645669291301</v>
      </c>
    </row>
    <row r="146" spans="1:6" x14ac:dyDescent="0.45">
      <c r="A146" t="s">
        <v>52</v>
      </c>
      <c r="B146" t="s">
        <v>19</v>
      </c>
      <c r="C146" t="s">
        <v>10</v>
      </c>
      <c r="D146">
        <f>VLOOKUP(Schedule!B146, 'Elo Ratings - Pre Season'!$A$2:$B$31,2, FALSE)</f>
        <v>1501.1235706124401</v>
      </c>
      <c r="E146">
        <f>VLOOKUP(Schedule!C146, 'Elo Ratings - Pre Season'!$A$2:$B$31,2, FALSE)</f>
        <v>1513.7838452168801</v>
      </c>
      <c r="F146">
        <v>0.1125</v>
      </c>
    </row>
    <row r="147" spans="1:6" x14ac:dyDescent="0.45">
      <c r="A147" t="s">
        <v>52</v>
      </c>
      <c r="B147" t="s">
        <v>16</v>
      </c>
      <c r="C147" t="s">
        <v>38</v>
      </c>
      <c r="D147">
        <f>VLOOKUP(Schedule!B147, 'Elo Ratings - Pre Season'!$A$2:$B$31,2, FALSE)</f>
        <v>1474.3085107648601</v>
      </c>
      <c r="E147">
        <f>VLOOKUP(Schedule!C147, 'Elo Ratings - Pre Season'!$A$2:$B$31,2, FALSE)</f>
        <v>1500.26839934439</v>
      </c>
      <c r="F147">
        <v>6.8493150684931406E-2</v>
      </c>
    </row>
    <row r="148" spans="1:6" x14ac:dyDescent="0.45">
      <c r="A148" t="s">
        <v>52</v>
      </c>
      <c r="B148" t="s">
        <v>31</v>
      </c>
      <c r="C148" t="s">
        <v>29</v>
      </c>
      <c r="D148">
        <f>VLOOKUP(Schedule!B148, 'Elo Ratings - Pre Season'!$A$2:$B$31,2, FALSE)</f>
        <v>1527.6277566730801</v>
      </c>
      <c r="E148">
        <f>VLOOKUP(Schedule!C148, 'Elo Ratings - Pre Season'!$A$2:$B$31,2, FALSE)</f>
        <v>1559.22207084247</v>
      </c>
      <c r="F148">
        <v>6.3291139240506306E-2</v>
      </c>
    </row>
    <row r="149" spans="1:6" x14ac:dyDescent="0.45">
      <c r="A149" t="s">
        <v>53</v>
      </c>
      <c r="B149" t="s">
        <v>30</v>
      </c>
      <c r="C149" t="s">
        <v>27</v>
      </c>
      <c r="D149">
        <f>VLOOKUP(Schedule!B149, 'Elo Ratings - Pre Season'!$A$2:$B$31,2, FALSE)</f>
        <v>1539.4562396036399</v>
      </c>
      <c r="E149">
        <f>VLOOKUP(Schedule!C149, 'Elo Ratings - Pre Season'!$A$2:$B$31,2, FALSE)</f>
        <v>1488.4482383178499</v>
      </c>
      <c r="F149">
        <v>9.3922651933701695E-2</v>
      </c>
    </row>
    <row r="150" spans="1:6" x14ac:dyDescent="0.45">
      <c r="A150" t="s">
        <v>53</v>
      </c>
      <c r="B150" t="s">
        <v>34</v>
      </c>
      <c r="C150" t="s">
        <v>25</v>
      </c>
      <c r="D150">
        <f>VLOOKUP(Schedule!B150, 'Elo Ratings - Pre Season'!$A$2:$B$31,2, FALSE)</f>
        <v>1503.8938502056101</v>
      </c>
      <c r="E150">
        <f>VLOOKUP(Schedule!C150, 'Elo Ratings - Pre Season'!$A$2:$B$31,2, FALSE)</f>
        <v>1433.33420073452</v>
      </c>
      <c r="F150">
        <v>4.7619047619047603E-2</v>
      </c>
    </row>
    <row r="151" spans="1:6" x14ac:dyDescent="0.45">
      <c r="A151" t="s">
        <v>53</v>
      </c>
      <c r="B151" t="s">
        <v>28</v>
      </c>
      <c r="C151" t="s">
        <v>26</v>
      </c>
      <c r="D151">
        <f>VLOOKUP(Schedule!B151, 'Elo Ratings - Pre Season'!$A$2:$B$31,2, FALSE)</f>
        <v>1468.3919248330999</v>
      </c>
      <c r="E151">
        <f>VLOOKUP(Schedule!C151, 'Elo Ratings - Pre Season'!$A$2:$B$31,2, FALSE)</f>
        <v>1477.56939209144</v>
      </c>
      <c r="F151">
        <v>5.7971014492753603E-2</v>
      </c>
    </row>
    <row r="152" spans="1:6" x14ac:dyDescent="0.45">
      <c r="A152" t="s">
        <v>53</v>
      </c>
      <c r="B152" t="s">
        <v>17</v>
      </c>
      <c r="C152" t="s">
        <v>40</v>
      </c>
      <c r="D152">
        <f>VLOOKUP(Schedule!B152, 'Elo Ratings - Pre Season'!$A$2:$B$31,2, FALSE)</f>
        <v>1496.2510574284499</v>
      </c>
      <c r="E152">
        <f>VLOOKUP(Schedule!C152, 'Elo Ratings - Pre Season'!$A$2:$B$31,2, FALSE)</f>
        <v>1511.74507850229</v>
      </c>
      <c r="F152">
        <v>-1.38888888888888E-2</v>
      </c>
    </row>
    <row r="153" spans="1:6" x14ac:dyDescent="0.45">
      <c r="A153" t="s">
        <v>53</v>
      </c>
      <c r="B153" t="s">
        <v>22</v>
      </c>
      <c r="C153" t="s">
        <v>37</v>
      </c>
      <c r="D153">
        <f>VLOOKUP(Schedule!B153, 'Elo Ratings - Pre Season'!$A$2:$B$31,2, FALSE)</f>
        <v>1536.86484917293</v>
      </c>
      <c r="E153">
        <f>VLOOKUP(Schedule!C153, 'Elo Ratings - Pre Season'!$A$2:$B$31,2, FALSE)</f>
        <v>1526.2027098211199</v>
      </c>
      <c r="F153">
        <v>-5.5248618784530601E-3</v>
      </c>
    </row>
    <row r="154" spans="1:6" x14ac:dyDescent="0.45">
      <c r="A154" t="s">
        <v>53</v>
      </c>
      <c r="B154" t="s">
        <v>42</v>
      </c>
      <c r="C154" t="s">
        <v>39</v>
      </c>
      <c r="D154">
        <f>VLOOKUP(Schedule!B154, 'Elo Ratings - Pre Season'!$A$2:$B$31,2, FALSE)</f>
        <v>1590.545270505</v>
      </c>
      <c r="E154">
        <f>VLOOKUP(Schedule!C154, 'Elo Ratings - Pre Season'!$A$2:$B$31,2, FALSE)</f>
        <v>1505.1761432511801</v>
      </c>
      <c r="F154">
        <v>4.3902439024390297E-2</v>
      </c>
    </row>
    <row r="155" spans="1:6" x14ac:dyDescent="0.45">
      <c r="A155" t="s">
        <v>53</v>
      </c>
      <c r="B155" t="s">
        <v>24</v>
      </c>
      <c r="C155" t="s">
        <v>11</v>
      </c>
      <c r="D155">
        <f>VLOOKUP(Schedule!B155, 'Elo Ratings - Pre Season'!$A$2:$B$31,2, FALSE)</f>
        <v>1535.44519643647</v>
      </c>
      <c r="E155">
        <f>VLOOKUP(Schedule!C155, 'Elo Ratings - Pre Season'!$A$2:$B$31,2, FALSE)</f>
        <v>1588.6730971234199</v>
      </c>
      <c r="F155">
        <v>0.12727272727272701</v>
      </c>
    </row>
    <row r="156" spans="1:6" x14ac:dyDescent="0.45">
      <c r="A156" t="s">
        <v>53</v>
      </c>
      <c r="B156" t="s">
        <v>20</v>
      </c>
      <c r="C156" t="s">
        <v>41</v>
      </c>
      <c r="D156">
        <f>VLOOKUP(Schedule!B156, 'Elo Ratings - Pre Season'!$A$2:$B$31,2, FALSE)</f>
        <v>1506.4629567151301</v>
      </c>
      <c r="E156">
        <f>VLOOKUP(Schedule!C156, 'Elo Ratings - Pre Season'!$A$2:$B$31,2, FALSE)</f>
        <v>1537.03223861109</v>
      </c>
      <c r="F156">
        <v>7.3170731707316999E-2</v>
      </c>
    </row>
    <row r="157" spans="1:6" x14ac:dyDescent="0.45">
      <c r="A157" t="s">
        <v>53</v>
      </c>
      <c r="B157" t="s">
        <v>31</v>
      </c>
      <c r="C157" t="s">
        <v>29</v>
      </c>
      <c r="D157">
        <f>VLOOKUP(Schedule!B157, 'Elo Ratings - Pre Season'!$A$2:$B$31,2, FALSE)</f>
        <v>1527.6277566730801</v>
      </c>
      <c r="E157">
        <f>VLOOKUP(Schedule!C157, 'Elo Ratings - Pre Season'!$A$2:$B$31,2, FALSE)</f>
        <v>1559.22207084247</v>
      </c>
      <c r="F157">
        <v>6.3291139240506306E-2</v>
      </c>
    </row>
    <row r="158" spans="1:6" x14ac:dyDescent="0.45">
      <c r="A158" t="s">
        <v>53</v>
      </c>
      <c r="B158" t="s">
        <v>36</v>
      </c>
      <c r="C158" t="s">
        <v>35</v>
      </c>
      <c r="D158">
        <f>VLOOKUP(Schedule!B158, 'Elo Ratings - Pre Season'!$A$2:$B$31,2, FALSE)</f>
        <v>1418.47649220432</v>
      </c>
      <c r="E158">
        <f>VLOOKUP(Schedule!C158, 'Elo Ratings - Pre Season'!$A$2:$B$31,2, FALSE)</f>
        <v>1517.8440011816001</v>
      </c>
      <c r="F158">
        <v>0.22834645669291301</v>
      </c>
    </row>
    <row r="159" spans="1:6" x14ac:dyDescent="0.45">
      <c r="A159" t="s">
        <v>53</v>
      </c>
      <c r="B159" t="s">
        <v>16</v>
      </c>
      <c r="C159" t="s">
        <v>21</v>
      </c>
      <c r="D159">
        <f>VLOOKUP(Schedule!B159, 'Elo Ratings - Pre Season'!$A$2:$B$31,2, FALSE)</f>
        <v>1474.3085107648601</v>
      </c>
      <c r="E159">
        <f>VLOOKUP(Schedule!C159, 'Elo Ratings - Pre Season'!$A$2:$B$31,2, FALSE)</f>
        <v>1537.2568075547799</v>
      </c>
      <c r="F159">
        <v>6.8493150684931406E-2</v>
      </c>
    </row>
    <row r="160" spans="1:6" x14ac:dyDescent="0.45">
      <c r="A160" t="s">
        <v>53</v>
      </c>
      <c r="B160" t="s">
        <v>10</v>
      </c>
      <c r="C160" t="s">
        <v>32</v>
      </c>
      <c r="D160">
        <f>VLOOKUP(Schedule!B160, 'Elo Ratings - Pre Season'!$A$2:$B$31,2, FALSE)</f>
        <v>1513.7838452168801</v>
      </c>
      <c r="E160">
        <f>VLOOKUP(Schedule!C160, 'Elo Ratings - Pre Season'!$A$2:$B$31,2, FALSE)</f>
        <v>1514.0316812078199</v>
      </c>
      <c r="F160">
        <v>2.9239766081871298E-2</v>
      </c>
    </row>
    <row r="161" spans="1:6" x14ac:dyDescent="0.45">
      <c r="A161" t="s">
        <v>53</v>
      </c>
      <c r="B161" t="s">
        <v>19</v>
      </c>
      <c r="C161" t="s">
        <v>18</v>
      </c>
      <c r="D161">
        <f>VLOOKUP(Schedule!B161, 'Elo Ratings - Pre Season'!$A$2:$B$31,2, FALSE)</f>
        <v>1501.1235706124401</v>
      </c>
      <c r="E161">
        <f>VLOOKUP(Schedule!C161, 'Elo Ratings - Pre Season'!$A$2:$B$31,2, FALSE)</f>
        <v>1422.7330514932301</v>
      </c>
      <c r="F161">
        <v>0.1125</v>
      </c>
    </row>
    <row r="162" spans="1:6" x14ac:dyDescent="0.45">
      <c r="A162" t="s">
        <v>54</v>
      </c>
      <c r="B162" t="s">
        <v>28</v>
      </c>
      <c r="C162" t="s">
        <v>26</v>
      </c>
      <c r="D162">
        <f>VLOOKUP(Schedule!B162, 'Elo Ratings - Pre Season'!$A$2:$B$31,2, FALSE)</f>
        <v>1468.3919248330999</v>
      </c>
      <c r="E162">
        <f>VLOOKUP(Schedule!C162, 'Elo Ratings - Pre Season'!$A$2:$B$31,2, FALSE)</f>
        <v>1477.56939209144</v>
      </c>
      <c r="F162">
        <v>5.7971014492753603E-2</v>
      </c>
    </row>
    <row r="163" spans="1:6" x14ac:dyDescent="0.45">
      <c r="A163" t="s">
        <v>54</v>
      </c>
      <c r="B163" t="s">
        <v>38</v>
      </c>
      <c r="C163" t="s">
        <v>15</v>
      </c>
      <c r="D163">
        <f>VLOOKUP(Schedule!B163, 'Elo Ratings - Pre Season'!$A$2:$B$31,2, FALSE)</f>
        <v>1500.26839934439</v>
      </c>
      <c r="E163">
        <f>VLOOKUP(Schedule!C163, 'Elo Ratings - Pre Season'!$A$2:$B$31,2, FALSE)</f>
        <v>1535.1075395159701</v>
      </c>
      <c r="F163">
        <v>5.1282051282051398E-2</v>
      </c>
    </row>
    <row r="164" spans="1:6" x14ac:dyDescent="0.45">
      <c r="A164" t="s">
        <v>54</v>
      </c>
      <c r="B164" t="s">
        <v>34</v>
      </c>
      <c r="C164" t="s">
        <v>25</v>
      </c>
      <c r="D164">
        <f>VLOOKUP(Schedule!B164, 'Elo Ratings - Pre Season'!$A$2:$B$31,2, FALSE)</f>
        <v>1503.8938502056101</v>
      </c>
      <c r="E164">
        <f>VLOOKUP(Schedule!C164, 'Elo Ratings - Pre Season'!$A$2:$B$31,2, FALSE)</f>
        <v>1433.33420073452</v>
      </c>
      <c r="F164">
        <v>4.7619047619047603E-2</v>
      </c>
    </row>
    <row r="165" spans="1:6" x14ac:dyDescent="0.45">
      <c r="A165" t="s">
        <v>54</v>
      </c>
      <c r="B165" t="s">
        <v>17</v>
      </c>
      <c r="C165" t="s">
        <v>40</v>
      </c>
      <c r="D165">
        <f>VLOOKUP(Schedule!B165, 'Elo Ratings - Pre Season'!$A$2:$B$31,2, FALSE)</f>
        <v>1496.2510574284499</v>
      </c>
      <c r="E165">
        <f>VLOOKUP(Schedule!C165, 'Elo Ratings - Pre Season'!$A$2:$B$31,2, FALSE)</f>
        <v>1511.74507850229</v>
      </c>
      <c r="F165">
        <v>-1.38888888888888E-2</v>
      </c>
    </row>
    <row r="166" spans="1:6" x14ac:dyDescent="0.45">
      <c r="A166" t="s">
        <v>54</v>
      </c>
      <c r="B166" t="s">
        <v>30</v>
      </c>
      <c r="C166" t="s">
        <v>27</v>
      </c>
      <c r="D166">
        <f>VLOOKUP(Schedule!B166, 'Elo Ratings - Pre Season'!$A$2:$B$31,2, FALSE)</f>
        <v>1539.4562396036399</v>
      </c>
      <c r="E166">
        <f>VLOOKUP(Schedule!C166, 'Elo Ratings - Pre Season'!$A$2:$B$31,2, FALSE)</f>
        <v>1488.4482383178499</v>
      </c>
      <c r="F166">
        <v>9.3922651933701695E-2</v>
      </c>
    </row>
    <row r="167" spans="1:6" x14ac:dyDescent="0.45">
      <c r="A167" t="s">
        <v>54</v>
      </c>
      <c r="B167" t="s">
        <v>22</v>
      </c>
      <c r="C167" t="s">
        <v>37</v>
      </c>
      <c r="D167">
        <f>VLOOKUP(Schedule!B167, 'Elo Ratings - Pre Season'!$A$2:$B$31,2, FALSE)</f>
        <v>1536.86484917293</v>
      </c>
      <c r="E167">
        <f>VLOOKUP(Schedule!C167, 'Elo Ratings - Pre Season'!$A$2:$B$31,2, FALSE)</f>
        <v>1526.2027098211199</v>
      </c>
      <c r="F167">
        <v>-5.5248618784530601E-3</v>
      </c>
    </row>
    <row r="168" spans="1:6" x14ac:dyDescent="0.45">
      <c r="A168" t="s">
        <v>54</v>
      </c>
      <c r="B168" t="s">
        <v>42</v>
      </c>
      <c r="C168" t="s">
        <v>39</v>
      </c>
      <c r="D168">
        <f>VLOOKUP(Schedule!B168, 'Elo Ratings - Pre Season'!$A$2:$B$31,2, FALSE)</f>
        <v>1590.545270505</v>
      </c>
      <c r="E168">
        <f>VLOOKUP(Schedule!C168, 'Elo Ratings - Pre Season'!$A$2:$B$31,2, FALSE)</f>
        <v>1505.1761432511801</v>
      </c>
      <c r="F168">
        <v>4.3902439024390297E-2</v>
      </c>
    </row>
    <row r="169" spans="1:6" x14ac:dyDescent="0.45">
      <c r="A169" t="s">
        <v>54</v>
      </c>
      <c r="B169" t="s">
        <v>23</v>
      </c>
      <c r="C169" t="s">
        <v>29</v>
      </c>
      <c r="D169">
        <f>VLOOKUP(Schedule!B169, 'Elo Ratings - Pre Season'!$A$2:$B$31,2, FALSE)</f>
        <v>1455.5883504191299</v>
      </c>
      <c r="E169">
        <f>VLOOKUP(Schedule!C169, 'Elo Ratings - Pre Season'!$A$2:$B$31,2, FALSE)</f>
        <v>1559.22207084247</v>
      </c>
      <c r="F169">
        <v>0.19008264462809901</v>
      </c>
    </row>
    <row r="170" spans="1:6" x14ac:dyDescent="0.45">
      <c r="A170" t="s">
        <v>54</v>
      </c>
      <c r="B170" t="s">
        <v>24</v>
      </c>
      <c r="C170" t="s">
        <v>11</v>
      </c>
      <c r="D170">
        <f>VLOOKUP(Schedule!B170, 'Elo Ratings - Pre Season'!$A$2:$B$31,2, FALSE)</f>
        <v>1535.44519643647</v>
      </c>
      <c r="E170">
        <f>VLOOKUP(Schedule!C170, 'Elo Ratings - Pre Season'!$A$2:$B$31,2, FALSE)</f>
        <v>1588.6730971234199</v>
      </c>
      <c r="F170">
        <v>0.12727272727272701</v>
      </c>
    </row>
    <row r="171" spans="1:6" x14ac:dyDescent="0.45">
      <c r="A171" t="s">
        <v>54</v>
      </c>
      <c r="B171" t="s">
        <v>20</v>
      </c>
      <c r="C171" t="s">
        <v>41</v>
      </c>
      <c r="D171">
        <f>VLOOKUP(Schedule!B171, 'Elo Ratings - Pre Season'!$A$2:$B$31,2, FALSE)</f>
        <v>1506.4629567151301</v>
      </c>
      <c r="E171">
        <f>VLOOKUP(Schedule!C171, 'Elo Ratings - Pre Season'!$A$2:$B$31,2, FALSE)</f>
        <v>1537.03223861109</v>
      </c>
      <c r="F171">
        <v>7.3170731707316999E-2</v>
      </c>
    </row>
    <row r="172" spans="1:6" x14ac:dyDescent="0.45">
      <c r="A172" t="s">
        <v>54</v>
      </c>
      <c r="B172" t="s">
        <v>31</v>
      </c>
      <c r="C172" t="s">
        <v>33</v>
      </c>
      <c r="D172">
        <f>VLOOKUP(Schedule!B172, 'Elo Ratings - Pre Season'!$A$2:$B$31,2, FALSE)</f>
        <v>1527.6277566730801</v>
      </c>
      <c r="E172">
        <f>VLOOKUP(Schedule!C172, 'Elo Ratings - Pre Season'!$A$2:$B$31,2, FALSE)</f>
        <v>1427.1354796158</v>
      </c>
      <c r="F172">
        <v>6.3291139240506306E-2</v>
      </c>
    </row>
    <row r="173" spans="1:6" x14ac:dyDescent="0.45">
      <c r="A173" t="s">
        <v>54</v>
      </c>
      <c r="B173" t="s">
        <v>36</v>
      </c>
      <c r="C173" t="s">
        <v>35</v>
      </c>
      <c r="D173">
        <f>VLOOKUP(Schedule!B173, 'Elo Ratings - Pre Season'!$A$2:$B$31,2, FALSE)</f>
        <v>1418.47649220432</v>
      </c>
      <c r="E173">
        <f>VLOOKUP(Schedule!C173, 'Elo Ratings - Pre Season'!$A$2:$B$31,2, FALSE)</f>
        <v>1517.8440011816001</v>
      </c>
      <c r="F173">
        <v>0.22834645669291301</v>
      </c>
    </row>
    <row r="174" spans="1:6" x14ac:dyDescent="0.45">
      <c r="A174" t="s">
        <v>54</v>
      </c>
      <c r="B174" t="s">
        <v>16</v>
      </c>
      <c r="C174" t="s">
        <v>21</v>
      </c>
      <c r="D174">
        <f>VLOOKUP(Schedule!B174, 'Elo Ratings - Pre Season'!$A$2:$B$31,2, FALSE)</f>
        <v>1474.3085107648601</v>
      </c>
      <c r="E174">
        <f>VLOOKUP(Schedule!C174, 'Elo Ratings - Pre Season'!$A$2:$B$31,2, FALSE)</f>
        <v>1537.2568075547799</v>
      </c>
      <c r="F174">
        <v>6.8493150684931406E-2</v>
      </c>
    </row>
    <row r="175" spans="1:6" x14ac:dyDescent="0.45">
      <c r="A175" t="s">
        <v>54</v>
      </c>
      <c r="B175" t="s">
        <v>19</v>
      </c>
      <c r="C175" t="s">
        <v>18</v>
      </c>
      <c r="D175">
        <f>VLOOKUP(Schedule!B175, 'Elo Ratings - Pre Season'!$A$2:$B$31,2, FALSE)</f>
        <v>1501.1235706124401</v>
      </c>
      <c r="E175">
        <f>VLOOKUP(Schedule!C175, 'Elo Ratings - Pre Season'!$A$2:$B$31,2, FALSE)</f>
        <v>1422.7330514932301</v>
      </c>
      <c r="F175">
        <v>0.1125</v>
      </c>
    </row>
    <row r="176" spans="1:6" x14ac:dyDescent="0.45">
      <c r="A176" t="s">
        <v>54</v>
      </c>
      <c r="B176" t="s">
        <v>10</v>
      </c>
      <c r="C176" t="s">
        <v>32</v>
      </c>
      <c r="D176">
        <f>VLOOKUP(Schedule!B176, 'Elo Ratings - Pre Season'!$A$2:$B$31,2, FALSE)</f>
        <v>1513.7838452168801</v>
      </c>
      <c r="E176">
        <f>VLOOKUP(Schedule!C176, 'Elo Ratings - Pre Season'!$A$2:$B$31,2, FALSE)</f>
        <v>1514.0316812078199</v>
      </c>
      <c r="F176">
        <v>2.9239766081871298E-2</v>
      </c>
    </row>
    <row r="177" spans="1:6" x14ac:dyDescent="0.45">
      <c r="A177" t="s">
        <v>55</v>
      </c>
      <c r="B177" t="s">
        <v>24</v>
      </c>
      <c r="C177" t="s">
        <v>11</v>
      </c>
      <c r="D177">
        <f>VLOOKUP(Schedule!B177, 'Elo Ratings - Pre Season'!$A$2:$B$31,2, FALSE)</f>
        <v>1535.44519643647</v>
      </c>
      <c r="E177">
        <f>VLOOKUP(Schedule!C177, 'Elo Ratings - Pre Season'!$A$2:$B$31,2, FALSE)</f>
        <v>1588.6730971234199</v>
      </c>
      <c r="F177">
        <v>0.12727272727272701</v>
      </c>
    </row>
    <row r="178" spans="1:6" x14ac:dyDescent="0.45">
      <c r="A178" t="s">
        <v>55</v>
      </c>
      <c r="B178" t="s">
        <v>20</v>
      </c>
      <c r="C178" t="s">
        <v>41</v>
      </c>
      <c r="D178">
        <f>VLOOKUP(Schedule!B178, 'Elo Ratings - Pre Season'!$A$2:$B$31,2, FALSE)</f>
        <v>1506.4629567151301</v>
      </c>
      <c r="E178">
        <f>VLOOKUP(Schedule!C178, 'Elo Ratings - Pre Season'!$A$2:$B$31,2, FALSE)</f>
        <v>1537.03223861109</v>
      </c>
      <c r="F178">
        <v>7.3170731707316999E-2</v>
      </c>
    </row>
    <row r="179" spans="1:6" x14ac:dyDescent="0.45">
      <c r="A179" t="s">
        <v>55</v>
      </c>
      <c r="B179" t="s">
        <v>22</v>
      </c>
      <c r="C179" t="s">
        <v>37</v>
      </c>
      <c r="D179">
        <f>VLOOKUP(Schedule!B179, 'Elo Ratings - Pre Season'!$A$2:$B$31,2, FALSE)</f>
        <v>1536.86484917293</v>
      </c>
      <c r="E179">
        <f>VLOOKUP(Schedule!C179, 'Elo Ratings - Pre Season'!$A$2:$B$31,2, FALSE)</f>
        <v>1526.2027098211199</v>
      </c>
      <c r="F179">
        <v>-5.5248618784530601E-3</v>
      </c>
    </row>
    <row r="180" spans="1:6" x14ac:dyDescent="0.45">
      <c r="A180" t="s">
        <v>55</v>
      </c>
      <c r="B180" t="s">
        <v>36</v>
      </c>
      <c r="C180" t="s">
        <v>35</v>
      </c>
      <c r="D180">
        <f>VLOOKUP(Schedule!B180, 'Elo Ratings - Pre Season'!$A$2:$B$31,2, FALSE)</f>
        <v>1418.47649220432</v>
      </c>
      <c r="E180">
        <f>VLOOKUP(Schedule!C180, 'Elo Ratings - Pre Season'!$A$2:$B$31,2, FALSE)</f>
        <v>1517.8440011816001</v>
      </c>
      <c r="F180">
        <v>0.22834645669291301</v>
      </c>
    </row>
    <row r="181" spans="1:6" x14ac:dyDescent="0.45">
      <c r="A181" t="s">
        <v>55</v>
      </c>
      <c r="B181" t="s">
        <v>19</v>
      </c>
      <c r="C181" t="s">
        <v>18</v>
      </c>
      <c r="D181">
        <f>VLOOKUP(Schedule!B181, 'Elo Ratings - Pre Season'!$A$2:$B$31,2, FALSE)</f>
        <v>1501.1235706124401</v>
      </c>
      <c r="E181">
        <f>VLOOKUP(Schedule!C181, 'Elo Ratings - Pre Season'!$A$2:$B$31,2, FALSE)</f>
        <v>1422.7330514932301</v>
      </c>
      <c r="F181">
        <v>0.1125</v>
      </c>
    </row>
    <row r="182" spans="1:6" x14ac:dyDescent="0.45">
      <c r="A182" t="s">
        <v>55</v>
      </c>
      <c r="B182" t="s">
        <v>16</v>
      </c>
      <c r="C182" t="s">
        <v>21</v>
      </c>
      <c r="D182">
        <f>VLOOKUP(Schedule!B182, 'Elo Ratings - Pre Season'!$A$2:$B$31,2, FALSE)</f>
        <v>1474.3085107648601</v>
      </c>
      <c r="E182">
        <f>VLOOKUP(Schedule!C182, 'Elo Ratings - Pre Season'!$A$2:$B$31,2, FALSE)</f>
        <v>1537.2568075547799</v>
      </c>
      <c r="F182">
        <v>6.8493150684931406E-2</v>
      </c>
    </row>
    <row r="183" spans="1:6" x14ac:dyDescent="0.45">
      <c r="A183" t="s">
        <v>55</v>
      </c>
      <c r="B183" t="s">
        <v>34</v>
      </c>
      <c r="C183" t="s">
        <v>25</v>
      </c>
      <c r="D183">
        <f>VLOOKUP(Schedule!B183, 'Elo Ratings - Pre Season'!$A$2:$B$31,2, FALSE)</f>
        <v>1503.8938502056101</v>
      </c>
      <c r="E183">
        <f>VLOOKUP(Schedule!C183, 'Elo Ratings - Pre Season'!$A$2:$B$31,2, FALSE)</f>
        <v>1433.33420073452</v>
      </c>
      <c r="F183">
        <v>4.7619047619047603E-2</v>
      </c>
    </row>
    <row r="184" spans="1:6" x14ac:dyDescent="0.45">
      <c r="A184" t="s">
        <v>55</v>
      </c>
      <c r="B184" t="s">
        <v>10</v>
      </c>
      <c r="C184" t="s">
        <v>32</v>
      </c>
      <c r="D184">
        <f>VLOOKUP(Schedule!B184, 'Elo Ratings - Pre Season'!$A$2:$B$31,2, FALSE)</f>
        <v>1513.7838452168801</v>
      </c>
      <c r="E184">
        <f>VLOOKUP(Schedule!C184, 'Elo Ratings - Pre Season'!$A$2:$B$31,2, FALSE)</f>
        <v>1514.0316812078199</v>
      </c>
      <c r="F184">
        <v>2.9239766081871298E-2</v>
      </c>
    </row>
    <row r="185" spans="1:6" x14ac:dyDescent="0.45">
      <c r="A185" t="s">
        <v>55</v>
      </c>
      <c r="B185" t="s">
        <v>17</v>
      </c>
      <c r="C185" t="s">
        <v>40</v>
      </c>
      <c r="D185">
        <f>VLOOKUP(Schedule!B185, 'Elo Ratings - Pre Season'!$A$2:$B$31,2, FALSE)</f>
        <v>1496.2510574284499</v>
      </c>
      <c r="E185">
        <f>VLOOKUP(Schedule!C185, 'Elo Ratings - Pre Season'!$A$2:$B$31,2, FALSE)</f>
        <v>1511.74507850229</v>
      </c>
      <c r="F185">
        <v>-1.38888888888888E-2</v>
      </c>
    </row>
    <row r="186" spans="1:6" x14ac:dyDescent="0.45">
      <c r="A186" t="s">
        <v>55</v>
      </c>
      <c r="B186" t="s">
        <v>30</v>
      </c>
      <c r="C186" t="s">
        <v>27</v>
      </c>
      <c r="D186">
        <f>VLOOKUP(Schedule!B186, 'Elo Ratings - Pre Season'!$A$2:$B$31,2, FALSE)</f>
        <v>1539.4562396036399</v>
      </c>
      <c r="E186">
        <f>VLOOKUP(Schedule!C186, 'Elo Ratings - Pre Season'!$A$2:$B$31,2, FALSE)</f>
        <v>1488.4482383178499</v>
      </c>
      <c r="F186">
        <v>9.3922651933701695E-2</v>
      </c>
    </row>
    <row r="187" spans="1:6" x14ac:dyDescent="0.45">
      <c r="A187" t="s">
        <v>55</v>
      </c>
      <c r="B187" t="s">
        <v>38</v>
      </c>
      <c r="C187" t="s">
        <v>15</v>
      </c>
      <c r="D187">
        <f>VLOOKUP(Schedule!B187, 'Elo Ratings - Pre Season'!$A$2:$B$31,2, FALSE)</f>
        <v>1500.26839934439</v>
      </c>
      <c r="E187">
        <f>VLOOKUP(Schedule!C187, 'Elo Ratings - Pre Season'!$A$2:$B$31,2, FALSE)</f>
        <v>1535.1075395159701</v>
      </c>
      <c r="F187">
        <v>5.1282051282051398E-2</v>
      </c>
    </row>
    <row r="188" spans="1:6" x14ac:dyDescent="0.45">
      <c r="A188" t="s">
        <v>55</v>
      </c>
      <c r="B188" t="s">
        <v>42</v>
      </c>
      <c r="C188" t="s">
        <v>39</v>
      </c>
      <c r="D188">
        <f>VLOOKUP(Schedule!B188, 'Elo Ratings - Pre Season'!$A$2:$B$31,2, FALSE)</f>
        <v>1590.545270505</v>
      </c>
      <c r="E188">
        <f>VLOOKUP(Schedule!C188, 'Elo Ratings - Pre Season'!$A$2:$B$31,2, FALSE)</f>
        <v>1505.1761432511801</v>
      </c>
      <c r="F188">
        <v>4.3902439024390297E-2</v>
      </c>
    </row>
    <row r="189" spans="1:6" x14ac:dyDescent="0.45">
      <c r="A189" t="s">
        <v>55</v>
      </c>
      <c r="B189" t="s">
        <v>23</v>
      </c>
      <c r="C189" t="s">
        <v>29</v>
      </c>
      <c r="D189">
        <f>VLOOKUP(Schedule!B189, 'Elo Ratings - Pre Season'!$A$2:$B$31,2, FALSE)</f>
        <v>1455.5883504191299</v>
      </c>
      <c r="E189">
        <f>VLOOKUP(Schedule!C189, 'Elo Ratings - Pre Season'!$A$2:$B$31,2, FALSE)</f>
        <v>1559.22207084247</v>
      </c>
      <c r="F189">
        <v>0.19008264462809901</v>
      </c>
    </row>
    <row r="190" spans="1:6" x14ac:dyDescent="0.45">
      <c r="A190" t="s">
        <v>55</v>
      </c>
      <c r="B190" t="s">
        <v>31</v>
      </c>
      <c r="C190" t="s">
        <v>33</v>
      </c>
      <c r="D190">
        <f>VLOOKUP(Schedule!B190, 'Elo Ratings - Pre Season'!$A$2:$B$31,2, FALSE)</f>
        <v>1527.6277566730801</v>
      </c>
      <c r="E190">
        <f>VLOOKUP(Schedule!C190, 'Elo Ratings - Pre Season'!$A$2:$B$31,2, FALSE)</f>
        <v>1427.1354796158</v>
      </c>
      <c r="F190">
        <v>6.3291139240506306E-2</v>
      </c>
    </row>
    <row r="191" spans="1:6" x14ac:dyDescent="0.45">
      <c r="A191" t="s">
        <v>56</v>
      </c>
      <c r="B191" t="s">
        <v>42</v>
      </c>
      <c r="C191" t="s">
        <v>39</v>
      </c>
      <c r="D191">
        <f>VLOOKUP(Schedule!B191, 'Elo Ratings - Pre Season'!$A$2:$B$31,2, FALSE)</f>
        <v>1590.545270505</v>
      </c>
      <c r="E191">
        <f>VLOOKUP(Schedule!C191, 'Elo Ratings - Pre Season'!$A$2:$B$31,2, FALSE)</f>
        <v>1505.1761432511801</v>
      </c>
      <c r="F191">
        <v>4.3902439024390297E-2</v>
      </c>
    </row>
    <row r="192" spans="1:6" x14ac:dyDescent="0.45">
      <c r="A192" t="s">
        <v>56</v>
      </c>
      <c r="B192" t="s">
        <v>26</v>
      </c>
      <c r="C192" t="s">
        <v>24</v>
      </c>
      <c r="D192">
        <f>VLOOKUP(Schedule!B192, 'Elo Ratings - Pre Season'!$A$2:$B$31,2, FALSE)</f>
        <v>1477.56939209144</v>
      </c>
      <c r="E192">
        <f>VLOOKUP(Schedule!C192, 'Elo Ratings - Pre Season'!$A$2:$B$31,2, FALSE)</f>
        <v>1535.44519643647</v>
      </c>
      <c r="F192">
        <v>7.6687116564418296E-3</v>
      </c>
    </row>
    <row r="193" spans="1:6" x14ac:dyDescent="0.45">
      <c r="A193" t="s">
        <v>56</v>
      </c>
      <c r="B193" t="s">
        <v>17</v>
      </c>
      <c r="C193" t="s">
        <v>40</v>
      </c>
      <c r="D193">
        <f>VLOOKUP(Schedule!B193, 'Elo Ratings - Pre Season'!$A$2:$B$31,2, FALSE)</f>
        <v>1496.2510574284499</v>
      </c>
      <c r="E193">
        <f>VLOOKUP(Schedule!C193, 'Elo Ratings - Pre Season'!$A$2:$B$31,2, FALSE)</f>
        <v>1511.74507850229</v>
      </c>
      <c r="F193">
        <v>-1.38888888888888E-2</v>
      </c>
    </row>
    <row r="194" spans="1:6" x14ac:dyDescent="0.45">
      <c r="A194" t="s">
        <v>56</v>
      </c>
      <c r="B194" t="s">
        <v>23</v>
      </c>
      <c r="C194" t="s">
        <v>29</v>
      </c>
      <c r="D194">
        <f>VLOOKUP(Schedule!B194, 'Elo Ratings - Pre Season'!$A$2:$B$31,2, FALSE)</f>
        <v>1455.5883504191299</v>
      </c>
      <c r="E194">
        <f>VLOOKUP(Schedule!C194, 'Elo Ratings - Pre Season'!$A$2:$B$31,2, FALSE)</f>
        <v>1559.22207084247</v>
      </c>
      <c r="F194">
        <v>0.19008264462809901</v>
      </c>
    </row>
    <row r="195" spans="1:6" x14ac:dyDescent="0.45">
      <c r="A195" t="s">
        <v>56</v>
      </c>
      <c r="B195" t="s">
        <v>31</v>
      </c>
      <c r="C195" t="s">
        <v>33</v>
      </c>
      <c r="D195">
        <f>VLOOKUP(Schedule!B195, 'Elo Ratings - Pre Season'!$A$2:$B$31,2, FALSE)</f>
        <v>1527.6277566730801</v>
      </c>
      <c r="E195">
        <f>VLOOKUP(Schedule!C195, 'Elo Ratings - Pre Season'!$A$2:$B$31,2, FALSE)</f>
        <v>1427.1354796158</v>
      </c>
      <c r="F195">
        <v>6.3291139240506306E-2</v>
      </c>
    </row>
    <row r="196" spans="1:6" x14ac:dyDescent="0.45">
      <c r="A196" t="s">
        <v>56</v>
      </c>
      <c r="B196" t="s">
        <v>41</v>
      </c>
      <c r="C196" t="s">
        <v>28</v>
      </c>
      <c r="D196">
        <f>VLOOKUP(Schedule!B196, 'Elo Ratings - Pre Season'!$A$2:$B$31,2, FALSE)</f>
        <v>1537.03223861109</v>
      </c>
      <c r="E196">
        <f>VLOOKUP(Schedule!C196, 'Elo Ratings - Pre Season'!$A$2:$B$31,2, FALSE)</f>
        <v>1468.3919248330999</v>
      </c>
      <c r="F196">
        <v>8.4745762711864403E-2</v>
      </c>
    </row>
    <row r="197" spans="1:6" x14ac:dyDescent="0.45">
      <c r="A197" t="s">
        <v>56</v>
      </c>
      <c r="B197" t="s">
        <v>38</v>
      </c>
      <c r="C197" t="s">
        <v>15</v>
      </c>
      <c r="D197">
        <f>VLOOKUP(Schedule!B197, 'Elo Ratings - Pre Season'!$A$2:$B$31,2, FALSE)</f>
        <v>1500.26839934439</v>
      </c>
      <c r="E197">
        <f>VLOOKUP(Schedule!C197, 'Elo Ratings - Pre Season'!$A$2:$B$31,2, FALSE)</f>
        <v>1535.1075395159701</v>
      </c>
      <c r="F197">
        <v>5.1282051282051398E-2</v>
      </c>
    </row>
    <row r="198" spans="1:6" x14ac:dyDescent="0.45">
      <c r="A198" t="s">
        <v>57</v>
      </c>
      <c r="B198" t="s">
        <v>26</v>
      </c>
      <c r="C198" t="s">
        <v>24</v>
      </c>
      <c r="D198">
        <f>VLOOKUP(Schedule!B198, 'Elo Ratings - Pre Season'!$A$2:$B$31,2, FALSE)</f>
        <v>1477.56939209144</v>
      </c>
      <c r="E198">
        <f>VLOOKUP(Schedule!C198, 'Elo Ratings - Pre Season'!$A$2:$B$31,2, FALSE)</f>
        <v>1535.44519643647</v>
      </c>
      <c r="F198">
        <v>7.6687116564418296E-3</v>
      </c>
    </row>
    <row r="199" spans="1:6" x14ac:dyDescent="0.45">
      <c r="A199" t="s">
        <v>57</v>
      </c>
      <c r="B199" t="s">
        <v>41</v>
      </c>
      <c r="C199" t="s">
        <v>28</v>
      </c>
      <c r="D199">
        <f>VLOOKUP(Schedule!B199, 'Elo Ratings - Pre Season'!$A$2:$B$31,2, FALSE)</f>
        <v>1537.03223861109</v>
      </c>
      <c r="E199">
        <f>VLOOKUP(Schedule!C199, 'Elo Ratings - Pre Season'!$A$2:$B$31,2, FALSE)</f>
        <v>1468.3919248330999</v>
      </c>
      <c r="F199">
        <v>8.4745762711864403E-2</v>
      </c>
    </row>
    <row r="200" spans="1:6" x14ac:dyDescent="0.45">
      <c r="A200" t="s">
        <v>57</v>
      </c>
      <c r="B200" t="s">
        <v>21</v>
      </c>
      <c r="C200" t="s">
        <v>19</v>
      </c>
      <c r="D200">
        <f>VLOOKUP(Schedule!B200, 'Elo Ratings - Pre Season'!$A$2:$B$31,2, FALSE)</f>
        <v>1537.2568075547799</v>
      </c>
      <c r="E200">
        <f>VLOOKUP(Schedule!C200, 'Elo Ratings - Pre Season'!$A$2:$B$31,2, FALSE)</f>
        <v>1501.1235706124401</v>
      </c>
      <c r="F200">
        <v>0.124324324324324</v>
      </c>
    </row>
    <row r="201" spans="1:6" x14ac:dyDescent="0.45">
      <c r="A201" t="s">
        <v>57</v>
      </c>
      <c r="B201" t="s">
        <v>15</v>
      </c>
      <c r="C201" t="s">
        <v>40</v>
      </c>
      <c r="D201">
        <f>VLOOKUP(Schedule!B201, 'Elo Ratings - Pre Season'!$A$2:$B$31,2, FALSE)</f>
        <v>1535.1075395159701</v>
      </c>
      <c r="E201">
        <f>VLOOKUP(Schedule!C201, 'Elo Ratings - Pre Season'!$A$2:$B$31,2, FALSE)</f>
        <v>1511.74507850229</v>
      </c>
      <c r="F201">
        <v>2.1739130434782698E-2</v>
      </c>
    </row>
    <row r="202" spans="1:6" x14ac:dyDescent="0.45">
      <c r="A202" t="s">
        <v>57</v>
      </c>
      <c r="B202" t="s">
        <v>22</v>
      </c>
      <c r="C202" t="s">
        <v>36</v>
      </c>
      <c r="D202">
        <f>VLOOKUP(Schedule!B202, 'Elo Ratings - Pre Season'!$A$2:$B$31,2, FALSE)</f>
        <v>1536.86484917293</v>
      </c>
      <c r="E202">
        <f>VLOOKUP(Schedule!C202, 'Elo Ratings - Pre Season'!$A$2:$B$31,2, FALSE)</f>
        <v>1418.47649220432</v>
      </c>
      <c r="F202">
        <v>-5.5248618784530601E-3</v>
      </c>
    </row>
    <row r="203" spans="1:6" x14ac:dyDescent="0.45">
      <c r="A203" t="s">
        <v>57</v>
      </c>
      <c r="B203" t="s">
        <v>38</v>
      </c>
      <c r="C203" t="s">
        <v>16</v>
      </c>
      <c r="D203">
        <f>VLOOKUP(Schedule!B203, 'Elo Ratings - Pre Season'!$A$2:$B$31,2, FALSE)</f>
        <v>1500.26839934439</v>
      </c>
      <c r="E203">
        <f>VLOOKUP(Schedule!C203, 'Elo Ratings - Pre Season'!$A$2:$B$31,2, FALSE)</f>
        <v>1474.3085107648601</v>
      </c>
      <c r="F203">
        <v>5.1282051282051398E-2</v>
      </c>
    </row>
    <row r="204" spans="1:6" x14ac:dyDescent="0.45">
      <c r="A204" t="s">
        <v>57</v>
      </c>
      <c r="B204" t="s">
        <v>39</v>
      </c>
      <c r="C204" t="s">
        <v>23</v>
      </c>
      <c r="D204">
        <f>VLOOKUP(Schedule!B204, 'Elo Ratings - Pre Season'!$A$2:$B$31,2, FALSE)</f>
        <v>1505.1761432511801</v>
      </c>
      <c r="E204">
        <f>VLOOKUP(Schedule!C204, 'Elo Ratings - Pre Season'!$A$2:$B$31,2, FALSE)</f>
        <v>1455.5883504191299</v>
      </c>
      <c r="F204">
        <v>0.102272727272727</v>
      </c>
    </row>
    <row r="205" spans="1:6" x14ac:dyDescent="0.45">
      <c r="A205" t="s">
        <v>57</v>
      </c>
      <c r="B205" t="s">
        <v>27</v>
      </c>
      <c r="C205" t="s">
        <v>42</v>
      </c>
      <c r="D205">
        <f>VLOOKUP(Schedule!B205, 'Elo Ratings - Pre Season'!$A$2:$B$31,2, FALSE)</f>
        <v>1488.4482383178499</v>
      </c>
      <c r="E205">
        <f>VLOOKUP(Schedule!C205, 'Elo Ratings - Pre Season'!$A$2:$B$31,2, FALSE)</f>
        <v>1590.545270505</v>
      </c>
      <c r="F205">
        <v>4.5751633986928102E-2</v>
      </c>
    </row>
    <row r="206" spans="1:6" x14ac:dyDescent="0.45">
      <c r="A206" t="s">
        <v>57</v>
      </c>
      <c r="B206" t="s">
        <v>34</v>
      </c>
      <c r="C206" t="s">
        <v>30</v>
      </c>
      <c r="D206">
        <f>VLOOKUP(Schedule!B206, 'Elo Ratings - Pre Season'!$A$2:$B$31,2, FALSE)</f>
        <v>1503.8938502056101</v>
      </c>
      <c r="E206">
        <f>VLOOKUP(Schedule!C206, 'Elo Ratings - Pre Season'!$A$2:$B$31,2, FALSE)</f>
        <v>1539.4562396036399</v>
      </c>
      <c r="F206">
        <v>4.7619047619047603E-2</v>
      </c>
    </row>
    <row r="207" spans="1:6" x14ac:dyDescent="0.45">
      <c r="A207" t="s">
        <v>57</v>
      </c>
      <c r="B207" t="s">
        <v>25</v>
      </c>
      <c r="C207" t="s">
        <v>17</v>
      </c>
      <c r="D207">
        <f>VLOOKUP(Schedule!B207, 'Elo Ratings - Pre Season'!$A$2:$B$31,2, FALSE)</f>
        <v>1433.33420073452</v>
      </c>
      <c r="E207">
        <f>VLOOKUP(Schedule!C207, 'Elo Ratings - Pre Season'!$A$2:$B$31,2, FALSE)</f>
        <v>1496.2510574284499</v>
      </c>
      <c r="F207">
        <v>-4.2253521126760597E-2</v>
      </c>
    </row>
    <row r="208" spans="1:6" x14ac:dyDescent="0.45">
      <c r="A208" t="s">
        <v>57</v>
      </c>
      <c r="B208" t="s">
        <v>29</v>
      </c>
      <c r="C208" t="s">
        <v>31</v>
      </c>
      <c r="D208">
        <f>VLOOKUP(Schedule!B208, 'Elo Ratings - Pre Season'!$A$2:$B$31,2, FALSE)</f>
        <v>1559.22207084247</v>
      </c>
      <c r="E208">
        <f>VLOOKUP(Schedule!C208, 'Elo Ratings - Pre Season'!$A$2:$B$31,2, FALSE)</f>
        <v>1527.6277566730801</v>
      </c>
      <c r="F208">
        <v>-4.08163265306122E-2</v>
      </c>
    </row>
    <row r="209" spans="1:6" x14ac:dyDescent="0.45">
      <c r="A209" t="s">
        <v>57</v>
      </c>
      <c r="B209" t="s">
        <v>33</v>
      </c>
      <c r="C209" t="s">
        <v>18</v>
      </c>
      <c r="D209">
        <f>VLOOKUP(Schedule!B209, 'Elo Ratings - Pre Season'!$A$2:$B$31,2, FALSE)</f>
        <v>1427.1354796158</v>
      </c>
      <c r="E209">
        <f>VLOOKUP(Schedule!C209, 'Elo Ratings - Pre Season'!$A$2:$B$31,2, FALSE)</f>
        <v>1422.7330514932301</v>
      </c>
      <c r="F209">
        <v>6.2111801242235101E-3</v>
      </c>
    </row>
    <row r="210" spans="1:6" x14ac:dyDescent="0.45">
      <c r="A210" t="s">
        <v>57</v>
      </c>
      <c r="B210" t="s">
        <v>37</v>
      </c>
      <c r="C210" t="s">
        <v>32</v>
      </c>
      <c r="D210">
        <f>VLOOKUP(Schedule!B210, 'Elo Ratings - Pre Season'!$A$2:$B$31,2, FALSE)</f>
        <v>1526.2027098211199</v>
      </c>
      <c r="E210">
        <f>VLOOKUP(Schedule!C210, 'Elo Ratings - Pre Season'!$A$2:$B$31,2, FALSE)</f>
        <v>1514.0316812078199</v>
      </c>
      <c r="F210">
        <v>2.2471910112359699E-2</v>
      </c>
    </row>
    <row r="211" spans="1:6" x14ac:dyDescent="0.45">
      <c r="A211" t="s">
        <v>57</v>
      </c>
      <c r="B211" t="s">
        <v>35</v>
      </c>
      <c r="C211" t="s">
        <v>20</v>
      </c>
      <c r="D211">
        <f>VLOOKUP(Schedule!B211, 'Elo Ratings - Pre Season'!$A$2:$B$31,2, FALSE)</f>
        <v>1517.8440011816001</v>
      </c>
      <c r="E211">
        <f>VLOOKUP(Schedule!C211, 'Elo Ratings - Pre Season'!$A$2:$B$31,2, FALSE)</f>
        <v>1506.4629567151301</v>
      </c>
      <c r="F211">
        <v>5.0632911392405201E-2</v>
      </c>
    </row>
    <row r="212" spans="1:6" x14ac:dyDescent="0.45">
      <c r="A212" t="s">
        <v>57</v>
      </c>
      <c r="B212" t="s">
        <v>11</v>
      </c>
      <c r="C212" t="s">
        <v>10</v>
      </c>
      <c r="D212">
        <f>VLOOKUP(Schedule!B212, 'Elo Ratings - Pre Season'!$A$2:$B$31,2, FALSE)</f>
        <v>1588.6730971234199</v>
      </c>
      <c r="E212">
        <f>VLOOKUP(Schedule!C212, 'Elo Ratings - Pre Season'!$A$2:$B$31,2, FALSE)</f>
        <v>1513.7838452168801</v>
      </c>
      <c r="F212">
        <v>4.2654028436019002E-2</v>
      </c>
    </row>
    <row r="213" spans="1:6" x14ac:dyDescent="0.45">
      <c r="A213" t="s">
        <v>58</v>
      </c>
      <c r="B213" t="s">
        <v>26</v>
      </c>
      <c r="C213" t="s">
        <v>24</v>
      </c>
      <c r="D213">
        <f>VLOOKUP(Schedule!B213, 'Elo Ratings - Pre Season'!$A$2:$B$31,2, FALSE)</f>
        <v>1477.56939209144</v>
      </c>
      <c r="E213">
        <f>VLOOKUP(Schedule!C213, 'Elo Ratings - Pre Season'!$A$2:$B$31,2, FALSE)</f>
        <v>1535.44519643647</v>
      </c>
      <c r="F213">
        <v>7.6687116564418296E-3</v>
      </c>
    </row>
    <row r="214" spans="1:6" x14ac:dyDescent="0.45">
      <c r="A214" t="s">
        <v>58</v>
      </c>
      <c r="B214" t="s">
        <v>39</v>
      </c>
      <c r="C214" t="s">
        <v>23</v>
      </c>
      <c r="D214">
        <f>VLOOKUP(Schedule!B214, 'Elo Ratings - Pre Season'!$A$2:$B$31,2, FALSE)</f>
        <v>1505.1761432511801</v>
      </c>
      <c r="E214">
        <f>VLOOKUP(Schedule!C214, 'Elo Ratings - Pre Season'!$A$2:$B$31,2, FALSE)</f>
        <v>1455.5883504191299</v>
      </c>
      <c r="F214">
        <v>0.102272727272727</v>
      </c>
    </row>
    <row r="215" spans="1:6" x14ac:dyDescent="0.45">
      <c r="A215" t="s">
        <v>58</v>
      </c>
      <c r="B215" t="s">
        <v>25</v>
      </c>
      <c r="C215" t="s">
        <v>17</v>
      </c>
      <c r="D215">
        <f>VLOOKUP(Schedule!B215, 'Elo Ratings - Pre Season'!$A$2:$B$31,2, FALSE)</f>
        <v>1433.33420073452</v>
      </c>
      <c r="E215">
        <f>VLOOKUP(Schedule!C215, 'Elo Ratings - Pre Season'!$A$2:$B$31,2, FALSE)</f>
        <v>1496.2510574284499</v>
      </c>
      <c r="F215">
        <v>-4.2253521126760597E-2</v>
      </c>
    </row>
    <row r="216" spans="1:6" x14ac:dyDescent="0.45">
      <c r="A216" t="s">
        <v>58</v>
      </c>
      <c r="B216" t="s">
        <v>22</v>
      </c>
      <c r="C216" t="s">
        <v>36</v>
      </c>
      <c r="D216">
        <f>VLOOKUP(Schedule!B216, 'Elo Ratings - Pre Season'!$A$2:$B$31,2, FALSE)</f>
        <v>1536.86484917293</v>
      </c>
      <c r="E216">
        <f>VLOOKUP(Schedule!C216, 'Elo Ratings - Pre Season'!$A$2:$B$31,2, FALSE)</f>
        <v>1418.47649220432</v>
      </c>
      <c r="F216">
        <v>-5.5248618784530601E-3</v>
      </c>
    </row>
    <row r="217" spans="1:6" x14ac:dyDescent="0.45">
      <c r="A217" t="s">
        <v>58</v>
      </c>
      <c r="B217" t="s">
        <v>29</v>
      </c>
      <c r="C217" t="s">
        <v>31</v>
      </c>
      <c r="D217">
        <f>VLOOKUP(Schedule!B217, 'Elo Ratings - Pre Season'!$A$2:$B$31,2, FALSE)</f>
        <v>1559.22207084247</v>
      </c>
      <c r="E217">
        <f>VLOOKUP(Schedule!C217, 'Elo Ratings - Pre Season'!$A$2:$B$31,2, FALSE)</f>
        <v>1527.6277566730801</v>
      </c>
      <c r="F217">
        <v>-4.08163265306122E-2</v>
      </c>
    </row>
    <row r="218" spans="1:6" x14ac:dyDescent="0.45">
      <c r="A218" t="s">
        <v>58</v>
      </c>
      <c r="B218" t="s">
        <v>41</v>
      </c>
      <c r="C218" t="s">
        <v>28</v>
      </c>
      <c r="D218">
        <f>VLOOKUP(Schedule!B218, 'Elo Ratings - Pre Season'!$A$2:$B$31,2, FALSE)</f>
        <v>1537.03223861109</v>
      </c>
      <c r="E218">
        <f>VLOOKUP(Schedule!C218, 'Elo Ratings - Pre Season'!$A$2:$B$31,2, FALSE)</f>
        <v>1468.3919248330999</v>
      </c>
      <c r="F218">
        <v>8.4745762711864403E-2</v>
      </c>
    </row>
    <row r="219" spans="1:6" x14ac:dyDescent="0.45">
      <c r="A219" t="s">
        <v>58</v>
      </c>
      <c r="B219" t="s">
        <v>15</v>
      </c>
      <c r="C219" t="s">
        <v>40</v>
      </c>
      <c r="D219">
        <f>VLOOKUP(Schedule!B219, 'Elo Ratings - Pre Season'!$A$2:$B$31,2, FALSE)</f>
        <v>1535.1075395159701</v>
      </c>
      <c r="E219">
        <f>VLOOKUP(Schedule!C219, 'Elo Ratings - Pre Season'!$A$2:$B$31,2, FALSE)</f>
        <v>1511.74507850229</v>
      </c>
      <c r="F219">
        <v>2.1739130434782698E-2</v>
      </c>
    </row>
    <row r="220" spans="1:6" x14ac:dyDescent="0.45">
      <c r="A220" t="s">
        <v>58</v>
      </c>
      <c r="B220" t="s">
        <v>33</v>
      </c>
      <c r="C220" t="s">
        <v>18</v>
      </c>
      <c r="D220">
        <f>VLOOKUP(Schedule!B220, 'Elo Ratings - Pre Season'!$A$2:$B$31,2, FALSE)</f>
        <v>1427.1354796158</v>
      </c>
      <c r="E220">
        <f>VLOOKUP(Schedule!C220, 'Elo Ratings - Pre Season'!$A$2:$B$31,2, FALSE)</f>
        <v>1422.7330514932301</v>
      </c>
      <c r="F220">
        <v>6.2111801242235101E-3</v>
      </c>
    </row>
    <row r="221" spans="1:6" x14ac:dyDescent="0.45">
      <c r="A221" t="s">
        <v>58</v>
      </c>
      <c r="B221" t="s">
        <v>38</v>
      </c>
      <c r="C221" t="s">
        <v>16</v>
      </c>
      <c r="D221">
        <f>VLOOKUP(Schedule!B221, 'Elo Ratings - Pre Season'!$A$2:$B$31,2, FALSE)</f>
        <v>1500.26839934439</v>
      </c>
      <c r="E221">
        <f>VLOOKUP(Schedule!C221, 'Elo Ratings - Pre Season'!$A$2:$B$31,2, FALSE)</f>
        <v>1474.3085107648601</v>
      </c>
      <c r="F221">
        <v>5.1282051282051398E-2</v>
      </c>
    </row>
    <row r="222" spans="1:6" x14ac:dyDescent="0.45">
      <c r="A222" t="s">
        <v>58</v>
      </c>
      <c r="B222" t="s">
        <v>21</v>
      </c>
      <c r="C222" t="s">
        <v>19</v>
      </c>
      <c r="D222">
        <f>VLOOKUP(Schedule!B222, 'Elo Ratings - Pre Season'!$A$2:$B$31,2, FALSE)</f>
        <v>1537.2568075547799</v>
      </c>
      <c r="E222">
        <f>VLOOKUP(Schedule!C222, 'Elo Ratings - Pre Season'!$A$2:$B$31,2, FALSE)</f>
        <v>1501.1235706124401</v>
      </c>
      <c r="F222">
        <v>0.124324324324324</v>
      </c>
    </row>
    <row r="223" spans="1:6" x14ac:dyDescent="0.45">
      <c r="A223" t="s">
        <v>58</v>
      </c>
      <c r="B223" t="s">
        <v>27</v>
      </c>
      <c r="C223" t="s">
        <v>42</v>
      </c>
      <c r="D223">
        <f>VLOOKUP(Schedule!B223, 'Elo Ratings - Pre Season'!$A$2:$B$31,2, FALSE)</f>
        <v>1488.4482383178499</v>
      </c>
      <c r="E223">
        <f>VLOOKUP(Schedule!C223, 'Elo Ratings - Pre Season'!$A$2:$B$31,2, FALSE)</f>
        <v>1590.545270505</v>
      </c>
      <c r="F223">
        <v>4.5751633986928102E-2</v>
      </c>
    </row>
    <row r="224" spans="1:6" x14ac:dyDescent="0.45">
      <c r="A224" t="s">
        <v>58</v>
      </c>
      <c r="B224" t="s">
        <v>34</v>
      </c>
      <c r="C224" t="s">
        <v>30</v>
      </c>
      <c r="D224">
        <f>VLOOKUP(Schedule!B224, 'Elo Ratings - Pre Season'!$A$2:$B$31,2, FALSE)</f>
        <v>1503.8938502056101</v>
      </c>
      <c r="E224">
        <f>VLOOKUP(Schedule!C224, 'Elo Ratings - Pre Season'!$A$2:$B$31,2, FALSE)</f>
        <v>1539.4562396036399</v>
      </c>
      <c r="F224">
        <v>4.7619047619047603E-2</v>
      </c>
    </row>
    <row r="225" spans="1:6" x14ac:dyDescent="0.45">
      <c r="A225" t="s">
        <v>58</v>
      </c>
      <c r="B225" t="s">
        <v>35</v>
      </c>
      <c r="C225" t="s">
        <v>20</v>
      </c>
      <c r="D225">
        <f>VLOOKUP(Schedule!B225, 'Elo Ratings - Pre Season'!$A$2:$B$31,2, FALSE)</f>
        <v>1517.8440011816001</v>
      </c>
      <c r="E225">
        <f>VLOOKUP(Schedule!C225, 'Elo Ratings - Pre Season'!$A$2:$B$31,2, FALSE)</f>
        <v>1506.4629567151301</v>
      </c>
      <c r="F225">
        <v>5.0632911392405201E-2</v>
      </c>
    </row>
    <row r="226" spans="1:6" x14ac:dyDescent="0.45">
      <c r="A226" t="s">
        <v>58</v>
      </c>
      <c r="B226" t="s">
        <v>11</v>
      </c>
      <c r="C226" t="s">
        <v>10</v>
      </c>
      <c r="D226">
        <f>VLOOKUP(Schedule!B226, 'Elo Ratings - Pre Season'!$A$2:$B$31,2, FALSE)</f>
        <v>1588.6730971234199</v>
      </c>
      <c r="E226">
        <f>VLOOKUP(Schedule!C226, 'Elo Ratings - Pre Season'!$A$2:$B$31,2, FALSE)</f>
        <v>1513.7838452168801</v>
      </c>
      <c r="F226">
        <v>4.2654028436019002E-2</v>
      </c>
    </row>
    <row r="227" spans="1:6" x14ac:dyDescent="0.45">
      <c r="A227" t="s">
        <v>58</v>
      </c>
      <c r="B227" t="s">
        <v>37</v>
      </c>
      <c r="C227" t="s">
        <v>32</v>
      </c>
      <c r="D227">
        <f>VLOOKUP(Schedule!B227, 'Elo Ratings - Pre Season'!$A$2:$B$31,2, FALSE)</f>
        <v>1526.2027098211199</v>
      </c>
      <c r="E227">
        <f>VLOOKUP(Schedule!C227, 'Elo Ratings - Pre Season'!$A$2:$B$31,2, FALSE)</f>
        <v>1514.0316812078199</v>
      </c>
      <c r="F227">
        <v>2.2471910112359699E-2</v>
      </c>
    </row>
    <row r="228" spans="1:6" x14ac:dyDescent="0.45">
      <c r="A228" t="s">
        <v>59</v>
      </c>
      <c r="B228" t="s">
        <v>38</v>
      </c>
      <c r="C228" t="s">
        <v>16</v>
      </c>
      <c r="D228">
        <f>VLOOKUP(Schedule!B228, 'Elo Ratings - Pre Season'!$A$2:$B$31,2, FALSE)</f>
        <v>1500.26839934439</v>
      </c>
      <c r="E228">
        <f>VLOOKUP(Schedule!C228, 'Elo Ratings - Pre Season'!$A$2:$B$31,2, FALSE)</f>
        <v>1474.3085107648601</v>
      </c>
      <c r="F228">
        <v>5.1282051282051398E-2</v>
      </c>
    </row>
    <row r="229" spans="1:6" x14ac:dyDescent="0.45">
      <c r="A229" t="s">
        <v>59</v>
      </c>
      <c r="B229" t="s">
        <v>41</v>
      </c>
      <c r="C229" t="s">
        <v>28</v>
      </c>
      <c r="D229">
        <f>VLOOKUP(Schedule!B229, 'Elo Ratings - Pre Season'!$A$2:$B$31,2, FALSE)</f>
        <v>1537.03223861109</v>
      </c>
      <c r="E229">
        <f>VLOOKUP(Schedule!C229, 'Elo Ratings - Pre Season'!$A$2:$B$31,2, FALSE)</f>
        <v>1468.3919248330999</v>
      </c>
      <c r="F229">
        <v>8.4745762711864403E-2</v>
      </c>
    </row>
    <row r="230" spans="1:6" x14ac:dyDescent="0.45">
      <c r="A230" t="s">
        <v>59</v>
      </c>
      <c r="B230" t="s">
        <v>15</v>
      </c>
      <c r="C230" t="s">
        <v>40</v>
      </c>
      <c r="D230">
        <f>VLOOKUP(Schedule!B230, 'Elo Ratings - Pre Season'!$A$2:$B$31,2, FALSE)</f>
        <v>1535.1075395159701</v>
      </c>
      <c r="E230">
        <f>VLOOKUP(Schedule!C230, 'Elo Ratings - Pre Season'!$A$2:$B$31,2, FALSE)</f>
        <v>1511.74507850229</v>
      </c>
      <c r="F230">
        <v>2.1739130434782698E-2</v>
      </c>
    </row>
    <row r="231" spans="1:6" x14ac:dyDescent="0.45">
      <c r="A231" t="s">
        <v>59</v>
      </c>
      <c r="B231" t="s">
        <v>22</v>
      </c>
      <c r="C231" t="s">
        <v>36</v>
      </c>
      <c r="D231">
        <f>VLOOKUP(Schedule!B231, 'Elo Ratings - Pre Season'!$A$2:$B$31,2, FALSE)</f>
        <v>1536.86484917293</v>
      </c>
      <c r="E231">
        <f>VLOOKUP(Schedule!C231, 'Elo Ratings - Pre Season'!$A$2:$B$31,2, FALSE)</f>
        <v>1418.47649220432</v>
      </c>
      <c r="F231">
        <v>-5.5248618784530601E-3</v>
      </c>
    </row>
    <row r="232" spans="1:6" x14ac:dyDescent="0.45">
      <c r="A232" t="s">
        <v>59</v>
      </c>
      <c r="B232" t="s">
        <v>39</v>
      </c>
      <c r="C232" t="s">
        <v>23</v>
      </c>
      <c r="D232">
        <f>VLOOKUP(Schedule!B232, 'Elo Ratings - Pre Season'!$A$2:$B$31,2, FALSE)</f>
        <v>1505.1761432511801</v>
      </c>
      <c r="E232">
        <f>VLOOKUP(Schedule!C232, 'Elo Ratings - Pre Season'!$A$2:$B$31,2, FALSE)</f>
        <v>1455.5883504191299</v>
      </c>
      <c r="F232">
        <v>0.102272727272727</v>
      </c>
    </row>
    <row r="233" spans="1:6" x14ac:dyDescent="0.45">
      <c r="A233" t="s">
        <v>59</v>
      </c>
      <c r="B233" t="s">
        <v>21</v>
      </c>
      <c r="C233" t="s">
        <v>19</v>
      </c>
      <c r="D233">
        <f>VLOOKUP(Schedule!B233, 'Elo Ratings - Pre Season'!$A$2:$B$31,2, FALSE)</f>
        <v>1537.2568075547799</v>
      </c>
      <c r="E233">
        <f>VLOOKUP(Schedule!C233, 'Elo Ratings - Pre Season'!$A$2:$B$31,2, FALSE)</f>
        <v>1501.1235706124401</v>
      </c>
      <c r="F233">
        <v>0.124324324324324</v>
      </c>
    </row>
    <row r="234" spans="1:6" x14ac:dyDescent="0.45">
      <c r="A234" t="s">
        <v>59</v>
      </c>
      <c r="B234" t="s">
        <v>26</v>
      </c>
      <c r="C234" t="s">
        <v>24</v>
      </c>
      <c r="D234">
        <f>VLOOKUP(Schedule!B234, 'Elo Ratings - Pre Season'!$A$2:$B$31,2, FALSE)</f>
        <v>1477.56939209144</v>
      </c>
      <c r="E234">
        <f>VLOOKUP(Schedule!C234, 'Elo Ratings - Pre Season'!$A$2:$B$31,2, FALSE)</f>
        <v>1535.44519643647</v>
      </c>
      <c r="F234">
        <v>7.6687116564418296E-3</v>
      </c>
    </row>
    <row r="235" spans="1:6" x14ac:dyDescent="0.45">
      <c r="A235" t="s">
        <v>59</v>
      </c>
      <c r="B235" t="s">
        <v>27</v>
      </c>
      <c r="C235" t="s">
        <v>42</v>
      </c>
      <c r="D235">
        <f>VLOOKUP(Schedule!B235, 'Elo Ratings - Pre Season'!$A$2:$B$31,2, FALSE)</f>
        <v>1488.4482383178499</v>
      </c>
      <c r="E235">
        <f>VLOOKUP(Schedule!C235, 'Elo Ratings - Pre Season'!$A$2:$B$31,2, FALSE)</f>
        <v>1590.545270505</v>
      </c>
      <c r="F235">
        <v>4.5751633986928102E-2</v>
      </c>
    </row>
    <row r="236" spans="1:6" x14ac:dyDescent="0.45">
      <c r="A236" t="s">
        <v>59</v>
      </c>
      <c r="B236" t="s">
        <v>34</v>
      </c>
      <c r="C236" t="s">
        <v>30</v>
      </c>
      <c r="D236">
        <f>VLOOKUP(Schedule!B236, 'Elo Ratings - Pre Season'!$A$2:$B$31,2, FALSE)</f>
        <v>1503.8938502056101</v>
      </c>
      <c r="E236">
        <f>VLOOKUP(Schedule!C236, 'Elo Ratings - Pre Season'!$A$2:$B$31,2, FALSE)</f>
        <v>1539.4562396036399</v>
      </c>
      <c r="F236">
        <v>4.7619047619047603E-2</v>
      </c>
    </row>
    <row r="237" spans="1:6" x14ac:dyDescent="0.45">
      <c r="A237" t="s">
        <v>59</v>
      </c>
      <c r="B237" t="s">
        <v>29</v>
      </c>
      <c r="C237" t="s">
        <v>31</v>
      </c>
      <c r="D237">
        <f>VLOOKUP(Schedule!B237, 'Elo Ratings - Pre Season'!$A$2:$B$31,2, FALSE)</f>
        <v>1559.22207084247</v>
      </c>
      <c r="E237">
        <f>VLOOKUP(Schedule!C237, 'Elo Ratings - Pre Season'!$A$2:$B$31,2, FALSE)</f>
        <v>1527.6277566730801</v>
      </c>
      <c r="F237">
        <v>-4.08163265306122E-2</v>
      </c>
    </row>
    <row r="238" spans="1:6" x14ac:dyDescent="0.45">
      <c r="A238" t="s">
        <v>59</v>
      </c>
      <c r="B238" t="s">
        <v>25</v>
      </c>
      <c r="C238" t="s">
        <v>17</v>
      </c>
      <c r="D238">
        <f>VLOOKUP(Schedule!B238, 'Elo Ratings - Pre Season'!$A$2:$B$31,2, FALSE)</f>
        <v>1433.33420073452</v>
      </c>
      <c r="E238">
        <f>VLOOKUP(Schedule!C238, 'Elo Ratings - Pre Season'!$A$2:$B$31,2, FALSE)</f>
        <v>1496.2510574284499</v>
      </c>
      <c r="F238">
        <v>-4.2253521126760597E-2</v>
      </c>
    </row>
    <row r="239" spans="1:6" x14ac:dyDescent="0.45">
      <c r="A239" t="s">
        <v>59</v>
      </c>
      <c r="B239" t="s">
        <v>33</v>
      </c>
      <c r="C239" t="s">
        <v>18</v>
      </c>
      <c r="D239">
        <f>VLOOKUP(Schedule!B239, 'Elo Ratings - Pre Season'!$A$2:$B$31,2, FALSE)</f>
        <v>1427.1354796158</v>
      </c>
      <c r="E239">
        <f>VLOOKUP(Schedule!C239, 'Elo Ratings - Pre Season'!$A$2:$B$31,2, FALSE)</f>
        <v>1422.7330514932301</v>
      </c>
      <c r="F239">
        <v>6.2111801242235101E-3</v>
      </c>
    </row>
    <row r="240" spans="1:6" x14ac:dyDescent="0.45">
      <c r="A240" t="s">
        <v>59</v>
      </c>
      <c r="B240" t="s">
        <v>37</v>
      </c>
      <c r="C240" t="s">
        <v>32</v>
      </c>
      <c r="D240">
        <f>VLOOKUP(Schedule!B240, 'Elo Ratings - Pre Season'!$A$2:$B$31,2, FALSE)</f>
        <v>1526.2027098211199</v>
      </c>
      <c r="E240">
        <f>VLOOKUP(Schedule!C240, 'Elo Ratings - Pre Season'!$A$2:$B$31,2, FALSE)</f>
        <v>1514.0316812078199</v>
      </c>
      <c r="F240">
        <v>2.2471910112359699E-2</v>
      </c>
    </row>
    <row r="241" spans="1:6" x14ac:dyDescent="0.45">
      <c r="A241" t="s">
        <v>59</v>
      </c>
      <c r="B241" t="s">
        <v>35</v>
      </c>
      <c r="C241" t="s">
        <v>20</v>
      </c>
      <c r="D241">
        <f>VLOOKUP(Schedule!B241, 'Elo Ratings - Pre Season'!$A$2:$B$31,2, FALSE)</f>
        <v>1517.8440011816001</v>
      </c>
      <c r="E241">
        <f>VLOOKUP(Schedule!C241, 'Elo Ratings - Pre Season'!$A$2:$B$31,2, FALSE)</f>
        <v>1506.4629567151301</v>
      </c>
      <c r="F241">
        <v>5.0632911392405201E-2</v>
      </c>
    </row>
    <row r="242" spans="1:6" x14ac:dyDescent="0.45">
      <c r="A242" t="s">
        <v>59</v>
      </c>
      <c r="B242" t="s">
        <v>11</v>
      </c>
      <c r="C242" t="s">
        <v>10</v>
      </c>
      <c r="D242">
        <f>VLOOKUP(Schedule!B242, 'Elo Ratings - Pre Season'!$A$2:$B$31,2, FALSE)</f>
        <v>1588.6730971234199</v>
      </c>
      <c r="E242">
        <f>VLOOKUP(Schedule!C242, 'Elo Ratings - Pre Season'!$A$2:$B$31,2, FALSE)</f>
        <v>1513.7838452168801</v>
      </c>
      <c r="F242">
        <v>4.2654028436019002E-2</v>
      </c>
    </row>
    <row r="243" spans="1:6" x14ac:dyDescent="0.45">
      <c r="A243" t="s">
        <v>60</v>
      </c>
      <c r="B243" t="s">
        <v>38</v>
      </c>
      <c r="C243" t="s">
        <v>34</v>
      </c>
      <c r="D243">
        <f>VLOOKUP(Schedule!B243, 'Elo Ratings - Pre Season'!$A$2:$B$31,2, FALSE)</f>
        <v>1500.26839934439</v>
      </c>
      <c r="E243">
        <f>VLOOKUP(Schedule!C243, 'Elo Ratings - Pre Season'!$A$2:$B$31,2, FALSE)</f>
        <v>1503.8938502056101</v>
      </c>
      <c r="F243">
        <v>5.1282051282051398E-2</v>
      </c>
    </row>
    <row r="244" spans="1:6" x14ac:dyDescent="0.45">
      <c r="A244" t="s">
        <v>60</v>
      </c>
      <c r="B244" t="s">
        <v>15</v>
      </c>
      <c r="C244" t="s">
        <v>24</v>
      </c>
      <c r="D244">
        <f>VLOOKUP(Schedule!B244, 'Elo Ratings - Pre Season'!$A$2:$B$31,2, FALSE)</f>
        <v>1535.1075395159701</v>
      </c>
      <c r="E244">
        <f>VLOOKUP(Schedule!C244, 'Elo Ratings - Pre Season'!$A$2:$B$31,2, FALSE)</f>
        <v>1535.44519643647</v>
      </c>
      <c r="F244">
        <v>2.1739130434782698E-2</v>
      </c>
    </row>
    <row r="245" spans="1:6" x14ac:dyDescent="0.45">
      <c r="A245" t="s">
        <v>60</v>
      </c>
      <c r="B245" t="s">
        <v>26</v>
      </c>
      <c r="C245" t="s">
        <v>31</v>
      </c>
      <c r="D245">
        <f>VLOOKUP(Schedule!B245, 'Elo Ratings - Pre Season'!$A$2:$B$31,2, FALSE)</f>
        <v>1477.56939209144</v>
      </c>
      <c r="E245">
        <f>VLOOKUP(Schedule!C245, 'Elo Ratings - Pre Season'!$A$2:$B$31,2, FALSE)</f>
        <v>1527.6277566730801</v>
      </c>
      <c r="F245">
        <v>7.6687116564418296E-3</v>
      </c>
    </row>
    <row r="246" spans="1:6" x14ac:dyDescent="0.45">
      <c r="A246" t="s">
        <v>60</v>
      </c>
      <c r="B246" t="s">
        <v>41</v>
      </c>
      <c r="C246" t="s">
        <v>36</v>
      </c>
      <c r="D246">
        <f>VLOOKUP(Schedule!B246, 'Elo Ratings - Pre Season'!$A$2:$B$31,2, FALSE)</f>
        <v>1537.03223861109</v>
      </c>
      <c r="E246">
        <f>VLOOKUP(Schedule!C246, 'Elo Ratings - Pre Season'!$A$2:$B$31,2, FALSE)</f>
        <v>1418.47649220432</v>
      </c>
      <c r="F246">
        <v>8.4745762711864403E-2</v>
      </c>
    </row>
    <row r="247" spans="1:6" x14ac:dyDescent="0.45">
      <c r="A247" t="s">
        <v>60</v>
      </c>
      <c r="B247" t="s">
        <v>27</v>
      </c>
      <c r="C247" t="s">
        <v>19</v>
      </c>
      <c r="D247">
        <f>VLOOKUP(Schedule!B247, 'Elo Ratings - Pre Season'!$A$2:$B$31,2, FALSE)</f>
        <v>1488.4482383178499</v>
      </c>
      <c r="E247">
        <f>VLOOKUP(Schedule!C247, 'Elo Ratings - Pre Season'!$A$2:$B$31,2, FALSE)</f>
        <v>1501.1235706124401</v>
      </c>
      <c r="F247">
        <v>4.5751633986928102E-2</v>
      </c>
    </row>
    <row r="248" spans="1:6" x14ac:dyDescent="0.45">
      <c r="A248" t="s">
        <v>60</v>
      </c>
      <c r="B248" t="s">
        <v>21</v>
      </c>
      <c r="C248" t="s">
        <v>16</v>
      </c>
      <c r="D248">
        <f>VLOOKUP(Schedule!B248, 'Elo Ratings - Pre Season'!$A$2:$B$31,2, FALSE)</f>
        <v>1537.2568075547799</v>
      </c>
      <c r="E248">
        <f>VLOOKUP(Schedule!C248, 'Elo Ratings - Pre Season'!$A$2:$B$31,2, FALSE)</f>
        <v>1474.3085107648601</v>
      </c>
      <c r="F248">
        <v>0.124324324324324</v>
      </c>
    </row>
    <row r="249" spans="1:6" x14ac:dyDescent="0.45">
      <c r="A249" t="s">
        <v>60</v>
      </c>
      <c r="B249" t="s">
        <v>22</v>
      </c>
      <c r="C249" t="s">
        <v>30</v>
      </c>
      <c r="D249">
        <f>VLOOKUP(Schedule!B249, 'Elo Ratings - Pre Season'!$A$2:$B$31,2, FALSE)</f>
        <v>1536.86484917293</v>
      </c>
      <c r="E249">
        <f>VLOOKUP(Schedule!C249, 'Elo Ratings - Pre Season'!$A$2:$B$31,2, FALSE)</f>
        <v>1539.4562396036399</v>
      </c>
      <c r="F249">
        <v>-5.5248618784530601E-3</v>
      </c>
    </row>
    <row r="250" spans="1:6" x14ac:dyDescent="0.45">
      <c r="A250" t="s">
        <v>60</v>
      </c>
      <c r="B250" t="s">
        <v>39</v>
      </c>
      <c r="C250" t="s">
        <v>28</v>
      </c>
      <c r="D250">
        <f>VLOOKUP(Schedule!B250, 'Elo Ratings - Pre Season'!$A$2:$B$31,2, FALSE)</f>
        <v>1505.1761432511801</v>
      </c>
      <c r="E250">
        <f>VLOOKUP(Schedule!C250, 'Elo Ratings - Pre Season'!$A$2:$B$31,2, FALSE)</f>
        <v>1468.3919248330999</v>
      </c>
      <c r="F250">
        <v>0.102272727272727</v>
      </c>
    </row>
    <row r="251" spans="1:6" x14ac:dyDescent="0.45">
      <c r="A251" t="s">
        <v>60</v>
      </c>
      <c r="B251" t="s">
        <v>25</v>
      </c>
      <c r="C251" t="s">
        <v>23</v>
      </c>
      <c r="D251">
        <f>VLOOKUP(Schedule!B251, 'Elo Ratings - Pre Season'!$A$2:$B$31,2, FALSE)</f>
        <v>1433.33420073452</v>
      </c>
      <c r="E251">
        <f>VLOOKUP(Schedule!C251, 'Elo Ratings - Pre Season'!$A$2:$B$31,2, FALSE)</f>
        <v>1455.5883504191299</v>
      </c>
      <c r="F251">
        <v>-4.2253521126760597E-2</v>
      </c>
    </row>
    <row r="252" spans="1:6" x14ac:dyDescent="0.45">
      <c r="A252" t="s">
        <v>60</v>
      </c>
      <c r="B252" t="s">
        <v>40</v>
      </c>
      <c r="C252" t="s">
        <v>10</v>
      </c>
      <c r="D252">
        <f>VLOOKUP(Schedule!B252, 'Elo Ratings - Pre Season'!$A$2:$B$31,2, FALSE)</f>
        <v>1511.74507850229</v>
      </c>
      <c r="E252">
        <f>VLOOKUP(Schedule!C252, 'Elo Ratings - Pre Season'!$A$2:$B$31,2, FALSE)</f>
        <v>1513.7838452168801</v>
      </c>
      <c r="F252">
        <v>6.7415730337078705E-2</v>
      </c>
    </row>
    <row r="253" spans="1:6" x14ac:dyDescent="0.45">
      <c r="A253" t="s">
        <v>60</v>
      </c>
      <c r="B253" t="s">
        <v>29</v>
      </c>
      <c r="C253" t="s">
        <v>42</v>
      </c>
      <c r="D253">
        <f>VLOOKUP(Schedule!B253, 'Elo Ratings - Pre Season'!$A$2:$B$31,2, FALSE)</f>
        <v>1559.22207084247</v>
      </c>
      <c r="E253">
        <f>VLOOKUP(Schedule!C253, 'Elo Ratings - Pre Season'!$A$2:$B$31,2, FALSE)</f>
        <v>1590.545270505</v>
      </c>
      <c r="F253">
        <v>-4.08163265306122E-2</v>
      </c>
    </row>
    <row r="254" spans="1:6" x14ac:dyDescent="0.45">
      <c r="A254" t="s">
        <v>60</v>
      </c>
      <c r="B254" t="s">
        <v>35</v>
      </c>
      <c r="C254" t="s">
        <v>32</v>
      </c>
      <c r="D254">
        <f>VLOOKUP(Schedule!B254, 'Elo Ratings - Pre Season'!$A$2:$B$31,2, FALSE)</f>
        <v>1517.8440011816001</v>
      </c>
      <c r="E254">
        <f>VLOOKUP(Schedule!C254, 'Elo Ratings - Pre Season'!$A$2:$B$31,2, FALSE)</f>
        <v>1514.0316812078199</v>
      </c>
      <c r="F254">
        <v>5.0632911392405201E-2</v>
      </c>
    </row>
    <row r="255" spans="1:6" x14ac:dyDescent="0.45">
      <c r="A255" t="s">
        <v>60</v>
      </c>
      <c r="B255" t="s">
        <v>33</v>
      </c>
      <c r="C255" t="s">
        <v>20</v>
      </c>
      <c r="D255">
        <f>VLOOKUP(Schedule!B255, 'Elo Ratings - Pre Season'!$A$2:$B$31,2, FALSE)</f>
        <v>1427.1354796158</v>
      </c>
      <c r="E255">
        <f>VLOOKUP(Schedule!C255, 'Elo Ratings - Pre Season'!$A$2:$B$31,2, FALSE)</f>
        <v>1506.4629567151301</v>
      </c>
      <c r="F255">
        <v>6.2111801242235101E-3</v>
      </c>
    </row>
    <row r="256" spans="1:6" x14ac:dyDescent="0.45">
      <c r="A256" t="s">
        <v>60</v>
      </c>
      <c r="B256" t="s">
        <v>37</v>
      </c>
      <c r="C256" t="s">
        <v>17</v>
      </c>
      <c r="D256">
        <f>VLOOKUP(Schedule!B256, 'Elo Ratings - Pre Season'!$A$2:$B$31,2, FALSE)</f>
        <v>1526.2027098211199</v>
      </c>
      <c r="E256">
        <f>VLOOKUP(Schedule!C256, 'Elo Ratings - Pre Season'!$A$2:$B$31,2, FALSE)</f>
        <v>1496.2510574284499</v>
      </c>
      <c r="F256">
        <v>2.2471910112359699E-2</v>
      </c>
    </row>
    <row r="257" spans="1:6" x14ac:dyDescent="0.45">
      <c r="A257" t="s">
        <v>60</v>
      </c>
      <c r="B257" t="s">
        <v>11</v>
      </c>
      <c r="C257" t="s">
        <v>18</v>
      </c>
      <c r="D257">
        <f>VLOOKUP(Schedule!B257, 'Elo Ratings - Pre Season'!$A$2:$B$31,2, FALSE)</f>
        <v>1588.6730971234199</v>
      </c>
      <c r="E257">
        <f>VLOOKUP(Schedule!C257, 'Elo Ratings - Pre Season'!$A$2:$B$31,2, FALSE)</f>
        <v>1422.7330514932301</v>
      </c>
      <c r="F257">
        <v>4.2654028436019002E-2</v>
      </c>
    </row>
    <row r="258" spans="1:6" x14ac:dyDescent="0.45">
      <c r="A258" t="s">
        <v>61</v>
      </c>
      <c r="B258" t="s">
        <v>26</v>
      </c>
      <c r="C258" t="s">
        <v>31</v>
      </c>
      <c r="D258">
        <f>VLOOKUP(Schedule!B258, 'Elo Ratings - Pre Season'!$A$2:$B$31,2, FALSE)</f>
        <v>1477.56939209144</v>
      </c>
      <c r="E258">
        <f>VLOOKUP(Schedule!C258, 'Elo Ratings - Pre Season'!$A$2:$B$31,2, FALSE)</f>
        <v>1527.6277566730801</v>
      </c>
      <c r="F258">
        <v>7.6687116564418296E-3</v>
      </c>
    </row>
    <row r="259" spans="1:6" x14ac:dyDescent="0.45">
      <c r="A259" t="s">
        <v>61</v>
      </c>
      <c r="B259" t="s">
        <v>15</v>
      </c>
      <c r="C259" t="s">
        <v>24</v>
      </c>
      <c r="D259">
        <f>VLOOKUP(Schedule!B259, 'Elo Ratings - Pre Season'!$A$2:$B$31,2, FALSE)</f>
        <v>1535.1075395159701</v>
      </c>
      <c r="E259">
        <f>VLOOKUP(Schedule!C259, 'Elo Ratings - Pre Season'!$A$2:$B$31,2, FALSE)</f>
        <v>1535.44519643647</v>
      </c>
      <c r="F259">
        <v>2.1739130434782698E-2</v>
      </c>
    </row>
    <row r="260" spans="1:6" x14ac:dyDescent="0.45">
      <c r="A260" t="s">
        <v>61</v>
      </c>
      <c r="B260" t="s">
        <v>41</v>
      </c>
      <c r="C260" t="s">
        <v>36</v>
      </c>
      <c r="D260">
        <f>VLOOKUP(Schedule!B260, 'Elo Ratings - Pre Season'!$A$2:$B$31,2, FALSE)</f>
        <v>1537.03223861109</v>
      </c>
      <c r="E260">
        <f>VLOOKUP(Schedule!C260, 'Elo Ratings - Pre Season'!$A$2:$B$31,2, FALSE)</f>
        <v>1418.47649220432</v>
      </c>
      <c r="F260">
        <v>8.4745762711864403E-2</v>
      </c>
    </row>
    <row r="261" spans="1:6" x14ac:dyDescent="0.45">
      <c r="A261" t="s">
        <v>61</v>
      </c>
      <c r="B261" t="s">
        <v>27</v>
      </c>
      <c r="C261" t="s">
        <v>19</v>
      </c>
      <c r="D261">
        <f>VLOOKUP(Schedule!B261, 'Elo Ratings - Pre Season'!$A$2:$B$31,2, FALSE)</f>
        <v>1488.4482383178499</v>
      </c>
      <c r="E261">
        <f>VLOOKUP(Schedule!C261, 'Elo Ratings - Pre Season'!$A$2:$B$31,2, FALSE)</f>
        <v>1501.1235706124401</v>
      </c>
      <c r="F261">
        <v>4.5751633986928102E-2</v>
      </c>
    </row>
    <row r="262" spans="1:6" x14ac:dyDescent="0.45">
      <c r="A262" t="s">
        <v>61</v>
      </c>
      <c r="B262" t="s">
        <v>21</v>
      </c>
      <c r="C262" t="s">
        <v>16</v>
      </c>
      <c r="D262">
        <f>VLOOKUP(Schedule!B262, 'Elo Ratings - Pre Season'!$A$2:$B$31,2, FALSE)</f>
        <v>1537.2568075547799</v>
      </c>
      <c r="E262">
        <f>VLOOKUP(Schedule!C262, 'Elo Ratings - Pre Season'!$A$2:$B$31,2, FALSE)</f>
        <v>1474.3085107648601</v>
      </c>
      <c r="F262">
        <v>0.124324324324324</v>
      </c>
    </row>
    <row r="263" spans="1:6" x14ac:dyDescent="0.45">
      <c r="A263" t="s">
        <v>61</v>
      </c>
      <c r="B263" t="s">
        <v>22</v>
      </c>
      <c r="C263" t="s">
        <v>30</v>
      </c>
      <c r="D263">
        <f>VLOOKUP(Schedule!B263, 'Elo Ratings - Pre Season'!$A$2:$B$31,2, FALSE)</f>
        <v>1536.86484917293</v>
      </c>
      <c r="E263">
        <f>VLOOKUP(Schedule!C263, 'Elo Ratings - Pre Season'!$A$2:$B$31,2, FALSE)</f>
        <v>1539.4562396036399</v>
      </c>
      <c r="F263">
        <v>-5.5248618784530601E-3</v>
      </c>
    </row>
    <row r="264" spans="1:6" x14ac:dyDescent="0.45">
      <c r="A264" t="s">
        <v>61</v>
      </c>
      <c r="B264" t="s">
        <v>38</v>
      </c>
      <c r="C264" t="s">
        <v>34</v>
      </c>
      <c r="D264">
        <f>VLOOKUP(Schedule!B264, 'Elo Ratings - Pre Season'!$A$2:$B$31,2, FALSE)</f>
        <v>1500.26839934439</v>
      </c>
      <c r="E264">
        <f>VLOOKUP(Schedule!C264, 'Elo Ratings - Pre Season'!$A$2:$B$31,2, FALSE)</f>
        <v>1503.8938502056101</v>
      </c>
      <c r="F264">
        <v>5.1282051282051398E-2</v>
      </c>
    </row>
    <row r="265" spans="1:6" x14ac:dyDescent="0.45">
      <c r="A265" t="s">
        <v>61</v>
      </c>
      <c r="B265" t="s">
        <v>39</v>
      </c>
      <c r="C265" t="s">
        <v>28</v>
      </c>
      <c r="D265">
        <f>VLOOKUP(Schedule!B265, 'Elo Ratings - Pre Season'!$A$2:$B$31,2, FALSE)</f>
        <v>1505.1761432511801</v>
      </c>
      <c r="E265">
        <f>VLOOKUP(Schedule!C265, 'Elo Ratings - Pre Season'!$A$2:$B$31,2, FALSE)</f>
        <v>1468.3919248330999</v>
      </c>
      <c r="F265">
        <v>0.102272727272727</v>
      </c>
    </row>
    <row r="266" spans="1:6" x14ac:dyDescent="0.45">
      <c r="A266" t="s">
        <v>61</v>
      </c>
      <c r="B266" t="s">
        <v>25</v>
      </c>
      <c r="C266" t="s">
        <v>23</v>
      </c>
      <c r="D266">
        <f>VLOOKUP(Schedule!B266, 'Elo Ratings - Pre Season'!$A$2:$B$31,2, FALSE)</f>
        <v>1433.33420073452</v>
      </c>
      <c r="E266">
        <f>VLOOKUP(Schedule!C266, 'Elo Ratings - Pre Season'!$A$2:$B$31,2, FALSE)</f>
        <v>1455.5883504191299</v>
      </c>
      <c r="F266">
        <v>-4.2253521126760597E-2</v>
      </c>
    </row>
    <row r="267" spans="1:6" x14ac:dyDescent="0.45">
      <c r="A267" t="s">
        <v>61</v>
      </c>
      <c r="B267" t="s">
        <v>40</v>
      </c>
      <c r="C267" t="s">
        <v>10</v>
      </c>
      <c r="D267">
        <f>VLOOKUP(Schedule!B267, 'Elo Ratings - Pre Season'!$A$2:$B$31,2, FALSE)</f>
        <v>1511.74507850229</v>
      </c>
      <c r="E267">
        <f>VLOOKUP(Schedule!C267, 'Elo Ratings - Pre Season'!$A$2:$B$31,2, FALSE)</f>
        <v>1513.7838452168801</v>
      </c>
      <c r="F267">
        <v>6.7415730337078705E-2</v>
      </c>
    </row>
    <row r="268" spans="1:6" x14ac:dyDescent="0.45">
      <c r="A268" t="s">
        <v>61</v>
      </c>
      <c r="B268" t="s">
        <v>29</v>
      </c>
      <c r="C268" t="s">
        <v>42</v>
      </c>
      <c r="D268">
        <f>VLOOKUP(Schedule!B268, 'Elo Ratings - Pre Season'!$A$2:$B$31,2, FALSE)</f>
        <v>1559.22207084247</v>
      </c>
      <c r="E268">
        <f>VLOOKUP(Schedule!C268, 'Elo Ratings - Pre Season'!$A$2:$B$31,2, FALSE)</f>
        <v>1590.545270505</v>
      </c>
      <c r="F268">
        <v>-4.08163265306122E-2</v>
      </c>
    </row>
    <row r="269" spans="1:6" x14ac:dyDescent="0.45">
      <c r="A269" t="s">
        <v>61</v>
      </c>
      <c r="B269" t="s">
        <v>35</v>
      </c>
      <c r="C269" t="s">
        <v>32</v>
      </c>
      <c r="D269">
        <f>VLOOKUP(Schedule!B269, 'Elo Ratings - Pre Season'!$A$2:$B$31,2, FALSE)</f>
        <v>1517.8440011816001</v>
      </c>
      <c r="E269">
        <f>VLOOKUP(Schedule!C269, 'Elo Ratings - Pre Season'!$A$2:$B$31,2, FALSE)</f>
        <v>1514.0316812078199</v>
      </c>
      <c r="F269">
        <v>5.0632911392405201E-2</v>
      </c>
    </row>
    <row r="270" spans="1:6" x14ac:dyDescent="0.45">
      <c r="A270" t="s">
        <v>61</v>
      </c>
      <c r="B270" t="s">
        <v>37</v>
      </c>
      <c r="C270" t="s">
        <v>17</v>
      </c>
      <c r="D270">
        <f>VLOOKUP(Schedule!B270, 'Elo Ratings - Pre Season'!$A$2:$B$31,2, FALSE)</f>
        <v>1526.2027098211199</v>
      </c>
      <c r="E270">
        <f>VLOOKUP(Schedule!C270, 'Elo Ratings - Pre Season'!$A$2:$B$31,2, FALSE)</f>
        <v>1496.2510574284499</v>
      </c>
      <c r="F270">
        <v>2.2471910112359699E-2</v>
      </c>
    </row>
    <row r="271" spans="1:6" x14ac:dyDescent="0.45">
      <c r="A271" t="s">
        <v>61</v>
      </c>
      <c r="B271" t="s">
        <v>33</v>
      </c>
      <c r="C271" t="s">
        <v>20</v>
      </c>
      <c r="D271">
        <f>VLOOKUP(Schedule!B271, 'Elo Ratings - Pre Season'!$A$2:$B$31,2, FALSE)</f>
        <v>1427.1354796158</v>
      </c>
      <c r="E271">
        <f>VLOOKUP(Schedule!C271, 'Elo Ratings - Pre Season'!$A$2:$B$31,2, FALSE)</f>
        <v>1506.4629567151301</v>
      </c>
      <c r="F271">
        <v>6.2111801242235101E-3</v>
      </c>
    </row>
    <row r="272" spans="1:6" x14ac:dyDescent="0.45">
      <c r="A272" t="s">
        <v>61</v>
      </c>
      <c r="B272" t="s">
        <v>11</v>
      </c>
      <c r="C272" t="s">
        <v>18</v>
      </c>
      <c r="D272">
        <f>VLOOKUP(Schedule!B272, 'Elo Ratings - Pre Season'!$A$2:$B$31,2, FALSE)</f>
        <v>1588.6730971234199</v>
      </c>
      <c r="E272">
        <f>VLOOKUP(Schedule!C272, 'Elo Ratings - Pre Season'!$A$2:$B$31,2, FALSE)</f>
        <v>1422.7330514932301</v>
      </c>
      <c r="F272">
        <v>4.2654028436019002E-2</v>
      </c>
    </row>
    <row r="273" spans="1:6" x14ac:dyDescent="0.45">
      <c r="A273" t="s">
        <v>62</v>
      </c>
      <c r="B273" t="s">
        <v>27</v>
      </c>
      <c r="C273" t="s">
        <v>19</v>
      </c>
      <c r="D273">
        <f>VLOOKUP(Schedule!B273, 'Elo Ratings - Pre Season'!$A$2:$B$31,2, FALSE)</f>
        <v>1488.4482383178499</v>
      </c>
      <c r="E273">
        <f>VLOOKUP(Schedule!C273, 'Elo Ratings - Pre Season'!$A$2:$B$31,2, FALSE)</f>
        <v>1501.1235706124401</v>
      </c>
      <c r="F273">
        <v>4.5751633986928102E-2</v>
      </c>
    </row>
    <row r="274" spans="1:6" x14ac:dyDescent="0.45">
      <c r="A274" t="s">
        <v>62</v>
      </c>
      <c r="B274" t="s">
        <v>15</v>
      </c>
      <c r="C274" t="s">
        <v>24</v>
      </c>
      <c r="D274">
        <f>VLOOKUP(Schedule!B274, 'Elo Ratings - Pre Season'!$A$2:$B$31,2, FALSE)</f>
        <v>1535.1075395159701</v>
      </c>
      <c r="E274">
        <f>VLOOKUP(Schedule!C274, 'Elo Ratings - Pre Season'!$A$2:$B$31,2, FALSE)</f>
        <v>1535.44519643647</v>
      </c>
      <c r="F274">
        <v>2.1739130434782698E-2</v>
      </c>
    </row>
    <row r="275" spans="1:6" x14ac:dyDescent="0.45">
      <c r="A275" t="s">
        <v>62</v>
      </c>
      <c r="B275" t="s">
        <v>39</v>
      </c>
      <c r="C275" t="s">
        <v>28</v>
      </c>
      <c r="D275">
        <f>VLOOKUP(Schedule!B275, 'Elo Ratings - Pre Season'!$A$2:$B$31,2, FALSE)</f>
        <v>1505.1761432511801</v>
      </c>
      <c r="E275">
        <f>VLOOKUP(Schedule!C275, 'Elo Ratings - Pre Season'!$A$2:$B$31,2, FALSE)</f>
        <v>1468.3919248330999</v>
      </c>
      <c r="F275">
        <v>0.102272727272727</v>
      </c>
    </row>
    <row r="276" spans="1:6" x14ac:dyDescent="0.45">
      <c r="A276" t="s">
        <v>62</v>
      </c>
      <c r="B276" t="s">
        <v>26</v>
      </c>
      <c r="C276" t="s">
        <v>31</v>
      </c>
      <c r="D276">
        <f>VLOOKUP(Schedule!B276, 'Elo Ratings - Pre Season'!$A$2:$B$31,2, FALSE)</f>
        <v>1477.56939209144</v>
      </c>
      <c r="E276">
        <f>VLOOKUP(Schedule!C276, 'Elo Ratings - Pre Season'!$A$2:$B$31,2, FALSE)</f>
        <v>1527.6277566730801</v>
      </c>
      <c r="F276">
        <v>7.6687116564418296E-3</v>
      </c>
    </row>
    <row r="277" spans="1:6" x14ac:dyDescent="0.45">
      <c r="A277" t="s">
        <v>62</v>
      </c>
      <c r="B277" t="s">
        <v>40</v>
      </c>
      <c r="C277" t="s">
        <v>10</v>
      </c>
      <c r="D277">
        <f>VLOOKUP(Schedule!B277, 'Elo Ratings - Pre Season'!$A$2:$B$31,2, FALSE)</f>
        <v>1511.74507850229</v>
      </c>
      <c r="E277">
        <f>VLOOKUP(Schedule!C277, 'Elo Ratings - Pre Season'!$A$2:$B$31,2, FALSE)</f>
        <v>1513.7838452168801</v>
      </c>
      <c r="F277">
        <v>6.7415730337078705E-2</v>
      </c>
    </row>
    <row r="278" spans="1:6" x14ac:dyDescent="0.45">
      <c r="A278" t="s">
        <v>62</v>
      </c>
      <c r="B278" t="s">
        <v>29</v>
      </c>
      <c r="C278" t="s">
        <v>42</v>
      </c>
      <c r="D278">
        <f>VLOOKUP(Schedule!B278, 'Elo Ratings - Pre Season'!$A$2:$B$31,2, FALSE)</f>
        <v>1559.22207084247</v>
      </c>
      <c r="E278">
        <f>VLOOKUP(Schedule!C278, 'Elo Ratings - Pre Season'!$A$2:$B$31,2, FALSE)</f>
        <v>1590.545270505</v>
      </c>
      <c r="F278">
        <v>-4.08163265306122E-2</v>
      </c>
    </row>
    <row r="279" spans="1:6" x14ac:dyDescent="0.45">
      <c r="A279" t="s">
        <v>62</v>
      </c>
      <c r="B279" t="s">
        <v>25</v>
      </c>
      <c r="C279" t="s">
        <v>23</v>
      </c>
      <c r="D279">
        <f>VLOOKUP(Schedule!B279, 'Elo Ratings - Pre Season'!$A$2:$B$31,2, FALSE)</f>
        <v>1433.33420073452</v>
      </c>
      <c r="E279">
        <f>VLOOKUP(Schedule!C279, 'Elo Ratings - Pre Season'!$A$2:$B$31,2, FALSE)</f>
        <v>1455.5883504191299</v>
      </c>
      <c r="F279">
        <v>-4.2253521126760597E-2</v>
      </c>
    </row>
    <row r="280" spans="1:6" x14ac:dyDescent="0.45">
      <c r="A280" t="s">
        <v>62</v>
      </c>
      <c r="B280" t="s">
        <v>22</v>
      </c>
      <c r="C280" t="s">
        <v>30</v>
      </c>
      <c r="D280">
        <f>VLOOKUP(Schedule!B280, 'Elo Ratings - Pre Season'!$A$2:$B$31,2, FALSE)</f>
        <v>1536.86484917293</v>
      </c>
      <c r="E280">
        <f>VLOOKUP(Schedule!C280, 'Elo Ratings - Pre Season'!$A$2:$B$31,2, FALSE)</f>
        <v>1539.4562396036399</v>
      </c>
      <c r="F280">
        <v>-5.5248618784530601E-3</v>
      </c>
    </row>
    <row r="281" spans="1:6" x14ac:dyDescent="0.45">
      <c r="A281" t="s">
        <v>62</v>
      </c>
      <c r="B281" t="s">
        <v>11</v>
      </c>
      <c r="C281" t="s">
        <v>18</v>
      </c>
      <c r="D281">
        <f>VLOOKUP(Schedule!B281, 'Elo Ratings - Pre Season'!$A$2:$B$31,2, FALSE)</f>
        <v>1588.6730971234199</v>
      </c>
      <c r="E281">
        <f>VLOOKUP(Schedule!C281, 'Elo Ratings - Pre Season'!$A$2:$B$31,2, FALSE)</f>
        <v>1422.7330514932301</v>
      </c>
      <c r="F281">
        <v>4.2654028436019002E-2</v>
      </c>
    </row>
    <row r="282" spans="1:6" x14ac:dyDescent="0.45">
      <c r="A282" t="s">
        <v>62</v>
      </c>
      <c r="B282" t="s">
        <v>33</v>
      </c>
      <c r="C282" t="s">
        <v>20</v>
      </c>
      <c r="D282">
        <f>VLOOKUP(Schedule!B282, 'Elo Ratings - Pre Season'!$A$2:$B$31,2, FALSE)</f>
        <v>1427.1354796158</v>
      </c>
      <c r="E282">
        <f>VLOOKUP(Schedule!C282, 'Elo Ratings - Pre Season'!$A$2:$B$31,2, FALSE)</f>
        <v>1506.4629567151301</v>
      </c>
      <c r="F282">
        <v>6.2111801242235101E-3</v>
      </c>
    </row>
    <row r="283" spans="1:6" x14ac:dyDescent="0.45">
      <c r="A283" t="s">
        <v>62</v>
      </c>
      <c r="B283" t="s">
        <v>35</v>
      </c>
      <c r="C283" t="s">
        <v>32</v>
      </c>
      <c r="D283">
        <f>VLOOKUP(Schedule!B283, 'Elo Ratings - Pre Season'!$A$2:$B$31,2, FALSE)</f>
        <v>1517.8440011816001</v>
      </c>
      <c r="E283">
        <f>VLOOKUP(Schedule!C283, 'Elo Ratings - Pre Season'!$A$2:$B$31,2, FALSE)</f>
        <v>1514.0316812078199</v>
      </c>
      <c r="F283">
        <v>5.0632911392405201E-2</v>
      </c>
    </row>
    <row r="284" spans="1:6" x14ac:dyDescent="0.45">
      <c r="A284" t="s">
        <v>62</v>
      </c>
      <c r="B284" t="s">
        <v>37</v>
      </c>
      <c r="C284" t="s">
        <v>17</v>
      </c>
      <c r="D284">
        <f>VLOOKUP(Schedule!B284, 'Elo Ratings - Pre Season'!$A$2:$B$31,2, FALSE)</f>
        <v>1526.2027098211199</v>
      </c>
      <c r="E284">
        <f>VLOOKUP(Schedule!C284, 'Elo Ratings - Pre Season'!$A$2:$B$31,2, FALSE)</f>
        <v>1496.2510574284499</v>
      </c>
      <c r="F284">
        <v>2.2471910112359699E-2</v>
      </c>
    </row>
    <row r="285" spans="1:6" x14ac:dyDescent="0.45">
      <c r="A285" t="s">
        <v>62</v>
      </c>
      <c r="B285" t="s">
        <v>41</v>
      </c>
      <c r="C285" t="s">
        <v>36</v>
      </c>
      <c r="D285">
        <f>VLOOKUP(Schedule!B285, 'Elo Ratings - Pre Season'!$A$2:$B$31,2, FALSE)</f>
        <v>1537.03223861109</v>
      </c>
      <c r="E285">
        <f>VLOOKUP(Schedule!C285, 'Elo Ratings - Pre Season'!$A$2:$B$31,2, FALSE)</f>
        <v>1418.47649220432</v>
      </c>
      <c r="F285">
        <v>8.4745762711864403E-2</v>
      </c>
    </row>
    <row r="286" spans="1:6" x14ac:dyDescent="0.45">
      <c r="A286" t="s">
        <v>62</v>
      </c>
      <c r="B286" t="s">
        <v>21</v>
      </c>
      <c r="C286" t="s">
        <v>16</v>
      </c>
      <c r="D286">
        <f>VLOOKUP(Schedule!B286, 'Elo Ratings - Pre Season'!$A$2:$B$31,2, FALSE)</f>
        <v>1537.2568075547799</v>
      </c>
      <c r="E286">
        <f>VLOOKUP(Schedule!C286, 'Elo Ratings - Pre Season'!$A$2:$B$31,2, FALSE)</f>
        <v>1474.3085107648601</v>
      </c>
      <c r="F286">
        <v>0.124324324324324</v>
      </c>
    </row>
    <row r="287" spans="1:6" x14ac:dyDescent="0.45">
      <c r="A287" t="s">
        <v>62</v>
      </c>
      <c r="B287" t="s">
        <v>38</v>
      </c>
      <c r="C287" t="s">
        <v>34</v>
      </c>
      <c r="D287">
        <f>VLOOKUP(Schedule!B287, 'Elo Ratings - Pre Season'!$A$2:$B$31,2, FALSE)</f>
        <v>1500.26839934439</v>
      </c>
      <c r="E287">
        <f>VLOOKUP(Schedule!C287, 'Elo Ratings - Pre Season'!$A$2:$B$31,2, FALSE)</f>
        <v>1503.8938502056101</v>
      </c>
      <c r="F287">
        <v>5.1282051282051398E-2</v>
      </c>
    </row>
    <row r="288" spans="1:6" x14ac:dyDescent="0.45">
      <c r="A288" t="s">
        <v>63</v>
      </c>
      <c r="B288" t="s">
        <v>21</v>
      </c>
      <c r="C288" t="s">
        <v>16</v>
      </c>
      <c r="D288">
        <f>VLOOKUP(Schedule!B288, 'Elo Ratings - Pre Season'!$A$2:$B$31,2, FALSE)</f>
        <v>1537.2568075547799</v>
      </c>
      <c r="E288">
        <f>VLOOKUP(Schedule!C288, 'Elo Ratings - Pre Season'!$A$2:$B$31,2, FALSE)</f>
        <v>1474.3085107648601</v>
      </c>
      <c r="F288">
        <v>0.124324324324324</v>
      </c>
    </row>
    <row r="289" spans="1:6" x14ac:dyDescent="0.45">
      <c r="A289" t="s">
        <v>63</v>
      </c>
      <c r="B289" t="s">
        <v>26</v>
      </c>
      <c r="C289" t="s">
        <v>31</v>
      </c>
      <c r="D289">
        <f>VLOOKUP(Schedule!B289, 'Elo Ratings - Pre Season'!$A$2:$B$31,2, FALSE)</f>
        <v>1477.56939209144</v>
      </c>
      <c r="E289">
        <f>VLOOKUP(Schedule!C289, 'Elo Ratings - Pre Season'!$A$2:$B$31,2, FALSE)</f>
        <v>1527.6277566730801</v>
      </c>
      <c r="F289">
        <v>7.6687116564418296E-3</v>
      </c>
    </row>
    <row r="290" spans="1:6" x14ac:dyDescent="0.45">
      <c r="A290" t="s">
        <v>63</v>
      </c>
      <c r="B290" t="s">
        <v>38</v>
      </c>
      <c r="C290" t="s">
        <v>34</v>
      </c>
      <c r="D290">
        <f>VLOOKUP(Schedule!B290, 'Elo Ratings - Pre Season'!$A$2:$B$31,2, FALSE)</f>
        <v>1500.26839934439</v>
      </c>
      <c r="E290">
        <f>VLOOKUP(Schedule!C290, 'Elo Ratings - Pre Season'!$A$2:$B$31,2, FALSE)</f>
        <v>1503.8938502056101</v>
      </c>
      <c r="F290">
        <v>5.1282051282051398E-2</v>
      </c>
    </row>
    <row r="291" spans="1:6" x14ac:dyDescent="0.45">
      <c r="A291" t="s">
        <v>63</v>
      </c>
      <c r="B291" t="s">
        <v>32</v>
      </c>
      <c r="C291" t="s">
        <v>27</v>
      </c>
      <c r="D291">
        <f>VLOOKUP(Schedule!B291, 'Elo Ratings - Pre Season'!$A$2:$B$31,2, FALSE)</f>
        <v>1514.0316812078199</v>
      </c>
      <c r="E291">
        <f>VLOOKUP(Schedule!C291, 'Elo Ratings - Pre Season'!$A$2:$B$31,2, FALSE)</f>
        <v>1488.4482383178499</v>
      </c>
      <c r="F291">
        <v>4.4585987261146598E-2</v>
      </c>
    </row>
    <row r="292" spans="1:6" x14ac:dyDescent="0.45">
      <c r="A292" t="s">
        <v>63</v>
      </c>
      <c r="B292" t="s">
        <v>19</v>
      </c>
      <c r="C292" t="s">
        <v>35</v>
      </c>
      <c r="D292">
        <f>VLOOKUP(Schedule!B292, 'Elo Ratings - Pre Season'!$A$2:$B$31,2, FALSE)</f>
        <v>1501.1235706124401</v>
      </c>
      <c r="E292">
        <f>VLOOKUP(Schedule!C292, 'Elo Ratings - Pre Season'!$A$2:$B$31,2, FALSE)</f>
        <v>1517.8440011816001</v>
      </c>
      <c r="F292">
        <v>0.1125</v>
      </c>
    </row>
    <row r="293" spans="1:6" x14ac:dyDescent="0.45">
      <c r="A293" t="s">
        <v>64</v>
      </c>
      <c r="B293" t="s">
        <v>32</v>
      </c>
      <c r="C293" t="s">
        <v>27</v>
      </c>
      <c r="D293">
        <f>VLOOKUP(Schedule!B293, 'Elo Ratings - Pre Season'!$A$2:$B$31,2, FALSE)</f>
        <v>1514.0316812078199</v>
      </c>
      <c r="E293">
        <f>VLOOKUP(Schedule!C293, 'Elo Ratings - Pre Season'!$A$2:$B$31,2, FALSE)</f>
        <v>1488.4482383178499</v>
      </c>
      <c r="F293">
        <v>4.4585987261146598E-2</v>
      </c>
    </row>
    <row r="294" spans="1:6" x14ac:dyDescent="0.45">
      <c r="A294" t="s">
        <v>64</v>
      </c>
      <c r="B294" t="s">
        <v>17</v>
      </c>
      <c r="C294" t="s">
        <v>16</v>
      </c>
      <c r="D294">
        <f>VLOOKUP(Schedule!B294, 'Elo Ratings - Pre Season'!$A$2:$B$31,2, FALSE)</f>
        <v>1496.2510574284499</v>
      </c>
      <c r="E294">
        <f>VLOOKUP(Schedule!C294, 'Elo Ratings - Pre Season'!$A$2:$B$31,2, FALSE)</f>
        <v>1474.3085107648601</v>
      </c>
      <c r="F294">
        <v>-1.38888888888888E-2</v>
      </c>
    </row>
    <row r="295" spans="1:6" x14ac:dyDescent="0.45">
      <c r="A295" t="s">
        <v>64</v>
      </c>
      <c r="B295" t="s">
        <v>28</v>
      </c>
      <c r="C295" t="s">
        <v>38</v>
      </c>
      <c r="D295">
        <f>VLOOKUP(Schedule!B295, 'Elo Ratings - Pre Season'!$A$2:$B$31,2, FALSE)</f>
        <v>1468.3919248330999</v>
      </c>
      <c r="E295">
        <f>VLOOKUP(Schedule!C295, 'Elo Ratings - Pre Season'!$A$2:$B$31,2, FALSE)</f>
        <v>1500.26839934439</v>
      </c>
      <c r="F295">
        <v>5.7971014492753603E-2</v>
      </c>
    </row>
    <row r="296" spans="1:6" x14ac:dyDescent="0.45">
      <c r="A296" t="s">
        <v>64</v>
      </c>
      <c r="B296" t="s">
        <v>41</v>
      </c>
      <c r="C296" t="s">
        <v>25</v>
      </c>
      <c r="D296">
        <f>VLOOKUP(Schedule!B296, 'Elo Ratings - Pre Season'!$A$2:$B$31,2, FALSE)</f>
        <v>1537.03223861109</v>
      </c>
      <c r="E296">
        <f>VLOOKUP(Schedule!C296, 'Elo Ratings - Pre Season'!$A$2:$B$31,2, FALSE)</f>
        <v>1433.33420073452</v>
      </c>
      <c r="F296">
        <v>8.4745762711864403E-2</v>
      </c>
    </row>
    <row r="297" spans="1:6" x14ac:dyDescent="0.45">
      <c r="A297" t="s">
        <v>64</v>
      </c>
      <c r="B297" t="s">
        <v>18</v>
      </c>
      <c r="C297" t="s">
        <v>29</v>
      </c>
      <c r="D297">
        <f>VLOOKUP(Schedule!B297, 'Elo Ratings - Pre Season'!$A$2:$B$31,2, FALSE)</f>
        <v>1422.7330514932301</v>
      </c>
      <c r="E297">
        <f>VLOOKUP(Schedule!C297, 'Elo Ratings - Pre Season'!$A$2:$B$31,2, FALSE)</f>
        <v>1559.22207084247</v>
      </c>
      <c r="F297">
        <v>-4.76190476190477E-2</v>
      </c>
    </row>
    <row r="298" spans="1:6" x14ac:dyDescent="0.45">
      <c r="A298" t="s">
        <v>64</v>
      </c>
      <c r="B298" t="s">
        <v>30</v>
      </c>
      <c r="C298" t="s">
        <v>21</v>
      </c>
      <c r="D298">
        <f>VLOOKUP(Schedule!B298, 'Elo Ratings - Pre Season'!$A$2:$B$31,2, FALSE)</f>
        <v>1539.4562396036399</v>
      </c>
      <c r="E298">
        <f>VLOOKUP(Schedule!C298, 'Elo Ratings - Pre Season'!$A$2:$B$31,2, FALSE)</f>
        <v>1537.2568075547799</v>
      </c>
      <c r="F298">
        <v>9.3922651933701695E-2</v>
      </c>
    </row>
    <row r="299" spans="1:6" x14ac:dyDescent="0.45">
      <c r="A299" t="s">
        <v>64</v>
      </c>
      <c r="B299" t="s">
        <v>34</v>
      </c>
      <c r="C299" t="s">
        <v>33</v>
      </c>
      <c r="D299">
        <f>VLOOKUP(Schedule!B299, 'Elo Ratings - Pre Season'!$A$2:$B$31,2, FALSE)</f>
        <v>1503.8938502056101</v>
      </c>
      <c r="E299">
        <f>VLOOKUP(Schedule!C299, 'Elo Ratings - Pre Season'!$A$2:$B$31,2, FALSE)</f>
        <v>1427.1354796158</v>
      </c>
      <c r="F299">
        <v>4.7619047619047603E-2</v>
      </c>
    </row>
    <row r="300" spans="1:6" x14ac:dyDescent="0.45">
      <c r="A300" t="s">
        <v>64</v>
      </c>
      <c r="B300" t="s">
        <v>42</v>
      </c>
      <c r="C300" t="s">
        <v>31</v>
      </c>
      <c r="D300">
        <f>VLOOKUP(Schedule!B300, 'Elo Ratings - Pre Season'!$A$2:$B$31,2, FALSE)</f>
        <v>1590.545270505</v>
      </c>
      <c r="E300">
        <f>VLOOKUP(Schedule!C300, 'Elo Ratings - Pre Season'!$A$2:$B$31,2, FALSE)</f>
        <v>1527.6277566730801</v>
      </c>
      <c r="F300">
        <v>4.3902439024390297E-2</v>
      </c>
    </row>
    <row r="301" spans="1:6" x14ac:dyDescent="0.45">
      <c r="A301" t="s">
        <v>64</v>
      </c>
      <c r="B301" t="s">
        <v>23</v>
      </c>
      <c r="C301" t="s">
        <v>15</v>
      </c>
      <c r="D301">
        <f>VLOOKUP(Schedule!B301, 'Elo Ratings - Pre Season'!$A$2:$B$31,2, FALSE)</f>
        <v>1455.5883504191299</v>
      </c>
      <c r="E301">
        <f>VLOOKUP(Schedule!C301, 'Elo Ratings - Pre Season'!$A$2:$B$31,2, FALSE)</f>
        <v>1535.1075395159701</v>
      </c>
      <c r="F301">
        <v>0.19008264462809901</v>
      </c>
    </row>
    <row r="302" spans="1:6" x14ac:dyDescent="0.45">
      <c r="A302" t="s">
        <v>64</v>
      </c>
      <c r="B302" t="s">
        <v>24</v>
      </c>
      <c r="C302" t="s">
        <v>26</v>
      </c>
      <c r="D302">
        <f>VLOOKUP(Schedule!B302, 'Elo Ratings - Pre Season'!$A$2:$B$31,2, FALSE)</f>
        <v>1535.44519643647</v>
      </c>
      <c r="E302">
        <f>VLOOKUP(Schedule!C302, 'Elo Ratings - Pre Season'!$A$2:$B$31,2, FALSE)</f>
        <v>1477.56939209144</v>
      </c>
      <c r="F302">
        <v>0.12727272727272701</v>
      </c>
    </row>
    <row r="303" spans="1:6" x14ac:dyDescent="0.45">
      <c r="A303" t="s">
        <v>64</v>
      </c>
      <c r="B303" t="s">
        <v>20</v>
      </c>
      <c r="C303" t="s">
        <v>40</v>
      </c>
      <c r="D303">
        <f>VLOOKUP(Schedule!B303, 'Elo Ratings - Pre Season'!$A$2:$B$31,2, FALSE)</f>
        <v>1506.4629567151301</v>
      </c>
      <c r="E303">
        <f>VLOOKUP(Schedule!C303, 'Elo Ratings - Pre Season'!$A$2:$B$31,2, FALSE)</f>
        <v>1511.74507850229</v>
      </c>
      <c r="F303">
        <v>7.3170731707316999E-2</v>
      </c>
    </row>
    <row r="304" spans="1:6" x14ac:dyDescent="0.45">
      <c r="A304" t="s">
        <v>64</v>
      </c>
      <c r="B304" t="s">
        <v>36</v>
      </c>
      <c r="C304" t="s">
        <v>37</v>
      </c>
      <c r="D304">
        <f>VLOOKUP(Schedule!B304, 'Elo Ratings - Pre Season'!$A$2:$B$31,2, FALSE)</f>
        <v>1418.47649220432</v>
      </c>
      <c r="E304">
        <f>VLOOKUP(Schedule!C304, 'Elo Ratings - Pre Season'!$A$2:$B$31,2, FALSE)</f>
        <v>1526.2027098211199</v>
      </c>
      <c r="F304">
        <v>0.22834645669291301</v>
      </c>
    </row>
    <row r="305" spans="1:6" x14ac:dyDescent="0.45">
      <c r="A305" t="s">
        <v>64</v>
      </c>
      <c r="B305" t="s">
        <v>10</v>
      </c>
      <c r="C305" t="s">
        <v>22</v>
      </c>
      <c r="D305">
        <f>VLOOKUP(Schedule!B305, 'Elo Ratings - Pre Season'!$A$2:$B$31,2, FALSE)</f>
        <v>1513.7838452168801</v>
      </c>
      <c r="E305">
        <f>VLOOKUP(Schedule!C305, 'Elo Ratings - Pre Season'!$A$2:$B$31,2, FALSE)</f>
        <v>1536.86484917293</v>
      </c>
      <c r="F305">
        <v>2.9239766081871298E-2</v>
      </c>
    </row>
    <row r="306" spans="1:6" x14ac:dyDescent="0.45">
      <c r="A306" t="s">
        <v>64</v>
      </c>
      <c r="B306" t="s">
        <v>11</v>
      </c>
      <c r="C306" t="s">
        <v>39</v>
      </c>
      <c r="D306">
        <f>VLOOKUP(Schedule!B306, 'Elo Ratings - Pre Season'!$A$2:$B$31,2, FALSE)</f>
        <v>1588.6730971234199</v>
      </c>
      <c r="E306">
        <f>VLOOKUP(Schedule!C306, 'Elo Ratings - Pre Season'!$A$2:$B$31,2, FALSE)</f>
        <v>1505.1761432511801</v>
      </c>
      <c r="F306">
        <v>4.2654028436019002E-2</v>
      </c>
    </row>
    <row r="307" spans="1:6" x14ac:dyDescent="0.45">
      <c r="A307" t="s">
        <v>64</v>
      </c>
      <c r="B307" t="s">
        <v>19</v>
      </c>
      <c r="C307" t="s">
        <v>35</v>
      </c>
      <c r="D307">
        <f>VLOOKUP(Schedule!B307, 'Elo Ratings - Pre Season'!$A$2:$B$31,2, FALSE)</f>
        <v>1501.1235706124401</v>
      </c>
      <c r="E307">
        <f>VLOOKUP(Schedule!C307, 'Elo Ratings - Pre Season'!$A$2:$B$31,2, FALSE)</f>
        <v>1517.8440011816001</v>
      </c>
      <c r="F307">
        <v>0.1125</v>
      </c>
    </row>
    <row r="308" spans="1:6" x14ac:dyDescent="0.45">
      <c r="A308" t="s">
        <v>65</v>
      </c>
      <c r="B308" t="s">
        <v>30</v>
      </c>
      <c r="C308" t="s">
        <v>21</v>
      </c>
      <c r="D308">
        <f>VLOOKUP(Schedule!B308, 'Elo Ratings - Pre Season'!$A$2:$B$31,2, FALSE)</f>
        <v>1539.4562396036399</v>
      </c>
      <c r="E308">
        <f>VLOOKUP(Schedule!C308, 'Elo Ratings - Pre Season'!$A$2:$B$31,2, FALSE)</f>
        <v>1537.2568075547799</v>
      </c>
      <c r="F308">
        <v>9.3922651933701695E-2</v>
      </c>
    </row>
    <row r="309" spans="1:6" x14ac:dyDescent="0.45">
      <c r="A309" t="s">
        <v>65</v>
      </c>
      <c r="B309" t="s">
        <v>24</v>
      </c>
      <c r="C309" t="s">
        <v>26</v>
      </c>
      <c r="D309">
        <f>VLOOKUP(Schedule!B309, 'Elo Ratings - Pre Season'!$A$2:$B$31,2, FALSE)</f>
        <v>1535.44519643647</v>
      </c>
      <c r="E309">
        <f>VLOOKUP(Schedule!C309, 'Elo Ratings - Pre Season'!$A$2:$B$31,2, FALSE)</f>
        <v>1477.56939209144</v>
      </c>
      <c r="F309">
        <v>0.12727272727272701</v>
      </c>
    </row>
    <row r="310" spans="1:6" x14ac:dyDescent="0.45">
      <c r="A310" t="s">
        <v>65</v>
      </c>
      <c r="B310" t="s">
        <v>20</v>
      </c>
      <c r="C310" t="s">
        <v>40</v>
      </c>
      <c r="D310">
        <f>VLOOKUP(Schedule!B310, 'Elo Ratings - Pre Season'!$A$2:$B$31,2, FALSE)</f>
        <v>1506.4629567151301</v>
      </c>
      <c r="E310">
        <f>VLOOKUP(Schedule!C310, 'Elo Ratings - Pre Season'!$A$2:$B$31,2, FALSE)</f>
        <v>1511.74507850229</v>
      </c>
      <c r="F310">
        <v>7.3170731707316999E-2</v>
      </c>
    </row>
    <row r="311" spans="1:6" x14ac:dyDescent="0.45">
      <c r="A311" t="s">
        <v>65</v>
      </c>
      <c r="B311" t="s">
        <v>32</v>
      </c>
      <c r="C311" t="s">
        <v>27</v>
      </c>
      <c r="D311">
        <f>VLOOKUP(Schedule!B311, 'Elo Ratings - Pre Season'!$A$2:$B$31,2, FALSE)</f>
        <v>1514.0316812078199</v>
      </c>
      <c r="E311">
        <f>VLOOKUP(Schedule!C311, 'Elo Ratings - Pre Season'!$A$2:$B$31,2, FALSE)</f>
        <v>1488.4482383178499</v>
      </c>
      <c r="F311">
        <v>4.4585987261146598E-2</v>
      </c>
    </row>
    <row r="312" spans="1:6" x14ac:dyDescent="0.45">
      <c r="A312" t="s">
        <v>65</v>
      </c>
      <c r="B312" t="s">
        <v>18</v>
      </c>
      <c r="C312" t="s">
        <v>29</v>
      </c>
      <c r="D312">
        <f>VLOOKUP(Schedule!B312, 'Elo Ratings - Pre Season'!$A$2:$B$31,2, FALSE)</f>
        <v>1422.7330514932301</v>
      </c>
      <c r="E312">
        <f>VLOOKUP(Schedule!C312, 'Elo Ratings - Pre Season'!$A$2:$B$31,2, FALSE)</f>
        <v>1559.22207084247</v>
      </c>
      <c r="F312">
        <v>-4.76190476190477E-2</v>
      </c>
    </row>
    <row r="313" spans="1:6" x14ac:dyDescent="0.45">
      <c r="A313" t="s">
        <v>65</v>
      </c>
      <c r="B313" t="s">
        <v>11</v>
      </c>
      <c r="C313" t="s">
        <v>39</v>
      </c>
      <c r="D313">
        <f>VLOOKUP(Schedule!B313, 'Elo Ratings - Pre Season'!$A$2:$B$31,2, FALSE)</f>
        <v>1588.6730971234199</v>
      </c>
      <c r="E313">
        <f>VLOOKUP(Schedule!C313, 'Elo Ratings - Pre Season'!$A$2:$B$31,2, FALSE)</f>
        <v>1505.1761432511801</v>
      </c>
      <c r="F313">
        <v>4.2654028436019002E-2</v>
      </c>
    </row>
    <row r="314" spans="1:6" x14ac:dyDescent="0.45">
      <c r="A314" t="s">
        <v>65</v>
      </c>
      <c r="B314" t="s">
        <v>28</v>
      </c>
      <c r="C314" t="s">
        <v>38</v>
      </c>
      <c r="D314">
        <f>VLOOKUP(Schedule!B314, 'Elo Ratings - Pre Season'!$A$2:$B$31,2, FALSE)</f>
        <v>1468.3919248330999</v>
      </c>
      <c r="E314">
        <f>VLOOKUP(Schedule!C314, 'Elo Ratings - Pre Season'!$A$2:$B$31,2, FALSE)</f>
        <v>1500.26839934439</v>
      </c>
      <c r="F314">
        <v>5.7971014492753603E-2</v>
      </c>
    </row>
    <row r="315" spans="1:6" x14ac:dyDescent="0.45">
      <c r="A315" t="s">
        <v>65</v>
      </c>
      <c r="B315" t="s">
        <v>19</v>
      </c>
      <c r="C315" t="s">
        <v>35</v>
      </c>
      <c r="D315">
        <f>VLOOKUP(Schedule!B315, 'Elo Ratings - Pre Season'!$A$2:$B$31,2, FALSE)</f>
        <v>1501.1235706124401</v>
      </c>
      <c r="E315">
        <f>VLOOKUP(Schedule!C315, 'Elo Ratings - Pre Season'!$A$2:$B$31,2, FALSE)</f>
        <v>1517.8440011816001</v>
      </c>
      <c r="F315">
        <v>0.1125</v>
      </c>
    </row>
    <row r="316" spans="1:6" x14ac:dyDescent="0.45">
      <c r="A316" t="s">
        <v>65</v>
      </c>
      <c r="B316" t="s">
        <v>41</v>
      </c>
      <c r="C316" t="s">
        <v>25</v>
      </c>
      <c r="D316">
        <f>VLOOKUP(Schedule!B316, 'Elo Ratings - Pre Season'!$A$2:$B$31,2, FALSE)</f>
        <v>1537.03223861109</v>
      </c>
      <c r="E316">
        <f>VLOOKUP(Schedule!C316, 'Elo Ratings - Pre Season'!$A$2:$B$31,2, FALSE)</f>
        <v>1433.33420073452</v>
      </c>
      <c r="F316">
        <v>8.4745762711864403E-2</v>
      </c>
    </row>
    <row r="317" spans="1:6" x14ac:dyDescent="0.45">
      <c r="A317" t="s">
        <v>65</v>
      </c>
      <c r="B317" t="s">
        <v>34</v>
      </c>
      <c r="C317" t="s">
        <v>33</v>
      </c>
      <c r="D317">
        <f>VLOOKUP(Schedule!B317, 'Elo Ratings - Pre Season'!$A$2:$B$31,2, FALSE)</f>
        <v>1503.8938502056101</v>
      </c>
      <c r="E317">
        <f>VLOOKUP(Schedule!C317, 'Elo Ratings - Pre Season'!$A$2:$B$31,2, FALSE)</f>
        <v>1427.1354796158</v>
      </c>
      <c r="F317">
        <v>4.7619047619047603E-2</v>
      </c>
    </row>
    <row r="318" spans="1:6" x14ac:dyDescent="0.45">
      <c r="A318" t="s">
        <v>65</v>
      </c>
      <c r="B318" t="s">
        <v>17</v>
      </c>
      <c r="C318" t="s">
        <v>16</v>
      </c>
      <c r="D318">
        <f>VLOOKUP(Schedule!B318, 'Elo Ratings - Pre Season'!$A$2:$B$31,2, FALSE)</f>
        <v>1496.2510574284499</v>
      </c>
      <c r="E318">
        <f>VLOOKUP(Schedule!C318, 'Elo Ratings - Pre Season'!$A$2:$B$31,2, FALSE)</f>
        <v>1474.3085107648601</v>
      </c>
      <c r="F318">
        <v>-1.38888888888888E-2</v>
      </c>
    </row>
    <row r="319" spans="1:6" x14ac:dyDescent="0.45">
      <c r="A319" t="s">
        <v>65</v>
      </c>
      <c r="B319" t="s">
        <v>23</v>
      </c>
      <c r="C319" t="s">
        <v>15</v>
      </c>
      <c r="D319">
        <f>VLOOKUP(Schedule!B319, 'Elo Ratings - Pre Season'!$A$2:$B$31,2, FALSE)</f>
        <v>1455.5883504191299</v>
      </c>
      <c r="E319">
        <f>VLOOKUP(Schedule!C319, 'Elo Ratings - Pre Season'!$A$2:$B$31,2, FALSE)</f>
        <v>1535.1075395159701</v>
      </c>
      <c r="F319">
        <v>0.19008264462809901</v>
      </c>
    </row>
    <row r="320" spans="1:6" x14ac:dyDescent="0.45">
      <c r="A320" t="s">
        <v>65</v>
      </c>
      <c r="B320" t="s">
        <v>42</v>
      </c>
      <c r="C320" t="s">
        <v>31</v>
      </c>
      <c r="D320">
        <f>VLOOKUP(Schedule!B320, 'Elo Ratings - Pre Season'!$A$2:$B$31,2, FALSE)</f>
        <v>1590.545270505</v>
      </c>
      <c r="E320">
        <f>VLOOKUP(Schedule!C320, 'Elo Ratings - Pre Season'!$A$2:$B$31,2, FALSE)</f>
        <v>1527.6277566730801</v>
      </c>
      <c r="F320">
        <v>4.3902439024390297E-2</v>
      </c>
    </row>
    <row r="321" spans="1:6" x14ac:dyDescent="0.45">
      <c r="A321" t="s">
        <v>65</v>
      </c>
      <c r="B321" t="s">
        <v>36</v>
      </c>
      <c r="C321" t="s">
        <v>37</v>
      </c>
      <c r="D321">
        <f>VLOOKUP(Schedule!B321, 'Elo Ratings - Pre Season'!$A$2:$B$31,2, FALSE)</f>
        <v>1418.47649220432</v>
      </c>
      <c r="E321">
        <f>VLOOKUP(Schedule!C321, 'Elo Ratings - Pre Season'!$A$2:$B$31,2, FALSE)</f>
        <v>1526.2027098211199</v>
      </c>
      <c r="F321">
        <v>0.22834645669291301</v>
      </c>
    </row>
    <row r="322" spans="1:6" x14ac:dyDescent="0.45">
      <c r="A322" t="s">
        <v>65</v>
      </c>
      <c r="B322" t="s">
        <v>10</v>
      </c>
      <c r="C322" t="s">
        <v>22</v>
      </c>
      <c r="D322">
        <f>VLOOKUP(Schedule!B322, 'Elo Ratings - Pre Season'!$A$2:$B$31,2, FALSE)</f>
        <v>1513.7838452168801</v>
      </c>
      <c r="E322">
        <f>VLOOKUP(Schedule!C322, 'Elo Ratings - Pre Season'!$A$2:$B$31,2, FALSE)</f>
        <v>1536.86484917293</v>
      </c>
      <c r="F322">
        <v>2.9239766081871298E-2</v>
      </c>
    </row>
    <row r="323" spans="1:6" x14ac:dyDescent="0.45">
      <c r="A323" t="s">
        <v>66</v>
      </c>
      <c r="B323" t="s">
        <v>18</v>
      </c>
      <c r="C323" t="s">
        <v>29</v>
      </c>
      <c r="D323">
        <f>VLOOKUP(Schedule!B323, 'Elo Ratings - Pre Season'!$A$2:$B$31,2, FALSE)</f>
        <v>1422.7330514932301</v>
      </c>
      <c r="E323">
        <f>VLOOKUP(Schedule!C323, 'Elo Ratings - Pre Season'!$A$2:$B$31,2, FALSE)</f>
        <v>1559.22207084247</v>
      </c>
      <c r="F323">
        <v>-4.76190476190477E-2</v>
      </c>
    </row>
    <row r="324" spans="1:6" x14ac:dyDescent="0.45">
      <c r="A324" t="s">
        <v>66</v>
      </c>
      <c r="B324" t="s">
        <v>28</v>
      </c>
      <c r="C324" t="s">
        <v>38</v>
      </c>
      <c r="D324">
        <f>VLOOKUP(Schedule!B324, 'Elo Ratings - Pre Season'!$A$2:$B$31,2, FALSE)</f>
        <v>1468.3919248330999</v>
      </c>
      <c r="E324">
        <f>VLOOKUP(Schedule!C324, 'Elo Ratings - Pre Season'!$A$2:$B$31,2, FALSE)</f>
        <v>1500.26839934439</v>
      </c>
      <c r="F324">
        <v>5.7971014492753603E-2</v>
      </c>
    </row>
    <row r="325" spans="1:6" x14ac:dyDescent="0.45">
      <c r="A325" t="s">
        <v>66</v>
      </c>
      <c r="B325" t="s">
        <v>41</v>
      </c>
      <c r="C325" t="s">
        <v>25</v>
      </c>
      <c r="D325">
        <f>VLOOKUP(Schedule!B325, 'Elo Ratings - Pre Season'!$A$2:$B$31,2, FALSE)</f>
        <v>1537.03223861109</v>
      </c>
      <c r="E325">
        <f>VLOOKUP(Schedule!C325, 'Elo Ratings - Pre Season'!$A$2:$B$31,2, FALSE)</f>
        <v>1433.33420073452</v>
      </c>
      <c r="F325">
        <v>8.4745762711864403E-2</v>
      </c>
    </row>
    <row r="326" spans="1:6" x14ac:dyDescent="0.45">
      <c r="A326" t="s">
        <v>66</v>
      </c>
      <c r="B326" t="s">
        <v>30</v>
      </c>
      <c r="C326" t="s">
        <v>21</v>
      </c>
      <c r="D326">
        <f>VLOOKUP(Schedule!B326, 'Elo Ratings - Pre Season'!$A$2:$B$31,2, FALSE)</f>
        <v>1539.4562396036399</v>
      </c>
      <c r="E326">
        <f>VLOOKUP(Schedule!C326, 'Elo Ratings - Pre Season'!$A$2:$B$31,2, FALSE)</f>
        <v>1537.2568075547799</v>
      </c>
      <c r="F326">
        <v>9.3922651933701695E-2</v>
      </c>
    </row>
    <row r="327" spans="1:6" x14ac:dyDescent="0.45">
      <c r="A327" t="s">
        <v>66</v>
      </c>
      <c r="B327" t="s">
        <v>17</v>
      </c>
      <c r="C327" t="s">
        <v>16</v>
      </c>
      <c r="D327">
        <f>VLOOKUP(Schedule!B327, 'Elo Ratings - Pre Season'!$A$2:$B$31,2, FALSE)</f>
        <v>1496.2510574284499</v>
      </c>
      <c r="E327">
        <f>VLOOKUP(Schedule!C327, 'Elo Ratings - Pre Season'!$A$2:$B$31,2, FALSE)</f>
        <v>1474.3085107648601</v>
      </c>
      <c r="F327">
        <v>-1.38888888888888E-2</v>
      </c>
    </row>
    <row r="328" spans="1:6" x14ac:dyDescent="0.45">
      <c r="A328" t="s">
        <v>66</v>
      </c>
      <c r="B328" t="s">
        <v>34</v>
      </c>
      <c r="C328" t="s">
        <v>33</v>
      </c>
      <c r="D328">
        <f>VLOOKUP(Schedule!B328, 'Elo Ratings - Pre Season'!$A$2:$B$31,2, FALSE)</f>
        <v>1503.8938502056101</v>
      </c>
      <c r="E328">
        <f>VLOOKUP(Schedule!C328, 'Elo Ratings - Pre Season'!$A$2:$B$31,2, FALSE)</f>
        <v>1427.1354796158</v>
      </c>
      <c r="F328">
        <v>4.7619047619047603E-2</v>
      </c>
    </row>
    <row r="329" spans="1:6" x14ac:dyDescent="0.45">
      <c r="A329" t="s">
        <v>66</v>
      </c>
      <c r="B329" t="s">
        <v>23</v>
      </c>
      <c r="C329" t="s">
        <v>15</v>
      </c>
      <c r="D329">
        <f>VLOOKUP(Schedule!B329, 'Elo Ratings - Pre Season'!$A$2:$B$31,2, FALSE)</f>
        <v>1455.5883504191299</v>
      </c>
      <c r="E329">
        <f>VLOOKUP(Schedule!C329, 'Elo Ratings - Pre Season'!$A$2:$B$31,2, FALSE)</f>
        <v>1535.1075395159701</v>
      </c>
      <c r="F329">
        <v>0.19008264462809901</v>
      </c>
    </row>
    <row r="330" spans="1:6" x14ac:dyDescent="0.45">
      <c r="A330" t="s">
        <v>66</v>
      </c>
      <c r="B330" t="s">
        <v>24</v>
      </c>
      <c r="C330" t="s">
        <v>26</v>
      </c>
      <c r="D330">
        <f>VLOOKUP(Schedule!B330, 'Elo Ratings - Pre Season'!$A$2:$B$31,2, FALSE)</f>
        <v>1535.44519643647</v>
      </c>
      <c r="E330">
        <f>VLOOKUP(Schedule!C330, 'Elo Ratings - Pre Season'!$A$2:$B$31,2, FALSE)</f>
        <v>1477.56939209144</v>
      </c>
      <c r="F330">
        <v>0.12727272727272701</v>
      </c>
    </row>
    <row r="331" spans="1:6" x14ac:dyDescent="0.45">
      <c r="A331" t="s">
        <v>66</v>
      </c>
      <c r="B331" t="s">
        <v>20</v>
      </c>
      <c r="C331" t="s">
        <v>40</v>
      </c>
      <c r="D331">
        <f>VLOOKUP(Schedule!B331, 'Elo Ratings - Pre Season'!$A$2:$B$31,2, FALSE)</f>
        <v>1506.4629567151301</v>
      </c>
      <c r="E331">
        <f>VLOOKUP(Schedule!C331, 'Elo Ratings - Pre Season'!$A$2:$B$31,2, FALSE)</f>
        <v>1511.74507850229</v>
      </c>
      <c r="F331">
        <v>7.3170731707316999E-2</v>
      </c>
    </row>
    <row r="332" spans="1:6" x14ac:dyDescent="0.45">
      <c r="A332" t="s">
        <v>66</v>
      </c>
      <c r="B332" t="s">
        <v>32</v>
      </c>
      <c r="C332" t="s">
        <v>27</v>
      </c>
      <c r="D332">
        <f>VLOOKUP(Schedule!B332, 'Elo Ratings - Pre Season'!$A$2:$B$31,2, FALSE)</f>
        <v>1514.0316812078199</v>
      </c>
      <c r="E332">
        <f>VLOOKUP(Schedule!C332, 'Elo Ratings - Pre Season'!$A$2:$B$31,2, FALSE)</f>
        <v>1488.4482383178499</v>
      </c>
      <c r="F332">
        <v>4.4585987261146598E-2</v>
      </c>
    </row>
    <row r="333" spans="1:6" x14ac:dyDescent="0.45">
      <c r="A333" t="s">
        <v>66</v>
      </c>
      <c r="B333" t="s">
        <v>36</v>
      </c>
      <c r="C333" t="s">
        <v>37</v>
      </c>
      <c r="D333">
        <f>VLOOKUP(Schedule!B333, 'Elo Ratings - Pre Season'!$A$2:$B$31,2, FALSE)</f>
        <v>1418.47649220432</v>
      </c>
      <c r="E333">
        <f>VLOOKUP(Schedule!C333, 'Elo Ratings - Pre Season'!$A$2:$B$31,2, FALSE)</f>
        <v>1526.2027098211199</v>
      </c>
      <c r="F333">
        <v>0.22834645669291301</v>
      </c>
    </row>
    <row r="334" spans="1:6" x14ac:dyDescent="0.45">
      <c r="A334" t="s">
        <v>66</v>
      </c>
      <c r="B334" t="s">
        <v>19</v>
      </c>
      <c r="C334" t="s">
        <v>35</v>
      </c>
      <c r="D334">
        <f>VLOOKUP(Schedule!B334, 'Elo Ratings - Pre Season'!$A$2:$B$31,2, FALSE)</f>
        <v>1501.1235706124401</v>
      </c>
      <c r="E334">
        <f>VLOOKUP(Schedule!C334, 'Elo Ratings - Pre Season'!$A$2:$B$31,2, FALSE)</f>
        <v>1517.8440011816001</v>
      </c>
      <c r="F334">
        <v>0.1125</v>
      </c>
    </row>
    <row r="335" spans="1:6" x14ac:dyDescent="0.45">
      <c r="A335" t="s">
        <v>66</v>
      </c>
      <c r="B335" t="s">
        <v>11</v>
      </c>
      <c r="C335" t="s">
        <v>39</v>
      </c>
      <c r="D335">
        <f>VLOOKUP(Schedule!B335, 'Elo Ratings - Pre Season'!$A$2:$B$31,2, FALSE)</f>
        <v>1588.6730971234199</v>
      </c>
      <c r="E335">
        <f>VLOOKUP(Schedule!C335, 'Elo Ratings - Pre Season'!$A$2:$B$31,2, FALSE)</f>
        <v>1505.1761432511801</v>
      </c>
      <c r="F335">
        <v>4.2654028436019002E-2</v>
      </c>
    </row>
    <row r="336" spans="1:6" x14ac:dyDescent="0.45">
      <c r="A336" t="s">
        <v>66</v>
      </c>
      <c r="B336" t="s">
        <v>10</v>
      </c>
      <c r="C336" t="s">
        <v>22</v>
      </c>
      <c r="D336">
        <f>VLOOKUP(Schedule!B336, 'Elo Ratings - Pre Season'!$A$2:$B$31,2, FALSE)</f>
        <v>1513.7838452168801</v>
      </c>
      <c r="E336">
        <f>VLOOKUP(Schedule!C336, 'Elo Ratings - Pre Season'!$A$2:$B$31,2, FALSE)</f>
        <v>1536.86484917293</v>
      </c>
      <c r="F336">
        <v>2.9239766081871298E-2</v>
      </c>
    </row>
    <row r="337" spans="1:6" x14ac:dyDescent="0.45">
      <c r="A337" t="s">
        <v>66</v>
      </c>
      <c r="B337" t="s">
        <v>42</v>
      </c>
      <c r="C337" t="s">
        <v>31</v>
      </c>
      <c r="D337">
        <f>VLOOKUP(Schedule!B337, 'Elo Ratings - Pre Season'!$A$2:$B$31,2, FALSE)</f>
        <v>1590.545270505</v>
      </c>
      <c r="E337">
        <f>VLOOKUP(Schedule!C337, 'Elo Ratings - Pre Season'!$A$2:$B$31,2, FALSE)</f>
        <v>1527.6277566730801</v>
      </c>
      <c r="F337">
        <v>4.3902439024390297E-2</v>
      </c>
    </row>
    <row r="338" spans="1:6" x14ac:dyDescent="0.45">
      <c r="A338" t="s">
        <v>67</v>
      </c>
      <c r="B338" t="s">
        <v>30</v>
      </c>
      <c r="C338" t="s">
        <v>33</v>
      </c>
      <c r="D338">
        <f>VLOOKUP(Schedule!B338, 'Elo Ratings - Pre Season'!$A$2:$B$31,2, FALSE)</f>
        <v>1539.4562396036399</v>
      </c>
      <c r="E338">
        <f>VLOOKUP(Schedule!C338, 'Elo Ratings - Pre Season'!$A$2:$B$31,2, FALSE)</f>
        <v>1427.1354796158</v>
      </c>
      <c r="F338">
        <v>9.3922651933701695E-2</v>
      </c>
    </row>
    <row r="339" spans="1:6" x14ac:dyDescent="0.45">
      <c r="A339" t="s">
        <v>67</v>
      </c>
      <c r="B339" t="s">
        <v>17</v>
      </c>
      <c r="C339" t="s">
        <v>41</v>
      </c>
      <c r="D339">
        <f>VLOOKUP(Schedule!B339, 'Elo Ratings - Pre Season'!$A$2:$B$31,2, FALSE)</f>
        <v>1496.2510574284499</v>
      </c>
      <c r="E339">
        <f>VLOOKUP(Schedule!C339, 'Elo Ratings - Pre Season'!$A$2:$B$31,2, FALSE)</f>
        <v>1537.03223861109</v>
      </c>
      <c r="F339">
        <v>-1.38888888888888E-2</v>
      </c>
    </row>
    <row r="340" spans="1:6" x14ac:dyDescent="0.45">
      <c r="A340" t="s">
        <v>67</v>
      </c>
      <c r="B340" t="s">
        <v>28</v>
      </c>
      <c r="C340" t="s">
        <v>40</v>
      </c>
      <c r="D340">
        <f>VLOOKUP(Schedule!B340, 'Elo Ratings - Pre Season'!$A$2:$B$31,2, FALSE)</f>
        <v>1468.3919248330999</v>
      </c>
      <c r="E340">
        <f>VLOOKUP(Schedule!C340, 'Elo Ratings - Pre Season'!$A$2:$B$31,2, FALSE)</f>
        <v>1511.74507850229</v>
      </c>
      <c r="F340">
        <v>5.7971014492753603E-2</v>
      </c>
    </row>
    <row r="341" spans="1:6" x14ac:dyDescent="0.45">
      <c r="A341" t="s">
        <v>67</v>
      </c>
      <c r="B341" t="s">
        <v>21</v>
      </c>
      <c r="C341" t="s">
        <v>26</v>
      </c>
      <c r="D341">
        <f>VLOOKUP(Schedule!B341, 'Elo Ratings - Pre Season'!$A$2:$B$31,2, FALSE)</f>
        <v>1537.2568075547799</v>
      </c>
      <c r="E341">
        <f>VLOOKUP(Schedule!C341, 'Elo Ratings - Pre Season'!$A$2:$B$31,2, FALSE)</f>
        <v>1477.56939209144</v>
      </c>
      <c r="F341">
        <v>0.124324324324324</v>
      </c>
    </row>
    <row r="342" spans="1:6" x14ac:dyDescent="0.45">
      <c r="A342" t="s">
        <v>67</v>
      </c>
      <c r="B342" t="s">
        <v>42</v>
      </c>
      <c r="C342" t="s">
        <v>27</v>
      </c>
      <c r="D342">
        <f>VLOOKUP(Schedule!B342, 'Elo Ratings - Pre Season'!$A$2:$B$31,2, FALSE)</f>
        <v>1590.545270505</v>
      </c>
      <c r="E342">
        <f>VLOOKUP(Schedule!C342, 'Elo Ratings - Pre Season'!$A$2:$B$31,2, FALSE)</f>
        <v>1488.4482383178499</v>
      </c>
      <c r="F342">
        <v>4.3902439024390297E-2</v>
      </c>
    </row>
    <row r="343" spans="1:6" x14ac:dyDescent="0.45">
      <c r="A343" t="s">
        <v>67</v>
      </c>
      <c r="B343" t="s">
        <v>23</v>
      </c>
      <c r="C343" t="s">
        <v>22</v>
      </c>
      <c r="D343">
        <f>VLOOKUP(Schedule!B343, 'Elo Ratings - Pre Season'!$A$2:$B$31,2, FALSE)</f>
        <v>1455.5883504191299</v>
      </c>
      <c r="E343">
        <f>VLOOKUP(Schedule!C343, 'Elo Ratings - Pre Season'!$A$2:$B$31,2, FALSE)</f>
        <v>1536.86484917293</v>
      </c>
      <c r="F343">
        <v>0.19008264462809901</v>
      </c>
    </row>
    <row r="344" spans="1:6" x14ac:dyDescent="0.45">
      <c r="A344" t="s">
        <v>67</v>
      </c>
      <c r="B344" t="s">
        <v>24</v>
      </c>
      <c r="C344" t="s">
        <v>25</v>
      </c>
      <c r="D344">
        <f>VLOOKUP(Schedule!B344, 'Elo Ratings - Pre Season'!$A$2:$B$31,2, FALSE)</f>
        <v>1535.44519643647</v>
      </c>
      <c r="E344">
        <f>VLOOKUP(Schedule!C344, 'Elo Ratings - Pre Season'!$A$2:$B$31,2, FALSE)</f>
        <v>1433.33420073452</v>
      </c>
      <c r="F344">
        <v>0.12727272727272701</v>
      </c>
    </row>
    <row r="345" spans="1:6" x14ac:dyDescent="0.45">
      <c r="A345" t="s">
        <v>67</v>
      </c>
      <c r="B345" t="s">
        <v>20</v>
      </c>
      <c r="C345" t="s">
        <v>35</v>
      </c>
      <c r="D345">
        <f>VLOOKUP(Schedule!B345, 'Elo Ratings - Pre Season'!$A$2:$B$31,2, FALSE)</f>
        <v>1506.4629567151301</v>
      </c>
      <c r="E345">
        <f>VLOOKUP(Schedule!C345, 'Elo Ratings - Pre Season'!$A$2:$B$31,2, FALSE)</f>
        <v>1517.8440011816001</v>
      </c>
      <c r="F345">
        <v>7.3170731707316999E-2</v>
      </c>
    </row>
    <row r="346" spans="1:6" x14ac:dyDescent="0.45">
      <c r="A346" t="s">
        <v>67</v>
      </c>
      <c r="B346" t="s">
        <v>36</v>
      </c>
      <c r="C346" t="s">
        <v>10</v>
      </c>
      <c r="D346">
        <f>VLOOKUP(Schedule!B346, 'Elo Ratings - Pre Season'!$A$2:$B$31,2, FALSE)</f>
        <v>1418.47649220432</v>
      </c>
      <c r="E346">
        <f>VLOOKUP(Schedule!C346, 'Elo Ratings - Pre Season'!$A$2:$B$31,2, FALSE)</f>
        <v>1513.7838452168801</v>
      </c>
      <c r="F346">
        <v>0.22834645669291301</v>
      </c>
    </row>
    <row r="347" spans="1:6" x14ac:dyDescent="0.45">
      <c r="A347" t="s">
        <v>67</v>
      </c>
      <c r="B347" t="s">
        <v>16</v>
      </c>
      <c r="C347" t="s">
        <v>15</v>
      </c>
      <c r="D347">
        <f>VLOOKUP(Schedule!B347, 'Elo Ratings - Pre Season'!$A$2:$B$31,2, FALSE)</f>
        <v>1474.3085107648601</v>
      </c>
      <c r="E347">
        <f>VLOOKUP(Schedule!C347, 'Elo Ratings - Pre Season'!$A$2:$B$31,2, FALSE)</f>
        <v>1535.1075395159701</v>
      </c>
      <c r="F347">
        <v>6.8493150684931406E-2</v>
      </c>
    </row>
    <row r="348" spans="1:6" x14ac:dyDescent="0.45">
      <c r="A348" t="s">
        <v>67</v>
      </c>
      <c r="B348" t="s">
        <v>19</v>
      </c>
      <c r="C348" t="s">
        <v>39</v>
      </c>
      <c r="D348">
        <f>VLOOKUP(Schedule!B348, 'Elo Ratings - Pre Season'!$A$2:$B$31,2, FALSE)</f>
        <v>1501.1235706124401</v>
      </c>
      <c r="E348">
        <f>VLOOKUP(Schedule!C348, 'Elo Ratings - Pre Season'!$A$2:$B$31,2, FALSE)</f>
        <v>1505.1761432511801</v>
      </c>
      <c r="F348">
        <v>0.1125</v>
      </c>
    </row>
    <row r="349" spans="1:6" x14ac:dyDescent="0.45">
      <c r="A349" t="s">
        <v>68</v>
      </c>
      <c r="B349" t="s">
        <v>34</v>
      </c>
      <c r="C349" t="s">
        <v>38</v>
      </c>
      <c r="D349">
        <f>VLOOKUP(Schedule!B349, 'Elo Ratings - Pre Season'!$A$2:$B$31,2, FALSE)</f>
        <v>1503.8938502056101</v>
      </c>
      <c r="E349">
        <f>VLOOKUP(Schedule!C349, 'Elo Ratings - Pre Season'!$A$2:$B$31,2, FALSE)</f>
        <v>1500.26839934439</v>
      </c>
      <c r="F349">
        <v>4.7619047619047603E-2</v>
      </c>
    </row>
    <row r="350" spans="1:6" x14ac:dyDescent="0.45">
      <c r="A350" t="s">
        <v>68</v>
      </c>
      <c r="B350" t="s">
        <v>17</v>
      </c>
      <c r="C350" t="s">
        <v>41</v>
      </c>
      <c r="D350">
        <f>VLOOKUP(Schedule!B350, 'Elo Ratings - Pre Season'!$A$2:$B$31,2, FALSE)</f>
        <v>1496.2510574284499</v>
      </c>
      <c r="E350">
        <f>VLOOKUP(Schedule!C350, 'Elo Ratings - Pre Season'!$A$2:$B$31,2, FALSE)</f>
        <v>1537.03223861109</v>
      </c>
      <c r="F350">
        <v>-1.38888888888888E-2</v>
      </c>
    </row>
    <row r="351" spans="1:6" x14ac:dyDescent="0.45">
      <c r="A351" t="s">
        <v>68</v>
      </c>
      <c r="B351" t="s">
        <v>28</v>
      </c>
      <c r="C351" t="s">
        <v>40</v>
      </c>
      <c r="D351">
        <f>VLOOKUP(Schedule!B351, 'Elo Ratings - Pre Season'!$A$2:$B$31,2, FALSE)</f>
        <v>1468.3919248330999</v>
      </c>
      <c r="E351">
        <f>VLOOKUP(Schedule!C351, 'Elo Ratings - Pre Season'!$A$2:$B$31,2, FALSE)</f>
        <v>1511.74507850229</v>
      </c>
      <c r="F351">
        <v>5.7971014492753603E-2</v>
      </c>
    </row>
    <row r="352" spans="1:6" x14ac:dyDescent="0.45">
      <c r="A352" t="s">
        <v>68</v>
      </c>
      <c r="B352" t="s">
        <v>18</v>
      </c>
      <c r="C352" t="s">
        <v>11</v>
      </c>
      <c r="D352">
        <f>VLOOKUP(Schedule!B352, 'Elo Ratings - Pre Season'!$A$2:$B$31,2, FALSE)</f>
        <v>1422.7330514932301</v>
      </c>
      <c r="E352">
        <f>VLOOKUP(Schedule!C352, 'Elo Ratings - Pre Season'!$A$2:$B$31,2, FALSE)</f>
        <v>1588.6730971234199</v>
      </c>
      <c r="F352">
        <v>-4.76190476190477E-2</v>
      </c>
    </row>
    <row r="353" spans="1:6" x14ac:dyDescent="0.45">
      <c r="A353" t="s">
        <v>68</v>
      </c>
      <c r="B353" t="s">
        <v>21</v>
      </c>
      <c r="C353" t="s">
        <v>26</v>
      </c>
      <c r="D353">
        <f>VLOOKUP(Schedule!B353, 'Elo Ratings - Pre Season'!$A$2:$B$31,2, FALSE)</f>
        <v>1537.2568075547799</v>
      </c>
      <c r="E353">
        <f>VLOOKUP(Schedule!C353, 'Elo Ratings - Pre Season'!$A$2:$B$31,2, FALSE)</f>
        <v>1477.56939209144</v>
      </c>
      <c r="F353">
        <v>0.124324324324324</v>
      </c>
    </row>
    <row r="354" spans="1:6" x14ac:dyDescent="0.45">
      <c r="A354" t="s">
        <v>68</v>
      </c>
      <c r="B354" t="s">
        <v>30</v>
      </c>
      <c r="C354" t="s">
        <v>33</v>
      </c>
      <c r="D354">
        <f>VLOOKUP(Schedule!B354, 'Elo Ratings - Pre Season'!$A$2:$B$31,2, FALSE)</f>
        <v>1539.4562396036399</v>
      </c>
      <c r="E354">
        <f>VLOOKUP(Schedule!C354, 'Elo Ratings - Pre Season'!$A$2:$B$31,2, FALSE)</f>
        <v>1427.1354796158</v>
      </c>
      <c r="F354">
        <v>9.3922651933701695E-2</v>
      </c>
    </row>
    <row r="355" spans="1:6" x14ac:dyDescent="0.45">
      <c r="A355" t="s">
        <v>68</v>
      </c>
      <c r="B355" t="s">
        <v>42</v>
      </c>
      <c r="C355" t="s">
        <v>27</v>
      </c>
      <c r="D355">
        <f>VLOOKUP(Schedule!B355, 'Elo Ratings - Pre Season'!$A$2:$B$31,2, FALSE)</f>
        <v>1590.545270505</v>
      </c>
      <c r="E355">
        <f>VLOOKUP(Schedule!C355, 'Elo Ratings - Pre Season'!$A$2:$B$31,2, FALSE)</f>
        <v>1488.4482383178499</v>
      </c>
      <c r="F355">
        <v>4.3902439024390297E-2</v>
      </c>
    </row>
    <row r="356" spans="1:6" x14ac:dyDescent="0.45">
      <c r="A356" t="s">
        <v>68</v>
      </c>
      <c r="B356" t="s">
        <v>32</v>
      </c>
      <c r="C356" t="s">
        <v>29</v>
      </c>
      <c r="D356">
        <f>VLOOKUP(Schedule!B356, 'Elo Ratings - Pre Season'!$A$2:$B$31,2, FALSE)</f>
        <v>1514.0316812078199</v>
      </c>
      <c r="E356">
        <f>VLOOKUP(Schedule!C356, 'Elo Ratings - Pre Season'!$A$2:$B$31,2, FALSE)</f>
        <v>1559.22207084247</v>
      </c>
      <c r="F356">
        <v>4.4585987261146598E-2</v>
      </c>
    </row>
    <row r="357" spans="1:6" x14ac:dyDescent="0.45">
      <c r="A357" t="s">
        <v>68</v>
      </c>
      <c r="B357" t="s">
        <v>23</v>
      </c>
      <c r="C357" t="s">
        <v>22</v>
      </c>
      <c r="D357">
        <f>VLOOKUP(Schedule!B357, 'Elo Ratings - Pre Season'!$A$2:$B$31,2, FALSE)</f>
        <v>1455.5883504191299</v>
      </c>
      <c r="E357">
        <f>VLOOKUP(Schedule!C357, 'Elo Ratings - Pre Season'!$A$2:$B$31,2, FALSE)</f>
        <v>1536.86484917293</v>
      </c>
      <c r="F357">
        <v>0.19008264462809901</v>
      </c>
    </row>
    <row r="358" spans="1:6" x14ac:dyDescent="0.45">
      <c r="A358" t="s">
        <v>68</v>
      </c>
      <c r="B358" t="s">
        <v>24</v>
      </c>
      <c r="C358" t="s">
        <v>25</v>
      </c>
      <c r="D358">
        <f>VLOOKUP(Schedule!B358, 'Elo Ratings - Pre Season'!$A$2:$B$31,2, FALSE)</f>
        <v>1535.44519643647</v>
      </c>
      <c r="E358">
        <f>VLOOKUP(Schedule!C358, 'Elo Ratings - Pre Season'!$A$2:$B$31,2, FALSE)</f>
        <v>1433.33420073452</v>
      </c>
      <c r="F358">
        <v>0.12727272727272701</v>
      </c>
    </row>
    <row r="359" spans="1:6" x14ac:dyDescent="0.45">
      <c r="A359" t="s">
        <v>68</v>
      </c>
      <c r="B359" t="s">
        <v>20</v>
      </c>
      <c r="C359" t="s">
        <v>35</v>
      </c>
      <c r="D359">
        <f>VLOOKUP(Schedule!B359, 'Elo Ratings - Pre Season'!$A$2:$B$31,2, FALSE)</f>
        <v>1506.4629567151301</v>
      </c>
      <c r="E359">
        <f>VLOOKUP(Schedule!C359, 'Elo Ratings - Pre Season'!$A$2:$B$31,2, FALSE)</f>
        <v>1517.8440011816001</v>
      </c>
      <c r="F359">
        <v>7.3170731707316999E-2</v>
      </c>
    </row>
    <row r="360" spans="1:6" x14ac:dyDescent="0.45">
      <c r="A360" t="s">
        <v>68</v>
      </c>
      <c r="B360" t="s">
        <v>31</v>
      </c>
      <c r="C360" t="s">
        <v>37</v>
      </c>
      <c r="D360">
        <f>VLOOKUP(Schedule!B360, 'Elo Ratings - Pre Season'!$A$2:$B$31,2, FALSE)</f>
        <v>1527.6277566730801</v>
      </c>
      <c r="E360">
        <f>VLOOKUP(Schedule!C360, 'Elo Ratings - Pre Season'!$A$2:$B$31,2, FALSE)</f>
        <v>1526.2027098211199</v>
      </c>
      <c r="F360">
        <v>6.3291139240506306E-2</v>
      </c>
    </row>
    <row r="361" spans="1:6" x14ac:dyDescent="0.45">
      <c r="A361" t="s">
        <v>68</v>
      </c>
      <c r="B361" t="s">
        <v>36</v>
      </c>
      <c r="C361" t="s">
        <v>10</v>
      </c>
      <c r="D361">
        <f>VLOOKUP(Schedule!B361, 'Elo Ratings - Pre Season'!$A$2:$B$31,2, FALSE)</f>
        <v>1418.47649220432</v>
      </c>
      <c r="E361">
        <f>VLOOKUP(Schedule!C361, 'Elo Ratings - Pre Season'!$A$2:$B$31,2, FALSE)</f>
        <v>1513.7838452168801</v>
      </c>
      <c r="F361">
        <v>0.22834645669291301</v>
      </c>
    </row>
    <row r="362" spans="1:6" x14ac:dyDescent="0.45">
      <c r="A362" t="s">
        <v>68</v>
      </c>
      <c r="B362" t="s">
        <v>16</v>
      </c>
      <c r="C362" t="s">
        <v>15</v>
      </c>
      <c r="D362">
        <f>VLOOKUP(Schedule!B362, 'Elo Ratings - Pre Season'!$A$2:$B$31,2, FALSE)</f>
        <v>1474.3085107648601</v>
      </c>
      <c r="E362">
        <f>VLOOKUP(Schedule!C362, 'Elo Ratings - Pre Season'!$A$2:$B$31,2, FALSE)</f>
        <v>1535.1075395159701</v>
      </c>
      <c r="F362">
        <v>6.8493150684931406E-2</v>
      </c>
    </row>
    <row r="363" spans="1:6" x14ac:dyDescent="0.45">
      <c r="A363" t="s">
        <v>68</v>
      </c>
      <c r="B363" t="s">
        <v>19</v>
      </c>
      <c r="C363" t="s">
        <v>39</v>
      </c>
      <c r="D363">
        <f>VLOOKUP(Schedule!B363, 'Elo Ratings - Pre Season'!$A$2:$B$31,2, FALSE)</f>
        <v>1501.1235706124401</v>
      </c>
      <c r="E363">
        <f>VLOOKUP(Schedule!C363, 'Elo Ratings - Pre Season'!$A$2:$B$31,2, FALSE)</f>
        <v>1505.1761432511801</v>
      </c>
      <c r="F363">
        <v>0.1125</v>
      </c>
    </row>
    <row r="364" spans="1:6" x14ac:dyDescent="0.45">
      <c r="A364" t="s">
        <v>69</v>
      </c>
      <c r="B364" t="s">
        <v>20</v>
      </c>
      <c r="C364" t="s">
        <v>35</v>
      </c>
      <c r="D364">
        <f>VLOOKUP(Schedule!B364, 'Elo Ratings - Pre Season'!$A$2:$B$31,2, FALSE)</f>
        <v>1506.4629567151301</v>
      </c>
      <c r="E364">
        <f>VLOOKUP(Schedule!C364, 'Elo Ratings - Pre Season'!$A$2:$B$31,2, FALSE)</f>
        <v>1517.8440011816001</v>
      </c>
      <c r="F364">
        <v>7.3170731707316999E-2</v>
      </c>
    </row>
    <row r="365" spans="1:6" x14ac:dyDescent="0.45">
      <c r="A365" t="s">
        <v>69</v>
      </c>
      <c r="B365" t="s">
        <v>19</v>
      </c>
      <c r="C365" t="s">
        <v>39</v>
      </c>
      <c r="D365">
        <f>VLOOKUP(Schedule!B365, 'Elo Ratings - Pre Season'!$A$2:$B$31,2, FALSE)</f>
        <v>1501.1235706124401</v>
      </c>
      <c r="E365">
        <f>VLOOKUP(Schedule!C365, 'Elo Ratings - Pre Season'!$A$2:$B$31,2, FALSE)</f>
        <v>1505.1761432511801</v>
      </c>
      <c r="F365">
        <v>0.1125</v>
      </c>
    </row>
    <row r="366" spans="1:6" x14ac:dyDescent="0.45">
      <c r="A366" t="s">
        <v>69</v>
      </c>
      <c r="B366" t="s">
        <v>16</v>
      </c>
      <c r="C366" t="s">
        <v>15</v>
      </c>
      <c r="D366">
        <f>VLOOKUP(Schedule!B366, 'Elo Ratings - Pre Season'!$A$2:$B$31,2, FALSE)</f>
        <v>1474.3085107648601</v>
      </c>
      <c r="E366">
        <f>VLOOKUP(Schedule!C366, 'Elo Ratings - Pre Season'!$A$2:$B$31,2, FALSE)</f>
        <v>1535.1075395159701</v>
      </c>
      <c r="F366">
        <v>6.8493150684931406E-2</v>
      </c>
    </row>
    <row r="367" spans="1:6" x14ac:dyDescent="0.45">
      <c r="A367" t="s">
        <v>69</v>
      </c>
      <c r="B367" t="s">
        <v>34</v>
      </c>
      <c r="C367" t="s">
        <v>38</v>
      </c>
      <c r="D367">
        <f>VLOOKUP(Schedule!B367, 'Elo Ratings - Pre Season'!$A$2:$B$31,2, FALSE)</f>
        <v>1503.8938502056101</v>
      </c>
      <c r="E367">
        <f>VLOOKUP(Schedule!C367, 'Elo Ratings - Pre Season'!$A$2:$B$31,2, FALSE)</f>
        <v>1500.26839934439</v>
      </c>
      <c r="F367">
        <v>4.7619047619047603E-2</v>
      </c>
    </row>
    <row r="368" spans="1:6" x14ac:dyDescent="0.45">
      <c r="A368" t="s">
        <v>69</v>
      </c>
      <c r="B368" t="s">
        <v>17</v>
      </c>
      <c r="C368" t="s">
        <v>41</v>
      </c>
      <c r="D368">
        <f>VLOOKUP(Schedule!B368, 'Elo Ratings - Pre Season'!$A$2:$B$31,2, FALSE)</f>
        <v>1496.2510574284499</v>
      </c>
      <c r="E368">
        <f>VLOOKUP(Schedule!C368, 'Elo Ratings - Pre Season'!$A$2:$B$31,2, FALSE)</f>
        <v>1537.03223861109</v>
      </c>
      <c r="F368">
        <v>-1.38888888888888E-2</v>
      </c>
    </row>
    <row r="369" spans="1:6" x14ac:dyDescent="0.45">
      <c r="A369" t="s">
        <v>69</v>
      </c>
      <c r="B369" t="s">
        <v>28</v>
      </c>
      <c r="C369" t="s">
        <v>40</v>
      </c>
      <c r="D369">
        <f>VLOOKUP(Schedule!B369, 'Elo Ratings - Pre Season'!$A$2:$B$31,2, FALSE)</f>
        <v>1468.3919248330999</v>
      </c>
      <c r="E369">
        <f>VLOOKUP(Schedule!C369, 'Elo Ratings - Pre Season'!$A$2:$B$31,2, FALSE)</f>
        <v>1511.74507850229</v>
      </c>
      <c r="F369">
        <v>5.7971014492753603E-2</v>
      </c>
    </row>
    <row r="370" spans="1:6" x14ac:dyDescent="0.45">
      <c r="A370" t="s">
        <v>69</v>
      </c>
      <c r="B370" t="s">
        <v>18</v>
      </c>
      <c r="C370" t="s">
        <v>11</v>
      </c>
      <c r="D370">
        <f>VLOOKUP(Schedule!B370, 'Elo Ratings - Pre Season'!$A$2:$B$31,2, FALSE)</f>
        <v>1422.7330514932301</v>
      </c>
      <c r="E370">
        <f>VLOOKUP(Schedule!C370, 'Elo Ratings - Pre Season'!$A$2:$B$31,2, FALSE)</f>
        <v>1588.6730971234199</v>
      </c>
      <c r="F370">
        <v>-4.76190476190477E-2</v>
      </c>
    </row>
    <row r="371" spans="1:6" x14ac:dyDescent="0.45">
      <c r="A371" t="s">
        <v>69</v>
      </c>
      <c r="B371" t="s">
        <v>21</v>
      </c>
      <c r="C371" t="s">
        <v>26</v>
      </c>
      <c r="D371">
        <f>VLOOKUP(Schedule!B371, 'Elo Ratings - Pre Season'!$A$2:$B$31,2, FALSE)</f>
        <v>1537.2568075547799</v>
      </c>
      <c r="E371">
        <f>VLOOKUP(Schedule!C371, 'Elo Ratings - Pre Season'!$A$2:$B$31,2, FALSE)</f>
        <v>1477.56939209144</v>
      </c>
      <c r="F371">
        <v>0.124324324324324</v>
      </c>
    </row>
    <row r="372" spans="1:6" x14ac:dyDescent="0.45">
      <c r="A372" t="s">
        <v>69</v>
      </c>
      <c r="B372" t="s">
        <v>30</v>
      </c>
      <c r="C372" t="s">
        <v>33</v>
      </c>
      <c r="D372">
        <f>VLOOKUP(Schedule!B372, 'Elo Ratings - Pre Season'!$A$2:$B$31,2, FALSE)</f>
        <v>1539.4562396036399</v>
      </c>
      <c r="E372">
        <f>VLOOKUP(Schedule!C372, 'Elo Ratings - Pre Season'!$A$2:$B$31,2, FALSE)</f>
        <v>1427.1354796158</v>
      </c>
      <c r="F372">
        <v>9.3922651933701695E-2</v>
      </c>
    </row>
    <row r="373" spans="1:6" x14ac:dyDescent="0.45">
      <c r="A373" t="s">
        <v>69</v>
      </c>
      <c r="B373" t="s">
        <v>42</v>
      </c>
      <c r="C373" t="s">
        <v>27</v>
      </c>
      <c r="D373">
        <f>VLOOKUP(Schedule!B373, 'Elo Ratings - Pre Season'!$A$2:$B$31,2, FALSE)</f>
        <v>1590.545270505</v>
      </c>
      <c r="E373">
        <f>VLOOKUP(Schedule!C373, 'Elo Ratings - Pre Season'!$A$2:$B$31,2, FALSE)</f>
        <v>1488.4482383178499</v>
      </c>
      <c r="F373">
        <v>4.3902439024390297E-2</v>
      </c>
    </row>
    <row r="374" spans="1:6" x14ac:dyDescent="0.45">
      <c r="A374" t="s">
        <v>69</v>
      </c>
      <c r="B374" t="s">
        <v>32</v>
      </c>
      <c r="C374" t="s">
        <v>29</v>
      </c>
      <c r="D374">
        <f>VLOOKUP(Schedule!B374, 'Elo Ratings - Pre Season'!$A$2:$B$31,2, FALSE)</f>
        <v>1514.0316812078199</v>
      </c>
      <c r="E374">
        <f>VLOOKUP(Schedule!C374, 'Elo Ratings - Pre Season'!$A$2:$B$31,2, FALSE)</f>
        <v>1559.22207084247</v>
      </c>
      <c r="F374">
        <v>4.4585987261146598E-2</v>
      </c>
    </row>
    <row r="375" spans="1:6" x14ac:dyDescent="0.45">
      <c r="A375" t="s">
        <v>69</v>
      </c>
      <c r="B375" t="s">
        <v>23</v>
      </c>
      <c r="C375" t="s">
        <v>22</v>
      </c>
      <c r="D375">
        <f>VLOOKUP(Schedule!B375, 'Elo Ratings - Pre Season'!$A$2:$B$31,2, FALSE)</f>
        <v>1455.5883504191299</v>
      </c>
      <c r="E375">
        <f>VLOOKUP(Schedule!C375, 'Elo Ratings - Pre Season'!$A$2:$B$31,2, FALSE)</f>
        <v>1536.86484917293</v>
      </c>
      <c r="F375">
        <v>0.19008264462809901</v>
      </c>
    </row>
    <row r="376" spans="1:6" x14ac:dyDescent="0.45">
      <c r="A376" t="s">
        <v>69</v>
      </c>
      <c r="B376" t="s">
        <v>24</v>
      </c>
      <c r="C376" t="s">
        <v>25</v>
      </c>
      <c r="D376">
        <f>VLOOKUP(Schedule!B376, 'Elo Ratings - Pre Season'!$A$2:$B$31,2, FALSE)</f>
        <v>1535.44519643647</v>
      </c>
      <c r="E376">
        <f>VLOOKUP(Schedule!C376, 'Elo Ratings - Pre Season'!$A$2:$B$31,2, FALSE)</f>
        <v>1433.33420073452</v>
      </c>
      <c r="F376">
        <v>0.12727272727272701</v>
      </c>
    </row>
    <row r="377" spans="1:6" x14ac:dyDescent="0.45">
      <c r="A377" t="s">
        <v>69</v>
      </c>
      <c r="B377" t="s">
        <v>31</v>
      </c>
      <c r="C377" t="s">
        <v>37</v>
      </c>
      <c r="D377">
        <f>VLOOKUP(Schedule!B377, 'Elo Ratings - Pre Season'!$A$2:$B$31,2, FALSE)</f>
        <v>1527.6277566730801</v>
      </c>
      <c r="E377">
        <f>VLOOKUP(Schedule!C377, 'Elo Ratings - Pre Season'!$A$2:$B$31,2, FALSE)</f>
        <v>1526.2027098211199</v>
      </c>
      <c r="F377">
        <v>6.3291139240506306E-2</v>
      </c>
    </row>
    <row r="378" spans="1:6" x14ac:dyDescent="0.45">
      <c r="A378" t="s">
        <v>69</v>
      </c>
      <c r="B378" t="s">
        <v>36</v>
      </c>
      <c r="C378" t="s">
        <v>10</v>
      </c>
      <c r="D378">
        <f>VLOOKUP(Schedule!B378, 'Elo Ratings - Pre Season'!$A$2:$B$31,2, FALSE)</f>
        <v>1418.47649220432</v>
      </c>
      <c r="E378">
        <f>VLOOKUP(Schedule!C378, 'Elo Ratings - Pre Season'!$A$2:$B$31,2, FALSE)</f>
        <v>1513.7838452168801</v>
      </c>
      <c r="F378">
        <v>0.22834645669291301</v>
      </c>
    </row>
    <row r="379" spans="1:6" x14ac:dyDescent="0.45">
      <c r="A379" t="s">
        <v>70</v>
      </c>
      <c r="B379" t="s">
        <v>28</v>
      </c>
      <c r="C379" t="s">
        <v>40</v>
      </c>
      <c r="D379">
        <f>VLOOKUP(Schedule!B379, 'Elo Ratings - Pre Season'!$A$2:$B$31,2, FALSE)</f>
        <v>1468.3919248330999</v>
      </c>
      <c r="E379">
        <f>VLOOKUP(Schedule!C379, 'Elo Ratings - Pre Season'!$A$2:$B$31,2, FALSE)</f>
        <v>1511.74507850229</v>
      </c>
      <c r="F379">
        <v>5.7971014492753603E-2</v>
      </c>
    </row>
    <row r="380" spans="1:6" x14ac:dyDescent="0.45">
      <c r="A380" t="s">
        <v>70</v>
      </c>
      <c r="B380" t="s">
        <v>34</v>
      </c>
      <c r="C380" t="s">
        <v>38</v>
      </c>
      <c r="D380">
        <f>VLOOKUP(Schedule!B380, 'Elo Ratings - Pre Season'!$A$2:$B$31,2, FALSE)</f>
        <v>1503.8938502056101</v>
      </c>
      <c r="E380">
        <f>VLOOKUP(Schedule!C380, 'Elo Ratings - Pre Season'!$A$2:$B$31,2, FALSE)</f>
        <v>1500.26839934439</v>
      </c>
      <c r="F380">
        <v>4.7619047619047603E-2</v>
      </c>
    </row>
    <row r="381" spans="1:6" x14ac:dyDescent="0.45">
      <c r="A381" t="s">
        <v>70</v>
      </c>
      <c r="B381" t="s">
        <v>17</v>
      </c>
      <c r="C381" t="s">
        <v>41</v>
      </c>
      <c r="D381">
        <f>VLOOKUP(Schedule!B381, 'Elo Ratings - Pre Season'!$A$2:$B$31,2, FALSE)</f>
        <v>1496.2510574284499</v>
      </c>
      <c r="E381">
        <f>VLOOKUP(Schedule!C381, 'Elo Ratings - Pre Season'!$A$2:$B$31,2, FALSE)</f>
        <v>1537.03223861109</v>
      </c>
      <c r="F381">
        <v>-1.38888888888888E-2</v>
      </c>
    </row>
    <row r="382" spans="1:6" x14ac:dyDescent="0.45">
      <c r="A382" t="s">
        <v>70</v>
      </c>
      <c r="B382" t="s">
        <v>24</v>
      </c>
      <c r="C382" t="s">
        <v>25</v>
      </c>
      <c r="D382">
        <f>VLOOKUP(Schedule!B382, 'Elo Ratings - Pre Season'!$A$2:$B$31,2, FALSE)</f>
        <v>1535.44519643647</v>
      </c>
      <c r="E382">
        <f>VLOOKUP(Schedule!C382, 'Elo Ratings - Pre Season'!$A$2:$B$31,2, FALSE)</f>
        <v>1433.33420073452</v>
      </c>
      <c r="F382">
        <v>0.12727272727272701</v>
      </c>
    </row>
    <row r="383" spans="1:6" x14ac:dyDescent="0.45">
      <c r="A383" t="s">
        <v>70</v>
      </c>
      <c r="B383" t="s">
        <v>23</v>
      </c>
      <c r="C383" t="s">
        <v>22</v>
      </c>
      <c r="D383">
        <f>VLOOKUP(Schedule!B383, 'Elo Ratings - Pre Season'!$A$2:$B$31,2, FALSE)</f>
        <v>1455.5883504191299</v>
      </c>
      <c r="E383">
        <f>VLOOKUP(Schedule!C383, 'Elo Ratings - Pre Season'!$A$2:$B$31,2, FALSE)</f>
        <v>1536.86484917293</v>
      </c>
      <c r="F383">
        <v>0.19008264462809901</v>
      </c>
    </row>
    <row r="384" spans="1:6" x14ac:dyDescent="0.45">
      <c r="A384" t="s">
        <v>70</v>
      </c>
      <c r="B384" t="s">
        <v>32</v>
      </c>
      <c r="C384" t="s">
        <v>29</v>
      </c>
      <c r="D384">
        <f>VLOOKUP(Schedule!B384, 'Elo Ratings - Pre Season'!$A$2:$B$31,2, FALSE)</f>
        <v>1514.0316812078199</v>
      </c>
      <c r="E384">
        <f>VLOOKUP(Schedule!C384, 'Elo Ratings - Pre Season'!$A$2:$B$31,2, FALSE)</f>
        <v>1559.22207084247</v>
      </c>
      <c r="F384">
        <v>4.4585987261146598E-2</v>
      </c>
    </row>
    <row r="385" spans="1:6" x14ac:dyDescent="0.45">
      <c r="A385" t="s">
        <v>70</v>
      </c>
      <c r="B385" t="s">
        <v>31</v>
      </c>
      <c r="C385" t="s">
        <v>37</v>
      </c>
      <c r="D385">
        <f>VLOOKUP(Schedule!B385, 'Elo Ratings - Pre Season'!$A$2:$B$31,2, FALSE)</f>
        <v>1527.6277566730801</v>
      </c>
      <c r="E385">
        <f>VLOOKUP(Schedule!C385, 'Elo Ratings - Pre Season'!$A$2:$B$31,2, FALSE)</f>
        <v>1526.2027098211199</v>
      </c>
      <c r="F385">
        <v>6.3291139240506306E-2</v>
      </c>
    </row>
    <row r="386" spans="1:6" x14ac:dyDescent="0.45">
      <c r="A386" t="s">
        <v>70</v>
      </c>
      <c r="B386" t="s">
        <v>36</v>
      </c>
      <c r="C386" t="s">
        <v>10</v>
      </c>
      <c r="D386">
        <f>VLOOKUP(Schedule!B386, 'Elo Ratings - Pre Season'!$A$2:$B$31,2, FALSE)</f>
        <v>1418.47649220432</v>
      </c>
      <c r="E386">
        <f>VLOOKUP(Schedule!C386, 'Elo Ratings - Pre Season'!$A$2:$B$31,2, FALSE)</f>
        <v>1513.7838452168801</v>
      </c>
      <c r="F386">
        <v>0.22834645669291301</v>
      </c>
    </row>
    <row r="387" spans="1:6" x14ac:dyDescent="0.45">
      <c r="A387" t="s">
        <v>70</v>
      </c>
      <c r="B387" t="s">
        <v>18</v>
      </c>
      <c r="C387" t="s">
        <v>11</v>
      </c>
      <c r="D387">
        <f>VLOOKUP(Schedule!B387, 'Elo Ratings - Pre Season'!$A$2:$B$31,2, FALSE)</f>
        <v>1422.7330514932301</v>
      </c>
      <c r="E387">
        <f>VLOOKUP(Schedule!C387, 'Elo Ratings - Pre Season'!$A$2:$B$31,2, FALSE)</f>
        <v>1588.6730971234199</v>
      </c>
      <c r="F387">
        <v>-4.76190476190477E-2</v>
      </c>
    </row>
    <row r="388" spans="1:6" x14ac:dyDescent="0.45">
      <c r="A388" t="s">
        <v>70</v>
      </c>
      <c r="B388" t="s">
        <v>30</v>
      </c>
      <c r="C388" t="s">
        <v>33</v>
      </c>
      <c r="D388">
        <f>VLOOKUP(Schedule!B388, 'Elo Ratings - Pre Season'!$A$2:$B$31,2, FALSE)</f>
        <v>1539.4562396036399</v>
      </c>
      <c r="E388">
        <f>VLOOKUP(Schedule!C388, 'Elo Ratings - Pre Season'!$A$2:$B$31,2, FALSE)</f>
        <v>1427.1354796158</v>
      </c>
      <c r="F388">
        <v>9.3922651933701695E-2</v>
      </c>
    </row>
    <row r="389" spans="1:6" x14ac:dyDescent="0.45">
      <c r="A389" t="s">
        <v>71</v>
      </c>
      <c r="B389" t="s">
        <v>26</v>
      </c>
      <c r="C389" t="s">
        <v>23</v>
      </c>
      <c r="D389">
        <f>VLOOKUP(Schedule!B389, 'Elo Ratings - Pre Season'!$A$2:$B$31,2, FALSE)</f>
        <v>1477.56939209144</v>
      </c>
      <c r="E389">
        <f>VLOOKUP(Schedule!C389, 'Elo Ratings - Pre Season'!$A$2:$B$31,2, FALSE)</f>
        <v>1455.5883504191299</v>
      </c>
      <c r="F389">
        <v>7.6687116564418296E-3</v>
      </c>
    </row>
    <row r="390" spans="1:6" x14ac:dyDescent="0.45">
      <c r="A390" t="s">
        <v>71</v>
      </c>
      <c r="B390" t="s">
        <v>15</v>
      </c>
      <c r="C390" t="s">
        <v>33</v>
      </c>
      <c r="D390">
        <f>VLOOKUP(Schedule!B390, 'Elo Ratings - Pre Season'!$A$2:$B$31,2, FALSE)</f>
        <v>1535.1075395159701</v>
      </c>
      <c r="E390">
        <f>VLOOKUP(Schedule!C390, 'Elo Ratings - Pre Season'!$A$2:$B$31,2, FALSE)</f>
        <v>1427.1354796158</v>
      </c>
      <c r="F390">
        <v>2.1739130434782698E-2</v>
      </c>
    </row>
    <row r="391" spans="1:6" x14ac:dyDescent="0.45">
      <c r="A391" t="s">
        <v>71</v>
      </c>
      <c r="B391" t="s">
        <v>22</v>
      </c>
      <c r="C391" t="s">
        <v>11</v>
      </c>
      <c r="D391">
        <f>VLOOKUP(Schedule!B391, 'Elo Ratings - Pre Season'!$A$2:$B$31,2, FALSE)</f>
        <v>1536.86484917293</v>
      </c>
      <c r="E391">
        <f>VLOOKUP(Schedule!C391, 'Elo Ratings - Pre Season'!$A$2:$B$31,2, FALSE)</f>
        <v>1588.6730971234199</v>
      </c>
      <c r="F391">
        <v>-5.5248618784530601E-3</v>
      </c>
    </row>
    <row r="392" spans="1:6" x14ac:dyDescent="0.45">
      <c r="A392" t="s">
        <v>71</v>
      </c>
      <c r="B392" t="s">
        <v>38</v>
      </c>
      <c r="C392" t="s">
        <v>32</v>
      </c>
      <c r="D392">
        <f>VLOOKUP(Schedule!B392, 'Elo Ratings - Pre Season'!$A$2:$B$31,2, FALSE)</f>
        <v>1500.26839934439</v>
      </c>
      <c r="E392">
        <f>VLOOKUP(Schedule!C392, 'Elo Ratings - Pre Season'!$A$2:$B$31,2, FALSE)</f>
        <v>1514.0316812078199</v>
      </c>
      <c r="F392">
        <v>5.1282051282051398E-2</v>
      </c>
    </row>
    <row r="393" spans="1:6" x14ac:dyDescent="0.45">
      <c r="A393" t="s">
        <v>71</v>
      </c>
      <c r="B393" t="s">
        <v>39</v>
      </c>
      <c r="C393" t="s">
        <v>20</v>
      </c>
      <c r="D393">
        <f>VLOOKUP(Schedule!B393, 'Elo Ratings - Pre Season'!$A$2:$B$31,2, FALSE)</f>
        <v>1505.1761432511801</v>
      </c>
      <c r="E393">
        <f>VLOOKUP(Schedule!C393, 'Elo Ratings - Pre Season'!$A$2:$B$31,2, FALSE)</f>
        <v>1506.4629567151301</v>
      </c>
      <c r="F393">
        <v>0.102272727272727</v>
      </c>
    </row>
    <row r="394" spans="1:6" x14ac:dyDescent="0.45">
      <c r="A394" t="s">
        <v>71</v>
      </c>
      <c r="B394" t="s">
        <v>27</v>
      </c>
      <c r="C394" t="s">
        <v>18</v>
      </c>
      <c r="D394">
        <f>VLOOKUP(Schedule!B394, 'Elo Ratings - Pre Season'!$A$2:$B$31,2, FALSE)</f>
        <v>1488.4482383178499</v>
      </c>
      <c r="E394">
        <f>VLOOKUP(Schedule!C394, 'Elo Ratings - Pre Season'!$A$2:$B$31,2, FALSE)</f>
        <v>1422.7330514932301</v>
      </c>
      <c r="F394">
        <v>4.5751633986928102E-2</v>
      </c>
    </row>
    <row r="395" spans="1:6" x14ac:dyDescent="0.45">
      <c r="A395" t="s">
        <v>71</v>
      </c>
      <c r="B395" t="s">
        <v>42</v>
      </c>
      <c r="C395" t="s">
        <v>34</v>
      </c>
      <c r="D395">
        <f>VLOOKUP(Schedule!B395, 'Elo Ratings - Pre Season'!$A$2:$B$31,2, FALSE)</f>
        <v>1590.545270505</v>
      </c>
      <c r="E395">
        <f>VLOOKUP(Schedule!C395, 'Elo Ratings - Pre Season'!$A$2:$B$31,2, FALSE)</f>
        <v>1503.8938502056101</v>
      </c>
      <c r="F395">
        <v>4.3902439024390297E-2</v>
      </c>
    </row>
    <row r="396" spans="1:6" x14ac:dyDescent="0.45">
      <c r="A396" t="s">
        <v>71</v>
      </c>
      <c r="B396" t="s">
        <v>25</v>
      </c>
      <c r="C396" t="s">
        <v>21</v>
      </c>
      <c r="D396">
        <f>VLOOKUP(Schedule!B396, 'Elo Ratings - Pre Season'!$A$2:$B$31,2, FALSE)</f>
        <v>1433.33420073452</v>
      </c>
      <c r="E396">
        <f>VLOOKUP(Schedule!C396, 'Elo Ratings - Pre Season'!$A$2:$B$31,2, FALSE)</f>
        <v>1537.2568075547799</v>
      </c>
      <c r="F396">
        <v>-4.2253521126760597E-2</v>
      </c>
    </row>
    <row r="397" spans="1:6" x14ac:dyDescent="0.45">
      <c r="A397" t="s">
        <v>71</v>
      </c>
      <c r="B397" t="s">
        <v>31</v>
      </c>
      <c r="C397" t="s">
        <v>17</v>
      </c>
      <c r="D397">
        <f>VLOOKUP(Schedule!B397, 'Elo Ratings - Pre Season'!$A$2:$B$31,2, FALSE)</f>
        <v>1527.6277566730801</v>
      </c>
      <c r="E397">
        <f>VLOOKUP(Schedule!C397, 'Elo Ratings - Pre Season'!$A$2:$B$31,2, FALSE)</f>
        <v>1496.2510574284499</v>
      </c>
      <c r="F397">
        <v>6.3291139240506306E-2</v>
      </c>
    </row>
    <row r="398" spans="1:6" x14ac:dyDescent="0.45">
      <c r="A398" t="s">
        <v>71</v>
      </c>
      <c r="B398" t="s">
        <v>40</v>
      </c>
      <c r="C398" t="s">
        <v>30</v>
      </c>
      <c r="D398">
        <f>VLOOKUP(Schedule!B398, 'Elo Ratings - Pre Season'!$A$2:$B$31,2, FALSE)</f>
        <v>1511.74507850229</v>
      </c>
      <c r="E398">
        <f>VLOOKUP(Schedule!C398, 'Elo Ratings - Pre Season'!$A$2:$B$31,2, FALSE)</f>
        <v>1539.4562396036399</v>
      </c>
      <c r="F398">
        <v>6.7415730337078705E-2</v>
      </c>
    </row>
    <row r="399" spans="1:6" x14ac:dyDescent="0.45">
      <c r="A399" t="s">
        <v>71</v>
      </c>
      <c r="B399" t="s">
        <v>16</v>
      </c>
      <c r="C399" t="s">
        <v>24</v>
      </c>
      <c r="D399">
        <f>VLOOKUP(Schedule!B399, 'Elo Ratings - Pre Season'!$A$2:$B$31,2, FALSE)</f>
        <v>1474.3085107648601</v>
      </c>
      <c r="E399">
        <f>VLOOKUP(Schedule!C399, 'Elo Ratings - Pre Season'!$A$2:$B$31,2, FALSE)</f>
        <v>1535.44519643647</v>
      </c>
      <c r="F399">
        <v>6.8493150684931406E-2</v>
      </c>
    </row>
    <row r="400" spans="1:6" x14ac:dyDescent="0.45">
      <c r="A400" t="s">
        <v>71</v>
      </c>
      <c r="B400" t="s">
        <v>37</v>
      </c>
      <c r="C400" t="s">
        <v>35</v>
      </c>
      <c r="D400">
        <f>VLOOKUP(Schedule!B400, 'Elo Ratings - Pre Season'!$A$2:$B$31,2, FALSE)</f>
        <v>1526.2027098211199</v>
      </c>
      <c r="E400">
        <f>VLOOKUP(Schedule!C400, 'Elo Ratings - Pre Season'!$A$2:$B$31,2, FALSE)</f>
        <v>1517.8440011816001</v>
      </c>
      <c r="F400">
        <v>2.2471910112359699E-2</v>
      </c>
    </row>
    <row r="401" spans="1:6" x14ac:dyDescent="0.45">
      <c r="A401" t="s">
        <v>71</v>
      </c>
      <c r="B401" t="s">
        <v>10</v>
      </c>
      <c r="C401" t="s">
        <v>41</v>
      </c>
      <c r="D401">
        <f>VLOOKUP(Schedule!B401, 'Elo Ratings - Pre Season'!$A$2:$B$31,2, FALSE)</f>
        <v>1513.7838452168801</v>
      </c>
      <c r="E401">
        <f>VLOOKUP(Schedule!C401, 'Elo Ratings - Pre Season'!$A$2:$B$31,2, FALSE)</f>
        <v>1537.03223861109</v>
      </c>
      <c r="F401">
        <v>2.9239766081871298E-2</v>
      </c>
    </row>
    <row r="402" spans="1:6" x14ac:dyDescent="0.45">
      <c r="A402" t="s">
        <v>71</v>
      </c>
      <c r="B402" t="s">
        <v>19</v>
      </c>
      <c r="C402" t="s">
        <v>28</v>
      </c>
      <c r="D402">
        <f>VLOOKUP(Schedule!B402, 'Elo Ratings - Pre Season'!$A$2:$B$31,2, FALSE)</f>
        <v>1501.1235706124401</v>
      </c>
      <c r="E402">
        <f>VLOOKUP(Schedule!C402, 'Elo Ratings - Pre Season'!$A$2:$B$31,2, FALSE)</f>
        <v>1468.3919248330999</v>
      </c>
      <c r="F402">
        <v>0.1125</v>
      </c>
    </row>
    <row r="403" spans="1:6" x14ac:dyDescent="0.45">
      <c r="A403" t="s">
        <v>72</v>
      </c>
      <c r="B403" t="s">
        <v>22</v>
      </c>
      <c r="C403" t="s">
        <v>11</v>
      </c>
      <c r="D403">
        <f>VLOOKUP(Schedule!B403, 'Elo Ratings - Pre Season'!$A$2:$B$31,2, FALSE)</f>
        <v>1536.86484917293</v>
      </c>
      <c r="E403">
        <f>VLOOKUP(Schedule!C403, 'Elo Ratings - Pre Season'!$A$2:$B$31,2, FALSE)</f>
        <v>1588.6730971234199</v>
      </c>
      <c r="F403">
        <v>-5.5248618784530601E-3</v>
      </c>
    </row>
    <row r="404" spans="1:6" x14ac:dyDescent="0.45">
      <c r="A404" t="s">
        <v>72</v>
      </c>
      <c r="B404" t="s">
        <v>15</v>
      </c>
      <c r="C404" t="s">
        <v>33</v>
      </c>
      <c r="D404">
        <f>VLOOKUP(Schedule!B404, 'Elo Ratings - Pre Season'!$A$2:$B$31,2, FALSE)</f>
        <v>1535.1075395159701</v>
      </c>
      <c r="E404">
        <f>VLOOKUP(Schedule!C404, 'Elo Ratings - Pre Season'!$A$2:$B$31,2, FALSE)</f>
        <v>1427.1354796158</v>
      </c>
      <c r="F404">
        <v>2.1739130434782698E-2</v>
      </c>
    </row>
    <row r="405" spans="1:6" x14ac:dyDescent="0.45">
      <c r="A405" t="s">
        <v>72</v>
      </c>
      <c r="B405" t="s">
        <v>39</v>
      </c>
      <c r="C405" t="s">
        <v>20</v>
      </c>
      <c r="D405">
        <f>VLOOKUP(Schedule!B405, 'Elo Ratings - Pre Season'!$A$2:$B$31,2, FALSE)</f>
        <v>1505.1761432511801</v>
      </c>
      <c r="E405">
        <f>VLOOKUP(Schedule!C405, 'Elo Ratings - Pre Season'!$A$2:$B$31,2, FALSE)</f>
        <v>1506.4629567151301</v>
      </c>
      <c r="F405">
        <v>0.102272727272727</v>
      </c>
    </row>
    <row r="406" spans="1:6" x14ac:dyDescent="0.45">
      <c r="A406" t="s">
        <v>72</v>
      </c>
      <c r="B406" t="s">
        <v>31</v>
      </c>
      <c r="C406" t="s">
        <v>17</v>
      </c>
      <c r="D406">
        <f>VLOOKUP(Schedule!B406, 'Elo Ratings - Pre Season'!$A$2:$B$31,2, FALSE)</f>
        <v>1527.6277566730801</v>
      </c>
      <c r="E406">
        <f>VLOOKUP(Schedule!C406, 'Elo Ratings - Pre Season'!$A$2:$B$31,2, FALSE)</f>
        <v>1496.2510574284499</v>
      </c>
      <c r="F406">
        <v>6.3291139240506306E-2</v>
      </c>
    </row>
    <row r="407" spans="1:6" x14ac:dyDescent="0.45">
      <c r="A407" t="s">
        <v>72</v>
      </c>
      <c r="B407" t="s">
        <v>38</v>
      </c>
      <c r="C407" t="s">
        <v>32</v>
      </c>
      <c r="D407">
        <f>VLOOKUP(Schedule!B407, 'Elo Ratings - Pre Season'!$A$2:$B$31,2, FALSE)</f>
        <v>1500.26839934439</v>
      </c>
      <c r="E407">
        <f>VLOOKUP(Schedule!C407, 'Elo Ratings - Pre Season'!$A$2:$B$31,2, FALSE)</f>
        <v>1514.0316812078199</v>
      </c>
      <c r="F407">
        <v>5.1282051282051398E-2</v>
      </c>
    </row>
    <row r="408" spans="1:6" x14ac:dyDescent="0.45">
      <c r="A408" t="s">
        <v>72</v>
      </c>
      <c r="B408" t="s">
        <v>27</v>
      </c>
      <c r="C408" t="s">
        <v>18</v>
      </c>
      <c r="D408">
        <f>VLOOKUP(Schedule!B408, 'Elo Ratings - Pre Season'!$A$2:$B$31,2, FALSE)</f>
        <v>1488.4482383178499</v>
      </c>
      <c r="E408">
        <f>VLOOKUP(Schedule!C408, 'Elo Ratings - Pre Season'!$A$2:$B$31,2, FALSE)</f>
        <v>1422.7330514932301</v>
      </c>
      <c r="F408">
        <v>4.5751633986928102E-2</v>
      </c>
    </row>
    <row r="409" spans="1:6" x14ac:dyDescent="0.45">
      <c r="A409" t="s">
        <v>72</v>
      </c>
      <c r="B409" t="s">
        <v>36</v>
      </c>
      <c r="C409" t="s">
        <v>29</v>
      </c>
      <c r="D409">
        <f>VLOOKUP(Schedule!B409, 'Elo Ratings - Pre Season'!$A$2:$B$31,2, FALSE)</f>
        <v>1418.47649220432</v>
      </c>
      <c r="E409">
        <f>VLOOKUP(Schedule!C409, 'Elo Ratings - Pre Season'!$A$2:$B$31,2, FALSE)</f>
        <v>1559.22207084247</v>
      </c>
      <c r="F409">
        <v>0.22834645669291301</v>
      </c>
    </row>
    <row r="410" spans="1:6" x14ac:dyDescent="0.45">
      <c r="A410" t="s">
        <v>72</v>
      </c>
      <c r="B410" t="s">
        <v>26</v>
      </c>
      <c r="C410" t="s">
        <v>23</v>
      </c>
      <c r="D410">
        <f>VLOOKUP(Schedule!B410, 'Elo Ratings - Pre Season'!$A$2:$B$31,2, FALSE)</f>
        <v>1477.56939209144</v>
      </c>
      <c r="E410">
        <f>VLOOKUP(Schedule!C410, 'Elo Ratings - Pre Season'!$A$2:$B$31,2, FALSE)</f>
        <v>1455.5883504191299</v>
      </c>
      <c r="F410">
        <v>7.6687116564418296E-3</v>
      </c>
    </row>
    <row r="411" spans="1:6" x14ac:dyDescent="0.45">
      <c r="A411" t="s">
        <v>72</v>
      </c>
      <c r="B411" t="s">
        <v>25</v>
      </c>
      <c r="C411" t="s">
        <v>21</v>
      </c>
      <c r="D411">
        <f>VLOOKUP(Schedule!B411, 'Elo Ratings - Pre Season'!$A$2:$B$31,2, FALSE)</f>
        <v>1433.33420073452</v>
      </c>
      <c r="E411">
        <f>VLOOKUP(Schedule!C411, 'Elo Ratings - Pre Season'!$A$2:$B$31,2, FALSE)</f>
        <v>1537.2568075547799</v>
      </c>
      <c r="F411">
        <v>-4.2253521126760597E-2</v>
      </c>
    </row>
    <row r="412" spans="1:6" x14ac:dyDescent="0.45">
      <c r="A412" t="s">
        <v>72</v>
      </c>
      <c r="B412" t="s">
        <v>40</v>
      </c>
      <c r="C412" t="s">
        <v>30</v>
      </c>
      <c r="D412">
        <f>VLOOKUP(Schedule!B412, 'Elo Ratings - Pre Season'!$A$2:$B$31,2, FALSE)</f>
        <v>1511.74507850229</v>
      </c>
      <c r="E412">
        <f>VLOOKUP(Schedule!C412, 'Elo Ratings - Pre Season'!$A$2:$B$31,2, FALSE)</f>
        <v>1539.4562396036399</v>
      </c>
      <c r="F412">
        <v>6.7415730337078705E-2</v>
      </c>
    </row>
    <row r="413" spans="1:6" x14ac:dyDescent="0.45">
      <c r="A413" t="s">
        <v>72</v>
      </c>
      <c r="B413" t="s">
        <v>42</v>
      </c>
      <c r="C413" t="s">
        <v>34</v>
      </c>
      <c r="D413">
        <f>VLOOKUP(Schedule!B413, 'Elo Ratings - Pre Season'!$A$2:$B$31,2, FALSE)</f>
        <v>1590.545270505</v>
      </c>
      <c r="E413">
        <f>VLOOKUP(Schedule!C413, 'Elo Ratings - Pre Season'!$A$2:$B$31,2, FALSE)</f>
        <v>1503.8938502056101</v>
      </c>
      <c r="F413">
        <v>4.3902439024390297E-2</v>
      </c>
    </row>
    <row r="414" spans="1:6" x14ac:dyDescent="0.45">
      <c r="A414" t="s">
        <v>72</v>
      </c>
      <c r="B414" t="s">
        <v>10</v>
      </c>
      <c r="C414" t="s">
        <v>41</v>
      </c>
      <c r="D414">
        <f>VLOOKUP(Schedule!B414, 'Elo Ratings - Pre Season'!$A$2:$B$31,2, FALSE)</f>
        <v>1513.7838452168801</v>
      </c>
      <c r="E414">
        <f>VLOOKUP(Schedule!C414, 'Elo Ratings - Pre Season'!$A$2:$B$31,2, FALSE)</f>
        <v>1537.03223861109</v>
      </c>
      <c r="F414">
        <v>2.9239766081871298E-2</v>
      </c>
    </row>
    <row r="415" spans="1:6" x14ac:dyDescent="0.45">
      <c r="A415" t="s">
        <v>72</v>
      </c>
      <c r="B415" t="s">
        <v>19</v>
      </c>
      <c r="C415" t="s">
        <v>28</v>
      </c>
      <c r="D415">
        <f>VLOOKUP(Schedule!B415, 'Elo Ratings - Pre Season'!$A$2:$B$31,2, FALSE)</f>
        <v>1501.1235706124401</v>
      </c>
      <c r="E415">
        <f>VLOOKUP(Schedule!C415, 'Elo Ratings - Pre Season'!$A$2:$B$31,2, FALSE)</f>
        <v>1468.3919248330999</v>
      </c>
      <c r="F415">
        <v>0.1125</v>
      </c>
    </row>
    <row r="416" spans="1:6" x14ac:dyDescent="0.45">
      <c r="A416" t="s">
        <v>72</v>
      </c>
      <c r="B416" t="s">
        <v>16</v>
      </c>
      <c r="C416" t="s">
        <v>24</v>
      </c>
      <c r="D416">
        <f>VLOOKUP(Schedule!B416, 'Elo Ratings - Pre Season'!$A$2:$B$31,2, FALSE)</f>
        <v>1474.3085107648601</v>
      </c>
      <c r="E416">
        <f>VLOOKUP(Schedule!C416, 'Elo Ratings - Pre Season'!$A$2:$B$31,2, FALSE)</f>
        <v>1535.44519643647</v>
      </c>
      <c r="F416">
        <v>6.8493150684931406E-2</v>
      </c>
    </row>
    <row r="417" spans="1:6" x14ac:dyDescent="0.45">
      <c r="A417" t="s">
        <v>72</v>
      </c>
      <c r="B417" t="s">
        <v>37</v>
      </c>
      <c r="C417" t="s">
        <v>35</v>
      </c>
      <c r="D417">
        <f>VLOOKUP(Schedule!B417, 'Elo Ratings - Pre Season'!$A$2:$B$31,2, FALSE)</f>
        <v>1526.2027098211199</v>
      </c>
      <c r="E417">
        <f>VLOOKUP(Schedule!C417, 'Elo Ratings - Pre Season'!$A$2:$B$31,2, FALSE)</f>
        <v>1517.8440011816001</v>
      </c>
      <c r="F417">
        <v>2.2471910112359699E-2</v>
      </c>
    </row>
    <row r="418" spans="1:6" x14ac:dyDescent="0.45">
      <c r="A418" t="s">
        <v>73</v>
      </c>
      <c r="B418" t="s">
        <v>15</v>
      </c>
      <c r="C418" t="s">
        <v>33</v>
      </c>
      <c r="D418">
        <f>VLOOKUP(Schedule!B418, 'Elo Ratings - Pre Season'!$A$2:$B$31,2, FALSE)</f>
        <v>1535.1075395159701</v>
      </c>
      <c r="E418">
        <f>VLOOKUP(Schedule!C418, 'Elo Ratings - Pre Season'!$A$2:$B$31,2, FALSE)</f>
        <v>1427.1354796158</v>
      </c>
      <c r="F418">
        <v>2.1739130434782698E-2</v>
      </c>
    </row>
    <row r="419" spans="1:6" x14ac:dyDescent="0.45">
      <c r="A419" t="s">
        <v>73</v>
      </c>
      <c r="B419" t="s">
        <v>42</v>
      </c>
      <c r="C419" t="s">
        <v>34</v>
      </c>
      <c r="D419">
        <f>VLOOKUP(Schedule!B419, 'Elo Ratings - Pre Season'!$A$2:$B$31,2, FALSE)</f>
        <v>1590.545270505</v>
      </c>
      <c r="E419">
        <f>VLOOKUP(Schedule!C419, 'Elo Ratings - Pre Season'!$A$2:$B$31,2, FALSE)</f>
        <v>1503.8938502056101</v>
      </c>
      <c r="F419">
        <v>4.3902439024390297E-2</v>
      </c>
    </row>
    <row r="420" spans="1:6" x14ac:dyDescent="0.45">
      <c r="A420" t="s">
        <v>73</v>
      </c>
      <c r="B420" t="s">
        <v>22</v>
      </c>
      <c r="C420" t="s">
        <v>11</v>
      </c>
      <c r="D420">
        <f>VLOOKUP(Schedule!B420, 'Elo Ratings - Pre Season'!$A$2:$B$31,2, FALSE)</f>
        <v>1536.86484917293</v>
      </c>
      <c r="E420">
        <f>VLOOKUP(Schedule!C420, 'Elo Ratings - Pre Season'!$A$2:$B$31,2, FALSE)</f>
        <v>1588.6730971234199</v>
      </c>
      <c r="F420">
        <v>-5.5248618784530601E-3</v>
      </c>
    </row>
    <row r="421" spans="1:6" x14ac:dyDescent="0.45">
      <c r="A421" t="s">
        <v>73</v>
      </c>
      <c r="B421" t="s">
        <v>26</v>
      </c>
      <c r="C421" t="s">
        <v>23</v>
      </c>
      <c r="D421">
        <f>VLOOKUP(Schedule!B421, 'Elo Ratings - Pre Season'!$A$2:$B$31,2, FALSE)</f>
        <v>1477.56939209144</v>
      </c>
      <c r="E421">
        <f>VLOOKUP(Schedule!C421, 'Elo Ratings - Pre Season'!$A$2:$B$31,2, FALSE)</f>
        <v>1455.5883504191299</v>
      </c>
      <c r="F421">
        <v>7.6687116564418296E-3</v>
      </c>
    </row>
    <row r="422" spans="1:6" x14ac:dyDescent="0.45">
      <c r="A422" t="s">
        <v>73</v>
      </c>
      <c r="B422" t="s">
        <v>39</v>
      </c>
      <c r="C422" t="s">
        <v>20</v>
      </c>
      <c r="D422">
        <f>VLOOKUP(Schedule!B422, 'Elo Ratings - Pre Season'!$A$2:$B$31,2, FALSE)</f>
        <v>1505.1761432511801</v>
      </c>
      <c r="E422">
        <f>VLOOKUP(Schedule!C422, 'Elo Ratings - Pre Season'!$A$2:$B$31,2, FALSE)</f>
        <v>1506.4629567151301</v>
      </c>
      <c r="F422">
        <v>0.102272727272727</v>
      </c>
    </row>
    <row r="423" spans="1:6" x14ac:dyDescent="0.45">
      <c r="A423" t="s">
        <v>73</v>
      </c>
      <c r="B423" t="s">
        <v>27</v>
      </c>
      <c r="C423" t="s">
        <v>18</v>
      </c>
      <c r="D423">
        <f>VLOOKUP(Schedule!B423, 'Elo Ratings - Pre Season'!$A$2:$B$31,2, FALSE)</f>
        <v>1488.4482383178499</v>
      </c>
      <c r="E423">
        <f>VLOOKUP(Schedule!C423, 'Elo Ratings - Pre Season'!$A$2:$B$31,2, FALSE)</f>
        <v>1422.7330514932301</v>
      </c>
      <c r="F423">
        <v>4.5751633986928102E-2</v>
      </c>
    </row>
    <row r="424" spans="1:6" x14ac:dyDescent="0.45">
      <c r="A424" t="s">
        <v>73</v>
      </c>
      <c r="B424" t="s">
        <v>25</v>
      </c>
      <c r="C424" t="s">
        <v>21</v>
      </c>
      <c r="D424">
        <f>VLOOKUP(Schedule!B424, 'Elo Ratings - Pre Season'!$A$2:$B$31,2, FALSE)</f>
        <v>1433.33420073452</v>
      </c>
      <c r="E424">
        <f>VLOOKUP(Schedule!C424, 'Elo Ratings - Pre Season'!$A$2:$B$31,2, FALSE)</f>
        <v>1537.2568075547799</v>
      </c>
      <c r="F424">
        <v>-4.2253521126760597E-2</v>
      </c>
    </row>
    <row r="425" spans="1:6" x14ac:dyDescent="0.45">
      <c r="A425" t="s">
        <v>73</v>
      </c>
      <c r="B425" t="s">
        <v>40</v>
      </c>
      <c r="C425" t="s">
        <v>30</v>
      </c>
      <c r="D425">
        <f>VLOOKUP(Schedule!B425, 'Elo Ratings - Pre Season'!$A$2:$B$31,2, FALSE)</f>
        <v>1511.74507850229</v>
      </c>
      <c r="E425">
        <f>VLOOKUP(Schedule!C425, 'Elo Ratings - Pre Season'!$A$2:$B$31,2, FALSE)</f>
        <v>1539.4562396036399</v>
      </c>
      <c r="F425">
        <v>6.7415730337078705E-2</v>
      </c>
    </row>
    <row r="426" spans="1:6" x14ac:dyDescent="0.45">
      <c r="A426" t="s">
        <v>73</v>
      </c>
      <c r="B426" t="s">
        <v>31</v>
      </c>
      <c r="C426" t="s">
        <v>17</v>
      </c>
      <c r="D426">
        <f>VLOOKUP(Schedule!B426, 'Elo Ratings - Pre Season'!$A$2:$B$31,2, FALSE)</f>
        <v>1527.6277566730801</v>
      </c>
      <c r="E426">
        <f>VLOOKUP(Schedule!C426, 'Elo Ratings - Pre Season'!$A$2:$B$31,2, FALSE)</f>
        <v>1496.2510574284499</v>
      </c>
      <c r="F426">
        <v>6.3291139240506306E-2</v>
      </c>
    </row>
    <row r="427" spans="1:6" x14ac:dyDescent="0.45">
      <c r="A427" t="s">
        <v>73</v>
      </c>
      <c r="B427" t="s">
        <v>36</v>
      </c>
      <c r="C427" t="s">
        <v>29</v>
      </c>
      <c r="D427">
        <f>VLOOKUP(Schedule!B427, 'Elo Ratings - Pre Season'!$A$2:$B$31,2, FALSE)</f>
        <v>1418.47649220432</v>
      </c>
      <c r="E427">
        <f>VLOOKUP(Schedule!C427, 'Elo Ratings - Pre Season'!$A$2:$B$31,2, FALSE)</f>
        <v>1559.22207084247</v>
      </c>
      <c r="F427">
        <v>0.22834645669291301</v>
      </c>
    </row>
    <row r="428" spans="1:6" x14ac:dyDescent="0.45">
      <c r="A428" t="s">
        <v>73</v>
      </c>
      <c r="B428" t="s">
        <v>19</v>
      </c>
      <c r="C428" t="s">
        <v>28</v>
      </c>
      <c r="D428">
        <f>VLOOKUP(Schedule!B428, 'Elo Ratings - Pre Season'!$A$2:$B$31,2, FALSE)</f>
        <v>1501.1235706124401</v>
      </c>
      <c r="E428">
        <f>VLOOKUP(Schedule!C428, 'Elo Ratings - Pre Season'!$A$2:$B$31,2, FALSE)</f>
        <v>1468.3919248330999</v>
      </c>
      <c r="F428">
        <v>0.1125</v>
      </c>
    </row>
    <row r="429" spans="1:6" x14ac:dyDescent="0.45">
      <c r="A429" t="s">
        <v>73</v>
      </c>
      <c r="B429" t="s">
        <v>16</v>
      </c>
      <c r="C429" t="s">
        <v>24</v>
      </c>
      <c r="D429">
        <f>VLOOKUP(Schedule!B429, 'Elo Ratings - Pre Season'!$A$2:$B$31,2, FALSE)</f>
        <v>1474.3085107648601</v>
      </c>
      <c r="E429">
        <f>VLOOKUP(Schedule!C429, 'Elo Ratings - Pre Season'!$A$2:$B$31,2, FALSE)</f>
        <v>1535.44519643647</v>
      </c>
      <c r="F429">
        <v>6.8493150684931406E-2</v>
      </c>
    </row>
    <row r="430" spans="1:6" x14ac:dyDescent="0.45">
      <c r="A430" t="s">
        <v>73</v>
      </c>
      <c r="B430" t="s">
        <v>37</v>
      </c>
      <c r="C430" t="s">
        <v>35</v>
      </c>
      <c r="D430">
        <f>VLOOKUP(Schedule!B430, 'Elo Ratings - Pre Season'!$A$2:$B$31,2, FALSE)</f>
        <v>1526.2027098211199</v>
      </c>
      <c r="E430">
        <f>VLOOKUP(Schedule!C430, 'Elo Ratings - Pre Season'!$A$2:$B$31,2, FALSE)</f>
        <v>1517.8440011816001</v>
      </c>
      <c r="F430">
        <v>2.2471910112359699E-2</v>
      </c>
    </row>
    <row r="431" spans="1:6" x14ac:dyDescent="0.45">
      <c r="A431" t="s">
        <v>73</v>
      </c>
      <c r="B431" t="s">
        <v>10</v>
      </c>
      <c r="C431" t="s">
        <v>41</v>
      </c>
      <c r="D431">
        <f>VLOOKUP(Schedule!B431, 'Elo Ratings - Pre Season'!$A$2:$B$31,2, FALSE)</f>
        <v>1513.7838452168801</v>
      </c>
      <c r="E431">
        <f>VLOOKUP(Schedule!C431, 'Elo Ratings - Pre Season'!$A$2:$B$31,2, FALSE)</f>
        <v>1537.03223861109</v>
      </c>
      <c r="F431">
        <v>2.9239766081871298E-2</v>
      </c>
    </row>
    <row r="432" spans="1:6" x14ac:dyDescent="0.45">
      <c r="A432" t="s">
        <v>73</v>
      </c>
      <c r="B432" t="s">
        <v>38</v>
      </c>
      <c r="C432" t="s">
        <v>32</v>
      </c>
      <c r="D432">
        <f>VLOOKUP(Schedule!B432, 'Elo Ratings - Pre Season'!$A$2:$B$31,2, FALSE)</f>
        <v>1500.26839934439</v>
      </c>
      <c r="E432">
        <f>VLOOKUP(Schedule!C432, 'Elo Ratings - Pre Season'!$A$2:$B$31,2, FALSE)</f>
        <v>1514.0316812078199</v>
      </c>
      <c r="F432">
        <v>5.1282051282051398E-2</v>
      </c>
    </row>
    <row r="433" spans="1:6" x14ac:dyDescent="0.45">
      <c r="A433" t="s">
        <v>74</v>
      </c>
      <c r="B433" t="s">
        <v>15</v>
      </c>
      <c r="C433" t="s">
        <v>30</v>
      </c>
      <c r="D433">
        <f>VLOOKUP(Schedule!B433, 'Elo Ratings - Pre Season'!$A$2:$B$31,2, FALSE)</f>
        <v>1535.1075395159701</v>
      </c>
      <c r="E433">
        <f>VLOOKUP(Schedule!C433, 'Elo Ratings - Pre Season'!$A$2:$B$31,2, FALSE)</f>
        <v>1539.4562396036399</v>
      </c>
      <c r="F433">
        <v>2.1739130434782698E-2</v>
      </c>
    </row>
    <row r="434" spans="1:6" x14ac:dyDescent="0.45">
      <c r="A434" t="s">
        <v>74</v>
      </c>
      <c r="B434" t="s">
        <v>26</v>
      </c>
      <c r="C434" t="s">
        <v>20</v>
      </c>
      <c r="D434">
        <f>VLOOKUP(Schedule!B434, 'Elo Ratings - Pre Season'!$A$2:$B$31,2, FALSE)</f>
        <v>1477.56939209144</v>
      </c>
      <c r="E434">
        <f>VLOOKUP(Schedule!C434, 'Elo Ratings - Pre Season'!$A$2:$B$31,2, FALSE)</f>
        <v>1506.4629567151301</v>
      </c>
      <c r="F434">
        <v>7.6687116564418296E-3</v>
      </c>
    </row>
    <row r="435" spans="1:6" x14ac:dyDescent="0.45">
      <c r="A435" t="s">
        <v>74</v>
      </c>
      <c r="B435" t="s">
        <v>27</v>
      </c>
      <c r="C435" t="s">
        <v>18</v>
      </c>
      <c r="D435">
        <f>VLOOKUP(Schedule!B435, 'Elo Ratings - Pre Season'!$A$2:$B$31,2, FALSE)</f>
        <v>1488.4482383178499</v>
      </c>
      <c r="E435">
        <f>VLOOKUP(Schedule!C435, 'Elo Ratings - Pre Season'!$A$2:$B$31,2, FALSE)</f>
        <v>1422.7330514932301</v>
      </c>
      <c r="F435">
        <v>4.5751633986928102E-2</v>
      </c>
    </row>
    <row r="436" spans="1:6" x14ac:dyDescent="0.45">
      <c r="A436" t="s">
        <v>74</v>
      </c>
      <c r="B436" t="s">
        <v>22</v>
      </c>
      <c r="C436" t="s">
        <v>23</v>
      </c>
      <c r="D436">
        <f>VLOOKUP(Schedule!B436, 'Elo Ratings - Pre Season'!$A$2:$B$31,2, FALSE)</f>
        <v>1536.86484917293</v>
      </c>
      <c r="E436">
        <f>VLOOKUP(Schedule!C436, 'Elo Ratings - Pre Season'!$A$2:$B$31,2, FALSE)</f>
        <v>1455.5883504191299</v>
      </c>
      <c r="F436">
        <v>-5.5248618784530601E-3</v>
      </c>
    </row>
    <row r="437" spans="1:6" x14ac:dyDescent="0.45">
      <c r="A437" t="s">
        <v>74</v>
      </c>
      <c r="B437" t="s">
        <v>39</v>
      </c>
      <c r="C437" t="s">
        <v>32</v>
      </c>
      <c r="D437">
        <f>VLOOKUP(Schedule!B437, 'Elo Ratings - Pre Season'!$A$2:$B$31,2, FALSE)</f>
        <v>1505.1761432511801</v>
      </c>
      <c r="E437">
        <f>VLOOKUP(Schedule!C437, 'Elo Ratings - Pre Season'!$A$2:$B$31,2, FALSE)</f>
        <v>1514.0316812078199</v>
      </c>
      <c r="F437">
        <v>0.102272727272727</v>
      </c>
    </row>
    <row r="438" spans="1:6" x14ac:dyDescent="0.45">
      <c r="A438" t="s">
        <v>74</v>
      </c>
      <c r="B438" t="s">
        <v>25</v>
      </c>
      <c r="C438" t="s">
        <v>24</v>
      </c>
      <c r="D438">
        <f>VLOOKUP(Schedule!B438, 'Elo Ratings - Pre Season'!$A$2:$B$31,2, FALSE)</f>
        <v>1433.33420073452</v>
      </c>
      <c r="E438">
        <f>VLOOKUP(Schedule!C438, 'Elo Ratings - Pre Season'!$A$2:$B$31,2, FALSE)</f>
        <v>1535.44519643647</v>
      </c>
      <c r="F438">
        <v>-4.2253521126760597E-2</v>
      </c>
    </row>
    <row r="439" spans="1:6" x14ac:dyDescent="0.45">
      <c r="A439" t="s">
        <v>74</v>
      </c>
      <c r="B439" t="s">
        <v>40</v>
      </c>
      <c r="C439" t="s">
        <v>21</v>
      </c>
      <c r="D439">
        <f>VLOOKUP(Schedule!B439, 'Elo Ratings - Pre Season'!$A$2:$B$31,2, FALSE)</f>
        <v>1511.74507850229</v>
      </c>
      <c r="E439">
        <f>VLOOKUP(Schedule!C439, 'Elo Ratings - Pre Season'!$A$2:$B$31,2, FALSE)</f>
        <v>1537.2568075547799</v>
      </c>
      <c r="F439">
        <v>6.7415730337078705E-2</v>
      </c>
    </row>
    <row r="440" spans="1:6" x14ac:dyDescent="0.45">
      <c r="A440" t="s">
        <v>74</v>
      </c>
      <c r="B440" t="s">
        <v>16</v>
      </c>
      <c r="C440" t="s">
        <v>41</v>
      </c>
      <c r="D440">
        <f>VLOOKUP(Schedule!B440, 'Elo Ratings - Pre Season'!$A$2:$B$31,2, FALSE)</f>
        <v>1474.3085107648601</v>
      </c>
      <c r="E440">
        <f>VLOOKUP(Schedule!C440, 'Elo Ratings - Pre Season'!$A$2:$B$31,2, FALSE)</f>
        <v>1537.03223861109</v>
      </c>
      <c r="F440">
        <v>6.8493150684931406E-2</v>
      </c>
    </row>
    <row r="441" spans="1:6" x14ac:dyDescent="0.45">
      <c r="A441" t="s">
        <v>74</v>
      </c>
      <c r="B441" t="s">
        <v>35</v>
      </c>
      <c r="C441" t="s">
        <v>11</v>
      </c>
      <c r="D441">
        <f>VLOOKUP(Schedule!B441, 'Elo Ratings - Pre Season'!$A$2:$B$31,2, FALSE)</f>
        <v>1517.8440011816001</v>
      </c>
      <c r="E441">
        <f>VLOOKUP(Schedule!C441, 'Elo Ratings - Pre Season'!$A$2:$B$31,2, FALSE)</f>
        <v>1588.6730971234199</v>
      </c>
      <c r="F441">
        <v>5.0632911392405201E-2</v>
      </c>
    </row>
    <row r="442" spans="1:6" x14ac:dyDescent="0.45">
      <c r="A442" t="s">
        <v>74</v>
      </c>
      <c r="B442" t="s">
        <v>33</v>
      </c>
      <c r="C442" t="s">
        <v>28</v>
      </c>
      <c r="D442">
        <f>VLOOKUP(Schedule!B442, 'Elo Ratings - Pre Season'!$A$2:$B$31,2, FALSE)</f>
        <v>1427.1354796158</v>
      </c>
      <c r="E442">
        <f>VLOOKUP(Schedule!C442, 'Elo Ratings - Pre Season'!$A$2:$B$31,2, FALSE)</f>
        <v>1468.3919248330999</v>
      </c>
      <c r="F442">
        <v>6.2111801242235101E-3</v>
      </c>
    </row>
    <row r="443" spans="1:6" x14ac:dyDescent="0.45">
      <c r="A443" t="s">
        <v>74</v>
      </c>
      <c r="B443" t="s">
        <v>10</v>
      </c>
      <c r="C443" t="s">
        <v>17</v>
      </c>
      <c r="D443">
        <f>VLOOKUP(Schedule!B443, 'Elo Ratings - Pre Season'!$A$2:$B$31,2, FALSE)</f>
        <v>1513.7838452168801</v>
      </c>
      <c r="E443">
        <f>VLOOKUP(Schedule!C443, 'Elo Ratings - Pre Season'!$A$2:$B$31,2, FALSE)</f>
        <v>1496.2510574284499</v>
      </c>
      <c r="F443">
        <v>2.9239766081871298E-2</v>
      </c>
    </row>
    <row r="444" spans="1:6" x14ac:dyDescent="0.45">
      <c r="A444" t="s">
        <v>74</v>
      </c>
      <c r="B444" t="s">
        <v>37</v>
      </c>
      <c r="C444" t="s">
        <v>42</v>
      </c>
      <c r="D444">
        <f>VLOOKUP(Schedule!B444, 'Elo Ratings - Pre Season'!$A$2:$B$31,2, FALSE)</f>
        <v>1526.2027098211199</v>
      </c>
      <c r="E444">
        <f>VLOOKUP(Schedule!C444, 'Elo Ratings - Pre Season'!$A$2:$B$31,2, FALSE)</f>
        <v>1590.545270505</v>
      </c>
      <c r="F444">
        <v>2.2471910112359699E-2</v>
      </c>
    </row>
    <row r="445" spans="1:6" x14ac:dyDescent="0.45">
      <c r="A445" t="s">
        <v>75</v>
      </c>
      <c r="B445" t="s">
        <v>15</v>
      </c>
      <c r="C445" t="s">
        <v>30</v>
      </c>
      <c r="D445">
        <f>VLOOKUP(Schedule!B445, 'Elo Ratings - Pre Season'!$A$2:$B$31,2, FALSE)</f>
        <v>1535.1075395159701</v>
      </c>
      <c r="E445">
        <f>VLOOKUP(Schedule!C445, 'Elo Ratings - Pre Season'!$A$2:$B$31,2, FALSE)</f>
        <v>1539.4562396036399</v>
      </c>
      <c r="F445">
        <v>2.1739130434782698E-2</v>
      </c>
    </row>
    <row r="446" spans="1:6" x14ac:dyDescent="0.45">
      <c r="A446" t="s">
        <v>75</v>
      </c>
      <c r="B446" t="s">
        <v>26</v>
      </c>
      <c r="C446" t="s">
        <v>20</v>
      </c>
      <c r="D446">
        <f>VLOOKUP(Schedule!B446, 'Elo Ratings - Pre Season'!$A$2:$B$31,2, FALSE)</f>
        <v>1477.56939209144</v>
      </c>
      <c r="E446">
        <f>VLOOKUP(Schedule!C446, 'Elo Ratings - Pre Season'!$A$2:$B$31,2, FALSE)</f>
        <v>1506.4629567151301</v>
      </c>
      <c r="F446">
        <v>7.6687116564418296E-3</v>
      </c>
    </row>
    <row r="447" spans="1:6" x14ac:dyDescent="0.45">
      <c r="A447" t="s">
        <v>75</v>
      </c>
      <c r="B447" t="s">
        <v>27</v>
      </c>
      <c r="C447" t="s">
        <v>36</v>
      </c>
      <c r="D447">
        <f>VLOOKUP(Schedule!B447, 'Elo Ratings - Pre Season'!$A$2:$B$31,2, FALSE)</f>
        <v>1488.4482383178499</v>
      </c>
      <c r="E447">
        <f>VLOOKUP(Schedule!C447, 'Elo Ratings - Pre Season'!$A$2:$B$31,2, FALSE)</f>
        <v>1418.47649220432</v>
      </c>
      <c r="F447">
        <v>4.5751633986928102E-2</v>
      </c>
    </row>
    <row r="448" spans="1:6" x14ac:dyDescent="0.45">
      <c r="A448" t="s">
        <v>75</v>
      </c>
      <c r="B448" t="s">
        <v>22</v>
      </c>
      <c r="C448" t="s">
        <v>23</v>
      </c>
      <c r="D448">
        <f>VLOOKUP(Schedule!B448, 'Elo Ratings - Pre Season'!$A$2:$B$31,2, FALSE)</f>
        <v>1536.86484917293</v>
      </c>
      <c r="E448">
        <f>VLOOKUP(Schedule!C448, 'Elo Ratings - Pre Season'!$A$2:$B$31,2, FALSE)</f>
        <v>1455.5883504191299</v>
      </c>
      <c r="F448">
        <v>-5.5248618784530601E-3</v>
      </c>
    </row>
    <row r="449" spans="1:6" x14ac:dyDescent="0.45">
      <c r="A449" t="s">
        <v>75</v>
      </c>
      <c r="B449" t="s">
        <v>39</v>
      </c>
      <c r="C449" t="s">
        <v>32</v>
      </c>
      <c r="D449">
        <f>VLOOKUP(Schedule!B449, 'Elo Ratings - Pre Season'!$A$2:$B$31,2, FALSE)</f>
        <v>1505.1761432511801</v>
      </c>
      <c r="E449">
        <f>VLOOKUP(Schedule!C449, 'Elo Ratings - Pre Season'!$A$2:$B$31,2, FALSE)</f>
        <v>1514.0316812078199</v>
      </c>
      <c r="F449">
        <v>0.102272727272727</v>
      </c>
    </row>
    <row r="450" spans="1:6" x14ac:dyDescent="0.45">
      <c r="A450" t="s">
        <v>75</v>
      </c>
      <c r="B450" t="s">
        <v>38</v>
      </c>
      <c r="C450" t="s">
        <v>19</v>
      </c>
      <c r="D450">
        <f>VLOOKUP(Schedule!B450, 'Elo Ratings - Pre Season'!$A$2:$B$31,2, FALSE)</f>
        <v>1500.26839934439</v>
      </c>
      <c r="E450">
        <f>VLOOKUP(Schedule!C450, 'Elo Ratings - Pre Season'!$A$2:$B$31,2, FALSE)</f>
        <v>1501.1235706124401</v>
      </c>
      <c r="F450">
        <v>5.1282051282051398E-2</v>
      </c>
    </row>
    <row r="451" spans="1:6" x14ac:dyDescent="0.45">
      <c r="A451" t="s">
        <v>75</v>
      </c>
      <c r="B451" t="s">
        <v>25</v>
      </c>
      <c r="C451" t="s">
        <v>24</v>
      </c>
      <c r="D451">
        <f>VLOOKUP(Schedule!B451, 'Elo Ratings - Pre Season'!$A$2:$B$31,2, FALSE)</f>
        <v>1433.33420073452</v>
      </c>
      <c r="E451">
        <f>VLOOKUP(Schedule!C451, 'Elo Ratings - Pre Season'!$A$2:$B$31,2, FALSE)</f>
        <v>1535.44519643647</v>
      </c>
      <c r="F451">
        <v>-4.2253521126760597E-2</v>
      </c>
    </row>
    <row r="452" spans="1:6" x14ac:dyDescent="0.45">
      <c r="A452" t="s">
        <v>75</v>
      </c>
      <c r="B452" t="s">
        <v>40</v>
      </c>
      <c r="C452" t="s">
        <v>21</v>
      </c>
      <c r="D452">
        <f>VLOOKUP(Schedule!B452, 'Elo Ratings - Pre Season'!$A$2:$B$31,2, FALSE)</f>
        <v>1511.74507850229</v>
      </c>
      <c r="E452">
        <f>VLOOKUP(Schedule!C452, 'Elo Ratings - Pre Season'!$A$2:$B$31,2, FALSE)</f>
        <v>1537.2568075547799</v>
      </c>
      <c r="F452">
        <v>6.7415730337078705E-2</v>
      </c>
    </row>
    <row r="453" spans="1:6" x14ac:dyDescent="0.45">
      <c r="A453" t="s">
        <v>75</v>
      </c>
      <c r="B453" t="s">
        <v>31</v>
      </c>
      <c r="C453" t="s">
        <v>18</v>
      </c>
      <c r="D453">
        <f>VLOOKUP(Schedule!B453, 'Elo Ratings - Pre Season'!$A$2:$B$31,2, FALSE)</f>
        <v>1527.6277566730801</v>
      </c>
      <c r="E453">
        <f>VLOOKUP(Schedule!C453, 'Elo Ratings - Pre Season'!$A$2:$B$31,2, FALSE)</f>
        <v>1422.7330514932301</v>
      </c>
      <c r="F453">
        <v>6.3291139240506306E-2</v>
      </c>
    </row>
    <row r="454" spans="1:6" x14ac:dyDescent="0.45">
      <c r="A454" t="s">
        <v>75</v>
      </c>
      <c r="B454" t="s">
        <v>29</v>
      </c>
      <c r="C454" t="s">
        <v>34</v>
      </c>
      <c r="D454">
        <f>VLOOKUP(Schedule!B454, 'Elo Ratings - Pre Season'!$A$2:$B$31,2, FALSE)</f>
        <v>1559.22207084247</v>
      </c>
      <c r="E454">
        <f>VLOOKUP(Schedule!C454, 'Elo Ratings - Pre Season'!$A$2:$B$31,2, FALSE)</f>
        <v>1503.8938502056101</v>
      </c>
      <c r="F454">
        <v>-4.08163265306122E-2</v>
      </c>
    </row>
    <row r="455" spans="1:6" x14ac:dyDescent="0.45">
      <c r="A455" t="s">
        <v>75</v>
      </c>
      <c r="B455" t="s">
        <v>16</v>
      </c>
      <c r="C455" t="s">
        <v>41</v>
      </c>
      <c r="D455">
        <f>VLOOKUP(Schedule!B455, 'Elo Ratings - Pre Season'!$A$2:$B$31,2, FALSE)</f>
        <v>1474.3085107648601</v>
      </c>
      <c r="E455">
        <f>VLOOKUP(Schedule!C455, 'Elo Ratings - Pre Season'!$A$2:$B$31,2, FALSE)</f>
        <v>1537.03223861109</v>
      </c>
      <c r="F455">
        <v>6.8493150684931406E-2</v>
      </c>
    </row>
    <row r="456" spans="1:6" x14ac:dyDescent="0.45">
      <c r="A456" t="s">
        <v>75</v>
      </c>
      <c r="B456" t="s">
        <v>35</v>
      </c>
      <c r="C456" t="s">
        <v>11</v>
      </c>
      <c r="D456">
        <f>VLOOKUP(Schedule!B456, 'Elo Ratings - Pre Season'!$A$2:$B$31,2, FALSE)</f>
        <v>1517.8440011816001</v>
      </c>
      <c r="E456">
        <f>VLOOKUP(Schedule!C456, 'Elo Ratings - Pre Season'!$A$2:$B$31,2, FALSE)</f>
        <v>1588.6730971234199</v>
      </c>
      <c r="F456">
        <v>5.0632911392405201E-2</v>
      </c>
    </row>
    <row r="457" spans="1:6" x14ac:dyDescent="0.45">
      <c r="A457" t="s">
        <v>75</v>
      </c>
      <c r="B457" t="s">
        <v>33</v>
      </c>
      <c r="C457" t="s">
        <v>28</v>
      </c>
      <c r="D457">
        <f>VLOOKUP(Schedule!B457, 'Elo Ratings - Pre Season'!$A$2:$B$31,2, FALSE)</f>
        <v>1427.1354796158</v>
      </c>
      <c r="E457">
        <f>VLOOKUP(Schedule!C457, 'Elo Ratings - Pre Season'!$A$2:$B$31,2, FALSE)</f>
        <v>1468.3919248330999</v>
      </c>
      <c r="F457">
        <v>6.2111801242235101E-3</v>
      </c>
    </row>
    <row r="458" spans="1:6" x14ac:dyDescent="0.45">
      <c r="A458" t="s">
        <v>75</v>
      </c>
      <c r="B458" t="s">
        <v>10</v>
      </c>
      <c r="C458" t="s">
        <v>17</v>
      </c>
      <c r="D458">
        <f>VLOOKUP(Schedule!B458, 'Elo Ratings - Pre Season'!$A$2:$B$31,2, FALSE)</f>
        <v>1513.7838452168801</v>
      </c>
      <c r="E458">
        <f>VLOOKUP(Schedule!C458, 'Elo Ratings - Pre Season'!$A$2:$B$31,2, FALSE)</f>
        <v>1496.2510574284499</v>
      </c>
      <c r="F458">
        <v>2.9239766081871298E-2</v>
      </c>
    </row>
    <row r="459" spans="1:6" x14ac:dyDescent="0.45">
      <c r="A459" t="s">
        <v>75</v>
      </c>
      <c r="B459" t="s">
        <v>37</v>
      </c>
      <c r="C459" t="s">
        <v>42</v>
      </c>
      <c r="D459">
        <f>VLOOKUP(Schedule!B459, 'Elo Ratings - Pre Season'!$A$2:$B$31,2, FALSE)</f>
        <v>1526.2027098211199</v>
      </c>
      <c r="E459">
        <f>VLOOKUP(Schedule!C459, 'Elo Ratings - Pre Season'!$A$2:$B$31,2, FALSE)</f>
        <v>1590.545270505</v>
      </c>
      <c r="F459">
        <v>2.2471910112359699E-2</v>
      </c>
    </row>
    <row r="460" spans="1:6" x14ac:dyDescent="0.45">
      <c r="A460" t="s">
        <v>76</v>
      </c>
      <c r="B460" t="s">
        <v>26</v>
      </c>
      <c r="C460" t="s">
        <v>20</v>
      </c>
      <c r="D460">
        <f>VLOOKUP(Schedule!B460, 'Elo Ratings - Pre Season'!$A$2:$B$31,2, FALSE)</f>
        <v>1477.56939209144</v>
      </c>
      <c r="E460">
        <f>VLOOKUP(Schedule!C460, 'Elo Ratings - Pre Season'!$A$2:$B$31,2, FALSE)</f>
        <v>1506.4629567151301</v>
      </c>
      <c r="F460">
        <v>7.6687116564418296E-3</v>
      </c>
    </row>
    <row r="461" spans="1:6" x14ac:dyDescent="0.45">
      <c r="A461" t="s">
        <v>76</v>
      </c>
      <c r="B461" t="s">
        <v>40</v>
      </c>
      <c r="C461" t="s">
        <v>21</v>
      </c>
      <c r="D461">
        <f>VLOOKUP(Schedule!B461, 'Elo Ratings - Pre Season'!$A$2:$B$31,2, FALSE)</f>
        <v>1511.74507850229</v>
      </c>
      <c r="E461">
        <f>VLOOKUP(Schedule!C461, 'Elo Ratings - Pre Season'!$A$2:$B$31,2, FALSE)</f>
        <v>1537.2568075547799</v>
      </c>
      <c r="F461">
        <v>6.7415730337078705E-2</v>
      </c>
    </row>
    <row r="462" spans="1:6" x14ac:dyDescent="0.45">
      <c r="A462" t="s">
        <v>76</v>
      </c>
      <c r="B462" t="s">
        <v>25</v>
      </c>
      <c r="C462" t="s">
        <v>24</v>
      </c>
      <c r="D462">
        <f>VLOOKUP(Schedule!B462, 'Elo Ratings - Pre Season'!$A$2:$B$31,2, FALSE)</f>
        <v>1433.33420073452</v>
      </c>
      <c r="E462">
        <f>VLOOKUP(Schedule!C462, 'Elo Ratings - Pre Season'!$A$2:$B$31,2, FALSE)</f>
        <v>1535.44519643647</v>
      </c>
      <c r="F462">
        <v>-4.2253521126760597E-2</v>
      </c>
    </row>
    <row r="463" spans="1:6" x14ac:dyDescent="0.45">
      <c r="A463" t="s">
        <v>76</v>
      </c>
      <c r="B463" t="s">
        <v>22</v>
      </c>
      <c r="C463" t="s">
        <v>23</v>
      </c>
      <c r="D463">
        <f>VLOOKUP(Schedule!B463, 'Elo Ratings - Pre Season'!$A$2:$B$31,2, FALSE)</f>
        <v>1536.86484917293</v>
      </c>
      <c r="E463">
        <f>VLOOKUP(Schedule!C463, 'Elo Ratings - Pre Season'!$A$2:$B$31,2, FALSE)</f>
        <v>1455.5883504191299</v>
      </c>
      <c r="F463">
        <v>-5.5248618784530601E-3</v>
      </c>
    </row>
    <row r="464" spans="1:6" x14ac:dyDescent="0.45">
      <c r="A464" t="s">
        <v>76</v>
      </c>
      <c r="B464" t="s">
        <v>33</v>
      </c>
      <c r="C464" t="s">
        <v>28</v>
      </c>
      <c r="D464">
        <f>VLOOKUP(Schedule!B464, 'Elo Ratings - Pre Season'!$A$2:$B$31,2, FALSE)</f>
        <v>1427.1354796158</v>
      </c>
      <c r="E464">
        <f>VLOOKUP(Schedule!C464, 'Elo Ratings - Pre Season'!$A$2:$B$31,2, FALSE)</f>
        <v>1468.3919248330999</v>
      </c>
      <c r="F464">
        <v>6.2111801242235101E-3</v>
      </c>
    </row>
    <row r="465" spans="1:6" x14ac:dyDescent="0.45">
      <c r="A465" t="s">
        <v>76</v>
      </c>
      <c r="B465" t="s">
        <v>37</v>
      </c>
      <c r="C465" t="s">
        <v>42</v>
      </c>
      <c r="D465">
        <f>VLOOKUP(Schedule!B465, 'Elo Ratings - Pre Season'!$A$2:$B$31,2, FALSE)</f>
        <v>1526.2027098211199</v>
      </c>
      <c r="E465">
        <f>VLOOKUP(Schedule!C465, 'Elo Ratings - Pre Season'!$A$2:$B$31,2, FALSE)</f>
        <v>1590.545270505</v>
      </c>
      <c r="F465">
        <v>2.2471910112359699E-2</v>
      </c>
    </row>
    <row r="466" spans="1:6" x14ac:dyDescent="0.45">
      <c r="A466" t="s">
        <v>76</v>
      </c>
      <c r="B466" t="s">
        <v>16</v>
      </c>
      <c r="C466" t="s">
        <v>41</v>
      </c>
      <c r="D466">
        <f>VLOOKUP(Schedule!B466, 'Elo Ratings - Pre Season'!$A$2:$B$31,2, FALSE)</f>
        <v>1474.3085107648601</v>
      </c>
      <c r="E466">
        <f>VLOOKUP(Schedule!C466, 'Elo Ratings - Pre Season'!$A$2:$B$31,2, FALSE)</f>
        <v>1537.03223861109</v>
      </c>
      <c r="F466">
        <v>6.8493150684931406E-2</v>
      </c>
    </row>
    <row r="467" spans="1:6" x14ac:dyDescent="0.45">
      <c r="A467" t="s">
        <v>76</v>
      </c>
      <c r="B467" t="s">
        <v>10</v>
      </c>
      <c r="C467" t="s">
        <v>17</v>
      </c>
      <c r="D467">
        <f>VLOOKUP(Schedule!B467, 'Elo Ratings - Pre Season'!$A$2:$B$31,2, FALSE)</f>
        <v>1513.7838452168801</v>
      </c>
      <c r="E467">
        <f>VLOOKUP(Schedule!C467, 'Elo Ratings - Pre Season'!$A$2:$B$31,2, FALSE)</f>
        <v>1496.2510574284499</v>
      </c>
      <c r="F467">
        <v>2.9239766081871298E-2</v>
      </c>
    </row>
    <row r="468" spans="1:6" x14ac:dyDescent="0.45">
      <c r="A468" t="s">
        <v>76</v>
      </c>
      <c r="B468" t="s">
        <v>15</v>
      </c>
      <c r="C468" t="s">
        <v>30</v>
      </c>
      <c r="D468">
        <f>VLOOKUP(Schedule!B468, 'Elo Ratings - Pre Season'!$A$2:$B$31,2, FALSE)</f>
        <v>1535.1075395159701</v>
      </c>
      <c r="E468">
        <f>VLOOKUP(Schedule!C468, 'Elo Ratings - Pre Season'!$A$2:$B$31,2, FALSE)</f>
        <v>1539.4562396036399</v>
      </c>
      <c r="F468">
        <v>2.1739130434782698E-2</v>
      </c>
    </row>
    <row r="469" spans="1:6" x14ac:dyDescent="0.45">
      <c r="A469" t="s">
        <v>76</v>
      </c>
      <c r="B469" t="s">
        <v>27</v>
      </c>
      <c r="C469" t="s">
        <v>36</v>
      </c>
      <c r="D469">
        <f>VLOOKUP(Schedule!B469, 'Elo Ratings - Pre Season'!$A$2:$B$31,2, FALSE)</f>
        <v>1488.4482383178499</v>
      </c>
      <c r="E469">
        <f>VLOOKUP(Schedule!C469, 'Elo Ratings - Pre Season'!$A$2:$B$31,2, FALSE)</f>
        <v>1418.47649220432</v>
      </c>
      <c r="F469">
        <v>4.5751633986928102E-2</v>
      </c>
    </row>
    <row r="470" spans="1:6" x14ac:dyDescent="0.45">
      <c r="A470" t="s">
        <v>76</v>
      </c>
      <c r="B470" t="s">
        <v>39</v>
      </c>
      <c r="C470" t="s">
        <v>32</v>
      </c>
      <c r="D470">
        <f>VLOOKUP(Schedule!B470, 'Elo Ratings - Pre Season'!$A$2:$B$31,2, FALSE)</f>
        <v>1505.1761432511801</v>
      </c>
      <c r="E470">
        <f>VLOOKUP(Schedule!C470, 'Elo Ratings - Pre Season'!$A$2:$B$31,2, FALSE)</f>
        <v>1514.0316812078199</v>
      </c>
      <c r="F470">
        <v>0.102272727272727</v>
      </c>
    </row>
    <row r="471" spans="1:6" x14ac:dyDescent="0.45">
      <c r="A471" t="s">
        <v>76</v>
      </c>
      <c r="B471" t="s">
        <v>38</v>
      </c>
      <c r="C471" t="s">
        <v>19</v>
      </c>
      <c r="D471">
        <f>VLOOKUP(Schedule!B471, 'Elo Ratings - Pre Season'!$A$2:$B$31,2, FALSE)</f>
        <v>1500.26839934439</v>
      </c>
      <c r="E471">
        <f>VLOOKUP(Schedule!C471, 'Elo Ratings - Pre Season'!$A$2:$B$31,2, FALSE)</f>
        <v>1501.1235706124401</v>
      </c>
      <c r="F471">
        <v>5.1282051282051398E-2</v>
      </c>
    </row>
    <row r="472" spans="1:6" x14ac:dyDescent="0.45">
      <c r="A472" t="s">
        <v>76</v>
      </c>
      <c r="B472" t="s">
        <v>31</v>
      </c>
      <c r="C472" t="s">
        <v>18</v>
      </c>
      <c r="D472">
        <f>VLOOKUP(Schedule!B472, 'Elo Ratings - Pre Season'!$A$2:$B$31,2, FALSE)</f>
        <v>1527.6277566730801</v>
      </c>
      <c r="E472">
        <f>VLOOKUP(Schedule!C472, 'Elo Ratings - Pre Season'!$A$2:$B$31,2, FALSE)</f>
        <v>1422.7330514932301</v>
      </c>
      <c r="F472">
        <v>6.3291139240506306E-2</v>
      </c>
    </row>
    <row r="473" spans="1:6" x14ac:dyDescent="0.45">
      <c r="A473" t="s">
        <v>76</v>
      </c>
      <c r="B473" t="s">
        <v>29</v>
      </c>
      <c r="C473" t="s">
        <v>34</v>
      </c>
      <c r="D473">
        <f>VLOOKUP(Schedule!B473, 'Elo Ratings - Pre Season'!$A$2:$B$31,2, FALSE)</f>
        <v>1559.22207084247</v>
      </c>
      <c r="E473">
        <f>VLOOKUP(Schedule!C473, 'Elo Ratings - Pre Season'!$A$2:$B$31,2, FALSE)</f>
        <v>1503.8938502056101</v>
      </c>
      <c r="F473">
        <v>-4.08163265306122E-2</v>
      </c>
    </row>
    <row r="474" spans="1:6" x14ac:dyDescent="0.45">
      <c r="A474" t="s">
        <v>76</v>
      </c>
      <c r="B474" t="s">
        <v>35</v>
      </c>
      <c r="C474" t="s">
        <v>11</v>
      </c>
      <c r="D474">
        <f>VLOOKUP(Schedule!B474, 'Elo Ratings - Pre Season'!$A$2:$B$31,2, FALSE)</f>
        <v>1517.8440011816001</v>
      </c>
      <c r="E474">
        <f>VLOOKUP(Schedule!C474, 'Elo Ratings - Pre Season'!$A$2:$B$31,2, FALSE)</f>
        <v>1588.6730971234199</v>
      </c>
      <c r="F474">
        <v>5.0632911392405201E-2</v>
      </c>
    </row>
    <row r="475" spans="1:6" x14ac:dyDescent="0.45">
      <c r="A475" t="s">
        <v>77</v>
      </c>
      <c r="B475" t="s">
        <v>27</v>
      </c>
      <c r="C475" t="s">
        <v>36</v>
      </c>
      <c r="D475">
        <f>VLOOKUP(Schedule!B475, 'Elo Ratings - Pre Season'!$A$2:$B$31,2, FALSE)</f>
        <v>1488.4482383178499</v>
      </c>
      <c r="E475">
        <f>VLOOKUP(Schedule!C475, 'Elo Ratings - Pre Season'!$A$2:$B$31,2, FALSE)</f>
        <v>1418.47649220432</v>
      </c>
      <c r="F475">
        <v>4.5751633986928102E-2</v>
      </c>
    </row>
    <row r="476" spans="1:6" x14ac:dyDescent="0.45">
      <c r="A476" t="s">
        <v>77</v>
      </c>
      <c r="B476" t="s">
        <v>15</v>
      </c>
      <c r="C476" t="s">
        <v>30</v>
      </c>
      <c r="D476">
        <f>VLOOKUP(Schedule!B476, 'Elo Ratings - Pre Season'!$A$2:$B$31,2, FALSE)</f>
        <v>1535.1075395159701</v>
      </c>
      <c r="E476">
        <f>VLOOKUP(Schedule!C476, 'Elo Ratings - Pre Season'!$A$2:$B$31,2, FALSE)</f>
        <v>1539.4562396036399</v>
      </c>
      <c r="F476">
        <v>2.1739130434782698E-2</v>
      </c>
    </row>
    <row r="477" spans="1:6" x14ac:dyDescent="0.45">
      <c r="A477" t="s">
        <v>77</v>
      </c>
      <c r="B477" t="s">
        <v>39</v>
      </c>
      <c r="C477" t="s">
        <v>32</v>
      </c>
      <c r="D477">
        <f>VLOOKUP(Schedule!B477, 'Elo Ratings - Pre Season'!$A$2:$B$31,2, FALSE)</f>
        <v>1505.1761432511801</v>
      </c>
      <c r="E477">
        <f>VLOOKUP(Schedule!C477, 'Elo Ratings - Pre Season'!$A$2:$B$31,2, FALSE)</f>
        <v>1514.0316812078199</v>
      </c>
      <c r="F477">
        <v>0.102272727272727</v>
      </c>
    </row>
    <row r="478" spans="1:6" x14ac:dyDescent="0.45">
      <c r="A478" t="s">
        <v>77</v>
      </c>
      <c r="B478" t="s">
        <v>38</v>
      </c>
      <c r="C478" t="s">
        <v>19</v>
      </c>
      <c r="D478">
        <f>VLOOKUP(Schedule!B478, 'Elo Ratings - Pre Season'!$A$2:$B$31,2, FALSE)</f>
        <v>1500.26839934439</v>
      </c>
      <c r="E478">
        <f>VLOOKUP(Schedule!C478, 'Elo Ratings - Pre Season'!$A$2:$B$31,2, FALSE)</f>
        <v>1501.1235706124401</v>
      </c>
      <c r="F478">
        <v>5.1282051282051398E-2</v>
      </c>
    </row>
    <row r="479" spans="1:6" x14ac:dyDescent="0.45">
      <c r="A479" t="s">
        <v>77</v>
      </c>
      <c r="B479" t="s">
        <v>31</v>
      </c>
      <c r="C479" t="s">
        <v>18</v>
      </c>
      <c r="D479">
        <f>VLOOKUP(Schedule!B479, 'Elo Ratings - Pre Season'!$A$2:$B$31,2, FALSE)</f>
        <v>1527.6277566730801</v>
      </c>
      <c r="E479">
        <f>VLOOKUP(Schedule!C479, 'Elo Ratings - Pre Season'!$A$2:$B$31,2, FALSE)</f>
        <v>1422.7330514932301</v>
      </c>
      <c r="F479">
        <v>6.3291139240506306E-2</v>
      </c>
    </row>
    <row r="480" spans="1:6" x14ac:dyDescent="0.45">
      <c r="A480" t="s">
        <v>77</v>
      </c>
      <c r="B480" t="s">
        <v>29</v>
      </c>
      <c r="C480" t="s">
        <v>34</v>
      </c>
      <c r="D480">
        <f>VLOOKUP(Schedule!B480, 'Elo Ratings - Pre Season'!$A$2:$B$31,2, FALSE)</f>
        <v>1559.22207084247</v>
      </c>
      <c r="E480">
        <f>VLOOKUP(Schedule!C480, 'Elo Ratings - Pre Season'!$A$2:$B$31,2, FALSE)</f>
        <v>1503.8938502056101</v>
      </c>
      <c r="F480">
        <v>-4.08163265306122E-2</v>
      </c>
    </row>
    <row r="481" spans="1:6" x14ac:dyDescent="0.45">
      <c r="A481" t="s">
        <v>78</v>
      </c>
      <c r="B481" t="s">
        <v>32</v>
      </c>
      <c r="C481" t="s">
        <v>40</v>
      </c>
      <c r="D481">
        <f>VLOOKUP(Schedule!B481, 'Elo Ratings - Pre Season'!$A$2:$B$31,2, FALSE)</f>
        <v>1514.0316812078199</v>
      </c>
      <c r="E481">
        <f>VLOOKUP(Schedule!C481, 'Elo Ratings - Pre Season'!$A$2:$B$31,2, FALSE)</f>
        <v>1511.74507850229</v>
      </c>
      <c r="F481">
        <v>4.4585987261146598E-2</v>
      </c>
    </row>
    <row r="482" spans="1:6" x14ac:dyDescent="0.45">
      <c r="A482" t="s">
        <v>78</v>
      </c>
      <c r="B482" t="s">
        <v>17</v>
      </c>
      <c r="C482" t="s">
        <v>15</v>
      </c>
      <c r="D482">
        <f>VLOOKUP(Schedule!B482, 'Elo Ratings - Pre Season'!$A$2:$B$31,2, FALSE)</f>
        <v>1496.2510574284499</v>
      </c>
      <c r="E482">
        <f>VLOOKUP(Schedule!C482, 'Elo Ratings - Pre Season'!$A$2:$B$31,2, FALSE)</f>
        <v>1535.1075395159701</v>
      </c>
      <c r="F482">
        <v>-1.38888888888888E-2</v>
      </c>
    </row>
    <row r="483" spans="1:6" x14ac:dyDescent="0.45">
      <c r="A483" t="s">
        <v>78</v>
      </c>
      <c r="B483" t="s">
        <v>28</v>
      </c>
      <c r="C483" t="s">
        <v>36</v>
      </c>
      <c r="D483">
        <f>VLOOKUP(Schedule!B483, 'Elo Ratings - Pre Season'!$A$2:$B$31,2, FALSE)</f>
        <v>1468.3919248330999</v>
      </c>
      <c r="E483">
        <f>VLOOKUP(Schedule!C483, 'Elo Ratings - Pre Season'!$A$2:$B$31,2, FALSE)</f>
        <v>1418.47649220432</v>
      </c>
      <c r="F483">
        <v>5.7971014492753603E-2</v>
      </c>
    </row>
    <row r="484" spans="1:6" x14ac:dyDescent="0.45">
      <c r="A484" t="s">
        <v>78</v>
      </c>
      <c r="B484" t="s">
        <v>41</v>
      </c>
      <c r="C484" t="s">
        <v>19</v>
      </c>
      <c r="D484">
        <f>VLOOKUP(Schedule!B484, 'Elo Ratings - Pre Season'!$A$2:$B$31,2, FALSE)</f>
        <v>1537.03223861109</v>
      </c>
      <c r="E484">
        <f>VLOOKUP(Schedule!C484, 'Elo Ratings - Pre Season'!$A$2:$B$31,2, FALSE)</f>
        <v>1501.1235706124401</v>
      </c>
      <c r="F484">
        <v>8.4745762711864403E-2</v>
      </c>
    </row>
    <row r="485" spans="1:6" x14ac:dyDescent="0.45">
      <c r="A485" t="s">
        <v>78</v>
      </c>
      <c r="B485" t="s">
        <v>18</v>
      </c>
      <c r="C485" t="s">
        <v>22</v>
      </c>
      <c r="D485">
        <f>VLOOKUP(Schedule!B485, 'Elo Ratings - Pre Season'!$A$2:$B$31,2, FALSE)</f>
        <v>1422.7330514932301</v>
      </c>
      <c r="E485">
        <f>VLOOKUP(Schedule!C485, 'Elo Ratings - Pre Season'!$A$2:$B$31,2, FALSE)</f>
        <v>1536.86484917293</v>
      </c>
      <c r="F485">
        <v>-4.76190476190477E-2</v>
      </c>
    </row>
    <row r="486" spans="1:6" x14ac:dyDescent="0.45">
      <c r="A486" t="s">
        <v>78</v>
      </c>
      <c r="B486" t="s">
        <v>21</v>
      </c>
      <c r="C486" t="s">
        <v>39</v>
      </c>
      <c r="D486">
        <f>VLOOKUP(Schedule!B486, 'Elo Ratings - Pre Season'!$A$2:$B$31,2, FALSE)</f>
        <v>1537.2568075547799</v>
      </c>
      <c r="E486">
        <f>VLOOKUP(Schedule!C486, 'Elo Ratings - Pre Season'!$A$2:$B$31,2, FALSE)</f>
        <v>1505.1761432511801</v>
      </c>
      <c r="F486">
        <v>0.124324324324324</v>
      </c>
    </row>
    <row r="487" spans="1:6" x14ac:dyDescent="0.45">
      <c r="A487" t="s">
        <v>78</v>
      </c>
      <c r="B487" t="s">
        <v>30</v>
      </c>
      <c r="C487" t="s">
        <v>26</v>
      </c>
      <c r="D487">
        <f>VLOOKUP(Schedule!B487, 'Elo Ratings - Pre Season'!$A$2:$B$31,2, FALSE)</f>
        <v>1539.4562396036399</v>
      </c>
      <c r="E487">
        <f>VLOOKUP(Schedule!C487, 'Elo Ratings - Pre Season'!$A$2:$B$31,2, FALSE)</f>
        <v>1477.56939209144</v>
      </c>
      <c r="F487">
        <v>9.3922651933701695E-2</v>
      </c>
    </row>
    <row r="488" spans="1:6" x14ac:dyDescent="0.45">
      <c r="A488" t="s">
        <v>78</v>
      </c>
      <c r="B488" t="s">
        <v>34</v>
      </c>
      <c r="C488" t="s">
        <v>16</v>
      </c>
      <c r="D488">
        <f>VLOOKUP(Schedule!B488, 'Elo Ratings - Pre Season'!$A$2:$B$31,2, FALSE)</f>
        <v>1503.8938502056101</v>
      </c>
      <c r="E488">
        <f>VLOOKUP(Schedule!C488, 'Elo Ratings - Pre Season'!$A$2:$B$31,2, FALSE)</f>
        <v>1474.3085107648601</v>
      </c>
      <c r="F488">
        <v>4.7619047619047603E-2</v>
      </c>
    </row>
    <row r="489" spans="1:6" x14ac:dyDescent="0.45">
      <c r="A489" t="s">
        <v>78</v>
      </c>
      <c r="B489" t="s">
        <v>23</v>
      </c>
      <c r="C489" t="s">
        <v>31</v>
      </c>
      <c r="D489">
        <f>VLOOKUP(Schedule!B489, 'Elo Ratings - Pre Season'!$A$2:$B$31,2, FALSE)</f>
        <v>1455.5883504191299</v>
      </c>
      <c r="E489">
        <f>VLOOKUP(Schedule!C489, 'Elo Ratings - Pre Season'!$A$2:$B$31,2, FALSE)</f>
        <v>1527.6277566730801</v>
      </c>
      <c r="F489">
        <v>0.19008264462809901</v>
      </c>
    </row>
    <row r="490" spans="1:6" x14ac:dyDescent="0.45">
      <c r="A490" t="s">
        <v>78</v>
      </c>
      <c r="B490" t="s">
        <v>29</v>
      </c>
      <c r="C490" t="s">
        <v>37</v>
      </c>
      <c r="D490">
        <f>VLOOKUP(Schedule!B490, 'Elo Ratings - Pre Season'!$A$2:$B$31,2, FALSE)</f>
        <v>1559.22207084247</v>
      </c>
      <c r="E490">
        <f>VLOOKUP(Schedule!C490, 'Elo Ratings - Pre Season'!$A$2:$B$31,2, FALSE)</f>
        <v>1526.2027098211199</v>
      </c>
      <c r="F490">
        <v>-4.08163265306122E-2</v>
      </c>
    </row>
    <row r="491" spans="1:6" x14ac:dyDescent="0.45">
      <c r="A491" t="s">
        <v>78</v>
      </c>
      <c r="B491" t="s">
        <v>24</v>
      </c>
      <c r="C491" t="s">
        <v>38</v>
      </c>
      <c r="D491">
        <f>VLOOKUP(Schedule!B491, 'Elo Ratings - Pre Season'!$A$2:$B$31,2, FALSE)</f>
        <v>1535.44519643647</v>
      </c>
      <c r="E491">
        <f>VLOOKUP(Schedule!C491, 'Elo Ratings - Pre Season'!$A$2:$B$31,2, FALSE)</f>
        <v>1500.26839934439</v>
      </c>
      <c r="F491">
        <v>0.12727272727272701</v>
      </c>
    </row>
    <row r="492" spans="1:6" x14ac:dyDescent="0.45">
      <c r="A492" t="s">
        <v>78</v>
      </c>
      <c r="B492" t="s">
        <v>20</v>
      </c>
      <c r="C492" t="s">
        <v>25</v>
      </c>
      <c r="D492">
        <f>VLOOKUP(Schedule!B492, 'Elo Ratings - Pre Season'!$A$2:$B$31,2, FALSE)</f>
        <v>1506.4629567151301</v>
      </c>
      <c r="E492">
        <f>VLOOKUP(Schedule!C492, 'Elo Ratings - Pre Season'!$A$2:$B$31,2, FALSE)</f>
        <v>1433.33420073452</v>
      </c>
      <c r="F492">
        <v>7.3170731707316999E-2</v>
      </c>
    </row>
    <row r="493" spans="1:6" x14ac:dyDescent="0.45">
      <c r="A493" t="s">
        <v>78</v>
      </c>
      <c r="B493" t="s">
        <v>35</v>
      </c>
      <c r="C493" t="s">
        <v>10</v>
      </c>
      <c r="D493">
        <f>VLOOKUP(Schedule!B493, 'Elo Ratings - Pre Season'!$A$2:$B$31,2, FALSE)</f>
        <v>1517.8440011816001</v>
      </c>
      <c r="E493">
        <f>VLOOKUP(Schedule!C493, 'Elo Ratings - Pre Season'!$A$2:$B$31,2, FALSE)</f>
        <v>1513.7838452168801</v>
      </c>
      <c r="F493">
        <v>5.0632911392405201E-2</v>
      </c>
    </row>
    <row r="494" spans="1:6" x14ac:dyDescent="0.45">
      <c r="A494" t="s">
        <v>78</v>
      </c>
      <c r="B494" t="s">
        <v>33</v>
      </c>
      <c r="C494" t="s">
        <v>27</v>
      </c>
      <c r="D494">
        <f>VLOOKUP(Schedule!B494, 'Elo Ratings - Pre Season'!$A$2:$B$31,2, FALSE)</f>
        <v>1427.1354796158</v>
      </c>
      <c r="E494">
        <f>VLOOKUP(Schedule!C494, 'Elo Ratings - Pre Season'!$A$2:$B$31,2, FALSE)</f>
        <v>1488.4482383178499</v>
      </c>
      <c r="F494">
        <v>6.2111801242235101E-3</v>
      </c>
    </row>
    <row r="495" spans="1:6" x14ac:dyDescent="0.45">
      <c r="A495" t="s">
        <v>78</v>
      </c>
      <c r="B495" t="s">
        <v>11</v>
      </c>
      <c r="C495" t="s">
        <v>42</v>
      </c>
      <c r="D495">
        <f>VLOOKUP(Schedule!B495, 'Elo Ratings - Pre Season'!$A$2:$B$31,2, FALSE)</f>
        <v>1588.6730971234199</v>
      </c>
      <c r="E495">
        <f>VLOOKUP(Schedule!C495, 'Elo Ratings - Pre Season'!$A$2:$B$31,2, FALSE)</f>
        <v>1590.545270505</v>
      </c>
      <c r="F495">
        <v>4.2654028436019002E-2</v>
      </c>
    </row>
    <row r="496" spans="1:6" x14ac:dyDescent="0.45">
      <c r="A496" t="s">
        <v>79</v>
      </c>
      <c r="B496" t="s">
        <v>30</v>
      </c>
      <c r="C496" t="s">
        <v>26</v>
      </c>
      <c r="D496">
        <f>VLOOKUP(Schedule!B496, 'Elo Ratings - Pre Season'!$A$2:$B$31,2, FALSE)</f>
        <v>1539.4562396036399</v>
      </c>
      <c r="E496">
        <f>VLOOKUP(Schedule!C496, 'Elo Ratings - Pre Season'!$A$2:$B$31,2, FALSE)</f>
        <v>1477.56939209144</v>
      </c>
      <c r="F496">
        <v>9.3922651933701695E-2</v>
      </c>
    </row>
    <row r="497" spans="1:6" x14ac:dyDescent="0.45">
      <c r="A497" t="s">
        <v>79</v>
      </c>
      <c r="B497" t="s">
        <v>24</v>
      </c>
      <c r="C497" t="s">
        <v>38</v>
      </c>
      <c r="D497">
        <f>VLOOKUP(Schedule!B497, 'Elo Ratings - Pre Season'!$A$2:$B$31,2, FALSE)</f>
        <v>1535.44519643647</v>
      </c>
      <c r="E497">
        <f>VLOOKUP(Schedule!C497, 'Elo Ratings - Pre Season'!$A$2:$B$31,2, FALSE)</f>
        <v>1500.26839934439</v>
      </c>
      <c r="F497">
        <v>0.12727272727272701</v>
      </c>
    </row>
    <row r="498" spans="1:6" x14ac:dyDescent="0.45">
      <c r="A498" t="s">
        <v>79</v>
      </c>
      <c r="B498" t="s">
        <v>20</v>
      </c>
      <c r="C498" t="s">
        <v>25</v>
      </c>
      <c r="D498">
        <f>VLOOKUP(Schedule!B498, 'Elo Ratings - Pre Season'!$A$2:$B$31,2, FALSE)</f>
        <v>1506.4629567151301</v>
      </c>
      <c r="E498">
        <f>VLOOKUP(Schedule!C498, 'Elo Ratings - Pre Season'!$A$2:$B$31,2, FALSE)</f>
        <v>1433.33420073452</v>
      </c>
      <c r="F498">
        <v>7.3170731707316999E-2</v>
      </c>
    </row>
    <row r="499" spans="1:6" x14ac:dyDescent="0.45">
      <c r="A499" t="s">
        <v>79</v>
      </c>
      <c r="B499" t="s">
        <v>32</v>
      </c>
      <c r="C499" t="s">
        <v>40</v>
      </c>
      <c r="D499">
        <f>VLOOKUP(Schedule!B499, 'Elo Ratings - Pre Season'!$A$2:$B$31,2, FALSE)</f>
        <v>1514.0316812078199</v>
      </c>
      <c r="E499">
        <f>VLOOKUP(Schedule!C499, 'Elo Ratings - Pre Season'!$A$2:$B$31,2, FALSE)</f>
        <v>1511.74507850229</v>
      </c>
      <c r="F499">
        <v>4.4585987261146598E-2</v>
      </c>
    </row>
    <row r="500" spans="1:6" x14ac:dyDescent="0.45">
      <c r="A500" t="s">
        <v>79</v>
      </c>
      <c r="B500" t="s">
        <v>28</v>
      </c>
      <c r="C500" t="s">
        <v>36</v>
      </c>
      <c r="D500">
        <f>VLOOKUP(Schedule!B500, 'Elo Ratings - Pre Season'!$A$2:$B$31,2, FALSE)</f>
        <v>1468.3919248330999</v>
      </c>
      <c r="E500">
        <f>VLOOKUP(Schedule!C500, 'Elo Ratings - Pre Season'!$A$2:$B$31,2, FALSE)</f>
        <v>1418.47649220432</v>
      </c>
      <c r="F500">
        <v>5.7971014492753603E-2</v>
      </c>
    </row>
    <row r="501" spans="1:6" x14ac:dyDescent="0.45">
      <c r="A501" t="s">
        <v>79</v>
      </c>
      <c r="B501" t="s">
        <v>18</v>
      </c>
      <c r="C501" t="s">
        <v>22</v>
      </c>
      <c r="D501">
        <f>VLOOKUP(Schedule!B501, 'Elo Ratings - Pre Season'!$A$2:$B$31,2, FALSE)</f>
        <v>1422.7330514932301</v>
      </c>
      <c r="E501">
        <f>VLOOKUP(Schedule!C501, 'Elo Ratings - Pre Season'!$A$2:$B$31,2, FALSE)</f>
        <v>1536.86484917293</v>
      </c>
      <c r="F501">
        <v>-4.76190476190477E-2</v>
      </c>
    </row>
    <row r="502" spans="1:6" x14ac:dyDescent="0.45">
      <c r="A502" t="s">
        <v>79</v>
      </c>
      <c r="B502" t="s">
        <v>33</v>
      </c>
      <c r="C502" t="s">
        <v>27</v>
      </c>
      <c r="D502">
        <f>VLOOKUP(Schedule!B502, 'Elo Ratings - Pre Season'!$A$2:$B$31,2, FALSE)</f>
        <v>1427.1354796158</v>
      </c>
      <c r="E502">
        <f>VLOOKUP(Schedule!C502, 'Elo Ratings - Pre Season'!$A$2:$B$31,2, FALSE)</f>
        <v>1488.4482383178499</v>
      </c>
      <c r="F502">
        <v>6.2111801242235101E-3</v>
      </c>
    </row>
    <row r="503" spans="1:6" x14ac:dyDescent="0.45">
      <c r="A503" t="s">
        <v>79</v>
      </c>
      <c r="B503" t="s">
        <v>41</v>
      </c>
      <c r="C503" t="s">
        <v>19</v>
      </c>
      <c r="D503">
        <f>VLOOKUP(Schedule!B503, 'Elo Ratings - Pre Season'!$A$2:$B$31,2, FALSE)</f>
        <v>1537.03223861109</v>
      </c>
      <c r="E503">
        <f>VLOOKUP(Schedule!C503, 'Elo Ratings - Pre Season'!$A$2:$B$31,2, FALSE)</f>
        <v>1501.1235706124401</v>
      </c>
      <c r="F503">
        <v>8.4745762711864403E-2</v>
      </c>
    </row>
    <row r="504" spans="1:6" x14ac:dyDescent="0.45">
      <c r="A504" t="s">
        <v>79</v>
      </c>
      <c r="B504" t="s">
        <v>34</v>
      </c>
      <c r="C504" t="s">
        <v>16</v>
      </c>
      <c r="D504">
        <f>VLOOKUP(Schedule!B504, 'Elo Ratings - Pre Season'!$A$2:$B$31,2, FALSE)</f>
        <v>1503.8938502056101</v>
      </c>
      <c r="E504">
        <f>VLOOKUP(Schedule!C504, 'Elo Ratings - Pre Season'!$A$2:$B$31,2, FALSE)</f>
        <v>1474.3085107648601</v>
      </c>
      <c r="F504">
        <v>4.7619047619047603E-2</v>
      </c>
    </row>
    <row r="505" spans="1:6" x14ac:dyDescent="0.45">
      <c r="A505" t="s">
        <v>79</v>
      </c>
      <c r="B505" t="s">
        <v>17</v>
      </c>
      <c r="C505" t="s">
        <v>15</v>
      </c>
      <c r="D505">
        <f>VLOOKUP(Schedule!B505, 'Elo Ratings - Pre Season'!$A$2:$B$31,2, FALSE)</f>
        <v>1496.2510574284499</v>
      </c>
      <c r="E505">
        <f>VLOOKUP(Schedule!C505, 'Elo Ratings - Pre Season'!$A$2:$B$31,2, FALSE)</f>
        <v>1535.1075395159701</v>
      </c>
      <c r="F505">
        <v>-1.38888888888888E-2</v>
      </c>
    </row>
    <row r="506" spans="1:6" x14ac:dyDescent="0.45">
      <c r="A506" t="s">
        <v>79</v>
      </c>
      <c r="B506" t="s">
        <v>23</v>
      </c>
      <c r="C506" t="s">
        <v>31</v>
      </c>
      <c r="D506">
        <f>VLOOKUP(Schedule!B506, 'Elo Ratings - Pre Season'!$A$2:$B$31,2, FALSE)</f>
        <v>1455.5883504191299</v>
      </c>
      <c r="E506">
        <f>VLOOKUP(Schedule!C506, 'Elo Ratings - Pre Season'!$A$2:$B$31,2, FALSE)</f>
        <v>1527.6277566730801</v>
      </c>
      <c r="F506">
        <v>0.19008264462809901</v>
      </c>
    </row>
    <row r="507" spans="1:6" x14ac:dyDescent="0.45">
      <c r="A507" t="s">
        <v>79</v>
      </c>
      <c r="B507" t="s">
        <v>29</v>
      </c>
      <c r="C507" t="s">
        <v>37</v>
      </c>
      <c r="D507">
        <f>VLOOKUP(Schedule!B507, 'Elo Ratings - Pre Season'!$A$2:$B$31,2, FALSE)</f>
        <v>1559.22207084247</v>
      </c>
      <c r="E507">
        <f>VLOOKUP(Schedule!C507, 'Elo Ratings - Pre Season'!$A$2:$B$31,2, FALSE)</f>
        <v>1526.2027098211199</v>
      </c>
      <c r="F507">
        <v>-4.08163265306122E-2</v>
      </c>
    </row>
    <row r="508" spans="1:6" x14ac:dyDescent="0.45">
      <c r="A508" t="s">
        <v>79</v>
      </c>
      <c r="B508" t="s">
        <v>21</v>
      </c>
      <c r="C508" t="s">
        <v>39</v>
      </c>
      <c r="D508">
        <f>VLOOKUP(Schedule!B508, 'Elo Ratings - Pre Season'!$A$2:$B$31,2, FALSE)</f>
        <v>1537.2568075547799</v>
      </c>
      <c r="E508">
        <f>VLOOKUP(Schedule!C508, 'Elo Ratings - Pre Season'!$A$2:$B$31,2, FALSE)</f>
        <v>1505.1761432511801</v>
      </c>
      <c r="F508">
        <v>0.124324324324324</v>
      </c>
    </row>
    <row r="509" spans="1:6" x14ac:dyDescent="0.45">
      <c r="A509" t="s">
        <v>79</v>
      </c>
      <c r="B509" t="s">
        <v>35</v>
      </c>
      <c r="C509" t="s">
        <v>10</v>
      </c>
      <c r="D509">
        <f>VLOOKUP(Schedule!B509, 'Elo Ratings - Pre Season'!$A$2:$B$31,2, FALSE)</f>
        <v>1517.8440011816001</v>
      </c>
      <c r="E509">
        <f>VLOOKUP(Schedule!C509, 'Elo Ratings - Pre Season'!$A$2:$B$31,2, FALSE)</f>
        <v>1513.7838452168801</v>
      </c>
      <c r="F509">
        <v>5.0632911392405201E-2</v>
      </c>
    </row>
    <row r="510" spans="1:6" x14ac:dyDescent="0.45">
      <c r="A510" t="s">
        <v>79</v>
      </c>
      <c r="B510" t="s">
        <v>11</v>
      </c>
      <c r="C510" t="s">
        <v>42</v>
      </c>
      <c r="D510">
        <f>VLOOKUP(Schedule!B510, 'Elo Ratings - Pre Season'!$A$2:$B$31,2, FALSE)</f>
        <v>1588.6730971234199</v>
      </c>
      <c r="E510">
        <f>VLOOKUP(Schedule!C510, 'Elo Ratings - Pre Season'!$A$2:$B$31,2, FALSE)</f>
        <v>1590.545270505</v>
      </c>
      <c r="F510">
        <v>4.2654028436019002E-2</v>
      </c>
    </row>
    <row r="511" spans="1:6" x14ac:dyDescent="0.45">
      <c r="A511" t="s">
        <v>80</v>
      </c>
      <c r="B511" t="s">
        <v>28</v>
      </c>
      <c r="C511" t="s">
        <v>36</v>
      </c>
      <c r="D511">
        <f>VLOOKUP(Schedule!B511, 'Elo Ratings - Pre Season'!$A$2:$B$31,2, FALSE)</f>
        <v>1468.3919248330999</v>
      </c>
      <c r="E511">
        <f>VLOOKUP(Schedule!C511, 'Elo Ratings - Pre Season'!$A$2:$B$31,2, FALSE)</f>
        <v>1418.47649220432</v>
      </c>
      <c r="F511">
        <v>5.7971014492753603E-2</v>
      </c>
    </row>
    <row r="512" spans="1:6" x14ac:dyDescent="0.45">
      <c r="A512" t="s">
        <v>80</v>
      </c>
      <c r="B512" t="s">
        <v>18</v>
      </c>
      <c r="C512" t="s">
        <v>22</v>
      </c>
      <c r="D512">
        <f>VLOOKUP(Schedule!B512, 'Elo Ratings - Pre Season'!$A$2:$B$31,2, FALSE)</f>
        <v>1422.7330514932301</v>
      </c>
      <c r="E512">
        <f>VLOOKUP(Schedule!C512, 'Elo Ratings - Pre Season'!$A$2:$B$31,2, FALSE)</f>
        <v>1536.86484917293</v>
      </c>
      <c r="F512">
        <v>-4.76190476190477E-2</v>
      </c>
    </row>
    <row r="513" spans="1:6" x14ac:dyDescent="0.45">
      <c r="A513" t="s">
        <v>80</v>
      </c>
      <c r="B513" t="s">
        <v>30</v>
      </c>
      <c r="C513" t="s">
        <v>26</v>
      </c>
      <c r="D513">
        <f>VLOOKUP(Schedule!B513, 'Elo Ratings - Pre Season'!$A$2:$B$31,2, FALSE)</f>
        <v>1539.4562396036399</v>
      </c>
      <c r="E513">
        <f>VLOOKUP(Schedule!C513, 'Elo Ratings - Pre Season'!$A$2:$B$31,2, FALSE)</f>
        <v>1477.56939209144</v>
      </c>
      <c r="F513">
        <v>9.3922651933701695E-2</v>
      </c>
    </row>
    <row r="514" spans="1:6" x14ac:dyDescent="0.45">
      <c r="A514" t="s">
        <v>80</v>
      </c>
      <c r="B514" t="s">
        <v>34</v>
      </c>
      <c r="C514" t="s">
        <v>16</v>
      </c>
      <c r="D514">
        <f>VLOOKUP(Schedule!B514, 'Elo Ratings - Pre Season'!$A$2:$B$31,2, FALSE)</f>
        <v>1503.8938502056101</v>
      </c>
      <c r="E514">
        <f>VLOOKUP(Schedule!C514, 'Elo Ratings - Pre Season'!$A$2:$B$31,2, FALSE)</f>
        <v>1474.3085107648601</v>
      </c>
      <c r="F514">
        <v>4.7619047619047603E-2</v>
      </c>
    </row>
    <row r="515" spans="1:6" x14ac:dyDescent="0.45">
      <c r="A515" t="s">
        <v>80</v>
      </c>
      <c r="B515" t="s">
        <v>21</v>
      </c>
      <c r="C515" t="s">
        <v>39</v>
      </c>
      <c r="D515">
        <f>VLOOKUP(Schedule!B515, 'Elo Ratings - Pre Season'!$A$2:$B$31,2, FALSE)</f>
        <v>1537.2568075547799</v>
      </c>
      <c r="E515">
        <f>VLOOKUP(Schedule!C515, 'Elo Ratings - Pre Season'!$A$2:$B$31,2, FALSE)</f>
        <v>1505.1761432511801</v>
      </c>
      <c r="F515">
        <v>0.124324324324324</v>
      </c>
    </row>
    <row r="516" spans="1:6" x14ac:dyDescent="0.45">
      <c r="A516" t="s">
        <v>80</v>
      </c>
      <c r="B516" t="s">
        <v>29</v>
      </c>
      <c r="C516" t="s">
        <v>37</v>
      </c>
      <c r="D516">
        <f>VLOOKUP(Schedule!B516, 'Elo Ratings - Pre Season'!$A$2:$B$31,2, FALSE)</f>
        <v>1559.22207084247</v>
      </c>
      <c r="E516">
        <f>VLOOKUP(Schedule!C516, 'Elo Ratings - Pre Season'!$A$2:$B$31,2, FALSE)</f>
        <v>1526.2027098211199</v>
      </c>
      <c r="F516">
        <v>-4.08163265306122E-2</v>
      </c>
    </row>
    <row r="517" spans="1:6" x14ac:dyDescent="0.45">
      <c r="A517" t="s">
        <v>80</v>
      </c>
      <c r="B517" t="s">
        <v>23</v>
      </c>
      <c r="C517" t="s">
        <v>31</v>
      </c>
      <c r="D517">
        <f>VLOOKUP(Schedule!B517, 'Elo Ratings - Pre Season'!$A$2:$B$31,2, FALSE)</f>
        <v>1455.5883504191299</v>
      </c>
      <c r="E517">
        <f>VLOOKUP(Schedule!C517, 'Elo Ratings - Pre Season'!$A$2:$B$31,2, FALSE)</f>
        <v>1527.6277566730801</v>
      </c>
      <c r="F517">
        <v>0.19008264462809901</v>
      </c>
    </row>
    <row r="518" spans="1:6" x14ac:dyDescent="0.45">
      <c r="A518" t="s">
        <v>80</v>
      </c>
      <c r="B518" t="s">
        <v>24</v>
      </c>
      <c r="C518" t="s">
        <v>38</v>
      </c>
      <c r="D518">
        <f>VLOOKUP(Schedule!B518, 'Elo Ratings - Pre Season'!$A$2:$B$31,2, FALSE)</f>
        <v>1535.44519643647</v>
      </c>
      <c r="E518">
        <f>VLOOKUP(Schedule!C518, 'Elo Ratings - Pre Season'!$A$2:$B$31,2, FALSE)</f>
        <v>1500.26839934439</v>
      </c>
      <c r="F518">
        <v>0.12727272727272701</v>
      </c>
    </row>
    <row r="519" spans="1:6" x14ac:dyDescent="0.45">
      <c r="A519" t="s">
        <v>80</v>
      </c>
      <c r="B519" t="s">
        <v>20</v>
      </c>
      <c r="C519" t="s">
        <v>25</v>
      </c>
      <c r="D519">
        <f>VLOOKUP(Schedule!B519, 'Elo Ratings - Pre Season'!$A$2:$B$31,2, FALSE)</f>
        <v>1506.4629567151301</v>
      </c>
      <c r="E519">
        <f>VLOOKUP(Schedule!C519, 'Elo Ratings - Pre Season'!$A$2:$B$31,2, FALSE)</f>
        <v>1433.33420073452</v>
      </c>
      <c r="F519">
        <v>7.3170731707316999E-2</v>
      </c>
    </row>
    <row r="520" spans="1:6" x14ac:dyDescent="0.45">
      <c r="A520" t="s">
        <v>80</v>
      </c>
      <c r="B520" t="s">
        <v>32</v>
      </c>
      <c r="C520" t="s">
        <v>40</v>
      </c>
      <c r="D520">
        <f>VLOOKUP(Schedule!B520, 'Elo Ratings - Pre Season'!$A$2:$B$31,2, FALSE)</f>
        <v>1514.0316812078199</v>
      </c>
      <c r="E520">
        <f>VLOOKUP(Schedule!C520, 'Elo Ratings - Pre Season'!$A$2:$B$31,2, FALSE)</f>
        <v>1511.74507850229</v>
      </c>
      <c r="F520">
        <v>4.4585987261146598E-2</v>
      </c>
    </row>
    <row r="521" spans="1:6" x14ac:dyDescent="0.45">
      <c r="A521" t="s">
        <v>80</v>
      </c>
      <c r="B521" t="s">
        <v>33</v>
      </c>
      <c r="C521" t="s">
        <v>27</v>
      </c>
      <c r="D521">
        <f>VLOOKUP(Schedule!B521, 'Elo Ratings - Pre Season'!$A$2:$B$31,2, FALSE)</f>
        <v>1427.1354796158</v>
      </c>
      <c r="E521">
        <f>VLOOKUP(Schedule!C521, 'Elo Ratings - Pre Season'!$A$2:$B$31,2, FALSE)</f>
        <v>1488.4482383178499</v>
      </c>
      <c r="F521">
        <v>6.2111801242235101E-3</v>
      </c>
    </row>
    <row r="522" spans="1:6" x14ac:dyDescent="0.45">
      <c r="A522" t="s">
        <v>80</v>
      </c>
      <c r="B522" t="s">
        <v>17</v>
      </c>
      <c r="C522" t="s">
        <v>15</v>
      </c>
      <c r="D522">
        <f>VLOOKUP(Schedule!B522, 'Elo Ratings - Pre Season'!$A$2:$B$31,2, FALSE)</f>
        <v>1496.2510574284499</v>
      </c>
      <c r="E522">
        <f>VLOOKUP(Schedule!C522, 'Elo Ratings - Pre Season'!$A$2:$B$31,2, FALSE)</f>
        <v>1535.1075395159701</v>
      </c>
      <c r="F522">
        <v>-1.38888888888888E-2</v>
      </c>
    </row>
    <row r="523" spans="1:6" x14ac:dyDescent="0.45">
      <c r="A523" t="s">
        <v>80</v>
      </c>
      <c r="B523" t="s">
        <v>35</v>
      </c>
      <c r="C523" t="s">
        <v>10</v>
      </c>
      <c r="D523">
        <f>VLOOKUP(Schedule!B523, 'Elo Ratings - Pre Season'!$A$2:$B$31,2, FALSE)</f>
        <v>1517.8440011816001</v>
      </c>
      <c r="E523">
        <f>VLOOKUP(Schedule!C523, 'Elo Ratings - Pre Season'!$A$2:$B$31,2, FALSE)</f>
        <v>1513.7838452168801</v>
      </c>
      <c r="F523">
        <v>5.0632911392405201E-2</v>
      </c>
    </row>
    <row r="524" spans="1:6" x14ac:dyDescent="0.45">
      <c r="A524" t="s">
        <v>80</v>
      </c>
      <c r="B524" t="s">
        <v>11</v>
      </c>
      <c r="C524" t="s">
        <v>42</v>
      </c>
      <c r="D524">
        <f>VLOOKUP(Schedule!B524, 'Elo Ratings - Pre Season'!$A$2:$B$31,2, FALSE)</f>
        <v>1588.6730971234199</v>
      </c>
      <c r="E524">
        <f>VLOOKUP(Schedule!C524, 'Elo Ratings - Pre Season'!$A$2:$B$31,2, FALSE)</f>
        <v>1590.545270505</v>
      </c>
      <c r="F524">
        <v>4.2654028436019002E-2</v>
      </c>
    </row>
    <row r="525" spans="1:6" x14ac:dyDescent="0.45">
      <c r="A525" t="s">
        <v>80</v>
      </c>
      <c r="B525" t="s">
        <v>41</v>
      </c>
      <c r="C525" t="s">
        <v>19</v>
      </c>
      <c r="D525">
        <f>VLOOKUP(Schedule!B525, 'Elo Ratings - Pre Season'!$A$2:$B$31,2, FALSE)</f>
        <v>1537.03223861109</v>
      </c>
      <c r="E525">
        <f>VLOOKUP(Schedule!C525, 'Elo Ratings - Pre Season'!$A$2:$B$31,2, FALSE)</f>
        <v>1501.1235706124401</v>
      </c>
      <c r="F525">
        <v>8.4745762711864403E-2</v>
      </c>
    </row>
    <row r="526" spans="1:6" x14ac:dyDescent="0.45">
      <c r="A526" t="s">
        <v>81</v>
      </c>
      <c r="B526" t="s">
        <v>41</v>
      </c>
      <c r="C526" t="s">
        <v>19</v>
      </c>
      <c r="D526">
        <f>VLOOKUP(Schedule!B526, 'Elo Ratings - Pre Season'!$A$2:$B$31,2, FALSE)</f>
        <v>1537.03223861109</v>
      </c>
      <c r="E526">
        <f>VLOOKUP(Schedule!C526, 'Elo Ratings - Pre Season'!$A$2:$B$31,2, FALSE)</f>
        <v>1501.1235706124401</v>
      </c>
      <c r="F526">
        <v>8.4745762711864403E-2</v>
      </c>
    </row>
    <row r="527" spans="1:6" x14ac:dyDescent="0.45">
      <c r="A527" t="s">
        <v>81</v>
      </c>
      <c r="B527" t="s">
        <v>34</v>
      </c>
      <c r="C527" t="s">
        <v>26</v>
      </c>
      <c r="D527">
        <f>VLOOKUP(Schedule!B527, 'Elo Ratings - Pre Season'!$A$2:$B$31,2, FALSE)</f>
        <v>1503.8938502056101</v>
      </c>
      <c r="E527">
        <f>VLOOKUP(Schedule!C527, 'Elo Ratings - Pre Season'!$A$2:$B$31,2, FALSE)</f>
        <v>1477.56939209144</v>
      </c>
      <c r="F527">
        <v>4.7619047619047603E-2</v>
      </c>
    </row>
    <row r="528" spans="1:6" x14ac:dyDescent="0.45">
      <c r="A528" t="s">
        <v>81</v>
      </c>
      <c r="B528" t="s">
        <v>28</v>
      </c>
      <c r="C528" t="s">
        <v>16</v>
      </c>
      <c r="D528">
        <f>VLOOKUP(Schedule!B528, 'Elo Ratings - Pre Season'!$A$2:$B$31,2, FALSE)</f>
        <v>1468.3919248330999</v>
      </c>
      <c r="E528">
        <f>VLOOKUP(Schedule!C528, 'Elo Ratings - Pre Season'!$A$2:$B$31,2, FALSE)</f>
        <v>1474.3085107648601</v>
      </c>
      <c r="F528">
        <v>5.7971014492753603E-2</v>
      </c>
    </row>
    <row r="529" spans="1:6" x14ac:dyDescent="0.45">
      <c r="A529" t="s">
        <v>81</v>
      </c>
      <c r="B529" t="s">
        <v>21</v>
      </c>
      <c r="C529" t="s">
        <v>25</v>
      </c>
      <c r="D529">
        <f>VLOOKUP(Schedule!B529, 'Elo Ratings - Pre Season'!$A$2:$B$31,2, FALSE)</f>
        <v>1537.2568075547799</v>
      </c>
      <c r="E529">
        <f>VLOOKUP(Schedule!C529, 'Elo Ratings - Pre Season'!$A$2:$B$31,2, FALSE)</f>
        <v>1433.33420073452</v>
      </c>
      <c r="F529">
        <v>0.124324324324324</v>
      </c>
    </row>
    <row r="530" spans="1:6" x14ac:dyDescent="0.45">
      <c r="A530" t="s">
        <v>81</v>
      </c>
      <c r="B530" t="s">
        <v>32</v>
      </c>
      <c r="C530" t="s">
        <v>10</v>
      </c>
      <c r="D530">
        <f>VLOOKUP(Schedule!B530, 'Elo Ratings - Pre Season'!$A$2:$B$31,2, FALSE)</f>
        <v>1514.0316812078199</v>
      </c>
      <c r="E530">
        <f>VLOOKUP(Schedule!C530, 'Elo Ratings - Pre Season'!$A$2:$B$31,2, FALSE)</f>
        <v>1513.7838452168801</v>
      </c>
      <c r="F530">
        <v>4.4585987261146598E-2</v>
      </c>
    </row>
    <row r="531" spans="1:6" x14ac:dyDescent="0.45">
      <c r="A531" t="s">
        <v>81</v>
      </c>
      <c r="B531" t="s">
        <v>24</v>
      </c>
      <c r="C531" t="s">
        <v>37</v>
      </c>
      <c r="D531">
        <f>VLOOKUP(Schedule!B531, 'Elo Ratings - Pre Season'!$A$2:$B$31,2, FALSE)</f>
        <v>1535.44519643647</v>
      </c>
      <c r="E531">
        <f>VLOOKUP(Schedule!C531, 'Elo Ratings - Pre Season'!$A$2:$B$31,2, FALSE)</f>
        <v>1526.2027098211199</v>
      </c>
      <c r="F531">
        <v>0.12727272727272701</v>
      </c>
    </row>
    <row r="532" spans="1:6" x14ac:dyDescent="0.45">
      <c r="A532" t="s">
        <v>81</v>
      </c>
      <c r="B532" t="s">
        <v>23</v>
      </c>
      <c r="C532" t="s">
        <v>40</v>
      </c>
      <c r="D532">
        <f>VLOOKUP(Schedule!B532, 'Elo Ratings - Pre Season'!$A$2:$B$31,2, FALSE)</f>
        <v>1455.5883504191299</v>
      </c>
      <c r="E532">
        <f>VLOOKUP(Schedule!C532, 'Elo Ratings - Pre Season'!$A$2:$B$31,2, FALSE)</f>
        <v>1511.74507850229</v>
      </c>
      <c r="F532">
        <v>0.19008264462809901</v>
      </c>
    </row>
    <row r="533" spans="1:6" x14ac:dyDescent="0.45">
      <c r="A533" t="s">
        <v>81</v>
      </c>
      <c r="B533" t="s">
        <v>20</v>
      </c>
      <c r="C533" t="s">
        <v>39</v>
      </c>
      <c r="D533">
        <f>VLOOKUP(Schedule!B533, 'Elo Ratings - Pre Season'!$A$2:$B$31,2, FALSE)</f>
        <v>1506.4629567151301</v>
      </c>
      <c r="E533">
        <f>VLOOKUP(Schedule!C533, 'Elo Ratings - Pre Season'!$A$2:$B$31,2, FALSE)</f>
        <v>1505.1761432511801</v>
      </c>
      <c r="F533">
        <v>7.3170731707316999E-2</v>
      </c>
    </row>
    <row r="534" spans="1:6" x14ac:dyDescent="0.45">
      <c r="A534" t="s">
        <v>81</v>
      </c>
      <c r="B534" t="s">
        <v>33</v>
      </c>
      <c r="C534" t="s">
        <v>31</v>
      </c>
      <c r="D534">
        <f>VLOOKUP(Schedule!B534, 'Elo Ratings - Pre Season'!$A$2:$B$31,2, FALSE)</f>
        <v>1427.1354796158</v>
      </c>
      <c r="E534">
        <f>VLOOKUP(Schedule!C534, 'Elo Ratings - Pre Season'!$A$2:$B$31,2, FALSE)</f>
        <v>1527.6277566730801</v>
      </c>
      <c r="F534">
        <v>6.2111801242235101E-3</v>
      </c>
    </row>
    <row r="535" spans="1:6" x14ac:dyDescent="0.45">
      <c r="A535" t="s">
        <v>81</v>
      </c>
      <c r="B535" t="s">
        <v>11</v>
      </c>
      <c r="C535" t="s">
        <v>27</v>
      </c>
      <c r="D535">
        <f>VLOOKUP(Schedule!B535, 'Elo Ratings - Pre Season'!$A$2:$B$31,2, FALSE)</f>
        <v>1588.6730971234199</v>
      </c>
      <c r="E535">
        <f>VLOOKUP(Schedule!C535, 'Elo Ratings - Pre Season'!$A$2:$B$31,2, FALSE)</f>
        <v>1488.4482383178499</v>
      </c>
      <c r="F535">
        <v>4.2654028436019002E-2</v>
      </c>
    </row>
    <row r="536" spans="1:6" x14ac:dyDescent="0.45">
      <c r="A536" t="s">
        <v>82</v>
      </c>
      <c r="B536" t="s">
        <v>33</v>
      </c>
      <c r="C536" t="s">
        <v>31</v>
      </c>
      <c r="D536">
        <f>VLOOKUP(Schedule!B536, 'Elo Ratings - Pre Season'!$A$2:$B$31,2, FALSE)</f>
        <v>1427.1354796158</v>
      </c>
      <c r="E536">
        <f>VLOOKUP(Schedule!C536, 'Elo Ratings - Pre Season'!$A$2:$B$31,2, FALSE)</f>
        <v>1527.6277566730801</v>
      </c>
      <c r="F536">
        <v>6.2111801242235101E-3</v>
      </c>
    </row>
    <row r="537" spans="1:6" x14ac:dyDescent="0.45">
      <c r="A537" t="s">
        <v>82</v>
      </c>
      <c r="B537" t="s">
        <v>34</v>
      </c>
      <c r="C537" t="s">
        <v>26</v>
      </c>
      <c r="D537">
        <f>VLOOKUP(Schedule!B537, 'Elo Ratings - Pre Season'!$A$2:$B$31,2, FALSE)</f>
        <v>1503.8938502056101</v>
      </c>
      <c r="E537">
        <f>VLOOKUP(Schedule!C537, 'Elo Ratings - Pre Season'!$A$2:$B$31,2, FALSE)</f>
        <v>1477.56939209144</v>
      </c>
      <c r="F537">
        <v>4.7619047619047603E-2</v>
      </c>
    </row>
    <row r="538" spans="1:6" x14ac:dyDescent="0.45">
      <c r="A538" t="s">
        <v>82</v>
      </c>
      <c r="B538" t="s">
        <v>17</v>
      </c>
      <c r="C538" t="s">
        <v>35</v>
      </c>
      <c r="D538">
        <f>VLOOKUP(Schedule!B538, 'Elo Ratings - Pre Season'!$A$2:$B$31,2, FALSE)</f>
        <v>1496.2510574284499</v>
      </c>
      <c r="E538">
        <f>VLOOKUP(Schedule!C538, 'Elo Ratings - Pre Season'!$A$2:$B$31,2, FALSE)</f>
        <v>1517.8440011816001</v>
      </c>
      <c r="F538">
        <v>-1.38888888888888E-2</v>
      </c>
    </row>
    <row r="539" spans="1:6" x14ac:dyDescent="0.45">
      <c r="A539" t="s">
        <v>82</v>
      </c>
      <c r="B539" t="s">
        <v>28</v>
      </c>
      <c r="C539" t="s">
        <v>16</v>
      </c>
      <c r="D539">
        <f>VLOOKUP(Schedule!B539, 'Elo Ratings - Pre Season'!$A$2:$B$31,2, FALSE)</f>
        <v>1468.3919248330999</v>
      </c>
      <c r="E539">
        <f>VLOOKUP(Schedule!C539, 'Elo Ratings - Pre Season'!$A$2:$B$31,2, FALSE)</f>
        <v>1474.3085107648601</v>
      </c>
      <c r="F539">
        <v>5.7971014492753603E-2</v>
      </c>
    </row>
    <row r="540" spans="1:6" x14ac:dyDescent="0.45">
      <c r="A540" t="s">
        <v>82</v>
      </c>
      <c r="B540" t="s">
        <v>41</v>
      </c>
      <c r="C540" t="s">
        <v>22</v>
      </c>
      <c r="D540">
        <f>VLOOKUP(Schedule!B540, 'Elo Ratings - Pre Season'!$A$2:$B$31,2, FALSE)</f>
        <v>1537.03223861109</v>
      </c>
      <c r="E540">
        <f>VLOOKUP(Schedule!C540, 'Elo Ratings - Pre Season'!$A$2:$B$31,2, FALSE)</f>
        <v>1536.86484917293</v>
      </c>
      <c r="F540">
        <v>8.4745762711864403E-2</v>
      </c>
    </row>
    <row r="541" spans="1:6" x14ac:dyDescent="0.45">
      <c r="A541" t="s">
        <v>82</v>
      </c>
      <c r="B541" t="s">
        <v>18</v>
      </c>
      <c r="C541" t="s">
        <v>15</v>
      </c>
      <c r="D541">
        <f>VLOOKUP(Schedule!B541, 'Elo Ratings - Pre Season'!$A$2:$B$31,2, FALSE)</f>
        <v>1422.7330514932301</v>
      </c>
      <c r="E541">
        <f>VLOOKUP(Schedule!C541, 'Elo Ratings - Pre Season'!$A$2:$B$31,2, FALSE)</f>
        <v>1535.1075395159701</v>
      </c>
      <c r="F541">
        <v>-4.76190476190477E-2</v>
      </c>
    </row>
    <row r="542" spans="1:6" x14ac:dyDescent="0.45">
      <c r="A542" t="s">
        <v>82</v>
      </c>
      <c r="B542" t="s">
        <v>21</v>
      </c>
      <c r="C542" t="s">
        <v>25</v>
      </c>
      <c r="D542">
        <f>VLOOKUP(Schedule!B542, 'Elo Ratings - Pre Season'!$A$2:$B$31,2, FALSE)</f>
        <v>1537.2568075547799</v>
      </c>
      <c r="E542">
        <f>VLOOKUP(Schedule!C542, 'Elo Ratings - Pre Season'!$A$2:$B$31,2, FALSE)</f>
        <v>1433.33420073452</v>
      </c>
      <c r="F542">
        <v>0.124324324324324</v>
      </c>
    </row>
    <row r="543" spans="1:6" x14ac:dyDescent="0.45">
      <c r="A543" t="s">
        <v>82</v>
      </c>
      <c r="B543" t="s">
        <v>30</v>
      </c>
      <c r="C543" t="s">
        <v>29</v>
      </c>
      <c r="D543">
        <f>VLOOKUP(Schedule!B543, 'Elo Ratings - Pre Season'!$A$2:$B$31,2, FALSE)</f>
        <v>1539.4562396036399</v>
      </c>
      <c r="E543">
        <f>VLOOKUP(Schedule!C543, 'Elo Ratings - Pre Season'!$A$2:$B$31,2, FALSE)</f>
        <v>1559.22207084247</v>
      </c>
      <c r="F543">
        <v>9.3922651933701695E-2</v>
      </c>
    </row>
    <row r="544" spans="1:6" x14ac:dyDescent="0.45">
      <c r="A544" t="s">
        <v>82</v>
      </c>
      <c r="B544" t="s">
        <v>42</v>
      </c>
      <c r="C544" t="s">
        <v>38</v>
      </c>
      <c r="D544">
        <f>VLOOKUP(Schedule!B544, 'Elo Ratings - Pre Season'!$A$2:$B$31,2, FALSE)</f>
        <v>1590.545270505</v>
      </c>
      <c r="E544">
        <f>VLOOKUP(Schedule!C544, 'Elo Ratings - Pre Season'!$A$2:$B$31,2, FALSE)</f>
        <v>1500.26839934439</v>
      </c>
      <c r="F544">
        <v>4.3902439024390297E-2</v>
      </c>
    </row>
    <row r="545" spans="1:6" x14ac:dyDescent="0.45">
      <c r="A545" t="s">
        <v>82</v>
      </c>
      <c r="B545" t="s">
        <v>32</v>
      </c>
      <c r="C545" t="s">
        <v>10</v>
      </c>
      <c r="D545">
        <f>VLOOKUP(Schedule!B545, 'Elo Ratings - Pre Season'!$A$2:$B$31,2, FALSE)</f>
        <v>1514.0316812078199</v>
      </c>
      <c r="E545">
        <f>VLOOKUP(Schedule!C545, 'Elo Ratings - Pre Season'!$A$2:$B$31,2, FALSE)</f>
        <v>1513.7838452168801</v>
      </c>
      <c r="F545">
        <v>4.4585987261146598E-2</v>
      </c>
    </row>
    <row r="546" spans="1:6" x14ac:dyDescent="0.45">
      <c r="A546" t="s">
        <v>82</v>
      </c>
      <c r="B546" t="s">
        <v>24</v>
      </c>
      <c r="C546" t="s">
        <v>37</v>
      </c>
      <c r="D546">
        <f>VLOOKUP(Schedule!B546, 'Elo Ratings - Pre Season'!$A$2:$B$31,2, FALSE)</f>
        <v>1535.44519643647</v>
      </c>
      <c r="E546">
        <f>VLOOKUP(Schedule!C546, 'Elo Ratings - Pre Season'!$A$2:$B$31,2, FALSE)</f>
        <v>1526.2027098211199</v>
      </c>
      <c r="F546">
        <v>0.12727272727272701</v>
      </c>
    </row>
    <row r="547" spans="1:6" x14ac:dyDescent="0.45">
      <c r="A547" t="s">
        <v>82</v>
      </c>
      <c r="B547" t="s">
        <v>23</v>
      </c>
      <c r="C547" t="s">
        <v>40</v>
      </c>
      <c r="D547">
        <f>VLOOKUP(Schedule!B547, 'Elo Ratings - Pre Season'!$A$2:$B$31,2, FALSE)</f>
        <v>1455.5883504191299</v>
      </c>
      <c r="E547">
        <f>VLOOKUP(Schedule!C547, 'Elo Ratings - Pre Season'!$A$2:$B$31,2, FALSE)</f>
        <v>1511.74507850229</v>
      </c>
      <c r="F547">
        <v>0.19008264462809901</v>
      </c>
    </row>
    <row r="548" spans="1:6" x14ac:dyDescent="0.45">
      <c r="A548" t="s">
        <v>82</v>
      </c>
      <c r="B548" t="s">
        <v>20</v>
      </c>
      <c r="C548" t="s">
        <v>39</v>
      </c>
      <c r="D548">
        <f>VLOOKUP(Schedule!B548, 'Elo Ratings - Pre Season'!$A$2:$B$31,2, FALSE)</f>
        <v>1506.4629567151301</v>
      </c>
      <c r="E548">
        <f>VLOOKUP(Schedule!C548, 'Elo Ratings - Pre Season'!$A$2:$B$31,2, FALSE)</f>
        <v>1505.1761432511801</v>
      </c>
      <c r="F548">
        <v>7.3170731707316999E-2</v>
      </c>
    </row>
    <row r="549" spans="1:6" x14ac:dyDescent="0.45">
      <c r="A549" t="s">
        <v>82</v>
      </c>
      <c r="B549" t="s">
        <v>36</v>
      </c>
      <c r="C549" t="s">
        <v>19</v>
      </c>
      <c r="D549">
        <f>VLOOKUP(Schedule!B549, 'Elo Ratings - Pre Season'!$A$2:$B$31,2, FALSE)</f>
        <v>1418.47649220432</v>
      </c>
      <c r="E549">
        <f>VLOOKUP(Schedule!C549, 'Elo Ratings - Pre Season'!$A$2:$B$31,2, FALSE)</f>
        <v>1501.1235706124401</v>
      </c>
      <c r="F549">
        <v>0.22834645669291301</v>
      </c>
    </row>
    <row r="550" spans="1:6" x14ac:dyDescent="0.45">
      <c r="A550" t="s">
        <v>82</v>
      </c>
      <c r="B550" t="s">
        <v>11</v>
      </c>
      <c r="C550" t="s">
        <v>27</v>
      </c>
      <c r="D550">
        <f>VLOOKUP(Schedule!B550, 'Elo Ratings - Pre Season'!$A$2:$B$31,2, FALSE)</f>
        <v>1588.6730971234199</v>
      </c>
      <c r="E550">
        <f>VLOOKUP(Schedule!C550, 'Elo Ratings - Pre Season'!$A$2:$B$31,2, FALSE)</f>
        <v>1488.4482383178499</v>
      </c>
      <c r="F550">
        <v>4.2654028436019002E-2</v>
      </c>
    </row>
    <row r="551" spans="1:6" x14ac:dyDescent="0.45">
      <c r="A551" t="s">
        <v>83</v>
      </c>
      <c r="B551" t="s">
        <v>28</v>
      </c>
      <c r="C551" t="s">
        <v>16</v>
      </c>
      <c r="D551">
        <f>VLOOKUP(Schedule!B551, 'Elo Ratings - Pre Season'!$A$2:$B$31,2, FALSE)</f>
        <v>1468.3919248330999</v>
      </c>
      <c r="E551">
        <f>VLOOKUP(Schedule!C551, 'Elo Ratings - Pre Season'!$A$2:$B$31,2, FALSE)</f>
        <v>1474.3085107648601</v>
      </c>
      <c r="F551">
        <v>5.7971014492753603E-2</v>
      </c>
    </row>
    <row r="552" spans="1:6" x14ac:dyDescent="0.45">
      <c r="A552" t="s">
        <v>83</v>
      </c>
      <c r="B552" t="s">
        <v>41</v>
      </c>
      <c r="C552" t="s">
        <v>22</v>
      </c>
      <c r="D552">
        <f>VLOOKUP(Schedule!B552, 'Elo Ratings - Pre Season'!$A$2:$B$31,2, FALSE)</f>
        <v>1537.03223861109</v>
      </c>
      <c r="E552">
        <f>VLOOKUP(Schedule!C552, 'Elo Ratings - Pre Season'!$A$2:$B$31,2, FALSE)</f>
        <v>1536.86484917293</v>
      </c>
      <c r="F552">
        <v>8.4745762711864403E-2</v>
      </c>
    </row>
    <row r="553" spans="1:6" x14ac:dyDescent="0.45">
      <c r="A553" t="s">
        <v>83</v>
      </c>
      <c r="B553" t="s">
        <v>34</v>
      </c>
      <c r="C553" t="s">
        <v>26</v>
      </c>
      <c r="D553">
        <f>VLOOKUP(Schedule!B553, 'Elo Ratings - Pre Season'!$A$2:$B$31,2, FALSE)</f>
        <v>1503.8938502056101</v>
      </c>
      <c r="E553">
        <f>VLOOKUP(Schedule!C553, 'Elo Ratings - Pre Season'!$A$2:$B$31,2, FALSE)</f>
        <v>1477.56939209144</v>
      </c>
      <c r="F553">
        <v>4.7619047619047603E-2</v>
      </c>
    </row>
    <row r="554" spans="1:6" x14ac:dyDescent="0.45">
      <c r="A554" t="s">
        <v>83</v>
      </c>
      <c r="B554" t="s">
        <v>20</v>
      </c>
      <c r="C554" t="s">
        <v>39</v>
      </c>
      <c r="D554">
        <f>VLOOKUP(Schedule!B554, 'Elo Ratings - Pre Season'!$A$2:$B$31,2, FALSE)</f>
        <v>1506.4629567151301</v>
      </c>
      <c r="E554">
        <f>VLOOKUP(Schedule!C554, 'Elo Ratings - Pre Season'!$A$2:$B$31,2, FALSE)</f>
        <v>1505.1761432511801</v>
      </c>
      <c r="F554">
        <v>7.3170731707316999E-2</v>
      </c>
    </row>
    <row r="555" spans="1:6" x14ac:dyDescent="0.45">
      <c r="A555" t="s">
        <v>83</v>
      </c>
      <c r="B555" t="s">
        <v>23</v>
      </c>
      <c r="C555" t="s">
        <v>40</v>
      </c>
      <c r="D555">
        <f>VLOOKUP(Schedule!B555, 'Elo Ratings - Pre Season'!$A$2:$B$31,2, FALSE)</f>
        <v>1455.5883504191299</v>
      </c>
      <c r="E555">
        <f>VLOOKUP(Schedule!C555, 'Elo Ratings - Pre Season'!$A$2:$B$31,2, FALSE)</f>
        <v>1511.74507850229</v>
      </c>
      <c r="F555">
        <v>0.19008264462809901</v>
      </c>
    </row>
    <row r="556" spans="1:6" x14ac:dyDescent="0.45">
      <c r="A556" t="s">
        <v>83</v>
      </c>
      <c r="B556" t="s">
        <v>32</v>
      </c>
      <c r="C556" t="s">
        <v>10</v>
      </c>
      <c r="D556">
        <f>VLOOKUP(Schedule!B556, 'Elo Ratings - Pre Season'!$A$2:$B$31,2, FALSE)</f>
        <v>1514.0316812078199</v>
      </c>
      <c r="E556">
        <f>VLOOKUP(Schedule!C556, 'Elo Ratings - Pre Season'!$A$2:$B$31,2, FALSE)</f>
        <v>1513.7838452168801</v>
      </c>
      <c r="F556">
        <v>4.4585987261146598E-2</v>
      </c>
    </row>
    <row r="557" spans="1:6" x14ac:dyDescent="0.45">
      <c r="A557" t="s">
        <v>83</v>
      </c>
      <c r="B557" t="s">
        <v>11</v>
      </c>
      <c r="C557" t="s">
        <v>27</v>
      </c>
      <c r="D557">
        <f>VLOOKUP(Schedule!B557, 'Elo Ratings - Pre Season'!$A$2:$B$31,2, FALSE)</f>
        <v>1588.6730971234199</v>
      </c>
      <c r="E557">
        <f>VLOOKUP(Schedule!C557, 'Elo Ratings - Pre Season'!$A$2:$B$31,2, FALSE)</f>
        <v>1488.4482383178499</v>
      </c>
      <c r="F557">
        <v>4.2654028436019002E-2</v>
      </c>
    </row>
    <row r="558" spans="1:6" x14ac:dyDescent="0.45">
      <c r="A558" t="s">
        <v>83</v>
      </c>
      <c r="B558" t="s">
        <v>33</v>
      </c>
      <c r="C558" t="s">
        <v>31</v>
      </c>
      <c r="D558">
        <f>VLOOKUP(Schedule!B558, 'Elo Ratings - Pre Season'!$A$2:$B$31,2, FALSE)</f>
        <v>1427.1354796158</v>
      </c>
      <c r="E558">
        <f>VLOOKUP(Schedule!C558, 'Elo Ratings - Pre Season'!$A$2:$B$31,2, FALSE)</f>
        <v>1527.6277566730801</v>
      </c>
      <c r="F558">
        <v>6.2111801242235101E-3</v>
      </c>
    </row>
    <row r="559" spans="1:6" x14ac:dyDescent="0.45">
      <c r="A559" t="s">
        <v>83</v>
      </c>
      <c r="B559" t="s">
        <v>33</v>
      </c>
      <c r="C559" t="s">
        <v>31</v>
      </c>
      <c r="D559">
        <f>VLOOKUP(Schedule!B559, 'Elo Ratings - Pre Season'!$A$2:$B$31,2, FALSE)</f>
        <v>1427.1354796158</v>
      </c>
      <c r="E559">
        <f>VLOOKUP(Schedule!C559, 'Elo Ratings - Pre Season'!$A$2:$B$31,2, FALSE)</f>
        <v>1527.6277566730801</v>
      </c>
      <c r="F559">
        <v>6.2111801242235101E-3</v>
      </c>
    </row>
    <row r="560" spans="1:6" x14ac:dyDescent="0.45">
      <c r="A560" t="s">
        <v>83</v>
      </c>
      <c r="B560" t="s">
        <v>17</v>
      </c>
      <c r="C560" t="s">
        <v>35</v>
      </c>
      <c r="D560">
        <f>VLOOKUP(Schedule!B560, 'Elo Ratings - Pre Season'!$A$2:$B$31,2, FALSE)</f>
        <v>1496.2510574284499</v>
      </c>
      <c r="E560">
        <f>VLOOKUP(Schedule!C560, 'Elo Ratings - Pre Season'!$A$2:$B$31,2, FALSE)</f>
        <v>1517.8440011816001</v>
      </c>
      <c r="F560">
        <v>-1.38888888888888E-2</v>
      </c>
    </row>
    <row r="561" spans="1:6" x14ac:dyDescent="0.45">
      <c r="A561" t="s">
        <v>83</v>
      </c>
      <c r="B561" t="s">
        <v>18</v>
      </c>
      <c r="C561" t="s">
        <v>15</v>
      </c>
      <c r="D561">
        <f>VLOOKUP(Schedule!B561, 'Elo Ratings - Pre Season'!$A$2:$B$31,2, FALSE)</f>
        <v>1422.7330514932301</v>
      </c>
      <c r="E561">
        <f>VLOOKUP(Schedule!C561, 'Elo Ratings - Pre Season'!$A$2:$B$31,2, FALSE)</f>
        <v>1535.1075395159701</v>
      </c>
      <c r="F561">
        <v>-4.76190476190477E-2</v>
      </c>
    </row>
    <row r="562" spans="1:6" x14ac:dyDescent="0.45">
      <c r="A562" t="s">
        <v>83</v>
      </c>
      <c r="B562" t="s">
        <v>21</v>
      </c>
      <c r="C562" t="s">
        <v>25</v>
      </c>
      <c r="D562">
        <f>VLOOKUP(Schedule!B562, 'Elo Ratings - Pre Season'!$A$2:$B$31,2, FALSE)</f>
        <v>1537.2568075547799</v>
      </c>
      <c r="E562">
        <f>VLOOKUP(Schedule!C562, 'Elo Ratings - Pre Season'!$A$2:$B$31,2, FALSE)</f>
        <v>1433.33420073452</v>
      </c>
      <c r="F562">
        <v>0.124324324324324</v>
      </c>
    </row>
    <row r="563" spans="1:6" x14ac:dyDescent="0.45">
      <c r="A563" t="s">
        <v>83</v>
      </c>
      <c r="B563" t="s">
        <v>30</v>
      </c>
      <c r="C563" t="s">
        <v>29</v>
      </c>
      <c r="D563">
        <f>VLOOKUP(Schedule!B563, 'Elo Ratings - Pre Season'!$A$2:$B$31,2, FALSE)</f>
        <v>1539.4562396036399</v>
      </c>
      <c r="E563">
        <f>VLOOKUP(Schedule!C563, 'Elo Ratings - Pre Season'!$A$2:$B$31,2, FALSE)</f>
        <v>1559.22207084247</v>
      </c>
      <c r="F563">
        <v>9.3922651933701695E-2</v>
      </c>
    </row>
    <row r="564" spans="1:6" x14ac:dyDescent="0.45">
      <c r="A564" t="s">
        <v>83</v>
      </c>
      <c r="B564" t="s">
        <v>42</v>
      </c>
      <c r="C564" t="s">
        <v>38</v>
      </c>
      <c r="D564">
        <f>VLOOKUP(Schedule!B564, 'Elo Ratings - Pre Season'!$A$2:$B$31,2, FALSE)</f>
        <v>1590.545270505</v>
      </c>
      <c r="E564">
        <f>VLOOKUP(Schedule!C564, 'Elo Ratings - Pre Season'!$A$2:$B$31,2, FALSE)</f>
        <v>1500.26839934439</v>
      </c>
      <c r="F564">
        <v>4.3902439024390297E-2</v>
      </c>
    </row>
    <row r="565" spans="1:6" x14ac:dyDescent="0.45">
      <c r="A565" t="s">
        <v>83</v>
      </c>
      <c r="B565" t="s">
        <v>24</v>
      </c>
      <c r="C565" t="s">
        <v>37</v>
      </c>
      <c r="D565">
        <f>VLOOKUP(Schedule!B565, 'Elo Ratings - Pre Season'!$A$2:$B$31,2, FALSE)</f>
        <v>1535.44519643647</v>
      </c>
      <c r="E565">
        <f>VLOOKUP(Schedule!C565, 'Elo Ratings - Pre Season'!$A$2:$B$31,2, FALSE)</f>
        <v>1526.2027098211199</v>
      </c>
      <c r="F565">
        <v>0.12727272727272701</v>
      </c>
    </row>
    <row r="566" spans="1:6" x14ac:dyDescent="0.45">
      <c r="A566" t="s">
        <v>83</v>
      </c>
      <c r="B566" t="s">
        <v>36</v>
      </c>
      <c r="C566" t="s">
        <v>19</v>
      </c>
      <c r="D566">
        <f>VLOOKUP(Schedule!B566, 'Elo Ratings - Pre Season'!$A$2:$B$31,2, FALSE)</f>
        <v>1418.47649220432</v>
      </c>
      <c r="E566">
        <f>VLOOKUP(Schedule!C566, 'Elo Ratings - Pre Season'!$A$2:$B$31,2, FALSE)</f>
        <v>1501.1235706124401</v>
      </c>
      <c r="F566">
        <v>0.22834645669291301</v>
      </c>
    </row>
    <row r="567" spans="1:6" x14ac:dyDescent="0.45">
      <c r="A567" t="s">
        <v>84</v>
      </c>
      <c r="B567" t="s">
        <v>17</v>
      </c>
      <c r="C567" t="s">
        <v>35</v>
      </c>
      <c r="D567">
        <f>VLOOKUP(Schedule!B567, 'Elo Ratings - Pre Season'!$A$2:$B$31,2, FALSE)</f>
        <v>1496.2510574284499</v>
      </c>
      <c r="E567">
        <f>VLOOKUP(Schedule!C567, 'Elo Ratings - Pre Season'!$A$2:$B$31,2, FALSE)</f>
        <v>1517.8440011816001</v>
      </c>
      <c r="F567">
        <v>-1.38888888888888E-2</v>
      </c>
    </row>
    <row r="568" spans="1:6" x14ac:dyDescent="0.45">
      <c r="A568" t="s">
        <v>84</v>
      </c>
      <c r="B568" t="s">
        <v>24</v>
      </c>
      <c r="C568" t="s">
        <v>37</v>
      </c>
      <c r="D568">
        <f>VLOOKUP(Schedule!B568, 'Elo Ratings - Pre Season'!$A$2:$B$31,2, FALSE)</f>
        <v>1535.44519643647</v>
      </c>
      <c r="E568">
        <f>VLOOKUP(Schedule!C568, 'Elo Ratings - Pre Season'!$A$2:$B$31,2, FALSE)</f>
        <v>1526.2027098211199</v>
      </c>
      <c r="F568">
        <v>0.12727272727272701</v>
      </c>
    </row>
    <row r="569" spans="1:6" x14ac:dyDescent="0.45">
      <c r="A569" t="s">
        <v>84</v>
      </c>
      <c r="B569" t="s">
        <v>36</v>
      </c>
      <c r="C569" t="s">
        <v>19</v>
      </c>
      <c r="D569">
        <f>VLOOKUP(Schedule!B569, 'Elo Ratings - Pre Season'!$A$2:$B$31,2, FALSE)</f>
        <v>1418.47649220432</v>
      </c>
      <c r="E569">
        <f>VLOOKUP(Schedule!C569, 'Elo Ratings - Pre Season'!$A$2:$B$31,2, FALSE)</f>
        <v>1501.1235706124401</v>
      </c>
      <c r="F569">
        <v>0.22834645669291301</v>
      </c>
    </row>
    <row r="570" spans="1:6" x14ac:dyDescent="0.45">
      <c r="A570" t="s">
        <v>84</v>
      </c>
      <c r="B570" t="s">
        <v>30</v>
      </c>
      <c r="C570" t="s">
        <v>29</v>
      </c>
      <c r="D570">
        <f>VLOOKUP(Schedule!B570, 'Elo Ratings - Pre Season'!$A$2:$B$31,2, FALSE)</f>
        <v>1539.4562396036399</v>
      </c>
      <c r="E570">
        <f>VLOOKUP(Schedule!C570, 'Elo Ratings - Pre Season'!$A$2:$B$31,2, FALSE)</f>
        <v>1559.22207084247</v>
      </c>
      <c r="F570">
        <v>9.3922651933701695E-2</v>
      </c>
    </row>
    <row r="571" spans="1:6" x14ac:dyDescent="0.45">
      <c r="A571" t="s">
        <v>84</v>
      </c>
      <c r="B571" t="s">
        <v>25</v>
      </c>
      <c r="C571" t="s">
        <v>34</v>
      </c>
      <c r="D571">
        <f>VLOOKUP(Schedule!B571, 'Elo Ratings - Pre Season'!$A$2:$B$31,2, FALSE)</f>
        <v>1433.33420073452</v>
      </c>
      <c r="E571">
        <f>VLOOKUP(Schedule!C571, 'Elo Ratings - Pre Season'!$A$2:$B$31,2, FALSE)</f>
        <v>1503.8938502056101</v>
      </c>
      <c r="F571">
        <v>-4.2253521126760597E-2</v>
      </c>
    </row>
    <row r="572" spans="1:6" x14ac:dyDescent="0.45">
      <c r="A572" t="s">
        <v>84</v>
      </c>
      <c r="B572" t="s">
        <v>40</v>
      </c>
      <c r="C572" t="s">
        <v>20</v>
      </c>
      <c r="D572">
        <f>VLOOKUP(Schedule!B572, 'Elo Ratings - Pre Season'!$A$2:$B$31,2, FALSE)</f>
        <v>1511.74507850229</v>
      </c>
      <c r="E572">
        <f>VLOOKUP(Schedule!C572, 'Elo Ratings - Pre Season'!$A$2:$B$31,2, FALSE)</f>
        <v>1506.4629567151301</v>
      </c>
      <c r="F572">
        <v>6.7415730337078705E-2</v>
      </c>
    </row>
    <row r="573" spans="1:6" x14ac:dyDescent="0.45">
      <c r="A573" t="s">
        <v>84</v>
      </c>
      <c r="B573" t="s">
        <v>16</v>
      </c>
      <c r="C573" t="s">
        <v>23</v>
      </c>
      <c r="D573">
        <f>VLOOKUP(Schedule!B573, 'Elo Ratings - Pre Season'!$A$2:$B$31,2, FALSE)</f>
        <v>1474.3085107648601</v>
      </c>
      <c r="E573">
        <f>VLOOKUP(Schedule!C573, 'Elo Ratings - Pre Season'!$A$2:$B$31,2, FALSE)</f>
        <v>1455.5883504191299</v>
      </c>
      <c r="F573">
        <v>6.8493150684931406E-2</v>
      </c>
    </row>
    <row r="574" spans="1:6" x14ac:dyDescent="0.45">
      <c r="A574" t="s">
        <v>85</v>
      </c>
      <c r="B574" t="s">
        <v>26</v>
      </c>
      <c r="C574" t="s">
        <v>29</v>
      </c>
      <c r="D574">
        <f>VLOOKUP(Schedule!B574, 'Elo Ratings - Pre Season'!$A$2:$B$31,2, FALSE)</f>
        <v>1477.56939209144</v>
      </c>
      <c r="E574">
        <f>VLOOKUP(Schedule!C574, 'Elo Ratings - Pre Season'!$A$2:$B$31,2, FALSE)</f>
        <v>1559.22207084247</v>
      </c>
      <c r="F574">
        <v>7.6687116564418296E-3</v>
      </c>
    </row>
    <row r="575" spans="1:6" x14ac:dyDescent="0.45">
      <c r="A575" t="s">
        <v>85</v>
      </c>
      <c r="B575" t="s">
        <v>28</v>
      </c>
      <c r="C575" t="s">
        <v>32</v>
      </c>
      <c r="D575">
        <f>VLOOKUP(Schedule!B575, 'Elo Ratings - Pre Season'!$A$2:$B$31,2, FALSE)</f>
        <v>1468.3919248330999</v>
      </c>
      <c r="E575">
        <f>VLOOKUP(Schedule!C575, 'Elo Ratings - Pre Season'!$A$2:$B$31,2, FALSE)</f>
        <v>1514.0316812078199</v>
      </c>
      <c r="F575">
        <v>5.7971014492753603E-2</v>
      </c>
    </row>
    <row r="576" spans="1:6" x14ac:dyDescent="0.45">
      <c r="A576" t="s">
        <v>85</v>
      </c>
      <c r="B576" t="s">
        <v>21</v>
      </c>
      <c r="C576" t="s">
        <v>30</v>
      </c>
      <c r="D576">
        <f>VLOOKUP(Schedule!B576, 'Elo Ratings - Pre Season'!$A$2:$B$31,2, FALSE)</f>
        <v>1537.2568075547799</v>
      </c>
      <c r="E576">
        <f>VLOOKUP(Schedule!C576, 'Elo Ratings - Pre Season'!$A$2:$B$31,2, FALSE)</f>
        <v>1539.4562396036399</v>
      </c>
      <c r="F576">
        <v>0.124324324324324</v>
      </c>
    </row>
    <row r="577" spans="1:6" x14ac:dyDescent="0.45">
      <c r="A577" t="s">
        <v>85</v>
      </c>
      <c r="B577" t="s">
        <v>15</v>
      </c>
      <c r="C577" t="s">
        <v>35</v>
      </c>
      <c r="D577">
        <f>VLOOKUP(Schedule!B577, 'Elo Ratings - Pre Season'!$A$2:$B$31,2, FALSE)</f>
        <v>1535.1075395159701</v>
      </c>
      <c r="E577">
        <f>VLOOKUP(Schedule!C577, 'Elo Ratings - Pre Season'!$A$2:$B$31,2, FALSE)</f>
        <v>1517.8440011816001</v>
      </c>
      <c r="F577">
        <v>2.1739130434782698E-2</v>
      </c>
    </row>
    <row r="578" spans="1:6" x14ac:dyDescent="0.45">
      <c r="A578" t="s">
        <v>85</v>
      </c>
      <c r="B578" t="s">
        <v>22</v>
      </c>
      <c r="C578" t="s">
        <v>24</v>
      </c>
      <c r="D578">
        <f>VLOOKUP(Schedule!B578, 'Elo Ratings - Pre Season'!$A$2:$B$31,2, FALSE)</f>
        <v>1536.86484917293</v>
      </c>
      <c r="E578">
        <f>VLOOKUP(Schedule!C578, 'Elo Ratings - Pre Season'!$A$2:$B$31,2, FALSE)</f>
        <v>1535.44519643647</v>
      </c>
      <c r="F578">
        <v>-5.5248618784530601E-3</v>
      </c>
    </row>
    <row r="579" spans="1:6" x14ac:dyDescent="0.45">
      <c r="A579" t="s">
        <v>85</v>
      </c>
      <c r="B579" t="s">
        <v>38</v>
      </c>
      <c r="C579" t="s">
        <v>18</v>
      </c>
      <c r="D579">
        <f>VLOOKUP(Schedule!B579, 'Elo Ratings - Pre Season'!$A$2:$B$31,2, FALSE)</f>
        <v>1500.26839934439</v>
      </c>
      <c r="E579">
        <f>VLOOKUP(Schedule!C579, 'Elo Ratings - Pre Season'!$A$2:$B$31,2, FALSE)</f>
        <v>1422.7330514932301</v>
      </c>
      <c r="F579">
        <v>5.1282051282051398E-2</v>
      </c>
    </row>
    <row r="580" spans="1:6" x14ac:dyDescent="0.45">
      <c r="A580" t="s">
        <v>85</v>
      </c>
      <c r="B580" t="s">
        <v>39</v>
      </c>
      <c r="C580" t="s">
        <v>42</v>
      </c>
      <c r="D580">
        <f>VLOOKUP(Schedule!B580, 'Elo Ratings - Pre Season'!$A$2:$B$31,2, FALSE)</f>
        <v>1505.1761432511801</v>
      </c>
      <c r="E580">
        <f>VLOOKUP(Schedule!C580, 'Elo Ratings - Pre Season'!$A$2:$B$31,2, FALSE)</f>
        <v>1590.545270505</v>
      </c>
      <c r="F580">
        <v>0.102272727272727</v>
      </c>
    </row>
    <row r="581" spans="1:6" x14ac:dyDescent="0.45">
      <c r="A581" t="s">
        <v>85</v>
      </c>
      <c r="B581" t="s">
        <v>27</v>
      </c>
      <c r="C581" t="s">
        <v>41</v>
      </c>
      <c r="D581">
        <f>VLOOKUP(Schedule!B581, 'Elo Ratings - Pre Season'!$A$2:$B$31,2, FALSE)</f>
        <v>1488.4482383178499</v>
      </c>
      <c r="E581">
        <f>VLOOKUP(Schedule!C581, 'Elo Ratings - Pre Season'!$A$2:$B$31,2, FALSE)</f>
        <v>1537.03223861109</v>
      </c>
      <c r="F581">
        <v>4.5751633986928102E-2</v>
      </c>
    </row>
    <row r="582" spans="1:6" x14ac:dyDescent="0.45">
      <c r="A582" t="s">
        <v>85</v>
      </c>
      <c r="B582" t="s">
        <v>25</v>
      </c>
      <c r="C582" t="s">
        <v>34</v>
      </c>
      <c r="D582">
        <f>VLOOKUP(Schedule!B582, 'Elo Ratings - Pre Season'!$A$2:$B$31,2, FALSE)</f>
        <v>1433.33420073452</v>
      </c>
      <c r="E582">
        <f>VLOOKUP(Schedule!C582, 'Elo Ratings - Pre Season'!$A$2:$B$31,2, FALSE)</f>
        <v>1503.8938502056101</v>
      </c>
      <c r="F582">
        <v>-4.2253521126760597E-2</v>
      </c>
    </row>
    <row r="583" spans="1:6" x14ac:dyDescent="0.45">
      <c r="A583" t="s">
        <v>85</v>
      </c>
      <c r="B583" t="s">
        <v>40</v>
      </c>
      <c r="C583" t="s">
        <v>20</v>
      </c>
      <c r="D583">
        <f>VLOOKUP(Schedule!B583, 'Elo Ratings - Pre Season'!$A$2:$B$31,2, FALSE)</f>
        <v>1511.74507850229</v>
      </c>
      <c r="E583">
        <f>VLOOKUP(Schedule!C583, 'Elo Ratings - Pre Season'!$A$2:$B$31,2, FALSE)</f>
        <v>1506.4629567151301</v>
      </c>
      <c r="F583">
        <v>6.7415730337078705E-2</v>
      </c>
    </row>
    <row r="584" spans="1:6" x14ac:dyDescent="0.45">
      <c r="A584" t="s">
        <v>85</v>
      </c>
      <c r="B584" t="s">
        <v>36</v>
      </c>
      <c r="C584" t="s">
        <v>31</v>
      </c>
      <c r="D584">
        <f>VLOOKUP(Schedule!B584, 'Elo Ratings - Pre Season'!$A$2:$B$31,2, FALSE)</f>
        <v>1418.47649220432</v>
      </c>
      <c r="E584">
        <f>VLOOKUP(Schedule!C584, 'Elo Ratings - Pre Season'!$A$2:$B$31,2, FALSE)</f>
        <v>1527.6277566730801</v>
      </c>
      <c r="F584">
        <v>0.22834645669291301</v>
      </c>
    </row>
    <row r="585" spans="1:6" x14ac:dyDescent="0.45">
      <c r="A585" t="s">
        <v>85</v>
      </c>
      <c r="B585" t="s">
        <v>16</v>
      </c>
      <c r="C585" t="s">
        <v>23</v>
      </c>
      <c r="D585">
        <f>VLOOKUP(Schedule!B585, 'Elo Ratings - Pre Season'!$A$2:$B$31,2, FALSE)</f>
        <v>1474.3085107648601</v>
      </c>
      <c r="E585">
        <f>VLOOKUP(Schedule!C585, 'Elo Ratings - Pre Season'!$A$2:$B$31,2, FALSE)</f>
        <v>1455.5883504191299</v>
      </c>
      <c r="F585">
        <v>6.8493150684931406E-2</v>
      </c>
    </row>
    <row r="586" spans="1:6" x14ac:dyDescent="0.45">
      <c r="A586" t="s">
        <v>85</v>
      </c>
      <c r="B586" t="s">
        <v>10</v>
      </c>
      <c r="C586" t="s">
        <v>11</v>
      </c>
      <c r="D586">
        <f>VLOOKUP(Schedule!B586, 'Elo Ratings - Pre Season'!$A$2:$B$31,2, FALSE)</f>
        <v>1513.7838452168801</v>
      </c>
      <c r="E586">
        <f>VLOOKUP(Schedule!C586, 'Elo Ratings - Pre Season'!$A$2:$B$31,2, FALSE)</f>
        <v>1588.6730971234199</v>
      </c>
      <c r="F586">
        <v>2.9239766081871298E-2</v>
      </c>
    </row>
    <row r="587" spans="1:6" x14ac:dyDescent="0.45">
      <c r="A587" t="s">
        <v>85</v>
      </c>
      <c r="B587" t="s">
        <v>37</v>
      </c>
      <c r="C587" t="s">
        <v>33</v>
      </c>
      <c r="D587">
        <f>VLOOKUP(Schedule!B587, 'Elo Ratings - Pre Season'!$A$2:$B$31,2, FALSE)</f>
        <v>1526.2027098211199</v>
      </c>
      <c r="E587">
        <f>VLOOKUP(Schedule!C587, 'Elo Ratings - Pre Season'!$A$2:$B$31,2, FALSE)</f>
        <v>1427.1354796158</v>
      </c>
      <c r="F587">
        <v>2.2471910112359699E-2</v>
      </c>
    </row>
    <row r="588" spans="1:6" x14ac:dyDescent="0.45">
      <c r="A588" t="s">
        <v>85</v>
      </c>
      <c r="B588" t="s">
        <v>19</v>
      </c>
      <c r="C588" t="s">
        <v>17</v>
      </c>
      <c r="D588">
        <f>VLOOKUP(Schedule!B588, 'Elo Ratings - Pre Season'!$A$2:$B$31,2, FALSE)</f>
        <v>1501.1235706124401</v>
      </c>
      <c r="E588">
        <f>VLOOKUP(Schedule!C588, 'Elo Ratings - Pre Season'!$A$2:$B$31,2, FALSE)</f>
        <v>1496.2510574284499</v>
      </c>
      <c r="F588">
        <v>0.1125</v>
      </c>
    </row>
    <row r="589" spans="1:6" x14ac:dyDescent="0.45">
      <c r="A589" t="s">
        <v>86</v>
      </c>
      <c r="B589" t="s">
        <v>22</v>
      </c>
      <c r="C589" t="s">
        <v>24</v>
      </c>
      <c r="D589">
        <f>VLOOKUP(Schedule!B589, 'Elo Ratings - Pre Season'!$A$2:$B$31,2, FALSE)</f>
        <v>1536.86484917293</v>
      </c>
      <c r="E589">
        <f>VLOOKUP(Schedule!C589, 'Elo Ratings - Pre Season'!$A$2:$B$31,2, FALSE)</f>
        <v>1535.44519643647</v>
      </c>
      <c r="F589">
        <v>-5.5248618784530601E-3</v>
      </c>
    </row>
    <row r="590" spans="1:6" x14ac:dyDescent="0.45">
      <c r="A590" t="s">
        <v>86</v>
      </c>
      <c r="B590" t="s">
        <v>15</v>
      </c>
      <c r="C590" t="s">
        <v>35</v>
      </c>
      <c r="D590">
        <f>VLOOKUP(Schedule!B590, 'Elo Ratings - Pre Season'!$A$2:$B$31,2, FALSE)</f>
        <v>1535.1075395159701</v>
      </c>
      <c r="E590">
        <f>VLOOKUP(Schedule!C590, 'Elo Ratings - Pre Season'!$A$2:$B$31,2, FALSE)</f>
        <v>1517.8440011816001</v>
      </c>
      <c r="F590">
        <v>2.1739130434782698E-2</v>
      </c>
    </row>
    <row r="591" spans="1:6" x14ac:dyDescent="0.45">
      <c r="A591" t="s">
        <v>86</v>
      </c>
      <c r="B591" t="s">
        <v>28</v>
      </c>
      <c r="C591" t="s">
        <v>32</v>
      </c>
      <c r="D591">
        <f>VLOOKUP(Schedule!B591, 'Elo Ratings - Pre Season'!$A$2:$B$31,2, FALSE)</f>
        <v>1468.3919248330999</v>
      </c>
      <c r="E591">
        <f>VLOOKUP(Schedule!C591, 'Elo Ratings - Pre Season'!$A$2:$B$31,2, FALSE)</f>
        <v>1514.0316812078199</v>
      </c>
      <c r="F591">
        <v>5.7971014492753603E-2</v>
      </c>
    </row>
    <row r="592" spans="1:6" x14ac:dyDescent="0.45">
      <c r="A592" t="s">
        <v>86</v>
      </c>
      <c r="B592" t="s">
        <v>38</v>
      </c>
      <c r="C592" t="s">
        <v>18</v>
      </c>
      <c r="D592">
        <f>VLOOKUP(Schedule!B592, 'Elo Ratings - Pre Season'!$A$2:$B$31,2, FALSE)</f>
        <v>1500.26839934439</v>
      </c>
      <c r="E592">
        <f>VLOOKUP(Schedule!C592, 'Elo Ratings - Pre Season'!$A$2:$B$31,2, FALSE)</f>
        <v>1422.7330514932301</v>
      </c>
      <c r="F592">
        <v>5.1282051282051398E-2</v>
      </c>
    </row>
    <row r="593" spans="1:6" x14ac:dyDescent="0.45">
      <c r="A593" t="s">
        <v>86</v>
      </c>
      <c r="B593" t="s">
        <v>39</v>
      </c>
      <c r="C593" t="s">
        <v>42</v>
      </c>
      <c r="D593">
        <f>VLOOKUP(Schedule!B593, 'Elo Ratings - Pre Season'!$A$2:$B$31,2, FALSE)</f>
        <v>1505.1761432511801</v>
      </c>
      <c r="E593">
        <f>VLOOKUP(Schedule!C593, 'Elo Ratings - Pre Season'!$A$2:$B$31,2, FALSE)</f>
        <v>1590.545270505</v>
      </c>
      <c r="F593">
        <v>0.102272727272727</v>
      </c>
    </row>
    <row r="594" spans="1:6" x14ac:dyDescent="0.45">
      <c r="A594" t="s">
        <v>86</v>
      </c>
      <c r="B594" t="s">
        <v>27</v>
      </c>
      <c r="C594" t="s">
        <v>41</v>
      </c>
      <c r="D594">
        <f>VLOOKUP(Schedule!B594, 'Elo Ratings - Pre Season'!$A$2:$B$31,2, FALSE)</f>
        <v>1488.4482383178499</v>
      </c>
      <c r="E594">
        <f>VLOOKUP(Schedule!C594, 'Elo Ratings - Pre Season'!$A$2:$B$31,2, FALSE)</f>
        <v>1537.03223861109</v>
      </c>
      <c r="F594">
        <v>4.5751633986928102E-2</v>
      </c>
    </row>
    <row r="595" spans="1:6" x14ac:dyDescent="0.45">
      <c r="A595" t="s">
        <v>86</v>
      </c>
      <c r="B595" t="s">
        <v>21</v>
      </c>
      <c r="C595" t="s">
        <v>30</v>
      </c>
      <c r="D595">
        <f>VLOOKUP(Schedule!B595, 'Elo Ratings - Pre Season'!$A$2:$B$31,2, FALSE)</f>
        <v>1537.2568075547799</v>
      </c>
      <c r="E595">
        <f>VLOOKUP(Schedule!C595, 'Elo Ratings - Pre Season'!$A$2:$B$31,2, FALSE)</f>
        <v>1539.4562396036399</v>
      </c>
      <c r="F595">
        <v>0.124324324324324</v>
      </c>
    </row>
    <row r="596" spans="1:6" x14ac:dyDescent="0.45">
      <c r="A596" t="s">
        <v>86</v>
      </c>
      <c r="B596" t="s">
        <v>26</v>
      </c>
      <c r="C596" t="s">
        <v>29</v>
      </c>
      <c r="D596">
        <f>VLOOKUP(Schedule!B596, 'Elo Ratings - Pre Season'!$A$2:$B$31,2, FALSE)</f>
        <v>1477.56939209144</v>
      </c>
      <c r="E596">
        <f>VLOOKUP(Schedule!C596, 'Elo Ratings - Pre Season'!$A$2:$B$31,2, FALSE)</f>
        <v>1559.22207084247</v>
      </c>
      <c r="F596">
        <v>7.6687116564418296E-3</v>
      </c>
    </row>
    <row r="597" spans="1:6" x14ac:dyDescent="0.45">
      <c r="A597" t="s">
        <v>86</v>
      </c>
      <c r="B597" t="s">
        <v>25</v>
      </c>
      <c r="C597" t="s">
        <v>34</v>
      </c>
      <c r="D597">
        <f>VLOOKUP(Schedule!B597, 'Elo Ratings - Pre Season'!$A$2:$B$31,2, FALSE)</f>
        <v>1433.33420073452</v>
      </c>
      <c r="E597">
        <f>VLOOKUP(Schedule!C597, 'Elo Ratings - Pre Season'!$A$2:$B$31,2, FALSE)</f>
        <v>1503.8938502056101</v>
      </c>
      <c r="F597">
        <v>-4.2253521126760597E-2</v>
      </c>
    </row>
    <row r="598" spans="1:6" x14ac:dyDescent="0.45">
      <c r="A598" t="s">
        <v>86</v>
      </c>
      <c r="B598" t="s">
        <v>19</v>
      </c>
      <c r="C598" t="s">
        <v>17</v>
      </c>
      <c r="D598">
        <f>VLOOKUP(Schedule!B598, 'Elo Ratings - Pre Season'!$A$2:$B$31,2, FALSE)</f>
        <v>1501.1235706124401</v>
      </c>
      <c r="E598">
        <f>VLOOKUP(Schedule!C598, 'Elo Ratings - Pre Season'!$A$2:$B$31,2, FALSE)</f>
        <v>1496.2510574284499</v>
      </c>
      <c r="F598">
        <v>0.1125</v>
      </c>
    </row>
    <row r="599" spans="1:6" x14ac:dyDescent="0.45">
      <c r="A599" t="s">
        <v>86</v>
      </c>
      <c r="B599" t="s">
        <v>40</v>
      </c>
      <c r="C599" t="s">
        <v>20</v>
      </c>
      <c r="D599">
        <f>VLOOKUP(Schedule!B599, 'Elo Ratings - Pre Season'!$A$2:$B$31,2, FALSE)</f>
        <v>1511.74507850229</v>
      </c>
      <c r="E599">
        <f>VLOOKUP(Schedule!C599, 'Elo Ratings - Pre Season'!$A$2:$B$31,2, FALSE)</f>
        <v>1506.4629567151301</v>
      </c>
      <c r="F599">
        <v>6.7415730337078705E-2</v>
      </c>
    </row>
    <row r="600" spans="1:6" x14ac:dyDescent="0.45">
      <c r="A600" t="s">
        <v>86</v>
      </c>
      <c r="B600" t="s">
        <v>36</v>
      </c>
      <c r="C600" t="s">
        <v>31</v>
      </c>
      <c r="D600">
        <f>VLOOKUP(Schedule!B600, 'Elo Ratings - Pre Season'!$A$2:$B$31,2, FALSE)</f>
        <v>1418.47649220432</v>
      </c>
      <c r="E600">
        <f>VLOOKUP(Schedule!C600, 'Elo Ratings - Pre Season'!$A$2:$B$31,2, FALSE)</f>
        <v>1527.6277566730801</v>
      </c>
      <c r="F600">
        <v>0.22834645669291301</v>
      </c>
    </row>
    <row r="601" spans="1:6" x14ac:dyDescent="0.45">
      <c r="A601" t="s">
        <v>86</v>
      </c>
      <c r="B601" t="s">
        <v>10</v>
      </c>
      <c r="C601" t="s">
        <v>11</v>
      </c>
      <c r="D601">
        <f>VLOOKUP(Schedule!B601, 'Elo Ratings - Pre Season'!$A$2:$B$31,2, FALSE)</f>
        <v>1513.7838452168801</v>
      </c>
      <c r="E601">
        <f>VLOOKUP(Schedule!C601, 'Elo Ratings - Pre Season'!$A$2:$B$31,2, FALSE)</f>
        <v>1588.6730971234199</v>
      </c>
      <c r="F601">
        <v>2.9239766081871298E-2</v>
      </c>
    </row>
    <row r="602" spans="1:6" x14ac:dyDescent="0.45">
      <c r="A602" t="s">
        <v>86</v>
      </c>
      <c r="B602" t="s">
        <v>16</v>
      </c>
      <c r="C602" t="s">
        <v>23</v>
      </c>
      <c r="D602">
        <f>VLOOKUP(Schedule!B602, 'Elo Ratings - Pre Season'!$A$2:$B$31,2, FALSE)</f>
        <v>1474.3085107648601</v>
      </c>
      <c r="E602">
        <f>VLOOKUP(Schedule!C602, 'Elo Ratings - Pre Season'!$A$2:$B$31,2, FALSE)</f>
        <v>1455.5883504191299</v>
      </c>
      <c r="F602">
        <v>6.8493150684931406E-2</v>
      </c>
    </row>
    <row r="603" spans="1:6" x14ac:dyDescent="0.45">
      <c r="A603" t="s">
        <v>86</v>
      </c>
      <c r="B603" t="s">
        <v>37</v>
      </c>
      <c r="C603" t="s">
        <v>33</v>
      </c>
      <c r="D603">
        <f>VLOOKUP(Schedule!B603, 'Elo Ratings - Pre Season'!$A$2:$B$31,2, FALSE)</f>
        <v>1526.2027098211199</v>
      </c>
      <c r="E603">
        <f>VLOOKUP(Schedule!C603, 'Elo Ratings - Pre Season'!$A$2:$B$31,2, FALSE)</f>
        <v>1427.1354796158</v>
      </c>
      <c r="F603">
        <v>2.2471910112359699E-2</v>
      </c>
    </row>
    <row r="604" spans="1:6" x14ac:dyDescent="0.45">
      <c r="A604" t="s">
        <v>87</v>
      </c>
      <c r="B604" t="s">
        <v>15</v>
      </c>
      <c r="C604" t="s">
        <v>35</v>
      </c>
      <c r="D604">
        <f>VLOOKUP(Schedule!B604, 'Elo Ratings - Pre Season'!$A$2:$B$31,2, FALSE)</f>
        <v>1535.1075395159701</v>
      </c>
      <c r="E604">
        <f>VLOOKUP(Schedule!C604, 'Elo Ratings - Pre Season'!$A$2:$B$31,2, FALSE)</f>
        <v>1517.8440011816001</v>
      </c>
      <c r="F604">
        <v>2.1739130434782698E-2</v>
      </c>
    </row>
    <row r="605" spans="1:6" x14ac:dyDescent="0.45">
      <c r="A605" t="s">
        <v>87</v>
      </c>
      <c r="B605" t="s">
        <v>38</v>
      </c>
      <c r="C605" t="s">
        <v>18</v>
      </c>
      <c r="D605">
        <f>VLOOKUP(Schedule!B605, 'Elo Ratings - Pre Season'!$A$2:$B$31,2, FALSE)</f>
        <v>1500.26839934439</v>
      </c>
      <c r="E605">
        <f>VLOOKUP(Schedule!C605, 'Elo Ratings - Pre Season'!$A$2:$B$31,2, FALSE)</f>
        <v>1422.7330514932301</v>
      </c>
      <c r="F605">
        <v>5.1282051282051398E-2</v>
      </c>
    </row>
    <row r="606" spans="1:6" x14ac:dyDescent="0.45">
      <c r="A606" t="s">
        <v>87</v>
      </c>
      <c r="B606" t="s">
        <v>28</v>
      </c>
      <c r="C606" t="s">
        <v>32</v>
      </c>
      <c r="D606">
        <f>VLOOKUP(Schedule!B606, 'Elo Ratings - Pre Season'!$A$2:$B$31,2, FALSE)</f>
        <v>1468.3919248330999</v>
      </c>
      <c r="E606">
        <f>VLOOKUP(Schedule!C606, 'Elo Ratings - Pre Season'!$A$2:$B$31,2, FALSE)</f>
        <v>1514.0316812078199</v>
      </c>
      <c r="F606">
        <v>5.7971014492753603E-2</v>
      </c>
    </row>
    <row r="607" spans="1:6" x14ac:dyDescent="0.45">
      <c r="A607" t="s">
        <v>87</v>
      </c>
      <c r="B607" t="s">
        <v>22</v>
      </c>
      <c r="C607" t="s">
        <v>24</v>
      </c>
      <c r="D607">
        <f>VLOOKUP(Schedule!B607, 'Elo Ratings - Pre Season'!$A$2:$B$31,2, FALSE)</f>
        <v>1536.86484917293</v>
      </c>
      <c r="E607">
        <f>VLOOKUP(Schedule!C607, 'Elo Ratings - Pre Season'!$A$2:$B$31,2, FALSE)</f>
        <v>1535.44519643647</v>
      </c>
      <c r="F607">
        <v>-5.5248618784530601E-3</v>
      </c>
    </row>
    <row r="608" spans="1:6" x14ac:dyDescent="0.45">
      <c r="A608" t="s">
        <v>87</v>
      </c>
      <c r="B608" t="s">
        <v>26</v>
      </c>
      <c r="C608" t="s">
        <v>29</v>
      </c>
      <c r="D608">
        <f>VLOOKUP(Schedule!B608, 'Elo Ratings - Pre Season'!$A$2:$B$31,2, FALSE)</f>
        <v>1477.56939209144</v>
      </c>
      <c r="E608">
        <f>VLOOKUP(Schedule!C608, 'Elo Ratings - Pre Season'!$A$2:$B$31,2, FALSE)</f>
        <v>1559.22207084247</v>
      </c>
      <c r="F608">
        <v>7.6687116564418296E-3</v>
      </c>
    </row>
    <row r="609" spans="1:6" x14ac:dyDescent="0.45">
      <c r="A609" t="s">
        <v>87</v>
      </c>
      <c r="B609" t="s">
        <v>27</v>
      </c>
      <c r="C609" t="s">
        <v>41</v>
      </c>
      <c r="D609">
        <f>VLOOKUP(Schedule!B609, 'Elo Ratings - Pre Season'!$A$2:$B$31,2, FALSE)</f>
        <v>1488.4482383178499</v>
      </c>
      <c r="E609">
        <f>VLOOKUP(Schedule!C609, 'Elo Ratings - Pre Season'!$A$2:$B$31,2, FALSE)</f>
        <v>1537.03223861109</v>
      </c>
      <c r="F609">
        <v>4.5751633986928102E-2</v>
      </c>
    </row>
    <row r="610" spans="1:6" x14ac:dyDescent="0.45">
      <c r="A610" t="s">
        <v>87</v>
      </c>
      <c r="B610" t="s">
        <v>21</v>
      </c>
      <c r="C610" t="s">
        <v>30</v>
      </c>
      <c r="D610">
        <f>VLOOKUP(Schedule!B610, 'Elo Ratings - Pre Season'!$A$2:$B$31,2, FALSE)</f>
        <v>1537.2568075547799</v>
      </c>
      <c r="E610">
        <f>VLOOKUP(Schedule!C610, 'Elo Ratings - Pre Season'!$A$2:$B$31,2, FALSE)</f>
        <v>1539.4562396036399</v>
      </c>
      <c r="F610">
        <v>0.124324324324324</v>
      </c>
    </row>
    <row r="611" spans="1:6" x14ac:dyDescent="0.45">
      <c r="A611" t="s">
        <v>87</v>
      </c>
      <c r="B611" t="s">
        <v>25</v>
      </c>
      <c r="C611" t="s">
        <v>34</v>
      </c>
      <c r="D611">
        <f>VLOOKUP(Schedule!B611, 'Elo Ratings - Pre Season'!$A$2:$B$31,2, FALSE)</f>
        <v>1433.33420073452</v>
      </c>
      <c r="E611">
        <f>VLOOKUP(Schedule!C611, 'Elo Ratings - Pre Season'!$A$2:$B$31,2, FALSE)</f>
        <v>1503.8938502056101</v>
      </c>
      <c r="F611">
        <v>-4.2253521126760597E-2</v>
      </c>
    </row>
    <row r="612" spans="1:6" x14ac:dyDescent="0.45">
      <c r="A612" t="s">
        <v>87</v>
      </c>
      <c r="B612" t="s">
        <v>40</v>
      </c>
      <c r="C612" t="s">
        <v>20</v>
      </c>
      <c r="D612">
        <f>VLOOKUP(Schedule!B612, 'Elo Ratings - Pre Season'!$A$2:$B$31,2, FALSE)</f>
        <v>1511.74507850229</v>
      </c>
      <c r="E612">
        <f>VLOOKUP(Schedule!C612, 'Elo Ratings - Pre Season'!$A$2:$B$31,2, FALSE)</f>
        <v>1506.4629567151301</v>
      </c>
      <c r="F612">
        <v>6.7415730337078705E-2</v>
      </c>
    </row>
    <row r="613" spans="1:6" x14ac:dyDescent="0.45">
      <c r="A613" t="s">
        <v>87</v>
      </c>
      <c r="B613" t="s">
        <v>36</v>
      </c>
      <c r="C613" t="s">
        <v>31</v>
      </c>
      <c r="D613">
        <f>VLOOKUP(Schedule!B613, 'Elo Ratings - Pre Season'!$A$2:$B$31,2, FALSE)</f>
        <v>1418.47649220432</v>
      </c>
      <c r="E613">
        <f>VLOOKUP(Schedule!C613, 'Elo Ratings - Pre Season'!$A$2:$B$31,2, FALSE)</f>
        <v>1527.6277566730801</v>
      </c>
      <c r="F613">
        <v>0.22834645669291301</v>
      </c>
    </row>
    <row r="614" spans="1:6" x14ac:dyDescent="0.45">
      <c r="A614" t="s">
        <v>87</v>
      </c>
      <c r="B614" t="s">
        <v>19</v>
      </c>
      <c r="C614" t="s">
        <v>17</v>
      </c>
      <c r="D614">
        <f>VLOOKUP(Schedule!B614, 'Elo Ratings - Pre Season'!$A$2:$B$31,2, FALSE)</f>
        <v>1501.1235706124401</v>
      </c>
      <c r="E614">
        <f>VLOOKUP(Schedule!C614, 'Elo Ratings - Pre Season'!$A$2:$B$31,2, FALSE)</f>
        <v>1496.2510574284499</v>
      </c>
      <c r="F614">
        <v>0.1125</v>
      </c>
    </row>
    <row r="615" spans="1:6" x14ac:dyDescent="0.45">
      <c r="A615" t="s">
        <v>87</v>
      </c>
      <c r="B615" t="s">
        <v>16</v>
      </c>
      <c r="C615" t="s">
        <v>23</v>
      </c>
      <c r="D615">
        <f>VLOOKUP(Schedule!B615, 'Elo Ratings - Pre Season'!$A$2:$B$31,2, FALSE)</f>
        <v>1474.3085107648601</v>
      </c>
      <c r="E615">
        <f>VLOOKUP(Schedule!C615, 'Elo Ratings - Pre Season'!$A$2:$B$31,2, FALSE)</f>
        <v>1455.5883504191299</v>
      </c>
      <c r="F615">
        <v>6.8493150684931406E-2</v>
      </c>
    </row>
    <row r="616" spans="1:6" x14ac:dyDescent="0.45">
      <c r="A616" t="s">
        <v>87</v>
      </c>
      <c r="B616" t="s">
        <v>10</v>
      </c>
      <c r="C616" t="s">
        <v>11</v>
      </c>
      <c r="D616">
        <f>VLOOKUP(Schedule!B616, 'Elo Ratings - Pre Season'!$A$2:$B$31,2, FALSE)</f>
        <v>1513.7838452168801</v>
      </c>
      <c r="E616">
        <f>VLOOKUP(Schedule!C616, 'Elo Ratings - Pre Season'!$A$2:$B$31,2, FALSE)</f>
        <v>1588.6730971234199</v>
      </c>
      <c r="F616">
        <v>2.9239766081871298E-2</v>
      </c>
    </row>
    <row r="617" spans="1:6" x14ac:dyDescent="0.45">
      <c r="A617" t="s">
        <v>87</v>
      </c>
      <c r="B617" t="s">
        <v>37</v>
      </c>
      <c r="C617" t="s">
        <v>33</v>
      </c>
      <c r="D617">
        <f>VLOOKUP(Schedule!B617, 'Elo Ratings - Pre Season'!$A$2:$B$31,2, FALSE)</f>
        <v>1526.2027098211199</v>
      </c>
      <c r="E617">
        <f>VLOOKUP(Schedule!C617, 'Elo Ratings - Pre Season'!$A$2:$B$31,2, FALSE)</f>
        <v>1427.1354796158</v>
      </c>
      <c r="F617">
        <v>2.2471910112359699E-2</v>
      </c>
    </row>
    <row r="618" spans="1:6" x14ac:dyDescent="0.45">
      <c r="A618" t="s">
        <v>87</v>
      </c>
      <c r="B618" t="s">
        <v>39</v>
      </c>
      <c r="C618" t="s">
        <v>42</v>
      </c>
      <c r="D618">
        <f>VLOOKUP(Schedule!B618, 'Elo Ratings - Pre Season'!$A$2:$B$31,2, FALSE)</f>
        <v>1505.1761432511801</v>
      </c>
      <c r="E618">
        <f>VLOOKUP(Schedule!C618, 'Elo Ratings - Pre Season'!$A$2:$B$31,2, FALSE)</f>
        <v>1590.545270505</v>
      </c>
      <c r="F618">
        <v>0.102272727272727</v>
      </c>
    </row>
    <row r="619" spans="1:6" x14ac:dyDescent="0.45">
      <c r="A619" t="s">
        <v>88</v>
      </c>
      <c r="B619" t="s">
        <v>15</v>
      </c>
      <c r="C619" t="s">
        <v>22</v>
      </c>
      <c r="D619">
        <f>VLOOKUP(Schedule!B619, 'Elo Ratings - Pre Season'!$A$2:$B$31,2, FALSE)</f>
        <v>1535.1075395159701</v>
      </c>
      <c r="E619">
        <f>VLOOKUP(Schedule!C619, 'Elo Ratings - Pre Season'!$A$2:$B$31,2, FALSE)</f>
        <v>1536.86484917293</v>
      </c>
      <c r="F619">
        <v>2.1739130434782698E-2</v>
      </c>
    </row>
    <row r="620" spans="1:6" x14ac:dyDescent="0.45">
      <c r="A620" t="s">
        <v>88</v>
      </c>
      <c r="B620" t="s">
        <v>26</v>
      </c>
      <c r="C620" t="s">
        <v>27</v>
      </c>
      <c r="D620">
        <f>VLOOKUP(Schedule!B620, 'Elo Ratings - Pre Season'!$A$2:$B$31,2, FALSE)</f>
        <v>1477.56939209144</v>
      </c>
      <c r="E620">
        <f>VLOOKUP(Schedule!C620, 'Elo Ratings - Pre Season'!$A$2:$B$31,2, FALSE)</f>
        <v>1488.4482383178499</v>
      </c>
      <c r="F620">
        <v>7.6687116564418296E-3</v>
      </c>
    </row>
    <row r="621" spans="1:6" x14ac:dyDescent="0.45">
      <c r="A621" t="s">
        <v>88</v>
      </c>
      <c r="B621" t="s">
        <v>38</v>
      </c>
      <c r="C621" t="s">
        <v>21</v>
      </c>
      <c r="D621">
        <f>VLOOKUP(Schedule!B621, 'Elo Ratings - Pre Season'!$A$2:$B$31,2, FALSE)</f>
        <v>1500.26839934439</v>
      </c>
      <c r="E621">
        <f>VLOOKUP(Schedule!C621, 'Elo Ratings - Pre Season'!$A$2:$B$31,2, FALSE)</f>
        <v>1537.2568075547799</v>
      </c>
      <c r="F621">
        <v>5.1282051282051398E-2</v>
      </c>
    </row>
    <row r="622" spans="1:6" x14ac:dyDescent="0.45">
      <c r="A622" t="s">
        <v>88</v>
      </c>
      <c r="B622" t="s">
        <v>39</v>
      </c>
      <c r="C622" t="s">
        <v>41</v>
      </c>
      <c r="D622">
        <f>VLOOKUP(Schedule!B622, 'Elo Ratings - Pre Season'!$A$2:$B$31,2, FALSE)</f>
        <v>1505.1761432511801</v>
      </c>
      <c r="E622">
        <f>VLOOKUP(Schedule!C622, 'Elo Ratings - Pre Season'!$A$2:$B$31,2, FALSE)</f>
        <v>1537.03223861109</v>
      </c>
      <c r="F622">
        <v>0.102272727272727</v>
      </c>
    </row>
    <row r="623" spans="1:6" x14ac:dyDescent="0.45">
      <c r="A623" t="s">
        <v>88</v>
      </c>
      <c r="B623" t="s">
        <v>42</v>
      </c>
      <c r="C623" t="s">
        <v>32</v>
      </c>
      <c r="D623">
        <f>VLOOKUP(Schedule!B623, 'Elo Ratings - Pre Season'!$A$2:$B$31,2, FALSE)</f>
        <v>1590.545270505</v>
      </c>
      <c r="E623">
        <f>VLOOKUP(Schedule!C623, 'Elo Ratings - Pre Season'!$A$2:$B$31,2, FALSE)</f>
        <v>1514.0316812078199</v>
      </c>
      <c r="F623">
        <v>4.3902439024390297E-2</v>
      </c>
    </row>
    <row r="624" spans="1:6" x14ac:dyDescent="0.45">
      <c r="A624" t="s">
        <v>88</v>
      </c>
      <c r="B624" t="s">
        <v>25</v>
      </c>
      <c r="C624" t="s">
        <v>18</v>
      </c>
      <c r="D624">
        <f>VLOOKUP(Schedule!B624, 'Elo Ratings - Pre Season'!$A$2:$B$31,2, FALSE)</f>
        <v>1433.33420073452</v>
      </c>
      <c r="E624">
        <f>VLOOKUP(Schedule!C624, 'Elo Ratings - Pre Season'!$A$2:$B$31,2, FALSE)</f>
        <v>1422.7330514932301</v>
      </c>
      <c r="F624">
        <v>-4.2253521126760597E-2</v>
      </c>
    </row>
    <row r="625" spans="1:6" x14ac:dyDescent="0.45">
      <c r="A625" t="s">
        <v>88</v>
      </c>
      <c r="B625" t="s">
        <v>40</v>
      </c>
      <c r="C625" t="s">
        <v>28</v>
      </c>
      <c r="D625">
        <f>VLOOKUP(Schedule!B625, 'Elo Ratings - Pre Season'!$A$2:$B$31,2, FALSE)</f>
        <v>1511.74507850229</v>
      </c>
      <c r="E625">
        <f>VLOOKUP(Schedule!C625, 'Elo Ratings - Pre Season'!$A$2:$B$31,2, FALSE)</f>
        <v>1468.3919248330999</v>
      </c>
      <c r="F625">
        <v>6.7415730337078705E-2</v>
      </c>
    </row>
    <row r="626" spans="1:6" x14ac:dyDescent="0.45">
      <c r="A626" t="s">
        <v>88</v>
      </c>
      <c r="B626" t="s">
        <v>31</v>
      </c>
      <c r="C626" t="s">
        <v>34</v>
      </c>
      <c r="D626">
        <f>VLOOKUP(Schedule!B626, 'Elo Ratings - Pre Season'!$A$2:$B$31,2, FALSE)</f>
        <v>1527.6277566730801</v>
      </c>
      <c r="E626">
        <f>VLOOKUP(Schedule!C626, 'Elo Ratings - Pre Season'!$A$2:$B$31,2, FALSE)</f>
        <v>1503.8938502056101</v>
      </c>
      <c r="F626">
        <v>6.3291139240506306E-2</v>
      </c>
    </row>
    <row r="627" spans="1:6" x14ac:dyDescent="0.45">
      <c r="A627" t="s">
        <v>88</v>
      </c>
      <c r="B627" t="s">
        <v>29</v>
      </c>
      <c r="C627" t="s">
        <v>33</v>
      </c>
      <c r="D627">
        <f>VLOOKUP(Schedule!B627, 'Elo Ratings - Pre Season'!$A$2:$B$31,2, FALSE)</f>
        <v>1559.22207084247</v>
      </c>
      <c r="E627">
        <f>VLOOKUP(Schedule!C627, 'Elo Ratings - Pre Season'!$A$2:$B$31,2, FALSE)</f>
        <v>1427.1354796158</v>
      </c>
      <c r="F627">
        <v>-4.08163265306122E-2</v>
      </c>
    </row>
    <row r="628" spans="1:6" x14ac:dyDescent="0.45">
      <c r="A628" t="s">
        <v>88</v>
      </c>
      <c r="B628" t="s">
        <v>16</v>
      </c>
      <c r="C628" t="s">
        <v>20</v>
      </c>
      <c r="D628">
        <f>VLOOKUP(Schedule!B628, 'Elo Ratings - Pre Season'!$A$2:$B$31,2, FALSE)</f>
        <v>1474.3085107648601</v>
      </c>
      <c r="E628">
        <f>VLOOKUP(Schedule!C628, 'Elo Ratings - Pre Season'!$A$2:$B$31,2, FALSE)</f>
        <v>1506.4629567151301</v>
      </c>
      <c r="F628">
        <v>6.8493150684931406E-2</v>
      </c>
    </row>
    <row r="629" spans="1:6" x14ac:dyDescent="0.45">
      <c r="A629" t="s">
        <v>88</v>
      </c>
      <c r="B629" t="s">
        <v>35</v>
      </c>
      <c r="C629" t="s">
        <v>17</v>
      </c>
      <c r="D629">
        <f>VLOOKUP(Schedule!B629, 'Elo Ratings - Pre Season'!$A$2:$B$31,2, FALSE)</f>
        <v>1517.8440011816001</v>
      </c>
      <c r="E629">
        <f>VLOOKUP(Schedule!C629, 'Elo Ratings - Pre Season'!$A$2:$B$31,2, FALSE)</f>
        <v>1496.2510574284499</v>
      </c>
      <c r="F629">
        <v>5.0632911392405201E-2</v>
      </c>
    </row>
    <row r="630" spans="1:6" x14ac:dyDescent="0.45">
      <c r="A630" t="s">
        <v>88</v>
      </c>
      <c r="B630" t="s">
        <v>10</v>
      </c>
      <c r="C630" t="s">
        <v>36</v>
      </c>
      <c r="D630">
        <f>VLOOKUP(Schedule!B630, 'Elo Ratings - Pre Season'!$A$2:$B$31,2, FALSE)</f>
        <v>1513.7838452168801</v>
      </c>
      <c r="E630">
        <f>VLOOKUP(Schedule!C630, 'Elo Ratings - Pre Season'!$A$2:$B$31,2, FALSE)</f>
        <v>1418.47649220432</v>
      </c>
      <c r="F630">
        <v>2.9239766081871298E-2</v>
      </c>
    </row>
    <row r="631" spans="1:6" x14ac:dyDescent="0.45">
      <c r="A631" t="s">
        <v>88</v>
      </c>
      <c r="B631" t="s">
        <v>37</v>
      </c>
      <c r="C631" t="s">
        <v>23</v>
      </c>
      <c r="D631">
        <f>VLOOKUP(Schedule!B631, 'Elo Ratings - Pre Season'!$A$2:$B$31,2, FALSE)</f>
        <v>1526.2027098211199</v>
      </c>
      <c r="E631">
        <f>VLOOKUP(Schedule!C631, 'Elo Ratings - Pre Season'!$A$2:$B$31,2, FALSE)</f>
        <v>1455.5883504191299</v>
      </c>
      <c r="F631">
        <v>2.2471910112359699E-2</v>
      </c>
    </row>
    <row r="632" spans="1:6" x14ac:dyDescent="0.45">
      <c r="A632" t="s">
        <v>88</v>
      </c>
      <c r="B632" t="s">
        <v>19</v>
      </c>
      <c r="C632" t="s">
        <v>11</v>
      </c>
      <c r="D632">
        <f>VLOOKUP(Schedule!B632, 'Elo Ratings - Pre Season'!$A$2:$B$31,2, FALSE)</f>
        <v>1501.1235706124401</v>
      </c>
      <c r="E632">
        <f>VLOOKUP(Schedule!C632, 'Elo Ratings - Pre Season'!$A$2:$B$31,2, FALSE)</f>
        <v>1588.6730971234199</v>
      </c>
      <c r="F632">
        <v>0.1125</v>
      </c>
    </row>
    <row r="633" spans="1:6" x14ac:dyDescent="0.45">
      <c r="A633" t="s">
        <v>89</v>
      </c>
      <c r="B633" t="s">
        <v>39</v>
      </c>
      <c r="C633" t="s">
        <v>41</v>
      </c>
      <c r="D633">
        <f>VLOOKUP(Schedule!B633, 'Elo Ratings - Pre Season'!$A$2:$B$31,2, FALSE)</f>
        <v>1505.1761432511801</v>
      </c>
      <c r="E633">
        <f>VLOOKUP(Schedule!C633, 'Elo Ratings - Pre Season'!$A$2:$B$31,2, FALSE)</f>
        <v>1537.03223861109</v>
      </c>
      <c r="F633">
        <v>0.102272727272727</v>
      </c>
    </row>
    <row r="634" spans="1:6" x14ac:dyDescent="0.45">
      <c r="A634" t="s">
        <v>89</v>
      </c>
      <c r="B634" t="s">
        <v>15</v>
      </c>
      <c r="C634" t="s">
        <v>22</v>
      </c>
      <c r="D634">
        <f>VLOOKUP(Schedule!B634, 'Elo Ratings - Pre Season'!$A$2:$B$31,2, FALSE)</f>
        <v>1535.1075395159701</v>
      </c>
      <c r="E634">
        <f>VLOOKUP(Schedule!C634, 'Elo Ratings - Pre Season'!$A$2:$B$31,2, FALSE)</f>
        <v>1536.86484917293</v>
      </c>
      <c r="F634">
        <v>2.1739130434782698E-2</v>
      </c>
    </row>
    <row r="635" spans="1:6" x14ac:dyDescent="0.45">
      <c r="A635" t="s">
        <v>89</v>
      </c>
      <c r="B635" t="s">
        <v>26</v>
      </c>
      <c r="C635" t="s">
        <v>27</v>
      </c>
      <c r="D635">
        <f>VLOOKUP(Schedule!B635, 'Elo Ratings - Pre Season'!$A$2:$B$31,2, FALSE)</f>
        <v>1477.56939209144</v>
      </c>
      <c r="E635">
        <f>VLOOKUP(Schedule!C635, 'Elo Ratings - Pre Season'!$A$2:$B$31,2, FALSE)</f>
        <v>1488.4482383178499</v>
      </c>
      <c r="F635">
        <v>7.6687116564418296E-3</v>
      </c>
    </row>
    <row r="636" spans="1:6" x14ac:dyDescent="0.45">
      <c r="A636" t="s">
        <v>89</v>
      </c>
      <c r="B636" t="s">
        <v>38</v>
      </c>
      <c r="C636" t="s">
        <v>21</v>
      </c>
      <c r="D636">
        <f>VLOOKUP(Schedule!B636, 'Elo Ratings - Pre Season'!$A$2:$B$31,2, FALSE)</f>
        <v>1500.26839934439</v>
      </c>
      <c r="E636">
        <f>VLOOKUP(Schedule!C636, 'Elo Ratings - Pre Season'!$A$2:$B$31,2, FALSE)</f>
        <v>1537.2568075547799</v>
      </c>
      <c r="F636">
        <v>5.1282051282051398E-2</v>
      </c>
    </row>
    <row r="637" spans="1:6" x14ac:dyDescent="0.45">
      <c r="A637" t="s">
        <v>89</v>
      </c>
      <c r="B637" t="s">
        <v>42</v>
      </c>
      <c r="C637" t="s">
        <v>32</v>
      </c>
      <c r="D637">
        <f>VLOOKUP(Schedule!B637, 'Elo Ratings - Pre Season'!$A$2:$B$31,2, FALSE)</f>
        <v>1590.545270505</v>
      </c>
      <c r="E637">
        <f>VLOOKUP(Schedule!C637, 'Elo Ratings - Pre Season'!$A$2:$B$31,2, FALSE)</f>
        <v>1514.0316812078199</v>
      </c>
      <c r="F637">
        <v>4.3902439024390297E-2</v>
      </c>
    </row>
    <row r="638" spans="1:6" x14ac:dyDescent="0.45">
      <c r="A638" t="s">
        <v>89</v>
      </c>
      <c r="B638" t="s">
        <v>25</v>
      </c>
      <c r="C638" t="s">
        <v>18</v>
      </c>
      <c r="D638">
        <f>VLOOKUP(Schedule!B638, 'Elo Ratings - Pre Season'!$A$2:$B$31,2, FALSE)</f>
        <v>1433.33420073452</v>
      </c>
      <c r="E638">
        <f>VLOOKUP(Schedule!C638, 'Elo Ratings - Pre Season'!$A$2:$B$31,2, FALSE)</f>
        <v>1422.7330514932301</v>
      </c>
      <c r="F638">
        <v>-4.2253521126760597E-2</v>
      </c>
    </row>
    <row r="639" spans="1:6" x14ac:dyDescent="0.45">
      <c r="A639" t="s">
        <v>89</v>
      </c>
      <c r="B639" t="s">
        <v>24</v>
      </c>
      <c r="C639" t="s">
        <v>30</v>
      </c>
      <c r="D639">
        <f>VLOOKUP(Schedule!B639, 'Elo Ratings - Pre Season'!$A$2:$B$31,2, FALSE)</f>
        <v>1535.44519643647</v>
      </c>
      <c r="E639">
        <f>VLOOKUP(Schedule!C639, 'Elo Ratings - Pre Season'!$A$2:$B$31,2, FALSE)</f>
        <v>1539.4562396036399</v>
      </c>
      <c r="F639">
        <v>0.12727272727272701</v>
      </c>
    </row>
    <row r="640" spans="1:6" x14ac:dyDescent="0.45">
      <c r="A640" t="s">
        <v>89</v>
      </c>
      <c r="B640" t="s">
        <v>40</v>
      </c>
      <c r="C640" t="s">
        <v>28</v>
      </c>
      <c r="D640">
        <f>VLOOKUP(Schedule!B640, 'Elo Ratings - Pre Season'!$A$2:$B$31,2, FALSE)</f>
        <v>1511.74507850229</v>
      </c>
      <c r="E640">
        <f>VLOOKUP(Schedule!C640, 'Elo Ratings - Pre Season'!$A$2:$B$31,2, FALSE)</f>
        <v>1468.3919248330999</v>
      </c>
      <c r="F640">
        <v>6.7415730337078705E-2</v>
      </c>
    </row>
    <row r="641" spans="1:6" x14ac:dyDescent="0.45">
      <c r="A641" t="s">
        <v>89</v>
      </c>
      <c r="B641" t="s">
        <v>31</v>
      </c>
      <c r="C641" t="s">
        <v>34</v>
      </c>
      <c r="D641">
        <f>VLOOKUP(Schedule!B641, 'Elo Ratings - Pre Season'!$A$2:$B$31,2, FALSE)</f>
        <v>1527.6277566730801</v>
      </c>
      <c r="E641">
        <f>VLOOKUP(Schedule!C641, 'Elo Ratings - Pre Season'!$A$2:$B$31,2, FALSE)</f>
        <v>1503.8938502056101</v>
      </c>
      <c r="F641">
        <v>6.3291139240506306E-2</v>
      </c>
    </row>
    <row r="642" spans="1:6" x14ac:dyDescent="0.45">
      <c r="A642" t="s">
        <v>89</v>
      </c>
      <c r="B642" t="s">
        <v>29</v>
      </c>
      <c r="C642" t="s">
        <v>33</v>
      </c>
      <c r="D642">
        <f>VLOOKUP(Schedule!B642, 'Elo Ratings - Pre Season'!$A$2:$B$31,2, FALSE)</f>
        <v>1559.22207084247</v>
      </c>
      <c r="E642">
        <f>VLOOKUP(Schedule!C642, 'Elo Ratings - Pre Season'!$A$2:$B$31,2, FALSE)</f>
        <v>1427.1354796158</v>
      </c>
      <c r="F642">
        <v>-4.08163265306122E-2</v>
      </c>
    </row>
    <row r="643" spans="1:6" x14ac:dyDescent="0.45">
      <c r="A643" t="s">
        <v>89</v>
      </c>
      <c r="B643" t="s">
        <v>16</v>
      </c>
      <c r="C643" t="s">
        <v>20</v>
      </c>
      <c r="D643">
        <f>VLOOKUP(Schedule!B643, 'Elo Ratings - Pre Season'!$A$2:$B$31,2, FALSE)</f>
        <v>1474.3085107648601</v>
      </c>
      <c r="E643">
        <f>VLOOKUP(Schedule!C643, 'Elo Ratings - Pre Season'!$A$2:$B$31,2, FALSE)</f>
        <v>1506.4629567151301</v>
      </c>
      <c r="F643">
        <v>6.8493150684931406E-2</v>
      </c>
    </row>
    <row r="644" spans="1:6" x14ac:dyDescent="0.45">
      <c r="A644" t="s">
        <v>89</v>
      </c>
      <c r="B644" t="s">
        <v>35</v>
      </c>
      <c r="C644" t="s">
        <v>17</v>
      </c>
      <c r="D644">
        <f>VLOOKUP(Schedule!B644, 'Elo Ratings - Pre Season'!$A$2:$B$31,2, FALSE)</f>
        <v>1517.8440011816001</v>
      </c>
      <c r="E644">
        <f>VLOOKUP(Schedule!C644, 'Elo Ratings - Pre Season'!$A$2:$B$31,2, FALSE)</f>
        <v>1496.2510574284499</v>
      </c>
      <c r="F644">
        <v>5.0632911392405201E-2</v>
      </c>
    </row>
    <row r="645" spans="1:6" x14ac:dyDescent="0.45">
      <c r="A645" t="s">
        <v>89</v>
      </c>
      <c r="B645" t="s">
        <v>10</v>
      </c>
      <c r="C645" t="s">
        <v>36</v>
      </c>
      <c r="D645">
        <f>VLOOKUP(Schedule!B645, 'Elo Ratings - Pre Season'!$A$2:$B$31,2, FALSE)</f>
        <v>1513.7838452168801</v>
      </c>
      <c r="E645">
        <f>VLOOKUP(Schedule!C645, 'Elo Ratings - Pre Season'!$A$2:$B$31,2, FALSE)</f>
        <v>1418.47649220432</v>
      </c>
      <c r="F645">
        <v>2.9239766081871298E-2</v>
      </c>
    </row>
    <row r="646" spans="1:6" x14ac:dyDescent="0.45">
      <c r="A646" t="s">
        <v>89</v>
      </c>
      <c r="B646" t="s">
        <v>37</v>
      </c>
      <c r="C646" t="s">
        <v>23</v>
      </c>
      <c r="D646">
        <f>VLOOKUP(Schedule!B646, 'Elo Ratings - Pre Season'!$A$2:$B$31,2, FALSE)</f>
        <v>1526.2027098211199</v>
      </c>
      <c r="E646">
        <f>VLOOKUP(Schedule!C646, 'Elo Ratings - Pre Season'!$A$2:$B$31,2, FALSE)</f>
        <v>1455.5883504191299</v>
      </c>
      <c r="F646">
        <v>2.2471910112359699E-2</v>
      </c>
    </row>
    <row r="647" spans="1:6" x14ac:dyDescent="0.45">
      <c r="A647" t="s">
        <v>89</v>
      </c>
      <c r="B647" t="s">
        <v>19</v>
      </c>
      <c r="C647" t="s">
        <v>11</v>
      </c>
      <c r="D647">
        <f>VLOOKUP(Schedule!B647, 'Elo Ratings - Pre Season'!$A$2:$B$31,2, FALSE)</f>
        <v>1501.1235706124401</v>
      </c>
      <c r="E647">
        <f>VLOOKUP(Schedule!C647, 'Elo Ratings - Pre Season'!$A$2:$B$31,2, FALSE)</f>
        <v>1588.6730971234199</v>
      </c>
      <c r="F647">
        <v>0.1125</v>
      </c>
    </row>
    <row r="648" spans="1:6" x14ac:dyDescent="0.45">
      <c r="A648" t="s">
        <v>90</v>
      </c>
      <c r="B648" t="s">
        <v>15</v>
      </c>
      <c r="C648" t="s">
        <v>22</v>
      </c>
      <c r="D648">
        <f>VLOOKUP(Schedule!B648, 'Elo Ratings - Pre Season'!$A$2:$B$31,2, FALSE)</f>
        <v>1535.1075395159701</v>
      </c>
      <c r="E648">
        <f>VLOOKUP(Schedule!C648, 'Elo Ratings - Pre Season'!$A$2:$B$31,2, FALSE)</f>
        <v>1536.86484917293</v>
      </c>
      <c r="F648">
        <v>2.1739130434782698E-2</v>
      </c>
    </row>
    <row r="649" spans="1:6" x14ac:dyDescent="0.45">
      <c r="A649" t="s">
        <v>90</v>
      </c>
      <c r="B649" t="s">
        <v>26</v>
      </c>
      <c r="C649" t="s">
        <v>27</v>
      </c>
      <c r="D649">
        <f>VLOOKUP(Schedule!B649, 'Elo Ratings - Pre Season'!$A$2:$B$31,2, FALSE)</f>
        <v>1477.56939209144</v>
      </c>
      <c r="E649">
        <f>VLOOKUP(Schedule!C649, 'Elo Ratings - Pre Season'!$A$2:$B$31,2, FALSE)</f>
        <v>1488.4482383178499</v>
      </c>
      <c r="F649">
        <v>7.6687116564418296E-3</v>
      </c>
    </row>
    <row r="650" spans="1:6" x14ac:dyDescent="0.45">
      <c r="A650" t="s">
        <v>90</v>
      </c>
      <c r="B650" t="s">
        <v>40</v>
      </c>
      <c r="C650" t="s">
        <v>28</v>
      </c>
      <c r="D650">
        <f>VLOOKUP(Schedule!B650, 'Elo Ratings - Pre Season'!$A$2:$B$31,2, FALSE)</f>
        <v>1511.74507850229</v>
      </c>
      <c r="E650">
        <f>VLOOKUP(Schedule!C650, 'Elo Ratings - Pre Season'!$A$2:$B$31,2, FALSE)</f>
        <v>1468.3919248330999</v>
      </c>
      <c r="F650">
        <v>6.7415730337078705E-2</v>
      </c>
    </row>
    <row r="651" spans="1:6" x14ac:dyDescent="0.45">
      <c r="A651" t="s">
        <v>90</v>
      </c>
      <c r="B651" t="s">
        <v>25</v>
      </c>
      <c r="C651" t="s">
        <v>18</v>
      </c>
      <c r="D651">
        <f>VLOOKUP(Schedule!B651, 'Elo Ratings - Pre Season'!$A$2:$B$31,2, FALSE)</f>
        <v>1433.33420073452</v>
      </c>
      <c r="E651">
        <f>VLOOKUP(Schedule!C651, 'Elo Ratings - Pre Season'!$A$2:$B$31,2, FALSE)</f>
        <v>1422.7330514932301</v>
      </c>
      <c r="F651">
        <v>-4.2253521126760597E-2</v>
      </c>
    </row>
    <row r="652" spans="1:6" x14ac:dyDescent="0.45">
      <c r="A652" t="s">
        <v>90</v>
      </c>
      <c r="B652" t="s">
        <v>35</v>
      </c>
      <c r="C652" t="s">
        <v>17</v>
      </c>
      <c r="D652">
        <f>VLOOKUP(Schedule!B652, 'Elo Ratings - Pre Season'!$A$2:$B$31,2, FALSE)</f>
        <v>1517.8440011816001</v>
      </c>
      <c r="E652">
        <f>VLOOKUP(Schedule!C652, 'Elo Ratings - Pre Season'!$A$2:$B$31,2, FALSE)</f>
        <v>1496.2510574284499</v>
      </c>
      <c r="F652">
        <v>5.0632911392405201E-2</v>
      </c>
    </row>
    <row r="653" spans="1:6" x14ac:dyDescent="0.45">
      <c r="A653" t="s">
        <v>90</v>
      </c>
      <c r="B653" t="s">
        <v>10</v>
      </c>
      <c r="C653" t="s">
        <v>36</v>
      </c>
      <c r="D653">
        <f>VLOOKUP(Schedule!B653, 'Elo Ratings - Pre Season'!$A$2:$B$31,2, FALSE)</f>
        <v>1513.7838452168801</v>
      </c>
      <c r="E653">
        <f>VLOOKUP(Schedule!C653, 'Elo Ratings - Pre Season'!$A$2:$B$31,2, FALSE)</f>
        <v>1418.47649220432</v>
      </c>
      <c r="F653">
        <v>2.9239766081871298E-2</v>
      </c>
    </row>
    <row r="654" spans="1:6" x14ac:dyDescent="0.45">
      <c r="A654" t="s">
        <v>90</v>
      </c>
      <c r="B654" t="s">
        <v>37</v>
      </c>
      <c r="C654" t="s">
        <v>23</v>
      </c>
      <c r="D654">
        <f>VLOOKUP(Schedule!B654, 'Elo Ratings - Pre Season'!$A$2:$B$31,2, FALSE)</f>
        <v>1526.2027098211199</v>
      </c>
      <c r="E654">
        <f>VLOOKUP(Schedule!C654, 'Elo Ratings - Pre Season'!$A$2:$B$31,2, FALSE)</f>
        <v>1455.5883504191299</v>
      </c>
      <c r="F654">
        <v>2.2471910112359699E-2</v>
      </c>
    </row>
    <row r="655" spans="1:6" x14ac:dyDescent="0.45">
      <c r="A655" t="s">
        <v>90</v>
      </c>
      <c r="B655" t="s">
        <v>41</v>
      </c>
      <c r="C655" t="s">
        <v>39</v>
      </c>
      <c r="D655">
        <f>VLOOKUP(Schedule!B655, 'Elo Ratings - Pre Season'!$A$2:$B$31,2, FALSE)</f>
        <v>1537.03223861109</v>
      </c>
      <c r="E655">
        <f>VLOOKUP(Schedule!C655, 'Elo Ratings - Pre Season'!$A$2:$B$31,2, FALSE)</f>
        <v>1505.1761432511801</v>
      </c>
      <c r="F655">
        <v>8.4745762711864403E-2</v>
      </c>
    </row>
    <row r="656" spans="1:6" x14ac:dyDescent="0.45">
      <c r="A656" t="s">
        <v>90</v>
      </c>
      <c r="B656" t="s">
        <v>38</v>
      </c>
      <c r="C656" t="s">
        <v>21</v>
      </c>
      <c r="D656">
        <f>VLOOKUP(Schedule!B656, 'Elo Ratings - Pre Season'!$A$2:$B$31,2, FALSE)</f>
        <v>1500.26839934439</v>
      </c>
      <c r="E656">
        <f>VLOOKUP(Schedule!C656, 'Elo Ratings - Pre Season'!$A$2:$B$31,2, FALSE)</f>
        <v>1537.2568075547799</v>
      </c>
      <c r="F656">
        <v>5.1282051282051398E-2</v>
      </c>
    </row>
    <row r="657" spans="1:6" x14ac:dyDescent="0.45">
      <c r="A657" t="s">
        <v>90</v>
      </c>
      <c r="B657" t="s">
        <v>42</v>
      </c>
      <c r="C657" t="s">
        <v>32</v>
      </c>
      <c r="D657">
        <f>VLOOKUP(Schedule!B657, 'Elo Ratings - Pre Season'!$A$2:$B$31,2, FALSE)</f>
        <v>1590.545270505</v>
      </c>
      <c r="E657">
        <f>VLOOKUP(Schedule!C657, 'Elo Ratings - Pre Season'!$A$2:$B$31,2, FALSE)</f>
        <v>1514.0316812078199</v>
      </c>
      <c r="F657">
        <v>4.3902439024390297E-2</v>
      </c>
    </row>
    <row r="658" spans="1:6" x14ac:dyDescent="0.45">
      <c r="A658" t="s">
        <v>90</v>
      </c>
      <c r="B658" t="s">
        <v>24</v>
      </c>
      <c r="C658" t="s">
        <v>30</v>
      </c>
      <c r="D658">
        <f>VLOOKUP(Schedule!B658, 'Elo Ratings - Pre Season'!$A$2:$B$31,2, FALSE)</f>
        <v>1535.44519643647</v>
      </c>
      <c r="E658">
        <f>VLOOKUP(Schedule!C658, 'Elo Ratings - Pre Season'!$A$2:$B$31,2, FALSE)</f>
        <v>1539.4562396036399</v>
      </c>
      <c r="F658">
        <v>0.12727272727272701</v>
      </c>
    </row>
    <row r="659" spans="1:6" x14ac:dyDescent="0.45">
      <c r="A659" t="s">
        <v>90</v>
      </c>
      <c r="B659" t="s">
        <v>31</v>
      </c>
      <c r="C659" t="s">
        <v>34</v>
      </c>
      <c r="D659">
        <f>VLOOKUP(Schedule!B659, 'Elo Ratings - Pre Season'!$A$2:$B$31,2, FALSE)</f>
        <v>1527.6277566730801</v>
      </c>
      <c r="E659">
        <f>VLOOKUP(Schedule!C659, 'Elo Ratings - Pre Season'!$A$2:$B$31,2, FALSE)</f>
        <v>1503.8938502056101</v>
      </c>
      <c r="F659">
        <v>6.3291139240506306E-2</v>
      </c>
    </row>
    <row r="660" spans="1:6" x14ac:dyDescent="0.45">
      <c r="A660" t="s">
        <v>90</v>
      </c>
      <c r="B660" t="s">
        <v>29</v>
      </c>
      <c r="C660" t="s">
        <v>33</v>
      </c>
      <c r="D660">
        <f>VLOOKUP(Schedule!B660, 'Elo Ratings - Pre Season'!$A$2:$B$31,2, FALSE)</f>
        <v>1559.22207084247</v>
      </c>
      <c r="E660">
        <f>VLOOKUP(Schedule!C660, 'Elo Ratings - Pre Season'!$A$2:$B$31,2, FALSE)</f>
        <v>1427.1354796158</v>
      </c>
      <c r="F660">
        <v>-4.08163265306122E-2</v>
      </c>
    </row>
    <row r="661" spans="1:6" x14ac:dyDescent="0.45">
      <c r="A661" t="s">
        <v>90</v>
      </c>
      <c r="B661" t="s">
        <v>16</v>
      </c>
      <c r="C661" t="s">
        <v>20</v>
      </c>
      <c r="D661">
        <f>VLOOKUP(Schedule!B661, 'Elo Ratings - Pre Season'!$A$2:$B$31,2, FALSE)</f>
        <v>1474.3085107648601</v>
      </c>
      <c r="E661">
        <f>VLOOKUP(Schedule!C661, 'Elo Ratings - Pre Season'!$A$2:$B$31,2, FALSE)</f>
        <v>1506.4629567151301</v>
      </c>
      <c r="F661">
        <v>6.8493150684931406E-2</v>
      </c>
    </row>
    <row r="662" spans="1:6" x14ac:dyDescent="0.45">
      <c r="A662" t="s">
        <v>90</v>
      </c>
      <c r="B662" t="s">
        <v>19</v>
      </c>
      <c r="C662" t="s">
        <v>11</v>
      </c>
      <c r="D662">
        <f>VLOOKUP(Schedule!B662, 'Elo Ratings - Pre Season'!$A$2:$B$31,2, FALSE)</f>
        <v>1501.1235706124401</v>
      </c>
      <c r="E662">
        <f>VLOOKUP(Schedule!C662, 'Elo Ratings - Pre Season'!$A$2:$B$31,2, FALSE)</f>
        <v>1588.6730971234199</v>
      </c>
      <c r="F662">
        <v>0.1125</v>
      </c>
    </row>
    <row r="663" spans="1:6" x14ac:dyDescent="0.45">
      <c r="A663" t="s">
        <v>91</v>
      </c>
      <c r="B663" t="s">
        <v>24</v>
      </c>
      <c r="C663" t="s">
        <v>30</v>
      </c>
      <c r="D663">
        <f>VLOOKUP(Schedule!B663, 'Elo Ratings - Pre Season'!$A$2:$B$31,2, FALSE)</f>
        <v>1535.44519643647</v>
      </c>
      <c r="E663">
        <f>VLOOKUP(Schedule!C663, 'Elo Ratings - Pre Season'!$A$2:$B$31,2, FALSE)</f>
        <v>1539.4562396036399</v>
      </c>
      <c r="F663">
        <v>0.12727272727272701</v>
      </c>
    </row>
    <row r="664" spans="1:6" x14ac:dyDescent="0.45">
      <c r="A664" t="s">
        <v>91</v>
      </c>
      <c r="B664" t="s">
        <v>41</v>
      </c>
      <c r="C664" t="s">
        <v>39</v>
      </c>
      <c r="D664">
        <f>VLOOKUP(Schedule!B664, 'Elo Ratings - Pre Season'!$A$2:$B$31,2, FALSE)</f>
        <v>1537.03223861109</v>
      </c>
      <c r="E664">
        <f>VLOOKUP(Schedule!C664, 'Elo Ratings - Pre Season'!$A$2:$B$31,2, FALSE)</f>
        <v>1505.1761432511801</v>
      </c>
      <c r="F664">
        <v>8.4745762711864403E-2</v>
      </c>
    </row>
    <row r="665" spans="1:6" x14ac:dyDescent="0.45">
      <c r="A665" t="s">
        <v>91</v>
      </c>
      <c r="B665" t="s">
        <v>38</v>
      </c>
      <c r="C665" t="s">
        <v>21</v>
      </c>
      <c r="D665">
        <f>VLOOKUP(Schedule!B665, 'Elo Ratings - Pre Season'!$A$2:$B$31,2, FALSE)</f>
        <v>1500.26839934439</v>
      </c>
      <c r="E665">
        <f>VLOOKUP(Schedule!C665, 'Elo Ratings - Pre Season'!$A$2:$B$31,2, FALSE)</f>
        <v>1537.2568075547799</v>
      </c>
      <c r="F665">
        <v>5.1282051282051398E-2</v>
      </c>
    </row>
    <row r="666" spans="1:6" x14ac:dyDescent="0.45">
      <c r="A666" t="s">
        <v>91</v>
      </c>
      <c r="B666" t="s">
        <v>32</v>
      </c>
      <c r="C666" t="s">
        <v>28</v>
      </c>
      <c r="D666">
        <f>VLOOKUP(Schedule!B666, 'Elo Ratings - Pre Season'!$A$2:$B$31,2, FALSE)</f>
        <v>1514.0316812078199</v>
      </c>
      <c r="E666">
        <f>VLOOKUP(Schedule!C666, 'Elo Ratings - Pre Season'!$A$2:$B$31,2, FALSE)</f>
        <v>1468.3919248330999</v>
      </c>
      <c r="F666">
        <v>4.4585987261146598E-2</v>
      </c>
    </row>
    <row r="667" spans="1:6" x14ac:dyDescent="0.45">
      <c r="A667" t="s">
        <v>91</v>
      </c>
      <c r="B667" t="s">
        <v>29</v>
      </c>
      <c r="C667" t="s">
        <v>33</v>
      </c>
      <c r="D667">
        <f>VLOOKUP(Schedule!B667, 'Elo Ratings - Pre Season'!$A$2:$B$31,2, FALSE)</f>
        <v>1559.22207084247</v>
      </c>
      <c r="E667">
        <f>VLOOKUP(Schedule!C667, 'Elo Ratings - Pre Season'!$A$2:$B$31,2, FALSE)</f>
        <v>1427.1354796158</v>
      </c>
      <c r="F667">
        <v>-4.08163265306122E-2</v>
      </c>
    </row>
    <row r="668" spans="1:6" x14ac:dyDescent="0.45">
      <c r="A668" t="s">
        <v>91</v>
      </c>
      <c r="B668" t="s">
        <v>11</v>
      </c>
      <c r="C668" t="s">
        <v>17</v>
      </c>
      <c r="D668">
        <f>VLOOKUP(Schedule!B668, 'Elo Ratings - Pre Season'!$A$2:$B$31,2, FALSE)</f>
        <v>1588.6730971234199</v>
      </c>
      <c r="E668">
        <f>VLOOKUP(Schedule!C668, 'Elo Ratings - Pre Season'!$A$2:$B$31,2, FALSE)</f>
        <v>1496.2510574284499</v>
      </c>
      <c r="F668">
        <v>4.2654028436019002E-2</v>
      </c>
    </row>
    <row r="669" spans="1:6" x14ac:dyDescent="0.45">
      <c r="A669" t="s">
        <v>92</v>
      </c>
      <c r="B669" t="s">
        <v>32</v>
      </c>
      <c r="C669" t="s">
        <v>28</v>
      </c>
      <c r="D669">
        <f>VLOOKUP(Schedule!B669, 'Elo Ratings - Pre Season'!$A$2:$B$31,2, FALSE)</f>
        <v>1514.0316812078199</v>
      </c>
      <c r="E669">
        <f>VLOOKUP(Schedule!C669, 'Elo Ratings - Pre Season'!$A$2:$B$31,2, FALSE)</f>
        <v>1468.3919248330999</v>
      </c>
      <c r="F669">
        <v>4.4585987261146598E-2</v>
      </c>
    </row>
    <row r="670" spans="1:6" x14ac:dyDescent="0.45">
      <c r="A670" t="s">
        <v>92</v>
      </c>
      <c r="B670" t="s">
        <v>41</v>
      </c>
      <c r="C670" t="s">
        <v>18</v>
      </c>
      <c r="D670">
        <f>VLOOKUP(Schedule!B670, 'Elo Ratings - Pre Season'!$A$2:$B$31,2, FALSE)</f>
        <v>1537.03223861109</v>
      </c>
      <c r="E670">
        <f>VLOOKUP(Schedule!C670, 'Elo Ratings - Pre Season'!$A$2:$B$31,2, FALSE)</f>
        <v>1422.7330514932301</v>
      </c>
      <c r="F670">
        <v>8.4745762711864403E-2</v>
      </c>
    </row>
    <row r="671" spans="1:6" x14ac:dyDescent="0.45">
      <c r="A671" t="s">
        <v>92</v>
      </c>
      <c r="B671" t="s">
        <v>15</v>
      </c>
      <c r="C671" t="s">
        <v>37</v>
      </c>
      <c r="D671">
        <f>VLOOKUP(Schedule!B671, 'Elo Ratings - Pre Season'!$A$2:$B$31,2, FALSE)</f>
        <v>1535.1075395159701</v>
      </c>
      <c r="E671">
        <f>VLOOKUP(Schedule!C671, 'Elo Ratings - Pre Season'!$A$2:$B$31,2, FALSE)</f>
        <v>1526.2027098211199</v>
      </c>
      <c r="F671">
        <v>2.1739130434782698E-2</v>
      </c>
    </row>
    <row r="672" spans="1:6" x14ac:dyDescent="0.45">
      <c r="A672" t="s">
        <v>92</v>
      </c>
      <c r="B672" t="s">
        <v>30</v>
      </c>
      <c r="C672" t="s">
        <v>25</v>
      </c>
      <c r="D672">
        <f>VLOOKUP(Schedule!B672, 'Elo Ratings - Pre Season'!$A$2:$B$31,2, FALSE)</f>
        <v>1539.4562396036399</v>
      </c>
      <c r="E672">
        <f>VLOOKUP(Schedule!C672, 'Elo Ratings - Pre Season'!$A$2:$B$31,2, FALSE)</f>
        <v>1433.33420073452</v>
      </c>
      <c r="F672">
        <v>9.3922651933701695E-2</v>
      </c>
    </row>
    <row r="673" spans="1:6" x14ac:dyDescent="0.45">
      <c r="A673" t="s">
        <v>92</v>
      </c>
      <c r="B673" t="s">
        <v>22</v>
      </c>
      <c r="C673" t="s">
        <v>21</v>
      </c>
      <c r="D673">
        <f>VLOOKUP(Schedule!B673, 'Elo Ratings - Pre Season'!$A$2:$B$31,2, FALSE)</f>
        <v>1536.86484917293</v>
      </c>
      <c r="E673">
        <f>VLOOKUP(Schedule!C673, 'Elo Ratings - Pre Season'!$A$2:$B$31,2, FALSE)</f>
        <v>1537.2568075547799</v>
      </c>
      <c r="F673">
        <v>-5.5248618784530601E-3</v>
      </c>
    </row>
    <row r="674" spans="1:6" x14ac:dyDescent="0.45">
      <c r="A674" t="s">
        <v>92</v>
      </c>
      <c r="B674" t="s">
        <v>34</v>
      </c>
      <c r="C674" t="s">
        <v>24</v>
      </c>
      <c r="D674">
        <f>VLOOKUP(Schedule!B674, 'Elo Ratings - Pre Season'!$A$2:$B$31,2, FALSE)</f>
        <v>1503.8938502056101</v>
      </c>
      <c r="E674">
        <f>VLOOKUP(Schedule!C674, 'Elo Ratings - Pre Season'!$A$2:$B$31,2, FALSE)</f>
        <v>1535.44519643647</v>
      </c>
      <c r="F674">
        <v>4.7619047619047603E-2</v>
      </c>
    </row>
    <row r="675" spans="1:6" x14ac:dyDescent="0.45">
      <c r="A675" t="s">
        <v>92</v>
      </c>
      <c r="B675" t="s">
        <v>27</v>
      </c>
      <c r="C675" t="s">
        <v>39</v>
      </c>
      <c r="D675">
        <f>VLOOKUP(Schedule!B675, 'Elo Ratings - Pre Season'!$A$2:$B$31,2, FALSE)</f>
        <v>1488.4482383178499</v>
      </c>
      <c r="E675">
        <f>VLOOKUP(Schedule!C675, 'Elo Ratings - Pre Season'!$A$2:$B$31,2, FALSE)</f>
        <v>1505.1761432511801</v>
      </c>
      <c r="F675">
        <v>4.5751633986928102E-2</v>
      </c>
    </row>
    <row r="676" spans="1:6" x14ac:dyDescent="0.45">
      <c r="A676" t="s">
        <v>92</v>
      </c>
      <c r="B676" t="s">
        <v>42</v>
      </c>
      <c r="C676" t="s">
        <v>10</v>
      </c>
      <c r="D676">
        <f>VLOOKUP(Schedule!B676, 'Elo Ratings - Pre Season'!$A$2:$B$31,2, FALSE)</f>
        <v>1590.545270505</v>
      </c>
      <c r="E676">
        <f>VLOOKUP(Schedule!C676, 'Elo Ratings - Pre Season'!$A$2:$B$31,2, FALSE)</f>
        <v>1513.7838452168801</v>
      </c>
      <c r="F676">
        <v>4.3902439024390297E-2</v>
      </c>
    </row>
    <row r="677" spans="1:6" x14ac:dyDescent="0.45">
      <c r="A677" t="s">
        <v>92</v>
      </c>
      <c r="B677" t="s">
        <v>23</v>
      </c>
      <c r="C677" t="s">
        <v>33</v>
      </c>
      <c r="D677">
        <f>VLOOKUP(Schedule!B677, 'Elo Ratings - Pre Season'!$A$2:$B$31,2, FALSE)</f>
        <v>1455.5883504191299</v>
      </c>
      <c r="E677">
        <f>VLOOKUP(Schedule!C677, 'Elo Ratings - Pre Season'!$A$2:$B$31,2, FALSE)</f>
        <v>1427.1354796158</v>
      </c>
      <c r="F677">
        <v>0.19008264462809901</v>
      </c>
    </row>
    <row r="678" spans="1:6" x14ac:dyDescent="0.45">
      <c r="A678" t="s">
        <v>92</v>
      </c>
      <c r="B678" t="s">
        <v>31</v>
      </c>
      <c r="C678" t="s">
        <v>16</v>
      </c>
      <c r="D678">
        <f>VLOOKUP(Schedule!B678, 'Elo Ratings - Pre Season'!$A$2:$B$31,2, FALSE)</f>
        <v>1527.6277566730801</v>
      </c>
      <c r="E678">
        <f>VLOOKUP(Schedule!C678, 'Elo Ratings - Pre Season'!$A$2:$B$31,2, FALSE)</f>
        <v>1474.3085107648601</v>
      </c>
      <c r="F678">
        <v>6.3291139240506306E-2</v>
      </c>
    </row>
    <row r="679" spans="1:6" x14ac:dyDescent="0.45">
      <c r="A679" t="s">
        <v>92</v>
      </c>
      <c r="B679" t="s">
        <v>29</v>
      </c>
      <c r="C679" t="s">
        <v>40</v>
      </c>
      <c r="D679">
        <f>VLOOKUP(Schedule!B679, 'Elo Ratings - Pre Season'!$A$2:$B$31,2, FALSE)</f>
        <v>1559.22207084247</v>
      </c>
      <c r="E679">
        <f>VLOOKUP(Schedule!C679, 'Elo Ratings - Pre Season'!$A$2:$B$31,2, FALSE)</f>
        <v>1511.74507850229</v>
      </c>
      <c r="F679">
        <v>-4.08163265306122E-2</v>
      </c>
    </row>
    <row r="680" spans="1:6" x14ac:dyDescent="0.45">
      <c r="A680" t="s">
        <v>92</v>
      </c>
      <c r="B680" t="s">
        <v>20</v>
      </c>
      <c r="C680" t="s">
        <v>38</v>
      </c>
      <c r="D680">
        <f>VLOOKUP(Schedule!B680, 'Elo Ratings - Pre Season'!$A$2:$B$31,2, FALSE)</f>
        <v>1506.4629567151301</v>
      </c>
      <c r="E680">
        <f>VLOOKUP(Schedule!C680, 'Elo Ratings - Pre Season'!$A$2:$B$31,2, FALSE)</f>
        <v>1500.26839934439</v>
      </c>
      <c r="F680">
        <v>7.3170731707316999E-2</v>
      </c>
    </row>
    <row r="681" spans="1:6" x14ac:dyDescent="0.45">
      <c r="A681" t="s">
        <v>92</v>
      </c>
      <c r="B681" t="s">
        <v>35</v>
      </c>
      <c r="C681" t="s">
        <v>26</v>
      </c>
      <c r="D681">
        <f>VLOOKUP(Schedule!B681, 'Elo Ratings - Pre Season'!$A$2:$B$31,2, FALSE)</f>
        <v>1517.8440011816001</v>
      </c>
      <c r="E681">
        <f>VLOOKUP(Schedule!C681, 'Elo Ratings - Pre Season'!$A$2:$B$31,2, FALSE)</f>
        <v>1477.56939209144</v>
      </c>
      <c r="F681">
        <v>5.0632911392405201E-2</v>
      </c>
    </row>
    <row r="682" spans="1:6" x14ac:dyDescent="0.45">
      <c r="A682" t="s">
        <v>92</v>
      </c>
      <c r="B682" t="s">
        <v>11</v>
      </c>
      <c r="C682" t="s">
        <v>17</v>
      </c>
      <c r="D682">
        <f>VLOOKUP(Schedule!B682, 'Elo Ratings - Pre Season'!$A$2:$B$31,2, FALSE)</f>
        <v>1588.6730971234199</v>
      </c>
      <c r="E682">
        <f>VLOOKUP(Schedule!C682, 'Elo Ratings - Pre Season'!$A$2:$B$31,2, FALSE)</f>
        <v>1496.2510574284499</v>
      </c>
      <c r="F682">
        <v>4.2654028436019002E-2</v>
      </c>
    </row>
    <row r="683" spans="1:6" x14ac:dyDescent="0.45">
      <c r="A683" t="s">
        <v>92</v>
      </c>
      <c r="B683" t="s">
        <v>19</v>
      </c>
      <c r="C683" t="s">
        <v>36</v>
      </c>
      <c r="D683">
        <f>VLOOKUP(Schedule!B683, 'Elo Ratings - Pre Season'!$A$2:$B$31,2, FALSE)</f>
        <v>1501.1235706124401</v>
      </c>
      <c r="E683">
        <f>VLOOKUP(Schedule!C683, 'Elo Ratings - Pre Season'!$A$2:$B$31,2, FALSE)</f>
        <v>1418.47649220432</v>
      </c>
      <c r="F683">
        <v>0.1125</v>
      </c>
    </row>
    <row r="684" spans="1:6" x14ac:dyDescent="0.45">
      <c r="A684" t="s">
        <v>93</v>
      </c>
      <c r="B684" t="s">
        <v>30</v>
      </c>
      <c r="C684" t="s">
        <v>25</v>
      </c>
      <c r="D684">
        <f>VLOOKUP(Schedule!B684, 'Elo Ratings - Pre Season'!$A$2:$B$31,2, FALSE)</f>
        <v>1539.4562396036399</v>
      </c>
      <c r="E684">
        <f>VLOOKUP(Schedule!C684, 'Elo Ratings - Pre Season'!$A$2:$B$31,2, FALSE)</f>
        <v>1433.33420073452</v>
      </c>
      <c r="F684">
        <v>9.3922651933701695E-2</v>
      </c>
    </row>
    <row r="685" spans="1:6" x14ac:dyDescent="0.45">
      <c r="A685" t="s">
        <v>93</v>
      </c>
      <c r="B685" t="s">
        <v>32</v>
      </c>
      <c r="C685" t="s">
        <v>28</v>
      </c>
      <c r="D685">
        <f>VLOOKUP(Schedule!B685, 'Elo Ratings - Pre Season'!$A$2:$B$31,2, FALSE)</f>
        <v>1514.0316812078199</v>
      </c>
      <c r="E685">
        <f>VLOOKUP(Schedule!C685, 'Elo Ratings - Pre Season'!$A$2:$B$31,2, FALSE)</f>
        <v>1468.3919248330999</v>
      </c>
      <c r="F685">
        <v>4.4585987261146598E-2</v>
      </c>
    </row>
    <row r="686" spans="1:6" x14ac:dyDescent="0.45">
      <c r="A686" t="s">
        <v>93</v>
      </c>
      <c r="B686" t="s">
        <v>22</v>
      </c>
      <c r="C686" t="s">
        <v>21</v>
      </c>
      <c r="D686">
        <f>VLOOKUP(Schedule!B686, 'Elo Ratings - Pre Season'!$A$2:$B$31,2, FALSE)</f>
        <v>1536.86484917293</v>
      </c>
      <c r="E686">
        <f>VLOOKUP(Schedule!C686, 'Elo Ratings - Pre Season'!$A$2:$B$31,2, FALSE)</f>
        <v>1537.2568075547799</v>
      </c>
      <c r="F686">
        <v>-5.5248618784530601E-3</v>
      </c>
    </row>
    <row r="687" spans="1:6" x14ac:dyDescent="0.45">
      <c r="A687" t="s">
        <v>93</v>
      </c>
      <c r="B687" t="s">
        <v>15</v>
      </c>
      <c r="C687" t="s">
        <v>37</v>
      </c>
      <c r="D687">
        <f>VLOOKUP(Schedule!B687, 'Elo Ratings - Pre Season'!$A$2:$B$31,2, FALSE)</f>
        <v>1535.1075395159701</v>
      </c>
      <c r="E687">
        <f>VLOOKUP(Schedule!C687, 'Elo Ratings - Pre Season'!$A$2:$B$31,2, FALSE)</f>
        <v>1526.2027098211199</v>
      </c>
      <c r="F687">
        <v>2.1739130434782698E-2</v>
      </c>
    </row>
    <row r="688" spans="1:6" x14ac:dyDescent="0.45">
      <c r="A688" t="s">
        <v>93</v>
      </c>
      <c r="B688" t="s">
        <v>19</v>
      </c>
      <c r="C688" t="s">
        <v>36</v>
      </c>
      <c r="D688">
        <f>VLOOKUP(Schedule!B688, 'Elo Ratings - Pre Season'!$A$2:$B$31,2, FALSE)</f>
        <v>1501.1235706124401</v>
      </c>
      <c r="E688">
        <f>VLOOKUP(Schedule!C688, 'Elo Ratings - Pre Season'!$A$2:$B$31,2, FALSE)</f>
        <v>1418.47649220432</v>
      </c>
      <c r="F688">
        <v>0.1125</v>
      </c>
    </row>
    <row r="689" spans="1:6" x14ac:dyDescent="0.45">
      <c r="A689" t="s">
        <v>93</v>
      </c>
      <c r="B689" t="s">
        <v>27</v>
      </c>
      <c r="C689" t="s">
        <v>39</v>
      </c>
      <c r="D689">
        <f>VLOOKUP(Schedule!B689, 'Elo Ratings - Pre Season'!$A$2:$B$31,2, FALSE)</f>
        <v>1488.4482383178499</v>
      </c>
      <c r="E689">
        <f>VLOOKUP(Schedule!C689, 'Elo Ratings - Pre Season'!$A$2:$B$31,2, FALSE)</f>
        <v>1505.1761432511801</v>
      </c>
      <c r="F689">
        <v>4.5751633986928102E-2</v>
      </c>
    </row>
    <row r="690" spans="1:6" x14ac:dyDescent="0.45">
      <c r="A690" t="s">
        <v>93</v>
      </c>
      <c r="B690" t="s">
        <v>41</v>
      </c>
      <c r="C690" t="s">
        <v>18</v>
      </c>
      <c r="D690">
        <f>VLOOKUP(Schedule!B690, 'Elo Ratings - Pre Season'!$A$2:$B$31,2, FALSE)</f>
        <v>1537.03223861109</v>
      </c>
      <c r="E690">
        <f>VLOOKUP(Schedule!C690, 'Elo Ratings - Pre Season'!$A$2:$B$31,2, FALSE)</f>
        <v>1422.7330514932301</v>
      </c>
      <c r="F690">
        <v>8.4745762711864403E-2</v>
      </c>
    </row>
    <row r="691" spans="1:6" x14ac:dyDescent="0.45">
      <c r="A691" t="s">
        <v>93</v>
      </c>
      <c r="B691" t="s">
        <v>34</v>
      </c>
      <c r="C691" t="s">
        <v>24</v>
      </c>
      <c r="D691">
        <f>VLOOKUP(Schedule!B691, 'Elo Ratings - Pre Season'!$A$2:$B$31,2, FALSE)</f>
        <v>1503.8938502056101</v>
      </c>
      <c r="E691">
        <f>VLOOKUP(Schedule!C691, 'Elo Ratings - Pre Season'!$A$2:$B$31,2, FALSE)</f>
        <v>1535.44519643647</v>
      </c>
      <c r="F691">
        <v>4.7619047619047603E-2</v>
      </c>
    </row>
    <row r="692" spans="1:6" x14ac:dyDescent="0.45">
      <c r="A692" t="s">
        <v>93</v>
      </c>
      <c r="B692" t="s">
        <v>23</v>
      </c>
      <c r="C692" t="s">
        <v>33</v>
      </c>
      <c r="D692">
        <f>VLOOKUP(Schedule!B692, 'Elo Ratings - Pre Season'!$A$2:$B$31,2, FALSE)</f>
        <v>1455.5883504191299</v>
      </c>
      <c r="E692">
        <f>VLOOKUP(Schedule!C692, 'Elo Ratings - Pre Season'!$A$2:$B$31,2, FALSE)</f>
        <v>1427.1354796158</v>
      </c>
      <c r="F692">
        <v>0.19008264462809901</v>
      </c>
    </row>
    <row r="693" spans="1:6" x14ac:dyDescent="0.45">
      <c r="A693" t="s">
        <v>93</v>
      </c>
      <c r="B693" t="s">
        <v>29</v>
      </c>
      <c r="C693" t="s">
        <v>40</v>
      </c>
      <c r="D693">
        <f>VLOOKUP(Schedule!B693, 'Elo Ratings - Pre Season'!$A$2:$B$31,2, FALSE)</f>
        <v>1559.22207084247</v>
      </c>
      <c r="E693">
        <f>VLOOKUP(Schedule!C693, 'Elo Ratings - Pre Season'!$A$2:$B$31,2, FALSE)</f>
        <v>1511.74507850229</v>
      </c>
      <c r="F693">
        <v>-4.08163265306122E-2</v>
      </c>
    </row>
    <row r="694" spans="1:6" x14ac:dyDescent="0.45">
      <c r="A694" t="s">
        <v>93</v>
      </c>
      <c r="B694" t="s">
        <v>20</v>
      </c>
      <c r="C694" t="s">
        <v>38</v>
      </c>
      <c r="D694">
        <f>VLOOKUP(Schedule!B694, 'Elo Ratings - Pre Season'!$A$2:$B$31,2, FALSE)</f>
        <v>1506.4629567151301</v>
      </c>
      <c r="E694">
        <f>VLOOKUP(Schedule!C694, 'Elo Ratings - Pre Season'!$A$2:$B$31,2, FALSE)</f>
        <v>1500.26839934439</v>
      </c>
      <c r="F694">
        <v>7.3170731707316999E-2</v>
      </c>
    </row>
    <row r="695" spans="1:6" x14ac:dyDescent="0.45">
      <c r="A695" t="s">
        <v>93</v>
      </c>
      <c r="B695" t="s">
        <v>31</v>
      </c>
      <c r="C695" t="s">
        <v>16</v>
      </c>
      <c r="D695">
        <f>VLOOKUP(Schedule!B695, 'Elo Ratings - Pre Season'!$A$2:$B$31,2, FALSE)</f>
        <v>1527.6277566730801</v>
      </c>
      <c r="E695">
        <f>VLOOKUP(Schedule!C695, 'Elo Ratings - Pre Season'!$A$2:$B$31,2, FALSE)</f>
        <v>1474.3085107648601</v>
      </c>
      <c r="F695">
        <v>6.3291139240506306E-2</v>
      </c>
    </row>
    <row r="696" spans="1:6" x14ac:dyDescent="0.45">
      <c r="A696" t="s">
        <v>93</v>
      </c>
      <c r="B696" t="s">
        <v>42</v>
      </c>
      <c r="C696" t="s">
        <v>10</v>
      </c>
      <c r="D696">
        <f>VLOOKUP(Schedule!B696, 'Elo Ratings - Pre Season'!$A$2:$B$31,2, FALSE)</f>
        <v>1590.545270505</v>
      </c>
      <c r="E696">
        <f>VLOOKUP(Schedule!C696, 'Elo Ratings - Pre Season'!$A$2:$B$31,2, FALSE)</f>
        <v>1513.7838452168801</v>
      </c>
      <c r="F696">
        <v>4.3902439024390297E-2</v>
      </c>
    </row>
    <row r="697" spans="1:6" x14ac:dyDescent="0.45">
      <c r="A697" t="s">
        <v>93</v>
      </c>
      <c r="B697" t="s">
        <v>35</v>
      </c>
      <c r="C697" t="s">
        <v>26</v>
      </c>
      <c r="D697">
        <f>VLOOKUP(Schedule!B697, 'Elo Ratings - Pre Season'!$A$2:$B$31,2, FALSE)</f>
        <v>1517.8440011816001</v>
      </c>
      <c r="E697">
        <f>VLOOKUP(Schedule!C697, 'Elo Ratings - Pre Season'!$A$2:$B$31,2, FALSE)</f>
        <v>1477.56939209144</v>
      </c>
      <c r="F697">
        <v>5.0632911392405201E-2</v>
      </c>
    </row>
    <row r="698" spans="1:6" x14ac:dyDescent="0.45">
      <c r="A698" t="s">
        <v>93</v>
      </c>
      <c r="B698" t="s">
        <v>11</v>
      </c>
      <c r="C698" t="s">
        <v>17</v>
      </c>
      <c r="D698">
        <f>VLOOKUP(Schedule!B698, 'Elo Ratings - Pre Season'!$A$2:$B$31,2, FALSE)</f>
        <v>1588.6730971234199</v>
      </c>
      <c r="E698">
        <f>VLOOKUP(Schedule!C698, 'Elo Ratings - Pre Season'!$A$2:$B$31,2, FALSE)</f>
        <v>1496.2510574284499</v>
      </c>
      <c r="F698">
        <v>4.2654028436019002E-2</v>
      </c>
    </row>
    <row r="699" spans="1:6" x14ac:dyDescent="0.45">
      <c r="A699" t="s">
        <v>94</v>
      </c>
      <c r="B699" t="s">
        <v>15</v>
      </c>
      <c r="C699" t="s">
        <v>37</v>
      </c>
      <c r="D699">
        <f>VLOOKUP(Schedule!B699, 'Elo Ratings - Pre Season'!$A$2:$B$31,2, FALSE)</f>
        <v>1535.1075395159701</v>
      </c>
      <c r="E699">
        <f>VLOOKUP(Schedule!C699, 'Elo Ratings - Pre Season'!$A$2:$B$31,2, FALSE)</f>
        <v>1526.2027098211199</v>
      </c>
      <c r="F699">
        <v>2.1739130434782698E-2</v>
      </c>
    </row>
    <row r="700" spans="1:6" x14ac:dyDescent="0.45">
      <c r="A700" t="s">
        <v>94</v>
      </c>
      <c r="B700" t="s">
        <v>41</v>
      </c>
      <c r="C700" t="s">
        <v>18</v>
      </c>
      <c r="D700">
        <f>VLOOKUP(Schedule!B700, 'Elo Ratings - Pre Season'!$A$2:$B$31,2, FALSE)</f>
        <v>1537.03223861109</v>
      </c>
      <c r="E700">
        <f>VLOOKUP(Schedule!C700, 'Elo Ratings - Pre Season'!$A$2:$B$31,2, FALSE)</f>
        <v>1422.7330514932301</v>
      </c>
      <c r="F700">
        <v>8.4745762711864403E-2</v>
      </c>
    </row>
    <row r="701" spans="1:6" x14ac:dyDescent="0.45">
      <c r="A701" t="s">
        <v>94</v>
      </c>
      <c r="B701" t="s">
        <v>30</v>
      </c>
      <c r="C701" t="s">
        <v>25</v>
      </c>
      <c r="D701">
        <f>VLOOKUP(Schedule!B701, 'Elo Ratings - Pre Season'!$A$2:$B$31,2, FALSE)</f>
        <v>1539.4562396036399</v>
      </c>
      <c r="E701">
        <f>VLOOKUP(Schedule!C701, 'Elo Ratings - Pre Season'!$A$2:$B$31,2, FALSE)</f>
        <v>1433.33420073452</v>
      </c>
      <c r="F701">
        <v>9.3922651933701695E-2</v>
      </c>
    </row>
    <row r="702" spans="1:6" x14ac:dyDescent="0.45">
      <c r="A702" t="s">
        <v>94</v>
      </c>
      <c r="B702" t="s">
        <v>22</v>
      </c>
      <c r="C702" t="s">
        <v>21</v>
      </c>
      <c r="D702">
        <f>VLOOKUP(Schedule!B702, 'Elo Ratings - Pre Season'!$A$2:$B$31,2, FALSE)</f>
        <v>1536.86484917293</v>
      </c>
      <c r="E702">
        <f>VLOOKUP(Schedule!C702, 'Elo Ratings - Pre Season'!$A$2:$B$31,2, FALSE)</f>
        <v>1537.2568075547799</v>
      </c>
      <c r="F702">
        <v>-5.5248618784530601E-3</v>
      </c>
    </row>
    <row r="703" spans="1:6" x14ac:dyDescent="0.45">
      <c r="A703" t="s">
        <v>94</v>
      </c>
      <c r="B703" t="s">
        <v>34</v>
      </c>
      <c r="C703" t="s">
        <v>24</v>
      </c>
      <c r="D703">
        <f>VLOOKUP(Schedule!B703, 'Elo Ratings - Pre Season'!$A$2:$B$31,2, FALSE)</f>
        <v>1503.8938502056101</v>
      </c>
      <c r="E703">
        <f>VLOOKUP(Schedule!C703, 'Elo Ratings - Pre Season'!$A$2:$B$31,2, FALSE)</f>
        <v>1535.44519643647</v>
      </c>
      <c r="F703">
        <v>4.7619047619047603E-2</v>
      </c>
    </row>
    <row r="704" spans="1:6" x14ac:dyDescent="0.45">
      <c r="A704" t="s">
        <v>94</v>
      </c>
      <c r="B704" t="s">
        <v>27</v>
      </c>
      <c r="C704" t="s">
        <v>39</v>
      </c>
      <c r="D704">
        <f>VLOOKUP(Schedule!B704, 'Elo Ratings - Pre Season'!$A$2:$B$31,2, FALSE)</f>
        <v>1488.4482383178499</v>
      </c>
      <c r="E704">
        <f>VLOOKUP(Schedule!C704, 'Elo Ratings - Pre Season'!$A$2:$B$31,2, FALSE)</f>
        <v>1505.1761432511801</v>
      </c>
      <c r="F704">
        <v>4.5751633986928102E-2</v>
      </c>
    </row>
    <row r="705" spans="1:6" x14ac:dyDescent="0.45">
      <c r="A705" t="s">
        <v>94</v>
      </c>
      <c r="B705" t="s">
        <v>23</v>
      </c>
      <c r="C705" t="s">
        <v>33</v>
      </c>
      <c r="D705">
        <f>VLOOKUP(Schedule!B705, 'Elo Ratings - Pre Season'!$A$2:$B$31,2, FALSE)</f>
        <v>1455.5883504191299</v>
      </c>
      <c r="E705">
        <f>VLOOKUP(Schedule!C705, 'Elo Ratings - Pre Season'!$A$2:$B$31,2, FALSE)</f>
        <v>1427.1354796158</v>
      </c>
      <c r="F705">
        <v>0.19008264462809901</v>
      </c>
    </row>
    <row r="706" spans="1:6" x14ac:dyDescent="0.45">
      <c r="A706" t="s">
        <v>94</v>
      </c>
      <c r="B706" t="s">
        <v>29</v>
      </c>
      <c r="C706" t="s">
        <v>40</v>
      </c>
      <c r="D706">
        <f>VLOOKUP(Schedule!B706, 'Elo Ratings - Pre Season'!$A$2:$B$31,2, FALSE)</f>
        <v>1559.22207084247</v>
      </c>
      <c r="E706">
        <f>VLOOKUP(Schedule!C706, 'Elo Ratings - Pre Season'!$A$2:$B$31,2, FALSE)</f>
        <v>1511.74507850229</v>
      </c>
      <c r="F706">
        <v>-4.08163265306122E-2</v>
      </c>
    </row>
    <row r="707" spans="1:6" x14ac:dyDescent="0.45">
      <c r="A707" t="s">
        <v>94</v>
      </c>
      <c r="B707" t="s">
        <v>20</v>
      </c>
      <c r="C707" t="s">
        <v>38</v>
      </c>
      <c r="D707">
        <f>VLOOKUP(Schedule!B707, 'Elo Ratings - Pre Season'!$A$2:$B$31,2, FALSE)</f>
        <v>1506.4629567151301</v>
      </c>
      <c r="E707">
        <f>VLOOKUP(Schedule!C707, 'Elo Ratings - Pre Season'!$A$2:$B$31,2, FALSE)</f>
        <v>1500.26839934439</v>
      </c>
      <c r="F707">
        <v>7.3170731707316999E-2</v>
      </c>
    </row>
    <row r="708" spans="1:6" x14ac:dyDescent="0.45">
      <c r="A708" t="s">
        <v>94</v>
      </c>
      <c r="B708" t="s">
        <v>32</v>
      </c>
      <c r="C708" t="s">
        <v>28</v>
      </c>
      <c r="D708">
        <f>VLOOKUP(Schedule!B708, 'Elo Ratings - Pre Season'!$A$2:$B$31,2, FALSE)</f>
        <v>1514.0316812078199</v>
      </c>
      <c r="E708">
        <f>VLOOKUP(Schedule!C708, 'Elo Ratings - Pre Season'!$A$2:$B$31,2, FALSE)</f>
        <v>1468.3919248330999</v>
      </c>
      <c r="F708">
        <v>4.4585987261146598E-2</v>
      </c>
    </row>
    <row r="709" spans="1:6" x14ac:dyDescent="0.45">
      <c r="A709" t="s">
        <v>94</v>
      </c>
      <c r="B709" t="s">
        <v>31</v>
      </c>
      <c r="C709" t="s">
        <v>16</v>
      </c>
      <c r="D709">
        <f>VLOOKUP(Schedule!B709, 'Elo Ratings - Pre Season'!$A$2:$B$31,2, FALSE)</f>
        <v>1527.6277566730801</v>
      </c>
      <c r="E709">
        <f>VLOOKUP(Schedule!C709, 'Elo Ratings - Pre Season'!$A$2:$B$31,2, FALSE)</f>
        <v>1474.3085107648601</v>
      </c>
      <c r="F709">
        <v>6.3291139240506306E-2</v>
      </c>
    </row>
    <row r="710" spans="1:6" x14ac:dyDescent="0.45">
      <c r="A710" t="s">
        <v>94</v>
      </c>
      <c r="B710" t="s">
        <v>19</v>
      </c>
      <c r="C710" t="s">
        <v>36</v>
      </c>
      <c r="D710">
        <f>VLOOKUP(Schedule!B710, 'Elo Ratings - Pre Season'!$A$2:$B$31,2, FALSE)</f>
        <v>1501.1235706124401</v>
      </c>
      <c r="E710">
        <f>VLOOKUP(Schedule!C710, 'Elo Ratings - Pre Season'!$A$2:$B$31,2, FALSE)</f>
        <v>1418.47649220432</v>
      </c>
      <c r="F710">
        <v>0.1125</v>
      </c>
    </row>
    <row r="711" spans="1:6" x14ac:dyDescent="0.45">
      <c r="A711" t="s">
        <v>94</v>
      </c>
      <c r="B711" t="s">
        <v>35</v>
      </c>
      <c r="C711" t="s">
        <v>26</v>
      </c>
      <c r="D711">
        <f>VLOOKUP(Schedule!B711, 'Elo Ratings - Pre Season'!$A$2:$B$31,2, FALSE)</f>
        <v>1517.8440011816001</v>
      </c>
      <c r="E711">
        <f>VLOOKUP(Schedule!C711, 'Elo Ratings - Pre Season'!$A$2:$B$31,2, FALSE)</f>
        <v>1477.56939209144</v>
      </c>
      <c r="F711">
        <v>5.0632911392405201E-2</v>
      </c>
    </row>
    <row r="712" spans="1:6" x14ac:dyDescent="0.45">
      <c r="A712" t="s">
        <v>94</v>
      </c>
      <c r="B712" t="s">
        <v>11</v>
      </c>
      <c r="C712" t="s">
        <v>17</v>
      </c>
      <c r="D712">
        <f>VLOOKUP(Schedule!B712, 'Elo Ratings - Pre Season'!$A$2:$B$31,2, FALSE)</f>
        <v>1588.6730971234199</v>
      </c>
      <c r="E712">
        <f>VLOOKUP(Schedule!C712, 'Elo Ratings - Pre Season'!$A$2:$B$31,2, FALSE)</f>
        <v>1496.2510574284499</v>
      </c>
      <c r="F712">
        <v>4.2654028436019002E-2</v>
      </c>
    </row>
    <row r="713" spans="1:6" x14ac:dyDescent="0.45">
      <c r="A713" t="s">
        <v>94</v>
      </c>
      <c r="B713" t="s">
        <v>42</v>
      </c>
      <c r="C713" t="s">
        <v>10</v>
      </c>
      <c r="D713">
        <f>VLOOKUP(Schedule!B713, 'Elo Ratings - Pre Season'!$A$2:$B$31,2, FALSE)</f>
        <v>1590.545270505</v>
      </c>
      <c r="E713">
        <f>VLOOKUP(Schedule!C713, 'Elo Ratings - Pre Season'!$A$2:$B$31,2, FALSE)</f>
        <v>1513.7838452168801</v>
      </c>
      <c r="F713">
        <v>4.3902439024390297E-2</v>
      </c>
    </row>
    <row r="714" spans="1:6" x14ac:dyDescent="0.45">
      <c r="A714" t="s">
        <v>95</v>
      </c>
      <c r="B714" t="s">
        <v>42</v>
      </c>
      <c r="C714" t="s">
        <v>10</v>
      </c>
      <c r="D714">
        <f>VLOOKUP(Schedule!B714, 'Elo Ratings - Pre Season'!$A$2:$B$31,2, FALSE)</f>
        <v>1590.545270505</v>
      </c>
      <c r="E714">
        <f>VLOOKUP(Schedule!C714, 'Elo Ratings - Pre Season'!$A$2:$B$31,2, FALSE)</f>
        <v>1513.7838452168801</v>
      </c>
      <c r="F714">
        <v>4.3902439024390297E-2</v>
      </c>
    </row>
    <row r="715" spans="1:6" x14ac:dyDescent="0.45">
      <c r="A715" t="s">
        <v>95</v>
      </c>
      <c r="B715" t="s">
        <v>22</v>
      </c>
      <c r="C715" t="s">
        <v>25</v>
      </c>
      <c r="D715">
        <f>VLOOKUP(Schedule!B715, 'Elo Ratings - Pre Season'!$A$2:$B$31,2, FALSE)</f>
        <v>1536.86484917293</v>
      </c>
      <c r="E715">
        <f>VLOOKUP(Schedule!C715, 'Elo Ratings - Pre Season'!$A$2:$B$31,2, FALSE)</f>
        <v>1433.33420073452</v>
      </c>
      <c r="F715">
        <v>-5.5248618784530601E-3</v>
      </c>
    </row>
    <row r="716" spans="1:6" x14ac:dyDescent="0.45">
      <c r="A716" t="s">
        <v>95</v>
      </c>
      <c r="B716" t="s">
        <v>34</v>
      </c>
      <c r="C716" t="s">
        <v>39</v>
      </c>
      <c r="D716">
        <f>VLOOKUP(Schedule!B716, 'Elo Ratings - Pre Season'!$A$2:$B$31,2, FALSE)</f>
        <v>1503.8938502056101</v>
      </c>
      <c r="E716">
        <f>VLOOKUP(Schedule!C716, 'Elo Ratings - Pre Season'!$A$2:$B$31,2, FALSE)</f>
        <v>1505.1761432511801</v>
      </c>
      <c r="F716">
        <v>4.7619047619047603E-2</v>
      </c>
    </row>
    <row r="717" spans="1:6" x14ac:dyDescent="0.45">
      <c r="A717" t="s">
        <v>95</v>
      </c>
      <c r="B717" t="s">
        <v>27</v>
      </c>
      <c r="C717" t="s">
        <v>40</v>
      </c>
      <c r="D717">
        <f>VLOOKUP(Schedule!B717, 'Elo Ratings - Pre Season'!$A$2:$B$31,2, FALSE)</f>
        <v>1488.4482383178499</v>
      </c>
      <c r="E717">
        <f>VLOOKUP(Schedule!C717, 'Elo Ratings - Pre Season'!$A$2:$B$31,2, FALSE)</f>
        <v>1511.74507850229</v>
      </c>
      <c r="F717">
        <v>4.5751633986928102E-2</v>
      </c>
    </row>
    <row r="718" spans="1:6" x14ac:dyDescent="0.45">
      <c r="A718" t="s">
        <v>95</v>
      </c>
      <c r="B718" t="s">
        <v>18</v>
      </c>
      <c r="C718" t="s">
        <v>24</v>
      </c>
      <c r="D718">
        <f>VLOOKUP(Schedule!B718, 'Elo Ratings - Pre Season'!$A$2:$B$31,2, FALSE)</f>
        <v>1422.7330514932301</v>
      </c>
      <c r="E718">
        <f>VLOOKUP(Schedule!C718, 'Elo Ratings - Pre Season'!$A$2:$B$31,2, FALSE)</f>
        <v>1535.44519643647</v>
      </c>
      <c r="F718">
        <v>-4.76190476190477E-2</v>
      </c>
    </row>
    <row r="719" spans="1:6" x14ac:dyDescent="0.45">
      <c r="A719" t="s">
        <v>95</v>
      </c>
      <c r="B719" t="s">
        <v>21</v>
      </c>
      <c r="C719" t="s">
        <v>38</v>
      </c>
      <c r="D719">
        <f>VLOOKUP(Schedule!B719, 'Elo Ratings - Pre Season'!$A$2:$B$31,2, FALSE)</f>
        <v>1537.2568075547799</v>
      </c>
      <c r="E719">
        <f>VLOOKUP(Schedule!C719, 'Elo Ratings - Pre Season'!$A$2:$B$31,2, FALSE)</f>
        <v>1500.26839934439</v>
      </c>
      <c r="F719">
        <v>0.124324324324324</v>
      </c>
    </row>
    <row r="720" spans="1:6" x14ac:dyDescent="0.45">
      <c r="A720" t="s">
        <v>95</v>
      </c>
      <c r="B720" t="s">
        <v>30</v>
      </c>
      <c r="C720" t="s">
        <v>37</v>
      </c>
      <c r="D720">
        <f>VLOOKUP(Schedule!B720, 'Elo Ratings - Pre Season'!$A$2:$B$31,2, FALSE)</f>
        <v>1539.4562396036399</v>
      </c>
      <c r="E720">
        <f>VLOOKUP(Schedule!C720, 'Elo Ratings - Pre Season'!$A$2:$B$31,2, FALSE)</f>
        <v>1526.2027098211199</v>
      </c>
      <c r="F720">
        <v>9.3922651933701695E-2</v>
      </c>
    </row>
    <row r="721" spans="1:6" x14ac:dyDescent="0.45">
      <c r="A721" t="s">
        <v>95</v>
      </c>
      <c r="B721" t="s">
        <v>23</v>
      </c>
      <c r="C721" t="s">
        <v>26</v>
      </c>
      <c r="D721">
        <f>VLOOKUP(Schedule!B721, 'Elo Ratings - Pre Season'!$A$2:$B$31,2, FALSE)</f>
        <v>1455.5883504191299</v>
      </c>
      <c r="E721">
        <f>VLOOKUP(Schedule!C721, 'Elo Ratings - Pre Season'!$A$2:$B$31,2, FALSE)</f>
        <v>1477.56939209144</v>
      </c>
      <c r="F721">
        <v>0.19008264462809901</v>
      </c>
    </row>
    <row r="722" spans="1:6" x14ac:dyDescent="0.45">
      <c r="A722" t="s">
        <v>95</v>
      </c>
      <c r="B722" t="s">
        <v>20</v>
      </c>
      <c r="C722" t="s">
        <v>15</v>
      </c>
      <c r="D722">
        <f>VLOOKUP(Schedule!B722, 'Elo Ratings - Pre Season'!$A$2:$B$31,2, FALSE)</f>
        <v>1506.4629567151301</v>
      </c>
      <c r="E722">
        <f>VLOOKUP(Schedule!C722, 'Elo Ratings - Pre Season'!$A$2:$B$31,2, FALSE)</f>
        <v>1535.1075395159701</v>
      </c>
      <c r="F722">
        <v>7.3170731707316999E-2</v>
      </c>
    </row>
    <row r="723" spans="1:6" x14ac:dyDescent="0.45">
      <c r="A723" t="s">
        <v>95</v>
      </c>
      <c r="B723" t="s">
        <v>29</v>
      </c>
      <c r="C723" t="s">
        <v>16</v>
      </c>
      <c r="D723">
        <f>VLOOKUP(Schedule!B723, 'Elo Ratings - Pre Season'!$A$2:$B$31,2, FALSE)</f>
        <v>1559.22207084247</v>
      </c>
      <c r="E723">
        <f>VLOOKUP(Schedule!C723, 'Elo Ratings - Pre Season'!$A$2:$B$31,2, FALSE)</f>
        <v>1474.3085107648601</v>
      </c>
      <c r="F723">
        <v>-4.08163265306122E-2</v>
      </c>
    </row>
    <row r="724" spans="1:6" x14ac:dyDescent="0.45">
      <c r="A724" t="s">
        <v>95</v>
      </c>
      <c r="B724" t="s">
        <v>11</v>
      </c>
      <c r="C724" t="s">
        <v>35</v>
      </c>
      <c r="D724">
        <f>VLOOKUP(Schedule!B724, 'Elo Ratings - Pre Season'!$A$2:$B$31,2, FALSE)</f>
        <v>1588.6730971234199</v>
      </c>
      <c r="E724">
        <f>VLOOKUP(Schedule!C724, 'Elo Ratings - Pre Season'!$A$2:$B$31,2, FALSE)</f>
        <v>1517.8440011816001</v>
      </c>
      <c r="F724">
        <v>4.2654028436019002E-2</v>
      </c>
    </row>
    <row r="725" spans="1:6" x14ac:dyDescent="0.45">
      <c r="A725" t="s">
        <v>96</v>
      </c>
      <c r="B725" t="s">
        <v>34</v>
      </c>
      <c r="C725" t="s">
        <v>39</v>
      </c>
      <c r="D725">
        <f>VLOOKUP(Schedule!B725, 'Elo Ratings - Pre Season'!$A$2:$B$31,2, FALSE)</f>
        <v>1503.8938502056101</v>
      </c>
      <c r="E725">
        <f>VLOOKUP(Schedule!C725, 'Elo Ratings - Pre Season'!$A$2:$B$31,2, FALSE)</f>
        <v>1505.1761432511801</v>
      </c>
      <c r="F725">
        <v>4.7619047619047603E-2</v>
      </c>
    </row>
    <row r="726" spans="1:6" x14ac:dyDescent="0.45">
      <c r="A726" t="s">
        <v>96</v>
      </c>
      <c r="B726" t="s">
        <v>17</v>
      </c>
      <c r="C726" t="s">
        <v>10</v>
      </c>
      <c r="D726">
        <f>VLOOKUP(Schedule!B726, 'Elo Ratings - Pre Season'!$A$2:$B$31,2, FALSE)</f>
        <v>1496.2510574284499</v>
      </c>
      <c r="E726">
        <f>VLOOKUP(Schedule!C726, 'Elo Ratings - Pre Season'!$A$2:$B$31,2, FALSE)</f>
        <v>1513.7838452168801</v>
      </c>
      <c r="F726">
        <v>-1.38888888888888E-2</v>
      </c>
    </row>
    <row r="727" spans="1:6" x14ac:dyDescent="0.45">
      <c r="A727" t="s">
        <v>96</v>
      </c>
      <c r="B727" t="s">
        <v>28</v>
      </c>
      <c r="C727" t="s">
        <v>19</v>
      </c>
      <c r="D727">
        <f>VLOOKUP(Schedule!B727, 'Elo Ratings - Pre Season'!$A$2:$B$31,2, FALSE)</f>
        <v>1468.3919248330999</v>
      </c>
      <c r="E727">
        <f>VLOOKUP(Schedule!C727, 'Elo Ratings - Pre Season'!$A$2:$B$31,2, FALSE)</f>
        <v>1501.1235706124401</v>
      </c>
      <c r="F727">
        <v>5.7971014492753603E-2</v>
      </c>
    </row>
    <row r="728" spans="1:6" x14ac:dyDescent="0.45">
      <c r="A728" t="s">
        <v>96</v>
      </c>
      <c r="B728" t="s">
        <v>41</v>
      </c>
      <c r="C728" t="s">
        <v>31</v>
      </c>
      <c r="D728">
        <f>VLOOKUP(Schedule!B728, 'Elo Ratings - Pre Season'!$A$2:$B$31,2, FALSE)</f>
        <v>1537.03223861109</v>
      </c>
      <c r="E728">
        <f>VLOOKUP(Schedule!C728, 'Elo Ratings - Pre Season'!$A$2:$B$31,2, FALSE)</f>
        <v>1527.6277566730801</v>
      </c>
      <c r="F728">
        <v>8.4745762711864403E-2</v>
      </c>
    </row>
    <row r="729" spans="1:6" x14ac:dyDescent="0.45">
      <c r="A729" t="s">
        <v>96</v>
      </c>
      <c r="B729" t="s">
        <v>27</v>
      </c>
      <c r="C729" t="s">
        <v>40</v>
      </c>
      <c r="D729">
        <f>VLOOKUP(Schedule!B729, 'Elo Ratings - Pre Season'!$A$2:$B$31,2, FALSE)</f>
        <v>1488.4482383178499</v>
      </c>
      <c r="E729">
        <f>VLOOKUP(Schedule!C729, 'Elo Ratings - Pre Season'!$A$2:$B$31,2, FALSE)</f>
        <v>1511.74507850229</v>
      </c>
      <c r="F729">
        <v>4.5751633986928102E-2</v>
      </c>
    </row>
    <row r="730" spans="1:6" x14ac:dyDescent="0.45">
      <c r="A730" t="s">
        <v>96</v>
      </c>
      <c r="B730" t="s">
        <v>18</v>
      </c>
      <c r="C730" t="s">
        <v>24</v>
      </c>
      <c r="D730">
        <f>VLOOKUP(Schedule!B730, 'Elo Ratings - Pre Season'!$A$2:$B$31,2, FALSE)</f>
        <v>1422.7330514932301</v>
      </c>
      <c r="E730">
        <f>VLOOKUP(Schedule!C730, 'Elo Ratings - Pre Season'!$A$2:$B$31,2, FALSE)</f>
        <v>1535.44519643647</v>
      </c>
      <c r="F730">
        <v>-4.76190476190477E-2</v>
      </c>
    </row>
    <row r="731" spans="1:6" x14ac:dyDescent="0.45">
      <c r="A731" t="s">
        <v>96</v>
      </c>
      <c r="B731" t="s">
        <v>21</v>
      </c>
      <c r="C731" t="s">
        <v>38</v>
      </c>
      <c r="D731">
        <f>VLOOKUP(Schedule!B731, 'Elo Ratings - Pre Season'!$A$2:$B$31,2, FALSE)</f>
        <v>1537.2568075547799</v>
      </c>
      <c r="E731">
        <f>VLOOKUP(Schedule!C731, 'Elo Ratings - Pre Season'!$A$2:$B$31,2, FALSE)</f>
        <v>1500.26839934439</v>
      </c>
      <c r="F731">
        <v>0.124324324324324</v>
      </c>
    </row>
    <row r="732" spans="1:6" x14ac:dyDescent="0.45">
      <c r="A732" t="s">
        <v>96</v>
      </c>
      <c r="B732" t="s">
        <v>30</v>
      </c>
      <c r="C732" t="s">
        <v>37</v>
      </c>
      <c r="D732">
        <f>VLOOKUP(Schedule!B732, 'Elo Ratings - Pre Season'!$A$2:$B$31,2, FALSE)</f>
        <v>1539.4562396036399</v>
      </c>
      <c r="E732">
        <f>VLOOKUP(Schedule!C732, 'Elo Ratings - Pre Season'!$A$2:$B$31,2, FALSE)</f>
        <v>1526.2027098211199</v>
      </c>
      <c r="F732">
        <v>9.3922651933701695E-2</v>
      </c>
    </row>
    <row r="733" spans="1:6" x14ac:dyDescent="0.45">
      <c r="A733" t="s">
        <v>96</v>
      </c>
      <c r="B733" t="s">
        <v>22</v>
      </c>
      <c r="C733" t="s">
        <v>25</v>
      </c>
      <c r="D733">
        <f>VLOOKUP(Schedule!B733, 'Elo Ratings - Pre Season'!$A$2:$B$31,2, FALSE)</f>
        <v>1536.86484917293</v>
      </c>
      <c r="E733">
        <f>VLOOKUP(Schedule!C733, 'Elo Ratings - Pre Season'!$A$2:$B$31,2, FALSE)</f>
        <v>1433.33420073452</v>
      </c>
      <c r="F733">
        <v>-5.5248618784530601E-3</v>
      </c>
    </row>
    <row r="734" spans="1:6" x14ac:dyDescent="0.45">
      <c r="A734" t="s">
        <v>96</v>
      </c>
      <c r="B734" t="s">
        <v>23</v>
      </c>
      <c r="C734" t="s">
        <v>26</v>
      </c>
      <c r="D734">
        <f>VLOOKUP(Schedule!B734, 'Elo Ratings - Pre Season'!$A$2:$B$31,2, FALSE)</f>
        <v>1455.5883504191299</v>
      </c>
      <c r="E734">
        <f>VLOOKUP(Schedule!C734, 'Elo Ratings - Pre Season'!$A$2:$B$31,2, FALSE)</f>
        <v>1477.56939209144</v>
      </c>
      <c r="F734">
        <v>0.19008264462809901</v>
      </c>
    </row>
    <row r="735" spans="1:6" x14ac:dyDescent="0.45">
      <c r="A735" t="s">
        <v>96</v>
      </c>
      <c r="B735" t="s">
        <v>32</v>
      </c>
      <c r="C735" t="s">
        <v>42</v>
      </c>
      <c r="D735">
        <f>VLOOKUP(Schedule!B735, 'Elo Ratings - Pre Season'!$A$2:$B$31,2, FALSE)</f>
        <v>1514.0316812078199</v>
      </c>
      <c r="E735">
        <f>VLOOKUP(Schedule!C735, 'Elo Ratings - Pre Season'!$A$2:$B$31,2, FALSE)</f>
        <v>1590.545270505</v>
      </c>
      <c r="F735">
        <v>4.4585987261146598E-2</v>
      </c>
    </row>
    <row r="736" spans="1:6" x14ac:dyDescent="0.45">
      <c r="A736" t="s">
        <v>96</v>
      </c>
      <c r="B736" t="s">
        <v>20</v>
      </c>
      <c r="C736" t="s">
        <v>15</v>
      </c>
      <c r="D736">
        <f>VLOOKUP(Schedule!B736, 'Elo Ratings - Pre Season'!$A$2:$B$31,2, FALSE)</f>
        <v>1506.4629567151301</v>
      </c>
      <c r="E736">
        <f>VLOOKUP(Schedule!C736, 'Elo Ratings - Pre Season'!$A$2:$B$31,2, FALSE)</f>
        <v>1535.1075395159701</v>
      </c>
      <c r="F736">
        <v>7.3170731707316999E-2</v>
      </c>
    </row>
    <row r="737" spans="1:6" x14ac:dyDescent="0.45">
      <c r="A737" t="s">
        <v>96</v>
      </c>
      <c r="B737" t="s">
        <v>29</v>
      </c>
      <c r="C737" t="s">
        <v>16</v>
      </c>
      <c r="D737">
        <f>VLOOKUP(Schedule!B737, 'Elo Ratings - Pre Season'!$A$2:$B$31,2, FALSE)</f>
        <v>1559.22207084247</v>
      </c>
      <c r="E737">
        <f>VLOOKUP(Schedule!C737, 'Elo Ratings - Pre Season'!$A$2:$B$31,2, FALSE)</f>
        <v>1474.3085107648601</v>
      </c>
      <c r="F737">
        <v>-4.08163265306122E-2</v>
      </c>
    </row>
    <row r="738" spans="1:6" x14ac:dyDescent="0.45">
      <c r="A738" t="s">
        <v>96</v>
      </c>
      <c r="B738" t="s">
        <v>33</v>
      </c>
      <c r="C738" t="s">
        <v>36</v>
      </c>
      <c r="D738">
        <f>VLOOKUP(Schedule!B738, 'Elo Ratings - Pre Season'!$A$2:$B$31,2, FALSE)</f>
        <v>1427.1354796158</v>
      </c>
      <c r="E738">
        <f>VLOOKUP(Schedule!C738, 'Elo Ratings - Pre Season'!$A$2:$B$31,2, FALSE)</f>
        <v>1418.47649220432</v>
      </c>
      <c r="F738">
        <v>6.2111801242235101E-3</v>
      </c>
    </row>
    <row r="739" spans="1:6" x14ac:dyDescent="0.45">
      <c r="A739" t="s">
        <v>96</v>
      </c>
      <c r="B739" t="s">
        <v>11</v>
      </c>
      <c r="C739" t="s">
        <v>35</v>
      </c>
      <c r="D739">
        <f>VLOOKUP(Schedule!B739, 'Elo Ratings - Pre Season'!$A$2:$B$31,2, FALSE)</f>
        <v>1588.6730971234199</v>
      </c>
      <c r="E739">
        <f>VLOOKUP(Schedule!C739, 'Elo Ratings - Pre Season'!$A$2:$B$31,2, FALSE)</f>
        <v>1517.8440011816001</v>
      </c>
      <c r="F739">
        <v>4.2654028436019002E-2</v>
      </c>
    </row>
    <row r="740" spans="1:6" x14ac:dyDescent="0.45">
      <c r="A740" t="s">
        <v>97</v>
      </c>
      <c r="B740" t="s">
        <v>18</v>
      </c>
      <c r="C740" t="s">
        <v>24</v>
      </c>
      <c r="D740">
        <f>VLOOKUP(Schedule!B740, 'Elo Ratings - Pre Season'!$A$2:$B$31,2, FALSE)</f>
        <v>1422.7330514932301</v>
      </c>
      <c r="E740">
        <f>VLOOKUP(Schedule!C740, 'Elo Ratings - Pre Season'!$A$2:$B$31,2, FALSE)</f>
        <v>1535.44519643647</v>
      </c>
      <c r="F740">
        <v>-4.76190476190477E-2</v>
      </c>
    </row>
    <row r="741" spans="1:6" x14ac:dyDescent="0.45">
      <c r="A741" t="s">
        <v>97</v>
      </c>
      <c r="B741" t="s">
        <v>34</v>
      </c>
      <c r="C741" t="s">
        <v>39</v>
      </c>
      <c r="D741">
        <f>VLOOKUP(Schedule!B741, 'Elo Ratings - Pre Season'!$A$2:$B$31,2, FALSE)</f>
        <v>1503.8938502056101</v>
      </c>
      <c r="E741">
        <f>VLOOKUP(Schedule!C741, 'Elo Ratings - Pre Season'!$A$2:$B$31,2, FALSE)</f>
        <v>1505.1761432511801</v>
      </c>
      <c r="F741">
        <v>4.7619047619047603E-2</v>
      </c>
    </row>
    <row r="742" spans="1:6" x14ac:dyDescent="0.45">
      <c r="A742" t="s">
        <v>97</v>
      </c>
      <c r="B742" t="s">
        <v>20</v>
      </c>
      <c r="C742" t="s">
        <v>15</v>
      </c>
      <c r="D742">
        <f>VLOOKUP(Schedule!B742, 'Elo Ratings - Pre Season'!$A$2:$B$31,2, FALSE)</f>
        <v>1506.4629567151301</v>
      </c>
      <c r="E742">
        <f>VLOOKUP(Schedule!C742, 'Elo Ratings - Pre Season'!$A$2:$B$31,2, FALSE)</f>
        <v>1535.1075395159701</v>
      </c>
      <c r="F742">
        <v>7.3170731707316999E-2</v>
      </c>
    </row>
    <row r="743" spans="1:6" x14ac:dyDescent="0.45">
      <c r="A743" t="s">
        <v>97</v>
      </c>
      <c r="B743" t="s">
        <v>29</v>
      </c>
      <c r="C743" t="s">
        <v>16</v>
      </c>
      <c r="D743">
        <f>VLOOKUP(Schedule!B743, 'Elo Ratings - Pre Season'!$A$2:$B$31,2, FALSE)</f>
        <v>1559.22207084247</v>
      </c>
      <c r="E743">
        <f>VLOOKUP(Schedule!C743, 'Elo Ratings - Pre Season'!$A$2:$B$31,2, FALSE)</f>
        <v>1474.3085107648601</v>
      </c>
      <c r="F743">
        <v>-4.08163265306122E-2</v>
      </c>
    </row>
    <row r="744" spans="1:6" x14ac:dyDescent="0.45">
      <c r="A744" t="s">
        <v>97</v>
      </c>
      <c r="B744" t="s">
        <v>23</v>
      </c>
      <c r="C744" t="s">
        <v>26</v>
      </c>
      <c r="D744">
        <f>VLOOKUP(Schedule!B744, 'Elo Ratings - Pre Season'!$A$2:$B$31,2, FALSE)</f>
        <v>1455.5883504191299</v>
      </c>
      <c r="E744">
        <f>VLOOKUP(Schedule!C744, 'Elo Ratings - Pre Season'!$A$2:$B$31,2, FALSE)</f>
        <v>1477.56939209144</v>
      </c>
      <c r="F744">
        <v>0.19008264462809901</v>
      </c>
    </row>
    <row r="745" spans="1:6" x14ac:dyDescent="0.45">
      <c r="A745" t="s">
        <v>97</v>
      </c>
      <c r="B745" t="s">
        <v>17</v>
      </c>
      <c r="C745" t="s">
        <v>10</v>
      </c>
      <c r="D745">
        <f>VLOOKUP(Schedule!B745, 'Elo Ratings - Pre Season'!$A$2:$B$31,2, FALSE)</f>
        <v>1496.2510574284499</v>
      </c>
      <c r="E745">
        <f>VLOOKUP(Schedule!C745, 'Elo Ratings - Pre Season'!$A$2:$B$31,2, FALSE)</f>
        <v>1513.7838452168801</v>
      </c>
      <c r="F745">
        <v>-1.38888888888888E-2</v>
      </c>
    </row>
    <row r="746" spans="1:6" x14ac:dyDescent="0.45">
      <c r="A746" t="s">
        <v>97</v>
      </c>
      <c r="B746" t="s">
        <v>28</v>
      </c>
      <c r="C746" t="s">
        <v>19</v>
      </c>
      <c r="D746">
        <f>VLOOKUP(Schedule!B746, 'Elo Ratings - Pre Season'!$A$2:$B$31,2, FALSE)</f>
        <v>1468.3919248330999</v>
      </c>
      <c r="E746">
        <f>VLOOKUP(Schedule!C746, 'Elo Ratings - Pre Season'!$A$2:$B$31,2, FALSE)</f>
        <v>1501.1235706124401</v>
      </c>
      <c r="F746">
        <v>5.7971014492753603E-2</v>
      </c>
    </row>
    <row r="747" spans="1:6" x14ac:dyDescent="0.45">
      <c r="A747" t="s">
        <v>97</v>
      </c>
      <c r="B747" t="s">
        <v>41</v>
      </c>
      <c r="C747" t="s">
        <v>31</v>
      </c>
      <c r="D747">
        <f>VLOOKUP(Schedule!B747, 'Elo Ratings - Pre Season'!$A$2:$B$31,2, FALSE)</f>
        <v>1537.03223861109</v>
      </c>
      <c r="E747">
        <f>VLOOKUP(Schedule!C747, 'Elo Ratings - Pre Season'!$A$2:$B$31,2, FALSE)</f>
        <v>1527.6277566730801</v>
      </c>
      <c r="F747">
        <v>8.4745762711864403E-2</v>
      </c>
    </row>
    <row r="748" spans="1:6" x14ac:dyDescent="0.45">
      <c r="A748" t="s">
        <v>97</v>
      </c>
      <c r="B748" t="s">
        <v>27</v>
      </c>
      <c r="C748" t="s">
        <v>40</v>
      </c>
      <c r="D748">
        <f>VLOOKUP(Schedule!B748, 'Elo Ratings - Pre Season'!$A$2:$B$31,2, FALSE)</f>
        <v>1488.4482383178499</v>
      </c>
      <c r="E748">
        <f>VLOOKUP(Schedule!C748, 'Elo Ratings - Pre Season'!$A$2:$B$31,2, FALSE)</f>
        <v>1511.74507850229</v>
      </c>
      <c r="F748">
        <v>4.5751633986928102E-2</v>
      </c>
    </row>
    <row r="749" spans="1:6" x14ac:dyDescent="0.45">
      <c r="A749" t="s">
        <v>97</v>
      </c>
      <c r="B749" t="s">
        <v>21</v>
      </c>
      <c r="C749" t="s">
        <v>38</v>
      </c>
      <c r="D749">
        <f>VLOOKUP(Schedule!B749, 'Elo Ratings - Pre Season'!$A$2:$B$31,2, FALSE)</f>
        <v>1537.2568075547799</v>
      </c>
      <c r="E749">
        <f>VLOOKUP(Schedule!C749, 'Elo Ratings - Pre Season'!$A$2:$B$31,2, FALSE)</f>
        <v>1500.26839934439</v>
      </c>
      <c r="F749">
        <v>0.124324324324324</v>
      </c>
    </row>
    <row r="750" spans="1:6" x14ac:dyDescent="0.45">
      <c r="A750" t="s">
        <v>97</v>
      </c>
      <c r="B750" t="s">
        <v>30</v>
      </c>
      <c r="C750" t="s">
        <v>37</v>
      </c>
      <c r="D750">
        <f>VLOOKUP(Schedule!B750, 'Elo Ratings - Pre Season'!$A$2:$B$31,2, FALSE)</f>
        <v>1539.4562396036399</v>
      </c>
      <c r="E750">
        <f>VLOOKUP(Schedule!C750, 'Elo Ratings - Pre Season'!$A$2:$B$31,2, FALSE)</f>
        <v>1526.2027098211199</v>
      </c>
      <c r="F750">
        <v>9.3922651933701695E-2</v>
      </c>
    </row>
    <row r="751" spans="1:6" x14ac:dyDescent="0.45">
      <c r="A751" t="s">
        <v>97</v>
      </c>
      <c r="B751" t="s">
        <v>22</v>
      </c>
      <c r="C751" t="s">
        <v>25</v>
      </c>
      <c r="D751">
        <f>VLOOKUP(Schedule!B751, 'Elo Ratings - Pre Season'!$A$2:$B$31,2, FALSE)</f>
        <v>1536.86484917293</v>
      </c>
      <c r="E751">
        <f>VLOOKUP(Schedule!C751, 'Elo Ratings - Pre Season'!$A$2:$B$31,2, FALSE)</f>
        <v>1433.33420073452</v>
      </c>
      <c r="F751">
        <v>-5.5248618784530601E-3</v>
      </c>
    </row>
    <row r="752" spans="1:6" x14ac:dyDescent="0.45">
      <c r="A752" t="s">
        <v>97</v>
      </c>
      <c r="B752" t="s">
        <v>32</v>
      </c>
      <c r="C752" t="s">
        <v>42</v>
      </c>
      <c r="D752">
        <f>VLOOKUP(Schedule!B752, 'Elo Ratings - Pre Season'!$A$2:$B$31,2, FALSE)</f>
        <v>1514.0316812078199</v>
      </c>
      <c r="E752">
        <f>VLOOKUP(Schedule!C752, 'Elo Ratings - Pre Season'!$A$2:$B$31,2, FALSE)</f>
        <v>1590.545270505</v>
      </c>
      <c r="F752">
        <v>4.4585987261146598E-2</v>
      </c>
    </row>
    <row r="753" spans="1:6" x14ac:dyDescent="0.45">
      <c r="A753" t="s">
        <v>97</v>
      </c>
      <c r="B753" t="s">
        <v>33</v>
      </c>
      <c r="C753" t="s">
        <v>36</v>
      </c>
      <c r="D753">
        <f>VLOOKUP(Schedule!B753, 'Elo Ratings - Pre Season'!$A$2:$B$31,2, FALSE)</f>
        <v>1427.1354796158</v>
      </c>
      <c r="E753">
        <f>VLOOKUP(Schedule!C753, 'Elo Ratings - Pre Season'!$A$2:$B$31,2, FALSE)</f>
        <v>1418.47649220432</v>
      </c>
      <c r="F753">
        <v>6.2111801242235101E-3</v>
      </c>
    </row>
    <row r="754" spans="1:6" x14ac:dyDescent="0.45">
      <c r="A754" t="s">
        <v>97</v>
      </c>
      <c r="B754" t="s">
        <v>11</v>
      </c>
      <c r="C754" t="s">
        <v>35</v>
      </c>
      <c r="D754">
        <f>VLOOKUP(Schedule!B754, 'Elo Ratings - Pre Season'!$A$2:$B$31,2, FALSE)</f>
        <v>1588.6730971234199</v>
      </c>
      <c r="E754">
        <f>VLOOKUP(Schedule!C754, 'Elo Ratings - Pre Season'!$A$2:$B$31,2, FALSE)</f>
        <v>1517.8440011816001</v>
      </c>
      <c r="F754">
        <v>4.2654028436019002E-2</v>
      </c>
    </row>
    <row r="755" spans="1:6" x14ac:dyDescent="0.45">
      <c r="A755" t="s">
        <v>98</v>
      </c>
      <c r="B755" t="s">
        <v>28</v>
      </c>
      <c r="C755" t="s">
        <v>19</v>
      </c>
      <c r="D755">
        <f>VLOOKUP(Schedule!B755, 'Elo Ratings - Pre Season'!$A$2:$B$31,2, FALSE)</f>
        <v>1468.3919248330999</v>
      </c>
      <c r="E755">
        <f>VLOOKUP(Schedule!C755, 'Elo Ratings - Pre Season'!$A$2:$B$31,2, FALSE)</f>
        <v>1501.1235706124401</v>
      </c>
      <c r="F755">
        <v>5.7971014492753603E-2</v>
      </c>
    </row>
    <row r="756" spans="1:6" x14ac:dyDescent="0.45">
      <c r="A756" t="s">
        <v>98</v>
      </c>
      <c r="B756" t="s">
        <v>30</v>
      </c>
      <c r="C756" t="s">
        <v>37</v>
      </c>
      <c r="D756">
        <f>VLOOKUP(Schedule!B756, 'Elo Ratings - Pre Season'!$A$2:$B$31,2, FALSE)</f>
        <v>1539.4562396036399</v>
      </c>
      <c r="E756">
        <f>VLOOKUP(Schedule!C756, 'Elo Ratings - Pre Season'!$A$2:$B$31,2, FALSE)</f>
        <v>1526.2027098211199</v>
      </c>
      <c r="F756">
        <v>9.3922651933701695E-2</v>
      </c>
    </row>
    <row r="757" spans="1:6" x14ac:dyDescent="0.45">
      <c r="A757" t="s">
        <v>98</v>
      </c>
      <c r="B757" t="s">
        <v>41</v>
      </c>
      <c r="C757" t="s">
        <v>31</v>
      </c>
      <c r="D757">
        <f>VLOOKUP(Schedule!B757, 'Elo Ratings - Pre Season'!$A$2:$B$31,2, FALSE)</f>
        <v>1537.03223861109</v>
      </c>
      <c r="E757">
        <f>VLOOKUP(Schedule!C757, 'Elo Ratings - Pre Season'!$A$2:$B$31,2, FALSE)</f>
        <v>1527.6277566730801</v>
      </c>
      <c r="F757">
        <v>8.4745762711864403E-2</v>
      </c>
    </row>
    <row r="758" spans="1:6" x14ac:dyDescent="0.45">
      <c r="A758" t="s">
        <v>98</v>
      </c>
      <c r="B758" t="s">
        <v>17</v>
      </c>
      <c r="C758" t="s">
        <v>10</v>
      </c>
      <c r="D758">
        <f>VLOOKUP(Schedule!B758, 'Elo Ratings - Pre Season'!$A$2:$B$31,2, FALSE)</f>
        <v>1496.2510574284499</v>
      </c>
      <c r="E758">
        <f>VLOOKUP(Schedule!C758, 'Elo Ratings - Pre Season'!$A$2:$B$31,2, FALSE)</f>
        <v>1513.7838452168801</v>
      </c>
      <c r="F758">
        <v>-1.38888888888888E-2</v>
      </c>
    </row>
    <row r="759" spans="1:6" x14ac:dyDescent="0.45">
      <c r="A759" t="s">
        <v>98</v>
      </c>
      <c r="B759" t="s">
        <v>32</v>
      </c>
      <c r="C759" t="s">
        <v>42</v>
      </c>
      <c r="D759">
        <f>VLOOKUP(Schedule!B759, 'Elo Ratings - Pre Season'!$A$2:$B$31,2, FALSE)</f>
        <v>1514.0316812078199</v>
      </c>
      <c r="E759">
        <f>VLOOKUP(Schedule!C759, 'Elo Ratings - Pre Season'!$A$2:$B$31,2, FALSE)</f>
        <v>1590.545270505</v>
      </c>
      <c r="F759">
        <v>4.4585987261146598E-2</v>
      </c>
    </row>
    <row r="760" spans="1:6" x14ac:dyDescent="0.45">
      <c r="A760" t="s">
        <v>98</v>
      </c>
      <c r="B760" t="s">
        <v>33</v>
      </c>
      <c r="C760" t="s">
        <v>36</v>
      </c>
      <c r="D760">
        <f>VLOOKUP(Schedule!B760, 'Elo Ratings - Pre Season'!$A$2:$B$31,2, FALSE)</f>
        <v>1427.1354796158</v>
      </c>
      <c r="E760">
        <f>VLOOKUP(Schedule!C760, 'Elo Ratings - Pre Season'!$A$2:$B$31,2, FALSE)</f>
        <v>1418.47649220432</v>
      </c>
      <c r="F760">
        <v>6.2111801242235101E-3</v>
      </c>
    </row>
    <row r="761" spans="1:6" x14ac:dyDescent="0.45">
      <c r="A761" t="s">
        <v>98</v>
      </c>
      <c r="B761" t="s">
        <v>26</v>
      </c>
      <c r="C761" t="s">
        <v>22</v>
      </c>
      <c r="D761">
        <f>VLOOKUP(Schedule!B761, 'Elo Ratings - Pre Season'!$A$2:$B$31,2, FALSE)</f>
        <v>1477.56939209144</v>
      </c>
      <c r="E761">
        <f>VLOOKUP(Schedule!C761, 'Elo Ratings - Pre Season'!$A$2:$B$31,2, FALSE)</f>
        <v>1536.86484917293</v>
      </c>
      <c r="F761">
        <v>7.6687116564418296E-3</v>
      </c>
    </row>
    <row r="762" spans="1:6" x14ac:dyDescent="0.45">
      <c r="A762" t="s">
        <v>98</v>
      </c>
      <c r="B762" t="s">
        <v>25</v>
      </c>
      <c r="C762" t="s">
        <v>15</v>
      </c>
      <c r="D762">
        <f>VLOOKUP(Schedule!B762, 'Elo Ratings - Pre Season'!$A$2:$B$31,2, FALSE)</f>
        <v>1433.33420073452</v>
      </c>
      <c r="E762">
        <f>VLOOKUP(Schedule!C762, 'Elo Ratings - Pre Season'!$A$2:$B$31,2, FALSE)</f>
        <v>1535.1075395159701</v>
      </c>
      <c r="F762">
        <v>-4.2253521126760597E-2</v>
      </c>
    </row>
    <row r="763" spans="1:6" x14ac:dyDescent="0.45">
      <c r="A763" t="s">
        <v>99</v>
      </c>
      <c r="B763" t="s">
        <v>26</v>
      </c>
      <c r="C763" t="s">
        <v>22</v>
      </c>
      <c r="D763">
        <f>VLOOKUP(Schedule!B763, 'Elo Ratings - Pre Season'!$A$2:$B$31,2, FALSE)</f>
        <v>1477.56939209144</v>
      </c>
      <c r="E763">
        <f>VLOOKUP(Schedule!C763, 'Elo Ratings - Pre Season'!$A$2:$B$31,2, FALSE)</f>
        <v>1536.86484917293</v>
      </c>
      <c r="F763">
        <v>7.6687116564418296E-3</v>
      </c>
    </row>
    <row r="764" spans="1:6" x14ac:dyDescent="0.45">
      <c r="A764" t="s">
        <v>99</v>
      </c>
      <c r="B764" t="s">
        <v>28</v>
      </c>
      <c r="C764" t="s">
        <v>42</v>
      </c>
      <c r="D764">
        <f>VLOOKUP(Schedule!B764, 'Elo Ratings - Pre Season'!$A$2:$B$31,2, FALSE)</f>
        <v>1468.3919248330999</v>
      </c>
      <c r="E764">
        <f>VLOOKUP(Schedule!C764, 'Elo Ratings - Pre Season'!$A$2:$B$31,2, FALSE)</f>
        <v>1590.545270505</v>
      </c>
      <c r="F764">
        <v>5.7971014492753603E-2</v>
      </c>
    </row>
    <row r="765" spans="1:6" x14ac:dyDescent="0.45">
      <c r="A765" t="s">
        <v>99</v>
      </c>
      <c r="B765" t="s">
        <v>18</v>
      </c>
      <c r="C765" t="s">
        <v>37</v>
      </c>
      <c r="D765">
        <f>VLOOKUP(Schedule!B765, 'Elo Ratings - Pre Season'!$A$2:$B$31,2, FALSE)</f>
        <v>1422.7330514932301</v>
      </c>
      <c r="E765">
        <f>VLOOKUP(Schedule!C765, 'Elo Ratings - Pre Season'!$A$2:$B$31,2, FALSE)</f>
        <v>1526.2027098211199</v>
      </c>
      <c r="F765">
        <v>-4.76190476190477E-2</v>
      </c>
    </row>
    <row r="766" spans="1:6" x14ac:dyDescent="0.45">
      <c r="A766" t="s">
        <v>99</v>
      </c>
      <c r="B766" t="s">
        <v>21</v>
      </c>
      <c r="C766" t="s">
        <v>23</v>
      </c>
      <c r="D766">
        <f>VLOOKUP(Schedule!B766, 'Elo Ratings - Pre Season'!$A$2:$B$31,2, FALSE)</f>
        <v>1537.2568075547799</v>
      </c>
      <c r="E766">
        <f>VLOOKUP(Schedule!C766, 'Elo Ratings - Pre Season'!$A$2:$B$31,2, FALSE)</f>
        <v>1455.5883504191299</v>
      </c>
      <c r="F766">
        <v>0.124324324324324</v>
      </c>
    </row>
    <row r="767" spans="1:6" x14ac:dyDescent="0.45">
      <c r="A767" t="s">
        <v>99</v>
      </c>
      <c r="B767" t="s">
        <v>17</v>
      </c>
      <c r="C767" t="s">
        <v>11</v>
      </c>
      <c r="D767">
        <f>VLOOKUP(Schedule!B767, 'Elo Ratings - Pre Season'!$A$2:$B$31,2, FALSE)</f>
        <v>1496.2510574284499</v>
      </c>
      <c r="E767">
        <f>VLOOKUP(Schedule!C767, 'Elo Ratings - Pre Season'!$A$2:$B$31,2, FALSE)</f>
        <v>1588.6730971234199</v>
      </c>
      <c r="F767">
        <v>-1.38888888888888E-2</v>
      </c>
    </row>
    <row r="768" spans="1:6" x14ac:dyDescent="0.45">
      <c r="A768" t="s">
        <v>99</v>
      </c>
      <c r="B768" t="s">
        <v>39</v>
      </c>
      <c r="C768" t="s">
        <v>19</v>
      </c>
      <c r="D768">
        <f>VLOOKUP(Schedule!B768, 'Elo Ratings - Pre Season'!$A$2:$B$31,2, FALSE)</f>
        <v>1505.1761432511801</v>
      </c>
      <c r="E768">
        <f>VLOOKUP(Schedule!C768, 'Elo Ratings - Pre Season'!$A$2:$B$31,2, FALSE)</f>
        <v>1501.1235706124401</v>
      </c>
      <c r="F768">
        <v>0.102272727272727</v>
      </c>
    </row>
    <row r="769" spans="1:6" x14ac:dyDescent="0.45">
      <c r="A769" t="s">
        <v>99</v>
      </c>
      <c r="B769" t="s">
        <v>38</v>
      </c>
      <c r="C769" t="s">
        <v>40</v>
      </c>
      <c r="D769">
        <f>VLOOKUP(Schedule!B769, 'Elo Ratings - Pre Season'!$A$2:$B$31,2, FALSE)</f>
        <v>1500.26839934439</v>
      </c>
      <c r="E769">
        <f>VLOOKUP(Schedule!C769, 'Elo Ratings - Pre Season'!$A$2:$B$31,2, FALSE)</f>
        <v>1511.74507850229</v>
      </c>
      <c r="F769">
        <v>5.1282051282051398E-2</v>
      </c>
    </row>
    <row r="770" spans="1:6" x14ac:dyDescent="0.45">
      <c r="A770" t="s">
        <v>99</v>
      </c>
      <c r="B770" t="s">
        <v>25</v>
      </c>
      <c r="C770" t="s">
        <v>15</v>
      </c>
      <c r="D770">
        <f>VLOOKUP(Schedule!B770, 'Elo Ratings - Pre Season'!$A$2:$B$31,2, FALSE)</f>
        <v>1433.33420073452</v>
      </c>
      <c r="E770">
        <f>VLOOKUP(Schedule!C770, 'Elo Ratings - Pre Season'!$A$2:$B$31,2, FALSE)</f>
        <v>1535.1075395159701</v>
      </c>
      <c r="F770">
        <v>-4.2253521126760597E-2</v>
      </c>
    </row>
    <row r="771" spans="1:6" x14ac:dyDescent="0.45">
      <c r="A771" t="s">
        <v>99</v>
      </c>
      <c r="B771" t="s">
        <v>24</v>
      </c>
      <c r="C771" t="s">
        <v>31</v>
      </c>
      <c r="D771">
        <f>VLOOKUP(Schedule!B771, 'Elo Ratings - Pre Season'!$A$2:$B$31,2, FALSE)</f>
        <v>1535.44519643647</v>
      </c>
      <c r="E771">
        <f>VLOOKUP(Schedule!C771, 'Elo Ratings - Pre Season'!$A$2:$B$31,2, FALSE)</f>
        <v>1527.6277566730801</v>
      </c>
      <c r="F771">
        <v>0.12727272727272701</v>
      </c>
    </row>
    <row r="772" spans="1:6" x14ac:dyDescent="0.45">
      <c r="A772" t="s">
        <v>99</v>
      </c>
      <c r="B772" t="s">
        <v>20</v>
      </c>
      <c r="C772" t="s">
        <v>32</v>
      </c>
      <c r="D772">
        <f>VLOOKUP(Schedule!B772, 'Elo Ratings - Pre Season'!$A$2:$B$31,2, FALSE)</f>
        <v>1506.4629567151301</v>
      </c>
      <c r="E772">
        <f>VLOOKUP(Schedule!C772, 'Elo Ratings - Pre Season'!$A$2:$B$31,2, FALSE)</f>
        <v>1514.0316812078199</v>
      </c>
      <c r="F772">
        <v>7.3170731707316999E-2</v>
      </c>
    </row>
    <row r="773" spans="1:6" x14ac:dyDescent="0.45">
      <c r="A773" t="s">
        <v>99</v>
      </c>
      <c r="B773" t="s">
        <v>36</v>
      </c>
      <c r="C773" t="s">
        <v>41</v>
      </c>
      <c r="D773">
        <f>VLOOKUP(Schedule!B773, 'Elo Ratings - Pre Season'!$A$2:$B$31,2, FALSE)</f>
        <v>1418.47649220432</v>
      </c>
      <c r="E773">
        <f>VLOOKUP(Schedule!C773, 'Elo Ratings - Pre Season'!$A$2:$B$31,2, FALSE)</f>
        <v>1537.03223861109</v>
      </c>
      <c r="F773">
        <v>0.22834645669291301</v>
      </c>
    </row>
    <row r="774" spans="1:6" x14ac:dyDescent="0.45">
      <c r="A774" t="s">
        <v>99</v>
      </c>
      <c r="B774" t="s">
        <v>16</v>
      </c>
      <c r="C774" t="s">
        <v>34</v>
      </c>
      <c r="D774">
        <f>VLOOKUP(Schedule!B774, 'Elo Ratings - Pre Season'!$A$2:$B$31,2, FALSE)</f>
        <v>1474.3085107648601</v>
      </c>
      <c r="E774">
        <f>VLOOKUP(Schedule!C774, 'Elo Ratings - Pre Season'!$A$2:$B$31,2, FALSE)</f>
        <v>1503.8938502056101</v>
      </c>
      <c r="F774">
        <v>6.8493150684931406E-2</v>
      </c>
    </row>
    <row r="775" spans="1:6" x14ac:dyDescent="0.45">
      <c r="A775" t="s">
        <v>99</v>
      </c>
      <c r="B775" t="s">
        <v>33</v>
      </c>
      <c r="C775" t="s">
        <v>29</v>
      </c>
      <c r="D775">
        <f>VLOOKUP(Schedule!B775, 'Elo Ratings - Pre Season'!$A$2:$B$31,2, FALSE)</f>
        <v>1427.1354796158</v>
      </c>
      <c r="E775">
        <f>VLOOKUP(Schedule!C775, 'Elo Ratings - Pre Season'!$A$2:$B$31,2, FALSE)</f>
        <v>1559.22207084247</v>
      </c>
      <c r="F775">
        <v>6.2111801242235101E-3</v>
      </c>
    </row>
    <row r="776" spans="1:6" x14ac:dyDescent="0.45">
      <c r="A776" t="s">
        <v>99</v>
      </c>
      <c r="B776" t="s">
        <v>35</v>
      </c>
      <c r="C776" t="s">
        <v>27</v>
      </c>
      <c r="D776">
        <f>VLOOKUP(Schedule!B776, 'Elo Ratings - Pre Season'!$A$2:$B$31,2, FALSE)</f>
        <v>1517.8440011816001</v>
      </c>
      <c r="E776">
        <f>VLOOKUP(Schedule!C776, 'Elo Ratings - Pre Season'!$A$2:$B$31,2, FALSE)</f>
        <v>1488.4482383178499</v>
      </c>
      <c r="F776">
        <v>5.0632911392405201E-2</v>
      </c>
    </row>
    <row r="777" spans="1:6" x14ac:dyDescent="0.45">
      <c r="A777" t="s">
        <v>99</v>
      </c>
      <c r="B777" t="s">
        <v>10</v>
      </c>
      <c r="C777" t="s">
        <v>30</v>
      </c>
      <c r="D777">
        <f>VLOOKUP(Schedule!B777, 'Elo Ratings - Pre Season'!$A$2:$B$31,2, FALSE)</f>
        <v>1513.7838452168801</v>
      </c>
      <c r="E777">
        <f>VLOOKUP(Schedule!C777, 'Elo Ratings - Pre Season'!$A$2:$B$31,2, FALSE)</f>
        <v>1539.4562396036399</v>
      </c>
      <c r="F777">
        <v>2.9239766081871298E-2</v>
      </c>
    </row>
    <row r="778" spans="1:6" x14ac:dyDescent="0.45">
      <c r="A778" t="s">
        <v>100</v>
      </c>
      <c r="B778" t="s">
        <v>26</v>
      </c>
      <c r="C778" t="s">
        <v>22</v>
      </c>
      <c r="D778">
        <f>VLOOKUP(Schedule!B778, 'Elo Ratings - Pre Season'!$A$2:$B$31,2, FALSE)</f>
        <v>1477.56939209144</v>
      </c>
      <c r="E778">
        <f>VLOOKUP(Schedule!C778, 'Elo Ratings - Pre Season'!$A$2:$B$31,2, FALSE)</f>
        <v>1536.86484917293</v>
      </c>
      <c r="F778">
        <v>7.6687116564418296E-3</v>
      </c>
    </row>
    <row r="779" spans="1:6" x14ac:dyDescent="0.45">
      <c r="A779" t="s">
        <v>100</v>
      </c>
      <c r="B779" t="s">
        <v>39</v>
      </c>
      <c r="C779" t="s">
        <v>19</v>
      </c>
      <c r="D779">
        <f>VLOOKUP(Schedule!B779, 'Elo Ratings - Pre Season'!$A$2:$B$31,2, FALSE)</f>
        <v>1505.1761432511801</v>
      </c>
      <c r="E779">
        <f>VLOOKUP(Schedule!C779, 'Elo Ratings - Pre Season'!$A$2:$B$31,2, FALSE)</f>
        <v>1501.1235706124401</v>
      </c>
      <c r="F779">
        <v>0.102272727272727</v>
      </c>
    </row>
    <row r="780" spans="1:6" x14ac:dyDescent="0.45">
      <c r="A780" t="s">
        <v>100</v>
      </c>
      <c r="B780" t="s">
        <v>24</v>
      </c>
      <c r="C780" t="s">
        <v>31</v>
      </c>
      <c r="D780">
        <f>VLOOKUP(Schedule!B780, 'Elo Ratings - Pre Season'!$A$2:$B$31,2, FALSE)</f>
        <v>1535.44519643647</v>
      </c>
      <c r="E780">
        <f>VLOOKUP(Schedule!C780, 'Elo Ratings - Pre Season'!$A$2:$B$31,2, FALSE)</f>
        <v>1527.6277566730801</v>
      </c>
      <c r="F780">
        <v>0.12727272727272701</v>
      </c>
    </row>
    <row r="781" spans="1:6" x14ac:dyDescent="0.45">
      <c r="A781" t="s">
        <v>100</v>
      </c>
      <c r="B781" t="s">
        <v>25</v>
      </c>
      <c r="C781" t="s">
        <v>15</v>
      </c>
      <c r="D781">
        <f>VLOOKUP(Schedule!B781, 'Elo Ratings - Pre Season'!$A$2:$B$31,2, FALSE)</f>
        <v>1433.33420073452</v>
      </c>
      <c r="E781">
        <f>VLOOKUP(Schedule!C781, 'Elo Ratings - Pre Season'!$A$2:$B$31,2, FALSE)</f>
        <v>1535.1075395159701</v>
      </c>
      <c r="F781">
        <v>-4.2253521126760597E-2</v>
      </c>
    </row>
    <row r="782" spans="1:6" x14ac:dyDescent="0.45">
      <c r="A782" t="s">
        <v>100</v>
      </c>
      <c r="B782" t="s">
        <v>18</v>
      </c>
      <c r="C782" t="s">
        <v>37</v>
      </c>
      <c r="D782">
        <f>VLOOKUP(Schedule!B782, 'Elo Ratings - Pre Season'!$A$2:$B$31,2, FALSE)</f>
        <v>1422.7330514932301</v>
      </c>
      <c r="E782">
        <f>VLOOKUP(Schedule!C782, 'Elo Ratings - Pre Season'!$A$2:$B$31,2, FALSE)</f>
        <v>1526.2027098211199</v>
      </c>
      <c r="F782">
        <v>-4.76190476190477E-2</v>
      </c>
    </row>
    <row r="783" spans="1:6" x14ac:dyDescent="0.45">
      <c r="A783" t="s">
        <v>100</v>
      </c>
      <c r="B783" t="s">
        <v>28</v>
      </c>
      <c r="C783" t="s">
        <v>42</v>
      </c>
      <c r="D783">
        <f>VLOOKUP(Schedule!B783, 'Elo Ratings - Pre Season'!$A$2:$B$31,2, FALSE)</f>
        <v>1468.3919248330999</v>
      </c>
      <c r="E783">
        <f>VLOOKUP(Schedule!C783, 'Elo Ratings - Pre Season'!$A$2:$B$31,2, FALSE)</f>
        <v>1590.545270505</v>
      </c>
      <c r="F783">
        <v>5.7971014492753603E-2</v>
      </c>
    </row>
    <row r="784" spans="1:6" x14ac:dyDescent="0.45">
      <c r="A784" t="s">
        <v>100</v>
      </c>
      <c r="B784" t="s">
        <v>33</v>
      </c>
      <c r="C784" t="s">
        <v>29</v>
      </c>
      <c r="D784">
        <f>VLOOKUP(Schedule!B784, 'Elo Ratings - Pre Season'!$A$2:$B$31,2, FALSE)</f>
        <v>1427.1354796158</v>
      </c>
      <c r="E784">
        <f>VLOOKUP(Schedule!C784, 'Elo Ratings - Pre Season'!$A$2:$B$31,2, FALSE)</f>
        <v>1559.22207084247</v>
      </c>
      <c r="F784">
        <v>6.2111801242235101E-3</v>
      </c>
    </row>
    <row r="785" spans="1:6" x14ac:dyDescent="0.45">
      <c r="A785" t="s">
        <v>100</v>
      </c>
      <c r="B785" t="s">
        <v>21</v>
      </c>
      <c r="C785" t="s">
        <v>23</v>
      </c>
      <c r="D785">
        <f>VLOOKUP(Schedule!B785, 'Elo Ratings - Pre Season'!$A$2:$B$31,2, FALSE)</f>
        <v>1537.2568075547799</v>
      </c>
      <c r="E785">
        <f>VLOOKUP(Schedule!C785, 'Elo Ratings - Pre Season'!$A$2:$B$31,2, FALSE)</f>
        <v>1455.5883504191299</v>
      </c>
      <c r="F785">
        <v>0.124324324324324</v>
      </c>
    </row>
    <row r="786" spans="1:6" x14ac:dyDescent="0.45">
      <c r="A786" t="s">
        <v>100</v>
      </c>
      <c r="B786" t="s">
        <v>38</v>
      </c>
      <c r="C786" t="s">
        <v>40</v>
      </c>
      <c r="D786">
        <f>VLOOKUP(Schedule!B786, 'Elo Ratings - Pre Season'!$A$2:$B$31,2, FALSE)</f>
        <v>1500.26839934439</v>
      </c>
      <c r="E786">
        <f>VLOOKUP(Schedule!C786, 'Elo Ratings - Pre Season'!$A$2:$B$31,2, FALSE)</f>
        <v>1511.74507850229</v>
      </c>
      <c r="F786">
        <v>5.1282051282051398E-2</v>
      </c>
    </row>
    <row r="787" spans="1:6" x14ac:dyDescent="0.45">
      <c r="A787" t="s">
        <v>100</v>
      </c>
      <c r="B787" t="s">
        <v>17</v>
      </c>
      <c r="C787" t="s">
        <v>11</v>
      </c>
      <c r="D787">
        <f>VLOOKUP(Schedule!B787, 'Elo Ratings - Pre Season'!$A$2:$B$31,2, FALSE)</f>
        <v>1496.2510574284499</v>
      </c>
      <c r="E787">
        <f>VLOOKUP(Schedule!C787, 'Elo Ratings - Pre Season'!$A$2:$B$31,2, FALSE)</f>
        <v>1588.6730971234199</v>
      </c>
      <c r="F787">
        <v>-1.38888888888888E-2</v>
      </c>
    </row>
    <row r="788" spans="1:6" x14ac:dyDescent="0.45">
      <c r="A788" t="s">
        <v>100</v>
      </c>
      <c r="B788" t="s">
        <v>20</v>
      </c>
      <c r="C788" t="s">
        <v>32</v>
      </c>
      <c r="D788">
        <f>VLOOKUP(Schedule!B788, 'Elo Ratings - Pre Season'!$A$2:$B$31,2, FALSE)</f>
        <v>1506.4629567151301</v>
      </c>
      <c r="E788">
        <f>VLOOKUP(Schedule!C788, 'Elo Ratings - Pre Season'!$A$2:$B$31,2, FALSE)</f>
        <v>1514.0316812078199</v>
      </c>
      <c r="F788">
        <v>7.3170731707316999E-2</v>
      </c>
    </row>
    <row r="789" spans="1:6" x14ac:dyDescent="0.45">
      <c r="A789" t="s">
        <v>100</v>
      </c>
      <c r="B789" t="s">
        <v>36</v>
      </c>
      <c r="C789" t="s">
        <v>41</v>
      </c>
      <c r="D789">
        <f>VLOOKUP(Schedule!B789, 'Elo Ratings - Pre Season'!$A$2:$B$31,2, FALSE)</f>
        <v>1418.47649220432</v>
      </c>
      <c r="E789">
        <f>VLOOKUP(Schedule!C789, 'Elo Ratings - Pre Season'!$A$2:$B$31,2, FALSE)</f>
        <v>1537.03223861109</v>
      </c>
      <c r="F789">
        <v>0.22834645669291301</v>
      </c>
    </row>
    <row r="790" spans="1:6" x14ac:dyDescent="0.45">
      <c r="A790" t="s">
        <v>100</v>
      </c>
      <c r="B790" t="s">
        <v>16</v>
      </c>
      <c r="C790" t="s">
        <v>34</v>
      </c>
      <c r="D790">
        <f>VLOOKUP(Schedule!B790, 'Elo Ratings - Pre Season'!$A$2:$B$31,2, FALSE)</f>
        <v>1474.3085107648601</v>
      </c>
      <c r="E790">
        <f>VLOOKUP(Schedule!C790, 'Elo Ratings - Pre Season'!$A$2:$B$31,2, FALSE)</f>
        <v>1503.8938502056101</v>
      </c>
      <c r="F790">
        <v>6.8493150684931406E-2</v>
      </c>
    </row>
    <row r="791" spans="1:6" x14ac:dyDescent="0.45">
      <c r="A791" t="s">
        <v>100</v>
      </c>
      <c r="B791" t="s">
        <v>10</v>
      </c>
      <c r="C791" t="s">
        <v>30</v>
      </c>
      <c r="D791">
        <f>VLOOKUP(Schedule!B791, 'Elo Ratings - Pre Season'!$A$2:$B$31,2, FALSE)</f>
        <v>1513.7838452168801</v>
      </c>
      <c r="E791">
        <f>VLOOKUP(Schedule!C791, 'Elo Ratings - Pre Season'!$A$2:$B$31,2, FALSE)</f>
        <v>1539.4562396036399</v>
      </c>
      <c r="F791">
        <v>2.9239766081871298E-2</v>
      </c>
    </row>
    <row r="792" spans="1:6" x14ac:dyDescent="0.45">
      <c r="A792" t="s">
        <v>100</v>
      </c>
      <c r="B792" t="s">
        <v>35</v>
      </c>
      <c r="C792" t="s">
        <v>27</v>
      </c>
      <c r="D792">
        <f>VLOOKUP(Schedule!B792, 'Elo Ratings - Pre Season'!$A$2:$B$31,2, FALSE)</f>
        <v>1517.8440011816001</v>
      </c>
      <c r="E792">
        <f>VLOOKUP(Schedule!C792, 'Elo Ratings - Pre Season'!$A$2:$B$31,2, FALSE)</f>
        <v>1488.4482383178499</v>
      </c>
      <c r="F792">
        <v>5.0632911392405201E-2</v>
      </c>
    </row>
    <row r="793" spans="1:6" x14ac:dyDescent="0.45">
      <c r="A793" t="s">
        <v>101</v>
      </c>
      <c r="B793" t="s">
        <v>18</v>
      </c>
      <c r="C793" t="s">
        <v>37</v>
      </c>
      <c r="D793">
        <f>VLOOKUP(Schedule!B793, 'Elo Ratings - Pre Season'!$A$2:$B$31,2, FALSE)</f>
        <v>1422.7330514932301</v>
      </c>
      <c r="E793">
        <f>VLOOKUP(Schedule!C793, 'Elo Ratings - Pre Season'!$A$2:$B$31,2, FALSE)</f>
        <v>1526.2027098211199</v>
      </c>
      <c r="F793">
        <v>-4.76190476190477E-2</v>
      </c>
    </row>
    <row r="794" spans="1:6" x14ac:dyDescent="0.45">
      <c r="A794" t="s">
        <v>101</v>
      </c>
      <c r="B794" t="s">
        <v>28</v>
      </c>
      <c r="C794" t="s">
        <v>42</v>
      </c>
      <c r="D794">
        <f>VLOOKUP(Schedule!B794, 'Elo Ratings - Pre Season'!$A$2:$B$31,2, FALSE)</f>
        <v>1468.3919248330999</v>
      </c>
      <c r="E794">
        <f>VLOOKUP(Schedule!C794, 'Elo Ratings - Pre Season'!$A$2:$B$31,2, FALSE)</f>
        <v>1590.545270505</v>
      </c>
      <c r="F794">
        <v>5.7971014492753603E-2</v>
      </c>
    </row>
    <row r="795" spans="1:6" x14ac:dyDescent="0.45">
      <c r="A795" t="s">
        <v>101</v>
      </c>
      <c r="B795" t="s">
        <v>38</v>
      </c>
      <c r="C795" t="s">
        <v>40</v>
      </c>
      <c r="D795">
        <f>VLOOKUP(Schedule!B795, 'Elo Ratings - Pre Season'!$A$2:$B$31,2, FALSE)</f>
        <v>1500.26839934439</v>
      </c>
      <c r="E795">
        <f>VLOOKUP(Schedule!C795, 'Elo Ratings - Pre Season'!$A$2:$B$31,2, FALSE)</f>
        <v>1511.74507850229</v>
      </c>
      <c r="F795">
        <v>5.1282051282051398E-2</v>
      </c>
    </row>
    <row r="796" spans="1:6" x14ac:dyDescent="0.45">
      <c r="A796" t="s">
        <v>101</v>
      </c>
      <c r="B796" t="s">
        <v>17</v>
      </c>
      <c r="C796" t="s">
        <v>11</v>
      </c>
      <c r="D796">
        <f>VLOOKUP(Schedule!B796, 'Elo Ratings - Pre Season'!$A$2:$B$31,2, FALSE)</f>
        <v>1496.2510574284499</v>
      </c>
      <c r="E796">
        <f>VLOOKUP(Schedule!C796, 'Elo Ratings - Pre Season'!$A$2:$B$31,2, FALSE)</f>
        <v>1588.6730971234199</v>
      </c>
      <c r="F796">
        <v>-1.38888888888888E-2</v>
      </c>
    </row>
    <row r="797" spans="1:6" x14ac:dyDescent="0.45">
      <c r="A797" t="s">
        <v>101</v>
      </c>
      <c r="B797" t="s">
        <v>39</v>
      </c>
      <c r="C797" t="s">
        <v>19</v>
      </c>
      <c r="D797">
        <f>VLOOKUP(Schedule!B797, 'Elo Ratings - Pre Season'!$A$2:$B$31,2, FALSE)</f>
        <v>1505.1761432511801</v>
      </c>
      <c r="E797">
        <f>VLOOKUP(Schedule!C797, 'Elo Ratings - Pre Season'!$A$2:$B$31,2, FALSE)</f>
        <v>1501.1235706124401</v>
      </c>
      <c r="F797">
        <v>0.102272727272727</v>
      </c>
    </row>
    <row r="798" spans="1:6" x14ac:dyDescent="0.45">
      <c r="A798" t="s">
        <v>101</v>
      </c>
      <c r="B798" t="s">
        <v>21</v>
      </c>
      <c r="C798" t="s">
        <v>23</v>
      </c>
      <c r="D798">
        <f>VLOOKUP(Schedule!B798, 'Elo Ratings - Pre Season'!$A$2:$B$31,2, FALSE)</f>
        <v>1537.2568075547799</v>
      </c>
      <c r="E798">
        <f>VLOOKUP(Schedule!C798, 'Elo Ratings - Pre Season'!$A$2:$B$31,2, FALSE)</f>
        <v>1455.5883504191299</v>
      </c>
      <c r="F798">
        <v>0.124324324324324</v>
      </c>
    </row>
    <row r="799" spans="1:6" x14ac:dyDescent="0.45">
      <c r="A799" t="s">
        <v>101</v>
      </c>
      <c r="B799" t="s">
        <v>26</v>
      </c>
      <c r="C799" t="s">
        <v>22</v>
      </c>
      <c r="D799">
        <f>VLOOKUP(Schedule!B799, 'Elo Ratings - Pre Season'!$A$2:$B$31,2, FALSE)</f>
        <v>1477.56939209144</v>
      </c>
      <c r="E799">
        <f>VLOOKUP(Schedule!C799, 'Elo Ratings - Pre Season'!$A$2:$B$31,2, FALSE)</f>
        <v>1536.86484917293</v>
      </c>
      <c r="F799">
        <v>7.6687116564418296E-3</v>
      </c>
    </row>
    <row r="800" spans="1:6" x14ac:dyDescent="0.45">
      <c r="A800" t="s">
        <v>101</v>
      </c>
      <c r="B800" t="s">
        <v>24</v>
      </c>
      <c r="C800" t="s">
        <v>31</v>
      </c>
      <c r="D800">
        <f>VLOOKUP(Schedule!B800, 'Elo Ratings - Pre Season'!$A$2:$B$31,2, FALSE)</f>
        <v>1535.44519643647</v>
      </c>
      <c r="E800">
        <f>VLOOKUP(Schedule!C800, 'Elo Ratings - Pre Season'!$A$2:$B$31,2, FALSE)</f>
        <v>1527.6277566730801</v>
      </c>
      <c r="F800">
        <v>0.12727272727272701</v>
      </c>
    </row>
    <row r="801" spans="1:6" x14ac:dyDescent="0.45">
      <c r="A801" t="s">
        <v>101</v>
      </c>
      <c r="B801" t="s">
        <v>25</v>
      </c>
      <c r="C801" t="s">
        <v>15</v>
      </c>
      <c r="D801">
        <f>VLOOKUP(Schedule!B801, 'Elo Ratings - Pre Season'!$A$2:$B$31,2, FALSE)</f>
        <v>1433.33420073452</v>
      </c>
      <c r="E801">
        <f>VLOOKUP(Schedule!C801, 'Elo Ratings - Pre Season'!$A$2:$B$31,2, FALSE)</f>
        <v>1535.1075395159701</v>
      </c>
      <c r="F801">
        <v>-4.2253521126760597E-2</v>
      </c>
    </row>
    <row r="802" spans="1:6" x14ac:dyDescent="0.45">
      <c r="A802" t="s">
        <v>101</v>
      </c>
      <c r="B802" t="s">
        <v>36</v>
      </c>
      <c r="C802" t="s">
        <v>41</v>
      </c>
      <c r="D802">
        <f>VLOOKUP(Schedule!B802, 'Elo Ratings - Pre Season'!$A$2:$B$31,2, FALSE)</f>
        <v>1418.47649220432</v>
      </c>
      <c r="E802">
        <f>VLOOKUP(Schedule!C802, 'Elo Ratings - Pre Season'!$A$2:$B$31,2, FALSE)</f>
        <v>1537.03223861109</v>
      </c>
      <c r="F802">
        <v>0.22834645669291301</v>
      </c>
    </row>
    <row r="803" spans="1:6" x14ac:dyDescent="0.45">
      <c r="A803" t="s">
        <v>101</v>
      </c>
      <c r="B803" t="s">
        <v>16</v>
      </c>
      <c r="C803" t="s">
        <v>34</v>
      </c>
      <c r="D803">
        <f>VLOOKUP(Schedule!B803, 'Elo Ratings - Pre Season'!$A$2:$B$31,2, FALSE)</f>
        <v>1474.3085107648601</v>
      </c>
      <c r="E803">
        <f>VLOOKUP(Schedule!C803, 'Elo Ratings - Pre Season'!$A$2:$B$31,2, FALSE)</f>
        <v>1503.8938502056101</v>
      </c>
      <c r="F803">
        <v>6.8493150684931406E-2</v>
      </c>
    </row>
    <row r="804" spans="1:6" x14ac:dyDescent="0.45">
      <c r="A804" t="s">
        <v>101</v>
      </c>
      <c r="B804" t="s">
        <v>33</v>
      </c>
      <c r="C804" t="s">
        <v>29</v>
      </c>
      <c r="D804">
        <f>VLOOKUP(Schedule!B804, 'Elo Ratings - Pre Season'!$A$2:$B$31,2, FALSE)</f>
        <v>1427.1354796158</v>
      </c>
      <c r="E804">
        <f>VLOOKUP(Schedule!C804, 'Elo Ratings - Pre Season'!$A$2:$B$31,2, FALSE)</f>
        <v>1559.22207084247</v>
      </c>
      <c r="F804">
        <v>6.2111801242235101E-3</v>
      </c>
    </row>
    <row r="805" spans="1:6" x14ac:dyDescent="0.45">
      <c r="A805" t="s">
        <v>101</v>
      </c>
      <c r="B805" t="s">
        <v>35</v>
      </c>
      <c r="C805" t="s">
        <v>27</v>
      </c>
      <c r="D805">
        <f>VLOOKUP(Schedule!B805, 'Elo Ratings - Pre Season'!$A$2:$B$31,2, FALSE)</f>
        <v>1517.8440011816001</v>
      </c>
      <c r="E805">
        <f>VLOOKUP(Schedule!C805, 'Elo Ratings - Pre Season'!$A$2:$B$31,2, FALSE)</f>
        <v>1488.4482383178499</v>
      </c>
      <c r="F805">
        <v>5.0632911392405201E-2</v>
      </c>
    </row>
    <row r="806" spans="1:6" x14ac:dyDescent="0.45">
      <c r="A806" t="s">
        <v>101</v>
      </c>
      <c r="B806" t="s">
        <v>10</v>
      </c>
      <c r="C806" t="s">
        <v>30</v>
      </c>
      <c r="D806">
        <f>VLOOKUP(Schedule!B806, 'Elo Ratings - Pre Season'!$A$2:$B$31,2, FALSE)</f>
        <v>1513.7838452168801</v>
      </c>
      <c r="E806">
        <f>VLOOKUP(Schedule!C806, 'Elo Ratings - Pre Season'!$A$2:$B$31,2, FALSE)</f>
        <v>1539.4562396036399</v>
      </c>
      <c r="F806">
        <v>2.9239766081871298E-2</v>
      </c>
    </row>
    <row r="807" spans="1:6" x14ac:dyDescent="0.45">
      <c r="A807" t="s">
        <v>101</v>
      </c>
      <c r="B807" t="s">
        <v>20</v>
      </c>
      <c r="C807" t="s">
        <v>32</v>
      </c>
      <c r="D807">
        <f>VLOOKUP(Schedule!B807, 'Elo Ratings - Pre Season'!$A$2:$B$31,2, FALSE)</f>
        <v>1506.4629567151301</v>
      </c>
      <c r="E807">
        <f>VLOOKUP(Schedule!C807, 'Elo Ratings - Pre Season'!$A$2:$B$31,2, FALSE)</f>
        <v>1514.0316812078199</v>
      </c>
      <c r="F807">
        <v>7.3170731707316999E-2</v>
      </c>
    </row>
    <row r="808" spans="1:6" x14ac:dyDescent="0.45">
      <c r="A808" t="s">
        <v>102</v>
      </c>
      <c r="B808" t="s">
        <v>15</v>
      </c>
      <c r="C808" t="s">
        <v>38</v>
      </c>
      <c r="D808">
        <f>VLOOKUP(Schedule!B808, 'Elo Ratings - Pre Season'!$A$2:$B$31,2, FALSE)</f>
        <v>1535.1075395159701</v>
      </c>
      <c r="E808">
        <f>VLOOKUP(Schedule!C808, 'Elo Ratings - Pre Season'!$A$2:$B$31,2, FALSE)</f>
        <v>1500.26839934439</v>
      </c>
      <c r="F808">
        <v>2.1739130434782698E-2</v>
      </c>
    </row>
    <row r="809" spans="1:6" x14ac:dyDescent="0.45">
      <c r="A809" t="s">
        <v>102</v>
      </c>
      <c r="B809" t="s">
        <v>24</v>
      </c>
      <c r="C809" t="s">
        <v>23</v>
      </c>
      <c r="D809">
        <f>VLOOKUP(Schedule!B809, 'Elo Ratings - Pre Season'!$A$2:$B$31,2, FALSE)</f>
        <v>1535.44519643647</v>
      </c>
      <c r="E809">
        <f>VLOOKUP(Schedule!C809, 'Elo Ratings - Pre Season'!$A$2:$B$31,2, FALSE)</f>
        <v>1455.5883504191299</v>
      </c>
      <c r="F809">
        <v>0.12727272727272701</v>
      </c>
    </row>
    <row r="810" spans="1:6" x14ac:dyDescent="0.45">
      <c r="A810" t="s">
        <v>102</v>
      </c>
      <c r="B810" t="s">
        <v>25</v>
      </c>
      <c r="C810" t="s">
        <v>22</v>
      </c>
      <c r="D810">
        <f>VLOOKUP(Schedule!B810, 'Elo Ratings - Pre Season'!$A$2:$B$31,2, FALSE)</f>
        <v>1433.33420073452</v>
      </c>
      <c r="E810">
        <f>VLOOKUP(Schedule!C810, 'Elo Ratings - Pre Season'!$A$2:$B$31,2, FALSE)</f>
        <v>1536.86484917293</v>
      </c>
      <c r="F810">
        <v>-4.2253521126760597E-2</v>
      </c>
    </row>
    <row r="811" spans="1:6" x14ac:dyDescent="0.45">
      <c r="A811" t="s">
        <v>102</v>
      </c>
      <c r="B811" t="s">
        <v>36</v>
      </c>
      <c r="C811" t="s">
        <v>34</v>
      </c>
      <c r="D811">
        <f>VLOOKUP(Schedule!B811, 'Elo Ratings - Pre Season'!$A$2:$B$31,2, FALSE)</f>
        <v>1418.47649220432</v>
      </c>
      <c r="E811">
        <f>VLOOKUP(Schedule!C811, 'Elo Ratings - Pre Season'!$A$2:$B$31,2, FALSE)</f>
        <v>1503.8938502056101</v>
      </c>
      <c r="F811">
        <v>0.22834645669291301</v>
      </c>
    </row>
    <row r="812" spans="1:6" x14ac:dyDescent="0.45">
      <c r="A812" t="s">
        <v>102</v>
      </c>
      <c r="B812" t="s">
        <v>39</v>
      </c>
      <c r="C812" t="s">
        <v>11</v>
      </c>
      <c r="D812">
        <f>VLOOKUP(Schedule!B812, 'Elo Ratings - Pre Season'!$A$2:$B$31,2, FALSE)</f>
        <v>1505.1761432511801</v>
      </c>
      <c r="E812">
        <f>VLOOKUP(Schedule!C812, 'Elo Ratings - Pre Season'!$A$2:$B$31,2, FALSE)</f>
        <v>1588.6730971234199</v>
      </c>
      <c r="F812">
        <v>0.102272727272727</v>
      </c>
    </row>
    <row r="813" spans="1:6" x14ac:dyDescent="0.45">
      <c r="A813" t="s">
        <v>102</v>
      </c>
      <c r="B813" t="s">
        <v>17</v>
      </c>
      <c r="C813" t="s">
        <v>20</v>
      </c>
      <c r="D813">
        <f>VLOOKUP(Schedule!B813, 'Elo Ratings - Pre Season'!$A$2:$B$31,2, FALSE)</f>
        <v>1496.2510574284499</v>
      </c>
      <c r="E813">
        <f>VLOOKUP(Schedule!C813, 'Elo Ratings - Pre Season'!$A$2:$B$31,2, FALSE)</f>
        <v>1506.4629567151301</v>
      </c>
      <c r="F813">
        <v>-1.38888888888888E-2</v>
      </c>
    </row>
    <row r="814" spans="1:6" x14ac:dyDescent="0.45">
      <c r="A814" t="s">
        <v>102</v>
      </c>
      <c r="B814" t="s">
        <v>42</v>
      </c>
      <c r="C814" t="s">
        <v>18</v>
      </c>
      <c r="D814">
        <f>VLOOKUP(Schedule!B814, 'Elo Ratings - Pre Season'!$A$2:$B$31,2, FALSE)</f>
        <v>1590.545270505</v>
      </c>
      <c r="E814">
        <f>VLOOKUP(Schedule!C814, 'Elo Ratings - Pre Season'!$A$2:$B$31,2, FALSE)</f>
        <v>1422.7330514932301</v>
      </c>
      <c r="F814">
        <v>4.3902439024390297E-2</v>
      </c>
    </row>
    <row r="815" spans="1:6" x14ac:dyDescent="0.45">
      <c r="A815" t="s">
        <v>102</v>
      </c>
      <c r="B815" t="s">
        <v>40</v>
      </c>
      <c r="C815" t="s">
        <v>32</v>
      </c>
      <c r="D815">
        <f>VLOOKUP(Schedule!B815, 'Elo Ratings - Pre Season'!$A$2:$B$31,2, FALSE)</f>
        <v>1511.74507850229</v>
      </c>
      <c r="E815">
        <f>VLOOKUP(Schedule!C815, 'Elo Ratings - Pre Season'!$A$2:$B$31,2, FALSE)</f>
        <v>1514.0316812078199</v>
      </c>
      <c r="F815">
        <v>6.7415730337078705E-2</v>
      </c>
    </row>
    <row r="816" spans="1:6" x14ac:dyDescent="0.45">
      <c r="A816" t="s">
        <v>102</v>
      </c>
      <c r="B816" t="s">
        <v>19</v>
      </c>
      <c r="C816" t="s">
        <v>41</v>
      </c>
      <c r="D816">
        <f>VLOOKUP(Schedule!B816, 'Elo Ratings - Pre Season'!$A$2:$B$31,2, FALSE)</f>
        <v>1501.1235706124401</v>
      </c>
      <c r="E816">
        <f>VLOOKUP(Schedule!C816, 'Elo Ratings - Pre Season'!$A$2:$B$31,2, FALSE)</f>
        <v>1537.03223861109</v>
      </c>
      <c r="F816">
        <v>0.1125</v>
      </c>
    </row>
    <row r="817" spans="1:6" x14ac:dyDescent="0.45">
      <c r="A817" t="s">
        <v>102</v>
      </c>
      <c r="B817" t="s">
        <v>10</v>
      </c>
      <c r="C817" t="s">
        <v>27</v>
      </c>
      <c r="D817">
        <f>VLOOKUP(Schedule!B817, 'Elo Ratings - Pre Season'!$A$2:$B$31,2, FALSE)</f>
        <v>1513.7838452168801</v>
      </c>
      <c r="E817">
        <f>VLOOKUP(Schedule!C817, 'Elo Ratings - Pre Season'!$A$2:$B$31,2, FALSE)</f>
        <v>1488.4482383178499</v>
      </c>
      <c r="F817">
        <v>2.9239766081871298E-2</v>
      </c>
    </row>
    <row r="818" spans="1:6" x14ac:dyDescent="0.45">
      <c r="A818" t="s">
        <v>102</v>
      </c>
      <c r="B818" t="s">
        <v>37</v>
      </c>
      <c r="C818" t="s">
        <v>29</v>
      </c>
      <c r="D818">
        <f>VLOOKUP(Schedule!B818, 'Elo Ratings - Pre Season'!$A$2:$B$31,2, FALSE)</f>
        <v>1526.2027098211199</v>
      </c>
      <c r="E818">
        <f>VLOOKUP(Schedule!C818, 'Elo Ratings - Pre Season'!$A$2:$B$31,2, FALSE)</f>
        <v>1559.22207084247</v>
      </c>
      <c r="F818">
        <v>2.2471910112359699E-2</v>
      </c>
    </row>
    <row r="819" spans="1:6" x14ac:dyDescent="0.45">
      <c r="A819" t="s">
        <v>103</v>
      </c>
      <c r="B819" t="s">
        <v>15</v>
      </c>
      <c r="C819" t="s">
        <v>38</v>
      </c>
      <c r="D819">
        <f>VLOOKUP(Schedule!B819, 'Elo Ratings - Pre Season'!$A$2:$B$31,2, FALSE)</f>
        <v>1535.1075395159701</v>
      </c>
      <c r="E819">
        <f>VLOOKUP(Schedule!C819, 'Elo Ratings - Pre Season'!$A$2:$B$31,2, FALSE)</f>
        <v>1500.26839934439</v>
      </c>
      <c r="F819">
        <v>2.1739130434782698E-2</v>
      </c>
    </row>
    <row r="820" spans="1:6" x14ac:dyDescent="0.45">
      <c r="A820" t="s">
        <v>103</v>
      </c>
      <c r="B820" t="s">
        <v>26</v>
      </c>
      <c r="C820" t="s">
        <v>28</v>
      </c>
      <c r="D820">
        <f>VLOOKUP(Schedule!B820, 'Elo Ratings - Pre Season'!$A$2:$B$31,2, FALSE)</f>
        <v>1477.56939209144</v>
      </c>
      <c r="E820">
        <f>VLOOKUP(Schedule!C820, 'Elo Ratings - Pre Season'!$A$2:$B$31,2, FALSE)</f>
        <v>1468.3919248330999</v>
      </c>
      <c r="F820">
        <v>7.6687116564418296E-3</v>
      </c>
    </row>
    <row r="821" spans="1:6" x14ac:dyDescent="0.45">
      <c r="A821" t="s">
        <v>103</v>
      </c>
      <c r="B821" t="s">
        <v>17</v>
      </c>
      <c r="C821" t="s">
        <v>20</v>
      </c>
      <c r="D821">
        <f>VLOOKUP(Schedule!B821, 'Elo Ratings - Pre Season'!$A$2:$B$31,2, FALSE)</f>
        <v>1496.2510574284499</v>
      </c>
      <c r="E821">
        <f>VLOOKUP(Schedule!C821, 'Elo Ratings - Pre Season'!$A$2:$B$31,2, FALSE)</f>
        <v>1506.4629567151301</v>
      </c>
      <c r="F821">
        <v>-1.38888888888888E-2</v>
      </c>
    </row>
    <row r="822" spans="1:6" x14ac:dyDescent="0.45">
      <c r="A822" t="s">
        <v>103</v>
      </c>
      <c r="B822" t="s">
        <v>21</v>
      </c>
      <c r="C822" t="s">
        <v>33</v>
      </c>
      <c r="D822">
        <f>VLOOKUP(Schedule!B822, 'Elo Ratings - Pre Season'!$A$2:$B$31,2, FALSE)</f>
        <v>1537.2568075547799</v>
      </c>
      <c r="E822">
        <f>VLOOKUP(Schedule!C822, 'Elo Ratings - Pre Season'!$A$2:$B$31,2, FALSE)</f>
        <v>1427.1354796158</v>
      </c>
      <c r="F822">
        <v>0.124324324324324</v>
      </c>
    </row>
    <row r="823" spans="1:6" x14ac:dyDescent="0.45">
      <c r="A823" t="s">
        <v>103</v>
      </c>
      <c r="B823" t="s">
        <v>39</v>
      </c>
      <c r="C823" t="s">
        <v>11</v>
      </c>
      <c r="D823">
        <f>VLOOKUP(Schedule!B823, 'Elo Ratings - Pre Season'!$A$2:$B$31,2, FALSE)</f>
        <v>1505.1761432511801</v>
      </c>
      <c r="E823">
        <f>VLOOKUP(Schedule!C823, 'Elo Ratings - Pre Season'!$A$2:$B$31,2, FALSE)</f>
        <v>1588.6730971234199</v>
      </c>
      <c r="F823">
        <v>0.102272727272727</v>
      </c>
    </row>
    <row r="824" spans="1:6" x14ac:dyDescent="0.45">
      <c r="A824" t="s">
        <v>103</v>
      </c>
      <c r="B824" t="s">
        <v>42</v>
      </c>
      <c r="C824" t="s">
        <v>18</v>
      </c>
      <c r="D824">
        <f>VLOOKUP(Schedule!B824, 'Elo Ratings - Pre Season'!$A$2:$B$31,2, FALSE)</f>
        <v>1590.545270505</v>
      </c>
      <c r="E824">
        <f>VLOOKUP(Schedule!C824, 'Elo Ratings - Pre Season'!$A$2:$B$31,2, FALSE)</f>
        <v>1422.7330514932301</v>
      </c>
      <c r="F824">
        <v>4.3902439024390297E-2</v>
      </c>
    </row>
    <row r="825" spans="1:6" x14ac:dyDescent="0.45">
      <c r="A825" t="s">
        <v>103</v>
      </c>
      <c r="B825" t="s">
        <v>24</v>
      </c>
      <c r="C825" t="s">
        <v>23</v>
      </c>
      <c r="D825">
        <f>VLOOKUP(Schedule!B825, 'Elo Ratings - Pre Season'!$A$2:$B$31,2, FALSE)</f>
        <v>1535.44519643647</v>
      </c>
      <c r="E825">
        <f>VLOOKUP(Schedule!C825, 'Elo Ratings - Pre Season'!$A$2:$B$31,2, FALSE)</f>
        <v>1455.5883504191299</v>
      </c>
      <c r="F825">
        <v>0.12727272727272701</v>
      </c>
    </row>
    <row r="826" spans="1:6" x14ac:dyDescent="0.45">
      <c r="A826" t="s">
        <v>103</v>
      </c>
      <c r="B826" t="s">
        <v>25</v>
      </c>
      <c r="C826" t="s">
        <v>22</v>
      </c>
      <c r="D826">
        <f>VLOOKUP(Schedule!B826, 'Elo Ratings - Pre Season'!$A$2:$B$31,2, FALSE)</f>
        <v>1433.33420073452</v>
      </c>
      <c r="E826">
        <f>VLOOKUP(Schedule!C826, 'Elo Ratings - Pre Season'!$A$2:$B$31,2, FALSE)</f>
        <v>1536.86484917293</v>
      </c>
      <c r="F826">
        <v>-4.2253521126760597E-2</v>
      </c>
    </row>
    <row r="827" spans="1:6" x14ac:dyDescent="0.45">
      <c r="A827" t="s">
        <v>103</v>
      </c>
      <c r="B827" t="s">
        <v>40</v>
      </c>
      <c r="C827" t="s">
        <v>32</v>
      </c>
      <c r="D827">
        <f>VLOOKUP(Schedule!B827, 'Elo Ratings - Pre Season'!$A$2:$B$31,2, FALSE)</f>
        <v>1511.74507850229</v>
      </c>
      <c r="E827">
        <f>VLOOKUP(Schedule!C827, 'Elo Ratings - Pre Season'!$A$2:$B$31,2, FALSE)</f>
        <v>1514.0316812078199</v>
      </c>
      <c r="F827">
        <v>6.7415730337078705E-2</v>
      </c>
    </row>
    <row r="828" spans="1:6" x14ac:dyDescent="0.45">
      <c r="A828" t="s">
        <v>103</v>
      </c>
      <c r="B828" t="s">
        <v>31</v>
      </c>
      <c r="C828" t="s">
        <v>35</v>
      </c>
      <c r="D828">
        <f>VLOOKUP(Schedule!B828, 'Elo Ratings - Pre Season'!$A$2:$B$31,2, FALSE)</f>
        <v>1527.6277566730801</v>
      </c>
      <c r="E828">
        <f>VLOOKUP(Schedule!C828, 'Elo Ratings - Pre Season'!$A$2:$B$31,2, FALSE)</f>
        <v>1517.8440011816001</v>
      </c>
      <c r="F828">
        <v>6.3291139240506306E-2</v>
      </c>
    </row>
    <row r="829" spans="1:6" x14ac:dyDescent="0.45">
      <c r="A829" t="s">
        <v>103</v>
      </c>
      <c r="B829" t="s">
        <v>36</v>
      </c>
      <c r="C829" t="s">
        <v>34</v>
      </c>
      <c r="D829">
        <f>VLOOKUP(Schedule!B829, 'Elo Ratings - Pre Season'!$A$2:$B$31,2, FALSE)</f>
        <v>1418.47649220432</v>
      </c>
      <c r="E829">
        <f>VLOOKUP(Schedule!C829, 'Elo Ratings - Pre Season'!$A$2:$B$31,2, FALSE)</f>
        <v>1503.8938502056101</v>
      </c>
      <c r="F829">
        <v>0.22834645669291301</v>
      </c>
    </row>
    <row r="830" spans="1:6" x14ac:dyDescent="0.45">
      <c r="A830" t="s">
        <v>103</v>
      </c>
      <c r="B830" t="s">
        <v>16</v>
      </c>
      <c r="C830" t="s">
        <v>30</v>
      </c>
      <c r="D830">
        <f>VLOOKUP(Schedule!B830, 'Elo Ratings - Pre Season'!$A$2:$B$31,2, FALSE)</f>
        <v>1474.3085107648601</v>
      </c>
      <c r="E830">
        <f>VLOOKUP(Schedule!C830, 'Elo Ratings - Pre Season'!$A$2:$B$31,2, FALSE)</f>
        <v>1539.4562396036399</v>
      </c>
      <c r="F830">
        <v>6.8493150684931406E-2</v>
      </c>
    </row>
    <row r="831" spans="1:6" x14ac:dyDescent="0.45">
      <c r="A831" t="s">
        <v>103</v>
      </c>
      <c r="B831" t="s">
        <v>37</v>
      </c>
      <c r="C831" t="s">
        <v>29</v>
      </c>
      <c r="D831">
        <f>VLOOKUP(Schedule!B831, 'Elo Ratings - Pre Season'!$A$2:$B$31,2, FALSE)</f>
        <v>1526.2027098211199</v>
      </c>
      <c r="E831">
        <f>VLOOKUP(Schedule!C831, 'Elo Ratings - Pre Season'!$A$2:$B$31,2, FALSE)</f>
        <v>1559.22207084247</v>
      </c>
      <c r="F831">
        <v>2.2471910112359699E-2</v>
      </c>
    </row>
    <row r="832" spans="1:6" x14ac:dyDescent="0.45">
      <c r="A832" t="s">
        <v>103</v>
      </c>
      <c r="B832" t="s">
        <v>10</v>
      </c>
      <c r="C832" t="s">
        <v>27</v>
      </c>
      <c r="D832">
        <f>VLOOKUP(Schedule!B832, 'Elo Ratings - Pre Season'!$A$2:$B$31,2, FALSE)</f>
        <v>1513.7838452168801</v>
      </c>
      <c r="E832">
        <f>VLOOKUP(Schedule!C832, 'Elo Ratings - Pre Season'!$A$2:$B$31,2, FALSE)</f>
        <v>1488.4482383178499</v>
      </c>
      <c r="F832">
        <v>2.9239766081871298E-2</v>
      </c>
    </row>
    <row r="833" spans="1:6" x14ac:dyDescent="0.45">
      <c r="A833" t="s">
        <v>103</v>
      </c>
      <c r="B833" t="s">
        <v>19</v>
      </c>
      <c r="C833" t="s">
        <v>41</v>
      </c>
      <c r="D833">
        <f>VLOOKUP(Schedule!B833, 'Elo Ratings - Pre Season'!$A$2:$B$31,2, FALSE)</f>
        <v>1501.1235706124401</v>
      </c>
      <c r="E833">
        <f>VLOOKUP(Schedule!C833, 'Elo Ratings - Pre Season'!$A$2:$B$31,2, FALSE)</f>
        <v>1537.03223861109</v>
      </c>
      <c r="F833">
        <v>0.1125</v>
      </c>
    </row>
    <row r="834" spans="1:6" x14ac:dyDescent="0.45">
      <c r="A834" t="s">
        <v>104</v>
      </c>
      <c r="B834" t="s">
        <v>26</v>
      </c>
      <c r="C834" t="s">
        <v>28</v>
      </c>
      <c r="D834">
        <f>VLOOKUP(Schedule!B834, 'Elo Ratings - Pre Season'!$A$2:$B$31,2, FALSE)</f>
        <v>1477.56939209144</v>
      </c>
      <c r="E834">
        <f>VLOOKUP(Schedule!C834, 'Elo Ratings - Pre Season'!$A$2:$B$31,2, FALSE)</f>
        <v>1468.3919248330999</v>
      </c>
      <c r="F834">
        <v>7.6687116564418296E-3</v>
      </c>
    </row>
    <row r="835" spans="1:6" x14ac:dyDescent="0.45">
      <c r="A835" t="s">
        <v>104</v>
      </c>
      <c r="B835" t="s">
        <v>17</v>
      </c>
      <c r="C835" t="s">
        <v>20</v>
      </c>
      <c r="D835">
        <f>VLOOKUP(Schedule!B835, 'Elo Ratings - Pre Season'!$A$2:$B$31,2, FALSE)</f>
        <v>1496.2510574284499</v>
      </c>
      <c r="E835">
        <f>VLOOKUP(Schedule!C835, 'Elo Ratings - Pre Season'!$A$2:$B$31,2, FALSE)</f>
        <v>1506.4629567151301</v>
      </c>
      <c r="F835">
        <v>-1.38888888888888E-2</v>
      </c>
    </row>
    <row r="836" spans="1:6" x14ac:dyDescent="0.45">
      <c r="A836" t="s">
        <v>104</v>
      </c>
      <c r="B836" t="s">
        <v>31</v>
      </c>
      <c r="C836" t="s">
        <v>35</v>
      </c>
      <c r="D836">
        <f>VLOOKUP(Schedule!B836, 'Elo Ratings - Pre Season'!$A$2:$B$31,2, FALSE)</f>
        <v>1527.6277566730801</v>
      </c>
      <c r="E836">
        <f>VLOOKUP(Schedule!C836, 'Elo Ratings - Pre Season'!$A$2:$B$31,2, FALSE)</f>
        <v>1517.8440011816001</v>
      </c>
      <c r="F836">
        <v>6.3291139240506306E-2</v>
      </c>
    </row>
    <row r="837" spans="1:6" x14ac:dyDescent="0.45">
      <c r="A837" t="s">
        <v>104</v>
      </c>
      <c r="B837" t="s">
        <v>19</v>
      </c>
      <c r="C837" t="s">
        <v>41</v>
      </c>
      <c r="D837">
        <f>VLOOKUP(Schedule!B837, 'Elo Ratings - Pre Season'!$A$2:$B$31,2, FALSE)</f>
        <v>1501.1235706124401</v>
      </c>
      <c r="E837">
        <f>VLOOKUP(Schedule!C837, 'Elo Ratings - Pre Season'!$A$2:$B$31,2, FALSE)</f>
        <v>1537.03223861109</v>
      </c>
      <c r="F837">
        <v>0.1125</v>
      </c>
    </row>
    <row r="838" spans="1:6" x14ac:dyDescent="0.45">
      <c r="A838" t="s">
        <v>104</v>
      </c>
      <c r="B838" t="s">
        <v>39</v>
      </c>
      <c r="C838" t="s">
        <v>11</v>
      </c>
      <c r="D838">
        <f>VLOOKUP(Schedule!B838, 'Elo Ratings - Pre Season'!$A$2:$B$31,2, FALSE)</f>
        <v>1505.1761432511801</v>
      </c>
      <c r="E838">
        <f>VLOOKUP(Schedule!C838, 'Elo Ratings - Pre Season'!$A$2:$B$31,2, FALSE)</f>
        <v>1588.6730971234199</v>
      </c>
      <c r="F838">
        <v>0.102272727272727</v>
      </c>
    </row>
    <row r="839" spans="1:6" x14ac:dyDescent="0.45">
      <c r="A839" t="s">
        <v>104</v>
      </c>
      <c r="B839" t="s">
        <v>10</v>
      </c>
      <c r="C839" t="s">
        <v>27</v>
      </c>
      <c r="D839">
        <f>VLOOKUP(Schedule!B839, 'Elo Ratings - Pre Season'!$A$2:$B$31,2, FALSE)</f>
        <v>1513.7838452168801</v>
      </c>
      <c r="E839">
        <f>VLOOKUP(Schedule!C839, 'Elo Ratings - Pre Season'!$A$2:$B$31,2, FALSE)</f>
        <v>1488.4482383178499</v>
      </c>
      <c r="F839">
        <v>2.9239766081871298E-2</v>
      </c>
    </row>
    <row r="840" spans="1:6" x14ac:dyDescent="0.45">
      <c r="A840" t="s">
        <v>104</v>
      </c>
      <c r="B840" t="s">
        <v>15</v>
      </c>
      <c r="C840" t="s">
        <v>38</v>
      </c>
      <c r="D840">
        <f>VLOOKUP(Schedule!B840, 'Elo Ratings - Pre Season'!$A$2:$B$31,2, FALSE)</f>
        <v>1535.1075395159701</v>
      </c>
      <c r="E840">
        <f>VLOOKUP(Schedule!C840, 'Elo Ratings - Pre Season'!$A$2:$B$31,2, FALSE)</f>
        <v>1500.26839934439</v>
      </c>
      <c r="F840">
        <v>2.1739130434782698E-2</v>
      </c>
    </row>
    <row r="841" spans="1:6" x14ac:dyDescent="0.45">
      <c r="A841" t="s">
        <v>104</v>
      </c>
      <c r="B841" t="s">
        <v>21</v>
      </c>
      <c r="C841" t="s">
        <v>33</v>
      </c>
      <c r="D841">
        <f>VLOOKUP(Schedule!B841, 'Elo Ratings - Pre Season'!$A$2:$B$31,2, FALSE)</f>
        <v>1537.2568075547799</v>
      </c>
      <c r="E841">
        <f>VLOOKUP(Schedule!C841, 'Elo Ratings - Pre Season'!$A$2:$B$31,2, FALSE)</f>
        <v>1427.1354796158</v>
      </c>
      <c r="F841">
        <v>0.124324324324324</v>
      </c>
    </row>
    <row r="842" spans="1:6" x14ac:dyDescent="0.45">
      <c r="A842" t="s">
        <v>104</v>
      </c>
      <c r="B842" t="s">
        <v>42</v>
      </c>
      <c r="C842" t="s">
        <v>18</v>
      </c>
      <c r="D842">
        <f>VLOOKUP(Schedule!B842, 'Elo Ratings - Pre Season'!$A$2:$B$31,2, FALSE)</f>
        <v>1590.545270505</v>
      </c>
      <c r="E842">
        <f>VLOOKUP(Schedule!C842, 'Elo Ratings - Pre Season'!$A$2:$B$31,2, FALSE)</f>
        <v>1422.7330514932301</v>
      </c>
      <c r="F842">
        <v>4.3902439024390297E-2</v>
      </c>
    </row>
    <row r="843" spans="1:6" x14ac:dyDescent="0.45">
      <c r="A843" t="s">
        <v>104</v>
      </c>
      <c r="B843" t="s">
        <v>24</v>
      </c>
      <c r="C843" t="s">
        <v>23</v>
      </c>
      <c r="D843">
        <f>VLOOKUP(Schedule!B843, 'Elo Ratings - Pre Season'!$A$2:$B$31,2, FALSE)</f>
        <v>1535.44519643647</v>
      </c>
      <c r="E843">
        <f>VLOOKUP(Schedule!C843, 'Elo Ratings - Pre Season'!$A$2:$B$31,2, FALSE)</f>
        <v>1455.5883504191299</v>
      </c>
      <c r="F843">
        <v>0.12727272727272701</v>
      </c>
    </row>
    <row r="844" spans="1:6" x14ac:dyDescent="0.45">
      <c r="A844" t="s">
        <v>104</v>
      </c>
      <c r="B844" t="s">
        <v>25</v>
      </c>
      <c r="C844" t="s">
        <v>22</v>
      </c>
      <c r="D844">
        <f>VLOOKUP(Schedule!B844, 'Elo Ratings - Pre Season'!$A$2:$B$31,2, FALSE)</f>
        <v>1433.33420073452</v>
      </c>
      <c r="E844">
        <f>VLOOKUP(Schedule!C844, 'Elo Ratings - Pre Season'!$A$2:$B$31,2, FALSE)</f>
        <v>1536.86484917293</v>
      </c>
      <c r="F844">
        <v>-4.2253521126760597E-2</v>
      </c>
    </row>
    <row r="845" spans="1:6" x14ac:dyDescent="0.45">
      <c r="A845" t="s">
        <v>104</v>
      </c>
      <c r="B845" t="s">
        <v>40</v>
      </c>
      <c r="C845" t="s">
        <v>32</v>
      </c>
      <c r="D845">
        <f>VLOOKUP(Schedule!B845, 'Elo Ratings - Pre Season'!$A$2:$B$31,2, FALSE)</f>
        <v>1511.74507850229</v>
      </c>
      <c r="E845">
        <f>VLOOKUP(Schedule!C845, 'Elo Ratings - Pre Season'!$A$2:$B$31,2, FALSE)</f>
        <v>1514.0316812078199</v>
      </c>
      <c r="F845">
        <v>6.7415730337078705E-2</v>
      </c>
    </row>
    <row r="846" spans="1:6" x14ac:dyDescent="0.45">
      <c r="A846" t="s">
        <v>104</v>
      </c>
      <c r="B846" t="s">
        <v>36</v>
      </c>
      <c r="C846" t="s">
        <v>34</v>
      </c>
      <c r="D846">
        <f>VLOOKUP(Schedule!B846, 'Elo Ratings - Pre Season'!$A$2:$B$31,2, FALSE)</f>
        <v>1418.47649220432</v>
      </c>
      <c r="E846">
        <f>VLOOKUP(Schedule!C846, 'Elo Ratings - Pre Season'!$A$2:$B$31,2, FALSE)</f>
        <v>1503.8938502056101</v>
      </c>
      <c r="F846">
        <v>0.22834645669291301</v>
      </c>
    </row>
    <row r="847" spans="1:6" x14ac:dyDescent="0.45">
      <c r="A847" t="s">
        <v>104</v>
      </c>
      <c r="B847" t="s">
        <v>16</v>
      </c>
      <c r="C847" t="s">
        <v>30</v>
      </c>
      <c r="D847">
        <f>VLOOKUP(Schedule!B847, 'Elo Ratings - Pre Season'!$A$2:$B$31,2, FALSE)</f>
        <v>1474.3085107648601</v>
      </c>
      <c r="E847">
        <f>VLOOKUP(Schedule!C847, 'Elo Ratings - Pre Season'!$A$2:$B$31,2, FALSE)</f>
        <v>1539.4562396036399</v>
      </c>
      <c r="F847">
        <v>6.8493150684931406E-2</v>
      </c>
    </row>
    <row r="848" spans="1:6" x14ac:dyDescent="0.45">
      <c r="A848" t="s">
        <v>104</v>
      </c>
      <c r="B848" t="s">
        <v>37</v>
      </c>
      <c r="C848" t="s">
        <v>29</v>
      </c>
      <c r="D848">
        <f>VLOOKUP(Schedule!B848, 'Elo Ratings - Pre Season'!$A$2:$B$31,2, FALSE)</f>
        <v>1526.2027098211199</v>
      </c>
      <c r="E848">
        <f>VLOOKUP(Schedule!C848, 'Elo Ratings - Pre Season'!$A$2:$B$31,2, FALSE)</f>
        <v>1559.22207084247</v>
      </c>
      <c r="F848">
        <v>2.2471910112359699E-2</v>
      </c>
    </row>
    <row r="849" spans="1:6" x14ac:dyDescent="0.45">
      <c r="A849" t="s">
        <v>105</v>
      </c>
      <c r="B849" t="s">
        <v>21</v>
      </c>
      <c r="C849" t="s">
        <v>33</v>
      </c>
      <c r="D849">
        <f>VLOOKUP(Schedule!B849, 'Elo Ratings - Pre Season'!$A$2:$B$31,2, FALSE)</f>
        <v>1537.2568075547799</v>
      </c>
      <c r="E849">
        <f>VLOOKUP(Schedule!C849, 'Elo Ratings - Pre Season'!$A$2:$B$31,2, FALSE)</f>
        <v>1427.1354796158</v>
      </c>
      <c r="F849">
        <v>0.124324324324324</v>
      </c>
    </row>
    <row r="850" spans="1:6" x14ac:dyDescent="0.45">
      <c r="A850" t="s">
        <v>105</v>
      </c>
      <c r="B850" t="s">
        <v>24</v>
      </c>
      <c r="C850" t="s">
        <v>23</v>
      </c>
      <c r="D850">
        <f>VLOOKUP(Schedule!B850, 'Elo Ratings - Pre Season'!$A$2:$B$31,2, FALSE)</f>
        <v>1535.44519643647</v>
      </c>
      <c r="E850">
        <f>VLOOKUP(Schedule!C850, 'Elo Ratings - Pre Season'!$A$2:$B$31,2, FALSE)</f>
        <v>1455.5883504191299</v>
      </c>
      <c r="F850">
        <v>0.12727272727272701</v>
      </c>
    </row>
    <row r="851" spans="1:6" x14ac:dyDescent="0.45">
      <c r="A851" t="s">
        <v>105</v>
      </c>
      <c r="B851" t="s">
        <v>40</v>
      </c>
      <c r="C851" t="s">
        <v>32</v>
      </c>
      <c r="D851">
        <f>VLOOKUP(Schedule!B851, 'Elo Ratings - Pre Season'!$A$2:$B$31,2, FALSE)</f>
        <v>1511.74507850229</v>
      </c>
      <c r="E851">
        <f>VLOOKUP(Schedule!C851, 'Elo Ratings - Pre Season'!$A$2:$B$31,2, FALSE)</f>
        <v>1514.0316812078199</v>
      </c>
      <c r="F851">
        <v>6.7415730337078705E-2</v>
      </c>
    </row>
    <row r="852" spans="1:6" x14ac:dyDescent="0.45">
      <c r="A852" t="s">
        <v>105</v>
      </c>
      <c r="B852" t="s">
        <v>37</v>
      </c>
      <c r="C852" t="s">
        <v>29</v>
      </c>
      <c r="D852">
        <f>VLOOKUP(Schedule!B852, 'Elo Ratings - Pre Season'!$A$2:$B$31,2, FALSE)</f>
        <v>1526.2027098211199</v>
      </c>
      <c r="E852">
        <f>VLOOKUP(Schedule!C852, 'Elo Ratings - Pre Season'!$A$2:$B$31,2, FALSE)</f>
        <v>1559.22207084247</v>
      </c>
      <c r="F852">
        <v>2.2471910112359699E-2</v>
      </c>
    </row>
    <row r="853" spans="1:6" x14ac:dyDescent="0.45">
      <c r="A853" t="s">
        <v>105</v>
      </c>
      <c r="B853" t="s">
        <v>38</v>
      </c>
      <c r="C853" t="s">
        <v>26</v>
      </c>
      <c r="D853">
        <f>VLOOKUP(Schedule!B853, 'Elo Ratings - Pre Season'!$A$2:$B$31,2, FALSE)</f>
        <v>1500.26839934439</v>
      </c>
      <c r="E853">
        <f>VLOOKUP(Schedule!C853, 'Elo Ratings - Pre Season'!$A$2:$B$31,2, FALSE)</f>
        <v>1477.56939209144</v>
      </c>
      <c r="F853">
        <v>5.1282051282051398E-2</v>
      </c>
    </row>
    <row r="854" spans="1:6" x14ac:dyDescent="0.45">
      <c r="A854" t="s">
        <v>105</v>
      </c>
      <c r="B854" t="s">
        <v>39</v>
      </c>
      <c r="C854" t="s">
        <v>35</v>
      </c>
      <c r="D854">
        <f>VLOOKUP(Schedule!B854, 'Elo Ratings - Pre Season'!$A$2:$B$31,2, FALSE)</f>
        <v>1505.1761432511801</v>
      </c>
      <c r="E854">
        <f>VLOOKUP(Schedule!C854, 'Elo Ratings - Pre Season'!$A$2:$B$31,2, FALSE)</f>
        <v>1517.8440011816001</v>
      </c>
      <c r="F854">
        <v>0.102272727272727</v>
      </c>
    </row>
    <row r="855" spans="1:6" x14ac:dyDescent="0.45">
      <c r="A855" t="s">
        <v>105</v>
      </c>
      <c r="B855" t="s">
        <v>42</v>
      </c>
      <c r="C855" t="s">
        <v>18</v>
      </c>
      <c r="D855">
        <f>VLOOKUP(Schedule!B855, 'Elo Ratings - Pre Season'!$A$2:$B$31,2, FALSE)</f>
        <v>1590.545270505</v>
      </c>
      <c r="E855">
        <f>VLOOKUP(Schedule!C855, 'Elo Ratings - Pre Season'!$A$2:$B$31,2, FALSE)</f>
        <v>1422.7330514932301</v>
      </c>
      <c r="F855">
        <v>4.3902439024390297E-2</v>
      </c>
    </row>
    <row r="856" spans="1:6" x14ac:dyDescent="0.45">
      <c r="A856" t="s">
        <v>105</v>
      </c>
      <c r="B856" t="s">
        <v>16</v>
      </c>
      <c r="C856" t="s">
        <v>30</v>
      </c>
      <c r="D856">
        <f>VLOOKUP(Schedule!B856, 'Elo Ratings - Pre Season'!$A$2:$B$31,2, FALSE)</f>
        <v>1474.3085107648601</v>
      </c>
      <c r="E856">
        <f>VLOOKUP(Schedule!C856, 'Elo Ratings - Pre Season'!$A$2:$B$31,2, FALSE)</f>
        <v>1539.4562396036399</v>
      </c>
      <c r="F856">
        <v>6.8493150684931406E-2</v>
      </c>
    </row>
    <row r="857" spans="1:6" x14ac:dyDescent="0.45">
      <c r="A857" t="s">
        <v>106</v>
      </c>
      <c r="B857" t="s">
        <v>32</v>
      </c>
      <c r="C857" t="s">
        <v>17</v>
      </c>
      <c r="D857">
        <f>VLOOKUP(Schedule!B857, 'Elo Ratings - Pre Season'!$A$2:$B$31,2, FALSE)</f>
        <v>1514.0316812078199</v>
      </c>
      <c r="E857">
        <f>VLOOKUP(Schedule!C857, 'Elo Ratings - Pre Season'!$A$2:$B$31,2, FALSE)</f>
        <v>1496.2510574284499</v>
      </c>
      <c r="F857">
        <v>4.4585987261146598E-2</v>
      </c>
    </row>
    <row r="858" spans="1:6" x14ac:dyDescent="0.45">
      <c r="A858" t="s">
        <v>106</v>
      </c>
      <c r="B858" t="s">
        <v>41</v>
      </c>
      <c r="C858" t="s">
        <v>20</v>
      </c>
      <c r="D858">
        <f>VLOOKUP(Schedule!B858, 'Elo Ratings - Pre Season'!$A$2:$B$31,2, FALSE)</f>
        <v>1537.03223861109</v>
      </c>
      <c r="E858">
        <f>VLOOKUP(Schedule!C858, 'Elo Ratings - Pre Season'!$A$2:$B$31,2, FALSE)</f>
        <v>1506.4629567151301</v>
      </c>
      <c r="F858">
        <v>8.4745762711864403E-2</v>
      </c>
    </row>
    <row r="859" spans="1:6" x14ac:dyDescent="0.45">
      <c r="A859" t="s">
        <v>106</v>
      </c>
      <c r="B859" t="s">
        <v>15</v>
      </c>
      <c r="C859" t="s">
        <v>21</v>
      </c>
      <c r="D859">
        <f>VLOOKUP(Schedule!B859, 'Elo Ratings - Pre Season'!$A$2:$B$31,2, FALSE)</f>
        <v>1535.1075395159701</v>
      </c>
      <c r="E859">
        <f>VLOOKUP(Schedule!C859, 'Elo Ratings - Pre Season'!$A$2:$B$31,2, FALSE)</f>
        <v>1537.2568075547799</v>
      </c>
      <c r="F859">
        <v>2.1739130434782698E-2</v>
      </c>
    </row>
    <row r="860" spans="1:6" x14ac:dyDescent="0.45">
      <c r="A860" t="s">
        <v>106</v>
      </c>
      <c r="B860" t="s">
        <v>22</v>
      </c>
      <c r="C860" t="s">
        <v>28</v>
      </c>
      <c r="D860">
        <f>VLOOKUP(Schedule!B860, 'Elo Ratings - Pre Season'!$A$2:$B$31,2, FALSE)</f>
        <v>1536.86484917293</v>
      </c>
      <c r="E860">
        <f>VLOOKUP(Schedule!C860, 'Elo Ratings - Pre Season'!$A$2:$B$31,2, FALSE)</f>
        <v>1468.3919248330999</v>
      </c>
      <c r="F860">
        <v>-5.5248618784530601E-3</v>
      </c>
    </row>
    <row r="861" spans="1:6" x14ac:dyDescent="0.45">
      <c r="A861" t="s">
        <v>106</v>
      </c>
      <c r="B861" t="s">
        <v>38</v>
      </c>
      <c r="C861" t="s">
        <v>26</v>
      </c>
      <c r="D861">
        <f>VLOOKUP(Schedule!B861, 'Elo Ratings - Pre Season'!$A$2:$B$31,2, FALSE)</f>
        <v>1500.26839934439</v>
      </c>
      <c r="E861">
        <f>VLOOKUP(Schedule!C861, 'Elo Ratings - Pre Season'!$A$2:$B$31,2, FALSE)</f>
        <v>1477.56939209144</v>
      </c>
      <c r="F861">
        <v>5.1282051282051398E-2</v>
      </c>
    </row>
    <row r="862" spans="1:6" x14ac:dyDescent="0.45">
      <c r="A862" t="s">
        <v>106</v>
      </c>
      <c r="B862" t="s">
        <v>34</v>
      </c>
      <c r="C862" t="s">
        <v>18</v>
      </c>
      <c r="D862">
        <f>VLOOKUP(Schedule!B862, 'Elo Ratings - Pre Season'!$A$2:$B$31,2, FALSE)</f>
        <v>1503.8938502056101</v>
      </c>
      <c r="E862">
        <f>VLOOKUP(Schedule!C862, 'Elo Ratings - Pre Season'!$A$2:$B$31,2, FALSE)</f>
        <v>1422.7330514932301</v>
      </c>
      <c r="F862">
        <v>4.7619047619047603E-2</v>
      </c>
    </row>
    <row r="863" spans="1:6" x14ac:dyDescent="0.45">
      <c r="A863" t="s">
        <v>106</v>
      </c>
      <c r="B863" t="s">
        <v>39</v>
      </c>
      <c r="C863" t="s">
        <v>35</v>
      </c>
      <c r="D863">
        <f>VLOOKUP(Schedule!B863, 'Elo Ratings - Pre Season'!$A$2:$B$31,2, FALSE)</f>
        <v>1505.1761432511801</v>
      </c>
      <c r="E863">
        <f>VLOOKUP(Schedule!C863, 'Elo Ratings - Pre Season'!$A$2:$B$31,2, FALSE)</f>
        <v>1517.8440011816001</v>
      </c>
      <c r="F863">
        <v>0.102272727272727</v>
      </c>
    </row>
    <row r="864" spans="1:6" x14ac:dyDescent="0.45">
      <c r="A864" t="s">
        <v>106</v>
      </c>
      <c r="B864" t="s">
        <v>27</v>
      </c>
      <c r="C864" t="s">
        <v>31</v>
      </c>
      <c r="D864">
        <f>VLOOKUP(Schedule!B864, 'Elo Ratings - Pre Season'!$A$2:$B$31,2, FALSE)</f>
        <v>1488.4482383178499</v>
      </c>
      <c r="E864">
        <f>VLOOKUP(Schedule!C864, 'Elo Ratings - Pre Season'!$A$2:$B$31,2, FALSE)</f>
        <v>1527.6277566730801</v>
      </c>
      <c r="F864">
        <v>4.5751633986928102E-2</v>
      </c>
    </row>
    <row r="865" spans="1:6" x14ac:dyDescent="0.45">
      <c r="A865" t="s">
        <v>106</v>
      </c>
      <c r="B865" t="s">
        <v>42</v>
      </c>
      <c r="C865" t="s">
        <v>33</v>
      </c>
      <c r="D865">
        <f>VLOOKUP(Schedule!B865, 'Elo Ratings - Pre Season'!$A$2:$B$31,2, FALSE)</f>
        <v>1590.545270505</v>
      </c>
      <c r="E865">
        <f>VLOOKUP(Schedule!C865, 'Elo Ratings - Pre Season'!$A$2:$B$31,2, FALSE)</f>
        <v>1427.1354796158</v>
      </c>
      <c r="F865">
        <v>4.3902439024390297E-2</v>
      </c>
    </row>
    <row r="866" spans="1:6" x14ac:dyDescent="0.45">
      <c r="A866" t="s">
        <v>106</v>
      </c>
      <c r="B866" t="s">
        <v>23</v>
      </c>
      <c r="C866" t="s">
        <v>10</v>
      </c>
      <c r="D866">
        <f>VLOOKUP(Schedule!B866, 'Elo Ratings - Pre Season'!$A$2:$B$31,2, FALSE)</f>
        <v>1455.5883504191299</v>
      </c>
      <c r="E866">
        <f>VLOOKUP(Schedule!C866, 'Elo Ratings - Pre Season'!$A$2:$B$31,2, FALSE)</f>
        <v>1513.7838452168801</v>
      </c>
      <c r="F866">
        <v>0.19008264462809901</v>
      </c>
    </row>
    <row r="867" spans="1:6" x14ac:dyDescent="0.45">
      <c r="A867" t="s">
        <v>106</v>
      </c>
      <c r="B867" t="s">
        <v>29</v>
      </c>
      <c r="C867" t="s">
        <v>24</v>
      </c>
      <c r="D867">
        <f>VLOOKUP(Schedule!B867, 'Elo Ratings - Pre Season'!$A$2:$B$31,2, FALSE)</f>
        <v>1559.22207084247</v>
      </c>
      <c r="E867">
        <f>VLOOKUP(Schedule!C867, 'Elo Ratings - Pre Season'!$A$2:$B$31,2, FALSE)</f>
        <v>1535.44519643647</v>
      </c>
      <c r="F867">
        <v>-4.08163265306122E-2</v>
      </c>
    </row>
    <row r="868" spans="1:6" x14ac:dyDescent="0.45">
      <c r="A868" t="s">
        <v>106</v>
      </c>
      <c r="B868" t="s">
        <v>40</v>
      </c>
      <c r="C868" t="s">
        <v>25</v>
      </c>
      <c r="D868">
        <f>VLOOKUP(Schedule!B868, 'Elo Ratings - Pre Season'!$A$2:$B$31,2, FALSE)</f>
        <v>1511.74507850229</v>
      </c>
      <c r="E868">
        <f>VLOOKUP(Schedule!C868, 'Elo Ratings - Pre Season'!$A$2:$B$31,2, FALSE)</f>
        <v>1433.33420073452</v>
      </c>
      <c r="F868">
        <v>6.7415730337078705E-2</v>
      </c>
    </row>
    <row r="869" spans="1:6" x14ac:dyDescent="0.45">
      <c r="A869" t="s">
        <v>106</v>
      </c>
      <c r="B869" t="s">
        <v>11</v>
      </c>
      <c r="C869" t="s">
        <v>36</v>
      </c>
      <c r="D869">
        <f>VLOOKUP(Schedule!B869, 'Elo Ratings - Pre Season'!$A$2:$B$31,2, FALSE)</f>
        <v>1588.6730971234199</v>
      </c>
      <c r="E869">
        <f>VLOOKUP(Schedule!C869, 'Elo Ratings - Pre Season'!$A$2:$B$31,2, FALSE)</f>
        <v>1418.47649220432</v>
      </c>
      <c r="F869">
        <v>4.2654028436019002E-2</v>
      </c>
    </row>
    <row r="870" spans="1:6" x14ac:dyDescent="0.45">
      <c r="A870" t="s">
        <v>106</v>
      </c>
      <c r="B870" t="s">
        <v>37</v>
      </c>
      <c r="C870" t="s">
        <v>16</v>
      </c>
      <c r="D870">
        <f>VLOOKUP(Schedule!B870, 'Elo Ratings - Pre Season'!$A$2:$B$31,2, FALSE)</f>
        <v>1526.2027098211199</v>
      </c>
      <c r="E870">
        <f>VLOOKUP(Schedule!C870, 'Elo Ratings - Pre Season'!$A$2:$B$31,2, FALSE)</f>
        <v>1474.3085107648601</v>
      </c>
      <c r="F870">
        <v>2.2471910112359699E-2</v>
      </c>
    </row>
    <row r="871" spans="1:6" x14ac:dyDescent="0.45">
      <c r="A871" t="s">
        <v>106</v>
      </c>
      <c r="B871" t="s">
        <v>19</v>
      </c>
      <c r="C871" t="s">
        <v>30</v>
      </c>
      <c r="D871">
        <f>VLOOKUP(Schedule!B871, 'Elo Ratings - Pre Season'!$A$2:$B$31,2, FALSE)</f>
        <v>1501.1235706124401</v>
      </c>
      <c r="E871">
        <f>VLOOKUP(Schedule!C871, 'Elo Ratings - Pre Season'!$A$2:$B$31,2, FALSE)</f>
        <v>1539.4562396036399</v>
      </c>
      <c r="F871">
        <v>0.1125</v>
      </c>
    </row>
    <row r="872" spans="1:6" x14ac:dyDescent="0.45">
      <c r="A872" t="s">
        <v>107</v>
      </c>
      <c r="B872" t="s">
        <v>22</v>
      </c>
      <c r="C872" t="s">
        <v>28</v>
      </c>
      <c r="D872">
        <f>VLOOKUP(Schedule!B872, 'Elo Ratings - Pre Season'!$A$2:$B$31,2, FALSE)</f>
        <v>1536.86484917293</v>
      </c>
      <c r="E872">
        <f>VLOOKUP(Schedule!C872, 'Elo Ratings - Pre Season'!$A$2:$B$31,2, FALSE)</f>
        <v>1468.3919248330999</v>
      </c>
      <c r="F872">
        <v>-5.5248618784530601E-3</v>
      </c>
    </row>
    <row r="873" spans="1:6" x14ac:dyDescent="0.45">
      <c r="A873" t="s">
        <v>107</v>
      </c>
      <c r="B873" t="s">
        <v>15</v>
      </c>
      <c r="C873" t="s">
        <v>21</v>
      </c>
      <c r="D873">
        <f>VLOOKUP(Schedule!B873, 'Elo Ratings - Pre Season'!$A$2:$B$31,2, FALSE)</f>
        <v>1535.1075395159701</v>
      </c>
      <c r="E873">
        <f>VLOOKUP(Schedule!C873, 'Elo Ratings - Pre Season'!$A$2:$B$31,2, FALSE)</f>
        <v>1537.2568075547799</v>
      </c>
      <c r="F873">
        <v>2.1739130434782698E-2</v>
      </c>
    </row>
    <row r="874" spans="1:6" x14ac:dyDescent="0.45">
      <c r="A874" t="s">
        <v>107</v>
      </c>
      <c r="B874" t="s">
        <v>38</v>
      </c>
      <c r="C874" t="s">
        <v>26</v>
      </c>
      <c r="D874">
        <f>VLOOKUP(Schedule!B874, 'Elo Ratings - Pre Season'!$A$2:$B$31,2, FALSE)</f>
        <v>1500.26839934439</v>
      </c>
      <c r="E874">
        <f>VLOOKUP(Schedule!C874, 'Elo Ratings - Pre Season'!$A$2:$B$31,2, FALSE)</f>
        <v>1477.56939209144</v>
      </c>
      <c r="F874">
        <v>5.1282051282051398E-2</v>
      </c>
    </row>
    <row r="875" spans="1:6" x14ac:dyDescent="0.45">
      <c r="A875" t="s">
        <v>107</v>
      </c>
      <c r="B875" t="s">
        <v>34</v>
      </c>
      <c r="C875" t="s">
        <v>18</v>
      </c>
      <c r="D875">
        <f>VLOOKUP(Schedule!B875, 'Elo Ratings - Pre Season'!$A$2:$B$31,2, FALSE)</f>
        <v>1503.8938502056101</v>
      </c>
      <c r="E875">
        <f>VLOOKUP(Schedule!C875, 'Elo Ratings - Pre Season'!$A$2:$B$31,2, FALSE)</f>
        <v>1422.7330514932301</v>
      </c>
      <c r="F875">
        <v>4.7619047619047603E-2</v>
      </c>
    </row>
    <row r="876" spans="1:6" x14ac:dyDescent="0.45">
      <c r="A876" t="s">
        <v>107</v>
      </c>
      <c r="B876" t="s">
        <v>39</v>
      </c>
      <c r="C876" t="s">
        <v>35</v>
      </c>
      <c r="D876">
        <f>VLOOKUP(Schedule!B876, 'Elo Ratings - Pre Season'!$A$2:$B$31,2, FALSE)</f>
        <v>1505.1761432511801</v>
      </c>
      <c r="E876">
        <f>VLOOKUP(Schedule!C876, 'Elo Ratings - Pre Season'!$A$2:$B$31,2, FALSE)</f>
        <v>1517.8440011816001</v>
      </c>
      <c r="F876">
        <v>0.102272727272727</v>
      </c>
    </row>
    <row r="877" spans="1:6" x14ac:dyDescent="0.45">
      <c r="A877" t="s">
        <v>107</v>
      </c>
      <c r="B877" t="s">
        <v>23</v>
      </c>
      <c r="C877" t="s">
        <v>10</v>
      </c>
      <c r="D877">
        <f>VLOOKUP(Schedule!B877, 'Elo Ratings - Pre Season'!$A$2:$B$31,2, FALSE)</f>
        <v>1455.5883504191299</v>
      </c>
      <c r="E877">
        <f>VLOOKUP(Schedule!C877, 'Elo Ratings - Pre Season'!$A$2:$B$31,2, FALSE)</f>
        <v>1513.7838452168801</v>
      </c>
      <c r="F877">
        <v>0.19008264462809901</v>
      </c>
    </row>
    <row r="878" spans="1:6" x14ac:dyDescent="0.45">
      <c r="A878" t="s">
        <v>107</v>
      </c>
      <c r="B878" t="s">
        <v>29</v>
      </c>
      <c r="C878" t="s">
        <v>24</v>
      </c>
      <c r="D878">
        <f>VLOOKUP(Schedule!B878, 'Elo Ratings - Pre Season'!$A$2:$B$31,2, FALSE)</f>
        <v>1559.22207084247</v>
      </c>
      <c r="E878">
        <f>VLOOKUP(Schedule!C878, 'Elo Ratings - Pre Season'!$A$2:$B$31,2, FALSE)</f>
        <v>1535.44519643647</v>
      </c>
      <c r="F878">
        <v>-4.08163265306122E-2</v>
      </c>
    </row>
    <row r="879" spans="1:6" x14ac:dyDescent="0.45">
      <c r="A879" t="s">
        <v>107</v>
      </c>
      <c r="B879" t="s">
        <v>42</v>
      </c>
      <c r="C879" t="s">
        <v>33</v>
      </c>
      <c r="D879">
        <f>VLOOKUP(Schedule!B879, 'Elo Ratings - Pre Season'!$A$2:$B$31,2, FALSE)</f>
        <v>1590.545270505</v>
      </c>
      <c r="E879">
        <f>VLOOKUP(Schedule!C879, 'Elo Ratings - Pre Season'!$A$2:$B$31,2, FALSE)</f>
        <v>1427.1354796158</v>
      </c>
      <c r="F879">
        <v>4.3902439024390297E-2</v>
      </c>
    </row>
    <row r="880" spans="1:6" x14ac:dyDescent="0.45">
      <c r="A880" t="s">
        <v>107</v>
      </c>
      <c r="B880" t="s">
        <v>27</v>
      </c>
      <c r="C880" t="s">
        <v>31</v>
      </c>
      <c r="D880">
        <f>VLOOKUP(Schedule!B880, 'Elo Ratings - Pre Season'!$A$2:$B$31,2, FALSE)</f>
        <v>1488.4482383178499</v>
      </c>
      <c r="E880">
        <f>VLOOKUP(Schedule!C880, 'Elo Ratings - Pre Season'!$A$2:$B$31,2, FALSE)</f>
        <v>1527.6277566730801</v>
      </c>
      <c r="F880">
        <v>4.5751633986928102E-2</v>
      </c>
    </row>
    <row r="881" spans="1:6" x14ac:dyDescent="0.45">
      <c r="A881" t="s">
        <v>107</v>
      </c>
      <c r="B881" t="s">
        <v>40</v>
      </c>
      <c r="C881" t="s">
        <v>25</v>
      </c>
      <c r="D881">
        <f>VLOOKUP(Schedule!B881, 'Elo Ratings - Pre Season'!$A$2:$B$31,2, FALSE)</f>
        <v>1511.74507850229</v>
      </c>
      <c r="E881">
        <f>VLOOKUP(Schedule!C881, 'Elo Ratings - Pre Season'!$A$2:$B$31,2, FALSE)</f>
        <v>1433.33420073452</v>
      </c>
      <c r="F881">
        <v>6.7415730337078705E-2</v>
      </c>
    </row>
    <row r="882" spans="1:6" x14ac:dyDescent="0.45">
      <c r="A882" t="s">
        <v>107</v>
      </c>
      <c r="B882" t="s">
        <v>32</v>
      </c>
      <c r="C882" t="s">
        <v>17</v>
      </c>
      <c r="D882">
        <f>VLOOKUP(Schedule!B882, 'Elo Ratings - Pre Season'!$A$2:$B$31,2, FALSE)</f>
        <v>1514.0316812078199</v>
      </c>
      <c r="E882">
        <f>VLOOKUP(Schedule!C882, 'Elo Ratings - Pre Season'!$A$2:$B$31,2, FALSE)</f>
        <v>1496.2510574284499</v>
      </c>
      <c r="F882">
        <v>4.4585987261146598E-2</v>
      </c>
    </row>
    <row r="883" spans="1:6" x14ac:dyDescent="0.45">
      <c r="A883" t="s">
        <v>107</v>
      </c>
      <c r="B883" t="s">
        <v>37</v>
      </c>
      <c r="C883" t="s">
        <v>16</v>
      </c>
      <c r="D883">
        <f>VLOOKUP(Schedule!B883, 'Elo Ratings - Pre Season'!$A$2:$B$31,2, FALSE)</f>
        <v>1526.2027098211199</v>
      </c>
      <c r="E883">
        <f>VLOOKUP(Schedule!C883, 'Elo Ratings - Pre Season'!$A$2:$B$31,2, FALSE)</f>
        <v>1474.3085107648601</v>
      </c>
      <c r="F883">
        <v>2.2471910112359699E-2</v>
      </c>
    </row>
    <row r="884" spans="1:6" x14ac:dyDescent="0.45">
      <c r="A884" t="s">
        <v>107</v>
      </c>
      <c r="B884" t="s">
        <v>41</v>
      </c>
      <c r="C884" t="s">
        <v>20</v>
      </c>
      <c r="D884">
        <f>VLOOKUP(Schedule!B884, 'Elo Ratings - Pre Season'!$A$2:$B$31,2, FALSE)</f>
        <v>1537.03223861109</v>
      </c>
      <c r="E884">
        <f>VLOOKUP(Schedule!C884, 'Elo Ratings - Pre Season'!$A$2:$B$31,2, FALSE)</f>
        <v>1506.4629567151301</v>
      </c>
      <c r="F884">
        <v>8.4745762711864403E-2</v>
      </c>
    </row>
    <row r="885" spans="1:6" x14ac:dyDescent="0.45">
      <c r="A885" t="s">
        <v>107</v>
      </c>
      <c r="B885" t="s">
        <v>19</v>
      </c>
      <c r="C885" t="s">
        <v>30</v>
      </c>
      <c r="D885">
        <f>VLOOKUP(Schedule!B885, 'Elo Ratings - Pre Season'!$A$2:$B$31,2, FALSE)</f>
        <v>1501.1235706124401</v>
      </c>
      <c r="E885">
        <f>VLOOKUP(Schedule!C885, 'Elo Ratings - Pre Season'!$A$2:$B$31,2, FALSE)</f>
        <v>1539.4562396036399</v>
      </c>
      <c r="F885">
        <v>0.1125</v>
      </c>
    </row>
    <row r="886" spans="1:6" x14ac:dyDescent="0.45">
      <c r="A886" t="s">
        <v>107</v>
      </c>
      <c r="B886" t="s">
        <v>11</v>
      </c>
      <c r="C886" t="s">
        <v>36</v>
      </c>
      <c r="D886">
        <f>VLOOKUP(Schedule!B886, 'Elo Ratings - Pre Season'!$A$2:$B$31,2, FALSE)</f>
        <v>1588.6730971234199</v>
      </c>
      <c r="E886">
        <f>VLOOKUP(Schedule!C886, 'Elo Ratings - Pre Season'!$A$2:$B$31,2, FALSE)</f>
        <v>1418.47649220432</v>
      </c>
      <c r="F886">
        <v>4.2654028436019002E-2</v>
      </c>
    </row>
    <row r="887" spans="1:6" x14ac:dyDescent="0.45">
      <c r="A887" t="s">
        <v>108</v>
      </c>
      <c r="B887" t="s">
        <v>38</v>
      </c>
      <c r="C887" t="s">
        <v>26</v>
      </c>
      <c r="D887">
        <f>VLOOKUP(Schedule!B887, 'Elo Ratings - Pre Season'!$A$2:$B$31,2, FALSE)</f>
        <v>1500.26839934439</v>
      </c>
      <c r="E887">
        <f>VLOOKUP(Schedule!C887, 'Elo Ratings - Pre Season'!$A$2:$B$31,2, FALSE)</f>
        <v>1477.56939209144</v>
      </c>
      <c r="F887">
        <v>5.1282051282051398E-2</v>
      </c>
    </row>
    <row r="888" spans="1:6" x14ac:dyDescent="0.45">
      <c r="A888" t="s">
        <v>108</v>
      </c>
      <c r="B888" t="s">
        <v>15</v>
      </c>
      <c r="C888" t="s">
        <v>21</v>
      </c>
      <c r="D888">
        <f>VLOOKUP(Schedule!B888, 'Elo Ratings - Pre Season'!$A$2:$B$31,2, FALSE)</f>
        <v>1535.1075395159701</v>
      </c>
      <c r="E888">
        <f>VLOOKUP(Schedule!C888, 'Elo Ratings - Pre Season'!$A$2:$B$31,2, FALSE)</f>
        <v>1537.2568075547799</v>
      </c>
      <c r="F888">
        <v>2.1739130434782698E-2</v>
      </c>
    </row>
    <row r="889" spans="1:6" x14ac:dyDescent="0.45">
      <c r="A889" t="s">
        <v>108</v>
      </c>
      <c r="B889" t="s">
        <v>41</v>
      </c>
      <c r="C889" t="s">
        <v>20</v>
      </c>
      <c r="D889">
        <f>VLOOKUP(Schedule!B889, 'Elo Ratings - Pre Season'!$A$2:$B$31,2, FALSE)</f>
        <v>1537.03223861109</v>
      </c>
      <c r="E889">
        <f>VLOOKUP(Schedule!C889, 'Elo Ratings - Pre Season'!$A$2:$B$31,2, FALSE)</f>
        <v>1506.4629567151301</v>
      </c>
      <c r="F889">
        <v>8.4745762711864403E-2</v>
      </c>
    </row>
    <row r="890" spans="1:6" x14ac:dyDescent="0.45">
      <c r="A890" t="s">
        <v>108</v>
      </c>
      <c r="B890" t="s">
        <v>42</v>
      </c>
      <c r="C890" t="s">
        <v>33</v>
      </c>
      <c r="D890">
        <f>VLOOKUP(Schedule!B890, 'Elo Ratings - Pre Season'!$A$2:$B$31,2, FALSE)</f>
        <v>1590.545270505</v>
      </c>
      <c r="E890">
        <f>VLOOKUP(Schedule!C890, 'Elo Ratings - Pre Season'!$A$2:$B$31,2, FALSE)</f>
        <v>1427.1354796158</v>
      </c>
      <c r="F890">
        <v>4.3902439024390297E-2</v>
      </c>
    </row>
    <row r="891" spans="1:6" x14ac:dyDescent="0.45">
      <c r="A891" t="s">
        <v>108</v>
      </c>
      <c r="B891" t="s">
        <v>22</v>
      </c>
      <c r="C891" t="s">
        <v>28</v>
      </c>
      <c r="D891">
        <f>VLOOKUP(Schedule!B891, 'Elo Ratings - Pre Season'!$A$2:$B$31,2, FALSE)</f>
        <v>1536.86484917293</v>
      </c>
      <c r="E891">
        <f>VLOOKUP(Schedule!C891, 'Elo Ratings - Pre Season'!$A$2:$B$31,2, FALSE)</f>
        <v>1468.3919248330999</v>
      </c>
      <c r="F891">
        <v>-5.5248618784530601E-3</v>
      </c>
    </row>
    <row r="892" spans="1:6" x14ac:dyDescent="0.45">
      <c r="A892" t="s">
        <v>108</v>
      </c>
      <c r="B892" t="s">
        <v>34</v>
      </c>
      <c r="C892" t="s">
        <v>18</v>
      </c>
      <c r="D892">
        <f>VLOOKUP(Schedule!B892, 'Elo Ratings - Pre Season'!$A$2:$B$31,2, FALSE)</f>
        <v>1503.8938502056101</v>
      </c>
      <c r="E892">
        <f>VLOOKUP(Schedule!C892, 'Elo Ratings - Pre Season'!$A$2:$B$31,2, FALSE)</f>
        <v>1422.7330514932301</v>
      </c>
      <c r="F892">
        <v>4.7619047619047603E-2</v>
      </c>
    </row>
    <row r="893" spans="1:6" x14ac:dyDescent="0.45">
      <c r="A893" t="s">
        <v>108</v>
      </c>
      <c r="B893" t="s">
        <v>39</v>
      </c>
      <c r="C893" t="s">
        <v>35</v>
      </c>
      <c r="D893">
        <f>VLOOKUP(Schedule!B893, 'Elo Ratings - Pre Season'!$A$2:$B$31,2, FALSE)</f>
        <v>1505.1761432511801</v>
      </c>
      <c r="E893">
        <f>VLOOKUP(Schedule!C893, 'Elo Ratings - Pre Season'!$A$2:$B$31,2, FALSE)</f>
        <v>1517.8440011816001</v>
      </c>
      <c r="F893">
        <v>0.102272727272727</v>
      </c>
    </row>
    <row r="894" spans="1:6" x14ac:dyDescent="0.45">
      <c r="A894" t="s">
        <v>108</v>
      </c>
      <c r="B894" t="s">
        <v>27</v>
      </c>
      <c r="C894" t="s">
        <v>31</v>
      </c>
      <c r="D894">
        <f>VLOOKUP(Schedule!B894, 'Elo Ratings - Pre Season'!$A$2:$B$31,2, FALSE)</f>
        <v>1488.4482383178499</v>
      </c>
      <c r="E894">
        <f>VLOOKUP(Schedule!C894, 'Elo Ratings - Pre Season'!$A$2:$B$31,2, FALSE)</f>
        <v>1527.6277566730801</v>
      </c>
      <c r="F894">
        <v>4.5751633986928102E-2</v>
      </c>
    </row>
    <row r="895" spans="1:6" x14ac:dyDescent="0.45">
      <c r="A895" t="s">
        <v>108</v>
      </c>
      <c r="B895" t="s">
        <v>23</v>
      </c>
      <c r="C895" t="s">
        <v>10</v>
      </c>
      <c r="D895">
        <f>VLOOKUP(Schedule!B895, 'Elo Ratings - Pre Season'!$A$2:$B$31,2, FALSE)</f>
        <v>1455.5883504191299</v>
      </c>
      <c r="E895">
        <f>VLOOKUP(Schedule!C895, 'Elo Ratings - Pre Season'!$A$2:$B$31,2, FALSE)</f>
        <v>1513.7838452168801</v>
      </c>
      <c r="F895">
        <v>0.19008264462809901</v>
      </c>
    </row>
    <row r="896" spans="1:6" x14ac:dyDescent="0.45">
      <c r="A896" t="s">
        <v>108</v>
      </c>
      <c r="B896" t="s">
        <v>29</v>
      </c>
      <c r="C896" t="s">
        <v>24</v>
      </c>
      <c r="D896">
        <f>VLOOKUP(Schedule!B896, 'Elo Ratings - Pre Season'!$A$2:$B$31,2, FALSE)</f>
        <v>1559.22207084247</v>
      </c>
      <c r="E896">
        <f>VLOOKUP(Schedule!C896, 'Elo Ratings - Pre Season'!$A$2:$B$31,2, FALSE)</f>
        <v>1535.44519643647</v>
      </c>
      <c r="F896">
        <v>-4.08163265306122E-2</v>
      </c>
    </row>
    <row r="897" spans="1:6" x14ac:dyDescent="0.45">
      <c r="A897" t="s">
        <v>108</v>
      </c>
      <c r="B897" t="s">
        <v>40</v>
      </c>
      <c r="C897" t="s">
        <v>25</v>
      </c>
      <c r="D897">
        <f>VLOOKUP(Schedule!B897, 'Elo Ratings - Pre Season'!$A$2:$B$31,2, FALSE)</f>
        <v>1511.74507850229</v>
      </c>
      <c r="E897">
        <f>VLOOKUP(Schedule!C897, 'Elo Ratings - Pre Season'!$A$2:$B$31,2, FALSE)</f>
        <v>1433.33420073452</v>
      </c>
      <c r="F897">
        <v>6.7415730337078705E-2</v>
      </c>
    </row>
    <row r="898" spans="1:6" x14ac:dyDescent="0.45">
      <c r="A898" t="s">
        <v>108</v>
      </c>
      <c r="B898" t="s">
        <v>32</v>
      </c>
      <c r="C898" t="s">
        <v>17</v>
      </c>
      <c r="D898">
        <f>VLOOKUP(Schedule!B898, 'Elo Ratings - Pre Season'!$A$2:$B$31,2, FALSE)</f>
        <v>1514.0316812078199</v>
      </c>
      <c r="E898">
        <f>VLOOKUP(Schedule!C898, 'Elo Ratings - Pre Season'!$A$2:$B$31,2, FALSE)</f>
        <v>1496.2510574284499</v>
      </c>
      <c r="F898">
        <v>4.4585987261146598E-2</v>
      </c>
    </row>
    <row r="899" spans="1:6" x14ac:dyDescent="0.45">
      <c r="A899" t="s">
        <v>108</v>
      </c>
      <c r="B899" t="s">
        <v>19</v>
      </c>
      <c r="C899" t="s">
        <v>30</v>
      </c>
      <c r="D899">
        <f>VLOOKUP(Schedule!B899, 'Elo Ratings - Pre Season'!$A$2:$B$31,2, FALSE)</f>
        <v>1501.1235706124401</v>
      </c>
      <c r="E899">
        <f>VLOOKUP(Schedule!C899, 'Elo Ratings - Pre Season'!$A$2:$B$31,2, FALSE)</f>
        <v>1539.4562396036399</v>
      </c>
      <c r="F899">
        <v>0.1125</v>
      </c>
    </row>
    <row r="900" spans="1:6" x14ac:dyDescent="0.45">
      <c r="A900" t="s">
        <v>108</v>
      </c>
      <c r="B900" t="s">
        <v>11</v>
      </c>
      <c r="C900" t="s">
        <v>36</v>
      </c>
      <c r="D900">
        <f>VLOOKUP(Schedule!B900, 'Elo Ratings - Pre Season'!$A$2:$B$31,2, FALSE)</f>
        <v>1588.6730971234199</v>
      </c>
      <c r="E900">
        <f>VLOOKUP(Schedule!C900, 'Elo Ratings - Pre Season'!$A$2:$B$31,2, FALSE)</f>
        <v>1418.47649220432</v>
      </c>
      <c r="F900">
        <v>4.2654028436019002E-2</v>
      </c>
    </row>
    <row r="901" spans="1:6" x14ac:dyDescent="0.45">
      <c r="A901" t="s">
        <v>108</v>
      </c>
      <c r="B901" t="s">
        <v>37</v>
      </c>
      <c r="C901" t="s">
        <v>16</v>
      </c>
      <c r="D901">
        <f>VLOOKUP(Schedule!B901, 'Elo Ratings - Pre Season'!$A$2:$B$31,2, FALSE)</f>
        <v>1526.2027098211199</v>
      </c>
      <c r="E901">
        <f>VLOOKUP(Schedule!C901, 'Elo Ratings - Pre Season'!$A$2:$B$31,2, FALSE)</f>
        <v>1474.3085107648601</v>
      </c>
      <c r="F901">
        <v>2.2471910112359699E-2</v>
      </c>
    </row>
    <row r="902" spans="1:6" x14ac:dyDescent="0.45">
      <c r="A902" t="s">
        <v>109</v>
      </c>
      <c r="B902" t="s">
        <v>41</v>
      </c>
      <c r="C902" t="s">
        <v>40</v>
      </c>
      <c r="D902">
        <f>VLOOKUP(Schedule!B902, 'Elo Ratings - Pre Season'!$A$2:$B$31,2, FALSE)</f>
        <v>1537.03223861109</v>
      </c>
      <c r="E902">
        <f>VLOOKUP(Schedule!C902, 'Elo Ratings - Pre Season'!$A$2:$B$31,2, FALSE)</f>
        <v>1511.74507850229</v>
      </c>
      <c r="F902">
        <v>8.4745762711864403E-2</v>
      </c>
    </row>
    <row r="903" spans="1:6" x14ac:dyDescent="0.45">
      <c r="A903" t="s">
        <v>109</v>
      </c>
      <c r="B903" t="s">
        <v>18</v>
      </c>
      <c r="C903" t="s">
        <v>39</v>
      </c>
      <c r="D903">
        <f>VLOOKUP(Schedule!B903, 'Elo Ratings - Pre Season'!$A$2:$B$31,2, FALSE)</f>
        <v>1422.7330514932301</v>
      </c>
      <c r="E903">
        <f>VLOOKUP(Schedule!C903, 'Elo Ratings - Pre Season'!$A$2:$B$31,2, FALSE)</f>
        <v>1505.1761432511801</v>
      </c>
      <c r="F903">
        <v>-4.76190476190477E-2</v>
      </c>
    </row>
    <row r="904" spans="1:6" x14ac:dyDescent="0.45">
      <c r="A904" t="s">
        <v>109</v>
      </c>
      <c r="B904" t="s">
        <v>22</v>
      </c>
      <c r="C904" t="s">
        <v>15</v>
      </c>
      <c r="D904">
        <f>VLOOKUP(Schedule!B904, 'Elo Ratings - Pre Season'!$A$2:$B$31,2, FALSE)</f>
        <v>1536.86484917293</v>
      </c>
      <c r="E904">
        <f>VLOOKUP(Schedule!C904, 'Elo Ratings - Pre Season'!$A$2:$B$31,2, FALSE)</f>
        <v>1535.1075395159701</v>
      </c>
      <c r="F904">
        <v>-5.5248618784530601E-3</v>
      </c>
    </row>
    <row r="905" spans="1:6" x14ac:dyDescent="0.45">
      <c r="A905" t="s">
        <v>109</v>
      </c>
      <c r="B905" t="s">
        <v>31</v>
      </c>
      <c r="C905" t="s">
        <v>26</v>
      </c>
      <c r="D905">
        <f>VLOOKUP(Schedule!B905, 'Elo Ratings - Pre Season'!$A$2:$B$31,2, FALSE)</f>
        <v>1527.6277566730801</v>
      </c>
      <c r="E905">
        <f>VLOOKUP(Schedule!C905, 'Elo Ratings - Pre Season'!$A$2:$B$31,2, FALSE)</f>
        <v>1477.56939209144</v>
      </c>
      <c r="F905">
        <v>6.3291139240506306E-2</v>
      </c>
    </row>
    <row r="906" spans="1:6" x14ac:dyDescent="0.45">
      <c r="A906" t="s">
        <v>109</v>
      </c>
      <c r="B906" t="s">
        <v>29</v>
      </c>
      <c r="C906" t="s">
        <v>20</v>
      </c>
      <c r="D906">
        <f>VLOOKUP(Schedule!B906, 'Elo Ratings - Pre Season'!$A$2:$B$31,2, FALSE)</f>
        <v>1559.22207084247</v>
      </c>
      <c r="E906">
        <f>VLOOKUP(Schedule!C906, 'Elo Ratings - Pre Season'!$A$2:$B$31,2, FALSE)</f>
        <v>1506.4629567151301</v>
      </c>
      <c r="F906">
        <v>-4.08163265306122E-2</v>
      </c>
    </row>
    <row r="907" spans="1:6" x14ac:dyDescent="0.45">
      <c r="A907" t="s">
        <v>109</v>
      </c>
      <c r="B907" t="s">
        <v>36</v>
      </c>
      <c r="C907" t="s">
        <v>17</v>
      </c>
      <c r="D907">
        <f>VLOOKUP(Schedule!B907, 'Elo Ratings - Pre Season'!$A$2:$B$31,2, FALSE)</f>
        <v>1418.47649220432</v>
      </c>
      <c r="E907">
        <f>VLOOKUP(Schedule!C907, 'Elo Ratings - Pre Season'!$A$2:$B$31,2, FALSE)</f>
        <v>1496.2510574284499</v>
      </c>
      <c r="F907">
        <v>0.22834645669291301</v>
      </c>
    </row>
    <row r="908" spans="1:6" x14ac:dyDescent="0.45">
      <c r="A908" t="s">
        <v>109</v>
      </c>
      <c r="B908" t="s">
        <v>16</v>
      </c>
      <c r="C908" t="s">
        <v>10</v>
      </c>
      <c r="D908">
        <f>VLOOKUP(Schedule!B908, 'Elo Ratings - Pre Season'!$A$2:$B$31,2, FALSE)</f>
        <v>1474.3085107648601</v>
      </c>
      <c r="E908">
        <f>VLOOKUP(Schedule!C908, 'Elo Ratings - Pre Season'!$A$2:$B$31,2, FALSE)</f>
        <v>1513.7838452168801</v>
      </c>
      <c r="F908">
        <v>6.8493150684931406E-2</v>
      </c>
    </row>
    <row r="909" spans="1:6" x14ac:dyDescent="0.45">
      <c r="A909" t="s">
        <v>109</v>
      </c>
      <c r="B909" t="s">
        <v>35</v>
      </c>
      <c r="C909" t="s">
        <v>19</v>
      </c>
      <c r="D909">
        <f>VLOOKUP(Schedule!B909, 'Elo Ratings - Pre Season'!$A$2:$B$31,2, FALSE)</f>
        <v>1517.8440011816001</v>
      </c>
      <c r="E909">
        <f>VLOOKUP(Schedule!C909, 'Elo Ratings - Pre Season'!$A$2:$B$31,2, FALSE)</f>
        <v>1501.1235706124401</v>
      </c>
      <c r="F909">
        <v>5.0632911392405201E-2</v>
      </c>
    </row>
    <row r="910" spans="1:6" x14ac:dyDescent="0.45">
      <c r="A910" t="s">
        <v>110</v>
      </c>
      <c r="B910" t="s">
        <v>34</v>
      </c>
      <c r="C910" t="s">
        <v>23</v>
      </c>
      <c r="D910">
        <f>VLOOKUP(Schedule!B910, 'Elo Ratings - Pre Season'!$A$2:$B$31,2, FALSE)</f>
        <v>1503.8938502056101</v>
      </c>
      <c r="E910">
        <f>VLOOKUP(Schedule!C910, 'Elo Ratings - Pre Season'!$A$2:$B$31,2, FALSE)</f>
        <v>1455.5883504191299</v>
      </c>
      <c r="F910">
        <v>4.7619047619047603E-2</v>
      </c>
    </row>
    <row r="911" spans="1:6" x14ac:dyDescent="0.45">
      <c r="A911" t="s">
        <v>110</v>
      </c>
      <c r="B911" t="s">
        <v>28</v>
      </c>
      <c r="C911" t="s">
        <v>11</v>
      </c>
      <c r="D911">
        <f>VLOOKUP(Schedule!B911, 'Elo Ratings - Pre Season'!$A$2:$B$31,2, FALSE)</f>
        <v>1468.3919248330999</v>
      </c>
      <c r="E911">
        <f>VLOOKUP(Schedule!C911, 'Elo Ratings - Pre Season'!$A$2:$B$31,2, FALSE)</f>
        <v>1588.6730971234199</v>
      </c>
      <c r="F911">
        <v>5.7971014492753603E-2</v>
      </c>
    </row>
    <row r="912" spans="1:6" x14ac:dyDescent="0.45">
      <c r="A912" t="s">
        <v>110</v>
      </c>
      <c r="B912" t="s">
        <v>27</v>
      </c>
      <c r="C912" t="s">
        <v>21</v>
      </c>
      <c r="D912">
        <f>VLOOKUP(Schedule!B912, 'Elo Ratings - Pre Season'!$A$2:$B$31,2, FALSE)</f>
        <v>1488.4482383178499</v>
      </c>
      <c r="E912">
        <f>VLOOKUP(Schedule!C912, 'Elo Ratings - Pre Season'!$A$2:$B$31,2, FALSE)</f>
        <v>1537.2568075547799</v>
      </c>
      <c r="F912">
        <v>4.5751633986928102E-2</v>
      </c>
    </row>
    <row r="913" spans="1:6" x14ac:dyDescent="0.45">
      <c r="A913" t="s">
        <v>110</v>
      </c>
      <c r="B913" t="s">
        <v>41</v>
      </c>
      <c r="C913" t="s">
        <v>40</v>
      </c>
      <c r="D913">
        <f>VLOOKUP(Schedule!B913, 'Elo Ratings - Pre Season'!$A$2:$B$31,2, FALSE)</f>
        <v>1537.03223861109</v>
      </c>
      <c r="E913">
        <f>VLOOKUP(Schedule!C913, 'Elo Ratings - Pre Season'!$A$2:$B$31,2, FALSE)</f>
        <v>1511.74507850229</v>
      </c>
      <c r="F913">
        <v>8.4745762711864403E-2</v>
      </c>
    </row>
    <row r="914" spans="1:6" x14ac:dyDescent="0.45">
      <c r="A914" t="s">
        <v>110</v>
      </c>
      <c r="B914" t="s">
        <v>18</v>
      </c>
      <c r="C914" t="s">
        <v>39</v>
      </c>
      <c r="D914">
        <f>VLOOKUP(Schedule!B914, 'Elo Ratings - Pre Season'!$A$2:$B$31,2, FALSE)</f>
        <v>1422.7330514932301</v>
      </c>
      <c r="E914">
        <f>VLOOKUP(Schedule!C914, 'Elo Ratings - Pre Season'!$A$2:$B$31,2, FALSE)</f>
        <v>1505.1761432511801</v>
      </c>
      <c r="F914">
        <v>-4.76190476190477E-2</v>
      </c>
    </row>
    <row r="915" spans="1:6" x14ac:dyDescent="0.45">
      <c r="A915" t="s">
        <v>110</v>
      </c>
      <c r="B915" t="s">
        <v>30</v>
      </c>
      <c r="C915" t="s">
        <v>24</v>
      </c>
      <c r="D915">
        <f>VLOOKUP(Schedule!B915, 'Elo Ratings - Pre Season'!$A$2:$B$31,2, FALSE)</f>
        <v>1539.4562396036399</v>
      </c>
      <c r="E915">
        <f>VLOOKUP(Schedule!C915, 'Elo Ratings - Pre Season'!$A$2:$B$31,2, FALSE)</f>
        <v>1535.44519643647</v>
      </c>
      <c r="F915">
        <v>9.3922651933701695E-2</v>
      </c>
    </row>
    <row r="916" spans="1:6" x14ac:dyDescent="0.45">
      <c r="A916" t="s">
        <v>110</v>
      </c>
      <c r="B916" t="s">
        <v>22</v>
      </c>
      <c r="C916" t="s">
        <v>15</v>
      </c>
      <c r="D916">
        <f>VLOOKUP(Schedule!B916, 'Elo Ratings - Pre Season'!$A$2:$B$31,2, FALSE)</f>
        <v>1536.86484917293</v>
      </c>
      <c r="E916">
        <f>VLOOKUP(Schedule!C916, 'Elo Ratings - Pre Season'!$A$2:$B$31,2, FALSE)</f>
        <v>1535.1075395159701</v>
      </c>
      <c r="F916">
        <v>-5.5248618784530601E-3</v>
      </c>
    </row>
    <row r="917" spans="1:6" x14ac:dyDescent="0.45">
      <c r="A917" t="s">
        <v>110</v>
      </c>
      <c r="B917" t="s">
        <v>38</v>
      </c>
      <c r="C917" t="s">
        <v>42</v>
      </c>
      <c r="D917">
        <f>VLOOKUP(Schedule!B917, 'Elo Ratings - Pre Season'!$A$2:$B$31,2, FALSE)</f>
        <v>1500.26839934439</v>
      </c>
      <c r="E917">
        <f>VLOOKUP(Schedule!C917, 'Elo Ratings - Pre Season'!$A$2:$B$31,2, FALSE)</f>
        <v>1590.545270505</v>
      </c>
      <c r="F917">
        <v>5.1282051282051398E-2</v>
      </c>
    </row>
    <row r="918" spans="1:6" x14ac:dyDescent="0.45">
      <c r="A918" t="s">
        <v>110</v>
      </c>
      <c r="B918" t="s">
        <v>31</v>
      </c>
      <c r="C918" t="s">
        <v>26</v>
      </c>
      <c r="D918">
        <f>VLOOKUP(Schedule!B918, 'Elo Ratings - Pre Season'!$A$2:$B$31,2, FALSE)</f>
        <v>1527.6277566730801</v>
      </c>
      <c r="E918">
        <f>VLOOKUP(Schedule!C918, 'Elo Ratings - Pre Season'!$A$2:$B$31,2, FALSE)</f>
        <v>1477.56939209144</v>
      </c>
      <c r="F918">
        <v>6.3291139240506306E-2</v>
      </c>
    </row>
    <row r="919" spans="1:6" x14ac:dyDescent="0.45">
      <c r="A919" t="s">
        <v>110</v>
      </c>
      <c r="B919" t="s">
        <v>32</v>
      </c>
      <c r="C919" t="s">
        <v>25</v>
      </c>
      <c r="D919">
        <f>VLOOKUP(Schedule!B919, 'Elo Ratings - Pre Season'!$A$2:$B$31,2, FALSE)</f>
        <v>1514.0316812078199</v>
      </c>
      <c r="E919">
        <f>VLOOKUP(Schedule!C919, 'Elo Ratings - Pre Season'!$A$2:$B$31,2, FALSE)</f>
        <v>1433.33420073452</v>
      </c>
      <c r="F919">
        <v>4.4585987261146598E-2</v>
      </c>
    </row>
    <row r="920" spans="1:6" x14ac:dyDescent="0.45">
      <c r="A920" t="s">
        <v>110</v>
      </c>
      <c r="B920" t="s">
        <v>29</v>
      </c>
      <c r="C920" t="s">
        <v>20</v>
      </c>
      <c r="D920">
        <f>VLOOKUP(Schedule!B920, 'Elo Ratings - Pre Season'!$A$2:$B$31,2, FALSE)</f>
        <v>1559.22207084247</v>
      </c>
      <c r="E920">
        <f>VLOOKUP(Schedule!C920, 'Elo Ratings - Pre Season'!$A$2:$B$31,2, FALSE)</f>
        <v>1506.4629567151301</v>
      </c>
      <c r="F920">
        <v>-4.08163265306122E-2</v>
      </c>
    </row>
    <row r="921" spans="1:6" x14ac:dyDescent="0.45">
      <c r="A921" t="s">
        <v>110</v>
      </c>
      <c r="B921" t="s">
        <v>36</v>
      </c>
      <c r="C921" t="s">
        <v>17</v>
      </c>
      <c r="D921">
        <f>VLOOKUP(Schedule!B921, 'Elo Ratings - Pre Season'!$A$2:$B$31,2, FALSE)</f>
        <v>1418.47649220432</v>
      </c>
      <c r="E921">
        <f>VLOOKUP(Schedule!C921, 'Elo Ratings - Pre Season'!$A$2:$B$31,2, FALSE)</f>
        <v>1496.2510574284499</v>
      </c>
      <c r="F921">
        <v>0.22834645669291301</v>
      </c>
    </row>
    <row r="922" spans="1:6" x14ac:dyDescent="0.45">
      <c r="A922" t="s">
        <v>110</v>
      </c>
      <c r="B922" t="s">
        <v>16</v>
      </c>
      <c r="C922" t="s">
        <v>10</v>
      </c>
      <c r="D922">
        <f>VLOOKUP(Schedule!B922, 'Elo Ratings - Pre Season'!$A$2:$B$31,2, FALSE)</f>
        <v>1474.3085107648601</v>
      </c>
      <c r="E922">
        <f>VLOOKUP(Schedule!C922, 'Elo Ratings - Pre Season'!$A$2:$B$31,2, FALSE)</f>
        <v>1513.7838452168801</v>
      </c>
      <c r="F922">
        <v>6.8493150684931406E-2</v>
      </c>
    </row>
    <row r="923" spans="1:6" x14ac:dyDescent="0.45">
      <c r="A923" t="s">
        <v>110</v>
      </c>
      <c r="B923" t="s">
        <v>33</v>
      </c>
      <c r="C923" t="s">
        <v>37</v>
      </c>
      <c r="D923">
        <f>VLOOKUP(Schedule!B923, 'Elo Ratings - Pre Season'!$A$2:$B$31,2, FALSE)</f>
        <v>1427.1354796158</v>
      </c>
      <c r="E923">
        <f>VLOOKUP(Schedule!C923, 'Elo Ratings - Pre Season'!$A$2:$B$31,2, FALSE)</f>
        <v>1526.2027098211199</v>
      </c>
      <c r="F923">
        <v>6.2111801242235101E-3</v>
      </c>
    </row>
    <row r="924" spans="1:6" x14ac:dyDescent="0.45">
      <c r="A924" t="s">
        <v>110</v>
      </c>
      <c r="B924" t="s">
        <v>35</v>
      </c>
      <c r="C924" t="s">
        <v>19</v>
      </c>
      <c r="D924">
        <f>VLOOKUP(Schedule!B924, 'Elo Ratings - Pre Season'!$A$2:$B$31,2, FALSE)</f>
        <v>1517.8440011816001</v>
      </c>
      <c r="E924">
        <f>VLOOKUP(Schedule!C924, 'Elo Ratings - Pre Season'!$A$2:$B$31,2, FALSE)</f>
        <v>1501.1235706124401</v>
      </c>
      <c r="F924">
        <v>5.0632911392405201E-2</v>
      </c>
    </row>
    <row r="925" spans="1:6" x14ac:dyDescent="0.45">
      <c r="A925" t="s">
        <v>111</v>
      </c>
      <c r="B925" t="s">
        <v>38</v>
      </c>
      <c r="C925" t="s">
        <v>42</v>
      </c>
      <c r="D925">
        <f>VLOOKUP(Schedule!B925, 'Elo Ratings - Pre Season'!$A$2:$B$31,2, FALSE)</f>
        <v>1500.26839934439</v>
      </c>
      <c r="E925">
        <f>VLOOKUP(Schedule!C925, 'Elo Ratings - Pre Season'!$A$2:$B$31,2, FALSE)</f>
        <v>1590.545270505</v>
      </c>
      <c r="F925">
        <v>5.1282051282051398E-2</v>
      </c>
    </row>
    <row r="926" spans="1:6" x14ac:dyDescent="0.45">
      <c r="A926" t="s">
        <v>111</v>
      </c>
      <c r="B926" t="s">
        <v>29</v>
      </c>
      <c r="C926" t="s">
        <v>20</v>
      </c>
      <c r="D926">
        <f>VLOOKUP(Schedule!B926, 'Elo Ratings - Pre Season'!$A$2:$B$31,2, FALSE)</f>
        <v>1559.22207084247</v>
      </c>
      <c r="E926">
        <f>VLOOKUP(Schedule!C926, 'Elo Ratings - Pre Season'!$A$2:$B$31,2, FALSE)</f>
        <v>1506.4629567151301</v>
      </c>
      <c r="F926">
        <v>-4.08163265306122E-2</v>
      </c>
    </row>
    <row r="927" spans="1:6" x14ac:dyDescent="0.45">
      <c r="A927" t="s">
        <v>111</v>
      </c>
      <c r="B927" t="s">
        <v>36</v>
      </c>
      <c r="C927" t="s">
        <v>17</v>
      </c>
      <c r="D927">
        <f>VLOOKUP(Schedule!B927, 'Elo Ratings - Pre Season'!$A$2:$B$31,2, FALSE)</f>
        <v>1418.47649220432</v>
      </c>
      <c r="E927">
        <f>VLOOKUP(Schedule!C927, 'Elo Ratings - Pre Season'!$A$2:$B$31,2, FALSE)</f>
        <v>1496.2510574284499</v>
      </c>
      <c r="F927">
        <v>0.22834645669291301</v>
      </c>
    </row>
    <row r="928" spans="1:6" x14ac:dyDescent="0.45">
      <c r="A928" t="s">
        <v>111</v>
      </c>
      <c r="B928" t="s">
        <v>35</v>
      </c>
      <c r="C928" t="s">
        <v>19</v>
      </c>
      <c r="D928">
        <f>VLOOKUP(Schedule!B928, 'Elo Ratings - Pre Season'!$A$2:$B$31,2, FALSE)</f>
        <v>1517.8440011816001</v>
      </c>
      <c r="E928">
        <f>VLOOKUP(Schedule!C928, 'Elo Ratings - Pre Season'!$A$2:$B$31,2, FALSE)</f>
        <v>1501.1235706124401</v>
      </c>
      <c r="F928">
        <v>5.0632911392405201E-2</v>
      </c>
    </row>
    <row r="929" spans="1:6" x14ac:dyDescent="0.45">
      <c r="A929" t="s">
        <v>111</v>
      </c>
      <c r="B929" t="s">
        <v>18</v>
      </c>
      <c r="C929" t="s">
        <v>39</v>
      </c>
      <c r="D929">
        <f>VLOOKUP(Schedule!B929, 'Elo Ratings - Pre Season'!$A$2:$B$31,2, FALSE)</f>
        <v>1422.7330514932301</v>
      </c>
      <c r="E929">
        <f>VLOOKUP(Schedule!C929, 'Elo Ratings - Pre Season'!$A$2:$B$31,2, FALSE)</f>
        <v>1505.1761432511801</v>
      </c>
      <c r="F929">
        <v>-4.76190476190477E-2</v>
      </c>
    </row>
    <row r="930" spans="1:6" x14ac:dyDescent="0.45">
      <c r="A930" t="s">
        <v>111</v>
      </c>
      <c r="B930" t="s">
        <v>41</v>
      </c>
      <c r="C930" t="s">
        <v>40</v>
      </c>
      <c r="D930">
        <f>VLOOKUP(Schedule!B930, 'Elo Ratings - Pre Season'!$A$2:$B$31,2, FALSE)</f>
        <v>1537.03223861109</v>
      </c>
      <c r="E930">
        <f>VLOOKUP(Schedule!C930, 'Elo Ratings - Pre Season'!$A$2:$B$31,2, FALSE)</f>
        <v>1511.74507850229</v>
      </c>
      <c r="F930">
        <v>8.4745762711864403E-2</v>
      </c>
    </row>
    <row r="931" spans="1:6" x14ac:dyDescent="0.45">
      <c r="A931" t="s">
        <v>111</v>
      </c>
      <c r="B931" t="s">
        <v>34</v>
      </c>
      <c r="C931" t="s">
        <v>23</v>
      </c>
      <c r="D931">
        <f>VLOOKUP(Schedule!B931, 'Elo Ratings - Pre Season'!$A$2:$B$31,2, FALSE)</f>
        <v>1503.8938502056101</v>
      </c>
      <c r="E931">
        <f>VLOOKUP(Schedule!C931, 'Elo Ratings - Pre Season'!$A$2:$B$31,2, FALSE)</f>
        <v>1455.5883504191299</v>
      </c>
      <c r="F931">
        <v>4.7619047619047603E-2</v>
      </c>
    </row>
    <row r="932" spans="1:6" x14ac:dyDescent="0.45">
      <c r="A932" t="s">
        <v>111</v>
      </c>
      <c r="B932" t="s">
        <v>28</v>
      </c>
      <c r="C932" t="s">
        <v>11</v>
      </c>
      <c r="D932">
        <f>VLOOKUP(Schedule!B932, 'Elo Ratings - Pre Season'!$A$2:$B$31,2, FALSE)</f>
        <v>1468.3919248330999</v>
      </c>
      <c r="E932">
        <f>VLOOKUP(Schedule!C932, 'Elo Ratings - Pre Season'!$A$2:$B$31,2, FALSE)</f>
        <v>1588.6730971234199</v>
      </c>
      <c r="F932">
        <v>5.7971014492753603E-2</v>
      </c>
    </row>
    <row r="933" spans="1:6" x14ac:dyDescent="0.45">
      <c r="A933" t="s">
        <v>111</v>
      </c>
      <c r="B933" t="s">
        <v>27</v>
      </c>
      <c r="C933" t="s">
        <v>21</v>
      </c>
      <c r="D933">
        <f>VLOOKUP(Schedule!B933, 'Elo Ratings - Pre Season'!$A$2:$B$31,2, FALSE)</f>
        <v>1488.4482383178499</v>
      </c>
      <c r="E933">
        <f>VLOOKUP(Schedule!C933, 'Elo Ratings - Pre Season'!$A$2:$B$31,2, FALSE)</f>
        <v>1537.2568075547799</v>
      </c>
      <c r="F933">
        <v>4.5751633986928102E-2</v>
      </c>
    </row>
    <row r="934" spans="1:6" x14ac:dyDescent="0.45">
      <c r="A934" t="s">
        <v>111</v>
      </c>
      <c r="B934" t="s">
        <v>30</v>
      </c>
      <c r="C934" t="s">
        <v>24</v>
      </c>
      <c r="D934">
        <f>VLOOKUP(Schedule!B934, 'Elo Ratings - Pre Season'!$A$2:$B$31,2, FALSE)</f>
        <v>1539.4562396036399</v>
      </c>
      <c r="E934">
        <f>VLOOKUP(Schedule!C934, 'Elo Ratings - Pre Season'!$A$2:$B$31,2, FALSE)</f>
        <v>1535.44519643647</v>
      </c>
      <c r="F934">
        <v>9.3922651933701695E-2</v>
      </c>
    </row>
    <row r="935" spans="1:6" x14ac:dyDescent="0.45">
      <c r="A935" t="s">
        <v>111</v>
      </c>
      <c r="B935" t="s">
        <v>22</v>
      </c>
      <c r="C935" t="s">
        <v>15</v>
      </c>
      <c r="D935">
        <f>VLOOKUP(Schedule!B935, 'Elo Ratings - Pre Season'!$A$2:$B$31,2, FALSE)</f>
        <v>1536.86484917293</v>
      </c>
      <c r="E935">
        <f>VLOOKUP(Schedule!C935, 'Elo Ratings - Pre Season'!$A$2:$B$31,2, FALSE)</f>
        <v>1535.1075395159701</v>
      </c>
      <c r="F935">
        <v>-5.5248618784530601E-3</v>
      </c>
    </row>
    <row r="936" spans="1:6" x14ac:dyDescent="0.45">
      <c r="A936" t="s">
        <v>111</v>
      </c>
      <c r="B936" t="s">
        <v>31</v>
      </c>
      <c r="C936" t="s">
        <v>26</v>
      </c>
      <c r="D936">
        <f>VLOOKUP(Schedule!B936, 'Elo Ratings - Pre Season'!$A$2:$B$31,2, FALSE)</f>
        <v>1527.6277566730801</v>
      </c>
      <c r="E936">
        <f>VLOOKUP(Schedule!C936, 'Elo Ratings - Pre Season'!$A$2:$B$31,2, FALSE)</f>
        <v>1477.56939209144</v>
      </c>
      <c r="F936">
        <v>6.3291139240506306E-2</v>
      </c>
    </row>
    <row r="937" spans="1:6" x14ac:dyDescent="0.45">
      <c r="A937" t="s">
        <v>111</v>
      </c>
      <c r="B937" t="s">
        <v>32</v>
      </c>
      <c r="C937" t="s">
        <v>25</v>
      </c>
      <c r="D937">
        <f>VLOOKUP(Schedule!B937, 'Elo Ratings - Pre Season'!$A$2:$B$31,2, FALSE)</f>
        <v>1514.0316812078199</v>
      </c>
      <c r="E937">
        <f>VLOOKUP(Schedule!C937, 'Elo Ratings - Pre Season'!$A$2:$B$31,2, FALSE)</f>
        <v>1433.33420073452</v>
      </c>
      <c r="F937">
        <v>4.4585987261146598E-2</v>
      </c>
    </row>
    <row r="938" spans="1:6" x14ac:dyDescent="0.45">
      <c r="A938" t="s">
        <v>111</v>
      </c>
      <c r="B938" t="s">
        <v>16</v>
      </c>
      <c r="C938" t="s">
        <v>10</v>
      </c>
      <c r="D938">
        <f>VLOOKUP(Schedule!B938, 'Elo Ratings - Pre Season'!$A$2:$B$31,2, FALSE)</f>
        <v>1474.3085107648601</v>
      </c>
      <c r="E938">
        <f>VLOOKUP(Schedule!C938, 'Elo Ratings - Pre Season'!$A$2:$B$31,2, FALSE)</f>
        <v>1513.7838452168801</v>
      </c>
      <c r="F938">
        <v>6.8493150684931406E-2</v>
      </c>
    </row>
    <row r="939" spans="1:6" x14ac:dyDescent="0.45">
      <c r="A939" t="s">
        <v>111</v>
      </c>
      <c r="B939" t="s">
        <v>33</v>
      </c>
      <c r="C939" t="s">
        <v>37</v>
      </c>
      <c r="D939">
        <f>VLOOKUP(Schedule!B939, 'Elo Ratings - Pre Season'!$A$2:$B$31,2, FALSE)</f>
        <v>1427.1354796158</v>
      </c>
      <c r="E939">
        <f>VLOOKUP(Schedule!C939, 'Elo Ratings - Pre Season'!$A$2:$B$31,2, FALSE)</f>
        <v>1526.2027098211199</v>
      </c>
      <c r="F939">
        <v>6.2111801242235101E-3</v>
      </c>
    </row>
    <row r="940" spans="1:6" x14ac:dyDescent="0.45">
      <c r="A940" t="s">
        <v>112</v>
      </c>
      <c r="B940" t="s">
        <v>22</v>
      </c>
      <c r="C940" t="s">
        <v>15</v>
      </c>
      <c r="D940">
        <f>VLOOKUP(Schedule!B940, 'Elo Ratings - Pre Season'!$A$2:$B$31,2, FALSE)</f>
        <v>1536.86484917293</v>
      </c>
      <c r="E940">
        <f>VLOOKUP(Schedule!C940, 'Elo Ratings - Pre Season'!$A$2:$B$31,2, FALSE)</f>
        <v>1535.1075395159701</v>
      </c>
      <c r="F940">
        <v>-5.5248618784530601E-3</v>
      </c>
    </row>
    <row r="941" spans="1:6" x14ac:dyDescent="0.45">
      <c r="A941" t="s">
        <v>112</v>
      </c>
      <c r="B941" t="s">
        <v>34</v>
      </c>
      <c r="C941" t="s">
        <v>23</v>
      </c>
      <c r="D941">
        <f>VLOOKUP(Schedule!B941, 'Elo Ratings - Pre Season'!$A$2:$B$31,2, FALSE)</f>
        <v>1503.8938502056101</v>
      </c>
      <c r="E941">
        <f>VLOOKUP(Schedule!C941, 'Elo Ratings - Pre Season'!$A$2:$B$31,2, FALSE)</f>
        <v>1455.5883504191299</v>
      </c>
      <c r="F941">
        <v>4.7619047619047603E-2</v>
      </c>
    </row>
    <row r="942" spans="1:6" x14ac:dyDescent="0.45">
      <c r="A942" t="s">
        <v>112</v>
      </c>
      <c r="B942" t="s">
        <v>33</v>
      </c>
      <c r="C942" t="s">
        <v>37</v>
      </c>
      <c r="D942">
        <f>VLOOKUP(Schedule!B942, 'Elo Ratings - Pre Season'!$A$2:$B$31,2, FALSE)</f>
        <v>1427.1354796158</v>
      </c>
      <c r="E942">
        <f>VLOOKUP(Schedule!C942, 'Elo Ratings - Pre Season'!$A$2:$B$31,2, FALSE)</f>
        <v>1526.2027098211199</v>
      </c>
      <c r="F942">
        <v>6.2111801242235101E-3</v>
      </c>
    </row>
    <row r="943" spans="1:6" x14ac:dyDescent="0.45">
      <c r="A943" t="s">
        <v>112</v>
      </c>
      <c r="B943" t="s">
        <v>28</v>
      </c>
      <c r="C943" t="s">
        <v>11</v>
      </c>
      <c r="D943">
        <f>VLOOKUP(Schedule!B943, 'Elo Ratings - Pre Season'!$A$2:$B$31,2, FALSE)</f>
        <v>1468.3919248330999</v>
      </c>
      <c r="E943">
        <f>VLOOKUP(Schedule!C943, 'Elo Ratings - Pre Season'!$A$2:$B$31,2, FALSE)</f>
        <v>1588.6730971234199</v>
      </c>
      <c r="F943">
        <v>5.7971014492753603E-2</v>
      </c>
    </row>
    <row r="944" spans="1:6" x14ac:dyDescent="0.45">
      <c r="A944" t="s">
        <v>112</v>
      </c>
      <c r="B944" t="s">
        <v>18</v>
      </c>
      <c r="C944" t="s">
        <v>42</v>
      </c>
      <c r="D944">
        <f>VLOOKUP(Schedule!B944, 'Elo Ratings - Pre Season'!$A$2:$B$31,2, FALSE)</f>
        <v>1422.7330514932301</v>
      </c>
      <c r="E944">
        <f>VLOOKUP(Schedule!C944, 'Elo Ratings - Pre Season'!$A$2:$B$31,2, FALSE)</f>
        <v>1590.545270505</v>
      </c>
      <c r="F944">
        <v>-4.76190476190477E-2</v>
      </c>
    </row>
    <row r="945" spans="1:6" x14ac:dyDescent="0.45">
      <c r="A945" t="s">
        <v>112</v>
      </c>
      <c r="B945" t="s">
        <v>30</v>
      </c>
      <c r="C945" t="s">
        <v>24</v>
      </c>
      <c r="D945">
        <f>VLOOKUP(Schedule!B945, 'Elo Ratings - Pre Season'!$A$2:$B$31,2, FALSE)</f>
        <v>1539.4562396036399</v>
      </c>
      <c r="E945">
        <f>VLOOKUP(Schedule!C945, 'Elo Ratings - Pre Season'!$A$2:$B$31,2, FALSE)</f>
        <v>1535.44519643647</v>
      </c>
      <c r="F945">
        <v>9.3922651933701695E-2</v>
      </c>
    </row>
    <row r="946" spans="1:6" x14ac:dyDescent="0.45">
      <c r="A946" t="s">
        <v>112</v>
      </c>
      <c r="B946" t="s">
        <v>17</v>
      </c>
      <c r="C946" t="s">
        <v>32</v>
      </c>
      <c r="D946">
        <f>VLOOKUP(Schedule!B946, 'Elo Ratings - Pre Season'!$A$2:$B$31,2, FALSE)</f>
        <v>1496.2510574284499</v>
      </c>
      <c r="E946">
        <f>VLOOKUP(Schedule!C946, 'Elo Ratings - Pre Season'!$A$2:$B$31,2, FALSE)</f>
        <v>1514.0316812078199</v>
      </c>
      <c r="F946">
        <v>-1.38888888888888E-2</v>
      </c>
    </row>
    <row r="947" spans="1:6" x14ac:dyDescent="0.45">
      <c r="A947" t="s">
        <v>112</v>
      </c>
      <c r="B947" t="s">
        <v>20</v>
      </c>
      <c r="C947" t="s">
        <v>36</v>
      </c>
      <c r="D947">
        <f>VLOOKUP(Schedule!B947, 'Elo Ratings - Pre Season'!$A$2:$B$31,2, FALSE)</f>
        <v>1506.4629567151301</v>
      </c>
      <c r="E947">
        <f>VLOOKUP(Schedule!C947, 'Elo Ratings - Pre Season'!$A$2:$B$31,2, FALSE)</f>
        <v>1418.47649220432</v>
      </c>
      <c r="F947">
        <v>7.3170731707316999E-2</v>
      </c>
    </row>
    <row r="948" spans="1:6" x14ac:dyDescent="0.45">
      <c r="A948" t="s">
        <v>112</v>
      </c>
      <c r="B948" t="s">
        <v>25</v>
      </c>
      <c r="C948" t="s">
        <v>38</v>
      </c>
      <c r="D948">
        <f>VLOOKUP(Schedule!B948, 'Elo Ratings - Pre Season'!$A$2:$B$31,2, FALSE)</f>
        <v>1433.33420073452</v>
      </c>
      <c r="E948">
        <f>VLOOKUP(Schedule!C948, 'Elo Ratings - Pre Season'!$A$2:$B$31,2, FALSE)</f>
        <v>1500.26839934439</v>
      </c>
      <c r="F948">
        <v>-4.2253521126760597E-2</v>
      </c>
    </row>
    <row r="949" spans="1:6" x14ac:dyDescent="0.45">
      <c r="A949" t="s">
        <v>112</v>
      </c>
      <c r="B949" t="s">
        <v>10</v>
      </c>
      <c r="C949" t="s">
        <v>35</v>
      </c>
      <c r="D949">
        <f>VLOOKUP(Schedule!B949, 'Elo Ratings - Pre Season'!$A$2:$B$31,2, FALSE)</f>
        <v>1513.7838452168801</v>
      </c>
      <c r="E949">
        <f>VLOOKUP(Schedule!C949, 'Elo Ratings - Pre Season'!$A$2:$B$31,2, FALSE)</f>
        <v>1517.8440011816001</v>
      </c>
      <c r="F949">
        <v>2.9239766081871298E-2</v>
      </c>
    </row>
    <row r="950" spans="1:6" x14ac:dyDescent="0.45">
      <c r="A950" t="s">
        <v>113</v>
      </c>
      <c r="B950" t="s">
        <v>28</v>
      </c>
      <c r="C950" t="s">
        <v>24</v>
      </c>
      <c r="D950">
        <f>VLOOKUP(Schedule!B950, 'Elo Ratings - Pre Season'!$A$2:$B$31,2, FALSE)</f>
        <v>1468.3919248330999</v>
      </c>
      <c r="E950">
        <f>VLOOKUP(Schedule!C950, 'Elo Ratings - Pre Season'!$A$2:$B$31,2, FALSE)</f>
        <v>1535.44519643647</v>
      </c>
      <c r="F950">
        <v>5.7971014492753603E-2</v>
      </c>
    </row>
    <row r="951" spans="1:6" x14ac:dyDescent="0.45">
      <c r="A951" t="s">
        <v>113</v>
      </c>
      <c r="B951" t="s">
        <v>26</v>
      </c>
      <c r="C951" t="s">
        <v>40</v>
      </c>
      <c r="D951">
        <f>VLOOKUP(Schedule!B951, 'Elo Ratings - Pre Season'!$A$2:$B$31,2, FALSE)</f>
        <v>1477.56939209144</v>
      </c>
      <c r="E951">
        <f>VLOOKUP(Schedule!C951, 'Elo Ratings - Pre Season'!$A$2:$B$31,2, FALSE)</f>
        <v>1511.74507850229</v>
      </c>
      <c r="F951">
        <v>7.6687116564418296E-3</v>
      </c>
    </row>
    <row r="952" spans="1:6" x14ac:dyDescent="0.45">
      <c r="A952" t="s">
        <v>113</v>
      </c>
      <c r="B952" t="s">
        <v>18</v>
      </c>
      <c r="C952" t="s">
        <v>42</v>
      </c>
      <c r="D952">
        <f>VLOOKUP(Schedule!B952, 'Elo Ratings - Pre Season'!$A$2:$B$31,2, FALSE)</f>
        <v>1422.7330514932301</v>
      </c>
      <c r="E952">
        <f>VLOOKUP(Schedule!C952, 'Elo Ratings - Pre Season'!$A$2:$B$31,2, FALSE)</f>
        <v>1590.545270505</v>
      </c>
      <c r="F952">
        <v>-4.76190476190477E-2</v>
      </c>
    </row>
    <row r="953" spans="1:6" x14ac:dyDescent="0.45">
      <c r="A953" t="s">
        <v>113</v>
      </c>
      <c r="B953" t="s">
        <v>21</v>
      </c>
      <c r="C953" t="s">
        <v>15</v>
      </c>
      <c r="D953">
        <f>VLOOKUP(Schedule!B953, 'Elo Ratings - Pre Season'!$A$2:$B$31,2, FALSE)</f>
        <v>1537.2568075547799</v>
      </c>
      <c r="E953">
        <f>VLOOKUP(Schedule!C953, 'Elo Ratings - Pre Season'!$A$2:$B$31,2, FALSE)</f>
        <v>1535.1075395159701</v>
      </c>
      <c r="F953">
        <v>0.124324324324324</v>
      </c>
    </row>
    <row r="954" spans="1:6" x14ac:dyDescent="0.45">
      <c r="A954" t="s">
        <v>113</v>
      </c>
      <c r="B954" t="s">
        <v>30</v>
      </c>
      <c r="C954" t="s">
        <v>11</v>
      </c>
      <c r="D954">
        <f>VLOOKUP(Schedule!B954, 'Elo Ratings - Pre Season'!$A$2:$B$31,2, FALSE)</f>
        <v>1539.4562396036399</v>
      </c>
      <c r="E954">
        <f>VLOOKUP(Schedule!C954, 'Elo Ratings - Pre Season'!$A$2:$B$31,2, FALSE)</f>
        <v>1588.6730971234199</v>
      </c>
      <c r="F954">
        <v>9.3922651933701695E-2</v>
      </c>
    </row>
    <row r="955" spans="1:6" x14ac:dyDescent="0.45">
      <c r="A955" t="s">
        <v>113</v>
      </c>
      <c r="B955" t="s">
        <v>17</v>
      </c>
      <c r="C955" t="s">
        <v>32</v>
      </c>
      <c r="D955">
        <f>VLOOKUP(Schedule!B955, 'Elo Ratings - Pre Season'!$A$2:$B$31,2, FALSE)</f>
        <v>1496.2510574284499</v>
      </c>
      <c r="E955">
        <f>VLOOKUP(Schedule!C955, 'Elo Ratings - Pre Season'!$A$2:$B$31,2, FALSE)</f>
        <v>1514.0316812078199</v>
      </c>
      <c r="F955">
        <v>-1.38888888888888E-2</v>
      </c>
    </row>
    <row r="956" spans="1:6" x14ac:dyDescent="0.45">
      <c r="A956" t="s">
        <v>113</v>
      </c>
      <c r="B956" t="s">
        <v>27</v>
      </c>
      <c r="C956" t="s">
        <v>34</v>
      </c>
      <c r="D956">
        <f>VLOOKUP(Schedule!B956, 'Elo Ratings - Pre Season'!$A$2:$B$31,2, FALSE)</f>
        <v>1488.4482383178499</v>
      </c>
      <c r="E956">
        <f>VLOOKUP(Schedule!C956, 'Elo Ratings - Pre Season'!$A$2:$B$31,2, FALSE)</f>
        <v>1503.8938502056101</v>
      </c>
      <c r="F956">
        <v>4.5751633986928102E-2</v>
      </c>
    </row>
    <row r="957" spans="1:6" x14ac:dyDescent="0.45">
      <c r="A957" t="s">
        <v>113</v>
      </c>
      <c r="B957" t="s">
        <v>31</v>
      </c>
      <c r="C957" t="s">
        <v>19</v>
      </c>
      <c r="D957">
        <f>VLOOKUP(Schedule!B957, 'Elo Ratings - Pre Season'!$A$2:$B$31,2, FALSE)</f>
        <v>1527.6277566730801</v>
      </c>
      <c r="E957">
        <f>VLOOKUP(Schedule!C957, 'Elo Ratings - Pre Season'!$A$2:$B$31,2, FALSE)</f>
        <v>1501.1235706124401</v>
      </c>
      <c r="F957">
        <v>6.3291139240506306E-2</v>
      </c>
    </row>
    <row r="958" spans="1:6" x14ac:dyDescent="0.45">
      <c r="A958" t="s">
        <v>113</v>
      </c>
      <c r="B958" t="s">
        <v>23</v>
      </c>
      <c r="C958" t="s">
        <v>37</v>
      </c>
      <c r="D958">
        <f>VLOOKUP(Schedule!B958, 'Elo Ratings - Pre Season'!$A$2:$B$31,2, FALSE)</f>
        <v>1455.5883504191299</v>
      </c>
      <c r="E958">
        <f>VLOOKUP(Schedule!C958, 'Elo Ratings - Pre Season'!$A$2:$B$31,2, FALSE)</f>
        <v>1526.2027098211199</v>
      </c>
      <c r="F958">
        <v>0.19008264462809901</v>
      </c>
    </row>
    <row r="959" spans="1:6" x14ac:dyDescent="0.45">
      <c r="A959" t="s">
        <v>113</v>
      </c>
      <c r="B959" t="s">
        <v>25</v>
      </c>
      <c r="C959" t="s">
        <v>38</v>
      </c>
      <c r="D959">
        <f>VLOOKUP(Schedule!B959, 'Elo Ratings - Pre Season'!$A$2:$B$31,2, FALSE)</f>
        <v>1433.33420073452</v>
      </c>
      <c r="E959">
        <f>VLOOKUP(Schedule!C959, 'Elo Ratings - Pre Season'!$A$2:$B$31,2, FALSE)</f>
        <v>1500.26839934439</v>
      </c>
      <c r="F959">
        <v>-4.2253521126760597E-2</v>
      </c>
    </row>
    <row r="960" spans="1:6" x14ac:dyDescent="0.45">
      <c r="A960" t="s">
        <v>113</v>
      </c>
      <c r="B960" t="s">
        <v>20</v>
      </c>
      <c r="C960" t="s">
        <v>36</v>
      </c>
      <c r="D960">
        <f>VLOOKUP(Schedule!B960, 'Elo Ratings - Pre Season'!$A$2:$B$31,2, FALSE)</f>
        <v>1506.4629567151301</v>
      </c>
      <c r="E960">
        <f>VLOOKUP(Schedule!C960, 'Elo Ratings - Pre Season'!$A$2:$B$31,2, FALSE)</f>
        <v>1418.47649220432</v>
      </c>
      <c r="F960">
        <v>7.3170731707316999E-2</v>
      </c>
    </row>
    <row r="961" spans="1:6" x14ac:dyDescent="0.45">
      <c r="A961" t="s">
        <v>113</v>
      </c>
      <c r="B961" t="s">
        <v>16</v>
      </c>
      <c r="C961" t="s">
        <v>29</v>
      </c>
      <c r="D961">
        <f>VLOOKUP(Schedule!B961, 'Elo Ratings - Pre Season'!$A$2:$B$31,2, FALSE)</f>
        <v>1474.3085107648601</v>
      </c>
      <c r="E961">
        <f>VLOOKUP(Schedule!C961, 'Elo Ratings - Pre Season'!$A$2:$B$31,2, FALSE)</f>
        <v>1559.22207084247</v>
      </c>
      <c r="F961">
        <v>6.8493150684931406E-2</v>
      </c>
    </row>
    <row r="962" spans="1:6" x14ac:dyDescent="0.45">
      <c r="A962" t="s">
        <v>113</v>
      </c>
      <c r="B962" t="s">
        <v>10</v>
      </c>
      <c r="C962" t="s">
        <v>35</v>
      </c>
      <c r="D962">
        <f>VLOOKUP(Schedule!B962, 'Elo Ratings - Pre Season'!$A$2:$B$31,2, FALSE)</f>
        <v>1513.7838452168801</v>
      </c>
      <c r="E962">
        <f>VLOOKUP(Schedule!C962, 'Elo Ratings - Pre Season'!$A$2:$B$31,2, FALSE)</f>
        <v>1517.8440011816001</v>
      </c>
      <c r="F962">
        <v>2.9239766081871298E-2</v>
      </c>
    </row>
    <row r="963" spans="1:6" x14ac:dyDescent="0.45">
      <c r="A963" t="s">
        <v>113</v>
      </c>
      <c r="B963" t="s">
        <v>33</v>
      </c>
      <c r="C963" t="s">
        <v>22</v>
      </c>
      <c r="D963">
        <f>VLOOKUP(Schedule!B963, 'Elo Ratings - Pre Season'!$A$2:$B$31,2, FALSE)</f>
        <v>1427.1354796158</v>
      </c>
      <c r="E963">
        <f>VLOOKUP(Schedule!C963, 'Elo Ratings - Pre Season'!$A$2:$B$31,2, FALSE)</f>
        <v>1536.86484917293</v>
      </c>
      <c r="F963">
        <v>6.2111801242235101E-3</v>
      </c>
    </row>
    <row r="964" spans="1:6" x14ac:dyDescent="0.45">
      <c r="A964" t="s">
        <v>114</v>
      </c>
      <c r="B964" t="s">
        <v>39</v>
      </c>
      <c r="C964" t="s">
        <v>41</v>
      </c>
      <c r="D964">
        <f>VLOOKUP(Schedule!B964, 'Elo Ratings - Pre Season'!$A$2:$B$31,2, FALSE)</f>
        <v>1505.1761432511801</v>
      </c>
      <c r="E964">
        <f>VLOOKUP(Schedule!C964, 'Elo Ratings - Pre Season'!$A$2:$B$31,2, FALSE)</f>
        <v>1537.03223861109</v>
      </c>
      <c r="F964">
        <v>0.102272727272727</v>
      </c>
    </row>
    <row r="965" spans="1:6" x14ac:dyDescent="0.45">
      <c r="A965" t="s">
        <v>114</v>
      </c>
      <c r="B965" t="s">
        <v>31</v>
      </c>
      <c r="C965" t="s">
        <v>19</v>
      </c>
      <c r="D965">
        <f>VLOOKUP(Schedule!B965, 'Elo Ratings - Pre Season'!$A$2:$B$31,2, FALSE)</f>
        <v>1527.6277566730801</v>
      </c>
      <c r="E965">
        <f>VLOOKUP(Schedule!C965, 'Elo Ratings - Pre Season'!$A$2:$B$31,2, FALSE)</f>
        <v>1501.1235706124401</v>
      </c>
      <c r="F965">
        <v>6.3291139240506306E-2</v>
      </c>
    </row>
    <row r="966" spans="1:6" x14ac:dyDescent="0.45">
      <c r="A966" t="s">
        <v>114</v>
      </c>
      <c r="B966" t="s">
        <v>28</v>
      </c>
      <c r="C966" t="s">
        <v>24</v>
      </c>
      <c r="D966">
        <f>VLOOKUP(Schedule!B966, 'Elo Ratings - Pre Season'!$A$2:$B$31,2, FALSE)</f>
        <v>1468.3919248330999</v>
      </c>
      <c r="E966">
        <f>VLOOKUP(Schedule!C966, 'Elo Ratings - Pre Season'!$A$2:$B$31,2, FALSE)</f>
        <v>1535.44519643647</v>
      </c>
      <c r="F966">
        <v>5.7971014492753603E-2</v>
      </c>
    </row>
    <row r="967" spans="1:6" x14ac:dyDescent="0.45">
      <c r="A967" t="s">
        <v>114</v>
      </c>
      <c r="B967" t="s">
        <v>18</v>
      </c>
      <c r="C967" t="s">
        <v>42</v>
      </c>
      <c r="D967">
        <f>VLOOKUP(Schedule!B967, 'Elo Ratings - Pre Season'!$A$2:$B$31,2, FALSE)</f>
        <v>1422.7330514932301</v>
      </c>
      <c r="E967">
        <f>VLOOKUP(Schedule!C967, 'Elo Ratings - Pre Season'!$A$2:$B$31,2, FALSE)</f>
        <v>1590.545270505</v>
      </c>
      <c r="F967">
        <v>-4.76190476190477E-2</v>
      </c>
    </row>
    <row r="968" spans="1:6" x14ac:dyDescent="0.45">
      <c r="A968" t="s">
        <v>114</v>
      </c>
      <c r="B968" t="s">
        <v>33</v>
      </c>
      <c r="C968" t="s">
        <v>22</v>
      </c>
      <c r="D968">
        <f>VLOOKUP(Schedule!B968, 'Elo Ratings - Pre Season'!$A$2:$B$31,2, FALSE)</f>
        <v>1427.1354796158</v>
      </c>
      <c r="E968">
        <f>VLOOKUP(Schedule!C968, 'Elo Ratings - Pre Season'!$A$2:$B$31,2, FALSE)</f>
        <v>1536.86484917293</v>
      </c>
      <c r="F968">
        <v>6.2111801242235101E-3</v>
      </c>
    </row>
    <row r="969" spans="1:6" x14ac:dyDescent="0.45">
      <c r="A969" t="s">
        <v>114</v>
      </c>
      <c r="B969" t="s">
        <v>17</v>
      </c>
      <c r="C969" t="s">
        <v>32</v>
      </c>
      <c r="D969">
        <f>VLOOKUP(Schedule!B969, 'Elo Ratings - Pre Season'!$A$2:$B$31,2, FALSE)</f>
        <v>1496.2510574284499</v>
      </c>
      <c r="E969">
        <f>VLOOKUP(Schedule!C969, 'Elo Ratings - Pre Season'!$A$2:$B$31,2, FALSE)</f>
        <v>1514.0316812078199</v>
      </c>
      <c r="F969">
        <v>-1.38888888888888E-2</v>
      </c>
    </row>
    <row r="970" spans="1:6" x14ac:dyDescent="0.45">
      <c r="A970" t="s">
        <v>114</v>
      </c>
      <c r="B970" t="s">
        <v>23</v>
      </c>
      <c r="C970" t="s">
        <v>37</v>
      </c>
      <c r="D970">
        <f>VLOOKUP(Schedule!B970, 'Elo Ratings - Pre Season'!$A$2:$B$31,2, FALSE)</f>
        <v>1455.5883504191299</v>
      </c>
      <c r="E970">
        <f>VLOOKUP(Schedule!C970, 'Elo Ratings - Pre Season'!$A$2:$B$31,2, FALSE)</f>
        <v>1526.2027098211199</v>
      </c>
      <c r="F970">
        <v>0.19008264462809901</v>
      </c>
    </row>
    <row r="971" spans="1:6" x14ac:dyDescent="0.45">
      <c r="A971" t="s">
        <v>114</v>
      </c>
      <c r="B971" t="s">
        <v>21</v>
      </c>
      <c r="C971" t="s">
        <v>15</v>
      </c>
      <c r="D971">
        <f>VLOOKUP(Schedule!B971, 'Elo Ratings - Pre Season'!$A$2:$B$31,2, FALSE)</f>
        <v>1537.2568075547799</v>
      </c>
      <c r="E971">
        <f>VLOOKUP(Schedule!C971, 'Elo Ratings - Pre Season'!$A$2:$B$31,2, FALSE)</f>
        <v>1535.1075395159701</v>
      </c>
      <c r="F971">
        <v>0.124324324324324</v>
      </c>
    </row>
    <row r="972" spans="1:6" x14ac:dyDescent="0.45">
      <c r="A972" t="s">
        <v>114</v>
      </c>
      <c r="B972" t="s">
        <v>25</v>
      </c>
      <c r="C972" t="s">
        <v>38</v>
      </c>
      <c r="D972">
        <f>VLOOKUP(Schedule!B972, 'Elo Ratings - Pre Season'!$A$2:$B$31,2, FALSE)</f>
        <v>1433.33420073452</v>
      </c>
      <c r="E972">
        <f>VLOOKUP(Schedule!C972, 'Elo Ratings - Pre Season'!$A$2:$B$31,2, FALSE)</f>
        <v>1500.26839934439</v>
      </c>
      <c r="F972">
        <v>-4.2253521126760597E-2</v>
      </c>
    </row>
    <row r="973" spans="1:6" x14ac:dyDescent="0.45">
      <c r="A973" t="s">
        <v>114</v>
      </c>
      <c r="B973" t="s">
        <v>26</v>
      </c>
      <c r="C973" t="s">
        <v>40</v>
      </c>
      <c r="D973">
        <f>VLOOKUP(Schedule!B973, 'Elo Ratings - Pre Season'!$A$2:$B$31,2, FALSE)</f>
        <v>1477.56939209144</v>
      </c>
      <c r="E973">
        <f>VLOOKUP(Schedule!C973, 'Elo Ratings - Pre Season'!$A$2:$B$31,2, FALSE)</f>
        <v>1511.74507850229</v>
      </c>
      <c r="F973">
        <v>7.6687116564418296E-3</v>
      </c>
    </row>
    <row r="974" spans="1:6" x14ac:dyDescent="0.45">
      <c r="A974" t="s">
        <v>114</v>
      </c>
      <c r="B974" t="s">
        <v>20</v>
      </c>
      <c r="C974" t="s">
        <v>36</v>
      </c>
      <c r="D974">
        <f>VLOOKUP(Schedule!B974, 'Elo Ratings - Pre Season'!$A$2:$B$31,2, FALSE)</f>
        <v>1506.4629567151301</v>
      </c>
      <c r="E974">
        <f>VLOOKUP(Schedule!C974, 'Elo Ratings - Pre Season'!$A$2:$B$31,2, FALSE)</f>
        <v>1418.47649220432</v>
      </c>
      <c r="F974">
        <v>7.3170731707316999E-2</v>
      </c>
    </row>
    <row r="975" spans="1:6" x14ac:dyDescent="0.45">
      <c r="A975" t="s">
        <v>114</v>
      </c>
      <c r="B975" t="s">
        <v>27</v>
      </c>
      <c r="C975" t="s">
        <v>34</v>
      </c>
      <c r="D975">
        <f>VLOOKUP(Schedule!B975, 'Elo Ratings - Pre Season'!$A$2:$B$31,2, FALSE)</f>
        <v>1488.4482383178499</v>
      </c>
      <c r="E975">
        <f>VLOOKUP(Schedule!C975, 'Elo Ratings - Pre Season'!$A$2:$B$31,2, FALSE)</f>
        <v>1503.8938502056101</v>
      </c>
      <c r="F975">
        <v>4.5751633986928102E-2</v>
      </c>
    </row>
    <row r="976" spans="1:6" x14ac:dyDescent="0.45">
      <c r="A976" t="s">
        <v>114</v>
      </c>
      <c r="B976" t="s">
        <v>30</v>
      </c>
      <c r="C976" t="s">
        <v>11</v>
      </c>
      <c r="D976">
        <f>VLOOKUP(Schedule!B976, 'Elo Ratings - Pre Season'!$A$2:$B$31,2, FALSE)</f>
        <v>1539.4562396036399</v>
      </c>
      <c r="E976">
        <f>VLOOKUP(Schedule!C976, 'Elo Ratings - Pre Season'!$A$2:$B$31,2, FALSE)</f>
        <v>1588.6730971234199</v>
      </c>
      <c r="F976">
        <v>9.3922651933701695E-2</v>
      </c>
    </row>
    <row r="977" spans="1:6" x14ac:dyDescent="0.45">
      <c r="A977" t="s">
        <v>114</v>
      </c>
      <c r="B977" t="s">
        <v>10</v>
      </c>
      <c r="C977" t="s">
        <v>35</v>
      </c>
      <c r="D977">
        <f>VLOOKUP(Schedule!B977, 'Elo Ratings - Pre Season'!$A$2:$B$31,2, FALSE)</f>
        <v>1513.7838452168801</v>
      </c>
      <c r="E977">
        <f>VLOOKUP(Schedule!C977, 'Elo Ratings - Pre Season'!$A$2:$B$31,2, FALSE)</f>
        <v>1517.8440011816001</v>
      </c>
      <c r="F977">
        <v>2.9239766081871298E-2</v>
      </c>
    </row>
    <row r="978" spans="1:6" x14ac:dyDescent="0.45">
      <c r="A978" t="s">
        <v>114</v>
      </c>
      <c r="B978" t="s">
        <v>16</v>
      </c>
      <c r="C978" t="s">
        <v>29</v>
      </c>
      <c r="D978">
        <f>VLOOKUP(Schedule!B978, 'Elo Ratings - Pre Season'!$A$2:$B$31,2, FALSE)</f>
        <v>1474.3085107648601</v>
      </c>
      <c r="E978">
        <f>VLOOKUP(Schedule!C978, 'Elo Ratings - Pre Season'!$A$2:$B$31,2, FALSE)</f>
        <v>1559.22207084247</v>
      </c>
      <c r="F978">
        <v>6.8493150684931406E-2</v>
      </c>
    </row>
    <row r="979" spans="1:6" x14ac:dyDescent="0.45">
      <c r="A979" t="s">
        <v>115</v>
      </c>
      <c r="B979" t="s">
        <v>41</v>
      </c>
      <c r="C979" t="s">
        <v>39</v>
      </c>
      <c r="D979">
        <f>VLOOKUP(Schedule!B979, 'Elo Ratings - Pre Season'!$A$2:$B$31,2, FALSE)</f>
        <v>1537.03223861109</v>
      </c>
      <c r="E979">
        <f>VLOOKUP(Schedule!C979, 'Elo Ratings - Pre Season'!$A$2:$B$31,2, FALSE)</f>
        <v>1505.1761432511801</v>
      </c>
      <c r="F979">
        <v>8.4745762711864403E-2</v>
      </c>
    </row>
    <row r="980" spans="1:6" x14ac:dyDescent="0.45">
      <c r="A980" t="s">
        <v>115</v>
      </c>
      <c r="B980" t="s">
        <v>28</v>
      </c>
      <c r="C980" t="s">
        <v>24</v>
      </c>
      <c r="D980">
        <f>VLOOKUP(Schedule!B980, 'Elo Ratings - Pre Season'!$A$2:$B$31,2, FALSE)</f>
        <v>1468.3919248330999</v>
      </c>
      <c r="E980">
        <f>VLOOKUP(Schedule!C980, 'Elo Ratings - Pre Season'!$A$2:$B$31,2, FALSE)</f>
        <v>1535.44519643647</v>
      </c>
      <c r="F980">
        <v>5.7971014492753603E-2</v>
      </c>
    </row>
    <row r="981" spans="1:6" x14ac:dyDescent="0.45">
      <c r="A981" t="s">
        <v>115</v>
      </c>
      <c r="B981" t="s">
        <v>18</v>
      </c>
      <c r="C981" t="s">
        <v>42</v>
      </c>
      <c r="D981">
        <f>VLOOKUP(Schedule!B981, 'Elo Ratings - Pre Season'!$A$2:$B$31,2, FALSE)</f>
        <v>1422.7330514932301</v>
      </c>
      <c r="E981">
        <f>VLOOKUP(Schedule!C981, 'Elo Ratings - Pre Season'!$A$2:$B$31,2, FALSE)</f>
        <v>1590.545270505</v>
      </c>
      <c r="F981">
        <v>-4.76190476190477E-2</v>
      </c>
    </row>
    <row r="982" spans="1:6" x14ac:dyDescent="0.45">
      <c r="A982" t="s">
        <v>115</v>
      </c>
      <c r="B982" t="s">
        <v>17</v>
      </c>
      <c r="C982" t="s">
        <v>32</v>
      </c>
      <c r="D982">
        <f>VLOOKUP(Schedule!B982, 'Elo Ratings - Pre Season'!$A$2:$B$31,2, FALSE)</f>
        <v>1496.2510574284499</v>
      </c>
      <c r="E982">
        <f>VLOOKUP(Schedule!C982, 'Elo Ratings - Pre Season'!$A$2:$B$31,2, FALSE)</f>
        <v>1514.0316812078199</v>
      </c>
      <c r="F982">
        <v>-1.38888888888888E-2</v>
      </c>
    </row>
    <row r="983" spans="1:6" x14ac:dyDescent="0.45">
      <c r="A983" t="s">
        <v>115</v>
      </c>
      <c r="B983" t="s">
        <v>21</v>
      </c>
      <c r="C983" t="s">
        <v>15</v>
      </c>
      <c r="D983">
        <f>VLOOKUP(Schedule!B983, 'Elo Ratings - Pre Season'!$A$2:$B$31,2, FALSE)</f>
        <v>1537.2568075547799</v>
      </c>
      <c r="E983">
        <f>VLOOKUP(Schedule!C983, 'Elo Ratings - Pre Season'!$A$2:$B$31,2, FALSE)</f>
        <v>1535.1075395159701</v>
      </c>
      <c r="F983">
        <v>0.124324324324324</v>
      </c>
    </row>
    <row r="984" spans="1:6" x14ac:dyDescent="0.45">
      <c r="A984" t="s">
        <v>115</v>
      </c>
      <c r="B984" t="s">
        <v>27</v>
      </c>
      <c r="C984" t="s">
        <v>34</v>
      </c>
      <c r="D984">
        <f>VLOOKUP(Schedule!B984, 'Elo Ratings - Pre Season'!$A$2:$B$31,2, FALSE)</f>
        <v>1488.4482383178499</v>
      </c>
      <c r="E984">
        <f>VLOOKUP(Schedule!C984, 'Elo Ratings - Pre Season'!$A$2:$B$31,2, FALSE)</f>
        <v>1503.8938502056101</v>
      </c>
      <c r="F984">
        <v>4.5751633986928102E-2</v>
      </c>
    </row>
    <row r="985" spans="1:6" x14ac:dyDescent="0.45">
      <c r="A985" t="s">
        <v>115</v>
      </c>
      <c r="B985" t="s">
        <v>26</v>
      </c>
      <c r="C985" t="s">
        <v>40</v>
      </c>
      <c r="D985">
        <f>VLOOKUP(Schedule!B985, 'Elo Ratings - Pre Season'!$A$2:$B$31,2, FALSE)</f>
        <v>1477.56939209144</v>
      </c>
      <c r="E985">
        <f>VLOOKUP(Schedule!C985, 'Elo Ratings - Pre Season'!$A$2:$B$31,2, FALSE)</f>
        <v>1511.74507850229</v>
      </c>
      <c r="F985">
        <v>7.6687116564418296E-3</v>
      </c>
    </row>
    <row r="986" spans="1:6" x14ac:dyDescent="0.45">
      <c r="A986" t="s">
        <v>115</v>
      </c>
      <c r="B986" t="s">
        <v>23</v>
      </c>
      <c r="C986" t="s">
        <v>37</v>
      </c>
      <c r="D986">
        <f>VLOOKUP(Schedule!B986, 'Elo Ratings - Pre Season'!$A$2:$B$31,2, FALSE)</f>
        <v>1455.5883504191299</v>
      </c>
      <c r="E986">
        <f>VLOOKUP(Schedule!C986, 'Elo Ratings - Pre Season'!$A$2:$B$31,2, FALSE)</f>
        <v>1526.2027098211199</v>
      </c>
      <c r="F986">
        <v>0.19008264462809901</v>
      </c>
    </row>
    <row r="987" spans="1:6" x14ac:dyDescent="0.45">
      <c r="A987" t="s">
        <v>115</v>
      </c>
      <c r="B987" t="s">
        <v>25</v>
      </c>
      <c r="C987" t="s">
        <v>38</v>
      </c>
      <c r="D987">
        <f>VLOOKUP(Schedule!B987, 'Elo Ratings - Pre Season'!$A$2:$B$31,2, FALSE)</f>
        <v>1433.33420073452</v>
      </c>
      <c r="E987">
        <f>VLOOKUP(Schedule!C987, 'Elo Ratings - Pre Season'!$A$2:$B$31,2, FALSE)</f>
        <v>1500.26839934439</v>
      </c>
      <c r="F987">
        <v>-4.2253521126760597E-2</v>
      </c>
    </row>
    <row r="988" spans="1:6" x14ac:dyDescent="0.45">
      <c r="A988" t="s">
        <v>115</v>
      </c>
      <c r="B988" t="s">
        <v>20</v>
      </c>
      <c r="C988" t="s">
        <v>36</v>
      </c>
      <c r="D988">
        <f>VLOOKUP(Schedule!B988, 'Elo Ratings - Pre Season'!$A$2:$B$31,2, FALSE)</f>
        <v>1506.4629567151301</v>
      </c>
      <c r="E988">
        <f>VLOOKUP(Schedule!C988, 'Elo Ratings - Pre Season'!$A$2:$B$31,2, FALSE)</f>
        <v>1418.47649220432</v>
      </c>
      <c r="F988">
        <v>7.3170731707316999E-2</v>
      </c>
    </row>
    <row r="989" spans="1:6" x14ac:dyDescent="0.45">
      <c r="A989" t="s">
        <v>115</v>
      </c>
      <c r="B989" t="s">
        <v>31</v>
      </c>
      <c r="C989" t="s">
        <v>19</v>
      </c>
      <c r="D989">
        <f>VLOOKUP(Schedule!B989, 'Elo Ratings - Pre Season'!$A$2:$B$31,2, FALSE)</f>
        <v>1527.6277566730801</v>
      </c>
      <c r="E989">
        <f>VLOOKUP(Schedule!C989, 'Elo Ratings - Pre Season'!$A$2:$B$31,2, FALSE)</f>
        <v>1501.1235706124401</v>
      </c>
      <c r="F989">
        <v>6.3291139240506306E-2</v>
      </c>
    </row>
    <row r="990" spans="1:6" x14ac:dyDescent="0.45">
      <c r="A990" t="s">
        <v>115</v>
      </c>
      <c r="B990" t="s">
        <v>16</v>
      </c>
      <c r="C990" t="s">
        <v>29</v>
      </c>
      <c r="D990">
        <f>VLOOKUP(Schedule!B990, 'Elo Ratings - Pre Season'!$A$2:$B$31,2, FALSE)</f>
        <v>1474.3085107648601</v>
      </c>
      <c r="E990">
        <f>VLOOKUP(Schedule!C990, 'Elo Ratings - Pre Season'!$A$2:$B$31,2, FALSE)</f>
        <v>1559.22207084247</v>
      </c>
      <c r="F990">
        <v>6.8493150684931406E-2</v>
      </c>
    </row>
    <row r="991" spans="1:6" x14ac:dyDescent="0.45">
      <c r="A991" t="s">
        <v>115</v>
      </c>
      <c r="B991" t="s">
        <v>33</v>
      </c>
      <c r="C991" t="s">
        <v>22</v>
      </c>
      <c r="D991">
        <f>VLOOKUP(Schedule!B991, 'Elo Ratings - Pre Season'!$A$2:$B$31,2, FALSE)</f>
        <v>1427.1354796158</v>
      </c>
      <c r="E991">
        <f>VLOOKUP(Schedule!C991, 'Elo Ratings - Pre Season'!$A$2:$B$31,2, FALSE)</f>
        <v>1536.86484917293</v>
      </c>
      <c r="F991">
        <v>6.2111801242235101E-3</v>
      </c>
    </row>
    <row r="992" spans="1:6" x14ac:dyDescent="0.45">
      <c r="A992" t="s">
        <v>115</v>
      </c>
      <c r="B992" t="s">
        <v>10</v>
      </c>
      <c r="C992" t="s">
        <v>35</v>
      </c>
      <c r="D992">
        <f>VLOOKUP(Schedule!B992, 'Elo Ratings - Pre Season'!$A$2:$B$31,2, FALSE)</f>
        <v>1513.7838452168801</v>
      </c>
      <c r="E992">
        <f>VLOOKUP(Schedule!C992, 'Elo Ratings - Pre Season'!$A$2:$B$31,2, FALSE)</f>
        <v>1517.8440011816001</v>
      </c>
      <c r="F992">
        <v>2.9239766081871298E-2</v>
      </c>
    </row>
    <row r="993" spans="1:6" x14ac:dyDescent="0.45">
      <c r="A993" t="s">
        <v>115</v>
      </c>
      <c r="B993" t="s">
        <v>30</v>
      </c>
      <c r="C993" t="s">
        <v>11</v>
      </c>
      <c r="D993">
        <f>VLOOKUP(Schedule!B993, 'Elo Ratings - Pre Season'!$A$2:$B$31,2, FALSE)</f>
        <v>1539.4562396036399</v>
      </c>
      <c r="E993">
        <f>VLOOKUP(Schedule!C993, 'Elo Ratings - Pre Season'!$A$2:$B$31,2, FALSE)</f>
        <v>1588.6730971234199</v>
      </c>
      <c r="F993">
        <v>9.3922651933701695E-2</v>
      </c>
    </row>
    <row r="994" spans="1:6" x14ac:dyDescent="0.45">
      <c r="A994" t="s">
        <v>116</v>
      </c>
      <c r="B994" t="s">
        <v>21</v>
      </c>
      <c r="C994" t="s">
        <v>15</v>
      </c>
      <c r="D994">
        <f>VLOOKUP(Schedule!B994, 'Elo Ratings - Pre Season'!$A$2:$B$31,2, FALSE)</f>
        <v>1537.2568075547799</v>
      </c>
      <c r="E994">
        <f>VLOOKUP(Schedule!C994, 'Elo Ratings - Pre Season'!$A$2:$B$31,2, FALSE)</f>
        <v>1535.1075395159701</v>
      </c>
      <c r="F994">
        <v>0.124324324324324</v>
      </c>
    </row>
    <row r="995" spans="1:6" x14ac:dyDescent="0.45">
      <c r="A995" t="s">
        <v>116</v>
      </c>
      <c r="B995" t="s">
        <v>24</v>
      </c>
      <c r="C995" t="s">
        <v>36</v>
      </c>
      <c r="D995">
        <f>VLOOKUP(Schedule!B995, 'Elo Ratings - Pre Season'!$A$2:$B$31,2, FALSE)</f>
        <v>1535.44519643647</v>
      </c>
      <c r="E995">
        <f>VLOOKUP(Schedule!C995, 'Elo Ratings - Pre Season'!$A$2:$B$31,2, FALSE)</f>
        <v>1418.47649220432</v>
      </c>
      <c r="F995">
        <v>0.12727272727272701</v>
      </c>
    </row>
    <row r="996" spans="1:6" x14ac:dyDescent="0.45">
      <c r="A996" t="s">
        <v>116</v>
      </c>
      <c r="B996" t="s">
        <v>23</v>
      </c>
      <c r="C996" t="s">
        <v>30</v>
      </c>
      <c r="D996">
        <f>VLOOKUP(Schedule!B996, 'Elo Ratings - Pre Season'!$A$2:$B$31,2, FALSE)</f>
        <v>1455.5883504191299</v>
      </c>
      <c r="E996">
        <f>VLOOKUP(Schedule!C996, 'Elo Ratings - Pre Season'!$A$2:$B$31,2, FALSE)</f>
        <v>1539.4562396036399</v>
      </c>
      <c r="F996">
        <v>0.19008264462809901</v>
      </c>
    </row>
    <row r="997" spans="1:6" x14ac:dyDescent="0.45">
      <c r="A997" t="s">
        <v>116</v>
      </c>
      <c r="B997" t="s">
        <v>40</v>
      </c>
      <c r="C997" t="s">
        <v>22</v>
      </c>
      <c r="D997">
        <f>VLOOKUP(Schedule!B997, 'Elo Ratings - Pre Season'!$A$2:$B$31,2, FALSE)</f>
        <v>1511.74507850229</v>
      </c>
      <c r="E997">
        <f>VLOOKUP(Schedule!C997, 'Elo Ratings - Pre Season'!$A$2:$B$31,2, FALSE)</f>
        <v>1536.86484917293</v>
      </c>
      <c r="F997">
        <v>6.7415730337078705E-2</v>
      </c>
    </row>
    <row r="998" spans="1:6" x14ac:dyDescent="0.45">
      <c r="A998" t="s">
        <v>116</v>
      </c>
      <c r="B998" t="s">
        <v>10</v>
      </c>
      <c r="C998" t="s">
        <v>33</v>
      </c>
      <c r="D998">
        <f>VLOOKUP(Schedule!B998, 'Elo Ratings - Pre Season'!$A$2:$B$31,2, FALSE)</f>
        <v>1513.7838452168801</v>
      </c>
      <c r="E998">
        <f>VLOOKUP(Schedule!C998, 'Elo Ratings - Pre Season'!$A$2:$B$31,2, FALSE)</f>
        <v>1427.1354796158</v>
      </c>
      <c r="F998">
        <v>2.9239766081871298E-2</v>
      </c>
    </row>
    <row r="999" spans="1:6" x14ac:dyDescent="0.45">
      <c r="A999" t="s">
        <v>116</v>
      </c>
      <c r="B999" t="s">
        <v>37</v>
      </c>
      <c r="C999" t="s">
        <v>25</v>
      </c>
      <c r="D999">
        <f>VLOOKUP(Schedule!B999, 'Elo Ratings - Pre Season'!$A$2:$B$31,2, FALSE)</f>
        <v>1526.2027098211199</v>
      </c>
      <c r="E999">
        <f>VLOOKUP(Schedule!C999, 'Elo Ratings - Pre Season'!$A$2:$B$31,2, FALSE)</f>
        <v>1433.33420073452</v>
      </c>
      <c r="F999">
        <v>2.2471910112359699E-2</v>
      </c>
    </row>
    <row r="1000" spans="1:6" x14ac:dyDescent="0.45">
      <c r="A1000" t="s">
        <v>116</v>
      </c>
      <c r="B1000" t="s">
        <v>19</v>
      </c>
      <c r="C1000" t="s">
        <v>29</v>
      </c>
      <c r="D1000">
        <f>VLOOKUP(Schedule!B1000, 'Elo Ratings - Pre Season'!$A$2:$B$31,2, FALSE)</f>
        <v>1501.1235706124401</v>
      </c>
      <c r="E1000">
        <f>VLOOKUP(Schedule!C1000, 'Elo Ratings - Pre Season'!$A$2:$B$31,2, FALSE)</f>
        <v>1559.22207084247</v>
      </c>
      <c r="F1000">
        <v>0.1125</v>
      </c>
    </row>
    <row r="1001" spans="1:6" x14ac:dyDescent="0.45">
      <c r="A1001" t="s">
        <v>117</v>
      </c>
      <c r="B1001" t="s">
        <v>15</v>
      </c>
      <c r="C1001" t="s">
        <v>42</v>
      </c>
      <c r="D1001">
        <f>VLOOKUP(Schedule!B1001, 'Elo Ratings - Pre Season'!$A$2:$B$31,2, FALSE)</f>
        <v>1535.1075395159701</v>
      </c>
      <c r="E1001">
        <f>VLOOKUP(Schedule!C1001, 'Elo Ratings - Pre Season'!$A$2:$B$31,2, FALSE)</f>
        <v>1590.545270505</v>
      </c>
      <c r="F1001">
        <v>2.1739130434782698E-2</v>
      </c>
    </row>
    <row r="1002" spans="1:6" x14ac:dyDescent="0.45">
      <c r="A1002" t="s">
        <v>117</v>
      </c>
      <c r="B1002" t="s">
        <v>26</v>
      </c>
      <c r="C1002" t="s">
        <v>18</v>
      </c>
      <c r="D1002">
        <f>VLOOKUP(Schedule!B1002, 'Elo Ratings - Pre Season'!$A$2:$B$31,2, FALSE)</f>
        <v>1477.56939209144</v>
      </c>
      <c r="E1002">
        <f>VLOOKUP(Schedule!C1002, 'Elo Ratings - Pre Season'!$A$2:$B$31,2, FALSE)</f>
        <v>1422.7330514932301</v>
      </c>
      <c r="F1002">
        <v>7.6687116564418296E-3</v>
      </c>
    </row>
    <row r="1003" spans="1:6" x14ac:dyDescent="0.45">
      <c r="A1003" t="s">
        <v>117</v>
      </c>
      <c r="B1003" t="s">
        <v>21</v>
      </c>
      <c r="C1003" t="s">
        <v>32</v>
      </c>
      <c r="D1003">
        <f>VLOOKUP(Schedule!B1003, 'Elo Ratings - Pre Season'!$A$2:$B$31,2, FALSE)</f>
        <v>1537.2568075547799</v>
      </c>
      <c r="E1003">
        <f>VLOOKUP(Schedule!C1003, 'Elo Ratings - Pre Season'!$A$2:$B$31,2, FALSE)</f>
        <v>1514.0316812078199</v>
      </c>
      <c r="F1003">
        <v>0.124324324324324</v>
      </c>
    </row>
    <row r="1004" spans="1:6" x14ac:dyDescent="0.45">
      <c r="A1004" t="s">
        <v>117</v>
      </c>
      <c r="B1004" t="s">
        <v>17</v>
      </c>
      <c r="C1004" t="s">
        <v>34</v>
      </c>
      <c r="D1004">
        <f>VLOOKUP(Schedule!B1004, 'Elo Ratings - Pre Season'!$A$2:$B$31,2, FALSE)</f>
        <v>1496.2510574284499</v>
      </c>
      <c r="E1004">
        <f>VLOOKUP(Schedule!C1004, 'Elo Ratings - Pre Season'!$A$2:$B$31,2, FALSE)</f>
        <v>1503.8938502056101</v>
      </c>
      <c r="F1004">
        <v>-1.38888888888888E-2</v>
      </c>
    </row>
    <row r="1005" spans="1:6" x14ac:dyDescent="0.45">
      <c r="A1005" t="s">
        <v>117</v>
      </c>
      <c r="B1005" t="s">
        <v>38</v>
      </c>
      <c r="C1005" t="s">
        <v>41</v>
      </c>
      <c r="D1005">
        <f>VLOOKUP(Schedule!B1005, 'Elo Ratings - Pre Season'!$A$2:$B$31,2, FALSE)</f>
        <v>1500.26839934439</v>
      </c>
      <c r="E1005">
        <f>VLOOKUP(Schedule!C1005, 'Elo Ratings - Pre Season'!$A$2:$B$31,2, FALSE)</f>
        <v>1537.03223861109</v>
      </c>
      <c r="F1005">
        <v>5.1282051282051398E-2</v>
      </c>
    </row>
    <row r="1006" spans="1:6" x14ac:dyDescent="0.45">
      <c r="A1006" t="s">
        <v>117</v>
      </c>
      <c r="B1006" t="s">
        <v>39</v>
      </c>
      <c r="C1006" t="s">
        <v>27</v>
      </c>
      <c r="D1006">
        <f>VLOOKUP(Schedule!B1006, 'Elo Ratings - Pre Season'!$A$2:$B$31,2, FALSE)</f>
        <v>1505.1761432511801</v>
      </c>
      <c r="E1006">
        <f>VLOOKUP(Schedule!C1006, 'Elo Ratings - Pre Season'!$A$2:$B$31,2, FALSE)</f>
        <v>1488.4482383178499</v>
      </c>
      <c r="F1006">
        <v>0.102272727272727</v>
      </c>
    </row>
    <row r="1007" spans="1:6" x14ac:dyDescent="0.45">
      <c r="A1007" t="s">
        <v>117</v>
      </c>
      <c r="B1007" t="s">
        <v>24</v>
      </c>
      <c r="C1007" t="s">
        <v>36</v>
      </c>
      <c r="D1007">
        <f>VLOOKUP(Schedule!B1007, 'Elo Ratings - Pre Season'!$A$2:$B$31,2, FALSE)</f>
        <v>1535.44519643647</v>
      </c>
      <c r="E1007">
        <f>VLOOKUP(Schedule!C1007, 'Elo Ratings - Pre Season'!$A$2:$B$31,2, FALSE)</f>
        <v>1418.47649220432</v>
      </c>
      <c r="F1007">
        <v>0.12727272727272701</v>
      </c>
    </row>
    <row r="1008" spans="1:6" x14ac:dyDescent="0.45">
      <c r="A1008" t="s">
        <v>117</v>
      </c>
      <c r="B1008" t="s">
        <v>20</v>
      </c>
      <c r="C1008" t="s">
        <v>28</v>
      </c>
      <c r="D1008">
        <f>VLOOKUP(Schedule!B1008, 'Elo Ratings - Pre Season'!$A$2:$B$31,2, FALSE)</f>
        <v>1506.4629567151301</v>
      </c>
      <c r="E1008">
        <f>VLOOKUP(Schedule!C1008, 'Elo Ratings - Pre Season'!$A$2:$B$31,2, FALSE)</f>
        <v>1468.3919248330999</v>
      </c>
      <c r="F1008">
        <v>7.3170731707316999E-2</v>
      </c>
    </row>
    <row r="1009" spans="1:6" x14ac:dyDescent="0.45">
      <c r="A1009" t="s">
        <v>117</v>
      </c>
      <c r="B1009" t="s">
        <v>23</v>
      </c>
      <c r="C1009" t="s">
        <v>30</v>
      </c>
      <c r="D1009">
        <f>VLOOKUP(Schedule!B1009, 'Elo Ratings - Pre Season'!$A$2:$B$31,2, FALSE)</f>
        <v>1455.5883504191299</v>
      </c>
      <c r="E1009">
        <f>VLOOKUP(Schedule!C1009, 'Elo Ratings - Pre Season'!$A$2:$B$31,2, FALSE)</f>
        <v>1539.4562396036399</v>
      </c>
      <c r="F1009">
        <v>0.19008264462809901</v>
      </c>
    </row>
    <row r="1010" spans="1:6" x14ac:dyDescent="0.45">
      <c r="A1010" t="s">
        <v>117</v>
      </c>
      <c r="B1010" t="s">
        <v>40</v>
      </c>
      <c r="C1010" t="s">
        <v>22</v>
      </c>
      <c r="D1010">
        <f>VLOOKUP(Schedule!B1010, 'Elo Ratings - Pre Season'!$A$2:$B$31,2, FALSE)</f>
        <v>1511.74507850229</v>
      </c>
      <c r="E1010">
        <f>VLOOKUP(Schedule!C1010, 'Elo Ratings - Pre Season'!$A$2:$B$31,2, FALSE)</f>
        <v>1536.86484917293</v>
      </c>
      <c r="F1010">
        <v>6.7415730337078705E-2</v>
      </c>
    </row>
    <row r="1011" spans="1:6" x14ac:dyDescent="0.45">
      <c r="A1011" t="s">
        <v>117</v>
      </c>
      <c r="B1011" t="s">
        <v>35</v>
      </c>
      <c r="C1011" t="s">
        <v>16</v>
      </c>
      <c r="D1011">
        <f>VLOOKUP(Schedule!B1011, 'Elo Ratings - Pre Season'!$A$2:$B$31,2, FALSE)</f>
        <v>1517.8440011816001</v>
      </c>
      <c r="E1011">
        <f>VLOOKUP(Schedule!C1011, 'Elo Ratings - Pre Season'!$A$2:$B$31,2, FALSE)</f>
        <v>1474.3085107648601</v>
      </c>
      <c r="F1011">
        <v>5.0632911392405201E-2</v>
      </c>
    </row>
    <row r="1012" spans="1:6" x14ac:dyDescent="0.45">
      <c r="A1012" t="s">
        <v>117</v>
      </c>
      <c r="B1012" t="s">
        <v>10</v>
      </c>
      <c r="C1012" t="s">
        <v>33</v>
      </c>
      <c r="D1012">
        <f>VLOOKUP(Schedule!B1012, 'Elo Ratings - Pre Season'!$A$2:$B$31,2, FALSE)</f>
        <v>1513.7838452168801</v>
      </c>
      <c r="E1012">
        <f>VLOOKUP(Schedule!C1012, 'Elo Ratings - Pre Season'!$A$2:$B$31,2, FALSE)</f>
        <v>1427.1354796158</v>
      </c>
      <c r="F1012">
        <v>2.9239766081871298E-2</v>
      </c>
    </row>
    <row r="1013" spans="1:6" x14ac:dyDescent="0.45">
      <c r="A1013" t="s">
        <v>117</v>
      </c>
      <c r="B1013" t="s">
        <v>37</v>
      </c>
      <c r="C1013" t="s">
        <v>25</v>
      </c>
      <c r="D1013">
        <f>VLOOKUP(Schedule!B1013, 'Elo Ratings - Pre Season'!$A$2:$B$31,2, FALSE)</f>
        <v>1526.2027098211199</v>
      </c>
      <c r="E1013">
        <f>VLOOKUP(Schedule!C1013, 'Elo Ratings - Pre Season'!$A$2:$B$31,2, FALSE)</f>
        <v>1433.33420073452</v>
      </c>
      <c r="F1013">
        <v>2.2471910112359699E-2</v>
      </c>
    </row>
    <row r="1014" spans="1:6" x14ac:dyDescent="0.45">
      <c r="A1014" t="s">
        <v>117</v>
      </c>
      <c r="B1014" t="s">
        <v>19</v>
      </c>
      <c r="C1014" t="s">
        <v>29</v>
      </c>
      <c r="D1014">
        <f>VLOOKUP(Schedule!B1014, 'Elo Ratings - Pre Season'!$A$2:$B$31,2, FALSE)</f>
        <v>1501.1235706124401</v>
      </c>
      <c r="E1014">
        <f>VLOOKUP(Schedule!C1014, 'Elo Ratings - Pre Season'!$A$2:$B$31,2, FALSE)</f>
        <v>1559.22207084247</v>
      </c>
      <c r="F1014">
        <v>0.1125</v>
      </c>
    </row>
    <row r="1015" spans="1:6" x14ac:dyDescent="0.45">
      <c r="A1015" t="s">
        <v>117</v>
      </c>
      <c r="B1015" t="s">
        <v>11</v>
      </c>
      <c r="C1015" t="s">
        <v>31</v>
      </c>
      <c r="D1015">
        <f>VLOOKUP(Schedule!B1015, 'Elo Ratings - Pre Season'!$A$2:$B$31,2, FALSE)</f>
        <v>1588.6730971234199</v>
      </c>
      <c r="E1015">
        <f>VLOOKUP(Schedule!C1015, 'Elo Ratings - Pre Season'!$A$2:$B$31,2, FALSE)</f>
        <v>1527.6277566730801</v>
      </c>
      <c r="F1015">
        <v>4.2654028436019002E-2</v>
      </c>
    </row>
    <row r="1016" spans="1:6" x14ac:dyDescent="0.45">
      <c r="A1016" t="s">
        <v>118</v>
      </c>
      <c r="B1016" t="s">
        <v>24</v>
      </c>
      <c r="C1016" t="s">
        <v>36</v>
      </c>
      <c r="D1016">
        <f>VLOOKUP(Schedule!B1016, 'Elo Ratings - Pre Season'!$A$2:$B$31,2, FALSE)</f>
        <v>1535.44519643647</v>
      </c>
      <c r="E1016">
        <f>VLOOKUP(Schedule!C1016, 'Elo Ratings - Pre Season'!$A$2:$B$31,2, FALSE)</f>
        <v>1418.47649220432</v>
      </c>
      <c r="F1016">
        <v>0.12727272727272701</v>
      </c>
    </row>
    <row r="1017" spans="1:6" x14ac:dyDescent="0.45">
      <c r="A1017" t="s">
        <v>118</v>
      </c>
      <c r="B1017" t="s">
        <v>40</v>
      </c>
      <c r="C1017" t="s">
        <v>22</v>
      </c>
      <c r="D1017">
        <f>VLOOKUP(Schedule!B1017, 'Elo Ratings - Pre Season'!$A$2:$B$31,2, FALSE)</f>
        <v>1511.74507850229</v>
      </c>
      <c r="E1017">
        <f>VLOOKUP(Schedule!C1017, 'Elo Ratings - Pre Season'!$A$2:$B$31,2, FALSE)</f>
        <v>1536.86484917293</v>
      </c>
      <c r="F1017">
        <v>6.7415730337078705E-2</v>
      </c>
    </row>
    <row r="1018" spans="1:6" x14ac:dyDescent="0.45">
      <c r="A1018" t="s">
        <v>118</v>
      </c>
      <c r="B1018" t="s">
        <v>19</v>
      </c>
      <c r="C1018" t="s">
        <v>29</v>
      </c>
      <c r="D1018">
        <f>VLOOKUP(Schedule!B1018, 'Elo Ratings - Pre Season'!$A$2:$B$31,2, FALSE)</f>
        <v>1501.1235706124401</v>
      </c>
      <c r="E1018">
        <f>VLOOKUP(Schedule!C1018, 'Elo Ratings - Pre Season'!$A$2:$B$31,2, FALSE)</f>
        <v>1559.22207084247</v>
      </c>
      <c r="F1018">
        <v>0.1125</v>
      </c>
    </row>
    <row r="1019" spans="1:6" x14ac:dyDescent="0.45">
      <c r="A1019" t="s">
        <v>118</v>
      </c>
      <c r="B1019" t="s">
        <v>10</v>
      </c>
      <c r="C1019" t="s">
        <v>33</v>
      </c>
      <c r="D1019">
        <f>VLOOKUP(Schedule!B1019, 'Elo Ratings - Pre Season'!$A$2:$B$31,2, FALSE)</f>
        <v>1513.7838452168801</v>
      </c>
      <c r="E1019">
        <f>VLOOKUP(Schedule!C1019, 'Elo Ratings - Pre Season'!$A$2:$B$31,2, FALSE)</f>
        <v>1427.1354796158</v>
      </c>
      <c r="F1019">
        <v>2.9239766081871298E-2</v>
      </c>
    </row>
    <row r="1020" spans="1:6" x14ac:dyDescent="0.45">
      <c r="A1020" t="s">
        <v>118</v>
      </c>
      <c r="B1020" t="s">
        <v>15</v>
      </c>
      <c r="C1020" t="s">
        <v>42</v>
      </c>
      <c r="D1020">
        <f>VLOOKUP(Schedule!B1020, 'Elo Ratings - Pre Season'!$A$2:$B$31,2, FALSE)</f>
        <v>1535.1075395159701</v>
      </c>
      <c r="E1020">
        <f>VLOOKUP(Schedule!C1020, 'Elo Ratings - Pre Season'!$A$2:$B$31,2, FALSE)</f>
        <v>1590.545270505</v>
      </c>
      <c r="F1020">
        <v>2.1739130434782698E-2</v>
      </c>
    </row>
    <row r="1021" spans="1:6" x14ac:dyDescent="0.45">
      <c r="A1021" t="s">
        <v>118</v>
      </c>
      <c r="B1021" t="s">
        <v>26</v>
      </c>
      <c r="C1021" t="s">
        <v>18</v>
      </c>
      <c r="D1021">
        <f>VLOOKUP(Schedule!B1021, 'Elo Ratings - Pre Season'!$A$2:$B$31,2, FALSE)</f>
        <v>1477.56939209144</v>
      </c>
      <c r="E1021">
        <f>VLOOKUP(Schedule!C1021, 'Elo Ratings - Pre Season'!$A$2:$B$31,2, FALSE)</f>
        <v>1422.7330514932301</v>
      </c>
      <c r="F1021">
        <v>7.6687116564418296E-3</v>
      </c>
    </row>
    <row r="1022" spans="1:6" x14ac:dyDescent="0.45">
      <c r="A1022" t="s">
        <v>118</v>
      </c>
      <c r="B1022" t="s">
        <v>21</v>
      </c>
      <c r="C1022" t="s">
        <v>32</v>
      </c>
      <c r="D1022">
        <f>VLOOKUP(Schedule!B1022, 'Elo Ratings - Pre Season'!$A$2:$B$31,2, FALSE)</f>
        <v>1537.2568075547799</v>
      </c>
      <c r="E1022">
        <f>VLOOKUP(Schedule!C1022, 'Elo Ratings - Pre Season'!$A$2:$B$31,2, FALSE)</f>
        <v>1514.0316812078199</v>
      </c>
      <c r="F1022">
        <v>0.124324324324324</v>
      </c>
    </row>
    <row r="1023" spans="1:6" x14ac:dyDescent="0.45">
      <c r="A1023" t="s">
        <v>118</v>
      </c>
      <c r="B1023" t="s">
        <v>17</v>
      </c>
      <c r="C1023" t="s">
        <v>34</v>
      </c>
      <c r="D1023">
        <f>VLOOKUP(Schedule!B1023, 'Elo Ratings - Pre Season'!$A$2:$B$31,2, FALSE)</f>
        <v>1496.2510574284499</v>
      </c>
      <c r="E1023">
        <f>VLOOKUP(Schedule!C1023, 'Elo Ratings - Pre Season'!$A$2:$B$31,2, FALSE)</f>
        <v>1503.8938502056101</v>
      </c>
      <c r="F1023">
        <v>-1.38888888888888E-2</v>
      </c>
    </row>
    <row r="1024" spans="1:6" x14ac:dyDescent="0.45">
      <c r="A1024" t="s">
        <v>118</v>
      </c>
      <c r="B1024" t="s">
        <v>38</v>
      </c>
      <c r="C1024" t="s">
        <v>41</v>
      </c>
      <c r="D1024">
        <f>VLOOKUP(Schedule!B1024, 'Elo Ratings - Pre Season'!$A$2:$B$31,2, FALSE)</f>
        <v>1500.26839934439</v>
      </c>
      <c r="E1024">
        <f>VLOOKUP(Schedule!C1024, 'Elo Ratings - Pre Season'!$A$2:$B$31,2, FALSE)</f>
        <v>1537.03223861109</v>
      </c>
      <c r="F1024">
        <v>5.1282051282051398E-2</v>
      </c>
    </row>
    <row r="1025" spans="1:6" x14ac:dyDescent="0.45">
      <c r="A1025" t="s">
        <v>118</v>
      </c>
      <c r="B1025" t="s">
        <v>39</v>
      </c>
      <c r="C1025" t="s">
        <v>27</v>
      </c>
      <c r="D1025">
        <f>VLOOKUP(Schedule!B1025, 'Elo Ratings - Pre Season'!$A$2:$B$31,2, FALSE)</f>
        <v>1505.1761432511801</v>
      </c>
      <c r="E1025">
        <f>VLOOKUP(Schedule!C1025, 'Elo Ratings - Pre Season'!$A$2:$B$31,2, FALSE)</f>
        <v>1488.4482383178499</v>
      </c>
      <c r="F1025">
        <v>0.102272727272727</v>
      </c>
    </row>
    <row r="1026" spans="1:6" x14ac:dyDescent="0.45">
      <c r="A1026" t="s">
        <v>118</v>
      </c>
      <c r="B1026" t="s">
        <v>20</v>
      </c>
      <c r="C1026" t="s">
        <v>28</v>
      </c>
      <c r="D1026">
        <f>VLOOKUP(Schedule!B1026, 'Elo Ratings - Pre Season'!$A$2:$B$31,2, FALSE)</f>
        <v>1506.4629567151301</v>
      </c>
      <c r="E1026">
        <f>VLOOKUP(Schedule!C1026, 'Elo Ratings - Pre Season'!$A$2:$B$31,2, FALSE)</f>
        <v>1468.3919248330999</v>
      </c>
      <c r="F1026">
        <v>7.3170731707316999E-2</v>
      </c>
    </row>
    <row r="1027" spans="1:6" x14ac:dyDescent="0.45">
      <c r="A1027" t="s">
        <v>118</v>
      </c>
      <c r="B1027" t="s">
        <v>23</v>
      </c>
      <c r="C1027" t="s">
        <v>30</v>
      </c>
      <c r="D1027">
        <f>VLOOKUP(Schedule!B1027, 'Elo Ratings - Pre Season'!$A$2:$B$31,2, FALSE)</f>
        <v>1455.5883504191299</v>
      </c>
      <c r="E1027">
        <f>VLOOKUP(Schedule!C1027, 'Elo Ratings - Pre Season'!$A$2:$B$31,2, FALSE)</f>
        <v>1539.4562396036399</v>
      </c>
      <c r="F1027">
        <v>0.19008264462809901</v>
      </c>
    </row>
    <row r="1028" spans="1:6" x14ac:dyDescent="0.45">
      <c r="A1028" t="s">
        <v>118</v>
      </c>
      <c r="B1028" t="s">
        <v>35</v>
      </c>
      <c r="C1028" t="s">
        <v>16</v>
      </c>
      <c r="D1028">
        <f>VLOOKUP(Schedule!B1028, 'Elo Ratings - Pre Season'!$A$2:$B$31,2, FALSE)</f>
        <v>1517.8440011816001</v>
      </c>
      <c r="E1028">
        <f>VLOOKUP(Schedule!C1028, 'Elo Ratings - Pre Season'!$A$2:$B$31,2, FALSE)</f>
        <v>1474.3085107648601</v>
      </c>
      <c r="F1028">
        <v>5.0632911392405201E-2</v>
      </c>
    </row>
    <row r="1029" spans="1:6" x14ac:dyDescent="0.45">
      <c r="A1029" t="s">
        <v>118</v>
      </c>
      <c r="B1029" t="s">
        <v>37</v>
      </c>
      <c r="C1029" t="s">
        <v>25</v>
      </c>
      <c r="D1029">
        <f>VLOOKUP(Schedule!B1029, 'Elo Ratings - Pre Season'!$A$2:$B$31,2, FALSE)</f>
        <v>1526.2027098211199</v>
      </c>
      <c r="E1029">
        <f>VLOOKUP(Schedule!C1029, 'Elo Ratings - Pre Season'!$A$2:$B$31,2, FALSE)</f>
        <v>1433.33420073452</v>
      </c>
      <c r="F1029">
        <v>2.2471910112359699E-2</v>
      </c>
    </row>
    <row r="1030" spans="1:6" x14ac:dyDescent="0.45">
      <c r="A1030" t="s">
        <v>118</v>
      </c>
      <c r="B1030" t="s">
        <v>11</v>
      </c>
      <c r="C1030" t="s">
        <v>31</v>
      </c>
      <c r="D1030">
        <f>VLOOKUP(Schedule!B1030, 'Elo Ratings - Pre Season'!$A$2:$B$31,2, FALSE)</f>
        <v>1588.6730971234199</v>
      </c>
      <c r="E1030">
        <f>VLOOKUP(Schedule!C1030, 'Elo Ratings - Pre Season'!$A$2:$B$31,2, FALSE)</f>
        <v>1527.6277566730801</v>
      </c>
      <c r="F1030">
        <v>4.2654028436019002E-2</v>
      </c>
    </row>
    <row r="1031" spans="1:6" x14ac:dyDescent="0.45">
      <c r="A1031" t="s">
        <v>119</v>
      </c>
      <c r="B1031" t="s">
        <v>15</v>
      </c>
      <c r="C1031" t="s">
        <v>42</v>
      </c>
      <c r="D1031">
        <f>VLOOKUP(Schedule!B1031, 'Elo Ratings - Pre Season'!$A$2:$B$31,2, FALSE)</f>
        <v>1535.1075395159701</v>
      </c>
      <c r="E1031">
        <f>VLOOKUP(Schedule!C1031, 'Elo Ratings - Pre Season'!$A$2:$B$31,2, FALSE)</f>
        <v>1590.545270505</v>
      </c>
      <c r="F1031">
        <v>2.1739130434782698E-2</v>
      </c>
    </row>
    <row r="1032" spans="1:6" x14ac:dyDescent="0.45">
      <c r="A1032" t="s">
        <v>119</v>
      </c>
      <c r="B1032" t="s">
        <v>26</v>
      </c>
      <c r="C1032" t="s">
        <v>18</v>
      </c>
      <c r="D1032">
        <f>VLOOKUP(Schedule!B1032, 'Elo Ratings - Pre Season'!$A$2:$B$31,2, FALSE)</f>
        <v>1477.56939209144</v>
      </c>
      <c r="E1032">
        <f>VLOOKUP(Schedule!C1032, 'Elo Ratings - Pre Season'!$A$2:$B$31,2, FALSE)</f>
        <v>1422.7330514932301</v>
      </c>
      <c r="F1032">
        <v>7.6687116564418296E-3</v>
      </c>
    </row>
    <row r="1033" spans="1:6" x14ac:dyDescent="0.45">
      <c r="A1033" t="s">
        <v>119</v>
      </c>
      <c r="B1033" t="s">
        <v>23</v>
      </c>
      <c r="C1033" t="s">
        <v>30</v>
      </c>
      <c r="D1033">
        <f>VLOOKUP(Schedule!B1033, 'Elo Ratings - Pre Season'!$A$2:$B$31,2, FALSE)</f>
        <v>1455.5883504191299</v>
      </c>
      <c r="E1033">
        <f>VLOOKUP(Schedule!C1033, 'Elo Ratings - Pre Season'!$A$2:$B$31,2, FALSE)</f>
        <v>1539.4562396036399</v>
      </c>
      <c r="F1033">
        <v>0.19008264462809901</v>
      </c>
    </row>
    <row r="1034" spans="1:6" x14ac:dyDescent="0.45">
      <c r="A1034" t="s">
        <v>119</v>
      </c>
      <c r="B1034" t="s">
        <v>20</v>
      </c>
      <c r="C1034" t="s">
        <v>28</v>
      </c>
      <c r="D1034">
        <f>VLOOKUP(Schedule!B1034, 'Elo Ratings - Pre Season'!$A$2:$B$31,2, FALSE)</f>
        <v>1506.4629567151301</v>
      </c>
      <c r="E1034">
        <f>VLOOKUP(Schedule!C1034, 'Elo Ratings - Pre Season'!$A$2:$B$31,2, FALSE)</f>
        <v>1468.3919248330999</v>
      </c>
      <c r="F1034">
        <v>7.3170731707316999E-2</v>
      </c>
    </row>
    <row r="1035" spans="1:6" x14ac:dyDescent="0.45">
      <c r="A1035" t="s">
        <v>119</v>
      </c>
      <c r="B1035" t="s">
        <v>21</v>
      </c>
      <c r="C1035" t="s">
        <v>32</v>
      </c>
      <c r="D1035">
        <f>VLOOKUP(Schedule!B1035, 'Elo Ratings - Pre Season'!$A$2:$B$31,2, FALSE)</f>
        <v>1537.2568075547799</v>
      </c>
      <c r="E1035">
        <f>VLOOKUP(Schedule!C1035, 'Elo Ratings - Pre Season'!$A$2:$B$31,2, FALSE)</f>
        <v>1514.0316812078199</v>
      </c>
      <c r="F1035">
        <v>0.124324324324324</v>
      </c>
    </row>
    <row r="1036" spans="1:6" x14ac:dyDescent="0.45">
      <c r="A1036" t="s">
        <v>119</v>
      </c>
      <c r="B1036" t="s">
        <v>38</v>
      </c>
      <c r="C1036" t="s">
        <v>41</v>
      </c>
      <c r="D1036">
        <f>VLOOKUP(Schedule!B1036, 'Elo Ratings - Pre Season'!$A$2:$B$31,2, FALSE)</f>
        <v>1500.26839934439</v>
      </c>
      <c r="E1036">
        <f>VLOOKUP(Schedule!C1036, 'Elo Ratings - Pre Season'!$A$2:$B$31,2, FALSE)</f>
        <v>1537.03223861109</v>
      </c>
      <c r="F1036">
        <v>5.1282051282051398E-2</v>
      </c>
    </row>
    <row r="1037" spans="1:6" x14ac:dyDescent="0.45">
      <c r="A1037" t="s">
        <v>119</v>
      </c>
      <c r="B1037" t="s">
        <v>39</v>
      </c>
      <c r="C1037" t="s">
        <v>27</v>
      </c>
      <c r="D1037">
        <f>VLOOKUP(Schedule!B1037, 'Elo Ratings - Pre Season'!$A$2:$B$31,2, FALSE)</f>
        <v>1505.1761432511801</v>
      </c>
      <c r="E1037">
        <f>VLOOKUP(Schedule!C1037, 'Elo Ratings - Pre Season'!$A$2:$B$31,2, FALSE)</f>
        <v>1488.4482383178499</v>
      </c>
      <c r="F1037">
        <v>0.102272727272727</v>
      </c>
    </row>
    <row r="1038" spans="1:6" x14ac:dyDescent="0.45">
      <c r="A1038" t="s">
        <v>119</v>
      </c>
      <c r="B1038" t="s">
        <v>24</v>
      </c>
      <c r="C1038" t="s">
        <v>33</v>
      </c>
      <c r="D1038">
        <f>VLOOKUP(Schedule!B1038, 'Elo Ratings - Pre Season'!$A$2:$B$31,2, FALSE)</f>
        <v>1535.44519643647</v>
      </c>
      <c r="E1038">
        <f>VLOOKUP(Schedule!C1038, 'Elo Ratings - Pre Season'!$A$2:$B$31,2, FALSE)</f>
        <v>1427.1354796158</v>
      </c>
      <c r="F1038">
        <v>0.12727272727272701</v>
      </c>
    </row>
    <row r="1039" spans="1:6" x14ac:dyDescent="0.45">
      <c r="A1039" t="s">
        <v>119</v>
      </c>
      <c r="B1039" t="s">
        <v>35</v>
      </c>
      <c r="C1039" t="s">
        <v>16</v>
      </c>
      <c r="D1039">
        <f>VLOOKUP(Schedule!B1039, 'Elo Ratings - Pre Season'!$A$2:$B$31,2, FALSE)</f>
        <v>1517.8440011816001</v>
      </c>
      <c r="E1039">
        <f>VLOOKUP(Schedule!C1039, 'Elo Ratings - Pre Season'!$A$2:$B$31,2, FALSE)</f>
        <v>1474.3085107648601</v>
      </c>
      <c r="F1039">
        <v>5.0632911392405201E-2</v>
      </c>
    </row>
    <row r="1040" spans="1:6" x14ac:dyDescent="0.45">
      <c r="A1040" t="s">
        <v>119</v>
      </c>
      <c r="B1040" t="s">
        <v>37</v>
      </c>
      <c r="C1040" t="s">
        <v>25</v>
      </c>
      <c r="D1040">
        <f>VLOOKUP(Schedule!B1040, 'Elo Ratings - Pre Season'!$A$2:$B$31,2, FALSE)</f>
        <v>1526.2027098211199</v>
      </c>
      <c r="E1040">
        <f>VLOOKUP(Schedule!C1040, 'Elo Ratings - Pre Season'!$A$2:$B$31,2, FALSE)</f>
        <v>1433.33420073452</v>
      </c>
      <c r="F1040">
        <v>2.2471910112359699E-2</v>
      </c>
    </row>
    <row r="1041" spans="1:6" x14ac:dyDescent="0.45">
      <c r="A1041" t="s">
        <v>119</v>
      </c>
      <c r="B1041" t="s">
        <v>11</v>
      </c>
      <c r="C1041" t="s">
        <v>31</v>
      </c>
      <c r="D1041">
        <f>VLOOKUP(Schedule!B1041, 'Elo Ratings - Pre Season'!$A$2:$B$31,2, FALSE)</f>
        <v>1588.6730971234199</v>
      </c>
      <c r="E1041">
        <f>VLOOKUP(Schedule!C1041, 'Elo Ratings - Pre Season'!$A$2:$B$31,2, FALSE)</f>
        <v>1527.6277566730801</v>
      </c>
      <c r="F1041">
        <v>4.2654028436019002E-2</v>
      </c>
    </row>
    <row r="1042" spans="1:6" x14ac:dyDescent="0.45">
      <c r="A1042" t="s">
        <v>120</v>
      </c>
      <c r="B1042" t="s">
        <v>32</v>
      </c>
      <c r="C1042" t="s">
        <v>20</v>
      </c>
      <c r="D1042">
        <f>VLOOKUP(Schedule!B1042, 'Elo Ratings - Pre Season'!$A$2:$B$31,2, FALSE)</f>
        <v>1514.0316812078199</v>
      </c>
      <c r="E1042">
        <f>VLOOKUP(Schedule!C1042, 'Elo Ratings - Pre Season'!$A$2:$B$31,2, FALSE)</f>
        <v>1506.4629567151301</v>
      </c>
      <c r="F1042">
        <v>4.4585987261146598E-2</v>
      </c>
    </row>
    <row r="1043" spans="1:6" x14ac:dyDescent="0.45">
      <c r="A1043" t="s">
        <v>120</v>
      </c>
      <c r="B1043" t="s">
        <v>18</v>
      </c>
      <c r="C1043" t="s">
        <v>27</v>
      </c>
      <c r="D1043">
        <f>VLOOKUP(Schedule!B1043, 'Elo Ratings - Pre Season'!$A$2:$B$31,2, FALSE)</f>
        <v>1422.7330514932301</v>
      </c>
      <c r="E1043">
        <f>VLOOKUP(Schedule!C1043, 'Elo Ratings - Pre Season'!$A$2:$B$31,2, FALSE)</f>
        <v>1488.4482383178499</v>
      </c>
      <c r="F1043">
        <v>-4.76190476190477E-2</v>
      </c>
    </row>
    <row r="1044" spans="1:6" x14ac:dyDescent="0.45">
      <c r="A1044" t="s">
        <v>120</v>
      </c>
      <c r="B1044" t="s">
        <v>15</v>
      </c>
      <c r="C1044" t="s">
        <v>41</v>
      </c>
      <c r="D1044">
        <f>VLOOKUP(Schedule!B1044, 'Elo Ratings - Pre Season'!$A$2:$B$31,2, FALSE)</f>
        <v>1535.1075395159701</v>
      </c>
      <c r="E1044">
        <f>VLOOKUP(Schedule!C1044, 'Elo Ratings - Pre Season'!$A$2:$B$31,2, FALSE)</f>
        <v>1537.03223861109</v>
      </c>
      <c r="F1044">
        <v>2.1739130434782698E-2</v>
      </c>
    </row>
    <row r="1045" spans="1:6" x14ac:dyDescent="0.45">
      <c r="A1045" t="s">
        <v>120</v>
      </c>
      <c r="B1045" t="s">
        <v>22</v>
      </c>
      <c r="C1045" t="s">
        <v>34</v>
      </c>
      <c r="D1045">
        <f>VLOOKUP(Schedule!B1045, 'Elo Ratings - Pre Season'!$A$2:$B$31,2, FALSE)</f>
        <v>1536.86484917293</v>
      </c>
      <c r="E1045">
        <f>VLOOKUP(Schedule!C1045, 'Elo Ratings - Pre Season'!$A$2:$B$31,2, FALSE)</f>
        <v>1503.8938502056101</v>
      </c>
      <c r="F1045">
        <v>-5.5248618784530601E-3</v>
      </c>
    </row>
    <row r="1046" spans="1:6" x14ac:dyDescent="0.45">
      <c r="A1046" t="s">
        <v>120</v>
      </c>
      <c r="B1046" t="s">
        <v>39</v>
      </c>
      <c r="C1046" t="s">
        <v>10</v>
      </c>
      <c r="D1046">
        <f>VLOOKUP(Schedule!B1046, 'Elo Ratings - Pre Season'!$A$2:$B$31,2, FALSE)</f>
        <v>1505.1761432511801</v>
      </c>
      <c r="E1046">
        <f>VLOOKUP(Schedule!C1046, 'Elo Ratings - Pre Season'!$A$2:$B$31,2, FALSE)</f>
        <v>1513.7838452168801</v>
      </c>
      <c r="F1046">
        <v>0.102272727272727</v>
      </c>
    </row>
    <row r="1047" spans="1:6" x14ac:dyDescent="0.45">
      <c r="A1047" t="s">
        <v>120</v>
      </c>
      <c r="B1047" t="s">
        <v>38</v>
      </c>
      <c r="C1047" t="s">
        <v>30</v>
      </c>
      <c r="D1047">
        <f>VLOOKUP(Schedule!B1047, 'Elo Ratings - Pre Season'!$A$2:$B$31,2, FALSE)</f>
        <v>1500.26839934439</v>
      </c>
      <c r="E1047">
        <f>VLOOKUP(Schedule!C1047, 'Elo Ratings - Pre Season'!$A$2:$B$31,2, FALSE)</f>
        <v>1539.4562396036399</v>
      </c>
      <c r="F1047">
        <v>5.1282051282051398E-2</v>
      </c>
    </row>
    <row r="1048" spans="1:6" x14ac:dyDescent="0.45">
      <c r="A1048" t="s">
        <v>120</v>
      </c>
      <c r="B1048" t="s">
        <v>42</v>
      </c>
      <c r="C1048" t="s">
        <v>21</v>
      </c>
      <c r="D1048">
        <f>VLOOKUP(Schedule!B1048, 'Elo Ratings - Pre Season'!$A$2:$B$31,2, FALSE)</f>
        <v>1590.545270505</v>
      </c>
      <c r="E1048">
        <f>VLOOKUP(Schedule!C1048, 'Elo Ratings - Pre Season'!$A$2:$B$31,2, FALSE)</f>
        <v>1537.2568075547799</v>
      </c>
      <c r="F1048">
        <v>4.3902439024390297E-2</v>
      </c>
    </row>
    <row r="1049" spans="1:6" x14ac:dyDescent="0.45">
      <c r="A1049" t="s">
        <v>120</v>
      </c>
      <c r="B1049" t="s">
        <v>29</v>
      </c>
      <c r="C1049" t="s">
        <v>26</v>
      </c>
      <c r="D1049">
        <f>VLOOKUP(Schedule!B1049, 'Elo Ratings - Pre Season'!$A$2:$B$31,2, FALSE)</f>
        <v>1559.22207084247</v>
      </c>
      <c r="E1049">
        <f>VLOOKUP(Schedule!C1049, 'Elo Ratings - Pre Season'!$A$2:$B$31,2, FALSE)</f>
        <v>1477.56939209144</v>
      </c>
      <c r="F1049">
        <v>-4.08163265306122E-2</v>
      </c>
    </row>
    <row r="1050" spans="1:6" x14ac:dyDescent="0.45">
      <c r="A1050" t="s">
        <v>120</v>
      </c>
      <c r="B1050" t="s">
        <v>24</v>
      </c>
      <c r="C1050" t="s">
        <v>33</v>
      </c>
      <c r="D1050">
        <f>VLOOKUP(Schedule!B1050, 'Elo Ratings - Pre Season'!$A$2:$B$31,2, FALSE)</f>
        <v>1535.44519643647</v>
      </c>
      <c r="E1050">
        <f>VLOOKUP(Schedule!C1050, 'Elo Ratings - Pre Season'!$A$2:$B$31,2, FALSE)</f>
        <v>1427.1354796158</v>
      </c>
      <c r="F1050">
        <v>0.12727272727272701</v>
      </c>
    </row>
    <row r="1051" spans="1:6" x14ac:dyDescent="0.45">
      <c r="A1051" t="s">
        <v>120</v>
      </c>
      <c r="B1051" t="s">
        <v>40</v>
      </c>
      <c r="C1051" t="s">
        <v>17</v>
      </c>
      <c r="D1051">
        <f>VLOOKUP(Schedule!B1051, 'Elo Ratings - Pre Season'!$A$2:$B$31,2, FALSE)</f>
        <v>1511.74507850229</v>
      </c>
      <c r="E1051">
        <f>VLOOKUP(Schedule!C1051, 'Elo Ratings - Pre Season'!$A$2:$B$31,2, FALSE)</f>
        <v>1496.2510574284499</v>
      </c>
      <c r="F1051">
        <v>6.7415730337078705E-2</v>
      </c>
    </row>
    <row r="1052" spans="1:6" x14ac:dyDescent="0.45">
      <c r="A1052" t="s">
        <v>120</v>
      </c>
      <c r="B1052" t="s">
        <v>36</v>
      </c>
      <c r="C1052" t="s">
        <v>28</v>
      </c>
      <c r="D1052">
        <f>VLOOKUP(Schedule!B1052, 'Elo Ratings - Pre Season'!$A$2:$B$31,2, FALSE)</f>
        <v>1418.47649220432</v>
      </c>
      <c r="E1052">
        <f>VLOOKUP(Schedule!C1052, 'Elo Ratings - Pre Season'!$A$2:$B$31,2, FALSE)</f>
        <v>1468.3919248330999</v>
      </c>
      <c r="F1052">
        <v>0.22834645669291301</v>
      </c>
    </row>
    <row r="1053" spans="1:6" x14ac:dyDescent="0.45">
      <c r="A1053" t="s">
        <v>120</v>
      </c>
      <c r="B1053" t="s">
        <v>35</v>
      </c>
      <c r="C1053" t="s">
        <v>25</v>
      </c>
      <c r="D1053">
        <f>VLOOKUP(Schedule!B1053, 'Elo Ratings - Pre Season'!$A$2:$B$31,2, FALSE)</f>
        <v>1517.8440011816001</v>
      </c>
      <c r="E1053">
        <f>VLOOKUP(Schedule!C1053, 'Elo Ratings - Pre Season'!$A$2:$B$31,2, FALSE)</f>
        <v>1433.33420073452</v>
      </c>
      <c r="F1053">
        <v>5.0632911392405201E-2</v>
      </c>
    </row>
    <row r="1054" spans="1:6" x14ac:dyDescent="0.45">
      <c r="A1054" t="s">
        <v>120</v>
      </c>
      <c r="B1054" t="s">
        <v>11</v>
      </c>
      <c r="C1054" t="s">
        <v>23</v>
      </c>
      <c r="D1054">
        <f>VLOOKUP(Schedule!B1054, 'Elo Ratings - Pre Season'!$A$2:$B$31,2, FALSE)</f>
        <v>1588.6730971234199</v>
      </c>
      <c r="E1054">
        <f>VLOOKUP(Schedule!C1054, 'Elo Ratings - Pre Season'!$A$2:$B$31,2, FALSE)</f>
        <v>1455.5883504191299</v>
      </c>
      <c r="F1054">
        <v>4.2654028436019002E-2</v>
      </c>
    </row>
    <row r="1055" spans="1:6" x14ac:dyDescent="0.45">
      <c r="A1055" t="s">
        <v>120</v>
      </c>
      <c r="B1055" t="s">
        <v>37</v>
      </c>
      <c r="C1055" t="s">
        <v>31</v>
      </c>
      <c r="D1055">
        <f>VLOOKUP(Schedule!B1055, 'Elo Ratings - Pre Season'!$A$2:$B$31,2, FALSE)</f>
        <v>1526.2027098211199</v>
      </c>
      <c r="E1055">
        <f>VLOOKUP(Schedule!C1055, 'Elo Ratings - Pre Season'!$A$2:$B$31,2, FALSE)</f>
        <v>1527.6277566730801</v>
      </c>
      <c r="F1055">
        <v>2.2471910112359699E-2</v>
      </c>
    </row>
    <row r="1056" spans="1:6" x14ac:dyDescent="0.45">
      <c r="A1056" t="s">
        <v>120</v>
      </c>
      <c r="B1056" t="s">
        <v>19</v>
      </c>
      <c r="C1056" t="s">
        <v>16</v>
      </c>
      <c r="D1056">
        <f>VLOOKUP(Schedule!B1056, 'Elo Ratings - Pre Season'!$A$2:$B$31,2, FALSE)</f>
        <v>1501.1235706124401</v>
      </c>
      <c r="E1056">
        <f>VLOOKUP(Schedule!C1056, 'Elo Ratings - Pre Season'!$A$2:$B$31,2, FALSE)</f>
        <v>1474.3085107648601</v>
      </c>
      <c r="F1056">
        <v>0.1125</v>
      </c>
    </row>
    <row r="1057" spans="1:6" x14ac:dyDescent="0.45">
      <c r="A1057" t="s">
        <v>121</v>
      </c>
      <c r="B1057" t="s">
        <v>24</v>
      </c>
      <c r="C1057" t="s">
        <v>33</v>
      </c>
      <c r="D1057">
        <f>VLOOKUP(Schedule!B1057, 'Elo Ratings - Pre Season'!$A$2:$B$31,2, FALSE)</f>
        <v>1535.44519643647</v>
      </c>
      <c r="E1057">
        <f>VLOOKUP(Schedule!C1057, 'Elo Ratings - Pre Season'!$A$2:$B$31,2, FALSE)</f>
        <v>1427.1354796158</v>
      </c>
      <c r="F1057">
        <v>0.12727272727272701</v>
      </c>
    </row>
    <row r="1058" spans="1:6" x14ac:dyDescent="0.45">
      <c r="A1058" t="s">
        <v>121</v>
      </c>
      <c r="B1058" t="s">
        <v>32</v>
      </c>
      <c r="C1058" t="s">
        <v>20</v>
      </c>
      <c r="D1058">
        <f>VLOOKUP(Schedule!B1058, 'Elo Ratings - Pre Season'!$A$2:$B$31,2, FALSE)</f>
        <v>1514.0316812078199</v>
      </c>
      <c r="E1058">
        <f>VLOOKUP(Schedule!C1058, 'Elo Ratings - Pre Season'!$A$2:$B$31,2, FALSE)</f>
        <v>1506.4629567151301</v>
      </c>
      <c r="F1058">
        <v>4.4585987261146598E-2</v>
      </c>
    </row>
    <row r="1059" spans="1:6" x14ac:dyDescent="0.45">
      <c r="A1059" t="s">
        <v>121</v>
      </c>
      <c r="B1059" t="s">
        <v>22</v>
      </c>
      <c r="C1059" t="s">
        <v>34</v>
      </c>
      <c r="D1059">
        <f>VLOOKUP(Schedule!B1059, 'Elo Ratings - Pre Season'!$A$2:$B$31,2, FALSE)</f>
        <v>1536.86484917293</v>
      </c>
      <c r="E1059">
        <f>VLOOKUP(Schedule!C1059, 'Elo Ratings - Pre Season'!$A$2:$B$31,2, FALSE)</f>
        <v>1503.8938502056101</v>
      </c>
      <c r="F1059">
        <v>-5.5248618784530601E-3</v>
      </c>
    </row>
    <row r="1060" spans="1:6" x14ac:dyDescent="0.45">
      <c r="A1060" t="s">
        <v>121</v>
      </c>
      <c r="B1060" t="s">
        <v>19</v>
      </c>
      <c r="C1060" t="s">
        <v>16</v>
      </c>
      <c r="D1060">
        <f>VLOOKUP(Schedule!B1060, 'Elo Ratings - Pre Season'!$A$2:$B$31,2, FALSE)</f>
        <v>1501.1235706124401</v>
      </c>
      <c r="E1060">
        <f>VLOOKUP(Schedule!C1060, 'Elo Ratings - Pre Season'!$A$2:$B$31,2, FALSE)</f>
        <v>1474.3085107648601</v>
      </c>
      <c r="F1060">
        <v>0.1125</v>
      </c>
    </row>
    <row r="1061" spans="1:6" x14ac:dyDescent="0.45">
      <c r="A1061" t="s">
        <v>121</v>
      </c>
      <c r="B1061" t="s">
        <v>15</v>
      </c>
      <c r="C1061" t="s">
        <v>41</v>
      </c>
      <c r="D1061">
        <f>VLOOKUP(Schedule!B1061, 'Elo Ratings - Pre Season'!$A$2:$B$31,2, FALSE)</f>
        <v>1535.1075395159701</v>
      </c>
      <c r="E1061">
        <f>VLOOKUP(Schedule!C1061, 'Elo Ratings - Pre Season'!$A$2:$B$31,2, FALSE)</f>
        <v>1537.03223861109</v>
      </c>
      <c r="F1061">
        <v>2.1739130434782698E-2</v>
      </c>
    </row>
    <row r="1062" spans="1:6" x14ac:dyDescent="0.45">
      <c r="A1062" t="s">
        <v>121</v>
      </c>
      <c r="B1062" t="s">
        <v>18</v>
      </c>
      <c r="C1062" t="s">
        <v>27</v>
      </c>
      <c r="D1062">
        <f>VLOOKUP(Schedule!B1062, 'Elo Ratings - Pre Season'!$A$2:$B$31,2, FALSE)</f>
        <v>1422.7330514932301</v>
      </c>
      <c r="E1062">
        <f>VLOOKUP(Schedule!C1062, 'Elo Ratings - Pre Season'!$A$2:$B$31,2, FALSE)</f>
        <v>1488.4482383178499</v>
      </c>
      <c r="F1062">
        <v>-4.76190476190477E-2</v>
      </c>
    </row>
    <row r="1063" spans="1:6" x14ac:dyDescent="0.45">
      <c r="A1063" t="s">
        <v>121</v>
      </c>
      <c r="B1063" t="s">
        <v>29</v>
      </c>
      <c r="C1063" t="s">
        <v>26</v>
      </c>
      <c r="D1063">
        <f>VLOOKUP(Schedule!B1063, 'Elo Ratings - Pre Season'!$A$2:$B$31,2, FALSE)</f>
        <v>1559.22207084247</v>
      </c>
      <c r="E1063">
        <f>VLOOKUP(Schedule!C1063, 'Elo Ratings - Pre Season'!$A$2:$B$31,2, FALSE)</f>
        <v>1477.56939209144</v>
      </c>
      <c r="F1063">
        <v>-4.08163265306122E-2</v>
      </c>
    </row>
    <row r="1064" spans="1:6" x14ac:dyDescent="0.45">
      <c r="A1064" t="s">
        <v>121</v>
      </c>
      <c r="B1064" t="s">
        <v>39</v>
      </c>
      <c r="C1064" t="s">
        <v>10</v>
      </c>
      <c r="D1064">
        <f>VLOOKUP(Schedule!B1064, 'Elo Ratings - Pre Season'!$A$2:$B$31,2, FALSE)</f>
        <v>1505.1761432511801</v>
      </c>
      <c r="E1064">
        <f>VLOOKUP(Schedule!C1064, 'Elo Ratings - Pre Season'!$A$2:$B$31,2, FALSE)</f>
        <v>1513.7838452168801</v>
      </c>
      <c r="F1064">
        <v>0.102272727272727</v>
      </c>
    </row>
    <row r="1065" spans="1:6" x14ac:dyDescent="0.45">
      <c r="A1065" t="s">
        <v>121</v>
      </c>
      <c r="B1065" t="s">
        <v>42</v>
      </c>
      <c r="C1065" t="s">
        <v>21</v>
      </c>
      <c r="D1065">
        <f>VLOOKUP(Schedule!B1065, 'Elo Ratings - Pre Season'!$A$2:$B$31,2, FALSE)</f>
        <v>1590.545270505</v>
      </c>
      <c r="E1065">
        <f>VLOOKUP(Schedule!C1065, 'Elo Ratings - Pre Season'!$A$2:$B$31,2, FALSE)</f>
        <v>1537.2568075547799</v>
      </c>
      <c r="F1065">
        <v>4.3902439024390297E-2</v>
      </c>
    </row>
    <row r="1066" spans="1:6" x14ac:dyDescent="0.45">
      <c r="A1066" t="s">
        <v>121</v>
      </c>
      <c r="B1066" t="s">
        <v>40</v>
      </c>
      <c r="C1066" t="s">
        <v>17</v>
      </c>
      <c r="D1066">
        <f>VLOOKUP(Schedule!B1066, 'Elo Ratings - Pre Season'!$A$2:$B$31,2, FALSE)</f>
        <v>1511.74507850229</v>
      </c>
      <c r="E1066">
        <f>VLOOKUP(Schedule!C1066, 'Elo Ratings - Pre Season'!$A$2:$B$31,2, FALSE)</f>
        <v>1496.2510574284499</v>
      </c>
      <c r="F1066">
        <v>6.7415730337078705E-2</v>
      </c>
    </row>
    <row r="1067" spans="1:6" x14ac:dyDescent="0.45">
      <c r="A1067" t="s">
        <v>121</v>
      </c>
      <c r="B1067" t="s">
        <v>37</v>
      </c>
      <c r="C1067" t="s">
        <v>31</v>
      </c>
      <c r="D1067">
        <f>VLOOKUP(Schedule!B1067, 'Elo Ratings - Pre Season'!$A$2:$B$31,2, FALSE)</f>
        <v>1526.2027098211199</v>
      </c>
      <c r="E1067">
        <f>VLOOKUP(Schedule!C1067, 'Elo Ratings - Pre Season'!$A$2:$B$31,2, FALSE)</f>
        <v>1527.6277566730801</v>
      </c>
      <c r="F1067">
        <v>2.2471910112359699E-2</v>
      </c>
    </row>
    <row r="1068" spans="1:6" x14ac:dyDescent="0.45">
      <c r="A1068" t="s">
        <v>121</v>
      </c>
      <c r="B1068" t="s">
        <v>38</v>
      </c>
      <c r="C1068" t="s">
        <v>30</v>
      </c>
      <c r="D1068">
        <f>VLOOKUP(Schedule!B1068, 'Elo Ratings - Pre Season'!$A$2:$B$31,2, FALSE)</f>
        <v>1500.26839934439</v>
      </c>
      <c r="E1068">
        <f>VLOOKUP(Schedule!C1068, 'Elo Ratings - Pre Season'!$A$2:$B$31,2, FALSE)</f>
        <v>1539.4562396036399</v>
      </c>
      <c r="F1068">
        <v>5.1282051282051398E-2</v>
      </c>
    </row>
    <row r="1069" spans="1:6" x14ac:dyDescent="0.45">
      <c r="A1069" t="s">
        <v>121</v>
      </c>
      <c r="B1069" t="s">
        <v>11</v>
      </c>
      <c r="C1069" t="s">
        <v>23</v>
      </c>
      <c r="D1069">
        <f>VLOOKUP(Schedule!B1069, 'Elo Ratings - Pre Season'!$A$2:$B$31,2, FALSE)</f>
        <v>1588.6730971234199</v>
      </c>
      <c r="E1069">
        <f>VLOOKUP(Schedule!C1069, 'Elo Ratings - Pre Season'!$A$2:$B$31,2, FALSE)</f>
        <v>1455.5883504191299</v>
      </c>
      <c r="F1069">
        <v>4.2654028436019002E-2</v>
      </c>
    </row>
    <row r="1070" spans="1:6" x14ac:dyDescent="0.45">
      <c r="A1070" t="s">
        <v>121</v>
      </c>
      <c r="B1070" t="s">
        <v>36</v>
      </c>
      <c r="C1070" t="s">
        <v>28</v>
      </c>
      <c r="D1070">
        <f>VLOOKUP(Schedule!B1070, 'Elo Ratings - Pre Season'!$A$2:$B$31,2, FALSE)</f>
        <v>1418.47649220432</v>
      </c>
      <c r="E1070">
        <f>VLOOKUP(Schedule!C1070, 'Elo Ratings - Pre Season'!$A$2:$B$31,2, FALSE)</f>
        <v>1468.3919248330999</v>
      </c>
      <c r="F1070">
        <v>0.22834645669291301</v>
      </c>
    </row>
    <row r="1071" spans="1:6" x14ac:dyDescent="0.45">
      <c r="A1071" t="s">
        <v>121</v>
      </c>
      <c r="B1071" t="s">
        <v>35</v>
      </c>
      <c r="C1071" t="s">
        <v>25</v>
      </c>
      <c r="D1071">
        <f>VLOOKUP(Schedule!B1071, 'Elo Ratings - Pre Season'!$A$2:$B$31,2, FALSE)</f>
        <v>1517.8440011816001</v>
      </c>
      <c r="E1071">
        <f>VLOOKUP(Schedule!C1071, 'Elo Ratings - Pre Season'!$A$2:$B$31,2, FALSE)</f>
        <v>1433.33420073452</v>
      </c>
      <c r="F1071">
        <v>5.0632911392405201E-2</v>
      </c>
    </row>
    <row r="1072" spans="1:6" x14ac:dyDescent="0.45">
      <c r="A1072" t="s">
        <v>122</v>
      </c>
      <c r="B1072" t="s">
        <v>15</v>
      </c>
      <c r="C1072" t="s">
        <v>41</v>
      </c>
      <c r="D1072">
        <f>VLOOKUP(Schedule!B1072, 'Elo Ratings - Pre Season'!$A$2:$B$31,2, FALSE)</f>
        <v>1535.1075395159701</v>
      </c>
      <c r="E1072">
        <f>VLOOKUP(Schedule!C1072, 'Elo Ratings - Pre Season'!$A$2:$B$31,2, FALSE)</f>
        <v>1537.03223861109</v>
      </c>
      <c r="F1072">
        <v>2.1739130434782698E-2</v>
      </c>
    </row>
    <row r="1073" spans="1:6" x14ac:dyDescent="0.45">
      <c r="A1073" t="s">
        <v>122</v>
      </c>
      <c r="B1073" t="s">
        <v>42</v>
      </c>
      <c r="C1073" t="s">
        <v>21</v>
      </c>
      <c r="D1073">
        <f>VLOOKUP(Schedule!B1073, 'Elo Ratings - Pre Season'!$A$2:$B$31,2, FALSE)</f>
        <v>1590.545270505</v>
      </c>
      <c r="E1073">
        <f>VLOOKUP(Schedule!C1073, 'Elo Ratings - Pre Season'!$A$2:$B$31,2, FALSE)</f>
        <v>1537.2568075547799</v>
      </c>
      <c r="F1073">
        <v>4.3902439024390297E-2</v>
      </c>
    </row>
    <row r="1074" spans="1:6" x14ac:dyDescent="0.45">
      <c r="A1074" t="s">
        <v>122</v>
      </c>
      <c r="B1074" t="s">
        <v>18</v>
      </c>
      <c r="C1074" t="s">
        <v>27</v>
      </c>
      <c r="D1074">
        <f>VLOOKUP(Schedule!B1074, 'Elo Ratings - Pre Season'!$A$2:$B$31,2, FALSE)</f>
        <v>1422.7330514932301</v>
      </c>
      <c r="E1074">
        <f>VLOOKUP(Schedule!C1074, 'Elo Ratings - Pre Season'!$A$2:$B$31,2, FALSE)</f>
        <v>1488.4482383178499</v>
      </c>
      <c r="F1074">
        <v>-4.76190476190477E-2</v>
      </c>
    </row>
    <row r="1075" spans="1:6" x14ac:dyDescent="0.45">
      <c r="A1075" t="s">
        <v>122</v>
      </c>
      <c r="B1075" t="s">
        <v>22</v>
      </c>
      <c r="C1075" t="s">
        <v>34</v>
      </c>
      <c r="D1075">
        <f>VLOOKUP(Schedule!B1075, 'Elo Ratings - Pre Season'!$A$2:$B$31,2, FALSE)</f>
        <v>1536.86484917293</v>
      </c>
      <c r="E1075">
        <f>VLOOKUP(Schedule!C1075, 'Elo Ratings - Pre Season'!$A$2:$B$31,2, FALSE)</f>
        <v>1503.8938502056101</v>
      </c>
      <c r="F1075">
        <v>-5.5248618784530601E-3</v>
      </c>
    </row>
    <row r="1076" spans="1:6" x14ac:dyDescent="0.45">
      <c r="A1076" t="s">
        <v>122</v>
      </c>
      <c r="B1076" t="s">
        <v>39</v>
      </c>
      <c r="C1076" t="s">
        <v>10</v>
      </c>
      <c r="D1076">
        <f>VLOOKUP(Schedule!B1076, 'Elo Ratings - Pre Season'!$A$2:$B$31,2, FALSE)</f>
        <v>1505.1761432511801</v>
      </c>
      <c r="E1076">
        <f>VLOOKUP(Schedule!C1076, 'Elo Ratings - Pre Season'!$A$2:$B$31,2, FALSE)</f>
        <v>1513.7838452168801</v>
      </c>
      <c r="F1076">
        <v>0.102272727272727</v>
      </c>
    </row>
    <row r="1077" spans="1:6" x14ac:dyDescent="0.45">
      <c r="A1077" t="s">
        <v>122</v>
      </c>
      <c r="B1077" t="s">
        <v>29</v>
      </c>
      <c r="C1077" t="s">
        <v>26</v>
      </c>
      <c r="D1077">
        <f>VLOOKUP(Schedule!B1077, 'Elo Ratings - Pre Season'!$A$2:$B$31,2, FALSE)</f>
        <v>1559.22207084247</v>
      </c>
      <c r="E1077">
        <f>VLOOKUP(Schedule!C1077, 'Elo Ratings - Pre Season'!$A$2:$B$31,2, FALSE)</f>
        <v>1477.56939209144</v>
      </c>
      <c r="F1077">
        <v>-4.08163265306122E-2</v>
      </c>
    </row>
    <row r="1078" spans="1:6" x14ac:dyDescent="0.45">
      <c r="A1078" t="s">
        <v>122</v>
      </c>
      <c r="B1078" t="s">
        <v>24</v>
      </c>
      <c r="C1078" t="s">
        <v>33</v>
      </c>
      <c r="D1078">
        <f>VLOOKUP(Schedule!B1078, 'Elo Ratings - Pre Season'!$A$2:$B$31,2, FALSE)</f>
        <v>1535.44519643647</v>
      </c>
      <c r="E1078">
        <f>VLOOKUP(Schedule!C1078, 'Elo Ratings - Pre Season'!$A$2:$B$31,2, FALSE)</f>
        <v>1427.1354796158</v>
      </c>
      <c r="F1078">
        <v>0.12727272727272701</v>
      </c>
    </row>
    <row r="1079" spans="1:6" x14ac:dyDescent="0.45">
      <c r="A1079" t="s">
        <v>122</v>
      </c>
      <c r="B1079" t="s">
        <v>40</v>
      </c>
      <c r="C1079" t="s">
        <v>17</v>
      </c>
      <c r="D1079">
        <f>VLOOKUP(Schedule!B1079, 'Elo Ratings - Pre Season'!$A$2:$B$31,2, FALSE)</f>
        <v>1511.74507850229</v>
      </c>
      <c r="E1079">
        <f>VLOOKUP(Schedule!C1079, 'Elo Ratings - Pre Season'!$A$2:$B$31,2, FALSE)</f>
        <v>1496.2510574284499</v>
      </c>
      <c r="F1079">
        <v>6.7415730337078705E-2</v>
      </c>
    </row>
    <row r="1080" spans="1:6" x14ac:dyDescent="0.45">
      <c r="A1080" t="s">
        <v>122</v>
      </c>
      <c r="B1080" t="s">
        <v>32</v>
      </c>
      <c r="C1080" t="s">
        <v>20</v>
      </c>
      <c r="D1080">
        <f>VLOOKUP(Schedule!B1080, 'Elo Ratings - Pre Season'!$A$2:$B$31,2, FALSE)</f>
        <v>1514.0316812078199</v>
      </c>
      <c r="E1080">
        <f>VLOOKUP(Schedule!C1080, 'Elo Ratings - Pre Season'!$A$2:$B$31,2, FALSE)</f>
        <v>1506.4629567151301</v>
      </c>
      <c r="F1080">
        <v>4.4585987261146598E-2</v>
      </c>
    </row>
    <row r="1081" spans="1:6" x14ac:dyDescent="0.45">
      <c r="A1081" t="s">
        <v>122</v>
      </c>
      <c r="B1081" t="s">
        <v>36</v>
      </c>
      <c r="C1081" t="s">
        <v>28</v>
      </c>
      <c r="D1081">
        <f>VLOOKUP(Schedule!B1081, 'Elo Ratings - Pre Season'!$A$2:$B$31,2, FALSE)</f>
        <v>1418.47649220432</v>
      </c>
      <c r="E1081">
        <f>VLOOKUP(Schedule!C1081, 'Elo Ratings - Pre Season'!$A$2:$B$31,2, FALSE)</f>
        <v>1468.3919248330999</v>
      </c>
      <c r="F1081">
        <v>0.22834645669291301</v>
      </c>
    </row>
    <row r="1082" spans="1:6" x14ac:dyDescent="0.45">
      <c r="A1082" t="s">
        <v>122</v>
      </c>
      <c r="B1082" t="s">
        <v>19</v>
      </c>
      <c r="C1082" t="s">
        <v>16</v>
      </c>
      <c r="D1082">
        <f>VLOOKUP(Schedule!B1082, 'Elo Ratings - Pre Season'!$A$2:$B$31,2, FALSE)</f>
        <v>1501.1235706124401</v>
      </c>
      <c r="E1082">
        <f>VLOOKUP(Schedule!C1082, 'Elo Ratings - Pre Season'!$A$2:$B$31,2, FALSE)</f>
        <v>1474.3085107648601</v>
      </c>
      <c r="F1082">
        <v>0.1125</v>
      </c>
    </row>
    <row r="1083" spans="1:6" x14ac:dyDescent="0.45">
      <c r="A1083" t="s">
        <v>122</v>
      </c>
      <c r="B1083" t="s">
        <v>11</v>
      </c>
      <c r="C1083" t="s">
        <v>23</v>
      </c>
      <c r="D1083">
        <f>VLOOKUP(Schedule!B1083, 'Elo Ratings - Pre Season'!$A$2:$B$31,2, FALSE)</f>
        <v>1588.6730971234199</v>
      </c>
      <c r="E1083">
        <f>VLOOKUP(Schedule!C1083, 'Elo Ratings - Pre Season'!$A$2:$B$31,2, FALSE)</f>
        <v>1455.5883504191299</v>
      </c>
      <c r="F1083">
        <v>4.2654028436019002E-2</v>
      </c>
    </row>
    <row r="1084" spans="1:6" x14ac:dyDescent="0.45">
      <c r="A1084" t="s">
        <v>122</v>
      </c>
      <c r="B1084" t="s">
        <v>37</v>
      </c>
      <c r="C1084" t="s">
        <v>31</v>
      </c>
      <c r="D1084">
        <f>VLOOKUP(Schedule!B1084, 'Elo Ratings - Pre Season'!$A$2:$B$31,2, FALSE)</f>
        <v>1526.2027098211199</v>
      </c>
      <c r="E1084">
        <f>VLOOKUP(Schedule!C1084, 'Elo Ratings - Pre Season'!$A$2:$B$31,2, FALSE)</f>
        <v>1527.6277566730801</v>
      </c>
      <c r="F1084">
        <v>2.2471910112359699E-2</v>
      </c>
    </row>
    <row r="1085" spans="1:6" x14ac:dyDescent="0.45">
      <c r="A1085" t="s">
        <v>122</v>
      </c>
      <c r="B1085" t="s">
        <v>35</v>
      </c>
      <c r="C1085" t="s">
        <v>25</v>
      </c>
      <c r="D1085">
        <f>VLOOKUP(Schedule!B1085, 'Elo Ratings - Pre Season'!$A$2:$B$31,2, FALSE)</f>
        <v>1517.8440011816001</v>
      </c>
      <c r="E1085">
        <f>VLOOKUP(Schedule!C1085, 'Elo Ratings - Pre Season'!$A$2:$B$31,2, FALSE)</f>
        <v>1433.33420073452</v>
      </c>
      <c r="F1085">
        <v>5.0632911392405201E-2</v>
      </c>
    </row>
    <row r="1086" spans="1:6" x14ac:dyDescent="0.45">
      <c r="A1086" t="s">
        <v>122</v>
      </c>
      <c r="B1086" t="s">
        <v>38</v>
      </c>
      <c r="C1086" t="s">
        <v>30</v>
      </c>
      <c r="D1086">
        <f>VLOOKUP(Schedule!B1086, 'Elo Ratings - Pre Season'!$A$2:$B$31,2, FALSE)</f>
        <v>1500.26839934439</v>
      </c>
      <c r="E1086">
        <f>VLOOKUP(Schedule!C1086, 'Elo Ratings - Pre Season'!$A$2:$B$31,2, FALSE)</f>
        <v>1539.4562396036399</v>
      </c>
      <c r="F1086">
        <v>5.1282051282051398E-2</v>
      </c>
    </row>
    <row r="1087" spans="1:6" x14ac:dyDescent="0.45">
      <c r="A1087" t="s">
        <v>123</v>
      </c>
      <c r="B1087" t="s">
        <v>28</v>
      </c>
      <c r="C1087" t="s">
        <v>17</v>
      </c>
      <c r="D1087">
        <f>VLOOKUP(Schedule!B1087, 'Elo Ratings - Pre Season'!$A$2:$B$31,2, FALSE)</f>
        <v>1468.3919248330999</v>
      </c>
      <c r="E1087">
        <f>VLOOKUP(Schedule!C1087, 'Elo Ratings - Pre Season'!$A$2:$B$31,2, FALSE)</f>
        <v>1496.2510574284499</v>
      </c>
      <c r="F1087">
        <v>5.7971014492753603E-2</v>
      </c>
    </row>
    <row r="1088" spans="1:6" x14ac:dyDescent="0.45">
      <c r="A1088" t="s">
        <v>123</v>
      </c>
      <c r="B1088" t="s">
        <v>41</v>
      </c>
      <c r="C1088" t="s">
        <v>10</v>
      </c>
      <c r="D1088">
        <f>VLOOKUP(Schedule!B1088, 'Elo Ratings - Pre Season'!$A$2:$B$31,2, FALSE)</f>
        <v>1537.03223861109</v>
      </c>
      <c r="E1088">
        <f>VLOOKUP(Schedule!C1088, 'Elo Ratings - Pre Season'!$A$2:$B$31,2, FALSE)</f>
        <v>1513.7838452168801</v>
      </c>
      <c r="F1088">
        <v>8.4745762711864403E-2</v>
      </c>
    </row>
    <row r="1089" spans="1:6" x14ac:dyDescent="0.45">
      <c r="A1089" t="s">
        <v>123</v>
      </c>
      <c r="B1089" t="s">
        <v>27</v>
      </c>
      <c r="C1089" t="s">
        <v>20</v>
      </c>
      <c r="D1089">
        <f>VLOOKUP(Schedule!B1089, 'Elo Ratings - Pre Season'!$A$2:$B$31,2, FALSE)</f>
        <v>1488.4482383178499</v>
      </c>
      <c r="E1089">
        <f>VLOOKUP(Schedule!C1089, 'Elo Ratings - Pre Season'!$A$2:$B$31,2, FALSE)</f>
        <v>1506.4629567151301</v>
      </c>
      <c r="F1089">
        <v>4.5751633986928102E-2</v>
      </c>
    </row>
    <row r="1090" spans="1:6" x14ac:dyDescent="0.45">
      <c r="A1090" t="s">
        <v>123</v>
      </c>
      <c r="B1090" t="s">
        <v>22</v>
      </c>
      <c r="C1090" t="s">
        <v>38</v>
      </c>
      <c r="D1090">
        <f>VLOOKUP(Schedule!B1090, 'Elo Ratings - Pre Season'!$A$2:$B$31,2, FALSE)</f>
        <v>1536.86484917293</v>
      </c>
      <c r="E1090">
        <f>VLOOKUP(Schedule!C1090, 'Elo Ratings - Pre Season'!$A$2:$B$31,2, FALSE)</f>
        <v>1500.26839934439</v>
      </c>
      <c r="F1090">
        <v>-5.5248618784530601E-3</v>
      </c>
    </row>
    <row r="1091" spans="1:6" x14ac:dyDescent="0.45">
      <c r="A1091" t="s">
        <v>123</v>
      </c>
      <c r="B1091" t="s">
        <v>42</v>
      </c>
      <c r="C1091" t="s">
        <v>26</v>
      </c>
      <c r="D1091">
        <f>VLOOKUP(Schedule!B1091, 'Elo Ratings - Pre Season'!$A$2:$B$31,2, FALSE)</f>
        <v>1590.545270505</v>
      </c>
      <c r="E1091">
        <f>VLOOKUP(Schedule!C1091, 'Elo Ratings - Pre Season'!$A$2:$B$31,2, FALSE)</f>
        <v>1477.56939209144</v>
      </c>
      <c r="F1091">
        <v>4.3902439024390297E-2</v>
      </c>
    </row>
    <row r="1092" spans="1:6" x14ac:dyDescent="0.45">
      <c r="A1092" t="s">
        <v>123</v>
      </c>
      <c r="B1092" t="s">
        <v>32</v>
      </c>
      <c r="C1092" t="s">
        <v>19</v>
      </c>
      <c r="D1092">
        <f>VLOOKUP(Schedule!B1092, 'Elo Ratings - Pre Season'!$A$2:$B$31,2, FALSE)</f>
        <v>1514.0316812078199</v>
      </c>
      <c r="E1092">
        <f>VLOOKUP(Schedule!C1092, 'Elo Ratings - Pre Season'!$A$2:$B$31,2, FALSE)</f>
        <v>1501.1235706124401</v>
      </c>
      <c r="F1092">
        <v>4.4585987261146598E-2</v>
      </c>
    </row>
    <row r="1093" spans="1:6" x14ac:dyDescent="0.45">
      <c r="A1093" t="s">
        <v>123</v>
      </c>
      <c r="B1093" t="s">
        <v>31</v>
      </c>
      <c r="C1093" t="s">
        <v>39</v>
      </c>
      <c r="D1093">
        <f>VLOOKUP(Schedule!B1093, 'Elo Ratings - Pre Season'!$A$2:$B$31,2, FALSE)</f>
        <v>1527.6277566730801</v>
      </c>
      <c r="E1093">
        <f>VLOOKUP(Schedule!C1093, 'Elo Ratings - Pre Season'!$A$2:$B$31,2, FALSE)</f>
        <v>1505.1761432511801</v>
      </c>
      <c r="F1093">
        <v>6.3291139240506306E-2</v>
      </c>
    </row>
    <row r="1094" spans="1:6" x14ac:dyDescent="0.45">
      <c r="A1094" t="s">
        <v>123</v>
      </c>
      <c r="B1094" t="s">
        <v>36</v>
      </c>
      <c r="C1094" t="s">
        <v>11</v>
      </c>
      <c r="D1094">
        <f>VLOOKUP(Schedule!B1094, 'Elo Ratings - Pre Season'!$A$2:$B$31,2, FALSE)</f>
        <v>1418.47649220432</v>
      </c>
      <c r="E1094">
        <f>VLOOKUP(Schedule!C1094, 'Elo Ratings - Pre Season'!$A$2:$B$31,2, FALSE)</f>
        <v>1588.6730971234199</v>
      </c>
      <c r="F1094">
        <v>0.22834645669291301</v>
      </c>
    </row>
    <row r="1095" spans="1:6" x14ac:dyDescent="0.45">
      <c r="A1095" t="s">
        <v>123</v>
      </c>
      <c r="B1095" t="s">
        <v>16</v>
      </c>
      <c r="C1095" t="s">
        <v>40</v>
      </c>
      <c r="D1095">
        <f>VLOOKUP(Schedule!B1095, 'Elo Ratings - Pre Season'!$A$2:$B$31,2, FALSE)</f>
        <v>1474.3085107648601</v>
      </c>
      <c r="E1095">
        <f>VLOOKUP(Schedule!C1095, 'Elo Ratings - Pre Season'!$A$2:$B$31,2, FALSE)</f>
        <v>1511.74507850229</v>
      </c>
      <c r="F1095">
        <v>6.8493150684931406E-2</v>
      </c>
    </row>
    <row r="1096" spans="1:6" x14ac:dyDescent="0.45">
      <c r="A1096" t="s">
        <v>124</v>
      </c>
      <c r="B1096" t="s">
        <v>28</v>
      </c>
      <c r="C1096" t="s">
        <v>17</v>
      </c>
      <c r="D1096">
        <f>VLOOKUP(Schedule!B1096, 'Elo Ratings - Pre Season'!$A$2:$B$31,2, FALSE)</f>
        <v>1468.3919248330999</v>
      </c>
      <c r="E1096">
        <f>VLOOKUP(Schedule!C1096, 'Elo Ratings - Pre Season'!$A$2:$B$31,2, FALSE)</f>
        <v>1496.2510574284499</v>
      </c>
      <c r="F1096">
        <v>5.7971014492753603E-2</v>
      </c>
    </row>
    <row r="1097" spans="1:6" x14ac:dyDescent="0.45">
      <c r="A1097" t="s">
        <v>124</v>
      </c>
      <c r="B1097" t="s">
        <v>34</v>
      </c>
      <c r="C1097" t="s">
        <v>37</v>
      </c>
      <c r="D1097">
        <f>VLOOKUP(Schedule!B1097, 'Elo Ratings - Pre Season'!$A$2:$B$31,2, FALSE)</f>
        <v>1503.8938502056101</v>
      </c>
      <c r="E1097">
        <f>VLOOKUP(Schedule!C1097, 'Elo Ratings - Pre Season'!$A$2:$B$31,2, FALSE)</f>
        <v>1526.2027098211199</v>
      </c>
      <c r="F1097">
        <v>4.7619047619047603E-2</v>
      </c>
    </row>
    <row r="1098" spans="1:6" x14ac:dyDescent="0.45">
      <c r="A1098" t="s">
        <v>124</v>
      </c>
      <c r="B1098" t="s">
        <v>41</v>
      </c>
      <c r="C1098" t="s">
        <v>10</v>
      </c>
      <c r="D1098">
        <f>VLOOKUP(Schedule!B1098, 'Elo Ratings - Pre Season'!$A$2:$B$31,2, FALSE)</f>
        <v>1537.03223861109</v>
      </c>
      <c r="E1098">
        <f>VLOOKUP(Schedule!C1098, 'Elo Ratings - Pre Season'!$A$2:$B$31,2, FALSE)</f>
        <v>1513.7838452168801</v>
      </c>
      <c r="F1098">
        <v>8.4745762711864403E-2</v>
      </c>
    </row>
    <row r="1099" spans="1:6" x14ac:dyDescent="0.45">
      <c r="A1099" t="s">
        <v>124</v>
      </c>
      <c r="B1099" t="s">
        <v>27</v>
      </c>
      <c r="C1099" t="s">
        <v>20</v>
      </c>
      <c r="D1099">
        <f>VLOOKUP(Schedule!B1099, 'Elo Ratings - Pre Season'!$A$2:$B$31,2, FALSE)</f>
        <v>1488.4482383178499</v>
      </c>
      <c r="E1099">
        <f>VLOOKUP(Schedule!C1099, 'Elo Ratings - Pre Season'!$A$2:$B$31,2, FALSE)</f>
        <v>1506.4629567151301</v>
      </c>
      <c r="F1099">
        <v>4.5751633986928102E-2</v>
      </c>
    </row>
    <row r="1100" spans="1:6" x14ac:dyDescent="0.45">
      <c r="A1100" t="s">
        <v>124</v>
      </c>
      <c r="B1100" t="s">
        <v>18</v>
      </c>
      <c r="C1100" t="s">
        <v>35</v>
      </c>
      <c r="D1100">
        <f>VLOOKUP(Schedule!B1100, 'Elo Ratings - Pre Season'!$A$2:$B$31,2, FALSE)</f>
        <v>1422.7330514932301</v>
      </c>
      <c r="E1100">
        <f>VLOOKUP(Schedule!C1100, 'Elo Ratings - Pre Season'!$A$2:$B$31,2, FALSE)</f>
        <v>1517.8440011816001</v>
      </c>
      <c r="F1100">
        <v>-4.76190476190477E-2</v>
      </c>
    </row>
    <row r="1101" spans="1:6" x14ac:dyDescent="0.45">
      <c r="A1101" t="s">
        <v>124</v>
      </c>
      <c r="B1101" t="s">
        <v>30</v>
      </c>
      <c r="C1101" t="s">
        <v>15</v>
      </c>
      <c r="D1101">
        <f>VLOOKUP(Schedule!B1101, 'Elo Ratings - Pre Season'!$A$2:$B$31,2, FALSE)</f>
        <v>1539.4562396036399</v>
      </c>
      <c r="E1101">
        <f>VLOOKUP(Schedule!C1101, 'Elo Ratings - Pre Season'!$A$2:$B$31,2, FALSE)</f>
        <v>1535.1075395159701</v>
      </c>
      <c r="F1101">
        <v>9.3922651933701695E-2</v>
      </c>
    </row>
    <row r="1102" spans="1:6" x14ac:dyDescent="0.45">
      <c r="A1102" t="s">
        <v>124</v>
      </c>
      <c r="B1102" t="s">
        <v>22</v>
      </c>
      <c r="C1102" t="s">
        <v>38</v>
      </c>
      <c r="D1102">
        <f>VLOOKUP(Schedule!B1102, 'Elo Ratings - Pre Season'!$A$2:$B$31,2, FALSE)</f>
        <v>1536.86484917293</v>
      </c>
      <c r="E1102">
        <f>VLOOKUP(Schedule!C1102, 'Elo Ratings - Pre Season'!$A$2:$B$31,2, FALSE)</f>
        <v>1500.26839934439</v>
      </c>
      <c r="F1102">
        <v>-5.5248618784530601E-3</v>
      </c>
    </row>
    <row r="1103" spans="1:6" x14ac:dyDescent="0.45">
      <c r="A1103" t="s">
        <v>124</v>
      </c>
      <c r="B1103" t="s">
        <v>42</v>
      </c>
      <c r="C1103" t="s">
        <v>26</v>
      </c>
      <c r="D1103">
        <f>VLOOKUP(Schedule!B1103, 'Elo Ratings - Pre Season'!$A$2:$B$31,2, FALSE)</f>
        <v>1590.545270505</v>
      </c>
      <c r="E1103">
        <f>VLOOKUP(Schedule!C1103, 'Elo Ratings - Pre Season'!$A$2:$B$31,2, FALSE)</f>
        <v>1477.56939209144</v>
      </c>
      <c r="F1103">
        <v>4.3902439024390297E-2</v>
      </c>
    </row>
    <row r="1104" spans="1:6" x14ac:dyDescent="0.45">
      <c r="A1104" t="s">
        <v>124</v>
      </c>
      <c r="B1104" t="s">
        <v>24</v>
      </c>
      <c r="C1104" t="s">
        <v>21</v>
      </c>
      <c r="D1104">
        <f>VLOOKUP(Schedule!B1104, 'Elo Ratings - Pre Season'!$A$2:$B$31,2, FALSE)</f>
        <v>1535.44519643647</v>
      </c>
      <c r="E1104">
        <f>VLOOKUP(Schedule!C1104, 'Elo Ratings - Pre Season'!$A$2:$B$31,2, FALSE)</f>
        <v>1537.2568075547799</v>
      </c>
      <c r="F1104">
        <v>0.12727272727272701</v>
      </c>
    </row>
    <row r="1105" spans="1:6" x14ac:dyDescent="0.45">
      <c r="A1105" t="s">
        <v>124</v>
      </c>
      <c r="B1105" t="s">
        <v>32</v>
      </c>
      <c r="C1105" t="s">
        <v>19</v>
      </c>
      <c r="D1105">
        <f>VLOOKUP(Schedule!B1105, 'Elo Ratings - Pre Season'!$A$2:$B$31,2, FALSE)</f>
        <v>1514.0316812078199</v>
      </c>
      <c r="E1105">
        <f>VLOOKUP(Schedule!C1105, 'Elo Ratings - Pre Season'!$A$2:$B$31,2, FALSE)</f>
        <v>1501.1235706124401</v>
      </c>
      <c r="F1105">
        <v>4.4585987261146598E-2</v>
      </c>
    </row>
    <row r="1106" spans="1:6" x14ac:dyDescent="0.45">
      <c r="A1106" t="s">
        <v>124</v>
      </c>
      <c r="B1106" t="s">
        <v>31</v>
      </c>
      <c r="C1106" t="s">
        <v>39</v>
      </c>
      <c r="D1106">
        <f>VLOOKUP(Schedule!B1106, 'Elo Ratings - Pre Season'!$A$2:$B$31,2, FALSE)</f>
        <v>1527.6277566730801</v>
      </c>
      <c r="E1106">
        <f>VLOOKUP(Schedule!C1106, 'Elo Ratings - Pre Season'!$A$2:$B$31,2, FALSE)</f>
        <v>1505.1761432511801</v>
      </c>
      <c r="F1106">
        <v>6.3291139240506306E-2</v>
      </c>
    </row>
    <row r="1107" spans="1:6" x14ac:dyDescent="0.45">
      <c r="A1107" t="s">
        <v>124</v>
      </c>
      <c r="B1107" t="s">
        <v>25</v>
      </c>
      <c r="C1107" t="s">
        <v>29</v>
      </c>
      <c r="D1107">
        <f>VLOOKUP(Schedule!B1107, 'Elo Ratings - Pre Season'!$A$2:$B$31,2, FALSE)</f>
        <v>1433.33420073452</v>
      </c>
      <c r="E1107">
        <f>VLOOKUP(Schedule!C1107, 'Elo Ratings - Pre Season'!$A$2:$B$31,2, FALSE)</f>
        <v>1559.22207084247</v>
      </c>
      <c r="F1107">
        <v>-4.2253521126760597E-2</v>
      </c>
    </row>
    <row r="1108" spans="1:6" x14ac:dyDescent="0.45">
      <c r="A1108" t="s">
        <v>124</v>
      </c>
      <c r="B1108" t="s">
        <v>36</v>
      </c>
      <c r="C1108" t="s">
        <v>11</v>
      </c>
      <c r="D1108">
        <f>VLOOKUP(Schedule!B1108, 'Elo Ratings - Pre Season'!$A$2:$B$31,2, FALSE)</f>
        <v>1418.47649220432</v>
      </c>
      <c r="E1108">
        <f>VLOOKUP(Schedule!C1108, 'Elo Ratings - Pre Season'!$A$2:$B$31,2, FALSE)</f>
        <v>1588.6730971234199</v>
      </c>
      <c r="F1108">
        <v>0.22834645669291301</v>
      </c>
    </row>
    <row r="1109" spans="1:6" x14ac:dyDescent="0.45">
      <c r="A1109" t="s">
        <v>124</v>
      </c>
      <c r="B1109" t="s">
        <v>16</v>
      </c>
      <c r="C1109" t="s">
        <v>40</v>
      </c>
      <c r="D1109">
        <f>VLOOKUP(Schedule!B1109, 'Elo Ratings - Pre Season'!$A$2:$B$31,2, FALSE)</f>
        <v>1474.3085107648601</v>
      </c>
      <c r="E1109">
        <f>VLOOKUP(Schedule!C1109, 'Elo Ratings - Pre Season'!$A$2:$B$31,2, FALSE)</f>
        <v>1511.74507850229</v>
      </c>
      <c r="F1109">
        <v>6.8493150684931406E-2</v>
      </c>
    </row>
    <row r="1110" spans="1:6" x14ac:dyDescent="0.45">
      <c r="A1110" t="s">
        <v>124</v>
      </c>
      <c r="B1110" t="s">
        <v>33</v>
      </c>
      <c r="C1110" t="s">
        <v>23</v>
      </c>
      <c r="D1110">
        <f>VLOOKUP(Schedule!B1110, 'Elo Ratings - Pre Season'!$A$2:$B$31,2, FALSE)</f>
        <v>1427.1354796158</v>
      </c>
      <c r="E1110">
        <f>VLOOKUP(Schedule!C1110, 'Elo Ratings - Pre Season'!$A$2:$B$31,2, FALSE)</f>
        <v>1455.5883504191299</v>
      </c>
      <c r="F1110">
        <v>6.2111801242235101E-3</v>
      </c>
    </row>
    <row r="1111" spans="1:6" x14ac:dyDescent="0.45">
      <c r="A1111" t="s">
        <v>125</v>
      </c>
      <c r="B1111" t="s">
        <v>42</v>
      </c>
      <c r="C1111" t="s">
        <v>26</v>
      </c>
      <c r="D1111">
        <f>VLOOKUP(Schedule!B1111, 'Elo Ratings - Pre Season'!$A$2:$B$31,2, FALSE)</f>
        <v>1590.545270505</v>
      </c>
      <c r="E1111">
        <f>VLOOKUP(Schedule!C1111, 'Elo Ratings - Pre Season'!$A$2:$B$31,2, FALSE)</f>
        <v>1477.56939209144</v>
      </c>
      <c r="F1111">
        <v>4.3902439024390297E-2</v>
      </c>
    </row>
    <row r="1112" spans="1:6" x14ac:dyDescent="0.45">
      <c r="A1112" t="s">
        <v>125</v>
      </c>
      <c r="B1112" t="s">
        <v>28</v>
      </c>
      <c r="C1112" t="s">
        <v>17</v>
      </c>
      <c r="D1112">
        <f>VLOOKUP(Schedule!B1112, 'Elo Ratings - Pre Season'!$A$2:$B$31,2, FALSE)</f>
        <v>1468.3919248330999</v>
      </c>
      <c r="E1112">
        <f>VLOOKUP(Schedule!C1112, 'Elo Ratings - Pre Season'!$A$2:$B$31,2, FALSE)</f>
        <v>1496.2510574284499</v>
      </c>
      <c r="F1112">
        <v>5.7971014492753603E-2</v>
      </c>
    </row>
    <row r="1113" spans="1:6" x14ac:dyDescent="0.45">
      <c r="A1113" t="s">
        <v>125</v>
      </c>
      <c r="B1113" t="s">
        <v>27</v>
      </c>
      <c r="C1113" t="s">
        <v>20</v>
      </c>
      <c r="D1113">
        <f>VLOOKUP(Schedule!B1113, 'Elo Ratings - Pre Season'!$A$2:$B$31,2, FALSE)</f>
        <v>1488.4482383178499</v>
      </c>
      <c r="E1113">
        <f>VLOOKUP(Schedule!C1113, 'Elo Ratings - Pre Season'!$A$2:$B$31,2, FALSE)</f>
        <v>1506.4629567151301</v>
      </c>
      <c r="F1113">
        <v>4.5751633986928102E-2</v>
      </c>
    </row>
    <row r="1114" spans="1:6" x14ac:dyDescent="0.45">
      <c r="A1114" t="s">
        <v>125</v>
      </c>
      <c r="B1114" t="s">
        <v>41</v>
      </c>
      <c r="C1114" t="s">
        <v>10</v>
      </c>
      <c r="D1114">
        <f>VLOOKUP(Schedule!B1114, 'Elo Ratings - Pre Season'!$A$2:$B$31,2, FALSE)</f>
        <v>1537.03223861109</v>
      </c>
      <c r="E1114">
        <f>VLOOKUP(Schedule!C1114, 'Elo Ratings - Pre Season'!$A$2:$B$31,2, FALSE)</f>
        <v>1513.7838452168801</v>
      </c>
      <c r="F1114">
        <v>8.4745762711864403E-2</v>
      </c>
    </row>
    <row r="1115" spans="1:6" x14ac:dyDescent="0.45">
      <c r="A1115" t="s">
        <v>125</v>
      </c>
      <c r="B1115" t="s">
        <v>32</v>
      </c>
      <c r="C1115" t="s">
        <v>19</v>
      </c>
      <c r="D1115">
        <f>VLOOKUP(Schedule!B1115, 'Elo Ratings - Pre Season'!$A$2:$B$31,2, FALSE)</f>
        <v>1514.0316812078199</v>
      </c>
      <c r="E1115">
        <f>VLOOKUP(Schedule!C1115, 'Elo Ratings - Pre Season'!$A$2:$B$31,2, FALSE)</f>
        <v>1501.1235706124401</v>
      </c>
      <c r="F1115">
        <v>4.4585987261146598E-2</v>
      </c>
    </row>
    <row r="1116" spans="1:6" x14ac:dyDescent="0.45">
      <c r="A1116" t="s">
        <v>125</v>
      </c>
      <c r="B1116" t="s">
        <v>18</v>
      </c>
      <c r="C1116" t="s">
        <v>35</v>
      </c>
      <c r="D1116">
        <f>VLOOKUP(Schedule!B1116, 'Elo Ratings - Pre Season'!$A$2:$B$31,2, FALSE)</f>
        <v>1422.7330514932301</v>
      </c>
      <c r="E1116">
        <f>VLOOKUP(Schedule!C1116, 'Elo Ratings - Pre Season'!$A$2:$B$31,2, FALSE)</f>
        <v>1517.8440011816001</v>
      </c>
      <c r="F1116">
        <v>-4.76190476190477E-2</v>
      </c>
    </row>
    <row r="1117" spans="1:6" x14ac:dyDescent="0.45">
      <c r="A1117" t="s">
        <v>125</v>
      </c>
      <c r="B1117" t="s">
        <v>34</v>
      </c>
      <c r="C1117" t="s">
        <v>37</v>
      </c>
      <c r="D1117">
        <f>VLOOKUP(Schedule!B1117, 'Elo Ratings - Pre Season'!$A$2:$B$31,2, FALSE)</f>
        <v>1503.8938502056101</v>
      </c>
      <c r="E1117">
        <f>VLOOKUP(Schedule!C1117, 'Elo Ratings - Pre Season'!$A$2:$B$31,2, FALSE)</f>
        <v>1526.2027098211199</v>
      </c>
      <c r="F1117">
        <v>4.7619047619047603E-2</v>
      </c>
    </row>
    <row r="1118" spans="1:6" x14ac:dyDescent="0.45">
      <c r="A1118" t="s">
        <v>125</v>
      </c>
      <c r="B1118" t="s">
        <v>30</v>
      </c>
      <c r="C1118" t="s">
        <v>15</v>
      </c>
      <c r="D1118">
        <f>VLOOKUP(Schedule!B1118, 'Elo Ratings - Pre Season'!$A$2:$B$31,2, FALSE)</f>
        <v>1539.4562396036399</v>
      </c>
      <c r="E1118">
        <f>VLOOKUP(Schedule!C1118, 'Elo Ratings - Pre Season'!$A$2:$B$31,2, FALSE)</f>
        <v>1535.1075395159701</v>
      </c>
      <c r="F1118">
        <v>9.3922651933701695E-2</v>
      </c>
    </row>
    <row r="1119" spans="1:6" x14ac:dyDescent="0.45">
      <c r="A1119" t="s">
        <v>125</v>
      </c>
      <c r="B1119" t="s">
        <v>22</v>
      </c>
      <c r="C1119" t="s">
        <v>38</v>
      </c>
      <c r="D1119">
        <f>VLOOKUP(Schedule!B1119, 'Elo Ratings - Pre Season'!$A$2:$B$31,2, FALSE)</f>
        <v>1536.86484917293</v>
      </c>
      <c r="E1119">
        <f>VLOOKUP(Schedule!C1119, 'Elo Ratings - Pre Season'!$A$2:$B$31,2, FALSE)</f>
        <v>1500.26839934439</v>
      </c>
      <c r="F1119">
        <v>-5.5248618784530601E-3</v>
      </c>
    </row>
    <row r="1120" spans="1:6" x14ac:dyDescent="0.45">
      <c r="A1120" t="s">
        <v>125</v>
      </c>
      <c r="B1120" t="s">
        <v>24</v>
      </c>
      <c r="C1120" t="s">
        <v>21</v>
      </c>
      <c r="D1120">
        <f>VLOOKUP(Schedule!B1120, 'Elo Ratings - Pre Season'!$A$2:$B$31,2, FALSE)</f>
        <v>1535.44519643647</v>
      </c>
      <c r="E1120">
        <f>VLOOKUP(Schedule!C1120, 'Elo Ratings - Pre Season'!$A$2:$B$31,2, FALSE)</f>
        <v>1537.2568075547799</v>
      </c>
      <c r="F1120">
        <v>0.12727272727272701</v>
      </c>
    </row>
    <row r="1121" spans="1:6" x14ac:dyDescent="0.45">
      <c r="A1121" t="s">
        <v>125</v>
      </c>
      <c r="B1121" t="s">
        <v>31</v>
      </c>
      <c r="C1121" t="s">
        <v>39</v>
      </c>
      <c r="D1121">
        <f>VLOOKUP(Schedule!B1121, 'Elo Ratings - Pre Season'!$A$2:$B$31,2, FALSE)</f>
        <v>1527.6277566730801</v>
      </c>
      <c r="E1121">
        <f>VLOOKUP(Schedule!C1121, 'Elo Ratings - Pre Season'!$A$2:$B$31,2, FALSE)</f>
        <v>1505.1761432511801</v>
      </c>
      <c r="F1121">
        <v>6.3291139240506306E-2</v>
      </c>
    </row>
    <row r="1122" spans="1:6" x14ac:dyDescent="0.45">
      <c r="A1122" t="s">
        <v>125</v>
      </c>
      <c r="B1122" t="s">
        <v>25</v>
      </c>
      <c r="C1122" t="s">
        <v>29</v>
      </c>
      <c r="D1122">
        <f>VLOOKUP(Schedule!B1122, 'Elo Ratings - Pre Season'!$A$2:$B$31,2, FALSE)</f>
        <v>1433.33420073452</v>
      </c>
      <c r="E1122">
        <f>VLOOKUP(Schedule!C1122, 'Elo Ratings - Pre Season'!$A$2:$B$31,2, FALSE)</f>
        <v>1559.22207084247</v>
      </c>
      <c r="F1122">
        <v>-4.2253521126760597E-2</v>
      </c>
    </row>
    <row r="1123" spans="1:6" x14ac:dyDescent="0.45">
      <c r="A1123" t="s">
        <v>125</v>
      </c>
      <c r="B1123" t="s">
        <v>36</v>
      </c>
      <c r="C1123" t="s">
        <v>11</v>
      </c>
      <c r="D1123">
        <f>VLOOKUP(Schedule!B1123, 'Elo Ratings - Pre Season'!$A$2:$B$31,2, FALSE)</f>
        <v>1418.47649220432</v>
      </c>
      <c r="E1123">
        <f>VLOOKUP(Schedule!C1123, 'Elo Ratings - Pre Season'!$A$2:$B$31,2, FALSE)</f>
        <v>1588.6730971234199</v>
      </c>
      <c r="F1123">
        <v>0.22834645669291301</v>
      </c>
    </row>
    <row r="1124" spans="1:6" x14ac:dyDescent="0.45">
      <c r="A1124" t="s">
        <v>125</v>
      </c>
      <c r="B1124" t="s">
        <v>16</v>
      </c>
      <c r="C1124" t="s">
        <v>40</v>
      </c>
      <c r="D1124">
        <f>VLOOKUP(Schedule!B1124, 'Elo Ratings - Pre Season'!$A$2:$B$31,2, FALSE)</f>
        <v>1474.3085107648601</v>
      </c>
      <c r="E1124">
        <f>VLOOKUP(Schedule!C1124, 'Elo Ratings - Pre Season'!$A$2:$B$31,2, FALSE)</f>
        <v>1511.74507850229</v>
      </c>
      <c r="F1124">
        <v>6.8493150684931406E-2</v>
      </c>
    </row>
    <row r="1125" spans="1:6" x14ac:dyDescent="0.45">
      <c r="A1125" t="s">
        <v>125</v>
      </c>
      <c r="B1125" t="s">
        <v>33</v>
      </c>
      <c r="C1125" t="s">
        <v>23</v>
      </c>
      <c r="D1125">
        <f>VLOOKUP(Schedule!B1125, 'Elo Ratings - Pre Season'!$A$2:$B$31,2, FALSE)</f>
        <v>1427.1354796158</v>
      </c>
      <c r="E1125">
        <f>VLOOKUP(Schedule!C1125, 'Elo Ratings - Pre Season'!$A$2:$B$31,2, FALSE)</f>
        <v>1455.5883504191299</v>
      </c>
      <c r="F1125">
        <v>6.2111801242235101E-3</v>
      </c>
    </row>
    <row r="1126" spans="1:6" x14ac:dyDescent="0.45">
      <c r="A1126" t="s">
        <v>126</v>
      </c>
      <c r="B1126" t="s">
        <v>18</v>
      </c>
      <c r="C1126" t="s">
        <v>35</v>
      </c>
      <c r="D1126">
        <f>VLOOKUP(Schedule!B1126, 'Elo Ratings - Pre Season'!$A$2:$B$31,2, FALSE)</f>
        <v>1422.7330514932301</v>
      </c>
      <c r="E1126">
        <f>VLOOKUP(Schedule!C1126, 'Elo Ratings - Pre Season'!$A$2:$B$31,2, FALSE)</f>
        <v>1517.8440011816001</v>
      </c>
      <c r="F1126">
        <v>-4.76190476190477E-2</v>
      </c>
    </row>
    <row r="1127" spans="1:6" x14ac:dyDescent="0.45">
      <c r="A1127" t="s">
        <v>126</v>
      </c>
      <c r="B1127" t="s">
        <v>34</v>
      </c>
      <c r="C1127" t="s">
        <v>37</v>
      </c>
      <c r="D1127">
        <f>VLOOKUP(Schedule!B1127, 'Elo Ratings - Pre Season'!$A$2:$B$31,2, FALSE)</f>
        <v>1503.8938502056101</v>
      </c>
      <c r="E1127">
        <f>VLOOKUP(Schedule!C1127, 'Elo Ratings - Pre Season'!$A$2:$B$31,2, FALSE)</f>
        <v>1526.2027098211199</v>
      </c>
      <c r="F1127">
        <v>4.7619047619047603E-2</v>
      </c>
    </row>
    <row r="1128" spans="1:6" x14ac:dyDescent="0.45">
      <c r="A1128" t="s">
        <v>126</v>
      </c>
      <c r="B1128" t="s">
        <v>24</v>
      </c>
      <c r="C1128" t="s">
        <v>21</v>
      </c>
      <c r="D1128">
        <f>VLOOKUP(Schedule!B1128, 'Elo Ratings - Pre Season'!$A$2:$B$31,2, FALSE)</f>
        <v>1535.44519643647</v>
      </c>
      <c r="E1128">
        <f>VLOOKUP(Schedule!C1128, 'Elo Ratings - Pre Season'!$A$2:$B$31,2, FALSE)</f>
        <v>1537.2568075547799</v>
      </c>
      <c r="F1128">
        <v>0.12727272727272701</v>
      </c>
    </row>
    <row r="1129" spans="1:6" x14ac:dyDescent="0.45">
      <c r="A1129" t="s">
        <v>126</v>
      </c>
      <c r="B1129" t="s">
        <v>25</v>
      </c>
      <c r="C1129" t="s">
        <v>29</v>
      </c>
      <c r="D1129">
        <f>VLOOKUP(Schedule!B1129, 'Elo Ratings - Pre Season'!$A$2:$B$31,2, FALSE)</f>
        <v>1433.33420073452</v>
      </c>
      <c r="E1129">
        <f>VLOOKUP(Schedule!C1129, 'Elo Ratings - Pre Season'!$A$2:$B$31,2, FALSE)</f>
        <v>1559.22207084247</v>
      </c>
      <c r="F1129">
        <v>-4.2253521126760597E-2</v>
      </c>
    </row>
    <row r="1130" spans="1:6" x14ac:dyDescent="0.45">
      <c r="A1130" t="s">
        <v>126</v>
      </c>
      <c r="B1130" t="s">
        <v>36</v>
      </c>
      <c r="C1130" t="s">
        <v>11</v>
      </c>
      <c r="D1130">
        <f>VLOOKUP(Schedule!B1130, 'Elo Ratings - Pre Season'!$A$2:$B$31,2, FALSE)</f>
        <v>1418.47649220432</v>
      </c>
      <c r="E1130">
        <f>VLOOKUP(Schedule!C1130, 'Elo Ratings - Pre Season'!$A$2:$B$31,2, FALSE)</f>
        <v>1588.6730971234199</v>
      </c>
      <c r="F1130">
        <v>0.22834645669291301</v>
      </c>
    </row>
    <row r="1131" spans="1:6" x14ac:dyDescent="0.45">
      <c r="A1131" t="s">
        <v>126</v>
      </c>
      <c r="B1131" t="s">
        <v>33</v>
      </c>
      <c r="C1131" t="s">
        <v>23</v>
      </c>
      <c r="D1131">
        <f>VLOOKUP(Schedule!B1131, 'Elo Ratings - Pre Season'!$A$2:$B$31,2, FALSE)</f>
        <v>1427.1354796158</v>
      </c>
      <c r="E1131">
        <f>VLOOKUP(Schedule!C1131, 'Elo Ratings - Pre Season'!$A$2:$B$31,2, FALSE)</f>
        <v>1455.5883504191299</v>
      </c>
      <c r="F1131">
        <v>6.2111801242235101E-3</v>
      </c>
    </row>
    <row r="1132" spans="1:6" x14ac:dyDescent="0.45">
      <c r="A1132" t="s">
        <v>126</v>
      </c>
      <c r="B1132" t="s">
        <v>30</v>
      </c>
      <c r="C1132" t="s">
        <v>15</v>
      </c>
      <c r="D1132">
        <f>VLOOKUP(Schedule!B1132, 'Elo Ratings - Pre Season'!$A$2:$B$31,2, FALSE)</f>
        <v>1539.4562396036399</v>
      </c>
      <c r="E1132">
        <f>VLOOKUP(Schedule!C1132, 'Elo Ratings - Pre Season'!$A$2:$B$31,2, FALSE)</f>
        <v>1535.1075395159701</v>
      </c>
      <c r="F1132">
        <v>9.3922651933701695E-2</v>
      </c>
    </row>
    <row r="1133" spans="1:6" x14ac:dyDescent="0.45">
      <c r="A1133" t="s">
        <v>126</v>
      </c>
      <c r="B1133" t="s">
        <v>20</v>
      </c>
      <c r="C1133" t="s">
        <v>19</v>
      </c>
      <c r="D1133">
        <f>VLOOKUP(Schedule!B1133, 'Elo Ratings - Pre Season'!$A$2:$B$31,2, FALSE)</f>
        <v>1506.4629567151301</v>
      </c>
      <c r="E1133">
        <f>VLOOKUP(Schedule!C1133, 'Elo Ratings - Pre Season'!$A$2:$B$31,2, FALSE)</f>
        <v>1501.1235706124401</v>
      </c>
      <c r="F1133">
        <v>7.3170731707316999E-2</v>
      </c>
    </row>
    <row r="1134" spans="1:6" x14ac:dyDescent="0.45">
      <c r="A1134" t="s">
        <v>126</v>
      </c>
      <c r="B1134" t="s">
        <v>10</v>
      </c>
      <c r="C1134" t="s">
        <v>40</v>
      </c>
      <c r="D1134">
        <f>VLOOKUP(Schedule!B1134, 'Elo Ratings - Pre Season'!$A$2:$B$31,2, FALSE)</f>
        <v>1513.7838452168801</v>
      </c>
      <c r="E1134">
        <f>VLOOKUP(Schedule!C1134, 'Elo Ratings - Pre Season'!$A$2:$B$31,2, FALSE)</f>
        <v>1511.74507850229</v>
      </c>
      <c r="F1134">
        <v>2.9239766081871298E-2</v>
      </c>
    </row>
    <row r="1135" spans="1:6" x14ac:dyDescent="0.45">
      <c r="A1135" t="s">
        <v>127</v>
      </c>
      <c r="B1135" t="s">
        <v>32</v>
      </c>
      <c r="C1135" t="s">
        <v>39</v>
      </c>
      <c r="D1135">
        <f>VLOOKUP(Schedule!B1135, 'Elo Ratings - Pre Season'!$A$2:$B$31,2, FALSE)</f>
        <v>1514.0316812078199</v>
      </c>
      <c r="E1135">
        <f>VLOOKUP(Schedule!C1135, 'Elo Ratings - Pre Season'!$A$2:$B$31,2, FALSE)</f>
        <v>1505.1761432511801</v>
      </c>
      <c r="F1135">
        <v>4.4585987261146598E-2</v>
      </c>
    </row>
    <row r="1136" spans="1:6" x14ac:dyDescent="0.45">
      <c r="A1136" t="s">
        <v>127</v>
      </c>
      <c r="B1136" t="s">
        <v>28</v>
      </c>
      <c r="C1136" t="s">
        <v>21</v>
      </c>
      <c r="D1136">
        <f>VLOOKUP(Schedule!B1136, 'Elo Ratings - Pre Season'!$A$2:$B$31,2, FALSE)</f>
        <v>1468.3919248330999</v>
      </c>
      <c r="E1136">
        <f>VLOOKUP(Schedule!C1136, 'Elo Ratings - Pre Season'!$A$2:$B$31,2, FALSE)</f>
        <v>1537.2568075547799</v>
      </c>
      <c r="F1136">
        <v>5.7971014492753603E-2</v>
      </c>
    </row>
    <row r="1137" spans="1:6" x14ac:dyDescent="0.45">
      <c r="A1137" t="s">
        <v>127</v>
      </c>
      <c r="B1137" t="s">
        <v>41</v>
      </c>
      <c r="C1137" t="s">
        <v>35</v>
      </c>
      <c r="D1137">
        <f>VLOOKUP(Schedule!B1137, 'Elo Ratings - Pre Season'!$A$2:$B$31,2, FALSE)</f>
        <v>1537.03223861109</v>
      </c>
      <c r="E1137">
        <f>VLOOKUP(Schedule!C1137, 'Elo Ratings - Pre Season'!$A$2:$B$31,2, FALSE)</f>
        <v>1517.8440011816001</v>
      </c>
      <c r="F1137">
        <v>8.4745762711864403E-2</v>
      </c>
    </row>
    <row r="1138" spans="1:6" x14ac:dyDescent="0.45">
      <c r="A1138" t="s">
        <v>127</v>
      </c>
      <c r="B1138" t="s">
        <v>26</v>
      </c>
      <c r="C1138" t="s">
        <v>25</v>
      </c>
      <c r="D1138">
        <f>VLOOKUP(Schedule!B1138, 'Elo Ratings - Pre Season'!$A$2:$B$31,2, FALSE)</f>
        <v>1477.56939209144</v>
      </c>
      <c r="E1138">
        <f>VLOOKUP(Schedule!C1138, 'Elo Ratings - Pre Season'!$A$2:$B$31,2, FALSE)</f>
        <v>1433.33420073452</v>
      </c>
      <c r="F1138">
        <v>7.6687116564418296E-3</v>
      </c>
    </row>
    <row r="1139" spans="1:6" x14ac:dyDescent="0.45">
      <c r="A1139" t="s">
        <v>127</v>
      </c>
      <c r="B1139" t="s">
        <v>30</v>
      </c>
      <c r="C1139" t="s">
        <v>42</v>
      </c>
      <c r="D1139">
        <f>VLOOKUP(Schedule!B1139, 'Elo Ratings - Pre Season'!$A$2:$B$31,2, FALSE)</f>
        <v>1539.4562396036399</v>
      </c>
      <c r="E1139">
        <f>VLOOKUP(Schedule!C1139, 'Elo Ratings - Pre Season'!$A$2:$B$31,2, FALSE)</f>
        <v>1590.545270505</v>
      </c>
      <c r="F1139">
        <v>9.3922651933701695E-2</v>
      </c>
    </row>
    <row r="1140" spans="1:6" x14ac:dyDescent="0.45">
      <c r="A1140" t="s">
        <v>127</v>
      </c>
      <c r="B1140" t="s">
        <v>17</v>
      </c>
      <c r="C1140" t="s">
        <v>38</v>
      </c>
      <c r="D1140">
        <f>VLOOKUP(Schedule!B1140, 'Elo Ratings - Pre Season'!$A$2:$B$31,2, FALSE)</f>
        <v>1496.2510574284499</v>
      </c>
      <c r="E1140">
        <f>VLOOKUP(Schedule!C1140, 'Elo Ratings - Pre Season'!$A$2:$B$31,2, FALSE)</f>
        <v>1500.26839934439</v>
      </c>
      <c r="F1140">
        <v>-1.38888888888888E-2</v>
      </c>
    </row>
    <row r="1141" spans="1:6" x14ac:dyDescent="0.45">
      <c r="A1141" t="s">
        <v>127</v>
      </c>
      <c r="B1141" t="s">
        <v>34</v>
      </c>
      <c r="C1141" t="s">
        <v>22</v>
      </c>
      <c r="D1141">
        <f>VLOOKUP(Schedule!B1141, 'Elo Ratings - Pre Season'!$A$2:$B$31,2, FALSE)</f>
        <v>1503.8938502056101</v>
      </c>
      <c r="E1141">
        <f>VLOOKUP(Schedule!C1141, 'Elo Ratings - Pre Season'!$A$2:$B$31,2, FALSE)</f>
        <v>1536.86484917293</v>
      </c>
      <c r="F1141">
        <v>4.7619047619047603E-2</v>
      </c>
    </row>
    <row r="1142" spans="1:6" x14ac:dyDescent="0.45">
      <c r="A1142" t="s">
        <v>127</v>
      </c>
      <c r="B1142" t="s">
        <v>27</v>
      </c>
      <c r="C1142" t="s">
        <v>37</v>
      </c>
      <c r="D1142">
        <f>VLOOKUP(Schedule!B1142, 'Elo Ratings - Pre Season'!$A$2:$B$31,2, FALSE)</f>
        <v>1488.4482383178499</v>
      </c>
      <c r="E1142">
        <f>VLOOKUP(Schedule!C1142, 'Elo Ratings - Pre Season'!$A$2:$B$31,2, FALSE)</f>
        <v>1526.2027098211199</v>
      </c>
      <c r="F1142">
        <v>4.5751633986928102E-2</v>
      </c>
    </row>
    <row r="1143" spans="1:6" x14ac:dyDescent="0.45">
      <c r="A1143" t="s">
        <v>127</v>
      </c>
      <c r="B1143" t="s">
        <v>31</v>
      </c>
      <c r="C1143" t="s">
        <v>23</v>
      </c>
      <c r="D1143">
        <f>VLOOKUP(Schedule!B1143, 'Elo Ratings - Pre Season'!$A$2:$B$31,2, FALSE)</f>
        <v>1527.6277566730801</v>
      </c>
      <c r="E1143">
        <f>VLOOKUP(Schedule!C1143, 'Elo Ratings - Pre Season'!$A$2:$B$31,2, FALSE)</f>
        <v>1455.5883504191299</v>
      </c>
      <c r="F1143">
        <v>6.3291139240506306E-2</v>
      </c>
    </row>
    <row r="1144" spans="1:6" x14ac:dyDescent="0.45">
      <c r="A1144" t="s">
        <v>127</v>
      </c>
      <c r="B1144" t="s">
        <v>29</v>
      </c>
      <c r="C1144" t="s">
        <v>15</v>
      </c>
      <c r="D1144">
        <f>VLOOKUP(Schedule!B1144, 'Elo Ratings - Pre Season'!$A$2:$B$31,2, FALSE)</f>
        <v>1559.22207084247</v>
      </c>
      <c r="E1144">
        <f>VLOOKUP(Schedule!C1144, 'Elo Ratings - Pre Season'!$A$2:$B$31,2, FALSE)</f>
        <v>1535.1075395159701</v>
      </c>
      <c r="F1144">
        <v>-4.08163265306122E-2</v>
      </c>
    </row>
    <row r="1145" spans="1:6" x14ac:dyDescent="0.45">
      <c r="A1145" t="s">
        <v>127</v>
      </c>
      <c r="B1145" t="s">
        <v>36</v>
      </c>
      <c r="C1145" t="s">
        <v>18</v>
      </c>
      <c r="D1145">
        <f>VLOOKUP(Schedule!B1145, 'Elo Ratings - Pre Season'!$A$2:$B$31,2, FALSE)</f>
        <v>1418.47649220432</v>
      </c>
      <c r="E1145">
        <f>VLOOKUP(Schedule!C1145, 'Elo Ratings - Pre Season'!$A$2:$B$31,2, FALSE)</f>
        <v>1422.7330514932301</v>
      </c>
      <c r="F1145">
        <v>0.22834645669291301</v>
      </c>
    </row>
    <row r="1146" spans="1:6" x14ac:dyDescent="0.45">
      <c r="A1146" t="s">
        <v>127</v>
      </c>
      <c r="B1146" t="s">
        <v>33</v>
      </c>
      <c r="C1146" t="s">
        <v>24</v>
      </c>
      <c r="D1146">
        <f>VLOOKUP(Schedule!B1146, 'Elo Ratings - Pre Season'!$A$2:$B$31,2, FALSE)</f>
        <v>1427.1354796158</v>
      </c>
      <c r="E1146">
        <f>VLOOKUP(Schedule!C1146, 'Elo Ratings - Pre Season'!$A$2:$B$31,2, FALSE)</f>
        <v>1535.44519643647</v>
      </c>
      <c r="F1146">
        <v>6.2111801242235101E-3</v>
      </c>
    </row>
    <row r="1147" spans="1:6" x14ac:dyDescent="0.45">
      <c r="A1147" t="s">
        <v>127</v>
      </c>
      <c r="B1147" t="s">
        <v>10</v>
      </c>
      <c r="C1147" t="s">
        <v>40</v>
      </c>
      <c r="D1147">
        <f>VLOOKUP(Schedule!B1147, 'Elo Ratings - Pre Season'!$A$2:$B$31,2, FALSE)</f>
        <v>1513.7838452168801</v>
      </c>
      <c r="E1147">
        <f>VLOOKUP(Schedule!C1147, 'Elo Ratings - Pre Season'!$A$2:$B$31,2, FALSE)</f>
        <v>1511.74507850229</v>
      </c>
      <c r="F1147">
        <v>2.9239766081871298E-2</v>
      </c>
    </row>
    <row r="1148" spans="1:6" x14ac:dyDescent="0.45">
      <c r="A1148" t="s">
        <v>127</v>
      </c>
      <c r="B1148" t="s">
        <v>11</v>
      </c>
      <c r="C1148" t="s">
        <v>16</v>
      </c>
      <c r="D1148">
        <f>VLOOKUP(Schedule!B1148, 'Elo Ratings - Pre Season'!$A$2:$B$31,2, FALSE)</f>
        <v>1588.6730971234199</v>
      </c>
      <c r="E1148">
        <f>VLOOKUP(Schedule!C1148, 'Elo Ratings - Pre Season'!$A$2:$B$31,2, FALSE)</f>
        <v>1474.3085107648601</v>
      </c>
      <c r="F1148">
        <v>4.2654028436019002E-2</v>
      </c>
    </row>
    <row r="1149" spans="1:6" x14ac:dyDescent="0.45">
      <c r="A1149" t="s">
        <v>128</v>
      </c>
      <c r="B1149" t="s">
        <v>26</v>
      </c>
      <c r="C1149" t="s">
        <v>25</v>
      </c>
      <c r="D1149">
        <f>VLOOKUP(Schedule!B1149, 'Elo Ratings - Pre Season'!$A$2:$B$31,2, FALSE)</f>
        <v>1477.56939209144</v>
      </c>
      <c r="E1149">
        <f>VLOOKUP(Schedule!C1149, 'Elo Ratings - Pre Season'!$A$2:$B$31,2, FALSE)</f>
        <v>1433.33420073452</v>
      </c>
      <c r="F1149">
        <v>7.6687116564418296E-3</v>
      </c>
    </row>
    <row r="1150" spans="1:6" x14ac:dyDescent="0.45">
      <c r="A1150" t="s">
        <v>128</v>
      </c>
      <c r="B1150" t="s">
        <v>20</v>
      </c>
      <c r="C1150" t="s">
        <v>19</v>
      </c>
      <c r="D1150">
        <f>VLOOKUP(Schedule!B1150, 'Elo Ratings - Pre Season'!$A$2:$B$31,2, FALSE)</f>
        <v>1506.4629567151301</v>
      </c>
      <c r="E1150">
        <f>VLOOKUP(Schedule!C1150, 'Elo Ratings - Pre Season'!$A$2:$B$31,2, FALSE)</f>
        <v>1501.1235706124401</v>
      </c>
      <c r="F1150">
        <v>7.3170731707316999E-2</v>
      </c>
    </row>
    <row r="1151" spans="1:6" x14ac:dyDescent="0.45">
      <c r="A1151" t="s">
        <v>128</v>
      </c>
      <c r="B1151" t="s">
        <v>32</v>
      </c>
      <c r="C1151" t="s">
        <v>39</v>
      </c>
      <c r="D1151">
        <f>VLOOKUP(Schedule!B1151, 'Elo Ratings - Pre Season'!$A$2:$B$31,2, FALSE)</f>
        <v>1514.0316812078199</v>
      </c>
      <c r="E1151">
        <f>VLOOKUP(Schedule!C1151, 'Elo Ratings - Pre Season'!$A$2:$B$31,2, FALSE)</f>
        <v>1505.1761432511801</v>
      </c>
      <c r="F1151">
        <v>4.4585987261146598E-2</v>
      </c>
    </row>
    <row r="1152" spans="1:6" x14ac:dyDescent="0.45">
      <c r="A1152" t="s">
        <v>128</v>
      </c>
      <c r="B1152" t="s">
        <v>28</v>
      </c>
      <c r="C1152" t="s">
        <v>21</v>
      </c>
      <c r="D1152">
        <f>VLOOKUP(Schedule!B1152, 'Elo Ratings - Pre Season'!$A$2:$B$31,2, FALSE)</f>
        <v>1468.3919248330999</v>
      </c>
      <c r="E1152">
        <f>VLOOKUP(Schedule!C1152, 'Elo Ratings - Pre Season'!$A$2:$B$31,2, FALSE)</f>
        <v>1537.2568075547799</v>
      </c>
      <c r="F1152">
        <v>5.7971014492753603E-2</v>
      </c>
    </row>
    <row r="1153" spans="1:6" x14ac:dyDescent="0.45">
      <c r="A1153" t="s">
        <v>128</v>
      </c>
      <c r="B1153" t="s">
        <v>31</v>
      </c>
      <c r="C1153" t="s">
        <v>23</v>
      </c>
      <c r="D1153">
        <f>VLOOKUP(Schedule!B1153, 'Elo Ratings - Pre Season'!$A$2:$B$31,2, FALSE)</f>
        <v>1527.6277566730801</v>
      </c>
      <c r="E1153">
        <f>VLOOKUP(Schedule!C1153, 'Elo Ratings - Pre Season'!$A$2:$B$31,2, FALSE)</f>
        <v>1455.5883504191299</v>
      </c>
      <c r="F1153">
        <v>6.3291139240506306E-2</v>
      </c>
    </row>
    <row r="1154" spans="1:6" x14ac:dyDescent="0.45">
      <c r="A1154" t="s">
        <v>128</v>
      </c>
      <c r="B1154" t="s">
        <v>41</v>
      </c>
      <c r="C1154" t="s">
        <v>35</v>
      </c>
      <c r="D1154">
        <f>VLOOKUP(Schedule!B1154, 'Elo Ratings - Pre Season'!$A$2:$B$31,2, FALSE)</f>
        <v>1537.03223861109</v>
      </c>
      <c r="E1154">
        <f>VLOOKUP(Schedule!C1154, 'Elo Ratings - Pre Season'!$A$2:$B$31,2, FALSE)</f>
        <v>1517.8440011816001</v>
      </c>
      <c r="F1154">
        <v>8.4745762711864403E-2</v>
      </c>
    </row>
    <row r="1155" spans="1:6" x14ac:dyDescent="0.45">
      <c r="A1155" t="s">
        <v>128</v>
      </c>
      <c r="B1155" t="s">
        <v>33</v>
      </c>
      <c r="C1155" t="s">
        <v>24</v>
      </c>
      <c r="D1155">
        <f>VLOOKUP(Schedule!B1155, 'Elo Ratings - Pre Season'!$A$2:$B$31,2, FALSE)</f>
        <v>1427.1354796158</v>
      </c>
      <c r="E1155">
        <f>VLOOKUP(Schedule!C1155, 'Elo Ratings - Pre Season'!$A$2:$B$31,2, FALSE)</f>
        <v>1535.44519643647</v>
      </c>
      <c r="F1155">
        <v>6.2111801242235101E-3</v>
      </c>
    </row>
    <row r="1156" spans="1:6" x14ac:dyDescent="0.45">
      <c r="A1156" t="s">
        <v>128</v>
      </c>
      <c r="B1156" t="s">
        <v>17</v>
      </c>
      <c r="C1156" t="s">
        <v>38</v>
      </c>
      <c r="D1156">
        <f>VLOOKUP(Schedule!B1156, 'Elo Ratings - Pre Season'!$A$2:$B$31,2, FALSE)</f>
        <v>1496.2510574284499</v>
      </c>
      <c r="E1156">
        <f>VLOOKUP(Schedule!C1156, 'Elo Ratings - Pre Season'!$A$2:$B$31,2, FALSE)</f>
        <v>1500.26839934439</v>
      </c>
      <c r="F1156">
        <v>-1.38888888888888E-2</v>
      </c>
    </row>
    <row r="1157" spans="1:6" x14ac:dyDescent="0.45">
      <c r="A1157" t="s">
        <v>128</v>
      </c>
      <c r="B1157" t="s">
        <v>29</v>
      </c>
      <c r="C1157" t="s">
        <v>15</v>
      </c>
      <c r="D1157">
        <f>VLOOKUP(Schedule!B1157, 'Elo Ratings - Pre Season'!$A$2:$B$31,2, FALSE)</f>
        <v>1559.22207084247</v>
      </c>
      <c r="E1157">
        <f>VLOOKUP(Schedule!C1157, 'Elo Ratings - Pre Season'!$A$2:$B$31,2, FALSE)</f>
        <v>1535.1075395159701</v>
      </c>
      <c r="F1157">
        <v>-4.08163265306122E-2</v>
      </c>
    </row>
    <row r="1158" spans="1:6" x14ac:dyDescent="0.45">
      <c r="A1158" t="s">
        <v>128</v>
      </c>
      <c r="B1158" t="s">
        <v>34</v>
      </c>
      <c r="C1158" t="s">
        <v>22</v>
      </c>
      <c r="D1158">
        <f>VLOOKUP(Schedule!B1158, 'Elo Ratings - Pre Season'!$A$2:$B$31,2, FALSE)</f>
        <v>1503.8938502056101</v>
      </c>
      <c r="E1158">
        <f>VLOOKUP(Schedule!C1158, 'Elo Ratings - Pre Season'!$A$2:$B$31,2, FALSE)</f>
        <v>1536.86484917293</v>
      </c>
      <c r="F1158">
        <v>4.7619047619047603E-2</v>
      </c>
    </row>
    <row r="1159" spans="1:6" x14ac:dyDescent="0.45">
      <c r="A1159" t="s">
        <v>128</v>
      </c>
      <c r="B1159" t="s">
        <v>27</v>
      </c>
      <c r="C1159" t="s">
        <v>37</v>
      </c>
      <c r="D1159">
        <f>VLOOKUP(Schedule!B1159, 'Elo Ratings - Pre Season'!$A$2:$B$31,2, FALSE)</f>
        <v>1488.4482383178499</v>
      </c>
      <c r="E1159">
        <f>VLOOKUP(Schedule!C1159, 'Elo Ratings - Pre Season'!$A$2:$B$31,2, FALSE)</f>
        <v>1526.2027098211199</v>
      </c>
      <c r="F1159">
        <v>4.5751633986928102E-2</v>
      </c>
    </row>
    <row r="1160" spans="1:6" x14ac:dyDescent="0.45">
      <c r="A1160" t="s">
        <v>128</v>
      </c>
      <c r="B1160" t="s">
        <v>30</v>
      </c>
      <c r="C1160" t="s">
        <v>42</v>
      </c>
      <c r="D1160">
        <f>VLOOKUP(Schedule!B1160, 'Elo Ratings - Pre Season'!$A$2:$B$31,2, FALSE)</f>
        <v>1539.4562396036399</v>
      </c>
      <c r="E1160">
        <f>VLOOKUP(Schedule!C1160, 'Elo Ratings - Pre Season'!$A$2:$B$31,2, FALSE)</f>
        <v>1590.545270505</v>
      </c>
      <c r="F1160">
        <v>9.3922651933701695E-2</v>
      </c>
    </row>
    <row r="1161" spans="1:6" x14ac:dyDescent="0.45">
      <c r="A1161" t="s">
        <v>128</v>
      </c>
      <c r="B1161" t="s">
        <v>10</v>
      </c>
      <c r="C1161" t="s">
        <v>40</v>
      </c>
      <c r="D1161">
        <f>VLOOKUP(Schedule!B1161, 'Elo Ratings - Pre Season'!$A$2:$B$31,2, FALSE)</f>
        <v>1513.7838452168801</v>
      </c>
      <c r="E1161">
        <f>VLOOKUP(Schedule!C1161, 'Elo Ratings - Pre Season'!$A$2:$B$31,2, FALSE)</f>
        <v>1511.74507850229</v>
      </c>
      <c r="F1161">
        <v>2.9239766081871298E-2</v>
      </c>
    </row>
    <row r="1162" spans="1:6" x14ac:dyDescent="0.45">
      <c r="A1162" t="s">
        <v>128</v>
      </c>
      <c r="B1162" t="s">
        <v>36</v>
      </c>
      <c r="C1162" t="s">
        <v>18</v>
      </c>
      <c r="D1162">
        <f>VLOOKUP(Schedule!B1162, 'Elo Ratings - Pre Season'!$A$2:$B$31,2, FALSE)</f>
        <v>1418.47649220432</v>
      </c>
      <c r="E1162">
        <f>VLOOKUP(Schedule!C1162, 'Elo Ratings - Pre Season'!$A$2:$B$31,2, FALSE)</f>
        <v>1422.7330514932301</v>
      </c>
      <c r="F1162">
        <v>0.22834645669291301</v>
      </c>
    </row>
    <row r="1163" spans="1:6" x14ac:dyDescent="0.45">
      <c r="A1163" t="s">
        <v>128</v>
      </c>
      <c r="B1163" t="s">
        <v>11</v>
      </c>
      <c r="C1163" t="s">
        <v>16</v>
      </c>
      <c r="D1163">
        <f>VLOOKUP(Schedule!B1163, 'Elo Ratings - Pre Season'!$A$2:$B$31,2, FALSE)</f>
        <v>1588.6730971234199</v>
      </c>
      <c r="E1163">
        <f>VLOOKUP(Schedule!C1163, 'Elo Ratings - Pre Season'!$A$2:$B$31,2, FALSE)</f>
        <v>1474.3085107648601</v>
      </c>
      <c r="F1163">
        <v>4.2654028436019002E-2</v>
      </c>
    </row>
    <row r="1164" spans="1:6" x14ac:dyDescent="0.45">
      <c r="A1164" t="s">
        <v>129</v>
      </c>
      <c r="B1164" t="s">
        <v>28</v>
      </c>
      <c r="C1164" t="s">
        <v>21</v>
      </c>
      <c r="D1164">
        <f>VLOOKUP(Schedule!B1164, 'Elo Ratings - Pre Season'!$A$2:$B$31,2, FALSE)</f>
        <v>1468.3919248330999</v>
      </c>
      <c r="E1164">
        <f>VLOOKUP(Schedule!C1164, 'Elo Ratings - Pre Season'!$A$2:$B$31,2, FALSE)</f>
        <v>1537.2568075547799</v>
      </c>
      <c r="F1164">
        <v>5.7971014492753603E-2</v>
      </c>
    </row>
    <row r="1165" spans="1:6" x14ac:dyDescent="0.45">
      <c r="A1165" t="s">
        <v>129</v>
      </c>
      <c r="B1165" t="s">
        <v>41</v>
      </c>
      <c r="C1165" t="s">
        <v>35</v>
      </c>
      <c r="D1165">
        <f>VLOOKUP(Schedule!B1165, 'Elo Ratings - Pre Season'!$A$2:$B$31,2, FALSE)</f>
        <v>1537.03223861109</v>
      </c>
      <c r="E1165">
        <f>VLOOKUP(Schedule!C1165, 'Elo Ratings - Pre Season'!$A$2:$B$31,2, FALSE)</f>
        <v>1517.8440011816001</v>
      </c>
      <c r="F1165">
        <v>8.4745762711864403E-2</v>
      </c>
    </row>
    <row r="1166" spans="1:6" x14ac:dyDescent="0.45">
      <c r="A1166" t="s">
        <v>129</v>
      </c>
      <c r="B1166" t="s">
        <v>30</v>
      </c>
      <c r="C1166" t="s">
        <v>42</v>
      </c>
      <c r="D1166">
        <f>VLOOKUP(Schedule!B1166, 'Elo Ratings - Pre Season'!$A$2:$B$31,2, FALSE)</f>
        <v>1539.4562396036399</v>
      </c>
      <c r="E1166">
        <f>VLOOKUP(Schedule!C1166, 'Elo Ratings - Pre Season'!$A$2:$B$31,2, FALSE)</f>
        <v>1590.545270505</v>
      </c>
      <c r="F1166">
        <v>9.3922651933701695E-2</v>
      </c>
    </row>
    <row r="1167" spans="1:6" x14ac:dyDescent="0.45">
      <c r="A1167" t="s">
        <v>129</v>
      </c>
      <c r="B1167" t="s">
        <v>17</v>
      </c>
      <c r="C1167" t="s">
        <v>38</v>
      </c>
      <c r="D1167">
        <f>VLOOKUP(Schedule!B1167, 'Elo Ratings - Pre Season'!$A$2:$B$31,2, FALSE)</f>
        <v>1496.2510574284499</v>
      </c>
      <c r="E1167">
        <f>VLOOKUP(Schedule!C1167, 'Elo Ratings - Pre Season'!$A$2:$B$31,2, FALSE)</f>
        <v>1500.26839934439</v>
      </c>
      <c r="F1167">
        <v>-1.38888888888888E-2</v>
      </c>
    </row>
    <row r="1168" spans="1:6" x14ac:dyDescent="0.45">
      <c r="A1168" t="s">
        <v>129</v>
      </c>
      <c r="B1168" t="s">
        <v>34</v>
      </c>
      <c r="C1168" t="s">
        <v>22</v>
      </c>
      <c r="D1168">
        <f>VLOOKUP(Schedule!B1168, 'Elo Ratings - Pre Season'!$A$2:$B$31,2, FALSE)</f>
        <v>1503.8938502056101</v>
      </c>
      <c r="E1168">
        <f>VLOOKUP(Schedule!C1168, 'Elo Ratings - Pre Season'!$A$2:$B$31,2, FALSE)</f>
        <v>1536.86484917293</v>
      </c>
      <c r="F1168">
        <v>4.7619047619047603E-2</v>
      </c>
    </row>
    <row r="1169" spans="1:6" x14ac:dyDescent="0.45">
      <c r="A1169" t="s">
        <v>129</v>
      </c>
      <c r="B1169" t="s">
        <v>26</v>
      </c>
      <c r="C1169" t="s">
        <v>25</v>
      </c>
      <c r="D1169">
        <f>VLOOKUP(Schedule!B1169, 'Elo Ratings - Pre Season'!$A$2:$B$31,2, FALSE)</f>
        <v>1477.56939209144</v>
      </c>
      <c r="E1169">
        <f>VLOOKUP(Schedule!C1169, 'Elo Ratings - Pre Season'!$A$2:$B$31,2, FALSE)</f>
        <v>1433.33420073452</v>
      </c>
      <c r="F1169">
        <v>7.6687116564418296E-3</v>
      </c>
    </row>
    <row r="1170" spans="1:6" x14ac:dyDescent="0.45">
      <c r="A1170" t="s">
        <v>129</v>
      </c>
      <c r="B1170" t="s">
        <v>27</v>
      </c>
      <c r="C1170" t="s">
        <v>37</v>
      </c>
      <c r="D1170">
        <f>VLOOKUP(Schedule!B1170, 'Elo Ratings - Pre Season'!$A$2:$B$31,2, FALSE)</f>
        <v>1488.4482383178499</v>
      </c>
      <c r="E1170">
        <f>VLOOKUP(Schedule!C1170, 'Elo Ratings - Pre Season'!$A$2:$B$31,2, FALSE)</f>
        <v>1526.2027098211199</v>
      </c>
      <c r="F1170">
        <v>4.5751633986928102E-2</v>
      </c>
    </row>
    <row r="1171" spans="1:6" x14ac:dyDescent="0.45">
      <c r="A1171" t="s">
        <v>129</v>
      </c>
      <c r="B1171" t="s">
        <v>29</v>
      </c>
      <c r="C1171" t="s">
        <v>15</v>
      </c>
      <c r="D1171">
        <f>VLOOKUP(Schedule!B1171, 'Elo Ratings - Pre Season'!$A$2:$B$31,2, FALSE)</f>
        <v>1559.22207084247</v>
      </c>
      <c r="E1171">
        <f>VLOOKUP(Schedule!C1171, 'Elo Ratings - Pre Season'!$A$2:$B$31,2, FALSE)</f>
        <v>1535.1075395159701</v>
      </c>
      <c r="F1171">
        <v>-4.08163265306122E-2</v>
      </c>
    </row>
    <row r="1172" spans="1:6" x14ac:dyDescent="0.45">
      <c r="A1172" t="s">
        <v>129</v>
      </c>
      <c r="B1172" t="s">
        <v>20</v>
      </c>
      <c r="C1172" t="s">
        <v>19</v>
      </c>
      <c r="D1172">
        <f>VLOOKUP(Schedule!B1172, 'Elo Ratings - Pre Season'!$A$2:$B$31,2, FALSE)</f>
        <v>1506.4629567151301</v>
      </c>
      <c r="E1172">
        <f>VLOOKUP(Schedule!C1172, 'Elo Ratings - Pre Season'!$A$2:$B$31,2, FALSE)</f>
        <v>1501.1235706124401</v>
      </c>
      <c r="F1172">
        <v>7.3170731707316999E-2</v>
      </c>
    </row>
    <row r="1173" spans="1:6" x14ac:dyDescent="0.45">
      <c r="A1173" t="s">
        <v>129</v>
      </c>
      <c r="B1173" t="s">
        <v>32</v>
      </c>
      <c r="C1173" t="s">
        <v>39</v>
      </c>
      <c r="D1173">
        <f>VLOOKUP(Schedule!B1173, 'Elo Ratings - Pre Season'!$A$2:$B$31,2, FALSE)</f>
        <v>1514.0316812078199</v>
      </c>
      <c r="E1173">
        <f>VLOOKUP(Schedule!C1173, 'Elo Ratings - Pre Season'!$A$2:$B$31,2, FALSE)</f>
        <v>1505.1761432511801</v>
      </c>
      <c r="F1173">
        <v>4.4585987261146598E-2</v>
      </c>
    </row>
    <row r="1174" spans="1:6" x14ac:dyDescent="0.45">
      <c r="A1174" t="s">
        <v>129</v>
      </c>
      <c r="B1174" t="s">
        <v>31</v>
      </c>
      <c r="C1174" t="s">
        <v>23</v>
      </c>
      <c r="D1174">
        <f>VLOOKUP(Schedule!B1174, 'Elo Ratings - Pre Season'!$A$2:$B$31,2, FALSE)</f>
        <v>1527.6277566730801</v>
      </c>
      <c r="E1174">
        <f>VLOOKUP(Schedule!C1174, 'Elo Ratings - Pre Season'!$A$2:$B$31,2, FALSE)</f>
        <v>1455.5883504191299</v>
      </c>
      <c r="F1174">
        <v>6.3291139240506306E-2</v>
      </c>
    </row>
    <row r="1175" spans="1:6" x14ac:dyDescent="0.45">
      <c r="A1175" t="s">
        <v>129</v>
      </c>
      <c r="B1175" t="s">
        <v>36</v>
      </c>
      <c r="C1175" t="s">
        <v>18</v>
      </c>
      <c r="D1175">
        <f>VLOOKUP(Schedule!B1175, 'Elo Ratings - Pre Season'!$A$2:$B$31,2, FALSE)</f>
        <v>1418.47649220432</v>
      </c>
      <c r="E1175">
        <f>VLOOKUP(Schedule!C1175, 'Elo Ratings - Pre Season'!$A$2:$B$31,2, FALSE)</f>
        <v>1422.7330514932301</v>
      </c>
      <c r="F1175">
        <v>0.22834645669291301</v>
      </c>
    </row>
    <row r="1176" spans="1:6" x14ac:dyDescent="0.45">
      <c r="A1176" t="s">
        <v>129</v>
      </c>
      <c r="B1176" t="s">
        <v>33</v>
      </c>
      <c r="C1176" t="s">
        <v>24</v>
      </c>
      <c r="D1176">
        <f>VLOOKUP(Schedule!B1176, 'Elo Ratings - Pre Season'!$A$2:$B$31,2, FALSE)</f>
        <v>1427.1354796158</v>
      </c>
      <c r="E1176">
        <f>VLOOKUP(Schedule!C1176, 'Elo Ratings - Pre Season'!$A$2:$B$31,2, FALSE)</f>
        <v>1535.44519643647</v>
      </c>
      <c r="F1176">
        <v>6.2111801242235101E-3</v>
      </c>
    </row>
    <row r="1177" spans="1:6" x14ac:dyDescent="0.45">
      <c r="A1177" t="s">
        <v>129</v>
      </c>
      <c r="B1177" t="s">
        <v>10</v>
      </c>
      <c r="C1177" t="s">
        <v>40</v>
      </c>
      <c r="D1177">
        <f>VLOOKUP(Schedule!B1177, 'Elo Ratings - Pre Season'!$A$2:$B$31,2, FALSE)</f>
        <v>1513.7838452168801</v>
      </c>
      <c r="E1177">
        <f>VLOOKUP(Schedule!C1177, 'Elo Ratings - Pre Season'!$A$2:$B$31,2, FALSE)</f>
        <v>1511.74507850229</v>
      </c>
      <c r="F1177">
        <v>2.9239766081871298E-2</v>
      </c>
    </row>
    <row r="1178" spans="1:6" x14ac:dyDescent="0.45">
      <c r="A1178" t="s">
        <v>130</v>
      </c>
      <c r="B1178" t="s">
        <v>15</v>
      </c>
      <c r="C1178" t="s">
        <v>34</v>
      </c>
      <c r="D1178">
        <f>VLOOKUP(Schedule!B1178, 'Elo Ratings - Pre Season'!$A$2:$B$31,2, FALSE)</f>
        <v>1535.1075395159701</v>
      </c>
      <c r="E1178">
        <f>VLOOKUP(Schedule!C1178, 'Elo Ratings - Pre Season'!$A$2:$B$31,2, FALSE)</f>
        <v>1503.8938502056101</v>
      </c>
      <c r="F1178">
        <v>2.1739130434782698E-2</v>
      </c>
    </row>
    <row r="1179" spans="1:6" x14ac:dyDescent="0.45">
      <c r="A1179" t="s">
        <v>130</v>
      </c>
      <c r="B1179" t="s">
        <v>26</v>
      </c>
      <c r="C1179" t="s">
        <v>41</v>
      </c>
      <c r="D1179">
        <f>VLOOKUP(Schedule!B1179, 'Elo Ratings - Pre Season'!$A$2:$B$31,2, FALSE)</f>
        <v>1477.56939209144</v>
      </c>
      <c r="E1179">
        <f>VLOOKUP(Schedule!C1179, 'Elo Ratings - Pre Season'!$A$2:$B$31,2, FALSE)</f>
        <v>1537.03223861109</v>
      </c>
      <c r="F1179">
        <v>7.6687116564418296E-3</v>
      </c>
    </row>
    <row r="1180" spans="1:6" x14ac:dyDescent="0.45">
      <c r="A1180" t="s">
        <v>130</v>
      </c>
      <c r="B1180" t="s">
        <v>21</v>
      </c>
      <c r="C1180" t="s">
        <v>37</v>
      </c>
      <c r="D1180">
        <f>VLOOKUP(Schedule!B1180, 'Elo Ratings - Pre Season'!$A$2:$B$31,2, FALSE)</f>
        <v>1537.2568075547799</v>
      </c>
      <c r="E1180">
        <f>VLOOKUP(Schedule!C1180, 'Elo Ratings - Pre Season'!$A$2:$B$31,2, FALSE)</f>
        <v>1526.2027098211199</v>
      </c>
      <c r="F1180">
        <v>0.124324324324324</v>
      </c>
    </row>
    <row r="1181" spans="1:6" x14ac:dyDescent="0.45">
      <c r="A1181" t="s">
        <v>130</v>
      </c>
      <c r="B1181" t="s">
        <v>17</v>
      </c>
      <c r="C1181" t="s">
        <v>28</v>
      </c>
      <c r="D1181">
        <f>VLOOKUP(Schedule!B1181, 'Elo Ratings - Pre Season'!$A$2:$B$31,2, FALSE)</f>
        <v>1496.2510574284499</v>
      </c>
      <c r="E1181">
        <f>VLOOKUP(Schedule!C1181, 'Elo Ratings - Pre Season'!$A$2:$B$31,2, FALSE)</f>
        <v>1468.3919248330999</v>
      </c>
      <c r="F1181">
        <v>-1.38888888888888E-2</v>
      </c>
    </row>
    <row r="1182" spans="1:6" x14ac:dyDescent="0.45">
      <c r="A1182" t="s">
        <v>130</v>
      </c>
      <c r="B1182" t="s">
        <v>38</v>
      </c>
      <c r="C1182" t="s">
        <v>22</v>
      </c>
      <c r="D1182">
        <f>VLOOKUP(Schedule!B1182, 'Elo Ratings - Pre Season'!$A$2:$B$31,2, FALSE)</f>
        <v>1500.26839934439</v>
      </c>
      <c r="E1182">
        <f>VLOOKUP(Schedule!C1182, 'Elo Ratings - Pre Season'!$A$2:$B$31,2, FALSE)</f>
        <v>1536.86484917293</v>
      </c>
      <c r="F1182">
        <v>5.1282051282051398E-2</v>
      </c>
    </row>
    <row r="1183" spans="1:6" x14ac:dyDescent="0.45">
      <c r="A1183" t="s">
        <v>130</v>
      </c>
      <c r="B1183" t="s">
        <v>20</v>
      </c>
      <c r="C1183" t="s">
        <v>42</v>
      </c>
      <c r="D1183">
        <f>VLOOKUP(Schedule!B1183, 'Elo Ratings - Pre Season'!$A$2:$B$31,2, FALSE)</f>
        <v>1506.4629567151301</v>
      </c>
      <c r="E1183">
        <f>VLOOKUP(Schedule!C1183, 'Elo Ratings - Pre Season'!$A$2:$B$31,2, FALSE)</f>
        <v>1590.545270505</v>
      </c>
      <c r="F1183">
        <v>7.3170731707316999E-2</v>
      </c>
    </row>
    <row r="1184" spans="1:6" x14ac:dyDescent="0.45">
      <c r="A1184" t="s">
        <v>130</v>
      </c>
      <c r="B1184" t="s">
        <v>25</v>
      </c>
      <c r="C1184" t="s">
        <v>11</v>
      </c>
      <c r="D1184">
        <f>VLOOKUP(Schedule!B1184, 'Elo Ratings - Pre Season'!$A$2:$B$31,2, FALSE)</f>
        <v>1433.33420073452</v>
      </c>
      <c r="E1184">
        <f>VLOOKUP(Schedule!C1184, 'Elo Ratings - Pre Season'!$A$2:$B$31,2, FALSE)</f>
        <v>1588.6730971234199</v>
      </c>
      <c r="F1184">
        <v>-4.2253521126760597E-2</v>
      </c>
    </row>
    <row r="1185" spans="1:6" x14ac:dyDescent="0.45">
      <c r="A1185" t="s">
        <v>130</v>
      </c>
      <c r="B1185" t="s">
        <v>23</v>
      </c>
      <c r="C1185" t="s">
        <v>27</v>
      </c>
      <c r="D1185">
        <f>VLOOKUP(Schedule!B1185, 'Elo Ratings - Pre Season'!$A$2:$B$31,2, FALSE)</f>
        <v>1455.5883504191299</v>
      </c>
      <c r="E1185">
        <f>VLOOKUP(Schedule!C1185, 'Elo Ratings - Pre Season'!$A$2:$B$31,2, FALSE)</f>
        <v>1488.4482383178499</v>
      </c>
      <c r="F1185">
        <v>0.19008264462809901</v>
      </c>
    </row>
    <row r="1186" spans="1:6" x14ac:dyDescent="0.45">
      <c r="A1186" t="s">
        <v>130</v>
      </c>
      <c r="B1186" t="s">
        <v>40</v>
      </c>
      <c r="C1186" t="s">
        <v>31</v>
      </c>
      <c r="D1186">
        <f>VLOOKUP(Schedule!B1186, 'Elo Ratings - Pre Season'!$A$2:$B$31,2, FALSE)</f>
        <v>1511.74507850229</v>
      </c>
      <c r="E1186">
        <f>VLOOKUP(Schedule!C1186, 'Elo Ratings - Pre Season'!$A$2:$B$31,2, FALSE)</f>
        <v>1527.6277566730801</v>
      </c>
      <c r="F1186">
        <v>6.7415730337078705E-2</v>
      </c>
    </row>
    <row r="1187" spans="1:6" x14ac:dyDescent="0.45">
      <c r="A1187" t="s">
        <v>130</v>
      </c>
      <c r="B1187" t="s">
        <v>16</v>
      </c>
      <c r="C1187" t="s">
        <v>33</v>
      </c>
      <c r="D1187">
        <f>VLOOKUP(Schedule!B1187, 'Elo Ratings - Pre Season'!$A$2:$B$31,2, FALSE)</f>
        <v>1474.3085107648601</v>
      </c>
      <c r="E1187">
        <f>VLOOKUP(Schedule!C1187, 'Elo Ratings - Pre Season'!$A$2:$B$31,2, FALSE)</f>
        <v>1427.1354796158</v>
      </c>
      <c r="F1187">
        <v>6.8493150684931406E-2</v>
      </c>
    </row>
    <row r="1188" spans="1:6" x14ac:dyDescent="0.45">
      <c r="A1188" t="s">
        <v>130</v>
      </c>
      <c r="B1188" t="s">
        <v>10</v>
      </c>
      <c r="C1188" t="s">
        <v>18</v>
      </c>
      <c r="D1188">
        <f>VLOOKUP(Schedule!B1188, 'Elo Ratings - Pre Season'!$A$2:$B$31,2, FALSE)</f>
        <v>1513.7838452168801</v>
      </c>
      <c r="E1188">
        <f>VLOOKUP(Schedule!C1188, 'Elo Ratings - Pre Season'!$A$2:$B$31,2, FALSE)</f>
        <v>1422.7330514932301</v>
      </c>
      <c r="F1188">
        <v>2.9239766081871298E-2</v>
      </c>
    </row>
    <row r="1189" spans="1:6" x14ac:dyDescent="0.45">
      <c r="A1189" t="s">
        <v>130</v>
      </c>
      <c r="B1189" t="s">
        <v>19</v>
      </c>
      <c r="C1189" t="s">
        <v>32</v>
      </c>
      <c r="D1189">
        <f>VLOOKUP(Schedule!B1189, 'Elo Ratings - Pre Season'!$A$2:$B$31,2, FALSE)</f>
        <v>1501.1235706124401</v>
      </c>
      <c r="E1189">
        <f>VLOOKUP(Schedule!C1189, 'Elo Ratings - Pre Season'!$A$2:$B$31,2, FALSE)</f>
        <v>1514.0316812078199</v>
      </c>
      <c r="F1189">
        <v>0.1125</v>
      </c>
    </row>
    <row r="1190" spans="1:6" x14ac:dyDescent="0.45">
      <c r="A1190" t="s">
        <v>131</v>
      </c>
      <c r="B1190" t="s">
        <v>15</v>
      </c>
      <c r="C1190" t="s">
        <v>34</v>
      </c>
      <c r="D1190">
        <f>VLOOKUP(Schedule!B1190, 'Elo Ratings - Pre Season'!$A$2:$B$31,2, FALSE)</f>
        <v>1535.1075395159701</v>
      </c>
      <c r="E1190">
        <f>VLOOKUP(Schedule!C1190, 'Elo Ratings - Pre Season'!$A$2:$B$31,2, FALSE)</f>
        <v>1503.8938502056101</v>
      </c>
      <c r="F1190">
        <v>2.1739130434782698E-2</v>
      </c>
    </row>
    <row r="1191" spans="1:6" x14ac:dyDescent="0.45">
      <c r="A1191" t="s">
        <v>131</v>
      </c>
      <c r="B1191" t="s">
        <v>26</v>
      </c>
      <c r="C1191" t="s">
        <v>41</v>
      </c>
      <c r="D1191">
        <f>VLOOKUP(Schedule!B1191, 'Elo Ratings - Pre Season'!$A$2:$B$31,2, FALSE)</f>
        <v>1477.56939209144</v>
      </c>
      <c r="E1191">
        <f>VLOOKUP(Schedule!C1191, 'Elo Ratings - Pre Season'!$A$2:$B$31,2, FALSE)</f>
        <v>1537.03223861109</v>
      </c>
      <c r="F1191">
        <v>7.6687116564418296E-3</v>
      </c>
    </row>
    <row r="1192" spans="1:6" x14ac:dyDescent="0.45">
      <c r="A1192" t="s">
        <v>131</v>
      </c>
      <c r="B1192" t="s">
        <v>21</v>
      </c>
      <c r="C1192" t="s">
        <v>37</v>
      </c>
      <c r="D1192">
        <f>VLOOKUP(Schedule!B1192, 'Elo Ratings - Pre Season'!$A$2:$B$31,2, FALSE)</f>
        <v>1537.2568075547799</v>
      </c>
      <c r="E1192">
        <f>VLOOKUP(Schedule!C1192, 'Elo Ratings - Pre Season'!$A$2:$B$31,2, FALSE)</f>
        <v>1526.2027098211199</v>
      </c>
      <c r="F1192">
        <v>0.124324324324324</v>
      </c>
    </row>
    <row r="1193" spans="1:6" x14ac:dyDescent="0.45">
      <c r="A1193" t="s">
        <v>131</v>
      </c>
      <c r="B1193" t="s">
        <v>17</v>
      </c>
      <c r="C1193" t="s">
        <v>28</v>
      </c>
      <c r="D1193">
        <f>VLOOKUP(Schedule!B1193, 'Elo Ratings - Pre Season'!$A$2:$B$31,2, FALSE)</f>
        <v>1496.2510574284499</v>
      </c>
      <c r="E1193">
        <f>VLOOKUP(Schedule!C1193, 'Elo Ratings - Pre Season'!$A$2:$B$31,2, FALSE)</f>
        <v>1468.3919248330999</v>
      </c>
      <c r="F1193">
        <v>-1.38888888888888E-2</v>
      </c>
    </row>
    <row r="1194" spans="1:6" x14ac:dyDescent="0.45">
      <c r="A1194" t="s">
        <v>131</v>
      </c>
      <c r="B1194" t="s">
        <v>38</v>
      </c>
      <c r="C1194" t="s">
        <v>22</v>
      </c>
      <c r="D1194">
        <f>VLOOKUP(Schedule!B1194, 'Elo Ratings - Pre Season'!$A$2:$B$31,2, FALSE)</f>
        <v>1500.26839934439</v>
      </c>
      <c r="E1194">
        <f>VLOOKUP(Schedule!C1194, 'Elo Ratings - Pre Season'!$A$2:$B$31,2, FALSE)</f>
        <v>1536.86484917293</v>
      </c>
      <c r="F1194">
        <v>5.1282051282051398E-2</v>
      </c>
    </row>
    <row r="1195" spans="1:6" x14ac:dyDescent="0.45">
      <c r="A1195" t="s">
        <v>131</v>
      </c>
      <c r="B1195" t="s">
        <v>39</v>
      </c>
      <c r="C1195" t="s">
        <v>30</v>
      </c>
      <c r="D1195">
        <f>VLOOKUP(Schedule!B1195, 'Elo Ratings - Pre Season'!$A$2:$B$31,2, FALSE)</f>
        <v>1505.1761432511801</v>
      </c>
      <c r="E1195">
        <f>VLOOKUP(Schedule!C1195, 'Elo Ratings - Pre Season'!$A$2:$B$31,2, FALSE)</f>
        <v>1539.4562396036399</v>
      </c>
      <c r="F1195">
        <v>0.102272727272727</v>
      </c>
    </row>
    <row r="1196" spans="1:6" x14ac:dyDescent="0.45">
      <c r="A1196" t="s">
        <v>131</v>
      </c>
      <c r="B1196" t="s">
        <v>20</v>
      </c>
      <c r="C1196" t="s">
        <v>42</v>
      </c>
      <c r="D1196">
        <f>VLOOKUP(Schedule!B1196, 'Elo Ratings - Pre Season'!$A$2:$B$31,2, FALSE)</f>
        <v>1506.4629567151301</v>
      </c>
      <c r="E1196">
        <f>VLOOKUP(Schedule!C1196, 'Elo Ratings - Pre Season'!$A$2:$B$31,2, FALSE)</f>
        <v>1590.545270505</v>
      </c>
      <c r="F1196">
        <v>7.3170731707316999E-2</v>
      </c>
    </row>
    <row r="1197" spans="1:6" x14ac:dyDescent="0.45">
      <c r="A1197" t="s">
        <v>131</v>
      </c>
      <c r="B1197" t="s">
        <v>29</v>
      </c>
      <c r="C1197" t="s">
        <v>36</v>
      </c>
      <c r="D1197">
        <f>VLOOKUP(Schedule!B1197, 'Elo Ratings - Pre Season'!$A$2:$B$31,2, FALSE)</f>
        <v>1559.22207084247</v>
      </c>
      <c r="E1197">
        <f>VLOOKUP(Schedule!C1197, 'Elo Ratings - Pre Season'!$A$2:$B$31,2, FALSE)</f>
        <v>1418.47649220432</v>
      </c>
      <c r="F1197">
        <v>-4.08163265306122E-2</v>
      </c>
    </row>
    <row r="1198" spans="1:6" x14ac:dyDescent="0.45">
      <c r="A1198" t="s">
        <v>131</v>
      </c>
      <c r="B1198" t="s">
        <v>25</v>
      </c>
      <c r="C1198" t="s">
        <v>11</v>
      </c>
      <c r="D1198">
        <f>VLOOKUP(Schedule!B1198, 'Elo Ratings - Pre Season'!$A$2:$B$31,2, FALSE)</f>
        <v>1433.33420073452</v>
      </c>
      <c r="E1198">
        <f>VLOOKUP(Schedule!C1198, 'Elo Ratings - Pre Season'!$A$2:$B$31,2, FALSE)</f>
        <v>1588.6730971234199</v>
      </c>
      <c r="F1198">
        <v>-4.2253521126760597E-2</v>
      </c>
    </row>
    <row r="1199" spans="1:6" x14ac:dyDescent="0.45">
      <c r="A1199" t="s">
        <v>131</v>
      </c>
      <c r="B1199" t="s">
        <v>23</v>
      </c>
      <c r="C1199" t="s">
        <v>27</v>
      </c>
      <c r="D1199">
        <f>VLOOKUP(Schedule!B1199, 'Elo Ratings - Pre Season'!$A$2:$B$31,2, FALSE)</f>
        <v>1455.5883504191299</v>
      </c>
      <c r="E1199">
        <f>VLOOKUP(Schedule!C1199, 'Elo Ratings - Pre Season'!$A$2:$B$31,2, FALSE)</f>
        <v>1488.4482383178499</v>
      </c>
      <c r="F1199">
        <v>0.19008264462809901</v>
      </c>
    </row>
    <row r="1200" spans="1:6" x14ac:dyDescent="0.45">
      <c r="A1200" t="s">
        <v>131</v>
      </c>
      <c r="B1200" t="s">
        <v>40</v>
      </c>
      <c r="C1200" t="s">
        <v>31</v>
      </c>
      <c r="D1200">
        <f>VLOOKUP(Schedule!B1200, 'Elo Ratings - Pre Season'!$A$2:$B$31,2, FALSE)</f>
        <v>1511.74507850229</v>
      </c>
      <c r="E1200">
        <f>VLOOKUP(Schedule!C1200, 'Elo Ratings - Pre Season'!$A$2:$B$31,2, FALSE)</f>
        <v>1527.6277566730801</v>
      </c>
      <c r="F1200">
        <v>6.7415730337078705E-2</v>
      </c>
    </row>
    <row r="1201" spans="1:6" x14ac:dyDescent="0.45">
      <c r="A1201" t="s">
        <v>131</v>
      </c>
      <c r="B1201" t="s">
        <v>16</v>
      </c>
      <c r="C1201" t="s">
        <v>33</v>
      </c>
      <c r="D1201">
        <f>VLOOKUP(Schedule!B1201, 'Elo Ratings - Pre Season'!$A$2:$B$31,2, FALSE)</f>
        <v>1474.3085107648601</v>
      </c>
      <c r="E1201">
        <f>VLOOKUP(Schedule!C1201, 'Elo Ratings - Pre Season'!$A$2:$B$31,2, FALSE)</f>
        <v>1427.1354796158</v>
      </c>
      <c r="F1201">
        <v>6.8493150684931406E-2</v>
      </c>
    </row>
    <row r="1202" spans="1:6" x14ac:dyDescent="0.45">
      <c r="A1202" t="s">
        <v>131</v>
      </c>
      <c r="B1202" t="s">
        <v>10</v>
      </c>
      <c r="C1202" t="s">
        <v>18</v>
      </c>
      <c r="D1202">
        <f>VLOOKUP(Schedule!B1202, 'Elo Ratings - Pre Season'!$A$2:$B$31,2, FALSE)</f>
        <v>1513.7838452168801</v>
      </c>
      <c r="E1202">
        <f>VLOOKUP(Schedule!C1202, 'Elo Ratings - Pre Season'!$A$2:$B$31,2, FALSE)</f>
        <v>1422.7330514932301</v>
      </c>
      <c r="F1202">
        <v>2.9239766081871298E-2</v>
      </c>
    </row>
    <row r="1203" spans="1:6" x14ac:dyDescent="0.45">
      <c r="A1203" t="s">
        <v>131</v>
      </c>
      <c r="B1203" t="s">
        <v>35</v>
      </c>
      <c r="C1203" t="s">
        <v>24</v>
      </c>
      <c r="D1203">
        <f>VLOOKUP(Schedule!B1203, 'Elo Ratings - Pre Season'!$A$2:$B$31,2, FALSE)</f>
        <v>1517.8440011816001</v>
      </c>
      <c r="E1203">
        <f>VLOOKUP(Schedule!C1203, 'Elo Ratings - Pre Season'!$A$2:$B$31,2, FALSE)</f>
        <v>1535.44519643647</v>
      </c>
      <c r="F1203">
        <v>5.0632911392405201E-2</v>
      </c>
    </row>
    <row r="1204" spans="1:6" x14ac:dyDescent="0.45">
      <c r="A1204" t="s">
        <v>131</v>
      </c>
      <c r="B1204" t="s">
        <v>19</v>
      </c>
      <c r="C1204" t="s">
        <v>32</v>
      </c>
      <c r="D1204">
        <f>VLOOKUP(Schedule!B1204, 'Elo Ratings - Pre Season'!$A$2:$B$31,2, FALSE)</f>
        <v>1501.1235706124401</v>
      </c>
      <c r="E1204">
        <f>VLOOKUP(Schedule!C1204, 'Elo Ratings - Pre Season'!$A$2:$B$31,2, FALSE)</f>
        <v>1514.0316812078199</v>
      </c>
      <c r="F1204">
        <v>0.1125</v>
      </c>
    </row>
    <row r="1205" spans="1:6" x14ac:dyDescent="0.45">
      <c r="A1205" t="s">
        <v>132</v>
      </c>
      <c r="B1205" t="s">
        <v>21</v>
      </c>
      <c r="C1205" t="s">
        <v>37</v>
      </c>
      <c r="D1205">
        <f>VLOOKUP(Schedule!B1205, 'Elo Ratings - Pre Season'!$A$2:$B$31,2, FALSE)</f>
        <v>1537.2568075547799</v>
      </c>
      <c r="E1205">
        <f>VLOOKUP(Schedule!C1205, 'Elo Ratings - Pre Season'!$A$2:$B$31,2, FALSE)</f>
        <v>1526.2027098211199</v>
      </c>
      <c r="F1205">
        <v>0.124324324324324</v>
      </c>
    </row>
    <row r="1206" spans="1:6" x14ac:dyDescent="0.45">
      <c r="A1206" t="s">
        <v>132</v>
      </c>
      <c r="B1206" t="s">
        <v>17</v>
      </c>
      <c r="C1206" t="s">
        <v>28</v>
      </c>
      <c r="D1206">
        <f>VLOOKUP(Schedule!B1206, 'Elo Ratings - Pre Season'!$A$2:$B$31,2, FALSE)</f>
        <v>1496.2510574284499</v>
      </c>
      <c r="E1206">
        <f>VLOOKUP(Schedule!C1206, 'Elo Ratings - Pre Season'!$A$2:$B$31,2, FALSE)</f>
        <v>1468.3919248330999</v>
      </c>
      <c r="F1206">
        <v>-1.38888888888888E-2</v>
      </c>
    </row>
    <row r="1207" spans="1:6" x14ac:dyDescent="0.45">
      <c r="A1207" t="s">
        <v>132</v>
      </c>
      <c r="B1207" t="s">
        <v>26</v>
      </c>
      <c r="C1207" t="s">
        <v>41</v>
      </c>
      <c r="D1207">
        <f>VLOOKUP(Schedule!B1207, 'Elo Ratings - Pre Season'!$A$2:$B$31,2, FALSE)</f>
        <v>1477.56939209144</v>
      </c>
      <c r="E1207">
        <f>VLOOKUP(Schedule!C1207, 'Elo Ratings - Pre Season'!$A$2:$B$31,2, FALSE)</f>
        <v>1537.03223861109</v>
      </c>
      <c r="F1207">
        <v>7.6687116564418296E-3</v>
      </c>
    </row>
    <row r="1208" spans="1:6" x14ac:dyDescent="0.45">
      <c r="A1208" t="s">
        <v>132</v>
      </c>
      <c r="B1208" t="s">
        <v>29</v>
      </c>
      <c r="C1208" t="s">
        <v>36</v>
      </c>
      <c r="D1208">
        <f>VLOOKUP(Schedule!B1208, 'Elo Ratings - Pre Season'!$A$2:$B$31,2, FALSE)</f>
        <v>1559.22207084247</v>
      </c>
      <c r="E1208">
        <f>VLOOKUP(Schedule!C1208, 'Elo Ratings - Pre Season'!$A$2:$B$31,2, FALSE)</f>
        <v>1418.47649220432</v>
      </c>
      <c r="F1208">
        <v>-4.08163265306122E-2</v>
      </c>
    </row>
    <row r="1209" spans="1:6" x14ac:dyDescent="0.45">
      <c r="A1209" t="s">
        <v>132</v>
      </c>
      <c r="B1209" t="s">
        <v>23</v>
      </c>
      <c r="C1209" t="s">
        <v>27</v>
      </c>
      <c r="D1209">
        <f>VLOOKUP(Schedule!B1209, 'Elo Ratings - Pre Season'!$A$2:$B$31,2, FALSE)</f>
        <v>1455.5883504191299</v>
      </c>
      <c r="E1209">
        <f>VLOOKUP(Schedule!C1209, 'Elo Ratings - Pre Season'!$A$2:$B$31,2, FALSE)</f>
        <v>1488.4482383178499</v>
      </c>
      <c r="F1209">
        <v>0.19008264462809901</v>
      </c>
    </row>
    <row r="1210" spans="1:6" x14ac:dyDescent="0.45">
      <c r="A1210" t="s">
        <v>132</v>
      </c>
      <c r="B1210" t="s">
        <v>40</v>
      </c>
      <c r="C1210" t="s">
        <v>31</v>
      </c>
      <c r="D1210">
        <f>VLOOKUP(Schedule!B1210, 'Elo Ratings - Pre Season'!$A$2:$B$31,2, FALSE)</f>
        <v>1511.74507850229</v>
      </c>
      <c r="E1210">
        <f>VLOOKUP(Schedule!C1210, 'Elo Ratings - Pre Season'!$A$2:$B$31,2, FALSE)</f>
        <v>1527.6277566730801</v>
      </c>
      <c r="F1210">
        <v>6.7415730337078705E-2</v>
      </c>
    </row>
    <row r="1211" spans="1:6" x14ac:dyDescent="0.45">
      <c r="A1211" t="s">
        <v>132</v>
      </c>
      <c r="B1211" t="s">
        <v>16</v>
      </c>
      <c r="C1211" t="s">
        <v>33</v>
      </c>
      <c r="D1211">
        <f>VLOOKUP(Schedule!B1211, 'Elo Ratings - Pre Season'!$A$2:$B$31,2, FALSE)</f>
        <v>1474.3085107648601</v>
      </c>
      <c r="E1211">
        <f>VLOOKUP(Schedule!C1211, 'Elo Ratings - Pre Season'!$A$2:$B$31,2, FALSE)</f>
        <v>1427.1354796158</v>
      </c>
      <c r="F1211">
        <v>6.8493150684931406E-2</v>
      </c>
    </row>
    <row r="1212" spans="1:6" x14ac:dyDescent="0.45">
      <c r="A1212" t="s">
        <v>132</v>
      </c>
      <c r="B1212" t="s">
        <v>10</v>
      </c>
      <c r="C1212" t="s">
        <v>18</v>
      </c>
      <c r="D1212">
        <f>VLOOKUP(Schedule!B1212, 'Elo Ratings - Pre Season'!$A$2:$B$31,2, FALSE)</f>
        <v>1513.7838452168801</v>
      </c>
      <c r="E1212">
        <f>VLOOKUP(Schedule!C1212, 'Elo Ratings - Pre Season'!$A$2:$B$31,2, FALSE)</f>
        <v>1422.7330514932301</v>
      </c>
      <c r="F1212">
        <v>2.9239766081871298E-2</v>
      </c>
    </row>
    <row r="1213" spans="1:6" x14ac:dyDescent="0.45">
      <c r="A1213" t="s">
        <v>132</v>
      </c>
      <c r="B1213" t="s">
        <v>15</v>
      </c>
      <c r="C1213" t="s">
        <v>34</v>
      </c>
      <c r="D1213">
        <f>VLOOKUP(Schedule!B1213, 'Elo Ratings - Pre Season'!$A$2:$B$31,2, FALSE)</f>
        <v>1535.1075395159701</v>
      </c>
      <c r="E1213">
        <f>VLOOKUP(Schedule!C1213, 'Elo Ratings - Pre Season'!$A$2:$B$31,2, FALSE)</f>
        <v>1503.8938502056101</v>
      </c>
      <c r="F1213">
        <v>2.1739130434782698E-2</v>
      </c>
    </row>
    <row r="1214" spans="1:6" x14ac:dyDescent="0.45">
      <c r="A1214" t="s">
        <v>132</v>
      </c>
      <c r="B1214" t="s">
        <v>38</v>
      </c>
      <c r="C1214" t="s">
        <v>22</v>
      </c>
      <c r="D1214">
        <f>VLOOKUP(Schedule!B1214, 'Elo Ratings - Pre Season'!$A$2:$B$31,2, FALSE)</f>
        <v>1500.26839934439</v>
      </c>
      <c r="E1214">
        <f>VLOOKUP(Schedule!C1214, 'Elo Ratings - Pre Season'!$A$2:$B$31,2, FALSE)</f>
        <v>1536.86484917293</v>
      </c>
      <c r="F1214">
        <v>5.1282051282051398E-2</v>
      </c>
    </row>
    <row r="1215" spans="1:6" x14ac:dyDescent="0.45">
      <c r="A1215" t="s">
        <v>132</v>
      </c>
      <c r="B1215" t="s">
        <v>39</v>
      </c>
      <c r="C1215" t="s">
        <v>30</v>
      </c>
      <c r="D1215">
        <f>VLOOKUP(Schedule!B1215, 'Elo Ratings - Pre Season'!$A$2:$B$31,2, FALSE)</f>
        <v>1505.1761432511801</v>
      </c>
      <c r="E1215">
        <f>VLOOKUP(Schedule!C1215, 'Elo Ratings - Pre Season'!$A$2:$B$31,2, FALSE)</f>
        <v>1539.4562396036399</v>
      </c>
      <c r="F1215">
        <v>0.102272727272727</v>
      </c>
    </row>
    <row r="1216" spans="1:6" x14ac:dyDescent="0.45">
      <c r="A1216" t="s">
        <v>132</v>
      </c>
      <c r="B1216" t="s">
        <v>20</v>
      </c>
      <c r="C1216" t="s">
        <v>42</v>
      </c>
      <c r="D1216">
        <f>VLOOKUP(Schedule!B1216, 'Elo Ratings - Pre Season'!$A$2:$B$31,2, FALSE)</f>
        <v>1506.4629567151301</v>
      </c>
      <c r="E1216">
        <f>VLOOKUP(Schedule!C1216, 'Elo Ratings - Pre Season'!$A$2:$B$31,2, FALSE)</f>
        <v>1590.545270505</v>
      </c>
      <c r="F1216">
        <v>7.3170731707316999E-2</v>
      </c>
    </row>
    <row r="1217" spans="1:6" x14ac:dyDescent="0.45">
      <c r="A1217" t="s">
        <v>132</v>
      </c>
      <c r="B1217" t="s">
        <v>25</v>
      </c>
      <c r="C1217" t="s">
        <v>11</v>
      </c>
      <c r="D1217">
        <f>VLOOKUP(Schedule!B1217, 'Elo Ratings - Pre Season'!$A$2:$B$31,2, FALSE)</f>
        <v>1433.33420073452</v>
      </c>
      <c r="E1217">
        <f>VLOOKUP(Schedule!C1217, 'Elo Ratings - Pre Season'!$A$2:$B$31,2, FALSE)</f>
        <v>1588.6730971234199</v>
      </c>
      <c r="F1217">
        <v>-4.2253521126760597E-2</v>
      </c>
    </row>
    <row r="1218" spans="1:6" x14ac:dyDescent="0.45">
      <c r="A1218" t="s">
        <v>132</v>
      </c>
      <c r="B1218" t="s">
        <v>35</v>
      </c>
      <c r="C1218" t="s">
        <v>24</v>
      </c>
      <c r="D1218">
        <f>VLOOKUP(Schedule!B1218, 'Elo Ratings - Pre Season'!$A$2:$B$31,2, FALSE)</f>
        <v>1517.8440011816001</v>
      </c>
      <c r="E1218">
        <f>VLOOKUP(Schedule!C1218, 'Elo Ratings - Pre Season'!$A$2:$B$31,2, FALSE)</f>
        <v>1535.44519643647</v>
      </c>
      <c r="F1218">
        <v>5.0632911392405201E-2</v>
      </c>
    </row>
    <row r="1219" spans="1:6" x14ac:dyDescent="0.45">
      <c r="A1219" t="s">
        <v>132</v>
      </c>
      <c r="B1219" t="s">
        <v>19</v>
      </c>
      <c r="C1219" t="s">
        <v>32</v>
      </c>
      <c r="D1219">
        <f>VLOOKUP(Schedule!B1219, 'Elo Ratings - Pre Season'!$A$2:$B$31,2, FALSE)</f>
        <v>1501.1235706124401</v>
      </c>
      <c r="E1219">
        <f>VLOOKUP(Schedule!C1219, 'Elo Ratings - Pre Season'!$A$2:$B$31,2, FALSE)</f>
        <v>1514.0316812078199</v>
      </c>
      <c r="F1219">
        <v>0.1125</v>
      </c>
    </row>
    <row r="1220" spans="1:6" x14ac:dyDescent="0.45">
      <c r="A1220" t="s">
        <v>133</v>
      </c>
      <c r="B1220" t="s">
        <v>35</v>
      </c>
      <c r="C1220" t="s">
        <v>24</v>
      </c>
      <c r="D1220">
        <f>VLOOKUP(Schedule!B1220, 'Elo Ratings - Pre Season'!$A$2:$B$31,2, FALSE)</f>
        <v>1517.8440011816001</v>
      </c>
      <c r="E1220">
        <f>VLOOKUP(Schedule!C1220, 'Elo Ratings - Pre Season'!$A$2:$B$31,2, FALSE)</f>
        <v>1535.44519643647</v>
      </c>
      <c r="F1220">
        <v>5.0632911392405201E-2</v>
      </c>
    </row>
    <row r="1221" spans="1:6" x14ac:dyDescent="0.45">
      <c r="A1221" t="s">
        <v>133</v>
      </c>
      <c r="B1221" t="s">
        <v>19</v>
      </c>
      <c r="C1221" t="s">
        <v>32</v>
      </c>
      <c r="D1221">
        <f>VLOOKUP(Schedule!B1221, 'Elo Ratings - Pre Season'!$A$2:$B$31,2, FALSE)</f>
        <v>1501.1235706124401</v>
      </c>
      <c r="E1221">
        <f>VLOOKUP(Schedule!C1221, 'Elo Ratings - Pre Season'!$A$2:$B$31,2, FALSE)</f>
        <v>1514.0316812078199</v>
      </c>
      <c r="F1221">
        <v>0.1125</v>
      </c>
    </row>
    <row r="1222" spans="1:6" x14ac:dyDescent="0.45">
      <c r="A1222" t="s">
        <v>133</v>
      </c>
      <c r="B1222" t="s">
        <v>41</v>
      </c>
      <c r="C1222" t="s">
        <v>27</v>
      </c>
      <c r="D1222">
        <f>VLOOKUP(Schedule!B1222, 'Elo Ratings - Pre Season'!$A$2:$B$31,2, FALSE)</f>
        <v>1537.03223861109</v>
      </c>
      <c r="E1222">
        <f>VLOOKUP(Schedule!C1222, 'Elo Ratings - Pre Season'!$A$2:$B$31,2, FALSE)</f>
        <v>1488.4482383178499</v>
      </c>
      <c r="F1222">
        <v>8.4745762711864403E-2</v>
      </c>
    </row>
    <row r="1223" spans="1:6" x14ac:dyDescent="0.45">
      <c r="A1223" t="s">
        <v>133</v>
      </c>
      <c r="B1223" t="s">
        <v>15</v>
      </c>
      <c r="C1223" t="s">
        <v>31</v>
      </c>
      <c r="D1223">
        <f>VLOOKUP(Schedule!B1223, 'Elo Ratings - Pre Season'!$A$2:$B$31,2, FALSE)</f>
        <v>1535.1075395159701</v>
      </c>
      <c r="E1223">
        <f>VLOOKUP(Schedule!C1223, 'Elo Ratings - Pre Season'!$A$2:$B$31,2, FALSE)</f>
        <v>1527.6277566730801</v>
      </c>
      <c r="F1223">
        <v>2.1739130434782698E-2</v>
      </c>
    </row>
    <row r="1224" spans="1:6" x14ac:dyDescent="0.45">
      <c r="A1224" t="s">
        <v>133</v>
      </c>
      <c r="B1224" t="s">
        <v>22</v>
      </c>
      <c r="C1224" t="s">
        <v>30</v>
      </c>
      <c r="D1224">
        <f>VLOOKUP(Schedule!B1224, 'Elo Ratings - Pre Season'!$A$2:$B$31,2, FALSE)</f>
        <v>1536.86484917293</v>
      </c>
      <c r="E1224">
        <f>VLOOKUP(Schedule!C1224, 'Elo Ratings - Pre Season'!$A$2:$B$31,2, FALSE)</f>
        <v>1539.4562396036399</v>
      </c>
      <c r="F1224">
        <v>-5.5248618784530601E-3</v>
      </c>
    </row>
    <row r="1225" spans="1:6" x14ac:dyDescent="0.45">
      <c r="A1225" t="s">
        <v>133</v>
      </c>
      <c r="B1225" t="s">
        <v>20</v>
      </c>
      <c r="C1225" t="s">
        <v>17</v>
      </c>
      <c r="D1225">
        <f>VLOOKUP(Schedule!B1225, 'Elo Ratings - Pre Season'!$A$2:$B$31,2, FALSE)</f>
        <v>1506.4629567151301</v>
      </c>
      <c r="E1225">
        <f>VLOOKUP(Schedule!C1225, 'Elo Ratings - Pre Season'!$A$2:$B$31,2, FALSE)</f>
        <v>1496.2510574284499</v>
      </c>
      <c r="F1225">
        <v>7.3170731707316999E-2</v>
      </c>
    </row>
    <row r="1226" spans="1:6" x14ac:dyDescent="0.45">
      <c r="A1226" t="s">
        <v>133</v>
      </c>
      <c r="B1226" t="s">
        <v>23</v>
      </c>
      <c r="C1226" t="s">
        <v>34</v>
      </c>
      <c r="D1226">
        <f>VLOOKUP(Schedule!B1226, 'Elo Ratings - Pre Season'!$A$2:$B$31,2, FALSE)</f>
        <v>1455.5883504191299</v>
      </c>
      <c r="E1226">
        <f>VLOOKUP(Schedule!C1226, 'Elo Ratings - Pre Season'!$A$2:$B$31,2, FALSE)</f>
        <v>1503.8938502056101</v>
      </c>
      <c r="F1226">
        <v>0.19008264462809901</v>
      </c>
    </row>
    <row r="1227" spans="1:6" x14ac:dyDescent="0.45">
      <c r="A1227" t="s">
        <v>133</v>
      </c>
      <c r="B1227" t="s">
        <v>16</v>
      </c>
      <c r="C1227" t="s">
        <v>26</v>
      </c>
      <c r="D1227">
        <f>VLOOKUP(Schedule!B1227, 'Elo Ratings - Pre Season'!$A$2:$B$31,2, FALSE)</f>
        <v>1474.3085107648601</v>
      </c>
      <c r="E1227">
        <f>VLOOKUP(Schedule!C1227, 'Elo Ratings - Pre Season'!$A$2:$B$31,2, FALSE)</f>
        <v>1477.56939209144</v>
      </c>
      <c r="F1227">
        <v>6.8493150684931406E-2</v>
      </c>
    </row>
    <row r="1228" spans="1:6" x14ac:dyDescent="0.45">
      <c r="A1228" t="s">
        <v>134</v>
      </c>
      <c r="B1228" t="s">
        <v>41</v>
      </c>
      <c r="C1228" t="s">
        <v>27</v>
      </c>
      <c r="D1228">
        <f>VLOOKUP(Schedule!B1228, 'Elo Ratings - Pre Season'!$A$2:$B$31,2, FALSE)</f>
        <v>1537.03223861109</v>
      </c>
      <c r="E1228">
        <f>VLOOKUP(Schedule!C1228, 'Elo Ratings - Pre Season'!$A$2:$B$31,2, FALSE)</f>
        <v>1488.4482383178499</v>
      </c>
      <c r="F1228">
        <v>8.4745762711864403E-2</v>
      </c>
    </row>
    <row r="1229" spans="1:6" x14ac:dyDescent="0.45">
      <c r="A1229" t="s">
        <v>134</v>
      </c>
      <c r="B1229" t="s">
        <v>21</v>
      </c>
      <c r="C1229" t="s">
        <v>18</v>
      </c>
      <c r="D1229">
        <f>VLOOKUP(Schedule!B1229, 'Elo Ratings - Pre Season'!$A$2:$B$31,2, FALSE)</f>
        <v>1537.2568075547799</v>
      </c>
      <c r="E1229">
        <f>VLOOKUP(Schedule!C1229, 'Elo Ratings - Pre Season'!$A$2:$B$31,2, FALSE)</f>
        <v>1422.7330514932301</v>
      </c>
      <c r="F1229">
        <v>0.124324324324324</v>
      </c>
    </row>
    <row r="1230" spans="1:6" x14ac:dyDescent="0.45">
      <c r="A1230" t="s">
        <v>134</v>
      </c>
      <c r="B1230" t="s">
        <v>15</v>
      </c>
      <c r="C1230" t="s">
        <v>31</v>
      </c>
      <c r="D1230">
        <f>VLOOKUP(Schedule!B1230, 'Elo Ratings - Pre Season'!$A$2:$B$31,2, FALSE)</f>
        <v>1535.1075395159701</v>
      </c>
      <c r="E1230">
        <f>VLOOKUP(Schedule!C1230, 'Elo Ratings - Pre Season'!$A$2:$B$31,2, FALSE)</f>
        <v>1527.6277566730801</v>
      </c>
      <c r="F1230">
        <v>2.1739130434782698E-2</v>
      </c>
    </row>
    <row r="1231" spans="1:6" x14ac:dyDescent="0.45">
      <c r="A1231" t="s">
        <v>134</v>
      </c>
      <c r="B1231" t="s">
        <v>22</v>
      </c>
      <c r="C1231" t="s">
        <v>30</v>
      </c>
      <c r="D1231">
        <f>VLOOKUP(Schedule!B1231, 'Elo Ratings - Pre Season'!$A$2:$B$31,2, FALSE)</f>
        <v>1536.86484917293</v>
      </c>
      <c r="E1231">
        <f>VLOOKUP(Schedule!C1231, 'Elo Ratings - Pre Season'!$A$2:$B$31,2, FALSE)</f>
        <v>1539.4562396036399</v>
      </c>
      <c r="F1231">
        <v>-5.5248618784530601E-3</v>
      </c>
    </row>
    <row r="1232" spans="1:6" x14ac:dyDescent="0.45">
      <c r="A1232" t="s">
        <v>134</v>
      </c>
      <c r="B1232" t="s">
        <v>39</v>
      </c>
      <c r="C1232" t="s">
        <v>29</v>
      </c>
      <c r="D1232">
        <f>VLOOKUP(Schedule!B1232, 'Elo Ratings - Pre Season'!$A$2:$B$31,2, FALSE)</f>
        <v>1505.1761432511801</v>
      </c>
      <c r="E1232">
        <f>VLOOKUP(Schedule!C1232, 'Elo Ratings - Pre Season'!$A$2:$B$31,2, FALSE)</f>
        <v>1559.22207084247</v>
      </c>
      <c r="F1232">
        <v>0.102272727272727</v>
      </c>
    </row>
    <row r="1233" spans="1:6" x14ac:dyDescent="0.45">
      <c r="A1233" t="s">
        <v>134</v>
      </c>
      <c r="B1233" t="s">
        <v>38</v>
      </c>
      <c r="C1233" t="s">
        <v>10</v>
      </c>
      <c r="D1233">
        <f>VLOOKUP(Schedule!B1233, 'Elo Ratings - Pre Season'!$A$2:$B$31,2, FALSE)</f>
        <v>1500.26839934439</v>
      </c>
      <c r="E1233">
        <f>VLOOKUP(Schedule!C1233, 'Elo Ratings - Pre Season'!$A$2:$B$31,2, FALSE)</f>
        <v>1513.7838452168801</v>
      </c>
      <c r="F1233">
        <v>5.1282051282051398E-2</v>
      </c>
    </row>
    <row r="1234" spans="1:6" x14ac:dyDescent="0.45">
      <c r="A1234" t="s">
        <v>134</v>
      </c>
      <c r="B1234" t="s">
        <v>25</v>
      </c>
      <c r="C1234" t="s">
        <v>36</v>
      </c>
      <c r="D1234">
        <f>VLOOKUP(Schedule!B1234, 'Elo Ratings - Pre Season'!$A$2:$B$31,2, FALSE)</f>
        <v>1433.33420073452</v>
      </c>
      <c r="E1234">
        <f>VLOOKUP(Schedule!C1234, 'Elo Ratings - Pre Season'!$A$2:$B$31,2, FALSE)</f>
        <v>1418.47649220432</v>
      </c>
      <c r="F1234">
        <v>-4.2253521126760597E-2</v>
      </c>
    </row>
    <row r="1235" spans="1:6" x14ac:dyDescent="0.45">
      <c r="A1235" t="s">
        <v>134</v>
      </c>
      <c r="B1235" t="s">
        <v>42</v>
      </c>
      <c r="C1235" t="s">
        <v>28</v>
      </c>
      <c r="D1235">
        <f>VLOOKUP(Schedule!B1235, 'Elo Ratings - Pre Season'!$A$2:$B$31,2, FALSE)</f>
        <v>1590.545270505</v>
      </c>
      <c r="E1235">
        <f>VLOOKUP(Schedule!C1235, 'Elo Ratings - Pre Season'!$A$2:$B$31,2, FALSE)</f>
        <v>1468.3919248330999</v>
      </c>
      <c r="F1235">
        <v>4.3902439024390297E-2</v>
      </c>
    </row>
    <row r="1236" spans="1:6" x14ac:dyDescent="0.45">
      <c r="A1236" t="s">
        <v>134</v>
      </c>
      <c r="B1236" t="s">
        <v>23</v>
      </c>
      <c r="C1236" t="s">
        <v>34</v>
      </c>
      <c r="D1236">
        <f>VLOOKUP(Schedule!B1236, 'Elo Ratings - Pre Season'!$A$2:$B$31,2, FALSE)</f>
        <v>1455.5883504191299</v>
      </c>
      <c r="E1236">
        <f>VLOOKUP(Schedule!C1236, 'Elo Ratings - Pre Season'!$A$2:$B$31,2, FALSE)</f>
        <v>1503.8938502056101</v>
      </c>
      <c r="F1236">
        <v>0.19008264462809901</v>
      </c>
    </row>
    <row r="1237" spans="1:6" x14ac:dyDescent="0.45">
      <c r="A1237" t="s">
        <v>134</v>
      </c>
      <c r="B1237" t="s">
        <v>40</v>
      </c>
      <c r="C1237" t="s">
        <v>32</v>
      </c>
      <c r="D1237">
        <f>VLOOKUP(Schedule!B1237, 'Elo Ratings - Pre Season'!$A$2:$B$31,2, FALSE)</f>
        <v>1511.74507850229</v>
      </c>
      <c r="E1237">
        <f>VLOOKUP(Schedule!C1237, 'Elo Ratings - Pre Season'!$A$2:$B$31,2, FALSE)</f>
        <v>1514.0316812078199</v>
      </c>
      <c r="F1237">
        <v>6.7415730337078705E-2</v>
      </c>
    </row>
    <row r="1238" spans="1:6" x14ac:dyDescent="0.45">
      <c r="A1238" t="s">
        <v>134</v>
      </c>
      <c r="B1238" t="s">
        <v>20</v>
      </c>
      <c r="C1238" t="s">
        <v>17</v>
      </c>
      <c r="D1238">
        <f>VLOOKUP(Schedule!B1238, 'Elo Ratings - Pre Season'!$A$2:$B$31,2, FALSE)</f>
        <v>1506.4629567151301</v>
      </c>
      <c r="E1238">
        <f>VLOOKUP(Schedule!C1238, 'Elo Ratings - Pre Season'!$A$2:$B$31,2, FALSE)</f>
        <v>1496.2510574284499</v>
      </c>
      <c r="F1238">
        <v>7.3170731707316999E-2</v>
      </c>
    </row>
    <row r="1239" spans="1:6" x14ac:dyDescent="0.45">
      <c r="A1239" t="s">
        <v>134</v>
      </c>
      <c r="B1239" t="s">
        <v>16</v>
      </c>
      <c r="C1239" t="s">
        <v>26</v>
      </c>
      <c r="D1239">
        <f>VLOOKUP(Schedule!B1239, 'Elo Ratings - Pre Season'!$A$2:$B$31,2, FALSE)</f>
        <v>1474.3085107648601</v>
      </c>
      <c r="E1239">
        <f>VLOOKUP(Schedule!C1239, 'Elo Ratings - Pre Season'!$A$2:$B$31,2, FALSE)</f>
        <v>1477.56939209144</v>
      </c>
      <c r="F1239">
        <v>6.8493150684931406E-2</v>
      </c>
    </row>
    <row r="1240" spans="1:6" x14ac:dyDescent="0.45">
      <c r="A1240" t="s">
        <v>134</v>
      </c>
      <c r="B1240" t="s">
        <v>35</v>
      </c>
      <c r="C1240" t="s">
        <v>33</v>
      </c>
      <c r="D1240">
        <f>VLOOKUP(Schedule!B1240, 'Elo Ratings - Pre Season'!$A$2:$B$31,2, FALSE)</f>
        <v>1517.8440011816001</v>
      </c>
      <c r="E1240">
        <f>VLOOKUP(Schedule!C1240, 'Elo Ratings - Pre Season'!$A$2:$B$31,2, FALSE)</f>
        <v>1427.1354796158</v>
      </c>
      <c r="F1240">
        <v>5.0632911392405201E-2</v>
      </c>
    </row>
    <row r="1241" spans="1:6" x14ac:dyDescent="0.45">
      <c r="A1241" t="s">
        <v>134</v>
      </c>
      <c r="B1241" t="s">
        <v>37</v>
      </c>
      <c r="C1241" t="s">
        <v>24</v>
      </c>
      <c r="D1241">
        <f>VLOOKUP(Schedule!B1241, 'Elo Ratings - Pre Season'!$A$2:$B$31,2, FALSE)</f>
        <v>1526.2027098211199</v>
      </c>
      <c r="E1241">
        <f>VLOOKUP(Schedule!C1241, 'Elo Ratings - Pre Season'!$A$2:$B$31,2, FALSE)</f>
        <v>1535.44519643647</v>
      </c>
      <c r="F1241">
        <v>2.2471910112359699E-2</v>
      </c>
    </row>
    <row r="1242" spans="1:6" x14ac:dyDescent="0.45">
      <c r="A1242" t="s">
        <v>134</v>
      </c>
      <c r="B1242" t="s">
        <v>19</v>
      </c>
      <c r="C1242" t="s">
        <v>11</v>
      </c>
      <c r="D1242">
        <f>VLOOKUP(Schedule!B1242, 'Elo Ratings - Pre Season'!$A$2:$B$31,2, FALSE)</f>
        <v>1501.1235706124401</v>
      </c>
      <c r="E1242">
        <f>VLOOKUP(Schedule!C1242, 'Elo Ratings - Pre Season'!$A$2:$B$31,2, FALSE)</f>
        <v>1588.6730971234199</v>
      </c>
      <c r="F1242">
        <v>0.1125</v>
      </c>
    </row>
    <row r="1243" spans="1:6" x14ac:dyDescent="0.45">
      <c r="A1243" t="s">
        <v>135</v>
      </c>
      <c r="B1243" t="s">
        <v>25</v>
      </c>
      <c r="C1243" t="s">
        <v>36</v>
      </c>
      <c r="D1243">
        <f>VLOOKUP(Schedule!B1243, 'Elo Ratings - Pre Season'!$A$2:$B$31,2, FALSE)</f>
        <v>1433.33420073452</v>
      </c>
      <c r="E1243">
        <f>VLOOKUP(Schedule!C1243, 'Elo Ratings - Pre Season'!$A$2:$B$31,2, FALSE)</f>
        <v>1418.47649220432</v>
      </c>
      <c r="F1243">
        <v>-4.2253521126760597E-2</v>
      </c>
    </row>
    <row r="1244" spans="1:6" x14ac:dyDescent="0.45">
      <c r="A1244" t="s">
        <v>135</v>
      </c>
      <c r="B1244" t="s">
        <v>20</v>
      </c>
      <c r="C1244" t="s">
        <v>17</v>
      </c>
      <c r="D1244">
        <f>VLOOKUP(Schedule!B1244, 'Elo Ratings - Pre Season'!$A$2:$B$31,2, FALSE)</f>
        <v>1506.4629567151301</v>
      </c>
      <c r="E1244">
        <f>VLOOKUP(Schedule!C1244, 'Elo Ratings - Pre Season'!$A$2:$B$31,2, FALSE)</f>
        <v>1496.2510574284499</v>
      </c>
      <c r="F1244">
        <v>7.3170731707316999E-2</v>
      </c>
    </row>
    <row r="1245" spans="1:6" x14ac:dyDescent="0.45">
      <c r="A1245" t="s">
        <v>135</v>
      </c>
      <c r="B1245" t="s">
        <v>22</v>
      </c>
      <c r="C1245" t="s">
        <v>30</v>
      </c>
      <c r="D1245">
        <f>VLOOKUP(Schedule!B1245, 'Elo Ratings - Pre Season'!$A$2:$B$31,2, FALSE)</f>
        <v>1536.86484917293</v>
      </c>
      <c r="E1245">
        <f>VLOOKUP(Schedule!C1245, 'Elo Ratings - Pre Season'!$A$2:$B$31,2, FALSE)</f>
        <v>1539.4562396036399</v>
      </c>
      <c r="F1245">
        <v>-5.5248618784530601E-3</v>
      </c>
    </row>
    <row r="1246" spans="1:6" x14ac:dyDescent="0.45">
      <c r="A1246" t="s">
        <v>135</v>
      </c>
      <c r="B1246" t="s">
        <v>41</v>
      </c>
      <c r="C1246" t="s">
        <v>27</v>
      </c>
      <c r="D1246">
        <f>VLOOKUP(Schedule!B1246, 'Elo Ratings - Pre Season'!$A$2:$B$31,2, FALSE)</f>
        <v>1537.03223861109</v>
      </c>
      <c r="E1246">
        <f>VLOOKUP(Schedule!C1246, 'Elo Ratings - Pre Season'!$A$2:$B$31,2, FALSE)</f>
        <v>1488.4482383178499</v>
      </c>
      <c r="F1246">
        <v>8.4745762711864403E-2</v>
      </c>
    </row>
    <row r="1247" spans="1:6" x14ac:dyDescent="0.45">
      <c r="A1247" t="s">
        <v>135</v>
      </c>
      <c r="B1247" t="s">
        <v>23</v>
      </c>
      <c r="C1247" t="s">
        <v>34</v>
      </c>
      <c r="D1247">
        <f>VLOOKUP(Schedule!B1247, 'Elo Ratings - Pre Season'!$A$2:$B$31,2, FALSE)</f>
        <v>1455.5883504191299</v>
      </c>
      <c r="E1247">
        <f>VLOOKUP(Schedule!C1247, 'Elo Ratings - Pre Season'!$A$2:$B$31,2, FALSE)</f>
        <v>1503.8938502056101</v>
      </c>
      <c r="F1247">
        <v>0.19008264462809901</v>
      </c>
    </row>
    <row r="1248" spans="1:6" x14ac:dyDescent="0.45">
      <c r="A1248" t="s">
        <v>135</v>
      </c>
      <c r="B1248" t="s">
        <v>39</v>
      </c>
      <c r="C1248" t="s">
        <v>29</v>
      </c>
      <c r="D1248">
        <f>VLOOKUP(Schedule!B1248, 'Elo Ratings - Pre Season'!$A$2:$B$31,2, FALSE)</f>
        <v>1505.1761432511801</v>
      </c>
      <c r="E1248">
        <f>VLOOKUP(Schedule!C1248, 'Elo Ratings - Pre Season'!$A$2:$B$31,2, FALSE)</f>
        <v>1559.22207084247</v>
      </c>
      <c r="F1248">
        <v>0.102272727272727</v>
      </c>
    </row>
    <row r="1249" spans="1:6" x14ac:dyDescent="0.45">
      <c r="A1249" t="s">
        <v>135</v>
      </c>
      <c r="B1249" t="s">
        <v>35</v>
      </c>
      <c r="C1249" t="s">
        <v>33</v>
      </c>
      <c r="D1249">
        <f>VLOOKUP(Schedule!B1249, 'Elo Ratings - Pre Season'!$A$2:$B$31,2, FALSE)</f>
        <v>1517.8440011816001</v>
      </c>
      <c r="E1249">
        <f>VLOOKUP(Schedule!C1249, 'Elo Ratings - Pre Season'!$A$2:$B$31,2, FALSE)</f>
        <v>1427.1354796158</v>
      </c>
      <c r="F1249">
        <v>5.0632911392405201E-2</v>
      </c>
    </row>
    <row r="1250" spans="1:6" x14ac:dyDescent="0.45">
      <c r="A1250" t="s">
        <v>135</v>
      </c>
      <c r="B1250" t="s">
        <v>38</v>
      </c>
      <c r="C1250" t="s">
        <v>10</v>
      </c>
      <c r="D1250">
        <f>VLOOKUP(Schedule!B1250, 'Elo Ratings - Pre Season'!$A$2:$B$31,2, FALSE)</f>
        <v>1500.26839934439</v>
      </c>
      <c r="E1250">
        <f>VLOOKUP(Schedule!C1250, 'Elo Ratings - Pre Season'!$A$2:$B$31,2, FALSE)</f>
        <v>1513.7838452168801</v>
      </c>
      <c r="F1250">
        <v>5.1282051282051398E-2</v>
      </c>
    </row>
    <row r="1251" spans="1:6" x14ac:dyDescent="0.45">
      <c r="A1251" t="s">
        <v>135</v>
      </c>
      <c r="B1251" t="s">
        <v>21</v>
      </c>
      <c r="C1251" t="s">
        <v>18</v>
      </c>
      <c r="D1251">
        <f>VLOOKUP(Schedule!B1251, 'Elo Ratings - Pre Season'!$A$2:$B$31,2, FALSE)</f>
        <v>1537.2568075547799</v>
      </c>
      <c r="E1251">
        <f>VLOOKUP(Schedule!C1251, 'Elo Ratings - Pre Season'!$A$2:$B$31,2, FALSE)</f>
        <v>1422.7330514932301</v>
      </c>
      <c r="F1251">
        <v>0.124324324324324</v>
      </c>
    </row>
    <row r="1252" spans="1:6" x14ac:dyDescent="0.45">
      <c r="A1252" t="s">
        <v>135</v>
      </c>
      <c r="B1252" t="s">
        <v>42</v>
      </c>
      <c r="C1252" t="s">
        <v>28</v>
      </c>
      <c r="D1252">
        <f>VLOOKUP(Schedule!B1252, 'Elo Ratings - Pre Season'!$A$2:$B$31,2, FALSE)</f>
        <v>1590.545270505</v>
      </c>
      <c r="E1252">
        <f>VLOOKUP(Schedule!C1252, 'Elo Ratings - Pre Season'!$A$2:$B$31,2, FALSE)</f>
        <v>1468.3919248330999</v>
      </c>
      <c r="F1252">
        <v>4.3902439024390297E-2</v>
      </c>
    </row>
    <row r="1253" spans="1:6" x14ac:dyDescent="0.45">
      <c r="A1253" t="s">
        <v>135</v>
      </c>
      <c r="B1253" t="s">
        <v>40</v>
      </c>
      <c r="C1253" t="s">
        <v>32</v>
      </c>
      <c r="D1253">
        <f>VLOOKUP(Schedule!B1253, 'Elo Ratings - Pre Season'!$A$2:$B$31,2, FALSE)</f>
        <v>1511.74507850229</v>
      </c>
      <c r="E1253">
        <f>VLOOKUP(Schedule!C1253, 'Elo Ratings - Pre Season'!$A$2:$B$31,2, FALSE)</f>
        <v>1514.0316812078199</v>
      </c>
      <c r="F1253">
        <v>6.7415730337078705E-2</v>
      </c>
    </row>
    <row r="1254" spans="1:6" x14ac:dyDescent="0.45">
      <c r="A1254" t="s">
        <v>135</v>
      </c>
      <c r="B1254" t="s">
        <v>19</v>
      </c>
      <c r="C1254" t="s">
        <v>11</v>
      </c>
      <c r="D1254">
        <f>VLOOKUP(Schedule!B1254, 'Elo Ratings - Pre Season'!$A$2:$B$31,2, FALSE)</f>
        <v>1501.1235706124401</v>
      </c>
      <c r="E1254">
        <f>VLOOKUP(Schedule!C1254, 'Elo Ratings - Pre Season'!$A$2:$B$31,2, FALSE)</f>
        <v>1588.6730971234199</v>
      </c>
      <c r="F1254">
        <v>0.1125</v>
      </c>
    </row>
    <row r="1255" spans="1:6" x14ac:dyDescent="0.45">
      <c r="A1255" t="s">
        <v>135</v>
      </c>
      <c r="B1255" t="s">
        <v>15</v>
      </c>
      <c r="C1255" t="s">
        <v>31</v>
      </c>
      <c r="D1255">
        <f>VLOOKUP(Schedule!B1255, 'Elo Ratings - Pre Season'!$A$2:$B$31,2, FALSE)</f>
        <v>1535.1075395159701</v>
      </c>
      <c r="E1255">
        <f>VLOOKUP(Schedule!C1255, 'Elo Ratings - Pre Season'!$A$2:$B$31,2, FALSE)</f>
        <v>1527.6277566730801</v>
      </c>
      <c r="F1255">
        <v>2.1739130434782698E-2</v>
      </c>
    </row>
    <row r="1256" spans="1:6" x14ac:dyDescent="0.45">
      <c r="A1256" t="s">
        <v>135</v>
      </c>
      <c r="B1256" t="s">
        <v>16</v>
      </c>
      <c r="C1256" t="s">
        <v>26</v>
      </c>
      <c r="D1256">
        <f>VLOOKUP(Schedule!B1256, 'Elo Ratings - Pre Season'!$A$2:$B$31,2, FALSE)</f>
        <v>1474.3085107648601</v>
      </c>
      <c r="E1256">
        <f>VLOOKUP(Schedule!C1256, 'Elo Ratings - Pre Season'!$A$2:$B$31,2, FALSE)</f>
        <v>1477.56939209144</v>
      </c>
      <c r="F1256">
        <v>6.8493150684931406E-2</v>
      </c>
    </row>
    <row r="1257" spans="1:6" x14ac:dyDescent="0.45">
      <c r="A1257" t="s">
        <v>135</v>
      </c>
      <c r="B1257" t="s">
        <v>37</v>
      </c>
      <c r="C1257" t="s">
        <v>24</v>
      </c>
      <c r="D1257">
        <f>VLOOKUP(Schedule!B1257, 'Elo Ratings - Pre Season'!$A$2:$B$31,2, FALSE)</f>
        <v>1526.2027098211199</v>
      </c>
      <c r="E1257">
        <f>VLOOKUP(Schedule!C1257, 'Elo Ratings - Pre Season'!$A$2:$B$31,2, FALSE)</f>
        <v>1535.44519643647</v>
      </c>
      <c r="F1257">
        <v>2.2471910112359699E-2</v>
      </c>
    </row>
    <row r="1258" spans="1:6" x14ac:dyDescent="0.45">
      <c r="A1258" t="s">
        <v>136</v>
      </c>
      <c r="B1258" t="s">
        <v>38</v>
      </c>
      <c r="C1258" t="s">
        <v>10</v>
      </c>
      <c r="D1258">
        <f>VLOOKUP(Schedule!B1258, 'Elo Ratings - Pre Season'!$A$2:$B$31,2, FALSE)</f>
        <v>1500.26839934439</v>
      </c>
      <c r="E1258">
        <f>VLOOKUP(Schedule!C1258, 'Elo Ratings - Pre Season'!$A$2:$B$31,2, FALSE)</f>
        <v>1513.7838452168801</v>
      </c>
      <c r="F1258">
        <v>5.1282051282051398E-2</v>
      </c>
    </row>
    <row r="1259" spans="1:6" x14ac:dyDescent="0.45">
      <c r="A1259" t="s">
        <v>136</v>
      </c>
      <c r="B1259" t="s">
        <v>15</v>
      </c>
      <c r="C1259" t="s">
        <v>31</v>
      </c>
      <c r="D1259">
        <f>VLOOKUP(Schedule!B1259, 'Elo Ratings - Pre Season'!$A$2:$B$31,2, FALSE)</f>
        <v>1535.1075395159701</v>
      </c>
      <c r="E1259">
        <f>VLOOKUP(Schedule!C1259, 'Elo Ratings - Pre Season'!$A$2:$B$31,2, FALSE)</f>
        <v>1527.6277566730801</v>
      </c>
      <c r="F1259">
        <v>2.1739130434782698E-2</v>
      </c>
    </row>
    <row r="1260" spans="1:6" x14ac:dyDescent="0.45">
      <c r="A1260" t="s">
        <v>136</v>
      </c>
      <c r="B1260" t="s">
        <v>42</v>
      </c>
      <c r="C1260" t="s">
        <v>28</v>
      </c>
      <c r="D1260">
        <f>VLOOKUP(Schedule!B1260, 'Elo Ratings - Pre Season'!$A$2:$B$31,2, FALSE)</f>
        <v>1590.545270505</v>
      </c>
      <c r="E1260">
        <f>VLOOKUP(Schedule!C1260, 'Elo Ratings - Pre Season'!$A$2:$B$31,2, FALSE)</f>
        <v>1468.3919248330999</v>
      </c>
      <c r="F1260">
        <v>4.3902439024390297E-2</v>
      </c>
    </row>
    <row r="1261" spans="1:6" x14ac:dyDescent="0.45">
      <c r="A1261" t="s">
        <v>136</v>
      </c>
      <c r="B1261" t="s">
        <v>41</v>
      </c>
      <c r="C1261" t="s">
        <v>27</v>
      </c>
      <c r="D1261">
        <f>VLOOKUP(Schedule!B1261, 'Elo Ratings - Pre Season'!$A$2:$B$31,2, FALSE)</f>
        <v>1537.03223861109</v>
      </c>
      <c r="E1261">
        <f>VLOOKUP(Schedule!C1261, 'Elo Ratings - Pre Season'!$A$2:$B$31,2, FALSE)</f>
        <v>1488.4482383178499</v>
      </c>
      <c r="F1261">
        <v>8.4745762711864403E-2</v>
      </c>
    </row>
    <row r="1262" spans="1:6" x14ac:dyDescent="0.45">
      <c r="A1262" t="s">
        <v>136</v>
      </c>
      <c r="B1262" t="s">
        <v>22</v>
      </c>
      <c r="C1262" t="s">
        <v>30</v>
      </c>
      <c r="D1262">
        <f>VLOOKUP(Schedule!B1262, 'Elo Ratings - Pre Season'!$A$2:$B$31,2, FALSE)</f>
        <v>1536.86484917293</v>
      </c>
      <c r="E1262">
        <f>VLOOKUP(Schedule!C1262, 'Elo Ratings - Pre Season'!$A$2:$B$31,2, FALSE)</f>
        <v>1539.4562396036399</v>
      </c>
      <c r="F1262">
        <v>-5.5248618784530601E-3</v>
      </c>
    </row>
    <row r="1263" spans="1:6" x14ac:dyDescent="0.45">
      <c r="A1263" t="s">
        <v>136</v>
      </c>
      <c r="B1263" t="s">
        <v>39</v>
      </c>
      <c r="C1263" t="s">
        <v>29</v>
      </c>
      <c r="D1263">
        <f>VLOOKUP(Schedule!B1263, 'Elo Ratings - Pre Season'!$A$2:$B$31,2, FALSE)</f>
        <v>1505.1761432511801</v>
      </c>
      <c r="E1263">
        <f>VLOOKUP(Schedule!C1263, 'Elo Ratings - Pre Season'!$A$2:$B$31,2, FALSE)</f>
        <v>1559.22207084247</v>
      </c>
      <c r="F1263">
        <v>0.102272727272727</v>
      </c>
    </row>
    <row r="1264" spans="1:6" x14ac:dyDescent="0.45">
      <c r="A1264" t="s">
        <v>136</v>
      </c>
      <c r="B1264" t="s">
        <v>21</v>
      </c>
      <c r="C1264" t="s">
        <v>18</v>
      </c>
      <c r="D1264">
        <f>VLOOKUP(Schedule!B1264, 'Elo Ratings - Pre Season'!$A$2:$B$31,2, FALSE)</f>
        <v>1537.2568075547799</v>
      </c>
      <c r="E1264">
        <f>VLOOKUP(Schedule!C1264, 'Elo Ratings - Pre Season'!$A$2:$B$31,2, FALSE)</f>
        <v>1422.7330514932301</v>
      </c>
      <c r="F1264">
        <v>0.124324324324324</v>
      </c>
    </row>
    <row r="1265" spans="1:6" x14ac:dyDescent="0.45">
      <c r="A1265" t="s">
        <v>136</v>
      </c>
      <c r="B1265" t="s">
        <v>23</v>
      </c>
      <c r="C1265" t="s">
        <v>34</v>
      </c>
      <c r="D1265">
        <f>VLOOKUP(Schedule!B1265, 'Elo Ratings - Pre Season'!$A$2:$B$31,2, FALSE)</f>
        <v>1455.5883504191299</v>
      </c>
      <c r="E1265">
        <f>VLOOKUP(Schedule!C1265, 'Elo Ratings - Pre Season'!$A$2:$B$31,2, FALSE)</f>
        <v>1503.8938502056101</v>
      </c>
      <c r="F1265">
        <v>0.19008264462809901</v>
      </c>
    </row>
    <row r="1266" spans="1:6" x14ac:dyDescent="0.45">
      <c r="A1266" t="s">
        <v>136</v>
      </c>
      <c r="B1266" t="s">
        <v>25</v>
      </c>
      <c r="C1266" t="s">
        <v>36</v>
      </c>
      <c r="D1266">
        <f>VLOOKUP(Schedule!B1266, 'Elo Ratings - Pre Season'!$A$2:$B$31,2, FALSE)</f>
        <v>1433.33420073452</v>
      </c>
      <c r="E1266">
        <f>VLOOKUP(Schedule!C1266, 'Elo Ratings - Pre Season'!$A$2:$B$31,2, FALSE)</f>
        <v>1418.47649220432</v>
      </c>
      <c r="F1266">
        <v>-4.2253521126760597E-2</v>
      </c>
    </row>
    <row r="1267" spans="1:6" x14ac:dyDescent="0.45">
      <c r="A1267" t="s">
        <v>136</v>
      </c>
      <c r="B1267" t="s">
        <v>40</v>
      </c>
      <c r="C1267" t="s">
        <v>32</v>
      </c>
      <c r="D1267">
        <f>VLOOKUP(Schedule!B1267, 'Elo Ratings - Pre Season'!$A$2:$B$31,2, FALSE)</f>
        <v>1511.74507850229</v>
      </c>
      <c r="E1267">
        <f>VLOOKUP(Schedule!C1267, 'Elo Ratings - Pre Season'!$A$2:$B$31,2, FALSE)</f>
        <v>1514.0316812078199</v>
      </c>
      <c r="F1267">
        <v>6.7415730337078705E-2</v>
      </c>
    </row>
    <row r="1268" spans="1:6" x14ac:dyDescent="0.45">
      <c r="A1268" t="s">
        <v>136</v>
      </c>
      <c r="B1268" t="s">
        <v>20</v>
      </c>
      <c r="C1268" t="s">
        <v>17</v>
      </c>
      <c r="D1268">
        <f>VLOOKUP(Schedule!B1268, 'Elo Ratings - Pre Season'!$A$2:$B$31,2, FALSE)</f>
        <v>1506.4629567151301</v>
      </c>
      <c r="E1268">
        <f>VLOOKUP(Schedule!C1268, 'Elo Ratings - Pre Season'!$A$2:$B$31,2, FALSE)</f>
        <v>1496.2510574284499</v>
      </c>
      <c r="F1268">
        <v>7.3170731707316999E-2</v>
      </c>
    </row>
    <row r="1269" spans="1:6" x14ac:dyDescent="0.45">
      <c r="A1269" t="s">
        <v>136</v>
      </c>
      <c r="B1269" t="s">
        <v>19</v>
      </c>
      <c r="C1269" t="s">
        <v>11</v>
      </c>
      <c r="D1269">
        <f>VLOOKUP(Schedule!B1269, 'Elo Ratings - Pre Season'!$A$2:$B$31,2, FALSE)</f>
        <v>1501.1235706124401</v>
      </c>
      <c r="E1269">
        <f>VLOOKUP(Schedule!C1269, 'Elo Ratings - Pre Season'!$A$2:$B$31,2, FALSE)</f>
        <v>1588.6730971234199</v>
      </c>
      <c r="F1269">
        <v>0.1125</v>
      </c>
    </row>
    <row r="1270" spans="1:6" x14ac:dyDescent="0.45">
      <c r="A1270" t="s">
        <v>136</v>
      </c>
      <c r="B1270" t="s">
        <v>16</v>
      </c>
      <c r="C1270" t="s">
        <v>26</v>
      </c>
      <c r="D1270">
        <f>VLOOKUP(Schedule!B1270, 'Elo Ratings - Pre Season'!$A$2:$B$31,2, FALSE)</f>
        <v>1474.3085107648601</v>
      </c>
      <c r="E1270">
        <f>VLOOKUP(Schedule!C1270, 'Elo Ratings - Pre Season'!$A$2:$B$31,2, FALSE)</f>
        <v>1477.56939209144</v>
      </c>
      <c r="F1270">
        <v>6.8493150684931406E-2</v>
      </c>
    </row>
    <row r="1271" spans="1:6" x14ac:dyDescent="0.45">
      <c r="A1271" t="s">
        <v>136</v>
      </c>
      <c r="B1271" t="s">
        <v>35</v>
      </c>
      <c r="C1271" t="s">
        <v>33</v>
      </c>
      <c r="D1271">
        <f>VLOOKUP(Schedule!B1271, 'Elo Ratings - Pre Season'!$A$2:$B$31,2, FALSE)</f>
        <v>1517.8440011816001</v>
      </c>
      <c r="E1271">
        <f>VLOOKUP(Schedule!C1271, 'Elo Ratings - Pre Season'!$A$2:$B$31,2, FALSE)</f>
        <v>1427.1354796158</v>
      </c>
      <c r="F1271">
        <v>5.0632911392405201E-2</v>
      </c>
    </row>
    <row r="1272" spans="1:6" x14ac:dyDescent="0.45">
      <c r="A1272" t="s">
        <v>136</v>
      </c>
      <c r="B1272" t="s">
        <v>37</v>
      </c>
      <c r="C1272" t="s">
        <v>24</v>
      </c>
      <c r="D1272">
        <f>VLOOKUP(Schedule!B1272, 'Elo Ratings - Pre Season'!$A$2:$B$31,2, FALSE)</f>
        <v>1526.2027098211199</v>
      </c>
      <c r="E1272">
        <f>VLOOKUP(Schedule!C1272, 'Elo Ratings - Pre Season'!$A$2:$B$31,2, FALSE)</f>
        <v>1535.44519643647</v>
      </c>
      <c r="F1272">
        <v>2.2471910112359699E-2</v>
      </c>
    </row>
    <row r="1273" spans="1:6" x14ac:dyDescent="0.45">
      <c r="A1273" t="s">
        <v>137</v>
      </c>
      <c r="B1273" t="s">
        <v>22</v>
      </c>
      <c r="C1273" t="s">
        <v>29</v>
      </c>
      <c r="D1273">
        <f>VLOOKUP(Schedule!B1273, 'Elo Ratings - Pre Season'!$A$2:$B$31,2, FALSE)</f>
        <v>1536.86484917293</v>
      </c>
      <c r="E1273">
        <f>VLOOKUP(Schedule!C1273, 'Elo Ratings - Pre Season'!$A$2:$B$31,2, FALSE)</f>
        <v>1559.22207084247</v>
      </c>
      <c r="F1273">
        <v>-5.5248618784530601E-3</v>
      </c>
    </row>
    <row r="1274" spans="1:6" x14ac:dyDescent="0.45">
      <c r="A1274" t="s">
        <v>137</v>
      </c>
      <c r="B1274" t="s">
        <v>18</v>
      </c>
      <c r="C1274" t="s">
        <v>39</v>
      </c>
      <c r="D1274">
        <f>VLOOKUP(Schedule!B1274, 'Elo Ratings - Pre Season'!$A$2:$B$31,2, FALSE)</f>
        <v>1422.7330514932301</v>
      </c>
      <c r="E1274">
        <f>VLOOKUP(Schedule!C1274, 'Elo Ratings - Pre Season'!$A$2:$B$31,2, FALSE)</f>
        <v>1505.1761432511801</v>
      </c>
      <c r="F1274">
        <v>-4.76190476190477E-2</v>
      </c>
    </row>
    <row r="1275" spans="1:6" x14ac:dyDescent="0.45">
      <c r="A1275" t="s">
        <v>137</v>
      </c>
      <c r="B1275" t="s">
        <v>36</v>
      </c>
      <c r="C1275" t="s">
        <v>40</v>
      </c>
      <c r="D1275">
        <f>VLOOKUP(Schedule!B1275, 'Elo Ratings - Pre Season'!$A$2:$B$31,2, FALSE)</f>
        <v>1418.47649220432</v>
      </c>
      <c r="E1275">
        <f>VLOOKUP(Schedule!C1275, 'Elo Ratings - Pre Season'!$A$2:$B$31,2, FALSE)</f>
        <v>1511.74507850229</v>
      </c>
      <c r="F1275">
        <v>0.22834645669291301</v>
      </c>
    </row>
    <row r="1276" spans="1:6" x14ac:dyDescent="0.45">
      <c r="A1276" t="s">
        <v>138</v>
      </c>
      <c r="B1276" t="s">
        <v>28</v>
      </c>
      <c r="C1276" t="s">
        <v>20</v>
      </c>
      <c r="D1276">
        <f>VLOOKUP(Schedule!B1276, 'Elo Ratings - Pre Season'!$A$2:$B$31,2, FALSE)</f>
        <v>1468.3919248330999</v>
      </c>
      <c r="E1276">
        <f>VLOOKUP(Schedule!C1276, 'Elo Ratings - Pre Season'!$A$2:$B$31,2, FALSE)</f>
        <v>1506.4629567151301</v>
      </c>
      <c r="F1276">
        <v>5.7971014492753603E-2</v>
      </c>
    </row>
    <row r="1277" spans="1:6" x14ac:dyDescent="0.45">
      <c r="A1277" t="s">
        <v>138</v>
      </c>
      <c r="B1277" t="s">
        <v>34</v>
      </c>
      <c r="C1277" t="s">
        <v>25</v>
      </c>
      <c r="D1277">
        <f>VLOOKUP(Schedule!B1277, 'Elo Ratings - Pre Season'!$A$2:$B$31,2, FALSE)</f>
        <v>1503.8938502056101</v>
      </c>
      <c r="E1277">
        <f>VLOOKUP(Schedule!C1277, 'Elo Ratings - Pre Season'!$A$2:$B$31,2, FALSE)</f>
        <v>1433.33420073452</v>
      </c>
      <c r="F1277">
        <v>4.7619047619047603E-2</v>
      </c>
    </row>
    <row r="1278" spans="1:6" x14ac:dyDescent="0.45">
      <c r="A1278" t="s">
        <v>138</v>
      </c>
      <c r="B1278" t="s">
        <v>27</v>
      </c>
      <c r="C1278" t="s">
        <v>38</v>
      </c>
      <c r="D1278">
        <f>VLOOKUP(Schedule!B1278, 'Elo Ratings - Pre Season'!$A$2:$B$31,2, FALSE)</f>
        <v>1488.4482383178499</v>
      </c>
      <c r="E1278">
        <f>VLOOKUP(Schedule!C1278, 'Elo Ratings - Pre Season'!$A$2:$B$31,2, FALSE)</f>
        <v>1500.26839934439</v>
      </c>
      <c r="F1278">
        <v>4.5751633986928102E-2</v>
      </c>
    </row>
    <row r="1279" spans="1:6" x14ac:dyDescent="0.45">
      <c r="A1279" t="s">
        <v>138</v>
      </c>
      <c r="B1279" t="s">
        <v>18</v>
      </c>
      <c r="C1279" t="s">
        <v>39</v>
      </c>
      <c r="D1279">
        <f>VLOOKUP(Schedule!B1279, 'Elo Ratings - Pre Season'!$A$2:$B$31,2, FALSE)</f>
        <v>1422.7330514932301</v>
      </c>
      <c r="E1279">
        <f>VLOOKUP(Schedule!C1279, 'Elo Ratings - Pre Season'!$A$2:$B$31,2, FALSE)</f>
        <v>1505.1761432511801</v>
      </c>
      <c r="F1279">
        <v>-4.76190476190477E-2</v>
      </c>
    </row>
    <row r="1280" spans="1:6" x14ac:dyDescent="0.45">
      <c r="A1280" t="s">
        <v>138</v>
      </c>
      <c r="B1280" t="s">
        <v>30</v>
      </c>
      <c r="C1280" t="s">
        <v>17</v>
      </c>
      <c r="D1280">
        <f>VLOOKUP(Schedule!B1280, 'Elo Ratings - Pre Season'!$A$2:$B$31,2, FALSE)</f>
        <v>1539.4562396036399</v>
      </c>
      <c r="E1280">
        <f>VLOOKUP(Schedule!C1280, 'Elo Ratings - Pre Season'!$A$2:$B$31,2, FALSE)</f>
        <v>1496.2510574284499</v>
      </c>
      <c r="F1280">
        <v>9.3922651933701695E-2</v>
      </c>
    </row>
    <row r="1281" spans="1:6" x14ac:dyDescent="0.45">
      <c r="A1281" t="s">
        <v>138</v>
      </c>
      <c r="B1281" t="s">
        <v>22</v>
      </c>
      <c r="C1281" t="s">
        <v>29</v>
      </c>
      <c r="D1281">
        <f>VLOOKUP(Schedule!B1281, 'Elo Ratings - Pre Season'!$A$2:$B$31,2, FALSE)</f>
        <v>1536.86484917293</v>
      </c>
      <c r="E1281">
        <f>VLOOKUP(Schedule!C1281, 'Elo Ratings - Pre Season'!$A$2:$B$31,2, FALSE)</f>
        <v>1559.22207084247</v>
      </c>
      <c r="F1281">
        <v>-5.5248618784530601E-3</v>
      </c>
    </row>
    <row r="1282" spans="1:6" x14ac:dyDescent="0.45">
      <c r="A1282" t="s">
        <v>138</v>
      </c>
      <c r="B1282" t="s">
        <v>42</v>
      </c>
      <c r="C1282" t="s">
        <v>19</v>
      </c>
      <c r="D1282">
        <f>VLOOKUP(Schedule!B1282, 'Elo Ratings - Pre Season'!$A$2:$B$31,2, FALSE)</f>
        <v>1590.545270505</v>
      </c>
      <c r="E1282">
        <f>VLOOKUP(Schedule!C1282, 'Elo Ratings - Pre Season'!$A$2:$B$31,2, FALSE)</f>
        <v>1501.1235706124401</v>
      </c>
      <c r="F1282">
        <v>4.3902439024390297E-2</v>
      </c>
    </row>
    <row r="1283" spans="1:6" x14ac:dyDescent="0.45">
      <c r="A1283" t="s">
        <v>138</v>
      </c>
      <c r="B1283" t="s">
        <v>24</v>
      </c>
      <c r="C1283" t="s">
        <v>26</v>
      </c>
      <c r="D1283">
        <f>VLOOKUP(Schedule!B1283, 'Elo Ratings - Pre Season'!$A$2:$B$31,2, FALSE)</f>
        <v>1535.44519643647</v>
      </c>
      <c r="E1283">
        <f>VLOOKUP(Schedule!C1283, 'Elo Ratings - Pre Season'!$A$2:$B$31,2, FALSE)</f>
        <v>1477.56939209144</v>
      </c>
      <c r="F1283">
        <v>0.12727272727272701</v>
      </c>
    </row>
    <row r="1284" spans="1:6" x14ac:dyDescent="0.45">
      <c r="A1284" t="s">
        <v>138</v>
      </c>
      <c r="B1284" t="s">
        <v>31</v>
      </c>
      <c r="C1284" t="s">
        <v>10</v>
      </c>
      <c r="D1284">
        <f>VLOOKUP(Schedule!B1284, 'Elo Ratings - Pre Season'!$A$2:$B$31,2, FALSE)</f>
        <v>1527.6277566730801</v>
      </c>
      <c r="E1284">
        <f>VLOOKUP(Schedule!C1284, 'Elo Ratings - Pre Season'!$A$2:$B$31,2, FALSE)</f>
        <v>1513.7838452168801</v>
      </c>
      <c r="F1284">
        <v>6.3291139240506306E-2</v>
      </c>
    </row>
    <row r="1285" spans="1:6" x14ac:dyDescent="0.45">
      <c r="A1285" t="s">
        <v>138</v>
      </c>
      <c r="B1285" t="s">
        <v>32</v>
      </c>
      <c r="C1285" t="s">
        <v>41</v>
      </c>
      <c r="D1285">
        <f>VLOOKUP(Schedule!B1285, 'Elo Ratings - Pre Season'!$A$2:$B$31,2, FALSE)</f>
        <v>1514.0316812078199</v>
      </c>
      <c r="E1285">
        <f>VLOOKUP(Schedule!C1285, 'Elo Ratings - Pre Season'!$A$2:$B$31,2, FALSE)</f>
        <v>1537.03223861109</v>
      </c>
      <c r="F1285">
        <v>4.4585987261146598E-2</v>
      </c>
    </row>
    <row r="1286" spans="1:6" x14ac:dyDescent="0.45">
      <c r="A1286" t="s">
        <v>138</v>
      </c>
      <c r="B1286" t="s">
        <v>23</v>
      </c>
      <c r="C1286" t="s">
        <v>21</v>
      </c>
      <c r="D1286">
        <f>VLOOKUP(Schedule!B1286, 'Elo Ratings - Pre Season'!$A$2:$B$31,2, FALSE)</f>
        <v>1455.5883504191299</v>
      </c>
      <c r="E1286">
        <f>VLOOKUP(Schedule!C1286, 'Elo Ratings - Pre Season'!$A$2:$B$31,2, FALSE)</f>
        <v>1537.2568075547799</v>
      </c>
      <c r="F1286">
        <v>0.19008264462809901</v>
      </c>
    </row>
    <row r="1287" spans="1:6" x14ac:dyDescent="0.45">
      <c r="A1287" t="s">
        <v>138</v>
      </c>
      <c r="B1287" t="s">
        <v>36</v>
      </c>
      <c r="C1287" t="s">
        <v>40</v>
      </c>
      <c r="D1287">
        <f>VLOOKUP(Schedule!B1287, 'Elo Ratings - Pre Season'!$A$2:$B$31,2, FALSE)</f>
        <v>1418.47649220432</v>
      </c>
      <c r="E1287">
        <f>VLOOKUP(Schedule!C1287, 'Elo Ratings - Pre Season'!$A$2:$B$31,2, FALSE)</f>
        <v>1511.74507850229</v>
      </c>
      <c r="F1287">
        <v>0.22834645669291301</v>
      </c>
    </row>
    <row r="1288" spans="1:6" x14ac:dyDescent="0.45">
      <c r="A1288" t="s">
        <v>138</v>
      </c>
      <c r="B1288" t="s">
        <v>33</v>
      </c>
      <c r="C1288" t="s">
        <v>16</v>
      </c>
      <c r="D1288">
        <f>VLOOKUP(Schedule!B1288, 'Elo Ratings - Pre Season'!$A$2:$B$31,2, FALSE)</f>
        <v>1427.1354796158</v>
      </c>
      <c r="E1288">
        <f>VLOOKUP(Schedule!C1288, 'Elo Ratings - Pre Season'!$A$2:$B$31,2, FALSE)</f>
        <v>1474.3085107648601</v>
      </c>
      <c r="F1288">
        <v>6.2111801242235101E-3</v>
      </c>
    </row>
    <row r="1289" spans="1:6" x14ac:dyDescent="0.45">
      <c r="A1289" t="s">
        <v>138</v>
      </c>
      <c r="B1289" t="s">
        <v>37</v>
      </c>
      <c r="C1289" t="s">
        <v>15</v>
      </c>
      <c r="D1289">
        <f>VLOOKUP(Schedule!B1289, 'Elo Ratings - Pre Season'!$A$2:$B$31,2, FALSE)</f>
        <v>1526.2027098211199</v>
      </c>
      <c r="E1289">
        <f>VLOOKUP(Schedule!C1289, 'Elo Ratings - Pre Season'!$A$2:$B$31,2, FALSE)</f>
        <v>1535.1075395159701</v>
      </c>
      <c r="F1289">
        <v>2.2471910112359699E-2</v>
      </c>
    </row>
    <row r="1290" spans="1:6" x14ac:dyDescent="0.45">
      <c r="A1290" t="s">
        <v>138</v>
      </c>
      <c r="B1290" t="s">
        <v>11</v>
      </c>
      <c r="C1290" t="s">
        <v>35</v>
      </c>
      <c r="D1290">
        <f>VLOOKUP(Schedule!B1290, 'Elo Ratings - Pre Season'!$A$2:$B$31,2, FALSE)</f>
        <v>1588.6730971234199</v>
      </c>
      <c r="E1290">
        <f>VLOOKUP(Schedule!C1290, 'Elo Ratings - Pre Season'!$A$2:$B$31,2, FALSE)</f>
        <v>1517.8440011816001</v>
      </c>
      <c r="F1290">
        <v>4.2654028436019002E-2</v>
      </c>
    </row>
    <row r="1291" spans="1:6" x14ac:dyDescent="0.45">
      <c r="A1291" t="s">
        <v>139</v>
      </c>
      <c r="B1291" t="s">
        <v>28</v>
      </c>
      <c r="C1291" t="s">
        <v>20</v>
      </c>
      <c r="D1291">
        <f>VLOOKUP(Schedule!B1291, 'Elo Ratings - Pre Season'!$A$2:$B$31,2, FALSE)</f>
        <v>1468.3919248330999</v>
      </c>
      <c r="E1291">
        <f>VLOOKUP(Schedule!C1291, 'Elo Ratings - Pre Season'!$A$2:$B$31,2, FALSE)</f>
        <v>1506.4629567151301</v>
      </c>
      <c r="F1291">
        <v>5.7971014492753603E-2</v>
      </c>
    </row>
    <row r="1292" spans="1:6" x14ac:dyDescent="0.45">
      <c r="A1292" t="s">
        <v>139</v>
      </c>
      <c r="B1292" t="s">
        <v>34</v>
      </c>
      <c r="C1292" t="s">
        <v>25</v>
      </c>
      <c r="D1292">
        <f>VLOOKUP(Schedule!B1292, 'Elo Ratings - Pre Season'!$A$2:$B$31,2, FALSE)</f>
        <v>1503.8938502056101</v>
      </c>
      <c r="E1292">
        <f>VLOOKUP(Schedule!C1292, 'Elo Ratings - Pre Season'!$A$2:$B$31,2, FALSE)</f>
        <v>1433.33420073452</v>
      </c>
      <c r="F1292">
        <v>4.7619047619047603E-2</v>
      </c>
    </row>
    <row r="1293" spans="1:6" x14ac:dyDescent="0.45">
      <c r="A1293" t="s">
        <v>139</v>
      </c>
      <c r="B1293" t="s">
        <v>27</v>
      </c>
      <c r="C1293" t="s">
        <v>38</v>
      </c>
      <c r="D1293">
        <f>VLOOKUP(Schedule!B1293, 'Elo Ratings - Pre Season'!$A$2:$B$31,2, FALSE)</f>
        <v>1488.4482383178499</v>
      </c>
      <c r="E1293">
        <f>VLOOKUP(Schedule!C1293, 'Elo Ratings - Pre Season'!$A$2:$B$31,2, FALSE)</f>
        <v>1500.26839934439</v>
      </c>
      <c r="F1293">
        <v>4.5751633986928102E-2</v>
      </c>
    </row>
    <row r="1294" spans="1:6" x14ac:dyDescent="0.45">
      <c r="A1294" t="s">
        <v>139</v>
      </c>
      <c r="B1294" t="s">
        <v>18</v>
      </c>
      <c r="C1294" t="s">
        <v>39</v>
      </c>
      <c r="D1294">
        <f>VLOOKUP(Schedule!B1294, 'Elo Ratings - Pre Season'!$A$2:$B$31,2, FALSE)</f>
        <v>1422.7330514932301</v>
      </c>
      <c r="E1294">
        <f>VLOOKUP(Schedule!C1294, 'Elo Ratings - Pre Season'!$A$2:$B$31,2, FALSE)</f>
        <v>1505.1761432511801</v>
      </c>
      <c r="F1294">
        <v>-4.76190476190477E-2</v>
      </c>
    </row>
    <row r="1295" spans="1:6" x14ac:dyDescent="0.45">
      <c r="A1295" t="s">
        <v>139</v>
      </c>
      <c r="B1295" t="s">
        <v>30</v>
      </c>
      <c r="C1295" t="s">
        <v>17</v>
      </c>
      <c r="D1295">
        <f>VLOOKUP(Schedule!B1295, 'Elo Ratings - Pre Season'!$A$2:$B$31,2, FALSE)</f>
        <v>1539.4562396036399</v>
      </c>
      <c r="E1295">
        <f>VLOOKUP(Schedule!C1295, 'Elo Ratings - Pre Season'!$A$2:$B$31,2, FALSE)</f>
        <v>1496.2510574284499</v>
      </c>
      <c r="F1295">
        <v>9.3922651933701695E-2</v>
      </c>
    </row>
    <row r="1296" spans="1:6" x14ac:dyDescent="0.45">
      <c r="A1296" t="s">
        <v>139</v>
      </c>
      <c r="B1296" t="s">
        <v>22</v>
      </c>
      <c r="C1296" t="s">
        <v>29</v>
      </c>
      <c r="D1296">
        <f>VLOOKUP(Schedule!B1296, 'Elo Ratings - Pre Season'!$A$2:$B$31,2, FALSE)</f>
        <v>1536.86484917293</v>
      </c>
      <c r="E1296">
        <f>VLOOKUP(Schedule!C1296, 'Elo Ratings - Pre Season'!$A$2:$B$31,2, FALSE)</f>
        <v>1559.22207084247</v>
      </c>
      <c r="F1296">
        <v>-5.5248618784530601E-3</v>
      </c>
    </row>
    <row r="1297" spans="1:6" x14ac:dyDescent="0.45">
      <c r="A1297" t="s">
        <v>139</v>
      </c>
      <c r="B1297" t="s">
        <v>42</v>
      </c>
      <c r="C1297" t="s">
        <v>19</v>
      </c>
      <c r="D1297">
        <f>VLOOKUP(Schedule!B1297, 'Elo Ratings - Pre Season'!$A$2:$B$31,2, FALSE)</f>
        <v>1590.545270505</v>
      </c>
      <c r="E1297">
        <f>VLOOKUP(Schedule!C1297, 'Elo Ratings - Pre Season'!$A$2:$B$31,2, FALSE)</f>
        <v>1501.1235706124401</v>
      </c>
      <c r="F1297">
        <v>4.3902439024390297E-2</v>
      </c>
    </row>
    <row r="1298" spans="1:6" x14ac:dyDescent="0.45">
      <c r="A1298" t="s">
        <v>139</v>
      </c>
      <c r="B1298" t="s">
        <v>31</v>
      </c>
      <c r="C1298" t="s">
        <v>10</v>
      </c>
      <c r="D1298">
        <f>VLOOKUP(Schedule!B1298, 'Elo Ratings - Pre Season'!$A$2:$B$31,2, FALSE)</f>
        <v>1527.6277566730801</v>
      </c>
      <c r="E1298">
        <f>VLOOKUP(Schedule!C1298, 'Elo Ratings - Pre Season'!$A$2:$B$31,2, FALSE)</f>
        <v>1513.7838452168801</v>
      </c>
      <c r="F1298">
        <v>6.3291139240506306E-2</v>
      </c>
    </row>
    <row r="1299" spans="1:6" x14ac:dyDescent="0.45">
      <c r="A1299" t="s">
        <v>139</v>
      </c>
      <c r="B1299" t="s">
        <v>32</v>
      </c>
      <c r="C1299" t="s">
        <v>41</v>
      </c>
      <c r="D1299">
        <f>VLOOKUP(Schedule!B1299, 'Elo Ratings - Pre Season'!$A$2:$B$31,2, FALSE)</f>
        <v>1514.0316812078199</v>
      </c>
      <c r="E1299">
        <f>VLOOKUP(Schedule!C1299, 'Elo Ratings - Pre Season'!$A$2:$B$31,2, FALSE)</f>
        <v>1537.03223861109</v>
      </c>
      <c r="F1299">
        <v>4.4585987261146598E-2</v>
      </c>
    </row>
    <row r="1300" spans="1:6" x14ac:dyDescent="0.45">
      <c r="A1300" t="s">
        <v>139</v>
      </c>
      <c r="B1300" t="s">
        <v>23</v>
      </c>
      <c r="C1300" t="s">
        <v>21</v>
      </c>
      <c r="D1300">
        <f>VLOOKUP(Schedule!B1300, 'Elo Ratings - Pre Season'!$A$2:$B$31,2, FALSE)</f>
        <v>1455.5883504191299</v>
      </c>
      <c r="E1300">
        <f>VLOOKUP(Schedule!C1300, 'Elo Ratings - Pre Season'!$A$2:$B$31,2, FALSE)</f>
        <v>1537.2568075547799</v>
      </c>
      <c r="F1300">
        <v>0.19008264462809901</v>
      </c>
    </row>
    <row r="1301" spans="1:6" x14ac:dyDescent="0.45">
      <c r="A1301" t="s">
        <v>139</v>
      </c>
      <c r="B1301" t="s">
        <v>24</v>
      </c>
      <c r="C1301" t="s">
        <v>26</v>
      </c>
      <c r="D1301">
        <f>VLOOKUP(Schedule!B1301, 'Elo Ratings - Pre Season'!$A$2:$B$31,2, FALSE)</f>
        <v>1535.44519643647</v>
      </c>
      <c r="E1301">
        <f>VLOOKUP(Schedule!C1301, 'Elo Ratings - Pre Season'!$A$2:$B$31,2, FALSE)</f>
        <v>1477.56939209144</v>
      </c>
      <c r="F1301">
        <v>0.12727272727272701</v>
      </c>
    </row>
    <row r="1302" spans="1:6" x14ac:dyDescent="0.45">
      <c r="A1302" t="s">
        <v>139</v>
      </c>
      <c r="B1302" t="s">
        <v>36</v>
      </c>
      <c r="C1302" t="s">
        <v>40</v>
      </c>
      <c r="D1302">
        <f>VLOOKUP(Schedule!B1302, 'Elo Ratings - Pre Season'!$A$2:$B$31,2, FALSE)</f>
        <v>1418.47649220432</v>
      </c>
      <c r="E1302">
        <f>VLOOKUP(Schedule!C1302, 'Elo Ratings - Pre Season'!$A$2:$B$31,2, FALSE)</f>
        <v>1511.74507850229</v>
      </c>
      <c r="F1302">
        <v>0.22834645669291301</v>
      </c>
    </row>
    <row r="1303" spans="1:6" x14ac:dyDescent="0.45">
      <c r="A1303" t="s">
        <v>139</v>
      </c>
      <c r="B1303" t="s">
        <v>33</v>
      </c>
      <c r="C1303" t="s">
        <v>16</v>
      </c>
      <c r="D1303">
        <f>VLOOKUP(Schedule!B1303, 'Elo Ratings - Pre Season'!$A$2:$B$31,2, FALSE)</f>
        <v>1427.1354796158</v>
      </c>
      <c r="E1303">
        <f>VLOOKUP(Schedule!C1303, 'Elo Ratings - Pre Season'!$A$2:$B$31,2, FALSE)</f>
        <v>1474.3085107648601</v>
      </c>
      <c r="F1303">
        <v>6.2111801242235101E-3</v>
      </c>
    </row>
    <row r="1304" spans="1:6" x14ac:dyDescent="0.45">
      <c r="A1304" t="s">
        <v>139</v>
      </c>
      <c r="B1304" t="s">
        <v>11</v>
      </c>
      <c r="C1304" t="s">
        <v>35</v>
      </c>
      <c r="D1304">
        <f>VLOOKUP(Schedule!B1304, 'Elo Ratings - Pre Season'!$A$2:$B$31,2, FALSE)</f>
        <v>1588.6730971234199</v>
      </c>
      <c r="E1304">
        <f>VLOOKUP(Schedule!C1304, 'Elo Ratings - Pre Season'!$A$2:$B$31,2, FALSE)</f>
        <v>1517.8440011816001</v>
      </c>
      <c r="F1304">
        <v>4.2654028436019002E-2</v>
      </c>
    </row>
    <row r="1305" spans="1:6" x14ac:dyDescent="0.45">
      <c r="A1305" t="s">
        <v>139</v>
      </c>
      <c r="B1305" t="s">
        <v>37</v>
      </c>
      <c r="C1305" t="s">
        <v>15</v>
      </c>
      <c r="D1305">
        <f>VLOOKUP(Schedule!B1305, 'Elo Ratings - Pre Season'!$A$2:$B$31,2, FALSE)</f>
        <v>1526.2027098211199</v>
      </c>
      <c r="E1305">
        <f>VLOOKUP(Schedule!C1305, 'Elo Ratings - Pre Season'!$A$2:$B$31,2, FALSE)</f>
        <v>1535.1075395159701</v>
      </c>
      <c r="F1305">
        <v>2.2471910112359699E-2</v>
      </c>
    </row>
    <row r="1306" spans="1:6" x14ac:dyDescent="0.45">
      <c r="A1306" t="s">
        <v>140</v>
      </c>
      <c r="B1306" t="s">
        <v>18</v>
      </c>
      <c r="C1306" t="s">
        <v>39</v>
      </c>
      <c r="D1306">
        <f>VLOOKUP(Schedule!B1306, 'Elo Ratings - Pre Season'!$A$2:$B$31,2, FALSE)</f>
        <v>1422.7330514932301</v>
      </c>
      <c r="E1306">
        <f>VLOOKUP(Schedule!C1306, 'Elo Ratings - Pre Season'!$A$2:$B$31,2, FALSE)</f>
        <v>1505.1761432511801</v>
      </c>
      <c r="F1306">
        <v>-4.76190476190477E-2</v>
      </c>
    </row>
    <row r="1307" spans="1:6" x14ac:dyDescent="0.45">
      <c r="A1307" t="s">
        <v>140</v>
      </c>
      <c r="B1307" t="s">
        <v>28</v>
      </c>
      <c r="C1307" t="s">
        <v>20</v>
      </c>
      <c r="D1307">
        <f>VLOOKUP(Schedule!B1307, 'Elo Ratings - Pre Season'!$A$2:$B$31,2, FALSE)</f>
        <v>1468.3919248330999</v>
      </c>
      <c r="E1307">
        <f>VLOOKUP(Schedule!C1307, 'Elo Ratings - Pre Season'!$A$2:$B$31,2, FALSE)</f>
        <v>1506.4629567151301</v>
      </c>
      <c r="F1307">
        <v>5.7971014492753603E-2</v>
      </c>
    </row>
    <row r="1308" spans="1:6" x14ac:dyDescent="0.45">
      <c r="A1308" t="s">
        <v>140</v>
      </c>
      <c r="B1308" t="s">
        <v>30</v>
      </c>
      <c r="C1308" t="s">
        <v>17</v>
      </c>
      <c r="D1308">
        <f>VLOOKUP(Schedule!B1308, 'Elo Ratings - Pre Season'!$A$2:$B$31,2, FALSE)</f>
        <v>1539.4562396036399</v>
      </c>
      <c r="E1308">
        <f>VLOOKUP(Schedule!C1308, 'Elo Ratings - Pre Season'!$A$2:$B$31,2, FALSE)</f>
        <v>1496.2510574284499</v>
      </c>
      <c r="F1308">
        <v>9.3922651933701695E-2</v>
      </c>
    </row>
    <row r="1309" spans="1:6" x14ac:dyDescent="0.45">
      <c r="A1309" t="s">
        <v>140</v>
      </c>
      <c r="B1309" t="s">
        <v>22</v>
      </c>
      <c r="C1309" t="s">
        <v>29</v>
      </c>
      <c r="D1309">
        <f>VLOOKUP(Schedule!B1309, 'Elo Ratings - Pre Season'!$A$2:$B$31,2, FALSE)</f>
        <v>1536.86484917293</v>
      </c>
      <c r="E1309">
        <f>VLOOKUP(Schedule!C1309, 'Elo Ratings - Pre Season'!$A$2:$B$31,2, FALSE)</f>
        <v>1559.22207084247</v>
      </c>
      <c r="F1309">
        <v>-5.5248618784530601E-3</v>
      </c>
    </row>
    <row r="1310" spans="1:6" x14ac:dyDescent="0.45">
      <c r="A1310" t="s">
        <v>140</v>
      </c>
      <c r="B1310" t="s">
        <v>34</v>
      </c>
      <c r="C1310" t="s">
        <v>25</v>
      </c>
      <c r="D1310">
        <f>VLOOKUP(Schedule!B1310, 'Elo Ratings - Pre Season'!$A$2:$B$31,2, FALSE)</f>
        <v>1503.8938502056101</v>
      </c>
      <c r="E1310">
        <f>VLOOKUP(Schedule!C1310, 'Elo Ratings - Pre Season'!$A$2:$B$31,2, FALSE)</f>
        <v>1433.33420073452</v>
      </c>
      <c r="F1310">
        <v>4.7619047619047603E-2</v>
      </c>
    </row>
    <row r="1311" spans="1:6" x14ac:dyDescent="0.45">
      <c r="A1311" t="s">
        <v>140</v>
      </c>
      <c r="B1311" t="s">
        <v>27</v>
      </c>
      <c r="C1311" t="s">
        <v>38</v>
      </c>
      <c r="D1311">
        <f>VLOOKUP(Schedule!B1311, 'Elo Ratings - Pre Season'!$A$2:$B$31,2, FALSE)</f>
        <v>1488.4482383178499</v>
      </c>
      <c r="E1311">
        <f>VLOOKUP(Schedule!C1311, 'Elo Ratings - Pre Season'!$A$2:$B$31,2, FALSE)</f>
        <v>1500.26839934439</v>
      </c>
      <c r="F1311">
        <v>4.5751633986928102E-2</v>
      </c>
    </row>
    <row r="1312" spans="1:6" x14ac:dyDescent="0.45">
      <c r="A1312" t="s">
        <v>140</v>
      </c>
      <c r="B1312" t="s">
        <v>24</v>
      </c>
      <c r="C1312" t="s">
        <v>26</v>
      </c>
      <c r="D1312">
        <f>VLOOKUP(Schedule!B1312, 'Elo Ratings - Pre Season'!$A$2:$B$31,2, FALSE)</f>
        <v>1535.44519643647</v>
      </c>
      <c r="E1312">
        <f>VLOOKUP(Schedule!C1312, 'Elo Ratings - Pre Season'!$A$2:$B$31,2, FALSE)</f>
        <v>1477.56939209144</v>
      </c>
      <c r="F1312">
        <v>0.12727272727272701</v>
      </c>
    </row>
    <row r="1313" spans="1:6" x14ac:dyDescent="0.45">
      <c r="A1313" t="s">
        <v>140</v>
      </c>
      <c r="B1313" t="s">
        <v>32</v>
      </c>
      <c r="C1313" t="s">
        <v>41</v>
      </c>
      <c r="D1313">
        <f>VLOOKUP(Schedule!B1313, 'Elo Ratings - Pre Season'!$A$2:$B$31,2, FALSE)</f>
        <v>1514.0316812078199</v>
      </c>
      <c r="E1313">
        <f>VLOOKUP(Schedule!C1313, 'Elo Ratings - Pre Season'!$A$2:$B$31,2, FALSE)</f>
        <v>1537.03223861109</v>
      </c>
      <c r="F1313">
        <v>4.4585987261146598E-2</v>
      </c>
    </row>
    <row r="1314" spans="1:6" x14ac:dyDescent="0.45">
      <c r="A1314" t="s">
        <v>140</v>
      </c>
      <c r="B1314" t="s">
        <v>31</v>
      </c>
      <c r="C1314" t="s">
        <v>10</v>
      </c>
      <c r="D1314">
        <f>VLOOKUP(Schedule!B1314, 'Elo Ratings - Pre Season'!$A$2:$B$31,2, FALSE)</f>
        <v>1527.6277566730801</v>
      </c>
      <c r="E1314">
        <f>VLOOKUP(Schedule!C1314, 'Elo Ratings - Pre Season'!$A$2:$B$31,2, FALSE)</f>
        <v>1513.7838452168801</v>
      </c>
      <c r="F1314">
        <v>6.3291139240506306E-2</v>
      </c>
    </row>
    <row r="1315" spans="1:6" x14ac:dyDescent="0.45">
      <c r="A1315" t="s">
        <v>140</v>
      </c>
      <c r="B1315" t="s">
        <v>33</v>
      </c>
      <c r="C1315" t="s">
        <v>16</v>
      </c>
      <c r="D1315">
        <f>VLOOKUP(Schedule!B1315, 'Elo Ratings - Pre Season'!$A$2:$B$31,2, FALSE)</f>
        <v>1427.1354796158</v>
      </c>
      <c r="E1315">
        <f>VLOOKUP(Schedule!C1315, 'Elo Ratings - Pre Season'!$A$2:$B$31,2, FALSE)</f>
        <v>1474.3085107648601</v>
      </c>
      <c r="F1315">
        <v>6.2111801242235101E-3</v>
      </c>
    </row>
    <row r="1316" spans="1:6" x14ac:dyDescent="0.45">
      <c r="A1316" t="s">
        <v>140</v>
      </c>
      <c r="B1316" t="s">
        <v>37</v>
      </c>
      <c r="C1316" t="s">
        <v>15</v>
      </c>
      <c r="D1316">
        <f>VLOOKUP(Schedule!B1316, 'Elo Ratings - Pre Season'!$A$2:$B$31,2, FALSE)</f>
        <v>1526.2027098211199</v>
      </c>
      <c r="E1316">
        <f>VLOOKUP(Schedule!C1316, 'Elo Ratings - Pre Season'!$A$2:$B$31,2, FALSE)</f>
        <v>1535.1075395159701</v>
      </c>
      <c r="F1316">
        <v>2.2471910112359699E-2</v>
      </c>
    </row>
    <row r="1317" spans="1:6" x14ac:dyDescent="0.45">
      <c r="A1317" t="s">
        <v>140</v>
      </c>
      <c r="B1317" t="s">
        <v>42</v>
      </c>
      <c r="C1317" t="s">
        <v>19</v>
      </c>
      <c r="D1317">
        <f>VLOOKUP(Schedule!B1317, 'Elo Ratings - Pre Season'!$A$2:$B$31,2, FALSE)</f>
        <v>1590.545270505</v>
      </c>
      <c r="E1317">
        <f>VLOOKUP(Schedule!C1317, 'Elo Ratings - Pre Season'!$A$2:$B$31,2, FALSE)</f>
        <v>1501.1235706124401</v>
      </c>
      <c r="F1317">
        <v>4.3902439024390297E-2</v>
      </c>
    </row>
    <row r="1318" spans="1:6" x14ac:dyDescent="0.45">
      <c r="A1318" t="s">
        <v>140</v>
      </c>
      <c r="B1318" t="s">
        <v>23</v>
      </c>
      <c r="C1318" t="s">
        <v>21</v>
      </c>
      <c r="D1318">
        <f>VLOOKUP(Schedule!B1318, 'Elo Ratings - Pre Season'!$A$2:$B$31,2, FALSE)</f>
        <v>1455.5883504191299</v>
      </c>
      <c r="E1318">
        <f>VLOOKUP(Schedule!C1318, 'Elo Ratings - Pre Season'!$A$2:$B$31,2, FALSE)</f>
        <v>1537.2568075547799</v>
      </c>
      <c r="F1318">
        <v>0.19008264462809901</v>
      </c>
    </row>
    <row r="1319" spans="1:6" x14ac:dyDescent="0.45">
      <c r="A1319" t="s">
        <v>140</v>
      </c>
      <c r="B1319" t="s">
        <v>36</v>
      </c>
      <c r="C1319" t="s">
        <v>40</v>
      </c>
      <c r="D1319">
        <f>VLOOKUP(Schedule!B1319, 'Elo Ratings - Pre Season'!$A$2:$B$31,2, FALSE)</f>
        <v>1418.47649220432</v>
      </c>
      <c r="E1319">
        <f>VLOOKUP(Schedule!C1319, 'Elo Ratings - Pre Season'!$A$2:$B$31,2, FALSE)</f>
        <v>1511.74507850229</v>
      </c>
      <c r="F1319">
        <v>0.22834645669291301</v>
      </c>
    </row>
    <row r="1320" spans="1:6" x14ac:dyDescent="0.45">
      <c r="A1320" t="s">
        <v>140</v>
      </c>
      <c r="B1320" t="s">
        <v>11</v>
      </c>
      <c r="C1320" t="s">
        <v>35</v>
      </c>
      <c r="D1320">
        <f>VLOOKUP(Schedule!B1320, 'Elo Ratings - Pre Season'!$A$2:$B$31,2, FALSE)</f>
        <v>1588.6730971234199</v>
      </c>
      <c r="E1320">
        <f>VLOOKUP(Schedule!C1320, 'Elo Ratings - Pre Season'!$A$2:$B$31,2, FALSE)</f>
        <v>1517.8440011816001</v>
      </c>
      <c r="F1320">
        <v>4.2654028436019002E-2</v>
      </c>
    </row>
    <row r="1321" spans="1:6" x14ac:dyDescent="0.45">
      <c r="A1321" t="s">
        <v>141</v>
      </c>
      <c r="B1321" t="s">
        <v>32</v>
      </c>
      <c r="C1321" t="s">
        <v>16</v>
      </c>
      <c r="D1321">
        <f>VLOOKUP(Schedule!B1321, 'Elo Ratings - Pre Season'!$A$2:$B$31,2, FALSE)</f>
        <v>1514.0316812078199</v>
      </c>
      <c r="E1321">
        <f>VLOOKUP(Schedule!C1321, 'Elo Ratings - Pre Season'!$A$2:$B$31,2, FALSE)</f>
        <v>1474.3085107648601</v>
      </c>
      <c r="F1321">
        <v>4.4585987261146598E-2</v>
      </c>
    </row>
    <row r="1322" spans="1:6" x14ac:dyDescent="0.45">
      <c r="A1322" t="s">
        <v>141</v>
      </c>
      <c r="B1322" t="s">
        <v>28</v>
      </c>
      <c r="C1322" t="s">
        <v>39</v>
      </c>
      <c r="D1322">
        <f>VLOOKUP(Schedule!B1322, 'Elo Ratings - Pre Season'!$A$2:$B$31,2, FALSE)</f>
        <v>1468.3919248330999</v>
      </c>
      <c r="E1322">
        <f>VLOOKUP(Schedule!C1322, 'Elo Ratings - Pre Season'!$A$2:$B$31,2, FALSE)</f>
        <v>1505.1761432511801</v>
      </c>
      <c r="F1322">
        <v>5.7971014492753603E-2</v>
      </c>
    </row>
    <row r="1323" spans="1:6" x14ac:dyDescent="0.45">
      <c r="A1323" t="s">
        <v>141</v>
      </c>
      <c r="B1323" t="s">
        <v>18</v>
      </c>
      <c r="C1323" t="s">
        <v>20</v>
      </c>
      <c r="D1323">
        <f>VLOOKUP(Schedule!B1323, 'Elo Ratings - Pre Season'!$A$2:$B$31,2, FALSE)</f>
        <v>1422.7330514932301</v>
      </c>
      <c r="E1323">
        <f>VLOOKUP(Schedule!C1323, 'Elo Ratings - Pre Season'!$A$2:$B$31,2, FALSE)</f>
        <v>1506.4629567151301</v>
      </c>
      <c r="F1323">
        <v>-4.76190476190477E-2</v>
      </c>
    </row>
    <row r="1324" spans="1:6" x14ac:dyDescent="0.45">
      <c r="A1324" t="s">
        <v>141</v>
      </c>
      <c r="B1324" t="s">
        <v>30</v>
      </c>
      <c r="C1324" t="s">
        <v>38</v>
      </c>
      <c r="D1324">
        <f>VLOOKUP(Schedule!B1324, 'Elo Ratings - Pre Season'!$A$2:$B$31,2, FALSE)</f>
        <v>1539.4562396036399</v>
      </c>
      <c r="E1324">
        <f>VLOOKUP(Schedule!C1324, 'Elo Ratings - Pre Season'!$A$2:$B$31,2, FALSE)</f>
        <v>1500.26839934439</v>
      </c>
      <c r="F1324">
        <v>9.3922651933701695E-2</v>
      </c>
    </row>
    <row r="1325" spans="1:6" x14ac:dyDescent="0.45">
      <c r="A1325" t="s">
        <v>141</v>
      </c>
      <c r="B1325" t="s">
        <v>17</v>
      </c>
      <c r="C1325" t="s">
        <v>26</v>
      </c>
      <c r="D1325">
        <f>VLOOKUP(Schedule!B1325, 'Elo Ratings - Pre Season'!$A$2:$B$31,2, FALSE)</f>
        <v>1496.2510574284499</v>
      </c>
      <c r="E1325">
        <f>VLOOKUP(Schedule!C1325, 'Elo Ratings - Pre Season'!$A$2:$B$31,2, FALSE)</f>
        <v>1477.56939209144</v>
      </c>
      <c r="F1325">
        <v>-1.38888888888888E-2</v>
      </c>
    </row>
    <row r="1326" spans="1:6" x14ac:dyDescent="0.45">
      <c r="A1326" t="s">
        <v>141</v>
      </c>
      <c r="B1326" t="s">
        <v>34</v>
      </c>
      <c r="C1326" t="s">
        <v>19</v>
      </c>
      <c r="D1326">
        <f>VLOOKUP(Schedule!B1326, 'Elo Ratings - Pre Season'!$A$2:$B$31,2, FALSE)</f>
        <v>1503.8938502056101</v>
      </c>
      <c r="E1326">
        <f>VLOOKUP(Schedule!C1326, 'Elo Ratings - Pre Season'!$A$2:$B$31,2, FALSE)</f>
        <v>1501.1235706124401</v>
      </c>
      <c r="F1326">
        <v>4.7619047619047603E-2</v>
      </c>
    </row>
    <row r="1327" spans="1:6" x14ac:dyDescent="0.45">
      <c r="A1327" t="s">
        <v>141</v>
      </c>
      <c r="B1327" t="s">
        <v>27</v>
      </c>
      <c r="C1327" t="s">
        <v>25</v>
      </c>
      <c r="D1327">
        <f>VLOOKUP(Schedule!B1327, 'Elo Ratings - Pre Season'!$A$2:$B$31,2, FALSE)</f>
        <v>1488.4482383178499</v>
      </c>
      <c r="E1327">
        <f>VLOOKUP(Schedule!C1327, 'Elo Ratings - Pre Season'!$A$2:$B$31,2, FALSE)</f>
        <v>1433.33420073452</v>
      </c>
      <c r="F1327">
        <v>4.5751633986928102E-2</v>
      </c>
    </row>
    <row r="1328" spans="1:6" x14ac:dyDescent="0.45">
      <c r="A1328" t="s">
        <v>141</v>
      </c>
      <c r="B1328" t="s">
        <v>42</v>
      </c>
      <c r="C1328" t="s">
        <v>41</v>
      </c>
      <c r="D1328">
        <f>VLOOKUP(Schedule!B1328, 'Elo Ratings - Pre Season'!$A$2:$B$31,2, FALSE)</f>
        <v>1590.545270505</v>
      </c>
      <c r="E1328">
        <f>VLOOKUP(Schedule!C1328, 'Elo Ratings - Pre Season'!$A$2:$B$31,2, FALSE)</f>
        <v>1537.03223861109</v>
      </c>
      <c r="F1328">
        <v>4.3902439024390297E-2</v>
      </c>
    </row>
    <row r="1329" spans="1:6" x14ac:dyDescent="0.45">
      <c r="A1329" t="s">
        <v>141</v>
      </c>
      <c r="B1329" t="s">
        <v>31</v>
      </c>
      <c r="C1329" t="s">
        <v>21</v>
      </c>
      <c r="D1329">
        <f>VLOOKUP(Schedule!B1329, 'Elo Ratings - Pre Season'!$A$2:$B$31,2, FALSE)</f>
        <v>1527.6277566730801</v>
      </c>
      <c r="E1329">
        <f>VLOOKUP(Schedule!C1329, 'Elo Ratings - Pre Season'!$A$2:$B$31,2, FALSE)</f>
        <v>1537.2568075547799</v>
      </c>
      <c r="F1329">
        <v>6.3291139240506306E-2</v>
      </c>
    </row>
    <row r="1330" spans="1:6" x14ac:dyDescent="0.45">
      <c r="A1330" t="s">
        <v>141</v>
      </c>
      <c r="B1330" t="s">
        <v>36</v>
      </c>
      <c r="C1330" t="s">
        <v>23</v>
      </c>
      <c r="D1330">
        <f>VLOOKUP(Schedule!B1330, 'Elo Ratings - Pre Season'!$A$2:$B$31,2, FALSE)</f>
        <v>1418.47649220432</v>
      </c>
      <c r="E1330">
        <f>VLOOKUP(Schedule!C1330, 'Elo Ratings - Pre Season'!$A$2:$B$31,2, FALSE)</f>
        <v>1455.5883504191299</v>
      </c>
      <c r="F1330">
        <v>0.22834645669291301</v>
      </c>
    </row>
    <row r="1331" spans="1:6" x14ac:dyDescent="0.45">
      <c r="A1331" t="s">
        <v>141</v>
      </c>
      <c r="B1331" t="s">
        <v>24</v>
      </c>
      <c r="C1331" t="s">
        <v>29</v>
      </c>
      <c r="D1331">
        <f>VLOOKUP(Schedule!B1331, 'Elo Ratings - Pre Season'!$A$2:$B$31,2, FALSE)</f>
        <v>1535.44519643647</v>
      </c>
      <c r="E1331">
        <f>VLOOKUP(Schedule!C1331, 'Elo Ratings - Pre Season'!$A$2:$B$31,2, FALSE)</f>
        <v>1559.22207084247</v>
      </c>
      <c r="F1331">
        <v>0.12727272727272701</v>
      </c>
    </row>
    <row r="1332" spans="1:6" x14ac:dyDescent="0.45">
      <c r="A1332" t="s">
        <v>141</v>
      </c>
      <c r="B1332" t="s">
        <v>33</v>
      </c>
      <c r="C1332" t="s">
        <v>15</v>
      </c>
      <c r="D1332">
        <f>VLOOKUP(Schedule!B1332, 'Elo Ratings - Pre Season'!$A$2:$B$31,2, FALSE)</f>
        <v>1427.1354796158</v>
      </c>
      <c r="E1332">
        <f>VLOOKUP(Schedule!C1332, 'Elo Ratings - Pre Season'!$A$2:$B$31,2, FALSE)</f>
        <v>1535.1075395159701</v>
      </c>
      <c r="F1332">
        <v>6.2111801242235101E-3</v>
      </c>
    </row>
    <row r="1333" spans="1:6" x14ac:dyDescent="0.45">
      <c r="A1333" t="s">
        <v>141</v>
      </c>
      <c r="B1333" t="s">
        <v>10</v>
      </c>
      <c r="C1333" t="s">
        <v>35</v>
      </c>
      <c r="D1333">
        <f>VLOOKUP(Schedule!B1333, 'Elo Ratings - Pre Season'!$A$2:$B$31,2, FALSE)</f>
        <v>1513.7838452168801</v>
      </c>
      <c r="E1333">
        <f>VLOOKUP(Schedule!C1333, 'Elo Ratings - Pre Season'!$A$2:$B$31,2, FALSE)</f>
        <v>1517.8440011816001</v>
      </c>
      <c r="F1333">
        <v>2.9239766081871298E-2</v>
      </c>
    </row>
    <row r="1334" spans="1:6" x14ac:dyDescent="0.45">
      <c r="A1334" t="s">
        <v>141</v>
      </c>
      <c r="B1334" t="s">
        <v>37</v>
      </c>
      <c r="C1334" t="s">
        <v>22</v>
      </c>
      <c r="D1334">
        <f>VLOOKUP(Schedule!B1334, 'Elo Ratings - Pre Season'!$A$2:$B$31,2, FALSE)</f>
        <v>1526.2027098211199</v>
      </c>
      <c r="E1334">
        <f>VLOOKUP(Schedule!C1334, 'Elo Ratings - Pre Season'!$A$2:$B$31,2, FALSE)</f>
        <v>1536.86484917293</v>
      </c>
      <c r="F1334">
        <v>2.2471910112359699E-2</v>
      </c>
    </row>
    <row r="1335" spans="1:6" x14ac:dyDescent="0.45">
      <c r="A1335" t="s">
        <v>141</v>
      </c>
      <c r="B1335" t="s">
        <v>11</v>
      </c>
      <c r="C1335" t="s">
        <v>40</v>
      </c>
      <c r="D1335">
        <f>VLOOKUP(Schedule!B1335, 'Elo Ratings - Pre Season'!$A$2:$B$31,2, FALSE)</f>
        <v>1588.6730971234199</v>
      </c>
      <c r="E1335">
        <f>VLOOKUP(Schedule!C1335, 'Elo Ratings - Pre Season'!$A$2:$B$31,2, FALSE)</f>
        <v>1511.74507850229</v>
      </c>
      <c r="F1335">
        <v>4.2654028436019002E-2</v>
      </c>
    </row>
    <row r="1336" spans="1:6" x14ac:dyDescent="0.45">
      <c r="A1336" t="s">
        <v>142</v>
      </c>
      <c r="B1336" t="s">
        <v>30</v>
      </c>
      <c r="C1336" t="s">
        <v>38</v>
      </c>
      <c r="D1336">
        <f>VLOOKUP(Schedule!B1336, 'Elo Ratings - Pre Season'!$A$2:$B$31,2, FALSE)</f>
        <v>1539.4562396036399</v>
      </c>
      <c r="E1336">
        <f>VLOOKUP(Schedule!C1336, 'Elo Ratings - Pre Season'!$A$2:$B$31,2, FALSE)</f>
        <v>1500.26839934439</v>
      </c>
      <c r="F1336">
        <v>9.3922651933701695E-2</v>
      </c>
    </row>
    <row r="1337" spans="1:6" x14ac:dyDescent="0.45">
      <c r="A1337" t="s">
        <v>142</v>
      </c>
      <c r="B1337" t="s">
        <v>24</v>
      </c>
      <c r="C1337" t="s">
        <v>29</v>
      </c>
      <c r="D1337">
        <f>VLOOKUP(Schedule!B1337, 'Elo Ratings - Pre Season'!$A$2:$B$31,2, FALSE)</f>
        <v>1535.44519643647</v>
      </c>
      <c r="E1337">
        <f>VLOOKUP(Schedule!C1337, 'Elo Ratings - Pre Season'!$A$2:$B$31,2, FALSE)</f>
        <v>1559.22207084247</v>
      </c>
      <c r="F1337">
        <v>0.12727272727272701</v>
      </c>
    </row>
    <row r="1338" spans="1:6" x14ac:dyDescent="0.45">
      <c r="A1338" t="s">
        <v>142</v>
      </c>
      <c r="B1338" t="s">
        <v>32</v>
      </c>
      <c r="C1338" t="s">
        <v>16</v>
      </c>
      <c r="D1338">
        <f>VLOOKUP(Schedule!B1338, 'Elo Ratings - Pre Season'!$A$2:$B$31,2, FALSE)</f>
        <v>1514.0316812078199</v>
      </c>
      <c r="E1338">
        <f>VLOOKUP(Schedule!C1338, 'Elo Ratings - Pre Season'!$A$2:$B$31,2, FALSE)</f>
        <v>1474.3085107648601</v>
      </c>
      <c r="F1338">
        <v>4.4585987261146598E-2</v>
      </c>
    </row>
    <row r="1339" spans="1:6" x14ac:dyDescent="0.45">
      <c r="A1339" t="s">
        <v>142</v>
      </c>
      <c r="B1339" t="s">
        <v>28</v>
      </c>
      <c r="C1339" t="s">
        <v>39</v>
      </c>
      <c r="D1339">
        <f>VLOOKUP(Schedule!B1339, 'Elo Ratings - Pre Season'!$A$2:$B$31,2, FALSE)</f>
        <v>1468.3919248330999</v>
      </c>
      <c r="E1339">
        <f>VLOOKUP(Schedule!C1339, 'Elo Ratings - Pre Season'!$A$2:$B$31,2, FALSE)</f>
        <v>1505.1761432511801</v>
      </c>
      <c r="F1339">
        <v>5.7971014492753603E-2</v>
      </c>
    </row>
    <row r="1340" spans="1:6" x14ac:dyDescent="0.45">
      <c r="A1340" t="s">
        <v>142</v>
      </c>
      <c r="B1340" t="s">
        <v>18</v>
      </c>
      <c r="C1340" t="s">
        <v>20</v>
      </c>
      <c r="D1340">
        <f>VLOOKUP(Schedule!B1340, 'Elo Ratings - Pre Season'!$A$2:$B$31,2, FALSE)</f>
        <v>1422.7330514932301</v>
      </c>
      <c r="E1340">
        <f>VLOOKUP(Schedule!C1340, 'Elo Ratings - Pre Season'!$A$2:$B$31,2, FALSE)</f>
        <v>1506.4629567151301</v>
      </c>
      <c r="F1340">
        <v>-4.76190476190477E-2</v>
      </c>
    </row>
    <row r="1341" spans="1:6" x14ac:dyDescent="0.45">
      <c r="A1341" t="s">
        <v>142</v>
      </c>
      <c r="B1341" t="s">
        <v>31</v>
      </c>
      <c r="C1341" t="s">
        <v>21</v>
      </c>
      <c r="D1341">
        <f>VLOOKUP(Schedule!B1341, 'Elo Ratings - Pre Season'!$A$2:$B$31,2, FALSE)</f>
        <v>1527.6277566730801</v>
      </c>
      <c r="E1341">
        <f>VLOOKUP(Schedule!C1341, 'Elo Ratings - Pre Season'!$A$2:$B$31,2, FALSE)</f>
        <v>1537.2568075547799</v>
      </c>
      <c r="F1341">
        <v>6.3291139240506306E-2</v>
      </c>
    </row>
    <row r="1342" spans="1:6" x14ac:dyDescent="0.45">
      <c r="A1342" t="s">
        <v>142</v>
      </c>
      <c r="B1342" t="s">
        <v>33</v>
      </c>
      <c r="C1342" t="s">
        <v>15</v>
      </c>
      <c r="D1342">
        <f>VLOOKUP(Schedule!B1342, 'Elo Ratings - Pre Season'!$A$2:$B$31,2, FALSE)</f>
        <v>1427.1354796158</v>
      </c>
      <c r="E1342">
        <f>VLOOKUP(Schedule!C1342, 'Elo Ratings - Pre Season'!$A$2:$B$31,2, FALSE)</f>
        <v>1535.1075395159701</v>
      </c>
      <c r="F1342">
        <v>6.2111801242235101E-3</v>
      </c>
    </row>
    <row r="1343" spans="1:6" x14ac:dyDescent="0.45">
      <c r="A1343" t="s">
        <v>142</v>
      </c>
      <c r="B1343" t="s">
        <v>17</v>
      </c>
      <c r="C1343" t="s">
        <v>26</v>
      </c>
      <c r="D1343">
        <f>VLOOKUP(Schedule!B1343, 'Elo Ratings - Pre Season'!$A$2:$B$31,2, FALSE)</f>
        <v>1496.2510574284499</v>
      </c>
      <c r="E1343">
        <f>VLOOKUP(Schedule!C1343, 'Elo Ratings - Pre Season'!$A$2:$B$31,2, FALSE)</f>
        <v>1477.56939209144</v>
      </c>
      <c r="F1343">
        <v>-1.38888888888888E-2</v>
      </c>
    </row>
    <row r="1344" spans="1:6" x14ac:dyDescent="0.45">
      <c r="A1344" t="s">
        <v>142</v>
      </c>
      <c r="B1344" t="s">
        <v>34</v>
      </c>
      <c r="C1344" t="s">
        <v>19</v>
      </c>
      <c r="D1344">
        <f>VLOOKUP(Schedule!B1344, 'Elo Ratings - Pre Season'!$A$2:$B$31,2, FALSE)</f>
        <v>1503.8938502056101</v>
      </c>
      <c r="E1344">
        <f>VLOOKUP(Schedule!C1344, 'Elo Ratings - Pre Season'!$A$2:$B$31,2, FALSE)</f>
        <v>1501.1235706124401</v>
      </c>
      <c r="F1344">
        <v>4.7619047619047603E-2</v>
      </c>
    </row>
    <row r="1345" spans="1:6" x14ac:dyDescent="0.45">
      <c r="A1345" t="s">
        <v>142</v>
      </c>
      <c r="B1345" t="s">
        <v>37</v>
      </c>
      <c r="C1345" t="s">
        <v>22</v>
      </c>
      <c r="D1345">
        <f>VLOOKUP(Schedule!B1345, 'Elo Ratings - Pre Season'!$A$2:$B$31,2, FALSE)</f>
        <v>1526.2027098211199</v>
      </c>
      <c r="E1345">
        <f>VLOOKUP(Schedule!C1345, 'Elo Ratings - Pre Season'!$A$2:$B$31,2, FALSE)</f>
        <v>1536.86484917293</v>
      </c>
      <c r="F1345">
        <v>2.2471910112359699E-2</v>
      </c>
    </row>
    <row r="1346" spans="1:6" x14ac:dyDescent="0.45">
      <c r="A1346" t="s">
        <v>142</v>
      </c>
      <c r="B1346" t="s">
        <v>27</v>
      </c>
      <c r="C1346" t="s">
        <v>25</v>
      </c>
      <c r="D1346">
        <f>VLOOKUP(Schedule!B1346, 'Elo Ratings - Pre Season'!$A$2:$B$31,2, FALSE)</f>
        <v>1488.4482383178499</v>
      </c>
      <c r="E1346">
        <f>VLOOKUP(Schedule!C1346, 'Elo Ratings - Pre Season'!$A$2:$B$31,2, FALSE)</f>
        <v>1433.33420073452</v>
      </c>
      <c r="F1346">
        <v>4.5751633986928102E-2</v>
      </c>
    </row>
    <row r="1347" spans="1:6" x14ac:dyDescent="0.45">
      <c r="A1347" t="s">
        <v>142</v>
      </c>
      <c r="B1347" t="s">
        <v>42</v>
      </c>
      <c r="C1347" t="s">
        <v>41</v>
      </c>
      <c r="D1347">
        <f>VLOOKUP(Schedule!B1347, 'Elo Ratings - Pre Season'!$A$2:$B$31,2, FALSE)</f>
        <v>1590.545270505</v>
      </c>
      <c r="E1347">
        <f>VLOOKUP(Schedule!C1347, 'Elo Ratings - Pre Season'!$A$2:$B$31,2, FALSE)</f>
        <v>1537.03223861109</v>
      </c>
      <c r="F1347">
        <v>4.3902439024390297E-2</v>
      </c>
    </row>
    <row r="1348" spans="1:6" x14ac:dyDescent="0.45">
      <c r="A1348" t="s">
        <v>142</v>
      </c>
      <c r="B1348" t="s">
        <v>11</v>
      </c>
      <c r="C1348" t="s">
        <v>40</v>
      </c>
      <c r="D1348">
        <f>VLOOKUP(Schedule!B1348, 'Elo Ratings - Pre Season'!$A$2:$B$31,2, FALSE)</f>
        <v>1588.6730971234199</v>
      </c>
      <c r="E1348">
        <f>VLOOKUP(Schedule!C1348, 'Elo Ratings - Pre Season'!$A$2:$B$31,2, FALSE)</f>
        <v>1511.74507850229</v>
      </c>
      <c r="F1348">
        <v>4.2654028436019002E-2</v>
      </c>
    </row>
    <row r="1349" spans="1:6" x14ac:dyDescent="0.45">
      <c r="A1349" t="s">
        <v>142</v>
      </c>
      <c r="B1349" t="s">
        <v>36</v>
      </c>
      <c r="C1349" t="s">
        <v>23</v>
      </c>
      <c r="D1349">
        <f>VLOOKUP(Schedule!B1349, 'Elo Ratings - Pre Season'!$A$2:$B$31,2, FALSE)</f>
        <v>1418.47649220432</v>
      </c>
      <c r="E1349">
        <f>VLOOKUP(Schedule!C1349, 'Elo Ratings - Pre Season'!$A$2:$B$31,2, FALSE)</f>
        <v>1455.5883504191299</v>
      </c>
      <c r="F1349">
        <v>0.22834645669291301</v>
      </c>
    </row>
    <row r="1350" spans="1:6" x14ac:dyDescent="0.45">
      <c r="A1350" t="s">
        <v>142</v>
      </c>
      <c r="B1350" t="s">
        <v>10</v>
      </c>
      <c r="C1350" t="s">
        <v>35</v>
      </c>
      <c r="D1350">
        <f>VLOOKUP(Schedule!B1350, 'Elo Ratings - Pre Season'!$A$2:$B$31,2, FALSE)</f>
        <v>1513.7838452168801</v>
      </c>
      <c r="E1350">
        <f>VLOOKUP(Schedule!C1350, 'Elo Ratings - Pre Season'!$A$2:$B$31,2, FALSE)</f>
        <v>1517.8440011816001</v>
      </c>
      <c r="F1350">
        <v>2.9239766081871298E-2</v>
      </c>
    </row>
    <row r="1351" spans="1:6" x14ac:dyDescent="0.45">
      <c r="A1351" t="s">
        <v>143</v>
      </c>
      <c r="B1351" t="s">
        <v>28</v>
      </c>
      <c r="C1351" t="s">
        <v>39</v>
      </c>
      <c r="D1351">
        <f>VLOOKUP(Schedule!B1351, 'Elo Ratings - Pre Season'!$A$2:$B$31,2, FALSE)</f>
        <v>1468.3919248330999</v>
      </c>
      <c r="E1351">
        <f>VLOOKUP(Schedule!C1351, 'Elo Ratings - Pre Season'!$A$2:$B$31,2, FALSE)</f>
        <v>1505.1761432511801</v>
      </c>
      <c r="F1351">
        <v>5.7971014492753603E-2</v>
      </c>
    </row>
    <row r="1352" spans="1:6" x14ac:dyDescent="0.45">
      <c r="A1352" t="s">
        <v>143</v>
      </c>
      <c r="B1352" t="s">
        <v>18</v>
      </c>
      <c r="C1352" t="s">
        <v>20</v>
      </c>
      <c r="D1352">
        <f>VLOOKUP(Schedule!B1352, 'Elo Ratings - Pre Season'!$A$2:$B$31,2, FALSE)</f>
        <v>1422.7330514932301</v>
      </c>
      <c r="E1352">
        <f>VLOOKUP(Schedule!C1352, 'Elo Ratings - Pre Season'!$A$2:$B$31,2, FALSE)</f>
        <v>1506.4629567151301</v>
      </c>
      <c r="F1352">
        <v>-4.76190476190477E-2</v>
      </c>
    </row>
    <row r="1353" spans="1:6" x14ac:dyDescent="0.45">
      <c r="A1353" t="s">
        <v>143</v>
      </c>
      <c r="B1353" t="s">
        <v>42</v>
      </c>
      <c r="C1353" t="s">
        <v>41</v>
      </c>
      <c r="D1353">
        <f>VLOOKUP(Schedule!B1353, 'Elo Ratings - Pre Season'!$A$2:$B$31,2, FALSE)</f>
        <v>1590.545270505</v>
      </c>
      <c r="E1353">
        <f>VLOOKUP(Schedule!C1353, 'Elo Ratings - Pre Season'!$A$2:$B$31,2, FALSE)</f>
        <v>1537.03223861109</v>
      </c>
      <c r="F1353">
        <v>4.3902439024390297E-2</v>
      </c>
    </row>
    <row r="1354" spans="1:6" x14ac:dyDescent="0.45">
      <c r="A1354" t="s">
        <v>143</v>
      </c>
      <c r="B1354" t="s">
        <v>30</v>
      </c>
      <c r="C1354" t="s">
        <v>38</v>
      </c>
      <c r="D1354">
        <f>VLOOKUP(Schedule!B1354, 'Elo Ratings - Pre Season'!$A$2:$B$31,2, FALSE)</f>
        <v>1539.4562396036399</v>
      </c>
      <c r="E1354">
        <f>VLOOKUP(Schedule!C1354, 'Elo Ratings - Pre Season'!$A$2:$B$31,2, FALSE)</f>
        <v>1500.26839934439</v>
      </c>
      <c r="F1354">
        <v>9.3922651933701695E-2</v>
      </c>
    </row>
    <row r="1355" spans="1:6" x14ac:dyDescent="0.45">
      <c r="A1355" t="s">
        <v>143</v>
      </c>
      <c r="B1355" t="s">
        <v>17</v>
      </c>
      <c r="C1355" t="s">
        <v>26</v>
      </c>
      <c r="D1355">
        <f>VLOOKUP(Schedule!B1355, 'Elo Ratings - Pre Season'!$A$2:$B$31,2, FALSE)</f>
        <v>1496.2510574284499</v>
      </c>
      <c r="E1355">
        <f>VLOOKUP(Schedule!C1355, 'Elo Ratings - Pre Season'!$A$2:$B$31,2, FALSE)</f>
        <v>1477.56939209144</v>
      </c>
      <c r="F1355">
        <v>-1.38888888888888E-2</v>
      </c>
    </row>
    <row r="1356" spans="1:6" x14ac:dyDescent="0.45">
      <c r="A1356" t="s">
        <v>143</v>
      </c>
      <c r="B1356" t="s">
        <v>34</v>
      </c>
      <c r="C1356" t="s">
        <v>19</v>
      </c>
      <c r="D1356">
        <f>VLOOKUP(Schedule!B1356, 'Elo Ratings - Pre Season'!$A$2:$B$31,2, FALSE)</f>
        <v>1503.8938502056101</v>
      </c>
      <c r="E1356">
        <f>VLOOKUP(Schedule!C1356, 'Elo Ratings - Pre Season'!$A$2:$B$31,2, FALSE)</f>
        <v>1501.1235706124401</v>
      </c>
      <c r="F1356">
        <v>4.7619047619047603E-2</v>
      </c>
    </row>
    <row r="1357" spans="1:6" x14ac:dyDescent="0.45">
      <c r="A1357" t="s">
        <v>143</v>
      </c>
      <c r="B1357" t="s">
        <v>27</v>
      </c>
      <c r="C1357" t="s">
        <v>25</v>
      </c>
      <c r="D1357">
        <f>VLOOKUP(Schedule!B1357, 'Elo Ratings - Pre Season'!$A$2:$B$31,2, FALSE)</f>
        <v>1488.4482383178499</v>
      </c>
      <c r="E1357">
        <f>VLOOKUP(Schedule!C1357, 'Elo Ratings - Pre Season'!$A$2:$B$31,2, FALSE)</f>
        <v>1433.33420073452</v>
      </c>
      <c r="F1357">
        <v>4.5751633986928102E-2</v>
      </c>
    </row>
    <row r="1358" spans="1:6" x14ac:dyDescent="0.45">
      <c r="A1358" t="s">
        <v>143</v>
      </c>
      <c r="B1358" t="s">
        <v>24</v>
      </c>
      <c r="C1358" t="s">
        <v>29</v>
      </c>
      <c r="D1358">
        <f>VLOOKUP(Schedule!B1358, 'Elo Ratings - Pre Season'!$A$2:$B$31,2, FALSE)</f>
        <v>1535.44519643647</v>
      </c>
      <c r="E1358">
        <f>VLOOKUP(Schedule!C1358, 'Elo Ratings - Pre Season'!$A$2:$B$31,2, FALSE)</f>
        <v>1559.22207084247</v>
      </c>
      <c r="F1358">
        <v>0.12727272727272701</v>
      </c>
    </row>
    <row r="1359" spans="1:6" x14ac:dyDescent="0.45">
      <c r="A1359" t="s">
        <v>143</v>
      </c>
      <c r="B1359" t="s">
        <v>32</v>
      </c>
      <c r="C1359" t="s">
        <v>16</v>
      </c>
      <c r="D1359">
        <f>VLOOKUP(Schedule!B1359, 'Elo Ratings - Pre Season'!$A$2:$B$31,2, FALSE)</f>
        <v>1514.0316812078199</v>
      </c>
      <c r="E1359">
        <f>VLOOKUP(Schedule!C1359, 'Elo Ratings - Pre Season'!$A$2:$B$31,2, FALSE)</f>
        <v>1474.3085107648601</v>
      </c>
      <c r="F1359">
        <v>4.4585987261146598E-2</v>
      </c>
    </row>
    <row r="1360" spans="1:6" x14ac:dyDescent="0.45">
      <c r="A1360" t="s">
        <v>143</v>
      </c>
      <c r="B1360" t="s">
        <v>31</v>
      </c>
      <c r="C1360" t="s">
        <v>21</v>
      </c>
      <c r="D1360">
        <f>VLOOKUP(Schedule!B1360, 'Elo Ratings - Pre Season'!$A$2:$B$31,2, FALSE)</f>
        <v>1527.6277566730801</v>
      </c>
      <c r="E1360">
        <f>VLOOKUP(Schedule!C1360, 'Elo Ratings - Pre Season'!$A$2:$B$31,2, FALSE)</f>
        <v>1537.2568075547799</v>
      </c>
      <c r="F1360">
        <v>6.3291139240506306E-2</v>
      </c>
    </row>
    <row r="1361" spans="1:6" x14ac:dyDescent="0.45">
      <c r="A1361" t="s">
        <v>143</v>
      </c>
      <c r="B1361" t="s">
        <v>36</v>
      </c>
      <c r="C1361" t="s">
        <v>23</v>
      </c>
      <c r="D1361">
        <f>VLOOKUP(Schedule!B1361, 'Elo Ratings - Pre Season'!$A$2:$B$31,2, FALSE)</f>
        <v>1418.47649220432</v>
      </c>
      <c r="E1361">
        <f>VLOOKUP(Schedule!C1361, 'Elo Ratings - Pre Season'!$A$2:$B$31,2, FALSE)</f>
        <v>1455.5883504191299</v>
      </c>
      <c r="F1361">
        <v>0.22834645669291301</v>
      </c>
    </row>
    <row r="1362" spans="1:6" x14ac:dyDescent="0.45">
      <c r="A1362" t="s">
        <v>143</v>
      </c>
      <c r="B1362" t="s">
        <v>33</v>
      </c>
      <c r="C1362" t="s">
        <v>15</v>
      </c>
      <c r="D1362">
        <f>VLOOKUP(Schedule!B1362, 'Elo Ratings - Pre Season'!$A$2:$B$31,2, FALSE)</f>
        <v>1427.1354796158</v>
      </c>
      <c r="E1362">
        <f>VLOOKUP(Schedule!C1362, 'Elo Ratings - Pre Season'!$A$2:$B$31,2, FALSE)</f>
        <v>1535.1075395159701</v>
      </c>
      <c r="F1362">
        <v>6.2111801242235101E-3</v>
      </c>
    </row>
    <row r="1363" spans="1:6" x14ac:dyDescent="0.45">
      <c r="A1363" t="s">
        <v>143</v>
      </c>
      <c r="B1363" t="s">
        <v>10</v>
      </c>
      <c r="C1363" t="s">
        <v>35</v>
      </c>
      <c r="D1363">
        <f>VLOOKUP(Schedule!B1363, 'Elo Ratings - Pre Season'!$A$2:$B$31,2, FALSE)</f>
        <v>1513.7838452168801</v>
      </c>
      <c r="E1363">
        <f>VLOOKUP(Schedule!C1363, 'Elo Ratings - Pre Season'!$A$2:$B$31,2, FALSE)</f>
        <v>1517.8440011816001</v>
      </c>
      <c r="F1363">
        <v>2.9239766081871298E-2</v>
      </c>
    </row>
    <row r="1364" spans="1:6" x14ac:dyDescent="0.45">
      <c r="A1364" t="s">
        <v>143</v>
      </c>
      <c r="B1364" t="s">
        <v>37</v>
      </c>
      <c r="C1364" t="s">
        <v>22</v>
      </c>
      <c r="D1364">
        <f>VLOOKUP(Schedule!B1364, 'Elo Ratings - Pre Season'!$A$2:$B$31,2, FALSE)</f>
        <v>1526.2027098211199</v>
      </c>
      <c r="E1364">
        <f>VLOOKUP(Schedule!C1364, 'Elo Ratings - Pre Season'!$A$2:$B$31,2, FALSE)</f>
        <v>1536.86484917293</v>
      </c>
      <c r="F1364">
        <v>2.2471910112359699E-2</v>
      </c>
    </row>
    <row r="1365" spans="1:6" x14ac:dyDescent="0.45">
      <c r="A1365" t="s">
        <v>143</v>
      </c>
      <c r="B1365" t="s">
        <v>11</v>
      </c>
      <c r="C1365" t="s">
        <v>40</v>
      </c>
      <c r="D1365">
        <f>VLOOKUP(Schedule!B1365, 'Elo Ratings - Pre Season'!$A$2:$B$31,2, FALSE)</f>
        <v>1588.6730971234199</v>
      </c>
      <c r="E1365">
        <f>VLOOKUP(Schedule!C1365, 'Elo Ratings - Pre Season'!$A$2:$B$31,2, FALSE)</f>
        <v>1511.74507850229</v>
      </c>
      <c r="F1365">
        <v>4.2654028436019002E-2</v>
      </c>
    </row>
    <row r="1366" spans="1:6" x14ac:dyDescent="0.45">
      <c r="A1366" t="s">
        <v>144</v>
      </c>
      <c r="B1366" t="s">
        <v>28</v>
      </c>
      <c r="C1366" t="s">
        <v>39</v>
      </c>
      <c r="D1366">
        <f>VLOOKUP(Schedule!B1366, 'Elo Ratings - Pre Season'!$A$2:$B$31,2, FALSE)</f>
        <v>1468.3919248330999</v>
      </c>
      <c r="E1366">
        <f>VLOOKUP(Schedule!C1366, 'Elo Ratings - Pre Season'!$A$2:$B$31,2, FALSE)</f>
        <v>1505.1761432511801</v>
      </c>
      <c r="F1366">
        <v>5.7971014492753603E-2</v>
      </c>
    </row>
    <row r="1367" spans="1:6" x14ac:dyDescent="0.45">
      <c r="A1367" t="s">
        <v>144</v>
      </c>
      <c r="B1367" t="s">
        <v>18</v>
      </c>
      <c r="C1367" t="s">
        <v>20</v>
      </c>
      <c r="D1367">
        <f>VLOOKUP(Schedule!B1367, 'Elo Ratings - Pre Season'!$A$2:$B$31,2, FALSE)</f>
        <v>1422.7330514932301</v>
      </c>
      <c r="E1367">
        <f>VLOOKUP(Schedule!C1367, 'Elo Ratings - Pre Season'!$A$2:$B$31,2, FALSE)</f>
        <v>1506.4629567151301</v>
      </c>
      <c r="F1367">
        <v>-4.76190476190477E-2</v>
      </c>
    </row>
    <row r="1368" spans="1:6" x14ac:dyDescent="0.45">
      <c r="A1368" t="s">
        <v>144</v>
      </c>
      <c r="B1368" t="s">
        <v>26</v>
      </c>
      <c r="C1368" t="s">
        <v>34</v>
      </c>
      <c r="D1368">
        <f>VLOOKUP(Schedule!B1368, 'Elo Ratings - Pre Season'!$A$2:$B$31,2, FALSE)</f>
        <v>1477.56939209144</v>
      </c>
      <c r="E1368">
        <f>VLOOKUP(Schedule!C1368, 'Elo Ratings - Pre Season'!$A$2:$B$31,2, FALSE)</f>
        <v>1503.8938502056101</v>
      </c>
      <c r="F1368">
        <v>7.6687116564418296E-3</v>
      </c>
    </row>
    <row r="1369" spans="1:6" x14ac:dyDescent="0.45">
      <c r="A1369" t="s">
        <v>144</v>
      </c>
      <c r="B1369" t="s">
        <v>17</v>
      </c>
      <c r="C1369" t="s">
        <v>36</v>
      </c>
      <c r="D1369">
        <f>VLOOKUP(Schedule!B1369, 'Elo Ratings - Pre Season'!$A$2:$B$31,2, FALSE)</f>
        <v>1496.2510574284499</v>
      </c>
      <c r="E1369">
        <f>VLOOKUP(Schedule!C1369, 'Elo Ratings - Pre Season'!$A$2:$B$31,2, FALSE)</f>
        <v>1418.47649220432</v>
      </c>
      <c r="F1369">
        <v>-1.38888888888888E-2</v>
      </c>
    </row>
    <row r="1370" spans="1:6" x14ac:dyDescent="0.45">
      <c r="A1370" t="s">
        <v>144</v>
      </c>
      <c r="B1370" t="s">
        <v>25</v>
      </c>
      <c r="C1370" t="s">
        <v>24</v>
      </c>
      <c r="D1370">
        <f>VLOOKUP(Schedule!B1370, 'Elo Ratings - Pre Season'!$A$2:$B$31,2, FALSE)</f>
        <v>1433.33420073452</v>
      </c>
      <c r="E1370">
        <f>VLOOKUP(Schedule!C1370, 'Elo Ratings - Pre Season'!$A$2:$B$31,2, FALSE)</f>
        <v>1535.44519643647</v>
      </c>
      <c r="F1370">
        <v>-4.2253521126760597E-2</v>
      </c>
    </row>
    <row r="1371" spans="1:6" x14ac:dyDescent="0.45">
      <c r="A1371" t="s">
        <v>144</v>
      </c>
      <c r="B1371" t="s">
        <v>16</v>
      </c>
      <c r="C1371" t="s">
        <v>31</v>
      </c>
      <c r="D1371">
        <f>VLOOKUP(Schedule!B1371, 'Elo Ratings - Pre Season'!$A$2:$B$31,2, FALSE)</f>
        <v>1474.3085107648601</v>
      </c>
      <c r="E1371">
        <f>VLOOKUP(Schedule!C1371, 'Elo Ratings - Pre Season'!$A$2:$B$31,2, FALSE)</f>
        <v>1527.6277566730801</v>
      </c>
      <c r="F1371">
        <v>6.8493150684931406E-2</v>
      </c>
    </row>
    <row r="1372" spans="1:6" x14ac:dyDescent="0.45">
      <c r="A1372" t="s">
        <v>144</v>
      </c>
      <c r="B1372" t="s">
        <v>35</v>
      </c>
      <c r="C1372" t="s">
        <v>42</v>
      </c>
      <c r="D1372">
        <f>VLOOKUP(Schedule!B1372, 'Elo Ratings - Pre Season'!$A$2:$B$31,2, FALSE)</f>
        <v>1517.8440011816001</v>
      </c>
      <c r="E1372">
        <f>VLOOKUP(Schedule!C1372, 'Elo Ratings - Pre Season'!$A$2:$B$31,2, FALSE)</f>
        <v>1590.545270505</v>
      </c>
      <c r="F1372">
        <v>5.0632911392405201E-2</v>
      </c>
    </row>
    <row r="1373" spans="1:6" x14ac:dyDescent="0.45">
      <c r="A1373" t="s">
        <v>145</v>
      </c>
      <c r="B1373" t="s">
        <v>15</v>
      </c>
      <c r="C1373" t="s">
        <v>32</v>
      </c>
      <c r="D1373">
        <f>VLOOKUP(Schedule!B1373, 'Elo Ratings - Pre Season'!$A$2:$B$31,2, FALSE)</f>
        <v>1535.1075395159701</v>
      </c>
      <c r="E1373">
        <f>VLOOKUP(Schedule!C1373, 'Elo Ratings - Pre Season'!$A$2:$B$31,2, FALSE)</f>
        <v>1514.0316812078199</v>
      </c>
      <c r="F1373">
        <v>2.1739130434782698E-2</v>
      </c>
    </row>
    <row r="1374" spans="1:6" x14ac:dyDescent="0.45">
      <c r="A1374" t="s">
        <v>145</v>
      </c>
      <c r="B1374" t="s">
        <v>26</v>
      </c>
      <c r="C1374" t="s">
        <v>34</v>
      </c>
      <c r="D1374">
        <f>VLOOKUP(Schedule!B1374, 'Elo Ratings - Pre Season'!$A$2:$B$31,2, FALSE)</f>
        <v>1477.56939209144</v>
      </c>
      <c r="E1374">
        <f>VLOOKUP(Schedule!C1374, 'Elo Ratings - Pre Season'!$A$2:$B$31,2, FALSE)</f>
        <v>1503.8938502056101</v>
      </c>
      <c r="F1374">
        <v>7.6687116564418296E-3</v>
      </c>
    </row>
    <row r="1375" spans="1:6" x14ac:dyDescent="0.45">
      <c r="A1375" t="s">
        <v>145</v>
      </c>
      <c r="B1375" t="s">
        <v>41</v>
      </c>
      <c r="C1375" t="s">
        <v>11</v>
      </c>
      <c r="D1375">
        <f>VLOOKUP(Schedule!B1375, 'Elo Ratings - Pre Season'!$A$2:$B$31,2, FALSE)</f>
        <v>1537.03223861109</v>
      </c>
      <c r="E1375">
        <f>VLOOKUP(Schedule!C1375, 'Elo Ratings - Pre Season'!$A$2:$B$31,2, FALSE)</f>
        <v>1588.6730971234199</v>
      </c>
      <c r="F1375">
        <v>8.4745762711864403E-2</v>
      </c>
    </row>
    <row r="1376" spans="1:6" x14ac:dyDescent="0.45">
      <c r="A1376" t="s">
        <v>145</v>
      </c>
      <c r="B1376" t="s">
        <v>21</v>
      </c>
      <c r="C1376" t="s">
        <v>30</v>
      </c>
      <c r="D1376">
        <f>VLOOKUP(Schedule!B1376, 'Elo Ratings - Pre Season'!$A$2:$B$31,2, FALSE)</f>
        <v>1537.2568075547799</v>
      </c>
      <c r="E1376">
        <f>VLOOKUP(Schedule!C1376, 'Elo Ratings - Pre Season'!$A$2:$B$31,2, FALSE)</f>
        <v>1539.4562396036399</v>
      </c>
      <c r="F1376">
        <v>0.124324324324324</v>
      </c>
    </row>
    <row r="1377" spans="1:6" x14ac:dyDescent="0.45">
      <c r="A1377" t="s">
        <v>145</v>
      </c>
      <c r="B1377" t="s">
        <v>17</v>
      </c>
      <c r="C1377" t="s">
        <v>36</v>
      </c>
      <c r="D1377">
        <f>VLOOKUP(Schedule!B1377, 'Elo Ratings - Pre Season'!$A$2:$B$31,2, FALSE)</f>
        <v>1496.2510574284499</v>
      </c>
      <c r="E1377">
        <f>VLOOKUP(Schedule!C1377, 'Elo Ratings - Pre Season'!$A$2:$B$31,2, FALSE)</f>
        <v>1418.47649220432</v>
      </c>
      <c r="F1377">
        <v>-1.38888888888888E-2</v>
      </c>
    </row>
    <row r="1378" spans="1:6" x14ac:dyDescent="0.45">
      <c r="A1378" t="s">
        <v>145</v>
      </c>
      <c r="B1378" t="s">
        <v>39</v>
      </c>
      <c r="C1378" t="s">
        <v>18</v>
      </c>
      <c r="D1378">
        <f>VLOOKUP(Schedule!B1378, 'Elo Ratings - Pre Season'!$A$2:$B$31,2, FALSE)</f>
        <v>1505.1761432511801</v>
      </c>
      <c r="E1378">
        <f>VLOOKUP(Schedule!C1378, 'Elo Ratings - Pre Season'!$A$2:$B$31,2, FALSE)</f>
        <v>1422.7330514932301</v>
      </c>
      <c r="F1378">
        <v>0.102272727272727</v>
      </c>
    </row>
    <row r="1379" spans="1:6" x14ac:dyDescent="0.45">
      <c r="A1379" t="s">
        <v>145</v>
      </c>
      <c r="B1379" t="s">
        <v>38</v>
      </c>
      <c r="C1379" t="s">
        <v>33</v>
      </c>
      <c r="D1379">
        <f>VLOOKUP(Schedule!B1379, 'Elo Ratings - Pre Season'!$A$2:$B$31,2, FALSE)</f>
        <v>1500.26839934439</v>
      </c>
      <c r="E1379">
        <f>VLOOKUP(Schedule!C1379, 'Elo Ratings - Pre Season'!$A$2:$B$31,2, FALSE)</f>
        <v>1427.1354796158</v>
      </c>
      <c r="F1379">
        <v>5.1282051282051398E-2</v>
      </c>
    </row>
    <row r="1380" spans="1:6" x14ac:dyDescent="0.45">
      <c r="A1380" t="s">
        <v>145</v>
      </c>
      <c r="B1380" t="s">
        <v>20</v>
      </c>
      <c r="C1380" t="s">
        <v>23</v>
      </c>
      <c r="D1380">
        <f>VLOOKUP(Schedule!B1380, 'Elo Ratings - Pre Season'!$A$2:$B$31,2, FALSE)</f>
        <v>1506.4629567151301</v>
      </c>
      <c r="E1380">
        <f>VLOOKUP(Schedule!C1380, 'Elo Ratings - Pre Season'!$A$2:$B$31,2, FALSE)</f>
        <v>1455.5883504191299</v>
      </c>
      <c r="F1380">
        <v>7.3170731707316999E-2</v>
      </c>
    </row>
    <row r="1381" spans="1:6" x14ac:dyDescent="0.45">
      <c r="A1381" t="s">
        <v>145</v>
      </c>
      <c r="B1381" t="s">
        <v>25</v>
      </c>
      <c r="C1381" t="s">
        <v>24</v>
      </c>
      <c r="D1381">
        <f>VLOOKUP(Schedule!B1381, 'Elo Ratings - Pre Season'!$A$2:$B$31,2, FALSE)</f>
        <v>1433.33420073452</v>
      </c>
      <c r="E1381">
        <f>VLOOKUP(Schedule!C1381, 'Elo Ratings - Pre Season'!$A$2:$B$31,2, FALSE)</f>
        <v>1535.44519643647</v>
      </c>
      <c r="F1381">
        <v>-4.2253521126760597E-2</v>
      </c>
    </row>
    <row r="1382" spans="1:6" x14ac:dyDescent="0.45">
      <c r="A1382" t="s">
        <v>145</v>
      </c>
      <c r="B1382" t="s">
        <v>29</v>
      </c>
      <c r="C1382" t="s">
        <v>27</v>
      </c>
      <c r="D1382">
        <f>VLOOKUP(Schedule!B1382, 'Elo Ratings - Pre Season'!$A$2:$B$31,2, FALSE)</f>
        <v>1559.22207084247</v>
      </c>
      <c r="E1382">
        <f>VLOOKUP(Schedule!C1382, 'Elo Ratings - Pre Season'!$A$2:$B$31,2, FALSE)</f>
        <v>1488.4482383178499</v>
      </c>
      <c r="F1382">
        <v>-4.08163265306122E-2</v>
      </c>
    </row>
    <row r="1383" spans="1:6" x14ac:dyDescent="0.45">
      <c r="A1383" t="s">
        <v>145</v>
      </c>
      <c r="B1383" t="s">
        <v>40</v>
      </c>
      <c r="C1383" t="s">
        <v>28</v>
      </c>
      <c r="D1383">
        <f>VLOOKUP(Schedule!B1383, 'Elo Ratings - Pre Season'!$A$2:$B$31,2, FALSE)</f>
        <v>1511.74507850229</v>
      </c>
      <c r="E1383">
        <f>VLOOKUP(Schedule!C1383, 'Elo Ratings - Pre Season'!$A$2:$B$31,2, FALSE)</f>
        <v>1468.3919248330999</v>
      </c>
      <c r="F1383">
        <v>6.7415730337078705E-2</v>
      </c>
    </row>
    <row r="1384" spans="1:6" x14ac:dyDescent="0.45">
      <c r="A1384" t="s">
        <v>145</v>
      </c>
      <c r="B1384" t="s">
        <v>16</v>
      </c>
      <c r="C1384" t="s">
        <v>31</v>
      </c>
      <c r="D1384">
        <f>VLOOKUP(Schedule!B1384, 'Elo Ratings - Pre Season'!$A$2:$B$31,2, FALSE)</f>
        <v>1474.3085107648601</v>
      </c>
      <c r="E1384">
        <f>VLOOKUP(Schedule!C1384, 'Elo Ratings - Pre Season'!$A$2:$B$31,2, FALSE)</f>
        <v>1527.6277566730801</v>
      </c>
      <c r="F1384">
        <v>6.8493150684931406E-2</v>
      </c>
    </row>
    <row r="1385" spans="1:6" x14ac:dyDescent="0.45">
      <c r="A1385" t="s">
        <v>145</v>
      </c>
      <c r="B1385" t="s">
        <v>10</v>
      </c>
      <c r="C1385" t="s">
        <v>37</v>
      </c>
      <c r="D1385">
        <f>VLOOKUP(Schedule!B1385, 'Elo Ratings - Pre Season'!$A$2:$B$31,2, FALSE)</f>
        <v>1513.7838452168801</v>
      </c>
      <c r="E1385">
        <f>VLOOKUP(Schedule!C1385, 'Elo Ratings - Pre Season'!$A$2:$B$31,2, FALSE)</f>
        <v>1526.2027098211199</v>
      </c>
      <c r="F1385">
        <v>2.9239766081871298E-2</v>
      </c>
    </row>
    <row r="1386" spans="1:6" x14ac:dyDescent="0.45">
      <c r="A1386" t="s">
        <v>145</v>
      </c>
      <c r="B1386" t="s">
        <v>35</v>
      </c>
      <c r="C1386" t="s">
        <v>42</v>
      </c>
      <c r="D1386">
        <f>VLOOKUP(Schedule!B1386, 'Elo Ratings - Pre Season'!$A$2:$B$31,2, FALSE)</f>
        <v>1517.8440011816001</v>
      </c>
      <c r="E1386">
        <f>VLOOKUP(Schedule!C1386, 'Elo Ratings - Pre Season'!$A$2:$B$31,2, FALSE)</f>
        <v>1590.545270505</v>
      </c>
      <c r="F1386">
        <v>5.0632911392405201E-2</v>
      </c>
    </row>
    <row r="1387" spans="1:6" x14ac:dyDescent="0.45">
      <c r="A1387" t="s">
        <v>145</v>
      </c>
      <c r="B1387" t="s">
        <v>19</v>
      </c>
      <c r="C1387" t="s">
        <v>22</v>
      </c>
      <c r="D1387">
        <f>VLOOKUP(Schedule!B1387, 'Elo Ratings - Pre Season'!$A$2:$B$31,2, FALSE)</f>
        <v>1501.1235706124401</v>
      </c>
      <c r="E1387">
        <f>VLOOKUP(Schedule!C1387, 'Elo Ratings - Pre Season'!$A$2:$B$31,2, FALSE)</f>
        <v>1536.86484917293</v>
      </c>
      <c r="F1387">
        <v>0.1125</v>
      </c>
    </row>
    <row r="1388" spans="1:6" x14ac:dyDescent="0.45">
      <c r="A1388" t="s">
        <v>146</v>
      </c>
      <c r="B1388" t="s">
        <v>25</v>
      </c>
      <c r="C1388" t="s">
        <v>24</v>
      </c>
      <c r="D1388">
        <f>VLOOKUP(Schedule!B1388, 'Elo Ratings - Pre Season'!$A$2:$B$31,2, FALSE)</f>
        <v>1433.33420073452</v>
      </c>
      <c r="E1388">
        <f>VLOOKUP(Schedule!C1388, 'Elo Ratings - Pre Season'!$A$2:$B$31,2, FALSE)</f>
        <v>1535.44519643647</v>
      </c>
      <c r="F1388">
        <v>-4.2253521126760597E-2</v>
      </c>
    </row>
    <row r="1389" spans="1:6" x14ac:dyDescent="0.45">
      <c r="A1389" t="s">
        <v>146</v>
      </c>
      <c r="B1389" t="s">
        <v>15</v>
      </c>
      <c r="C1389" t="s">
        <v>32</v>
      </c>
      <c r="D1389">
        <f>VLOOKUP(Schedule!B1389, 'Elo Ratings - Pre Season'!$A$2:$B$31,2, FALSE)</f>
        <v>1535.1075395159701</v>
      </c>
      <c r="E1389">
        <f>VLOOKUP(Schedule!C1389, 'Elo Ratings - Pre Season'!$A$2:$B$31,2, FALSE)</f>
        <v>1514.0316812078199</v>
      </c>
      <c r="F1389">
        <v>2.1739130434782698E-2</v>
      </c>
    </row>
    <row r="1390" spans="1:6" x14ac:dyDescent="0.45">
      <c r="A1390" t="s">
        <v>146</v>
      </c>
      <c r="B1390" t="s">
        <v>26</v>
      </c>
      <c r="C1390" t="s">
        <v>34</v>
      </c>
      <c r="D1390">
        <f>VLOOKUP(Schedule!B1390, 'Elo Ratings - Pre Season'!$A$2:$B$31,2, FALSE)</f>
        <v>1477.56939209144</v>
      </c>
      <c r="E1390">
        <f>VLOOKUP(Schedule!C1390, 'Elo Ratings - Pre Season'!$A$2:$B$31,2, FALSE)</f>
        <v>1503.8938502056101</v>
      </c>
      <c r="F1390">
        <v>7.6687116564418296E-3</v>
      </c>
    </row>
    <row r="1391" spans="1:6" x14ac:dyDescent="0.45">
      <c r="A1391" t="s">
        <v>146</v>
      </c>
      <c r="B1391" t="s">
        <v>10</v>
      </c>
      <c r="C1391" t="s">
        <v>37</v>
      </c>
      <c r="D1391">
        <f>VLOOKUP(Schedule!B1391, 'Elo Ratings - Pre Season'!$A$2:$B$31,2, FALSE)</f>
        <v>1513.7838452168801</v>
      </c>
      <c r="E1391">
        <f>VLOOKUP(Schedule!C1391, 'Elo Ratings - Pre Season'!$A$2:$B$31,2, FALSE)</f>
        <v>1526.2027098211199</v>
      </c>
      <c r="F1391">
        <v>2.9239766081871298E-2</v>
      </c>
    </row>
    <row r="1392" spans="1:6" x14ac:dyDescent="0.45">
      <c r="A1392" t="s">
        <v>146</v>
      </c>
      <c r="B1392" t="s">
        <v>21</v>
      </c>
      <c r="C1392" t="s">
        <v>30</v>
      </c>
      <c r="D1392">
        <f>VLOOKUP(Schedule!B1392, 'Elo Ratings - Pre Season'!$A$2:$B$31,2, FALSE)</f>
        <v>1537.2568075547799</v>
      </c>
      <c r="E1392">
        <f>VLOOKUP(Schedule!C1392, 'Elo Ratings - Pre Season'!$A$2:$B$31,2, FALSE)</f>
        <v>1539.4562396036399</v>
      </c>
      <c r="F1392">
        <v>0.124324324324324</v>
      </c>
    </row>
    <row r="1393" spans="1:6" x14ac:dyDescent="0.45">
      <c r="A1393" t="s">
        <v>146</v>
      </c>
      <c r="B1393" t="s">
        <v>41</v>
      </c>
      <c r="C1393" t="s">
        <v>11</v>
      </c>
      <c r="D1393">
        <f>VLOOKUP(Schedule!B1393, 'Elo Ratings - Pre Season'!$A$2:$B$31,2, FALSE)</f>
        <v>1537.03223861109</v>
      </c>
      <c r="E1393">
        <f>VLOOKUP(Schedule!C1393, 'Elo Ratings - Pre Season'!$A$2:$B$31,2, FALSE)</f>
        <v>1588.6730971234199</v>
      </c>
      <c r="F1393">
        <v>8.4745762711864403E-2</v>
      </c>
    </row>
    <row r="1394" spans="1:6" x14ac:dyDescent="0.45">
      <c r="A1394" t="s">
        <v>146</v>
      </c>
      <c r="B1394" t="s">
        <v>17</v>
      </c>
      <c r="C1394" t="s">
        <v>36</v>
      </c>
      <c r="D1394">
        <f>VLOOKUP(Schedule!B1394, 'Elo Ratings - Pre Season'!$A$2:$B$31,2, FALSE)</f>
        <v>1496.2510574284499</v>
      </c>
      <c r="E1394">
        <f>VLOOKUP(Schedule!C1394, 'Elo Ratings - Pre Season'!$A$2:$B$31,2, FALSE)</f>
        <v>1418.47649220432</v>
      </c>
      <c r="F1394">
        <v>-1.38888888888888E-2</v>
      </c>
    </row>
    <row r="1395" spans="1:6" x14ac:dyDescent="0.45">
      <c r="A1395" t="s">
        <v>146</v>
      </c>
      <c r="B1395" t="s">
        <v>39</v>
      </c>
      <c r="C1395" t="s">
        <v>18</v>
      </c>
      <c r="D1395">
        <f>VLOOKUP(Schedule!B1395, 'Elo Ratings - Pre Season'!$A$2:$B$31,2, FALSE)</f>
        <v>1505.1761432511801</v>
      </c>
      <c r="E1395">
        <f>VLOOKUP(Schedule!C1395, 'Elo Ratings - Pre Season'!$A$2:$B$31,2, FALSE)</f>
        <v>1422.7330514932301</v>
      </c>
      <c r="F1395">
        <v>0.102272727272727</v>
      </c>
    </row>
    <row r="1396" spans="1:6" x14ac:dyDescent="0.45">
      <c r="A1396" t="s">
        <v>146</v>
      </c>
      <c r="B1396" t="s">
        <v>38</v>
      </c>
      <c r="C1396" t="s">
        <v>33</v>
      </c>
      <c r="D1396">
        <f>VLOOKUP(Schedule!B1396, 'Elo Ratings - Pre Season'!$A$2:$B$31,2, FALSE)</f>
        <v>1500.26839934439</v>
      </c>
      <c r="E1396">
        <f>VLOOKUP(Schedule!C1396, 'Elo Ratings - Pre Season'!$A$2:$B$31,2, FALSE)</f>
        <v>1427.1354796158</v>
      </c>
      <c r="F1396">
        <v>5.1282051282051398E-2</v>
      </c>
    </row>
    <row r="1397" spans="1:6" x14ac:dyDescent="0.45">
      <c r="A1397" t="s">
        <v>146</v>
      </c>
      <c r="B1397" t="s">
        <v>20</v>
      </c>
      <c r="C1397" t="s">
        <v>23</v>
      </c>
      <c r="D1397">
        <f>VLOOKUP(Schedule!B1397, 'Elo Ratings - Pre Season'!$A$2:$B$31,2, FALSE)</f>
        <v>1506.4629567151301</v>
      </c>
      <c r="E1397">
        <f>VLOOKUP(Schedule!C1397, 'Elo Ratings - Pre Season'!$A$2:$B$31,2, FALSE)</f>
        <v>1455.5883504191299</v>
      </c>
      <c r="F1397">
        <v>7.3170731707316999E-2</v>
      </c>
    </row>
    <row r="1398" spans="1:6" x14ac:dyDescent="0.45">
      <c r="A1398" t="s">
        <v>146</v>
      </c>
      <c r="B1398" t="s">
        <v>29</v>
      </c>
      <c r="C1398" t="s">
        <v>27</v>
      </c>
      <c r="D1398">
        <f>VLOOKUP(Schedule!B1398, 'Elo Ratings - Pre Season'!$A$2:$B$31,2, FALSE)</f>
        <v>1559.22207084247</v>
      </c>
      <c r="E1398">
        <f>VLOOKUP(Schedule!C1398, 'Elo Ratings - Pre Season'!$A$2:$B$31,2, FALSE)</f>
        <v>1488.4482383178499</v>
      </c>
      <c r="F1398">
        <v>-4.08163265306122E-2</v>
      </c>
    </row>
    <row r="1399" spans="1:6" x14ac:dyDescent="0.45">
      <c r="A1399" t="s">
        <v>146</v>
      </c>
      <c r="B1399" t="s">
        <v>40</v>
      </c>
      <c r="C1399" t="s">
        <v>28</v>
      </c>
      <c r="D1399">
        <f>VLOOKUP(Schedule!B1399, 'Elo Ratings - Pre Season'!$A$2:$B$31,2, FALSE)</f>
        <v>1511.74507850229</v>
      </c>
      <c r="E1399">
        <f>VLOOKUP(Schedule!C1399, 'Elo Ratings - Pre Season'!$A$2:$B$31,2, FALSE)</f>
        <v>1468.3919248330999</v>
      </c>
      <c r="F1399">
        <v>6.7415730337078705E-2</v>
      </c>
    </row>
    <row r="1400" spans="1:6" x14ac:dyDescent="0.45">
      <c r="A1400" t="s">
        <v>146</v>
      </c>
      <c r="B1400" t="s">
        <v>16</v>
      </c>
      <c r="C1400" t="s">
        <v>31</v>
      </c>
      <c r="D1400">
        <f>VLOOKUP(Schedule!B1400, 'Elo Ratings - Pre Season'!$A$2:$B$31,2, FALSE)</f>
        <v>1474.3085107648601</v>
      </c>
      <c r="E1400">
        <f>VLOOKUP(Schedule!C1400, 'Elo Ratings - Pre Season'!$A$2:$B$31,2, FALSE)</f>
        <v>1527.6277566730801</v>
      </c>
      <c r="F1400">
        <v>6.8493150684931406E-2</v>
      </c>
    </row>
    <row r="1401" spans="1:6" x14ac:dyDescent="0.45">
      <c r="A1401" t="s">
        <v>146</v>
      </c>
      <c r="B1401" t="s">
        <v>35</v>
      </c>
      <c r="C1401" t="s">
        <v>42</v>
      </c>
      <c r="D1401">
        <f>VLOOKUP(Schedule!B1401, 'Elo Ratings - Pre Season'!$A$2:$B$31,2, FALSE)</f>
        <v>1517.8440011816001</v>
      </c>
      <c r="E1401">
        <f>VLOOKUP(Schedule!C1401, 'Elo Ratings - Pre Season'!$A$2:$B$31,2, FALSE)</f>
        <v>1590.545270505</v>
      </c>
      <c r="F1401">
        <v>5.0632911392405201E-2</v>
      </c>
    </row>
    <row r="1402" spans="1:6" x14ac:dyDescent="0.45">
      <c r="A1402" t="s">
        <v>146</v>
      </c>
      <c r="B1402" t="s">
        <v>19</v>
      </c>
      <c r="C1402" t="s">
        <v>22</v>
      </c>
      <c r="D1402">
        <f>VLOOKUP(Schedule!B1402, 'Elo Ratings - Pre Season'!$A$2:$B$31,2, FALSE)</f>
        <v>1501.1235706124401</v>
      </c>
      <c r="E1402">
        <f>VLOOKUP(Schedule!C1402, 'Elo Ratings - Pre Season'!$A$2:$B$31,2, FALSE)</f>
        <v>1536.86484917293</v>
      </c>
      <c r="F1402">
        <v>0.1125</v>
      </c>
    </row>
    <row r="1403" spans="1:6" x14ac:dyDescent="0.45">
      <c r="A1403" t="s">
        <v>147</v>
      </c>
      <c r="B1403" t="s">
        <v>17</v>
      </c>
      <c r="C1403" t="s">
        <v>36</v>
      </c>
      <c r="D1403">
        <f>VLOOKUP(Schedule!B1403, 'Elo Ratings - Pre Season'!$A$2:$B$31,2, FALSE)</f>
        <v>1496.2510574284499</v>
      </c>
      <c r="E1403">
        <f>VLOOKUP(Schedule!C1403, 'Elo Ratings - Pre Season'!$A$2:$B$31,2, FALSE)</f>
        <v>1418.47649220432</v>
      </c>
      <c r="F1403">
        <v>-1.38888888888888E-2</v>
      </c>
    </row>
    <row r="1404" spans="1:6" x14ac:dyDescent="0.45">
      <c r="A1404" t="s">
        <v>147</v>
      </c>
      <c r="B1404" t="s">
        <v>26</v>
      </c>
      <c r="C1404" t="s">
        <v>34</v>
      </c>
      <c r="D1404">
        <f>VLOOKUP(Schedule!B1404, 'Elo Ratings - Pre Season'!$A$2:$B$31,2, FALSE)</f>
        <v>1477.56939209144</v>
      </c>
      <c r="E1404">
        <f>VLOOKUP(Schedule!C1404, 'Elo Ratings - Pre Season'!$A$2:$B$31,2, FALSE)</f>
        <v>1503.8938502056101</v>
      </c>
      <c r="F1404">
        <v>7.6687116564418296E-3</v>
      </c>
    </row>
    <row r="1405" spans="1:6" x14ac:dyDescent="0.45">
      <c r="A1405" t="s">
        <v>147</v>
      </c>
      <c r="B1405" t="s">
        <v>39</v>
      </c>
      <c r="C1405" t="s">
        <v>18</v>
      </c>
      <c r="D1405">
        <f>VLOOKUP(Schedule!B1405, 'Elo Ratings - Pre Season'!$A$2:$B$31,2, FALSE)</f>
        <v>1505.1761432511801</v>
      </c>
      <c r="E1405">
        <f>VLOOKUP(Schedule!C1405, 'Elo Ratings - Pre Season'!$A$2:$B$31,2, FALSE)</f>
        <v>1422.7330514932301</v>
      </c>
      <c r="F1405">
        <v>0.102272727272727</v>
      </c>
    </row>
    <row r="1406" spans="1:6" x14ac:dyDescent="0.45">
      <c r="A1406" t="s">
        <v>147</v>
      </c>
      <c r="B1406" t="s">
        <v>40</v>
      </c>
      <c r="C1406" t="s">
        <v>28</v>
      </c>
      <c r="D1406">
        <f>VLOOKUP(Schedule!B1406, 'Elo Ratings - Pre Season'!$A$2:$B$31,2, FALSE)</f>
        <v>1511.74507850229</v>
      </c>
      <c r="E1406">
        <f>VLOOKUP(Schedule!C1406, 'Elo Ratings - Pre Season'!$A$2:$B$31,2, FALSE)</f>
        <v>1468.3919248330999</v>
      </c>
      <c r="F1406">
        <v>6.7415730337078705E-2</v>
      </c>
    </row>
    <row r="1407" spans="1:6" x14ac:dyDescent="0.45">
      <c r="A1407" t="s">
        <v>147</v>
      </c>
      <c r="B1407" t="s">
        <v>19</v>
      </c>
      <c r="C1407" t="s">
        <v>22</v>
      </c>
      <c r="D1407">
        <f>VLOOKUP(Schedule!B1407, 'Elo Ratings - Pre Season'!$A$2:$B$31,2, FALSE)</f>
        <v>1501.1235706124401</v>
      </c>
      <c r="E1407">
        <f>VLOOKUP(Schedule!C1407, 'Elo Ratings - Pre Season'!$A$2:$B$31,2, FALSE)</f>
        <v>1536.86484917293</v>
      </c>
      <c r="F1407">
        <v>0.1125</v>
      </c>
    </row>
    <row r="1408" spans="1:6" x14ac:dyDescent="0.45">
      <c r="A1408" t="s">
        <v>147</v>
      </c>
      <c r="B1408" t="s">
        <v>41</v>
      </c>
      <c r="C1408" t="s">
        <v>11</v>
      </c>
      <c r="D1408">
        <f>VLOOKUP(Schedule!B1408, 'Elo Ratings - Pre Season'!$A$2:$B$31,2, FALSE)</f>
        <v>1537.03223861109</v>
      </c>
      <c r="E1408">
        <f>VLOOKUP(Schedule!C1408, 'Elo Ratings - Pre Season'!$A$2:$B$31,2, FALSE)</f>
        <v>1588.6730971234199</v>
      </c>
      <c r="F1408">
        <v>8.4745762711864403E-2</v>
      </c>
    </row>
    <row r="1409" spans="1:6" x14ac:dyDescent="0.45">
      <c r="A1409" t="s">
        <v>147</v>
      </c>
      <c r="B1409" t="s">
        <v>15</v>
      </c>
      <c r="C1409" t="s">
        <v>32</v>
      </c>
      <c r="D1409">
        <f>VLOOKUP(Schedule!B1409, 'Elo Ratings - Pre Season'!$A$2:$B$31,2, FALSE)</f>
        <v>1535.1075395159701</v>
      </c>
      <c r="E1409">
        <f>VLOOKUP(Schedule!C1409, 'Elo Ratings - Pre Season'!$A$2:$B$31,2, FALSE)</f>
        <v>1514.0316812078199</v>
      </c>
      <c r="F1409">
        <v>2.1739130434782698E-2</v>
      </c>
    </row>
    <row r="1410" spans="1:6" x14ac:dyDescent="0.45">
      <c r="A1410" t="s">
        <v>147</v>
      </c>
      <c r="B1410" t="s">
        <v>21</v>
      </c>
      <c r="C1410" t="s">
        <v>30</v>
      </c>
      <c r="D1410">
        <f>VLOOKUP(Schedule!B1410, 'Elo Ratings - Pre Season'!$A$2:$B$31,2, FALSE)</f>
        <v>1537.2568075547799</v>
      </c>
      <c r="E1410">
        <f>VLOOKUP(Schedule!C1410, 'Elo Ratings - Pre Season'!$A$2:$B$31,2, FALSE)</f>
        <v>1539.4562396036399</v>
      </c>
      <c r="F1410">
        <v>0.124324324324324</v>
      </c>
    </row>
    <row r="1411" spans="1:6" x14ac:dyDescent="0.45">
      <c r="A1411" t="s">
        <v>147</v>
      </c>
      <c r="B1411" t="s">
        <v>38</v>
      </c>
      <c r="C1411" t="s">
        <v>33</v>
      </c>
      <c r="D1411">
        <f>VLOOKUP(Schedule!B1411, 'Elo Ratings - Pre Season'!$A$2:$B$31,2, FALSE)</f>
        <v>1500.26839934439</v>
      </c>
      <c r="E1411">
        <f>VLOOKUP(Schedule!C1411, 'Elo Ratings - Pre Season'!$A$2:$B$31,2, FALSE)</f>
        <v>1427.1354796158</v>
      </c>
      <c r="F1411">
        <v>5.1282051282051398E-2</v>
      </c>
    </row>
    <row r="1412" spans="1:6" x14ac:dyDescent="0.45">
      <c r="A1412" t="s">
        <v>147</v>
      </c>
      <c r="B1412" t="s">
        <v>29</v>
      </c>
      <c r="C1412" t="s">
        <v>27</v>
      </c>
      <c r="D1412">
        <f>VLOOKUP(Schedule!B1412, 'Elo Ratings - Pre Season'!$A$2:$B$31,2, FALSE)</f>
        <v>1559.22207084247</v>
      </c>
      <c r="E1412">
        <f>VLOOKUP(Schedule!C1412, 'Elo Ratings - Pre Season'!$A$2:$B$31,2, FALSE)</f>
        <v>1488.4482383178499</v>
      </c>
      <c r="F1412">
        <v>-4.08163265306122E-2</v>
      </c>
    </row>
    <row r="1413" spans="1:6" x14ac:dyDescent="0.45">
      <c r="A1413" t="s">
        <v>147</v>
      </c>
      <c r="B1413" t="s">
        <v>16</v>
      </c>
      <c r="C1413" t="s">
        <v>37</v>
      </c>
      <c r="D1413">
        <f>VLOOKUP(Schedule!B1413, 'Elo Ratings - Pre Season'!$A$2:$B$31,2, FALSE)</f>
        <v>1474.3085107648601</v>
      </c>
      <c r="E1413">
        <f>VLOOKUP(Schedule!C1413, 'Elo Ratings - Pre Season'!$A$2:$B$31,2, FALSE)</f>
        <v>1526.2027098211199</v>
      </c>
      <c r="F1413">
        <v>6.8493150684931406E-2</v>
      </c>
    </row>
    <row r="1414" spans="1:6" x14ac:dyDescent="0.45">
      <c r="A1414" t="s">
        <v>147</v>
      </c>
      <c r="B1414" t="s">
        <v>35</v>
      </c>
      <c r="C1414" t="s">
        <v>42</v>
      </c>
      <c r="D1414">
        <f>VLOOKUP(Schedule!B1414, 'Elo Ratings - Pre Season'!$A$2:$B$31,2, FALSE)</f>
        <v>1517.8440011816001</v>
      </c>
      <c r="E1414">
        <f>VLOOKUP(Schedule!C1414, 'Elo Ratings - Pre Season'!$A$2:$B$31,2, FALSE)</f>
        <v>1590.545270505</v>
      </c>
      <c r="F1414">
        <v>5.0632911392405201E-2</v>
      </c>
    </row>
    <row r="1415" spans="1:6" x14ac:dyDescent="0.45">
      <c r="A1415" t="s">
        <v>148</v>
      </c>
      <c r="B1415" t="s">
        <v>26</v>
      </c>
      <c r="C1415" t="s">
        <v>11</v>
      </c>
      <c r="D1415">
        <f>VLOOKUP(Schedule!B1415, 'Elo Ratings - Pre Season'!$A$2:$B$31,2, FALSE)</f>
        <v>1477.56939209144</v>
      </c>
      <c r="E1415">
        <f>VLOOKUP(Schedule!C1415, 'Elo Ratings - Pre Season'!$A$2:$B$31,2, FALSE)</f>
        <v>1588.6730971234199</v>
      </c>
      <c r="F1415">
        <v>7.6687116564418296E-3</v>
      </c>
    </row>
    <row r="1416" spans="1:6" x14ac:dyDescent="0.45">
      <c r="A1416" t="s">
        <v>148</v>
      </c>
      <c r="B1416" t="s">
        <v>41</v>
      </c>
      <c r="C1416" t="s">
        <v>33</v>
      </c>
      <c r="D1416">
        <f>VLOOKUP(Schedule!B1416, 'Elo Ratings - Pre Season'!$A$2:$B$31,2, FALSE)</f>
        <v>1537.03223861109</v>
      </c>
      <c r="E1416">
        <f>VLOOKUP(Schedule!C1416, 'Elo Ratings - Pre Season'!$A$2:$B$31,2, FALSE)</f>
        <v>1427.1354796158</v>
      </c>
      <c r="F1416">
        <v>8.4745762711864403E-2</v>
      </c>
    </row>
    <row r="1417" spans="1:6" x14ac:dyDescent="0.45">
      <c r="A1417" t="s">
        <v>148</v>
      </c>
      <c r="B1417" t="s">
        <v>21</v>
      </c>
      <c r="C1417" t="s">
        <v>34</v>
      </c>
      <c r="D1417">
        <f>VLOOKUP(Schedule!B1417, 'Elo Ratings - Pre Season'!$A$2:$B$31,2, FALSE)</f>
        <v>1537.2568075547799</v>
      </c>
      <c r="E1417">
        <f>VLOOKUP(Schedule!C1417, 'Elo Ratings - Pre Season'!$A$2:$B$31,2, FALSE)</f>
        <v>1503.8938502056101</v>
      </c>
      <c r="F1417">
        <v>0.124324324324324</v>
      </c>
    </row>
    <row r="1418" spans="1:6" x14ac:dyDescent="0.45">
      <c r="A1418" t="s">
        <v>148</v>
      </c>
      <c r="B1418" t="s">
        <v>15</v>
      </c>
      <c r="C1418" t="s">
        <v>30</v>
      </c>
      <c r="D1418">
        <f>VLOOKUP(Schedule!B1418, 'Elo Ratings - Pre Season'!$A$2:$B$31,2, FALSE)</f>
        <v>1535.1075395159701</v>
      </c>
      <c r="E1418">
        <f>VLOOKUP(Schedule!C1418, 'Elo Ratings - Pre Season'!$A$2:$B$31,2, FALSE)</f>
        <v>1539.4562396036399</v>
      </c>
      <c r="F1418">
        <v>2.1739130434782698E-2</v>
      </c>
    </row>
    <row r="1419" spans="1:6" x14ac:dyDescent="0.45">
      <c r="A1419" t="s">
        <v>148</v>
      </c>
      <c r="B1419" t="s">
        <v>38</v>
      </c>
      <c r="C1419" t="s">
        <v>23</v>
      </c>
      <c r="D1419">
        <f>VLOOKUP(Schedule!B1419, 'Elo Ratings - Pre Season'!$A$2:$B$31,2, FALSE)</f>
        <v>1500.26839934439</v>
      </c>
      <c r="E1419">
        <f>VLOOKUP(Schedule!C1419, 'Elo Ratings - Pre Season'!$A$2:$B$31,2, FALSE)</f>
        <v>1455.5883504191299</v>
      </c>
      <c r="F1419">
        <v>5.1282051282051398E-2</v>
      </c>
    </row>
    <row r="1420" spans="1:6" x14ac:dyDescent="0.45">
      <c r="A1420" t="s">
        <v>148</v>
      </c>
      <c r="B1420" t="s">
        <v>39</v>
      </c>
      <c r="C1420" t="s">
        <v>36</v>
      </c>
      <c r="D1420">
        <f>VLOOKUP(Schedule!B1420, 'Elo Ratings - Pre Season'!$A$2:$B$31,2, FALSE)</f>
        <v>1505.1761432511801</v>
      </c>
      <c r="E1420">
        <f>VLOOKUP(Schedule!C1420, 'Elo Ratings - Pre Season'!$A$2:$B$31,2, FALSE)</f>
        <v>1418.47649220432</v>
      </c>
      <c r="F1420">
        <v>0.102272727272727</v>
      </c>
    </row>
    <row r="1421" spans="1:6" x14ac:dyDescent="0.45">
      <c r="A1421" t="s">
        <v>148</v>
      </c>
      <c r="B1421" t="s">
        <v>17</v>
      </c>
      <c r="C1421" t="s">
        <v>27</v>
      </c>
      <c r="D1421">
        <f>VLOOKUP(Schedule!B1421, 'Elo Ratings - Pre Season'!$A$2:$B$31,2, FALSE)</f>
        <v>1496.2510574284499</v>
      </c>
      <c r="E1421">
        <f>VLOOKUP(Schedule!C1421, 'Elo Ratings - Pre Season'!$A$2:$B$31,2, FALSE)</f>
        <v>1488.4482383178499</v>
      </c>
      <c r="F1421">
        <v>-1.38888888888888E-2</v>
      </c>
    </row>
    <row r="1422" spans="1:6" x14ac:dyDescent="0.45">
      <c r="A1422" t="s">
        <v>148</v>
      </c>
      <c r="B1422" t="s">
        <v>29</v>
      </c>
      <c r="C1422" t="s">
        <v>31</v>
      </c>
      <c r="D1422">
        <f>VLOOKUP(Schedule!B1422, 'Elo Ratings - Pre Season'!$A$2:$B$31,2, FALSE)</f>
        <v>1559.22207084247</v>
      </c>
      <c r="E1422">
        <f>VLOOKUP(Schedule!C1422, 'Elo Ratings - Pre Season'!$A$2:$B$31,2, FALSE)</f>
        <v>1527.6277566730801</v>
      </c>
      <c r="F1422">
        <v>-4.08163265306122E-2</v>
      </c>
    </row>
    <row r="1423" spans="1:6" x14ac:dyDescent="0.45">
      <c r="A1423" t="s">
        <v>148</v>
      </c>
      <c r="B1423" t="s">
        <v>25</v>
      </c>
      <c r="C1423" t="s">
        <v>28</v>
      </c>
      <c r="D1423">
        <f>VLOOKUP(Schedule!B1423, 'Elo Ratings - Pre Season'!$A$2:$B$31,2, FALSE)</f>
        <v>1433.33420073452</v>
      </c>
      <c r="E1423">
        <f>VLOOKUP(Schedule!C1423, 'Elo Ratings - Pre Season'!$A$2:$B$31,2, FALSE)</f>
        <v>1468.3919248330999</v>
      </c>
      <c r="F1423">
        <v>-4.2253521126760597E-2</v>
      </c>
    </row>
    <row r="1424" spans="1:6" x14ac:dyDescent="0.45">
      <c r="A1424" t="s">
        <v>148</v>
      </c>
      <c r="B1424" t="s">
        <v>40</v>
      </c>
      <c r="C1424" t="s">
        <v>18</v>
      </c>
      <c r="D1424">
        <f>VLOOKUP(Schedule!B1424, 'Elo Ratings - Pre Season'!$A$2:$B$31,2, FALSE)</f>
        <v>1511.74507850229</v>
      </c>
      <c r="E1424">
        <f>VLOOKUP(Schedule!C1424, 'Elo Ratings - Pre Season'!$A$2:$B$31,2, FALSE)</f>
        <v>1422.7330514932301</v>
      </c>
      <c r="F1424">
        <v>6.7415730337078705E-2</v>
      </c>
    </row>
    <row r="1425" spans="1:6" x14ac:dyDescent="0.45">
      <c r="A1425" t="s">
        <v>148</v>
      </c>
      <c r="B1425" t="s">
        <v>20</v>
      </c>
      <c r="C1425" t="s">
        <v>32</v>
      </c>
      <c r="D1425">
        <f>VLOOKUP(Schedule!B1425, 'Elo Ratings - Pre Season'!$A$2:$B$31,2, FALSE)</f>
        <v>1506.4629567151301</v>
      </c>
      <c r="E1425">
        <f>VLOOKUP(Schedule!C1425, 'Elo Ratings - Pre Season'!$A$2:$B$31,2, FALSE)</f>
        <v>1514.0316812078199</v>
      </c>
      <c r="F1425">
        <v>7.3170731707316999E-2</v>
      </c>
    </row>
    <row r="1426" spans="1:6" x14ac:dyDescent="0.45">
      <c r="A1426" t="s">
        <v>148</v>
      </c>
      <c r="B1426" t="s">
        <v>16</v>
      </c>
      <c r="C1426" t="s">
        <v>37</v>
      </c>
      <c r="D1426">
        <f>VLOOKUP(Schedule!B1426, 'Elo Ratings - Pre Season'!$A$2:$B$31,2, FALSE)</f>
        <v>1474.3085107648601</v>
      </c>
      <c r="E1426">
        <f>VLOOKUP(Schedule!C1426, 'Elo Ratings - Pre Season'!$A$2:$B$31,2, FALSE)</f>
        <v>1526.2027098211199</v>
      </c>
      <c r="F1426">
        <v>6.8493150684931406E-2</v>
      </c>
    </row>
    <row r="1427" spans="1:6" x14ac:dyDescent="0.45">
      <c r="A1427" t="s">
        <v>148</v>
      </c>
      <c r="B1427" t="s">
        <v>35</v>
      </c>
      <c r="C1427" t="s">
        <v>22</v>
      </c>
      <c r="D1427">
        <f>VLOOKUP(Schedule!B1427, 'Elo Ratings - Pre Season'!$A$2:$B$31,2, FALSE)</f>
        <v>1517.8440011816001</v>
      </c>
      <c r="E1427">
        <f>VLOOKUP(Schedule!C1427, 'Elo Ratings - Pre Season'!$A$2:$B$31,2, FALSE)</f>
        <v>1536.86484917293</v>
      </c>
      <c r="F1427">
        <v>5.0632911392405201E-2</v>
      </c>
    </row>
    <row r="1428" spans="1:6" x14ac:dyDescent="0.45">
      <c r="A1428" t="s">
        <v>148</v>
      </c>
      <c r="B1428" t="s">
        <v>10</v>
      </c>
      <c r="C1428" t="s">
        <v>42</v>
      </c>
      <c r="D1428">
        <f>VLOOKUP(Schedule!B1428, 'Elo Ratings - Pre Season'!$A$2:$B$31,2, FALSE)</f>
        <v>1513.7838452168801</v>
      </c>
      <c r="E1428">
        <f>VLOOKUP(Schedule!C1428, 'Elo Ratings - Pre Season'!$A$2:$B$31,2, FALSE)</f>
        <v>1590.545270505</v>
      </c>
      <c r="F1428">
        <v>2.9239766081871298E-2</v>
      </c>
    </row>
    <row r="1429" spans="1:6" x14ac:dyDescent="0.45">
      <c r="A1429" t="s">
        <v>148</v>
      </c>
      <c r="B1429" t="s">
        <v>19</v>
      </c>
      <c r="C1429" t="s">
        <v>24</v>
      </c>
      <c r="D1429">
        <f>VLOOKUP(Schedule!B1429, 'Elo Ratings - Pre Season'!$A$2:$B$31,2, FALSE)</f>
        <v>1501.1235706124401</v>
      </c>
      <c r="E1429">
        <f>VLOOKUP(Schedule!C1429, 'Elo Ratings - Pre Season'!$A$2:$B$31,2, FALSE)</f>
        <v>1535.44519643647</v>
      </c>
      <c r="F1429">
        <v>0.1125</v>
      </c>
    </row>
    <row r="1430" spans="1:6" x14ac:dyDescent="0.45">
      <c r="A1430" t="s">
        <v>149</v>
      </c>
      <c r="B1430" t="s">
        <v>26</v>
      </c>
      <c r="C1430" t="s">
        <v>11</v>
      </c>
      <c r="D1430">
        <f>VLOOKUP(Schedule!B1430, 'Elo Ratings - Pre Season'!$A$2:$B$31,2, FALSE)</f>
        <v>1477.56939209144</v>
      </c>
      <c r="E1430">
        <f>VLOOKUP(Schedule!C1430, 'Elo Ratings - Pre Season'!$A$2:$B$31,2, FALSE)</f>
        <v>1588.6730971234199</v>
      </c>
      <c r="F1430">
        <v>7.6687116564418296E-3</v>
      </c>
    </row>
    <row r="1431" spans="1:6" x14ac:dyDescent="0.45">
      <c r="A1431" t="s">
        <v>149</v>
      </c>
      <c r="B1431" t="s">
        <v>25</v>
      </c>
      <c r="C1431" t="s">
        <v>28</v>
      </c>
      <c r="D1431">
        <f>VLOOKUP(Schedule!B1431, 'Elo Ratings - Pre Season'!$A$2:$B$31,2, FALSE)</f>
        <v>1433.33420073452</v>
      </c>
      <c r="E1431">
        <f>VLOOKUP(Schedule!C1431, 'Elo Ratings - Pre Season'!$A$2:$B$31,2, FALSE)</f>
        <v>1468.3919248330999</v>
      </c>
      <c r="F1431">
        <v>-4.2253521126760597E-2</v>
      </c>
    </row>
    <row r="1432" spans="1:6" x14ac:dyDescent="0.45">
      <c r="A1432" t="s">
        <v>149</v>
      </c>
      <c r="B1432" t="s">
        <v>20</v>
      </c>
      <c r="C1432" t="s">
        <v>32</v>
      </c>
      <c r="D1432">
        <f>VLOOKUP(Schedule!B1432, 'Elo Ratings - Pre Season'!$A$2:$B$31,2, FALSE)</f>
        <v>1506.4629567151301</v>
      </c>
      <c r="E1432">
        <f>VLOOKUP(Schedule!C1432, 'Elo Ratings - Pre Season'!$A$2:$B$31,2, FALSE)</f>
        <v>1514.0316812078199</v>
      </c>
      <c r="F1432">
        <v>7.3170731707316999E-2</v>
      </c>
    </row>
    <row r="1433" spans="1:6" x14ac:dyDescent="0.45">
      <c r="A1433" t="s">
        <v>149</v>
      </c>
      <c r="B1433" t="s">
        <v>41</v>
      </c>
      <c r="C1433" t="s">
        <v>33</v>
      </c>
      <c r="D1433">
        <f>VLOOKUP(Schedule!B1433, 'Elo Ratings - Pre Season'!$A$2:$B$31,2, FALSE)</f>
        <v>1537.03223861109</v>
      </c>
      <c r="E1433">
        <f>VLOOKUP(Schedule!C1433, 'Elo Ratings - Pre Season'!$A$2:$B$31,2, FALSE)</f>
        <v>1427.1354796158</v>
      </c>
      <c r="F1433">
        <v>8.4745762711864403E-2</v>
      </c>
    </row>
    <row r="1434" spans="1:6" x14ac:dyDescent="0.45">
      <c r="A1434" t="s">
        <v>149</v>
      </c>
      <c r="B1434" t="s">
        <v>15</v>
      </c>
      <c r="C1434" t="s">
        <v>30</v>
      </c>
      <c r="D1434">
        <f>VLOOKUP(Schedule!B1434, 'Elo Ratings - Pre Season'!$A$2:$B$31,2, FALSE)</f>
        <v>1535.1075395159701</v>
      </c>
      <c r="E1434">
        <f>VLOOKUP(Schedule!C1434, 'Elo Ratings - Pre Season'!$A$2:$B$31,2, FALSE)</f>
        <v>1539.4562396036399</v>
      </c>
      <c r="F1434">
        <v>2.1739130434782698E-2</v>
      </c>
    </row>
    <row r="1435" spans="1:6" x14ac:dyDescent="0.45">
      <c r="A1435" t="s">
        <v>149</v>
      </c>
      <c r="B1435" t="s">
        <v>38</v>
      </c>
      <c r="C1435" t="s">
        <v>23</v>
      </c>
      <c r="D1435">
        <f>VLOOKUP(Schedule!B1435, 'Elo Ratings - Pre Season'!$A$2:$B$31,2, FALSE)</f>
        <v>1500.26839934439</v>
      </c>
      <c r="E1435">
        <f>VLOOKUP(Schedule!C1435, 'Elo Ratings - Pre Season'!$A$2:$B$31,2, FALSE)</f>
        <v>1455.5883504191299</v>
      </c>
      <c r="F1435">
        <v>5.1282051282051398E-2</v>
      </c>
    </row>
    <row r="1436" spans="1:6" x14ac:dyDescent="0.45">
      <c r="A1436" t="s">
        <v>149</v>
      </c>
      <c r="B1436" t="s">
        <v>39</v>
      </c>
      <c r="C1436" t="s">
        <v>36</v>
      </c>
      <c r="D1436">
        <f>VLOOKUP(Schedule!B1436, 'Elo Ratings - Pre Season'!$A$2:$B$31,2, FALSE)</f>
        <v>1505.1761432511801</v>
      </c>
      <c r="E1436">
        <f>VLOOKUP(Schedule!C1436, 'Elo Ratings - Pre Season'!$A$2:$B$31,2, FALSE)</f>
        <v>1418.47649220432</v>
      </c>
      <c r="F1436">
        <v>0.102272727272727</v>
      </c>
    </row>
    <row r="1437" spans="1:6" x14ac:dyDescent="0.45">
      <c r="A1437" t="s">
        <v>149</v>
      </c>
      <c r="B1437" t="s">
        <v>21</v>
      </c>
      <c r="C1437" t="s">
        <v>34</v>
      </c>
      <c r="D1437">
        <f>VLOOKUP(Schedule!B1437, 'Elo Ratings - Pre Season'!$A$2:$B$31,2, FALSE)</f>
        <v>1537.2568075547799</v>
      </c>
      <c r="E1437">
        <f>VLOOKUP(Schedule!C1437, 'Elo Ratings - Pre Season'!$A$2:$B$31,2, FALSE)</f>
        <v>1503.8938502056101</v>
      </c>
      <c r="F1437">
        <v>0.124324324324324</v>
      </c>
    </row>
    <row r="1438" spans="1:6" x14ac:dyDescent="0.45">
      <c r="A1438" t="s">
        <v>149</v>
      </c>
      <c r="B1438" t="s">
        <v>29</v>
      </c>
      <c r="C1438" t="s">
        <v>31</v>
      </c>
      <c r="D1438">
        <f>VLOOKUP(Schedule!B1438, 'Elo Ratings - Pre Season'!$A$2:$B$31,2, FALSE)</f>
        <v>1559.22207084247</v>
      </c>
      <c r="E1438">
        <f>VLOOKUP(Schedule!C1438, 'Elo Ratings - Pre Season'!$A$2:$B$31,2, FALSE)</f>
        <v>1527.6277566730801</v>
      </c>
      <c r="F1438">
        <v>-4.08163265306122E-2</v>
      </c>
    </row>
    <row r="1439" spans="1:6" x14ac:dyDescent="0.45">
      <c r="A1439" t="s">
        <v>149</v>
      </c>
      <c r="B1439" t="s">
        <v>17</v>
      </c>
      <c r="C1439" t="s">
        <v>27</v>
      </c>
      <c r="D1439">
        <f>VLOOKUP(Schedule!B1439, 'Elo Ratings - Pre Season'!$A$2:$B$31,2, FALSE)</f>
        <v>1496.2510574284499</v>
      </c>
      <c r="E1439">
        <f>VLOOKUP(Schedule!C1439, 'Elo Ratings - Pre Season'!$A$2:$B$31,2, FALSE)</f>
        <v>1488.4482383178499</v>
      </c>
      <c r="F1439">
        <v>-1.38888888888888E-2</v>
      </c>
    </row>
    <row r="1440" spans="1:6" x14ac:dyDescent="0.45">
      <c r="A1440" t="s">
        <v>149</v>
      </c>
      <c r="B1440" t="s">
        <v>40</v>
      </c>
      <c r="C1440" t="s">
        <v>18</v>
      </c>
      <c r="D1440">
        <f>VLOOKUP(Schedule!B1440, 'Elo Ratings - Pre Season'!$A$2:$B$31,2, FALSE)</f>
        <v>1511.74507850229</v>
      </c>
      <c r="E1440">
        <f>VLOOKUP(Schedule!C1440, 'Elo Ratings - Pre Season'!$A$2:$B$31,2, FALSE)</f>
        <v>1422.7330514932301</v>
      </c>
      <c r="F1440">
        <v>6.7415730337078705E-2</v>
      </c>
    </row>
    <row r="1441" spans="1:6" x14ac:dyDescent="0.45">
      <c r="A1441" t="s">
        <v>149</v>
      </c>
      <c r="B1441" t="s">
        <v>19</v>
      </c>
      <c r="C1441" t="s">
        <v>24</v>
      </c>
      <c r="D1441">
        <f>VLOOKUP(Schedule!B1441, 'Elo Ratings - Pre Season'!$A$2:$B$31,2, FALSE)</f>
        <v>1501.1235706124401</v>
      </c>
      <c r="E1441">
        <f>VLOOKUP(Schedule!C1441, 'Elo Ratings - Pre Season'!$A$2:$B$31,2, FALSE)</f>
        <v>1535.44519643647</v>
      </c>
      <c r="F1441">
        <v>0.1125</v>
      </c>
    </row>
    <row r="1442" spans="1:6" x14ac:dyDescent="0.45">
      <c r="A1442" t="s">
        <v>149</v>
      </c>
      <c r="B1442" t="s">
        <v>10</v>
      </c>
      <c r="C1442" t="s">
        <v>42</v>
      </c>
      <c r="D1442">
        <f>VLOOKUP(Schedule!B1442, 'Elo Ratings - Pre Season'!$A$2:$B$31,2, FALSE)</f>
        <v>1513.7838452168801</v>
      </c>
      <c r="E1442">
        <f>VLOOKUP(Schedule!C1442, 'Elo Ratings - Pre Season'!$A$2:$B$31,2, FALSE)</f>
        <v>1590.545270505</v>
      </c>
      <c r="F1442">
        <v>2.9239766081871298E-2</v>
      </c>
    </row>
    <row r="1443" spans="1:6" x14ac:dyDescent="0.45">
      <c r="A1443" t="s">
        <v>149</v>
      </c>
      <c r="B1443" t="s">
        <v>16</v>
      </c>
      <c r="C1443" t="s">
        <v>37</v>
      </c>
      <c r="D1443">
        <f>VLOOKUP(Schedule!B1443, 'Elo Ratings - Pre Season'!$A$2:$B$31,2, FALSE)</f>
        <v>1474.3085107648601</v>
      </c>
      <c r="E1443">
        <f>VLOOKUP(Schedule!C1443, 'Elo Ratings - Pre Season'!$A$2:$B$31,2, FALSE)</f>
        <v>1526.2027098211199</v>
      </c>
      <c r="F1443">
        <v>6.8493150684931406E-2</v>
      </c>
    </row>
    <row r="1444" spans="1:6" x14ac:dyDescent="0.45">
      <c r="A1444" t="s">
        <v>149</v>
      </c>
      <c r="B1444" t="s">
        <v>35</v>
      </c>
      <c r="C1444" t="s">
        <v>22</v>
      </c>
      <c r="D1444">
        <f>VLOOKUP(Schedule!B1444, 'Elo Ratings - Pre Season'!$A$2:$B$31,2, FALSE)</f>
        <v>1517.8440011816001</v>
      </c>
      <c r="E1444">
        <f>VLOOKUP(Schedule!C1444, 'Elo Ratings - Pre Season'!$A$2:$B$31,2, FALSE)</f>
        <v>1536.86484917293</v>
      </c>
      <c r="F1444">
        <v>5.0632911392405201E-2</v>
      </c>
    </row>
    <row r="1445" spans="1:6" x14ac:dyDescent="0.45">
      <c r="A1445" t="s">
        <v>150</v>
      </c>
      <c r="B1445" t="s">
        <v>38</v>
      </c>
      <c r="C1445" t="s">
        <v>23</v>
      </c>
      <c r="D1445">
        <f>VLOOKUP(Schedule!B1445, 'Elo Ratings - Pre Season'!$A$2:$B$31,2, FALSE)</f>
        <v>1500.26839934439</v>
      </c>
      <c r="E1445">
        <f>VLOOKUP(Schedule!C1445, 'Elo Ratings - Pre Season'!$A$2:$B$31,2, FALSE)</f>
        <v>1455.5883504191299</v>
      </c>
      <c r="F1445">
        <v>5.1282051282051398E-2</v>
      </c>
    </row>
    <row r="1446" spans="1:6" x14ac:dyDescent="0.45">
      <c r="A1446" t="s">
        <v>150</v>
      </c>
      <c r="B1446" t="s">
        <v>41</v>
      </c>
      <c r="C1446" t="s">
        <v>33</v>
      </c>
      <c r="D1446">
        <f>VLOOKUP(Schedule!B1446, 'Elo Ratings - Pre Season'!$A$2:$B$31,2, FALSE)</f>
        <v>1537.03223861109</v>
      </c>
      <c r="E1446">
        <f>VLOOKUP(Schedule!C1446, 'Elo Ratings - Pre Season'!$A$2:$B$31,2, FALSE)</f>
        <v>1427.1354796158</v>
      </c>
      <c r="F1446">
        <v>8.4745762711864403E-2</v>
      </c>
    </row>
    <row r="1447" spans="1:6" x14ac:dyDescent="0.45">
      <c r="A1447" t="s">
        <v>150</v>
      </c>
      <c r="B1447" t="s">
        <v>15</v>
      </c>
      <c r="C1447" t="s">
        <v>30</v>
      </c>
      <c r="D1447">
        <f>VLOOKUP(Schedule!B1447, 'Elo Ratings - Pre Season'!$A$2:$B$31,2, FALSE)</f>
        <v>1535.1075395159701</v>
      </c>
      <c r="E1447">
        <f>VLOOKUP(Schedule!C1447, 'Elo Ratings - Pre Season'!$A$2:$B$31,2, FALSE)</f>
        <v>1539.4562396036399</v>
      </c>
      <c r="F1447">
        <v>2.1739130434782698E-2</v>
      </c>
    </row>
    <row r="1448" spans="1:6" x14ac:dyDescent="0.45">
      <c r="A1448" t="s">
        <v>150</v>
      </c>
      <c r="B1448" t="s">
        <v>26</v>
      </c>
      <c r="C1448" t="s">
        <v>11</v>
      </c>
      <c r="D1448">
        <f>VLOOKUP(Schedule!B1448, 'Elo Ratings - Pre Season'!$A$2:$B$31,2, FALSE)</f>
        <v>1477.56939209144</v>
      </c>
      <c r="E1448">
        <f>VLOOKUP(Schedule!C1448, 'Elo Ratings - Pre Season'!$A$2:$B$31,2, FALSE)</f>
        <v>1588.6730971234199</v>
      </c>
      <c r="F1448">
        <v>7.6687116564418296E-3</v>
      </c>
    </row>
    <row r="1449" spans="1:6" x14ac:dyDescent="0.45">
      <c r="A1449" t="s">
        <v>150</v>
      </c>
      <c r="B1449" t="s">
        <v>39</v>
      </c>
      <c r="C1449" t="s">
        <v>36</v>
      </c>
      <c r="D1449">
        <f>VLOOKUP(Schedule!B1449, 'Elo Ratings - Pre Season'!$A$2:$B$31,2, FALSE)</f>
        <v>1505.1761432511801</v>
      </c>
      <c r="E1449">
        <f>VLOOKUP(Schedule!C1449, 'Elo Ratings - Pre Season'!$A$2:$B$31,2, FALSE)</f>
        <v>1418.47649220432</v>
      </c>
      <c r="F1449">
        <v>0.102272727272727</v>
      </c>
    </row>
    <row r="1450" spans="1:6" x14ac:dyDescent="0.45">
      <c r="A1450" t="s">
        <v>150</v>
      </c>
      <c r="B1450" t="s">
        <v>21</v>
      </c>
      <c r="C1450" t="s">
        <v>34</v>
      </c>
      <c r="D1450">
        <f>VLOOKUP(Schedule!B1450, 'Elo Ratings - Pre Season'!$A$2:$B$31,2, FALSE)</f>
        <v>1537.2568075547799</v>
      </c>
      <c r="E1450">
        <f>VLOOKUP(Schedule!C1450, 'Elo Ratings - Pre Season'!$A$2:$B$31,2, FALSE)</f>
        <v>1503.8938502056101</v>
      </c>
      <c r="F1450">
        <v>0.124324324324324</v>
      </c>
    </row>
    <row r="1451" spans="1:6" x14ac:dyDescent="0.45">
      <c r="A1451" t="s">
        <v>150</v>
      </c>
      <c r="B1451" t="s">
        <v>17</v>
      </c>
      <c r="C1451" t="s">
        <v>27</v>
      </c>
      <c r="D1451">
        <f>VLOOKUP(Schedule!B1451, 'Elo Ratings - Pre Season'!$A$2:$B$31,2, FALSE)</f>
        <v>1496.2510574284499</v>
      </c>
      <c r="E1451">
        <f>VLOOKUP(Schedule!C1451, 'Elo Ratings - Pre Season'!$A$2:$B$31,2, FALSE)</f>
        <v>1488.4482383178499</v>
      </c>
      <c r="F1451">
        <v>-1.38888888888888E-2</v>
      </c>
    </row>
    <row r="1452" spans="1:6" x14ac:dyDescent="0.45">
      <c r="A1452" t="s">
        <v>150</v>
      </c>
      <c r="B1452" t="s">
        <v>29</v>
      </c>
      <c r="C1452" t="s">
        <v>31</v>
      </c>
      <c r="D1452">
        <f>VLOOKUP(Schedule!B1452, 'Elo Ratings - Pre Season'!$A$2:$B$31,2, FALSE)</f>
        <v>1559.22207084247</v>
      </c>
      <c r="E1452">
        <f>VLOOKUP(Schedule!C1452, 'Elo Ratings - Pre Season'!$A$2:$B$31,2, FALSE)</f>
        <v>1527.6277566730801</v>
      </c>
      <c r="F1452">
        <v>-4.08163265306122E-2</v>
      </c>
    </row>
    <row r="1453" spans="1:6" x14ac:dyDescent="0.45">
      <c r="A1453" t="s">
        <v>150</v>
      </c>
      <c r="B1453" t="s">
        <v>25</v>
      </c>
      <c r="C1453" t="s">
        <v>28</v>
      </c>
      <c r="D1453">
        <f>VLOOKUP(Schedule!B1453, 'Elo Ratings - Pre Season'!$A$2:$B$31,2, FALSE)</f>
        <v>1433.33420073452</v>
      </c>
      <c r="E1453">
        <f>VLOOKUP(Schedule!C1453, 'Elo Ratings - Pre Season'!$A$2:$B$31,2, FALSE)</f>
        <v>1468.3919248330999</v>
      </c>
      <c r="F1453">
        <v>-4.2253521126760597E-2</v>
      </c>
    </row>
    <row r="1454" spans="1:6" x14ac:dyDescent="0.45">
      <c r="A1454" t="s">
        <v>150</v>
      </c>
      <c r="B1454" t="s">
        <v>40</v>
      </c>
      <c r="C1454" t="s">
        <v>18</v>
      </c>
      <c r="D1454">
        <f>VLOOKUP(Schedule!B1454, 'Elo Ratings - Pre Season'!$A$2:$B$31,2, FALSE)</f>
        <v>1511.74507850229</v>
      </c>
      <c r="E1454">
        <f>VLOOKUP(Schedule!C1454, 'Elo Ratings - Pre Season'!$A$2:$B$31,2, FALSE)</f>
        <v>1422.7330514932301</v>
      </c>
      <c r="F1454">
        <v>6.7415730337078705E-2</v>
      </c>
    </row>
    <row r="1455" spans="1:6" x14ac:dyDescent="0.45">
      <c r="A1455" t="s">
        <v>150</v>
      </c>
      <c r="B1455" t="s">
        <v>20</v>
      </c>
      <c r="C1455" t="s">
        <v>32</v>
      </c>
      <c r="D1455">
        <f>VLOOKUP(Schedule!B1455, 'Elo Ratings - Pre Season'!$A$2:$B$31,2, FALSE)</f>
        <v>1506.4629567151301</v>
      </c>
      <c r="E1455">
        <f>VLOOKUP(Schedule!C1455, 'Elo Ratings - Pre Season'!$A$2:$B$31,2, FALSE)</f>
        <v>1514.0316812078199</v>
      </c>
      <c r="F1455">
        <v>7.3170731707316999E-2</v>
      </c>
    </row>
    <row r="1456" spans="1:6" x14ac:dyDescent="0.45">
      <c r="A1456" t="s">
        <v>150</v>
      </c>
      <c r="B1456" t="s">
        <v>19</v>
      </c>
      <c r="C1456" t="s">
        <v>24</v>
      </c>
      <c r="D1456">
        <f>VLOOKUP(Schedule!B1456, 'Elo Ratings - Pre Season'!$A$2:$B$31,2, FALSE)</f>
        <v>1501.1235706124401</v>
      </c>
      <c r="E1456">
        <f>VLOOKUP(Schedule!C1456, 'Elo Ratings - Pre Season'!$A$2:$B$31,2, FALSE)</f>
        <v>1535.44519643647</v>
      </c>
      <c r="F1456">
        <v>0.1125</v>
      </c>
    </row>
    <row r="1457" spans="1:6" x14ac:dyDescent="0.45">
      <c r="A1457" t="s">
        <v>150</v>
      </c>
      <c r="B1457" t="s">
        <v>16</v>
      </c>
      <c r="C1457" t="s">
        <v>37</v>
      </c>
      <c r="D1457">
        <f>VLOOKUP(Schedule!B1457, 'Elo Ratings - Pre Season'!$A$2:$B$31,2, FALSE)</f>
        <v>1474.3085107648601</v>
      </c>
      <c r="E1457">
        <f>VLOOKUP(Schedule!C1457, 'Elo Ratings - Pre Season'!$A$2:$B$31,2, FALSE)</f>
        <v>1526.2027098211199</v>
      </c>
      <c r="F1457">
        <v>6.8493150684931406E-2</v>
      </c>
    </row>
    <row r="1458" spans="1:6" x14ac:dyDescent="0.45">
      <c r="A1458" t="s">
        <v>150</v>
      </c>
      <c r="B1458" t="s">
        <v>35</v>
      </c>
      <c r="C1458" t="s">
        <v>22</v>
      </c>
      <c r="D1458">
        <f>VLOOKUP(Schedule!B1458, 'Elo Ratings - Pre Season'!$A$2:$B$31,2, FALSE)</f>
        <v>1517.8440011816001</v>
      </c>
      <c r="E1458">
        <f>VLOOKUP(Schedule!C1458, 'Elo Ratings - Pre Season'!$A$2:$B$31,2, FALSE)</f>
        <v>1536.86484917293</v>
      </c>
      <c r="F1458">
        <v>5.0632911392405201E-2</v>
      </c>
    </row>
    <row r="1459" spans="1:6" x14ac:dyDescent="0.45">
      <c r="A1459" t="s">
        <v>150</v>
      </c>
      <c r="B1459" t="s">
        <v>10</v>
      </c>
      <c r="C1459" t="s">
        <v>42</v>
      </c>
      <c r="D1459">
        <f>VLOOKUP(Schedule!B1459, 'Elo Ratings - Pre Season'!$A$2:$B$31,2, FALSE)</f>
        <v>1513.7838452168801</v>
      </c>
      <c r="E1459">
        <f>VLOOKUP(Schedule!C1459, 'Elo Ratings - Pre Season'!$A$2:$B$31,2, FALSE)</f>
        <v>1590.545270505</v>
      </c>
      <c r="F1459">
        <v>2.9239766081871298E-2</v>
      </c>
    </row>
    <row r="1460" spans="1:6" x14ac:dyDescent="0.45">
      <c r="A1460" t="s">
        <v>151</v>
      </c>
      <c r="B1460" t="s">
        <v>32</v>
      </c>
      <c r="C1460" t="s">
        <v>35</v>
      </c>
      <c r="D1460">
        <f>VLOOKUP(Schedule!B1460, 'Elo Ratings - Pre Season'!$A$2:$B$31,2, FALSE)</f>
        <v>1514.0316812078199</v>
      </c>
      <c r="E1460">
        <f>VLOOKUP(Schedule!C1460, 'Elo Ratings - Pre Season'!$A$2:$B$31,2, FALSE)</f>
        <v>1517.8440011816001</v>
      </c>
      <c r="F1460">
        <v>4.4585987261146598E-2</v>
      </c>
    </row>
    <row r="1461" spans="1:6" x14ac:dyDescent="0.45">
      <c r="A1461" t="s">
        <v>151</v>
      </c>
      <c r="B1461" t="s">
        <v>28</v>
      </c>
      <c r="C1461" t="s">
        <v>41</v>
      </c>
      <c r="D1461">
        <f>VLOOKUP(Schedule!B1461, 'Elo Ratings - Pre Season'!$A$2:$B$31,2, FALSE)</f>
        <v>1468.3919248330999</v>
      </c>
      <c r="E1461">
        <f>VLOOKUP(Schedule!C1461, 'Elo Ratings - Pre Season'!$A$2:$B$31,2, FALSE)</f>
        <v>1537.03223861109</v>
      </c>
      <c r="F1461">
        <v>5.7971014492753603E-2</v>
      </c>
    </row>
    <row r="1462" spans="1:6" x14ac:dyDescent="0.45">
      <c r="A1462" t="s">
        <v>151</v>
      </c>
      <c r="B1462" t="s">
        <v>18</v>
      </c>
      <c r="C1462" t="s">
        <v>17</v>
      </c>
      <c r="D1462">
        <f>VLOOKUP(Schedule!B1462, 'Elo Ratings - Pre Season'!$A$2:$B$31,2, FALSE)</f>
        <v>1422.7330514932301</v>
      </c>
      <c r="E1462">
        <f>VLOOKUP(Schedule!C1462, 'Elo Ratings - Pre Season'!$A$2:$B$31,2, FALSE)</f>
        <v>1496.2510574284499</v>
      </c>
      <c r="F1462">
        <v>-4.76190476190477E-2</v>
      </c>
    </row>
    <row r="1463" spans="1:6" x14ac:dyDescent="0.45">
      <c r="A1463" t="s">
        <v>151</v>
      </c>
      <c r="B1463" t="s">
        <v>30</v>
      </c>
      <c r="C1463" t="s">
        <v>21</v>
      </c>
      <c r="D1463">
        <f>VLOOKUP(Schedule!B1463, 'Elo Ratings - Pre Season'!$A$2:$B$31,2, FALSE)</f>
        <v>1539.4562396036399</v>
      </c>
      <c r="E1463">
        <f>VLOOKUP(Schedule!C1463, 'Elo Ratings - Pre Season'!$A$2:$B$31,2, FALSE)</f>
        <v>1537.2568075547799</v>
      </c>
      <c r="F1463">
        <v>9.3922651933701695E-2</v>
      </c>
    </row>
    <row r="1464" spans="1:6" x14ac:dyDescent="0.45">
      <c r="A1464" t="s">
        <v>151</v>
      </c>
      <c r="B1464" t="s">
        <v>22</v>
      </c>
      <c r="C1464" t="s">
        <v>26</v>
      </c>
      <c r="D1464">
        <f>VLOOKUP(Schedule!B1464, 'Elo Ratings - Pre Season'!$A$2:$B$31,2, FALSE)</f>
        <v>1536.86484917293</v>
      </c>
      <c r="E1464">
        <f>VLOOKUP(Schedule!C1464, 'Elo Ratings - Pre Season'!$A$2:$B$31,2, FALSE)</f>
        <v>1477.56939209144</v>
      </c>
      <c r="F1464">
        <v>-5.5248618784530601E-3</v>
      </c>
    </row>
    <row r="1465" spans="1:6" x14ac:dyDescent="0.45">
      <c r="A1465" t="s">
        <v>151</v>
      </c>
      <c r="B1465" t="s">
        <v>34</v>
      </c>
      <c r="C1465" t="s">
        <v>10</v>
      </c>
      <c r="D1465">
        <f>VLOOKUP(Schedule!B1465, 'Elo Ratings - Pre Season'!$A$2:$B$31,2, FALSE)</f>
        <v>1503.8938502056101</v>
      </c>
      <c r="E1465">
        <f>VLOOKUP(Schedule!C1465, 'Elo Ratings - Pre Season'!$A$2:$B$31,2, FALSE)</f>
        <v>1513.7838452168801</v>
      </c>
      <c r="F1465">
        <v>4.7619047619047603E-2</v>
      </c>
    </row>
    <row r="1466" spans="1:6" x14ac:dyDescent="0.45">
      <c r="A1466" t="s">
        <v>151</v>
      </c>
      <c r="B1466" t="s">
        <v>27</v>
      </c>
      <c r="C1466" t="s">
        <v>39</v>
      </c>
      <c r="D1466">
        <f>VLOOKUP(Schedule!B1466, 'Elo Ratings - Pre Season'!$A$2:$B$31,2, FALSE)</f>
        <v>1488.4482383178499</v>
      </c>
      <c r="E1466">
        <f>VLOOKUP(Schedule!C1466, 'Elo Ratings - Pre Season'!$A$2:$B$31,2, FALSE)</f>
        <v>1505.1761432511801</v>
      </c>
      <c r="F1466">
        <v>4.5751633986928102E-2</v>
      </c>
    </row>
    <row r="1467" spans="1:6" x14ac:dyDescent="0.45">
      <c r="A1467" t="s">
        <v>151</v>
      </c>
      <c r="B1467" t="s">
        <v>42</v>
      </c>
      <c r="C1467" t="s">
        <v>20</v>
      </c>
      <c r="D1467">
        <f>VLOOKUP(Schedule!B1467, 'Elo Ratings - Pre Season'!$A$2:$B$31,2, FALSE)</f>
        <v>1590.545270505</v>
      </c>
      <c r="E1467">
        <f>VLOOKUP(Schedule!C1467, 'Elo Ratings - Pre Season'!$A$2:$B$31,2, FALSE)</f>
        <v>1506.4629567151301</v>
      </c>
      <c r="F1467">
        <v>4.3902439024390297E-2</v>
      </c>
    </row>
    <row r="1468" spans="1:6" x14ac:dyDescent="0.45">
      <c r="A1468" t="s">
        <v>151</v>
      </c>
      <c r="B1468" t="s">
        <v>31</v>
      </c>
      <c r="C1468" t="s">
        <v>15</v>
      </c>
      <c r="D1468">
        <f>VLOOKUP(Schedule!B1468, 'Elo Ratings - Pre Season'!$A$2:$B$31,2, FALSE)</f>
        <v>1527.6277566730801</v>
      </c>
      <c r="E1468">
        <f>VLOOKUP(Schedule!C1468, 'Elo Ratings - Pre Season'!$A$2:$B$31,2, FALSE)</f>
        <v>1535.1075395159701</v>
      </c>
      <c r="F1468">
        <v>6.3291139240506306E-2</v>
      </c>
    </row>
    <row r="1469" spans="1:6" x14ac:dyDescent="0.45">
      <c r="A1469" t="s">
        <v>151</v>
      </c>
      <c r="B1469" t="s">
        <v>23</v>
      </c>
      <c r="C1469" t="s">
        <v>25</v>
      </c>
      <c r="D1469">
        <f>VLOOKUP(Schedule!B1469, 'Elo Ratings - Pre Season'!$A$2:$B$31,2, FALSE)</f>
        <v>1455.5883504191299</v>
      </c>
      <c r="E1469">
        <f>VLOOKUP(Schedule!C1469, 'Elo Ratings - Pre Season'!$A$2:$B$31,2, FALSE)</f>
        <v>1433.33420073452</v>
      </c>
      <c r="F1469">
        <v>0.19008264462809901</v>
      </c>
    </row>
    <row r="1470" spans="1:6" x14ac:dyDescent="0.45">
      <c r="A1470" t="s">
        <v>151</v>
      </c>
      <c r="B1470" t="s">
        <v>36</v>
      </c>
      <c r="C1470" t="s">
        <v>19</v>
      </c>
      <c r="D1470">
        <f>VLOOKUP(Schedule!B1470, 'Elo Ratings - Pre Season'!$A$2:$B$31,2, FALSE)</f>
        <v>1418.47649220432</v>
      </c>
      <c r="E1470">
        <f>VLOOKUP(Schedule!C1470, 'Elo Ratings - Pre Season'!$A$2:$B$31,2, FALSE)</f>
        <v>1501.1235706124401</v>
      </c>
      <c r="F1470">
        <v>0.22834645669291301</v>
      </c>
    </row>
    <row r="1471" spans="1:6" x14ac:dyDescent="0.45">
      <c r="A1471" t="s">
        <v>151</v>
      </c>
      <c r="B1471" t="s">
        <v>33</v>
      </c>
      <c r="C1471" t="s">
        <v>16</v>
      </c>
      <c r="D1471">
        <f>VLOOKUP(Schedule!B1471, 'Elo Ratings - Pre Season'!$A$2:$B$31,2, FALSE)</f>
        <v>1427.1354796158</v>
      </c>
      <c r="E1471">
        <f>VLOOKUP(Schedule!C1471, 'Elo Ratings - Pre Season'!$A$2:$B$31,2, FALSE)</f>
        <v>1474.3085107648601</v>
      </c>
      <c r="F1471">
        <v>6.2111801242235101E-3</v>
      </c>
    </row>
    <row r="1472" spans="1:6" x14ac:dyDescent="0.45">
      <c r="A1472" t="s">
        <v>151</v>
      </c>
      <c r="B1472" t="s">
        <v>11</v>
      </c>
      <c r="C1472" t="s">
        <v>38</v>
      </c>
      <c r="D1472">
        <f>VLOOKUP(Schedule!B1472, 'Elo Ratings - Pre Season'!$A$2:$B$31,2, FALSE)</f>
        <v>1588.6730971234199</v>
      </c>
      <c r="E1472">
        <f>VLOOKUP(Schedule!C1472, 'Elo Ratings - Pre Season'!$A$2:$B$31,2, FALSE)</f>
        <v>1500.26839934439</v>
      </c>
      <c r="F1472">
        <v>4.2654028436019002E-2</v>
      </c>
    </row>
    <row r="1473" spans="1:6" x14ac:dyDescent="0.45">
      <c r="A1473" t="s">
        <v>151</v>
      </c>
      <c r="B1473" t="s">
        <v>37</v>
      </c>
      <c r="C1473" t="s">
        <v>29</v>
      </c>
      <c r="D1473">
        <f>VLOOKUP(Schedule!B1473, 'Elo Ratings - Pre Season'!$A$2:$B$31,2, FALSE)</f>
        <v>1526.2027098211199</v>
      </c>
      <c r="E1473">
        <f>VLOOKUP(Schedule!C1473, 'Elo Ratings - Pre Season'!$A$2:$B$31,2, FALSE)</f>
        <v>1559.22207084247</v>
      </c>
      <c r="F1473">
        <v>2.2471910112359699E-2</v>
      </c>
    </row>
    <row r="1474" spans="1:6" x14ac:dyDescent="0.45">
      <c r="A1474" t="s">
        <v>152</v>
      </c>
      <c r="B1474" t="s">
        <v>30</v>
      </c>
      <c r="C1474" t="s">
        <v>21</v>
      </c>
      <c r="D1474">
        <f>VLOOKUP(Schedule!B1474, 'Elo Ratings - Pre Season'!$A$2:$B$31,2, FALSE)</f>
        <v>1539.4562396036399</v>
      </c>
      <c r="E1474">
        <f>VLOOKUP(Schedule!C1474, 'Elo Ratings - Pre Season'!$A$2:$B$31,2, FALSE)</f>
        <v>1537.2568075547799</v>
      </c>
      <c r="F1474">
        <v>9.3922651933701695E-2</v>
      </c>
    </row>
    <row r="1475" spans="1:6" x14ac:dyDescent="0.45">
      <c r="A1475" t="s">
        <v>152</v>
      </c>
      <c r="B1475" t="s">
        <v>22</v>
      </c>
      <c r="C1475" t="s">
        <v>26</v>
      </c>
      <c r="D1475">
        <f>VLOOKUP(Schedule!B1475, 'Elo Ratings - Pre Season'!$A$2:$B$31,2, FALSE)</f>
        <v>1536.86484917293</v>
      </c>
      <c r="E1475">
        <f>VLOOKUP(Schedule!C1475, 'Elo Ratings - Pre Season'!$A$2:$B$31,2, FALSE)</f>
        <v>1477.56939209144</v>
      </c>
      <c r="F1475">
        <v>-5.5248618784530601E-3</v>
      </c>
    </row>
    <row r="1476" spans="1:6" x14ac:dyDescent="0.45">
      <c r="A1476" t="s">
        <v>152</v>
      </c>
      <c r="B1476" t="s">
        <v>33</v>
      </c>
      <c r="C1476" t="s">
        <v>16</v>
      </c>
      <c r="D1476">
        <f>VLOOKUP(Schedule!B1476, 'Elo Ratings - Pre Season'!$A$2:$B$31,2, FALSE)</f>
        <v>1427.1354796158</v>
      </c>
      <c r="E1476">
        <f>VLOOKUP(Schedule!C1476, 'Elo Ratings - Pre Season'!$A$2:$B$31,2, FALSE)</f>
        <v>1474.3085107648601</v>
      </c>
      <c r="F1476">
        <v>6.2111801242235101E-3</v>
      </c>
    </row>
    <row r="1477" spans="1:6" x14ac:dyDescent="0.45">
      <c r="A1477" t="s">
        <v>152</v>
      </c>
      <c r="B1477" t="s">
        <v>27</v>
      </c>
      <c r="C1477" t="s">
        <v>39</v>
      </c>
      <c r="D1477">
        <f>VLOOKUP(Schedule!B1477, 'Elo Ratings - Pre Season'!$A$2:$B$31,2, FALSE)</f>
        <v>1488.4482383178499</v>
      </c>
      <c r="E1477">
        <f>VLOOKUP(Schedule!C1477, 'Elo Ratings - Pre Season'!$A$2:$B$31,2, FALSE)</f>
        <v>1505.1761432511801</v>
      </c>
      <c r="F1477">
        <v>4.5751633986928102E-2</v>
      </c>
    </row>
    <row r="1478" spans="1:6" x14ac:dyDescent="0.45">
      <c r="A1478" t="s">
        <v>152</v>
      </c>
      <c r="B1478" t="s">
        <v>28</v>
      </c>
      <c r="C1478" t="s">
        <v>41</v>
      </c>
      <c r="D1478">
        <f>VLOOKUP(Schedule!B1478, 'Elo Ratings - Pre Season'!$A$2:$B$31,2, FALSE)</f>
        <v>1468.3919248330999</v>
      </c>
      <c r="E1478">
        <f>VLOOKUP(Schedule!C1478, 'Elo Ratings - Pre Season'!$A$2:$B$31,2, FALSE)</f>
        <v>1537.03223861109</v>
      </c>
      <c r="F1478">
        <v>5.7971014492753603E-2</v>
      </c>
    </row>
    <row r="1479" spans="1:6" x14ac:dyDescent="0.45">
      <c r="A1479" t="s">
        <v>152</v>
      </c>
      <c r="B1479" t="s">
        <v>18</v>
      </c>
      <c r="C1479" t="s">
        <v>17</v>
      </c>
      <c r="D1479">
        <f>VLOOKUP(Schedule!B1479, 'Elo Ratings - Pre Season'!$A$2:$B$31,2, FALSE)</f>
        <v>1422.7330514932301</v>
      </c>
      <c r="E1479">
        <f>VLOOKUP(Schedule!C1479, 'Elo Ratings - Pre Season'!$A$2:$B$31,2, FALSE)</f>
        <v>1496.2510574284499</v>
      </c>
      <c r="F1479">
        <v>-4.76190476190477E-2</v>
      </c>
    </row>
    <row r="1480" spans="1:6" x14ac:dyDescent="0.45">
      <c r="A1480" t="s">
        <v>152</v>
      </c>
      <c r="B1480" t="s">
        <v>31</v>
      </c>
      <c r="C1480" t="s">
        <v>15</v>
      </c>
      <c r="D1480">
        <f>VLOOKUP(Schedule!B1480, 'Elo Ratings - Pre Season'!$A$2:$B$31,2, FALSE)</f>
        <v>1527.6277566730801</v>
      </c>
      <c r="E1480">
        <f>VLOOKUP(Schedule!C1480, 'Elo Ratings - Pre Season'!$A$2:$B$31,2, FALSE)</f>
        <v>1535.1075395159701</v>
      </c>
      <c r="F1480">
        <v>6.3291139240506306E-2</v>
      </c>
    </row>
    <row r="1481" spans="1:6" x14ac:dyDescent="0.45">
      <c r="A1481" t="s">
        <v>152</v>
      </c>
      <c r="B1481" t="s">
        <v>34</v>
      </c>
      <c r="C1481" t="s">
        <v>10</v>
      </c>
      <c r="D1481">
        <f>VLOOKUP(Schedule!B1481, 'Elo Ratings - Pre Season'!$A$2:$B$31,2, FALSE)</f>
        <v>1503.8938502056101</v>
      </c>
      <c r="E1481">
        <f>VLOOKUP(Schedule!C1481, 'Elo Ratings - Pre Season'!$A$2:$B$31,2, FALSE)</f>
        <v>1513.7838452168801</v>
      </c>
      <c r="F1481">
        <v>4.7619047619047603E-2</v>
      </c>
    </row>
    <row r="1482" spans="1:6" x14ac:dyDescent="0.45">
      <c r="A1482" t="s">
        <v>152</v>
      </c>
      <c r="B1482" t="s">
        <v>23</v>
      </c>
      <c r="C1482" t="s">
        <v>25</v>
      </c>
      <c r="D1482">
        <f>VLOOKUP(Schedule!B1482, 'Elo Ratings - Pre Season'!$A$2:$B$31,2, FALSE)</f>
        <v>1455.5883504191299</v>
      </c>
      <c r="E1482">
        <f>VLOOKUP(Schedule!C1482, 'Elo Ratings - Pre Season'!$A$2:$B$31,2, FALSE)</f>
        <v>1433.33420073452</v>
      </c>
      <c r="F1482">
        <v>0.19008264462809901</v>
      </c>
    </row>
    <row r="1483" spans="1:6" x14ac:dyDescent="0.45">
      <c r="A1483" t="s">
        <v>152</v>
      </c>
      <c r="B1483" t="s">
        <v>24</v>
      </c>
      <c r="C1483" t="s">
        <v>40</v>
      </c>
      <c r="D1483">
        <f>VLOOKUP(Schedule!B1483, 'Elo Ratings - Pre Season'!$A$2:$B$31,2, FALSE)</f>
        <v>1535.44519643647</v>
      </c>
      <c r="E1483">
        <f>VLOOKUP(Schedule!C1483, 'Elo Ratings - Pre Season'!$A$2:$B$31,2, FALSE)</f>
        <v>1511.74507850229</v>
      </c>
      <c r="F1483">
        <v>0.12727272727272701</v>
      </c>
    </row>
    <row r="1484" spans="1:6" x14ac:dyDescent="0.45">
      <c r="A1484" t="s">
        <v>152</v>
      </c>
      <c r="B1484" t="s">
        <v>32</v>
      </c>
      <c r="C1484" t="s">
        <v>35</v>
      </c>
      <c r="D1484">
        <f>VLOOKUP(Schedule!B1484, 'Elo Ratings - Pre Season'!$A$2:$B$31,2, FALSE)</f>
        <v>1514.0316812078199</v>
      </c>
      <c r="E1484">
        <f>VLOOKUP(Schedule!C1484, 'Elo Ratings - Pre Season'!$A$2:$B$31,2, FALSE)</f>
        <v>1517.8440011816001</v>
      </c>
      <c r="F1484">
        <v>4.4585987261146598E-2</v>
      </c>
    </row>
    <row r="1485" spans="1:6" x14ac:dyDescent="0.45">
      <c r="A1485" t="s">
        <v>152</v>
      </c>
      <c r="B1485" t="s">
        <v>11</v>
      </c>
      <c r="C1485" t="s">
        <v>38</v>
      </c>
      <c r="D1485">
        <f>VLOOKUP(Schedule!B1485, 'Elo Ratings - Pre Season'!$A$2:$B$31,2, FALSE)</f>
        <v>1588.6730971234199</v>
      </c>
      <c r="E1485">
        <f>VLOOKUP(Schedule!C1485, 'Elo Ratings - Pre Season'!$A$2:$B$31,2, FALSE)</f>
        <v>1500.26839934439</v>
      </c>
      <c r="F1485">
        <v>4.2654028436019002E-2</v>
      </c>
    </row>
    <row r="1486" spans="1:6" x14ac:dyDescent="0.45">
      <c r="A1486" t="s">
        <v>152</v>
      </c>
      <c r="B1486" t="s">
        <v>42</v>
      </c>
      <c r="C1486" t="s">
        <v>20</v>
      </c>
      <c r="D1486">
        <f>VLOOKUP(Schedule!B1486, 'Elo Ratings - Pre Season'!$A$2:$B$31,2, FALSE)</f>
        <v>1590.545270505</v>
      </c>
      <c r="E1486">
        <f>VLOOKUP(Schedule!C1486, 'Elo Ratings - Pre Season'!$A$2:$B$31,2, FALSE)</f>
        <v>1506.4629567151301</v>
      </c>
      <c r="F1486">
        <v>4.3902439024390297E-2</v>
      </c>
    </row>
    <row r="1487" spans="1:6" x14ac:dyDescent="0.45">
      <c r="A1487" t="s">
        <v>152</v>
      </c>
      <c r="B1487" t="s">
        <v>36</v>
      </c>
      <c r="C1487" t="s">
        <v>19</v>
      </c>
      <c r="D1487">
        <f>VLOOKUP(Schedule!B1487, 'Elo Ratings - Pre Season'!$A$2:$B$31,2, FALSE)</f>
        <v>1418.47649220432</v>
      </c>
      <c r="E1487">
        <f>VLOOKUP(Schedule!C1487, 'Elo Ratings - Pre Season'!$A$2:$B$31,2, FALSE)</f>
        <v>1501.1235706124401</v>
      </c>
      <c r="F1487">
        <v>0.22834645669291301</v>
      </c>
    </row>
    <row r="1488" spans="1:6" x14ac:dyDescent="0.45">
      <c r="A1488" t="s">
        <v>152</v>
      </c>
      <c r="B1488" t="s">
        <v>37</v>
      </c>
      <c r="C1488" t="s">
        <v>29</v>
      </c>
      <c r="D1488">
        <f>VLOOKUP(Schedule!B1488, 'Elo Ratings - Pre Season'!$A$2:$B$31,2, FALSE)</f>
        <v>1526.2027098211199</v>
      </c>
      <c r="E1488">
        <f>VLOOKUP(Schedule!C1488, 'Elo Ratings - Pre Season'!$A$2:$B$31,2, FALSE)</f>
        <v>1559.22207084247</v>
      </c>
      <c r="F1488">
        <v>2.2471910112359699E-2</v>
      </c>
    </row>
    <row r="1489" spans="1:6" x14ac:dyDescent="0.45">
      <c r="A1489" t="s">
        <v>153</v>
      </c>
      <c r="B1489" t="s">
        <v>18</v>
      </c>
      <c r="C1489" t="s">
        <v>17</v>
      </c>
      <c r="D1489">
        <f>VLOOKUP(Schedule!B1489, 'Elo Ratings - Pre Season'!$A$2:$B$31,2, FALSE)</f>
        <v>1422.7330514932301</v>
      </c>
      <c r="E1489">
        <f>VLOOKUP(Schedule!C1489, 'Elo Ratings - Pre Season'!$A$2:$B$31,2, FALSE)</f>
        <v>1496.2510574284499</v>
      </c>
      <c r="F1489">
        <v>-4.76190476190477E-2</v>
      </c>
    </row>
    <row r="1490" spans="1:6" x14ac:dyDescent="0.45">
      <c r="A1490" t="s">
        <v>153</v>
      </c>
      <c r="B1490" t="s">
        <v>28</v>
      </c>
      <c r="C1490" t="s">
        <v>41</v>
      </c>
      <c r="D1490">
        <f>VLOOKUP(Schedule!B1490, 'Elo Ratings - Pre Season'!$A$2:$B$31,2, FALSE)</f>
        <v>1468.3919248330999</v>
      </c>
      <c r="E1490">
        <f>VLOOKUP(Schedule!C1490, 'Elo Ratings - Pre Season'!$A$2:$B$31,2, FALSE)</f>
        <v>1537.03223861109</v>
      </c>
      <c r="F1490">
        <v>5.7971014492753603E-2</v>
      </c>
    </row>
    <row r="1491" spans="1:6" x14ac:dyDescent="0.45">
      <c r="A1491" t="s">
        <v>153</v>
      </c>
      <c r="B1491" t="s">
        <v>42</v>
      </c>
      <c r="C1491" t="s">
        <v>20</v>
      </c>
      <c r="D1491">
        <f>VLOOKUP(Schedule!B1491, 'Elo Ratings - Pre Season'!$A$2:$B$31,2, FALSE)</f>
        <v>1590.545270505</v>
      </c>
      <c r="E1491">
        <f>VLOOKUP(Schedule!C1491, 'Elo Ratings - Pre Season'!$A$2:$B$31,2, FALSE)</f>
        <v>1506.4629567151301</v>
      </c>
      <c r="F1491">
        <v>4.3902439024390297E-2</v>
      </c>
    </row>
    <row r="1492" spans="1:6" x14ac:dyDescent="0.45">
      <c r="A1492" t="s">
        <v>153</v>
      </c>
      <c r="B1492" t="s">
        <v>30</v>
      </c>
      <c r="C1492" t="s">
        <v>21</v>
      </c>
      <c r="D1492">
        <f>VLOOKUP(Schedule!B1492, 'Elo Ratings - Pre Season'!$A$2:$B$31,2, FALSE)</f>
        <v>1539.4562396036399</v>
      </c>
      <c r="E1492">
        <f>VLOOKUP(Schedule!C1492, 'Elo Ratings - Pre Season'!$A$2:$B$31,2, FALSE)</f>
        <v>1537.2568075547799</v>
      </c>
      <c r="F1492">
        <v>9.3922651933701695E-2</v>
      </c>
    </row>
    <row r="1493" spans="1:6" x14ac:dyDescent="0.45">
      <c r="A1493" t="s">
        <v>153</v>
      </c>
      <c r="B1493" t="s">
        <v>22</v>
      </c>
      <c r="C1493" t="s">
        <v>26</v>
      </c>
      <c r="D1493">
        <f>VLOOKUP(Schedule!B1493, 'Elo Ratings - Pre Season'!$A$2:$B$31,2, FALSE)</f>
        <v>1536.86484917293</v>
      </c>
      <c r="E1493">
        <f>VLOOKUP(Schedule!C1493, 'Elo Ratings - Pre Season'!$A$2:$B$31,2, FALSE)</f>
        <v>1477.56939209144</v>
      </c>
      <c r="F1493">
        <v>-5.5248618784530601E-3</v>
      </c>
    </row>
    <row r="1494" spans="1:6" x14ac:dyDescent="0.45">
      <c r="A1494" t="s">
        <v>153</v>
      </c>
      <c r="B1494" t="s">
        <v>34</v>
      </c>
      <c r="C1494" t="s">
        <v>10</v>
      </c>
      <c r="D1494">
        <f>VLOOKUP(Schedule!B1494, 'Elo Ratings - Pre Season'!$A$2:$B$31,2, FALSE)</f>
        <v>1503.8938502056101</v>
      </c>
      <c r="E1494">
        <f>VLOOKUP(Schedule!C1494, 'Elo Ratings - Pre Season'!$A$2:$B$31,2, FALSE)</f>
        <v>1513.7838452168801</v>
      </c>
      <c r="F1494">
        <v>4.7619047619047603E-2</v>
      </c>
    </row>
    <row r="1495" spans="1:6" x14ac:dyDescent="0.45">
      <c r="A1495" t="s">
        <v>153</v>
      </c>
      <c r="B1495" t="s">
        <v>27</v>
      </c>
      <c r="C1495" t="s">
        <v>39</v>
      </c>
      <c r="D1495">
        <f>VLOOKUP(Schedule!B1495, 'Elo Ratings - Pre Season'!$A$2:$B$31,2, FALSE)</f>
        <v>1488.4482383178499</v>
      </c>
      <c r="E1495">
        <f>VLOOKUP(Schedule!C1495, 'Elo Ratings - Pre Season'!$A$2:$B$31,2, FALSE)</f>
        <v>1505.1761432511801</v>
      </c>
      <c r="F1495">
        <v>4.5751633986928102E-2</v>
      </c>
    </row>
    <row r="1496" spans="1:6" x14ac:dyDescent="0.45">
      <c r="A1496" t="s">
        <v>153</v>
      </c>
      <c r="B1496" t="s">
        <v>23</v>
      </c>
      <c r="C1496" t="s">
        <v>25</v>
      </c>
      <c r="D1496">
        <f>VLOOKUP(Schedule!B1496, 'Elo Ratings - Pre Season'!$A$2:$B$31,2, FALSE)</f>
        <v>1455.5883504191299</v>
      </c>
      <c r="E1496">
        <f>VLOOKUP(Schedule!C1496, 'Elo Ratings - Pre Season'!$A$2:$B$31,2, FALSE)</f>
        <v>1433.33420073452</v>
      </c>
      <c r="F1496">
        <v>0.19008264462809901</v>
      </c>
    </row>
    <row r="1497" spans="1:6" x14ac:dyDescent="0.45">
      <c r="A1497" t="s">
        <v>153</v>
      </c>
      <c r="B1497" t="s">
        <v>24</v>
      </c>
      <c r="C1497" t="s">
        <v>40</v>
      </c>
      <c r="D1497">
        <f>VLOOKUP(Schedule!B1497, 'Elo Ratings - Pre Season'!$A$2:$B$31,2, FALSE)</f>
        <v>1535.44519643647</v>
      </c>
      <c r="E1497">
        <f>VLOOKUP(Schedule!C1497, 'Elo Ratings - Pre Season'!$A$2:$B$31,2, FALSE)</f>
        <v>1511.74507850229</v>
      </c>
      <c r="F1497">
        <v>0.12727272727272701</v>
      </c>
    </row>
    <row r="1498" spans="1:6" x14ac:dyDescent="0.45">
      <c r="A1498" t="s">
        <v>153</v>
      </c>
      <c r="B1498" t="s">
        <v>32</v>
      </c>
      <c r="C1498" t="s">
        <v>35</v>
      </c>
      <c r="D1498">
        <f>VLOOKUP(Schedule!B1498, 'Elo Ratings - Pre Season'!$A$2:$B$31,2, FALSE)</f>
        <v>1514.0316812078199</v>
      </c>
      <c r="E1498">
        <f>VLOOKUP(Schedule!C1498, 'Elo Ratings - Pre Season'!$A$2:$B$31,2, FALSE)</f>
        <v>1517.8440011816001</v>
      </c>
      <c r="F1498">
        <v>4.4585987261146598E-2</v>
      </c>
    </row>
    <row r="1499" spans="1:6" x14ac:dyDescent="0.45">
      <c r="A1499" t="s">
        <v>153</v>
      </c>
      <c r="B1499" t="s">
        <v>31</v>
      </c>
      <c r="C1499" t="s">
        <v>15</v>
      </c>
      <c r="D1499">
        <f>VLOOKUP(Schedule!B1499, 'Elo Ratings - Pre Season'!$A$2:$B$31,2, FALSE)</f>
        <v>1527.6277566730801</v>
      </c>
      <c r="E1499">
        <f>VLOOKUP(Schedule!C1499, 'Elo Ratings - Pre Season'!$A$2:$B$31,2, FALSE)</f>
        <v>1535.1075395159701</v>
      </c>
      <c r="F1499">
        <v>6.3291139240506306E-2</v>
      </c>
    </row>
    <row r="1500" spans="1:6" x14ac:dyDescent="0.45">
      <c r="A1500" t="s">
        <v>153</v>
      </c>
      <c r="B1500" t="s">
        <v>36</v>
      </c>
      <c r="C1500" t="s">
        <v>19</v>
      </c>
      <c r="D1500">
        <f>VLOOKUP(Schedule!B1500, 'Elo Ratings - Pre Season'!$A$2:$B$31,2, FALSE)</f>
        <v>1418.47649220432</v>
      </c>
      <c r="E1500">
        <f>VLOOKUP(Schedule!C1500, 'Elo Ratings - Pre Season'!$A$2:$B$31,2, FALSE)</f>
        <v>1501.1235706124401</v>
      </c>
      <c r="F1500">
        <v>0.22834645669291301</v>
      </c>
    </row>
    <row r="1501" spans="1:6" x14ac:dyDescent="0.45">
      <c r="A1501" t="s">
        <v>153</v>
      </c>
      <c r="B1501" t="s">
        <v>33</v>
      </c>
      <c r="C1501" t="s">
        <v>16</v>
      </c>
      <c r="D1501">
        <f>VLOOKUP(Schedule!B1501, 'Elo Ratings - Pre Season'!$A$2:$B$31,2, FALSE)</f>
        <v>1427.1354796158</v>
      </c>
      <c r="E1501">
        <f>VLOOKUP(Schedule!C1501, 'Elo Ratings - Pre Season'!$A$2:$B$31,2, FALSE)</f>
        <v>1474.3085107648601</v>
      </c>
      <c r="F1501">
        <v>6.2111801242235101E-3</v>
      </c>
    </row>
    <row r="1502" spans="1:6" x14ac:dyDescent="0.45">
      <c r="A1502" t="s">
        <v>153</v>
      </c>
      <c r="B1502" t="s">
        <v>11</v>
      </c>
      <c r="C1502" t="s">
        <v>38</v>
      </c>
      <c r="D1502">
        <f>VLOOKUP(Schedule!B1502, 'Elo Ratings - Pre Season'!$A$2:$B$31,2, FALSE)</f>
        <v>1588.6730971234199</v>
      </c>
      <c r="E1502">
        <f>VLOOKUP(Schedule!C1502, 'Elo Ratings - Pre Season'!$A$2:$B$31,2, FALSE)</f>
        <v>1500.26839934439</v>
      </c>
      <c r="F1502">
        <v>4.2654028436019002E-2</v>
      </c>
    </row>
    <row r="1503" spans="1:6" x14ac:dyDescent="0.45">
      <c r="A1503" t="s">
        <v>153</v>
      </c>
      <c r="B1503" t="s">
        <v>37</v>
      </c>
      <c r="C1503" t="s">
        <v>29</v>
      </c>
      <c r="D1503">
        <f>VLOOKUP(Schedule!B1503, 'Elo Ratings - Pre Season'!$A$2:$B$31,2, FALSE)</f>
        <v>1526.2027098211199</v>
      </c>
      <c r="E1503">
        <f>VLOOKUP(Schedule!C1503, 'Elo Ratings - Pre Season'!$A$2:$B$31,2, FALSE)</f>
        <v>1559.22207084247</v>
      </c>
      <c r="F1503">
        <v>2.2471910112359699E-2</v>
      </c>
    </row>
    <row r="1504" spans="1:6" x14ac:dyDescent="0.45">
      <c r="A1504" t="s">
        <v>154</v>
      </c>
      <c r="B1504" t="s">
        <v>30</v>
      </c>
      <c r="C1504" t="s">
        <v>21</v>
      </c>
      <c r="D1504">
        <f>VLOOKUP(Schedule!B1504, 'Elo Ratings - Pre Season'!$A$2:$B$31,2, FALSE)</f>
        <v>1539.4562396036399</v>
      </c>
      <c r="E1504">
        <f>VLOOKUP(Schedule!C1504, 'Elo Ratings - Pre Season'!$A$2:$B$31,2, FALSE)</f>
        <v>1537.2568075547799</v>
      </c>
      <c r="F1504">
        <v>9.3922651933701695E-2</v>
      </c>
    </row>
    <row r="1505" spans="1:6" x14ac:dyDescent="0.45">
      <c r="A1505" t="s">
        <v>154</v>
      </c>
      <c r="B1505" t="s">
        <v>34</v>
      </c>
      <c r="C1505" t="s">
        <v>26</v>
      </c>
      <c r="D1505">
        <f>VLOOKUP(Schedule!B1505, 'Elo Ratings - Pre Season'!$A$2:$B$31,2, FALSE)</f>
        <v>1503.8938502056101</v>
      </c>
      <c r="E1505">
        <f>VLOOKUP(Schedule!C1505, 'Elo Ratings - Pre Season'!$A$2:$B$31,2, FALSE)</f>
        <v>1477.56939209144</v>
      </c>
      <c r="F1505">
        <v>4.7619047619047603E-2</v>
      </c>
    </row>
    <row r="1506" spans="1:6" x14ac:dyDescent="0.45">
      <c r="A1506" t="s">
        <v>154</v>
      </c>
      <c r="B1506" t="s">
        <v>28</v>
      </c>
      <c r="C1506" t="s">
        <v>20</v>
      </c>
      <c r="D1506">
        <f>VLOOKUP(Schedule!B1506, 'Elo Ratings - Pre Season'!$A$2:$B$31,2, FALSE)</f>
        <v>1468.3919248330999</v>
      </c>
      <c r="E1506">
        <f>VLOOKUP(Schedule!C1506, 'Elo Ratings - Pre Season'!$A$2:$B$31,2, FALSE)</f>
        <v>1506.4629567151301</v>
      </c>
      <c r="F1506">
        <v>5.7971014492753603E-2</v>
      </c>
    </row>
    <row r="1507" spans="1:6" x14ac:dyDescent="0.45">
      <c r="A1507" t="s">
        <v>154</v>
      </c>
      <c r="B1507" t="s">
        <v>27</v>
      </c>
      <c r="C1507" t="s">
        <v>39</v>
      </c>
      <c r="D1507">
        <f>VLOOKUP(Schedule!B1507, 'Elo Ratings - Pre Season'!$A$2:$B$31,2, FALSE)</f>
        <v>1488.4482383178499</v>
      </c>
      <c r="E1507">
        <f>VLOOKUP(Schedule!C1507, 'Elo Ratings - Pre Season'!$A$2:$B$31,2, FALSE)</f>
        <v>1505.1761432511801</v>
      </c>
      <c r="F1507">
        <v>4.5751633986928102E-2</v>
      </c>
    </row>
    <row r="1508" spans="1:6" x14ac:dyDescent="0.45">
      <c r="A1508" t="s">
        <v>154</v>
      </c>
      <c r="B1508" t="s">
        <v>42</v>
      </c>
      <c r="C1508" t="s">
        <v>17</v>
      </c>
      <c r="D1508">
        <f>VLOOKUP(Schedule!B1508, 'Elo Ratings - Pre Season'!$A$2:$B$31,2, FALSE)</f>
        <v>1590.545270505</v>
      </c>
      <c r="E1508">
        <f>VLOOKUP(Schedule!C1508, 'Elo Ratings - Pre Season'!$A$2:$B$31,2, FALSE)</f>
        <v>1496.2510574284499</v>
      </c>
      <c r="F1508">
        <v>4.3902439024390297E-2</v>
      </c>
    </row>
    <row r="1509" spans="1:6" x14ac:dyDescent="0.45">
      <c r="A1509" t="s">
        <v>154</v>
      </c>
      <c r="B1509" t="s">
        <v>24</v>
      </c>
      <c r="C1509" t="s">
        <v>41</v>
      </c>
      <c r="D1509">
        <f>VLOOKUP(Schedule!B1509, 'Elo Ratings - Pre Season'!$A$2:$B$31,2, FALSE)</f>
        <v>1535.44519643647</v>
      </c>
      <c r="E1509">
        <f>VLOOKUP(Schedule!C1509, 'Elo Ratings - Pre Season'!$A$2:$B$31,2, FALSE)</f>
        <v>1537.03223861109</v>
      </c>
      <c r="F1509">
        <v>0.12727272727272701</v>
      </c>
    </row>
    <row r="1510" spans="1:6" x14ac:dyDescent="0.45">
      <c r="A1510" t="s">
        <v>154</v>
      </c>
      <c r="B1510" t="s">
        <v>31</v>
      </c>
      <c r="C1510" t="s">
        <v>25</v>
      </c>
      <c r="D1510">
        <f>VLOOKUP(Schedule!B1510, 'Elo Ratings - Pre Season'!$A$2:$B$31,2, FALSE)</f>
        <v>1527.6277566730801</v>
      </c>
      <c r="E1510">
        <f>VLOOKUP(Schedule!C1510, 'Elo Ratings - Pre Season'!$A$2:$B$31,2, FALSE)</f>
        <v>1433.33420073452</v>
      </c>
      <c r="F1510">
        <v>6.3291139240506306E-2</v>
      </c>
    </row>
    <row r="1511" spans="1:6" x14ac:dyDescent="0.45">
      <c r="A1511" t="s">
        <v>154</v>
      </c>
      <c r="B1511" t="s">
        <v>32</v>
      </c>
      <c r="C1511" t="s">
        <v>40</v>
      </c>
      <c r="D1511">
        <f>VLOOKUP(Schedule!B1511, 'Elo Ratings - Pre Season'!$A$2:$B$31,2, FALSE)</f>
        <v>1514.0316812078199</v>
      </c>
      <c r="E1511">
        <f>VLOOKUP(Schedule!C1511, 'Elo Ratings - Pre Season'!$A$2:$B$31,2, FALSE)</f>
        <v>1511.74507850229</v>
      </c>
      <c r="F1511">
        <v>4.4585987261146598E-2</v>
      </c>
    </row>
    <row r="1512" spans="1:6" x14ac:dyDescent="0.45">
      <c r="A1512" t="s">
        <v>154</v>
      </c>
      <c r="B1512" t="s">
        <v>23</v>
      </c>
      <c r="C1512" t="s">
        <v>35</v>
      </c>
      <c r="D1512">
        <f>VLOOKUP(Schedule!B1512, 'Elo Ratings - Pre Season'!$A$2:$B$31,2, FALSE)</f>
        <v>1455.5883504191299</v>
      </c>
      <c r="E1512">
        <f>VLOOKUP(Schedule!C1512, 'Elo Ratings - Pre Season'!$A$2:$B$31,2, FALSE)</f>
        <v>1517.8440011816001</v>
      </c>
      <c r="F1512">
        <v>0.19008264462809901</v>
      </c>
    </row>
    <row r="1513" spans="1:6" x14ac:dyDescent="0.45">
      <c r="A1513" t="s">
        <v>154</v>
      </c>
      <c r="B1513" t="s">
        <v>36</v>
      </c>
      <c r="C1513" t="s">
        <v>38</v>
      </c>
      <c r="D1513">
        <f>VLOOKUP(Schedule!B1513, 'Elo Ratings - Pre Season'!$A$2:$B$31,2, FALSE)</f>
        <v>1418.47649220432</v>
      </c>
      <c r="E1513">
        <f>VLOOKUP(Schedule!C1513, 'Elo Ratings - Pre Season'!$A$2:$B$31,2, FALSE)</f>
        <v>1500.26839934439</v>
      </c>
      <c r="F1513">
        <v>0.22834645669291301</v>
      </c>
    </row>
    <row r="1514" spans="1:6" x14ac:dyDescent="0.45">
      <c r="A1514" t="s">
        <v>154</v>
      </c>
      <c r="B1514" t="s">
        <v>33</v>
      </c>
      <c r="C1514" t="s">
        <v>29</v>
      </c>
      <c r="D1514">
        <f>VLOOKUP(Schedule!B1514, 'Elo Ratings - Pre Season'!$A$2:$B$31,2, FALSE)</f>
        <v>1427.1354796158</v>
      </c>
      <c r="E1514">
        <f>VLOOKUP(Schedule!C1514, 'Elo Ratings - Pre Season'!$A$2:$B$31,2, FALSE)</f>
        <v>1559.22207084247</v>
      </c>
      <c r="F1514">
        <v>6.2111801242235101E-3</v>
      </c>
    </row>
    <row r="1515" spans="1:6" x14ac:dyDescent="0.45">
      <c r="A1515" t="s">
        <v>154</v>
      </c>
      <c r="B1515" t="s">
        <v>37</v>
      </c>
      <c r="C1515" t="s">
        <v>16</v>
      </c>
      <c r="D1515">
        <f>VLOOKUP(Schedule!B1515, 'Elo Ratings - Pre Season'!$A$2:$B$31,2, FALSE)</f>
        <v>1526.2027098211199</v>
      </c>
      <c r="E1515">
        <f>VLOOKUP(Schedule!C1515, 'Elo Ratings - Pre Season'!$A$2:$B$31,2, FALSE)</f>
        <v>1474.3085107648601</v>
      </c>
      <c r="F1515">
        <v>2.2471910112359699E-2</v>
      </c>
    </row>
    <row r="1516" spans="1:6" x14ac:dyDescent="0.45">
      <c r="A1516" t="s">
        <v>154</v>
      </c>
      <c r="B1516" t="s">
        <v>11</v>
      </c>
      <c r="C1516" t="s">
        <v>19</v>
      </c>
      <c r="D1516">
        <f>VLOOKUP(Schedule!B1516, 'Elo Ratings - Pre Season'!$A$2:$B$31,2, FALSE)</f>
        <v>1588.6730971234199</v>
      </c>
      <c r="E1516">
        <f>VLOOKUP(Schedule!C1516, 'Elo Ratings - Pre Season'!$A$2:$B$31,2, FALSE)</f>
        <v>1501.1235706124401</v>
      </c>
      <c r="F1516">
        <v>4.2654028436019002E-2</v>
      </c>
    </row>
    <row r="1517" spans="1:6" x14ac:dyDescent="0.45">
      <c r="A1517" t="s">
        <v>155</v>
      </c>
      <c r="B1517" t="s">
        <v>34</v>
      </c>
      <c r="C1517" t="s">
        <v>26</v>
      </c>
      <c r="D1517">
        <f>VLOOKUP(Schedule!B1517, 'Elo Ratings - Pre Season'!$A$2:$B$31,2, FALSE)</f>
        <v>1503.8938502056101</v>
      </c>
      <c r="E1517">
        <f>VLOOKUP(Schedule!C1517, 'Elo Ratings - Pre Season'!$A$2:$B$31,2, FALSE)</f>
        <v>1477.56939209144</v>
      </c>
      <c r="F1517">
        <v>4.7619047619047603E-2</v>
      </c>
    </row>
    <row r="1518" spans="1:6" x14ac:dyDescent="0.45">
      <c r="A1518" t="s">
        <v>155</v>
      </c>
      <c r="B1518" t="s">
        <v>28</v>
      </c>
      <c r="C1518" t="s">
        <v>20</v>
      </c>
      <c r="D1518">
        <f>VLOOKUP(Schedule!B1518, 'Elo Ratings - Pre Season'!$A$2:$B$31,2, FALSE)</f>
        <v>1468.3919248330999</v>
      </c>
      <c r="E1518">
        <f>VLOOKUP(Schedule!C1518, 'Elo Ratings - Pre Season'!$A$2:$B$31,2, FALSE)</f>
        <v>1506.4629567151301</v>
      </c>
      <c r="F1518">
        <v>5.7971014492753603E-2</v>
      </c>
    </row>
    <row r="1519" spans="1:6" x14ac:dyDescent="0.45">
      <c r="A1519" t="s">
        <v>155</v>
      </c>
      <c r="B1519" t="s">
        <v>27</v>
      </c>
      <c r="C1519" t="s">
        <v>15</v>
      </c>
      <c r="D1519">
        <f>VLOOKUP(Schedule!B1519, 'Elo Ratings - Pre Season'!$A$2:$B$31,2, FALSE)</f>
        <v>1488.4482383178499</v>
      </c>
      <c r="E1519">
        <f>VLOOKUP(Schedule!C1519, 'Elo Ratings - Pre Season'!$A$2:$B$31,2, FALSE)</f>
        <v>1535.1075395159701</v>
      </c>
      <c r="F1519">
        <v>4.5751633986928102E-2</v>
      </c>
    </row>
    <row r="1520" spans="1:6" x14ac:dyDescent="0.45">
      <c r="A1520" t="s">
        <v>155</v>
      </c>
      <c r="B1520" t="s">
        <v>18</v>
      </c>
      <c r="C1520" t="s">
        <v>10</v>
      </c>
      <c r="D1520">
        <f>VLOOKUP(Schedule!B1520, 'Elo Ratings - Pre Season'!$A$2:$B$31,2, FALSE)</f>
        <v>1422.7330514932301</v>
      </c>
      <c r="E1520">
        <f>VLOOKUP(Schedule!C1520, 'Elo Ratings - Pre Season'!$A$2:$B$31,2, FALSE)</f>
        <v>1513.7838452168801</v>
      </c>
      <c r="F1520">
        <v>-4.76190476190477E-2</v>
      </c>
    </row>
    <row r="1521" spans="1:6" x14ac:dyDescent="0.45">
      <c r="A1521" t="s">
        <v>155</v>
      </c>
      <c r="B1521" t="s">
        <v>30</v>
      </c>
      <c r="C1521" t="s">
        <v>39</v>
      </c>
      <c r="D1521">
        <f>VLOOKUP(Schedule!B1521, 'Elo Ratings - Pre Season'!$A$2:$B$31,2, FALSE)</f>
        <v>1539.4562396036399</v>
      </c>
      <c r="E1521">
        <f>VLOOKUP(Schedule!C1521, 'Elo Ratings - Pre Season'!$A$2:$B$31,2, FALSE)</f>
        <v>1505.1761432511801</v>
      </c>
      <c r="F1521">
        <v>9.3922651933701695E-2</v>
      </c>
    </row>
    <row r="1522" spans="1:6" x14ac:dyDescent="0.45">
      <c r="A1522" t="s">
        <v>155</v>
      </c>
      <c r="B1522" t="s">
        <v>22</v>
      </c>
      <c r="C1522" t="s">
        <v>21</v>
      </c>
      <c r="D1522">
        <f>VLOOKUP(Schedule!B1522, 'Elo Ratings - Pre Season'!$A$2:$B$31,2, FALSE)</f>
        <v>1536.86484917293</v>
      </c>
      <c r="E1522">
        <f>VLOOKUP(Schedule!C1522, 'Elo Ratings - Pre Season'!$A$2:$B$31,2, FALSE)</f>
        <v>1537.2568075547799</v>
      </c>
      <c r="F1522">
        <v>-5.5248618784530601E-3</v>
      </c>
    </row>
    <row r="1523" spans="1:6" x14ac:dyDescent="0.45">
      <c r="A1523" t="s">
        <v>155</v>
      </c>
      <c r="B1523" t="s">
        <v>42</v>
      </c>
      <c r="C1523" t="s">
        <v>17</v>
      </c>
      <c r="D1523">
        <f>VLOOKUP(Schedule!B1523, 'Elo Ratings - Pre Season'!$A$2:$B$31,2, FALSE)</f>
        <v>1590.545270505</v>
      </c>
      <c r="E1523">
        <f>VLOOKUP(Schedule!C1523, 'Elo Ratings - Pre Season'!$A$2:$B$31,2, FALSE)</f>
        <v>1496.2510574284499</v>
      </c>
      <c r="F1523">
        <v>4.3902439024390297E-2</v>
      </c>
    </row>
    <row r="1524" spans="1:6" x14ac:dyDescent="0.45">
      <c r="A1524" t="s">
        <v>155</v>
      </c>
      <c r="B1524" t="s">
        <v>24</v>
      </c>
      <c r="C1524" t="s">
        <v>41</v>
      </c>
      <c r="D1524">
        <f>VLOOKUP(Schedule!B1524, 'Elo Ratings - Pre Season'!$A$2:$B$31,2, FALSE)</f>
        <v>1535.44519643647</v>
      </c>
      <c r="E1524">
        <f>VLOOKUP(Schedule!C1524, 'Elo Ratings - Pre Season'!$A$2:$B$31,2, FALSE)</f>
        <v>1537.03223861109</v>
      </c>
      <c r="F1524">
        <v>0.12727272727272701</v>
      </c>
    </row>
    <row r="1525" spans="1:6" x14ac:dyDescent="0.45">
      <c r="A1525" t="s">
        <v>155</v>
      </c>
      <c r="B1525" t="s">
        <v>31</v>
      </c>
      <c r="C1525" t="s">
        <v>25</v>
      </c>
      <c r="D1525">
        <f>VLOOKUP(Schedule!B1525, 'Elo Ratings - Pre Season'!$A$2:$B$31,2, FALSE)</f>
        <v>1527.6277566730801</v>
      </c>
      <c r="E1525">
        <f>VLOOKUP(Schedule!C1525, 'Elo Ratings - Pre Season'!$A$2:$B$31,2, FALSE)</f>
        <v>1433.33420073452</v>
      </c>
      <c r="F1525">
        <v>6.3291139240506306E-2</v>
      </c>
    </row>
    <row r="1526" spans="1:6" x14ac:dyDescent="0.45">
      <c r="A1526" t="s">
        <v>155</v>
      </c>
      <c r="B1526" t="s">
        <v>32</v>
      </c>
      <c r="C1526" t="s">
        <v>40</v>
      </c>
      <c r="D1526">
        <f>VLOOKUP(Schedule!B1526, 'Elo Ratings - Pre Season'!$A$2:$B$31,2, FALSE)</f>
        <v>1514.0316812078199</v>
      </c>
      <c r="E1526">
        <f>VLOOKUP(Schedule!C1526, 'Elo Ratings - Pre Season'!$A$2:$B$31,2, FALSE)</f>
        <v>1511.74507850229</v>
      </c>
      <c r="F1526">
        <v>4.4585987261146598E-2</v>
      </c>
    </row>
    <row r="1527" spans="1:6" x14ac:dyDescent="0.45">
      <c r="A1527" t="s">
        <v>155</v>
      </c>
      <c r="B1527" t="s">
        <v>23</v>
      </c>
      <c r="C1527" t="s">
        <v>35</v>
      </c>
      <c r="D1527">
        <f>VLOOKUP(Schedule!B1527, 'Elo Ratings - Pre Season'!$A$2:$B$31,2, FALSE)</f>
        <v>1455.5883504191299</v>
      </c>
      <c r="E1527">
        <f>VLOOKUP(Schedule!C1527, 'Elo Ratings - Pre Season'!$A$2:$B$31,2, FALSE)</f>
        <v>1517.8440011816001</v>
      </c>
      <c r="F1527">
        <v>0.19008264462809901</v>
      </c>
    </row>
    <row r="1528" spans="1:6" x14ac:dyDescent="0.45">
      <c r="A1528" t="s">
        <v>155</v>
      </c>
      <c r="B1528" t="s">
        <v>36</v>
      </c>
      <c r="C1528" t="s">
        <v>38</v>
      </c>
      <c r="D1528">
        <f>VLOOKUP(Schedule!B1528, 'Elo Ratings - Pre Season'!$A$2:$B$31,2, FALSE)</f>
        <v>1418.47649220432</v>
      </c>
      <c r="E1528">
        <f>VLOOKUP(Schedule!C1528, 'Elo Ratings - Pre Season'!$A$2:$B$31,2, FALSE)</f>
        <v>1500.26839934439</v>
      </c>
      <c r="F1528">
        <v>0.22834645669291301</v>
      </c>
    </row>
    <row r="1529" spans="1:6" x14ac:dyDescent="0.45">
      <c r="A1529" t="s">
        <v>155</v>
      </c>
      <c r="B1529" t="s">
        <v>33</v>
      </c>
      <c r="C1529" t="s">
        <v>29</v>
      </c>
      <c r="D1529">
        <f>VLOOKUP(Schedule!B1529, 'Elo Ratings - Pre Season'!$A$2:$B$31,2, FALSE)</f>
        <v>1427.1354796158</v>
      </c>
      <c r="E1529">
        <f>VLOOKUP(Schedule!C1529, 'Elo Ratings - Pre Season'!$A$2:$B$31,2, FALSE)</f>
        <v>1559.22207084247</v>
      </c>
      <c r="F1529">
        <v>6.2111801242235101E-3</v>
      </c>
    </row>
    <row r="1530" spans="1:6" x14ac:dyDescent="0.45">
      <c r="A1530" t="s">
        <v>155</v>
      </c>
      <c r="B1530" t="s">
        <v>37</v>
      </c>
      <c r="C1530" t="s">
        <v>16</v>
      </c>
      <c r="D1530">
        <f>VLOOKUP(Schedule!B1530, 'Elo Ratings - Pre Season'!$A$2:$B$31,2, FALSE)</f>
        <v>1526.2027098211199</v>
      </c>
      <c r="E1530">
        <f>VLOOKUP(Schedule!C1530, 'Elo Ratings - Pre Season'!$A$2:$B$31,2, FALSE)</f>
        <v>1474.3085107648601</v>
      </c>
      <c r="F1530">
        <v>2.2471910112359699E-2</v>
      </c>
    </row>
    <row r="1531" spans="1:6" x14ac:dyDescent="0.45">
      <c r="A1531" t="s">
        <v>155</v>
      </c>
      <c r="B1531" t="s">
        <v>11</v>
      </c>
      <c r="C1531" t="s">
        <v>19</v>
      </c>
      <c r="D1531">
        <f>VLOOKUP(Schedule!B1531, 'Elo Ratings - Pre Season'!$A$2:$B$31,2, FALSE)</f>
        <v>1588.6730971234199</v>
      </c>
      <c r="E1531">
        <f>VLOOKUP(Schedule!C1531, 'Elo Ratings - Pre Season'!$A$2:$B$31,2, FALSE)</f>
        <v>1501.1235706124401</v>
      </c>
      <c r="F1531">
        <v>4.2654028436019002E-2</v>
      </c>
    </row>
    <row r="1532" spans="1:6" x14ac:dyDescent="0.45">
      <c r="A1532" t="s">
        <v>156</v>
      </c>
      <c r="B1532" t="s">
        <v>42</v>
      </c>
      <c r="C1532" t="s">
        <v>17</v>
      </c>
      <c r="D1532">
        <f>VLOOKUP(Schedule!B1532, 'Elo Ratings - Pre Season'!$A$2:$B$31,2, FALSE)</f>
        <v>1590.545270505</v>
      </c>
      <c r="E1532">
        <f>VLOOKUP(Schedule!C1532, 'Elo Ratings - Pre Season'!$A$2:$B$31,2, FALSE)</f>
        <v>1496.2510574284499</v>
      </c>
      <c r="F1532">
        <v>4.3902439024390297E-2</v>
      </c>
    </row>
    <row r="1533" spans="1:6" x14ac:dyDescent="0.45">
      <c r="A1533" t="s">
        <v>156</v>
      </c>
      <c r="B1533" t="s">
        <v>28</v>
      </c>
      <c r="C1533" t="s">
        <v>20</v>
      </c>
      <c r="D1533">
        <f>VLOOKUP(Schedule!B1533, 'Elo Ratings - Pre Season'!$A$2:$B$31,2, FALSE)</f>
        <v>1468.3919248330999</v>
      </c>
      <c r="E1533">
        <f>VLOOKUP(Schedule!C1533, 'Elo Ratings - Pre Season'!$A$2:$B$31,2, FALSE)</f>
        <v>1506.4629567151301</v>
      </c>
      <c r="F1533">
        <v>5.7971014492753603E-2</v>
      </c>
    </row>
    <row r="1534" spans="1:6" x14ac:dyDescent="0.45">
      <c r="A1534" t="s">
        <v>156</v>
      </c>
      <c r="B1534" t="s">
        <v>24</v>
      </c>
      <c r="C1534" t="s">
        <v>41</v>
      </c>
      <c r="D1534">
        <f>VLOOKUP(Schedule!B1534, 'Elo Ratings - Pre Season'!$A$2:$B$31,2, FALSE)</f>
        <v>1535.44519643647</v>
      </c>
      <c r="E1534">
        <f>VLOOKUP(Schedule!C1534, 'Elo Ratings - Pre Season'!$A$2:$B$31,2, FALSE)</f>
        <v>1537.03223861109</v>
      </c>
      <c r="F1534">
        <v>0.12727272727272701</v>
      </c>
    </row>
    <row r="1535" spans="1:6" x14ac:dyDescent="0.45">
      <c r="A1535" t="s">
        <v>156</v>
      </c>
      <c r="B1535" t="s">
        <v>32</v>
      </c>
      <c r="C1535" t="s">
        <v>40</v>
      </c>
      <c r="D1535">
        <f>VLOOKUP(Schedule!B1535, 'Elo Ratings - Pre Season'!$A$2:$B$31,2, FALSE)</f>
        <v>1514.0316812078199</v>
      </c>
      <c r="E1535">
        <f>VLOOKUP(Schedule!C1535, 'Elo Ratings - Pre Season'!$A$2:$B$31,2, FALSE)</f>
        <v>1511.74507850229</v>
      </c>
      <c r="F1535">
        <v>4.4585987261146598E-2</v>
      </c>
    </row>
    <row r="1536" spans="1:6" x14ac:dyDescent="0.45">
      <c r="A1536" t="s">
        <v>156</v>
      </c>
      <c r="B1536" t="s">
        <v>36</v>
      </c>
      <c r="C1536" t="s">
        <v>38</v>
      </c>
      <c r="D1536">
        <f>VLOOKUP(Schedule!B1536, 'Elo Ratings - Pre Season'!$A$2:$B$31,2, FALSE)</f>
        <v>1418.47649220432</v>
      </c>
      <c r="E1536">
        <f>VLOOKUP(Schedule!C1536, 'Elo Ratings - Pre Season'!$A$2:$B$31,2, FALSE)</f>
        <v>1500.26839934439</v>
      </c>
      <c r="F1536">
        <v>0.22834645669291301</v>
      </c>
    </row>
    <row r="1537" spans="1:6" x14ac:dyDescent="0.45">
      <c r="A1537" t="s">
        <v>156</v>
      </c>
      <c r="B1537" t="s">
        <v>33</v>
      </c>
      <c r="C1537" t="s">
        <v>29</v>
      </c>
      <c r="D1537">
        <f>VLOOKUP(Schedule!B1537, 'Elo Ratings - Pre Season'!$A$2:$B$31,2, FALSE)</f>
        <v>1427.1354796158</v>
      </c>
      <c r="E1537">
        <f>VLOOKUP(Schedule!C1537, 'Elo Ratings - Pre Season'!$A$2:$B$31,2, FALSE)</f>
        <v>1559.22207084247</v>
      </c>
      <c r="F1537">
        <v>6.2111801242235101E-3</v>
      </c>
    </row>
    <row r="1538" spans="1:6" x14ac:dyDescent="0.45">
      <c r="A1538" t="s">
        <v>156</v>
      </c>
      <c r="B1538" t="s">
        <v>37</v>
      </c>
      <c r="C1538" t="s">
        <v>16</v>
      </c>
      <c r="D1538">
        <f>VLOOKUP(Schedule!B1538, 'Elo Ratings - Pre Season'!$A$2:$B$31,2, FALSE)</f>
        <v>1526.2027098211199</v>
      </c>
      <c r="E1538">
        <f>VLOOKUP(Schedule!C1538, 'Elo Ratings - Pre Season'!$A$2:$B$31,2, FALSE)</f>
        <v>1474.3085107648601</v>
      </c>
      <c r="F1538">
        <v>2.2471910112359699E-2</v>
      </c>
    </row>
    <row r="1539" spans="1:6" x14ac:dyDescent="0.45">
      <c r="A1539" t="s">
        <v>156</v>
      </c>
      <c r="B1539" t="s">
        <v>34</v>
      </c>
      <c r="C1539" t="s">
        <v>26</v>
      </c>
      <c r="D1539">
        <f>VLOOKUP(Schedule!B1539, 'Elo Ratings - Pre Season'!$A$2:$B$31,2, FALSE)</f>
        <v>1503.8938502056101</v>
      </c>
      <c r="E1539">
        <f>VLOOKUP(Schedule!C1539, 'Elo Ratings - Pre Season'!$A$2:$B$31,2, FALSE)</f>
        <v>1477.56939209144</v>
      </c>
      <c r="F1539">
        <v>4.7619047619047603E-2</v>
      </c>
    </row>
    <row r="1540" spans="1:6" x14ac:dyDescent="0.45">
      <c r="A1540" t="s">
        <v>156</v>
      </c>
      <c r="B1540" t="s">
        <v>27</v>
      </c>
      <c r="C1540" t="s">
        <v>15</v>
      </c>
      <c r="D1540">
        <f>VLOOKUP(Schedule!B1540, 'Elo Ratings - Pre Season'!$A$2:$B$31,2, FALSE)</f>
        <v>1488.4482383178499</v>
      </c>
      <c r="E1540">
        <f>VLOOKUP(Schedule!C1540, 'Elo Ratings - Pre Season'!$A$2:$B$31,2, FALSE)</f>
        <v>1535.1075395159701</v>
      </c>
      <c r="F1540">
        <v>4.5751633986928102E-2</v>
      </c>
    </row>
    <row r="1541" spans="1:6" x14ac:dyDescent="0.45">
      <c r="A1541" t="s">
        <v>156</v>
      </c>
      <c r="B1541" t="s">
        <v>18</v>
      </c>
      <c r="C1541" t="s">
        <v>10</v>
      </c>
      <c r="D1541">
        <f>VLOOKUP(Schedule!B1541, 'Elo Ratings - Pre Season'!$A$2:$B$31,2, FALSE)</f>
        <v>1422.7330514932301</v>
      </c>
      <c r="E1541">
        <f>VLOOKUP(Schedule!C1541, 'Elo Ratings - Pre Season'!$A$2:$B$31,2, FALSE)</f>
        <v>1513.7838452168801</v>
      </c>
      <c r="F1541">
        <v>-4.76190476190477E-2</v>
      </c>
    </row>
    <row r="1542" spans="1:6" x14ac:dyDescent="0.45">
      <c r="A1542" t="s">
        <v>156</v>
      </c>
      <c r="B1542" t="s">
        <v>30</v>
      </c>
      <c r="C1542" t="s">
        <v>39</v>
      </c>
      <c r="D1542">
        <f>VLOOKUP(Schedule!B1542, 'Elo Ratings - Pre Season'!$A$2:$B$31,2, FALSE)</f>
        <v>1539.4562396036399</v>
      </c>
      <c r="E1542">
        <f>VLOOKUP(Schedule!C1542, 'Elo Ratings - Pre Season'!$A$2:$B$31,2, FALSE)</f>
        <v>1505.1761432511801</v>
      </c>
      <c r="F1542">
        <v>9.3922651933701695E-2</v>
      </c>
    </row>
    <row r="1543" spans="1:6" x14ac:dyDescent="0.45">
      <c r="A1543" t="s">
        <v>156</v>
      </c>
      <c r="B1543" t="s">
        <v>22</v>
      </c>
      <c r="C1543" t="s">
        <v>21</v>
      </c>
      <c r="D1543">
        <f>VLOOKUP(Schedule!B1543, 'Elo Ratings - Pre Season'!$A$2:$B$31,2, FALSE)</f>
        <v>1536.86484917293</v>
      </c>
      <c r="E1543">
        <f>VLOOKUP(Schedule!C1543, 'Elo Ratings - Pre Season'!$A$2:$B$31,2, FALSE)</f>
        <v>1537.2568075547799</v>
      </c>
      <c r="F1543">
        <v>-5.5248618784530601E-3</v>
      </c>
    </row>
    <row r="1544" spans="1:6" x14ac:dyDescent="0.45">
      <c r="A1544" t="s">
        <v>156</v>
      </c>
      <c r="B1544" t="s">
        <v>31</v>
      </c>
      <c r="C1544" t="s">
        <v>25</v>
      </c>
      <c r="D1544">
        <f>VLOOKUP(Schedule!B1544, 'Elo Ratings - Pre Season'!$A$2:$B$31,2, FALSE)</f>
        <v>1527.6277566730801</v>
      </c>
      <c r="E1544">
        <f>VLOOKUP(Schedule!C1544, 'Elo Ratings - Pre Season'!$A$2:$B$31,2, FALSE)</f>
        <v>1433.33420073452</v>
      </c>
      <c r="F1544">
        <v>6.3291139240506306E-2</v>
      </c>
    </row>
    <row r="1545" spans="1:6" x14ac:dyDescent="0.45">
      <c r="A1545" t="s">
        <v>156</v>
      </c>
      <c r="B1545" t="s">
        <v>23</v>
      </c>
      <c r="C1545" t="s">
        <v>35</v>
      </c>
      <c r="D1545">
        <f>VLOOKUP(Schedule!B1545, 'Elo Ratings - Pre Season'!$A$2:$B$31,2, FALSE)</f>
        <v>1455.5883504191299</v>
      </c>
      <c r="E1545">
        <f>VLOOKUP(Schedule!C1545, 'Elo Ratings - Pre Season'!$A$2:$B$31,2, FALSE)</f>
        <v>1517.8440011816001</v>
      </c>
      <c r="F1545">
        <v>0.19008264462809901</v>
      </c>
    </row>
    <row r="1546" spans="1:6" x14ac:dyDescent="0.45">
      <c r="A1546" t="s">
        <v>156</v>
      </c>
      <c r="B1546" t="s">
        <v>11</v>
      </c>
      <c r="C1546" t="s">
        <v>19</v>
      </c>
      <c r="D1546">
        <f>VLOOKUP(Schedule!B1546, 'Elo Ratings - Pre Season'!$A$2:$B$31,2, FALSE)</f>
        <v>1588.6730971234199</v>
      </c>
      <c r="E1546">
        <f>VLOOKUP(Schedule!C1546, 'Elo Ratings - Pre Season'!$A$2:$B$31,2, FALSE)</f>
        <v>1501.1235706124401</v>
      </c>
      <c r="F1546">
        <v>4.2654028436019002E-2</v>
      </c>
    </row>
    <row r="1547" spans="1:6" x14ac:dyDescent="0.45">
      <c r="A1547" t="s">
        <v>157</v>
      </c>
      <c r="B1547" t="s">
        <v>18</v>
      </c>
      <c r="C1547" t="s">
        <v>10</v>
      </c>
      <c r="D1547">
        <f>VLOOKUP(Schedule!B1547, 'Elo Ratings - Pre Season'!$A$2:$B$31,2, FALSE)</f>
        <v>1422.7330514932301</v>
      </c>
      <c r="E1547">
        <f>VLOOKUP(Schedule!C1547, 'Elo Ratings - Pre Season'!$A$2:$B$31,2, FALSE)</f>
        <v>1513.7838452168801</v>
      </c>
      <c r="F1547">
        <v>-4.76190476190477E-2</v>
      </c>
    </row>
    <row r="1548" spans="1:6" x14ac:dyDescent="0.45">
      <c r="A1548" t="s">
        <v>157</v>
      </c>
      <c r="B1548" t="s">
        <v>27</v>
      </c>
      <c r="C1548" t="s">
        <v>15</v>
      </c>
      <c r="D1548">
        <f>VLOOKUP(Schedule!B1548, 'Elo Ratings - Pre Season'!$A$2:$B$31,2, FALSE)</f>
        <v>1488.4482383178499</v>
      </c>
      <c r="E1548">
        <f>VLOOKUP(Schedule!C1548, 'Elo Ratings - Pre Season'!$A$2:$B$31,2, FALSE)</f>
        <v>1535.1075395159701</v>
      </c>
      <c r="F1548">
        <v>4.5751633986928102E-2</v>
      </c>
    </row>
    <row r="1549" spans="1:6" x14ac:dyDescent="0.45">
      <c r="A1549" t="s">
        <v>157</v>
      </c>
      <c r="B1549" t="s">
        <v>34</v>
      </c>
      <c r="C1549" t="s">
        <v>26</v>
      </c>
      <c r="D1549">
        <f>VLOOKUP(Schedule!B1549, 'Elo Ratings - Pre Season'!$A$2:$B$31,2, FALSE)</f>
        <v>1503.8938502056101</v>
      </c>
      <c r="E1549">
        <f>VLOOKUP(Schedule!C1549, 'Elo Ratings - Pre Season'!$A$2:$B$31,2, FALSE)</f>
        <v>1477.56939209144</v>
      </c>
      <c r="F1549">
        <v>4.7619047619047603E-2</v>
      </c>
    </row>
    <row r="1550" spans="1:6" x14ac:dyDescent="0.45">
      <c r="A1550" t="s">
        <v>157</v>
      </c>
      <c r="B1550" t="s">
        <v>31</v>
      </c>
      <c r="C1550" t="s">
        <v>25</v>
      </c>
      <c r="D1550">
        <f>VLOOKUP(Schedule!B1550, 'Elo Ratings - Pre Season'!$A$2:$B$31,2, FALSE)</f>
        <v>1527.6277566730801</v>
      </c>
      <c r="E1550">
        <f>VLOOKUP(Schedule!C1550, 'Elo Ratings - Pre Season'!$A$2:$B$31,2, FALSE)</f>
        <v>1433.33420073452</v>
      </c>
      <c r="F1550">
        <v>6.3291139240506306E-2</v>
      </c>
    </row>
    <row r="1551" spans="1:6" x14ac:dyDescent="0.45">
      <c r="A1551" t="s">
        <v>157</v>
      </c>
      <c r="B1551" t="s">
        <v>22</v>
      </c>
      <c r="C1551" t="s">
        <v>21</v>
      </c>
      <c r="D1551">
        <f>VLOOKUP(Schedule!B1551, 'Elo Ratings - Pre Season'!$A$2:$B$31,2, FALSE)</f>
        <v>1536.86484917293</v>
      </c>
      <c r="E1551">
        <f>VLOOKUP(Schedule!C1551, 'Elo Ratings - Pre Season'!$A$2:$B$31,2, FALSE)</f>
        <v>1537.2568075547799</v>
      </c>
      <c r="F1551">
        <v>-5.5248618784530601E-3</v>
      </c>
    </row>
    <row r="1552" spans="1:6" x14ac:dyDescent="0.45">
      <c r="A1552" t="s">
        <v>157</v>
      </c>
      <c r="B1552" t="s">
        <v>11</v>
      </c>
      <c r="C1552" t="s">
        <v>19</v>
      </c>
      <c r="D1552">
        <f>VLOOKUP(Schedule!B1552, 'Elo Ratings - Pre Season'!$A$2:$B$31,2, FALSE)</f>
        <v>1588.6730971234199</v>
      </c>
      <c r="E1552">
        <f>VLOOKUP(Schedule!C1552, 'Elo Ratings - Pre Season'!$A$2:$B$31,2, FALSE)</f>
        <v>1501.1235706124401</v>
      </c>
      <c r="F1552">
        <v>4.2654028436019002E-2</v>
      </c>
    </row>
    <row r="1553" spans="1:6" x14ac:dyDescent="0.45">
      <c r="A1553" t="s">
        <v>157</v>
      </c>
      <c r="B1553" t="s">
        <v>39</v>
      </c>
      <c r="C1553" t="s">
        <v>42</v>
      </c>
      <c r="D1553">
        <f>VLOOKUP(Schedule!B1553, 'Elo Ratings - Pre Season'!$A$2:$B$31,2, FALSE)</f>
        <v>1505.1761432511801</v>
      </c>
      <c r="E1553">
        <f>VLOOKUP(Schedule!C1553, 'Elo Ratings - Pre Season'!$A$2:$B$31,2, FALSE)</f>
        <v>1590.545270505</v>
      </c>
      <c r="F1553">
        <v>0.102272727272727</v>
      </c>
    </row>
    <row r="1554" spans="1:6" x14ac:dyDescent="0.45">
      <c r="A1554" t="s">
        <v>157</v>
      </c>
      <c r="B1554" t="s">
        <v>16</v>
      </c>
      <c r="C1554" t="s">
        <v>33</v>
      </c>
      <c r="D1554">
        <f>VLOOKUP(Schedule!B1554, 'Elo Ratings - Pre Season'!$A$2:$B$31,2, FALSE)</f>
        <v>1474.3085107648601</v>
      </c>
      <c r="E1554">
        <f>VLOOKUP(Schedule!C1554, 'Elo Ratings - Pre Season'!$A$2:$B$31,2, FALSE)</f>
        <v>1427.1354796158</v>
      </c>
      <c r="F1554">
        <v>6.8493150684931406E-2</v>
      </c>
    </row>
    <row r="1555" spans="1:6" x14ac:dyDescent="0.45">
      <c r="A1555" t="s">
        <v>158</v>
      </c>
      <c r="B1555" t="s">
        <v>26</v>
      </c>
      <c r="C1555" t="s">
        <v>24</v>
      </c>
      <c r="D1555">
        <f>VLOOKUP(Schedule!B1555, 'Elo Ratings - Pre Season'!$A$2:$B$31,2, FALSE)</f>
        <v>1477.56939209144</v>
      </c>
      <c r="E1555">
        <f>VLOOKUP(Schedule!C1555, 'Elo Ratings - Pre Season'!$A$2:$B$31,2, FALSE)</f>
        <v>1535.44519643647</v>
      </c>
      <c r="F1555">
        <v>7.6687116564418296E-3</v>
      </c>
    </row>
    <row r="1556" spans="1:6" x14ac:dyDescent="0.45">
      <c r="A1556" t="s">
        <v>158</v>
      </c>
      <c r="B1556" t="s">
        <v>41</v>
      </c>
      <c r="C1556" t="s">
        <v>34</v>
      </c>
      <c r="D1556">
        <f>VLOOKUP(Schedule!B1556, 'Elo Ratings - Pre Season'!$A$2:$B$31,2, FALSE)</f>
        <v>1537.03223861109</v>
      </c>
      <c r="E1556">
        <f>VLOOKUP(Schedule!C1556, 'Elo Ratings - Pre Season'!$A$2:$B$31,2, FALSE)</f>
        <v>1503.8938502056101</v>
      </c>
      <c r="F1556">
        <v>8.4745762711864403E-2</v>
      </c>
    </row>
    <row r="1557" spans="1:6" x14ac:dyDescent="0.45">
      <c r="A1557" t="s">
        <v>158</v>
      </c>
      <c r="B1557" t="s">
        <v>21</v>
      </c>
      <c r="C1557" t="s">
        <v>17</v>
      </c>
      <c r="D1557">
        <f>VLOOKUP(Schedule!B1557, 'Elo Ratings - Pre Season'!$A$2:$B$31,2, FALSE)</f>
        <v>1537.2568075547799</v>
      </c>
      <c r="E1557">
        <f>VLOOKUP(Schedule!C1557, 'Elo Ratings - Pre Season'!$A$2:$B$31,2, FALSE)</f>
        <v>1496.2510574284499</v>
      </c>
      <c r="F1557">
        <v>0.124324324324324</v>
      </c>
    </row>
    <row r="1558" spans="1:6" x14ac:dyDescent="0.45">
      <c r="A1558" t="s">
        <v>158</v>
      </c>
      <c r="B1558" t="s">
        <v>15</v>
      </c>
      <c r="C1558" t="s">
        <v>10</v>
      </c>
      <c r="D1558">
        <f>VLOOKUP(Schedule!B1558, 'Elo Ratings - Pre Season'!$A$2:$B$31,2, FALSE)</f>
        <v>1535.1075395159701</v>
      </c>
      <c r="E1558">
        <f>VLOOKUP(Schedule!C1558, 'Elo Ratings - Pre Season'!$A$2:$B$31,2, FALSE)</f>
        <v>1513.7838452168801</v>
      </c>
      <c r="F1558">
        <v>2.1739130434782698E-2</v>
      </c>
    </row>
    <row r="1559" spans="1:6" x14ac:dyDescent="0.45">
      <c r="A1559" t="s">
        <v>158</v>
      </c>
      <c r="B1559" t="s">
        <v>22</v>
      </c>
      <c r="C1559" t="s">
        <v>31</v>
      </c>
      <c r="D1559">
        <f>VLOOKUP(Schedule!B1559, 'Elo Ratings - Pre Season'!$A$2:$B$31,2, FALSE)</f>
        <v>1536.86484917293</v>
      </c>
      <c r="E1559">
        <f>VLOOKUP(Schedule!C1559, 'Elo Ratings - Pre Season'!$A$2:$B$31,2, FALSE)</f>
        <v>1527.6277566730801</v>
      </c>
      <c r="F1559">
        <v>-5.5248618784530601E-3</v>
      </c>
    </row>
    <row r="1560" spans="1:6" x14ac:dyDescent="0.45">
      <c r="A1560" t="s">
        <v>158</v>
      </c>
      <c r="B1560" t="s">
        <v>39</v>
      </c>
      <c r="C1560" t="s">
        <v>42</v>
      </c>
      <c r="D1560">
        <f>VLOOKUP(Schedule!B1560, 'Elo Ratings - Pre Season'!$A$2:$B$31,2, FALSE)</f>
        <v>1505.1761432511801</v>
      </c>
      <c r="E1560">
        <f>VLOOKUP(Schedule!C1560, 'Elo Ratings - Pre Season'!$A$2:$B$31,2, FALSE)</f>
        <v>1590.545270505</v>
      </c>
      <c r="F1560">
        <v>0.102272727272727</v>
      </c>
    </row>
    <row r="1561" spans="1:6" x14ac:dyDescent="0.45">
      <c r="A1561" t="s">
        <v>158</v>
      </c>
      <c r="B1561" t="s">
        <v>38</v>
      </c>
      <c r="C1561" t="s">
        <v>30</v>
      </c>
      <c r="D1561">
        <f>VLOOKUP(Schedule!B1561, 'Elo Ratings - Pre Season'!$A$2:$B$31,2, FALSE)</f>
        <v>1500.26839934439</v>
      </c>
      <c r="E1561">
        <f>VLOOKUP(Schedule!C1561, 'Elo Ratings - Pre Season'!$A$2:$B$31,2, FALSE)</f>
        <v>1539.4562396036399</v>
      </c>
      <c r="F1561">
        <v>5.1282051282051398E-2</v>
      </c>
    </row>
    <row r="1562" spans="1:6" x14ac:dyDescent="0.45">
      <c r="A1562" t="s">
        <v>158</v>
      </c>
      <c r="B1562" t="s">
        <v>23</v>
      </c>
      <c r="C1562" t="s">
        <v>32</v>
      </c>
      <c r="D1562">
        <f>VLOOKUP(Schedule!B1562, 'Elo Ratings - Pre Season'!$A$2:$B$31,2, FALSE)</f>
        <v>1455.5883504191299</v>
      </c>
      <c r="E1562">
        <f>VLOOKUP(Schedule!C1562, 'Elo Ratings - Pre Season'!$A$2:$B$31,2, FALSE)</f>
        <v>1514.0316812078199</v>
      </c>
      <c r="F1562">
        <v>0.19008264462809901</v>
      </c>
    </row>
    <row r="1563" spans="1:6" x14ac:dyDescent="0.45">
      <c r="A1563" t="s">
        <v>158</v>
      </c>
      <c r="B1563" t="s">
        <v>29</v>
      </c>
      <c r="C1563" t="s">
        <v>11</v>
      </c>
      <c r="D1563">
        <f>VLOOKUP(Schedule!B1563, 'Elo Ratings - Pre Season'!$A$2:$B$31,2, FALSE)</f>
        <v>1559.22207084247</v>
      </c>
      <c r="E1563">
        <f>VLOOKUP(Schedule!C1563, 'Elo Ratings - Pre Season'!$A$2:$B$31,2, FALSE)</f>
        <v>1588.6730971234199</v>
      </c>
      <c r="F1563">
        <v>-4.08163265306122E-2</v>
      </c>
    </row>
    <row r="1564" spans="1:6" x14ac:dyDescent="0.45">
      <c r="A1564" t="s">
        <v>158</v>
      </c>
      <c r="B1564" t="s">
        <v>25</v>
      </c>
      <c r="C1564" t="s">
        <v>37</v>
      </c>
      <c r="D1564">
        <f>VLOOKUP(Schedule!B1564, 'Elo Ratings - Pre Season'!$A$2:$B$31,2, FALSE)</f>
        <v>1433.33420073452</v>
      </c>
      <c r="E1564">
        <f>VLOOKUP(Schedule!C1564, 'Elo Ratings - Pre Season'!$A$2:$B$31,2, FALSE)</f>
        <v>1526.2027098211199</v>
      </c>
      <c r="F1564">
        <v>-4.2253521126760597E-2</v>
      </c>
    </row>
    <row r="1565" spans="1:6" x14ac:dyDescent="0.45">
      <c r="A1565" t="s">
        <v>158</v>
      </c>
      <c r="B1565" t="s">
        <v>40</v>
      </c>
      <c r="C1565" t="s">
        <v>27</v>
      </c>
      <c r="D1565">
        <f>VLOOKUP(Schedule!B1565, 'Elo Ratings - Pre Season'!$A$2:$B$31,2, FALSE)</f>
        <v>1511.74507850229</v>
      </c>
      <c r="E1565">
        <f>VLOOKUP(Schedule!C1565, 'Elo Ratings - Pre Season'!$A$2:$B$31,2, FALSE)</f>
        <v>1488.4482383178499</v>
      </c>
      <c r="F1565">
        <v>6.7415730337078705E-2</v>
      </c>
    </row>
    <row r="1566" spans="1:6" x14ac:dyDescent="0.45">
      <c r="A1566" t="s">
        <v>158</v>
      </c>
      <c r="B1566" t="s">
        <v>20</v>
      </c>
      <c r="C1566" t="s">
        <v>18</v>
      </c>
      <c r="D1566">
        <f>VLOOKUP(Schedule!B1566, 'Elo Ratings - Pre Season'!$A$2:$B$31,2, FALSE)</f>
        <v>1506.4629567151301</v>
      </c>
      <c r="E1566">
        <f>VLOOKUP(Schedule!C1566, 'Elo Ratings - Pre Season'!$A$2:$B$31,2, FALSE)</f>
        <v>1422.7330514932301</v>
      </c>
      <c r="F1566">
        <v>7.3170731707316999E-2</v>
      </c>
    </row>
    <row r="1567" spans="1:6" x14ac:dyDescent="0.45">
      <c r="A1567" t="s">
        <v>158</v>
      </c>
      <c r="B1567" t="s">
        <v>16</v>
      </c>
      <c r="C1567" t="s">
        <v>33</v>
      </c>
      <c r="D1567">
        <f>VLOOKUP(Schedule!B1567, 'Elo Ratings - Pre Season'!$A$2:$B$31,2, FALSE)</f>
        <v>1474.3085107648601</v>
      </c>
      <c r="E1567">
        <f>VLOOKUP(Schedule!C1567, 'Elo Ratings - Pre Season'!$A$2:$B$31,2, FALSE)</f>
        <v>1427.1354796158</v>
      </c>
      <c r="F1567">
        <v>6.8493150684931406E-2</v>
      </c>
    </row>
    <row r="1568" spans="1:6" x14ac:dyDescent="0.45">
      <c r="A1568" t="s">
        <v>158</v>
      </c>
      <c r="B1568" t="s">
        <v>35</v>
      </c>
      <c r="C1568" t="s">
        <v>28</v>
      </c>
      <c r="D1568">
        <f>VLOOKUP(Schedule!B1568, 'Elo Ratings - Pre Season'!$A$2:$B$31,2, FALSE)</f>
        <v>1517.8440011816001</v>
      </c>
      <c r="E1568">
        <f>VLOOKUP(Schedule!C1568, 'Elo Ratings - Pre Season'!$A$2:$B$31,2, FALSE)</f>
        <v>1468.3919248330999</v>
      </c>
      <c r="F1568">
        <v>5.0632911392405201E-2</v>
      </c>
    </row>
    <row r="1569" spans="1:6" x14ac:dyDescent="0.45">
      <c r="A1569" t="s">
        <v>158</v>
      </c>
      <c r="B1569" t="s">
        <v>19</v>
      </c>
      <c r="C1569" t="s">
        <v>36</v>
      </c>
      <c r="D1569">
        <f>VLOOKUP(Schedule!B1569, 'Elo Ratings - Pre Season'!$A$2:$B$31,2, FALSE)</f>
        <v>1501.1235706124401</v>
      </c>
      <c r="E1569">
        <f>VLOOKUP(Schedule!C1569, 'Elo Ratings - Pre Season'!$A$2:$B$31,2, FALSE)</f>
        <v>1418.47649220432</v>
      </c>
      <c r="F1569">
        <v>0.1125</v>
      </c>
    </row>
    <row r="1570" spans="1:6" x14ac:dyDescent="0.45">
      <c r="A1570" t="s">
        <v>159</v>
      </c>
      <c r="B1570" t="s">
        <v>22</v>
      </c>
      <c r="C1570" t="s">
        <v>31</v>
      </c>
      <c r="D1570">
        <f>VLOOKUP(Schedule!B1570, 'Elo Ratings - Pre Season'!$A$2:$B$31,2, FALSE)</f>
        <v>1536.86484917293</v>
      </c>
      <c r="E1570">
        <f>VLOOKUP(Schedule!C1570, 'Elo Ratings - Pre Season'!$A$2:$B$31,2, FALSE)</f>
        <v>1527.6277566730801</v>
      </c>
      <c r="F1570">
        <v>-5.5248618784530601E-3</v>
      </c>
    </row>
    <row r="1571" spans="1:6" x14ac:dyDescent="0.45">
      <c r="A1571" t="s">
        <v>159</v>
      </c>
      <c r="B1571" t="s">
        <v>15</v>
      </c>
      <c r="C1571" t="s">
        <v>10</v>
      </c>
      <c r="D1571">
        <f>VLOOKUP(Schedule!B1571, 'Elo Ratings - Pre Season'!$A$2:$B$31,2, FALSE)</f>
        <v>1535.1075395159701</v>
      </c>
      <c r="E1571">
        <f>VLOOKUP(Schedule!C1571, 'Elo Ratings - Pre Season'!$A$2:$B$31,2, FALSE)</f>
        <v>1513.7838452168801</v>
      </c>
      <c r="F1571">
        <v>2.1739130434782698E-2</v>
      </c>
    </row>
    <row r="1572" spans="1:6" x14ac:dyDescent="0.45">
      <c r="A1572" t="s">
        <v>159</v>
      </c>
      <c r="B1572" t="s">
        <v>21</v>
      </c>
      <c r="C1572" t="s">
        <v>17</v>
      </c>
      <c r="D1572">
        <f>VLOOKUP(Schedule!B1572, 'Elo Ratings - Pre Season'!$A$2:$B$31,2, FALSE)</f>
        <v>1537.2568075547799</v>
      </c>
      <c r="E1572">
        <f>VLOOKUP(Schedule!C1572, 'Elo Ratings - Pre Season'!$A$2:$B$31,2, FALSE)</f>
        <v>1496.2510574284499</v>
      </c>
      <c r="F1572">
        <v>0.124324324324324</v>
      </c>
    </row>
    <row r="1573" spans="1:6" x14ac:dyDescent="0.45">
      <c r="A1573" t="s">
        <v>159</v>
      </c>
      <c r="B1573" t="s">
        <v>39</v>
      </c>
      <c r="C1573" t="s">
        <v>42</v>
      </c>
      <c r="D1573">
        <f>VLOOKUP(Schedule!B1573, 'Elo Ratings - Pre Season'!$A$2:$B$31,2, FALSE)</f>
        <v>1505.1761432511801</v>
      </c>
      <c r="E1573">
        <f>VLOOKUP(Schedule!C1573, 'Elo Ratings - Pre Season'!$A$2:$B$31,2, FALSE)</f>
        <v>1590.545270505</v>
      </c>
      <c r="F1573">
        <v>0.102272727272727</v>
      </c>
    </row>
    <row r="1574" spans="1:6" x14ac:dyDescent="0.45">
      <c r="A1574" t="s">
        <v>159</v>
      </c>
      <c r="B1574" t="s">
        <v>41</v>
      </c>
      <c r="C1574" t="s">
        <v>34</v>
      </c>
      <c r="D1574">
        <f>VLOOKUP(Schedule!B1574, 'Elo Ratings - Pre Season'!$A$2:$B$31,2, FALSE)</f>
        <v>1537.03223861109</v>
      </c>
      <c r="E1574">
        <f>VLOOKUP(Schedule!C1574, 'Elo Ratings - Pre Season'!$A$2:$B$31,2, FALSE)</f>
        <v>1503.8938502056101</v>
      </c>
      <c r="F1574">
        <v>8.4745762711864403E-2</v>
      </c>
    </row>
    <row r="1575" spans="1:6" x14ac:dyDescent="0.45">
      <c r="A1575" t="s">
        <v>159</v>
      </c>
      <c r="B1575" t="s">
        <v>26</v>
      </c>
      <c r="C1575" t="s">
        <v>24</v>
      </c>
      <c r="D1575">
        <f>VLOOKUP(Schedule!B1575, 'Elo Ratings - Pre Season'!$A$2:$B$31,2, FALSE)</f>
        <v>1477.56939209144</v>
      </c>
      <c r="E1575">
        <f>VLOOKUP(Schedule!C1575, 'Elo Ratings - Pre Season'!$A$2:$B$31,2, FALSE)</f>
        <v>1535.44519643647</v>
      </c>
      <c r="F1575">
        <v>7.6687116564418296E-3</v>
      </c>
    </row>
    <row r="1576" spans="1:6" x14ac:dyDescent="0.45">
      <c r="A1576" t="s">
        <v>159</v>
      </c>
      <c r="B1576" t="s">
        <v>19</v>
      </c>
      <c r="C1576" t="s">
        <v>36</v>
      </c>
      <c r="D1576">
        <f>VLOOKUP(Schedule!B1576, 'Elo Ratings - Pre Season'!$A$2:$B$31,2, FALSE)</f>
        <v>1501.1235706124401</v>
      </c>
      <c r="E1576">
        <f>VLOOKUP(Schedule!C1576, 'Elo Ratings - Pre Season'!$A$2:$B$31,2, FALSE)</f>
        <v>1418.47649220432</v>
      </c>
      <c r="F1576">
        <v>0.1125</v>
      </c>
    </row>
    <row r="1577" spans="1:6" x14ac:dyDescent="0.45">
      <c r="A1577" t="s">
        <v>159</v>
      </c>
      <c r="B1577" t="s">
        <v>19</v>
      </c>
      <c r="C1577" t="s">
        <v>36</v>
      </c>
      <c r="D1577">
        <f>VLOOKUP(Schedule!B1577, 'Elo Ratings - Pre Season'!$A$2:$B$31,2, FALSE)</f>
        <v>1501.1235706124401</v>
      </c>
      <c r="E1577">
        <f>VLOOKUP(Schedule!C1577, 'Elo Ratings - Pre Season'!$A$2:$B$31,2, FALSE)</f>
        <v>1418.47649220432</v>
      </c>
      <c r="F1577">
        <v>0.1125</v>
      </c>
    </row>
    <row r="1578" spans="1:6" x14ac:dyDescent="0.45">
      <c r="A1578" t="s">
        <v>159</v>
      </c>
      <c r="B1578" t="s">
        <v>23</v>
      </c>
      <c r="C1578" t="s">
        <v>32</v>
      </c>
      <c r="D1578">
        <f>VLOOKUP(Schedule!B1578, 'Elo Ratings - Pre Season'!$A$2:$B$31,2, FALSE)</f>
        <v>1455.5883504191299</v>
      </c>
      <c r="E1578">
        <f>VLOOKUP(Schedule!C1578, 'Elo Ratings - Pre Season'!$A$2:$B$31,2, FALSE)</f>
        <v>1514.0316812078199</v>
      </c>
      <c r="F1578">
        <v>0.19008264462809901</v>
      </c>
    </row>
    <row r="1579" spans="1:6" x14ac:dyDescent="0.45">
      <c r="A1579" t="s">
        <v>159</v>
      </c>
      <c r="B1579" t="s">
        <v>29</v>
      </c>
      <c r="C1579" t="s">
        <v>11</v>
      </c>
      <c r="D1579">
        <f>VLOOKUP(Schedule!B1579, 'Elo Ratings - Pre Season'!$A$2:$B$31,2, FALSE)</f>
        <v>1559.22207084247</v>
      </c>
      <c r="E1579">
        <f>VLOOKUP(Schedule!C1579, 'Elo Ratings - Pre Season'!$A$2:$B$31,2, FALSE)</f>
        <v>1588.6730971234199</v>
      </c>
      <c r="F1579">
        <v>-4.08163265306122E-2</v>
      </c>
    </row>
    <row r="1580" spans="1:6" x14ac:dyDescent="0.45">
      <c r="A1580" t="s">
        <v>159</v>
      </c>
      <c r="B1580" t="s">
        <v>40</v>
      </c>
      <c r="C1580" t="s">
        <v>27</v>
      </c>
      <c r="D1580">
        <f>VLOOKUP(Schedule!B1580, 'Elo Ratings - Pre Season'!$A$2:$B$31,2, FALSE)</f>
        <v>1511.74507850229</v>
      </c>
      <c r="E1580">
        <f>VLOOKUP(Schedule!C1580, 'Elo Ratings - Pre Season'!$A$2:$B$31,2, FALSE)</f>
        <v>1488.4482383178499</v>
      </c>
      <c r="F1580">
        <v>6.7415730337078705E-2</v>
      </c>
    </row>
    <row r="1581" spans="1:6" x14ac:dyDescent="0.45">
      <c r="A1581" t="s">
        <v>159</v>
      </c>
      <c r="B1581" t="s">
        <v>20</v>
      </c>
      <c r="C1581" t="s">
        <v>18</v>
      </c>
      <c r="D1581">
        <f>VLOOKUP(Schedule!B1581, 'Elo Ratings - Pre Season'!$A$2:$B$31,2, FALSE)</f>
        <v>1506.4629567151301</v>
      </c>
      <c r="E1581">
        <f>VLOOKUP(Schedule!C1581, 'Elo Ratings - Pre Season'!$A$2:$B$31,2, FALSE)</f>
        <v>1422.7330514932301</v>
      </c>
      <c r="F1581">
        <v>7.3170731707316999E-2</v>
      </c>
    </row>
    <row r="1582" spans="1:6" x14ac:dyDescent="0.45">
      <c r="A1582" t="s">
        <v>159</v>
      </c>
      <c r="B1582" t="s">
        <v>25</v>
      </c>
      <c r="C1582" t="s">
        <v>37</v>
      </c>
      <c r="D1582">
        <f>VLOOKUP(Schedule!B1582, 'Elo Ratings - Pre Season'!$A$2:$B$31,2, FALSE)</f>
        <v>1433.33420073452</v>
      </c>
      <c r="E1582">
        <f>VLOOKUP(Schedule!C1582, 'Elo Ratings - Pre Season'!$A$2:$B$31,2, FALSE)</f>
        <v>1526.2027098211199</v>
      </c>
      <c r="F1582">
        <v>-4.2253521126760597E-2</v>
      </c>
    </row>
    <row r="1583" spans="1:6" x14ac:dyDescent="0.45">
      <c r="A1583" t="s">
        <v>159</v>
      </c>
      <c r="B1583" t="s">
        <v>38</v>
      </c>
      <c r="C1583" t="s">
        <v>30</v>
      </c>
      <c r="D1583">
        <f>VLOOKUP(Schedule!B1583, 'Elo Ratings - Pre Season'!$A$2:$B$31,2, FALSE)</f>
        <v>1500.26839934439</v>
      </c>
      <c r="E1583">
        <f>VLOOKUP(Schedule!C1583, 'Elo Ratings - Pre Season'!$A$2:$B$31,2, FALSE)</f>
        <v>1539.4562396036399</v>
      </c>
      <c r="F1583">
        <v>5.1282051282051398E-2</v>
      </c>
    </row>
    <row r="1584" spans="1:6" x14ac:dyDescent="0.45">
      <c r="A1584" t="s">
        <v>159</v>
      </c>
      <c r="B1584" t="s">
        <v>35</v>
      </c>
      <c r="C1584" t="s">
        <v>28</v>
      </c>
      <c r="D1584">
        <f>VLOOKUP(Schedule!B1584, 'Elo Ratings - Pre Season'!$A$2:$B$31,2, FALSE)</f>
        <v>1517.8440011816001</v>
      </c>
      <c r="E1584">
        <f>VLOOKUP(Schedule!C1584, 'Elo Ratings - Pre Season'!$A$2:$B$31,2, FALSE)</f>
        <v>1468.3919248330999</v>
      </c>
      <c r="F1584">
        <v>5.0632911392405201E-2</v>
      </c>
    </row>
    <row r="1585" spans="1:6" x14ac:dyDescent="0.45">
      <c r="A1585" t="s">
        <v>159</v>
      </c>
      <c r="B1585" t="s">
        <v>16</v>
      </c>
      <c r="C1585" t="s">
        <v>33</v>
      </c>
      <c r="D1585">
        <f>VLOOKUP(Schedule!B1585, 'Elo Ratings - Pre Season'!$A$2:$B$31,2, FALSE)</f>
        <v>1474.3085107648601</v>
      </c>
      <c r="E1585">
        <f>VLOOKUP(Schedule!C1585, 'Elo Ratings - Pre Season'!$A$2:$B$31,2, FALSE)</f>
        <v>1427.1354796158</v>
      </c>
      <c r="F1585">
        <v>6.8493150684931406E-2</v>
      </c>
    </row>
    <row r="1586" spans="1:6" x14ac:dyDescent="0.45">
      <c r="A1586" t="s">
        <v>160</v>
      </c>
      <c r="B1586" t="s">
        <v>15</v>
      </c>
      <c r="C1586" t="s">
        <v>10</v>
      </c>
      <c r="D1586">
        <f>VLOOKUP(Schedule!B1586, 'Elo Ratings - Pre Season'!$A$2:$B$31,2, FALSE)</f>
        <v>1535.1075395159701</v>
      </c>
      <c r="E1586">
        <f>VLOOKUP(Schedule!C1586, 'Elo Ratings - Pre Season'!$A$2:$B$31,2, FALSE)</f>
        <v>1513.7838452168801</v>
      </c>
      <c r="F1586">
        <v>2.1739130434782698E-2</v>
      </c>
    </row>
    <row r="1587" spans="1:6" x14ac:dyDescent="0.45">
      <c r="A1587" t="s">
        <v>160</v>
      </c>
      <c r="B1587" t="s">
        <v>41</v>
      </c>
      <c r="C1587" t="s">
        <v>34</v>
      </c>
      <c r="D1587">
        <f>VLOOKUP(Schedule!B1587, 'Elo Ratings - Pre Season'!$A$2:$B$31,2, FALSE)</f>
        <v>1537.03223861109</v>
      </c>
      <c r="E1587">
        <f>VLOOKUP(Schedule!C1587, 'Elo Ratings - Pre Season'!$A$2:$B$31,2, FALSE)</f>
        <v>1503.8938502056101</v>
      </c>
      <c r="F1587">
        <v>8.4745762711864403E-2</v>
      </c>
    </row>
    <row r="1588" spans="1:6" x14ac:dyDescent="0.45">
      <c r="A1588" t="s">
        <v>160</v>
      </c>
      <c r="B1588" t="s">
        <v>38</v>
      </c>
      <c r="C1588" t="s">
        <v>30</v>
      </c>
      <c r="D1588">
        <f>VLOOKUP(Schedule!B1588, 'Elo Ratings - Pre Season'!$A$2:$B$31,2, FALSE)</f>
        <v>1500.26839934439</v>
      </c>
      <c r="E1588">
        <f>VLOOKUP(Schedule!C1588, 'Elo Ratings - Pre Season'!$A$2:$B$31,2, FALSE)</f>
        <v>1539.4562396036399</v>
      </c>
      <c r="F1588">
        <v>5.1282051282051398E-2</v>
      </c>
    </row>
    <row r="1589" spans="1:6" x14ac:dyDescent="0.45">
      <c r="A1589" t="s">
        <v>160</v>
      </c>
      <c r="B1589" t="s">
        <v>22</v>
      </c>
      <c r="C1589" t="s">
        <v>31</v>
      </c>
      <c r="D1589">
        <f>VLOOKUP(Schedule!B1589, 'Elo Ratings - Pre Season'!$A$2:$B$31,2, FALSE)</f>
        <v>1536.86484917293</v>
      </c>
      <c r="E1589">
        <f>VLOOKUP(Schedule!C1589, 'Elo Ratings - Pre Season'!$A$2:$B$31,2, FALSE)</f>
        <v>1527.6277566730801</v>
      </c>
      <c r="F1589">
        <v>-5.5248618784530601E-3</v>
      </c>
    </row>
    <row r="1590" spans="1:6" x14ac:dyDescent="0.45">
      <c r="A1590" t="s">
        <v>160</v>
      </c>
      <c r="B1590" t="s">
        <v>21</v>
      </c>
      <c r="C1590" t="s">
        <v>17</v>
      </c>
      <c r="D1590">
        <f>VLOOKUP(Schedule!B1590, 'Elo Ratings - Pre Season'!$A$2:$B$31,2, FALSE)</f>
        <v>1537.2568075547799</v>
      </c>
      <c r="E1590">
        <f>VLOOKUP(Schedule!C1590, 'Elo Ratings - Pre Season'!$A$2:$B$31,2, FALSE)</f>
        <v>1496.2510574284499</v>
      </c>
      <c r="F1590">
        <v>0.124324324324324</v>
      </c>
    </row>
    <row r="1591" spans="1:6" x14ac:dyDescent="0.45">
      <c r="A1591" t="s">
        <v>160</v>
      </c>
      <c r="B1591" t="s">
        <v>26</v>
      </c>
      <c r="C1591" t="s">
        <v>24</v>
      </c>
      <c r="D1591">
        <f>VLOOKUP(Schedule!B1591, 'Elo Ratings - Pre Season'!$A$2:$B$31,2, FALSE)</f>
        <v>1477.56939209144</v>
      </c>
      <c r="E1591">
        <f>VLOOKUP(Schedule!C1591, 'Elo Ratings - Pre Season'!$A$2:$B$31,2, FALSE)</f>
        <v>1535.44519643647</v>
      </c>
      <c r="F1591">
        <v>7.6687116564418296E-3</v>
      </c>
    </row>
    <row r="1592" spans="1:6" x14ac:dyDescent="0.45">
      <c r="A1592" t="s">
        <v>160</v>
      </c>
      <c r="B1592" t="s">
        <v>39</v>
      </c>
      <c r="C1592" t="s">
        <v>42</v>
      </c>
      <c r="D1592">
        <f>VLOOKUP(Schedule!B1592, 'Elo Ratings - Pre Season'!$A$2:$B$31,2, FALSE)</f>
        <v>1505.1761432511801</v>
      </c>
      <c r="E1592">
        <f>VLOOKUP(Schedule!C1592, 'Elo Ratings - Pre Season'!$A$2:$B$31,2, FALSE)</f>
        <v>1590.545270505</v>
      </c>
      <c r="F1592">
        <v>0.102272727272727</v>
      </c>
    </row>
    <row r="1593" spans="1:6" x14ac:dyDescent="0.45">
      <c r="A1593" t="s">
        <v>160</v>
      </c>
      <c r="B1593" t="s">
        <v>23</v>
      </c>
      <c r="C1593" t="s">
        <v>32</v>
      </c>
      <c r="D1593">
        <f>VLOOKUP(Schedule!B1593, 'Elo Ratings - Pre Season'!$A$2:$B$31,2, FALSE)</f>
        <v>1455.5883504191299</v>
      </c>
      <c r="E1593">
        <f>VLOOKUP(Schedule!C1593, 'Elo Ratings - Pre Season'!$A$2:$B$31,2, FALSE)</f>
        <v>1514.0316812078199</v>
      </c>
      <c r="F1593">
        <v>0.19008264462809901</v>
      </c>
    </row>
    <row r="1594" spans="1:6" x14ac:dyDescent="0.45">
      <c r="A1594" t="s">
        <v>160</v>
      </c>
      <c r="B1594" t="s">
        <v>29</v>
      </c>
      <c r="C1594" t="s">
        <v>11</v>
      </c>
      <c r="D1594">
        <f>VLOOKUP(Schedule!B1594, 'Elo Ratings - Pre Season'!$A$2:$B$31,2, FALSE)</f>
        <v>1559.22207084247</v>
      </c>
      <c r="E1594">
        <f>VLOOKUP(Schedule!C1594, 'Elo Ratings - Pre Season'!$A$2:$B$31,2, FALSE)</f>
        <v>1588.6730971234199</v>
      </c>
      <c r="F1594">
        <v>-4.08163265306122E-2</v>
      </c>
    </row>
    <row r="1595" spans="1:6" x14ac:dyDescent="0.45">
      <c r="A1595" t="s">
        <v>160</v>
      </c>
      <c r="B1595" t="s">
        <v>25</v>
      </c>
      <c r="C1595" t="s">
        <v>37</v>
      </c>
      <c r="D1595">
        <f>VLOOKUP(Schedule!B1595, 'Elo Ratings - Pre Season'!$A$2:$B$31,2, FALSE)</f>
        <v>1433.33420073452</v>
      </c>
      <c r="E1595">
        <f>VLOOKUP(Schedule!C1595, 'Elo Ratings - Pre Season'!$A$2:$B$31,2, FALSE)</f>
        <v>1526.2027098211199</v>
      </c>
      <c r="F1595">
        <v>-4.2253521126760597E-2</v>
      </c>
    </row>
    <row r="1596" spans="1:6" x14ac:dyDescent="0.45">
      <c r="A1596" t="s">
        <v>160</v>
      </c>
      <c r="B1596" t="s">
        <v>40</v>
      </c>
      <c r="C1596" t="s">
        <v>27</v>
      </c>
      <c r="D1596">
        <f>VLOOKUP(Schedule!B1596, 'Elo Ratings - Pre Season'!$A$2:$B$31,2, FALSE)</f>
        <v>1511.74507850229</v>
      </c>
      <c r="E1596">
        <f>VLOOKUP(Schedule!C1596, 'Elo Ratings - Pre Season'!$A$2:$B$31,2, FALSE)</f>
        <v>1488.4482383178499</v>
      </c>
      <c r="F1596">
        <v>6.7415730337078705E-2</v>
      </c>
    </row>
    <row r="1597" spans="1:6" x14ac:dyDescent="0.45">
      <c r="A1597" t="s">
        <v>160</v>
      </c>
      <c r="B1597" t="s">
        <v>20</v>
      </c>
      <c r="C1597" t="s">
        <v>18</v>
      </c>
      <c r="D1597">
        <f>VLOOKUP(Schedule!B1597, 'Elo Ratings - Pre Season'!$A$2:$B$31,2, FALSE)</f>
        <v>1506.4629567151301</v>
      </c>
      <c r="E1597">
        <f>VLOOKUP(Schedule!C1597, 'Elo Ratings - Pre Season'!$A$2:$B$31,2, FALSE)</f>
        <v>1422.7330514932301</v>
      </c>
      <c r="F1597">
        <v>7.3170731707316999E-2</v>
      </c>
    </row>
    <row r="1598" spans="1:6" x14ac:dyDescent="0.45">
      <c r="A1598" t="s">
        <v>160</v>
      </c>
      <c r="B1598" t="s">
        <v>19</v>
      </c>
      <c r="C1598" t="s">
        <v>36</v>
      </c>
      <c r="D1598">
        <f>VLOOKUP(Schedule!B1598, 'Elo Ratings - Pre Season'!$A$2:$B$31,2, FALSE)</f>
        <v>1501.1235706124401</v>
      </c>
      <c r="E1598">
        <f>VLOOKUP(Schedule!C1598, 'Elo Ratings - Pre Season'!$A$2:$B$31,2, FALSE)</f>
        <v>1418.47649220432</v>
      </c>
      <c r="F1598">
        <v>0.1125</v>
      </c>
    </row>
    <row r="1599" spans="1:6" x14ac:dyDescent="0.45">
      <c r="A1599" t="s">
        <v>160</v>
      </c>
      <c r="B1599" t="s">
        <v>16</v>
      </c>
      <c r="C1599" t="s">
        <v>33</v>
      </c>
      <c r="D1599">
        <f>VLOOKUP(Schedule!B1599, 'Elo Ratings - Pre Season'!$A$2:$B$31,2, FALSE)</f>
        <v>1474.3085107648601</v>
      </c>
      <c r="E1599">
        <f>VLOOKUP(Schedule!C1599, 'Elo Ratings - Pre Season'!$A$2:$B$31,2, FALSE)</f>
        <v>1427.1354796158</v>
      </c>
      <c r="F1599">
        <v>6.8493150684931406E-2</v>
      </c>
    </row>
    <row r="1600" spans="1:6" x14ac:dyDescent="0.45">
      <c r="A1600" t="s">
        <v>160</v>
      </c>
      <c r="B1600" t="s">
        <v>35</v>
      </c>
      <c r="C1600" t="s">
        <v>28</v>
      </c>
      <c r="D1600">
        <f>VLOOKUP(Schedule!B1600, 'Elo Ratings - Pre Season'!$A$2:$B$31,2, FALSE)</f>
        <v>1517.8440011816001</v>
      </c>
      <c r="E1600">
        <f>VLOOKUP(Schedule!C1600, 'Elo Ratings - Pre Season'!$A$2:$B$31,2, FALSE)</f>
        <v>1468.3919248330999</v>
      </c>
      <c r="F1600">
        <v>5.0632911392405201E-2</v>
      </c>
    </row>
    <row r="1601" spans="1:6" x14ac:dyDescent="0.45">
      <c r="A1601" t="s">
        <v>161</v>
      </c>
      <c r="B1601" t="s">
        <v>15</v>
      </c>
      <c r="C1601" t="s">
        <v>22</v>
      </c>
      <c r="D1601">
        <f>VLOOKUP(Schedule!B1601, 'Elo Ratings - Pre Season'!$A$2:$B$31,2, FALSE)</f>
        <v>1535.1075395159701</v>
      </c>
      <c r="E1601">
        <f>VLOOKUP(Schedule!C1601, 'Elo Ratings - Pre Season'!$A$2:$B$31,2, FALSE)</f>
        <v>1536.86484917293</v>
      </c>
      <c r="F1601">
        <v>2.1739130434782698E-2</v>
      </c>
    </row>
    <row r="1602" spans="1:6" x14ac:dyDescent="0.45">
      <c r="A1602" t="s">
        <v>161</v>
      </c>
      <c r="B1602" t="s">
        <v>26</v>
      </c>
      <c r="C1602" t="s">
        <v>34</v>
      </c>
      <c r="D1602">
        <f>VLOOKUP(Schedule!B1602, 'Elo Ratings - Pre Season'!$A$2:$B$31,2, FALSE)</f>
        <v>1477.56939209144</v>
      </c>
      <c r="E1602">
        <f>VLOOKUP(Schedule!C1602, 'Elo Ratings - Pre Season'!$A$2:$B$31,2, FALSE)</f>
        <v>1503.8938502056101</v>
      </c>
      <c r="F1602">
        <v>7.6687116564418296E-3</v>
      </c>
    </row>
    <row r="1603" spans="1:6" x14ac:dyDescent="0.45">
      <c r="A1603" t="s">
        <v>161</v>
      </c>
      <c r="B1603" t="s">
        <v>41</v>
      </c>
      <c r="C1603" t="s">
        <v>30</v>
      </c>
      <c r="D1603">
        <f>VLOOKUP(Schedule!B1603, 'Elo Ratings - Pre Season'!$A$2:$B$31,2, FALSE)</f>
        <v>1537.03223861109</v>
      </c>
      <c r="E1603">
        <f>VLOOKUP(Schedule!C1603, 'Elo Ratings - Pre Season'!$A$2:$B$31,2, FALSE)</f>
        <v>1539.4562396036399</v>
      </c>
      <c r="F1603">
        <v>8.4745762711864403E-2</v>
      </c>
    </row>
    <row r="1604" spans="1:6" x14ac:dyDescent="0.45">
      <c r="A1604" t="s">
        <v>161</v>
      </c>
      <c r="B1604" t="s">
        <v>17</v>
      </c>
      <c r="C1604" t="s">
        <v>32</v>
      </c>
      <c r="D1604">
        <f>VLOOKUP(Schedule!B1604, 'Elo Ratings - Pre Season'!$A$2:$B$31,2, FALSE)</f>
        <v>1496.2510574284499</v>
      </c>
      <c r="E1604">
        <f>VLOOKUP(Schedule!C1604, 'Elo Ratings - Pre Season'!$A$2:$B$31,2, FALSE)</f>
        <v>1514.0316812078199</v>
      </c>
      <c r="F1604">
        <v>-1.38888888888888E-2</v>
      </c>
    </row>
    <row r="1605" spans="1:6" x14ac:dyDescent="0.45">
      <c r="A1605" t="s">
        <v>161</v>
      </c>
      <c r="B1605" t="s">
        <v>38</v>
      </c>
      <c r="C1605" t="s">
        <v>37</v>
      </c>
      <c r="D1605">
        <f>VLOOKUP(Schedule!B1605, 'Elo Ratings - Pre Season'!$A$2:$B$31,2, FALSE)</f>
        <v>1500.26839934439</v>
      </c>
      <c r="E1605">
        <f>VLOOKUP(Schedule!C1605, 'Elo Ratings - Pre Season'!$A$2:$B$31,2, FALSE)</f>
        <v>1526.2027098211199</v>
      </c>
      <c r="F1605">
        <v>5.1282051282051398E-2</v>
      </c>
    </row>
    <row r="1606" spans="1:6" x14ac:dyDescent="0.45">
      <c r="A1606" t="s">
        <v>161</v>
      </c>
      <c r="B1606" t="s">
        <v>39</v>
      </c>
      <c r="C1606" t="s">
        <v>24</v>
      </c>
      <c r="D1606">
        <f>VLOOKUP(Schedule!B1606, 'Elo Ratings - Pre Season'!$A$2:$B$31,2, FALSE)</f>
        <v>1505.1761432511801</v>
      </c>
      <c r="E1606">
        <f>VLOOKUP(Schedule!C1606, 'Elo Ratings - Pre Season'!$A$2:$B$31,2, FALSE)</f>
        <v>1535.44519643647</v>
      </c>
      <c r="F1606">
        <v>0.102272727272727</v>
      </c>
    </row>
    <row r="1607" spans="1:6" x14ac:dyDescent="0.45">
      <c r="A1607" t="s">
        <v>161</v>
      </c>
      <c r="B1607" t="s">
        <v>20</v>
      </c>
      <c r="C1607" t="s">
        <v>31</v>
      </c>
      <c r="D1607">
        <f>VLOOKUP(Schedule!B1607, 'Elo Ratings - Pre Season'!$A$2:$B$31,2, FALSE)</f>
        <v>1506.4629567151301</v>
      </c>
      <c r="E1607">
        <f>VLOOKUP(Schedule!C1607, 'Elo Ratings - Pre Season'!$A$2:$B$31,2, FALSE)</f>
        <v>1527.6277566730801</v>
      </c>
      <c r="F1607">
        <v>7.3170731707316999E-2</v>
      </c>
    </row>
    <row r="1608" spans="1:6" x14ac:dyDescent="0.45">
      <c r="A1608" t="s">
        <v>161</v>
      </c>
      <c r="B1608" t="s">
        <v>29</v>
      </c>
      <c r="C1608" t="s">
        <v>28</v>
      </c>
      <c r="D1608">
        <f>VLOOKUP(Schedule!B1608, 'Elo Ratings - Pre Season'!$A$2:$B$31,2, FALSE)</f>
        <v>1559.22207084247</v>
      </c>
      <c r="E1608">
        <f>VLOOKUP(Schedule!C1608, 'Elo Ratings - Pre Season'!$A$2:$B$31,2, FALSE)</f>
        <v>1468.3919248330999</v>
      </c>
      <c r="F1608">
        <v>-4.08163265306122E-2</v>
      </c>
    </row>
    <row r="1609" spans="1:6" x14ac:dyDescent="0.45">
      <c r="A1609" t="s">
        <v>161</v>
      </c>
      <c r="B1609" t="s">
        <v>25</v>
      </c>
      <c r="C1609" t="s">
        <v>23</v>
      </c>
      <c r="D1609">
        <f>VLOOKUP(Schedule!B1609, 'Elo Ratings - Pre Season'!$A$2:$B$31,2, FALSE)</f>
        <v>1433.33420073452</v>
      </c>
      <c r="E1609">
        <f>VLOOKUP(Schedule!C1609, 'Elo Ratings - Pre Season'!$A$2:$B$31,2, FALSE)</f>
        <v>1455.5883504191299</v>
      </c>
      <c r="F1609">
        <v>-4.2253521126760597E-2</v>
      </c>
    </row>
    <row r="1610" spans="1:6" x14ac:dyDescent="0.45">
      <c r="A1610" t="s">
        <v>161</v>
      </c>
      <c r="B1610" t="s">
        <v>40</v>
      </c>
      <c r="C1610" t="s">
        <v>42</v>
      </c>
      <c r="D1610">
        <f>VLOOKUP(Schedule!B1610, 'Elo Ratings - Pre Season'!$A$2:$B$31,2, FALSE)</f>
        <v>1511.74507850229</v>
      </c>
      <c r="E1610">
        <f>VLOOKUP(Schedule!C1610, 'Elo Ratings - Pre Season'!$A$2:$B$31,2, FALSE)</f>
        <v>1590.545270505</v>
      </c>
      <c r="F1610">
        <v>6.7415730337078705E-2</v>
      </c>
    </row>
    <row r="1611" spans="1:6" x14ac:dyDescent="0.45">
      <c r="A1611" t="s">
        <v>161</v>
      </c>
      <c r="B1611" t="s">
        <v>35</v>
      </c>
      <c r="C1611" t="s">
        <v>18</v>
      </c>
      <c r="D1611">
        <f>VLOOKUP(Schedule!B1611, 'Elo Ratings - Pre Season'!$A$2:$B$31,2, FALSE)</f>
        <v>1517.8440011816001</v>
      </c>
      <c r="E1611">
        <f>VLOOKUP(Schedule!C1611, 'Elo Ratings - Pre Season'!$A$2:$B$31,2, FALSE)</f>
        <v>1422.7330514932301</v>
      </c>
      <c r="F1611">
        <v>5.0632911392405201E-2</v>
      </c>
    </row>
    <row r="1612" spans="1:6" x14ac:dyDescent="0.45">
      <c r="A1612" t="s">
        <v>162</v>
      </c>
      <c r="B1612" t="s">
        <v>26</v>
      </c>
      <c r="C1612" t="s">
        <v>34</v>
      </c>
      <c r="D1612">
        <f>VLOOKUP(Schedule!B1612, 'Elo Ratings - Pre Season'!$A$2:$B$31,2, FALSE)</f>
        <v>1477.56939209144</v>
      </c>
      <c r="E1612">
        <f>VLOOKUP(Schedule!C1612, 'Elo Ratings - Pre Season'!$A$2:$B$31,2, FALSE)</f>
        <v>1503.8938502056101</v>
      </c>
      <c r="F1612">
        <v>7.6687116564418296E-3</v>
      </c>
    </row>
    <row r="1613" spans="1:6" x14ac:dyDescent="0.45">
      <c r="A1613" t="s">
        <v>162</v>
      </c>
      <c r="B1613" t="s">
        <v>15</v>
      </c>
      <c r="C1613" t="s">
        <v>22</v>
      </c>
      <c r="D1613">
        <f>VLOOKUP(Schedule!B1613, 'Elo Ratings - Pre Season'!$A$2:$B$31,2, FALSE)</f>
        <v>1535.1075395159701</v>
      </c>
      <c r="E1613">
        <f>VLOOKUP(Schedule!C1613, 'Elo Ratings - Pre Season'!$A$2:$B$31,2, FALSE)</f>
        <v>1536.86484917293</v>
      </c>
      <c r="F1613">
        <v>2.1739130434782698E-2</v>
      </c>
    </row>
    <row r="1614" spans="1:6" x14ac:dyDescent="0.45">
      <c r="A1614" t="s">
        <v>162</v>
      </c>
      <c r="B1614" t="s">
        <v>41</v>
      </c>
      <c r="C1614" t="s">
        <v>30</v>
      </c>
      <c r="D1614">
        <f>VLOOKUP(Schedule!B1614, 'Elo Ratings - Pre Season'!$A$2:$B$31,2, FALSE)</f>
        <v>1537.03223861109</v>
      </c>
      <c r="E1614">
        <f>VLOOKUP(Schedule!C1614, 'Elo Ratings - Pre Season'!$A$2:$B$31,2, FALSE)</f>
        <v>1539.4562396036399</v>
      </c>
      <c r="F1614">
        <v>8.4745762711864403E-2</v>
      </c>
    </row>
    <row r="1615" spans="1:6" x14ac:dyDescent="0.45">
      <c r="A1615" t="s">
        <v>162</v>
      </c>
      <c r="B1615" t="s">
        <v>21</v>
      </c>
      <c r="C1615" t="s">
        <v>27</v>
      </c>
      <c r="D1615">
        <f>VLOOKUP(Schedule!B1615, 'Elo Ratings - Pre Season'!$A$2:$B$31,2, FALSE)</f>
        <v>1537.2568075547799</v>
      </c>
      <c r="E1615">
        <f>VLOOKUP(Schedule!C1615, 'Elo Ratings - Pre Season'!$A$2:$B$31,2, FALSE)</f>
        <v>1488.4482383178499</v>
      </c>
      <c r="F1615">
        <v>0.124324324324324</v>
      </c>
    </row>
    <row r="1616" spans="1:6" x14ac:dyDescent="0.45">
      <c r="A1616" t="s">
        <v>162</v>
      </c>
      <c r="B1616" t="s">
        <v>17</v>
      </c>
      <c r="C1616" t="s">
        <v>32</v>
      </c>
      <c r="D1616">
        <f>VLOOKUP(Schedule!B1616, 'Elo Ratings - Pre Season'!$A$2:$B$31,2, FALSE)</f>
        <v>1496.2510574284499</v>
      </c>
      <c r="E1616">
        <f>VLOOKUP(Schedule!C1616, 'Elo Ratings - Pre Season'!$A$2:$B$31,2, FALSE)</f>
        <v>1514.0316812078199</v>
      </c>
      <c r="F1616">
        <v>-1.38888888888888E-2</v>
      </c>
    </row>
    <row r="1617" spans="1:6" x14ac:dyDescent="0.45">
      <c r="A1617" t="s">
        <v>162</v>
      </c>
      <c r="B1617" t="s">
        <v>38</v>
      </c>
      <c r="C1617" t="s">
        <v>37</v>
      </c>
      <c r="D1617">
        <f>VLOOKUP(Schedule!B1617, 'Elo Ratings - Pre Season'!$A$2:$B$31,2, FALSE)</f>
        <v>1500.26839934439</v>
      </c>
      <c r="E1617">
        <f>VLOOKUP(Schedule!C1617, 'Elo Ratings - Pre Season'!$A$2:$B$31,2, FALSE)</f>
        <v>1526.2027098211199</v>
      </c>
      <c r="F1617">
        <v>5.1282051282051398E-2</v>
      </c>
    </row>
    <row r="1618" spans="1:6" x14ac:dyDescent="0.45">
      <c r="A1618" t="s">
        <v>162</v>
      </c>
      <c r="B1618" t="s">
        <v>39</v>
      </c>
      <c r="C1618" t="s">
        <v>24</v>
      </c>
      <c r="D1618">
        <f>VLOOKUP(Schedule!B1618, 'Elo Ratings - Pre Season'!$A$2:$B$31,2, FALSE)</f>
        <v>1505.1761432511801</v>
      </c>
      <c r="E1618">
        <f>VLOOKUP(Schedule!C1618, 'Elo Ratings - Pre Season'!$A$2:$B$31,2, FALSE)</f>
        <v>1535.44519643647</v>
      </c>
      <c r="F1618">
        <v>0.102272727272727</v>
      </c>
    </row>
    <row r="1619" spans="1:6" x14ac:dyDescent="0.45">
      <c r="A1619" t="s">
        <v>162</v>
      </c>
      <c r="B1619" t="s">
        <v>20</v>
      </c>
      <c r="C1619" t="s">
        <v>31</v>
      </c>
      <c r="D1619">
        <f>VLOOKUP(Schedule!B1619, 'Elo Ratings - Pre Season'!$A$2:$B$31,2, FALSE)</f>
        <v>1506.4629567151301</v>
      </c>
      <c r="E1619">
        <f>VLOOKUP(Schedule!C1619, 'Elo Ratings - Pre Season'!$A$2:$B$31,2, FALSE)</f>
        <v>1527.6277566730801</v>
      </c>
      <c r="F1619">
        <v>7.3170731707316999E-2</v>
      </c>
    </row>
    <row r="1620" spans="1:6" x14ac:dyDescent="0.45">
      <c r="A1620" t="s">
        <v>162</v>
      </c>
      <c r="B1620" t="s">
        <v>29</v>
      </c>
      <c r="C1620" t="s">
        <v>28</v>
      </c>
      <c r="D1620">
        <f>VLOOKUP(Schedule!B1620, 'Elo Ratings - Pre Season'!$A$2:$B$31,2, FALSE)</f>
        <v>1559.22207084247</v>
      </c>
      <c r="E1620">
        <f>VLOOKUP(Schedule!C1620, 'Elo Ratings - Pre Season'!$A$2:$B$31,2, FALSE)</f>
        <v>1468.3919248330999</v>
      </c>
      <c r="F1620">
        <v>-4.08163265306122E-2</v>
      </c>
    </row>
    <row r="1621" spans="1:6" x14ac:dyDescent="0.45">
      <c r="A1621" t="s">
        <v>162</v>
      </c>
      <c r="B1621" t="s">
        <v>25</v>
      </c>
      <c r="C1621" t="s">
        <v>23</v>
      </c>
      <c r="D1621">
        <f>VLOOKUP(Schedule!B1621, 'Elo Ratings - Pre Season'!$A$2:$B$31,2, FALSE)</f>
        <v>1433.33420073452</v>
      </c>
      <c r="E1621">
        <f>VLOOKUP(Schedule!C1621, 'Elo Ratings - Pre Season'!$A$2:$B$31,2, FALSE)</f>
        <v>1455.5883504191299</v>
      </c>
      <c r="F1621">
        <v>-4.2253521126760597E-2</v>
      </c>
    </row>
    <row r="1622" spans="1:6" x14ac:dyDescent="0.45">
      <c r="A1622" t="s">
        <v>162</v>
      </c>
      <c r="B1622" t="s">
        <v>40</v>
      </c>
      <c r="C1622" t="s">
        <v>42</v>
      </c>
      <c r="D1622">
        <f>VLOOKUP(Schedule!B1622, 'Elo Ratings - Pre Season'!$A$2:$B$31,2, FALSE)</f>
        <v>1511.74507850229</v>
      </c>
      <c r="E1622">
        <f>VLOOKUP(Schedule!C1622, 'Elo Ratings - Pre Season'!$A$2:$B$31,2, FALSE)</f>
        <v>1590.545270505</v>
      </c>
      <c r="F1622">
        <v>6.7415730337078705E-2</v>
      </c>
    </row>
    <row r="1623" spans="1:6" x14ac:dyDescent="0.45">
      <c r="A1623" t="s">
        <v>162</v>
      </c>
      <c r="B1623" t="s">
        <v>16</v>
      </c>
      <c r="C1623" t="s">
        <v>36</v>
      </c>
      <c r="D1623">
        <f>VLOOKUP(Schedule!B1623, 'Elo Ratings - Pre Season'!$A$2:$B$31,2, FALSE)</f>
        <v>1474.3085107648601</v>
      </c>
      <c r="E1623">
        <f>VLOOKUP(Schedule!C1623, 'Elo Ratings - Pre Season'!$A$2:$B$31,2, FALSE)</f>
        <v>1418.47649220432</v>
      </c>
      <c r="F1623">
        <v>6.8493150684931406E-2</v>
      </c>
    </row>
    <row r="1624" spans="1:6" x14ac:dyDescent="0.45">
      <c r="A1624" t="s">
        <v>162</v>
      </c>
      <c r="B1624" t="s">
        <v>35</v>
      </c>
      <c r="C1624" t="s">
        <v>18</v>
      </c>
      <c r="D1624">
        <f>VLOOKUP(Schedule!B1624, 'Elo Ratings - Pre Season'!$A$2:$B$31,2, FALSE)</f>
        <v>1517.8440011816001</v>
      </c>
      <c r="E1624">
        <f>VLOOKUP(Schedule!C1624, 'Elo Ratings - Pre Season'!$A$2:$B$31,2, FALSE)</f>
        <v>1422.7330514932301</v>
      </c>
      <c r="F1624">
        <v>5.0632911392405201E-2</v>
      </c>
    </row>
    <row r="1625" spans="1:6" x14ac:dyDescent="0.45">
      <c r="A1625" t="s">
        <v>162</v>
      </c>
      <c r="B1625" t="s">
        <v>10</v>
      </c>
      <c r="C1625" t="s">
        <v>11</v>
      </c>
      <c r="D1625">
        <f>VLOOKUP(Schedule!B1625, 'Elo Ratings - Pre Season'!$A$2:$B$31,2, FALSE)</f>
        <v>1513.7838452168801</v>
      </c>
      <c r="E1625">
        <f>VLOOKUP(Schedule!C1625, 'Elo Ratings - Pre Season'!$A$2:$B$31,2, FALSE)</f>
        <v>1588.6730971234199</v>
      </c>
      <c r="F1625">
        <v>2.9239766081871298E-2</v>
      </c>
    </row>
    <row r="1626" spans="1:6" x14ac:dyDescent="0.45">
      <c r="A1626" t="s">
        <v>162</v>
      </c>
      <c r="B1626" t="s">
        <v>19</v>
      </c>
      <c r="C1626" t="s">
        <v>33</v>
      </c>
      <c r="D1626">
        <f>VLOOKUP(Schedule!B1626, 'Elo Ratings - Pre Season'!$A$2:$B$31,2, FALSE)</f>
        <v>1501.1235706124401</v>
      </c>
      <c r="E1626">
        <f>VLOOKUP(Schedule!C1626, 'Elo Ratings - Pre Season'!$A$2:$B$31,2, FALSE)</f>
        <v>1427.1354796158</v>
      </c>
      <c r="F1626">
        <v>0.1125</v>
      </c>
    </row>
    <row r="1627" spans="1:6" x14ac:dyDescent="0.45">
      <c r="A1627" t="s">
        <v>163</v>
      </c>
      <c r="B1627" t="s">
        <v>21</v>
      </c>
      <c r="C1627" t="s">
        <v>27</v>
      </c>
      <c r="D1627">
        <f>VLOOKUP(Schedule!B1627, 'Elo Ratings - Pre Season'!$A$2:$B$31,2, FALSE)</f>
        <v>1537.2568075547799</v>
      </c>
      <c r="E1627">
        <f>VLOOKUP(Schedule!C1627, 'Elo Ratings - Pre Season'!$A$2:$B$31,2, FALSE)</f>
        <v>1488.4482383178499</v>
      </c>
      <c r="F1627">
        <v>0.124324324324324</v>
      </c>
    </row>
    <row r="1628" spans="1:6" x14ac:dyDescent="0.45">
      <c r="A1628" t="s">
        <v>163</v>
      </c>
      <c r="B1628" t="s">
        <v>15</v>
      </c>
      <c r="C1628" t="s">
        <v>22</v>
      </c>
      <c r="D1628">
        <f>VLOOKUP(Schedule!B1628, 'Elo Ratings - Pre Season'!$A$2:$B$31,2, FALSE)</f>
        <v>1535.1075395159701</v>
      </c>
      <c r="E1628">
        <f>VLOOKUP(Schedule!C1628, 'Elo Ratings - Pre Season'!$A$2:$B$31,2, FALSE)</f>
        <v>1536.86484917293</v>
      </c>
      <c r="F1628">
        <v>2.1739130434782698E-2</v>
      </c>
    </row>
    <row r="1629" spans="1:6" x14ac:dyDescent="0.45">
      <c r="A1629" t="s">
        <v>163</v>
      </c>
      <c r="B1629" t="s">
        <v>41</v>
      </c>
      <c r="C1629" t="s">
        <v>30</v>
      </c>
      <c r="D1629">
        <f>VLOOKUP(Schedule!B1629, 'Elo Ratings - Pre Season'!$A$2:$B$31,2, FALSE)</f>
        <v>1537.03223861109</v>
      </c>
      <c r="E1629">
        <f>VLOOKUP(Schedule!C1629, 'Elo Ratings - Pre Season'!$A$2:$B$31,2, FALSE)</f>
        <v>1539.4562396036399</v>
      </c>
      <c r="F1629">
        <v>8.4745762711864403E-2</v>
      </c>
    </row>
    <row r="1630" spans="1:6" x14ac:dyDescent="0.45">
      <c r="A1630" t="s">
        <v>163</v>
      </c>
      <c r="B1630" t="s">
        <v>39</v>
      </c>
      <c r="C1630" t="s">
        <v>24</v>
      </c>
      <c r="D1630">
        <f>VLOOKUP(Schedule!B1630, 'Elo Ratings - Pre Season'!$A$2:$B$31,2, FALSE)</f>
        <v>1505.1761432511801</v>
      </c>
      <c r="E1630">
        <f>VLOOKUP(Schedule!C1630, 'Elo Ratings - Pre Season'!$A$2:$B$31,2, FALSE)</f>
        <v>1535.44519643647</v>
      </c>
      <c r="F1630">
        <v>0.102272727272727</v>
      </c>
    </row>
    <row r="1631" spans="1:6" x14ac:dyDescent="0.45">
      <c r="A1631" t="s">
        <v>163</v>
      </c>
      <c r="B1631" t="s">
        <v>25</v>
      </c>
      <c r="C1631" t="s">
        <v>23</v>
      </c>
      <c r="D1631">
        <f>VLOOKUP(Schedule!B1631, 'Elo Ratings - Pre Season'!$A$2:$B$31,2, FALSE)</f>
        <v>1433.33420073452</v>
      </c>
      <c r="E1631">
        <f>VLOOKUP(Schedule!C1631, 'Elo Ratings - Pre Season'!$A$2:$B$31,2, FALSE)</f>
        <v>1455.5883504191299</v>
      </c>
      <c r="F1631">
        <v>-4.2253521126760597E-2</v>
      </c>
    </row>
    <row r="1632" spans="1:6" x14ac:dyDescent="0.45">
      <c r="A1632" t="s">
        <v>163</v>
      </c>
      <c r="B1632" t="s">
        <v>40</v>
      </c>
      <c r="C1632" t="s">
        <v>42</v>
      </c>
      <c r="D1632">
        <f>VLOOKUP(Schedule!B1632, 'Elo Ratings - Pre Season'!$A$2:$B$31,2, FALSE)</f>
        <v>1511.74507850229</v>
      </c>
      <c r="E1632">
        <f>VLOOKUP(Schedule!C1632, 'Elo Ratings - Pre Season'!$A$2:$B$31,2, FALSE)</f>
        <v>1590.545270505</v>
      </c>
      <c r="F1632">
        <v>6.7415730337078705E-2</v>
      </c>
    </row>
    <row r="1633" spans="1:6" x14ac:dyDescent="0.45">
      <c r="A1633" t="s">
        <v>163</v>
      </c>
      <c r="B1633" t="s">
        <v>20</v>
      </c>
      <c r="C1633" t="s">
        <v>31</v>
      </c>
      <c r="D1633">
        <f>VLOOKUP(Schedule!B1633, 'Elo Ratings - Pre Season'!$A$2:$B$31,2, FALSE)</f>
        <v>1506.4629567151301</v>
      </c>
      <c r="E1633">
        <f>VLOOKUP(Schedule!C1633, 'Elo Ratings - Pre Season'!$A$2:$B$31,2, FALSE)</f>
        <v>1527.6277566730801</v>
      </c>
      <c r="F1633">
        <v>7.3170731707316999E-2</v>
      </c>
    </row>
    <row r="1634" spans="1:6" x14ac:dyDescent="0.45">
      <c r="A1634" t="s">
        <v>163</v>
      </c>
      <c r="B1634" t="s">
        <v>35</v>
      </c>
      <c r="C1634" t="s">
        <v>18</v>
      </c>
      <c r="D1634">
        <f>VLOOKUP(Schedule!B1634, 'Elo Ratings - Pre Season'!$A$2:$B$31,2, FALSE)</f>
        <v>1517.8440011816001</v>
      </c>
      <c r="E1634">
        <f>VLOOKUP(Schedule!C1634, 'Elo Ratings - Pre Season'!$A$2:$B$31,2, FALSE)</f>
        <v>1422.7330514932301</v>
      </c>
      <c r="F1634">
        <v>5.0632911392405201E-2</v>
      </c>
    </row>
    <row r="1635" spans="1:6" x14ac:dyDescent="0.45">
      <c r="A1635" t="s">
        <v>163</v>
      </c>
      <c r="B1635" t="s">
        <v>38</v>
      </c>
      <c r="C1635" t="s">
        <v>37</v>
      </c>
      <c r="D1635">
        <f>VLOOKUP(Schedule!B1635, 'Elo Ratings - Pre Season'!$A$2:$B$31,2, FALSE)</f>
        <v>1500.26839934439</v>
      </c>
      <c r="E1635">
        <f>VLOOKUP(Schedule!C1635, 'Elo Ratings - Pre Season'!$A$2:$B$31,2, FALSE)</f>
        <v>1526.2027098211199</v>
      </c>
      <c r="F1635">
        <v>5.1282051282051398E-2</v>
      </c>
    </row>
    <row r="1636" spans="1:6" x14ac:dyDescent="0.45">
      <c r="A1636" t="s">
        <v>163</v>
      </c>
      <c r="B1636" t="s">
        <v>17</v>
      </c>
      <c r="C1636" t="s">
        <v>32</v>
      </c>
      <c r="D1636">
        <f>VLOOKUP(Schedule!B1636, 'Elo Ratings - Pre Season'!$A$2:$B$31,2, FALSE)</f>
        <v>1496.2510574284499</v>
      </c>
      <c r="E1636">
        <f>VLOOKUP(Schedule!C1636, 'Elo Ratings - Pre Season'!$A$2:$B$31,2, FALSE)</f>
        <v>1514.0316812078199</v>
      </c>
      <c r="F1636">
        <v>-1.38888888888888E-2</v>
      </c>
    </row>
    <row r="1637" spans="1:6" x14ac:dyDescent="0.45">
      <c r="A1637" t="s">
        <v>163</v>
      </c>
      <c r="B1637" t="s">
        <v>29</v>
      </c>
      <c r="C1637" t="s">
        <v>28</v>
      </c>
      <c r="D1637">
        <f>VLOOKUP(Schedule!B1637, 'Elo Ratings - Pre Season'!$A$2:$B$31,2, FALSE)</f>
        <v>1559.22207084247</v>
      </c>
      <c r="E1637">
        <f>VLOOKUP(Schedule!C1637, 'Elo Ratings - Pre Season'!$A$2:$B$31,2, FALSE)</f>
        <v>1468.3919248330999</v>
      </c>
      <c r="F1637">
        <v>-4.08163265306122E-2</v>
      </c>
    </row>
    <row r="1638" spans="1:6" x14ac:dyDescent="0.45">
      <c r="A1638" t="s">
        <v>163</v>
      </c>
      <c r="B1638" t="s">
        <v>10</v>
      </c>
      <c r="C1638" t="s">
        <v>11</v>
      </c>
      <c r="D1638">
        <f>VLOOKUP(Schedule!B1638, 'Elo Ratings - Pre Season'!$A$2:$B$31,2, FALSE)</f>
        <v>1513.7838452168801</v>
      </c>
      <c r="E1638">
        <f>VLOOKUP(Schedule!C1638, 'Elo Ratings - Pre Season'!$A$2:$B$31,2, FALSE)</f>
        <v>1588.6730971234199</v>
      </c>
      <c r="F1638">
        <v>2.9239766081871298E-2</v>
      </c>
    </row>
    <row r="1639" spans="1:6" x14ac:dyDescent="0.45">
      <c r="A1639" t="s">
        <v>163</v>
      </c>
      <c r="B1639" t="s">
        <v>16</v>
      </c>
      <c r="C1639" t="s">
        <v>36</v>
      </c>
      <c r="D1639">
        <f>VLOOKUP(Schedule!B1639, 'Elo Ratings - Pre Season'!$A$2:$B$31,2, FALSE)</f>
        <v>1474.3085107648601</v>
      </c>
      <c r="E1639">
        <f>VLOOKUP(Schedule!C1639, 'Elo Ratings - Pre Season'!$A$2:$B$31,2, FALSE)</f>
        <v>1418.47649220432</v>
      </c>
      <c r="F1639">
        <v>6.8493150684931406E-2</v>
      </c>
    </row>
    <row r="1640" spans="1:6" x14ac:dyDescent="0.45">
      <c r="A1640" t="s">
        <v>163</v>
      </c>
      <c r="B1640" t="s">
        <v>19</v>
      </c>
      <c r="C1640" t="s">
        <v>33</v>
      </c>
      <c r="D1640">
        <f>VLOOKUP(Schedule!B1640, 'Elo Ratings - Pre Season'!$A$2:$B$31,2, FALSE)</f>
        <v>1501.1235706124401</v>
      </c>
      <c r="E1640">
        <f>VLOOKUP(Schedule!C1640, 'Elo Ratings - Pre Season'!$A$2:$B$31,2, FALSE)</f>
        <v>1427.1354796158</v>
      </c>
      <c r="F1640">
        <v>0.1125</v>
      </c>
    </row>
    <row r="1641" spans="1:6" x14ac:dyDescent="0.45">
      <c r="A1641" t="s">
        <v>164</v>
      </c>
      <c r="B1641" t="s">
        <v>34</v>
      </c>
      <c r="C1641" t="s">
        <v>15</v>
      </c>
      <c r="D1641">
        <f>VLOOKUP(Schedule!B1641, 'Elo Ratings - Pre Season'!$A$2:$B$31,2, FALSE)</f>
        <v>1503.8938502056101</v>
      </c>
      <c r="E1641">
        <f>VLOOKUP(Schedule!C1641, 'Elo Ratings - Pre Season'!$A$2:$B$31,2, FALSE)</f>
        <v>1535.1075395159701</v>
      </c>
      <c r="F1641">
        <v>4.7619047619047603E-2</v>
      </c>
    </row>
    <row r="1642" spans="1:6" x14ac:dyDescent="0.45">
      <c r="A1642" t="s">
        <v>164</v>
      </c>
      <c r="B1642" t="s">
        <v>26</v>
      </c>
      <c r="C1642" t="s">
        <v>23</v>
      </c>
      <c r="D1642">
        <f>VLOOKUP(Schedule!B1642, 'Elo Ratings - Pre Season'!$A$2:$B$31,2, FALSE)</f>
        <v>1477.56939209144</v>
      </c>
      <c r="E1642">
        <f>VLOOKUP(Schedule!C1642, 'Elo Ratings - Pre Season'!$A$2:$B$31,2, FALSE)</f>
        <v>1455.5883504191299</v>
      </c>
      <c r="F1642">
        <v>7.6687116564418296E-3</v>
      </c>
    </row>
    <row r="1643" spans="1:6" x14ac:dyDescent="0.45">
      <c r="A1643" t="s">
        <v>164</v>
      </c>
      <c r="B1643" t="s">
        <v>42</v>
      </c>
      <c r="C1643" t="s">
        <v>27</v>
      </c>
      <c r="D1643">
        <f>VLOOKUP(Schedule!B1643, 'Elo Ratings - Pre Season'!$A$2:$B$31,2, FALSE)</f>
        <v>1590.545270505</v>
      </c>
      <c r="E1643">
        <f>VLOOKUP(Schedule!C1643, 'Elo Ratings - Pre Season'!$A$2:$B$31,2, FALSE)</f>
        <v>1488.4482383178499</v>
      </c>
      <c r="F1643">
        <v>4.3902439024390297E-2</v>
      </c>
    </row>
    <row r="1644" spans="1:6" x14ac:dyDescent="0.45">
      <c r="A1644" t="s">
        <v>164</v>
      </c>
      <c r="B1644" t="s">
        <v>32</v>
      </c>
      <c r="C1644" t="s">
        <v>20</v>
      </c>
      <c r="D1644">
        <f>VLOOKUP(Schedule!B1644, 'Elo Ratings - Pre Season'!$A$2:$B$31,2, FALSE)</f>
        <v>1514.0316812078199</v>
      </c>
      <c r="E1644">
        <f>VLOOKUP(Schedule!C1644, 'Elo Ratings - Pre Season'!$A$2:$B$31,2, FALSE)</f>
        <v>1506.4629567151301</v>
      </c>
      <c r="F1644">
        <v>4.4585987261146598E-2</v>
      </c>
    </row>
    <row r="1645" spans="1:6" x14ac:dyDescent="0.45">
      <c r="A1645" t="s">
        <v>164</v>
      </c>
      <c r="B1645" t="s">
        <v>16</v>
      </c>
      <c r="C1645" t="s">
        <v>36</v>
      </c>
      <c r="D1645">
        <f>VLOOKUP(Schedule!B1645, 'Elo Ratings - Pre Season'!$A$2:$B$31,2, FALSE)</f>
        <v>1474.3085107648601</v>
      </c>
      <c r="E1645">
        <f>VLOOKUP(Schedule!C1645, 'Elo Ratings - Pre Season'!$A$2:$B$31,2, FALSE)</f>
        <v>1418.47649220432</v>
      </c>
      <c r="F1645">
        <v>6.8493150684931406E-2</v>
      </c>
    </row>
    <row r="1646" spans="1:6" x14ac:dyDescent="0.45">
      <c r="A1646" t="s">
        <v>165</v>
      </c>
      <c r="B1646" t="s">
        <v>32</v>
      </c>
      <c r="C1646" t="s">
        <v>20</v>
      </c>
      <c r="D1646">
        <f>VLOOKUP(Schedule!B1646, 'Elo Ratings - Pre Season'!$A$2:$B$31,2, FALSE)</f>
        <v>1514.0316812078199</v>
      </c>
      <c r="E1646">
        <f>VLOOKUP(Schedule!C1646, 'Elo Ratings - Pre Season'!$A$2:$B$31,2, FALSE)</f>
        <v>1506.4629567151301</v>
      </c>
      <c r="F1646">
        <v>4.4585987261146598E-2</v>
      </c>
    </row>
    <row r="1647" spans="1:6" x14ac:dyDescent="0.45">
      <c r="A1647" t="s">
        <v>165</v>
      </c>
      <c r="B1647" t="s">
        <v>26</v>
      </c>
      <c r="C1647" t="s">
        <v>23</v>
      </c>
      <c r="D1647">
        <f>VLOOKUP(Schedule!B1647, 'Elo Ratings - Pre Season'!$A$2:$B$31,2, FALSE)</f>
        <v>1477.56939209144</v>
      </c>
      <c r="E1647">
        <f>VLOOKUP(Schedule!C1647, 'Elo Ratings - Pre Season'!$A$2:$B$31,2, FALSE)</f>
        <v>1455.5883504191299</v>
      </c>
      <c r="F1647">
        <v>7.6687116564418296E-3</v>
      </c>
    </row>
    <row r="1648" spans="1:6" x14ac:dyDescent="0.45">
      <c r="A1648" t="s">
        <v>165</v>
      </c>
      <c r="B1648" t="s">
        <v>28</v>
      </c>
      <c r="C1648" t="s">
        <v>35</v>
      </c>
      <c r="D1648">
        <f>VLOOKUP(Schedule!B1648, 'Elo Ratings - Pre Season'!$A$2:$B$31,2, FALSE)</f>
        <v>1468.3919248330999</v>
      </c>
      <c r="E1648">
        <f>VLOOKUP(Schedule!C1648, 'Elo Ratings - Pre Season'!$A$2:$B$31,2, FALSE)</f>
        <v>1517.8440011816001</v>
      </c>
      <c r="F1648">
        <v>5.7971014492753603E-2</v>
      </c>
    </row>
    <row r="1649" spans="1:6" x14ac:dyDescent="0.45">
      <c r="A1649" t="s">
        <v>165</v>
      </c>
      <c r="B1649" t="s">
        <v>18</v>
      </c>
      <c r="C1649" t="s">
        <v>40</v>
      </c>
      <c r="D1649">
        <f>VLOOKUP(Schedule!B1649, 'Elo Ratings - Pre Season'!$A$2:$B$31,2, FALSE)</f>
        <v>1422.7330514932301</v>
      </c>
      <c r="E1649">
        <f>VLOOKUP(Schedule!C1649, 'Elo Ratings - Pre Season'!$A$2:$B$31,2, FALSE)</f>
        <v>1511.74507850229</v>
      </c>
      <c r="F1649">
        <v>-4.76190476190477E-2</v>
      </c>
    </row>
    <row r="1650" spans="1:6" x14ac:dyDescent="0.45">
      <c r="A1650" t="s">
        <v>165</v>
      </c>
      <c r="B1650" t="s">
        <v>30</v>
      </c>
      <c r="C1650" t="s">
        <v>22</v>
      </c>
      <c r="D1650">
        <f>VLOOKUP(Schedule!B1650, 'Elo Ratings - Pre Season'!$A$2:$B$31,2, FALSE)</f>
        <v>1539.4562396036399</v>
      </c>
      <c r="E1650">
        <f>VLOOKUP(Schedule!C1650, 'Elo Ratings - Pre Season'!$A$2:$B$31,2, FALSE)</f>
        <v>1536.86484917293</v>
      </c>
      <c r="F1650">
        <v>9.3922651933701695E-2</v>
      </c>
    </row>
    <row r="1651" spans="1:6" x14ac:dyDescent="0.45">
      <c r="A1651" t="s">
        <v>165</v>
      </c>
      <c r="B1651" t="s">
        <v>34</v>
      </c>
      <c r="C1651" t="s">
        <v>15</v>
      </c>
      <c r="D1651">
        <f>VLOOKUP(Schedule!B1651, 'Elo Ratings - Pre Season'!$A$2:$B$31,2, FALSE)</f>
        <v>1503.8938502056101</v>
      </c>
      <c r="E1651">
        <f>VLOOKUP(Schedule!C1651, 'Elo Ratings - Pre Season'!$A$2:$B$31,2, FALSE)</f>
        <v>1535.1075395159701</v>
      </c>
      <c r="F1651">
        <v>4.7619047619047603E-2</v>
      </c>
    </row>
    <row r="1652" spans="1:6" x14ac:dyDescent="0.45">
      <c r="A1652" t="s">
        <v>165</v>
      </c>
      <c r="B1652" t="s">
        <v>17</v>
      </c>
      <c r="C1652" t="s">
        <v>19</v>
      </c>
      <c r="D1652">
        <f>VLOOKUP(Schedule!B1652, 'Elo Ratings - Pre Season'!$A$2:$B$31,2, FALSE)</f>
        <v>1496.2510574284499</v>
      </c>
      <c r="E1652">
        <f>VLOOKUP(Schedule!C1652, 'Elo Ratings - Pre Season'!$A$2:$B$31,2, FALSE)</f>
        <v>1501.1235706124401</v>
      </c>
      <c r="F1652">
        <v>-1.38888888888888E-2</v>
      </c>
    </row>
    <row r="1653" spans="1:6" x14ac:dyDescent="0.45">
      <c r="A1653" t="s">
        <v>165</v>
      </c>
      <c r="B1653" t="s">
        <v>42</v>
      </c>
      <c r="C1653" t="s">
        <v>27</v>
      </c>
      <c r="D1653">
        <f>VLOOKUP(Schedule!B1653, 'Elo Ratings - Pre Season'!$A$2:$B$31,2, FALSE)</f>
        <v>1590.545270505</v>
      </c>
      <c r="E1653">
        <f>VLOOKUP(Schedule!C1653, 'Elo Ratings - Pre Season'!$A$2:$B$31,2, FALSE)</f>
        <v>1488.4482383178499</v>
      </c>
      <c r="F1653">
        <v>4.3902439024390297E-2</v>
      </c>
    </row>
    <row r="1654" spans="1:6" x14ac:dyDescent="0.45">
      <c r="A1654" t="s">
        <v>165</v>
      </c>
      <c r="B1654" t="s">
        <v>31</v>
      </c>
      <c r="C1654" t="s">
        <v>38</v>
      </c>
      <c r="D1654">
        <f>VLOOKUP(Schedule!B1654, 'Elo Ratings - Pre Season'!$A$2:$B$31,2, FALSE)</f>
        <v>1527.6277566730801</v>
      </c>
      <c r="E1654">
        <f>VLOOKUP(Schedule!C1654, 'Elo Ratings - Pre Season'!$A$2:$B$31,2, FALSE)</f>
        <v>1500.26839934439</v>
      </c>
      <c r="F1654">
        <v>6.3291139240506306E-2</v>
      </c>
    </row>
    <row r="1655" spans="1:6" x14ac:dyDescent="0.45">
      <c r="A1655" t="s">
        <v>165</v>
      </c>
      <c r="B1655" t="s">
        <v>29</v>
      </c>
      <c r="C1655" t="s">
        <v>21</v>
      </c>
      <c r="D1655">
        <f>VLOOKUP(Schedule!B1655, 'Elo Ratings - Pre Season'!$A$2:$B$31,2, FALSE)</f>
        <v>1559.22207084247</v>
      </c>
      <c r="E1655">
        <f>VLOOKUP(Schedule!C1655, 'Elo Ratings - Pre Season'!$A$2:$B$31,2, FALSE)</f>
        <v>1537.2568075547799</v>
      </c>
      <c r="F1655">
        <v>-4.08163265306122E-2</v>
      </c>
    </row>
    <row r="1656" spans="1:6" x14ac:dyDescent="0.45">
      <c r="A1656" t="s">
        <v>165</v>
      </c>
      <c r="B1656" t="s">
        <v>24</v>
      </c>
      <c r="C1656" t="s">
        <v>25</v>
      </c>
      <c r="D1656">
        <f>VLOOKUP(Schedule!B1656, 'Elo Ratings - Pre Season'!$A$2:$B$31,2, FALSE)</f>
        <v>1535.44519643647</v>
      </c>
      <c r="E1656">
        <f>VLOOKUP(Schedule!C1656, 'Elo Ratings - Pre Season'!$A$2:$B$31,2, FALSE)</f>
        <v>1433.33420073452</v>
      </c>
      <c r="F1656">
        <v>0.12727272727272701</v>
      </c>
    </row>
    <row r="1657" spans="1:6" x14ac:dyDescent="0.45">
      <c r="A1657" t="s">
        <v>165</v>
      </c>
      <c r="B1657" t="s">
        <v>16</v>
      </c>
      <c r="C1657" t="s">
        <v>39</v>
      </c>
      <c r="D1657">
        <f>VLOOKUP(Schedule!B1657, 'Elo Ratings - Pre Season'!$A$2:$B$31,2, FALSE)</f>
        <v>1474.3085107648601</v>
      </c>
      <c r="E1657">
        <f>VLOOKUP(Schedule!C1657, 'Elo Ratings - Pre Season'!$A$2:$B$31,2, FALSE)</f>
        <v>1505.1761432511801</v>
      </c>
      <c r="F1657">
        <v>6.8493150684931406E-2</v>
      </c>
    </row>
    <row r="1658" spans="1:6" x14ac:dyDescent="0.45">
      <c r="A1658" t="s">
        <v>165</v>
      </c>
      <c r="B1658" t="s">
        <v>33</v>
      </c>
      <c r="C1658" t="s">
        <v>11</v>
      </c>
      <c r="D1658">
        <f>VLOOKUP(Schedule!B1658, 'Elo Ratings - Pre Season'!$A$2:$B$31,2, FALSE)</f>
        <v>1427.1354796158</v>
      </c>
      <c r="E1658">
        <f>VLOOKUP(Schedule!C1658, 'Elo Ratings - Pre Season'!$A$2:$B$31,2, FALSE)</f>
        <v>1588.6730971234199</v>
      </c>
      <c r="F1658">
        <v>6.2111801242235101E-3</v>
      </c>
    </row>
    <row r="1659" spans="1:6" x14ac:dyDescent="0.45">
      <c r="A1659" t="s">
        <v>165</v>
      </c>
      <c r="B1659" t="s">
        <v>10</v>
      </c>
      <c r="C1659" t="s">
        <v>36</v>
      </c>
      <c r="D1659">
        <f>VLOOKUP(Schedule!B1659, 'Elo Ratings - Pre Season'!$A$2:$B$31,2, FALSE)</f>
        <v>1513.7838452168801</v>
      </c>
      <c r="E1659">
        <f>VLOOKUP(Schedule!C1659, 'Elo Ratings - Pre Season'!$A$2:$B$31,2, FALSE)</f>
        <v>1418.47649220432</v>
      </c>
      <c r="F1659">
        <v>2.9239766081871298E-2</v>
      </c>
    </row>
    <row r="1660" spans="1:6" x14ac:dyDescent="0.45">
      <c r="A1660" t="s">
        <v>165</v>
      </c>
      <c r="B1660" t="s">
        <v>37</v>
      </c>
      <c r="C1660" t="s">
        <v>41</v>
      </c>
      <c r="D1660">
        <f>VLOOKUP(Schedule!B1660, 'Elo Ratings - Pre Season'!$A$2:$B$31,2, FALSE)</f>
        <v>1526.2027098211199</v>
      </c>
      <c r="E1660">
        <f>VLOOKUP(Schedule!C1660, 'Elo Ratings - Pre Season'!$A$2:$B$31,2, FALSE)</f>
        <v>1537.03223861109</v>
      </c>
      <c r="F1660">
        <v>2.2471910112359699E-2</v>
      </c>
    </row>
    <row r="1661" spans="1:6" x14ac:dyDescent="0.45">
      <c r="A1661" t="s">
        <v>166</v>
      </c>
      <c r="B1661" t="s">
        <v>30</v>
      </c>
      <c r="C1661" t="s">
        <v>22</v>
      </c>
      <c r="D1661">
        <f>VLOOKUP(Schedule!B1661, 'Elo Ratings - Pre Season'!$A$2:$B$31,2, FALSE)</f>
        <v>1539.4562396036399</v>
      </c>
      <c r="E1661">
        <f>VLOOKUP(Schedule!C1661, 'Elo Ratings - Pre Season'!$A$2:$B$31,2, FALSE)</f>
        <v>1536.86484917293</v>
      </c>
      <c r="F1661">
        <v>9.3922651933701695E-2</v>
      </c>
    </row>
    <row r="1662" spans="1:6" x14ac:dyDescent="0.45">
      <c r="A1662" t="s">
        <v>166</v>
      </c>
      <c r="B1662" t="s">
        <v>32</v>
      </c>
      <c r="C1662" t="s">
        <v>20</v>
      </c>
      <c r="D1662">
        <f>VLOOKUP(Schedule!B1662, 'Elo Ratings - Pre Season'!$A$2:$B$31,2, FALSE)</f>
        <v>1514.0316812078199</v>
      </c>
      <c r="E1662">
        <f>VLOOKUP(Schedule!C1662, 'Elo Ratings - Pre Season'!$A$2:$B$31,2, FALSE)</f>
        <v>1506.4629567151301</v>
      </c>
      <c r="F1662">
        <v>4.4585987261146598E-2</v>
      </c>
    </row>
    <row r="1663" spans="1:6" x14ac:dyDescent="0.45">
      <c r="A1663" t="s">
        <v>166</v>
      </c>
      <c r="B1663" t="s">
        <v>18</v>
      </c>
      <c r="C1663" t="s">
        <v>40</v>
      </c>
      <c r="D1663">
        <f>VLOOKUP(Schedule!B1663, 'Elo Ratings - Pre Season'!$A$2:$B$31,2, FALSE)</f>
        <v>1422.7330514932301</v>
      </c>
      <c r="E1663">
        <f>VLOOKUP(Schedule!C1663, 'Elo Ratings - Pre Season'!$A$2:$B$31,2, FALSE)</f>
        <v>1511.74507850229</v>
      </c>
      <c r="F1663">
        <v>-4.76190476190477E-2</v>
      </c>
    </row>
    <row r="1664" spans="1:6" x14ac:dyDescent="0.45">
      <c r="A1664" t="s">
        <v>166</v>
      </c>
      <c r="B1664" t="s">
        <v>26</v>
      </c>
      <c r="C1664" t="s">
        <v>23</v>
      </c>
      <c r="D1664">
        <f>VLOOKUP(Schedule!B1664, 'Elo Ratings - Pre Season'!$A$2:$B$31,2, FALSE)</f>
        <v>1477.56939209144</v>
      </c>
      <c r="E1664">
        <f>VLOOKUP(Schedule!C1664, 'Elo Ratings - Pre Season'!$A$2:$B$31,2, FALSE)</f>
        <v>1455.5883504191299</v>
      </c>
      <c r="F1664">
        <v>7.6687116564418296E-3</v>
      </c>
    </row>
    <row r="1665" spans="1:6" x14ac:dyDescent="0.45">
      <c r="A1665" t="s">
        <v>166</v>
      </c>
      <c r="B1665" t="s">
        <v>28</v>
      </c>
      <c r="C1665" t="s">
        <v>35</v>
      </c>
      <c r="D1665">
        <f>VLOOKUP(Schedule!B1665, 'Elo Ratings - Pre Season'!$A$2:$B$31,2, FALSE)</f>
        <v>1468.3919248330999</v>
      </c>
      <c r="E1665">
        <f>VLOOKUP(Schedule!C1665, 'Elo Ratings - Pre Season'!$A$2:$B$31,2, FALSE)</f>
        <v>1517.8440011816001</v>
      </c>
      <c r="F1665">
        <v>5.7971014492753603E-2</v>
      </c>
    </row>
    <row r="1666" spans="1:6" x14ac:dyDescent="0.45">
      <c r="A1666" t="s">
        <v>166</v>
      </c>
      <c r="B1666" t="s">
        <v>31</v>
      </c>
      <c r="C1666" t="s">
        <v>38</v>
      </c>
      <c r="D1666">
        <f>VLOOKUP(Schedule!B1666, 'Elo Ratings - Pre Season'!$A$2:$B$31,2, FALSE)</f>
        <v>1527.6277566730801</v>
      </c>
      <c r="E1666">
        <f>VLOOKUP(Schedule!C1666, 'Elo Ratings - Pre Season'!$A$2:$B$31,2, FALSE)</f>
        <v>1500.26839934439</v>
      </c>
      <c r="F1666">
        <v>6.3291139240506306E-2</v>
      </c>
    </row>
    <row r="1667" spans="1:6" x14ac:dyDescent="0.45">
      <c r="A1667" t="s">
        <v>166</v>
      </c>
      <c r="B1667" t="s">
        <v>24</v>
      </c>
      <c r="C1667" t="s">
        <v>25</v>
      </c>
      <c r="D1667">
        <f>VLOOKUP(Schedule!B1667, 'Elo Ratings - Pre Season'!$A$2:$B$31,2, FALSE)</f>
        <v>1535.44519643647</v>
      </c>
      <c r="E1667">
        <f>VLOOKUP(Schedule!C1667, 'Elo Ratings - Pre Season'!$A$2:$B$31,2, FALSE)</f>
        <v>1433.33420073452</v>
      </c>
      <c r="F1667">
        <v>0.12727272727272701</v>
      </c>
    </row>
    <row r="1668" spans="1:6" x14ac:dyDescent="0.45">
      <c r="A1668" t="s">
        <v>166</v>
      </c>
      <c r="B1668" t="s">
        <v>34</v>
      </c>
      <c r="C1668" t="s">
        <v>15</v>
      </c>
      <c r="D1668">
        <f>VLOOKUP(Schedule!B1668, 'Elo Ratings - Pre Season'!$A$2:$B$31,2, FALSE)</f>
        <v>1503.8938502056101</v>
      </c>
      <c r="E1668">
        <f>VLOOKUP(Schedule!C1668, 'Elo Ratings - Pre Season'!$A$2:$B$31,2, FALSE)</f>
        <v>1535.1075395159701</v>
      </c>
      <c r="F1668">
        <v>4.7619047619047603E-2</v>
      </c>
    </row>
    <row r="1669" spans="1:6" x14ac:dyDescent="0.45">
      <c r="A1669" t="s">
        <v>166</v>
      </c>
      <c r="B1669" t="s">
        <v>17</v>
      </c>
      <c r="C1669" t="s">
        <v>19</v>
      </c>
      <c r="D1669">
        <f>VLOOKUP(Schedule!B1669, 'Elo Ratings - Pre Season'!$A$2:$B$31,2, FALSE)</f>
        <v>1496.2510574284499</v>
      </c>
      <c r="E1669">
        <f>VLOOKUP(Schedule!C1669, 'Elo Ratings - Pre Season'!$A$2:$B$31,2, FALSE)</f>
        <v>1501.1235706124401</v>
      </c>
      <c r="F1669">
        <v>-1.38888888888888E-2</v>
      </c>
    </row>
    <row r="1670" spans="1:6" x14ac:dyDescent="0.45">
      <c r="A1670" t="s">
        <v>166</v>
      </c>
      <c r="B1670" t="s">
        <v>29</v>
      </c>
      <c r="C1670" t="s">
        <v>21</v>
      </c>
      <c r="D1670">
        <f>VLOOKUP(Schedule!B1670, 'Elo Ratings - Pre Season'!$A$2:$B$31,2, FALSE)</f>
        <v>1559.22207084247</v>
      </c>
      <c r="E1670">
        <f>VLOOKUP(Schedule!C1670, 'Elo Ratings - Pre Season'!$A$2:$B$31,2, FALSE)</f>
        <v>1537.2568075547799</v>
      </c>
      <c r="F1670">
        <v>-4.08163265306122E-2</v>
      </c>
    </row>
    <row r="1671" spans="1:6" x14ac:dyDescent="0.45">
      <c r="A1671" t="s">
        <v>166</v>
      </c>
      <c r="B1671" t="s">
        <v>42</v>
      </c>
      <c r="C1671" t="s">
        <v>27</v>
      </c>
      <c r="D1671">
        <f>VLOOKUP(Schedule!B1671, 'Elo Ratings - Pre Season'!$A$2:$B$31,2, FALSE)</f>
        <v>1590.545270505</v>
      </c>
      <c r="E1671">
        <f>VLOOKUP(Schedule!C1671, 'Elo Ratings - Pre Season'!$A$2:$B$31,2, FALSE)</f>
        <v>1488.4482383178499</v>
      </c>
      <c r="F1671">
        <v>4.3902439024390297E-2</v>
      </c>
    </row>
    <row r="1672" spans="1:6" x14ac:dyDescent="0.45">
      <c r="A1672" t="s">
        <v>166</v>
      </c>
      <c r="B1672" t="s">
        <v>10</v>
      </c>
      <c r="C1672" t="s">
        <v>36</v>
      </c>
      <c r="D1672">
        <f>VLOOKUP(Schedule!B1672, 'Elo Ratings - Pre Season'!$A$2:$B$31,2, FALSE)</f>
        <v>1513.7838452168801</v>
      </c>
      <c r="E1672">
        <f>VLOOKUP(Schedule!C1672, 'Elo Ratings - Pre Season'!$A$2:$B$31,2, FALSE)</f>
        <v>1418.47649220432</v>
      </c>
      <c r="F1672">
        <v>2.9239766081871298E-2</v>
      </c>
    </row>
    <row r="1673" spans="1:6" x14ac:dyDescent="0.45">
      <c r="A1673" t="s">
        <v>166</v>
      </c>
      <c r="B1673" t="s">
        <v>33</v>
      </c>
      <c r="C1673" t="s">
        <v>11</v>
      </c>
      <c r="D1673">
        <f>VLOOKUP(Schedule!B1673, 'Elo Ratings - Pre Season'!$A$2:$B$31,2, FALSE)</f>
        <v>1427.1354796158</v>
      </c>
      <c r="E1673">
        <f>VLOOKUP(Schedule!C1673, 'Elo Ratings - Pre Season'!$A$2:$B$31,2, FALSE)</f>
        <v>1588.6730971234199</v>
      </c>
      <c r="F1673">
        <v>6.2111801242235101E-3</v>
      </c>
    </row>
    <row r="1674" spans="1:6" x14ac:dyDescent="0.45">
      <c r="A1674" t="s">
        <v>166</v>
      </c>
      <c r="B1674" t="s">
        <v>16</v>
      </c>
      <c r="C1674" t="s">
        <v>39</v>
      </c>
      <c r="D1674">
        <f>VLOOKUP(Schedule!B1674, 'Elo Ratings - Pre Season'!$A$2:$B$31,2, FALSE)</f>
        <v>1474.3085107648601</v>
      </c>
      <c r="E1674">
        <f>VLOOKUP(Schedule!C1674, 'Elo Ratings - Pre Season'!$A$2:$B$31,2, FALSE)</f>
        <v>1505.1761432511801</v>
      </c>
      <c r="F1674">
        <v>6.8493150684931406E-2</v>
      </c>
    </row>
    <row r="1675" spans="1:6" x14ac:dyDescent="0.45">
      <c r="A1675" t="s">
        <v>166</v>
      </c>
      <c r="B1675" t="s">
        <v>37</v>
      </c>
      <c r="C1675" t="s">
        <v>41</v>
      </c>
      <c r="D1675">
        <f>VLOOKUP(Schedule!B1675, 'Elo Ratings - Pre Season'!$A$2:$B$31,2, FALSE)</f>
        <v>1526.2027098211199</v>
      </c>
      <c r="E1675">
        <f>VLOOKUP(Schedule!C1675, 'Elo Ratings - Pre Season'!$A$2:$B$31,2, FALSE)</f>
        <v>1537.03223861109</v>
      </c>
      <c r="F1675">
        <v>2.2471910112359699E-2</v>
      </c>
    </row>
    <row r="1676" spans="1:6" x14ac:dyDescent="0.45">
      <c r="A1676" t="s">
        <v>167</v>
      </c>
      <c r="B1676" t="s">
        <v>28</v>
      </c>
      <c r="C1676" t="s">
        <v>35</v>
      </c>
      <c r="D1676">
        <f>VLOOKUP(Schedule!B1676, 'Elo Ratings - Pre Season'!$A$2:$B$31,2, FALSE)</f>
        <v>1468.3919248330999</v>
      </c>
      <c r="E1676">
        <f>VLOOKUP(Schedule!C1676, 'Elo Ratings - Pre Season'!$A$2:$B$31,2, FALSE)</f>
        <v>1517.8440011816001</v>
      </c>
      <c r="F1676">
        <v>5.7971014492753603E-2</v>
      </c>
    </row>
    <row r="1677" spans="1:6" x14ac:dyDescent="0.45">
      <c r="A1677" t="s">
        <v>167</v>
      </c>
      <c r="B1677" t="s">
        <v>42</v>
      </c>
      <c r="C1677" t="s">
        <v>27</v>
      </c>
      <c r="D1677">
        <f>VLOOKUP(Schedule!B1677, 'Elo Ratings - Pre Season'!$A$2:$B$31,2, FALSE)</f>
        <v>1590.545270505</v>
      </c>
      <c r="E1677">
        <f>VLOOKUP(Schedule!C1677, 'Elo Ratings - Pre Season'!$A$2:$B$31,2, FALSE)</f>
        <v>1488.4482383178499</v>
      </c>
      <c r="F1677">
        <v>4.3902439024390297E-2</v>
      </c>
    </row>
    <row r="1678" spans="1:6" x14ac:dyDescent="0.45">
      <c r="A1678" t="s">
        <v>167</v>
      </c>
      <c r="B1678" t="s">
        <v>30</v>
      </c>
      <c r="C1678" t="s">
        <v>22</v>
      </c>
      <c r="D1678">
        <f>VLOOKUP(Schedule!B1678, 'Elo Ratings - Pre Season'!$A$2:$B$31,2, FALSE)</f>
        <v>1539.4562396036399</v>
      </c>
      <c r="E1678">
        <f>VLOOKUP(Schedule!C1678, 'Elo Ratings - Pre Season'!$A$2:$B$31,2, FALSE)</f>
        <v>1536.86484917293</v>
      </c>
      <c r="F1678">
        <v>9.3922651933701695E-2</v>
      </c>
    </row>
    <row r="1679" spans="1:6" x14ac:dyDescent="0.45">
      <c r="A1679" t="s">
        <v>167</v>
      </c>
      <c r="B1679" t="s">
        <v>18</v>
      </c>
      <c r="C1679" t="s">
        <v>40</v>
      </c>
      <c r="D1679">
        <f>VLOOKUP(Schedule!B1679, 'Elo Ratings - Pre Season'!$A$2:$B$31,2, FALSE)</f>
        <v>1422.7330514932301</v>
      </c>
      <c r="E1679">
        <f>VLOOKUP(Schedule!C1679, 'Elo Ratings - Pre Season'!$A$2:$B$31,2, FALSE)</f>
        <v>1511.74507850229</v>
      </c>
      <c r="F1679">
        <v>-4.76190476190477E-2</v>
      </c>
    </row>
    <row r="1680" spans="1:6" x14ac:dyDescent="0.45">
      <c r="A1680" t="s">
        <v>167</v>
      </c>
      <c r="B1680" t="s">
        <v>34</v>
      </c>
      <c r="C1680" t="s">
        <v>15</v>
      </c>
      <c r="D1680">
        <f>VLOOKUP(Schedule!B1680, 'Elo Ratings - Pre Season'!$A$2:$B$31,2, FALSE)</f>
        <v>1503.8938502056101</v>
      </c>
      <c r="E1680">
        <f>VLOOKUP(Schedule!C1680, 'Elo Ratings - Pre Season'!$A$2:$B$31,2, FALSE)</f>
        <v>1535.1075395159701</v>
      </c>
      <c r="F1680">
        <v>4.7619047619047603E-2</v>
      </c>
    </row>
    <row r="1681" spans="1:6" x14ac:dyDescent="0.45">
      <c r="A1681" t="s">
        <v>167</v>
      </c>
      <c r="B1681" t="s">
        <v>26</v>
      </c>
      <c r="C1681" t="s">
        <v>23</v>
      </c>
      <c r="D1681">
        <f>VLOOKUP(Schedule!B1681, 'Elo Ratings - Pre Season'!$A$2:$B$31,2, FALSE)</f>
        <v>1477.56939209144</v>
      </c>
      <c r="E1681">
        <f>VLOOKUP(Schedule!C1681, 'Elo Ratings - Pre Season'!$A$2:$B$31,2, FALSE)</f>
        <v>1455.5883504191299</v>
      </c>
      <c r="F1681">
        <v>7.6687116564418296E-3</v>
      </c>
    </row>
    <row r="1682" spans="1:6" x14ac:dyDescent="0.45">
      <c r="A1682" t="s">
        <v>167</v>
      </c>
      <c r="B1682" t="s">
        <v>17</v>
      </c>
      <c r="C1682" t="s">
        <v>19</v>
      </c>
      <c r="D1682">
        <f>VLOOKUP(Schedule!B1682, 'Elo Ratings - Pre Season'!$A$2:$B$31,2, FALSE)</f>
        <v>1496.2510574284499</v>
      </c>
      <c r="E1682">
        <f>VLOOKUP(Schedule!C1682, 'Elo Ratings - Pre Season'!$A$2:$B$31,2, FALSE)</f>
        <v>1501.1235706124401</v>
      </c>
      <c r="F1682">
        <v>-1.38888888888888E-2</v>
      </c>
    </row>
    <row r="1683" spans="1:6" x14ac:dyDescent="0.45">
      <c r="A1683" t="s">
        <v>167</v>
      </c>
      <c r="B1683" t="s">
        <v>29</v>
      </c>
      <c r="C1683" t="s">
        <v>21</v>
      </c>
      <c r="D1683">
        <f>VLOOKUP(Schedule!B1683, 'Elo Ratings - Pre Season'!$A$2:$B$31,2, FALSE)</f>
        <v>1559.22207084247</v>
      </c>
      <c r="E1683">
        <f>VLOOKUP(Schedule!C1683, 'Elo Ratings - Pre Season'!$A$2:$B$31,2, FALSE)</f>
        <v>1537.2568075547799</v>
      </c>
      <c r="F1683">
        <v>-4.08163265306122E-2</v>
      </c>
    </row>
    <row r="1684" spans="1:6" x14ac:dyDescent="0.45">
      <c r="A1684" t="s">
        <v>167</v>
      </c>
      <c r="B1684" t="s">
        <v>24</v>
      </c>
      <c r="C1684" t="s">
        <v>25</v>
      </c>
      <c r="D1684">
        <f>VLOOKUP(Schedule!B1684, 'Elo Ratings - Pre Season'!$A$2:$B$31,2, FALSE)</f>
        <v>1535.44519643647</v>
      </c>
      <c r="E1684">
        <f>VLOOKUP(Schedule!C1684, 'Elo Ratings - Pre Season'!$A$2:$B$31,2, FALSE)</f>
        <v>1433.33420073452</v>
      </c>
      <c r="F1684">
        <v>0.12727272727272701</v>
      </c>
    </row>
    <row r="1685" spans="1:6" x14ac:dyDescent="0.45">
      <c r="A1685" t="s">
        <v>167</v>
      </c>
      <c r="B1685" t="s">
        <v>32</v>
      </c>
      <c r="C1685" t="s">
        <v>20</v>
      </c>
      <c r="D1685">
        <f>VLOOKUP(Schedule!B1685, 'Elo Ratings - Pre Season'!$A$2:$B$31,2, FALSE)</f>
        <v>1514.0316812078199</v>
      </c>
      <c r="E1685">
        <f>VLOOKUP(Schedule!C1685, 'Elo Ratings - Pre Season'!$A$2:$B$31,2, FALSE)</f>
        <v>1506.4629567151301</v>
      </c>
      <c r="F1685">
        <v>4.4585987261146598E-2</v>
      </c>
    </row>
    <row r="1686" spans="1:6" x14ac:dyDescent="0.45">
      <c r="A1686" t="s">
        <v>167</v>
      </c>
      <c r="B1686" t="s">
        <v>31</v>
      </c>
      <c r="C1686" t="s">
        <v>38</v>
      </c>
      <c r="D1686">
        <f>VLOOKUP(Schedule!B1686, 'Elo Ratings - Pre Season'!$A$2:$B$31,2, FALSE)</f>
        <v>1527.6277566730801</v>
      </c>
      <c r="E1686">
        <f>VLOOKUP(Schedule!C1686, 'Elo Ratings - Pre Season'!$A$2:$B$31,2, FALSE)</f>
        <v>1500.26839934439</v>
      </c>
      <c r="F1686">
        <v>6.3291139240506306E-2</v>
      </c>
    </row>
    <row r="1687" spans="1:6" x14ac:dyDescent="0.45">
      <c r="A1687" t="s">
        <v>167</v>
      </c>
      <c r="B1687" t="s">
        <v>16</v>
      </c>
      <c r="C1687" t="s">
        <v>39</v>
      </c>
      <c r="D1687">
        <f>VLOOKUP(Schedule!B1687, 'Elo Ratings - Pre Season'!$A$2:$B$31,2, FALSE)</f>
        <v>1474.3085107648601</v>
      </c>
      <c r="E1687">
        <f>VLOOKUP(Schedule!C1687, 'Elo Ratings - Pre Season'!$A$2:$B$31,2, FALSE)</f>
        <v>1505.1761432511801</v>
      </c>
      <c r="F1687">
        <v>6.8493150684931406E-2</v>
      </c>
    </row>
    <row r="1688" spans="1:6" x14ac:dyDescent="0.45">
      <c r="A1688" t="s">
        <v>167</v>
      </c>
      <c r="B1688" t="s">
        <v>33</v>
      </c>
      <c r="C1688" t="s">
        <v>11</v>
      </c>
      <c r="D1688">
        <f>VLOOKUP(Schedule!B1688, 'Elo Ratings - Pre Season'!$A$2:$B$31,2, FALSE)</f>
        <v>1427.1354796158</v>
      </c>
      <c r="E1688">
        <f>VLOOKUP(Schedule!C1688, 'Elo Ratings - Pre Season'!$A$2:$B$31,2, FALSE)</f>
        <v>1588.6730971234199</v>
      </c>
      <c r="F1688">
        <v>6.2111801242235101E-3</v>
      </c>
    </row>
    <row r="1689" spans="1:6" x14ac:dyDescent="0.45">
      <c r="A1689" t="s">
        <v>167</v>
      </c>
      <c r="B1689" t="s">
        <v>10</v>
      </c>
      <c r="C1689" t="s">
        <v>36</v>
      </c>
      <c r="D1689">
        <f>VLOOKUP(Schedule!B1689, 'Elo Ratings - Pre Season'!$A$2:$B$31,2, FALSE)</f>
        <v>1513.7838452168801</v>
      </c>
      <c r="E1689">
        <f>VLOOKUP(Schedule!C1689, 'Elo Ratings - Pre Season'!$A$2:$B$31,2, FALSE)</f>
        <v>1418.47649220432</v>
      </c>
      <c r="F1689">
        <v>2.9239766081871298E-2</v>
      </c>
    </row>
    <row r="1690" spans="1:6" x14ac:dyDescent="0.45">
      <c r="A1690" t="s">
        <v>167</v>
      </c>
      <c r="B1690" t="s">
        <v>37</v>
      </c>
      <c r="C1690" t="s">
        <v>41</v>
      </c>
      <c r="D1690">
        <f>VLOOKUP(Schedule!B1690, 'Elo Ratings - Pre Season'!$A$2:$B$31,2, FALSE)</f>
        <v>1526.2027098211199</v>
      </c>
      <c r="E1690">
        <f>VLOOKUP(Schedule!C1690, 'Elo Ratings - Pre Season'!$A$2:$B$31,2, FALSE)</f>
        <v>1537.03223861109</v>
      </c>
      <c r="F1690">
        <v>2.2471910112359699E-2</v>
      </c>
    </row>
    <row r="1691" spans="1:6" x14ac:dyDescent="0.45">
      <c r="A1691" t="s">
        <v>168</v>
      </c>
      <c r="B1691" t="s">
        <v>34</v>
      </c>
      <c r="C1691" t="s">
        <v>35</v>
      </c>
      <c r="D1691">
        <f>VLOOKUP(Schedule!B1691, 'Elo Ratings - Pre Season'!$A$2:$B$31,2, FALSE)</f>
        <v>1503.8938502056101</v>
      </c>
      <c r="E1691">
        <f>VLOOKUP(Schedule!C1691, 'Elo Ratings - Pre Season'!$A$2:$B$31,2, FALSE)</f>
        <v>1517.8440011816001</v>
      </c>
      <c r="F1691">
        <v>4.7619047619047603E-2</v>
      </c>
    </row>
    <row r="1692" spans="1:6" x14ac:dyDescent="0.45">
      <c r="A1692" t="s">
        <v>168</v>
      </c>
      <c r="B1692" t="s">
        <v>27</v>
      </c>
      <c r="C1692" t="s">
        <v>17</v>
      </c>
      <c r="D1692">
        <f>VLOOKUP(Schedule!B1692, 'Elo Ratings - Pre Season'!$A$2:$B$31,2, FALSE)</f>
        <v>1488.4482383178499</v>
      </c>
      <c r="E1692">
        <f>VLOOKUP(Schedule!C1692, 'Elo Ratings - Pre Season'!$A$2:$B$31,2, FALSE)</f>
        <v>1496.2510574284499</v>
      </c>
      <c r="F1692">
        <v>4.5751633986928102E-2</v>
      </c>
    </row>
    <row r="1693" spans="1:6" x14ac:dyDescent="0.45">
      <c r="A1693" t="s">
        <v>168</v>
      </c>
      <c r="B1693" t="s">
        <v>18</v>
      </c>
      <c r="C1693" t="s">
        <v>19</v>
      </c>
      <c r="D1693">
        <f>VLOOKUP(Schedule!B1693, 'Elo Ratings - Pre Season'!$A$2:$B$31,2, FALSE)</f>
        <v>1422.7330514932301</v>
      </c>
      <c r="E1693">
        <f>VLOOKUP(Schedule!C1693, 'Elo Ratings - Pre Season'!$A$2:$B$31,2, FALSE)</f>
        <v>1501.1235706124401</v>
      </c>
      <c r="F1693">
        <v>-4.76190476190477E-2</v>
      </c>
    </row>
    <row r="1694" spans="1:6" x14ac:dyDescent="0.45">
      <c r="A1694" t="s">
        <v>168</v>
      </c>
      <c r="B1694" t="s">
        <v>31</v>
      </c>
      <c r="C1694" t="s">
        <v>29</v>
      </c>
      <c r="D1694">
        <f>VLOOKUP(Schedule!B1694, 'Elo Ratings - Pre Season'!$A$2:$B$31,2, FALSE)</f>
        <v>1527.6277566730801</v>
      </c>
      <c r="E1694">
        <f>VLOOKUP(Schedule!C1694, 'Elo Ratings - Pre Season'!$A$2:$B$31,2, FALSE)</f>
        <v>1559.22207084247</v>
      </c>
      <c r="F1694">
        <v>6.3291139240506306E-2</v>
      </c>
    </row>
    <row r="1695" spans="1:6" x14ac:dyDescent="0.45">
      <c r="A1695" t="s">
        <v>168</v>
      </c>
      <c r="B1695" t="s">
        <v>32</v>
      </c>
      <c r="C1695" t="s">
        <v>24</v>
      </c>
      <c r="D1695">
        <f>VLOOKUP(Schedule!B1695, 'Elo Ratings - Pre Season'!$A$2:$B$31,2, FALSE)</f>
        <v>1514.0316812078199</v>
      </c>
      <c r="E1695">
        <f>VLOOKUP(Schedule!C1695, 'Elo Ratings - Pre Season'!$A$2:$B$31,2, FALSE)</f>
        <v>1535.44519643647</v>
      </c>
      <c r="F1695">
        <v>4.4585987261146598E-2</v>
      </c>
    </row>
    <row r="1696" spans="1:6" x14ac:dyDescent="0.45">
      <c r="A1696" t="s">
        <v>168</v>
      </c>
      <c r="B1696" t="s">
        <v>23</v>
      </c>
      <c r="C1696" t="s">
        <v>38</v>
      </c>
      <c r="D1696">
        <f>VLOOKUP(Schedule!B1696, 'Elo Ratings - Pre Season'!$A$2:$B$31,2, FALSE)</f>
        <v>1455.5883504191299</v>
      </c>
      <c r="E1696">
        <f>VLOOKUP(Schedule!C1696, 'Elo Ratings - Pre Season'!$A$2:$B$31,2, FALSE)</f>
        <v>1500.26839934439</v>
      </c>
      <c r="F1696">
        <v>0.19008264462809901</v>
      </c>
    </row>
    <row r="1697" spans="1:6" x14ac:dyDescent="0.45">
      <c r="A1697" t="s">
        <v>168</v>
      </c>
      <c r="B1697" t="s">
        <v>33</v>
      </c>
      <c r="C1697" t="s">
        <v>25</v>
      </c>
      <c r="D1697">
        <f>VLOOKUP(Schedule!B1697, 'Elo Ratings - Pre Season'!$A$2:$B$31,2, FALSE)</f>
        <v>1427.1354796158</v>
      </c>
      <c r="E1697">
        <f>VLOOKUP(Schedule!C1697, 'Elo Ratings - Pre Season'!$A$2:$B$31,2, FALSE)</f>
        <v>1433.33420073452</v>
      </c>
      <c r="F1697">
        <v>6.2111801242235101E-3</v>
      </c>
    </row>
    <row r="1698" spans="1:6" x14ac:dyDescent="0.45">
      <c r="A1698" t="s">
        <v>168</v>
      </c>
      <c r="B1698" t="s">
        <v>11</v>
      </c>
      <c r="C1698" t="s">
        <v>41</v>
      </c>
      <c r="D1698">
        <f>VLOOKUP(Schedule!B1698, 'Elo Ratings - Pre Season'!$A$2:$B$31,2, FALSE)</f>
        <v>1588.6730971234199</v>
      </c>
      <c r="E1698">
        <f>VLOOKUP(Schedule!C1698, 'Elo Ratings - Pre Season'!$A$2:$B$31,2, FALSE)</f>
        <v>1537.03223861109</v>
      </c>
      <c r="F1698">
        <v>4.2654028436019002E-2</v>
      </c>
    </row>
    <row r="1699" spans="1:6" x14ac:dyDescent="0.45">
      <c r="A1699" t="s">
        <v>169</v>
      </c>
      <c r="B1699" t="s">
        <v>34</v>
      </c>
      <c r="C1699" t="s">
        <v>35</v>
      </c>
      <c r="D1699">
        <f>VLOOKUP(Schedule!B1699, 'Elo Ratings - Pre Season'!$A$2:$B$31,2, FALSE)</f>
        <v>1503.8938502056101</v>
      </c>
      <c r="E1699">
        <f>VLOOKUP(Schedule!C1699, 'Elo Ratings - Pre Season'!$A$2:$B$31,2, FALSE)</f>
        <v>1517.8440011816001</v>
      </c>
      <c r="F1699">
        <v>4.7619047619047603E-2</v>
      </c>
    </row>
    <row r="1700" spans="1:6" x14ac:dyDescent="0.45">
      <c r="A1700" t="s">
        <v>169</v>
      </c>
      <c r="B1700" t="s">
        <v>28</v>
      </c>
      <c r="C1700" t="s">
        <v>10</v>
      </c>
      <c r="D1700">
        <f>VLOOKUP(Schedule!B1700, 'Elo Ratings - Pre Season'!$A$2:$B$31,2, FALSE)</f>
        <v>1468.3919248330999</v>
      </c>
      <c r="E1700">
        <f>VLOOKUP(Schedule!C1700, 'Elo Ratings - Pre Season'!$A$2:$B$31,2, FALSE)</f>
        <v>1513.7838452168801</v>
      </c>
      <c r="F1700">
        <v>5.7971014492753603E-2</v>
      </c>
    </row>
    <row r="1701" spans="1:6" x14ac:dyDescent="0.45">
      <c r="A1701" t="s">
        <v>169</v>
      </c>
      <c r="B1701" t="s">
        <v>27</v>
      </c>
      <c r="C1701" t="s">
        <v>17</v>
      </c>
      <c r="D1701">
        <f>VLOOKUP(Schedule!B1701, 'Elo Ratings - Pre Season'!$A$2:$B$31,2, FALSE)</f>
        <v>1488.4482383178499</v>
      </c>
      <c r="E1701">
        <f>VLOOKUP(Schedule!C1701, 'Elo Ratings - Pre Season'!$A$2:$B$31,2, FALSE)</f>
        <v>1496.2510574284499</v>
      </c>
      <c r="F1701">
        <v>4.5751633986928102E-2</v>
      </c>
    </row>
    <row r="1702" spans="1:6" x14ac:dyDescent="0.45">
      <c r="A1702" t="s">
        <v>169</v>
      </c>
      <c r="B1702" t="s">
        <v>18</v>
      </c>
      <c r="C1702" t="s">
        <v>19</v>
      </c>
      <c r="D1702">
        <f>VLOOKUP(Schedule!B1702, 'Elo Ratings - Pre Season'!$A$2:$B$31,2, FALSE)</f>
        <v>1422.7330514932301</v>
      </c>
      <c r="E1702">
        <f>VLOOKUP(Schedule!C1702, 'Elo Ratings - Pre Season'!$A$2:$B$31,2, FALSE)</f>
        <v>1501.1235706124401</v>
      </c>
      <c r="F1702">
        <v>-4.76190476190477E-2</v>
      </c>
    </row>
    <row r="1703" spans="1:6" x14ac:dyDescent="0.45">
      <c r="A1703" t="s">
        <v>169</v>
      </c>
      <c r="B1703" t="s">
        <v>30</v>
      </c>
      <c r="C1703" t="s">
        <v>16</v>
      </c>
      <c r="D1703">
        <f>VLOOKUP(Schedule!B1703, 'Elo Ratings - Pre Season'!$A$2:$B$31,2, FALSE)</f>
        <v>1539.4562396036399</v>
      </c>
      <c r="E1703">
        <f>VLOOKUP(Schedule!C1703, 'Elo Ratings - Pre Season'!$A$2:$B$31,2, FALSE)</f>
        <v>1474.3085107648601</v>
      </c>
      <c r="F1703">
        <v>9.3922651933701695E-2</v>
      </c>
    </row>
    <row r="1704" spans="1:6" x14ac:dyDescent="0.45">
      <c r="A1704" t="s">
        <v>169</v>
      </c>
      <c r="B1704" t="s">
        <v>22</v>
      </c>
      <c r="C1704" t="s">
        <v>15</v>
      </c>
      <c r="D1704">
        <f>VLOOKUP(Schedule!B1704, 'Elo Ratings - Pre Season'!$A$2:$B$31,2, FALSE)</f>
        <v>1536.86484917293</v>
      </c>
      <c r="E1704">
        <f>VLOOKUP(Schedule!C1704, 'Elo Ratings - Pre Season'!$A$2:$B$31,2, FALSE)</f>
        <v>1535.1075395159701</v>
      </c>
      <c r="F1704">
        <v>-5.5248618784530601E-3</v>
      </c>
    </row>
    <row r="1705" spans="1:6" x14ac:dyDescent="0.45">
      <c r="A1705" t="s">
        <v>169</v>
      </c>
      <c r="B1705" t="s">
        <v>42</v>
      </c>
      <c r="C1705" t="s">
        <v>40</v>
      </c>
      <c r="D1705">
        <f>VLOOKUP(Schedule!B1705, 'Elo Ratings - Pre Season'!$A$2:$B$31,2, FALSE)</f>
        <v>1590.545270505</v>
      </c>
      <c r="E1705">
        <f>VLOOKUP(Schedule!C1705, 'Elo Ratings - Pre Season'!$A$2:$B$31,2, FALSE)</f>
        <v>1511.74507850229</v>
      </c>
      <c r="F1705">
        <v>4.3902439024390297E-2</v>
      </c>
    </row>
    <row r="1706" spans="1:6" x14ac:dyDescent="0.45">
      <c r="A1706" t="s">
        <v>169</v>
      </c>
      <c r="B1706" t="s">
        <v>20</v>
      </c>
      <c r="C1706" t="s">
        <v>21</v>
      </c>
      <c r="D1706">
        <f>VLOOKUP(Schedule!B1706, 'Elo Ratings - Pre Season'!$A$2:$B$31,2, FALSE)</f>
        <v>1506.4629567151301</v>
      </c>
      <c r="E1706">
        <f>VLOOKUP(Schedule!C1706, 'Elo Ratings - Pre Season'!$A$2:$B$31,2, FALSE)</f>
        <v>1537.2568075547799</v>
      </c>
      <c r="F1706">
        <v>7.3170731707316999E-2</v>
      </c>
    </row>
    <row r="1707" spans="1:6" x14ac:dyDescent="0.45">
      <c r="A1707" t="s">
        <v>169</v>
      </c>
      <c r="B1707" t="s">
        <v>31</v>
      </c>
      <c r="C1707" t="s">
        <v>29</v>
      </c>
      <c r="D1707">
        <f>VLOOKUP(Schedule!B1707, 'Elo Ratings - Pre Season'!$A$2:$B$31,2, FALSE)</f>
        <v>1527.6277566730801</v>
      </c>
      <c r="E1707">
        <f>VLOOKUP(Schedule!C1707, 'Elo Ratings - Pre Season'!$A$2:$B$31,2, FALSE)</f>
        <v>1559.22207084247</v>
      </c>
      <c r="F1707">
        <v>6.3291139240506306E-2</v>
      </c>
    </row>
    <row r="1708" spans="1:6" x14ac:dyDescent="0.45">
      <c r="A1708" t="s">
        <v>169</v>
      </c>
      <c r="B1708" t="s">
        <v>32</v>
      </c>
      <c r="C1708" t="s">
        <v>24</v>
      </c>
      <c r="D1708">
        <f>VLOOKUP(Schedule!B1708, 'Elo Ratings - Pre Season'!$A$2:$B$31,2, FALSE)</f>
        <v>1514.0316812078199</v>
      </c>
      <c r="E1708">
        <f>VLOOKUP(Schedule!C1708, 'Elo Ratings - Pre Season'!$A$2:$B$31,2, FALSE)</f>
        <v>1535.44519643647</v>
      </c>
      <c r="F1708">
        <v>4.4585987261146598E-2</v>
      </c>
    </row>
    <row r="1709" spans="1:6" x14ac:dyDescent="0.45">
      <c r="A1709" t="s">
        <v>169</v>
      </c>
      <c r="B1709" t="s">
        <v>23</v>
      </c>
      <c r="C1709" t="s">
        <v>38</v>
      </c>
      <c r="D1709">
        <f>VLOOKUP(Schedule!B1709, 'Elo Ratings - Pre Season'!$A$2:$B$31,2, FALSE)</f>
        <v>1455.5883504191299</v>
      </c>
      <c r="E1709">
        <f>VLOOKUP(Schedule!C1709, 'Elo Ratings - Pre Season'!$A$2:$B$31,2, FALSE)</f>
        <v>1500.26839934439</v>
      </c>
      <c r="F1709">
        <v>0.19008264462809901</v>
      </c>
    </row>
    <row r="1710" spans="1:6" x14ac:dyDescent="0.45">
      <c r="A1710" t="s">
        <v>169</v>
      </c>
      <c r="B1710" t="s">
        <v>36</v>
      </c>
      <c r="C1710" t="s">
        <v>39</v>
      </c>
      <c r="D1710">
        <f>VLOOKUP(Schedule!B1710, 'Elo Ratings - Pre Season'!$A$2:$B$31,2, FALSE)</f>
        <v>1418.47649220432</v>
      </c>
      <c r="E1710">
        <f>VLOOKUP(Schedule!C1710, 'Elo Ratings - Pre Season'!$A$2:$B$31,2, FALSE)</f>
        <v>1505.1761432511801</v>
      </c>
      <c r="F1710">
        <v>0.22834645669291301</v>
      </c>
    </row>
    <row r="1711" spans="1:6" x14ac:dyDescent="0.45">
      <c r="A1711" t="s">
        <v>169</v>
      </c>
      <c r="B1711" t="s">
        <v>37</v>
      </c>
      <c r="C1711" t="s">
        <v>26</v>
      </c>
      <c r="D1711">
        <f>VLOOKUP(Schedule!B1711, 'Elo Ratings - Pre Season'!$A$2:$B$31,2, FALSE)</f>
        <v>1526.2027098211199</v>
      </c>
      <c r="E1711">
        <f>VLOOKUP(Schedule!C1711, 'Elo Ratings - Pre Season'!$A$2:$B$31,2, FALSE)</f>
        <v>1477.56939209144</v>
      </c>
      <c r="F1711">
        <v>2.2471910112359699E-2</v>
      </c>
    </row>
    <row r="1712" spans="1:6" x14ac:dyDescent="0.45">
      <c r="A1712" t="s">
        <v>169</v>
      </c>
      <c r="B1712" t="s">
        <v>33</v>
      </c>
      <c r="C1712" t="s">
        <v>25</v>
      </c>
      <c r="D1712">
        <f>VLOOKUP(Schedule!B1712, 'Elo Ratings - Pre Season'!$A$2:$B$31,2, FALSE)</f>
        <v>1427.1354796158</v>
      </c>
      <c r="E1712">
        <f>VLOOKUP(Schedule!C1712, 'Elo Ratings - Pre Season'!$A$2:$B$31,2, FALSE)</f>
        <v>1433.33420073452</v>
      </c>
      <c r="F1712">
        <v>6.2111801242235101E-3</v>
      </c>
    </row>
    <row r="1713" spans="1:6" x14ac:dyDescent="0.45">
      <c r="A1713" t="s">
        <v>169</v>
      </c>
      <c r="B1713" t="s">
        <v>11</v>
      </c>
      <c r="C1713" t="s">
        <v>41</v>
      </c>
      <c r="D1713">
        <f>VLOOKUP(Schedule!B1713, 'Elo Ratings - Pre Season'!$A$2:$B$31,2, FALSE)</f>
        <v>1588.6730971234199</v>
      </c>
      <c r="E1713">
        <f>VLOOKUP(Schedule!C1713, 'Elo Ratings - Pre Season'!$A$2:$B$31,2, FALSE)</f>
        <v>1537.03223861109</v>
      </c>
      <c r="F1713">
        <v>4.2654028436019002E-2</v>
      </c>
    </row>
    <row r="1714" spans="1:6" x14ac:dyDescent="0.45">
      <c r="A1714" t="s">
        <v>170</v>
      </c>
      <c r="B1714" t="s">
        <v>34</v>
      </c>
      <c r="C1714" t="s">
        <v>35</v>
      </c>
      <c r="D1714">
        <f>VLOOKUP(Schedule!B1714, 'Elo Ratings - Pre Season'!$A$2:$B$31,2, FALSE)</f>
        <v>1503.8938502056101</v>
      </c>
      <c r="E1714">
        <f>VLOOKUP(Schedule!C1714, 'Elo Ratings - Pre Season'!$A$2:$B$31,2, FALSE)</f>
        <v>1517.8440011816001</v>
      </c>
      <c r="F1714">
        <v>4.7619047619047603E-2</v>
      </c>
    </row>
    <row r="1715" spans="1:6" x14ac:dyDescent="0.45">
      <c r="A1715" t="s">
        <v>170</v>
      </c>
      <c r="B1715" t="s">
        <v>32</v>
      </c>
      <c r="C1715" t="s">
        <v>24</v>
      </c>
      <c r="D1715">
        <f>VLOOKUP(Schedule!B1715, 'Elo Ratings - Pre Season'!$A$2:$B$31,2, FALSE)</f>
        <v>1514.0316812078199</v>
      </c>
      <c r="E1715">
        <f>VLOOKUP(Schedule!C1715, 'Elo Ratings - Pre Season'!$A$2:$B$31,2, FALSE)</f>
        <v>1535.44519643647</v>
      </c>
      <c r="F1715">
        <v>4.4585987261146598E-2</v>
      </c>
    </row>
    <row r="1716" spans="1:6" x14ac:dyDescent="0.45">
      <c r="A1716" t="s">
        <v>170</v>
      </c>
      <c r="B1716" t="s">
        <v>31</v>
      </c>
      <c r="C1716" t="s">
        <v>29</v>
      </c>
      <c r="D1716">
        <f>VLOOKUP(Schedule!B1716, 'Elo Ratings - Pre Season'!$A$2:$B$31,2, FALSE)</f>
        <v>1527.6277566730801</v>
      </c>
      <c r="E1716">
        <f>VLOOKUP(Schedule!C1716, 'Elo Ratings - Pre Season'!$A$2:$B$31,2, FALSE)</f>
        <v>1559.22207084247</v>
      </c>
      <c r="F1716">
        <v>6.3291139240506306E-2</v>
      </c>
    </row>
    <row r="1717" spans="1:6" x14ac:dyDescent="0.45">
      <c r="A1717" t="s">
        <v>170</v>
      </c>
      <c r="B1717" t="s">
        <v>33</v>
      </c>
      <c r="C1717" t="s">
        <v>25</v>
      </c>
      <c r="D1717">
        <f>VLOOKUP(Schedule!B1717, 'Elo Ratings - Pre Season'!$A$2:$B$31,2, FALSE)</f>
        <v>1427.1354796158</v>
      </c>
      <c r="E1717">
        <f>VLOOKUP(Schedule!C1717, 'Elo Ratings - Pre Season'!$A$2:$B$31,2, FALSE)</f>
        <v>1433.33420073452</v>
      </c>
      <c r="F1717">
        <v>6.2111801242235101E-3</v>
      </c>
    </row>
    <row r="1718" spans="1:6" x14ac:dyDescent="0.45">
      <c r="A1718" t="s">
        <v>170</v>
      </c>
      <c r="B1718" t="s">
        <v>28</v>
      </c>
      <c r="C1718" t="s">
        <v>10</v>
      </c>
      <c r="D1718">
        <f>VLOOKUP(Schedule!B1718, 'Elo Ratings - Pre Season'!$A$2:$B$31,2, FALSE)</f>
        <v>1468.3919248330999</v>
      </c>
      <c r="E1718">
        <f>VLOOKUP(Schedule!C1718, 'Elo Ratings - Pre Season'!$A$2:$B$31,2, FALSE)</f>
        <v>1513.7838452168801</v>
      </c>
      <c r="F1718">
        <v>5.7971014492753603E-2</v>
      </c>
    </row>
    <row r="1719" spans="1:6" x14ac:dyDescent="0.45">
      <c r="A1719" t="s">
        <v>170</v>
      </c>
      <c r="B1719" t="s">
        <v>27</v>
      </c>
      <c r="C1719" t="s">
        <v>17</v>
      </c>
      <c r="D1719">
        <f>VLOOKUP(Schedule!B1719, 'Elo Ratings - Pre Season'!$A$2:$B$31,2, FALSE)</f>
        <v>1488.4482383178499</v>
      </c>
      <c r="E1719">
        <f>VLOOKUP(Schedule!C1719, 'Elo Ratings - Pre Season'!$A$2:$B$31,2, FALSE)</f>
        <v>1496.2510574284499</v>
      </c>
      <c r="F1719">
        <v>4.5751633986928102E-2</v>
      </c>
    </row>
    <row r="1720" spans="1:6" x14ac:dyDescent="0.45">
      <c r="A1720" t="s">
        <v>170</v>
      </c>
      <c r="B1720" t="s">
        <v>18</v>
      </c>
      <c r="C1720" t="s">
        <v>19</v>
      </c>
      <c r="D1720">
        <f>VLOOKUP(Schedule!B1720, 'Elo Ratings - Pre Season'!$A$2:$B$31,2, FALSE)</f>
        <v>1422.7330514932301</v>
      </c>
      <c r="E1720">
        <f>VLOOKUP(Schedule!C1720, 'Elo Ratings - Pre Season'!$A$2:$B$31,2, FALSE)</f>
        <v>1501.1235706124401</v>
      </c>
      <c r="F1720">
        <v>-4.76190476190477E-2</v>
      </c>
    </row>
    <row r="1721" spans="1:6" x14ac:dyDescent="0.45">
      <c r="A1721" t="s">
        <v>170</v>
      </c>
      <c r="B1721" t="s">
        <v>30</v>
      </c>
      <c r="C1721" t="s">
        <v>16</v>
      </c>
      <c r="D1721">
        <f>VLOOKUP(Schedule!B1721, 'Elo Ratings - Pre Season'!$A$2:$B$31,2, FALSE)</f>
        <v>1539.4562396036399</v>
      </c>
      <c r="E1721">
        <f>VLOOKUP(Schedule!C1721, 'Elo Ratings - Pre Season'!$A$2:$B$31,2, FALSE)</f>
        <v>1474.3085107648601</v>
      </c>
      <c r="F1721">
        <v>9.3922651933701695E-2</v>
      </c>
    </row>
    <row r="1722" spans="1:6" x14ac:dyDescent="0.45">
      <c r="A1722" t="s">
        <v>170</v>
      </c>
      <c r="B1722" t="s">
        <v>22</v>
      </c>
      <c r="C1722" t="s">
        <v>15</v>
      </c>
      <c r="D1722">
        <f>VLOOKUP(Schedule!B1722, 'Elo Ratings - Pre Season'!$A$2:$B$31,2, FALSE)</f>
        <v>1536.86484917293</v>
      </c>
      <c r="E1722">
        <f>VLOOKUP(Schedule!C1722, 'Elo Ratings - Pre Season'!$A$2:$B$31,2, FALSE)</f>
        <v>1535.1075395159701</v>
      </c>
      <c r="F1722">
        <v>-5.5248618784530601E-3</v>
      </c>
    </row>
    <row r="1723" spans="1:6" x14ac:dyDescent="0.45">
      <c r="A1723" t="s">
        <v>170</v>
      </c>
      <c r="B1723" t="s">
        <v>42</v>
      </c>
      <c r="C1723" t="s">
        <v>40</v>
      </c>
      <c r="D1723">
        <f>VLOOKUP(Schedule!B1723, 'Elo Ratings - Pre Season'!$A$2:$B$31,2, FALSE)</f>
        <v>1590.545270505</v>
      </c>
      <c r="E1723">
        <f>VLOOKUP(Schedule!C1723, 'Elo Ratings - Pre Season'!$A$2:$B$31,2, FALSE)</f>
        <v>1511.74507850229</v>
      </c>
      <c r="F1723">
        <v>4.3902439024390297E-2</v>
      </c>
    </row>
    <row r="1724" spans="1:6" x14ac:dyDescent="0.45">
      <c r="A1724" t="s">
        <v>170</v>
      </c>
      <c r="B1724" t="s">
        <v>20</v>
      </c>
      <c r="C1724" t="s">
        <v>21</v>
      </c>
      <c r="D1724">
        <f>VLOOKUP(Schedule!B1724, 'Elo Ratings - Pre Season'!$A$2:$B$31,2, FALSE)</f>
        <v>1506.4629567151301</v>
      </c>
      <c r="E1724">
        <f>VLOOKUP(Schedule!C1724, 'Elo Ratings - Pre Season'!$A$2:$B$31,2, FALSE)</f>
        <v>1537.2568075547799</v>
      </c>
      <c r="F1724">
        <v>7.3170731707316999E-2</v>
      </c>
    </row>
    <row r="1725" spans="1:6" x14ac:dyDescent="0.45">
      <c r="A1725" t="s">
        <v>170</v>
      </c>
      <c r="B1725" t="s">
        <v>23</v>
      </c>
      <c r="C1725" t="s">
        <v>38</v>
      </c>
      <c r="D1725">
        <f>VLOOKUP(Schedule!B1725, 'Elo Ratings - Pre Season'!$A$2:$B$31,2, FALSE)</f>
        <v>1455.5883504191299</v>
      </c>
      <c r="E1725">
        <f>VLOOKUP(Schedule!C1725, 'Elo Ratings - Pre Season'!$A$2:$B$31,2, FALSE)</f>
        <v>1500.26839934439</v>
      </c>
      <c r="F1725">
        <v>0.19008264462809901</v>
      </c>
    </row>
    <row r="1726" spans="1:6" x14ac:dyDescent="0.45">
      <c r="A1726" t="s">
        <v>170</v>
      </c>
      <c r="B1726" t="s">
        <v>36</v>
      </c>
      <c r="C1726" t="s">
        <v>39</v>
      </c>
      <c r="D1726">
        <f>VLOOKUP(Schedule!B1726, 'Elo Ratings - Pre Season'!$A$2:$B$31,2, FALSE)</f>
        <v>1418.47649220432</v>
      </c>
      <c r="E1726">
        <f>VLOOKUP(Schedule!C1726, 'Elo Ratings - Pre Season'!$A$2:$B$31,2, FALSE)</f>
        <v>1505.1761432511801</v>
      </c>
      <c r="F1726">
        <v>0.22834645669291301</v>
      </c>
    </row>
    <row r="1727" spans="1:6" x14ac:dyDescent="0.45">
      <c r="A1727" t="s">
        <v>170</v>
      </c>
      <c r="B1727" t="s">
        <v>37</v>
      </c>
      <c r="C1727" t="s">
        <v>26</v>
      </c>
      <c r="D1727">
        <f>VLOOKUP(Schedule!B1727, 'Elo Ratings - Pre Season'!$A$2:$B$31,2, FALSE)</f>
        <v>1526.2027098211199</v>
      </c>
      <c r="E1727">
        <f>VLOOKUP(Schedule!C1727, 'Elo Ratings - Pre Season'!$A$2:$B$31,2, FALSE)</f>
        <v>1477.56939209144</v>
      </c>
      <c r="F1727">
        <v>2.2471910112359699E-2</v>
      </c>
    </row>
    <row r="1728" spans="1:6" x14ac:dyDescent="0.45">
      <c r="A1728" t="s">
        <v>170</v>
      </c>
      <c r="B1728" t="s">
        <v>11</v>
      </c>
      <c r="C1728" t="s">
        <v>41</v>
      </c>
      <c r="D1728">
        <f>VLOOKUP(Schedule!B1728, 'Elo Ratings - Pre Season'!$A$2:$B$31,2, FALSE)</f>
        <v>1588.6730971234199</v>
      </c>
      <c r="E1728">
        <f>VLOOKUP(Schedule!C1728, 'Elo Ratings - Pre Season'!$A$2:$B$31,2, FALSE)</f>
        <v>1537.03223861109</v>
      </c>
      <c r="F1728">
        <v>4.2654028436019002E-2</v>
      </c>
    </row>
    <row r="1729" spans="1:6" x14ac:dyDescent="0.45">
      <c r="A1729" t="s">
        <v>171</v>
      </c>
      <c r="B1729" t="s">
        <v>42</v>
      </c>
      <c r="C1729" t="s">
        <v>40</v>
      </c>
      <c r="D1729">
        <f>VLOOKUP(Schedule!B1729, 'Elo Ratings - Pre Season'!$A$2:$B$31,2, FALSE)</f>
        <v>1590.545270505</v>
      </c>
      <c r="E1729">
        <f>VLOOKUP(Schedule!C1729, 'Elo Ratings - Pre Season'!$A$2:$B$31,2, FALSE)</f>
        <v>1511.74507850229</v>
      </c>
      <c r="F1729">
        <v>4.3902439024390297E-2</v>
      </c>
    </row>
    <row r="1730" spans="1:6" x14ac:dyDescent="0.45">
      <c r="A1730" t="s">
        <v>171</v>
      </c>
      <c r="B1730" t="s">
        <v>28</v>
      </c>
      <c r="C1730" t="s">
        <v>10</v>
      </c>
      <c r="D1730">
        <f>VLOOKUP(Schedule!B1730, 'Elo Ratings - Pre Season'!$A$2:$B$31,2, FALSE)</f>
        <v>1468.3919248330999</v>
      </c>
      <c r="E1730">
        <f>VLOOKUP(Schedule!C1730, 'Elo Ratings - Pre Season'!$A$2:$B$31,2, FALSE)</f>
        <v>1513.7838452168801</v>
      </c>
      <c r="F1730">
        <v>5.7971014492753603E-2</v>
      </c>
    </row>
    <row r="1731" spans="1:6" x14ac:dyDescent="0.45">
      <c r="A1731" t="s">
        <v>171</v>
      </c>
      <c r="B1731" t="s">
        <v>36</v>
      </c>
      <c r="C1731" t="s">
        <v>39</v>
      </c>
      <c r="D1731">
        <f>VLOOKUP(Schedule!B1731, 'Elo Ratings - Pre Season'!$A$2:$B$31,2, FALSE)</f>
        <v>1418.47649220432</v>
      </c>
      <c r="E1731">
        <f>VLOOKUP(Schedule!C1731, 'Elo Ratings - Pre Season'!$A$2:$B$31,2, FALSE)</f>
        <v>1505.1761432511801</v>
      </c>
      <c r="F1731">
        <v>0.22834645669291301</v>
      </c>
    </row>
    <row r="1732" spans="1:6" x14ac:dyDescent="0.45">
      <c r="A1732" t="s">
        <v>171</v>
      </c>
      <c r="B1732" t="s">
        <v>18</v>
      </c>
      <c r="C1732" t="s">
        <v>19</v>
      </c>
      <c r="D1732">
        <f>VLOOKUP(Schedule!B1732, 'Elo Ratings - Pre Season'!$A$2:$B$31,2, FALSE)</f>
        <v>1422.7330514932301</v>
      </c>
      <c r="E1732">
        <f>VLOOKUP(Schedule!C1732, 'Elo Ratings - Pre Season'!$A$2:$B$31,2, FALSE)</f>
        <v>1501.1235706124401</v>
      </c>
      <c r="F1732">
        <v>-4.76190476190477E-2</v>
      </c>
    </row>
    <row r="1733" spans="1:6" x14ac:dyDescent="0.45">
      <c r="A1733" t="s">
        <v>171</v>
      </c>
      <c r="B1733" t="s">
        <v>27</v>
      </c>
      <c r="C1733" t="s">
        <v>17</v>
      </c>
      <c r="D1733">
        <f>VLOOKUP(Schedule!B1733, 'Elo Ratings - Pre Season'!$A$2:$B$31,2, FALSE)</f>
        <v>1488.4482383178499</v>
      </c>
      <c r="E1733">
        <f>VLOOKUP(Schedule!C1733, 'Elo Ratings - Pre Season'!$A$2:$B$31,2, FALSE)</f>
        <v>1496.2510574284499</v>
      </c>
      <c r="F1733">
        <v>4.5751633986928102E-2</v>
      </c>
    </row>
    <row r="1734" spans="1:6" x14ac:dyDescent="0.45">
      <c r="A1734" t="s">
        <v>171</v>
      </c>
      <c r="B1734" t="s">
        <v>30</v>
      </c>
      <c r="C1734" t="s">
        <v>16</v>
      </c>
      <c r="D1734">
        <f>VLOOKUP(Schedule!B1734, 'Elo Ratings - Pre Season'!$A$2:$B$31,2, FALSE)</f>
        <v>1539.4562396036399</v>
      </c>
      <c r="E1734">
        <f>VLOOKUP(Schedule!C1734, 'Elo Ratings - Pre Season'!$A$2:$B$31,2, FALSE)</f>
        <v>1474.3085107648601</v>
      </c>
      <c r="F1734">
        <v>9.3922651933701695E-2</v>
      </c>
    </row>
    <row r="1735" spans="1:6" x14ac:dyDescent="0.45">
      <c r="A1735" t="s">
        <v>171</v>
      </c>
      <c r="B1735" t="s">
        <v>22</v>
      </c>
      <c r="C1735" t="s">
        <v>15</v>
      </c>
      <c r="D1735">
        <f>VLOOKUP(Schedule!B1735, 'Elo Ratings - Pre Season'!$A$2:$B$31,2, FALSE)</f>
        <v>1536.86484917293</v>
      </c>
      <c r="E1735">
        <f>VLOOKUP(Schedule!C1735, 'Elo Ratings - Pre Season'!$A$2:$B$31,2, FALSE)</f>
        <v>1535.1075395159701</v>
      </c>
      <c r="F1735">
        <v>-5.5248618784530601E-3</v>
      </c>
    </row>
    <row r="1736" spans="1:6" x14ac:dyDescent="0.45">
      <c r="A1736" t="s">
        <v>171</v>
      </c>
      <c r="B1736" t="s">
        <v>20</v>
      </c>
      <c r="C1736" t="s">
        <v>21</v>
      </c>
      <c r="D1736">
        <f>VLOOKUP(Schedule!B1736, 'Elo Ratings - Pre Season'!$A$2:$B$31,2, FALSE)</f>
        <v>1506.4629567151301</v>
      </c>
      <c r="E1736">
        <f>VLOOKUP(Schedule!C1736, 'Elo Ratings - Pre Season'!$A$2:$B$31,2, FALSE)</f>
        <v>1537.2568075547799</v>
      </c>
      <c r="F1736">
        <v>7.3170731707316999E-2</v>
      </c>
    </row>
    <row r="1737" spans="1:6" x14ac:dyDescent="0.45">
      <c r="A1737" t="s">
        <v>171</v>
      </c>
      <c r="B1737" t="s">
        <v>37</v>
      </c>
      <c r="C1737" t="s">
        <v>26</v>
      </c>
      <c r="D1737">
        <f>VLOOKUP(Schedule!B1737, 'Elo Ratings - Pre Season'!$A$2:$B$31,2, FALSE)</f>
        <v>1526.2027098211199</v>
      </c>
      <c r="E1737">
        <f>VLOOKUP(Schedule!C1737, 'Elo Ratings - Pre Season'!$A$2:$B$31,2, FALSE)</f>
        <v>1477.56939209144</v>
      </c>
      <c r="F1737">
        <v>2.2471910112359699E-2</v>
      </c>
    </row>
    <row r="1738" spans="1:6" x14ac:dyDescent="0.45">
      <c r="A1738" t="s">
        <v>171</v>
      </c>
      <c r="B1738" t="s">
        <v>35</v>
      </c>
      <c r="C1738" t="s">
        <v>41</v>
      </c>
      <c r="D1738">
        <f>VLOOKUP(Schedule!B1738, 'Elo Ratings - Pre Season'!$A$2:$B$31,2, FALSE)</f>
        <v>1517.8440011816001</v>
      </c>
      <c r="E1738">
        <f>VLOOKUP(Schedule!C1738, 'Elo Ratings - Pre Season'!$A$2:$B$31,2, FALSE)</f>
        <v>1537.03223861109</v>
      </c>
      <c r="F1738">
        <v>5.0632911392405201E-2</v>
      </c>
    </row>
    <row r="1739" spans="1:6" x14ac:dyDescent="0.45">
      <c r="A1739" t="s">
        <v>172</v>
      </c>
      <c r="B1739" t="s">
        <v>18</v>
      </c>
      <c r="C1739" t="s">
        <v>16</v>
      </c>
      <c r="D1739">
        <f>VLOOKUP(Schedule!B1739, 'Elo Ratings - Pre Season'!$A$2:$B$31,2, FALSE)</f>
        <v>1422.7330514932301</v>
      </c>
      <c r="E1739">
        <f>VLOOKUP(Schedule!C1739, 'Elo Ratings - Pre Season'!$A$2:$B$31,2, FALSE)</f>
        <v>1474.3085107648601</v>
      </c>
      <c r="F1739">
        <v>-4.76190476190477E-2</v>
      </c>
    </row>
    <row r="1740" spans="1:6" x14ac:dyDescent="0.45">
      <c r="A1740" t="s">
        <v>172</v>
      </c>
      <c r="B1740" t="s">
        <v>21</v>
      </c>
      <c r="C1740" t="s">
        <v>15</v>
      </c>
      <c r="D1740">
        <f>VLOOKUP(Schedule!B1740, 'Elo Ratings - Pre Season'!$A$2:$B$31,2, FALSE)</f>
        <v>1537.2568075547799</v>
      </c>
      <c r="E1740">
        <f>VLOOKUP(Schedule!C1740, 'Elo Ratings - Pre Season'!$A$2:$B$31,2, FALSE)</f>
        <v>1535.1075395159701</v>
      </c>
      <c r="F1740">
        <v>0.124324324324324</v>
      </c>
    </row>
    <row r="1741" spans="1:6" x14ac:dyDescent="0.45">
      <c r="A1741" t="s">
        <v>172</v>
      </c>
      <c r="B1741" t="s">
        <v>30</v>
      </c>
      <c r="C1741" t="s">
        <v>31</v>
      </c>
      <c r="D1741">
        <f>VLOOKUP(Schedule!B1741, 'Elo Ratings - Pre Season'!$A$2:$B$31,2, FALSE)</f>
        <v>1539.4562396036399</v>
      </c>
      <c r="E1741">
        <f>VLOOKUP(Schedule!C1741, 'Elo Ratings - Pre Season'!$A$2:$B$31,2, FALSE)</f>
        <v>1527.6277566730801</v>
      </c>
      <c r="F1741">
        <v>9.3922651933701695E-2</v>
      </c>
    </row>
    <row r="1742" spans="1:6" x14ac:dyDescent="0.45">
      <c r="A1742" t="s">
        <v>172</v>
      </c>
      <c r="B1742" t="s">
        <v>22</v>
      </c>
      <c r="C1742" t="s">
        <v>33</v>
      </c>
      <c r="D1742">
        <f>VLOOKUP(Schedule!B1742, 'Elo Ratings - Pre Season'!$A$2:$B$31,2, FALSE)</f>
        <v>1536.86484917293</v>
      </c>
      <c r="E1742">
        <f>VLOOKUP(Schedule!C1742, 'Elo Ratings - Pre Season'!$A$2:$B$31,2, FALSE)</f>
        <v>1427.1354796158</v>
      </c>
      <c r="F1742">
        <v>-5.5248618784530601E-3</v>
      </c>
    </row>
    <row r="1743" spans="1:6" x14ac:dyDescent="0.45">
      <c r="A1743" t="s">
        <v>172</v>
      </c>
      <c r="B1743" t="s">
        <v>38</v>
      </c>
      <c r="C1743" t="s">
        <v>29</v>
      </c>
      <c r="D1743">
        <f>VLOOKUP(Schedule!B1743, 'Elo Ratings - Pre Season'!$A$2:$B$31,2, FALSE)</f>
        <v>1500.26839934439</v>
      </c>
      <c r="E1743">
        <f>VLOOKUP(Schedule!C1743, 'Elo Ratings - Pre Season'!$A$2:$B$31,2, FALSE)</f>
        <v>1559.22207084247</v>
      </c>
      <c r="F1743">
        <v>5.1282051282051398E-2</v>
      </c>
    </row>
    <row r="1744" spans="1:6" x14ac:dyDescent="0.45">
      <c r="A1744" t="s">
        <v>172</v>
      </c>
      <c r="B1744" t="s">
        <v>27</v>
      </c>
      <c r="C1744" t="s">
        <v>10</v>
      </c>
      <c r="D1744">
        <f>VLOOKUP(Schedule!B1744, 'Elo Ratings - Pre Season'!$A$2:$B$31,2, FALSE)</f>
        <v>1488.4482383178499</v>
      </c>
      <c r="E1744">
        <f>VLOOKUP(Schedule!C1744, 'Elo Ratings - Pre Season'!$A$2:$B$31,2, FALSE)</f>
        <v>1513.7838452168801</v>
      </c>
      <c r="F1744">
        <v>4.5751633986928102E-2</v>
      </c>
    </row>
    <row r="1745" spans="1:6" x14ac:dyDescent="0.45">
      <c r="A1745" t="s">
        <v>172</v>
      </c>
      <c r="B1745" t="s">
        <v>23</v>
      </c>
      <c r="C1745" t="s">
        <v>20</v>
      </c>
      <c r="D1745">
        <f>VLOOKUP(Schedule!B1745, 'Elo Ratings - Pre Season'!$A$2:$B$31,2, FALSE)</f>
        <v>1455.5883504191299</v>
      </c>
      <c r="E1745">
        <f>VLOOKUP(Schedule!C1745, 'Elo Ratings - Pre Season'!$A$2:$B$31,2, FALSE)</f>
        <v>1506.4629567151301</v>
      </c>
      <c r="F1745">
        <v>0.19008264462809901</v>
      </c>
    </row>
    <row r="1746" spans="1:6" x14ac:dyDescent="0.45">
      <c r="A1746" t="s">
        <v>172</v>
      </c>
      <c r="B1746" t="s">
        <v>24</v>
      </c>
      <c r="C1746" t="s">
        <v>34</v>
      </c>
      <c r="D1746">
        <f>VLOOKUP(Schedule!B1746, 'Elo Ratings - Pre Season'!$A$2:$B$31,2, FALSE)</f>
        <v>1535.44519643647</v>
      </c>
      <c r="E1746">
        <f>VLOOKUP(Schedule!C1746, 'Elo Ratings - Pre Season'!$A$2:$B$31,2, FALSE)</f>
        <v>1503.8938502056101</v>
      </c>
      <c r="F1746">
        <v>0.12727272727272701</v>
      </c>
    </row>
    <row r="1747" spans="1:6" x14ac:dyDescent="0.45">
      <c r="A1747" t="s">
        <v>172</v>
      </c>
      <c r="B1747" t="s">
        <v>25</v>
      </c>
      <c r="C1747" t="s">
        <v>32</v>
      </c>
      <c r="D1747">
        <f>VLOOKUP(Schedule!B1747, 'Elo Ratings - Pre Season'!$A$2:$B$31,2, FALSE)</f>
        <v>1433.33420073452</v>
      </c>
      <c r="E1747">
        <f>VLOOKUP(Schedule!C1747, 'Elo Ratings - Pre Season'!$A$2:$B$31,2, FALSE)</f>
        <v>1514.0316812078199</v>
      </c>
      <c r="F1747">
        <v>-4.2253521126760597E-2</v>
      </c>
    </row>
    <row r="1748" spans="1:6" x14ac:dyDescent="0.45">
      <c r="A1748" t="s">
        <v>172</v>
      </c>
      <c r="B1748" t="s">
        <v>40</v>
      </c>
      <c r="C1748" t="s">
        <v>17</v>
      </c>
      <c r="D1748">
        <f>VLOOKUP(Schedule!B1748, 'Elo Ratings - Pre Season'!$A$2:$B$31,2, FALSE)</f>
        <v>1511.74507850229</v>
      </c>
      <c r="E1748">
        <f>VLOOKUP(Schedule!C1748, 'Elo Ratings - Pre Season'!$A$2:$B$31,2, FALSE)</f>
        <v>1496.2510574284499</v>
      </c>
      <c r="F1748">
        <v>6.7415730337078705E-2</v>
      </c>
    </row>
    <row r="1749" spans="1:6" x14ac:dyDescent="0.45">
      <c r="A1749" t="s">
        <v>172</v>
      </c>
      <c r="B1749" t="s">
        <v>36</v>
      </c>
      <c r="C1749" t="s">
        <v>42</v>
      </c>
      <c r="D1749">
        <f>VLOOKUP(Schedule!B1749, 'Elo Ratings - Pre Season'!$A$2:$B$31,2, FALSE)</f>
        <v>1418.47649220432</v>
      </c>
      <c r="E1749">
        <f>VLOOKUP(Schedule!C1749, 'Elo Ratings - Pre Season'!$A$2:$B$31,2, FALSE)</f>
        <v>1590.545270505</v>
      </c>
      <c r="F1749">
        <v>0.22834645669291301</v>
      </c>
    </row>
    <row r="1750" spans="1:6" x14ac:dyDescent="0.45">
      <c r="A1750" t="s">
        <v>172</v>
      </c>
      <c r="B1750" t="s">
        <v>35</v>
      </c>
      <c r="C1750" t="s">
        <v>41</v>
      </c>
      <c r="D1750">
        <f>VLOOKUP(Schedule!B1750, 'Elo Ratings - Pre Season'!$A$2:$B$31,2, FALSE)</f>
        <v>1517.8440011816001</v>
      </c>
      <c r="E1750">
        <f>VLOOKUP(Schedule!C1750, 'Elo Ratings - Pre Season'!$A$2:$B$31,2, FALSE)</f>
        <v>1537.03223861109</v>
      </c>
      <c r="F1750">
        <v>5.0632911392405201E-2</v>
      </c>
    </row>
    <row r="1751" spans="1:6" x14ac:dyDescent="0.45">
      <c r="A1751" t="s">
        <v>172</v>
      </c>
      <c r="B1751" t="s">
        <v>11</v>
      </c>
      <c r="C1751" t="s">
        <v>28</v>
      </c>
      <c r="D1751">
        <f>VLOOKUP(Schedule!B1751, 'Elo Ratings - Pre Season'!$A$2:$B$31,2, FALSE)</f>
        <v>1588.6730971234199</v>
      </c>
      <c r="E1751">
        <f>VLOOKUP(Schedule!C1751, 'Elo Ratings - Pre Season'!$A$2:$B$31,2, FALSE)</f>
        <v>1468.3919248330999</v>
      </c>
      <c r="F1751">
        <v>4.2654028436019002E-2</v>
      </c>
    </row>
    <row r="1752" spans="1:6" x14ac:dyDescent="0.45">
      <c r="A1752" t="s">
        <v>172</v>
      </c>
      <c r="B1752" t="s">
        <v>37</v>
      </c>
      <c r="C1752" t="s">
        <v>39</v>
      </c>
      <c r="D1752">
        <f>VLOOKUP(Schedule!B1752, 'Elo Ratings - Pre Season'!$A$2:$B$31,2, FALSE)</f>
        <v>1526.2027098211199</v>
      </c>
      <c r="E1752">
        <f>VLOOKUP(Schedule!C1752, 'Elo Ratings - Pre Season'!$A$2:$B$31,2, FALSE)</f>
        <v>1505.1761432511801</v>
      </c>
      <c r="F1752">
        <v>2.2471910112359699E-2</v>
      </c>
    </row>
    <row r="1753" spans="1:6" x14ac:dyDescent="0.45">
      <c r="A1753" t="s">
        <v>172</v>
      </c>
      <c r="B1753" t="s">
        <v>19</v>
      </c>
      <c r="C1753" t="s">
        <v>26</v>
      </c>
      <c r="D1753">
        <f>VLOOKUP(Schedule!B1753, 'Elo Ratings - Pre Season'!$A$2:$B$31,2, FALSE)</f>
        <v>1501.1235706124401</v>
      </c>
      <c r="E1753">
        <f>VLOOKUP(Schedule!C1753, 'Elo Ratings - Pre Season'!$A$2:$B$31,2, FALSE)</f>
        <v>1477.56939209144</v>
      </c>
      <c r="F1753">
        <v>0.1125</v>
      </c>
    </row>
    <row r="1754" spans="1:6" x14ac:dyDescent="0.45">
      <c r="A1754" t="s">
        <v>173</v>
      </c>
      <c r="B1754" t="s">
        <v>30</v>
      </c>
      <c r="C1754" t="s">
        <v>31</v>
      </c>
      <c r="D1754">
        <f>VLOOKUP(Schedule!B1754, 'Elo Ratings - Pre Season'!$A$2:$B$31,2, FALSE)</f>
        <v>1539.4562396036399</v>
      </c>
      <c r="E1754">
        <f>VLOOKUP(Schedule!C1754, 'Elo Ratings - Pre Season'!$A$2:$B$31,2, FALSE)</f>
        <v>1527.6277566730801</v>
      </c>
      <c r="F1754">
        <v>9.3922651933701695E-2</v>
      </c>
    </row>
    <row r="1755" spans="1:6" x14ac:dyDescent="0.45">
      <c r="A1755" t="s">
        <v>173</v>
      </c>
      <c r="B1755" t="s">
        <v>22</v>
      </c>
      <c r="C1755" t="s">
        <v>33</v>
      </c>
      <c r="D1755">
        <f>VLOOKUP(Schedule!B1755, 'Elo Ratings - Pre Season'!$A$2:$B$31,2, FALSE)</f>
        <v>1536.86484917293</v>
      </c>
      <c r="E1755">
        <f>VLOOKUP(Schedule!C1755, 'Elo Ratings - Pre Season'!$A$2:$B$31,2, FALSE)</f>
        <v>1427.1354796158</v>
      </c>
      <c r="F1755">
        <v>-5.5248618784530601E-3</v>
      </c>
    </row>
    <row r="1756" spans="1:6" x14ac:dyDescent="0.45">
      <c r="A1756" t="s">
        <v>173</v>
      </c>
      <c r="B1756" t="s">
        <v>19</v>
      </c>
      <c r="C1756" t="s">
        <v>26</v>
      </c>
      <c r="D1756">
        <f>VLOOKUP(Schedule!B1756, 'Elo Ratings - Pre Season'!$A$2:$B$31,2, FALSE)</f>
        <v>1501.1235706124401</v>
      </c>
      <c r="E1756">
        <f>VLOOKUP(Schedule!C1756, 'Elo Ratings - Pre Season'!$A$2:$B$31,2, FALSE)</f>
        <v>1477.56939209144</v>
      </c>
      <c r="F1756">
        <v>0.1125</v>
      </c>
    </row>
    <row r="1757" spans="1:6" x14ac:dyDescent="0.45">
      <c r="A1757" t="s">
        <v>173</v>
      </c>
      <c r="B1757" t="s">
        <v>38</v>
      </c>
      <c r="C1757" t="s">
        <v>29</v>
      </c>
      <c r="D1757">
        <f>VLOOKUP(Schedule!B1757, 'Elo Ratings - Pre Season'!$A$2:$B$31,2, FALSE)</f>
        <v>1500.26839934439</v>
      </c>
      <c r="E1757">
        <f>VLOOKUP(Schedule!C1757, 'Elo Ratings - Pre Season'!$A$2:$B$31,2, FALSE)</f>
        <v>1559.22207084247</v>
      </c>
      <c r="F1757">
        <v>5.1282051282051398E-2</v>
      </c>
    </row>
    <row r="1758" spans="1:6" x14ac:dyDescent="0.45">
      <c r="A1758" t="s">
        <v>173</v>
      </c>
      <c r="B1758" t="s">
        <v>27</v>
      </c>
      <c r="C1758" t="s">
        <v>10</v>
      </c>
      <c r="D1758">
        <f>VLOOKUP(Schedule!B1758, 'Elo Ratings - Pre Season'!$A$2:$B$31,2, FALSE)</f>
        <v>1488.4482383178499</v>
      </c>
      <c r="E1758">
        <f>VLOOKUP(Schedule!C1758, 'Elo Ratings - Pre Season'!$A$2:$B$31,2, FALSE)</f>
        <v>1513.7838452168801</v>
      </c>
      <c r="F1758">
        <v>4.5751633986928102E-2</v>
      </c>
    </row>
    <row r="1759" spans="1:6" x14ac:dyDescent="0.45">
      <c r="A1759" t="s">
        <v>173</v>
      </c>
      <c r="B1759" t="s">
        <v>18</v>
      </c>
      <c r="C1759" t="s">
        <v>16</v>
      </c>
      <c r="D1759">
        <f>VLOOKUP(Schedule!B1759, 'Elo Ratings - Pre Season'!$A$2:$B$31,2, FALSE)</f>
        <v>1422.7330514932301</v>
      </c>
      <c r="E1759">
        <f>VLOOKUP(Schedule!C1759, 'Elo Ratings - Pre Season'!$A$2:$B$31,2, FALSE)</f>
        <v>1474.3085107648601</v>
      </c>
      <c r="F1759">
        <v>-4.76190476190477E-2</v>
      </c>
    </row>
    <row r="1760" spans="1:6" x14ac:dyDescent="0.45">
      <c r="A1760" t="s">
        <v>173</v>
      </c>
      <c r="B1760" t="s">
        <v>23</v>
      </c>
      <c r="C1760" t="s">
        <v>20</v>
      </c>
      <c r="D1760">
        <f>VLOOKUP(Schedule!B1760, 'Elo Ratings - Pre Season'!$A$2:$B$31,2, FALSE)</f>
        <v>1455.5883504191299</v>
      </c>
      <c r="E1760">
        <f>VLOOKUP(Schedule!C1760, 'Elo Ratings - Pre Season'!$A$2:$B$31,2, FALSE)</f>
        <v>1506.4629567151301</v>
      </c>
      <c r="F1760">
        <v>0.19008264462809901</v>
      </c>
    </row>
    <row r="1761" spans="1:6" x14ac:dyDescent="0.45">
      <c r="A1761" t="s">
        <v>173</v>
      </c>
      <c r="B1761" t="s">
        <v>24</v>
      </c>
      <c r="C1761" t="s">
        <v>34</v>
      </c>
      <c r="D1761">
        <f>VLOOKUP(Schedule!B1761, 'Elo Ratings - Pre Season'!$A$2:$B$31,2, FALSE)</f>
        <v>1535.44519643647</v>
      </c>
      <c r="E1761">
        <f>VLOOKUP(Schedule!C1761, 'Elo Ratings - Pre Season'!$A$2:$B$31,2, FALSE)</f>
        <v>1503.8938502056101</v>
      </c>
      <c r="F1761">
        <v>0.12727272727272701</v>
      </c>
    </row>
    <row r="1762" spans="1:6" x14ac:dyDescent="0.45">
      <c r="A1762" t="s">
        <v>173</v>
      </c>
      <c r="B1762" t="s">
        <v>40</v>
      </c>
      <c r="C1762" t="s">
        <v>17</v>
      </c>
      <c r="D1762">
        <f>VLOOKUP(Schedule!B1762, 'Elo Ratings - Pre Season'!$A$2:$B$31,2, FALSE)</f>
        <v>1511.74507850229</v>
      </c>
      <c r="E1762">
        <f>VLOOKUP(Schedule!C1762, 'Elo Ratings - Pre Season'!$A$2:$B$31,2, FALSE)</f>
        <v>1496.2510574284499</v>
      </c>
      <c r="F1762">
        <v>6.7415730337078705E-2</v>
      </c>
    </row>
    <row r="1763" spans="1:6" x14ac:dyDescent="0.45">
      <c r="A1763" t="s">
        <v>173</v>
      </c>
      <c r="B1763" t="s">
        <v>21</v>
      </c>
      <c r="C1763" t="s">
        <v>15</v>
      </c>
      <c r="D1763">
        <f>VLOOKUP(Schedule!B1763, 'Elo Ratings - Pre Season'!$A$2:$B$31,2, FALSE)</f>
        <v>1537.2568075547799</v>
      </c>
      <c r="E1763">
        <f>VLOOKUP(Schedule!C1763, 'Elo Ratings - Pre Season'!$A$2:$B$31,2, FALSE)</f>
        <v>1535.1075395159701</v>
      </c>
      <c r="F1763">
        <v>0.124324324324324</v>
      </c>
    </row>
    <row r="1764" spans="1:6" x14ac:dyDescent="0.45">
      <c r="A1764" t="s">
        <v>173</v>
      </c>
      <c r="B1764" t="s">
        <v>25</v>
      </c>
      <c r="C1764" t="s">
        <v>32</v>
      </c>
      <c r="D1764">
        <f>VLOOKUP(Schedule!B1764, 'Elo Ratings - Pre Season'!$A$2:$B$31,2, FALSE)</f>
        <v>1433.33420073452</v>
      </c>
      <c r="E1764">
        <f>VLOOKUP(Schedule!C1764, 'Elo Ratings - Pre Season'!$A$2:$B$31,2, FALSE)</f>
        <v>1514.0316812078199</v>
      </c>
      <c r="F1764">
        <v>-4.2253521126760597E-2</v>
      </c>
    </row>
    <row r="1765" spans="1:6" x14ac:dyDescent="0.45">
      <c r="A1765" t="s">
        <v>173</v>
      </c>
      <c r="B1765" t="s">
        <v>35</v>
      </c>
      <c r="C1765" t="s">
        <v>41</v>
      </c>
      <c r="D1765">
        <f>VLOOKUP(Schedule!B1765, 'Elo Ratings - Pre Season'!$A$2:$B$31,2, FALSE)</f>
        <v>1517.8440011816001</v>
      </c>
      <c r="E1765">
        <f>VLOOKUP(Schedule!C1765, 'Elo Ratings - Pre Season'!$A$2:$B$31,2, FALSE)</f>
        <v>1537.03223861109</v>
      </c>
      <c r="F1765">
        <v>5.0632911392405201E-2</v>
      </c>
    </row>
    <row r="1766" spans="1:6" x14ac:dyDescent="0.45">
      <c r="A1766" t="s">
        <v>173</v>
      </c>
      <c r="B1766" t="s">
        <v>36</v>
      </c>
      <c r="C1766" t="s">
        <v>42</v>
      </c>
      <c r="D1766">
        <f>VLOOKUP(Schedule!B1766, 'Elo Ratings - Pre Season'!$A$2:$B$31,2, FALSE)</f>
        <v>1418.47649220432</v>
      </c>
      <c r="E1766">
        <f>VLOOKUP(Schedule!C1766, 'Elo Ratings - Pre Season'!$A$2:$B$31,2, FALSE)</f>
        <v>1590.545270505</v>
      </c>
      <c r="F1766">
        <v>0.22834645669291301</v>
      </c>
    </row>
    <row r="1767" spans="1:6" x14ac:dyDescent="0.45">
      <c r="A1767" t="s">
        <v>173</v>
      </c>
      <c r="B1767" t="s">
        <v>11</v>
      </c>
      <c r="C1767" t="s">
        <v>28</v>
      </c>
      <c r="D1767">
        <f>VLOOKUP(Schedule!B1767, 'Elo Ratings - Pre Season'!$A$2:$B$31,2, FALSE)</f>
        <v>1588.6730971234199</v>
      </c>
      <c r="E1767">
        <f>VLOOKUP(Schedule!C1767, 'Elo Ratings - Pre Season'!$A$2:$B$31,2, FALSE)</f>
        <v>1468.3919248330999</v>
      </c>
      <c r="F1767">
        <v>4.2654028436019002E-2</v>
      </c>
    </row>
    <row r="1768" spans="1:6" x14ac:dyDescent="0.45">
      <c r="A1768" t="s">
        <v>173</v>
      </c>
      <c r="B1768" t="s">
        <v>37</v>
      </c>
      <c r="C1768" t="s">
        <v>39</v>
      </c>
      <c r="D1768">
        <f>VLOOKUP(Schedule!B1768, 'Elo Ratings - Pre Season'!$A$2:$B$31,2, FALSE)</f>
        <v>1526.2027098211199</v>
      </c>
      <c r="E1768">
        <f>VLOOKUP(Schedule!C1768, 'Elo Ratings - Pre Season'!$A$2:$B$31,2, FALSE)</f>
        <v>1505.1761432511801</v>
      </c>
      <c r="F1768">
        <v>2.2471910112359699E-2</v>
      </c>
    </row>
    <row r="1769" spans="1:6" x14ac:dyDescent="0.45">
      <c r="A1769" t="s">
        <v>174</v>
      </c>
      <c r="B1769" t="s">
        <v>38</v>
      </c>
      <c r="C1769" t="s">
        <v>29</v>
      </c>
      <c r="D1769">
        <f>VLOOKUP(Schedule!B1769, 'Elo Ratings - Pre Season'!$A$2:$B$31,2, FALSE)</f>
        <v>1500.26839934439</v>
      </c>
      <c r="E1769">
        <f>VLOOKUP(Schedule!C1769, 'Elo Ratings - Pre Season'!$A$2:$B$31,2, FALSE)</f>
        <v>1559.22207084247</v>
      </c>
      <c r="F1769">
        <v>5.1282051282051398E-2</v>
      </c>
    </row>
    <row r="1770" spans="1:6" x14ac:dyDescent="0.45">
      <c r="A1770" t="s">
        <v>174</v>
      </c>
      <c r="B1770" t="s">
        <v>18</v>
      </c>
      <c r="C1770" t="s">
        <v>16</v>
      </c>
      <c r="D1770">
        <f>VLOOKUP(Schedule!B1770, 'Elo Ratings - Pre Season'!$A$2:$B$31,2, FALSE)</f>
        <v>1422.7330514932301</v>
      </c>
      <c r="E1770">
        <f>VLOOKUP(Schedule!C1770, 'Elo Ratings - Pre Season'!$A$2:$B$31,2, FALSE)</f>
        <v>1474.3085107648601</v>
      </c>
      <c r="F1770">
        <v>-4.76190476190477E-2</v>
      </c>
    </row>
    <row r="1771" spans="1:6" x14ac:dyDescent="0.45">
      <c r="A1771" t="s">
        <v>174</v>
      </c>
      <c r="B1771" t="s">
        <v>30</v>
      </c>
      <c r="C1771" t="s">
        <v>31</v>
      </c>
      <c r="D1771">
        <f>VLOOKUP(Schedule!B1771, 'Elo Ratings - Pre Season'!$A$2:$B$31,2, FALSE)</f>
        <v>1539.4562396036399</v>
      </c>
      <c r="E1771">
        <f>VLOOKUP(Schedule!C1771, 'Elo Ratings - Pre Season'!$A$2:$B$31,2, FALSE)</f>
        <v>1527.6277566730801</v>
      </c>
      <c r="F1771">
        <v>9.3922651933701695E-2</v>
      </c>
    </row>
    <row r="1772" spans="1:6" x14ac:dyDescent="0.45">
      <c r="A1772" t="s">
        <v>174</v>
      </c>
      <c r="B1772" t="s">
        <v>22</v>
      </c>
      <c r="C1772" t="s">
        <v>33</v>
      </c>
      <c r="D1772">
        <f>VLOOKUP(Schedule!B1772, 'Elo Ratings - Pre Season'!$A$2:$B$31,2, FALSE)</f>
        <v>1536.86484917293</v>
      </c>
      <c r="E1772">
        <f>VLOOKUP(Schedule!C1772, 'Elo Ratings - Pre Season'!$A$2:$B$31,2, FALSE)</f>
        <v>1427.1354796158</v>
      </c>
      <c r="F1772">
        <v>-5.5248618784530601E-3</v>
      </c>
    </row>
    <row r="1773" spans="1:6" x14ac:dyDescent="0.45">
      <c r="A1773" t="s">
        <v>174</v>
      </c>
      <c r="B1773" t="s">
        <v>21</v>
      </c>
      <c r="C1773" t="s">
        <v>15</v>
      </c>
      <c r="D1773">
        <f>VLOOKUP(Schedule!B1773, 'Elo Ratings - Pre Season'!$A$2:$B$31,2, FALSE)</f>
        <v>1537.2568075547799</v>
      </c>
      <c r="E1773">
        <f>VLOOKUP(Schedule!C1773, 'Elo Ratings - Pre Season'!$A$2:$B$31,2, FALSE)</f>
        <v>1535.1075395159701</v>
      </c>
      <c r="F1773">
        <v>0.124324324324324</v>
      </c>
    </row>
    <row r="1774" spans="1:6" x14ac:dyDescent="0.45">
      <c r="A1774" t="s">
        <v>174</v>
      </c>
      <c r="B1774" t="s">
        <v>27</v>
      </c>
      <c r="C1774" t="s">
        <v>10</v>
      </c>
      <c r="D1774">
        <f>VLOOKUP(Schedule!B1774, 'Elo Ratings - Pre Season'!$A$2:$B$31,2, FALSE)</f>
        <v>1488.4482383178499</v>
      </c>
      <c r="E1774">
        <f>VLOOKUP(Schedule!C1774, 'Elo Ratings - Pre Season'!$A$2:$B$31,2, FALSE)</f>
        <v>1513.7838452168801</v>
      </c>
      <c r="F1774">
        <v>4.5751633986928102E-2</v>
      </c>
    </row>
    <row r="1775" spans="1:6" x14ac:dyDescent="0.45">
      <c r="A1775" t="s">
        <v>174</v>
      </c>
      <c r="B1775" t="s">
        <v>24</v>
      </c>
      <c r="C1775" t="s">
        <v>34</v>
      </c>
      <c r="D1775">
        <f>VLOOKUP(Schedule!B1775, 'Elo Ratings - Pre Season'!$A$2:$B$31,2, FALSE)</f>
        <v>1535.44519643647</v>
      </c>
      <c r="E1775">
        <f>VLOOKUP(Schedule!C1775, 'Elo Ratings - Pre Season'!$A$2:$B$31,2, FALSE)</f>
        <v>1503.8938502056101</v>
      </c>
      <c r="F1775">
        <v>0.12727272727272701</v>
      </c>
    </row>
    <row r="1776" spans="1:6" x14ac:dyDescent="0.45">
      <c r="A1776" t="s">
        <v>174</v>
      </c>
      <c r="B1776" t="s">
        <v>40</v>
      </c>
      <c r="C1776" t="s">
        <v>17</v>
      </c>
      <c r="D1776">
        <f>VLOOKUP(Schedule!B1776, 'Elo Ratings - Pre Season'!$A$2:$B$31,2, FALSE)</f>
        <v>1511.74507850229</v>
      </c>
      <c r="E1776">
        <f>VLOOKUP(Schedule!C1776, 'Elo Ratings - Pre Season'!$A$2:$B$31,2, FALSE)</f>
        <v>1496.2510574284499</v>
      </c>
      <c r="F1776">
        <v>6.7415730337078705E-2</v>
      </c>
    </row>
    <row r="1777" spans="1:6" x14ac:dyDescent="0.45">
      <c r="A1777" t="s">
        <v>174</v>
      </c>
      <c r="B1777" t="s">
        <v>36</v>
      </c>
      <c r="C1777" t="s">
        <v>42</v>
      </c>
      <c r="D1777">
        <f>VLOOKUP(Schedule!B1777, 'Elo Ratings - Pre Season'!$A$2:$B$31,2, FALSE)</f>
        <v>1418.47649220432</v>
      </c>
      <c r="E1777">
        <f>VLOOKUP(Schedule!C1777, 'Elo Ratings - Pre Season'!$A$2:$B$31,2, FALSE)</f>
        <v>1590.545270505</v>
      </c>
      <c r="F1777">
        <v>0.22834645669291301</v>
      </c>
    </row>
    <row r="1778" spans="1:6" x14ac:dyDescent="0.45">
      <c r="A1778" t="s">
        <v>174</v>
      </c>
      <c r="B1778" t="s">
        <v>19</v>
      </c>
      <c r="C1778" t="s">
        <v>26</v>
      </c>
      <c r="D1778">
        <f>VLOOKUP(Schedule!B1778, 'Elo Ratings - Pre Season'!$A$2:$B$31,2, FALSE)</f>
        <v>1501.1235706124401</v>
      </c>
      <c r="E1778">
        <f>VLOOKUP(Schedule!C1778, 'Elo Ratings - Pre Season'!$A$2:$B$31,2, FALSE)</f>
        <v>1477.56939209144</v>
      </c>
      <c r="F1778">
        <v>0.1125</v>
      </c>
    </row>
    <row r="1779" spans="1:6" x14ac:dyDescent="0.45">
      <c r="A1779" t="s">
        <v>174</v>
      </c>
      <c r="B1779" t="s">
        <v>11</v>
      </c>
      <c r="C1779" t="s">
        <v>28</v>
      </c>
      <c r="D1779">
        <f>VLOOKUP(Schedule!B1779, 'Elo Ratings - Pre Season'!$A$2:$B$31,2, FALSE)</f>
        <v>1588.6730971234199</v>
      </c>
      <c r="E1779">
        <f>VLOOKUP(Schedule!C1779, 'Elo Ratings - Pre Season'!$A$2:$B$31,2, FALSE)</f>
        <v>1468.3919248330999</v>
      </c>
      <c r="F1779">
        <v>4.2654028436019002E-2</v>
      </c>
    </row>
    <row r="1780" spans="1:6" x14ac:dyDescent="0.45">
      <c r="A1780" t="s">
        <v>174</v>
      </c>
      <c r="B1780" t="s">
        <v>37</v>
      </c>
      <c r="C1780" t="s">
        <v>39</v>
      </c>
      <c r="D1780">
        <f>VLOOKUP(Schedule!B1780, 'Elo Ratings - Pre Season'!$A$2:$B$31,2, FALSE)</f>
        <v>1526.2027098211199</v>
      </c>
      <c r="E1780">
        <f>VLOOKUP(Schedule!C1780, 'Elo Ratings - Pre Season'!$A$2:$B$31,2, FALSE)</f>
        <v>1505.1761432511801</v>
      </c>
      <c r="F1780">
        <v>2.2471910112359699E-2</v>
      </c>
    </row>
    <row r="1781" spans="1:6" x14ac:dyDescent="0.45">
      <c r="A1781" t="s">
        <v>174</v>
      </c>
      <c r="B1781" t="s">
        <v>35</v>
      </c>
      <c r="C1781" t="s">
        <v>41</v>
      </c>
      <c r="D1781">
        <f>VLOOKUP(Schedule!B1781, 'Elo Ratings - Pre Season'!$A$2:$B$31,2, FALSE)</f>
        <v>1517.8440011816001</v>
      </c>
      <c r="E1781">
        <f>VLOOKUP(Schedule!C1781, 'Elo Ratings - Pre Season'!$A$2:$B$31,2, FALSE)</f>
        <v>1537.03223861109</v>
      </c>
      <c r="F1781">
        <v>5.0632911392405201E-2</v>
      </c>
    </row>
    <row r="1782" spans="1:6" x14ac:dyDescent="0.45">
      <c r="A1782" t="s">
        <v>175</v>
      </c>
      <c r="B1782" t="s">
        <v>34</v>
      </c>
      <c r="C1782" t="s">
        <v>32</v>
      </c>
      <c r="D1782">
        <f>VLOOKUP(Schedule!B1782, 'Elo Ratings - Pre Season'!$A$2:$B$31,2, FALSE)</f>
        <v>1503.8938502056101</v>
      </c>
      <c r="E1782">
        <f>VLOOKUP(Schedule!C1782, 'Elo Ratings - Pre Season'!$A$2:$B$31,2, FALSE)</f>
        <v>1514.0316812078199</v>
      </c>
      <c r="F1782">
        <v>4.7619047619047603E-2</v>
      </c>
    </row>
    <row r="1783" spans="1:6" x14ac:dyDescent="0.45">
      <c r="A1783" t="s">
        <v>175</v>
      </c>
      <c r="B1783" t="s">
        <v>17</v>
      </c>
      <c r="C1783" t="s">
        <v>20</v>
      </c>
      <c r="D1783">
        <f>VLOOKUP(Schedule!B1783, 'Elo Ratings - Pre Season'!$A$2:$B$31,2, FALSE)</f>
        <v>1496.2510574284499</v>
      </c>
      <c r="E1783">
        <f>VLOOKUP(Schedule!C1783, 'Elo Ratings - Pre Season'!$A$2:$B$31,2, FALSE)</f>
        <v>1506.4629567151301</v>
      </c>
      <c r="F1783">
        <v>-1.38888888888888E-2</v>
      </c>
    </row>
    <row r="1784" spans="1:6" x14ac:dyDescent="0.45">
      <c r="A1784" t="s">
        <v>175</v>
      </c>
      <c r="B1784" t="s">
        <v>21</v>
      </c>
      <c r="C1784" t="s">
        <v>29</v>
      </c>
      <c r="D1784">
        <f>VLOOKUP(Schedule!B1784, 'Elo Ratings - Pre Season'!$A$2:$B$31,2, FALSE)</f>
        <v>1537.2568075547799</v>
      </c>
      <c r="E1784">
        <f>VLOOKUP(Schedule!C1784, 'Elo Ratings - Pre Season'!$A$2:$B$31,2, FALSE)</f>
        <v>1559.22207084247</v>
      </c>
      <c r="F1784">
        <v>0.124324324324324</v>
      </c>
    </row>
    <row r="1785" spans="1:6" x14ac:dyDescent="0.45">
      <c r="A1785" t="s">
        <v>175</v>
      </c>
      <c r="B1785" t="s">
        <v>38</v>
      </c>
      <c r="C1785" t="s">
        <v>31</v>
      </c>
      <c r="D1785">
        <f>VLOOKUP(Schedule!B1785, 'Elo Ratings - Pre Season'!$A$2:$B$31,2, FALSE)</f>
        <v>1500.26839934439</v>
      </c>
      <c r="E1785">
        <f>VLOOKUP(Schedule!C1785, 'Elo Ratings - Pre Season'!$A$2:$B$31,2, FALSE)</f>
        <v>1527.6277566730801</v>
      </c>
      <c r="F1785">
        <v>5.1282051282051398E-2</v>
      </c>
    </row>
    <row r="1786" spans="1:6" x14ac:dyDescent="0.45">
      <c r="A1786" t="s">
        <v>175</v>
      </c>
      <c r="B1786" t="s">
        <v>24</v>
      </c>
      <c r="C1786" t="s">
        <v>23</v>
      </c>
      <c r="D1786">
        <f>VLOOKUP(Schedule!B1786, 'Elo Ratings - Pre Season'!$A$2:$B$31,2, FALSE)</f>
        <v>1535.44519643647</v>
      </c>
      <c r="E1786">
        <f>VLOOKUP(Schedule!C1786, 'Elo Ratings - Pre Season'!$A$2:$B$31,2, FALSE)</f>
        <v>1455.5883504191299</v>
      </c>
      <c r="F1786">
        <v>0.12727272727272701</v>
      </c>
    </row>
    <row r="1787" spans="1:6" x14ac:dyDescent="0.45">
      <c r="A1787" t="s">
        <v>175</v>
      </c>
      <c r="B1787" t="s">
        <v>25</v>
      </c>
      <c r="C1787" t="s">
        <v>30</v>
      </c>
      <c r="D1787">
        <f>VLOOKUP(Schedule!B1787, 'Elo Ratings - Pre Season'!$A$2:$B$31,2, FALSE)</f>
        <v>1433.33420073452</v>
      </c>
      <c r="E1787">
        <f>VLOOKUP(Schedule!C1787, 'Elo Ratings - Pre Season'!$A$2:$B$31,2, FALSE)</f>
        <v>1539.4562396036399</v>
      </c>
      <c r="F1787">
        <v>-4.2253521126760597E-2</v>
      </c>
    </row>
    <row r="1788" spans="1:6" x14ac:dyDescent="0.45">
      <c r="A1788" t="s">
        <v>175</v>
      </c>
      <c r="B1788" t="s">
        <v>40</v>
      </c>
      <c r="C1788" t="s">
        <v>11</v>
      </c>
      <c r="D1788">
        <f>VLOOKUP(Schedule!B1788, 'Elo Ratings - Pre Season'!$A$2:$B$31,2, FALSE)</f>
        <v>1511.74507850229</v>
      </c>
      <c r="E1788">
        <f>VLOOKUP(Schedule!C1788, 'Elo Ratings - Pre Season'!$A$2:$B$31,2, FALSE)</f>
        <v>1588.6730971234199</v>
      </c>
      <c r="F1788">
        <v>6.7415730337078705E-2</v>
      </c>
    </row>
    <row r="1789" spans="1:6" x14ac:dyDescent="0.45">
      <c r="A1789" t="s">
        <v>175</v>
      </c>
      <c r="B1789" t="s">
        <v>16</v>
      </c>
      <c r="C1789" t="s">
        <v>22</v>
      </c>
      <c r="D1789">
        <f>VLOOKUP(Schedule!B1789, 'Elo Ratings - Pre Season'!$A$2:$B$31,2, FALSE)</f>
        <v>1474.3085107648601</v>
      </c>
      <c r="E1789">
        <f>VLOOKUP(Schedule!C1789, 'Elo Ratings - Pre Season'!$A$2:$B$31,2, FALSE)</f>
        <v>1536.86484917293</v>
      </c>
      <c r="F1789">
        <v>6.8493150684931406E-2</v>
      </c>
    </row>
    <row r="1790" spans="1:6" x14ac:dyDescent="0.45">
      <c r="A1790" t="s">
        <v>175</v>
      </c>
      <c r="B1790" t="s">
        <v>35</v>
      </c>
      <c r="C1790" t="s">
        <v>36</v>
      </c>
      <c r="D1790">
        <f>VLOOKUP(Schedule!B1790, 'Elo Ratings - Pre Season'!$A$2:$B$31,2, FALSE)</f>
        <v>1517.8440011816001</v>
      </c>
      <c r="E1790">
        <f>VLOOKUP(Schedule!C1790, 'Elo Ratings - Pre Season'!$A$2:$B$31,2, FALSE)</f>
        <v>1418.47649220432</v>
      </c>
      <c r="F1790">
        <v>5.0632911392405201E-2</v>
      </c>
    </row>
    <row r="1791" spans="1:6" x14ac:dyDescent="0.45">
      <c r="A1791" t="s">
        <v>175</v>
      </c>
      <c r="B1791" t="s">
        <v>10</v>
      </c>
      <c r="C1791" t="s">
        <v>28</v>
      </c>
      <c r="D1791">
        <f>VLOOKUP(Schedule!B1791, 'Elo Ratings - Pre Season'!$A$2:$B$31,2, FALSE)</f>
        <v>1513.7838452168801</v>
      </c>
      <c r="E1791">
        <f>VLOOKUP(Schedule!C1791, 'Elo Ratings - Pre Season'!$A$2:$B$31,2, FALSE)</f>
        <v>1468.3919248330999</v>
      </c>
      <c r="F1791">
        <v>2.9239766081871298E-2</v>
      </c>
    </row>
    <row r="1792" spans="1:6" x14ac:dyDescent="0.45">
      <c r="A1792" t="s">
        <v>175</v>
      </c>
      <c r="B1792" t="s">
        <v>19</v>
      </c>
      <c r="C1792" t="s">
        <v>42</v>
      </c>
      <c r="D1792">
        <f>VLOOKUP(Schedule!B1792, 'Elo Ratings - Pre Season'!$A$2:$B$31,2, FALSE)</f>
        <v>1501.1235706124401</v>
      </c>
      <c r="E1792">
        <f>VLOOKUP(Schedule!C1792, 'Elo Ratings - Pre Season'!$A$2:$B$31,2, FALSE)</f>
        <v>1590.545270505</v>
      </c>
      <c r="F1792">
        <v>0.1125</v>
      </c>
    </row>
    <row r="1793" spans="1:6" x14ac:dyDescent="0.45">
      <c r="A1793" t="s">
        <v>176</v>
      </c>
      <c r="B1793" t="s">
        <v>15</v>
      </c>
      <c r="C1793" t="s">
        <v>18</v>
      </c>
      <c r="D1793">
        <f>VLOOKUP(Schedule!B1793, 'Elo Ratings - Pre Season'!$A$2:$B$31,2, FALSE)</f>
        <v>1535.1075395159701</v>
      </c>
      <c r="E1793">
        <f>VLOOKUP(Schedule!C1793, 'Elo Ratings - Pre Season'!$A$2:$B$31,2, FALSE)</f>
        <v>1422.7330514932301</v>
      </c>
      <c r="F1793">
        <v>2.1739130434782698E-2</v>
      </c>
    </row>
    <row r="1794" spans="1:6" x14ac:dyDescent="0.45">
      <c r="A1794" t="s">
        <v>176</v>
      </c>
      <c r="B1794" t="s">
        <v>34</v>
      </c>
      <c r="C1794" t="s">
        <v>32</v>
      </c>
      <c r="D1794">
        <f>VLOOKUP(Schedule!B1794, 'Elo Ratings - Pre Season'!$A$2:$B$31,2, FALSE)</f>
        <v>1503.8938502056101</v>
      </c>
      <c r="E1794">
        <f>VLOOKUP(Schedule!C1794, 'Elo Ratings - Pre Season'!$A$2:$B$31,2, FALSE)</f>
        <v>1514.0316812078199</v>
      </c>
      <c r="F1794">
        <v>4.7619047619047603E-2</v>
      </c>
    </row>
    <row r="1795" spans="1:6" x14ac:dyDescent="0.45">
      <c r="A1795" t="s">
        <v>176</v>
      </c>
      <c r="B1795" t="s">
        <v>26</v>
      </c>
      <c r="C1795" t="s">
        <v>37</v>
      </c>
      <c r="D1795">
        <f>VLOOKUP(Schedule!B1795, 'Elo Ratings - Pre Season'!$A$2:$B$31,2, FALSE)</f>
        <v>1477.56939209144</v>
      </c>
      <c r="E1795">
        <f>VLOOKUP(Schedule!C1795, 'Elo Ratings - Pre Season'!$A$2:$B$31,2, FALSE)</f>
        <v>1526.2027098211199</v>
      </c>
      <c r="F1795">
        <v>7.6687116564418296E-3</v>
      </c>
    </row>
    <row r="1796" spans="1:6" x14ac:dyDescent="0.45">
      <c r="A1796" t="s">
        <v>176</v>
      </c>
      <c r="B1796" t="s">
        <v>17</v>
      </c>
      <c r="C1796" t="s">
        <v>20</v>
      </c>
      <c r="D1796">
        <f>VLOOKUP(Schedule!B1796, 'Elo Ratings - Pre Season'!$A$2:$B$31,2, FALSE)</f>
        <v>1496.2510574284499</v>
      </c>
      <c r="E1796">
        <f>VLOOKUP(Schedule!C1796, 'Elo Ratings - Pre Season'!$A$2:$B$31,2, FALSE)</f>
        <v>1506.4629567151301</v>
      </c>
      <c r="F1796">
        <v>-1.38888888888888E-2</v>
      </c>
    </row>
    <row r="1797" spans="1:6" x14ac:dyDescent="0.45">
      <c r="A1797" t="s">
        <v>176</v>
      </c>
      <c r="B1797" t="s">
        <v>41</v>
      </c>
      <c r="C1797" t="s">
        <v>27</v>
      </c>
      <c r="D1797">
        <f>VLOOKUP(Schedule!B1797, 'Elo Ratings - Pre Season'!$A$2:$B$31,2, FALSE)</f>
        <v>1537.03223861109</v>
      </c>
      <c r="E1797">
        <f>VLOOKUP(Schedule!C1797, 'Elo Ratings - Pre Season'!$A$2:$B$31,2, FALSE)</f>
        <v>1488.4482383178499</v>
      </c>
      <c r="F1797">
        <v>8.4745762711864403E-2</v>
      </c>
    </row>
    <row r="1798" spans="1:6" x14ac:dyDescent="0.45">
      <c r="A1798" t="s">
        <v>176</v>
      </c>
      <c r="B1798" t="s">
        <v>21</v>
      </c>
      <c r="C1798" t="s">
        <v>29</v>
      </c>
      <c r="D1798">
        <f>VLOOKUP(Schedule!B1798, 'Elo Ratings - Pre Season'!$A$2:$B$31,2, FALSE)</f>
        <v>1537.2568075547799</v>
      </c>
      <c r="E1798">
        <f>VLOOKUP(Schedule!C1798, 'Elo Ratings - Pre Season'!$A$2:$B$31,2, FALSE)</f>
        <v>1559.22207084247</v>
      </c>
      <c r="F1798">
        <v>0.124324324324324</v>
      </c>
    </row>
    <row r="1799" spans="1:6" x14ac:dyDescent="0.45">
      <c r="A1799" t="s">
        <v>176</v>
      </c>
      <c r="B1799" t="s">
        <v>39</v>
      </c>
      <c r="C1799" t="s">
        <v>33</v>
      </c>
      <c r="D1799">
        <f>VLOOKUP(Schedule!B1799, 'Elo Ratings - Pre Season'!$A$2:$B$31,2, FALSE)</f>
        <v>1505.1761432511801</v>
      </c>
      <c r="E1799">
        <f>VLOOKUP(Schedule!C1799, 'Elo Ratings - Pre Season'!$A$2:$B$31,2, FALSE)</f>
        <v>1427.1354796158</v>
      </c>
      <c r="F1799">
        <v>0.102272727272727</v>
      </c>
    </row>
    <row r="1800" spans="1:6" x14ac:dyDescent="0.45">
      <c r="A1800" t="s">
        <v>176</v>
      </c>
      <c r="B1800" t="s">
        <v>38</v>
      </c>
      <c r="C1800" t="s">
        <v>31</v>
      </c>
      <c r="D1800">
        <f>VLOOKUP(Schedule!B1800, 'Elo Ratings - Pre Season'!$A$2:$B$31,2, FALSE)</f>
        <v>1500.26839934439</v>
      </c>
      <c r="E1800">
        <f>VLOOKUP(Schedule!C1800, 'Elo Ratings - Pre Season'!$A$2:$B$31,2, FALSE)</f>
        <v>1527.6277566730801</v>
      </c>
      <c r="F1800">
        <v>5.1282051282051398E-2</v>
      </c>
    </row>
    <row r="1801" spans="1:6" x14ac:dyDescent="0.45">
      <c r="A1801" t="s">
        <v>176</v>
      </c>
      <c r="B1801" t="s">
        <v>24</v>
      </c>
      <c r="C1801" t="s">
        <v>23</v>
      </c>
      <c r="D1801">
        <f>VLOOKUP(Schedule!B1801, 'Elo Ratings - Pre Season'!$A$2:$B$31,2, FALSE)</f>
        <v>1535.44519643647</v>
      </c>
      <c r="E1801">
        <f>VLOOKUP(Schedule!C1801, 'Elo Ratings - Pre Season'!$A$2:$B$31,2, FALSE)</f>
        <v>1455.5883504191299</v>
      </c>
      <c r="F1801">
        <v>0.12727272727272701</v>
      </c>
    </row>
    <row r="1802" spans="1:6" x14ac:dyDescent="0.45">
      <c r="A1802" t="s">
        <v>176</v>
      </c>
      <c r="B1802" t="s">
        <v>25</v>
      </c>
      <c r="C1802" t="s">
        <v>30</v>
      </c>
      <c r="D1802">
        <f>VLOOKUP(Schedule!B1802, 'Elo Ratings - Pre Season'!$A$2:$B$31,2, FALSE)</f>
        <v>1433.33420073452</v>
      </c>
      <c r="E1802">
        <f>VLOOKUP(Schedule!C1802, 'Elo Ratings - Pre Season'!$A$2:$B$31,2, FALSE)</f>
        <v>1539.4562396036399</v>
      </c>
      <c r="F1802">
        <v>-4.2253521126760597E-2</v>
      </c>
    </row>
    <row r="1803" spans="1:6" x14ac:dyDescent="0.45">
      <c r="A1803" t="s">
        <v>176</v>
      </c>
      <c r="B1803" t="s">
        <v>40</v>
      </c>
      <c r="C1803" t="s">
        <v>11</v>
      </c>
      <c r="D1803">
        <f>VLOOKUP(Schedule!B1803, 'Elo Ratings - Pre Season'!$A$2:$B$31,2, FALSE)</f>
        <v>1511.74507850229</v>
      </c>
      <c r="E1803">
        <f>VLOOKUP(Schedule!C1803, 'Elo Ratings - Pre Season'!$A$2:$B$31,2, FALSE)</f>
        <v>1588.6730971234199</v>
      </c>
      <c r="F1803">
        <v>6.7415730337078705E-2</v>
      </c>
    </row>
    <row r="1804" spans="1:6" x14ac:dyDescent="0.45">
      <c r="A1804" t="s">
        <v>176</v>
      </c>
      <c r="B1804" t="s">
        <v>16</v>
      </c>
      <c r="C1804" t="s">
        <v>22</v>
      </c>
      <c r="D1804">
        <f>VLOOKUP(Schedule!B1804, 'Elo Ratings - Pre Season'!$A$2:$B$31,2, FALSE)</f>
        <v>1474.3085107648601</v>
      </c>
      <c r="E1804">
        <f>VLOOKUP(Schedule!C1804, 'Elo Ratings - Pre Season'!$A$2:$B$31,2, FALSE)</f>
        <v>1536.86484917293</v>
      </c>
      <c r="F1804">
        <v>6.8493150684931406E-2</v>
      </c>
    </row>
    <row r="1805" spans="1:6" x14ac:dyDescent="0.45">
      <c r="A1805" t="s">
        <v>176</v>
      </c>
      <c r="B1805" t="s">
        <v>35</v>
      </c>
      <c r="C1805" t="s">
        <v>36</v>
      </c>
      <c r="D1805">
        <f>VLOOKUP(Schedule!B1805, 'Elo Ratings - Pre Season'!$A$2:$B$31,2, FALSE)</f>
        <v>1517.8440011816001</v>
      </c>
      <c r="E1805">
        <f>VLOOKUP(Schedule!C1805, 'Elo Ratings - Pre Season'!$A$2:$B$31,2, FALSE)</f>
        <v>1418.47649220432</v>
      </c>
      <c r="F1805">
        <v>5.0632911392405201E-2</v>
      </c>
    </row>
    <row r="1806" spans="1:6" x14ac:dyDescent="0.45">
      <c r="A1806" t="s">
        <v>176</v>
      </c>
      <c r="B1806" t="s">
        <v>10</v>
      </c>
      <c r="C1806" t="s">
        <v>28</v>
      </c>
      <c r="D1806">
        <f>VLOOKUP(Schedule!B1806, 'Elo Ratings - Pre Season'!$A$2:$B$31,2, FALSE)</f>
        <v>1513.7838452168801</v>
      </c>
      <c r="E1806">
        <f>VLOOKUP(Schedule!C1806, 'Elo Ratings - Pre Season'!$A$2:$B$31,2, FALSE)</f>
        <v>1468.3919248330999</v>
      </c>
      <c r="F1806">
        <v>2.9239766081871298E-2</v>
      </c>
    </row>
    <row r="1807" spans="1:6" x14ac:dyDescent="0.45">
      <c r="A1807" t="s">
        <v>176</v>
      </c>
      <c r="B1807" t="s">
        <v>19</v>
      </c>
      <c r="C1807" t="s">
        <v>42</v>
      </c>
      <c r="D1807">
        <f>VLOOKUP(Schedule!B1807, 'Elo Ratings - Pre Season'!$A$2:$B$31,2, FALSE)</f>
        <v>1501.1235706124401</v>
      </c>
      <c r="E1807">
        <f>VLOOKUP(Schedule!C1807, 'Elo Ratings - Pre Season'!$A$2:$B$31,2, FALSE)</f>
        <v>1590.545270505</v>
      </c>
      <c r="F1807">
        <v>0.1125</v>
      </c>
    </row>
    <row r="1808" spans="1:6" x14ac:dyDescent="0.45">
      <c r="A1808" t="s">
        <v>177</v>
      </c>
      <c r="B1808" t="s">
        <v>24</v>
      </c>
      <c r="C1808" t="s">
        <v>23</v>
      </c>
      <c r="D1808">
        <f>VLOOKUP(Schedule!B1808, 'Elo Ratings - Pre Season'!$A$2:$B$31,2, FALSE)</f>
        <v>1535.44519643647</v>
      </c>
      <c r="E1808">
        <f>VLOOKUP(Schedule!C1808, 'Elo Ratings - Pre Season'!$A$2:$B$31,2, FALSE)</f>
        <v>1455.5883504191299</v>
      </c>
      <c r="F1808">
        <v>0.12727272727272701</v>
      </c>
    </row>
    <row r="1809" spans="1:6" x14ac:dyDescent="0.45">
      <c r="A1809" t="s">
        <v>177</v>
      </c>
      <c r="B1809" t="s">
        <v>35</v>
      </c>
      <c r="C1809" t="s">
        <v>36</v>
      </c>
      <c r="D1809">
        <f>VLOOKUP(Schedule!B1809, 'Elo Ratings - Pre Season'!$A$2:$B$31,2, FALSE)</f>
        <v>1517.8440011816001</v>
      </c>
      <c r="E1809">
        <f>VLOOKUP(Schedule!C1809, 'Elo Ratings - Pre Season'!$A$2:$B$31,2, FALSE)</f>
        <v>1418.47649220432</v>
      </c>
      <c r="F1809">
        <v>5.0632911392405201E-2</v>
      </c>
    </row>
    <row r="1810" spans="1:6" x14ac:dyDescent="0.45">
      <c r="A1810" t="s">
        <v>177</v>
      </c>
      <c r="B1810" t="s">
        <v>10</v>
      </c>
      <c r="C1810" t="s">
        <v>28</v>
      </c>
      <c r="D1810">
        <f>VLOOKUP(Schedule!B1810, 'Elo Ratings - Pre Season'!$A$2:$B$31,2, FALSE)</f>
        <v>1513.7838452168801</v>
      </c>
      <c r="E1810">
        <f>VLOOKUP(Schedule!C1810, 'Elo Ratings - Pre Season'!$A$2:$B$31,2, FALSE)</f>
        <v>1468.3919248330999</v>
      </c>
      <c r="F1810">
        <v>2.9239766081871298E-2</v>
      </c>
    </row>
    <row r="1811" spans="1:6" x14ac:dyDescent="0.45">
      <c r="A1811" t="s">
        <v>177</v>
      </c>
      <c r="B1811" t="s">
        <v>38</v>
      </c>
      <c r="C1811" t="s">
        <v>31</v>
      </c>
      <c r="D1811">
        <f>VLOOKUP(Schedule!B1811, 'Elo Ratings - Pre Season'!$A$2:$B$31,2, FALSE)</f>
        <v>1500.26839934439</v>
      </c>
      <c r="E1811">
        <f>VLOOKUP(Schedule!C1811, 'Elo Ratings - Pre Season'!$A$2:$B$31,2, FALSE)</f>
        <v>1527.6277566730801</v>
      </c>
      <c r="F1811">
        <v>5.1282051282051398E-2</v>
      </c>
    </row>
    <row r="1812" spans="1:6" x14ac:dyDescent="0.45">
      <c r="A1812" t="s">
        <v>177</v>
      </c>
      <c r="B1812" t="s">
        <v>15</v>
      </c>
      <c r="C1812" t="s">
        <v>18</v>
      </c>
      <c r="D1812">
        <f>VLOOKUP(Schedule!B1812, 'Elo Ratings - Pre Season'!$A$2:$B$31,2, FALSE)</f>
        <v>1535.1075395159701</v>
      </c>
      <c r="E1812">
        <f>VLOOKUP(Schedule!C1812, 'Elo Ratings - Pre Season'!$A$2:$B$31,2, FALSE)</f>
        <v>1422.7330514932301</v>
      </c>
      <c r="F1812">
        <v>2.1739130434782698E-2</v>
      </c>
    </row>
    <row r="1813" spans="1:6" x14ac:dyDescent="0.45">
      <c r="A1813" t="s">
        <v>177</v>
      </c>
      <c r="B1813" t="s">
        <v>34</v>
      </c>
      <c r="C1813" t="s">
        <v>32</v>
      </c>
      <c r="D1813">
        <f>VLOOKUP(Schedule!B1813, 'Elo Ratings - Pre Season'!$A$2:$B$31,2, FALSE)</f>
        <v>1503.8938502056101</v>
      </c>
      <c r="E1813">
        <f>VLOOKUP(Schedule!C1813, 'Elo Ratings - Pre Season'!$A$2:$B$31,2, FALSE)</f>
        <v>1514.0316812078199</v>
      </c>
      <c r="F1813">
        <v>4.7619047619047603E-2</v>
      </c>
    </row>
    <row r="1814" spans="1:6" x14ac:dyDescent="0.45">
      <c r="A1814" t="s">
        <v>177</v>
      </c>
      <c r="B1814" t="s">
        <v>26</v>
      </c>
      <c r="C1814" t="s">
        <v>37</v>
      </c>
      <c r="D1814">
        <f>VLOOKUP(Schedule!B1814, 'Elo Ratings - Pre Season'!$A$2:$B$31,2, FALSE)</f>
        <v>1477.56939209144</v>
      </c>
      <c r="E1814">
        <f>VLOOKUP(Schedule!C1814, 'Elo Ratings - Pre Season'!$A$2:$B$31,2, FALSE)</f>
        <v>1526.2027098211199</v>
      </c>
      <c r="F1814">
        <v>7.6687116564418296E-3</v>
      </c>
    </row>
    <row r="1815" spans="1:6" x14ac:dyDescent="0.45">
      <c r="A1815" t="s">
        <v>177</v>
      </c>
      <c r="B1815" t="s">
        <v>17</v>
      </c>
      <c r="C1815" t="s">
        <v>20</v>
      </c>
      <c r="D1815">
        <f>VLOOKUP(Schedule!B1815, 'Elo Ratings - Pre Season'!$A$2:$B$31,2, FALSE)</f>
        <v>1496.2510574284499</v>
      </c>
      <c r="E1815">
        <f>VLOOKUP(Schedule!C1815, 'Elo Ratings - Pre Season'!$A$2:$B$31,2, FALSE)</f>
        <v>1506.4629567151301</v>
      </c>
      <c r="F1815">
        <v>-1.38888888888888E-2</v>
      </c>
    </row>
    <row r="1816" spans="1:6" x14ac:dyDescent="0.45">
      <c r="A1816" t="s">
        <v>177</v>
      </c>
      <c r="B1816" t="s">
        <v>41</v>
      </c>
      <c r="C1816" t="s">
        <v>27</v>
      </c>
      <c r="D1816">
        <f>VLOOKUP(Schedule!B1816, 'Elo Ratings - Pre Season'!$A$2:$B$31,2, FALSE)</f>
        <v>1537.03223861109</v>
      </c>
      <c r="E1816">
        <f>VLOOKUP(Schedule!C1816, 'Elo Ratings - Pre Season'!$A$2:$B$31,2, FALSE)</f>
        <v>1488.4482383178499</v>
      </c>
      <c r="F1816">
        <v>8.4745762711864403E-2</v>
      </c>
    </row>
    <row r="1817" spans="1:6" x14ac:dyDescent="0.45">
      <c r="A1817" t="s">
        <v>177</v>
      </c>
      <c r="B1817" t="s">
        <v>21</v>
      </c>
      <c r="C1817" t="s">
        <v>29</v>
      </c>
      <c r="D1817">
        <f>VLOOKUP(Schedule!B1817, 'Elo Ratings - Pre Season'!$A$2:$B$31,2, FALSE)</f>
        <v>1537.2568075547799</v>
      </c>
      <c r="E1817">
        <f>VLOOKUP(Schedule!C1817, 'Elo Ratings - Pre Season'!$A$2:$B$31,2, FALSE)</f>
        <v>1559.22207084247</v>
      </c>
      <c r="F1817">
        <v>0.124324324324324</v>
      </c>
    </row>
    <row r="1818" spans="1:6" x14ac:dyDescent="0.45">
      <c r="A1818" t="s">
        <v>177</v>
      </c>
      <c r="B1818" t="s">
        <v>39</v>
      </c>
      <c r="C1818" t="s">
        <v>33</v>
      </c>
      <c r="D1818">
        <f>VLOOKUP(Schedule!B1818, 'Elo Ratings - Pre Season'!$A$2:$B$31,2, FALSE)</f>
        <v>1505.1761432511801</v>
      </c>
      <c r="E1818">
        <f>VLOOKUP(Schedule!C1818, 'Elo Ratings - Pre Season'!$A$2:$B$31,2, FALSE)</f>
        <v>1427.1354796158</v>
      </c>
      <c r="F1818">
        <v>0.102272727272727</v>
      </c>
    </row>
    <row r="1819" spans="1:6" x14ac:dyDescent="0.45">
      <c r="A1819" t="s">
        <v>177</v>
      </c>
      <c r="B1819" t="s">
        <v>25</v>
      </c>
      <c r="C1819" t="s">
        <v>30</v>
      </c>
      <c r="D1819">
        <f>VLOOKUP(Schedule!B1819, 'Elo Ratings - Pre Season'!$A$2:$B$31,2, FALSE)</f>
        <v>1433.33420073452</v>
      </c>
      <c r="E1819">
        <f>VLOOKUP(Schedule!C1819, 'Elo Ratings - Pre Season'!$A$2:$B$31,2, FALSE)</f>
        <v>1539.4562396036399</v>
      </c>
      <c r="F1819">
        <v>-4.2253521126760597E-2</v>
      </c>
    </row>
    <row r="1820" spans="1:6" x14ac:dyDescent="0.45">
      <c r="A1820" t="s">
        <v>177</v>
      </c>
      <c r="B1820" t="s">
        <v>40</v>
      </c>
      <c r="C1820" t="s">
        <v>11</v>
      </c>
      <c r="D1820">
        <f>VLOOKUP(Schedule!B1820, 'Elo Ratings - Pre Season'!$A$2:$B$31,2, FALSE)</f>
        <v>1511.74507850229</v>
      </c>
      <c r="E1820">
        <f>VLOOKUP(Schedule!C1820, 'Elo Ratings - Pre Season'!$A$2:$B$31,2, FALSE)</f>
        <v>1588.6730971234199</v>
      </c>
      <c r="F1820">
        <v>6.7415730337078705E-2</v>
      </c>
    </row>
    <row r="1821" spans="1:6" x14ac:dyDescent="0.45">
      <c r="A1821" t="s">
        <v>177</v>
      </c>
      <c r="B1821" t="s">
        <v>16</v>
      </c>
      <c r="C1821" t="s">
        <v>22</v>
      </c>
      <c r="D1821">
        <f>VLOOKUP(Schedule!B1821, 'Elo Ratings - Pre Season'!$A$2:$B$31,2, FALSE)</f>
        <v>1474.3085107648601</v>
      </c>
      <c r="E1821">
        <f>VLOOKUP(Schedule!C1821, 'Elo Ratings - Pre Season'!$A$2:$B$31,2, FALSE)</f>
        <v>1536.86484917293</v>
      </c>
      <c r="F1821">
        <v>6.8493150684931406E-2</v>
      </c>
    </row>
    <row r="1822" spans="1:6" x14ac:dyDescent="0.45">
      <c r="A1822" t="s">
        <v>177</v>
      </c>
      <c r="B1822" t="s">
        <v>19</v>
      </c>
      <c r="C1822" t="s">
        <v>42</v>
      </c>
      <c r="D1822">
        <f>VLOOKUP(Schedule!B1822, 'Elo Ratings - Pre Season'!$A$2:$B$31,2, FALSE)</f>
        <v>1501.1235706124401</v>
      </c>
      <c r="E1822">
        <f>VLOOKUP(Schedule!C1822, 'Elo Ratings - Pre Season'!$A$2:$B$31,2, FALSE)</f>
        <v>1590.545270505</v>
      </c>
      <c r="F1822">
        <v>0.1125</v>
      </c>
    </row>
    <row r="1823" spans="1:6" x14ac:dyDescent="0.45">
      <c r="A1823" t="s">
        <v>178</v>
      </c>
      <c r="B1823" t="s">
        <v>39</v>
      </c>
      <c r="C1823" t="s">
        <v>33</v>
      </c>
      <c r="D1823">
        <f>VLOOKUP(Schedule!B1823, 'Elo Ratings - Pre Season'!$A$2:$B$31,2, FALSE)</f>
        <v>1505.1761432511801</v>
      </c>
      <c r="E1823">
        <f>VLOOKUP(Schedule!C1823, 'Elo Ratings - Pre Season'!$A$2:$B$31,2, FALSE)</f>
        <v>1427.1354796158</v>
      </c>
      <c r="F1823">
        <v>0.102272727272727</v>
      </c>
    </row>
    <row r="1824" spans="1:6" x14ac:dyDescent="0.45">
      <c r="A1824" t="s">
        <v>178</v>
      </c>
      <c r="B1824" t="s">
        <v>26</v>
      </c>
      <c r="C1824" t="s">
        <v>37</v>
      </c>
      <c r="D1824">
        <f>VLOOKUP(Schedule!B1824, 'Elo Ratings - Pre Season'!$A$2:$B$31,2, FALSE)</f>
        <v>1477.56939209144</v>
      </c>
      <c r="E1824">
        <f>VLOOKUP(Schedule!C1824, 'Elo Ratings - Pre Season'!$A$2:$B$31,2, FALSE)</f>
        <v>1526.2027098211199</v>
      </c>
      <c r="F1824">
        <v>7.6687116564418296E-3</v>
      </c>
    </row>
    <row r="1825" spans="1:6" x14ac:dyDescent="0.45">
      <c r="A1825" t="s">
        <v>178</v>
      </c>
      <c r="B1825" t="s">
        <v>40</v>
      </c>
      <c r="C1825" t="s">
        <v>11</v>
      </c>
      <c r="D1825">
        <f>VLOOKUP(Schedule!B1825, 'Elo Ratings - Pre Season'!$A$2:$B$31,2, FALSE)</f>
        <v>1511.74507850229</v>
      </c>
      <c r="E1825">
        <f>VLOOKUP(Schedule!C1825, 'Elo Ratings - Pre Season'!$A$2:$B$31,2, FALSE)</f>
        <v>1588.6730971234199</v>
      </c>
      <c r="F1825">
        <v>6.7415730337078705E-2</v>
      </c>
    </row>
    <row r="1826" spans="1:6" x14ac:dyDescent="0.45">
      <c r="A1826" t="s">
        <v>178</v>
      </c>
      <c r="B1826" t="s">
        <v>19</v>
      </c>
      <c r="C1826" t="s">
        <v>42</v>
      </c>
      <c r="D1826">
        <f>VLOOKUP(Schedule!B1826, 'Elo Ratings - Pre Season'!$A$2:$B$31,2, FALSE)</f>
        <v>1501.1235706124401</v>
      </c>
      <c r="E1826">
        <f>VLOOKUP(Schedule!C1826, 'Elo Ratings - Pre Season'!$A$2:$B$31,2, FALSE)</f>
        <v>1590.545270505</v>
      </c>
      <c r="F1826">
        <v>0.1125</v>
      </c>
    </row>
    <row r="1827" spans="1:6" x14ac:dyDescent="0.45">
      <c r="A1827" t="s">
        <v>178</v>
      </c>
      <c r="B1827" t="s">
        <v>15</v>
      </c>
      <c r="C1827" t="s">
        <v>38</v>
      </c>
      <c r="D1827">
        <f>VLOOKUP(Schedule!B1827, 'Elo Ratings - Pre Season'!$A$2:$B$31,2, FALSE)</f>
        <v>1535.1075395159701</v>
      </c>
      <c r="E1827">
        <f>VLOOKUP(Schedule!C1827, 'Elo Ratings - Pre Season'!$A$2:$B$31,2, FALSE)</f>
        <v>1500.26839934439</v>
      </c>
      <c r="F1827">
        <v>2.1739130434782698E-2</v>
      </c>
    </row>
    <row r="1828" spans="1:6" x14ac:dyDescent="0.45">
      <c r="A1828" t="s">
        <v>178</v>
      </c>
      <c r="B1828" t="s">
        <v>41</v>
      </c>
      <c r="C1828" t="s">
        <v>18</v>
      </c>
      <c r="D1828">
        <f>VLOOKUP(Schedule!B1828, 'Elo Ratings - Pre Season'!$A$2:$B$31,2, FALSE)</f>
        <v>1537.03223861109</v>
      </c>
      <c r="E1828">
        <f>VLOOKUP(Schedule!C1828, 'Elo Ratings - Pre Season'!$A$2:$B$31,2, FALSE)</f>
        <v>1422.7330514932301</v>
      </c>
      <c r="F1828">
        <v>8.4745762711864403E-2</v>
      </c>
    </row>
    <row r="1829" spans="1:6" x14ac:dyDescent="0.45">
      <c r="A1829" t="s">
        <v>178</v>
      </c>
      <c r="B1829" t="s">
        <v>31</v>
      </c>
      <c r="C1829" t="s">
        <v>24</v>
      </c>
      <c r="D1829">
        <f>VLOOKUP(Schedule!B1829, 'Elo Ratings - Pre Season'!$A$2:$B$31,2, FALSE)</f>
        <v>1527.6277566730801</v>
      </c>
      <c r="E1829">
        <f>VLOOKUP(Schedule!C1829, 'Elo Ratings - Pre Season'!$A$2:$B$31,2, FALSE)</f>
        <v>1535.44519643647</v>
      </c>
      <c r="F1829">
        <v>6.3291139240506306E-2</v>
      </c>
    </row>
    <row r="1830" spans="1:6" x14ac:dyDescent="0.45">
      <c r="A1830" t="s">
        <v>179</v>
      </c>
      <c r="B1830" t="s">
        <v>32</v>
      </c>
      <c r="C1830" t="s">
        <v>22</v>
      </c>
      <c r="D1830">
        <f>VLOOKUP(Schedule!B1830, 'Elo Ratings - Pre Season'!$A$2:$B$31,2, FALSE)</f>
        <v>1514.0316812078199</v>
      </c>
      <c r="E1830">
        <f>VLOOKUP(Schedule!C1830, 'Elo Ratings - Pre Season'!$A$2:$B$31,2, FALSE)</f>
        <v>1536.86484917293</v>
      </c>
      <c r="F1830">
        <v>4.4585987261146598E-2</v>
      </c>
    </row>
    <row r="1831" spans="1:6" x14ac:dyDescent="0.45">
      <c r="A1831" t="s">
        <v>179</v>
      </c>
      <c r="B1831" t="s">
        <v>17</v>
      </c>
      <c r="C1831" t="s">
        <v>23</v>
      </c>
      <c r="D1831">
        <f>VLOOKUP(Schedule!B1831, 'Elo Ratings - Pre Season'!$A$2:$B$31,2, FALSE)</f>
        <v>1496.2510574284499</v>
      </c>
      <c r="E1831">
        <f>VLOOKUP(Schedule!C1831, 'Elo Ratings - Pre Season'!$A$2:$B$31,2, FALSE)</f>
        <v>1455.5883504191299</v>
      </c>
      <c r="F1831">
        <v>-1.38888888888888E-2</v>
      </c>
    </row>
    <row r="1832" spans="1:6" x14ac:dyDescent="0.45">
      <c r="A1832" t="s">
        <v>179</v>
      </c>
      <c r="B1832" t="s">
        <v>28</v>
      </c>
      <c r="C1832" t="s">
        <v>37</v>
      </c>
      <c r="D1832">
        <f>VLOOKUP(Schedule!B1832, 'Elo Ratings - Pre Season'!$A$2:$B$31,2, FALSE)</f>
        <v>1468.3919248330999</v>
      </c>
      <c r="E1832">
        <f>VLOOKUP(Schedule!C1832, 'Elo Ratings - Pre Season'!$A$2:$B$31,2, FALSE)</f>
        <v>1526.2027098211199</v>
      </c>
      <c r="F1832">
        <v>5.7971014492753603E-2</v>
      </c>
    </row>
    <row r="1833" spans="1:6" x14ac:dyDescent="0.45">
      <c r="A1833" t="s">
        <v>179</v>
      </c>
      <c r="B1833" t="s">
        <v>41</v>
      </c>
      <c r="C1833" t="s">
        <v>18</v>
      </c>
      <c r="D1833">
        <f>VLOOKUP(Schedule!B1833, 'Elo Ratings - Pre Season'!$A$2:$B$31,2, FALSE)</f>
        <v>1537.03223861109</v>
      </c>
      <c r="E1833">
        <f>VLOOKUP(Schedule!C1833, 'Elo Ratings - Pre Season'!$A$2:$B$31,2, FALSE)</f>
        <v>1422.7330514932301</v>
      </c>
      <c r="F1833">
        <v>8.4745762711864403E-2</v>
      </c>
    </row>
    <row r="1834" spans="1:6" x14ac:dyDescent="0.45">
      <c r="A1834" t="s">
        <v>179</v>
      </c>
      <c r="B1834" t="s">
        <v>26</v>
      </c>
      <c r="C1834" t="s">
        <v>30</v>
      </c>
      <c r="D1834">
        <f>VLOOKUP(Schedule!B1834, 'Elo Ratings - Pre Season'!$A$2:$B$31,2, FALSE)</f>
        <v>1477.56939209144</v>
      </c>
      <c r="E1834">
        <f>VLOOKUP(Schedule!C1834, 'Elo Ratings - Pre Season'!$A$2:$B$31,2, FALSE)</f>
        <v>1539.4562396036399</v>
      </c>
      <c r="F1834">
        <v>7.6687116564418296E-3</v>
      </c>
    </row>
    <row r="1835" spans="1:6" x14ac:dyDescent="0.45">
      <c r="A1835" t="s">
        <v>179</v>
      </c>
      <c r="B1835" t="s">
        <v>21</v>
      </c>
      <c r="C1835" t="s">
        <v>35</v>
      </c>
      <c r="D1835">
        <f>VLOOKUP(Schedule!B1835, 'Elo Ratings - Pre Season'!$A$2:$B$31,2, FALSE)</f>
        <v>1537.2568075547799</v>
      </c>
      <c r="E1835">
        <f>VLOOKUP(Schedule!C1835, 'Elo Ratings - Pre Season'!$A$2:$B$31,2, FALSE)</f>
        <v>1517.8440011816001</v>
      </c>
      <c r="F1835">
        <v>0.124324324324324</v>
      </c>
    </row>
    <row r="1836" spans="1:6" x14ac:dyDescent="0.45">
      <c r="A1836" t="s">
        <v>179</v>
      </c>
      <c r="B1836" t="s">
        <v>15</v>
      </c>
      <c r="C1836" t="s">
        <v>38</v>
      </c>
      <c r="D1836">
        <f>VLOOKUP(Schedule!B1836, 'Elo Ratings - Pre Season'!$A$2:$B$31,2, FALSE)</f>
        <v>1535.1075395159701</v>
      </c>
      <c r="E1836">
        <f>VLOOKUP(Schedule!C1836, 'Elo Ratings - Pre Season'!$A$2:$B$31,2, FALSE)</f>
        <v>1500.26839934439</v>
      </c>
      <c r="F1836">
        <v>2.1739130434782698E-2</v>
      </c>
    </row>
    <row r="1837" spans="1:6" x14ac:dyDescent="0.45">
      <c r="A1837" t="s">
        <v>179</v>
      </c>
      <c r="B1837" t="s">
        <v>39</v>
      </c>
      <c r="C1837" t="s">
        <v>27</v>
      </c>
      <c r="D1837">
        <f>VLOOKUP(Schedule!B1837, 'Elo Ratings - Pre Season'!$A$2:$B$31,2, FALSE)</f>
        <v>1505.1761432511801</v>
      </c>
      <c r="E1837">
        <f>VLOOKUP(Schedule!C1837, 'Elo Ratings - Pre Season'!$A$2:$B$31,2, FALSE)</f>
        <v>1488.4482383178499</v>
      </c>
      <c r="F1837">
        <v>0.102272727272727</v>
      </c>
    </row>
    <row r="1838" spans="1:6" x14ac:dyDescent="0.45">
      <c r="A1838" t="s">
        <v>179</v>
      </c>
      <c r="B1838" t="s">
        <v>31</v>
      </c>
      <c r="C1838" t="s">
        <v>24</v>
      </c>
      <c r="D1838">
        <f>VLOOKUP(Schedule!B1838, 'Elo Ratings - Pre Season'!$A$2:$B$31,2, FALSE)</f>
        <v>1527.6277566730801</v>
      </c>
      <c r="E1838">
        <f>VLOOKUP(Schedule!C1838, 'Elo Ratings - Pre Season'!$A$2:$B$31,2, FALSE)</f>
        <v>1535.44519643647</v>
      </c>
      <c r="F1838">
        <v>6.3291139240506306E-2</v>
      </c>
    </row>
    <row r="1839" spans="1:6" x14ac:dyDescent="0.45">
      <c r="A1839" t="s">
        <v>179</v>
      </c>
      <c r="B1839" t="s">
        <v>29</v>
      </c>
      <c r="C1839" t="s">
        <v>25</v>
      </c>
      <c r="D1839">
        <f>VLOOKUP(Schedule!B1839, 'Elo Ratings - Pre Season'!$A$2:$B$31,2, FALSE)</f>
        <v>1559.22207084247</v>
      </c>
      <c r="E1839">
        <f>VLOOKUP(Schedule!C1839, 'Elo Ratings - Pre Season'!$A$2:$B$31,2, FALSE)</f>
        <v>1433.33420073452</v>
      </c>
      <c r="F1839">
        <v>-4.08163265306122E-2</v>
      </c>
    </row>
    <row r="1840" spans="1:6" x14ac:dyDescent="0.45">
      <c r="A1840" t="s">
        <v>179</v>
      </c>
      <c r="B1840" t="s">
        <v>40</v>
      </c>
      <c r="C1840" t="s">
        <v>34</v>
      </c>
      <c r="D1840">
        <f>VLOOKUP(Schedule!B1840, 'Elo Ratings - Pre Season'!$A$2:$B$31,2, FALSE)</f>
        <v>1511.74507850229</v>
      </c>
      <c r="E1840">
        <f>VLOOKUP(Schedule!C1840, 'Elo Ratings - Pre Season'!$A$2:$B$31,2, FALSE)</f>
        <v>1503.8938502056101</v>
      </c>
      <c r="F1840">
        <v>6.7415730337078705E-2</v>
      </c>
    </row>
    <row r="1841" spans="1:6" x14ac:dyDescent="0.45">
      <c r="A1841" t="s">
        <v>179</v>
      </c>
      <c r="B1841" t="s">
        <v>20</v>
      </c>
      <c r="C1841" t="s">
        <v>11</v>
      </c>
      <c r="D1841">
        <f>VLOOKUP(Schedule!B1841, 'Elo Ratings - Pre Season'!$A$2:$B$31,2, FALSE)</f>
        <v>1506.4629567151301</v>
      </c>
      <c r="E1841">
        <f>VLOOKUP(Schedule!C1841, 'Elo Ratings - Pre Season'!$A$2:$B$31,2, FALSE)</f>
        <v>1588.6730971234199</v>
      </c>
      <c r="F1841">
        <v>7.3170731707316999E-2</v>
      </c>
    </row>
    <row r="1842" spans="1:6" x14ac:dyDescent="0.45">
      <c r="A1842" t="s">
        <v>179</v>
      </c>
      <c r="B1842" t="s">
        <v>36</v>
      </c>
      <c r="C1842" t="s">
        <v>10</v>
      </c>
      <c r="D1842">
        <f>VLOOKUP(Schedule!B1842, 'Elo Ratings - Pre Season'!$A$2:$B$31,2, FALSE)</f>
        <v>1418.47649220432</v>
      </c>
      <c r="E1842">
        <f>VLOOKUP(Schedule!C1842, 'Elo Ratings - Pre Season'!$A$2:$B$31,2, FALSE)</f>
        <v>1513.7838452168801</v>
      </c>
      <c r="F1842">
        <v>0.22834645669291301</v>
      </c>
    </row>
    <row r="1843" spans="1:6" x14ac:dyDescent="0.45">
      <c r="A1843" t="s">
        <v>179</v>
      </c>
      <c r="B1843" t="s">
        <v>16</v>
      </c>
      <c r="C1843" t="s">
        <v>42</v>
      </c>
      <c r="D1843">
        <f>VLOOKUP(Schedule!B1843, 'Elo Ratings - Pre Season'!$A$2:$B$31,2, FALSE)</f>
        <v>1474.3085107648601</v>
      </c>
      <c r="E1843">
        <f>VLOOKUP(Schedule!C1843, 'Elo Ratings - Pre Season'!$A$2:$B$31,2, FALSE)</f>
        <v>1590.545270505</v>
      </c>
      <c r="F1843">
        <v>6.8493150684931406E-2</v>
      </c>
    </row>
    <row r="1844" spans="1:6" x14ac:dyDescent="0.45">
      <c r="A1844" t="s">
        <v>180</v>
      </c>
      <c r="B1844" t="s">
        <v>28</v>
      </c>
      <c r="C1844" t="s">
        <v>37</v>
      </c>
      <c r="D1844">
        <f>VLOOKUP(Schedule!B1844, 'Elo Ratings - Pre Season'!$A$2:$B$31,2, FALSE)</f>
        <v>1468.3919248330999</v>
      </c>
      <c r="E1844">
        <f>VLOOKUP(Schedule!C1844, 'Elo Ratings - Pre Season'!$A$2:$B$31,2, FALSE)</f>
        <v>1526.2027098211199</v>
      </c>
      <c r="F1844">
        <v>5.7971014492753603E-2</v>
      </c>
    </row>
    <row r="1845" spans="1:6" x14ac:dyDescent="0.45">
      <c r="A1845" t="s">
        <v>180</v>
      </c>
      <c r="B1845" t="s">
        <v>26</v>
      </c>
      <c r="C1845" t="s">
        <v>30</v>
      </c>
      <c r="D1845">
        <f>VLOOKUP(Schedule!B1845, 'Elo Ratings - Pre Season'!$A$2:$B$31,2, FALSE)</f>
        <v>1477.56939209144</v>
      </c>
      <c r="E1845">
        <f>VLOOKUP(Schedule!C1845, 'Elo Ratings - Pre Season'!$A$2:$B$31,2, FALSE)</f>
        <v>1539.4562396036399</v>
      </c>
      <c r="F1845">
        <v>7.6687116564418296E-3</v>
      </c>
    </row>
    <row r="1846" spans="1:6" x14ac:dyDescent="0.45">
      <c r="A1846" t="s">
        <v>180</v>
      </c>
      <c r="B1846" t="s">
        <v>32</v>
      </c>
      <c r="C1846" t="s">
        <v>22</v>
      </c>
      <c r="D1846">
        <f>VLOOKUP(Schedule!B1846, 'Elo Ratings - Pre Season'!$A$2:$B$31,2, FALSE)</f>
        <v>1514.0316812078199</v>
      </c>
      <c r="E1846">
        <f>VLOOKUP(Schedule!C1846, 'Elo Ratings - Pre Season'!$A$2:$B$31,2, FALSE)</f>
        <v>1536.86484917293</v>
      </c>
      <c r="F1846">
        <v>4.4585987261146598E-2</v>
      </c>
    </row>
    <row r="1847" spans="1:6" x14ac:dyDescent="0.45">
      <c r="A1847" t="s">
        <v>180</v>
      </c>
      <c r="B1847" t="s">
        <v>15</v>
      </c>
      <c r="C1847" t="s">
        <v>38</v>
      </c>
      <c r="D1847">
        <f>VLOOKUP(Schedule!B1847, 'Elo Ratings - Pre Season'!$A$2:$B$31,2, FALSE)</f>
        <v>1535.1075395159701</v>
      </c>
      <c r="E1847">
        <f>VLOOKUP(Schedule!C1847, 'Elo Ratings - Pre Season'!$A$2:$B$31,2, FALSE)</f>
        <v>1500.26839934439</v>
      </c>
      <c r="F1847">
        <v>2.1739130434782698E-2</v>
      </c>
    </row>
    <row r="1848" spans="1:6" x14ac:dyDescent="0.45">
      <c r="A1848" t="s">
        <v>180</v>
      </c>
      <c r="B1848" t="s">
        <v>21</v>
      </c>
      <c r="C1848" t="s">
        <v>35</v>
      </c>
      <c r="D1848">
        <f>VLOOKUP(Schedule!B1848, 'Elo Ratings - Pre Season'!$A$2:$B$31,2, FALSE)</f>
        <v>1537.2568075547799</v>
      </c>
      <c r="E1848">
        <f>VLOOKUP(Schedule!C1848, 'Elo Ratings - Pre Season'!$A$2:$B$31,2, FALSE)</f>
        <v>1517.8440011816001</v>
      </c>
      <c r="F1848">
        <v>0.124324324324324</v>
      </c>
    </row>
    <row r="1849" spans="1:6" x14ac:dyDescent="0.45">
      <c r="A1849" t="s">
        <v>180</v>
      </c>
      <c r="B1849" t="s">
        <v>39</v>
      </c>
      <c r="C1849" t="s">
        <v>27</v>
      </c>
      <c r="D1849">
        <f>VLOOKUP(Schedule!B1849, 'Elo Ratings - Pre Season'!$A$2:$B$31,2, FALSE)</f>
        <v>1505.1761432511801</v>
      </c>
      <c r="E1849">
        <f>VLOOKUP(Schedule!C1849, 'Elo Ratings - Pre Season'!$A$2:$B$31,2, FALSE)</f>
        <v>1488.4482383178499</v>
      </c>
      <c r="F1849">
        <v>0.102272727272727</v>
      </c>
    </row>
    <row r="1850" spans="1:6" x14ac:dyDescent="0.45">
      <c r="A1850" t="s">
        <v>180</v>
      </c>
      <c r="B1850" t="s">
        <v>41</v>
      </c>
      <c r="C1850" t="s">
        <v>18</v>
      </c>
      <c r="D1850">
        <f>VLOOKUP(Schedule!B1850, 'Elo Ratings - Pre Season'!$A$2:$B$31,2, FALSE)</f>
        <v>1537.03223861109</v>
      </c>
      <c r="E1850">
        <f>VLOOKUP(Schedule!C1850, 'Elo Ratings - Pre Season'!$A$2:$B$31,2, FALSE)</f>
        <v>1422.7330514932301</v>
      </c>
      <c r="F1850">
        <v>8.4745762711864403E-2</v>
      </c>
    </row>
    <row r="1851" spans="1:6" x14ac:dyDescent="0.45">
      <c r="A1851" t="s">
        <v>180</v>
      </c>
      <c r="B1851" t="s">
        <v>17</v>
      </c>
      <c r="C1851" t="s">
        <v>23</v>
      </c>
      <c r="D1851">
        <f>VLOOKUP(Schedule!B1851, 'Elo Ratings - Pre Season'!$A$2:$B$31,2, FALSE)</f>
        <v>1496.2510574284499</v>
      </c>
      <c r="E1851">
        <f>VLOOKUP(Schedule!C1851, 'Elo Ratings - Pre Season'!$A$2:$B$31,2, FALSE)</f>
        <v>1455.5883504191299</v>
      </c>
      <c r="F1851">
        <v>-1.38888888888888E-2</v>
      </c>
    </row>
    <row r="1852" spans="1:6" x14ac:dyDescent="0.45">
      <c r="A1852" t="s">
        <v>180</v>
      </c>
      <c r="B1852" t="s">
        <v>31</v>
      </c>
      <c r="C1852" t="s">
        <v>24</v>
      </c>
      <c r="D1852">
        <f>VLOOKUP(Schedule!B1852, 'Elo Ratings - Pre Season'!$A$2:$B$31,2, FALSE)</f>
        <v>1527.6277566730801</v>
      </c>
      <c r="E1852">
        <f>VLOOKUP(Schedule!C1852, 'Elo Ratings - Pre Season'!$A$2:$B$31,2, FALSE)</f>
        <v>1535.44519643647</v>
      </c>
      <c r="F1852">
        <v>6.3291139240506306E-2</v>
      </c>
    </row>
    <row r="1853" spans="1:6" x14ac:dyDescent="0.45">
      <c r="A1853" t="s">
        <v>180</v>
      </c>
      <c r="B1853" t="s">
        <v>33</v>
      </c>
      <c r="C1853" t="s">
        <v>19</v>
      </c>
      <c r="D1853">
        <f>VLOOKUP(Schedule!B1853, 'Elo Ratings - Pre Season'!$A$2:$B$31,2, FALSE)</f>
        <v>1427.1354796158</v>
      </c>
      <c r="E1853">
        <f>VLOOKUP(Schedule!C1853, 'Elo Ratings - Pre Season'!$A$2:$B$31,2, FALSE)</f>
        <v>1501.1235706124401</v>
      </c>
      <c r="F1853">
        <v>6.2111801242235101E-3</v>
      </c>
    </row>
    <row r="1854" spans="1:6" x14ac:dyDescent="0.45">
      <c r="A1854" t="s">
        <v>180</v>
      </c>
      <c r="B1854" t="s">
        <v>29</v>
      </c>
      <c r="C1854" t="s">
        <v>25</v>
      </c>
      <c r="D1854">
        <f>VLOOKUP(Schedule!B1854, 'Elo Ratings - Pre Season'!$A$2:$B$31,2, FALSE)</f>
        <v>1559.22207084247</v>
      </c>
      <c r="E1854">
        <f>VLOOKUP(Schedule!C1854, 'Elo Ratings - Pre Season'!$A$2:$B$31,2, FALSE)</f>
        <v>1433.33420073452</v>
      </c>
      <c r="F1854">
        <v>-4.08163265306122E-2</v>
      </c>
    </row>
    <row r="1855" spans="1:6" x14ac:dyDescent="0.45">
      <c r="A1855" t="s">
        <v>180</v>
      </c>
      <c r="B1855" t="s">
        <v>20</v>
      </c>
      <c r="C1855" t="s">
        <v>11</v>
      </c>
      <c r="D1855">
        <f>VLOOKUP(Schedule!B1855, 'Elo Ratings - Pre Season'!$A$2:$B$31,2, FALSE)</f>
        <v>1506.4629567151301</v>
      </c>
      <c r="E1855">
        <f>VLOOKUP(Schedule!C1855, 'Elo Ratings - Pre Season'!$A$2:$B$31,2, FALSE)</f>
        <v>1588.6730971234199</v>
      </c>
      <c r="F1855">
        <v>7.3170731707316999E-2</v>
      </c>
    </row>
    <row r="1856" spans="1:6" x14ac:dyDescent="0.45">
      <c r="A1856" t="s">
        <v>180</v>
      </c>
      <c r="B1856" t="s">
        <v>40</v>
      </c>
      <c r="C1856" t="s">
        <v>34</v>
      </c>
      <c r="D1856">
        <f>VLOOKUP(Schedule!B1856, 'Elo Ratings - Pre Season'!$A$2:$B$31,2, FALSE)</f>
        <v>1511.74507850229</v>
      </c>
      <c r="E1856">
        <f>VLOOKUP(Schedule!C1856, 'Elo Ratings - Pre Season'!$A$2:$B$31,2, FALSE)</f>
        <v>1503.8938502056101</v>
      </c>
      <c r="F1856">
        <v>6.7415730337078705E-2</v>
      </c>
    </row>
    <row r="1857" spans="1:6" x14ac:dyDescent="0.45">
      <c r="A1857" t="s">
        <v>180</v>
      </c>
      <c r="B1857" t="s">
        <v>36</v>
      </c>
      <c r="C1857" t="s">
        <v>10</v>
      </c>
      <c r="D1857">
        <f>VLOOKUP(Schedule!B1857, 'Elo Ratings - Pre Season'!$A$2:$B$31,2, FALSE)</f>
        <v>1418.47649220432</v>
      </c>
      <c r="E1857">
        <f>VLOOKUP(Schedule!C1857, 'Elo Ratings - Pre Season'!$A$2:$B$31,2, FALSE)</f>
        <v>1513.7838452168801</v>
      </c>
      <c r="F1857">
        <v>0.22834645669291301</v>
      </c>
    </row>
    <row r="1858" spans="1:6" x14ac:dyDescent="0.45">
      <c r="A1858" t="s">
        <v>180</v>
      </c>
      <c r="B1858" t="s">
        <v>16</v>
      </c>
      <c r="C1858" t="s">
        <v>42</v>
      </c>
      <c r="D1858">
        <f>VLOOKUP(Schedule!B1858, 'Elo Ratings - Pre Season'!$A$2:$B$31,2, FALSE)</f>
        <v>1474.3085107648601</v>
      </c>
      <c r="E1858">
        <f>VLOOKUP(Schedule!C1858, 'Elo Ratings - Pre Season'!$A$2:$B$31,2, FALSE)</f>
        <v>1590.545270505</v>
      </c>
      <c r="F1858">
        <v>6.8493150684931406E-2</v>
      </c>
    </row>
    <row r="1859" spans="1:6" x14ac:dyDescent="0.45">
      <c r="A1859" t="s">
        <v>181</v>
      </c>
      <c r="B1859" t="s">
        <v>15</v>
      </c>
      <c r="C1859" t="s">
        <v>38</v>
      </c>
      <c r="D1859">
        <f>VLOOKUP(Schedule!B1859, 'Elo Ratings - Pre Season'!$A$2:$B$31,2, FALSE)</f>
        <v>1535.1075395159701</v>
      </c>
      <c r="E1859">
        <f>VLOOKUP(Schedule!C1859, 'Elo Ratings - Pre Season'!$A$2:$B$31,2, FALSE)</f>
        <v>1500.26839934439</v>
      </c>
      <c r="F1859">
        <v>2.1739130434782698E-2</v>
      </c>
    </row>
    <row r="1860" spans="1:6" x14ac:dyDescent="0.45">
      <c r="A1860" t="s">
        <v>181</v>
      </c>
      <c r="B1860" t="s">
        <v>28</v>
      </c>
      <c r="C1860" t="s">
        <v>37</v>
      </c>
      <c r="D1860">
        <f>VLOOKUP(Schedule!B1860, 'Elo Ratings - Pre Season'!$A$2:$B$31,2, FALSE)</f>
        <v>1468.3919248330999</v>
      </c>
      <c r="E1860">
        <f>VLOOKUP(Schedule!C1860, 'Elo Ratings - Pre Season'!$A$2:$B$31,2, FALSE)</f>
        <v>1526.2027098211199</v>
      </c>
      <c r="F1860">
        <v>5.7971014492753603E-2</v>
      </c>
    </row>
    <row r="1861" spans="1:6" x14ac:dyDescent="0.45">
      <c r="A1861" t="s">
        <v>181</v>
      </c>
      <c r="B1861" t="s">
        <v>41</v>
      </c>
      <c r="C1861" t="s">
        <v>18</v>
      </c>
      <c r="D1861">
        <f>VLOOKUP(Schedule!B1861, 'Elo Ratings - Pre Season'!$A$2:$B$31,2, FALSE)</f>
        <v>1537.03223861109</v>
      </c>
      <c r="E1861">
        <f>VLOOKUP(Schedule!C1861, 'Elo Ratings - Pre Season'!$A$2:$B$31,2, FALSE)</f>
        <v>1422.7330514932301</v>
      </c>
      <c r="F1861">
        <v>8.4745762711864403E-2</v>
      </c>
    </row>
    <row r="1862" spans="1:6" x14ac:dyDescent="0.45">
      <c r="A1862" t="s">
        <v>181</v>
      </c>
      <c r="B1862" t="s">
        <v>17</v>
      </c>
      <c r="C1862" t="s">
        <v>23</v>
      </c>
      <c r="D1862">
        <f>VLOOKUP(Schedule!B1862, 'Elo Ratings - Pre Season'!$A$2:$B$31,2, FALSE)</f>
        <v>1496.2510574284499</v>
      </c>
      <c r="E1862">
        <f>VLOOKUP(Schedule!C1862, 'Elo Ratings - Pre Season'!$A$2:$B$31,2, FALSE)</f>
        <v>1455.5883504191299</v>
      </c>
      <c r="F1862">
        <v>-1.38888888888888E-2</v>
      </c>
    </row>
    <row r="1863" spans="1:6" x14ac:dyDescent="0.45">
      <c r="A1863" t="s">
        <v>181</v>
      </c>
      <c r="B1863" t="s">
        <v>21</v>
      </c>
      <c r="C1863" t="s">
        <v>35</v>
      </c>
      <c r="D1863">
        <f>VLOOKUP(Schedule!B1863, 'Elo Ratings - Pre Season'!$A$2:$B$31,2, FALSE)</f>
        <v>1537.2568075547799</v>
      </c>
      <c r="E1863">
        <f>VLOOKUP(Schedule!C1863, 'Elo Ratings - Pre Season'!$A$2:$B$31,2, FALSE)</f>
        <v>1517.8440011816001</v>
      </c>
      <c r="F1863">
        <v>0.124324324324324</v>
      </c>
    </row>
    <row r="1864" spans="1:6" x14ac:dyDescent="0.45">
      <c r="A1864" t="s">
        <v>181</v>
      </c>
      <c r="B1864" t="s">
        <v>39</v>
      </c>
      <c r="C1864" t="s">
        <v>27</v>
      </c>
      <c r="D1864">
        <f>VLOOKUP(Schedule!B1864, 'Elo Ratings - Pre Season'!$A$2:$B$31,2, FALSE)</f>
        <v>1505.1761432511801</v>
      </c>
      <c r="E1864">
        <f>VLOOKUP(Schedule!C1864, 'Elo Ratings - Pre Season'!$A$2:$B$31,2, FALSE)</f>
        <v>1488.4482383178499</v>
      </c>
      <c r="F1864">
        <v>0.102272727272727</v>
      </c>
    </row>
    <row r="1865" spans="1:6" x14ac:dyDescent="0.45">
      <c r="A1865" t="s">
        <v>181</v>
      </c>
      <c r="B1865" t="s">
        <v>29</v>
      </c>
      <c r="C1865" t="s">
        <v>25</v>
      </c>
      <c r="D1865">
        <f>VLOOKUP(Schedule!B1865, 'Elo Ratings - Pre Season'!$A$2:$B$31,2, FALSE)</f>
        <v>1559.22207084247</v>
      </c>
      <c r="E1865">
        <f>VLOOKUP(Schedule!C1865, 'Elo Ratings - Pre Season'!$A$2:$B$31,2, FALSE)</f>
        <v>1433.33420073452</v>
      </c>
      <c r="F1865">
        <v>-4.08163265306122E-2</v>
      </c>
    </row>
    <row r="1866" spans="1:6" x14ac:dyDescent="0.45">
      <c r="A1866" t="s">
        <v>181</v>
      </c>
      <c r="B1866" t="s">
        <v>40</v>
      </c>
      <c r="C1866" t="s">
        <v>34</v>
      </c>
      <c r="D1866">
        <f>VLOOKUP(Schedule!B1866, 'Elo Ratings - Pre Season'!$A$2:$B$31,2, FALSE)</f>
        <v>1511.74507850229</v>
      </c>
      <c r="E1866">
        <f>VLOOKUP(Schedule!C1866, 'Elo Ratings - Pre Season'!$A$2:$B$31,2, FALSE)</f>
        <v>1503.8938502056101</v>
      </c>
      <c r="F1866">
        <v>6.7415730337078705E-2</v>
      </c>
    </row>
    <row r="1867" spans="1:6" x14ac:dyDescent="0.45">
      <c r="A1867" t="s">
        <v>181</v>
      </c>
      <c r="B1867" t="s">
        <v>20</v>
      </c>
      <c r="C1867" t="s">
        <v>11</v>
      </c>
      <c r="D1867">
        <f>VLOOKUP(Schedule!B1867, 'Elo Ratings - Pre Season'!$A$2:$B$31,2, FALSE)</f>
        <v>1506.4629567151301</v>
      </c>
      <c r="E1867">
        <f>VLOOKUP(Schedule!C1867, 'Elo Ratings - Pre Season'!$A$2:$B$31,2, FALSE)</f>
        <v>1588.6730971234199</v>
      </c>
      <c r="F1867">
        <v>7.3170731707316999E-2</v>
      </c>
    </row>
    <row r="1868" spans="1:6" x14ac:dyDescent="0.45">
      <c r="A1868" t="s">
        <v>181</v>
      </c>
      <c r="B1868" t="s">
        <v>32</v>
      </c>
      <c r="C1868" t="s">
        <v>22</v>
      </c>
      <c r="D1868">
        <f>VLOOKUP(Schedule!B1868, 'Elo Ratings - Pre Season'!$A$2:$B$31,2, FALSE)</f>
        <v>1514.0316812078199</v>
      </c>
      <c r="E1868">
        <f>VLOOKUP(Schedule!C1868, 'Elo Ratings - Pre Season'!$A$2:$B$31,2, FALSE)</f>
        <v>1536.86484917293</v>
      </c>
      <c r="F1868">
        <v>4.4585987261146598E-2</v>
      </c>
    </row>
    <row r="1869" spans="1:6" x14ac:dyDescent="0.45">
      <c r="A1869" t="s">
        <v>181</v>
      </c>
      <c r="B1869" t="s">
        <v>31</v>
      </c>
      <c r="C1869" t="s">
        <v>24</v>
      </c>
      <c r="D1869">
        <f>VLOOKUP(Schedule!B1869, 'Elo Ratings - Pre Season'!$A$2:$B$31,2, FALSE)</f>
        <v>1527.6277566730801</v>
      </c>
      <c r="E1869">
        <f>VLOOKUP(Schedule!C1869, 'Elo Ratings - Pre Season'!$A$2:$B$31,2, FALSE)</f>
        <v>1535.44519643647</v>
      </c>
      <c r="F1869">
        <v>6.3291139240506306E-2</v>
      </c>
    </row>
    <row r="1870" spans="1:6" x14ac:dyDescent="0.45">
      <c r="A1870" t="s">
        <v>181</v>
      </c>
      <c r="B1870" t="s">
        <v>36</v>
      </c>
      <c r="C1870" t="s">
        <v>10</v>
      </c>
      <c r="D1870">
        <f>VLOOKUP(Schedule!B1870, 'Elo Ratings - Pre Season'!$A$2:$B$31,2, FALSE)</f>
        <v>1418.47649220432</v>
      </c>
      <c r="E1870">
        <f>VLOOKUP(Schedule!C1870, 'Elo Ratings - Pre Season'!$A$2:$B$31,2, FALSE)</f>
        <v>1513.7838452168801</v>
      </c>
      <c r="F1870">
        <v>0.22834645669291301</v>
      </c>
    </row>
    <row r="1871" spans="1:6" x14ac:dyDescent="0.45">
      <c r="A1871" t="s">
        <v>181</v>
      </c>
      <c r="B1871" t="s">
        <v>33</v>
      </c>
      <c r="C1871" t="s">
        <v>19</v>
      </c>
      <c r="D1871">
        <f>VLOOKUP(Schedule!B1871, 'Elo Ratings - Pre Season'!$A$2:$B$31,2, FALSE)</f>
        <v>1427.1354796158</v>
      </c>
      <c r="E1871">
        <f>VLOOKUP(Schedule!C1871, 'Elo Ratings - Pre Season'!$A$2:$B$31,2, FALSE)</f>
        <v>1501.1235706124401</v>
      </c>
      <c r="F1871">
        <v>6.2111801242235101E-3</v>
      </c>
    </row>
    <row r="1872" spans="1:6" x14ac:dyDescent="0.45">
      <c r="A1872" t="s">
        <v>181</v>
      </c>
      <c r="B1872" t="s">
        <v>16</v>
      </c>
      <c r="C1872" t="s">
        <v>42</v>
      </c>
      <c r="D1872">
        <f>VLOOKUP(Schedule!B1872, 'Elo Ratings - Pre Season'!$A$2:$B$31,2, FALSE)</f>
        <v>1474.3085107648601</v>
      </c>
      <c r="E1872">
        <f>VLOOKUP(Schedule!C1872, 'Elo Ratings - Pre Season'!$A$2:$B$31,2, FALSE)</f>
        <v>1590.545270505</v>
      </c>
      <c r="F1872">
        <v>6.8493150684931406E-2</v>
      </c>
    </row>
    <row r="1873" spans="1:6" x14ac:dyDescent="0.45">
      <c r="A1873" t="s">
        <v>181</v>
      </c>
      <c r="B1873" t="s">
        <v>26</v>
      </c>
      <c r="C1873" t="s">
        <v>30</v>
      </c>
      <c r="D1873">
        <f>VLOOKUP(Schedule!B1873, 'Elo Ratings - Pre Season'!$A$2:$B$31,2, FALSE)</f>
        <v>1477.56939209144</v>
      </c>
      <c r="E1873">
        <f>VLOOKUP(Schedule!C1873, 'Elo Ratings - Pre Season'!$A$2:$B$31,2, FALSE)</f>
        <v>1539.4562396036399</v>
      </c>
      <c r="F1873">
        <v>7.6687116564418296E-3</v>
      </c>
    </row>
    <row r="1874" spans="1:6" x14ac:dyDescent="0.45">
      <c r="A1874" t="s">
        <v>182</v>
      </c>
      <c r="B1874" t="s">
        <v>27</v>
      </c>
      <c r="C1874" t="s">
        <v>35</v>
      </c>
      <c r="D1874">
        <f>VLOOKUP(Schedule!B1874, 'Elo Ratings - Pre Season'!$A$2:$B$31,2, FALSE)</f>
        <v>1488.4482383178499</v>
      </c>
      <c r="E1874">
        <f>VLOOKUP(Schedule!C1874, 'Elo Ratings - Pre Season'!$A$2:$B$31,2, FALSE)</f>
        <v>1517.8440011816001</v>
      </c>
      <c r="F1874">
        <v>4.5751633986928102E-2</v>
      </c>
    </row>
    <row r="1875" spans="1:6" x14ac:dyDescent="0.45">
      <c r="A1875" t="s">
        <v>182</v>
      </c>
      <c r="B1875" t="s">
        <v>22</v>
      </c>
      <c r="C1875" t="s">
        <v>17</v>
      </c>
      <c r="D1875">
        <f>VLOOKUP(Schedule!B1875, 'Elo Ratings - Pre Season'!$A$2:$B$31,2, FALSE)</f>
        <v>1536.86484917293</v>
      </c>
      <c r="E1875">
        <f>VLOOKUP(Schedule!C1875, 'Elo Ratings - Pre Season'!$A$2:$B$31,2, FALSE)</f>
        <v>1496.2510574284499</v>
      </c>
      <c r="F1875">
        <v>-5.5248618784530601E-3</v>
      </c>
    </row>
    <row r="1876" spans="1:6" x14ac:dyDescent="0.45">
      <c r="A1876" t="s">
        <v>182</v>
      </c>
      <c r="B1876" t="s">
        <v>39</v>
      </c>
      <c r="C1876" t="s">
        <v>15</v>
      </c>
      <c r="D1876">
        <f>VLOOKUP(Schedule!B1876, 'Elo Ratings - Pre Season'!$A$2:$B$31,2, FALSE)</f>
        <v>1505.1761432511801</v>
      </c>
      <c r="E1876">
        <f>VLOOKUP(Schedule!C1876, 'Elo Ratings - Pre Season'!$A$2:$B$31,2, FALSE)</f>
        <v>1535.1075395159701</v>
      </c>
      <c r="F1876">
        <v>0.102272727272727</v>
      </c>
    </row>
    <row r="1877" spans="1:6" x14ac:dyDescent="0.45">
      <c r="A1877" t="s">
        <v>182</v>
      </c>
      <c r="B1877" t="s">
        <v>31</v>
      </c>
      <c r="C1877" t="s">
        <v>28</v>
      </c>
      <c r="D1877">
        <f>VLOOKUP(Schedule!B1877, 'Elo Ratings - Pre Season'!$A$2:$B$31,2, FALSE)</f>
        <v>1527.6277566730801</v>
      </c>
      <c r="E1877">
        <f>VLOOKUP(Schedule!C1877, 'Elo Ratings - Pre Season'!$A$2:$B$31,2, FALSE)</f>
        <v>1468.3919248330999</v>
      </c>
      <c r="F1877">
        <v>6.3291139240506306E-2</v>
      </c>
    </row>
    <row r="1878" spans="1:6" x14ac:dyDescent="0.45">
      <c r="A1878" t="s">
        <v>182</v>
      </c>
      <c r="B1878" t="s">
        <v>29</v>
      </c>
      <c r="C1878" t="s">
        <v>38</v>
      </c>
      <c r="D1878">
        <f>VLOOKUP(Schedule!B1878, 'Elo Ratings - Pre Season'!$A$2:$B$31,2, FALSE)</f>
        <v>1559.22207084247</v>
      </c>
      <c r="E1878">
        <f>VLOOKUP(Schedule!C1878, 'Elo Ratings - Pre Season'!$A$2:$B$31,2, FALSE)</f>
        <v>1500.26839934439</v>
      </c>
      <c r="F1878">
        <v>-4.08163265306122E-2</v>
      </c>
    </row>
    <row r="1879" spans="1:6" x14ac:dyDescent="0.45">
      <c r="A1879" t="s">
        <v>182</v>
      </c>
      <c r="B1879" t="s">
        <v>23</v>
      </c>
      <c r="C1879" t="s">
        <v>16</v>
      </c>
      <c r="D1879">
        <f>VLOOKUP(Schedule!B1879, 'Elo Ratings - Pre Season'!$A$2:$B$31,2, FALSE)</f>
        <v>1455.5883504191299</v>
      </c>
      <c r="E1879">
        <f>VLOOKUP(Schedule!C1879, 'Elo Ratings - Pre Season'!$A$2:$B$31,2, FALSE)</f>
        <v>1474.3085107648601</v>
      </c>
      <c r="F1879">
        <v>0.19008264462809901</v>
      </c>
    </row>
    <row r="1880" spans="1:6" x14ac:dyDescent="0.45">
      <c r="A1880" t="s">
        <v>182</v>
      </c>
      <c r="B1880" t="s">
        <v>33</v>
      </c>
      <c r="C1880" t="s">
        <v>21</v>
      </c>
      <c r="D1880">
        <f>VLOOKUP(Schedule!B1880, 'Elo Ratings - Pre Season'!$A$2:$B$31,2, FALSE)</f>
        <v>1427.1354796158</v>
      </c>
      <c r="E1880">
        <f>VLOOKUP(Schedule!C1880, 'Elo Ratings - Pre Season'!$A$2:$B$31,2, FALSE)</f>
        <v>1537.2568075547799</v>
      </c>
      <c r="F1880">
        <v>6.2111801242235101E-3</v>
      </c>
    </row>
    <row r="1881" spans="1:6" x14ac:dyDescent="0.45">
      <c r="A1881" t="s">
        <v>182</v>
      </c>
      <c r="B1881" t="s">
        <v>10</v>
      </c>
      <c r="C1881" t="s">
        <v>24</v>
      </c>
      <c r="D1881">
        <f>VLOOKUP(Schedule!B1881, 'Elo Ratings - Pre Season'!$A$2:$B$31,2, FALSE)</f>
        <v>1513.7838452168801</v>
      </c>
      <c r="E1881">
        <f>VLOOKUP(Schedule!C1881, 'Elo Ratings - Pre Season'!$A$2:$B$31,2, FALSE)</f>
        <v>1535.44519643647</v>
      </c>
      <c r="F1881">
        <v>2.9239766081871298E-2</v>
      </c>
    </row>
    <row r="1882" spans="1:6" x14ac:dyDescent="0.45">
      <c r="A1882" t="s">
        <v>182</v>
      </c>
      <c r="B1882" t="s">
        <v>19</v>
      </c>
      <c r="C1882" t="s">
        <v>25</v>
      </c>
      <c r="D1882">
        <f>VLOOKUP(Schedule!B1882, 'Elo Ratings - Pre Season'!$A$2:$B$31,2, FALSE)</f>
        <v>1501.1235706124401</v>
      </c>
      <c r="E1882">
        <f>VLOOKUP(Schedule!C1882, 'Elo Ratings - Pre Season'!$A$2:$B$31,2, FALSE)</f>
        <v>1433.33420073452</v>
      </c>
      <c r="F1882">
        <v>0.1125</v>
      </c>
    </row>
    <row r="1883" spans="1:6" x14ac:dyDescent="0.45">
      <c r="A1883" t="s">
        <v>182</v>
      </c>
      <c r="B1883" t="s">
        <v>11</v>
      </c>
      <c r="C1883" t="s">
        <v>37</v>
      </c>
      <c r="D1883">
        <f>VLOOKUP(Schedule!B1883, 'Elo Ratings - Pre Season'!$A$2:$B$31,2, FALSE)</f>
        <v>1588.6730971234199</v>
      </c>
      <c r="E1883">
        <f>VLOOKUP(Schedule!C1883, 'Elo Ratings - Pre Season'!$A$2:$B$31,2, FALSE)</f>
        <v>1526.2027098211199</v>
      </c>
      <c r="F1883">
        <v>4.2654028436019002E-2</v>
      </c>
    </row>
    <row r="1884" spans="1:6" x14ac:dyDescent="0.45">
      <c r="A1884" t="s">
        <v>183</v>
      </c>
      <c r="B1884" t="s">
        <v>27</v>
      </c>
      <c r="C1884" t="s">
        <v>35</v>
      </c>
      <c r="D1884">
        <f>VLOOKUP(Schedule!B1884, 'Elo Ratings - Pre Season'!$A$2:$B$31,2, FALSE)</f>
        <v>1488.4482383178499</v>
      </c>
      <c r="E1884">
        <f>VLOOKUP(Schedule!C1884, 'Elo Ratings - Pre Season'!$A$2:$B$31,2, FALSE)</f>
        <v>1517.8440011816001</v>
      </c>
      <c r="F1884">
        <v>4.5751633986928102E-2</v>
      </c>
    </row>
    <row r="1885" spans="1:6" x14ac:dyDescent="0.45">
      <c r="A1885" t="s">
        <v>183</v>
      </c>
      <c r="B1885" t="s">
        <v>18</v>
      </c>
      <c r="C1885" t="s">
        <v>36</v>
      </c>
      <c r="D1885">
        <f>VLOOKUP(Schedule!B1885, 'Elo Ratings - Pre Season'!$A$2:$B$31,2, FALSE)</f>
        <v>1422.7330514932301</v>
      </c>
      <c r="E1885">
        <f>VLOOKUP(Schedule!C1885, 'Elo Ratings - Pre Season'!$A$2:$B$31,2, FALSE)</f>
        <v>1418.47649220432</v>
      </c>
      <c r="F1885">
        <v>-4.76190476190477E-2</v>
      </c>
    </row>
    <row r="1886" spans="1:6" x14ac:dyDescent="0.45">
      <c r="A1886" t="s">
        <v>183</v>
      </c>
      <c r="B1886" t="s">
        <v>30</v>
      </c>
      <c r="C1886" t="s">
        <v>34</v>
      </c>
      <c r="D1886">
        <f>VLOOKUP(Schedule!B1886, 'Elo Ratings - Pre Season'!$A$2:$B$31,2, FALSE)</f>
        <v>1539.4562396036399</v>
      </c>
      <c r="E1886">
        <f>VLOOKUP(Schedule!C1886, 'Elo Ratings - Pre Season'!$A$2:$B$31,2, FALSE)</f>
        <v>1503.8938502056101</v>
      </c>
      <c r="F1886">
        <v>9.3922651933701695E-2</v>
      </c>
    </row>
    <row r="1887" spans="1:6" x14ac:dyDescent="0.45">
      <c r="A1887" t="s">
        <v>183</v>
      </c>
      <c r="B1887" t="s">
        <v>22</v>
      </c>
      <c r="C1887" t="s">
        <v>17</v>
      </c>
      <c r="D1887">
        <f>VLOOKUP(Schedule!B1887, 'Elo Ratings - Pre Season'!$A$2:$B$31,2, FALSE)</f>
        <v>1536.86484917293</v>
      </c>
      <c r="E1887">
        <f>VLOOKUP(Schedule!C1887, 'Elo Ratings - Pre Season'!$A$2:$B$31,2, FALSE)</f>
        <v>1496.2510574284499</v>
      </c>
      <c r="F1887">
        <v>-5.5248618784530601E-3</v>
      </c>
    </row>
    <row r="1888" spans="1:6" x14ac:dyDescent="0.45">
      <c r="A1888" t="s">
        <v>183</v>
      </c>
      <c r="B1888" t="s">
        <v>39</v>
      </c>
      <c r="C1888" t="s">
        <v>15</v>
      </c>
      <c r="D1888">
        <f>VLOOKUP(Schedule!B1888, 'Elo Ratings - Pre Season'!$A$2:$B$31,2, FALSE)</f>
        <v>1505.1761432511801</v>
      </c>
      <c r="E1888">
        <f>VLOOKUP(Schedule!C1888, 'Elo Ratings - Pre Season'!$A$2:$B$31,2, FALSE)</f>
        <v>1535.1075395159701</v>
      </c>
      <c r="F1888">
        <v>0.102272727272727</v>
      </c>
    </row>
    <row r="1889" spans="1:6" x14ac:dyDescent="0.45">
      <c r="A1889" t="s">
        <v>183</v>
      </c>
      <c r="B1889" t="s">
        <v>42</v>
      </c>
      <c r="C1889" t="s">
        <v>41</v>
      </c>
      <c r="D1889">
        <f>VLOOKUP(Schedule!B1889, 'Elo Ratings - Pre Season'!$A$2:$B$31,2, FALSE)</f>
        <v>1590.545270505</v>
      </c>
      <c r="E1889">
        <f>VLOOKUP(Schedule!C1889, 'Elo Ratings - Pre Season'!$A$2:$B$31,2, FALSE)</f>
        <v>1537.03223861109</v>
      </c>
      <c r="F1889">
        <v>4.3902439024390297E-2</v>
      </c>
    </row>
    <row r="1890" spans="1:6" x14ac:dyDescent="0.45">
      <c r="A1890" t="s">
        <v>183</v>
      </c>
      <c r="B1890" t="s">
        <v>20</v>
      </c>
      <c r="C1890" t="s">
        <v>40</v>
      </c>
      <c r="D1890">
        <f>VLOOKUP(Schedule!B1890, 'Elo Ratings - Pre Season'!$A$2:$B$31,2, FALSE)</f>
        <v>1506.4629567151301</v>
      </c>
      <c r="E1890">
        <f>VLOOKUP(Schedule!C1890, 'Elo Ratings - Pre Season'!$A$2:$B$31,2, FALSE)</f>
        <v>1511.74507850229</v>
      </c>
      <c r="F1890">
        <v>7.3170731707316999E-2</v>
      </c>
    </row>
    <row r="1891" spans="1:6" x14ac:dyDescent="0.45">
      <c r="A1891" t="s">
        <v>183</v>
      </c>
      <c r="B1891" t="s">
        <v>32</v>
      </c>
      <c r="C1891" t="s">
        <v>26</v>
      </c>
      <c r="D1891">
        <f>VLOOKUP(Schedule!B1891, 'Elo Ratings - Pre Season'!$A$2:$B$31,2, FALSE)</f>
        <v>1514.0316812078199</v>
      </c>
      <c r="E1891">
        <f>VLOOKUP(Schedule!C1891, 'Elo Ratings - Pre Season'!$A$2:$B$31,2, FALSE)</f>
        <v>1477.56939209144</v>
      </c>
      <c r="F1891">
        <v>4.4585987261146598E-2</v>
      </c>
    </row>
    <row r="1892" spans="1:6" x14ac:dyDescent="0.45">
      <c r="A1892" t="s">
        <v>183</v>
      </c>
      <c r="B1892" t="s">
        <v>31</v>
      </c>
      <c r="C1892" t="s">
        <v>28</v>
      </c>
      <c r="D1892">
        <f>VLOOKUP(Schedule!B1892, 'Elo Ratings - Pre Season'!$A$2:$B$31,2, FALSE)</f>
        <v>1527.6277566730801</v>
      </c>
      <c r="E1892">
        <f>VLOOKUP(Schedule!C1892, 'Elo Ratings - Pre Season'!$A$2:$B$31,2, FALSE)</f>
        <v>1468.3919248330999</v>
      </c>
      <c r="F1892">
        <v>6.3291139240506306E-2</v>
      </c>
    </row>
    <row r="1893" spans="1:6" x14ac:dyDescent="0.45">
      <c r="A1893" t="s">
        <v>183</v>
      </c>
      <c r="B1893" t="s">
        <v>29</v>
      </c>
      <c r="C1893" t="s">
        <v>38</v>
      </c>
      <c r="D1893">
        <f>VLOOKUP(Schedule!B1893, 'Elo Ratings - Pre Season'!$A$2:$B$31,2, FALSE)</f>
        <v>1559.22207084247</v>
      </c>
      <c r="E1893">
        <f>VLOOKUP(Schedule!C1893, 'Elo Ratings - Pre Season'!$A$2:$B$31,2, FALSE)</f>
        <v>1500.26839934439</v>
      </c>
      <c r="F1893">
        <v>-4.08163265306122E-2</v>
      </c>
    </row>
    <row r="1894" spans="1:6" x14ac:dyDescent="0.45">
      <c r="A1894" t="s">
        <v>183</v>
      </c>
      <c r="B1894" t="s">
        <v>23</v>
      </c>
      <c r="C1894" t="s">
        <v>16</v>
      </c>
      <c r="D1894">
        <f>VLOOKUP(Schedule!B1894, 'Elo Ratings - Pre Season'!$A$2:$B$31,2, FALSE)</f>
        <v>1455.5883504191299</v>
      </c>
      <c r="E1894">
        <f>VLOOKUP(Schedule!C1894, 'Elo Ratings - Pre Season'!$A$2:$B$31,2, FALSE)</f>
        <v>1474.3085107648601</v>
      </c>
      <c r="F1894">
        <v>0.19008264462809901</v>
      </c>
    </row>
    <row r="1895" spans="1:6" x14ac:dyDescent="0.45">
      <c r="A1895" t="s">
        <v>183</v>
      </c>
      <c r="B1895" t="s">
        <v>33</v>
      </c>
      <c r="C1895" t="s">
        <v>21</v>
      </c>
      <c r="D1895">
        <f>VLOOKUP(Schedule!B1895, 'Elo Ratings - Pre Season'!$A$2:$B$31,2, FALSE)</f>
        <v>1427.1354796158</v>
      </c>
      <c r="E1895">
        <f>VLOOKUP(Schedule!C1895, 'Elo Ratings - Pre Season'!$A$2:$B$31,2, FALSE)</f>
        <v>1537.2568075547799</v>
      </c>
      <c r="F1895">
        <v>6.2111801242235101E-3</v>
      </c>
    </row>
    <row r="1896" spans="1:6" x14ac:dyDescent="0.45">
      <c r="A1896" t="s">
        <v>183</v>
      </c>
      <c r="B1896" t="s">
        <v>10</v>
      </c>
      <c r="C1896" t="s">
        <v>24</v>
      </c>
      <c r="D1896">
        <f>VLOOKUP(Schedule!B1896, 'Elo Ratings - Pre Season'!$A$2:$B$31,2, FALSE)</f>
        <v>1513.7838452168801</v>
      </c>
      <c r="E1896">
        <f>VLOOKUP(Schedule!C1896, 'Elo Ratings - Pre Season'!$A$2:$B$31,2, FALSE)</f>
        <v>1535.44519643647</v>
      </c>
      <c r="F1896">
        <v>2.9239766081871298E-2</v>
      </c>
    </row>
    <row r="1897" spans="1:6" x14ac:dyDescent="0.45">
      <c r="A1897" t="s">
        <v>183</v>
      </c>
      <c r="B1897" t="s">
        <v>19</v>
      </c>
      <c r="C1897" t="s">
        <v>25</v>
      </c>
      <c r="D1897">
        <f>VLOOKUP(Schedule!B1897, 'Elo Ratings - Pre Season'!$A$2:$B$31,2, FALSE)</f>
        <v>1501.1235706124401</v>
      </c>
      <c r="E1897">
        <f>VLOOKUP(Schedule!C1897, 'Elo Ratings - Pre Season'!$A$2:$B$31,2, FALSE)</f>
        <v>1433.33420073452</v>
      </c>
      <c r="F1897">
        <v>0.1125</v>
      </c>
    </row>
    <row r="1898" spans="1:6" x14ac:dyDescent="0.45">
      <c r="A1898" t="s">
        <v>183</v>
      </c>
      <c r="B1898" t="s">
        <v>11</v>
      </c>
      <c r="C1898" t="s">
        <v>37</v>
      </c>
      <c r="D1898">
        <f>VLOOKUP(Schedule!B1898, 'Elo Ratings - Pre Season'!$A$2:$B$31,2, FALSE)</f>
        <v>1588.6730971234199</v>
      </c>
      <c r="E1898">
        <f>VLOOKUP(Schedule!C1898, 'Elo Ratings - Pre Season'!$A$2:$B$31,2, FALSE)</f>
        <v>1526.2027098211199</v>
      </c>
      <c r="F1898">
        <v>4.2654028436019002E-2</v>
      </c>
    </row>
    <row r="1899" spans="1:6" x14ac:dyDescent="0.45">
      <c r="A1899" t="s">
        <v>184</v>
      </c>
      <c r="B1899" t="s">
        <v>39</v>
      </c>
      <c r="C1899" t="s">
        <v>15</v>
      </c>
      <c r="D1899">
        <f>VLOOKUP(Schedule!B1899, 'Elo Ratings - Pre Season'!$A$2:$B$31,2, FALSE)</f>
        <v>1505.1761432511801</v>
      </c>
      <c r="E1899">
        <f>VLOOKUP(Schedule!C1899, 'Elo Ratings - Pre Season'!$A$2:$B$31,2, FALSE)</f>
        <v>1535.1075395159701</v>
      </c>
      <c r="F1899">
        <v>0.102272727272727</v>
      </c>
    </row>
    <row r="1900" spans="1:6" x14ac:dyDescent="0.45">
      <c r="A1900" t="s">
        <v>184</v>
      </c>
      <c r="B1900" t="s">
        <v>29</v>
      </c>
      <c r="C1900" t="s">
        <v>38</v>
      </c>
      <c r="D1900">
        <f>VLOOKUP(Schedule!B1900, 'Elo Ratings - Pre Season'!$A$2:$B$31,2, FALSE)</f>
        <v>1559.22207084247</v>
      </c>
      <c r="E1900">
        <f>VLOOKUP(Schedule!C1900, 'Elo Ratings - Pre Season'!$A$2:$B$31,2, FALSE)</f>
        <v>1500.26839934439</v>
      </c>
      <c r="F1900">
        <v>-4.08163265306122E-2</v>
      </c>
    </row>
    <row r="1901" spans="1:6" x14ac:dyDescent="0.45">
      <c r="A1901" t="s">
        <v>184</v>
      </c>
      <c r="B1901" t="s">
        <v>31</v>
      </c>
      <c r="C1901" t="s">
        <v>28</v>
      </c>
      <c r="D1901">
        <f>VLOOKUP(Schedule!B1901, 'Elo Ratings - Pre Season'!$A$2:$B$31,2, FALSE)</f>
        <v>1527.6277566730801</v>
      </c>
      <c r="E1901">
        <f>VLOOKUP(Schedule!C1901, 'Elo Ratings - Pre Season'!$A$2:$B$31,2, FALSE)</f>
        <v>1468.3919248330999</v>
      </c>
      <c r="F1901">
        <v>6.3291139240506306E-2</v>
      </c>
    </row>
    <row r="1902" spans="1:6" x14ac:dyDescent="0.45">
      <c r="A1902" t="s">
        <v>184</v>
      </c>
      <c r="B1902" t="s">
        <v>19</v>
      </c>
      <c r="C1902" t="s">
        <v>25</v>
      </c>
      <c r="D1902">
        <f>VLOOKUP(Schedule!B1902, 'Elo Ratings - Pre Season'!$A$2:$B$31,2, FALSE)</f>
        <v>1501.1235706124401</v>
      </c>
      <c r="E1902">
        <f>VLOOKUP(Schedule!C1902, 'Elo Ratings - Pre Season'!$A$2:$B$31,2, FALSE)</f>
        <v>1433.33420073452</v>
      </c>
      <c r="F1902">
        <v>0.1125</v>
      </c>
    </row>
    <row r="1903" spans="1:6" x14ac:dyDescent="0.45">
      <c r="A1903" t="s">
        <v>184</v>
      </c>
      <c r="B1903" t="s">
        <v>10</v>
      </c>
      <c r="C1903" t="s">
        <v>24</v>
      </c>
      <c r="D1903">
        <f>VLOOKUP(Schedule!B1903, 'Elo Ratings - Pre Season'!$A$2:$B$31,2, FALSE)</f>
        <v>1513.7838452168801</v>
      </c>
      <c r="E1903">
        <f>VLOOKUP(Schedule!C1903, 'Elo Ratings - Pre Season'!$A$2:$B$31,2, FALSE)</f>
        <v>1535.44519643647</v>
      </c>
      <c r="F1903">
        <v>2.9239766081871298E-2</v>
      </c>
    </row>
    <row r="1904" spans="1:6" x14ac:dyDescent="0.45">
      <c r="A1904" t="s">
        <v>184</v>
      </c>
      <c r="B1904" t="s">
        <v>27</v>
      </c>
      <c r="C1904" t="s">
        <v>35</v>
      </c>
      <c r="D1904">
        <f>VLOOKUP(Schedule!B1904, 'Elo Ratings - Pre Season'!$A$2:$B$31,2, FALSE)</f>
        <v>1488.4482383178499</v>
      </c>
      <c r="E1904">
        <f>VLOOKUP(Schedule!C1904, 'Elo Ratings - Pre Season'!$A$2:$B$31,2, FALSE)</f>
        <v>1517.8440011816001</v>
      </c>
      <c r="F1904">
        <v>4.5751633986928102E-2</v>
      </c>
    </row>
    <row r="1905" spans="1:6" x14ac:dyDescent="0.45">
      <c r="A1905" t="s">
        <v>184</v>
      </c>
      <c r="B1905" t="s">
        <v>18</v>
      </c>
      <c r="C1905" t="s">
        <v>36</v>
      </c>
      <c r="D1905">
        <f>VLOOKUP(Schedule!B1905, 'Elo Ratings - Pre Season'!$A$2:$B$31,2, FALSE)</f>
        <v>1422.7330514932301</v>
      </c>
      <c r="E1905">
        <f>VLOOKUP(Schedule!C1905, 'Elo Ratings - Pre Season'!$A$2:$B$31,2, FALSE)</f>
        <v>1418.47649220432</v>
      </c>
      <c r="F1905">
        <v>-4.76190476190477E-2</v>
      </c>
    </row>
    <row r="1906" spans="1:6" x14ac:dyDescent="0.45">
      <c r="A1906" t="s">
        <v>184</v>
      </c>
      <c r="B1906" t="s">
        <v>30</v>
      </c>
      <c r="C1906" t="s">
        <v>34</v>
      </c>
      <c r="D1906">
        <f>VLOOKUP(Schedule!B1906, 'Elo Ratings - Pre Season'!$A$2:$B$31,2, FALSE)</f>
        <v>1539.4562396036399</v>
      </c>
      <c r="E1906">
        <f>VLOOKUP(Schedule!C1906, 'Elo Ratings - Pre Season'!$A$2:$B$31,2, FALSE)</f>
        <v>1503.8938502056101</v>
      </c>
      <c r="F1906">
        <v>9.3922651933701695E-2</v>
      </c>
    </row>
    <row r="1907" spans="1:6" x14ac:dyDescent="0.45">
      <c r="A1907" t="s">
        <v>184</v>
      </c>
      <c r="B1907" t="s">
        <v>22</v>
      </c>
      <c r="C1907" t="s">
        <v>17</v>
      </c>
      <c r="D1907">
        <f>VLOOKUP(Schedule!B1907, 'Elo Ratings - Pre Season'!$A$2:$B$31,2, FALSE)</f>
        <v>1536.86484917293</v>
      </c>
      <c r="E1907">
        <f>VLOOKUP(Schedule!C1907, 'Elo Ratings - Pre Season'!$A$2:$B$31,2, FALSE)</f>
        <v>1496.2510574284499</v>
      </c>
      <c r="F1907">
        <v>-5.5248618784530601E-3</v>
      </c>
    </row>
    <row r="1908" spans="1:6" x14ac:dyDescent="0.45">
      <c r="A1908" t="s">
        <v>184</v>
      </c>
      <c r="B1908" t="s">
        <v>42</v>
      </c>
      <c r="C1908" t="s">
        <v>41</v>
      </c>
      <c r="D1908">
        <f>VLOOKUP(Schedule!B1908, 'Elo Ratings - Pre Season'!$A$2:$B$31,2, FALSE)</f>
        <v>1590.545270505</v>
      </c>
      <c r="E1908">
        <f>VLOOKUP(Schedule!C1908, 'Elo Ratings - Pre Season'!$A$2:$B$31,2, FALSE)</f>
        <v>1537.03223861109</v>
      </c>
      <c r="F1908">
        <v>4.3902439024390297E-2</v>
      </c>
    </row>
    <row r="1909" spans="1:6" x14ac:dyDescent="0.45">
      <c r="A1909" t="s">
        <v>184</v>
      </c>
      <c r="B1909" t="s">
        <v>20</v>
      </c>
      <c r="C1909" t="s">
        <v>40</v>
      </c>
      <c r="D1909">
        <f>VLOOKUP(Schedule!B1909, 'Elo Ratings - Pre Season'!$A$2:$B$31,2, FALSE)</f>
        <v>1506.4629567151301</v>
      </c>
      <c r="E1909">
        <f>VLOOKUP(Schedule!C1909, 'Elo Ratings - Pre Season'!$A$2:$B$31,2, FALSE)</f>
        <v>1511.74507850229</v>
      </c>
      <c r="F1909">
        <v>7.3170731707316999E-2</v>
      </c>
    </row>
    <row r="1910" spans="1:6" x14ac:dyDescent="0.45">
      <c r="A1910" t="s">
        <v>184</v>
      </c>
      <c r="B1910" t="s">
        <v>32</v>
      </c>
      <c r="C1910" t="s">
        <v>26</v>
      </c>
      <c r="D1910">
        <f>VLOOKUP(Schedule!B1910, 'Elo Ratings - Pre Season'!$A$2:$B$31,2, FALSE)</f>
        <v>1514.0316812078199</v>
      </c>
      <c r="E1910">
        <f>VLOOKUP(Schedule!C1910, 'Elo Ratings - Pre Season'!$A$2:$B$31,2, FALSE)</f>
        <v>1477.56939209144</v>
      </c>
      <c r="F1910">
        <v>4.4585987261146598E-2</v>
      </c>
    </row>
    <row r="1911" spans="1:6" x14ac:dyDescent="0.45">
      <c r="A1911" t="s">
        <v>184</v>
      </c>
      <c r="B1911" t="s">
        <v>23</v>
      </c>
      <c r="C1911" t="s">
        <v>16</v>
      </c>
      <c r="D1911">
        <f>VLOOKUP(Schedule!B1911, 'Elo Ratings - Pre Season'!$A$2:$B$31,2, FALSE)</f>
        <v>1455.5883504191299</v>
      </c>
      <c r="E1911">
        <f>VLOOKUP(Schedule!C1911, 'Elo Ratings - Pre Season'!$A$2:$B$31,2, FALSE)</f>
        <v>1474.3085107648601</v>
      </c>
      <c r="F1911">
        <v>0.19008264462809901</v>
      </c>
    </row>
    <row r="1912" spans="1:6" x14ac:dyDescent="0.45">
      <c r="A1912" t="s">
        <v>184</v>
      </c>
      <c r="B1912" t="s">
        <v>33</v>
      </c>
      <c r="C1912" t="s">
        <v>21</v>
      </c>
      <c r="D1912">
        <f>VLOOKUP(Schedule!B1912, 'Elo Ratings - Pre Season'!$A$2:$B$31,2, FALSE)</f>
        <v>1427.1354796158</v>
      </c>
      <c r="E1912">
        <f>VLOOKUP(Schedule!C1912, 'Elo Ratings - Pre Season'!$A$2:$B$31,2, FALSE)</f>
        <v>1537.2568075547799</v>
      </c>
      <c r="F1912">
        <v>6.2111801242235101E-3</v>
      </c>
    </row>
    <row r="1913" spans="1:6" x14ac:dyDescent="0.45">
      <c r="A1913" t="s">
        <v>184</v>
      </c>
      <c r="B1913" t="s">
        <v>11</v>
      </c>
      <c r="C1913" t="s">
        <v>37</v>
      </c>
      <c r="D1913">
        <f>VLOOKUP(Schedule!B1913, 'Elo Ratings - Pre Season'!$A$2:$B$31,2, FALSE)</f>
        <v>1588.6730971234199</v>
      </c>
      <c r="E1913">
        <f>VLOOKUP(Schedule!C1913, 'Elo Ratings - Pre Season'!$A$2:$B$31,2, FALSE)</f>
        <v>1526.2027098211199</v>
      </c>
      <c r="F1913">
        <v>4.2654028436019002E-2</v>
      </c>
    </row>
    <row r="1914" spans="1:6" x14ac:dyDescent="0.45">
      <c r="A1914" t="s">
        <v>185</v>
      </c>
      <c r="B1914" t="s">
        <v>18</v>
      </c>
      <c r="C1914" t="s">
        <v>36</v>
      </c>
      <c r="D1914">
        <f>VLOOKUP(Schedule!B1914, 'Elo Ratings - Pre Season'!$A$2:$B$31,2, FALSE)</f>
        <v>1422.7330514932301</v>
      </c>
      <c r="E1914">
        <f>VLOOKUP(Schedule!C1914, 'Elo Ratings - Pre Season'!$A$2:$B$31,2, FALSE)</f>
        <v>1418.47649220432</v>
      </c>
      <c r="F1914">
        <v>-4.76190476190477E-2</v>
      </c>
    </row>
    <row r="1915" spans="1:6" x14ac:dyDescent="0.45">
      <c r="A1915" t="s">
        <v>185</v>
      </c>
      <c r="B1915" t="s">
        <v>30</v>
      </c>
      <c r="C1915" t="s">
        <v>34</v>
      </c>
      <c r="D1915">
        <f>VLOOKUP(Schedule!B1915, 'Elo Ratings - Pre Season'!$A$2:$B$31,2, FALSE)</f>
        <v>1539.4562396036399</v>
      </c>
      <c r="E1915">
        <f>VLOOKUP(Schedule!C1915, 'Elo Ratings - Pre Season'!$A$2:$B$31,2, FALSE)</f>
        <v>1503.8938502056101</v>
      </c>
      <c r="F1915">
        <v>9.3922651933701695E-2</v>
      </c>
    </row>
    <row r="1916" spans="1:6" x14ac:dyDescent="0.45">
      <c r="A1916" t="s">
        <v>185</v>
      </c>
      <c r="B1916" t="s">
        <v>20</v>
      </c>
      <c r="C1916" t="s">
        <v>40</v>
      </c>
      <c r="D1916">
        <f>VLOOKUP(Schedule!B1916, 'Elo Ratings - Pre Season'!$A$2:$B$31,2, FALSE)</f>
        <v>1506.4629567151301</v>
      </c>
      <c r="E1916">
        <f>VLOOKUP(Schedule!C1916, 'Elo Ratings - Pre Season'!$A$2:$B$31,2, FALSE)</f>
        <v>1511.74507850229</v>
      </c>
      <c r="F1916">
        <v>7.3170731707316999E-2</v>
      </c>
    </row>
    <row r="1917" spans="1:6" x14ac:dyDescent="0.45">
      <c r="A1917" t="s">
        <v>185</v>
      </c>
      <c r="B1917" t="s">
        <v>32</v>
      </c>
      <c r="C1917" t="s">
        <v>26</v>
      </c>
      <c r="D1917">
        <f>VLOOKUP(Schedule!B1917, 'Elo Ratings - Pre Season'!$A$2:$B$31,2, FALSE)</f>
        <v>1514.0316812078199</v>
      </c>
      <c r="E1917">
        <f>VLOOKUP(Schedule!C1917, 'Elo Ratings - Pre Season'!$A$2:$B$31,2, FALSE)</f>
        <v>1477.56939209144</v>
      </c>
      <c r="F1917">
        <v>4.4585987261146598E-2</v>
      </c>
    </row>
    <row r="1918" spans="1:6" x14ac:dyDescent="0.45">
      <c r="A1918" t="s">
        <v>185</v>
      </c>
      <c r="B1918" t="s">
        <v>33</v>
      </c>
      <c r="C1918" t="s">
        <v>21</v>
      </c>
      <c r="D1918">
        <f>VLOOKUP(Schedule!B1918, 'Elo Ratings - Pre Season'!$A$2:$B$31,2, FALSE)</f>
        <v>1427.1354796158</v>
      </c>
      <c r="E1918">
        <f>VLOOKUP(Schedule!C1918, 'Elo Ratings - Pre Season'!$A$2:$B$31,2, FALSE)</f>
        <v>1537.2568075547799</v>
      </c>
      <c r="F1918">
        <v>6.2111801242235101E-3</v>
      </c>
    </row>
    <row r="1919" spans="1:6" x14ac:dyDescent="0.45">
      <c r="A1919" t="s">
        <v>185</v>
      </c>
      <c r="B1919" t="s">
        <v>28</v>
      </c>
      <c r="C1919" t="s">
        <v>17</v>
      </c>
      <c r="D1919">
        <f>VLOOKUP(Schedule!B1919, 'Elo Ratings - Pre Season'!$A$2:$B$31,2, FALSE)</f>
        <v>1468.3919248330999</v>
      </c>
      <c r="E1919">
        <f>VLOOKUP(Schedule!C1919, 'Elo Ratings - Pre Season'!$A$2:$B$31,2, FALSE)</f>
        <v>1496.2510574284499</v>
      </c>
      <c r="F1919">
        <v>5.7971014492753603E-2</v>
      </c>
    </row>
    <row r="1920" spans="1:6" x14ac:dyDescent="0.45">
      <c r="A1920" t="s">
        <v>185</v>
      </c>
      <c r="B1920" t="s">
        <v>22</v>
      </c>
      <c r="C1920" t="s">
        <v>16</v>
      </c>
      <c r="D1920">
        <f>VLOOKUP(Schedule!B1920, 'Elo Ratings - Pre Season'!$A$2:$B$31,2, FALSE)</f>
        <v>1536.86484917293</v>
      </c>
      <c r="E1920">
        <f>VLOOKUP(Schedule!C1920, 'Elo Ratings - Pre Season'!$A$2:$B$31,2, FALSE)</f>
        <v>1474.3085107648601</v>
      </c>
      <c r="F1920">
        <v>-5.5248618784530601E-3</v>
      </c>
    </row>
    <row r="1921" spans="1:6" x14ac:dyDescent="0.45">
      <c r="A1921" t="s">
        <v>185</v>
      </c>
      <c r="B1921" t="s">
        <v>15</v>
      </c>
      <c r="C1921" t="s">
        <v>29</v>
      </c>
      <c r="D1921">
        <f>VLOOKUP(Schedule!B1921, 'Elo Ratings - Pre Season'!$A$2:$B$31,2, FALSE)</f>
        <v>1535.1075395159701</v>
      </c>
      <c r="E1921">
        <f>VLOOKUP(Schedule!C1921, 'Elo Ratings - Pre Season'!$A$2:$B$31,2, FALSE)</f>
        <v>1559.22207084247</v>
      </c>
      <c r="F1921">
        <v>2.1739130434782698E-2</v>
      </c>
    </row>
    <row r="1922" spans="1:6" x14ac:dyDescent="0.45">
      <c r="A1922" t="s">
        <v>185</v>
      </c>
      <c r="B1922" t="s">
        <v>42</v>
      </c>
      <c r="C1922" t="s">
        <v>41</v>
      </c>
      <c r="D1922">
        <f>VLOOKUP(Schedule!B1922, 'Elo Ratings - Pre Season'!$A$2:$B$31,2, FALSE)</f>
        <v>1590.545270505</v>
      </c>
      <c r="E1922">
        <f>VLOOKUP(Schedule!C1922, 'Elo Ratings - Pre Season'!$A$2:$B$31,2, FALSE)</f>
        <v>1537.03223861109</v>
      </c>
      <c r="F1922">
        <v>4.3902439024390297E-2</v>
      </c>
    </row>
    <row r="1923" spans="1:6" x14ac:dyDescent="0.45">
      <c r="A1923" t="s">
        <v>185</v>
      </c>
      <c r="B1923" t="s">
        <v>10</v>
      </c>
      <c r="C1923" t="s">
        <v>39</v>
      </c>
      <c r="D1923">
        <f>VLOOKUP(Schedule!B1923, 'Elo Ratings - Pre Season'!$A$2:$B$31,2, FALSE)</f>
        <v>1513.7838452168801</v>
      </c>
      <c r="E1923">
        <f>VLOOKUP(Schedule!C1923, 'Elo Ratings - Pre Season'!$A$2:$B$31,2, FALSE)</f>
        <v>1505.1761432511801</v>
      </c>
      <c r="F1923">
        <v>2.9239766081871298E-2</v>
      </c>
    </row>
    <row r="1924" spans="1:6" x14ac:dyDescent="0.45">
      <c r="A1924" t="s">
        <v>186</v>
      </c>
      <c r="B1924" t="s">
        <v>28</v>
      </c>
      <c r="C1924" t="s">
        <v>17</v>
      </c>
      <c r="D1924">
        <f>VLOOKUP(Schedule!B1924, 'Elo Ratings - Pre Season'!$A$2:$B$31,2, FALSE)</f>
        <v>1468.3919248330999</v>
      </c>
      <c r="E1924">
        <f>VLOOKUP(Schedule!C1924, 'Elo Ratings - Pre Season'!$A$2:$B$31,2, FALSE)</f>
        <v>1496.2510574284499</v>
      </c>
      <c r="F1924">
        <v>5.7971014492753603E-2</v>
      </c>
    </row>
    <row r="1925" spans="1:6" x14ac:dyDescent="0.45">
      <c r="A1925" t="s">
        <v>186</v>
      </c>
      <c r="B1925" t="s">
        <v>15</v>
      </c>
      <c r="C1925" t="s">
        <v>29</v>
      </c>
      <c r="D1925">
        <f>VLOOKUP(Schedule!B1925, 'Elo Ratings - Pre Season'!$A$2:$B$31,2, FALSE)</f>
        <v>1535.1075395159701</v>
      </c>
      <c r="E1925">
        <f>VLOOKUP(Schedule!C1925, 'Elo Ratings - Pre Season'!$A$2:$B$31,2, FALSE)</f>
        <v>1559.22207084247</v>
      </c>
      <c r="F1925">
        <v>2.1739130434782698E-2</v>
      </c>
    </row>
    <row r="1926" spans="1:6" x14ac:dyDescent="0.45">
      <c r="A1926" t="s">
        <v>186</v>
      </c>
      <c r="B1926" t="s">
        <v>30</v>
      </c>
      <c r="C1926" t="s">
        <v>36</v>
      </c>
      <c r="D1926">
        <f>VLOOKUP(Schedule!B1926, 'Elo Ratings - Pre Season'!$A$2:$B$31,2, FALSE)</f>
        <v>1539.4562396036399</v>
      </c>
      <c r="E1926">
        <f>VLOOKUP(Schedule!C1926, 'Elo Ratings - Pre Season'!$A$2:$B$31,2, FALSE)</f>
        <v>1418.47649220432</v>
      </c>
      <c r="F1926">
        <v>9.3922651933701695E-2</v>
      </c>
    </row>
    <row r="1927" spans="1:6" x14ac:dyDescent="0.45">
      <c r="A1927" t="s">
        <v>186</v>
      </c>
      <c r="B1927" t="s">
        <v>22</v>
      </c>
      <c r="C1927" t="s">
        <v>16</v>
      </c>
      <c r="D1927">
        <f>VLOOKUP(Schedule!B1927, 'Elo Ratings - Pre Season'!$A$2:$B$31,2, FALSE)</f>
        <v>1536.86484917293</v>
      </c>
      <c r="E1927">
        <f>VLOOKUP(Schedule!C1927, 'Elo Ratings - Pre Season'!$A$2:$B$31,2, FALSE)</f>
        <v>1474.3085107648601</v>
      </c>
      <c r="F1927">
        <v>-5.5248618784530601E-3</v>
      </c>
    </row>
    <row r="1928" spans="1:6" x14ac:dyDescent="0.45">
      <c r="A1928" t="s">
        <v>186</v>
      </c>
      <c r="B1928" t="s">
        <v>38</v>
      </c>
      <c r="C1928" t="s">
        <v>35</v>
      </c>
      <c r="D1928">
        <f>VLOOKUP(Schedule!B1928, 'Elo Ratings - Pre Season'!$A$2:$B$31,2, FALSE)</f>
        <v>1500.26839934439</v>
      </c>
      <c r="E1928">
        <f>VLOOKUP(Schedule!C1928, 'Elo Ratings - Pre Season'!$A$2:$B$31,2, FALSE)</f>
        <v>1517.8440011816001</v>
      </c>
      <c r="F1928">
        <v>5.1282051282051398E-2</v>
      </c>
    </row>
    <row r="1929" spans="1:6" x14ac:dyDescent="0.45">
      <c r="A1929" t="s">
        <v>186</v>
      </c>
      <c r="B1929" t="s">
        <v>34</v>
      </c>
      <c r="C1929" t="s">
        <v>31</v>
      </c>
      <c r="D1929">
        <f>VLOOKUP(Schedule!B1929, 'Elo Ratings - Pre Season'!$A$2:$B$31,2, FALSE)</f>
        <v>1503.8938502056101</v>
      </c>
      <c r="E1929">
        <f>VLOOKUP(Schedule!C1929, 'Elo Ratings - Pre Season'!$A$2:$B$31,2, FALSE)</f>
        <v>1527.6277566730801</v>
      </c>
      <c r="F1929">
        <v>4.7619047619047603E-2</v>
      </c>
    </row>
    <row r="1930" spans="1:6" x14ac:dyDescent="0.45">
      <c r="A1930" t="s">
        <v>186</v>
      </c>
      <c r="B1930" t="s">
        <v>27</v>
      </c>
      <c r="C1930" t="s">
        <v>32</v>
      </c>
      <c r="D1930">
        <f>VLOOKUP(Schedule!B1930, 'Elo Ratings - Pre Season'!$A$2:$B$31,2, FALSE)</f>
        <v>1488.4482383178499</v>
      </c>
      <c r="E1930">
        <f>VLOOKUP(Schedule!C1930, 'Elo Ratings - Pre Season'!$A$2:$B$31,2, FALSE)</f>
        <v>1514.0316812078199</v>
      </c>
      <c r="F1930">
        <v>4.5751633986928102E-2</v>
      </c>
    </row>
    <row r="1931" spans="1:6" x14ac:dyDescent="0.45">
      <c r="A1931" t="s">
        <v>186</v>
      </c>
      <c r="B1931" t="s">
        <v>42</v>
      </c>
      <c r="C1931" t="s">
        <v>18</v>
      </c>
      <c r="D1931">
        <f>VLOOKUP(Schedule!B1931, 'Elo Ratings - Pre Season'!$A$2:$B$31,2, FALSE)</f>
        <v>1590.545270505</v>
      </c>
      <c r="E1931">
        <f>VLOOKUP(Schedule!C1931, 'Elo Ratings - Pre Season'!$A$2:$B$31,2, FALSE)</f>
        <v>1422.7330514932301</v>
      </c>
      <c r="F1931">
        <v>4.3902439024390297E-2</v>
      </c>
    </row>
    <row r="1932" spans="1:6" x14ac:dyDescent="0.45">
      <c r="A1932" t="s">
        <v>186</v>
      </c>
      <c r="B1932" t="s">
        <v>24</v>
      </c>
      <c r="C1932" t="s">
        <v>20</v>
      </c>
      <c r="D1932">
        <f>VLOOKUP(Schedule!B1932, 'Elo Ratings - Pre Season'!$A$2:$B$31,2, FALSE)</f>
        <v>1535.44519643647</v>
      </c>
      <c r="E1932">
        <f>VLOOKUP(Schedule!C1932, 'Elo Ratings - Pre Season'!$A$2:$B$31,2, FALSE)</f>
        <v>1506.4629567151301</v>
      </c>
      <c r="F1932">
        <v>0.12727272727272701</v>
      </c>
    </row>
    <row r="1933" spans="1:6" x14ac:dyDescent="0.45">
      <c r="A1933" t="s">
        <v>186</v>
      </c>
      <c r="B1933" t="s">
        <v>23</v>
      </c>
      <c r="C1933" t="s">
        <v>41</v>
      </c>
      <c r="D1933">
        <f>VLOOKUP(Schedule!B1933, 'Elo Ratings - Pre Season'!$A$2:$B$31,2, FALSE)</f>
        <v>1455.5883504191299</v>
      </c>
      <c r="E1933">
        <f>VLOOKUP(Schedule!C1933, 'Elo Ratings - Pre Season'!$A$2:$B$31,2, FALSE)</f>
        <v>1537.03223861109</v>
      </c>
      <c r="F1933">
        <v>0.19008264462809901</v>
      </c>
    </row>
    <row r="1934" spans="1:6" x14ac:dyDescent="0.45">
      <c r="A1934" t="s">
        <v>186</v>
      </c>
      <c r="B1934" t="s">
        <v>25</v>
      </c>
      <c r="C1934" t="s">
        <v>26</v>
      </c>
      <c r="D1934">
        <f>VLOOKUP(Schedule!B1934, 'Elo Ratings - Pre Season'!$A$2:$B$31,2, FALSE)</f>
        <v>1433.33420073452</v>
      </c>
      <c r="E1934">
        <f>VLOOKUP(Schedule!C1934, 'Elo Ratings - Pre Season'!$A$2:$B$31,2, FALSE)</f>
        <v>1477.56939209144</v>
      </c>
      <c r="F1934">
        <v>-4.2253521126760597E-2</v>
      </c>
    </row>
    <row r="1935" spans="1:6" x14ac:dyDescent="0.45">
      <c r="A1935" t="s">
        <v>186</v>
      </c>
      <c r="B1935" t="s">
        <v>10</v>
      </c>
      <c r="C1935" t="s">
        <v>39</v>
      </c>
      <c r="D1935">
        <f>VLOOKUP(Schedule!B1935, 'Elo Ratings - Pre Season'!$A$2:$B$31,2, FALSE)</f>
        <v>1513.7838452168801</v>
      </c>
      <c r="E1935">
        <f>VLOOKUP(Schedule!C1935, 'Elo Ratings - Pre Season'!$A$2:$B$31,2, FALSE)</f>
        <v>1505.1761432511801</v>
      </c>
      <c r="F1935">
        <v>2.9239766081871298E-2</v>
      </c>
    </row>
    <row r="1936" spans="1:6" x14ac:dyDescent="0.45">
      <c r="A1936" t="s">
        <v>186</v>
      </c>
      <c r="B1936" t="s">
        <v>33</v>
      </c>
      <c r="C1936" t="s">
        <v>40</v>
      </c>
      <c r="D1936">
        <f>VLOOKUP(Schedule!B1936, 'Elo Ratings - Pre Season'!$A$2:$B$31,2, FALSE)</f>
        <v>1427.1354796158</v>
      </c>
      <c r="E1936">
        <f>VLOOKUP(Schedule!C1936, 'Elo Ratings - Pre Season'!$A$2:$B$31,2, FALSE)</f>
        <v>1511.74507850229</v>
      </c>
      <c r="F1936">
        <v>6.2111801242235101E-3</v>
      </c>
    </row>
    <row r="1937" spans="1:6" x14ac:dyDescent="0.45">
      <c r="A1937" t="s">
        <v>186</v>
      </c>
      <c r="B1937" t="s">
        <v>37</v>
      </c>
      <c r="C1937" t="s">
        <v>19</v>
      </c>
      <c r="D1937">
        <f>VLOOKUP(Schedule!B1937, 'Elo Ratings - Pre Season'!$A$2:$B$31,2, FALSE)</f>
        <v>1526.2027098211199</v>
      </c>
      <c r="E1937">
        <f>VLOOKUP(Schedule!C1937, 'Elo Ratings - Pre Season'!$A$2:$B$31,2, FALSE)</f>
        <v>1501.1235706124401</v>
      </c>
      <c r="F1937">
        <v>2.2471910112359699E-2</v>
      </c>
    </row>
    <row r="1938" spans="1:6" x14ac:dyDescent="0.45">
      <c r="A1938" t="s">
        <v>186</v>
      </c>
      <c r="B1938" t="s">
        <v>11</v>
      </c>
      <c r="C1938" t="s">
        <v>21</v>
      </c>
      <c r="D1938">
        <f>VLOOKUP(Schedule!B1938, 'Elo Ratings - Pre Season'!$A$2:$B$31,2, FALSE)</f>
        <v>1588.6730971234199</v>
      </c>
      <c r="E1938">
        <f>VLOOKUP(Schedule!C1938, 'Elo Ratings - Pre Season'!$A$2:$B$31,2, FALSE)</f>
        <v>1537.2568075547799</v>
      </c>
      <c r="F1938">
        <v>4.2654028436019002E-2</v>
      </c>
    </row>
    <row r="1939" spans="1:6" x14ac:dyDescent="0.45">
      <c r="A1939" t="s">
        <v>187</v>
      </c>
      <c r="B1939" t="s">
        <v>30</v>
      </c>
      <c r="C1939" t="s">
        <v>36</v>
      </c>
      <c r="D1939">
        <f>VLOOKUP(Schedule!B1939, 'Elo Ratings - Pre Season'!$A$2:$B$31,2, FALSE)</f>
        <v>1539.4562396036399</v>
      </c>
      <c r="E1939">
        <f>VLOOKUP(Schedule!C1939, 'Elo Ratings - Pre Season'!$A$2:$B$31,2, FALSE)</f>
        <v>1418.47649220432</v>
      </c>
      <c r="F1939">
        <v>9.3922651933701695E-2</v>
      </c>
    </row>
    <row r="1940" spans="1:6" x14ac:dyDescent="0.45">
      <c r="A1940" t="s">
        <v>187</v>
      </c>
      <c r="B1940" t="s">
        <v>22</v>
      </c>
      <c r="C1940" t="s">
        <v>16</v>
      </c>
      <c r="D1940">
        <f>VLOOKUP(Schedule!B1940, 'Elo Ratings - Pre Season'!$A$2:$B$31,2, FALSE)</f>
        <v>1536.86484917293</v>
      </c>
      <c r="E1940">
        <f>VLOOKUP(Schedule!C1940, 'Elo Ratings - Pre Season'!$A$2:$B$31,2, FALSE)</f>
        <v>1474.3085107648601</v>
      </c>
      <c r="F1940">
        <v>-5.5248618784530601E-3</v>
      </c>
    </row>
    <row r="1941" spans="1:6" x14ac:dyDescent="0.45">
      <c r="A1941" t="s">
        <v>187</v>
      </c>
      <c r="B1941" t="s">
        <v>15</v>
      </c>
      <c r="C1941" t="s">
        <v>29</v>
      </c>
      <c r="D1941">
        <f>VLOOKUP(Schedule!B1941, 'Elo Ratings - Pre Season'!$A$2:$B$31,2, FALSE)</f>
        <v>1535.1075395159701</v>
      </c>
      <c r="E1941">
        <f>VLOOKUP(Schedule!C1941, 'Elo Ratings - Pre Season'!$A$2:$B$31,2, FALSE)</f>
        <v>1559.22207084247</v>
      </c>
      <c r="F1941">
        <v>2.1739130434782698E-2</v>
      </c>
    </row>
    <row r="1942" spans="1:6" x14ac:dyDescent="0.45">
      <c r="A1942" t="s">
        <v>187</v>
      </c>
      <c r="B1942" t="s">
        <v>33</v>
      </c>
      <c r="C1942" t="s">
        <v>40</v>
      </c>
      <c r="D1942">
        <f>VLOOKUP(Schedule!B1942, 'Elo Ratings - Pre Season'!$A$2:$B$31,2, FALSE)</f>
        <v>1427.1354796158</v>
      </c>
      <c r="E1942">
        <f>VLOOKUP(Schedule!C1942, 'Elo Ratings - Pre Season'!$A$2:$B$31,2, FALSE)</f>
        <v>1511.74507850229</v>
      </c>
      <c r="F1942">
        <v>6.2111801242235101E-3</v>
      </c>
    </row>
    <row r="1943" spans="1:6" x14ac:dyDescent="0.45">
      <c r="A1943" t="s">
        <v>187</v>
      </c>
      <c r="B1943" t="s">
        <v>38</v>
      </c>
      <c r="C1943" t="s">
        <v>35</v>
      </c>
      <c r="D1943">
        <f>VLOOKUP(Schedule!B1943, 'Elo Ratings - Pre Season'!$A$2:$B$31,2, FALSE)</f>
        <v>1500.26839934439</v>
      </c>
      <c r="E1943">
        <f>VLOOKUP(Schedule!C1943, 'Elo Ratings - Pre Season'!$A$2:$B$31,2, FALSE)</f>
        <v>1517.8440011816001</v>
      </c>
      <c r="F1943">
        <v>5.1282051282051398E-2</v>
      </c>
    </row>
    <row r="1944" spans="1:6" x14ac:dyDescent="0.45">
      <c r="A1944" t="s">
        <v>187</v>
      </c>
      <c r="B1944" t="s">
        <v>37</v>
      </c>
      <c r="C1944" t="s">
        <v>19</v>
      </c>
      <c r="D1944">
        <f>VLOOKUP(Schedule!B1944, 'Elo Ratings - Pre Season'!$A$2:$B$31,2, FALSE)</f>
        <v>1526.2027098211199</v>
      </c>
      <c r="E1944">
        <f>VLOOKUP(Schedule!C1944, 'Elo Ratings - Pre Season'!$A$2:$B$31,2, FALSE)</f>
        <v>1501.1235706124401</v>
      </c>
      <c r="F1944">
        <v>2.2471910112359699E-2</v>
      </c>
    </row>
    <row r="1945" spans="1:6" x14ac:dyDescent="0.45">
      <c r="A1945" t="s">
        <v>187</v>
      </c>
      <c r="B1945" t="s">
        <v>27</v>
      </c>
      <c r="C1945" t="s">
        <v>32</v>
      </c>
      <c r="D1945">
        <f>VLOOKUP(Schedule!B1945, 'Elo Ratings - Pre Season'!$A$2:$B$31,2, FALSE)</f>
        <v>1488.4482383178499</v>
      </c>
      <c r="E1945">
        <f>VLOOKUP(Schedule!C1945, 'Elo Ratings - Pre Season'!$A$2:$B$31,2, FALSE)</f>
        <v>1514.0316812078199</v>
      </c>
      <c r="F1945">
        <v>4.5751633986928102E-2</v>
      </c>
    </row>
    <row r="1946" spans="1:6" x14ac:dyDescent="0.45">
      <c r="A1946" t="s">
        <v>187</v>
      </c>
      <c r="B1946" t="s">
        <v>28</v>
      </c>
      <c r="C1946" t="s">
        <v>17</v>
      </c>
      <c r="D1946">
        <f>VLOOKUP(Schedule!B1946, 'Elo Ratings - Pre Season'!$A$2:$B$31,2, FALSE)</f>
        <v>1468.3919248330999</v>
      </c>
      <c r="E1946">
        <f>VLOOKUP(Schedule!C1946, 'Elo Ratings - Pre Season'!$A$2:$B$31,2, FALSE)</f>
        <v>1496.2510574284499</v>
      </c>
      <c r="F1946">
        <v>5.7971014492753603E-2</v>
      </c>
    </row>
    <row r="1947" spans="1:6" x14ac:dyDescent="0.45">
      <c r="A1947" t="s">
        <v>187</v>
      </c>
      <c r="B1947" t="s">
        <v>34</v>
      </c>
      <c r="C1947" t="s">
        <v>31</v>
      </c>
      <c r="D1947">
        <f>VLOOKUP(Schedule!B1947, 'Elo Ratings - Pre Season'!$A$2:$B$31,2, FALSE)</f>
        <v>1503.8938502056101</v>
      </c>
      <c r="E1947">
        <f>VLOOKUP(Schedule!C1947, 'Elo Ratings - Pre Season'!$A$2:$B$31,2, FALSE)</f>
        <v>1527.6277566730801</v>
      </c>
      <c r="F1947">
        <v>4.7619047619047603E-2</v>
      </c>
    </row>
    <row r="1948" spans="1:6" x14ac:dyDescent="0.45">
      <c r="A1948" t="s">
        <v>187</v>
      </c>
      <c r="B1948" t="s">
        <v>24</v>
      </c>
      <c r="C1948" t="s">
        <v>20</v>
      </c>
      <c r="D1948">
        <f>VLOOKUP(Schedule!B1948, 'Elo Ratings - Pre Season'!$A$2:$B$31,2, FALSE)</f>
        <v>1535.44519643647</v>
      </c>
      <c r="E1948">
        <f>VLOOKUP(Schedule!C1948, 'Elo Ratings - Pre Season'!$A$2:$B$31,2, FALSE)</f>
        <v>1506.4629567151301</v>
      </c>
      <c r="F1948">
        <v>0.12727272727272701</v>
      </c>
    </row>
    <row r="1949" spans="1:6" x14ac:dyDescent="0.45">
      <c r="A1949" t="s">
        <v>187</v>
      </c>
      <c r="B1949" t="s">
        <v>23</v>
      </c>
      <c r="C1949" t="s">
        <v>41</v>
      </c>
      <c r="D1949">
        <f>VLOOKUP(Schedule!B1949, 'Elo Ratings - Pre Season'!$A$2:$B$31,2, FALSE)</f>
        <v>1455.5883504191299</v>
      </c>
      <c r="E1949">
        <f>VLOOKUP(Schedule!C1949, 'Elo Ratings - Pre Season'!$A$2:$B$31,2, FALSE)</f>
        <v>1537.03223861109</v>
      </c>
      <c r="F1949">
        <v>0.19008264462809901</v>
      </c>
    </row>
    <row r="1950" spans="1:6" x14ac:dyDescent="0.45">
      <c r="A1950" t="s">
        <v>187</v>
      </c>
      <c r="B1950" t="s">
        <v>25</v>
      </c>
      <c r="C1950" t="s">
        <v>26</v>
      </c>
      <c r="D1950">
        <f>VLOOKUP(Schedule!B1950, 'Elo Ratings - Pre Season'!$A$2:$B$31,2, FALSE)</f>
        <v>1433.33420073452</v>
      </c>
      <c r="E1950">
        <f>VLOOKUP(Schedule!C1950, 'Elo Ratings - Pre Season'!$A$2:$B$31,2, FALSE)</f>
        <v>1477.56939209144</v>
      </c>
      <c r="F1950">
        <v>-4.2253521126760597E-2</v>
      </c>
    </row>
    <row r="1951" spans="1:6" x14ac:dyDescent="0.45">
      <c r="A1951" t="s">
        <v>187</v>
      </c>
      <c r="B1951" t="s">
        <v>42</v>
      </c>
      <c r="C1951" t="s">
        <v>18</v>
      </c>
      <c r="D1951">
        <f>VLOOKUP(Schedule!B1951, 'Elo Ratings - Pre Season'!$A$2:$B$31,2, FALSE)</f>
        <v>1590.545270505</v>
      </c>
      <c r="E1951">
        <f>VLOOKUP(Schedule!C1951, 'Elo Ratings - Pre Season'!$A$2:$B$31,2, FALSE)</f>
        <v>1422.7330514932301</v>
      </c>
      <c r="F1951">
        <v>4.3902439024390297E-2</v>
      </c>
    </row>
    <row r="1952" spans="1:6" x14ac:dyDescent="0.45">
      <c r="A1952" t="s">
        <v>187</v>
      </c>
      <c r="B1952" t="s">
        <v>10</v>
      </c>
      <c r="C1952" t="s">
        <v>39</v>
      </c>
      <c r="D1952">
        <f>VLOOKUP(Schedule!B1952, 'Elo Ratings - Pre Season'!$A$2:$B$31,2, FALSE)</f>
        <v>1513.7838452168801</v>
      </c>
      <c r="E1952">
        <f>VLOOKUP(Schedule!C1952, 'Elo Ratings - Pre Season'!$A$2:$B$31,2, FALSE)</f>
        <v>1505.1761432511801</v>
      </c>
      <c r="F1952">
        <v>2.9239766081871298E-2</v>
      </c>
    </row>
    <row r="1953" spans="1:6" x14ac:dyDescent="0.45">
      <c r="A1953" t="s">
        <v>187</v>
      </c>
      <c r="B1953" t="s">
        <v>11</v>
      </c>
      <c r="C1953" t="s">
        <v>21</v>
      </c>
      <c r="D1953">
        <f>VLOOKUP(Schedule!B1953, 'Elo Ratings - Pre Season'!$A$2:$B$31,2, FALSE)</f>
        <v>1588.6730971234199</v>
      </c>
      <c r="E1953">
        <f>VLOOKUP(Schedule!C1953, 'Elo Ratings - Pre Season'!$A$2:$B$31,2, FALSE)</f>
        <v>1537.2568075547799</v>
      </c>
      <c r="F1953">
        <v>4.2654028436019002E-2</v>
      </c>
    </row>
    <row r="1954" spans="1:6" x14ac:dyDescent="0.45">
      <c r="A1954" t="s">
        <v>188</v>
      </c>
      <c r="B1954" t="s">
        <v>38</v>
      </c>
      <c r="C1954" t="s">
        <v>35</v>
      </c>
      <c r="D1954">
        <f>VLOOKUP(Schedule!B1954, 'Elo Ratings - Pre Season'!$A$2:$B$31,2, FALSE)</f>
        <v>1500.26839934439</v>
      </c>
      <c r="E1954">
        <f>VLOOKUP(Schedule!C1954, 'Elo Ratings - Pre Season'!$A$2:$B$31,2, FALSE)</f>
        <v>1517.8440011816001</v>
      </c>
      <c r="F1954">
        <v>5.1282051282051398E-2</v>
      </c>
    </row>
    <row r="1955" spans="1:6" x14ac:dyDescent="0.45">
      <c r="A1955" t="s">
        <v>188</v>
      </c>
      <c r="B1955" t="s">
        <v>15</v>
      </c>
      <c r="C1955" t="s">
        <v>29</v>
      </c>
      <c r="D1955">
        <f>VLOOKUP(Schedule!B1955, 'Elo Ratings - Pre Season'!$A$2:$B$31,2, FALSE)</f>
        <v>1535.1075395159701</v>
      </c>
      <c r="E1955">
        <f>VLOOKUP(Schedule!C1955, 'Elo Ratings - Pre Season'!$A$2:$B$31,2, FALSE)</f>
        <v>1559.22207084247</v>
      </c>
      <c r="F1955">
        <v>2.1739130434782698E-2</v>
      </c>
    </row>
    <row r="1956" spans="1:6" x14ac:dyDescent="0.45">
      <c r="A1956" t="s">
        <v>188</v>
      </c>
      <c r="B1956" t="s">
        <v>28</v>
      </c>
      <c r="C1956" t="s">
        <v>17</v>
      </c>
      <c r="D1956">
        <f>VLOOKUP(Schedule!B1956, 'Elo Ratings - Pre Season'!$A$2:$B$31,2, FALSE)</f>
        <v>1468.3919248330999</v>
      </c>
      <c r="E1956">
        <f>VLOOKUP(Schedule!C1956, 'Elo Ratings - Pre Season'!$A$2:$B$31,2, FALSE)</f>
        <v>1496.2510574284499</v>
      </c>
      <c r="F1956">
        <v>5.7971014492753603E-2</v>
      </c>
    </row>
    <row r="1957" spans="1:6" x14ac:dyDescent="0.45">
      <c r="A1957" t="s">
        <v>188</v>
      </c>
      <c r="B1957" t="s">
        <v>42</v>
      </c>
      <c r="C1957" t="s">
        <v>18</v>
      </c>
      <c r="D1957">
        <f>VLOOKUP(Schedule!B1957, 'Elo Ratings - Pre Season'!$A$2:$B$31,2, FALSE)</f>
        <v>1590.545270505</v>
      </c>
      <c r="E1957">
        <f>VLOOKUP(Schedule!C1957, 'Elo Ratings - Pre Season'!$A$2:$B$31,2, FALSE)</f>
        <v>1422.7330514932301</v>
      </c>
      <c r="F1957">
        <v>4.3902439024390297E-2</v>
      </c>
    </row>
    <row r="1958" spans="1:6" x14ac:dyDescent="0.45">
      <c r="A1958" t="s">
        <v>188</v>
      </c>
      <c r="B1958" t="s">
        <v>30</v>
      </c>
      <c r="C1958" t="s">
        <v>36</v>
      </c>
      <c r="D1958">
        <f>VLOOKUP(Schedule!B1958, 'Elo Ratings - Pre Season'!$A$2:$B$31,2, FALSE)</f>
        <v>1539.4562396036399</v>
      </c>
      <c r="E1958">
        <f>VLOOKUP(Schedule!C1958, 'Elo Ratings - Pre Season'!$A$2:$B$31,2, FALSE)</f>
        <v>1418.47649220432</v>
      </c>
      <c r="F1958">
        <v>9.3922651933701695E-2</v>
      </c>
    </row>
    <row r="1959" spans="1:6" x14ac:dyDescent="0.45">
      <c r="A1959" t="s">
        <v>188</v>
      </c>
      <c r="B1959" t="s">
        <v>22</v>
      </c>
      <c r="C1959" t="s">
        <v>16</v>
      </c>
      <c r="D1959">
        <f>VLOOKUP(Schedule!B1959, 'Elo Ratings - Pre Season'!$A$2:$B$31,2, FALSE)</f>
        <v>1536.86484917293</v>
      </c>
      <c r="E1959">
        <f>VLOOKUP(Schedule!C1959, 'Elo Ratings - Pre Season'!$A$2:$B$31,2, FALSE)</f>
        <v>1474.3085107648601</v>
      </c>
      <c r="F1959">
        <v>-5.5248618784530601E-3</v>
      </c>
    </row>
    <row r="1960" spans="1:6" x14ac:dyDescent="0.45">
      <c r="A1960" t="s">
        <v>188</v>
      </c>
      <c r="B1960" t="s">
        <v>34</v>
      </c>
      <c r="C1960" t="s">
        <v>31</v>
      </c>
      <c r="D1960">
        <f>VLOOKUP(Schedule!B1960, 'Elo Ratings - Pre Season'!$A$2:$B$31,2, FALSE)</f>
        <v>1503.8938502056101</v>
      </c>
      <c r="E1960">
        <f>VLOOKUP(Schedule!C1960, 'Elo Ratings - Pre Season'!$A$2:$B$31,2, FALSE)</f>
        <v>1527.6277566730801</v>
      </c>
      <c r="F1960">
        <v>4.7619047619047603E-2</v>
      </c>
    </row>
    <row r="1961" spans="1:6" x14ac:dyDescent="0.45">
      <c r="A1961" t="s">
        <v>188</v>
      </c>
      <c r="B1961" t="s">
        <v>27</v>
      </c>
      <c r="C1961" t="s">
        <v>32</v>
      </c>
      <c r="D1961">
        <f>VLOOKUP(Schedule!B1961, 'Elo Ratings - Pre Season'!$A$2:$B$31,2, FALSE)</f>
        <v>1488.4482383178499</v>
      </c>
      <c r="E1961">
        <f>VLOOKUP(Schedule!C1961, 'Elo Ratings - Pre Season'!$A$2:$B$31,2, FALSE)</f>
        <v>1514.0316812078199</v>
      </c>
      <c r="F1961">
        <v>4.5751633986928102E-2</v>
      </c>
    </row>
    <row r="1962" spans="1:6" x14ac:dyDescent="0.45">
      <c r="A1962" t="s">
        <v>188</v>
      </c>
      <c r="B1962" t="s">
        <v>24</v>
      </c>
      <c r="C1962" t="s">
        <v>20</v>
      </c>
      <c r="D1962">
        <f>VLOOKUP(Schedule!B1962, 'Elo Ratings - Pre Season'!$A$2:$B$31,2, FALSE)</f>
        <v>1535.44519643647</v>
      </c>
      <c r="E1962">
        <f>VLOOKUP(Schedule!C1962, 'Elo Ratings - Pre Season'!$A$2:$B$31,2, FALSE)</f>
        <v>1506.4629567151301</v>
      </c>
      <c r="F1962">
        <v>0.12727272727272701</v>
      </c>
    </row>
    <row r="1963" spans="1:6" x14ac:dyDescent="0.45">
      <c r="A1963" t="s">
        <v>188</v>
      </c>
      <c r="B1963" t="s">
        <v>23</v>
      </c>
      <c r="C1963" t="s">
        <v>41</v>
      </c>
      <c r="D1963">
        <f>VLOOKUP(Schedule!B1963, 'Elo Ratings - Pre Season'!$A$2:$B$31,2, FALSE)</f>
        <v>1455.5883504191299</v>
      </c>
      <c r="E1963">
        <f>VLOOKUP(Schedule!C1963, 'Elo Ratings - Pre Season'!$A$2:$B$31,2, FALSE)</f>
        <v>1537.03223861109</v>
      </c>
      <c r="F1963">
        <v>0.19008264462809901</v>
      </c>
    </row>
    <row r="1964" spans="1:6" x14ac:dyDescent="0.45">
      <c r="A1964" t="s">
        <v>188</v>
      </c>
      <c r="B1964" t="s">
        <v>25</v>
      </c>
      <c r="C1964" t="s">
        <v>26</v>
      </c>
      <c r="D1964">
        <f>VLOOKUP(Schedule!B1964, 'Elo Ratings - Pre Season'!$A$2:$B$31,2, FALSE)</f>
        <v>1433.33420073452</v>
      </c>
      <c r="E1964">
        <f>VLOOKUP(Schedule!C1964, 'Elo Ratings - Pre Season'!$A$2:$B$31,2, FALSE)</f>
        <v>1477.56939209144</v>
      </c>
      <c r="F1964">
        <v>-4.2253521126760597E-2</v>
      </c>
    </row>
    <row r="1965" spans="1:6" x14ac:dyDescent="0.45">
      <c r="A1965" t="s">
        <v>188</v>
      </c>
      <c r="B1965" t="s">
        <v>33</v>
      </c>
      <c r="C1965" t="s">
        <v>40</v>
      </c>
      <c r="D1965">
        <f>VLOOKUP(Schedule!B1965, 'Elo Ratings - Pre Season'!$A$2:$B$31,2, FALSE)</f>
        <v>1427.1354796158</v>
      </c>
      <c r="E1965">
        <f>VLOOKUP(Schedule!C1965, 'Elo Ratings - Pre Season'!$A$2:$B$31,2, FALSE)</f>
        <v>1511.74507850229</v>
      </c>
      <c r="F1965">
        <v>6.2111801242235101E-3</v>
      </c>
    </row>
    <row r="1966" spans="1:6" x14ac:dyDescent="0.45">
      <c r="A1966" t="s">
        <v>188</v>
      </c>
      <c r="B1966" t="s">
        <v>10</v>
      </c>
      <c r="C1966" t="s">
        <v>39</v>
      </c>
      <c r="D1966">
        <f>VLOOKUP(Schedule!B1966, 'Elo Ratings - Pre Season'!$A$2:$B$31,2, FALSE)</f>
        <v>1513.7838452168801</v>
      </c>
      <c r="E1966">
        <f>VLOOKUP(Schedule!C1966, 'Elo Ratings - Pre Season'!$A$2:$B$31,2, FALSE)</f>
        <v>1505.1761432511801</v>
      </c>
      <c r="F1966">
        <v>2.9239766081871298E-2</v>
      </c>
    </row>
    <row r="1967" spans="1:6" x14ac:dyDescent="0.45">
      <c r="A1967" t="s">
        <v>188</v>
      </c>
      <c r="B1967" t="s">
        <v>37</v>
      </c>
      <c r="C1967" t="s">
        <v>19</v>
      </c>
      <c r="D1967">
        <f>VLOOKUP(Schedule!B1967, 'Elo Ratings - Pre Season'!$A$2:$B$31,2, FALSE)</f>
        <v>1526.2027098211199</v>
      </c>
      <c r="E1967">
        <f>VLOOKUP(Schedule!C1967, 'Elo Ratings - Pre Season'!$A$2:$B$31,2, FALSE)</f>
        <v>1501.1235706124401</v>
      </c>
      <c r="F1967">
        <v>2.2471910112359699E-2</v>
      </c>
    </row>
    <row r="1968" spans="1:6" x14ac:dyDescent="0.45">
      <c r="A1968" t="s">
        <v>188</v>
      </c>
      <c r="B1968" t="s">
        <v>11</v>
      </c>
      <c r="C1968" t="s">
        <v>21</v>
      </c>
      <c r="D1968">
        <f>VLOOKUP(Schedule!B1968, 'Elo Ratings - Pre Season'!$A$2:$B$31,2, FALSE)</f>
        <v>1588.6730971234199</v>
      </c>
      <c r="E1968">
        <f>VLOOKUP(Schedule!C1968, 'Elo Ratings - Pre Season'!$A$2:$B$31,2, FALSE)</f>
        <v>1537.2568075547799</v>
      </c>
      <c r="F1968">
        <v>4.2654028436019002E-2</v>
      </c>
    </row>
    <row r="1969" spans="1:6" x14ac:dyDescent="0.45">
      <c r="A1969" t="s">
        <v>189</v>
      </c>
      <c r="B1969" t="s">
        <v>34</v>
      </c>
      <c r="C1969" t="s">
        <v>23</v>
      </c>
      <c r="D1969">
        <f>VLOOKUP(Schedule!B1969, 'Elo Ratings - Pre Season'!$A$2:$B$31,2, FALSE)</f>
        <v>1503.8938502056101</v>
      </c>
      <c r="E1969">
        <f>VLOOKUP(Schedule!C1969, 'Elo Ratings - Pre Season'!$A$2:$B$31,2, FALSE)</f>
        <v>1455.5883504191299</v>
      </c>
      <c r="F1969">
        <v>4.7619047619047603E-2</v>
      </c>
    </row>
    <row r="1970" spans="1:6" x14ac:dyDescent="0.45">
      <c r="A1970" t="s">
        <v>189</v>
      </c>
      <c r="B1970" t="s">
        <v>28</v>
      </c>
      <c r="C1970" t="s">
        <v>32</v>
      </c>
      <c r="D1970">
        <f>VLOOKUP(Schedule!B1970, 'Elo Ratings - Pre Season'!$A$2:$B$31,2, FALSE)</f>
        <v>1468.3919248330999</v>
      </c>
      <c r="E1970">
        <f>VLOOKUP(Schedule!C1970, 'Elo Ratings - Pre Season'!$A$2:$B$31,2, FALSE)</f>
        <v>1514.0316812078199</v>
      </c>
      <c r="F1970">
        <v>5.7971014492753603E-2</v>
      </c>
    </row>
    <row r="1971" spans="1:6" x14ac:dyDescent="0.45">
      <c r="A1971" t="s">
        <v>189</v>
      </c>
      <c r="B1971" t="s">
        <v>41</v>
      </c>
      <c r="C1971" t="s">
        <v>29</v>
      </c>
      <c r="D1971">
        <f>VLOOKUP(Schedule!B1971, 'Elo Ratings - Pre Season'!$A$2:$B$31,2, FALSE)</f>
        <v>1537.03223861109</v>
      </c>
      <c r="E1971">
        <f>VLOOKUP(Schedule!C1971, 'Elo Ratings - Pre Season'!$A$2:$B$31,2, FALSE)</f>
        <v>1559.22207084247</v>
      </c>
      <c r="F1971">
        <v>8.4745762711864403E-2</v>
      </c>
    </row>
    <row r="1972" spans="1:6" x14ac:dyDescent="0.45">
      <c r="A1972" t="s">
        <v>189</v>
      </c>
      <c r="B1972" t="s">
        <v>18</v>
      </c>
      <c r="C1972" t="s">
        <v>30</v>
      </c>
      <c r="D1972">
        <f>VLOOKUP(Schedule!B1972, 'Elo Ratings - Pre Season'!$A$2:$B$31,2, FALSE)</f>
        <v>1422.7330514932301</v>
      </c>
      <c r="E1972">
        <f>VLOOKUP(Schedule!C1972, 'Elo Ratings - Pre Season'!$A$2:$B$31,2, FALSE)</f>
        <v>1539.4562396036399</v>
      </c>
      <c r="F1972">
        <v>-4.76190476190477E-2</v>
      </c>
    </row>
    <row r="1973" spans="1:6" x14ac:dyDescent="0.45">
      <c r="A1973" t="s">
        <v>189</v>
      </c>
      <c r="B1973" t="s">
        <v>38</v>
      </c>
      <c r="C1973" t="s">
        <v>22</v>
      </c>
      <c r="D1973">
        <f>VLOOKUP(Schedule!B1973, 'Elo Ratings - Pre Season'!$A$2:$B$31,2, FALSE)</f>
        <v>1500.26839934439</v>
      </c>
      <c r="E1973">
        <f>VLOOKUP(Schedule!C1973, 'Elo Ratings - Pre Season'!$A$2:$B$31,2, FALSE)</f>
        <v>1536.86484917293</v>
      </c>
      <c r="F1973">
        <v>5.1282051282051398E-2</v>
      </c>
    </row>
    <row r="1974" spans="1:6" x14ac:dyDescent="0.45">
      <c r="A1974" t="s">
        <v>189</v>
      </c>
      <c r="B1974" t="s">
        <v>24</v>
      </c>
      <c r="C1974" t="s">
        <v>42</v>
      </c>
      <c r="D1974">
        <f>VLOOKUP(Schedule!B1974, 'Elo Ratings - Pre Season'!$A$2:$B$31,2, FALSE)</f>
        <v>1535.44519643647</v>
      </c>
      <c r="E1974">
        <f>VLOOKUP(Schedule!C1974, 'Elo Ratings - Pre Season'!$A$2:$B$31,2, FALSE)</f>
        <v>1590.545270505</v>
      </c>
      <c r="F1974">
        <v>0.12727272727272701</v>
      </c>
    </row>
    <row r="1975" spans="1:6" x14ac:dyDescent="0.45">
      <c r="A1975" t="s">
        <v>189</v>
      </c>
      <c r="B1975" t="s">
        <v>20</v>
      </c>
      <c r="C1975" t="s">
        <v>10</v>
      </c>
      <c r="D1975">
        <f>VLOOKUP(Schedule!B1975, 'Elo Ratings - Pre Season'!$A$2:$B$31,2, FALSE)</f>
        <v>1506.4629567151301</v>
      </c>
      <c r="E1975">
        <f>VLOOKUP(Schedule!C1975, 'Elo Ratings - Pre Season'!$A$2:$B$31,2, FALSE)</f>
        <v>1513.7838452168801</v>
      </c>
      <c r="F1975">
        <v>7.3170731707316999E-2</v>
      </c>
    </row>
    <row r="1976" spans="1:6" x14ac:dyDescent="0.45">
      <c r="A1976" t="s">
        <v>189</v>
      </c>
      <c r="B1976" t="s">
        <v>25</v>
      </c>
      <c r="C1976" t="s">
        <v>26</v>
      </c>
      <c r="D1976">
        <f>VLOOKUP(Schedule!B1976, 'Elo Ratings - Pre Season'!$A$2:$B$31,2, FALSE)</f>
        <v>1433.33420073452</v>
      </c>
      <c r="E1976">
        <f>VLOOKUP(Schedule!C1976, 'Elo Ratings - Pre Season'!$A$2:$B$31,2, FALSE)</f>
        <v>1477.56939209144</v>
      </c>
      <c r="F1976">
        <v>-4.2253521126760597E-2</v>
      </c>
    </row>
    <row r="1977" spans="1:6" x14ac:dyDescent="0.45">
      <c r="A1977" t="s">
        <v>189</v>
      </c>
      <c r="B1977" t="s">
        <v>36</v>
      </c>
      <c r="C1977" t="s">
        <v>27</v>
      </c>
      <c r="D1977">
        <f>VLOOKUP(Schedule!B1977, 'Elo Ratings - Pre Season'!$A$2:$B$31,2, FALSE)</f>
        <v>1418.47649220432</v>
      </c>
      <c r="E1977">
        <f>VLOOKUP(Schedule!C1977, 'Elo Ratings - Pre Season'!$A$2:$B$31,2, FALSE)</f>
        <v>1488.4482383178499</v>
      </c>
      <c r="F1977">
        <v>0.22834645669291301</v>
      </c>
    </row>
    <row r="1978" spans="1:6" x14ac:dyDescent="0.45">
      <c r="A1978" t="s">
        <v>189</v>
      </c>
      <c r="B1978" t="s">
        <v>37</v>
      </c>
      <c r="C1978" t="s">
        <v>21</v>
      </c>
      <c r="D1978">
        <f>VLOOKUP(Schedule!B1978, 'Elo Ratings - Pre Season'!$A$2:$B$31,2, FALSE)</f>
        <v>1526.2027098211199</v>
      </c>
      <c r="E1978">
        <f>VLOOKUP(Schedule!C1978, 'Elo Ratings - Pre Season'!$A$2:$B$31,2, FALSE)</f>
        <v>1537.2568075547799</v>
      </c>
      <c r="F1978">
        <v>2.2471910112359699E-2</v>
      </c>
    </row>
    <row r="1979" spans="1:6" x14ac:dyDescent="0.45">
      <c r="A1979" t="s">
        <v>190</v>
      </c>
      <c r="B1979" t="s">
        <v>26</v>
      </c>
      <c r="C1979" t="s">
        <v>16</v>
      </c>
      <c r="D1979">
        <f>VLOOKUP(Schedule!B1979, 'Elo Ratings - Pre Season'!$A$2:$B$31,2, FALSE)</f>
        <v>1477.56939209144</v>
      </c>
      <c r="E1979">
        <f>VLOOKUP(Schedule!C1979, 'Elo Ratings - Pre Season'!$A$2:$B$31,2, FALSE)</f>
        <v>1474.3085107648601</v>
      </c>
      <c r="F1979">
        <v>7.6687116564418296E-3</v>
      </c>
    </row>
    <row r="1980" spans="1:6" x14ac:dyDescent="0.45">
      <c r="A1980" t="s">
        <v>190</v>
      </c>
      <c r="B1980" t="s">
        <v>34</v>
      </c>
      <c r="C1980" t="s">
        <v>23</v>
      </c>
      <c r="D1980">
        <f>VLOOKUP(Schedule!B1980, 'Elo Ratings - Pre Season'!$A$2:$B$31,2, FALSE)</f>
        <v>1503.8938502056101</v>
      </c>
      <c r="E1980">
        <f>VLOOKUP(Schedule!C1980, 'Elo Ratings - Pre Season'!$A$2:$B$31,2, FALSE)</f>
        <v>1455.5883504191299</v>
      </c>
      <c r="F1980">
        <v>4.7619047619047603E-2</v>
      </c>
    </row>
    <row r="1981" spans="1:6" x14ac:dyDescent="0.45">
      <c r="A1981" t="s">
        <v>190</v>
      </c>
      <c r="B1981" t="s">
        <v>17</v>
      </c>
      <c r="C1981" t="s">
        <v>33</v>
      </c>
      <c r="D1981">
        <f>VLOOKUP(Schedule!B1981, 'Elo Ratings - Pre Season'!$A$2:$B$31,2, FALSE)</f>
        <v>1496.2510574284499</v>
      </c>
      <c r="E1981">
        <f>VLOOKUP(Schedule!C1981, 'Elo Ratings - Pre Season'!$A$2:$B$31,2, FALSE)</f>
        <v>1427.1354796158</v>
      </c>
      <c r="F1981">
        <v>-1.38888888888888E-2</v>
      </c>
    </row>
    <row r="1982" spans="1:6" x14ac:dyDescent="0.45">
      <c r="A1982" t="s">
        <v>190</v>
      </c>
      <c r="B1982" t="s">
        <v>28</v>
      </c>
      <c r="C1982" t="s">
        <v>32</v>
      </c>
      <c r="D1982">
        <f>VLOOKUP(Schedule!B1982, 'Elo Ratings - Pre Season'!$A$2:$B$31,2, FALSE)</f>
        <v>1468.3919248330999</v>
      </c>
      <c r="E1982">
        <f>VLOOKUP(Schedule!C1982, 'Elo Ratings - Pre Season'!$A$2:$B$31,2, FALSE)</f>
        <v>1514.0316812078199</v>
      </c>
      <c r="F1982">
        <v>5.7971014492753603E-2</v>
      </c>
    </row>
    <row r="1983" spans="1:6" x14ac:dyDescent="0.45">
      <c r="A1983" t="s">
        <v>190</v>
      </c>
      <c r="B1983" t="s">
        <v>41</v>
      </c>
      <c r="C1983" t="s">
        <v>29</v>
      </c>
      <c r="D1983">
        <f>VLOOKUP(Schedule!B1983, 'Elo Ratings - Pre Season'!$A$2:$B$31,2, FALSE)</f>
        <v>1537.03223861109</v>
      </c>
      <c r="E1983">
        <f>VLOOKUP(Schedule!C1983, 'Elo Ratings - Pre Season'!$A$2:$B$31,2, FALSE)</f>
        <v>1559.22207084247</v>
      </c>
      <c r="F1983">
        <v>8.4745762711864403E-2</v>
      </c>
    </row>
    <row r="1984" spans="1:6" x14ac:dyDescent="0.45">
      <c r="A1984" t="s">
        <v>190</v>
      </c>
      <c r="B1984" t="s">
        <v>18</v>
      </c>
      <c r="C1984" t="s">
        <v>30</v>
      </c>
      <c r="D1984">
        <f>VLOOKUP(Schedule!B1984, 'Elo Ratings - Pre Season'!$A$2:$B$31,2, FALSE)</f>
        <v>1422.7330514932301</v>
      </c>
      <c r="E1984">
        <f>VLOOKUP(Schedule!C1984, 'Elo Ratings - Pre Season'!$A$2:$B$31,2, FALSE)</f>
        <v>1539.4562396036399</v>
      </c>
      <c r="F1984">
        <v>-4.76190476190477E-2</v>
      </c>
    </row>
    <row r="1985" spans="1:6" x14ac:dyDescent="0.45">
      <c r="A1985" t="s">
        <v>190</v>
      </c>
      <c r="B1985" t="s">
        <v>38</v>
      </c>
      <c r="C1985" t="s">
        <v>22</v>
      </c>
      <c r="D1985">
        <f>VLOOKUP(Schedule!B1985, 'Elo Ratings - Pre Season'!$A$2:$B$31,2, FALSE)</f>
        <v>1500.26839934439</v>
      </c>
      <c r="E1985">
        <f>VLOOKUP(Schedule!C1985, 'Elo Ratings - Pre Season'!$A$2:$B$31,2, FALSE)</f>
        <v>1536.86484917293</v>
      </c>
      <c r="F1985">
        <v>5.1282051282051398E-2</v>
      </c>
    </row>
    <row r="1986" spans="1:6" x14ac:dyDescent="0.45">
      <c r="A1986" t="s">
        <v>190</v>
      </c>
      <c r="B1986" t="s">
        <v>24</v>
      </c>
      <c r="C1986" t="s">
        <v>42</v>
      </c>
      <c r="D1986">
        <f>VLOOKUP(Schedule!B1986, 'Elo Ratings - Pre Season'!$A$2:$B$31,2, FALSE)</f>
        <v>1535.44519643647</v>
      </c>
      <c r="E1986">
        <f>VLOOKUP(Schedule!C1986, 'Elo Ratings - Pre Season'!$A$2:$B$31,2, FALSE)</f>
        <v>1590.545270505</v>
      </c>
      <c r="F1986">
        <v>0.12727272727272701</v>
      </c>
    </row>
    <row r="1987" spans="1:6" x14ac:dyDescent="0.45">
      <c r="A1987" t="s">
        <v>190</v>
      </c>
      <c r="B1987" t="s">
        <v>20</v>
      </c>
      <c r="C1987" t="s">
        <v>10</v>
      </c>
      <c r="D1987">
        <f>VLOOKUP(Schedule!B1987, 'Elo Ratings - Pre Season'!$A$2:$B$31,2, FALSE)</f>
        <v>1506.4629567151301</v>
      </c>
      <c r="E1987">
        <f>VLOOKUP(Schedule!C1987, 'Elo Ratings - Pre Season'!$A$2:$B$31,2, FALSE)</f>
        <v>1513.7838452168801</v>
      </c>
      <c r="F1987">
        <v>7.3170731707316999E-2</v>
      </c>
    </row>
    <row r="1988" spans="1:6" x14ac:dyDescent="0.45">
      <c r="A1988" t="s">
        <v>190</v>
      </c>
      <c r="B1988" t="s">
        <v>25</v>
      </c>
      <c r="C1988" t="s">
        <v>31</v>
      </c>
      <c r="D1988">
        <f>VLOOKUP(Schedule!B1988, 'Elo Ratings - Pre Season'!$A$2:$B$31,2, FALSE)</f>
        <v>1433.33420073452</v>
      </c>
      <c r="E1988">
        <f>VLOOKUP(Schedule!C1988, 'Elo Ratings - Pre Season'!$A$2:$B$31,2, FALSE)</f>
        <v>1527.6277566730801</v>
      </c>
      <c r="F1988">
        <v>-4.2253521126760597E-2</v>
      </c>
    </row>
    <row r="1989" spans="1:6" x14ac:dyDescent="0.45">
      <c r="A1989" t="s">
        <v>190</v>
      </c>
      <c r="B1989" t="s">
        <v>40</v>
      </c>
      <c r="C1989" t="s">
        <v>19</v>
      </c>
      <c r="D1989">
        <f>VLOOKUP(Schedule!B1989, 'Elo Ratings - Pre Season'!$A$2:$B$31,2, FALSE)</f>
        <v>1511.74507850229</v>
      </c>
      <c r="E1989">
        <f>VLOOKUP(Schedule!C1989, 'Elo Ratings - Pre Season'!$A$2:$B$31,2, FALSE)</f>
        <v>1501.1235706124401</v>
      </c>
      <c r="F1989">
        <v>6.7415730337078705E-2</v>
      </c>
    </row>
    <row r="1990" spans="1:6" x14ac:dyDescent="0.45">
      <c r="A1990" t="s">
        <v>190</v>
      </c>
      <c r="B1990" t="s">
        <v>36</v>
      </c>
      <c r="C1990" t="s">
        <v>27</v>
      </c>
      <c r="D1990">
        <f>VLOOKUP(Schedule!B1990, 'Elo Ratings - Pre Season'!$A$2:$B$31,2, FALSE)</f>
        <v>1418.47649220432</v>
      </c>
      <c r="E1990">
        <f>VLOOKUP(Schedule!C1990, 'Elo Ratings - Pre Season'!$A$2:$B$31,2, FALSE)</f>
        <v>1488.4482383178499</v>
      </c>
      <c r="F1990">
        <v>0.22834645669291301</v>
      </c>
    </row>
    <row r="1991" spans="1:6" x14ac:dyDescent="0.45">
      <c r="A1991" t="s">
        <v>190</v>
      </c>
      <c r="B1991" t="s">
        <v>35</v>
      </c>
      <c r="C1991" t="s">
        <v>39</v>
      </c>
      <c r="D1991">
        <f>VLOOKUP(Schedule!B1991, 'Elo Ratings - Pre Season'!$A$2:$B$31,2, FALSE)</f>
        <v>1517.8440011816001</v>
      </c>
      <c r="E1991">
        <f>VLOOKUP(Schedule!C1991, 'Elo Ratings - Pre Season'!$A$2:$B$31,2, FALSE)</f>
        <v>1505.1761432511801</v>
      </c>
      <c r="F1991">
        <v>5.0632911392405201E-2</v>
      </c>
    </row>
    <row r="1992" spans="1:6" x14ac:dyDescent="0.45">
      <c r="A1992" t="s">
        <v>190</v>
      </c>
      <c r="B1992" t="s">
        <v>37</v>
      </c>
      <c r="C1992" t="s">
        <v>21</v>
      </c>
      <c r="D1992">
        <f>VLOOKUP(Schedule!B1992, 'Elo Ratings - Pre Season'!$A$2:$B$31,2, FALSE)</f>
        <v>1526.2027098211199</v>
      </c>
      <c r="E1992">
        <f>VLOOKUP(Schedule!C1992, 'Elo Ratings - Pre Season'!$A$2:$B$31,2, FALSE)</f>
        <v>1537.2568075547799</v>
      </c>
      <c r="F1992">
        <v>2.2471910112359699E-2</v>
      </c>
    </row>
    <row r="1993" spans="1:6" x14ac:dyDescent="0.45">
      <c r="A1993" t="s">
        <v>190</v>
      </c>
      <c r="B1993" t="s">
        <v>11</v>
      </c>
      <c r="C1993" t="s">
        <v>15</v>
      </c>
      <c r="D1993">
        <f>VLOOKUP(Schedule!B1993, 'Elo Ratings - Pre Season'!$A$2:$B$31,2, FALSE)</f>
        <v>1588.6730971234199</v>
      </c>
      <c r="E1993">
        <f>VLOOKUP(Schedule!C1993, 'Elo Ratings - Pre Season'!$A$2:$B$31,2, FALSE)</f>
        <v>1535.1075395159701</v>
      </c>
      <c r="F1993">
        <v>4.2654028436019002E-2</v>
      </c>
    </row>
    <row r="1994" spans="1:6" x14ac:dyDescent="0.45">
      <c r="A1994" t="s">
        <v>191</v>
      </c>
      <c r="B1994" t="s">
        <v>28</v>
      </c>
      <c r="C1994" t="s">
        <v>32</v>
      </c>
      <c r="D1994">
        <f>VLOOKUP(Schedule!B1994, 'Elo Ratings - Pre Season'!$A$2:$B$31,2, FALSE)</f>
        <v>1468.3919248330999</v>
      </c>
      <c r="E1994">
        <f>VLOOKUP(Schedule!C1994, 'Elo Ratings - Pre Season'!$A$2:$B$31,2, FALSE)</f>
        <v>1514.0316812078199</v>
      </c>
      <c r="F1994">
        <v>5.7971014492753603E-2</v>
      </c>
    </row>
    <row r="1995" spans="1:6" x14ac:dyDescent="0.45">
      <c r="A1995" t="s">
        <v>191</v>
      </c>
      <c r="B1995" t="s">
        <v>34</v>
      </c>
      <c r="C1995" t="s">
        <v>23</v>
      </c>
      <c r="D1995">
        <f>VLOOKUP(Schedule!B1995, 'Elo Ratings - Pre Season'!$A$2:$B$31,2, FALSE)</f>
        <v>1503.8938502056101</v>
      </c>
      <c r="E1995">
        <f>VLOOKUP(Schedule!C1995, 'Elo Ratings - Pre Season'!$A$2:$B$31,2, FALSE)</f>
        <v>1455.5883504191299</v>
      </c>
      <c r="F1995">
        <v>4.7619047619047603E-2</v>
      </c>
    </row>
    <row r="1996" spans="1:6" x14ac:dyDescent="0.45">
      <c r="A1996" t="s">
        <v>191</v>
      </c>
      <c r="B1996" t="s">
        <v>41</v>
      </c>
      <c r="C1996" t="s">
        <v>29</v>
      </c>
      <c r="D1996">
        <f>VLOOKUP(Schedule!B1996, 'Elo Ratings - Pre Season'!$A$2:$B$31,2, FALSE)</f>
        <v>1537.03223861109</v>
      </c>
      <c r="E1996">
        <f>VLOOKUP(Schedule!C1996, 'Elo Ratings - Pre Season'!$A$2:$B$31,2, FALSE)</f>
        <v>1559.22207084247</v>
      </c>
      <c r="F1996">
        <v>8.4745762711864403E-2</v>
      </c>
    </row>
    <row r="1997" spans="1:6" x14ac:dyDescent="0.45">
      <c r="A1997" t="s">
        <v>191</v>
      </c>
      <c r="B1997" t="s">
        <v>37</v>
      </c>
      <c r="C1997" t="s">
        <v>21</v>
      </c>
      <c r="D1997">
        <f>VLOOKUP(Schedule!B1997, 'Elo Ratings - Pre Season'!$A$2:$B$31,2, FALSE)</f>
        <v>1526.2027098211199</v>
      </c>
      <c r="E1997">
        <f>VLOOKUP(Schedule!C1997, 'Elo Ratings - Pre Season'!$A$2:$B$31,2, FALSE)</f>
        <v>1537.2568075547799</v>
      </c>
      <c r="F1997">
        <v>2.2471910112359699E-2</v>
      </c>
    </row>
    <row r="1998" spans="1:6" x14ac:dyDescent="0.45">
      <c r="A1998" t="s">
        <v>191</v>
      </c>
      <c r="B1998" t="s">
        <v>26</v>
      </c>
      <c r="C1998" t="s">
        <v>16</v>
      </c>
      <c r="D1998">
        <f>VLOOKUP(Schedule!B1998, 'Elo Ratings - Pre Season'!$A$2:$B$31,2, FALSE)</f>
        <v>1477.56939209144</v>
      </c>
      <c r="E1998">
        <f>VLOOKUP(Schedule!C1998, 'Elo Ratings - Pre Season'!$A$2:$B$31,2, FALSE)</f>
        <v>1474.3085107648601</v>
      </c>
      <c r="F1998">
        <v>7.6687116564418296E-3</v>
      </c>
    </row>
    <row r="1999" spans="1:6" x14ac:dyDescent="0.45">
      <c r="A1999" t="s">
        <v>191</v>
      </c>
      <c r="B1999" t="s">
        <v>17</v>
      </c>
      <c r="C1999" t="s">
        <v>33</v>
      </c>
      <c r="D1999">
        <f>VLOOKUP(Schedule!B1999, 'Elo Ratings - Pre Season'!$A$2:$B$31,2, FALSE)</f>
        <v>1496.2510574284499</v>
      </c>
      <c r="E1999">
        <f>VLOOKUP(Schedule!C1999, 'Elo Ratings - Pre Season'!$A$2:$B$31,2, FALSE)</f>
        <v>1427.1354796158</v>
      </c>
      <c r="F1999">
        <v>-1.38888888888888E-2</v>
      </c>
    </row>
    <row r="2000" spans="1:6" x14ac:dyDescent="0.45">
      <c r="A2000" t="s">
        <v>191</v>
      </c>
      <c r="B2000" t="s">
        <v>18</v>
      </c>
      <c r="C2000" t="s">
        <v>30</v>
      </c>
      <c r="D2000">
        <f>VLOOKUP(Schedule!B2000, 'Elo Ratings - Pre Season'!$A$2:$B$31,2, FALSE)</f>
        <v>1422.7330514932301</v>
      </c>
      <c r="E2000">
        <f>VLOOKUP(Schedule!C2000, 'Elo Ratings - Pre Season'!$A$2:$B$31,2, FALSE)</f>
        <v>1539.4562396036399</v>
      </c>
      <c r="F2000">
        <v>-4.76190476190477E-2</v>
      </c>
    </row>
    <row r="2001" spans="1:6" x14ac:dyDescent="0.45">
      <c r="A2001" t="s">
        <v>191</v>
      </c>
      <c r="B2001" t="s">
        <v>38</v>
      </c>
      <c r="C2001" t="s">
        <v>22</v>
      </c>
      <c r="D2001">
        <f>VLOOKUP(Schedule!B2001, 'Elo Ratings - Pre Season'!$A$2:$B$31,2, FALSE)</f>
        <v>1500.26839934439</v>
      </c>
      <c r="E2001">
        <f>VLOOKUP(Schedule!C2001, 'Elo Ratings - Pre Season'!$A$2:$B$31,2, FALSE)</f>
        <v>1536.86484917293</v>
      </c>
      <c r="F2001">
        <v>5.1282051282051398E-2</v>
      </c>
    </row>
    <row r="2002" spans="1:6" x14ac:dyDescent="0.45">
      <c r="A2002" t="s">
        <v>191</v>
      </c>
      <c r="B2002" t="s">
        <v>24</v>
      </c>
      <c r="C2002" t="s">
        <v>42</v>
      </c>
      <c r="D2002">
        <f>VLOOKUP(Schedule!B2002, 'Elo Ratings - Pre Season'!$A$2:$B$31,2, FALSE)</f>
        <v>1535.44519643647</v>
      </c>
      <c r="E2002">
        <f>VLOOKUP(Schedule!C2002, 'Elo Ratings - Pre Season'!$A$2:$B$31,2, FALSE)</f>
        <v>1590.545270505</v>
      </c>
      <c r="F2002">
        <v>0.12727272727272701</v>
      </c>
    </row>
    <row r="2003" spans="1:6" x14ac:dyDescent="0.45">
      <c r="A2003" t="s">
        <v>191</v>
      </c>
      <c r="B2003" t="s">
        <v>20</v>
      </c>
      <c r="C2003" t="s">
        <v>10</v>
      </c>
      <c r="D2003">
        <f>VLOOKUP(Schedule!B2003, 'Elo Ratings - Pre Season'!$A$2:$B$31,2, FALSE)</f>
        <v>1506.4629567151301</v>
      </c>
      <c r="E2003">
        <f>VLOOKUP(Schedule!C2003, 'Elo Ratings - Pre Season'!$A$2:$B$31,2, FALSE)</f>
        <v>1513.7838452168801</v>
      </c>
      <c r="F2003">
        <v>7.3170731707316999E-2</v>
      </c>
    </row>
    <row r="2004" spans="1:6" x14ac:dyDescent="0.45">
      <c r="A2004" t="s">
        <v>191</v>
      </c>
      <c r="B2004" t="s">
        <v>25</v>
      </c>
      <c r="C2004" t="s">
        <v>31</v>
      </c>
      <c r="D2004">
        <f>VLOOKUP(Schedule!B2004, 'Elo Ratings - Pre Season'!$A$2:$B$31,2, FALSE)</f>
        <v>1433.33420073452</v>
      </c>
      <c r="E2004">
        <f>VLOOKUP(Schedule!C2004, 'Elo Ratings - Pre Season'!$A$2:$B$31,2, FALSE)</f>
        <v>1527.6277566730801</v>
      </c>
      <c r="F2004">
        <v>-4.2253521126760597E-2</v>
      </c>
    </row>
    <row r="2005" spans="1:6" x14ac:dyDescent="0.45">
      <c r="A2005" t="s">
        <v>191</v>
      </c>
      <c r="B2005" t="s">
        <v>40</v>
      </c>
      <c r="C2005" t="s">
        <v>19</v>
      </c>
      <c r="D2005">
        <f>VLOOKUP(Schedule!B2005, 'Elo Ratings - Pre Season'!$A$2:$B$31,2, FALSE)</f>
        <v>1511.74507850229</v>
      </c>
      <c r="E2005">
        <f>VLOOKUP(Schedule!C2005, 'Elo Ratings - Pre Season'!$A$2:$B$31,2, FALSE)</f>
        <v>1501.1235706124401</v>
      </c>
      <c r="F2005">
        <v>6.7415730337078705E-2</v>
      </c>
    </row>
    <row r="2006" spans="1:6" x14ac:dyDescent="0.45">
      <c r="A2006" t="s">
        <v>191</v>
      </c>
      <c r="B2006" t="s">
        <v>36</v>
      </c>
      <c r="C2006" t="s">
        <v>27</v>
      </c>
      <c r="D2006">
        <f>VLOOKUP(Schedule!B2006, 'Elo Ratings - Pre Season'!$A$2:$B$31,2, FALSE)</f>
        <v>1418.47649220432</v>
      </c>
      <c r="E2006">
        <f>VLOOKUP(Schedule!C2006, 'Elo Ratings - Pre Season'!$A$2:$B$31,2, FALSE)</f>
        <v>1488.4482383178499</v>
      </c>
      <c r="F2006">
        <v>0.22834645669291301</v>
      </c>
    </row>
    <row r="2007" spans="1:6" x14ac:dyDescent="0.45">
      <c r="A2007" t="s">
        <v>191</v>
      </c>
      <c r="B2007" t="s">
        <v>35</v>
      </c>
      <c r="C2007" t="s">
        <v>39</v>
      </c>
      <c r="D2007">
        <f>VLOOKUP(Schedule!B2007, 'Elo Ratings - Pre Season'!$A$2:$B$31,2, FALSE)</f>
        <v>1517.8440011816001</v>
      </c>
      <c r="E2007">
        <f>VLOOKUP(Schedule!C2007, 'Elo Ratings - Pre Season'!$A$2:$B$31,2, FALSE)</f>
        <v>1505.1761432511801</v>
      </c>
      <c r="F2007">
        <v>5.0632911392405201E-2</v>
      </c>
    </row>
    <row r="2008" spans="1:6" x14ac:dyDescent="0.45">
      <c r="A2008" t="s">
        <v>191</v>
      </c>
      <c r="B2008" t="s">
        <v>11</v>
      </c>
      <c r="C2008" t="s">
        <v>15</v>
      </c>
      <c r="D2008">
        <f>VLOOKUP(Schedule!B2008, 'Elo Ratings - Pre Season'!$A$2:$B$31,2, FALSE)</f>
        <v>1588.6730971234199</v>
      </c>
      <c r="E2008">
        <f>VLOOKUP(Schedule!C2008, 'Elo Ratings - Pre Season'!$A$2:$B$31,2, FALSE)</f>
        <v>1535.1075395159701</v>
      </c>
      <c r="F2008">
        <v>4.2654028436019002E-2</v>
      </c>
    </row>
    <row r="2009" spans="1:6" x14ac:dyDescent="0.45">
      <c r="A2009" t="s">
        <v>192</v>
      </c>
      <c r="B2009" t="s">
        <v>26</v>
      </c>
      <c r="C2009" t="s">
        <v>16</v>
      </c>
      <c r="D2009">
        <f>VLOOKUP(Schedule!B2009, 'Elo Ratings - Pre Season'!$A$2:$B$31,2, FALSE)</f>
        <v>1477.56939209144</v>
      </c>
      <c r="E2009">
        <f>VLOOKUP(Schedule!C2009, 'Elo Ratings - Pre Season'!$A$2:$B$31,2, FALSE)</f>
        <v>1474.3085107648601</v>
      </c>
      <c r="F2009">
        <v>7.6687116564418296E-3</v>
      </c>
    </row>
    <row r="2010" spans="1:6" x14ac:dyDescent="0.45">
      <c r="A2010" t="s">
        <v>192</v>
      </c>
      <c r="B2010" t="s">
        <v>25</v>
      </c>
      <c r="C2010" t="s">
        <v>31</v>
      </c>
      <c r="D2010">
        <f>VLOOKUP(Schedule!B2010, 'Elo Ratings - Pre Season'!$A$2:$B$31,2, FALSE)</f>
        <v>1433.33420073452</v>
      </c>
      <c r="E2010">
        <f>VLOOKUP(Schedule!C2010, 'Elo Ratings - Pre Season'!$A$2:$B$31,2, FALSE)</f>
        <v>1527.6277566730801</v>
      </c>
      <c r="F2010">
        <v>-4.2253521126760597E-2</v>
      </c>
    </row>
    <row r="2011" spans="1:6" x14ac:dyDescent="0.45">
      <c r="A2011" t="s">
        <v>192</v>
      </c>
      <c r="B2011" t="s">
        <v>40</v>
      </c>
      <c r="C2011" t="s">
        <v>19</v>
      </c>
      <c r="D2011">
        <f>VLOOKUP(Schedule!B2011, 'Elo Ratings - Pre Season'!$A$2:$B$31,2, FALSE)</f>
        <v>1511.74507850229</v>
      </c>
      <c r="E2011">
        <f>VLOOKUP(Schedule!C2011, 'Elo Ratings - Pre Season'!$A$2:$B$31,2, FALSE)</f>
        <v>1501.1235706124401</v>
      </c>
      <c r="F2011">
        <v>6.7415730337078705E-2</v>
      </c>
    </row>
    <row r="2012" spans="1:6" x14ac:dyDescent="0.45">
      <c r="A2012" t="s">
        <v>192</v>
      </c>
      <c r="B2012" t="s">
        <v>20</v>
      </c>
      <c r="C2012" t="s">
        <v>10</v>
      </c>
      <c r="D2012">
        <f>VLOOKUP(Schedule!B2012, 'Elo Ratings - Pre Season'!$A$2:$B$31,2, FALSE)</f>
        <v>1506.4629567151301</v>
      </c>
      <c r="E2012">
        <f>VLOOKUP(Schedule!C2012, 'Elo Ratings - Pre Season'!$A$2:$B$31,2, FALSE)</f>
        <v>1513.7838452168801</v>
      </c>
      <c r="F2012">
        <v>7.3170731707316999E-2</v>
      </c>
    </row>
    <row r="2013" spans="1:6" x14ac:dyDescent="0.45">
      <c r="A2013" t="s">
        <v>192</v>
      </c>
      <c r="B2013" t="s">
        <v>36</v>
      </c>
      <c r="C2013" t="s">
        <v>27</v>
      </c>
      <c r="D2013">
        <f>VLOOKUP(Schedule!B2013, 'Elo Ratings - Pre Season'!$A$2:$B$31,2, FALSE)</f>
        <v>1418.47649220432</v>
      </c>
      <c r="E2013">
        <f>VLOOKUP(Schedule!C2013, 'Elo Ratings - Pre Season'!$A$2:$B$31,2, FALSE)</f>
        <v>1488.4482383178499</v>
      </c>
      <c r="F2013">
        <v>0.22834645669291301</v>
      </c>
    </row>
    <row r="2014" spans="1:6" x14ac:dyDescent="0.45">
      <c r="A2014" t="s">
        <v>192</v>
      </c>
      <c r="B2014" t="s">
        <v>35</v>
      </c>
      <c r="C2014" t="s">
        <v>39</v>
      </c>
      <c r="D2014">
        <f>VLOOKUP(Schedule!B2014, 'Elo Ratings - Pre Season'!$A$2:$B$31,2, FALSE)</f>
        <v>1517.8440011816001</v>
      </c>
      <c r="E2014">
        <f>VLOOKUP(Schedule!C2014, 'Elo Ratings - Pre Season'!$A$2:$B$31,2, FALSE)</f>
        <v>1505.1761432511801</v>
      </c>
      <c r="F2014">
        <v>5.0632911392405201E-2</v>
      </c>
    </row>
    <row r="2015" spans="1:6" x14ac:dyDescent="0.45">
      <c r="A2015" t="s">
        <v>192</v>
      </c>
      <c r="B2015" t="s">
        <v>17</v>
      </c>
      <c r="C2015" t="s">
        <v>33</v>
      </c>
      <c r="D2015">
        <f>VLOOKUP(Schedule!B2015, 'Elo Ratings - Pre Season'!$A$2:$B$31,2, FALSE)</f>
        <v>1496.2510574284499</v>
      </c>
      <c r="E2015">
        <f>VLOOKUP(Schedule!C2015, 'Elo Ratings - Pre Season'!$A$2:$B$31,2, FALSE)</f>
        <v>1427.1354796158</v>
      </c>
      <c r="F2015">
        <v>-1.38888888888888E-2</v>
      </c>
    </row>
    <row r="2016" spans="1:6" x14ac:dyDescent="0.45">
      <c r="A2016" t="s">
        <v>192</v>
      </c>
      <c r="B2016" t="s">
        <v>41</v>
      </c>
      <c r="C2016" t="s">
        <v>42</v>
      </c>
      <c r="D2016">
        <f>VLOOKUP(Schedule!B2016, 'Elo Ratings - Pre Season'!$A$2:$B$31,2, FALSE)</f>
        <v>1537.03223861109</v>
      </c>
      <c r="E2016">
        <f>VLOOKUP(Schedule!C2016, 'Elo Ratings - Pre Season'!$A$2:$B$31,2, FALSE)</f>
        <v>1590.545270505</v>
      </c>
      <c r="F2016">
        <v>8.4745762711864403E-2</v>
      </c>
    </row>
    <row r="2017" spans="1:6" x14ac:dyDescent="0.45">
      <c r="A2017" t="s">
        <v>192</v>
      </c>
      <c r="B2017" t="s">
        <v>38</v>
      </c>
      <c r="C2017" t="s">
        <v>22</v>
      </c>
      <c r="D2017">
        <f>VLOOKUP(Schedule!B2017, 'Elo Ratings - Pre Season'!$A$2:$B$31,2, FALSE)</f>
        <v>1500.26839934439</v>
      </c>
      <c r="E2017">
        <f>VLOOKUP(Schedule!C2017, 'Elo Ratings - Pre Season'!$A$2:$B$31,2, FALSE)</f>
        <v>1536.86484917293</v>
      </c>
      <c r="F2017">
        <v>5.1282051282051398E-2</v>
      </c>
    </row>
    <row r="2018" spans="1:6" x14ac:dyDescent="0.45">
      <c r="A2018" t="s">
        <v>192</v>
      </c>
      <c r="B2018" t="s">
        <v>29</v>
      </c>
      <c r="C2018" t="s">
        <v>23</v>
      </c>
      <c r="D2018">
        <f>VLOOKUP(Schedule!B2018, 'Elo Ratings - Pre Season'!$A$2:$B$31,2, FALSE)</f>
        <v>1559.22207084247</v>
      </c>
      <c r="E2018">
        <f>VLOOKUP(Schedule!C2018, 'Elo Ratings - Pre Season'!$A$2:$B$31,2, FALSE)</f>
        <v>1455.5883504191299</v>
      </c>
      <c r="F2018">
        <v>-4.08163265306122E-2</v>
      </c>
    </row>
    <row r="2019" spans="1:6" x14ac:dyDescent="0.45">
      <c r="A2019" t="s">
        <v>192</v>
      </c>
      <c r="B2019" t="s">
        <v>11</v>
      </c>
      <c r="C2019" t="s">
        <v>15</v>
      </c>
      <c r="D2019">
        <f>VLOOKUP(Schedule!B2019, 'Elo Ratings - Pre Season'!$A$2:$B$31,2, FALSE)</f>
        <v>1588.6730971234199</v>
      </c>
      <c r="E2019">
        <f>VLOOKUP(Schedule!C2019, 'Elo Ratings - Pre Season'!$A$2:$B$31,2, FALSE)</f>
        <v>1535.1075395159701</v>
      </c>
      <c r="F2019">
        <v>4.2654028436019002E-2</v>
      </c>
    </row>
    <row r="2020" spans="1:6" x14ac:dyDescent="0.45">
      <c r="A2020" t="s">
        <v>193</v>
      </c>
      <c r="B2020" t="s">
        <v>26</v>
      </c>
      <c r="C2020" t="s">
        <v>38</v>
      </c>
      <c r="D2020">
        <f>VLOOKUP(Schedule!B2020, 'Elo Ratings - Pre Season'!$A$2:$B$31,2, FALSE)</f>
        <v>1477.56939209144</v>
      </c>
      <c r="E2020">
        <f>VLOOKUP(Schedule!C2020, 'Elo Ratings - Pre Season'!$A$2:$B$31,2, FALSE)</f>
        <v>1500.26839934439</v>
      </c>
      <c r="F2020">
        <v>7.6687116564418296E-3</v>
      </c>
    </row>
    <row r="2021" spans="1:6" x14ac:dyDescent="0.45">
      <c r="A2021" t="s">
        <v>193</v>
      </c>
      <c r="B2021" t="s">
        <v>41</v>
      </c>
      <c r="C2021" t="s">
        <v>42</v>
      </c>
      <c r="D2021">
        <f>VLOOKUP(Schedule!B2021, 'Elo Ratings - Pre Season'!$A$2:$B$31,2, FALSE)</f>
        <v>1537.03223861109</v>
      </c>
      <c r="E2021">
        <f>VLOOKUP(Schedule!C2021, 'Elo Ratings - Pre Season'!$A$2:$B$31,2, FALSE)</f>
        <v>1590.545270505</v>
      </c>
      <c r="F2021">
        <v>8.4745762711864403E-2</v>
      </c>
    </row>
    <row r="2022" spans="1:6" x14ac:dyDescent="0.45">
      <c r="A2022" t="s">
        <v>193</v>
      </c>
      <c r="B2022" t="s">
        <v>17</v>
      </c>
      <c r="C2022" t="s">
        <v>40</v>
      </c>
      <c r="D2022">
        <f>VLOOKUP(Schedule!B2022, 'Elo Ratings - Pre Season'!$A$2:$B$31,2, FALSE)</f>
        <v>1496.2510574284499</v>
      </c>
      <c r="E2022">
        <f>VLOOKUP(Schedule!C2022, 'Elo Ratings - Pre Season'!$A$2:$B$31,2, FALSE)</f>
        <v>1511.74507850229</v>
      </c>
      <c r="F2022">
        <v>-1.38888888888888E-2</v>
      </c>
    </row>
    <row r="2023" spans="1:6" x14ac:dyDescent="0.45">
      <c r="A2023" t="s">
        <v>193</v>
      </c>
      <c r="B2023" t="s">
        <v>18</v>
      </c>
      <c r="C2023" t="s">
        <v>32</v>
      </c>
      <c r="D2023">
        <f>VLOOKUP(Schedule!B2023, 'Elo Ratings - Pre Season'!$A$2:$B$31,2, FALSE)</f>
        <v>1422.7330514932301</v>
      </c>
      <c r="E2023">
        <f>VLOOKUP(Schedule!C2023, 'Elo Ratings - Pre Season'!$A$2:$B$31,2, FALSE)</f>
        <v>1514.0316812078199</v>
      </c>
      <c r="F2023">
        <v>-4.76190476190477E-2</v>
      </c>
    </row>
    <row r="2024" spans="1:6" x14ac:dyDescent="0.45">
      <c r="A2024" t="s">
        <v>193</v>
      </c>
      <c r="B2024" t="s">
        <v>21</v>
      </c>
      <c r="C2024" t="s">
        <v>10</v>
      </c>
      <c r="D2024">
        <f>VLOOKUP(Schedule!B2024, 'Elo Ratings - Pre Season'!$A$2:$B$31,2, FALSE)</f>
        <v>1537.2568075547799</v>
      </c>
      <c r="E2024">
        <f>VLOOKUP(Schedule!C2024, 'Elo Ratings - Pre Season'!$A$2:$B$31,2, FALSE)</f>
        <v>1513.7838452168801</v>
      </c>
      <c r="F2024">
        <v>0.124324324324324</v>
      </c>
    </row>
    <row r="2025" spans="1:6" x14ac:dyDescent="0.45">
      <c r="A2025" t="s">
        <v>193</v>
      </c>
      <c r="B2025" t="s">
        <v>30</v>
      </c>
      <c r="C2025" t="s">
        <v>20</v>
      </c>
      <c r="D2025">
        <f>VLOOKUP(Schedule!B2025, 'Elo Ratings - Pre Season'!$A$2:$B$31,2, FALSE)</f>
        <v>1539.4562396036399</v>
      </c>
      <c r="E2025">
        <f>VLOOKUP(Schedule!C2025, 'Elo Ratings - Pre Season'!$A$2:$B$31,2, FALSE)</f>
        <v>1506.4629567151301</v>
      </c>
      <c r="F2025">
        <v>9.3922651933701695E-2</v>
      </c>
    </row>
    <row r="2026" spans="1:6" x14ac:dyDescent="0.45">
      <c r="A2026" t="s">
        <v>193</v>
      </c>
      <c r="B2026" t="s">
        <v>34</v>
      </c>
      <c r="C2026" t="s">
        <v>28</v>
      </c>
      <c r="D2026">
        <f>VLOOKUP(Schedule!B2026, 'Elo Ratings - Pre Season'!$A$2:$B$31,2, FALSE)</f>
        <v>1503.8938502056101</v>
      </c>
      <c r="E2026">
        <f>VLOOKUP(Schedule!C2026, 'Elo Ratings - Pre Season'!$A$2:$B$31,2, FALSE)</f>
        <v>1468.3919248330999</v>
      </c>
      <c r="F2026">
        <v>4.7619047619047603E-2</v>
      </c>
    </row>
    <row r="2027" spans="1:6" x14ac:dyDescent="0.45">
      <c r="A2027" t="s">
        <v>193</v>
      </c>
      <c r="B2027" t="s">
        <v>31</v>
      </c>
      <c r="C2027" t="s">
        <v>33</v>
      </c>
      <c r="D2027">
        <f>VLOOKUP(Schedule!B2027, 'Elo Ratings - Pre Season'!$A$2:$B$31,2, FALSE)</f>
        <v>1527.6277566730801</v>
      </c>
      <c r="E2027">
        <f>VLOOKUP(Schedule!C2027, 'Elo Ratings - Pre Season'!$A$2:$B$31,2, FALSE)</f>
        <v>1427.1354796158</v>
      </c>
      <c r="F2027">
        <v>6.3291139240506306E-2</v>
      </c>
    </row>
    <row r="2028" spans="1:6" x14ac:dyDescent="0.45">
      <c r="A2028" t="s">
        <v>193</v>
      </c>
      <c r="B2028" t="s">
        <v>29</v>
      </c>
      <c r="C2028" t="s">
        <v>23</v>
      </c>
      <c r="D2028">
        <f>VLOOKUP(Schedule!B2028, 'Elo Ratings - Pre Season'!$A$2:$B$31,2, FALSE)</f>
        <v>1559.22207084247</v>
      </c>
      <c r="E2028">
        <f>VLOOKUP(Schedule!C2028, 'Elo Ratings - Pre Season'!$A$2:$B$31,2, FALSE)</f>
        <v>1455.5883504191299</v>
      </c>
      <c r="F2028">
        <v>-4.08163265306122E-2</v>
      </c>
    </row>
    <row r="2029" spans="1:6" x14ac:dyDescent="0.45">
      <c r="A2029" t="s">
        <v>193</v>
      </c>
      <c r="B2029" t="s">
        <v>24</v>
      </c>
      <c r="C2029" t="s">
        <v>22</v>
      </c>
      <c r="D2029">
        <f>VLOOKUP(Schedule!B2029, 'Elo Ratings - Pre Season'!$A$2:$B$31,2, FALSE)</f>
        <v>1535.44519643647</v>
      </c>
      <c r="E2029">
        <f>VLOOKUP(Schedule!C2029, 'Elo Ratings - Pre Season'!$A$2:$B$31,2, FALSE)</f>
        <v>1536.86484917293</v>
      </c>
      <c r="F2029">
        <v>0.12727272727272701</v>
      </c>
    </row>
    <row r="2030" spans="1:6" x14ac:dyDescent="0.45">
      <c r="A2030" t="s">
        <v>193</v>
      </c>
      <c r="B2030" t="s">
        <v>25</v>
      </c>
      <c r="C2030" t="s">
        <v>39</v>
      </c>
      <c r="D2030">
        <f>VLOOKUP(Schedule!B2030, 'Elo Ratings - Pre Season'!$A$2:$B$31,2, FALSE)</f>
        <v>1433.33420073452</v>
      </c>
      <c r="E2030">
        <f>VLOOKUP(Schedule!C2030, 'Elo Ratings - Pre Season'!$A$2:$B$31,2, FALSE)</f>
        <v>1505.1761432511801</v>
      </c>
      <c r="F2030">
        <v>-4.2253521126760597E-2</v>
      </c>
    </row>
    <row r="2031" spans="1:6" x14ac:dyDescent="0.45">
      <c r="A2031" t="s">
        <v>193</v>
      </c>
      <c r="B2031" t="s">
        <v>36</v>
      </c>
      <c r="C2031" t="s">
        <v>15</v>
      </c>
      <c r="D2031">
        <f>VLOOKUP(Schedule!B2031, 'Elo Ratings - Pre Season'!$A$2:$B$31,2, FALSE)</f>
        <v>1418.47649220432</v>
      </c>
      <c r="E2031">
        <f>VLOOKUP(Schedule!C2031, 'Elo Ratings - Pre Season'!$A$2:$B$31,2, FALSE)</f>
        <v>1535.1075395159701</v>
      </c>
      <c r="F2031">
        <v>0.22834645669291301</v>
      </c>
    </row>
    <row r="2032" spans="1:6" x14ac:dyDescent="0.45">
      <c r="A2032" t="s">
        <v>193</v>
      </c>
      <c r="B2032" t="s">
        <v>16</v>
      </c>
      <c r="C2032" t="s">
        <v>37</v>
      </c>
      <c r="D2032">
        <f>VLOOKUP(Schedule!B2032, 'Elo Ratings - Pre Season'!$A$2:$B$31,2, FALSE)</f>
        <v>1474.3085107648601</v>
      </c>
      <c r="E2032">
        <f>VLOOKUP(Schedule!C2032, 'Elo Ratings - Pre Season'!$A$2:$B$31,2, FALSE)</f>
        <v>1526.2027098211199</v>
      </c>
      <c r="F2032">
        <v>6.8493150684931406E-2</v>
      </c>
    </row>
    <row r="2033" spans="1:6" x14ac:dyDescent="0.45">
      <c r="A2033" t="s">
        <v>193</v>
      </c>
      <c r="B2033" t="s">
        <v>35</v>
      </c>
      <c r="C2033" t="s">
        <v>11</v>
      </c>
      <c r="D2033">
        <f>VLOOKUP(Schedule!B2033, 'Elo Ratings - Pre Season'!$A$2:$B$31,2, FALSE)</f>
        <v>1517.8440011816001</v>
      </c>
      <c r="E2033">
        <f>VLOOKUP(Schedule!C2033, 'Elo Ratings - Pre Season'!$A$2:$B$31,2, FALSE)</f>
        <v>1588.6730971234199</v>
      </c>
      <c r="F2033">
        <v>5.0632911392405201E-2</v>
      </c>
    </row>
    <row r="2034" spans="1:6" x14ac:dyDescent="0.45">
      <c r="A2034" t="s">
        <v>193</v>
      </c>
      <c r="B2034" t="s">
        <v>19</v>
      </c>
      <c r="C2034" t="s">
        <v>27</v>
      </c>
      <c r="D2034">
        <f>VLOOKUP(Schedule!B2034, 'Elo Ratings - Pre Season'!$A$2:$B$31,2, FALSE)</f>
        <v>1501.1235706124401</v>
      </c>
      <c r="E2034">
        <f>VLOOKUP(Schedule!C2034, 'Elo Ratings - Pre Season'!$A$2:$B$31,2, FALSE)</f>
        <v>1488.4482383178499</v>
      </c>
      <c r="F2034">
        <v>0.1125</v>
      </c>
    </row>
    <row r="2035" spans="1:6" x14ac:dyDescent="0.45">
      <c r="A2035" t="s">
        <v>194</v>
      </c>
      <c r="B2035" t="s">
        <v>30</v>
      </c>
      <c r="C2035" t="s">
        <v>20</v>
      </c>
      <c r="D2035">
        <f>VLOOKUP(Schedule!B2035, 'Elo Ratings - Pre Season'!$A$2:$B$31,2, FALSE)</f>
        <v>1539.4562396036399</v>
      </c>
      <c r="E2035">
        <f>VLOOKUP(Schedule!C2035, 'Elo Ratings - Pre Season'!$A$2:$B$31,2, FALSE)</f>
        <v>1506.4629567151301</v>
      </c>
      <c r="F2035">
        <v>9.3922651933701695E-2</v>
      </c>
    </row>
    <row r="2036" spans="1:6" x14ac:dyDescent="0.45">
      <c r="A2036" t="s">
        <v>194</v>
      </c>
      <c r="B2036" t="s">
        <v>18</v>
      </c>
      <c r="C2036" t="s">
        <v>32</v>
      </c>
      <c r="D2036">
        <f>VLOOKUP(Schedule!B2036, 'Elo Ratings - Pre Season'!$A$2:$B$31,2, FALSE)</f>
        <v>1422.7330514932301</v>
      </c>
      <c r="E2036">
        <f>VLOOKUP(Schedule!C2036, 'Elo Ratings - Pre Season'!$A$2:$B$31,2, FALSE)</f>
        <v>1514.0316812078199</v>
      </c>
      <c r="F2036">
        <v>-4.76190476190477E-2</v>
      </c>
    </row>
    <row r="2037" spans="1:6" x14ac:dyDescent="0.45">
      <c r="A2037" t="s">
        <v>194</v>
      </c>
      <c r="B2037" t="s">
        <v>21</v>
      </c>
      <c r="C2037" t="s">
        <v>10</v>
      </c>
      <c r="D2037">
        <f>VLOOKUP(Schedule!B2037, 'Elo Ratings - Pre Season'!$A$2:$B$31,2, FALSE)</f>
        <v>1537.2568075547799</v>
      </c>
      <c r="E2037">
        <f>VLOOKUP(Schedule!C2037, 'Elo Ratings - Pre Season'!$A$2:$B$31,2, FALSE)</f>
        <v>1513.7838452168801</v>
      </c>
      <c r="F2037">
        <v>0.124324324324324</v>
      </c>
    </row>
    <row r="2038" spans="1:6" x14ac:dyDescent="0.45">
      <c r="A2038" t="s">
        <v>194</v>
      </c>
      <c r="B2038" t="s">
        <v>26</v>
      </c>
      <c r="C2038" t="s">
        <v>38</v>
      </c>
      <c r="D2038">
        <f>VLOOKUP(Schedule!B2038, 'Elo Ratings - Pre Season'!$A$2:$B$31,2, FALSE)</f>
        <v>1477.56939209144</v>
      </c>
      <c r="E2038">
        <f>VLOOKUP(Schedule!C2038, 'Elo Ratings - Pre Season'!$A$2:$B$31,2, FALSE)</f>
        <v>1500.26839934439</v>
      </c>
      <c r="F2038">
        <v>7.6687116564418296E-3</v>
      </c>
    </row>
    <row r="2039" spans="1:6" x14ac:dyDescent="0.45">
      <c r="A2039" t="s">
        <v>194</v>
      </c>
      <c r="B2039" t="s">
        <v>34</v>
      </c>
      <c r="C2039" t="s">
        <v>28</v>
      </c>
      <c r="D2039">
        <f>VLOOKUP(Schedule!B2039, 'Elo Ratings - Pre Season'!$A$2:$B$31,2, FALSE)</f>
        <v>1503.8938502056101</v>
      </c>
      <c r="E2039">
        <f>VLOOKUP(Schedule!C2039, 'Elo Ratings - Pre Season'!$A$2:$B$31,2, FALSE)</f>
        <v>1468.3919248330999</v>
      </c>
      <c r="F2039">
        <v>4.7619047619047603E-2</v>
      </c>
    </row>
    <row r="2040" spans="1:6" x14ac:dyDescent="0.45">
      <c r="A2040" t="s">
        <v>194</v>
      </c>
      <c r="B2040" t="s">
        <v>31</v>
      </c>
      <c r="C2040" t="s">
        <v>33</v>
      </c>
      <c r="D2040">
        <f>VLOOKUP(Schedule!B2040, 'Elo Ratings - Pre Season'!$A$2:$B$31,2, FALSE)</f>
        <v>1527.6277566730801</v>
      </c>
      <c r="E2040">
        <f>VLOOKUP(Schedule!C2040, 'Elo Ratings - Pre Season'!$A$2:$B$31,2, FALSE)</f>
        <v>1427.1354796158</v>
      </c>
      <c r="F2040">
        <v>6.3291139240506306E-2</v>
      </c>
    </row>
    <row r="2041" spans="1:6" x14ac:dyDescent="0.45">
      <c r="A2041" t="s">
        <v>194</v>
      </c>
      <c r="B2041" t="s">
        <v>29</v>
      </c>
      <c r="C2041" t="s">
        <v>23</v>
      </c>
      <c r="D2041">
        <f>VLOOKUP(Schedule!B2041, 'Elo Ratings - Pre Season'!$A$2:$B$31,2, FALSE)</f>
        <v>1559.22207084247</v>
      </c>
      <c r="E2041">
        <f>VLOOKUP(Schedule!C2041, 'Elo Ratings - Pre Season'!$A$2:$B$31,2, FALSE)</f>
        <v>1455.5883504191299</v>
      </c>
      <c r="F2041">
        <v>-4.08163265306122E-2</v>
      </c>
    </row>
    <row r="2042" spans="1:6" x14ac:dyDescent="0.45">
      <c r="A2042" t="s">
        <v>194</v>
      </c>
      <c r="B2042" t="s">
        <v>24</v>
      </c>
      <c r="C2042" t="s">
        <v>22</v>
      </c>
      <c r="D2042">
        <f>VLOOKUP(Schedule!B2042, 'Elo Ratings - Pre Season'!$A$2:$B$31,2, FALSE)</f>
        <v>1535.44519643647</v>
      </c>
      <c r="E2042">
        <f>VLOOKUP(Schedule!C2042, 'Elo Ratings - Pre Season'!$A$2:$B$31,2, FALSE)</f>
        <v>1536.86484917293</v>
      </c>
      <c r="F2042">
        <v>0.12727272727272701</v>
      </c>
    </row>
    <row r="2043" spans="1:6" x14ac:dyDescent="0.45">
      <c r="A2043" t="s">
        <v>194</v>
      </c>
      <c r="B2043" t="s">
        <v>25</v>
      </c>
      <c r="C2043" t="s">
        <v>39</v>
      </c>
      <c r="D2043">
        <f>VLOOKUP(Schedule!B2043, 'Elo Ratings - Pre Season'!$A$2:$B$31,2, FALSE)</f>
        <v>1433.33420073452</v>
      </c>
      <c r="E2043">
        <f>VLOOKUP(Schedule!C2043, 'Elo Ratings - Pre Season'!$A$2:$B$31,2, FALSE)</f>
        <v>1505.1761432511801</v>
      </c>
      <c r="F2043">
        <v>-4.2253521126760597E-2</v>
      </c>
    </row>
    <row r="2044" spans="1:6" x14ac:dyDescent="0.45">
      <c r="A2044" t="s">
        <v>194</v>
      </c>
      <c r="B2044" t="s">
        <v>41</v>
      </c>
      <c r="C2044" t="s">
        <v>42</v>
      </c>
      <c r="D2044">
        <f>VLOOKUP(Schedule!B2044, 'Elo Ratings - Pre Season'!$A$2:$B$31,2, FALSE)</f>
        <v>1537.03223861109</v>
      </c>
      <c r="E2044">
        <f>VLOOKUP(Schedule!C2044, 'Elo Ratings - Pre Season'!$A$2:$B$31,2, FALSE)</f>
        <v>1590.545270505</v>
      </c>
      <c r="F2044">
        <v>8.4745762711864403E-2</v>
      </c>
    </row>
    <row r="2045" spans="1:6" x14ac:dyDescent="0.45">
      <c r="A2045" t="s">
        <v>194</v>
      </c>
      <c r="B2045" t="s">
        <v>17</v>
      </c>
      <c r="C2045" t="s">
        <v>40</v>
      </c>
      <c r="D2045">
        <f>VLOOKUP(Schedule!B2045, 'Elo Ratings - Pre Season'!$A$2:$B$31,2, FALSE)</f>
        <v>1496.2510574284499</v>
      </c>
      <c r="E2045">
        <f>VLOOKUP(Schedule!C2045, 'Elo Ratings - Pre Season'!$A$2:$B$31,2, FALSE)</f>
        <v>1511.74507850229</v>
      </c>
      <c r="F2045">
        <v>-1.38888888888888E-2</v>
      </c>
    </row>
    <row r="2046" spans="1:6" x14ac:dyDescent="0.45">
      <c r="A2046" t="s">
        <v>194</v>
      </c>
      <c r="B2046" t="s">
        <v>36</v>
      </c>
      <c r="C2046" t="s">
        <v>15</v>
      </c>
      <c r="D2046">
        <f>VLOOKUP(Schedule!B2046, 'Elo Ratings - Pre Season'!$A$2:$B$31,2, FALSE)</f>
        <v>1418.47649220432</v>
      </c>
      <c r="E2046">
        <f>VLOOKUP(Schedule!C2046, 'Elo Ratings - Pre Season'!$A$2:$B$31,2, FALSE)</f>
        <v>1535.1075395159701</v>
      </c>
      <c r="F2046">
        <v>0.22834645669291301</v>
      </c>
    </row>
    <row r="2047" spans="1:6" x14ac:dyDescent="0.45">
      <c r="A2047" t="s">
        <v>194</v>
      </c>
      <c r="B2047" t="s">
        <v>35</v>
      </c>
      <c r="C2047" t="s">
        <v>11</v>
      </c>
      <c r="D2047">
        <f>VLOOKUP(Schedule!B2047, 'Elo Ratings - Pre Season'!$A$2:$B$31,2, FALSE)</f>
        <v>1517.8440011816001</v>
      </c>
      <c r="E2047">
        <f>VLOOKUP(Schedule!C2047, 'Elo Ratings - Pre Season'!$A$2:$B$31,2, FALSE)</f>
        <v>1588.6730971234199</v>
      </c>
      <c r="F2047">
        <v>5.0632911392405201E-2</v>
      </c>
    </row>
    <row r="2048" spans="1:6" x14ac:dyDescent="0.45">
      <c r="A2048" t="s">
        <v>194</v>
      </c>
      <c r="B2048" t="s">
        <v>19</v>
      </c>
      <c r="C2048" t="s">
        <v>27</v>
      </c>
      <c r="D2048">
        <f>VLOOKUP(Schedule!B2048, 'Elo Ratings - Pre Season'!$A$2:$B$31,2, FALSE)</f>
        <v>1501.1235706124401</v>
      </c>
      <c r="E2048">
        <f>VLOOKUP(Schedule!C2048, 'Elo Ratings - Pre Season'!$A$2:$B$31,2, FALSE)</f>
        <v>1488.4482383178499</v>
      </c>
      <c r="F2048">
        <v>0.1125</v>
      </c>
    </row>
    <row r="2049" spans="1:6" x14ac:dyDescent="0.45">
      <c r="A2049" t="s">
        <v>194</v>
      </c>
      <c r="B2049" t="s">
        <v>16</v>
      </c>
      <c r="C2049" t="s">
        <v>37</v>
      </c>
      <c r="D2049">
        <f>VLOOKUP(Schedule!B2049, 'Elo Ratings - Pre Season'!$A$2:$B$31,2, FALSE)</f>
        <v>1474.3085107648601</v>
      </c>
      <c r="E2049">
        <f>VLOOKUP(Schedule!C2049, 'Elo Ratings - Pre Season'!$A$2:$B$31,2, FALSE)</f>
        <v>1526.2027098211199</v>
      </c>
      <c r="F2049">
        <v>6.8493150684931406E-2</v>
      </c>
    </row>
    <row r="2050" spans="1:6" x14ac:dyDescent="0.45">
      <c r="A2050" t="s">
        <v>195</v>
      </c>
      <c r="B2050" t="s">
        <v>17</v>
      </c>
      <c r="C2050" t="s">
        <v>40</v>
      </c>
      <c r="D2050">
        <f>VLOOKUP(Schedule!B2050, 'Elo Ratings - Pre Season'!$A$2:$B$31,2, FALSE)</f>
        <v>1496.2510574284499</v>
      </c>
      <c r="E2050">
        <f>VLOOKUP(Schedule!C2050, 'Elo Ratings - Pre Season'!$A$2:$B$31,2, FALSE)</f>
        <v>1511.74507850229</v>
      </c>
      <c r="F2050">
        <v>-1.38888888888888E-2</v>
      </c>
    </row>
    <row r="2051" spans="1:6" x14ac:dyDescent="0.45">
      <c r="A2051" t="s">
        <v>195</v>
      </c>
      <c r="B2051" t="s">
        <v>18</v>
      </c>
      <c r="C2051" t="s">
        <v>32</v>
      </c>
      <c r="D2051">
        <f>VLOOKUP(Schedule!B2051, 'Elo Ratings - Pre Season'!$A$2:$B$31,2, FALSE)</f>
        <v>1422.7330514932301</v>
      </c>
      <c r="E2051">
        <f>VLOOKUP(Schedule!C2051, 'Elo Ratings - Pre Season'!$A$2:$B$31,2, FALSE)</f>
        <v>1514.0316812078199</v>
      </c>
      <c r="F2051">
        <v>-4.76190476190477E-2</v>
      </c>
    </row>
    <row r="2052" spans="1:6" x14ac:dyDescent="0.45">
      <c r="A2052" t="s">
        <v>195</v>
      </c>
      <c r="B2052" t="s">
        <v>41</v>
      </c>
      <c r="C2052" t="s">
        <v>42</v>
      </c>
      <c r="D2052">
        <f>VLOOKUP(Schedule!B2052, 'Elo Ratings - Pre Season'!$A$2:$B$31,2, FALSE)</f>
        <v>1537.03223861109</v>
      </c>
      <c r="E2052">
        <f>VLOOKUP(Schedule!C2052, 'Elo Ratings - Pre Season'!$A$2:$B$31,2, FALSE)</f>
        <v>1590.545270505</v>
      </c>
      <c r="F2052">
        <v>8.4745762711864403E-2</v>
      </c>
    </row>
    <row r="2053" spans="1:6" x14ac:dyDescent="0.45">
      <c r="A2053" t="s">
        <v>195</v>
      </c>
      <c r="B2053" t="s">
        <v>30</v>
      </c>
      <c r="C2053" t="s">
        <v>20</v>
      </c>
      <c r="D2053">
        <f>VLOOKUP(Schedule!B2053, 'Elo Ratings - Pre Season'!$A$2:$B$31,2, FALSE)</f>
        <v>1539.4562396036399</v>
      </c>
      <c r="E2053">
        <f>VLOOKUP(Schedule!C2053, 'Elo Ratings - Pre Season'!$A$2:$B$31,2, FALSE)</f>
        <v>1506.4629567151301</v>
      </c>
      <c r="F2053">
        <v>9.3922651933701695E-2</v>
      </c>
    </row>
    <row r="2054" spans="1:6" x14ac:dyDescent="0.45">
      <c r="A2054" t="s">
        <v>195</v>
      </c>
      <c r="B2054" t="s">
        <v>26</v>
      </c>
      <c r="C2054" t="s">
        <v>38</v>
      </c>
      <c r="D2054">
        <f>VLOOKUP(Schedule!B2054, 'Elo Ratings - Pre Season'!$A$2:$B$31,2, FALSE)</f>
        <v>1477.56939209144</v>
      </c>
      <c r="E2054">
        <f>VLOOKUP(Schedule!C2054, 'Elo Ratings - Pre Season'!$A$2:$B$31,2, FALSE)</f>
        <v>1500.26839934439</v>
      </c>
      <c r="F2054">
        <v>7.6687116564418296E-3</v>
      </c>
    </row>
    <row r="2055" spans="1:6" x14ac:dyDescent="0.45">
      <c r="A2055" t="s">
        <v>195</v>
      </c>
      <c r="B2055" t="s">
        <v>21</v>
      </c>
      <c r="C2055" t="s">
        <v>10</v>
      </c>
      <c r="D2055">
        <f>VLOOKUP(Schedule!B2055, 'Elo Ratings - Pre Season'!$A$2:$B$31,2, FALSE)</f>
        <v>1537.2568075547799</v>
      </c>
      <c r="E2055">
        <f>VLOOKUP(Schedule!C2055, 'Elo Ratings - Pre Season'!$A$2:$B$31,2, FALSE)</f>
        <v>1513.7838452168801</v>
      </c>
      <c r="F2055">
        <v>0.124324324324324</v>
      </c>
    </row>
    <row r="2056" spans="1:6" x14ac:dyDescent="0.45">
      <c r="A2056" t="s">
        <v>195</v>
      </c>
      <c r="B2056" t="s">
        <v>29</v>
      </c>
      <c r="C2056" t="s">
        <v>23</v>
      </c>
      <c r="D2056">
        <f>VLOOKUP(Schedule!B2056, 'Elo Ratings - Pre Season'!$A$2:$B$31,2, FALSE)</f>
        <v>1559.22207084247</v>
      </c>
      <c r="E2056">
        <f>VLOOKUP(Schedule!C2056, 'Elo Ratings - Pre Season'!$A$2:$B$31,2, FALSE)</f>
        <v>1455.5883504191299</v>
      </c>
      <c r="F2056">
        <v>-4.08163265306122E-2</v>
      </c>
    </row>
    <row r="2057" spans="1:6" x14ac:dyDescent="0.45">
      <c r="A2057" t="s">
        <v>195</v>
      </c>
      <c r="B2057" t="s">
        <v>24</v>
      </c>
      <c r="C2057" t="s">
        <v>22</v>
      </c>
      <c r="D2057">
        <f>VLOOKUP(Schedule!B2057, 'Elo Ratings - Pre Season'!$A$2:$B$31,2, FALSE)</f>
        <v>1535.44519643647</v>
      </c>
      <c r="E2057">
        <f>VLOOKUP(Schedule!C2057, 'Elo Ratings - Pre Season'!$A$2:$B$31,2, FALSE)</f>
        <v>1536.86484917293</v>
      </c>
      <c r="F2057">
        <v>0.12727272727272701</v>
      </c>
    </row>
    <row r="2058" spans="1:6" x14ac:dyDescent="0.45">
      <c r="A2058" t="s">
        <v>195</v>
      </c>
      <c r="B2058" t="s">
        <v>25</v>
      </c>
      <c r="C2058" t="s">
        <v>39</v>
      </c>
      <c r="D2058">
        <f>VLOOKUP(Schedule!B2058, 'Elo Ratings - Pre Season'!$A$2:$B$31,2, FALSE)</f>
        <v>1433.33420073452</v>
      </c>
      <c r="E2058">
        <f>VLOOKUP(Schedule!C2058, 'Elo Ratings - Pre Season'!$A$2:$B$31,2, FALSE)</f>
        <v>1505.1761432511801</v>
      </c>
      <c r="F2058">
        <v>-4.2253521126760597E-2</v>
      </c>
    </row>
    <row r="2059" spans="1:6" x14ac:dyDescent="0.45">
      <c r="A2059" t="s">
        <v>195</v>
      </c>
      <c r="B2059" t="s">
        <v>31</v>
      </c>
      <c r="C2059" t="s">
        <v>33</v>
      </c>
      <c r="D2059">
        <f>VLOOKUP(Schedule!B2059, 'Elo Ratings - Pre Season'!$A$2:$B$31,2, FALSE)</f>
        <v>1527.6277566730801</v>
      </c>
      <c r="E2059">
        <f>VLOOKUP(Schedule!C2059, 'Elo Ratings - Pre Season'!$A$2:$B$31,2, FALSE)</f>
        <v>1427.1354796158</v>
      </c>
      <c r="F2059">
        <v>6.3291139240506306E-2</v>
      </c>
    </row>
    <row r="2060" spans="1:6" x14ac:dyDescent="0.45">
      <c r="A2060" t="s">
        <v>195</v>
      </c>
      <c r="B2060" t="s">
        <v>34</v>
      </c>
      <c r="C2060" t="s">
        <v>28</v>
      </c>
      <c r="D2060">
        <f>VLOOKUP(Schedule!B2060, 'Elo Ratings - Pre Season'!$A$2:$B$31,2, FALSE)</f>
        <v>1503.8938502056101</v>
      </c>
      <c r="E2060">
        <f>VLOOKUP(Schedule!C2060, 'Elo Ratings - Pre Season'!$A$2:$B$31,2, FALSE)</f>
        <v>1468.3919248330999</v>
      </c>
      <c r="F2060">
        <v>4.7619047619047603E-2</v>
      </c>
    </row>
    <row r="2061" spans="1:6" x14ac:dyDescent="0.45">
      <c r="A2061" t="s">
        <v>195</v>
      </c>
      <c r="B2061" t="s">
        <v>36</v>
      </c>
      <c r="C2061" t="s">
        <v>15</v>
      </c>
      <c r="D2061">
        <f>VLOOKUP(Schedule!B2061, 'Elo Ratings - Pre Season'!$A$2:$B$31,2, FALSE)</f>
        <v>1418.47649220432</v>
      </c>
      <c r="E2061">
        <f>VLOOKUP(Schedule!C2061, 'Elo Ratings - Pre Season'!$A$2:$B$31,2, FALSE)</f>
        <v>1535.1075395159701</v>
      </c>
      <c r="F2061">
        <v>0.22834645669291301</v>
      </c>
    </row>
    <row r="2062" spans="1:6" x14ac:dyDescent="0.45">
      <c r="A2062" t="s">
        <v>195</v>
      </c>
      <c r="B2062" t="s">
        <v>19</v>
      </c>
      <c r="C2062" t="s">
        <v>27</v>
      </c>
      <c r="D2062">
        <f>VLOOKUP(Schedule!B2062, 'Elo Ratings - Pre Season'!$A$2:$B$31,2, FALSE)</f>
        <v>1501.1235706124401</v>
      </c>
      <c r="E2062">
        <f>VLOOKUP(Schedule!C2062, 'Elo Ratings - Pre Season'!$A$2:$B$31,2, FALSE)</f>
        <v>1488.4482383178499</v>
      </c>
      <c r="F2062">
        <v>0.1125</v>
      </c>
    </row>
    <row r="2063" spans="1:6" x14ac:dyDescent="0.45">
      <c r="A2063" t="s">
        <v>195</v>
      </c>
      <c r="B2063" t="s">
        <v>16</v>
      </c>
      <c r="C2063" t="s">
        <v>37</v>
      </c>
      <c r="D2063">
        <f>VLOOKUP(Schedule!B2063, 'Elo Ratings - Pre Season'!$A$2:$B$31,2, FALSE)</f>
        <v>1474.3085107648601</v>
      </c>
      <c r="E2063">
        <f>VLOOKUP(Schedule!C2063, 'Elo Ratings - Pre Season'!$A$2:$B$31,2, FALSE)</f>
        <v>1526.2027098211199</v>
      </c>
      <c r="F2063">
        <v>6.8493150684931406E-2</v>
      </c>
    </row>
    <row r="2064" spans="1:6" x14ac:dyDescent="0.45">
      <c r="A2064" t="s">
        <v>195</v>
      </c>
      <c r="B2064" t="s">
        <v>35</v>
      </c>
      <c r="C2064" t="s">
        <v>11</v>
      </c>
      <c r="D2064">
        <f>VLOOKUP(Schedule!B2064, 'Elo Ratings - Pre Season'!$A$2:$B$31,2, FALSE)</f>
        <v>1517.8440011816001</v>
      </c>
      <c r="E2064">
        <f>VLOOKUP(Schedule!C2064, 'Elo Ratings - Pre Season'!$A$2:$B$31,2, FALSE)</f>
        <v>1588.6730971234199</v>
      </c>
      <c r="F2064">
        <v>5.0632911392405201E-2</v>
      </c>
    </row>
    <row r="2065" spans="1:6" x14ac:dyDescent="0.45">
      <c r="A2065" t="s">
        <v>196</v>
      </c>
      <c r="B2065" t="s">
        <v>15</v>
      </c>
      <c r="C2065" t="s">
        <v>25</v>
      </c>
      <c r="D2065">
        <f>VLOOKUP(Schedule!B2065, 'Elo Ratings - Pre Season'!$A$2:$B$31,2, FALSE)</f>
        <v>1535.1075395159701</v>
      </c>
      <c r="E2065">
        <f>VLOOKUP(Schedule!C2065, 'Elo Ratings - Pre Season'!$A$2:$B$31,2, FALSE)</f>
        <v>1433.33420073452</v>
      </c>
      <c r="F2065">
        <v>2.1739130434782698E-2</v>
      </c>
    </row>
    <row r="2066" spans="1:6" x14ac:dyDescent="0.45">
      <c r="A2066" t="s">
        <v>196</v>
      </c>
      <c r="B2066" t="s">
        <v>40</v>
      </c>
      <c r="C2066" t="s">
        <v>20</v>
      </c>
      <c r="D2066">
        <f>VLOOKUP(Schedule!B2066, 'Elo Ratings - Pre Season'!$A$2:$B$31,2, FALSE)</f>
        <v>1511.74507850229</v>
      </c>
      <c r="E2066">
        <f>VLOOKUP(Schedule!C2066, 'Elo Ratings - Pre Season'!$A$2:$B$31,2, FALSE)</f>
        <v>1506.4629567151301</v>
      </c>
      <c r="F2066">
        <v>6.7415730337078705E-2</v>
      </c>
    </row>
    <row r="2067" spans="1:6" x14ac:dyDescent="0.45">
      <c r="A2067" t="s">
        <v>196</v>
      </c>
      <c r="B2067" t="s">
        <v>17</v>
      </c>
      <c r="C2067" t="s">
        <v>29</v>
      </c>
      <c r="D2067">
        <f>VLOOKUP(Schedule!B2067, 'Elo Ratings - Pre Season'!$A$2:$B$31,2, FALSE)</f>
        <v>1496.2510574284499</v>
      </c>
      <c r="E2067">
        <f>VLOOKUP(Schedule!C2067, 'Elo Ratings - Pre Season'!$A$2:$B$31,2, FALSE)</f>
        <v>1559.22207084247</v>
      </c>
      <c r="F2067">
        <v>-1.38888888888888E-2</v>
      </c>
    </row>
    <row r="2068" spans="1:6" x14ac:dyDescent="0.45">
      <c r="A2068" t="s">
        <v>196</v>
      </c>
      <c r="B2068" t="s">
        <v>23</v>
      </c>
      <c r="C2068" t="s">
        <v>34</v>
      </c>
      <c r="D2068">
        <f>VLOOKUP(Schedule!B2068, 'Elo Ratings - Pre Season'!$A$2:$B$31,2, FALSE)</f>
        <v>1455.5883504191299</v>
      </c>
      <c r="E2068">
        <f>VLOOKUP(Schedule!C2068, 'Elo Ratings - Pre Season'!$A$2:$B$31,2, FALSE)</f>
        <v>1503.8938502056101</v>
      </c>
      <c r="F2068">
        <v>0.19008264462809901</v>
      </c>
    </row>
    <row r="2069" spans="1:6" x14ac:dyDescent="0.45">
      <c r="A2069" t="s">
        <v>196</v>
      </c>
      <c r="B2069" t="s">
        <v>35</v>
      </c>
      <c r="C2069" t="s">
        <v>11</v>
      </c>
      <c r="D2069">
        <f>VLOOKUP(Schedule!B2069, 'Elo Ratings - Pre Season'!$A$2:$B$31,2, FALSE)</f>
        <v>1517.8440011816001</v>
      </c>
      <c r="E2069">
        <f>VLOOKUP(Schedule!C2069, 'Elo Ratings - Pre Season'!$A$2:$B$31,2, FALSE)</f>
        <v>1588.6730971234199</v>
      </c>
      <c r="F2069">
        <v>5.0632911392405201E-2</v>
      </c>
    </row>
    <row r="2070" spans="1:6" x14ac:dyDescent="0.45">
      <c r="A2070" t="s">
        <v>196</v>
      </c>
      <c r="B2070" t="s">
        <v>10</v>
      </c>
      <c r="C2070" t="s">
        <v>26</v>
      </c>
      <c r="D2070">
        <f>VLOOKUP(Schedule!B2070, 'Elo Ratings - Pre Season'!$A$2:$B$31,2, FALSE)</f>
        <v>1513.7838452168801</v>
      </c>
      <c r="E2070">
        <f>VLOOKUP(Schedule!C2070, 'Elo Ratings - Pre Season'!$A$2:$B$31,2, FALSE)</f>
        <v>1477.56939209144</v>
      </c>
      <c r="F2070">
        <v>2.9239766081871298E-2</v>
      </c>
    </row>
    <row r="2071" spans="1:6" x14ac:dyDescent="0.45">
      <c r="A2071" t="s">
        <v>196</v>
      </c>
      <c r="B2071" t="s">
        <v>21</v>
      </c>
      <c r="C2071" t="s">
        <v>24</v>
      </c>
      <c r="D2071">
        <f>VLOOKUP(Schedule!B2071, 'Elo Ratings - Pre Season'!$A$2:$B$31,2, FALSE)</f>
        <v>1537.2568075547799</v>
      </c>
      <c r="E2071">
        <f>VLOOKUP(Schedule!C2071, 'Elo Ratings - Pre Season'!$A$2:$B$31,2, FALSE)</f>
        <v>1535.44519643647</v>
      </c>
      <c r="F2071">
        <v>0.124324324324324</v>
      </c>
    </row>
    <row r="2072" spans="1:6" x14ac:dyDescent="0.45">
      <c r="A2072" t="s">
        <v>196</v>
      </c>
      <c r="B2072" t="s">
        <v>33</v>
      </c>
      <c r="C2072" t="s">
        <v>37</v>
      </c>
      <c r="D2072">
        <f>VLOOKUP(Schedule!B2072, 'Elo Ratings - Pre Season'!$A$2:$B$31,2, FALSE)</f>
        <v>1427.1354796158</v>
      </c>
      <c r="E2072">
        <f>VLOOKUP(Schedule!C2072, 'Elo Ratings - Pre Season'!$A$2:$B$31,2, FALSE)</f>
        <v>1526.2027098211199</v>
      </c>
      <c r="F2072">
        <v>6.2111801242235101E-3</v>
      </c>
    </row>
    <row r="2073" spans="1:6" x14ac:dyDescent="0.45">
      <c r="A2073" t="s">
        <v>196</v>
      </c>
      <c r="B2073" t="s">
        <v>39</v>
      </c>
      <c r="C2073" t="s">
        <v>38</v>
      </c>
      <c r="D2073">
        <f>VLOOKUP(Schedule!B2073, 'Elo Ratings - Pre Season'!$A$2:$B$31,2, FALSE)</f>
        <v>1505.1761432511801</v>
      </c>
      <c r="E2073">
        <f>VLOOKUP(Schedule!C2073, 'Elo Ratings - Pre Season'!$A$2:$B$31,2, FALSE)</f>
        <v>1500.26839934439</v>
      </c>
      <c r="F2073">
        <v>0.102272727272727</v>
      </c>
    </row>
    <row r="2074" spans="1:6" x14ac:dyDescent="0.45">
      <c r="A2074" t="s">
        <v>196</v>
      </c>
      <c r="B2074" t="s">
        <v>32</v>
      </c>
      <c r="C2074" t="s">
        <v>28</v>
      </c>
      <c r="D2074">
        <f>VLOOKUP(Schedule!B2074, 'Elo Ratings - Pre Season'!$A$2:$B$31,2, FALSE)</f>
        <v>1514.0316812078199</v>
      </c>
      <c r="E2074">
        <f>VLOOKUP(Schedule!C2074, 'Elo Ratings - Pre Season'!$A$2:$B$31,2, FALSE)</f>
        <v>1468.3919248330999</v>
      </c>
      <c r="F2074">
        <v>4.4585987261146598E-2</v>
      </c>
    </row>
    <row r="2075" spans="1:6" x14ac:dyDescent="0.45">
      <c r="A2075" t="s">
        <v>196</v>
      </c>
      <c r="B2075" t="s">
        <v>31</v>
      </c>
      <c r="C2075" t="s">
        <v>30</v>
      </c>
      <c r="D2075">
        <f>VLOOKUP(Schedule!B2075, 'Elo Ratings - Pre Season'!$A$2:$B$31,2, FALSE)</f>
        <v>1527.6277566730801</v>
      </c>
      <c r="E2075">
        <f>VLOOKUP(Schedule!C2075, 'Elo Ratings - Pre Season'!$A$2:$B$31,2, FALSE)</f>
        <v>1539.4562396036399</v>
      </c>
      <c r="F2075">
        <v>6.3291139240506306E-2</v>
      </c>
    </row>
    <row r="2076" spans="1:6" x14ac:dyDescent="0.45">
      <c r="A2076" t="s">
        <v>197</v>
      </c>
      <c r="B2076" t="s">
        <v>15</v>
      </c>
      <c r="C2076" t="s">
        <v>25</v>
      </c>
      <c r="D2076">
        <f>VLOOKUP(Schedule!B2076, 'Elo Ratings - Pre Season'!$A$2:$B$31,2, FALSE)</f>
        <v>1535.1075395159701</v>
      </c>
      <c r="E2076">
        <f>VLOOKUP(Schedule!C2076, 'Elo Ratings - Pre Season'!$A$2:$B$31,2, FALSE)</f>
        <v>1433.33420073452</v>
      </c>
      <c r="F2076">
        <v>2.1739130434782698E-2</v>
      </c>
    </row>
    <row r="2077" spans="1:6" x14ac:dyDescent="0.45">
      <c r="A2077" t="s">
        <v>197</v>
      </c>
      <c r="B2077" t="s">
        <v>27</v>
      </c>
      <c r="C2077" t="s">
        <v>18</v>
      </c>
      <c r="D2077">
        <f>VLOOKUP(Schedule!B2077, 'Elo Ratings - Pre Season'!$A$2:$B$31,2, FALSE)</f>
        <v>1488.4482383178499</v>
      </c>
      <c r="E2077">
        <f>VLOOKUP(Schedule!C2077, 'Elo Ratings - Pre Season'!$A$2:$B$31,2, FALSE)</f>
        <v>1422.7330514932301</v>
      </c>
      <c r="F2077">
        <v>4.5751633986928102E-2</v>
      </c>
    </row>
    <row r="2078" spans="1:6" x14ac:dyDescent="0.45">
      <c r="A2078" t="s">
        <v>197</v>
      </c>
      <c r="B2078" t="s">
        <v>21</v>
      </c>
      <c r="C2078" t="s">
        <v>24</v>
      </c>
      <c r="D2078">
        <f>VLOOKUP(Schedule!B2078, 'Elo Ratings - Pre Season'!$A$2:$B$31,2, FALSE)</f>
        <v>1537.2568075547799</v>
      </c>
      <c r="E2078">
        <f>VLOOKUP(Schedule!C2078, 'Elo Ratings - Pre Season'!$A$2:$B$31,2, FALSE)</f>
        <v>1535.44519643647</v>
      </c>
      <c r="F2078">
        <v>0.124324324324324</v>
      </c>
    </row>
    <row r="2079" spans="1:6" x14ac:dyDescent="0.45">
      <c r="A2079" t="s">
        <v>197</v>
      </c>
      <c r="B2079" t="s">
        <v>22</v>
      </c>
      <c r="C2079" t="s">
        <v>41</v>
      </c>
      <c r="D2079">
        <f>VLOOKUP(Schedule!B2079, 'Elo Ratings - Pre Season'!$A$2:$B$31,2, FALSE)</f>
        <v>1536.86484917293</v>
      </c>
      <c r="E2079">
        <f>VLOOKUP(Schedule!C2079, 'Elo Ratings - Pre Season'!$A$2:$B$31,2, FALSE)</f>
        <v>1537.03223861109</v>
      </c>
      <c r="F2079">
        <v>-5.5248618784530601E-3</v>
      </c>
    </row>
    <row r="2080" spans="1:6" x14ac:dyDescent="0.45">
      <c r="A2080" t="s">
        <v>197</v>
      </c>
      <c r="B2080" t="s">
        <v>39</v>
      </c>
      <c r="C2080" t="s">
        <v>38</v>
      </c>
      <c r="D2080">
        <f>VLOOKUP(Schedule!B2080, 'Elo Ratings - Pre Season'!$A$2:$B$31,2, FALSE)</f>
        <v>1505.1761432511801</v>
      </c>
      <c r="E2080">
        <f>VLOOKUP(Schedule!C2080, 'Elo Ratings - Pre Season'!$A$2:$B$31,2, FALSE)</f>
        <v>1500.26839934439</v>
      </c>
      <c r="F2080">
        <v>0.102272727272727</v>
      </c>
    </row>
    <row r="2081" spans="1:6" x14ac:dyDescent="0.45">
      <c r="A2081" t="s">
        <v>197</v>
      </c>
      <c r="B2081" t="s">
        <v>42</v>
      </c>
      <c r="C2081" t="s">
        <v>36</v>
      </c>
      <c r="D2081">
        <f>VLOOKUP(Schedule!B2081, 'Elo Ratings - Pre Season'!$A$2:$B$31,2, FALSE)</f>
        <v>1590.545270505</v>
      </c>
      <c r="E2081">
        <f>VLOOKUP(Schedule!C2081, 'Elo Ratings - Pre Season'!$A$2:$B$31,2, FALSE)</f>
        <v>1418.47649220432</v>
      </c>
      <c r="F2081">
        <v>4.3902439024390297E-2</v>
      </c>
    </row>
    <row r="2082" spans="1:6" x14ac:dyDescent="0.45">
      <c r="A2082" t="s">
        <v>197</v>
      </c>
      <c r="B2082" t="s">
        <v>23</v>
      </c>
      <c r="C2082" t="s">
        <v>34</v>
      </c>
      <c r="D2082">
        <f>VLOOKUP(Schedule!B2082, 'Elo Ratings - Pre Season'!$A$2:$B$31,2, FALSE)</f>
        <v>1455.5883504191299</v>
      </c>
      <c r="E2082">
        <f>VLOOKUP(Schedule!C2082, 'Elo Ratings - Pre Season'!$A$2:$B$31,2, FALSE)</f>
        <v>1503.8938502056101</v>
      </c>
      <c r="F2082">
        <v>0.19008264462809901</v>
      </c>
    </row>
    <row r="2083" spans="1:6" x14ac:dyDescent="0.45">
      <c r="A2083" t="s">
        <v>197</v>
      </c>
      <c r="B2083" t="s">
        <v>32</v>
      </c>
      <c r="C2083" t="s">
        <v>28</v>
      </c>
      <c r="D2083">
        <f>VLOOKUP(Schedule!B2083, 'Elo Ratings - Pre Season'!$A$2:$B$31,2, FALSE)</f>
        <v>1514.0316812078199</v>
      </c>
      <c r="E2083">
        <f>VLOOKUP(Schedule!C2083, 'Elo Ratings - Pre Season'!$A$2:$B$31,2, FALSE)</f>
        <v>1468.3919248330999</v>
      </c>
      <c r="F2083">
        <v>4.4585987261146598E-2</v>
      </c>
    </row>
    <row r="2084" spans="1:6" x14ac:dyDescent="0.45">
      <c r="A2084" t="s">
        <v>197</v>
      </c>
      <c r="B2084" t="s">
        <v>40</v>
      </c>
      <c r="C2084" t="s">
        <v>20</v>
      </c>
      <c r="D2084">
        <f>VLOOKUP(Schedule!B2084, 'Elo Ratings - Pre Season'!$A$2:$B$31,2, FALSE)</f>
        <v>1511.74507850229</v>
      </c>
      <c r="E2084">
        <f>VLOOKUP(Schedule!C2084, 'Elo Ratings - Pre Season'!$A$2:$B$31,2, FALSE)</f>
        <v>1506.4629567151301</v>
      </c>
      <c r="F2084">
        <v>6.7415730337078705E-2</v>
      </c>
    </row>
    <row r="2085" spans="1:6" x14ac:dyDescent="0.45">
      <c r="A2085" t="s">
        <v>197</v>
      </c>
      <c r="B2085" t="s">
        <v>31</v>
      </c>
      <c r="C2085" t="s">
        <v>30</v>
      </c>
      <c r="D2085">
        <f>VLOOKUP(Schedule!B2085, 'Elo Ratings - Pre Season'!$A$2:$B$31,2, FALSE)</f>
        <v>1527.6277566730801</v>
      </c>
      <c r="E2085">
        <f>VLOOKUP(Schedule!C2085, 'Elo Ratings - Pre Season'!$A$2:$B$31,2, FALSE)</f>
        <v>1539.4562396036399</v>
      </c>
      <c r="F2085">
        <v>6.3291139240506306E-2</v>
      </c>
    </row>
    <row r="2086" spans="1:6" x14ac:dyDescent="0.45">
      <c r="A2086" t="s">
        <v>197</v>
      </c>
      <c r="B2086" t="s">
        <v>16</v>
      </c>
      <c r="C2086" t="s">
        <v>11</v>
      </c>
      <c r="D2086">
        <f>VLOOKUP(Schedule!B2086, 'Elo Ratings - Pre Season'!$A$2:$B$31,2, FALSE)</f>
        <v>1474.3085107648601</v>
      </c>
      <c r="E2086">
        <f>VLOOKUP(Schedule!C2086, 'Elo Ratings - Pre Season'!$A$2:$B$31,2, FALSE)</f>
        <v>1588.6730971234199</v>
      </c>
      <c r="F2086">
        <v>6.8493150684931406E-2</v>
      </c>
    </row>
    <row r="2087" spans="1:6" x14ac:dyDescent="0.45">
      <c r="A2087" t="s">
        <v>197</v>
      </c>
      <c r="B2087" t="s">
        <v>33</v>
      </c>
      <c r="C2087" t="s">
        <v>37</v>
      </c>
      <c r="D2087">
        <f>VLOOKUP(Schedule!B2087, 'Elo Ratings - Pre Season'!$A$2:$B$31,2, FALSE)</f>
        <v>1427.1354796158</v>
      </c>
      <c r="E2087">
        <f>VLOOKUP(Schedule!C2087, 'Elo Ratings - Pre Season'!$A$2:$B$31,2, FALSE)</f>
        <v>1526.2027098211199</v>
      </c>
      <c r="F2087">
        <v>6.2111801242235101E-3</v>
      </c>
    </row>
    <row r="2088" spans="1:6" x14ac:dyDescent="0.45">
      <c r="A2088" t="s">
        <v>197</v>
      </c>
      <c r="B2088" t="s">
        <v>19</v>
      </c>
      <c r="C2088" t="s">
        <v>35</v>
      </c>
      <c r="D2088">
        <f>VLOOKUP(Schedule!B2088, 'Elo Ratings - Pre Season'!$A$2:$B$31,2, FALSE)</f>
        <v>1501.1235706124401</v>
      </c>
      <c r="E2088">
        <f>VLOOKUP(Schedule!C2088, 'Elo Ratings - Pre Season'!$A$2:$B$31,2, FALSE)</f>
        <v>1517.8440011816001</v>
      </c>
      <c r="F2088">
        <v>0.1125</v>
      </c>
    </row>
    <row r="2089" spans="1:6" x14ac:dyDescent="0.45">
      <c r="A2089" t="s">
        <v>198</v>
      </c>
      <c r="B2089" t="s">
        <v>22</v>
      </c>
      <c r="C2089" t="s">
        <v>41</v>
      </c>
      <c r="D2089">
        <f>VLOOKUP(Schedule!B2089, 'Elo Ratings - Pre Season'!$A$2:$B$31,2, FALSE)</f>
        <v>1536.86484917293</v>
      </c>
      <c r="E2089">
        <f>VLOOKUP(Schedule!C2089, 'Elo Ratings - Pre Season'!$A$2:$B$31,2, FALSE)</f>
        <v>1537.03223861109</v>
      </c>
      <c r="F2089">
        <v>-5.5248618784530601E-3</v>
      </c>
    </row>
    <row r="2090" spans="1:6" x14ac:dyDescent="0.45">
      <c r="A2090" t="s">
        <v>198</v>
      </c>
      <c r="B2090" t="s">
        <v>15</v>
      </c>
      <c r="C2090" t="s">
        <v>25</v>
      </c>
      <c r="D2090">
        <f>VLOOKUP(Schedule!B2090, 'Elo Ratings - Pre Season'!$A$2:$B$31,2, FALSE)</f>
        <v>1535.1075395159701</v>
      </c>
      <c r="E2090">
        <f>VLOOKUP(Schedule!C2090, 'Elo Ratings - Pre Season'!$A$2:$B$31,2, FALSE)</f>
        <v>1433.33420073452</v>
      </c>
      <c r="F2090">
        <v>2.1739130434782698E-2</v>
      </c>
    </row>
    <row r="2091" spans="1:6" x14ac:dyDescent="0.45">
      <c r="A2091" t="s">
        <v>198</v>
      </c>
      <c r="B2091" t="s">
        <v>17</v>
      </c>
      <c r="C2091" t="s">
        <v>29</v>
      </c>
      <c r="D2091">
        <f>VLOOKUP(Schedule!B2091, 'Elo Ratings - Pre Season'!$A$2:$B$31,2, FALSE)</f>
        <v>1496.2510574284499</v>
      </c>
      <c r="E2091">
        <f>VLOOKUP(Schedule!C2091, 'Elo Ratings - Pre Season'!$A$2:$B$31,2, FALSE)</f>
        <v>1559.22207084247</v>
      </c>
      <c r="F2091">
        <v>-1.38888888888888E-2</v>
      </c>
    </row>
    <row r="2092" spans="1:6" x14ac:dyDescent="0.45">
      <c r="A2092" t="s">
        <v>198</v>
      </c>
      <c r="B2092" t="s">
        <v>27</v>
      </c>
      <c r="C2092" t="s">
        <v>18</v>
      </c>
      <c r="D2092">
        <f>VLOOKUP(Schedule!B2092, 'Elo Ratings - Pre Season'!$A$2:$B$31,2, FALSE)</f>
        <v>1488.4482383178499</v>
      </c>
      <c r="E2092">
        <f>VLOOKUP(Schedule!C2092, 'Elo Ratings - Pre Season'!$A$2:$B$31,2, FALSE)</f>
        <v>1422.7330514932301</v>
      </c>
      <c r="F2092">
        <v>4.5751633986928102E-2</v>
      </c>
    </row>
    <row r="2093" spans="1:6" x14ac:dyDescent="0.45">
      <c r="A2093" t="s">
        <v>198</v>
      </c>
      <c r="B2093" t="s">
        <v>21</v>
      </c>
      <c r="C2093" t="s">
        <v>24</v>
      </c>
      <c r="D2093">
        <f>VLOOKUP(Schedule!B2093, 'Elo Ratings - Pre Season'!$A$2:$B$31,2, FALSE)</f>
        <v>1537.2568075547799</v>
      </c>
      <c r="E2093">
        <f>VLOOKUP(Schedule!C2093, 'Elo Ratings - Pre Season'!$A$2:$B$31,2, FALSE)</f>
        <v>1535.44519643647</v>
      </c>
      <c r="F2093">
        <v>0.124324324324324</v>
      </c>
    </row>
    <row r="2094" spans="1:6" x14ac:dyDescent="0.45">
      <c r="A2094" t="s">
        <v>198</v>
      </c>
      <c r="B2094" t="s">
        <v>39</v>
      </c>
      <c r="C2094" t="s">
        <v>38</v>
      </c>
      <c r="D2094">
        <f>VLOOKUP(Schedule!B2094, 'Elo Ratings - Pre Season'!$A$2:$B$31,2, FALSE)</f>
        <v>1505.1761432511801</v>
      </c>
      <c r="E2094">
        <f>VLOOKUP(Schedule!C2094, 'Elo Ratings - Pre Season'!$A$2:$B$31,2, FALSE)</f>
        <v>1500.26839934439</v>
      </c>
      <c r="F2094">
        <v>0.102272727272727</v>
      </c>
    </row>
    <row r="2095" spans="1:6" x14ac:dyDescent="0.45">
      <c r="A2095" t="s">
        <v>198</v>
      </c>
      <c r="B2095" t="s">
        <v>42</v>
      </c>
      <c r="C2095" t="s">
        <v>36</v>
      </c>
      <c r="D2095">
        <f>VLOOKUP(Schedule!B2095, 'Elo Ratings - Pre Season'!$A$2:$B$31,2, FALSE)</f>
        <v>1590.545270505</v>
      </c>
      <c r="E2095">
        <f>VLOOKUP(Schedule!C2095, 'Elo Ratings - Pre Season'!$A$2:$B$31,2, FALSE)</f>
        <v>1418.47649220432</v>
      </c>
      <c r="F2095">
        <v>4.3902439024390297E-2</v>
      </c>
    </row>
    <row r="2096" spans="1:6" x14ac:dyDescent="0.45">
      <c r="A2096" t="s">
        <v>198</v>
      </c>
      <c r="B2096" t="s">
        <v>23</v>
      </c>
      <c r="C2096" t="s">
        <v>34</v>
      </c>
      <c r="D2096">
        <f>VLOOKUP(Schedule!B2096, 'Elo Ratings - Pre Season'!$A$2:$B$31,2, FALSE)</f>
        <v>1455.5883504191299</v>
      </c>
      <c r="E2096">
        <f>VLOOKUP(Schedule!C2096, 'Elo Ratings - Pre Season'!$A$2:$B$31,2, FALSE)</f>
        <v>1503.8938502056101</v>
      </c>
      <c r="F2096">
        <v>0.19008264462809901</v>
      </c>
    </row>
    <row r="2097" spans="1:6" x14ac:dyDescent="0.45">
      <c r="A2097" t="s">
        <v>198</v>
      </c>
      <c r="B2097" t="s">
        <v>32</v>
      </c>
      <c r="C2097" t="s">
        <v>28</v>
      </c>
      <c r="D2097">
        <f>VLOOKUP(Schedule!B2097, 'Elo Ratings - Pre Season'!$A$2:$B$31,2, FALSE)</f>
        <v>1514.0316812078199</v>
      </c>
      <c r="E2097">
        <f>VLOOKUP(Schedule!C2097, 'Elo Ratings - Pre Season'!$A$2:$B$31,2, FALSE)</f>
        <v>1468.3919248330999</v>
      </c>
      <c r="F2097">
        <v>4.4585987261146598E-2</v>
      </c>
    </row>
    <row r="2098" spans="1:6" x14ac:dyDescent="0.45">
      <c r="A2098" t="s">
        <v>198</v>
      </c>
      <c r="B2098" t="s">
        <v>40</v>
      </c>
      <c r="C2098" t="s">
        <v>20</v>
      </c>
      <c r="D2098">
        <f>VLOOKUP(Schedule!B2098, 'Elo Ratings - Pre Season'!$A$2:$B$31,2, FALSE)</f>
        <v>1511.74507850229</v>
      </c>
      <c r="E2098">
        <f>VLOOKUP(Schedule!C2098, 'Elo Ratings - Pre Season'!$A$2:$B$31,2, FALSE)</f>
        <v>1506.4629567151301</v>
      </c>
      <c r="F2098">
        <v>6.7415730337078705E-2</v>
      </c>
    </row>
    <row r="2099" spans="1:6" x14ac:dyDescent="0.45">
      <c r="A2099" t="s">
        <v>198</v>
      </c>
      <c r="B2099" t="s">
        <v>31</v>
      </c>
      <c r="C2099" t="s">
        <v>30</v>
      </c>
      <c r="D2099">
        <f>VLOOKUP(Schedule!B2099, 'Elo Ratings - Pre Season'!$A$2:$B$31,2, FALSE)</f>
        <v>1527.6277566730801</v>
      </c>
      <c r="E2099">
        <f>VLOOKUP(Schedule!C2099, 'Elo Ratings - Pre Season'!$A$2:$B$31,2, FALSE)</f>
        <v>1539.4562396036399</v>
      </c>
      <c r="F2099">
        <v>6.3291139240506306E-2</v>
      </c>
    </row>
    <row r="2100" spans="1:6" x14ac:dyDescent="0.45">
      <c r="A2100" t="s">
        <v>198</v>
      </c>
      <c r="B2100" t="s">
        <v>16</v>
      </c>
      <c r="C2100" t="s">
        <v>11</v>
      </c>
      <c r="D2100">
        <f>VLOOKUP(Schedule!B2100, 'Elo Ratings - Pre Season'!$A$2:$B$31,2, FALSE)</f>
        <v>1474.3085107648601</v>
      </c>
      <c r="E2100">
        <f>VLOOKUP(Schedule!C2100, 'Elo Ratings - Pre Season'!$A$2:$B$31,2, FALSE)</f>
        <v>1588.6730971234199</v>
      </c>
      <c r="F2100">
        <v>6.8493150684931406E-2</v>
      </c>
    </row>
    <row r="2101" spans="1:6" x14ac:dyDescent="0.45">
      <c r="A2101" t="s">
        <v>198</v>
      </c>
      <c r="B2101" t="s">
        <v>10</v>
      </c>
      <c r="C2101" t="s">
        <v>26</v>
      </c>
      <c r="D2101">
        <f>VLOOKUP(Schedule!B2101, 'Elo Ratings - Pre Season'!$A$2:$B$31,2, FALSE)</f>
        <v>1513.7838452168801</v>
      </c>
      <c r="E2101">
        <f>VLOOKUP(Schedule!C2101, 'Elo Ratings - Pre Season'!$A$2:$B$31,2, FALSE)</f>
        <v>1477.56939209144</v>
      </c>
      <c r="F2101">
        <v>2.9239766081871298E-2</v>
      </c>
    </row>
    <row r="2102" spans="1:6" x14ac:dyDescent="0.45">
      <c r="A2102" t="s">
        <v>198</v>
      </c>
      <c r="B2102" t="s">
        <v>33</v>
      </c>
      <c r="C2102" t="s">
        <v>37</v>
      </c>
      <c r="D2102">
        <f>VLOOKUP(Schedule!B2102, 'Elo Ratings - Pre Season'!$A$2:$B$31,2, FALSE)</f>
        <v>1427.1354796158</v>
      </c>
      <c r="E2102">
        <f>VLOOKUP(Schedule!C2102, 'Elo Ratings - Pre Season'!$A$2:$B$31,2, FALSE)</f>
        <v>1526.2027098211199</v>
      </c>
      <c r="F2102">
        <v>6.2111801242235101E-3</v>
      </c>
    </row>
    <row r="2103" spans="1:6" x14ac:dyDescent="0.45">
      <c r="A2103" t="s">
        <v>198</v>
      </c>
      <c r="B2103" t="s">
        <v>19</v>
      </c>
      <c r="C2103" t="s">
        <v>35</v>
      </c>
      <c r="D2103">
        <f>VLOOKUP(Schedule!B2103, 'Elo Ratings - Pre Season'!$A$2:$B$31,2, FALSE)</f>
        <v>1501.1235706124401</v>
      </c>
      <c r="E2103">
        <f>VLOOKUP(Schedule!C2103, 'Elo Ratings - Pre Season'!$A$2:$B$31,2, FALSE)</f>
        <v>1517.8440011816001</v>
      </c>
      <c r="F2103">
        <v>0.1125</v>
      </c>
    </row>
    <row r="2104" spans="1:6" x14ac:dyDescent="0.45">
      <c r="A2104" t="s">
        <v>199</v>
      </c>
      <c r="B2104" t="s">
        <v>17</v>
      </c>
      <c r="C2104" t="s">
        <v>29</v>
      </c>
      <c r="D2104">
        <f>VLOOKUP(Schedule!B2104, 'Elo Ratings - Pre Season'!$A$2:$B$31,2, FALSE)</f>
        <v>1496.2510574284499</v>
      </c>
      <c r="E2104">
        <f>VLOOKUP(Schedule!C2104, 'Elo Ratings - Pre Season'!$A$2:$B$31,2, FALSE)</f>
        <v>1559.22207084247</v>
      </c>
      <c r="F2104">
        <v>-1.38888888888888E-2</v>
      </c>
    </row>
    <row r="2105" spans="1:6" x14ac:dyDescent="0.45">
      <c r="A2105" t="s">
        <v>199</v>
      </c>
      <c r="B2105" t="s">
        <v>21</v>
      </c>
      <c r="C2105" t="s">
        <v>24</v>
      </c>
      <c r="D2105">
        <f>VLOOKUP(Schedule!B2105, 'Elo Ratings - Pre Season'!$A$2:$B$31,2, FALSE)</f>
        <v>1537.2568075547799</v>
      </c>
      <c r="E2105">
        <f>VLOOKUP(Schedule!C2105, 'Elo Ratings - Pre Season'!$A$2:$B$31,2, FALSE)</f>
        <v>1535.44519643647</v>
      </c>
      <c r="F2105">
        <v>0.124324324324324</v>
      </c>
    </row>
    <row r="2106" spans="1:6" x14ac:dyDescent="0.45">
      <c r="A2106" t="s">
        <v>199</v>
      </c>
      <c r="B2106" t="s">
        <v>33</v>
      </c>
      <c r="C2106" t="s">
        <v>37</v>
      </c>
      <c r="D2106">
        <f>VLOOKUP(Schedule!B2106, 'Elo Ratings - Pre Season'!$A$2:$B$31,2, FALSE)</f>
        <v>1427.1354796158</v>
      </c>
      <c r="E2106">
        <f>VLOOKUP(Schedule!C2106, 'Elo Ratings - Pre Season'!$A$2:$B$31,2, FALSE)</f>
        <v>1526.2027098211199</v>
      </c>
      <c r="F2106">
        <v>6.2111801242235101E-3</v>
      </c>
    </row>
    <row r="2107" spans="1:6" x14ac:dyDescent="0.45">
      <c r="A2107" t="s">
        <v>199</v>
      </c>
      <c r="B2107" t="s">
        <v>19</v>
      </c>
      <c r="C2107" t="s">
        <v>35</v>
      </c>
      <c r="D2107">
        <f>VLOOKUP(Schedule!B2107, 'Elo Ratings - Pre Season'!$A$2:$B$31,2, FALSE)</f>
        <v>1501.1235706124401</v>
      </c>
      <c r="E2107">
        <f>VLOOKUP(Schedule!C2107, 'Elo Ratings - Pre Season'!$A$2:$B$31,2, FALSE)</f>
        <v>1517.8440011816001</v>
      </c>
      <c r="F2107">
        <v>0.1125</v>
      </c>
    </row>
    <row r="2108" spans="1:6" x14ac:dyDescent="0.45">
      <c r="A2108" t="s">
        <v>199</v>
      </c>
      <c r="B2108" t="s">
        <v>28</v>
      </c>
      <c r="C2108" t="s">
        <v>18</v>
      </c>
      <c r="D2108">
        <f>VLOOKUP(Schedule!B2108, 'Elo Ratings - Pre Season'!$A$2:$B$31,2, FALSE)</f>
        <v>1468.3919248330999</v>
      </c>
      <c r="E2108">
        <f>VLOOKUP(Schedule!C2108, 'Elo Ratings - Pre Season'!$A$2:$B$31,2, FALSE)</f>
        <v>1422.7330514932301</v>
      </c>
      <c r="F2108">
        <v>5.7971014492753603E-2</v>
      </c>
    </row>
    <row r="2109" spans="1:6" x14ac:dyDescent="0.45">
      <c r="A2109" t="s">
        <v>199</v>
      </c>
      <c r="B2109" t="s">
        <v>27</v>
      </c>
      <c r="C2109" t="s">
        <v>41</v>
      </c>
      <c r="D2109">
        <f>VLOOKUP(Schedule!B2109, 'Elo Ratings - Pre Season'!$A$2:$B$31,2, FALSE)</f>
        <v>1488.4482383178499</v>
      </c>
      <c r="E2109">
        <f>VLOOKUP(Schedule!C2109, 'Elo Ratings - Pre Season'!$A$2:$B$31,2, FALSE)</f>
        <v>1537.03223861109</v>
      </c>
      <c r="F2109">
        <v>4.5751633986928102E-2</v>
      </c>
    </row>
    <row r="2110" spans="1:6" x14ac:dyDescent="0.45">
      <c r="A2110" t="s">
        <v>199</v>
      </c>
      <c r="B2110" t="s">
        <v>42</v>
      </c>
      <c r="C2110" t="s">
        <v>36</v>
      </c>
      <c r="D2110">
        <f>VLOOKUP(Schedule!B2110, 'Elo Ratings - Pre Season'!$A$2:$B$31,2, FALSE)</f>
        <v>1590.545270505</v>
      </c>
      <c r="E2110">
        <f>VLOOKUP(Schedule!C2110, 'Elo Ratings - Pre Season'!$A$2:$B$31,2, FALSE)</f>
        <v>1418.47649220432</v>
      </c>
      <c r="F2110">
        <v>4.3902439024390297E-2</v>
      </c>
    </row>
    <row r="2111" spans="1:6" x14ac:dyDescent="0.45">
      <c r="A2111" t="s">
        <v>199</v>
      </c>
      <c r="B2111" t="s">
        <v>31</v>
      </c>
      <c r="C2111" t="s">
        <v>16</v>
      </c>
      <c r="D2111">
        <f>VLOOKUP(Schedule!B2111, 'Elo Ratings - Pre Season'!$A$2:$B$31,2, FALSE)</f>
        <v>1527.6277566730801</v>
      </c>
      <c r="E2111">
        <f>VLOOKUP(Schedule!C2111, 'Elo Ratings - Pre Season'!$A$2:$B$31,2, FALSE)</f>
        <v>1474.3085107648601</v>
      </c>
      <c r="F2111">
        <v>6.3291139240506306E-2</v>
      </c>
    </row>
    <row r="2112" spans="1:6" x14ac:dyDescent="0.45">
      <c r="A2112" t="s">
        <v>199</v>
      </c>
      <c r="B2112" t="s">
        <v>10</v>
      </c>
      <c r="C2112" t="s">
        <v>26</v>
      </c>
      <c r="D2112">
        <f>VLOOKUP(Schedule!B2112, 'Elo Ratings - Pre Season'!$A$2:$B$31,2, FALSE)</f>
        <v>1513.7838452168801</v>
      </c>
      <c r="E2112">
        <f>VLOOKUP(Schedule!C2112, 'Elo Ratings - Pre Season'!$A$2:$B$31,2, FALSE)</f>
        <v>1477.56939209144</v>
      </c>
      <c r="F2112">
        <v>2.9239766081871298E-2</v>
      </c>
    </row>
    <row r="2113" spans="1:6" x14ac:dyDescent="0.45">
      <c r="A2113" t="s">
        <v>200</v>
      </c>
      <c r="B2113" t="s">
        <v>32</v>
      </c>
      <c r="C2113" t="s">
        <v>30</v>
      </c>
      <c r="D2113">
        <f>VLOOKUP(Schedule!B2113, 'Elo Ratings - Pre Season'!$A$2:$B$31,2, FALSE)</f>
        <v>1514.0316812078199</v>
      </c>
      <c r="E2113">
        <f>VLOOKUP(Schedule!C2113, 'Elo Ratings - Pre Season'!$A$2:$B$31,2, FALSE)</f>
        <v>1539.4562396036399</v>
      </c>
      <c r="F2113">
        <v>4.4585987261146598E-2</v>
      </c>
    </row>
    <row r="2114" spans="1:6" x14ac:dyDescent="0.45">
      <c r="A2114" t="s">
        <v>200</v>
      </c>
      <c r="B2114" t="s">
        <v>28</v>
      </c>
      <c r="C2114" t="s">
        <v>18</v>
      </c>
      <c r="D2114">
        <f>VLOOKUP(Schedule!B2114, 'Elo Ratings - Pre Season'!$A$2:$B$31,2, FALSE)</f>
        <v>1468.3919248330999</v>
      </c>
      <c r="E2114">
        <f>VLOOKUP(Schedule!C2114, 'Elo Ratings - Pre Season'!$A$2:$B$31,2, FALSE)</f>
        <v>1422.7330514932301</v>
      </c>
      <c r="F2114">
        <v>5.7971014492753603E-2</v>
      </c>
    </row>
    <row r="2115" spans="1:6" x14ac:dyDescent="0.45">
      <c r="A2115" t="s">
        <v>200</v>
      </c>
      <c r="B2115" t="s">
        <v>15</v>
      </c>
      <c r="C2115" t="s">
        <v>21</v>
      </c>
      <c r="D2115">
        <f>VLOOKUP(Schedule!B2115, 'Elo Ratings - Pre Season'!$A$2:$B$31,2, FALSE)</f>
        <v>1535.1075395159701</v>
      </c>
      <c r="E2115">
        <f>VLOOKUP(Schedule!C2115, 'Elo Ratings - Pre Season'!$A$2:$B$31,2, FALSE)</f>
        <v>1537.2568075547799</v>
      </c>
      <c r="F2115">
        <v>2.1739130434782698E-2</v>
      </c>
    </row>
    <row r="2116" spans="1:6" x14ac:dyDescent="0.45">
      <c r="A2116" t="s">
        <v>200</v>
      </c>
      <c r="B2116" t="s">
        <v>39</v>
      </c>
      <c r="C2116" t="s">
        <v>17</v>
      </c>
      <c r="D2116">
        <f>VLOOKUP(Schedule!B2116, 'Elo Ratings - Pre Season'!$A$2:$B$31,2, FALSE)</f>
        <v>1505.1761432511801</v>
      </c>
      <c r="E2116">
        <f>VLOOKUP(Schedule!C2116, 'Elo Ratings - Pre Season'!$A$2:$B$31,2, FALSE)</f>
        <v>1496.2510574284499</v>
      </c>
      <c r="F2116">
        <v>0.102272727272727</v>
      </c>
    </row>
    <row r="2117" spans="1:6" x14ac:dyDescent="0.45">
      <c r="A2117" t="s">
        <v>200</v>
      </c>
      <c r="B2117" t="s">
        <v>38</v>
      </c>
      <c r="C2117" t="s">
        <v>25</v>
      </c>
      <c r="D2117">
        <f>VLOOKUP(Schedule!B2117, 'Elo Ratings - Pre Season'!$A$2:$B$31,2, FALSE)</f>
        <v>1500.26839934439</v>
      </c>
      <c r="E2117">
        <f>VLOOKUP(Schedule!C2117, 'Elo Ratings - Pre Season'!$A$2:$B$31,2, FALSE)</f>
        <v>1433.33420073452</v>
      </c>
      <c r="F2117">
        <v>5.1282051282051398E-2</v>
      </c>
    </row>
    <row r="2118" spans="1:6" x14ac:dyDescent="0.45">
      <c r="A2118" t="s">
        <v>200</v>
      </c>
      <c r="B2118" t="s">
        <v>27</v>
      </c>
      <c r="C2118" t="s">
        <v>41</v>
      </c>
      <c r="D2118">
        <f>VLOOKUP(Schedule!B2118, 'Elo Ratings - Pre Season'!$A$2:$B$31,2, FALSE)</f>
        <v>1488.4482383178499</v>
      </c>
      <c r="E2118">
        <f>VLOOKUP(Schedule!C2118, 'Elo Ratings - Pre Season'!$A$2:$B$31,2, FALSE)</f>
        <v>1537.03223861109</v>
      </c>
      <c r="F2118">
        <v>4.5751633986928102E-2</v>
      </c>
    </row>
    <row r="2119" spans="1:6" x14ac:dyDescent="0.45">
      <c r="A2119" t="s">
        <v>200</v>
      </c>
      <c r="B2119" t="s">
        <v>42</v>
      </c>
      <c r="C2119" t="s">
        <v>22</v>
      </c>
      <c r="D2119">
        <f>VLOOKUP(Schedule!B2119, 'Elo Ratings - Pre Season'!$A$2:$B$31,2, FALSE)</f>
        <v>1590.545270505</v>
      </c>
      <c r="E2119">
        <f>VLOOKUP(Schedule!C2119, 'Elo Ratings - Pre Season'!$A$2:$B$31,2, FALSE)</f>
        <v>1536.86484917293</v>
      </c>
      <c r="F2119">
        <v>4.3902439024390297E-2</v>
      </c>
    </row>
    <row r="2120" spans="1:6" x14ac:dyDescent="0.45">
      <c r="A2120" t="s">
        <v>200</v>
      </c>
      <c r="B2120" t="s">
        <v>31</v>
      </c>
      <c r="C2120" t="s">
        <v>16</v>
      </c>
      <c r="D2120">
        <f>VLOOKUP(Schedule!B2120, 'Elo Ratings - Pre Season'!$A$2:$B$31,2, FALSE)</f>
        <v>1527.6277566730801</v>
      </c>
      <c r="E2120">
        <f>VLOOKUP(Schedule!C2120, 'Elo Ratings - Pre Season'!$A$2:$B$31,2, FALSE)</f>
        <v>1474.3085107648601</v>
      </c>
      <c r="F2120">
        <v>6.3291139240506306E-2</v>
      </c>
    </row>
    <row r="2121" spans="1:6" x14ac:dyDescent="0.45">
      <c r="A2121" t="s">
        <v>200</v>
      </c>
      <c r="B2121" t="s">
        <v>29</v>
      </c>
      <c r="C2121" t="s">
        <v>35</v>
      </c>
      <c r="D2121">
        <f>VLOOKUP(Schedule!B2121, 'Elo Ratings - Pre Season'!$A$2:$B$31,2, FALSE)</f>
        <v>1559.22207084247</v>
      </c>
      <c r="E2121">
        <f>VLOOKUP(Schedule!C2121, 'Elo Ratings - Pre Season'!$A$2:$B$31,2, FALSE)</f>
        <v>1517.8440011816001</v>
      </c>
      <c r="F2121">
        <v>-4.08163265306122E-2</v>
      </c>
    </row>
    <row r="2122" spans="1:6" x14ac:dyDescent="0.45">
      <c r="A2122" t="s">
        <v>200</v>
      </c>
      <c r="B2122" t="s">
        <v>23</v>
      </c>
      <c r="C2122" t="s">
        <v>24</v>
      </c>
      <c r="D2122">
        <f>VLOOKUP(Schedule!B2122, 'Elo Ratings - Pre Season'!$A$2:$B$31,2, FALSE)</f>
        <v>1455.5883504191299</v>
      </c>
      <c r="E2122">
        <f>VLOOKUP(Schedule!C2122, 'Elo Ratings - Pre Season'!$A$2:$B$31,2, FALSE)</f>
        <v>1535.44519643647</v>
      </c>
      <c r="F2122">
        <v>0.19008264462809901</v>
      </c>
    </row>
    <row r="2123" spans="1:6" x14ac:dyDescent="0.45">
      <c r="A2123" t="s">
        <v>200</v>
      </c>
      <c r="B2123" t="s">
        <v>40</v>
      </c>
      <c r="C2123" t="s">
        <v>36</v>
      </c>
      <c r="D2123">
        <f>VLOOKUP(Schedule!B2123, 'Elo Ratings - Pre Season'!$A$2:$B$31,2, FALSE)</f>
        <v>1511.74507850229</v>
      </c>
      <c r="E2123">
        <f>VLOOKUP(Schedule!C2123, 'Elo Ratings - Pre Season'!$A$2:$B$31,2, FALSE)</f>
        <v>1418.47649220432</v>
      </c>
      <c r="F2123">
        <v>6.7415730337078705E-2</v>
      </c>
    </row>
    <row r="2124" spans="1:6" x14ac:dyDescent="0.45">
      <c r="A2124" t="s">
        <v>200</v>
      </c>
      <c r="B2124" t="s">
        <v>20</v>
      </c>
      <c r="C2124" t="s">
        <v>37</v>
      </c>
      <c r="D2124">
        <f>VLOOKUP(Schedule!B2124, 'Elo Ratings - Pre Season'!$A$2:$B$31,2, FALSE)</f>
        <v>1506.4629567151301</v>
      </c>
      <c r="E2124">
        <f>VLOOKUP(Schedule!C2124, 'Elo Ratings - Pre Season'!$A$2:$B$31,2, FALSE)</f>
        <v>1526.2027098211199</v>
      </c>
      <c r="F2124">
        <v>7.3170731707316999E-2</v>
      </c>
    </row>
    <row r="2125" spans="1:6" x14ac:dyDescent="0.45">
      <c r="A2125" t="s">
        <v>200</v>
      </c>
      <c r="B2125" t="s">
        <v>33</v>
      </c>
      <c r="C2125" t="s">
        <v>26</v>
      </c>
      <c r="D2125">
        <f>VLOOKUP(Schedule!B2125, 'Elo Ratings - Pre Season'!$A$2:$B$31,2, FALSE)</f>
        <v>1427.1354796158</v>
      </c>
      <c r="E2125">
        <f>VLOOKUP(Schedule!C2125, 'Elo Ratings - Pre Season'!$A$2:$B$31,2, FALSE)</f>
        <v>1477.56939209144</v>
      </c>
      <c r="F2125">
        <v>6.2111801242235101E-3</v>
      </c>
    </row>
    <row r="2126" spans="1:6" x14ac:dyDescent="0.45">
      <c r="A2126" t="s">
        <v>200</v>
      </c>
      <c r="B2126" t="s">
        <v>10</v>
      </c>
      <c r="C2126" t="s">
        <v>19</v>
      </c>
      <c r="D2126">
        <f>VLOOKUP(Schedule!B2126, 'Elo Ratings - Pre Season'!$A$2:$B$31,2, FALSE)</f>
        <v>1513.7838452168801</v>
      </c>
      <c r="E2126">
        <f>VLOOKUP(Schedule!C2126, 'Elo Ratings - Pre Season'!$A$2:$B$31,2, FALSE)</f>
        <v>1501.1235706124401</v>
      </c>
      <c r="F2126">
        <v>2.9239766081871298E-2</v>
      </c>
    </row>
    <row r="2127" spans="1:6" x14ac:dyDescent="0.45">
      <c r="A2127" t="s">
        <v>200</v>
      </c>
      <c r="B2127" t="s">
        <v>11</v>
      </c>
      <c r="C2127" t="s">
        <v>34</v>
      </c>
      <c r="D2127">
        <f>VLOOKUP(Schedule!B2127, 'Elo Ratings - Pre Season'!$A$2:$B$31,2, FALSE)</f>
        <v>1588.6730971234199</v>
      </c>
      <c r="E2127">
        <f>VLOOKUP(Schedule!C2127, 'Elo Ratings - Pre Season'!$A$2:$B$31,2, FALSE)</f>
        <v>1503.8938502056101</v>
      </c>
      <c r="F2127">
        <v>4.2654028436019002E-2</v>
      </c>
    </row>
    <row r="2128" spans="1:6" x14ac:dyDescent="0.45">
      <c r="A2128" t="s">
        <v>201</v>
      </c>
      <c r="B2128" t="s">
        <v>32</v>
      </c>
      <c r="C2128" t="s">
        <v>30</v>
      </c>
      <c r="D2128">
        <f>VLOOKUP(Schedule!B2128, 'Elo Ratings - Pre Season'!$A$2:$B$31,2, FALSE)</f>
        <v>1514.0316812078199</v>
      </c>
      <c r="E2128">
        <f>VLOOKUP(Schedule!C2128, 'Elo Ratings - Pre Season'!$A$2:$B$31,2, FALSE)</f>
        <v>1539.4562396036399</v>
      </c>
      <c r="F2128">
        <v>4.4585987261146598E-2</v>
      </c>
    </row>
    <row r="2129" spans="1:6" x14ac:dyDescent="0.45">
      <c r="A2129" t="s">
        <v>201</v>
      </c>
      <c r="B2129" t="s">
        <v>15</v>
      </c>
      <c r="C2129" t="s">
        <v>21</v>
      </c>
      <c r="D2129">
        <f>VLOOKUP(Schedule!B2129, 'Elo Ratings - Pre Season'!$A$2:$B$31,2, FALSE)</f>
        <v>1535.1075395159701</v>
      </c>
      <c r="E2129">
        <f>VLOOKUP(Schedule!C2129, 'Elo Ratings - Pre Season'!$A$2:$B$31,2, FALSE)</f>
        <v>1537.2568075547799</v>
      </c>
      <c r="F2129">
        <v>2.1739130434782698E-2</v>
      </c>
    </row>
    <row r="2130" spans="1:6" x14ac:dyDescent="0.45">
      <c r="A2130" t="s">
        <v>201</v>
      </c>
      <c r="B2130" t="s">
        <v>33</v>
      </c>
      <c r="C2130" t="s">
        <v>26</v>
      </c>
      <c r="D2130">
        <f>VLOOKUP(Schedule!B2130, 'Elo Ratings - Pre Season'!$A$2:$B$31,2, FALSE)</f>
        <v>1427.1354796158</v>
      </c>
      <c r="E2130">
        <f>VLOOKUP(Schedule!C2130, 'Elo Ratings - Pre Season'!$A$2:$B$31,2, FALSE)</f>
        <v>1477.56939209144</v>
      </c>
      <c r="F2130">
        <v>6.2111801242235101E-3</v>
      </c>
    </row>
    <row r="2131" spans="1:6" x14ac:dyDescent="0.45">
      <c r="A2131" t="s">
        <v>201</v>
      </c>
      <c r="B2131" t="s">
        <v>29</v>
      </c>
      <c r="C2131" t="s">
        <v>35</v>
      </c>
      <c r="D2131">
        <f>VLOOKUP(Schedule!B2131, 'Elo Ratings - Pre Season'!$A$2:$B$31,2, FALSE)</f>
        <v>1559.22207084247</v>
      </c>
      <c r="E2131">
        <f>VLOOKUP(Schedule!C2131, 'Elo Ratings - Pre Season'!$A$2:$B$31,2, FALSE)</f>
        <v>1517.8440011816001</v>
      </c>
      <c r="F2131">
        <v>-4.08163265306122E-2</v>
      </c>
    </row>
    <row r="2132" spans="1:6" x14ac:dyDescent="0.45">
      <c r="A2132" t="s">
        <v>201</v>
      </c>
      <c r="B2132" t="s">
        <v>39</v>
      </c>
      <c r="C2132" t="s">
        <v>17</v>
      </c>
      <c r="D2132">
        <f>VLOOKUP(Schedule!B2132, 'Elo Ratings - Pre Season'!$A$2:$B$31,2, FALSE)</f>
        <v>1505.1761432511801</v>
      </c>
      <c r="E2132">
        <f>VLOOKUP(Schedule!C2132, 'Elo Ratings - Pre Season'!$A$2:$B$31,2, FALSE)</f>
        <v>1496.2510574284499</v>
      </c>
      <c r="F2132">
        <v>0.102272727272727</v>
      </c>
    </row>
    <row r="2133" spans="1:6" x14ac:dyDescent="0.45">
      <c r="A2133" t="s">
        <v>201</v>
      </c>
      <c r="B2133" t="s">
        <v>27</v>
      </c>
      <c r="C2133" t="s">
        <v>41</v>
      </c>
      <c r="D2133">
        <f>VLOOKUP(Schedule!B2133, 'Elo Ratings - Pre Season'!$A$2:$B$31,2, FALSE)</f>
        <v>1488.4482383178499</v>
      </c>
      <c r="E2133">
        <f>VLOOKUP(Schedule!C2133, 'Elo Ratings - Pre Season'!$A$2:$B$31,2, FALSE)</f>
        <v>1537.03223861109</v>
      </c>
      <c r="F2133">
        <v>4.5751633986928102E-2</v>
      </c>
    </row>
    <row r="2134" spans="1:6" x14ac:dyDescent="0.45">
      <c r="A2134" t="s">
        <v>201</v>
      </c>
      <c r="B2134" t="s">
        <v>28</v>
      </c>
      <c r="C2134" t="s">
        <v>18</v>
      </c>
      <c r="D2134">
        <f>VLOOKUP(Schedule!B2134, 'Elo Ratings - Pre Season'!$A$2:$B$31,2, FALSE)</f>
        <v>1468.3919248330999</v>
      </c>
      <c r="E2134">
        <f>VLOOKUP(Schedule!C2134, 'Elo Ratings - Pre Season'!$A$2:$B$31,2, FALSE)</f>
        <v>1422.7330514932301</v>
      </c>
      <c r="F2134">
        <v>5.7971014492753603E-2</v>
      </c>
    </row>
    <row r="2135" spans="1:6" x14ac:dyDescent="0.45">
      <c r="A2135" t="s">
        <v>201</v>
      </c>
      <c r="B2135" t="s">
        <v>23</v>
      </c>
      <c r="C2135" t="s">
        <v>24</v>
      </c>
      <c r="D2135">
        <f>VLOOKUP(Schedule!B2135, 'Elo Ratings - Pre Season'!$A$2:$B$31,2, FALSE)</f>
        <v>1455.5883504191299</v>
      </c>
      <c r="E2135">
        <f>VLOOKUP(Schedule!C2135, 'Elo Ratings - Pre Season'!$A$2:$B$31,2, FALSE)</f>
        <v>1535.44519643647</v>
      </c>
      <c r="F2135">
        <v>0.19008264462809901</v>
      </c>
    </row>
    <row r="2136" spans="1:6" x14ac:dyDescent="0.45">
      <c r="A2136" t="s">
        <v>201</v>
      </c>
      <c r="B2136" t="s">
        <v>40</v>
      </c>
      <c r="C2136" t="s">
        <v>36</v>
      </c>
      <c r="D2136">
        <f>VLOOKUP(Schedule!B2136, 'Elo Ratings - Pre Season'!$A$2:$B$31,2, FALSE)</f>
        <v>1511.74507850229</v>
      </c>
      <c r="E2136">
        <f>VLOOKUP(Schedule!C2136, 'Elo Ratings - Pre Season'!$A$2:$B$31,2, FALSE)</f>
        <v>1418.47649220432</v>
      </c>
      <c r="F2136">
        <v>6.7415730337078705E-2</v>
      </c>
    </row>
    <row r="2137" spans="1:6" x14ac:dyDescent="0.45">
      <c r="A2137" t="s">
        <v>201</v>
      </c>
      <c r="B2137" t="s">
        <v>20</v>
      </c>
      <c r="C2137" t="s">
        <v>37</v>
      </c>
      <c r="D2137">
        <f>VLOOKUP(Schedule!B2137, 'Elo Ratings - Pre Season'!$A$2:$B$31,2, FALSE)</f>
        <v>1506.4629567151301</v>
      </c>
      <c r="E2137">
        <f>VLOOKUP(Schedule!C2137, 'Elo Ratings - Pre Season'!$A$2:$B$31,2, FALSE)</f>
        <v>1526.2027098211199</v>
      </c>
      <c r="F2137">
        <v>7.3170731707316999E-2</v>
      </c>
    </row>
    <row r="2138" spans="1:6" x14ac:dyDescent="0.45">
      <c r="A2138" t="s">
        <v>201</v>
      </c>
      <c r="B2138" t="s">
        <v>31</v>
      </c>
      <c r="C2138" t="s">
        <v>16</v>
      </c>
      <c r="D2138">
        <f>VLOOKUP(Schedule!B2138, 'Elo Ratings - Pre Season'!$A$2:$B$31,2, FALSE)</f>
        <v>1527.6277566730801</v>
      </c>
      <c r="E2138">
        <f>VLOOKUP(Schedule!C2138, 'Elo Ratings - Pre Season'!$A$2:$B$31,2, FALSE)</f>
        <v>1474.3085107648601</v>
      </c>
      <c r="F2138">
        <v>6.3291139240506306E-2</v>
      </c>
    </row>
    <row r="2139" spans="1:6" x14ac:dyDescent="0.45">
      <c r="A2139" t="s">
        <v>201</v>
      </c>
      <c r="B2139" t="s">
        <v>38</v>
      </c>
      <c r="C2139" t="s">
        <v>25</v>
      </c>
      <c r="D2139">
        <f>VLOOKUP(Schedule!B2139, 'Elo Ratings - Pre Season'!$A$2:$B$31,2, FALSE)</f>
        <v>1500.26839934439</v>
      </c>
      <c r="E2139">
        <f>VLOOKUP(Schedule!C2139, 'Elo Ratings - Pre Season'!$A$2:$B$31,2, FALSE)</f>
        <v>1433.33420073452</v>
      </c>
      <c r="F2139">
        <v>5.1282051282051398E-2</v>
      </c>
    </row>
    <row r="2140" spans="1:6" x14ac:dyDescent="0.45">
      <c r="A2140" t="s">
        <v>201</v>
      </c>
      <c r="B2140" t="s">
        <v>42</v>
      </c>
      <c r="C2140" t="s">
        <v>22</v>
      </c>
      <c r="D2140">
        <f>VLOOKUP(Schedule!B2140, 'Elo Ratings - Pre Season'!$A$2:$B$31,2, FALSE)</f>
        <v>1590.545270505</v>
      </c>
      <c r="E2140">
        <f>VLOOKUP(Schedule!C2140, 'Elo Ratings - Pre Season'!$A$2:$B$31,2, FALSE)</f>
        <v>1536.86484917293</v>
      </c>
      <c r="F2140">
        <v>4.3902439024390297E-2</v>
      </c>
    </row>
    <row r="2141" spans="1:6" x14ac:dyDescent="0.45">
      <c r="A2141" t="s">
        <v>201</v>
      </c>
      <c r="B2141" t="s">
        <v>10</v>
      </c>
      <c r="C2141" t="s">
        <v>19</v>
      </c>
      <c r="D2141">
        <f>VLOOKUP(Schedule!B2141, 'Elo Ratings - Pre Season'!$A$2:$B$31,2, FALSE)</f>
        <v>1513.7838452168801</v>
      </c>
      <c r="E2141">
        <f>VLOOKUP(Schedule!C2141, 'Elo Ratings - Pre Season'!$A$2:$B$31,2, FALSE)</f>
        <v>1501.1235706124401</v>
      </c>
      <c r="F2141">
        <v>2.9239766081871298E-2</v>
      </c>
    </row>
    <row r="2142" spans="1:6" x14ac:dyDescent="0.45">
      <c r="A2142" t="s">
        <v>201</v>
      </c>
      <c r="B2142" t="s">
        <v>11</v>
      </c>
      <c r="C2142" t="s">
        <v>34</v>
      </c>
      <c r="D2142">
        <f>VLOOKUP(Schedule!B2142, 'Elo Ratings - Pre Season'!$A$2:$B$31,2, FALSE)</f>
        <v>1588.6730971234199</v>
      </c>
      <c r="E2142">
        <f>VLOOKUP(Schedule!C2142, 'Elo Ratings - Pre Season'!$A$2:$B$31,2, FALSE)</f>
        <v>1503.8938502056101</v>
      </c>
      <c r="F2142">
        <v>4.2654028436019002E-2</v>
      </c>
    </row>
    <row r="2143" spans="1:6" x14ac:dyDescent="0.45">
      <c r="A2143" t="s">
        <v>202</v>
      </c>
      <c r="B2143" t="s">
        <v>28</v>
      </c>
      <c r="C2143" t="s">
        <v>18</v>
      </c>
      <c r="D2143">
        <f>VLOOKUP(Schedule!B2143, 'Elo Ratings - Pre Season'!$A$2:$B$31,2, FALSE)</f>
        <v>1468.3919248330999</v>
      </c>
      <c r="E2143">
        <f>VLOOKUP(Schedule!C2143, 'Elo Ratings - Pre Season'!$A$2:$B$31,2, FALSE)</f>
        <v>1422.7330514932301</v>
      </c>
      <c r="F2143">
        <v>5.7971014492753603E-2</v>
      </c>
    </row>
    <row r="2144" spans="1:6" x14ac:dyDescent="0.45">
      <c r="A2144" t="s">
        <v>202</v>
      </c>
      <c r="B2144" t="s">
        <v>15</v>
      </c>
      <c r="C2144" t="s">
        <v>21</v>
      </c>
      <c r="D2144">
        <f>VLOOKUP(Schedule!B2144, 'Elo Ratings - Pre Season'!$A$2:$B$31,2, FALSE)</f>
        <v>1535.1075395159701</v>
      </c>
      <c r="E2144">
        <f>VLOOKUP(Schedule!C2144, 'Elo Ratings - Pre Season'!$A$2:$B$31,2, FALSE)</f>
        <v>1537.2568075547799</v>
      </c>
      <c r="F2144">
        <v>2.1739130434782698E-2</v>
      </c>
    </row>
    <row r="2145" spans="1:6" x14ac:dyDescent="0.45">
      <c r="A2145" t="s">
        <v>202</v>
      </c>
      <c r="B2145" t="s">
        <v>42</v>
      </c>
      <c r="C2145" t="s">
        <v>22</v>
      </c>
      <c r="D2145">
        <f>VLOOKUP(Schedule!B2145, 'Elo Ratings - Pre Season'!$A$2:$B$31,2, FALSE)</f>
        <v>1590.545270505</v>
      </c>
      <c r="E2145">
        <f>VLOOKUP(Schedule!C2145, 'Elo Ratings - Pre Season'!$A$2:$B$31,2, FALSE)</f>
        <v>1536.86484917293</v>
      </c>
      <c r="F2145">
        <v>4.3902439024390297E-2</v>
      </c>
    </row>
    <row r="2146" spans="1:6" x14ac:dyDescent="0.45">
      <c r="A2146" t="s">
        <v>202</v>
      </c>
      <c r="B2146" t="s">
        <v>38</v>
      </c>
      <c r="C2146" t="s">
        <v>25</v>
      </c>
      <c r="D2146">
        <f>VLOOKUP(Schedule!B2146, 'Elo Ratings - Pre Season'!$A$2:$B$31,2, FALSE)</f>
        <v>1500.26839934439</v>
      </c>
      <c r="E2146">
        <f>VLOOKUP(Schedule!C2146, 'Elo Ratings - Pre Season'!$A$2:$B$31,2, FALSE)</f>
        <v>1433.33420073452</v>
      </c>
      <c r="F2146">
        <v>5.1282051282051398E-2</v>
      </c>
    </row>
    <row r="2147" spans="1:6" x14ac:dyDescent="0.45">
      <c r="A2147" t="s">
        <v>202</v>
      </c>
      <c r="B2147" t="s">
        <v>39</v>
      </c>
      <c r="C2147" t="s">
        <v>17</v>
      </c>
      <c r="D2147">
        <f>VLOOKUP(Schedule!B2147, 'Elo Ratings - Pre Season'!$A$2:$B$31,2, FALSE)</f>
        <v>1505.1761432511801</v>
      </c>
      <c r="E2147">
        <f>VLOOKUP(Schedule!C2147, 'Elo Ratings - Pre Season'!$A$2:$B$31,2, FALSE)</f>
        <v>1496.2510574284499</v>
      </c>
      <c r="F2147">
        <v>0.102272727272727</v>
      </c>
    </row>
    <row r="2148" spans="1:6" x14ac:dyDescent="0.45">
      <c r="A2148" t="s">
        <v>202</v>
      </c>
      <c r="B2148" t="s">
        <v>27</v>
      </c>
      <c r="C2148" t="s">
        <v>41</v>
      </c>
      <c r="D2148">
        <f>VLOOKUP(Schedule!B2148, 'Elo Ratings - Pre Season'!$A$2:$B$31,2, FALSE)</f>
        <v>1488.4482383178499</v>
      </c>
      <c r="E2148">
        <f>VLOOKUP(Schedule!C2148, 'Elo Ratings - Pre Season'!$A$2:$B$31,2, FALSE)</f>
        <v>1537.03223861109</v>
      </c>
      <c r="F2148">
        <v>4.5751633986928102E-2</v>
      </c>
    </row>
    <row r="2149" spans="1:6" x14ac:dyDescent="0.45">
      <c r="A2149" t="s">
        <v>202</v>
      </c>
      <c r="B2149" t="s">
        <v>29</v>
      </c>
      <c r="C2149" t="s">
        <v>35</v>
      </c>
      <c r="D2149">
        <f>VLOOKUP(Schedule!B2149, 'Elo Ratings - Pre Season'!$A$2:$B$31,2, FALSE)</f>
        <v>1559.22207084247</v>
      </c>
      <c r="E2149">
        <f>VLOOKUP(Schedule!C2149, 'Elo Ratings - Pre Season'!$A$2:$B$31,2, FALSE)</f>
        <v>1517.8440011816001</v>
      </c>
      <c r="F2149">
        <v>-4.08163265306122E-2</v>
      </c>
    </row>
    <row r="2150" spans="1:6" x14ac:dyDescent="0.45">
      <c r="A2150" t="s">
        <v>202</v>
      </c>
      <c r="B2150" t="s">
        <v>23</v>
      </c>
      <c r="C2150" t="s">
        <v>24</v>
      </c>
      <c r="D2150">
        <f>VLOOKUP(Schedule!B2150, 'Elo Ratings - Pre Season'!$A$2:$B$31,2, FALSE)</f>
        <v>1455.5883504191299</v>
      </c>
      <c r="E2150">
        <f>VLOOKUP(Schedule!C2150, 'Elo Ratings - Pre Season'!$A$2:$B$31,2, FALSE)</f>
        <v>1535.44519643647</v>
      </c>
      <c r="F2150">
        <v>0.19008264462809901</v>
      </c>
    </row>
    <row r="2151" spans="1:6" x14ac:dyDescent="0.45">
      <c r="A2151" t="s">
        <v>202</v>
      </c>
      <c r="B2151" t="s">
        <v>40</v>
      </c>
      <c r="C2151" t="s">
        <v>36</v>
      </c>
      <c r="D2151">
        <f>VLOOKUP(Schedule!B2151, 'Elo Ratings - Pre Season'!$A$2:$B$31,2, FALSE)</f>
        <v>1511.74507850229</v>
      </c>
      <c r="E2151">
        <f>VLOOKUP(Schedule!C2151, 'Elo Ratings - Pre Season'!$A$2:$B$31,2, FALSE)</f>
        <v>1418.47649220432</v>
      </c>
      <c r="F2151">
        <v>6.7415730337078705E-2</v>
      </c>
    </row>
    <row r="2152" spans="1:6" x14ac:dyDescent="0.45">
      <c r="A2152" t="s">
        <v>202</v>
      </c>
      <c r="B2152" t="s">
        <v>20</v>
      </c>
      <c r="C2152" t="s">
        <v>37</v>
      </c>
      <c r="D2152">
        <f>VLOOKUP(Schedule!B2152, 'Elo Ratings - Pre Season'!$A$2:$B$31,2, FALSE)</f>
        <v>1506.4629567151301</v>
      </c>
      <c r="E2152">
        <f>VLOOKUP(Schedule!C2152, 'Elo Ratings - Pre Season'!$A$2:$B$31,2, FALSE)</f>
        <v>1526.2027098211199</v>
      </c>
      <c r="F2152">
        <v>7.3170731707316999E-2</v>
      </c>
    </row>
    <row r="2153" spans="1:6" x14ac:dyDescent="0.45">
      <c r="A2153" t="s">
        <v>202</v>
      </c>
      <c r="B2153" t="s">
        <v>32</v>
      </c>
      <c r="C2153" t="s">
        <v>30</v>
      </c>
      <c r="D2153">
        <f>VLOOKUP(Schedule!B2153, 'Elo Ratings - Pre Season'!$A$2:$B$31,2, FALSE)</f>
        <v>1514.0316812078199</v>
      </c>
      <c r="E2153">
        <f>VLOOKUP(Schedule!C2153, 'Elo Ratings - Pre Season'!$A$2:$B$31,2, FALSE)</f>
        <v>1539.4562396036399</v>
      </c>
      <c r="F2153">
        <v>4.4585987261146598E-2</v>
      </c>
    </row>
    <row r="2154" spans="1:6" x14ac:dyDescent="0.45">
      <c r="A2154" t="s">
        <v>202</v>
      </c>
      <c r="B2154" t="s">
        <v>31</v>
      </c>
      <c r="C2154" t="s">
        <v>16</v>
      </c>
      <c r="D2154">
        <f>VLOOKUP(Schedule!B2154, 'Elo Ratings - Pre Season'!$A$2:$B$31,2, FALSE)</f>
        <v>1527.6277566730801</v>
      </c>
      <c r="E2154">
        <f>VLOOKUP(Schedule!C2154, 'Elo Ratings - Pre Season'!$A$2:$B$31,2, FALSE)</f>
        <v>1474.3085107648601</v>
      </c>
      <c r="F2154">
        <v>6.3291139240506306E-2</v>
      </c>
    </row>
    <row r="2155" spans="1:6" x14ac:dyDescent="0.45">
      <c r="A2155" t="s">
        <v>202</v>
      </c>
      <c r="B2155" t="s">
        <v>33</v>
      </c>
      <c r="C2155" t="s">
        <v>26</v>
      </c>
      <c r="D2155">
        <f>VLOOKUP(Schedule!B2155, 'Elo Ratings - Pre Season'!$A$2:$B$31,2, FALSE)</f>
        <v>1427.1354796158</v>
      </c>
      <c r="E2155">
        <f>VLOOKUP(Schedule!C2155, 'Elo Ratings - Pre Season'!$A$2:$B$31,2, FALSE)</f>
        <v>1477.56939209144</v>
      </c>
      <c r="F2155">
        <v>6.2111801242235101E-3</v>
      </c>
    </row>
    <row r="2156" spans="1:6" x14ac:dyDescent="0.45">
      <c r="A2156" t="s">
        <v>202</v>
      </c>
      <c r="B2156" t="s">
        <v>11</v>
      </c>
      <c r="C2156" t="s">
        <v>34</v>
      </c>
      <c r="D2156">
        <f>VLOOKUP(Schedule!B2156, 'Elo Ratings - Pre Season'!$A$2:$B$31,2, FALSE)</f>
        <v>1588.6730971234199</v>
      </c>
      <c r="E2156">
        <f>VLOOKUP(Schedule!C2156, 'Elo Ratings - Pre Season'!$A$2:$B$31,2, FALSE)</f>
        <v>1503.8938502056101</v>
      </c>
      <c r="F2156">
        <v>4.2654028436019002E-2</v>
      </c>
    </row>
    <row r="2157" spans="1:6" x14ac:dyDescent="0.45">
      <c r="A2157" t="s">
        <v>202</v>
      </c>
      <c r="B2157" t="s">
        <v>10</v>
      </c>
      <c r="C2157" t="s">
        <v>19</v>
      </c>
      <c r="D2157">
        <f>VLOOKUP(Schedule!B2157, 'Elo Ratings - Pre Season'!$A$2:$B$31,2, FALSE)</f>
        <v>1513.7838452168801</v>
      </c>
      <c r="E2157">
        <f>VLOOKUP(Schedule!C2157, 'Elo Ratings - Pre Season'!$A$2:$B$31,2, FALSE)</f>
        <v>1501.1235706124401</v>
      </c>
      <c r="F2157">
        <v>2.9239766081871298E-2</v>
      </c>
    </row>
    <row r="2158" spans="1:6" x14ac:dyDescent="0.45">
      <c r="A2158" t="s">
        <v>203</v>
      </c>
      <c r="B2158" t="s">
        <v>41</v>
      </c>
      <c r="C2158" t="s">
        <v>21</v>
      </c>
      <c r="D2158">
        <f>VLOOKUP(Schedule!B2158, 'Elo Ratings - Pre Season'!$A$2:$B$31,2, FALSE)</f>
        <v>1537.03223861109</v>
      </c>
      <c r="E2158">
        <f>VLOOKUP(Schedule!C2158, 'Elo Ratings - Pre Season'!$A$2:$B$31,2, FALSE)</f>
        <v>1537.2568075547799</v>
      </c>
      <c r="F2158">
        <v>8.4745762711864403E-2</v>
      </c>
    </row>
    <row r="2159" spans="1:6" x14ac:dyDescent="0.45">
      <c r="A2159" t="s">
        <v>203</v>
      </c>
      <c r="B2159" t="s">
        <v>28</v>
      </c>
      <c r="C2159" t="s">
        <v>27</v>
      </c>
      <c r="D2159">
        <f>VLOOKUP(Schedule!B2159, 'Elo Ratings - Pre Season'!$A$2:$B$31,2, FALSE)</f>
        <v>1468.3919248330999</v>
      </c>
      <c r="E2159">
        <f>VLOOKUP(Schedule!C2159, 'Elo Ratings - Pre Season'!$A$2:$B$31,2, FALSE)</f>
        <v>1488.4482383178499</v>
      </c>
      <c r="F2159">
        <v>5.7971014492753603E-2</v>
      </c>
    </row>
    <row r="2160" spans="1:6" x14ac:dyDescent="0.45">
      <c r="A2160" t="s">
        <v>203</v>
      </c>
      <c r="B2160" t="s">
        <v>30</v>
      </c>
      <c r="C2160" t="s">
        <v>23</v>
      </c>
      <c r="D2160">
        <f>VLOOKUP(Schedule!B2160, 'Elo Ratings - Pre Season'!$A$2:$B$31,2, FALSE)</f>
        <v>1539.4562396036399</v>
      </c>
      <c r="E2160">
        <f>VLOOKUP(Schedule!C2160, 'Elo Ratings - Pre Season'!$A$2:$B$31,2, FALSE)</f>
        <v>1455.5883504191299</v>
      </c>
      <c r="F2160">
        <v>9.3922651933701695E-2</v>
      </c>
    </row>
    <row r="2161" spans="1:6" x14ac:dyDescent="0.45">
      <c r="A2161" t="s">
        <v>203</v>
      </c>
      <c r="B2161" t="s">
        <v>22</v>
      </c>
      <c r="C2161" t="s">
        <v>39</v>
      </c>
      <c r="D2161">
        <f>VLOOKUP(Schedule!B2161, 'Elo Ratings - Pre Season'!$A$2:$B$31,2, FALSE)</f>
        <v>1536.86484917293</v>
      </c>
      <c r="E2161">
        <f>VLOOKUP(Schedule!C2161, 'Elo Ratings - Pre Season'!$A$2:$B$31,2, FALSE)</f>
        <v>1505.1761432511801</v>
      </c>
      <c r="F2161">
        <v>-5.5248618784530601E-3</v>
      </c>
    </row>
    <row r="2162" spans="1:6" x14ac:dyDescent="0.45">
      <c r="A2162" t="s">
        <v>203</v>
      </c>
      <c r="B2162" t="s">
        <v>38</v>
      </c>
      <c r="C2162" t="s">
        <v>15</v>
      </c>
      <c r="D2162">
        <f>VLOOKUP(Schedule!B2162, 'Elo Ratings - Pre Season'!$A$2:$B$31,2, FALSE)</f>
        <v>1500.26839934439</v>
      </c>
      <c r="E2162">
        <f>VLOOKUP(Schedule!C2162, 'Elo Ratings - Pre Season'!$A$2:$B$31,2, FALSE)</f>
        <v>1535.1075395159701</v>
      </c>
      <c r="F2162">
        <v>5.1282051282051398E-2</v>
      </c>
    </row>
    <row r="2163" spans="1:6" x14ac:dyDescent="0.45">
      <c r="A2163" t="s">
        <v>203</v>
      </c>
      <c r="B2163" t="s">
        <v>24</v>
      </c>
      <c r="C2163" t="s">
        <v>16</v>
      </c>
      <c r="D2163">
        <f>VLOOKUP(Schedule!B2163, 'Elo Ratings - Pre Season'!$A$2:$B$31,2, FALSE)</f>
        <v>1535.44519643647</v>
      </c>
      <c r="E2163">
        <f>VLOOKUP(Schedule!C2163, 'Elo Ratings - Pre Season'!$A$2:$B$31,2, FALSE)</f>
        <v>1474.3085107648601</v>
      </c>
      <c r="F2163">
        <v>0.12727272727272701</v>
      </c>
    </row>
    <row r="2164" spans="1:6" x14ac:dyDescent="0.45">
      <c r="A2164" t="s">
        <v>203</v>
      </c>
      <c r="B2164" t="s">
        <v>25</v>
      </c>
      <c r="C2164" t="s">
        <v>34</v>
      </c>
      <c r="D2164">
        <f>VLOOKUP(Schedule!B2164, 'Elo Ratings - Pre Season'!$A$2:$B$31,2, FALSE)</f>
        <v>1433.33420073452</v>
      </c>
      <c r="E2164">
        <f>VLOOKUP(Schedule!C2164, 'Elo Ratings - Pre Season'!$A$2:$B$31,2, FALSE)</f>
        <v>1503.8938502056101</v>
      </c>
      <c r="F2164">
        <v>-4.2253521126760597E-2</v>
      </c>
    </row>
    <row r="2165" spans="1:6" x14ac:dyDescent="0.45">
      <c r="A2165" t="s">
        <v>203</v>
      </c>
      <c r="B2165" t="s">
        <v>11</v>
      </c>
      <c r="C2165" t="s">
        <v>32</v>
      </c>
      <c r="D2165">
        <f>VLOOKUP(Schedule!B2165, 'Elo Ratings - Pre Season'!$A$2:$B$31,2, FALSE)</f>
        <v>1588.6730971234199</v>
      </c>
      <c r="E2165">
        <f>VLOOKUP(Schedule!C2165, 'Elo Ratings - Pre Season'!$A$2:$B$31,2, FALSE)</f>
        <v>1514.0316812078199</v>
      </c>
      <c r="F2165">
        <v>4.2654028436019002E-2</v>
      </c>
    </row>
    <row r="2166" spans="1:6" x14ac:dyDescent="0.45">
      <c r="A2166" t="s">
        <v>204</v>
      </c>
      <c r="B2166" t="s">
        <v>26</v>
      </c>
      <c r="C2166" t="s">
        <v>36</v>
      </c>
      <c r="D2166">
        <f>VLOOKUP(Schedule!B2166, 'Elo Ratings - Pre Season'!$A$2:$B$31,2, FALSE)</f>
        <v>1477.56939209144</v>
      </c>
      <c r="E2166">
        <f>VLOOKUP(Schedule!C2166, 'Elo Ratings - Pre Season'!$A$2:$B$31,2, FALSE)</f>
        <v>1418.47649220432</v>
      </c>
      <c r="F2166">
        <v>7.6687116564418296E-3</v>
      </c>
    </row>
    <row r="2167" spans="1:6" x14ac:dyDescent="0.45">
      <c r="A2167" t="s">
        <v>204</v>
      </c>
      <c r="B2167" t="s">
        <v>41</v>
      </c>
      <c r="C2167" t="s">
        <v>21</v>
      </c>
      <c r="D2167">
        <f>VLOOKUP(Schedule!B2167, 'Elo Ratings - Pre Season'!$A$2:$B$31,2, FALSE)</f>
        <v>1537.03223861109</v>
      </c>
      <c r="E2167">
        <f>VLOOKUP(Schedule!C2167, 'Elo Ratings - Pre Season'!$A$2:$B$31,2, FALSE)</f>
        <v>1537.2568075547799</v>
      </c>
      <c r="F2167">
        <v>8.4745762711864403E-2</v>
      </c>
    </row>
    <row r="2168" spans="1:6" x14ac:dyDescent="0.45">
      <c r="A2168" t="s">
        <v>204</v>
      </c>
      <c r="B2168" t="s">
        <v>28</v>
      </c>
      <c r="C2168" t="s">
        <v>27</v>
      </c>
      <c r="D2168">
        <f>VLOOKUP(Schedule!B2168, 'Elo Ratings - Pre Season'!$A$2:$B$31,2, FALSE)</f>
        <v>1468.3919248330999</v>
      </c>
      <c r="E2168">
        <f>VLOOKUP(Schedule!C2168, 'Elo Ratings - Pre Season'!$A$2:$B$31,2, FALSE)</f>
        <v>1488.4482383178499</v>
      </c>
      <c r="F2168">
        <v>5.7971014492753603E-2</v>
      </c>
    </row>
    <row r="2169" spans="1:6" x14ac:dyDescent="0.45">
      <c r="A2169" t="s">
        <v>204</v>
      </c>
      <c r="B2169" t="s">
        <v>18</v>
      </c>
      <c r="C2169" t="s">
        <v>42</v>
      </c>
      <c r="D2169">
        <f>VLOOKUP(Schedule!B2169, 'Elo Ratings - Pre Season'!$A$2:$B$31,2, FALSE)</f>
        <v>1422.7330514932301</v>
      </c>
      <c r="E2169">
        <f>VLOOKUP(Schedule!C2169, 'Elo Ratings - Pre Season'!$A$2:$B$31,2, FALSE)</f>
        <v>1590.545270505</v>
      </c>
      <c r="F2169">
        <v>-4.76190476190477E-2</v>
      </c>
    </row>
    <row r="2170" spans="1:6" x14ac:dyDescent="0.45">
      <c r="A2170" t="s">
        <v>204</v>
      </c>
      <c r="B2170" t="s">
        <v>30</v>
      </c>
      <c r="C2170" t="s">
        <v>23</v>
      </c>
      <c r="D2170">
        <f>VLOOKUP(Schedule!B2170, 'Elo Ratings - Pre Season'!$A$2:$B$31,2, FALSE)</f>
        <v>1539.4562396036399</v>
      </c>
      <c r="E2170">
        <f>VLOOKUP(Schedule!C2170, 'Elo Ratings - Pre Season'!$A$2:$B$31,2, FALSE)</f>
        <v>1455.5883504191299</v>
      </c>
      <c r="F2170">
        <v>9.3922651933701695E-2</v>
      </c>
    </row>
    <row r="2171" spans="1:6" x14ac:dyDescent="0.45">
      <c r="A2171" t="s">
        <v>204</v>
      </c>
      <c r="B2171" t="s">
        <v>22</v>
      </c>
      <c r="C2171" t="s">
        <v>39</v>
      </c>
      <c r="D2171">
        <f>VLOOKUP(Schedule!B2171, 'Elo Ratings - Pre Season'!$A$2:$B$31,2, FALSE)</f>
        <v>1536.86484917293</v>
      </c>
      <c r="E2171">
        <f>VLOOKUP(Schedule!C2171, 'Elo Ratings - Pre Season'!$A$2:$B$31,2, FALSE)</f>
        <v>1505.1761432511801</v>
      </c>
      <c r="F2171">
        <v>-5.5248618784530601E-3</v>
      </c>
    </row>
    <row r="2172" spans="1:6" x14ac:dyDescent="0.45">
      <c r="A2172" t="s">
        <v>204</v>
      </c>
      <c r="B2172" t="s">
        <v>38</v>
      </c>
      <c r="C2172" t="s">
        <v>15</v>
      </c>
      <c r="D2172">
        <f>VLOOKUP(Schedule!B2172, 'Elo Ratings - Pre Season'!$A$2:$B$31,2, FALSE)</f>
        <v>1500.26839934439</v>
      </c>
      <c r="E2172">
        <f>VLOOKUP(Schedule!C2172, 'Elo Ratings - Pre Season'!$A$2:$B$31,2, FALSE)</f>
        <v>1535.1075395159701</v>
      </c>
      <c r="F2172">
        <v>5.1282051282051398E-2</v>
      </c>
    </row>
    <row r="2173" spans="1:6" x14ac:dyDescent="0.45">
      <c r="A2173" t="s">
        <v>204</v>
      </c>
      <c r="B2173" t="s">
        <v>24</v>
      </c>
      <c r="C2173" t="s">
        <v>16</v>
      </c>
      <c r="D2173">
        <f>VLOOKUP(Schedule!B2173, 'Elo Ratings - Pre Season'!$A$2:$B$31,2, FALSE)</f>
        <v>1535.44519643647</v>
      </c>
      <c r="E2173">
        <f>VLOOKUP(Schedule!C2173, 'Elo Ratings - Pre Season'!$A$2:$B$31,2, FALSE)</f>
        <v>1474.3085107648601</v>
      </c>
      <c r="F2173">
        <v>0.12727272727272701</v>
      </c>
    </row>
    <row r="2174" spans="1:6" x14ac:dyDescent="0.45">
      <c r="A2174" t="s">
        <v>204</v>
      </c>
      <c r="B2174" t="s">
        <v>25</v>
      </c>
      <c r="C2174" t="s">
        <v>34</v>
      </c>
      <c r="D2174">
        <f>VLOOKUP(Schedule!B2174, 'Elo Ratings - Pre Season'!$A$2:$B$31,2, FALSE)</f>
        <v>1433.33420073452</v>
      </c>
      <c r="E2174">
        <f>VLOOKUP(Schedule!C2174, 'Elo Ratings - Pre Season'!$A$2:$B$31,2, FALSE)</f>
        <v>1503.8938502056101</v>
      </c>
      <c r="F2174">
        <v>-4.2253521126760597E-2</v>
      </c>
    </row>
    <row r="2175" spans="1:6" x14ac:dyDescent="0.45">
      <c r="A2175" t="s">
        <v>204</v>
      </c>
      <c r="B2175" t="s">
        <v>20</v>
      </c>
      <c r="C2175" t="s">
        <v>17</v>
      </c>
      <c r="D2175">
        <f>VLOOKUP(Schedule!B2175, 'Elo Ratings - Pre Season'!$A$2:$B$31,2, FALSE)</f>
        <v>1506.4629567151301</v>
      </c>
      <c r="E2175">
        <f>VLOOKUP(Schedule!C2175, 'Elo Ratings - Pre Season'!$A$2:$B$31,2, FALSE)</f>
        <v>1496.2510574284499</v>
      </c>
      <c r="F2175">
        <v>7.3170731707316999E-2</v>
      </c>
    </row>
    <row r="2176" spans="1:6" x14ac:dyDescent="0.45">
      <c r="A2176" t="s">
        <v>204</v>
      </c>
      <c r="B2176" t="s">
        <v>29</v>
      </c>
      <c r="C2176" t="s">
        <v>33</v>
      </c>
      <c r="D2176">
        <f>VLOOKUP(Schedule!B2176, 'Elo Ratings - Pre Season'!$A$2:$B$31,2, FALSE)</f>
        <v>1559.22207084247</v>
      </c>
      <c r="E2176">
        <f>VLOOKUP(Schedule!C2176, 'Elo Ratings - Pre Season'!$A$2:$B$31,2, FALSE)</f>
        <v>1427.1354796158</v>
      </c>
      <c r="F2176">
        <v>-4.08163265306122E-2</v>
      </c>
    </row>
    <row r="2177" spans="1:6" x14ac:dyDescent="0.45">
      <c r="A2177" t="s">
        <v>204</v>
      </c>
      <c r="B2177" t="s">
        <v>37</v>
      </c>
      <c r="C2177" t="s">
        <v>10</v>
      </c>
      <c r="D2177">
        <f>VLOOKUP(Schedule!B2177, 'Elo Ratings - Pre Season'!$A$2:$B$31,2, FALSE)</f>
        <v>1526.2027098211199</v>
      </c>
      <c r="E2177">
        <f>VLOOKUP(Schedule!C2177, 'Elo Ratings - Pre Season'!$A$2:$B$31,2, FALSE)</f>
        <v>1513.7838452168801</v>
      </c>
      <c r="F2177">
        <v>2.2471910112359699E-2</v>
      </c>
    </row>
    <row r="2178" spans="1:6" x14ac:dyDescent="0.45">
      <c r="A2178" t="s">
        <v>204</v>
      </c>
      <c r="B2178" t="s">
        <v>35</v>
      </c>
      <c r="C2178" t="s">
        <v>31</v>
      </c>
      <c r="D2178">
        <f>VLOOKUP(Schedule!B2178, 'Elo Ratings - Pre Season'!$A$2:$B$31,2, FALSE)</f>
        <v>1517.8440011816001</v>
      </c>
      <c r="E2178">
        <f>VLOOKUP(Schedule!C2178, 'Elo Ratings - Pre Season'!$A$2:$B$31,2, FALSE)</f>
        <v>1527.6277566730801</v>
      </c>
      <c r="F2178">
        <v>5.0632911392405201E-2</v>
      </c>
    </row>
    <row r="2179" spans="1:6" x14ac:dyDescent="0.45">
      <c r="A2179" t="s">
        <v>204</v>
      </c>
      <c r="B2179" t="s">
        <v>19</v>
      </c>
      <c r="C2179" t="s">
        <v>40</v>
      </c>
      <c r="D2179">
        <f>VLOOKUP(Schedule!B2179, 'Elo Ratings - Pre Season'!$A$2:$B$31,2, FALSE)</f>
        <v>1501.1235706124401</v>
      </c>
      <c r="E2179">
        <f>VLOOKUP(Schedule!C2179, 'Elo Ratings - Pre Season'!$A$2:$B$31,2, FALSE)</f>
        <v>1511.74507850229</v>
      </c>
      <c r="F2179">
        <v>0.1125</v>
      </c>
    </row>
    <row r="2180" spans="1:6" x14ac:dyDescent="0.45">
      <c r="A2180" t="s">
        <v>204</v>
      </c>
      <c r="B2180" t="s">
        <v>11</v>
      </c>
      <c r="C2180" t="s">
        <v>32</v>
      </c>
      <c r="D2180">
        <f>VLOOKUP(Schedule!B2180, 'Elo Ratings - Pre Season'!$A$2:$B$31,2, FALSE)</f>
        <v>1588.6730971234199</v>
      </c>
      <c r="E2180">
        <f>VLOOKUP(Schedule!C2180, 'Elo Ratings - Pre Season'!$A$2:$B$31,2, FALSE)</f>
        <v>1514.0316812078199</v>
      </c>
      <c r="F2180">
        <v>4.2654028436019002E-2</v>
      </c>
    </row>
    <row r="2181" spans="1:6" x14ac:dyDescent="0.45">
      <c r="A2181" t="s">
        <v>205</v>
      </c>
      <c r="B2181" t="s">
        <v>28</v>
      </c>
      <c r="C2181" t="s">
        <v>27</v>
      </c>
      <c r="D2181">
        <f>VLOOKUP(Schedule!B2181, 'Elo Ratings - Pre Season'!$A$2:$B$31,2, FALSE)</f>
        <v>1468.3919248330999</v>
      </c>
      <c r="E2181">
        <f>VLOOKUP(Schedule!C2181, 'Elo Ratings - Pre Season'!$A$2:$B$31,2, FALSE)</f>
        <v>1488.4482383178499</v>
      </c>
      <c r="F2181">
        <v>5.7971014492753603E-2</v>
      </c>
    </row>
    <row r="2182" spans="1:6" x14ac:dyDescent="0.45">
      <c r="A2182" t="s">
        <v>205</v>
      </c>
      <c r="B2182" t="s">
        <v>25</v>
      </c>
      <c r="C2182" t="s">
        <v>34</v>
      </c>
      <c r="D2182">
        <f>VLOOKUP(Schedule!B2182, 'Elo Ratings - Pre Season'!$A$2:$B$31,2, FALSE)</f>
        <v>1433.33420073452</v>
      </c>
      <c r="E2182">
        <f>VLOOKUP(Schedule!C2182, 'Elo Ratings - Pre Season'!$A$2:$B$31,2, FALSE)</f>
        <v>1503.8938502056101</v>
      </c>
      <c r="F2182">
        <v>-4.2253521126760597E-2</v>
      </c>
    </row>
    <row r="2183" spans="1:6" x14ac:dyDescent="0.45">
      <c r="A2183" t="s">
        <v>205</v>
      </c>
      <c r="B2183" t="s">
        <v>22</v>
      </c>
      <c r="C2183" t="s">
        <v>39</v>
      </c>
      <c r="D2183">
        <f>VLOOKUP(Schedule!B2183, 'Elo Ratings - Pre Season'!$A$2:$B$31,2, FALSE)</f>
        <v>1536.86484917293</v>
      </c>
      <c r="E2183">
        <f>VLOOKUP(Schedule!C2183, 'Elo Ratings - Pre Season'!$A$2:$B$31,2, FALSE)</f>
        <v>1505.1761432511801</v>
      </c>
      <c r="F2183">
        <v>-5.5248618784530601E-3</v>
      </c>
    </row>
    <row r="2184" spans="1:6" x14ac:dyDescent="0.45">
      <c r="A2184" t="s">
        <v>205</v>
      </c>
      <c r="B2184" t="s">
        <v>35</v>
      </c>
      <c r="C2184" t="s">
        <v>31</v>
      </c>
      <c r="D2184">
        <f>VLOOKUP(Schedule!B2184, 'Elo Ratings - Pre Season'!$A$2:$B$31,2, FALSE)</f>
        <v>1517.8440011816001</v>
      </c>
      <c r="E2184">
        <f>VLOOKUP(Schedule!C2184, 'Elo Ratings - Pre Season'!$A$2:$B$31,2, FALSE)</f>
        <v>1527.6277566730801</v>
      </c>
      <c r="F2184">
        <v>5.0632911392405201E-2</v>
      </c>
    </row>
    <row r="2185" spans="1:6" x14ac:dyDescent="0.45">
      <c r="A2185" t="s">
        <v>205</v>
      </c>
      <c r="B2185" t="s">
        <v>26</v>
      </c>
      <c r="C2185" t="s">
        <v>36</v>
      </c>
      <c r="D2185">
        <f>VLOOKUP(Schedule!B2185, 'Elo Ratings - Pre Season'!$A$2:$B$31,2, FALSE)</f>
        <v>1477.56939209144</v>
      </c>
      <c r="E2185">
        <f>VLOOKUP(Schedule!C2185, 'Elo Ratings - Pre Season'!$A$2:$B$31,2, FALSE)</f>
        <v>1418.47649220432</v>
      </c>
      <c r="F2185">
        <v>7.6687116564418296E-3</v>
      </c>
    </row>
    <row r="2186" spans="1:6" x14ac:dyDescent="0.45">
      <c r="A2186" t="s">
        <v>205</v>
      </c>
      <c r="B2186" t="s">
        <v>41</v>
      </c>
      <c r="C2186" t="s">
        <v>21</v>
      </c>
      <c r="D2186">
        <f>VLOOKUP(Schedule!B2186, 'Elo Ratings - Pre Season'!$A$2:$B$31,2, FALSE)</f>
        <v>1537.03223861109</v>
      </c>
      <c r="E2186">
        <f>VLOOKUP(Schedule!C2186, 'Elo Ratings - Pre Season'!$A$2:$B$31,2, FALSE)</f>
        <v>1537.2568075547799</v>
      </c>
      <c r="F2186">
        <v>8.4745762711864403E-2</v>
      </c>
    </row>
    <row r="2187" spans="1:6" x14ac:dyDescent="0.45">
      <c r="A2187" t="s">
        <v>205</v>
      </c>
      <c r="B2187" t="s">
        <v>18</v>
      </c>
      <c r="C2187" t="s">
        <v>42</v>
      </c>
      <c r="D2187">
        <f>VLOOKUP(Schedule!B2187, 'Elo Ratings - Pre Season'!$A$2:$B$31,2, FALSE)</f>
        <v>1422.7330514932301</v>
      </c>
      <c r="E2187">
        <f>VLOOKUP(Schedule!C2187, 'Elo Ratings - Pre Season'!$A$2:$B$31,2, FALSE)</f>
        <v>1590.545270505</v>
      </c>
      <c r="F2187">
        <v>-4.76190476190477E-2</v>
      </c>
    </row>
    <row r="2188" spans="1:6" x14ac:dyDescent="0.45">
      <c r="A2188" t="s">
        <v>205</v>
      </c>
      <c r="B2188" t="s">
        <v>30</v>
      </c>
      <c r="C2188" t="s">
        <v>23</v>
      </c>
      <c r="D2188">
        <f>VLOOKUP(Schedule!B2188, 'Elo Ratings - Pre Season'!$A$2:$B$31,2, FALSE)</f>
        <v>1539.4562396036399</v>
      </c>
      <c r="E2188">
        <f>VLOOKUP(Schedule!C2188, 'Elo Ratings - Pre Season'!$A$2:$B$31,2, FALSE)</f>
        <v>1455.5883504191299</v>
      </c>
      <c r="F2188">
        <v>9.3922651933701695E-2</v>
      </c>
    </row>
    <row r="2189" spans="1:6" x14ac:dyDescent="0.45">
      <c r="A2189" t="s">
        <v>205</v>
      </c>
      <c r="B2189" t="s">
        <v>38</v>
      </c>
      <c r="C2189" t="s">
        <v>15</v>
      </c>
      <c r="D2189">
        <f>VLOOKUP(Schedule!B2189, 'Elo Ratings - Pre Season'!$A$2:$B$31,2, FALSE)</f>
        <v>1500.26839934439</v>
      </c>
      <c r="E2189">
        <f>VLOOKUP(Schedule!C2189, 'Elo Ratings - Pre Season'!$A$2:$B$31,2, FALSE)</f>
        <v>1535.1075395159701</v>
      </c>
      <c r="F2189">
        <v>5.1282051282051398E-2</v>
      </c>
    </row>
    <row r="2190" spans="1:6" x14ac:dyDescent="0.45">
      <c r="A2190" t="s">
        <v>205</v>
      </c>
      <c r="B2190" t="s">
        <v>24</v>
      </c>
      <c r="C2190" t="s">
        <v>16</v>
      </c>
      <c r="D2190">
        <f>VLOOKUP(Schedule!B2190, 'Elo Ratings - Pre Season'!$A$2:$B$31,2, FALSE)</f>
        <v>1535.44519643647</v>
      </c>
      <c r="E2190">
        <f>VLOOKUP(Schedule!C2190, 'Elo Ratings - Pre Season'!$A$2:$B$31,2, FALSE)</f>
        <v>1474.3085107648601</v>
      </c>
      <c r="F2190">
        <v>0.12727272727272701</v>
      </c>
    </row>
    <row r="2191" spans="1:6" x14ac:dyDescent="0.45">
      <c r="A2191" t="s">
        <v>205</v>
      </c>
      <c r="B2191" t="s">
        <v>20</v>
      </c>
      <c r="C2191" t="s">
        <v>17</v>
      </c>
      <c r="D2191">
        <f>VLOOKUP(Schedule!B2191, 'Elo Ratings - Pre Season'!$A$2:$B$31,2, FALSE)</f>
        <v>1506.4629567151301</v>
      </c>
      <c r="E2191">
        <f>VLOOKUP(Schedule!C2191, 'Elo Ratings - Pre Season'!$A$2:$B$31,2, FALSE)</f>
        <v>1496.2510574284499</v>
      </c>
      <c r="F2191">
        <v>7.3170731707316999E-2</v>
      </c>
    </row>
    <row r="2192" spans="1:6" x14ac:dyDescent="0.45">
      <c r="A2192" t="s">
        <v>205</v>
      </c>
      <c r="B2192" t="s">
        <v>29</v>
      </c>
      <c r="C2192" t="s">
        <v>33</v>
      </c>
      <c r="D2192">
        <f>VLOOKUP(Schedule!B2192, 'Elo Ratings - Pre Season'!$A$2:$B$31,2, FALSE)</f>
        <v>1559.22207084247</v>
      </c>
      <c r="E2192">
        <f>VLOOKUP(Schedule!C2192, 'Elo Ratings - Pre Season'!$A$2:$B$31,2, FALSE)</f>
        <v>1427.1354796158</v>
      </c>
      <c r="F2192">
        <v>-4.08163265306122E-2</v>
      </c>
    </row>
    <row r="2193" spans="1:6" x14ac:dyDescent="0.45">
      <c r="A2193" t="s">
        <v>205</v>
      </c>
      <c r="B2193" t="s">
        <v>37</v>
      </c>
      <c r="C2193" t="s">
        <v>10</v>
      </c>
      <c r="D2193">
        <f>VLOOKUP(Schedule!B2193, 'Elo Ratings - Pre Season'!$A$2:$B$31,2, FALSE)</f>
        <v>1526.2027098211199</v>
      </c>
      <c r="E2193">
        <f>VLOOKUP(Schedule!C2193, 'Elo Ratings - Pre Season'!$A$2:$B$31,2, FALSE)</f>
        <v>1513.7838452168801</v>
      </c>
      <c r="F2193">
        <v>2.2471910112359699E-2</v>
      </c>
    </row>
    <row r="2194" spans="1:6" x14ac:dyDescent="0.45">
      <c r="A2194" t="s">
        <v>205</v>
      </c>
      <c r="B2194" t="s">
        <v>19</v>
      </c>
      <c r="C2194" t="s">
        <v>40</v>
      </c>
      <c r="D2194">
        <f>VLOOKUP(Schedule!B2194, 'Elo Ratings - Pre Season'!$A$2:$B$31,2, FALSE)</f>
        <v>1501.1235706124401</v>
      </c>
      <c r="E2194">
        <f>VLOOKUP(Schedule!C2194, 'Elo Ratings - Pre Season'!$A$2:$B$31,2, FALSE)</f>
        <v>1511.74507850229</v>
      </c>
      <c r="F2194">
        <v>0.1125</v>
      </c>
    </row>
    <row r="2195" spans="1:6" x14ac:dyDescent="0.45">
      <c r="A2195" t="s">
        <v>205</v>
      </c>
      <c r="B2195" t="s">
        <v>11</v>
      </c>
      <c r="C2195" t="s">
        <v>32</v>
      </c>
      <c r="D2195">
        <f>VLOOKUP(Schedule!B2195, 'Elo Ratings - Pre Season'!$A$2:$B$31,2, FALSE)</f>
        <v>1588.6730971234199</v>
      </c>
      <c r="E2195">
        <f>VLOOKUP(Schedule!C2195, 'Elo Ratings - Pre Season'!$A$2:$B$31,2, FALSE)</f>
        <v>1514.0316812078199</v>
      </c>
      <c r="F2195">
        <v>4.2654028436019002E-2</v>
      </c>
    </row>
    <row r="2196" spans="1:6" x14ac:dyDescent="0.45">
      <c r="A2196" t="s">
        <v>206</v>
      </c>
      <c r="B2196" t="s">
        <v>26</v>
      </c>
      <c r="C2196" t="s">
        <v>36</v>
      </c>
      <c r="D2196">
        <f>VLOOKUP(Schedule!B2196, 'Elo Ratings - Pre Season'!$A$2:$B$31,2, FALSE)</f>
        <v>1477.56939209144</v>
      </c>
      <c r="E2196">
        <f>VLOOKUP(Schedule!C2196, 'Elo Ratings - Pre Season'!$A$2:$B$31,2, FALSE)</f>
        <v>1418.47649220432</v>
      </c>
      <c r="F2196">
        <v>7.6687116564418296E-3</v>
      </c>
    </row>
    <row r="2197" spans="1:6" x14ac:dyDescent="0.45">
      <c r="A2197" t="s">
        <v>206</v>
      </c>
      <c r="B2197" t="s">
        <v>20</v>
      </c>
      <c r="C2197" t="s">
        <v>17</v>
      </c>
      <c r="D2197">
        <f>VLOOKUP(Schedule!B2197, 'Elo Ratings - Pre Season'!$A$2:$B$31,2, FALSE)</f>
        <v>1506.4629567151301</v>
      </c>
      <c r="E2197">
        <f>VLOOKUP(Schedule!C2197, 'Elo Ratings - Pre Season'!$A$2:$B$31,2, FALSE)</f>
        <v>1496.2510574284499</v>
      </c>
      <c r="F2197">
        <v>7.3170731707316999E-2</v>
      </c>
    </row>
    <row r="2198" spans="1:6" x14ac:dyDescent="0.45">
      <c r="A2198" t="s">
        <v>206</v>
      </c>
      <c r="B2198" t="s">
        <v>29</v>
      </c>
      <c r="C2198" t="s">
        <v>33</v>
      </c>
      <c r="D2198">
        <f>VLOOKUP(Schedule!B2198, 'Elo Ratings - Pre Season'!$A$2:$B$31,2, FALSE)</f>
        <v>1559.22207084247</v>
      </c>
      <c r="E2198">
        <f>VLOOKUP(Schedule!C2198, 'Elo Ratings - Pre Season'!$A$2:$B$31,2, FALSE)</f>
        <v>1427.1354796158</v>
      </c>
      <c r="F2198">
        <v>-4.08163265306122E-2</v>
      </c>
    </row>
    <row r="2199" spans="1:6" x14ac:dyDescent="0.45">
      <c r="A2199" t="s">
        <v>206</v>
      </c>
      <c r="B2199" t="s">
        <v>34</v>
      </c>
      <c r="C2199" t="s">
        <v>21</v>
      </c>
      <c r="D2199">
        <f>VLOOKUP(Schedule!B2199, 'Elo Ratings - Pre Season'!$A$2:$B$31,2, FALSE)</f>
        <v>1503.8938502056101</v>
      </c>
      <c r="E2199">
        <f>VLOOKUP(Schedule!C2199, 'Elo Ratings - Pre Season'!$A$2:$B$31,2, FALSE)</f>
        <v>1537.2568075547799</v>
      </c>
      <c r="F2199">
        <v>4.7619047619047603E-2</v>
      </c>
    </row>
    <row r="2200" spans="1:6" x14ac:dyDescent="0.45">
      <c r="A2200" t="s">
        <v>206</v>
      </c>
      <c r="B2200" t="s">
        <v>18</v>
      </c>
      <c r="C2200" t="s">
        <v>27</v>
      </c>
      <c r="D2200">
        <f>VLOOKUP(Schedule!B2200, 'Elo Ratings - Pre Season'!$A$2:$B$31,2, FALSE)</f>
        <v>1422.7330514932301</v>
      </c>
      <c r="E2200">
        <f>VLOOKUP(Schedule!C2200, 'Elo Ratings - Pre Season'!$A$2:$B$31,2, FALSE)</f>
        <v>1488.4482383178499</v>
      </c>
      <c r="F2200">
        <v>-4.76190476190477E-2</v>
      </c>
    </row>
    <row r="2201" spans="1:6" x14ac:dyDescent="0.45">
      <c r="A2201" t="s">
        <v>206</v>
      </c>
      <c r="B2201" t="s">
        <v>30</v>
      </c>
      <c r="C2201" t="s">
        <v>38</v>
      </c>
      <c r="D2201">
        <f>VLOOKUP(Schedule!B2201, 'Elo Ratings - Pre Season'!$A$2:$B$31,2, FALSE)</f>
        <v>1539.4562396036399</v>
      </c>
      <c r="E2201">
        <f>VLOOKUP(Schedule!C2201, 'Elo Ratings - Pre Season'!$A$2:$B$31,2, FALSE)</f>
        <v>1500.26839934439</v>
      </c>
      <c r="F2201">
        <v>9.3922651933701695E-2</v>
      </c>
    </row>
    <row r="2202" spans="1:6" x14ac:dyDescent="0.45">
      <c r="A2202" t="s">
        <v>206</v>
      </c>
      <c r="B2202" t="s">
        <v>37</v>
      </c>
      <c r="C2202" t="s">
        <v>31</v>
      </c>
      <c r="D2202">
        <f>VLOOKUP(Schedule!B2202, 'Elo Ratings - Pre Season'!$A$2:$B$31,2, FALSE)</f>
        <v>1526.2027098211199</v>
      </c>
      <c r="E2202">
        <f>VLOOKUP(Schedule!C2202, 'Elo Ratings - Pre Season'!$A$2:$B$31,2, FALSE)</f>
        <v>1527.6277566730801</v>
      </c>
      <c r="F2202">
        <v>2.2471910112359699E-2</v>
      </c>
    </row>
    <row r="2203" spans="1:6" x14ac:dyDescent="0.45">
      <c r="A2203" t="s">
        <v>206</v>
      </c>
      <c r="B2203" t="s">
        <v>19</v>
      </c>
      <c r="C2203" t="s">
        <v>40</v>
      </c>
      <c r="D2203">
        <f>VLOOKUP(Schedule!B2203, 'Elo Ratings - Pre Season'!$A$2:$B$31,2, FALSE)</f>
        <v>1501.1235706124401</v>
      </c>
      <c r="E2203">
        <f>VLOOKUP(Schedule!C2203, 'Elo Ratings - Pre Season'!$A$2:$B$31,2, FALSE)</f>
        <v>1511.74507850229</v>
      </c>
      <c r="F2203">
        <v>0.1125</v>
      </c>
    </row>
    <row r="2204" spans="1:6" x14ac:dyDescent="0.45">
      <c r="A2204" t="s">
        <v>207</v>
      </c>
      <c r="B2204" t="s">
        <v>26</v>
      </c>
      <c r="C2204" t="s">
        <v>15</v>
      </c>
      <c r="D2204">
        <f>VLOOKUP(Schedule!B2204, 'Elo Ratings - Pre Season'!$A$2:$B$31,2, FALSE)</f>
        <v>1477.56939209144</v>
      </c>
      <c r="E2204">
        <f>VLOOKUP(Schedule!C2204, 'Elo Ratings - Pre Season'!$A$2:$B$31,2, FALSE)</f>
        <v>1535.1075395159701</v>
      </c>
      <c r="F2204">
        <v>7.6687116564418296E-3</v>
      </c>
    </row>
    <row r="2205" spans="1:6" x14ac:dyDescent="0.45">
      <c r="A2205" t="s">
        <v>207</v>
      </c>
      <c r="B2205" t="s">
        <v>28</v>
      </c>
      <c r="C2205" t="s">
        <v>23</v>
      </c>
      <c r="D2205">
        <f>VLOOKUP(Schedule!B2205, 'Elo Ratings - Pre Season'!$A$2:$B$31,2, FALSE)</f>
        <v>1468.3919248330999</v>
      </c>
      <c r="E2205">
        <f>VLOOKUP(Schedule!C2205, 'Elo Ratings - Pre Season'!$A$2:$B$31,2, FALSE)</f>
        <v>1455.5883504191299</v>
      </c>
      <c r="F2205">
        <v>5.7971014492753603E-2</v>
      </c>
    </row>
    <row r="2206" spans="1:6" x14ac:dyDescent="0.45">
      <c r="A2206" t="s">
        <v>207</v>
      </c>
      <c r="B2206" t="s">
        <v>41</v>
      </c>
      <c r="C2206" t="s">
        <v>39</v>
      </c>
      <c r="D2206">
        <f>VLOOKUP(Schedule!B2206, 'Elo Ratings - Pre Season'!$A$2:$B$31,2, FALSE)</f>
        <v>1537.03223861109</v>
      </c>
      <c r="E2206">
        <f>VLOOKUP(Schedule!C2206, 'Elo Ratings - Pre Season'!$A$2:$B$31,2, FALSE)</f>
        <v>1505.1761432511801</v>
      </c>
      <c r="F2206">
        <v>8.4745762711864403E-2</v>
      </c>
    </row>
    <row r="2207" spans="1:6" x14ac:dyDescent="0.45">
      <c r="A2207" t="s">
        <v>207</v>
      </c>
      <c r="B2207" t="s">
        <v>18</v>
      </c>
      <c r="C2207" t="s">
        <v>27</v>
      </c>
      <c r="D2207">
        <f>VLOOKUP(Schedule!B2207, 'Elo Ratings - Pre Season'!$A$2:$B$31,2, FALSE)</f>
        <v>1422.7330514932301</v>
      </c>
      <c r="E2207">
        <f>VLOOKUP(Schedule!C2207, 'Elo Ratings - Pre Season'!$A$2:$B$31,2, FALSE)</f>
        <v>1488.4482383178499</v>
      </c>
      <c r="F2207">
        <v>-4.76190476190477E-2</v>
      </c>
    </row>
    <row r="2208" spans="1:6" x14ac:dyDescent="0.45">
      <c r="A2208" t="s">
        <v>207</v>
      </c>
      <c r="B2208" t="s">
        <v>30</v>
      </c>
      <c r="C2208" t="s">
        <v>38</v>
      </c>
      <c r="D2208">
        <f>VLOOKUP(Schedule!B2208, 'Elo Ratings - Pre Season'!$A$2:$B$31,2, FALSE)</f>
        <v>1539.4562396036399</v>
      </c>
      <c r="E2208">
        <f>VLOOKUP(Schedule!C2208, 'Elo Ratings - Pre Season'!$A$2:$B$31,2, FALSE)</f>
        <v>1500.26839934439</v>
      </c>
      <c r="F2208">
        <v>9.3922651933701695E-2</v>
      </c>
    </row>
    <row r="2209" spans="1:6" x14ac:dyDescent="0.45">
      <c r="A2209" t="s">
        <v>207</v>
      </c>
      <c r="B2209" t="s">
        <v>22</v>
      </c>
      <c r="C2209" t="s">
        <v>20</v>
      </c>
      <c r="D2209">
        <f>VLOOKUP(Schedule!B2209, 'Elo Ratings - Pre Season'!$A$2:$B$31,2, FALSE)</f>
        <v>1536.86484917293</v>
      </c>
      <c r="E2209">
        <f>VLOOKUP(Schedule!C2209, 'Elo Ratings - Pre Season'!$A$2:$B$31,2, FALSE)</f>
        <v>1506.4629567151301</v>
      </c>
      <c r="F2209">
        <v>-5.5248618784530601E-3</v>
      </c>
    </row>
    <row r="2210" spans="1:6" x14ac:dyDescent="0.45">
      <c r="A2210" t="s">
        <v>207</v>
      </c>
      <c r="B2210" t="s">
        <v>34</v>
      </c>
      <c r="C2210" t="s">
        <v>21</v>
      </c>
      <c r="D2210">
        <f>VLOOKUP(Schedule!B2210, 'Elo Ratings - Pre Season'!$A$2:$B$31,2, FALSE)</f>
        <v>1503.8938502056101</v>
      </c>
      <c r="E2210">
        <f>VLOOKUP(Schedule!C2210, 'Elo Ratings - Pre Season'!$A$2:$B$31,2, FALSE)</f>
        <v>1537.2568075547799</v>
      </c>
      <c r="F2210">
        <v>4.7619047619047603E-2</v>
      </c>
    </row>
    <row r="2211" spans="1:6" x14ac:dyDescent="0.45">
      <c r="A2211" t="s">
        <v>207</v>
      </c>
      <c r="B2211" t="s">
        <v>42</v>
      </c>
      <c r="C2211" t="s">
        <v>11</v>
      </c>
      <c r="D2211">
        <f>VLOOKUP(Schedule!B2211, 'Elo Ratings - Pre Season'!$A$2:$B$31,2, FALSE)</f>
        <v>1590.545270505</v>
      </c>
      <c r="E2211">
        <f>VLOOKUP(Schedule!C2211, 'Elo Ratings - Pre Season'!$A$2:$B$31,2, FALSE)</f>
        <v>1588.6730971234199</v>
      </c>
      <c r="F2211">
        <v>4.3902439024390297E-2</v>
      </c>
    </row>
    <row r="2212" spans="1:6" x14ac:dyDescent="0.45">
      <c r="A2212" t="s">
        <v>207</v>
      </c>
      <c r="B2212" t="s">
        <v>25</v>
      </c>
      <c r="C2212" t="s">
        <v>33</v>
      </c>
      <c r="D2212">
        <f>VLOOKUP(Schedule!B2212, 'Elo Ratings - Pre Season'!$A$2:$B$31,2, FALSE)</f>
        <v>1433.33420073452</v>
      </c>
      <c r="E2212">
        <f>VLOOKUP(Schedule!C2212, 'Elo Ratings - Pre Season'!$A$2:$B$31,2, FALSE)</f>
        <v>1427.1354796158</v>
      </c>
      <c r="F2212">
        <v>-4.2253521126760597E-2</v>
      </c>
    </row>
    <row r="2213" spans="1:6" x14ac:dyDescent="0.45">
      <c r="A2213" t="s">
        <v>207</v>
      </c>
      <c r="B2213" t="s">
        <v>24</v>
      </c>
      <c r="C2213" t="s">
        <v>17</v>
      </c>
      <c r="D2213">
        <f>VLOOKUP(Schedule!B2213, 'Elo Ratings - Pre Season'!$A$2:$B$31,2, FALSE)</f>
        <v>1535.44519643647</v>
      </c>
      <c r="E2213">
        <f>VLOOKUP(Schedule!C2213, 'Elo Ratings - Pre Season'!$A$2:$B$31,2, FALSE)</f>
        <v>1496.2510574284499</v>
      </c>
      <c r="F2213">
        <v>0.12727272727272701</v>
      </c>
    </row>
    <row r="2214" spans="1:6" x14ac:dyDescent="0.45">
      <c r="A2214" t="s">
        <v>207</v>
      </c>
      <c r="B2214" t="s">
        <v>36</v>
      </c>
      <c r="C2214" t="s">
        <v>32</v>
      </c>
      <c r="D2214">
        <f>VLOOKUP(Schedule!B2214, 'Elo Ratings - Pre Season'!$A$2:$B$31,2, FALSE)</f>
        <v>1418.47649220432</v>
      </c>
      <c r="E2214">
        <f>VLOOKUP(Schedule!C2214, 'Elo Ratings - Pre Season'!$A$2:$B$31,2, FALSE)</f>
        <v>1514.0316812078199</v>
      </c>
      <c r="F2214">
        <v>0.22834645669291301</v>
      </c>
    </row>
    <row r="2215" spans="1:6" x14ac:dyDescent="0.45">
      <c r="A2215" t="s">
        <v>207</v>
      </c>
      <c r="B2215" t="s">
        <v>16</v>
      </c>
      <c r="C2215" t="s">
        <v>29</v>
      </c>
      <c r="D2215">
        <f>VLOOKUP(Schedule!B2215, 'Elo Ratings - Pre Season'!$A$2:$B$31,2, FALSE)</f>
        <v>1474.3085107648601</v>
      </c>
      <c r="E2215">
        <f>VLOOKUP(Schedule!C2215, 'Elo Ratings - Pre Season'!$A$2:$B$31,2, FALSE)</f>
        <v>1559.22207084247</v>
      </c>
      <c r="F2215">
        <v>6.8493150684931406E-2</v>
      </c>
    </row>
    <row r="2216" spans="1:6" x14ac:dyDescent="0.45">
      <c r="A2216" t="s">
        <v>207</v>
      </c>
      <c r="B2216" t="s">
        <v>35</v>
      </c>
      <c r="C2216" t="s">
        <v>40</v>
      </c>
      <c r="D2216">
        <f>VLOOKUP(Schedule!B2216, 'Elo Ratings - Pre Season'!$A$2:$B$31,2, FALSE)</f>
        <v>1517.8440011816001</v>
      </c>
      <c r="E2216">
        <f>VLOOKUP(Schedule!C2216, 'Elo Ratings - Pre Season'!$A$2:$B$31,2, FALSE)</f>
        <v>1511.74507850229</v>
      </c>
      <c r="F2216">
        <v>5.0632911392405201E-2</v>
      </c>
    </row>
    <row r="2217" spans="1:6" x14ac:dyDescent="0.45">
      <c r="A2217" t="s">
        <v>207</v>
      </c>
      <c r="B2217" t="s">
        <v>37</v>
      </c>
      <c r="C2217" t="s">
        <v>31</v>
      </c>
      <c r="D2217">
        <f>VLOOKUP(Schedule!B2217, 'Elo Ratings - Pre Season'!$A$2:$B$31,2, FALSE)</f>
        <v>1526.2027098211199</v>
      </c>
      <c r="E2217">
        <f>VLOOKUP(Schedule!C2217, 'Elo Ratings - Pre Season'!$A$2:$B$31,2, FALSE)</f>
        <v>1527.6277566730801</v>
      </c>
      <c r="F2217">
        <v>2.2471910112359699E-2</v>
      </c>
    </row>
    <row r="2218" spans="1:6" x14ac:dyDescent="0.45">
      <c r="A2218" t="s">
        <v>207</v>
      </c>
      <c r="B2218" t="s">
        <v>19</v>
      </c>
      <c r="C2218" t="s">
        <v>10</v>
      </c>
      <c r="D2218">
        <f>VLOOKUP(Schedule!B2218, 'Elo Ratings - Pre Season'!$A$2:$B$31,2, FALSE)</f>
        <v>1501.1235706124401</v>
      </c>
      <c r="E2218">
        <f>VLOOKUP(Schedule!C2218, 'Elo Ratings - Pre Season'!$A$2:$B$31,2, FALSE)</f>
        <v>1513.7838452168801</v>
      </c>
      <c r="F2218">
        <v>0.1125</v>
      </c>
    </row>
    <row r="2219" spans="1:6" x14ac:dyDescent="0.45">
      <c r="A2219" t="s">
        <v>208</v>
      </c>
      <c r="B2219" t="s">
        <v>30</v>
      </c>
      <c r="C2219" t="s">
        <v>38</v>
      </c>
      <c r="D2219">
        <f>VLOOKUP(Schedule!B2219, 'Elo Ratings - Pre Season'!$A$2:$B$31,2, FALSE)</f>
        <v>1539.4562396036399</v>
      </c>
      <c r="E2219">
        <f>VLOOKUP(Schedule!C2219, 'Elo Ratings - Pre Season'!$A$2:$B$31,2, FALSE)</f>
        <v>1500.26839934439</v>
      </c>
      <c r="F2219">
        <v>9.3922651933701695E-2</v>
      </c>
    </row>
    <row r="2220" spans="1:6" x14ac:dyDescent="0.45">
      <c r="A2220" t="s">
        <v>208</v>
      </c>
      <c r="B2220" t="s">
        <v>22</v>
      </c>
      <c r="C2220" t="s">
        <v>20</v>
      </c>
      <c r="D2220">
        <f>VLOOKUP(Schedule!B2220, 'Elo Ratings - Pre Season'!$A$2:$B$31,2, FALSE)</f>
        <v>1536.86484917293</v>
      </c>
      <c r="E2220">
        <f>VLOOKUP(Schedule!C2220, 'Elo Ratings - Pre Season'!$A$2:$B$31,2, FALSE)</f>
        <v>1506.4629567151301</v>
      </c>
      <c r="F2220">
        <v>-5.5248618784530601E-3</v>
      </c>
    </row>
    <row r="2221" spans="1:6" x14ac:dyDescent="0.45">
      <c r="A2221" t="s">
        <v>208</v>
      </c>
      <c r="B2221" t="s">
        <v>41</v>
      </c>
      <c r="C2221" t="s">
        <v>39</v>
      </c>
      <c r="D2221">
        <f>VLOOKUP(Schedule!B2221, 'Elo Ratings - Pre Season'!$A$2:$B$31,2, FALSE)</f>
        <v>1537.03223861109</v>
      </c>
      <c r="E2221">
        <f>VLOOKUP(Schedule!C2221, 'Elo Ratings - Pre Season'!$A$2:$B$31,2, FALSE)</f>
        <v>1505.1761432511801</v>
      </c>
      <c r="F2221">
        <v>8.4745762711864403E-2</v>
      </c>
    </row>
    <row r="2222" spans="1:6" x14ac:dyDescent="0.45">
      <c r="A2222" t="s">
        <v>208</v>
      </c>
      <c r="B2222" t="s">
        <v>18</v>
      </c>
      <c r="C2222" t="s">
        <v>27</v>
      </c>
      <c r="D2222">
        <f>VLOOKUP(Schedule!B2222, 'Elo Ratings - Pre Season'!$A$2:$B$31,2, FALSE)</f>
        <v>1422.7330514932301</v>
      </c>
      <c r="E2222">
        <f>VLOOKUP(Schedule!C2222, 'Elo Ratings - Pre Season'!$A$2:$B$31,2, FALSE)</f>
        <v>1488.4482383178499</v>
      </c>
      <c r="F2222">
        <v>-4.76190476190477E-2</v>
      </c>
    </row>
    <row r="2223" spans="1:6" x14ac:dyDescent="0.45">
      <c r="A2223" t="s">
        <v>208</v>
      </c>
      <c r="B2223" t="s">
        <v>26</v>
      </c>
      <c r="C2223" t="s">
        <v>15</v>
      </c>
      <c r="D2223">
        <f>VLOOKUP(Schedule!B2223, 'Elo Ratings - Pre Season'!$A$2:$B$31,2, FALSE)</f>
        <v>1477.56939209144</v>
      </c>
      <c r="E2223">
        <f>VLOOKUP(Schedule!C2223, 'Elo Ratings - Pre Season'!$A$2:$B$31,2, FALSE)</f>
        <v>1535.1075395159701</v>
      </c>
      <c r="F2223">
        <v>7.6687116564418296E-3</v>
      </c>
    </row>
    <row r="2224" spans="1:6" x14ac:dyDescent="0.45">
      <c r="A2224" t="s">
        <v>208</v>
      </c>
      <c r="B2224" t="s">
        <v>34</v>
      </c>
      <c r="C2224" t="s">
        <v>21</v>
      </c>
      <c r="D2224">
        <f>VLOOKUP(Schedule!B2224, 'Elo Ratings - Pre Season'!$A$2:$B$31,2, FALSE)</f>
        <v>1503.8938502056101</v>
      </c>
      <c r="E2224">
        <f>VLOOKUP(Schedule!C2224, 'Elo Ratings - Pre Season'!$A$2:$B$31,2, FALSE)</f>
        <v>1537.2568075547799</v>
      </c>
      <c r="F2224">
        <v>4.7619047619047603E-2</v>
      </c>
    </row>
    <row r="2225" spans="1:6" x14ac:dyDescent="0.45">
      <c r="A2225" t="s">
        <v>208</v>
      </c>
      <c r="B2225" t="s">
        <v>28</v>
      </c>
      <c r="C2225" t="s">
        <v>23</v>
      </c>
      <c r="D2225">
        <f>VLOOKUP(Schedule!B2225, 'Elo Ratings - Pre Season'!$A$2:$B$31,2, FALSE)</f>
        <v>1468.3919248330999</v>
      </c>
      <c r="E2225">
        <f>VLOOKUP(Schedule!C2225, 'Elo Ratings - Pre Season'!$A$2:$B$31,2, FALSE)</f>
        <v>1455.5883504191299</v>
      </c>
      <c r="F2225">
        <v>5.7971014492753603E-2</v>
      </c>
    </row>
    <row r="2226" spans="1:6" x14ac:dyDescent="0.45">
      <c r="A2226" t="s">
        <v>208</v>
      </c>
      <c r="B2226" t="s">
        <v>24</v>
      </c>
      <c r="C2226" t="s">
        <v>17</v>
      </c>
      <c r="D2226">
        <f>VLOOKUP(Schedule!B2226, 'Elo Ratings - Pre Season'!$A$2:$B$31,2, FALSE)</f>
        <v>1535.44519643647</v>
      </c>
      <c r="E2226">
        <f>VLOOKUP(Schedule!C2226, 'Elo Ratings - Pre Season'!$A$2:$B$31,2, FALSE)</f>
        <v>1496.2510574284499</v>
      </c>
      <c r="F2226">
        <v>0.12727272727272701</v>
      </c>
    </row>
    <row r="2227" spans="1:6" x14ac:dyDescent="0.45">
      <c r="A2227" t="s">
        <v>208</v>
      </c>
      <c r="B2227" t="s">
        <v>25</v>
      </c>
      <c r="C2227" t="s">
        <v>33</v>
      </c>
      <c r="D2227">
        <f>VLOOKUP(Schedule!B2227, 'Elo Ratings - Pre Season'!$A$2:$B$31,2, FALSE)</f>
        <v>1433.33420073452</v>
      </c>
      <c r="E2227">
        <f>VLOOKUP(Schedule!C2227, 'Elo Ratings - Pre Season'!$A$2:$B$31,2, FALSE)</f>
        <v>1427.1354796158</v>
      </c>
      <c r="F2227">
        <v>-4.2253521126760597E-2</v>
      </c>
    </row>
    <row r="2228" spans="1:6" x14ac:dyDescent="0.45">
      <c r="A2228" t="s">
        <v>208</v>
      </c>
      <c r="B2228" t="s">
        <v>42</v>
      </c>
      <c r="C2228" t="s">
        <v>11</v>
      </c>
      <c r="D2228">
        <f>VLOOKUP(Schedule!B2228, 'Elo Ratings - Pre Season'!$A$2:$B$31,2, FALSE)</f>
        <v>1590.545270505</v>
      </c>
      <c r="E2228">
        <f>VLOOKUP(Schedule!C2228, 'Elo Ratings - Pre Season'!$A$2:$B$31,2, FALSE)</f>
        <v>1588.6730971234199</v>
      </c>
      <c r="F2228">
        <v>4.3902439024390297E-2</v>
      </c>
    </row>
    <row r="2229" spans="1:6" x14ac:dyDescent="0.45">
      <c r="A2229" t="s">
        <v>208</v>
      </c>
      <c r="B2229" t="s">
        <v>36</v>
      </c>
      <c r="C2229" t="s">
        <v>32</v>
      </c>
      <c r="D2229">
        <f>VLOOKUP(Schedule!B2229, 'Elo Ratings - Pre Season'!$A$2:$B$31,2, FALSE)</f>
        <v>1418.47649220432</v>
      </c>
      <c r="E2229">
        <f>VLOOKUP(Schedule!C2229, 'Elo Ratings - Pre Season'!$A$2:$B$31,2, FALSE)</f>
        <v>1514.0316812078199</v>
      </c>
      <c r="F2229">
        <v>0.22834645669291301</v>
      </c>
    </row>
    <row r="2230" spans="1:6" x14ac:dyDescent="0.45">
      <c r="A2230" t="s">
        <v>208</v>
      </c>
      <c r="B2230" t="s">
        <v>35</v>
      </c>
      <c r="C2230" t="s">
        <v>40</v>
      </c>
      <c r="D2230">
        <f>VLOOKUP(Schedule!B2230, 'Elo Ratings - Pre Season'!$A$2:$B$31,2, FALSE)</f>
        <v>1517.8440011816001</v>
      </c>
      <c r="E2230">
        <f>VLOOKUP(Schedule!C2230, 'Elo Ratings - Pre Season'!$A$2:$B$31,2, FALSE)</f>
        <v>1511.74507850229</v>
      </c>
      <c r="F2230">
        <v>5.0632911392405201E-2</v>
      </c>
    </row>
    <row r="2231" spans="1:6" x14ac:dyDescent="0.45">
      <c r="A2231" t="s">
        <v>208</v>
      </c>
      <c r="B2231" t="s">
        <v>19</v>
      </c>
      <c r="C2231" t="s">
        <v>10</v>
      </c>
      <c r="D2231">
        <f>VLOOKUP(Schedule!B2231, 'Elo Ratings - Pre Season'!$A$2:$B$31,2, FALSE)</f>
        <v>1501.1235706124401</v>
      </c>
      <c r="E2231">
        <f>VLOOKUP(Schedule!C2231, 'Elo Ratings - Pre Season'!$A$2:$B$31,2, FALSE)</f>
        <v>1513.7838452168801</v>
      </c>
      <c r="F2231">
        <v>0.1125</v>
      </c>
    </row>
    <row r="2232" spans="1:6" x14ac:dyDescent="0.45">
      <c r="A2232" t="s">
        <v>208</v>
      </c>
      <c r="B2232" t="s">
        <v>16</v>
      </c>
      <c r="C2232" t="s">
        <v>29</v>
      </c>
      <c r="D2232">
        <f>VLOOKUP(Schedule!B2232, 'Elo Ratings - Pre Season'!$A$2:$B$31,2, FALSE)</f>
        <v>1474.3085107648601</v>
      </c>
      <c r="E2232">
        <f>VLOOKUP(Schedule!C2232, 'Elo Ratings - Pre Season'!$A$2:$B$31,2, FALSE)</f>
        <v>1559.22207084247</v>
      </c>
      <c r="F2232">
        <v>6.8493150684931406E-2</v>
      </c>
    </row>
    <row r="2233" spans="1:6" x14ac:dyDescent="0.45">
      <c r="A2233" t="s">
        <v>208</v>
      </c>
      <c r="B2233" t="s">
        <v>37</v>
      </c>
      <c r="C2233" t="s">
        <v>31</v>
      </c>
      <c r="D2233">
        <f>VLOOKUP(Schedule!B2233, 'Elo Ratings - Pre Season'!$A$2:$B$31,2, FALSE)</f>
        <v>1526.2027098211199</v>
      </c>
      <c r="E2233">
        <f>VLOOKUP(Schedule!C2233, 'Elo Ratings - Pre Season'!$A$2:$B$31,2, FALSE)</f>
        <v>1527.6277566730801</v>
      </c>
      <c r="F2233">
        <v>2.2471910112359699E-2</v>
      </c>
    </row>
    <row r="2234" spans="1:6" x14ac:dyDescent="0.45">
      <c r="A2234" t="s">
        <v>209</v>
      </c>
      <c r="B2234" t="s">
        <v>28</v>
      </c>
      <c r="C2234" t="s">
        <v>23</v>
      </c>
      <c r="D2234">
        <f>VLOOKUP(Schedule!B2234, 'Elo Ratings - Pre Season'!$A$2:$B$31,2, FALSE)</f>
        <v>1468.3919248330999</v>
      </c>
      <c r="E2234">
        <f>VLOOKUP(Schedule!C2234, 'Elo Ratings - Pre Season'!$A$2:$B$31,2, FALSE)</f>
        <v>1455.5883504191299</v>
      </c>
      <c r="F2234">
        <v>5.7971014492753603E-2</v>
      </c>
    </row>
    <row r="2235" spans="1:6" x14ac:dyDescent="0.45">
      <c r="A2235" t="s">
        <v>209</v>
      </c>
      <c r="B2235" t="s">
        <v>41</v>
      </c>
      <c r="C2235" t="s">
        <v>39</v>
      </c>
      <c r="D2235">
        <f>VLOOKUP(Schedule!B2235, 'Elo Ratings - Pre Season'!$A$2:$B$31,2, FALSE)</f>
        <v>1537.03223861109</v>
      </c>
      <c r="E2235">
        <f>VLOOKUP(Schedule!C2235, 'Elo Ratings - Pre Season'!$A$2:$B$31,2, FALSE)</f>
        <v>1505.1761432511801</v>
      </c>
      <c r="F2235">
        <v>8.4745762711864403E-2</v>
      </c>
    </row>
    <row r="2236" spans="1:6" x14ac:dyDescent="0.45">
      <c r="A2236" t="s">
        <v>209</v>
      </c>
      <c r="B2236" t="s">
        <v>42</v>
      </c>
      <c r="C2236" t="s">
        <v>11</v>
      </c>
      <c r="D2236">
        <f>VLOOKUP(Schedule!B2236, 'Elo Ratings - Pre Season'!$A$2:$B$31,2, FALSE)</f>
        <v>1590.545270505</v>
      </c>
      <c r="E2236">
        <f>VLOOKUP(Schedule!C2236, 'Elo Ratings - Pre Season'!$A$2:$B$31,2, FALSE)</f>
        <v>1588.6730971234199</v>
      </c>
      <c r="F2236">
        <v>4.3902439024390297E-2</v>
      </c>
    </row>
    <row r="2237" spans="1:6" x14ac:dyDescent="0.45">
      <c r="A2237" t="s">
        <v>209</v>
      </c>
      <c r="B2237" t="s">
        <v>18</v>
      </c>
      <c r="C2237" t="s">
        <v>27</v>
      </c>
      <c r="D2237">
        <f>VLOOKUP(Schedule!B2237, 'Elo Ratings - Pre Season'!$A$2:$B$31,2, FALSE)</f>
        <v>1422.7330514932301</v>
      </c>
      <c r="E2237">
        <f>VLOOKUP(Schedule!C2237, 'Elo Ratings - Pre Season'!$A$2:$B$31,2, FALSE)</f>
        <v>1488.4482383178499</v>
      </c>
      <c r="F2237">
        <v>-4.76190476190477E-2</v>
      </c>
    </row>
    <row r="2238" spans="1:6" x14ac:dyDescent="0.45">
      <c r="A2238" t="s">
        <v>209</v>
      </c>
      <c r="B2238" t="s">
        <v>30</v>
      </c>
      <c r="C2238" t="s">
        <v>38</v>
      </c>
      <c r="D2238">
        <f>VLOOKUP(Schedule!B2238, 'Elo Ratings - Pre Season'!$A$2:$B$31,2, FALSE)</f>
        <v>1539.4562396036399</v>
      </c>
      <c r="E2238">
        <f>VLOOKUP(Schedule!C2238, 'Elo Ratings - Pre Season'!$A$2:$B$31,2, FALSE)</f>
        <v>1500.26839934439</v>
      </c>
      <c r="F2238">
        <v>9.3922651933701695E-2</v>
      </c>
    </row>
    <row r="2239" spans="1:6" x14ac:dyDescent="0.45">
      <c r="A2239" t="s">
        <v>209</v>
      </c>
      <c r="B2239" t="s">
        <v>22</v>
      </c>
      <c r="C2239" t="s">
        <v>20</v>
      </c>
      <c r="D2239">
        <f>VLOOKUP(Schedule!B2239, 'Elo Ratings - Pre Season'!$A$2:$B$31,2, FALSE)</f>
        <v>1536.86484917293</v>
      </c>
      <c r="E2239">
        <f>VLOOKUP(Schedule!C2239, 'Elo Ratings - Pre Season'!$A$2:$B$31,2, FALSE)</f>
        <v>1506.4629567151301</v>
      </c>
      <c r="F2239">
        <v>-5.5248618784530601E-3</v>
      </c>
    </row>
    <row r="2240" spans="1:6" x14ac:dyDescent="0.45">
      <c r="A2240" t="s">
        <v>209</v>
      </c>
      <c r="B2240" t="s">
        <v>26</v>
      </c>
      <c r="C2240" t="s">
        <v>15</v>
      </c>
      <c r="D2240">
        <f>VLOOKUP(Schedule!B2240, 'Elo Ratings - Pre Season'!$A$2:$B$31,2, FALSE)</f>
        <v>1477.56939209144</v>
      </c>
      <c r="E2240">
        <f>VLOOKUP(Schedule!C2240, 'Elo Ratings - Pre Season'!$A$2:$B$31,2, FALSE)</f>
        <v>1535.1075395159701</v>
      </c>
      <c r="F2240">
        <v>7.6687116564418296E-3</v>
      </c>
    </row>
    <row r="2241" spans="1:6" x14ac:dyDescent="0.45">
      <c r="A2241" t="s">
        <v>209</v>
      </c>
      <c r="B2241" t="s">
        <v>34</v>
      </c>
      <c r="C2241" t="s">
        <v>21</v>
      </c>
      <c r="D2241">
        <f>VLOOKUP(Schedule!B2241, 'Elo Ratings - Pre Season'!$A$2:$B$31,2, FALSE)</f>
        <v>1503.8938502056101</v>
      </c>
      <c r="E2241">
        <f>VLOOKUP(Schedule!C2241, 'Elo Ratings - Pre Season'!$A$2:$B$31,2, FALSE)</f>
        <v>1537.2568075547799</v>
      </c>
      <c r="F2241">
        <v>4.7619047619047603E-2</v>
      </c>
    </row>
    <row r="2242" spans="1:6" x14ac:dyDescent="0.45">
      <c r="A2242" t="s">
        <v>209</v>
      </c>
      <c r="B2242" t="s">
        <v>24</v>
      </c>
      <c r="C2242" t="s">
        <v>17</v>
      </c>
      <c r="D2242">
        <f>VLOOKUP(Schedule!B2242, 'Elo Ratings - Pre Season'!$A$2:$B$31,2, FALSE)</f>
        <v>1535.44519643647</v>
      </c>
      <c r="E2242">
        <f>VLOOKUP(Schedule!C2242, 'Elo Ratings - Pre Season'!$A$2:$B$31,2, FALSE)</f>
        <v>1496.2510574284499</v>
      </c>
      <c r="F2242">
        <v>0.12727272727272701</v>
      </c>
    </row>
    <row r="2243" spans="1:6" x14ac:dyDescent="0.45">
      <c r="A2243" t="s">
        <v>209</v>
      </c>
      <c r="B2243" t="s">
        <v>25</v>
      </c>
      <c r="C2243" t="s">
        <v>33</v>
      </c>
      <c r="D2243">
        <f>VLOOKUP(Schedule!B2243, 'Elo Ratings - Pre Season'!$A$2:$B$31,2, FALSE)</f>
        <v>1433.33420073452</v>
      </c>
      <c r="E2243">
        <f>VLOOKUP(Schedule!C2243, 'Elo Ratings - Pre Season'!$A$2:$B$31,2, FALSE)</f>
        <v>1427.1354796158</v>
      </c>
      <c r="F2243">
        <v>-4.2253521126760597E-2</v>
      </c>
    </row>
    <row r="2244" spans="1:6" x14ac:dyDescent="0.45">
      <c r="A2244" t="s">
        <v>209</v>
      </c>
      <c r="B2244" t="s">
        <v>36</v>
      </c>
      <c r="C2244" t="s">
        <v>32</v>
      </c>
      <c r="D2244">
        <f>VLOOKUP(Schedule!B2244, 'Elo Ratings - Pre Season'!$A$2:$B$31,2, FALSE)</f>
        <v>1418.47649220432</v>
      </c>
      <c r="E2244">
        <f>VLOOKUP(Schedule!C2244, 'Elo Ratings - Pre Season'!$A$2:$B$31,2, FALSE)</f>
        <v>1514.0316812078199</v>
      </c>
      <c r="F2244">
        <v>0.22834645669291301</v>
      </c>
    </row>
    <row r="2245" spans="1:6" x14ac:dyDescent="0.45">
      <c r="A2245" t="s">
        <v>209</v>
      </c>
      <c r="B2245" t="s">
        <v>19</v>
      </c>
      <c r="C2245" t="s">
        <v>10</v>
      </c>
      <c r="D2245">
        <f>VLOOKUP(Schedule!B2245, 'Elo Ratings - Pre Season'!$A$2:$B$31,2, FALSE)</f>
        <v>1501.1235706124401</v>
      </c>
      <c r="E2245">
        <f>VLOOKUP(Schedule!C2245, 'Elo Ratings - Pre Season'!$A$2:$B$31,2, FALSE)</f>
        <v>1513.7838452168801</v>
      </c>
      <c r="F2245">
        <v>0.1125</v>
      </c>
    </row>
    <row r="2246" spans="1:6" x14ac:dyDescent="0.45">
      <c r="A2246" t="s">
        <v>209</v>
      </c>
      <c r="B2246" t="s">
        <v>16</v>
      </c>
      <c r="C2246" t="s">
        <v>29</v>
      </c>
      <c r="D2246">
        <f>VLOOKUP(Schedule!B2246, 'Elo Ratings - Pre Season'!$A$2:$B$31,2, FALSE)</f>
        <v>1474.3085107648601</v>
      </c>
      <c r="E2246">
        <f>VLOOKUP(Schedule!C2246, 'Elo Ratings - Pre Season'!$A$2:$B$31,2, FALSE)</f>
        <v>1559.22207084247</v>
      </c>
      <c r="F2246">
        <v>6.8493150684931406E-2</v>
      </c>
    </row>
    <row r="2247" spans="1:6" x14ac:dyDescent="0.45">
      <c r="A2247" t="s">
        <v>209</v>
      </c>
      <c r="B2247" t="s">
        <v>37</v>
      </c>
      <c r="C2247" t="s">
        <v>31</v>
      </c>
      <c r="D2247">
        <f>VLOOKUP(Schedule!B2247, 'Elo Ratings - Pre Season'!$A$2:$B$31,2, FALSE)</f>
        <v>1526.2027098211199</v>
      </c>
      <c r="E2247">
        <f>VLOOKUP(Schedule!C2247, 'Elo Ratings - Pre Season'!$A$2:$B$31,2, FALSE)</f>
        <v>1527.6277566730801</v>
      </c>
      <c r="F2247">
        <v>2.2471910112359699E-2</v>
      </c>
    </row>
    <row r="2248" spans="1:6" x14ac:dyDescent="0.45">
      <c r="A2248" t="s">
        <v>209</v>
      </c>
      <c r="B2248" t="s">
        <v>35</v>
      </c>
      <c r="C2248" t="s">
        <v>40</v>
      </c>
      <c r="D2248">
        <f>VLOOKUP(Schedule!B2248, 'Elo Ratings - Pre Season'!$A$2:$B$31,2, FALSE)</f>
        <v>1517.8440011816001</v>
      </c>
      <c r="E2248">
        <f>VLOOKUP(Schedule!C2248, 'Elo Ratings - Pre Season'!$A$2:$B$31,2, FALSE)</f>
        <v>1511.74507850229</v>
      </c>
      <c r="F2248">
        <v>5.0632911392405201E-2</v>
      </c>
    </row>
    <row r="2249" spans="1:6" x14ac:dyDescent="0.45">
      <c r="A2249" t="s">
        <v>210</v>
      </c>
      <c r="B2249" t="s">
        <v>34</v>
      </c>
      <c r="C2249" t="s">
        <v>24</v>
      </c>
      <c r="D2249">
        <f>VLOOKUP(Schedule!B2249, 'Elo Ratings - Pre Season'!$A$2:$B$31,2, FALSE)</f>
        <v>1503.8938502056101</v>
      </c>
      <c r="E2249">
        <f>VLOOKUP(Schedule!C2249, 'Elo Ratings - Pre Season'!$A$2:$B$31,2, FALSE)</f>
        <v>1535.44519643647</v>
      </c>
      <c r="F2249">
        <v>4.7619047619047603E-2</v>
      </c>
    </row>
    <row r="2250" spans="1:6" x14ac:dyDescent="0.45">
      <c r="A2250" t="s">
        <v>210</v>
      </c>
      <c r="B2250" t="s">
        <v>39</v>
      </c>
      <c r="C2250" t="s">
        <v>18</v>
      </c>
      <c r="D2250">
        <f>VLOOKUP(Schedule!B2250, 'Elo Ratings - Pre Season'!$A$2:$B$31,2, FALSE)</f>
        <v>1505.1761432511801</v>
      </c>
      <c r="E2250">
        <f>VLOOKUP(Schedule!C2250, 'Elo Ratings - Pre Season'!$A$2:$B$31,2, FALSE)</f>
        <v>1422.7330514932301</v>
      </c>
      <c r="F2250">
        <v>0.102272727272727</v>
      </c>
    </row>
    <row r="2251" spans="1:6" x14ac:dyDescent="0.45">
      <c r="A2251" t="s">
        <v>210</v>
      </c>
      <c r="B2251" t="s">
        <v>42</v>
      </c>
      <c r="C2251" t="s">
        <v>11</v>
      </c>
      <c r="D2251">
        <f>VLOOKUP(Schedule!B2251, 'Elo Ratings - Pre Season'!$A$2:$B$31,2, FALSE)</f>
        <v>1590.545270505</v>
      </c>
      <c r="E2251">
        <f>VLOOKUP(Schedule!C2251, 'Elo Ratings - Pre Season'!$A$2:$B$31,2, FALSE)</f>
        <v>1588.6730971234199</v>
      </c>
      <c r="F2251">
        <v>4.3902439024390297E-2</v>
      </c>
    </row>
    <row r="2252" spans="1:6" x14ac:dyDescent="0.45">
      <c r="A2252" t="s">
        <v>210</v>
      </c>
      <c r="B2252" t="s">
        <v>23</v>
      </c>
      <c r="C2252" t="s">
        <v>26</v>
      </c>
      <c r="D2252">
        <f>VLOOKUP(Schedule!B2252, 'Elo Ratings - Pre Season'!$A$2:$B$31,2, FALSE)</f>
        <v>1455.5883504191299</v>
      </c>
      <c r="E2252">
        <f>VLOOKUP(Schedule!C2252, 'Elo Ratings - Pre Season'!$A$2:$B$31,2, FALSE)</f>
        <v>1477.56939209144</v>
      </c>
      <c r="F2252">
        <v>0.19008264462809901</v>
      </c>
    </row>
    <row r="2253" spans="1:6" x14ac:dyDescent="0.45">
      <c r="A2253" t="s">
        <v>210</v>
      </c>
      <c r="B2253" t="s">
        <v>32</v>
      </c>
      <c r="C2253" t="s">
        <v>33</v>
      </c>
      <c r="D2253">
        <f>VLOOKUP(Schedule!B2253, 'Elo Ratings - Pre Season'!$A$2:$B$31,2, FALSE)</f>
        <v>1514.0316812078199</v>
      </c>
      <c r="E2253">
        <f>VLOOKUP(Schedule!C2253, 'Elo Ratings - Pre Season'!$A$2:$B$31,2, FALSE)</f>
        <v>1427.1354796158</v>
      </c>
      <c r="F2253">
        <v>4.4585987261146598E-2</v>
      </c>
    </row>
    <row r="2254" spans="1:6" x14ac:dyDescent="0.45">
      <c r="A2254" t="s">
        <v>210</v>
      </c>
      <c r="B2254" t="s">
        <v>40</v>
      </c>
      <c r="C2254" t="s">
        <v>41</v>
      </c>
      <c r="D2254">
        <f>VLOOKUP(Schedule!B2254, 'Elo Ratings - Pre Season'!$A$2:$B$31,2, FALSE)</f>
        <v>1511.74507850229</v>
      </c>
      <c r="E2254">
        <f>VLOOKUP(Schedule!C2254, 'Elo Ratings - Pre Season'!$A$2:$B$31,2, FALSE)</f>
        <v>1537.03223861109</v>
      </c>
      <c r="F2254">
        <v>6.7415730337078705E-2</v>
      </c>
    </row>
    <row r="2255" spans="1:6" x14ac:dyDescent="0.45">
      <c r="A2255" t="s">
        <v>210</v>
      </c>
      <c r="B2255" t="s">
        <v>20</v>
      </c>
      <c r="C2255" t="s">
        <v>28</v>
      </c>
      <c r="D2255">
        <f>VLOOKUP(Schedule!B2255, 'Elo Ratings - Pre Season'!$A$2:$B$31,2, FALSE)</f>
        <v>1506.4629567151301</v>
      </c>
      <c r="E2255">
        <f>VLOOKUP(Schedule!C2255, 'Elo Ratings - Pre Season'!$A$2:$B$31,2, FALSE)</f>
        <v>1468.3919248330999</v>
      </c>
      <c r="F2255">
        <v>7.3170731707316999E-2</v>
      </c>
    </row>
    <row r="2256" spans="1:6" x14ac:dyDescent="0.45">
      <c r="A2256" t="s">
        <v>210</v>
      </c>
      <c r="B2256" t="s">
        <v>36</v>
      </c>
      <c r="C2256" t="s">
        <v>35</v>
      </c>
      <c r="D2256">
        <f>VLOOKUP(Schedule!B2256, 'Elo Ratings - Pre Season'!$A$2:$B$31,2, FALSE)</f>
        <v>1418.47649220432</v>
      </c>
      <c r="E2256">
        <f>VLOOKUP(Schedule!C2256, 'Elo Ratings - Pre Season'!$A$2:$B$31,2, FALSE)</f>
        <v>1517.8440011816001</v>
      </c>
      <c r="F2256">
        <v>0.22834645669291301</v>
      </c>
    </row>
    <row r="2257" spans="1:6" x14ac:dyDescent="0.45">
      <c r="A2257" t="s">
        <v>210</v>
      </c>
      <c r="B2257" t="s">
        <v>16</v>
      </c>
      <c r="C2257" t="s">
        <v>25</v>
      </c>
      <c r="D2257">
        <f>VLOOKUP(Schedule!B2257, 'Elo Ratings - Pre Season'!$A$2:$B$31,2, FALSE)</f>
        <v>1474.3085107648601</v>
      </c>
      <c r="E2257">
        <f>VLOOKUP(Schedule!C2257, 'Elo Ratings - Pre Season'!$A$2:$B$31,2, FALSE)</f>
        <v>1433.33420073452</v>
      </c>
      <c r="F2257">
        <v>6.8493150684931406E-2</v>
      </c>
    </row>
    <row r="2258" spans="1:6" x14ac:dyDescent="0.45">
      <c r="A2258" t="s">
        <v>210</v>
      </c>
      <c r="B2258" t="s">
        <v>10</v>
      </c>
      <c r="C2258" t="s">
        <v>29</v>
      </c>
      <c r="D2258">
        <f>VLOOKUP(Schedule!B2258, 'Elo Ratings - Pre Season'!$A$2:$B$31,2, FALSE)</f>
        <v>1513.7838452168801</v>
      </c>
      <c r="E2258">
        <f>VLOOKUP(Schedule!C2258, 'Elo Ratings - Pre Season'!$A$2:$B$31,2, FALSE)</f>
        <v>1559.22207084247</v>
      </c>
      <c r="F2258">
        <v>2.9239766081871298E-2</v>
      </c>
    </row>
    <row r="2259" spans="1:6" x14ac:dyDescent="0.45">
      <c r="A2259" t="s">
        <v>211</v>
      </c>
      <c r="B2259" t="s">
        <v>15</v>
      </c>
      <c r="C2259" t="s">
        <v>19</v>
      </c>
      <c r="D2259">
        <f>VLOOKUP(Schedule!B2259, 'Elo Ratings - Pre Season'!$A$2:$B$31,2, FALSE)</f>
        <v>1535.1075395159701</v>
      </c>
      <c r="E2259">
        <f>VLOOKUP(Schedule!C2259, 'Elo Ratings - Pre Season'!$A$2:$B$31,2, FALSE)</f>
        <v>1501.1235706124401</v>
      </c>
      <c r="F2259">
        <v>2.1739130434782698E-2</v>
      </c>
    </row>
    <row r="2260" spans="1:6" x14ac:dyDescent="0.45">
      <c r="A2260" t="s">
        <v>211</v>
      </c>
      <c r="B2260" t="s">
        <v>34</v>
      </c>
      <c r="C2260" t="s">
        <v>24</v>
      </c>
      <c r="D2260">
        <f>VLOOKUP(Schedule!B2260, 'Elo Ratings - Pre Season'!$A$2:$B$31,2, FALSE)</f>
        <v>1503.8938502056101</v>
      </c>
      <c r="E2260">
        <f>VLOOKUP(Schedule!C2260, 'Elo Ratings - Pre Season'!$A$2:$B$31,2, FALSE)</f>
        <v>1535.44519643647</v>
      </c>
      <c r="F2260">
        <v>4.7619047619047603E-2</v>
      </c>
    </row>
    <row r="2261" spans="1:6" x14ac:dyDescent="0.45">
      <c r="A2261" t="s">
        <v>211</v>
      </c>
      <c r="B2261" t="s">
        <v>17</v>
      </c>
      <c r="C2261" t="s">
        <v>42</v>
      </c>
      <c r="D2261">
        <f>VLOOKUP(Schedule!B2261, 'Elo Ratings - Pre Season'!$A$2:$B$31,2, FALSE)</f>
        <v>1496.2510574284499</v>
      </c>
      <c r="E2261">
        <f>VLOOKUP(Schedule!C2261, 'Elo Ratings - Pre Season'!$A$2:$B$31,2, FALSE)</f>
        <v>1590.545270505</v>
      </c>
      <c r="F2261">
        <v>-1.38888888888888E-2</v>
      </c>
    </row>
    <row r="2262" spans="1:6" x14ac:dyDescent="0.45">
      <c r="A2262" t="s">
        <v>211</v>
      </c>
      <c r="B2262" t="s">
        <v>27</v>
      </c>
      <c r="C2262" t="s">
        <v>11</v>
      </c>
      <c r="D2262">
        <f>VLOOKUP(Schedule!B2262, 'Elo Ratings - Pre Season'!$A$2:$B$31,2, FALSE)</f>
        <v>1488.4482383178499</v>
      </c>
      <c r="E2262">
        <f>VLOOKUP(Schedule!C2262, 'Elo Ratings - Pre Season'!$A$2:$B$31,2, FALSE)</f>
        <v>1588.6730971234199</v>
      </c>
      <c r="F2262">
        <v>4.5751633986928102E-2</v>
      </c>
    </row>
    <row r="2263" spans="1:6" x14ac:dyDescent="0.45">
      <c r="A2263" t="s">
        <v>211</v>
      </c>
      <c r="B2263" t="s">
        <v>21</v>
      </c>
      <c r="C2263" t="s">
        <v>38</v>
      </c>
      <c r="D2263">
        <f>VLOOKUP(Schedule!B2263, 'Elo Ratings - Pre Season'!$A$2:$B$31,2, FALSE)</f>
        <v>1537.2568075547799</v>
      </c>
      <c r="E2263">
        <f>VLOOKUP(Schedule!C2263, 'Elo Ratings - Pre Season'!$A$2:$B$31,2, FALSE)</f>
        <v>1500.26839934439</v>
      </c>
      <c r="F2263">
        <v>0.124324324324324</v>
      </c>
    </row>
    <row r="2264" spans="1:6" x14ac:dyDescent="0.45">
      <c r="A2264" t="s">
        <v>211</v>
      </c>
      <c r="B2264" t="s">
        <v>39</v>
      </c>
      <c r="C2264" t="s">
        <v>18</v>
      </c>
      <c r="D2264">
        <f>VLOOKUP(Schedule!B2264, 'Elo Ratings - Pre Season'!$A$2:$B$31,2, FALSE)</f>
        <v>1505.1761432511801</v>
      </c>
      <c r="E2264">
        <f>VLOOKUP(Schedule!C2264, 'Elo Ratings - Pre Season'!$A$2:$B$31,2, FALSE)</f>
        <v>1422.7330514932301</v>
      </c>
      <c r="F2264">
        <v>0.102272727272727</v>
      </c>
    </row>
    <row r="2265" spans="1:6" x14ac:dyDescent="0.45">
      <c r="A2265" t="s">
        <v>211</v>
      </c>
      <c r="B2265" t="s">
        <v>23</v>
      </c>
      <c r="C2265" t="s">
        <v>26</v>
      </c>
      <c r="D2265">
        <f>VLOOKUP(Schedule!B2265, 'Elo Ratings - Pre Season'!$A$2:$B$31,2, FALSE)</f>
        <v>1455.5883504191299</v>
      </c>
      <c r="E2265">
        <f>VLOOKUP(Schedule!C2265, 'Elo Ratings - Pre Season'!$A$2:$B$31,2, FALSE)</f>
        <v>1477.56939209144</v>
      </c>
      <c r="F2265">
        <v>0.19008264462809901</v>
      </c>
    </row>
    <row r="2266" spans="1:6" x14ac:dyDescent="0.45">
      <c r="A2266" t="s">
        <v>211</v>
      </c>
      <c r="B2266" t="s">
        <v>32</v>
      </c>
      <c r="C2266" t="s">
        <v>33</v>
      </c>
      <c r="D2266">
        <f>VLOOKUP(Schedule!B2266, 'Elo Ratings - Pre Season'!$A$2:$B$31,2, FALSE)</f>
        <v>1514.0316812078199</v>
      </c>
      <c r="E2266">
        <f>VLOOKUP(Schedule!C2266, 'Elo Ratings - Pre Season'!$A$2:$B$31,2, FALSE)</f>
        <v>1427.1354796158</v>
      </c>
      <c r="F2266">
        <v>4.4585987261146598E-2</v>
      </c>
    </row>
    <row r="2267" spans="1:6" x14ac:dyDescent="0.45">
      <c r="A2267" t="s">
        <v>211</v>
      </c>
      <c r="B2267" t="s">
        <v>40</v>
      </c>
      <c r="C2267" t="s">
        <v>41</v>
      </c>
      <c r="D2267">
        <f>VLOOKUP(Schedule!B2267, 'Elo Ratings - Pre Season'!$A$2:$B$31,2, FALSE)</f>
        <v>1511.74507850229</v>
      </c>
      <c r="E2267">
        <f>VLOOKUP(Schedule!C2267, 'Elo Ratings - Pre Season'!$A$2:$B$31,2, FALSE)</f>
        <v>1537.03223861109</v>
      </c>
      <c r="F2267">
        <v>6.7415730337078705E-2</v>
      </c>
    </row>
    <row r="2268" spans="1:6" x14ac:dyDescent="0.45">
      <c r="A2268" t="s">
        <v>211</v>
      </c>
      <c r="B2268" t="s">
        <v>20</v>
      </c>
      <c r="C2268" t="s">
        <v>28</v>
      </c>
      <c r="D2268">
        <f>VLOOKUP(Schedule!B2268, 'Elo Ratings - Pre Season'!$A$2:$B$31,2, FALSE)</f>
        <v>1506.4629567151301</v>
      </c>
      <c r="E2268">
        <f>VLOOKUP(Schedule!C2268, 'Elo Ratings - Pre Season'!$A$2:$B$31,2, FALSE)</f>
        <v>1468.3919248330999</v>
      </c>
      <c r="F2268">
        <v>7.3170731707316999E-2</v>
      </c>
    </row>
    <row r="2269" spans="1:6" x14ac:dyDescent="0.45">
      <c r="A2269" t="s">
        <v>211</v>
      </c>
      <c r="B2269" t="s">
        <v>31</v>
      </c>
      <c r="C2269" t="s">
        <v>22</v>
      </c>
      <c r="D2269">
        <f>VLOOKUP(Schedule!B2269, 'Elo Ratings - Pre Season'!$A$2:$B$31,2, FALSE)</f>
        <v>1527.6277566730801</v>
      </c>
      <c r="E2269">
        <f>VLOOKUP(Schedule!C2269, 'Elo Ratings - Pre Season'!$A$2:$B$31,2, FALSE)</f>
        <v>1536.86484917293</v>
      </c>
      <c r="F2269">
        <v>6.3291139240506306E-2</v>
      </c>
    </row>
    <row r="2270" spans="1:6" x14ac:dyDescent="0.45">
      <c r="A2270" t="s">
        <v>211</v>
      </c>
      <c r="B2270" t="s">
        <v>36</v>
      </c>
      <c r="C2270" t="s">
        <v>35</v>
      </c>
      <c r="D2270">
        <f>VLOOKUP(Schedule!B2270, 'Elo Ratings - Pre Season'!$A$2:$B$31,2, FALSE)</f>
        <v>1418.47649220432</v>
      </c>
      <c r="E2270">
        <f>VLOOKUP(Schedule!C2270, 'Elo Ratings - Pre Season'!$A$2:$B$31,2, FALSE)</f>
        <v>1517.8440011816001</v>
      </c>
      <c r="F2270">
        <v>0.22834645669291301</v>
      </c>
    </row>
    <row r="2271" spans="1:6" x14ac:dyDescent="0.45">
      <c r="A2271" t="s">
        <v>211</v>
      </c>
      <c r="B2271" t="s">
        <v>16</v>
      </c>
      <c r="C2271" t="s">
        <v>25</v>
      </c>
      <c r="D2271">
        <f>VLOOKUP(Schedule!B2271, 'Elo Ratings - Pre Season'!$A$2:$B$31,2, FALSE)</f>
        <v>1474.3085107648601</v>
      </c>
      <c r="E2271">
        <f>VLOOKUP(Schedule!C2271, 'Elo Ratings - Pre Season'!$A$2:$B$31,2, FALSE)</f>
        <v>1433.33420073452</v>
      </c>
      <c r="F2271">
        <v>6.8493150684931406E-2</v>
      </c>
    </row>
    <row r="2272" spans="1:6" x14ac:dyDescent="0.45">
      <c r="A2272" t="s">
        <v>211</v>
      </c>
      <c r="B2272" t="s">
        <v>10</v>
      </c>
      <c r="C2272" t="s">
        <v>29</v>
      </c>
      <c r="D2272">
        <f>VLOOKUP(Schedule!B2272, 'Elo Ratings - Pre Season'!$A$2:$B$31,2, FALSE)</f>
        <v>1513.7838452168801</v>
      </c>
      <c r="E2272">
        <f>VLOOKUP(Schedule!C2272, 'Elo Ratings - Pre Season'!$A$2:$B$31,2, FALSE)</f>
        <v>1559.22207084247</v>
      </c>
      <c r="F2272">
        <v>2.9239766081871298E-2</v>
      </c>
    </row>
    <row r="2273" spans="1:6" x14ac:dyDescent="0.45">
      <c r="A2273" t="s">
        <v>211</v>
      </c>
      <c r="B2273" t="s">
        <v>37</v>
      </c>
      <c r="C2273" t="s">
        <v>30</v>
      </c>
      <c r="D2273">
        <f>VLOOKUP(Schedule!B2273, 'Elo Ratings - Pre Season'!$A$2:$B$31,2, FALSE)</f>
        <v>1526.2027098211199</v>
      </c>
      <c r="E2273">
        <f>VLOOKUP(Schedule!C2273, 'Elo Ratings - Pre Season'!$A$2:$B$31,2, FALSE)</f>
        <v>1539.4562396036399</v>
      </c>
      <c r="F2273">
        <v>2.2471910112359699E-2</v>
      </c>
    </row>
    <row r="2274" spans="1:6" x14ac:dyDescent="0.45">
      <c r="A2274" t="s">
        <v>212</v>
      </c>
      <c r="B2274" t="s">
        <v>32</v>
      </c>
      <c r="C2274" t="s">
        <v>33</v>
      </c>
      <c r="D2274">
        <f>VLOOKUP(Schedule!B2274, 'Elo Ratings - Pre Season'!$A$2:$B$31,2, FALSE)</f>
        <v>1514.0316812078199</v>
      </c>
      <c r="E2274">
        <f>VLOOKUP(Schedule!C2274, 'Elo Ratings - Pre Season'!$A$2:$B$31,2, FALSE)</f>
        <v>1427.1354796158</v>
      </c>
      <c r="F2274">
        <v>4.4585987261146598E-2</v>
      </c>
    </row>
    <row r="2275" spans="1:6" x14ac:dyDescent="0.45">
      <c r="A2275" t="s">
        <v>212</v>
      </c>
      <c r="B2275" t="s">
        <v>36</v>
      </c>
      <c r="C2275" t="s">
        <v>35</v>
      </c>
      <c r="D2275">
        <f>VLOOKUP(Schedule!B2275, 'Elo Ratings - Pre Season'!$A$2:$B$31,2, FALSE)</f>
        <v>1418.47649220432</v>
      </c>
      <c r="E2275">
        <f>VLOOKUP(Schedule!C2275, 'Elo Ratings - Pre Season'!$A$2:$B$31,2, FALSE)</f>
        <v>1517.8440011816001</v>
      </c>
      <c r="F2275">
        <v>0.22834645669291301</v>
      </c>
    </row>
    <row r="2276" spans="1:6" x14ac:dyDescent="0.45">
      <c r="A2276" t="s">
        <v>212</v>
      </c>
      <c r="B2276" t="s">
        <v>16</v>
      </c>
      <c r="C2276" t="s">
        <v>25</v>
      </c>
      <c r="D2276">
        <f>VLOOKUP(Schedule!B2276, 'Elo Ratings - Pre Season'!$A$2:$B$31,2, FALSE)</f>
        <v>1474.3085107648601</v>
      </c>
      <c r="E2276">
        <f>VLOOKUP(Schedule!C2276, 'Elo Ratings - Pre Season'!$A$2:$B$31,2, FALSE)</f>
        <v>1433.33420073452</v>
      </c>
      <c r="F2276">
        <v>6.8493150684931406E-2</v>
      </c>
    </row>
    <row r="2277" spans="1:6" x14ac:dyDescent="0.45">
      <c r="A2277" t="s">
        <v>212</v>
      </c>
      <c r="B2277" t="s">
        <v>15</v>
      </c>
      <c r="C2277" t="s">
        <v>19</v>
      </c>
      <c r="D2277">
        <f>VLOOKUP(Schedule!B2277, 'Elo Ratings - Pre Season'!$A$2:$B$31,2, FALSE)</f>
        <v>1535.1075395159701</v>
      </c>
      <c r="E2277">
        <f>VLOOKUP(Schedule!C2277, 'Elo Ratings - Pre Season'!$A$2:$B$31,2, FALSE)</f>
        <v>1501.1235706124401</v>
      </c>
      <c r="F2277">
        <v>2.1739130434782698E-2</v>
      </c>
    </row>
    <row r="2278" spans="1:6" x14ac:dyDescent="0.45">
      <c r="A2278" t="s">
        <v>212</v>
      </c>
      <c r="B2278" t="s">
        <v>10</v>
      </c>
      <c r="C2278" t="s">
        <v>29</v>
      </c>
      <c r="D2278">
        <f>VLOOKUP(Schedule!B2278, 'Elo Ratings - Pre Season'!$A$2:$B$31,2, FALSE)</f>
        <v>1513.7838452168801</v>
      </c>
      <c r="E2278">
        <f>VLOOKUP(Schedule!C2278, 'Elo Ratings - Pre Season'!$A$2:$B$31,2, FALSE)</f>
        <v>1559.22207084247</v>
      </c>
      <c r="F2278">
        <v>2.9239766081871298E-2</v>
      </c>
    </row>
    <row r="2279" spans="1:6" x14ac:dyDescent="0.45">
      <c r="A2279" t="s">
        <v>212</v>
      </c>
      <c r="B2279" t="s">
        <v>34</v>
      </c>
      <c r="C2279" t="s">
        <v>24</v>
      </c>
      <c r="D2279">
        <f>VLOOKUP(Schedule!B2279, 'Elo Ratings - Pre Season'!$A$2:$B$31,2, FALSE)</f>
        <v>1503.8938502056101</v>
      </c>
      <c r="E2279">
        <f>VLOOKUP(Schedule!C2279, 'Elo Ratings - Pre Season'!$A$2:$B$31,2, FALSE)</f>
        <v>1535.44519643647</v>
      </c>
      <c r="F2279">
        <v>4.7619047619047603E-2</v>
      </c>
    </row>
    <row r="2280" spans="1:6" x14ac:dyDescent="0.45">
      <c r="A2280" t="s">
        <v>212</v>
      </c>
      <c r="B2280" t="s">
        <v>17</v>
      </c>
      <c r="C2280" t="s">
        <v>42</v>
      </c>
      <c r="D2280">
        <f>VLOOKUP(Schedule!B2280, 'Elo Ratings - Pre Season'!$A$2:$B$31,2, FALSE)</f>
        <v>1496.2510574284499</v>
      </c>
      <c r="E2280">
        <f>VLOOKUP(Schedule!C2280, 'Elo Ratings - Pre Season'!$A$2:$B$31,2, FALSE)</f>
        <v>1590.545270505</v>
      </c>
      <c r="F2280">
        <v>-1.38888888888888E-2</v>
      </c>
    </row>
    <row r="2281" spans="1:6" x14ac:dyDescent="0.45">
      <c r="A2281" t="s">
        <v>212</v>
      </c>
      <c r="B2281" t="s">
        <v>27</v>
      </c>
      <c r="C2281" t="s">
        <v>11</v>
      </c>
      <c r="D2281">
        <f>VLOOKUP(Schedule!B2281, 'Elo Ratings - Pre Season'!$A$2:$B$31,2, FALSE)</f>
        <v>1488.4482383178499</v>
      </c>
      <c r="E2281">
        <f>VLOOKUP(Schedule!C2281, 'Elo Ratings - Pre Season'!$A$2:$B$31,2, FALSE)</f>
        <v>1588.6730971234199</v>
      </c>
      <c r="F2281">
        <v>4.5751633986928102E-2</v>
      </c>
    </row>
    <row r="2282" spans="1:6" x14ac:dyDescent="0.45">
      <c r="A2282" t="s">
        <v>212</v>
      </c>
      <c r="B2282" t="s">
        <v>21</v>
      </c>
      <c r="C2282" t="s">
        <v>38</v>
      </c>
      <c r="D2282">
        <f>VLOOKUP(Schedule!B2282, 'Elo Ratings - Pre Season'!$A$2:$B$31,2, FALSE)</f>
        <v>1537.2568075547799</v>
      </c>
      <c r="E2282">
        <f>VLOOKUP(Schedule!C2282, 'Elo Ratings - Pre Season'!$A$2:$B$31,2, FALSE)</f>
        <v>1500.26839934439</v>
      </c>
      <c r="F2282">
        <v>0.124324324324324</v>
      </c>
    </row>
    <row r="2283" spans="1:6" x14ac:dyDescent="0.45">
      <c r="A2283" t="s">
        <v>212</v>
      </c>
      <c r="B2283" t="s">
        <v>39</v>
      </c>
      <c r="C2283" t="s">
        <v>18</v>
      </c>
      <c r="D2283">
        <f>VLOOKUP(Schedule!B2283, 'Elo Ratings - Pre Season'!$A$2:$B$31,2, FALSE)</f>
        <v>1505.1761432511801</v>
      </c>
      <c r="E2283">
        <f>VLOOKUP(Schedule!C2283, 'Elo Ratings - Pre Season'!$A$2:$B$31,2, FALSE)</f>
        <v>1422.7330514932301</v>
      </c>
      <c r="F2283">
        <v>0.102272727272727</v>
      </c>
    </row>
    <row r="2284" spans="1:6" x14ac:dyDescent="0.45">
      <c r="A2284" t="s">
        <v>212</v>
      </c>
      <c r="B2284" t="s">
        <v>23</v>
      </c>
      <c r="C2284" t="s">
        <v>26</v>
      </c>
      <c r="D2284">
        <f>VLOOKUP(Schedule!B2284, 'Elo Ratings - Pre Season'!$A$2:$B$31,2, FALSE)</f>
        <v>1455.5883504191299</v>
      </c>
      <c r="E2284">
        <f>VLOOKUP(Schedule!C2284, 'Elo Ratings - Pre Season'!$A$2:$B$31,2, FALSE)</f>
        <v>1477.56939209144</v>
      </c>
      <c r="F2284">
        <v>0.19008264462809901</v>
      </c>
    </row>
    <row r="2285" spans="1:6" x14ac:dyDescent="0.45">
      <c r="A2285" t="s">
        <v>212</v>
      </c>
      <c r="B2285" t="s">
        <v>40</v>
      </c>
      <c r="C2285" t="s">
        <v>41</v>
      </c>
      <c r="D2285">
        <f>VLOOKUP(Schedule!B2285, 'Elo Ratings - Pre Season'!$A$2:$B$31,2, FALSE)</f>
        <v>1511.74507850229</v>
      </c>
      <c r="E2285">
        <f>VLOOKUP(Schedule!C2285, 'Elo Ratings - Pre Season'!$A$2:$B$31,2, FALSE)</f>
        <v>1537.03223861109</v>
      </c>
      <c r="F2285">
        <v>6.7415730337078705E-2</v>
      </c>
    </row>
    <row r="2286" spans="1:6" x14ac:dyDescent="0.45">
      <c r="A2286" t="s">
        <v>212</v>
      </c>
      <c r="B2286" t="s">
        <v>20</v>
      </c>
      <c r="C2286" t="s">
        <v>28</v>
      </c>
      <c r="D2286">
        <f>VLOOKUP(Schedule!B2286, 'Elo Ratings - Pre Season'!$A$2:$B$31,2, FALSE)</f>
        <v>1506.4629567151301</v>
      </c>
      <c r="E2286">
        <f>VLOOKUP(Schedule!C2286, 'Elo Ratings - Pre Season'!$A$2:$B$31,2, FALSE)</f>
        <v>1468.3919248330999</v>
      </c>
      <c r="F2286">
        <v>7.3170731707316999E-2</v>
      </c>
    </row>
    <row r="2287" spans="1:6" x14ac:dyDescent="0.45">
      <c r="A2287" t="s">
        <v>212</v>
      </c>
      <c r="B2287" t="s">
        <v>31</v>
      </c>
      <c r="C2287" t="s">
        <v>22</v>
      </c>
      <c r="D2287">
        <f>VLOOKUP(Schedule!B2287, 'Elo Ratings - Pre Season'!$A$2:$B$31,2, FALSE)</f>
        <v>1527.6277566730801</v>
      </c>
      <c r="E2287">
        <f>VLOOKUP(Schedule!C2287, 'Elo Ratings - Pre Season'!$A$2:$B$31,2, FALSE)</f>
        <v>1536.86484917293</v>
      </c>
      <c r="F2287">
        <v>6.3291139240506306E-2</v>
      </c>
    </row>
    <row r="2288" spans="1:6" x14ac:dyDescent="0.45">
      <c r="A2288" t="s">
        <v>212</v>
      </c>
      <c r="B2288" t="s">
        <v>37</v>
      </c>
      <c r="C2288" t="s">
        <v>30</v>
      </c>
      <c r="D2288">
        <f>VLOOKUP(Schedule!B2288, 'Elo Ratings - Pre Season'!$A$2:$B$31,2, FALSE)</f>
        <v>1526.2027098211199</v>
      </c>
      <c r="E2288">
        <f>VLOOKUP(Schedule!C2288, 'Elo Ratings - Pre Season'!$A$2:$B$31,2, FALSE)</f>
        <v>1539.4562396036399</v>
      </c>
      <c r="F2288">
        <v>2.2471910112359699E-2</v>
      </c>
    </row>
    <row r="2289" spans="1:6" x14ac:dyDescent="0.45">
      <c r="A2289" t="s">
        <v>213</v>
      </c>
      <c r="B2289" t="s">
        <v>15</v>
      </c>
      <c r="C2289" t="s">
        <v>19</v>
      </c>
      <c r="D2289">
        <f>VLOOKUP(Schedule!B2289, 'Elo Ratings - Pre Season'!$A$2:$B$31,2, FALSE)</f>
        <v>1535.1075395159701</v>
      </c>
      <c r="E2289">
        <f>VLOOKUP(Schedule!C2289, 'Elo Ratings - Pre Season'!$A$2:$B$31,2, FALSE)</f>
        <v>1501.1235706124401</v>
      </c>
      <c r="F2289">
        <v>2.1739130434782698E-2</v>
      </c>
    </row>
    <row r="2290" spans="1:6" x14ac:dyDescent="0.45">
      <c r="A2290" t="s">
        <v>213</v>
      </c>
      <c r="B2290" t="s">
        <v>34</v>
      </c>
      <c r="C2290" t="s">
        <v>24</v>
      </c>
      <c r="D2290">
        <f>VLOOKUP(Schedule!B2290, 'Elo Ratings - Pre Season'!$A$2:$B$31,2, FALSE)</f>
        <v>1503.8938502056101</v>
      </c>
      <c r="E2290">
        <f>VLOOKUP(Schedule!C2290, 'Elo Ratings - Pre Season'!$A$2:$B$31,2, FALSE)</f>
        <v>1535.44519643647</v>
      </c>
      <c r="F2290">
        <v>4.7619047619047603E-2</v>
      </c>
    </row>
    <row r="2291" spans="1:6" x14ac:dyDescent="0.45">
      <c r="A2291" t="s">
        <v>213</v>
      </c>
      <c r="B2291" t="s">
        <v>17</v>
      </c>
      <c r="C2291" t="s">
        <v>42</v>
      </c>
      <c r="D2291">
        <f>VLOOKUP(Schedule!B2291, 'Elo Ratings - Pre Season'!$A$2:$B$31,2, FALSE)</f>
        <v>1496.2510574284499</v>
      </c>
      <c r="E2291">
        <f>VLOOKUP(Schedule!C2291, 'Elo Ratings - Pre Season'!$A$2:$B$31,2, FALSE)</f>
        <v>1590.545270505</v>
      </c>
      <c r="F2291">
        <v>-1.38888888888888E-2</v>
      </c>
    </row>
    <row r="2292" spans="1:6" x14ac:dyDescent="0.45">
      <c r="A2292" t="s">
        <v>213</v>
      </c>
      <c r="B2292" t="s">
        <v>31</v>
      </c>
      <c r="C2292" t="s">
        <v>22</v>
      </c>
      <c r="D2292">
        <f>VLOOKUP(Schedule!B2292, 'Elo Ratings - Pre Season'!$A$2:$B$31,2, FALSE)</f>
        <v>1527.6277566730801</v>
      </c>
      <c r="E2292">
        <f>VLOOKUP(Schedule!C2292, 'Elo Ratings - Pre Season'!$A$2:$B$31,2, FALSE)</f>
        <v>1536.86484917293</v>
      </c>
      <c r="F2292">
        <v>6.3291139240506306E-2</v>
      </c>
    </row>
    <row r="2293" spans="1:6" x14ac:dyDescent="0.45">
      <c r="A2293" t="s">
        <v>213</v>
      </c>
      <c r="B2293" t="s">
        <v>37</v>
      </c>
      <c r="C2293" t="s">
        <v>30</v>
      </c>
      <c r="D2293">
        <f>VLOOKUP(Schedule!B2293, 'Elo Ratings - Pre Season'!$A$2:$B$31,2, FALSE)</f>
        <v>1526.2027098211199</v>
      </c>
      <c r="E2293">
        <f>VLOOKUP(Schedule!C2293, 'Elo Ratings - Pre Season'!$A$2:$B$31,2, FALSE)</f>
        <v>1539.4562396036399</v>
      </c>
      <c r="F2293">
        <v>2.2471910112359699E-2</v>
      </c>
    </row>
    <row r="2294" spans="1:6" x14ac:dyDescent="0.45">
      <c r="A2294" t="s">
        <v>213</v>
      </c>
      <c r="B2294" t="s">
        <v>27</v>
      </c>
      <c r="C2294" t="s">
        <v>11</v>
      </c>
      <c r="D2294">
        <f>VLOOKUP(Schedule!B2294, 'Elo Ratings - Pre Season'!$A$2:$B$31,2, FALSE)</f>
        <v>1488.4482383178499</v>
      </c>
      <c r="E2294">
        <f>VLOOKUP(Schedule!C2294, 'Elo Ratings - Pre Season'!$A$2:$B$31,2, FALSE)</f>
        <v>1588.6730971234199</v>
      </c>
      <c r="F2294">
        <v>4.5751633986928102E-2</v>
      </c>
    </row>
    <row r="2295" spans="1:6" x14ac:dyDescent="0.45">
      <c r="A2295" t="s">
        <v>213</v>
      </c>
      <c r="B2295" t="s">
        <v>21</v>
      </c>
      <c r="C2295" t="s">
        <v>38</v>
      </c>
      <c r="D2295">
        <f>VLOOKUP(Schedule!B2295, 'Elo Ratings - Pre Season'!$A$2:$B$31,2, FALSE)</f>
        <v>1537.2568075547799</v>
      </c>
      <c r="E2295">
        <f>VLOOKUP(Schedule!C2295, 'Elo Ratings - Pre Season'!$A$2:$B$31,2, FALSE)</f>
        <v>1500.26839934439</v>
      </c>
      <c r="F2295">
        <v>0.124324324324324</v>
      </c>
    </row>
    <row r="2296" spans="1:6" x14ac:dyDescent="0.45">
      <c r="A2296" t="s">
        <v>213</v>
      </c>
      <c r="B2296" t="s">
        <v>39</v>
      </c>
      <c r="C2296" t="s">
        <v>41</v>
      </c>
      <c r="D2296">
        <f>VLOOKUP(Schedule!B2296, 'Elo Ratings - Pre Season'!$A$2:$B$31,2, FALSE)</f>
        <v>1505.1761432511801</v>
      </c>
      <c r="E2296">
        <f>VLOOKUP(Schedule!C2296, 'Elo Ratings - Pre Season'!$A$2:$B$31,2, FALSE)</f>
        <v>1537.03223861109</v>
      </c>
      <c r="F2296">
        <v>0.102272727272727</v>
      </c>
    </row>
    <row r="2297" spans="1:6" x14ac:dyDescent="0.45">
      <c r="A2297" t="s">
        <v>213</v>
      </c>
      <c r="B2297" t="s">
        <v>20</v>
      </c>
      <c r="C2297" t="s">
        <v>28</v>
      </c>
      <c r="D2297">
        <f>VLOOKUP(Schedule!B2297, 'Elo Ratings - Pre Season'!$A$2:$B$31,2, FALSE)</f>
        <v>1506.4629567151301</v>
      </c>
      <c r="E2297">
        <f>VLOOKUP(Schedule!C2297, 'Elo Ratings - Pre Season'!$A$2:$B$31,2, FALSE)</f>
        <v>1468.3919248330999</v>
      </c>
      <c r="F2297">
        <v>7.3170731707316999E-2</v>
      </c>
    </row>
    <row r="2298" spans="1:6" x14ac:dyDescent="0.45">
      <c r="A2298" t="s">
        <v>213</v>
      </c>
      <c r="B2298" t="s">
        <v>32</v>
      </c>
      <c r="C2298" t="s">
        <v>18</v>
      </c>
      <c r="D2298">
        <f>VLOOKUP(Schedule!B2298, 'Elo Ratings - Pre Season'!$A$2:$B$31,2, FALSE)</f>
        <v>1514.0316812078199</v>
      </c>
      <c r="E2298">
        <f>VLOOKUP(Schedule!C2298, 'Elo Ratings - Pre Season'!$A$2:$B$31,2, FALSE)</f>
        <v>1422.7330514932301</v>
      </c>
      <c r="F2298">
        <v>4.4585987261146598E-2</v>
      </c>
    </row>
    <row r="2299" spans="1:6" x14ac:dyDescent="0.45">
      <c r="A2299" t="s">
        <v>213</v>
      </c>
      <c r="B2299" t="s">
        <v>40</v>
      </c>
      <c r="C2299" t="s">
        <v>35</v>
      </c>
      <c r="D2299">
        <f>VLOOKUP(Schedule!B2299, 'Elo Ratings - Pre Season'!$A$2:$B$31,2, FALSE)</f>
        <v>1511.74507850229</v>
      </c>
      <c r="E2299">
        <f>VLOOKUP(Schedule!C2299, 'Elo Ratings - Pre Season'!$A$2:$B$31,2, FALSE)</f>
        <v>1517.8440011816001</v>
      </c>
      <c r="F2299">
        <v>6.7415730337078705E-2</v>
      </c>
    </row>
    <row r="2300" spans="1:6" x14ac:dyDescent="0.45">
      <c r="A2300" t="s">
        <v>213</v>
      </c>
      <c r="B2300" t="s">
        <v>29</v>
      </c>
      <c r="C2300" t="s">
        <v>16</v>
      </c>
      <c r="D2300">
        <f>VLOOKUP(Schedule!B2300, 'Elo Ratings - Pre Season'!$A$2:$B$31,2, FALSE)</f>
        <v>1559.22207084247</v>
      </c>
      <c r="E2300">
        <f>VLOOKUP(Schedule!C2300, 'Elo Ratings - Pre Season'!$A$2:$B$31,2, FALSE)</f>
        <v>1474.3085107648601</v>
      </c>
      <c r="F2300">
        <v>-4.08163265306122E-2</v>
      </c>
    </row>
    <row r="2301" spans="1:6" x14ac:dyDescent="0.45">
      <c r="A2301" t="s">
        <v>214</v>
      </c>
      <c r="B2301" t="s">
        <v>32</v>
      </c>
      <c r="C2301" t="s">
        <v>18</v>
      </c>
      <c r="D2301">
        <f>VLOOKUP(Schedule!B2301, 'Elo Ratings - Pre Season'!$A$2:$B$31,2, FALSE)</f>
        <v>1514.0316812078199</v>
      </c>
      <c r="E2301">
        <f>VLOOKUP(Schedule!C2301, 'Elo Ratings - Pre Season'!$A$2:$B$31,2, FALSE)</f>
        <v>1422.7330514932301</v>
      </c>
      <c r="F2301">
        <v>4.4585987261146598E-2</v>
      </c>
    </row>
    <row r="2302" spans="1:6" x14ac:dyDescent="0.45">
      <c r="A2302" t="s">
        <v>214</v>
      </c>
      <c r="B2302" t="s">
        <v>17</v>
      </c>
      <c r="C2302" t="s">
        <v>28</v>
      </c>
      <c r="D2302">
        <f>VLOOKUP(Schedule!B2302, 'Elo Ratings - Pre Season'!$A$2:$B$31,2, FALSE)</f>
        <v>1496.2510574284499</v>
      </c>
      <c r="E2302">
        <f>VLOOKUP(Schedule!C2302, 'Elo Ratings - Pre Season'!$A$2:$B$31,2, FALSE)</f>
        <v>1468.3919248330999</v>
      </c>
      <c r="F2302">
        <v>-1.38888888888888E-2</v>
      </c>
    </row>
    <row r="2303" spans="1:6" x14ac:dyDescent="0.45">
      <c r="A2303" t="s">
        <v>214</v>
      </c>
      <c r="B2303" t="s">
        <v>21</v>
      </c>
      <c r="C2303" t="s">
        <v>22</v>
      </c>
      <c r="D2303">
        <f>VLOOKUP(Schedule!B2303, 'Elo Ratings - Pre Season'!$A$2:$B$31,2, FALSE)</f>
        <v>1537.2568075547799</v>
      </c>
      <c r="E2303">
        <f>VLOOKUP(Schedule!C2303, 'Elo Ratings - Pre Season'!$A$2:$B$31,2, FALSE)</f>
        <v>1536.86484917293</v>
      </c>
      <c r="F2303">
        <v>0.124324324324324</v>
      </c>
    </row>
    <row r="2304" spans="1:6" x14ac:dyDescent="0.45">
      <c r="A2304" t="s">
        <v>214</v>
      </c>
      <c r="B2304" t="s">
        <v>15</v>
      </c>
      <c r="C2304" t="s">
        <v>26</v>
      </c>
      <c r="D2304">
        <f>VLOOKUP(Schedule!B2304, 'Elo Ratings - Pre Season'!$A$2:$B$31,2, FALSE)</f>
        <v>1535.1075395159701</v>
      </c>
      <c r="E2304">
        <f>VLOOKUP(Schedule!C2304, 'Elo Ratings - Pre Season'!$A$2:$B$31,2, FALSE)</f>
        <v>1477.56939209144</v>
      </c>
      <c r="F2304">
        <v>2.1739130434782698E-2</v>
      </c>
    </row>
    <row r="2305" spans="1:6" x14ac:dyDescent="0.45">
      <c r="A2305" t="s">
        <v>214</v>
      </c>
      <c r="B2305" t="s">
        <v>38</v>
      </c>
      <c r="C2305" t="s">
        <v>24</v>
      </c>
      <c r="D2305">
        <f>VLOOKUP(Schedule!B2305, 'Elo Ratings - Pre Season'!$A$2:$B$31,2, FALSE)</f>
        <v>1500.26839934439</v>
      </c>
      <c r="E2305">
        <f>VLOOKUP(Schedule!C2305, 'Elo Ratings - Pre Season'!$A$2:$B$31,2, FALSE)</f>
        <v>1535.44519643647</v>
      </c>
      <c r="F2305">
        <v>5.1282051282051398E-2</v>
      </c>
    </row>
    <row r="2306" spans="1:6" x14ac:dyDescent="0.45">
      <c r="A2306" t="s">
        <v>214</v>
      </c>
      <c r="B2306" t="s">
        <v>39</v>
      </c>
      <c r="C2306" t="s">
        <v>41</v>
      </c>
      <c r="D2306">
        <f>VLOOKUP(Schedule!B2306, 'Elo Ratings - Pre Season'!$A$2:$B$31,2, FALSE)</f>
        <v>1505.1761432511801</v>
      </c>
      <c r="E2306">
        <f>VLOOKUP(Schedule!C2306, 'Elo Ratings - Pre Season'!$A$2:$B$31,2, FALSE)</f>
        <v>1537.03223861109</v>
      </c>
      <c r="F2306">
        <v>0.102272727272727</v>
      </c>
    </row>
    <row r="2307" spans="1:6" x14ac:dyDescent="0.45">
      <c r="A2307" t="s">
        <v>214</v>
      </c>
      <c r="B2307" t="s">
        <v>27</v>
      </c>
      <c r="C2307" t="s">
        <v>42</v>
      </c>
      <c r="D2307">
        <f>VLOOKUP(Schedule!B2307, 'Elo Ratings - Pre Season'!$A$2:$B$31,2, FALSE)</f>
        <v>1488.4482383178499</v>
      </c>
      <c r="E2307">
        <f>VLOOKUP(Schedule!C2307, 'Elo Ratings - Pre Season'!$A$2:$B$31,2, FALSE)</f>
        <v>1590.545270505</v>
      </c>
      <c r="F2307">
        <v>4.5751633986928102E-2</v>
      </c>
    </row>
    <row r="2308" spans="1:6" x14ac:dyDescent="0.45">
      <c r="A2308" t="s">
        <v>214</v>
      </c>
      <c r="B2308" t="s">
        <v>31</v>
      </c>
      <c r="C2308" t="s">
        <v>37</v>
      </c>
      <c r="D2308">
        <f>VLOOKUP(Schedule!B2308, 'Elo Ratings - Pre Season'!$A$2:$B$31,2, FALSE)</f>
        <v>1527.6277566730801</v>
      </c>
      <c r="E2308">
        <f>VLOOKUP(Schedule!C2308, 'Elo Ratings - Pre Season'!$A$2:$B$31,2, FALSE)</f>
        <v>1526.2027098211199</v>
      </c>
      <c r="F2308">
        <v>6.3291139240506306E-2</v>
      </c>
    </row>
    <row r="2309" spans="1:6" x14ac:dyDescent="0.45">
      <c r="A2309" t="s">
        <v>214</v>
      </c>
      <c r="B2309" t="s">
        <v>29</v>
      </c>
      <c r="C2309" t="s">
        <v>16</v>
      </c>
      <c r="D2309">
        <f>VLOOKUP(Schedule!B2309, 'Elo Ratings - Pre Season'!$A$2:$B$31,2, FALSE)</f>
        <v>1559.22207084247</v>
      </c>
      <c r="E2309">
        <f>VLOOKUP(Schedule!C2309, 'Elo Ratings - Pre Season'!$A$2:$B$31,2, FALSE)</f>
        <v>1474.3085107648601</v>
      </c>
      <c r="F2309">
        <v>-4.08163265306122E-2</v>
      </c>
    </row>
    <row r="2310" spans="1:6" x14ac:dyDescent="0.45">
      <c r="A2310" t="s">
        <v>214</v>
      </c>
      <c r="B2310" t="s">
        <v>23</v>
      </c>
      <c r="C2310" t="s">
        <v>19</v>
      </c>
      <c r="D2310">
        <f>VLOOKUP(Schedule!B2310, 'Elo Ratings - Pre Season'!$A$2:$B$31,2, FALSE)</f>
        <v>1455.5883504191299</v>
      </c>
      <c r="E2310">
        <f>VLOOKUP(Schedule!C2310, 'Elo Ratings - Pre Season'!$A$2:$B$31,2, FALSE)</f>
        <v>1501.1235706124401</v>
      </c>
      <c r="F2310">
        <v>0.19008264462809901</v>
      </c>
    </row>
    <row r="2311" spans="1:6" x14ac:dyDescent="0.45">
      <c r="A2311" t="s">
        <v>214</v>
      </c>
      <c r="B2311" t="s">
        <v>40</v>
      </c>
      <c r="C2311" t="s">
        <v>35</v>
      </c>
      <c r="D2311">
        <f>VLOOKUP(Schedule!B2311, 'Elo Ratings - Pre Season'!$A$2:$B$31,2, FALSE)</f>
        <v>1511.74507850229</v>
      </c>
      <c r="E2311">
        <f>VLOOKUP(Schedule!C2311, 'Elo Ratings - Pre Season'!$A$2:$B$31,2, FALSE)</f>
        <v>1517.8440011816001</v>
      </c>
      <c r="F2311">
        <v>6.7415730337078705E-2</v>
      </c>
    </row>
    <row r="2312" spans="1:6" x14ac:dyDescent="0.45">
      <c r="A2312" t="s">
        <v>214</v>
      </c>
      <c r="B2312" t="s">
        <v>20</v>
      </c>
      <c r="C2312" t="s">
        <v>34</v>
      </c>
      <c r="D2312">
        <f>VLOOKUP(Schedule!B2312, 'Elo Ratings - Pre Season'!$A$2:$B$31,2, FALSE)</f>
        <v>1506.4629567151301</v>
      </c>
      <c r="E2312">
        <f>VLOOKUP(Schedule!C2312, 'Elo Ratings - Pre Season'!$A$2:$B$31,2, FALSE)</f>
        <v>1503.8938502056101</v>
      </c>
      <c r="F2312">
        <v>7.3170731707316999E-2</v>
      </c>
    </row>
    <row r="2313" spans="1:6" x14ac:dyDescent="0.45">
      <c r="A2313" t="s">
        <v>214</v>
      </c>
      <c r="B2313" t="s">
        <v>10</v>
      </c>
      <c r="C2313" t="s">
        <v>25</v>
      </c>
      <c r="D2313">
        <f>VLOOKUP(Schedule!B2313, 'Elo Ratings - Pre Season'!$A$2:$B$31,2, FALSE)</f>
        <v>1513.7838452168801</v>
      </c>
      <c r="E2313">
        <f>VLOOKUP(Schedule!C2313, 'Elo Ratings - Pre Season'!$A$2:$B$31,2, FALSE)</f>
        <v>1433.33420073452</v>
      </c>
      <c r="F2313">
        <v>2.9239766081871298E-2</v>
      </c>
    </row>
    <row r="2314" spans="1:6" x14ac:dyDescent="0.45">
      <c r="A2314" t="s">
        <v>214</v>
      </c>
      <c r="B2314" t="s">
        <v>33</v>
      </c>
      <c r="C2314" t="s">
        <v>30</v>
      </c>
      <c r="D2314">
        <f>VLOOKUP(Schedule!B2314, 'Elo Ratings - Pre Season'!$A$2:$B$31,2, FALSE)</f>
        <v>1427.1354796158</v>
      </c>
      <c r="E2314">
        <f>VLOOKUP(Schedule!C2314, 'Elo Ratings - Pre Season'!$A$2:$B$31,2, FALSE)</f>
        <v>1539.4562396036399</v>
      </c>
      <c r="F2314">
        <v>6.2111801242235101E-3</v>
      </c>
    </row>
    <row r="2315" spans="1:6" x14ac:dyDescent="0.45">
      <c r="A2315" t="s">
        <v>214</v>
      </c>
      <c r="B2315" t="s">
        <v>11</v>
      </c>
      <c r="C2315" t="s">
        <v>36</v>
      </c>
      <c r="D2315">
        <f>VLOOKUP(Schedule!B2315, 'Elo Ratings - Pre Season'!$A$2:$B$31,2, FALSE)</f>
        <v>1588.6730971234199</v>
      </c>
      <c r="E2315">
        <f>VLOOKUP(Schedule!C2315, 'Elo Ratings - Pre Season'!$A$2:$B$31,2, FALSE)</f>
        <v>1418.47649220432</v>
      </c>
      <c r="F2315">
        <v>4.2654028436019002E-2</v>
      </c>
    </row>
    <row r="2316" spans="1:6" x14ac:dyDescent="0.45">
      <c r="A2316" t="s">
        <v>215</v>
      </c>
      <c r="B2316" t="s">
        <v>17</v>
      </c>
      <c r="C2316" t="s">
        <v>28</v>
      </c>
      <c r="D2316">
        <f>VLOOKUP(Schedule!B2316, 'Elo Ratings - Pre Season'!$A$2:$B$31,2, FALSE)</f>
        <v>1496.2510574284499</v>
      </c>
      <c r="E2316">
        <f>VLOOKUP(Schedule!C2316, 'Elo Ratings - Pre Season'!$A$2:$B$31,2, FALSE)</f>
        <v>1468.3919248330999</v>
      </c>
      <c r="F2316">
        <v>-1.38888888888888E-2</v>
      </c>
    </row>
    <row r="2317" spans="1:6" x14ac:dyDescent="0.45">
      <c r="A2317" t="s">
        <v>215</v>
      </c>
      <c r="B2317" t="s">
        <v>32</v>
      </c>
      <c r="C2317" t="s">
        <v>18</v>
      </c>
      <c r="D2317">
        <f>VLOOKUP(Schedule!B2317, 'Elo Ratings - Pre Season'!$A$2:$B$31,2, FALSE)</f>
        <v>1514.0316812078199</v>
      </c>
      <c r="E2317">
        <f>VLOOKUP(Schedule!C2317, 'Elo Ratings - Pre Season'!$A$2:$B$31,2, FALSE)</f>
        <v>1422.7330514932301</v>
      </c>
      <c r="F2317">
        <v>4.4585987261146598E-2</v>
      </c>
    </row>
    <row r="2318" spans="1:6" x14ac:dyDescent="0.45">
      <c r="A2318" t="s">
        <v>215</v>
      </c>
      <c r="B2318" t="s">
        <v>15</v>
      </c>
      <c r="C2318" t="s">
        <v>26</v>
      </c>
      <c r="D2318">
        <f>VLOOKUP(Schedule!B2318, 'Elo Ratings - Pre Season'!$A$2:$B$31,2, FALSE)</f>
        <v>1535.1075395159701</v>
      </c>
      <c r="E2318">
        <f>VLOOKUP(Schedule!C2318, 'Elo Ratings - Pre Season'!$A$2:$B$31,2, FALSE)</f>
        <v>1477.56939209144</v>
      </c>
      <c r="F2318">
        <v>2.1739130434782698E-2</v>
      </c>
    </row>
    <row r="2319" spans="1:6" x14ac:dyDescent="0.45">
      <c r="A2319" t="s">
        <v>215</v>
      </c>
      <c r="B2319" t="s">
        <v>21</v>
      </c>
      <c r="C2319" t="s">
        <v>22</v>
      </c>
      <c r="D2319">
        <f>VLOOKUP(Schedule!B2319, 'Elo Ratings - Pre Season'!$A$2:$B$31,2, FALSE)</f>
        <v>1537.2568075547799</v>
      </c>
      <c r="E2319">
        <f>VLOOKUP(Schedule!C2319, 'Elo Ratings - Pre Season'!$A$2:$B$31,2, FALSE)</f>
        <v>1536.86484917293</v>
      </c>
      <c r="F2319">
        <v>0.124324324324324</v>
      </c>
    </row>
    <row r="2320" spans="1:6" x14ac:dyDescent="0.45">
      <c r="A2320" t="s">
        <v>215</v>
      </c>
      <c r="B2320" t="s">
        <v>38</v>
      </c>
      <c r="C2320" t="s">
        <v>24</v>
      </c>
      <c r="D2320">
        <f>VLOOKUP(Schedule!B2320, 'Elo Ratings - Pre Season'!$A$2:$B$31,2, FALSE)</f>
        <v>1500.26839934439</v>
      </c>
      <c r="E2320">
        <f>VLOOKUP(Schedule!C2320, 'Elo Ratings - Pre Season'!$A$2:$B$31,2, FALSE)</f>
        <v>1535.44519643647</v>
      </c>
      <c r="F2320">
        <v>5.1282051282051398E-2</v>
      </c>
    </row>
    <row r="2321" spans="1:6" x14ac:dyDescent="0.45">
      <c r="A2321" t="s">
        <v>215</v>
      </c>
      <c r="B2321" t="s">
        <v>39</v>
      </c>
      <c r="C2321" t="s">
        <v>41</v>
      </c>
      <c r="D2321">
        <f>VLOOKUP(Schedule!B2321, 'Elo Ratings - Pre Season'!$A$2:$B$31,2, FALSE)</f>
        <v>1505.1761432511801</v>
      </c>
      <c r="E2321">
        <f>VLOOKUP(Schedule!C2321, 'Elo Ratings - Pre Season'!$A$2:$B$31,2, FALSE)</f>
        <v>1537.03223861109</v>
      </c>
      <c r="F2321">
        <v>0.102272727272727</v>
      </c>
    </row>
    <row r="2322" spans="1:6" x14ac:dyDescent="0.45">
      <c r="A2322" t="s">
        <v>215</v>
      </c>
      <c r="B2322" t="s">
        <v>27</v>
      </c>
      <c r="C2322" t="s">
        <v>42</v>
      </c>
      <c r="D2322">
        <f>VLOOKUP(Schedule!B2322, 'Elo Ratings - Pre Season'!$A$2:$B$31,2, FALSE)</f>
        <v>1488.4482383178499</v>
      </c>
      <c r="E2322">
        <f>VLOOKUP(Schedule!C2322, 'Elo Ratings - Pre Season'!$A$2:$B$31,2, FALSE)</f>
        <v>1590.545270505</v>
      </c>
      <c r="F2322">
        <v>4.5751633986928102E-2</v>
      </c>
    </row>
    <row r="2323" spans="1:6" x14ac:dyDescent="0.45">
      <c r="A2323" t="s">
        <v>215</v>
      </c>
      <c r="B2323" t="s">
        <v>31</v>
      </c>
      <c r="C2323" t="s">
        <v>37</v>
      </c>
      <c r="D2323">
        <f>VLOOKUP(Schedule!B2323, 'Elo Ratings - Pre Season'!$A$2:$B$31,2, FALSE)</f>
        <v>1527.6277566730801</v>
      </c>
      <c r="E2323">
        <f>VLOOKUP(Schedule!C2323, 'Elo Ratings - Pre Season'!$A$2:$B$31,2, FALSE)</f>
        <v>1526.2027098211199</v>
      </c>
      <c r="F2323">
        <v>6.3291139240506306E-2</v>
      </c>
    </row>
    <row r="2324" spans="1:6" x14ac:dyDescent="0.45">
      <c r="A2324" t="s">
        <v>215</v>
      </c>
      <c r="B2324" t="s">
        <v>29</v>
      </c>
      <c r="C2324" t="s">
        <v>16</v>
      </c>
      <c r="D2324">
        <f>VLOOKUP(Schedule!B2324, 'Elo Ratings - Pre Season'!$A$2:$B$31,2, FALSE)</f>
        <v>1559.22207084247</v>
      </c>
      <c r="E2324">
        <f>VLOOKUP(Schedule!C2324, 'Elo Ratings - Pre Season'!$A$2:$B$31,2, FALSE)</f>
        <v>1474.3085107648601</v>
      </c>
      <c r="F2324">
        <v>-4.08163265306122E-2</v>
      </c>
    </row>
    <row r="2325" spans="1:6" x14ac:dyDescent="0.45">
      <c r="A2325" t="s">
        <v>215</v>
      </c>
      <c r="B2325" t="s">
        <v>23</v>
      </c>
      <c r="C2325" t="s">
        <v>19</v>
      </c>
      <c r="D2325">
        <f>VLOOKUP(Schedule!B2325, 'Elo Ratings - Pre Season'!$A$2:$B$31,2, FALSE)</f>
        <v>1455.5883504191299</v>
      </c>
      <c r="E2325">
        <f>VLOOKUP(Schedule!C2325, 'Elo Ratings - Pre Season'!$A$2:$B$31,2, FALSE)</f>
        <v>1501.1235706124401</v>
      </c>
      <c r="F2325">
        <v>0.19008264462809901</v>
      </c>
    </row>
    <row r="2326" spans="1:6" x14ac:dyDescent="0.45">
      <c r="A2326" t="s">
        <v>215</v>
      </c>
      <c r="B2326" t="s">
        <v>40</v>
      </c>
      <c r="C2326" t="s">
        <v>35</v>
      </c>
      <c r="D2326">
        <f>VLOOKUP(Schedule!B2326, 'Elo Ratings - Pre Season'!$A$2:$B$31,2, FALSE)</f>
        <v>1511.74507850229</v>
      </c>
      <c r="E2326">
        <f>VLOOKUP(Schedule!C2326, 'Elo Ratings - Pre Season'!$A$2:$B$31,2, FALSE)</f>
        <v>1517.8440011816001</v>
      </c>
      <c r="F2326">
        <v>6.7415730337078705E-2</v>
      </c>
    </row>
    <row r="2327" spans="1:6" x14ac:dyDescent="0.45">
      <c r="A2327" t="s">
        <v>215</v>
      </c>
      <c r="B2327" t="s">
        <v>20</v>
      </c>
      <c r="C2327" t="s">
        <v>34</v>
      </c>
      <c r="D2327">
        <f>VLOOKUP(Schedule!B2327, 'Elo Ratings - Pre Season'!$A$2:$B$31,2, FALSE)</f>
        <v>1506.4629567151301</v>
      </c>
      <c r="E2327">
        <f>VLOOKUP(Schedule!C2327, 'Elo Ratings - Pre Season'!$A$2:$B$31,2, FALSE)</f>
        <v>1503.8938502056101</v>
      </c>
      <c r="F2327">
        <v>7.3170731707316999E-2</v>
      </c>
    </row>
    <row r="2328" spans="1:6" x14ac:dyDescent="0.45">
      <c r="A2328" t="s">
        <v>215</v>
      </c>
      <c r="B2328" t="s">
        <v>10</v>
      </c>
      <c r="C2328" t="s">
        <v>25</v>
      </c>
      <c r="D2328">
        <f>VLOOKUP(Schedule!B2328, 'Elo Ratings - Pre Season'!$A$2:$B$31,2, FALSE)</f>
        <v>1513.7838452168801</v>
      </c>
      <c r="E2328">
        <f>VLOOKUP(Schedule!C2328, 'Elo Ratings - Pre Season'!$A$2:$B$31,2, FALSE)</f>
        <v>1433.33420073452</v>
      </c>
      <c r="F2328">
        <v>2.9239766081871298E-2</v>
      </c>
    </row>
    <row r="2329" spans="1:6" x14ac:dyDescent="0.45">
      <c r="A2329" t="s">
        <v>215</v>
      </c>
      <c r="B2329" t="s">
        <v>33</v>
      </c>
      <c r="C2329" t="s">
        <v>30</v>
      </c>
      <c r="D2329">
        <f>VLOOKUP(Schedule!B2329, 'Elo Ratings - Pre Season'!$A$2:$B$31,2, FALSE)</f>
        <v>1427.1354796158</v>
      </c>
      <c r="E2329">
        <f>VLOOKUP(Schedule!C2329, 'Elo Ratings - Pre Season'!$A$2:$B$31,2, FALSE)</f>
        <v>1539.4562396036399</v>
      </c>
      <c r="F2329">
        <v>6.2111801242235101E-3</v>
      </c>
    </row>
    <row r="2330" spans="1:6" x14ac:dyDescent="0.45">
      <c r="A2330" t="s">
        <v>215</v>
      </c>
      <c r="B2330" t="s">
        <v>11</v>
      </c>
      <c r="C2330" t="s">
        <v>36</v>
      </c>
      <c r="D2330">
        <f>VLOOKUP(Schedule!B2330, 'Elo Ratings - Pre Season'!$A$2:$B$31,2, FALSE)</f>
        <v>1588.6730971234199</v>
      </c>
      <c r="E2330">
        <f>VLOOKUP(Schedule!C2330, 'Elo Ratings - Pre Season'!$A$2:$B$31,2, FALSE)</f>
        <v>1418.47649220432</v>
      </c>
      <c r="F2330">
        <v>4.2654028436019002E-2</v>
      </c>
    </row>
    <row r="2331" spans="1:6" x14ac:dyDescent="0.45">
      <c r="A2331" t="s">
        <v>216</v>
      </c>
      <c r="B2331" t="s">
        <v>17</v>
      </c>
      <c r="C2331" t="s">
        <v>28</v>
      </c>
      <c r="D2331">
        <f>VLOOKUP(Schedule!B2331, 'Elo Ratings - Pre Season'!$A$2:$B$31,2, FALSE)</f>
        <v>1496.2510574284499</v>
      </c>
      <c r="E2331">
        <f>VLOOKUP(Schedule!C2331, 'Elo Ratings - Pre Season'!$A$2:$B$31,2, FALSE)</f>
        <v>1468.3919248330999</v>
      </c>
      <c r="F2331">
        <v>-1.38888888888888E-2</v>
      </c>
    </row>
    <row r="2332" spans="1:6" x14ac:dyDescent="0.45">
      <c r="A2332" t="s">
        <v>216</v>
      </c>
      <c r="B2332" t="s">
        <v>15</v>
      </c>
      <c r="C2332" t="s">
        <v>26</v>
      </c>
      <c r="D2332">
        <f>VLOOKUP(Schedule!B2332, 'Elo Ratings - Pre Season'!$A$2:$B$31,2, FALSE)</f>
        <v>1535.1075395159701</v>
      </c>
      <c r="E2332">
        <f>VLOOKUP(Schedule!C2332, 'Elo Ratings - Pre Season'!$A$2:$B$31,2, FALSE)</f>
        <v>1477.56939209144</v>
      </c>
      <c r="F2332">
        <v>2.1739130434782698E-2</v>
      </c>
    </row>
    <row r="2333" spans="1:6" x14ac:dyDescent="0.45">
      <c r="A2333" t="s">
        <v>216</v>
      </c>
      <c r="B2333" t="s">
        <v>38</v>
      </c>
      <c r="C2333" t="s">
        <v>24</v>
      </c>
      <c r="D2333">
        <f>VLOOKUP(Schedule!B2333, 'Elo Ratings - Pre Season'!$A$2:$B$31,2, FALSE)</f>
        <v>1500.26839934439</v>
      </c>
      <c r="E2333">
        <f>VLOOKUP(Schedule!C2333, 'Elo Ratings - Pre Season'!$A$2:$B$31,2, FALSE)</f>
        <v>1535.44519643647</v>
      </c>
      <c r="F2333">
        <v>5.1282051282051398E-2</v>
      </c>
    </row>
    <row r="2334" spans="1:6" x14ac:dyDescent="0.45">
      <c r="A2334" t="s">
        <v>216</v>
      </c>
      <c r="B2334" t="s">
        <v>21</v>
      </c>
      <c r="C2334" t="s">
        <v>22</v>
      </c>
      <c r="D2334">
        <f>VLOOKUP(Schedule!B2334, 'Elo Ratings - Pre Season'!$A$2:$B$31,2, FALSE)</f>
        <v>1537.2568075547799</v>
      </c>
      <c r="E2334">
        <f>VLOOKUP(Schedule!C2334, 'Elo Ratings - Pre Season'!$A$2:$B$31,2, FALSE)</f>
        <v>1536.86484917293</v>
      </c>
      <c r="F2334">
        <v>0.124324324324324</v>
      </c>
    </row>
    <row r="2335" spans="1:6" x14ac:dyDescent="0.45">
      <c r="A2335" t="s">
        <v>216</v>
      </c>
      <c r="B2335" t="s">
        <v>39</v>
      </c>
      <c r="C2335" t="s">
        <v>41</v>
      </c>
      <c r="D2335">
        <f>VLOOKUP(Schedule!B2335, 'Elo Ratings - Pre Season'!$A$2:$B$31,2, FALSE)</f>
        <v>1505.1761432511801</v>
      </c>
      <c r="E2335">
        <f>VLOOKUP(Schedule!C2335, 'Elo Ratings - Pre Season'!$A$2:$B$31,2, FALSE)</f>
        <v>1537.03223861109</v>
      </c>
      <c r="F2335">
        <v>0.102272727272727</v>
      </c>
    </row>
    <row r="2336" spans="1:6" x14ac:dyDescent="0.45">
      <c r="A2336" t="s">
        <v>216</v>
      </c>
      <c r="B2336" t="s">
        <v>27</v>
      </c>
      <c r="C2336" t="s">
        <v>42</v>
      </c>
      <c r="D2336">
        <f>VLOOKUP(Schedule!B2336, 'Elo Ratings - Pre Season'!$A$2:$B$31,2, FALSE)</f>
        <v>1488.4482383178499</v>
      </c>
      <c r="E2336">
        <f>VLOOKUP(Schedule!C2336, 'Elo Ratings - Pre Season'!$A$2:$B$31,2, FALSE)</f>
        <v>1590.545270505</v>
      </c>
      <c r="F2336">
        <v>4.5751633986928102E-2</v>
      </c>
    </row>
    <row r="2337" spans="1:6" x14ac:dyDescent="0.45">
      <c r="A2337" t="s">
        <v>216</v>
      </c>
      <c r="B2337" t="s">
        <v>29</v>
      </c>
      <c r="C2337" t="s">
        <v>16</v>
      </c>
      <c r="D2337">
        <f>VLOOKUP(Schedule!B2337, 'Elo Ratings - Pre Season'!$A$2:$B$31,2, FALSE)</f>
        <v>1559.22207084247</v>
      </c>
      <c r="E2337">
        <f>VLOOKUP(Schedule!C2337, 'Elo Ratings - Pre Season'!$A$2:$B$31,2, FALSE)</f>
        <v>1474.3085107648601</v>
      </c>
      <c r="F2337">
        <v>-4.08163265306122E-2</v>
      </c>
    </row>
    <row r="2338" spans="1:6" x14ac:dyDescent="0.45">
      <c r="A2338" t="s">
        <v>216</v>
      </c>
      <c r="B2338" t="s">
        <v>23</v>
      </c>
      <c r="C2338" t="s">
        <v>19</v>
      </c>
      <c r="D2338">
        <f>VLOOKUP(Schedule!B2338, 'Elo Ratings - Pre Season'!$A$2:$B$31,2, FALSE)</f>
        <v>1455.5883504191299</v>
      </c>
      <c r="E2338">
        <f>VLOOKUP(Schedule!C2338, 'Elo Ratings - Pre Season'!$A$2:$B$31,2, FALSE)</f>
        <v>1501.1235706124401</v>
      </c>
      <c r="F2338">
        <v>0.19008264462809901</v>
      </c>
    </row>
    <row r="2339" spans="1:6" x14ac:dyDescent="0.45">
      <c r="A2339" t="s">
        <v>216</v>
      </c>
      <c r="B2339" t="s">
        <v>40</v>
      </c>
      <c r="C2339" t="s">
        <v>35</v>
      </c>
      <c r="D2339">
        <f>VLOOKUP(Schedule!B2339, 'Elo Ratings - Pre Season'!$A$2:$B$31,2, FALSE)</f>
        <v>1511.74507850229</v>
      </c>
      <c r="E2339">
        <f>VLOOKUP(Schedule!C2339, 'Elo Ratings - Pre Season'!$A$2:$B$31,2, FALSE)</f>
        <v>1517.8440011816001</v>
      </c>
      <c r="F2339">
        <v>6.7415730337078705E-2</v>
      </c>
    </row>
    <row r="2340" spans="1:6" x14ac:dyDescent="0.45">
      <c r="A2340" t="s">
        <v>216</v>
      </c>
      <c r="B2340" t="s">
        <v>20</v>
      </c>
      <c r="C2340" t="s">
        <v>34</v>
      </c>
      <c r="D2340">
        <f>VLOOKUP(Schedule!B2340, 'Elo Ratings - Pre Season'!$A$2:$B$31,2, FALSE)</f>
        <v>1506.4629567151301</v>
      </c>
      <c r="E2340">
        <f>VLOOKUP(Schedule!C2340, 'Elo Ratings - Pre Season'!$A$2:$B$31,2, FALSE)</f>
        <v>1503.8938502056101</v>
      </c>
      <c r="F2340">
        <v>7.3170731707316999E-2</v>
      </c>
    </row>
    <row r="2341" spans="1:6" x14ac:dyDescent="0.45">
      <c r="A2341" t="s">
        <v>216</v>
      </c>
      <c r="B2341" t="s">
        <v>32</v>
      </c>
      <c r="C2341" t="s">
        <v>18</v>
      </c>
      <c r="D2341">
        <f>VLOOKUP(Schedule!B2341, 'Elo Ratings - Pre Season'!$A$2:$B$31,2, FALSE)</f>
        <v>1514.0316812078199</v>
      </c>
      <c r="E2341">
        <f>VLOOKUP(Schedule!C2341, 'Elo Ratings - Pre Season'!$A$2:$B$31,2, FALSE)</f>
        <v>1422.7330514932301</v>
      </c>
      <c r="F2341">
        <v>4.4585987261146598E-2</v>
      </c>
    </row>
    <row r="2342" spans="1:6" x14ac:dyDescent="0.45">
      <c r="A2342" t="s">
        <v>216</v>
      </c>
      <c r="B2342" t="s">
        <v>31</v>
      </c>
      <c r="C2342" t="s">
        <v>37</v>
      </c>
      <c r="D2342">
        <f>VLOOKUP(Schedule!B2342, 'Elo Ratings - Pre Season'!$A$2:$B$31,2, FALSE)</f>
        <v>1527.6277566730801</v>
      </c>
      <c r="E2342">
        <f>VLOOKUP(Schedule!C2342, 'Elo Ratings - Pre Season'!$A$2:$B$31,2, FALSE)</f>
        <v>1526.2027098211199</v>
      </c>
      <c r="F2342">
        <v>6.3291139240506306E-2</v>
      </c>
    </row>
    <row r="2343" spans="1:6" x14ac:dyDescent="0.45">
      <c r="A2343" t="s">
        <v>216</v>
      </c>
      <c r="B2343" t="s">
        <v>33</v>
      </c>
      <c r="C2343" t="s">
        <v>30</v>
      </c>
      <c r="D2343">
        <f>VLOOKUP(Schedule!B2343, 'Elo Ratings - Pre Season'!$A$2:$B$31,2, FALSE)</f>
        <v>1427.1354796158</v>
      </c>
      <c r="E2343">
        <f>VLOOKUP(Schedule!C2343, 'Elo Ratings - Pre Season'!$A$2:$B$31,2, FALSE)</f>
        <v>1539.4562396036399</v>
      </c>
      <c r="F2343">
        <v>6.2111801242235101E-3</v>
      </c>
    </row>
    <row r="2344" spans="1:6" x14ac:dyDescent="0.45">
      <c r="A2344" t="s">
        <v>216</v>
      </c>
      <c r="B2344" t="s">
        <v>11</v>
      </c>
      <c r="C2344" t="s">
        <v>36</v>
      </c>
      <c r="D2344">
        <f>VLOOKUP(Schedule!B2344, 'Elo Ratings - Pre Season'!$A$2:$B$31,2, FALSE)</f>
        <v>1588.6730971234199</v>
      </c>
      <c r="E2344">
        <f>VLOOKUP(Schedule!C2344, 'Elo Ratings - Pre Season'!$A$2:$B$31,2, FALSE)</f>
        <v>1418.47649220432</v>
      </c>
      <c r="F2344">
        <v>4.2654028436019002E-2</v>
      </c>
    </row>
    <row r="2345" spans="1:6" x14ac:dyDescent="0.45">
      <c r="A2345" t="s">
        <v>216</v>
      </c>
      <c r="B2345" t="s">
        <v>10</v>
      </c>
      <c r="C2345" t="s">
        <v>25</v>
      </c>
      <c r="D2345">
        <f>VLOOKUP(Schedule!B2345, 'Elo Ratings - Pre Season'!$A$2:$B$31,2, FALSE)</f>
        <v>1513.7838452168801</v>
      </c>
      <c r="E2345">
        <f>VLOOKUP(Schedule!C2345, 'Elo Ratings - Pre Season'!$A$2:$B$31,2, FALSE)</f>
        <v>1433.33420073452</v>
      </c>
      <c r="F2345">
        <v>2.9239766081871298E-2</v>
      </c>
    </row>
    <row r="2346" spans="1:6" x14ac:dyDescent="0.45">
      <c r="A2346" t="s">
        <v>217</v>
      </c>
      <c r="B2346" t="s">
        <v>41</v>
      </c>
      <c r="C2346" t="s">
        <v>32</v>
      </c>
      <c r="D2346">
        <f>VLOOKUP(Schedule!B2346, 'Elo Ratings - Pre Season'!$A$2:$B$31,2, FALSE)</f>
        <v>1537.03223861109</v>
      </c>
      <c r="E2346">
        <f>VLOOKUP(Schedule!C2346, 'Elo Ratings - Pre Season'!$A$2:$B$31,2, FALSE)</f>
        <v>1514.0316812078199</v>
      </c>
      <c r="F2346">
        <v>8.4745762711864403E-2</v>
      </c>
    </row>
    <row r="2347" spans="1:6" x14ac:dyDescent="0.45">
      <c r="A2347" t="s">
        <v>217</v>
      </c>
      <c r="B2347" t="s">
        <v>22</v>
      </c>
      <c r="C2347" t="s">
        <v>38</v>
      </c>
      <c r="D2347">
        <f>VLOOKUP(Schedule!B2347, 'Elo Ratings - Pre Season'!$A$2:$B$31,2, FALSE)</f>
        <v>1536.86484917293</v>
      </c>
      <c r="E2347">
        <f>VLOOKUP(Schedule!C2347, 'Elo Ratings - Pre Season'!$A$2:$B$31,2, FALSE)</f>
        <v>1500.26839934439</v>
      </c>
      <c r="F2347">
        <v>-5.5248618784530601E-3</v>
      </c>
    </row>
    <row r="2348" spans="1:6" x14ac:dyDescent="0.45">
      <c r="A2348" t="s">
        <v>217</v>
      </c>
      <c r="B2348" t="s">
        <v>29</v>
      </c>
      <c r="C2348" t="s">
        <v>37</v>
      </c>
      <c r="D2348">
        <f>VLOOKUP(Schedule!B2348, 'Elo Ratings - Pre Season'!$A$2:$B$31,2, FALSE)</f>
        <v>1559.22207084247</v>
      </c>
      <c r="E2348">
        <f>VLOOKUP(Schedule!C2348, 'Elo Ratings - Pre Season'!$A$2:$B$31,2, FALSE)</f>
        <v>1526.2027098211199</v>
      </c>
      <c r="F2348">
        <v>-4.08163265306122E-2</v>
      </c>
    </row>
    <row r="2349" spans="1:6" x14ac:dyDescent="0.45">
      <c r="A2349" t="s">
        <v>217</v>
      </c>
      <c r="B2349" t="s">
        <v>35</v>
      </c>
      <c r="C2349" t="s">
        <v>19</v>
      </c>
      <c r="D2349">
        <f>VLOOKUP(Schedule!B2349, 'Elo Ratings - Pre Season'!$A$2:$B$31,2, FALSE)</f>
        <v>1517.8440011816001</v>
      </c>
      <c r="E2349">
        <f>VLOOKUP(Schedule!C2349, 'Elo Ratings - Pre Season'!$A$2:$B$31,2, FALSE)</f>
        <v>1501.1235706124401</v>
      </c>
      <c r="F2349">
        <v>5.0632911392405201E-2</v>
      </c>
    </row>
    <row r="2350" spans="1:6" x14ac:dyDescent="0.45">
      <c r="A2350" t="s">
        <v>218</v>
      </c>
      <c r="B2350" t="s">
        <v>34</v>
      </c>
      <c r="C2350" t="s">
        <v>17</v>
      </c>
      <c r="D2350">
        <f>VLOOKUP(Schedule!B2350, 'Elo Ratings - Pre Season'!$A$2:$B$31,2, FALSE)</f>
        <v>1503.8938502056101</v>
      </c>
      <c r="E2350">
        <f>VLOOKUP(Schedule!C2350, 'Elo Ratings - Pre Season'!$A$2:$B$31,2, FALSE)</f>
        <v>1496.2510574284499</v>
      </c>
      <c r="F2350">
        <v>4.7619047619047603E-2</v>
      </c>
    </row>
    <row r="2351" spans="1:6" x14ac:dyDescent="0.45">
      <c r="A2351" t="s">
        <v>218</v>
      </c>
      <c r="B2351" t="s">
        <v>26</v>
      </c>
      <c r="C2351" t="s">
        <v>21</v>
      </c>
      <c r="D2351">
        <f>VLOOKUP(Schedule!B2351, 'Elo Ratings - Pre Season'!$A$2:$B$31,2, FALSE)</f>
        <v>1477.56939209144</v>
      </c>
      <c r="E2351">
        <f>VLOOKUP(Schedule!C2351, 'Elo Ratings - Pre Season'!$A$2:$B$31,2, FALSE)</f>
        <v>1537.2568075547799</v>
      </c>
      <c r="F2351">
        <v>7.6687116564418296E-3</v>
      </c>
    </row>
    <row r="2352" spans="1:6" x14ac:dyDescent="0.45">
      <c r="A2352" t="s">
        <v>218</v>
      </c>
      <c r="B2352" t="s">
        <v>41</v>
      </c>
      <c r="C2352" t="s">
        <v>32</v>
      </c>
      <c r="D2352">
        <f>VLOOKUP(Schedule!B2352, 'Elo Ratings - Pre Season'!$A$2:$B$31,2, FALSE)</f>
        <v>1537.03223861109</v>
      </c>
      <c r="E2352">
        <f>VLOOKUP(Schedule!C2352, 'Elo Ratings - Pre Season'!$A$2:$B$31,2, FALSE)</f>
        <v>1514.0316812078199</v>
      </c>
      <c r="F2352">
        <v>8.4745762711864403E-2</v>
      </c>
    </row>
    <row r="2353" spans="1:6" x14ac:dyDescent="0.45">
      <c r="A2353" t="s">
        <v>218</v>
      </c>
      <c r="B2353" t="s">
        <v>28</v>
      </c>
      <c r="C2353" t="s">
        <v>40</v>
      </c>
      <c r="D2353">
        <f>VLOOKUP(Schedule!B2353, 'Elo Ratings - Pre Season'!$A$2:$B$31,2, FALSE)</f>
        <v>1468.3919248330999</v>
      </c>
      <c r="E2353">
        <f>VLOOKUP(Schedule!C2353, 'Elo Ratings - Pre Season'!$A$2:$B$31,2, FALSE)</f>
        <v>1511.74507850229</v>
      </c>
      <c r="F2353">
        <v>5.7971014492753603E-2</v>
      </c>
    </row>
    <row r="2354" spans="1:6" x14ac:dyDescent="0.45">
      <c r="A2354" t="s">
        <v>218</v>
      </c>
      <c r="B2354" t="s">
        <v>18</v>
      </c>
      <c r="C2354" t="s">
        <v>23</v>
      </c>
      <c r="D2354">
        <f>VLOOKUP(Schedule!B2354, 'Elo Ratings - Pre Season'!$A$2:$B$31,2, FALSE)</f>
        <v>1422.7330514932301</v>
      </c>
      <c r="E2354">
        <f>VLOOKUP(Schedule!C2354, 'Elo Ratings - Pre Season'!$A$2:$B$31,2, FALSE)</f>
        <v>1455.5883504191299</v>
      </c>
      <c r="F2354">
        <v>-4.76190476190477E-2</v>
      </c>
    </row>
    <row r="2355" spans="1:6" x14ac:dyDescent="0.45">
      <c r="A2355" t="s">
        <v>218</v>
      </c>
      <c r="B2355" t="s">
        <v>30</v>
      </c>
      <c r="C2355" t="s">
        <v>15</v>
      </c>
      <c r="D2355">
        <f>VLOOKUP(Schedule!B2355, 'Elo Ratings - Pre Season'!$A$2:$B$31,2, FALSE)</f>
        <v>1539.4562396036399</v>
      </c>
      <c r="E2355">
        <f>VLOOKUP(Schedule!C2355, 'Elo Ratings - Pre Season'!$A$2:$B$31,2, FALSE)</f>
        <v>1535.1075395159701</v>
      </c>
      <c r="F2355">
        <v>9.3922651933701695E-2</v>
      </c>
    </row>
    <row r="2356" spans="1:6" x14ac:dyDescent="0.45">
      <c r="A2356" t="s">
        <v>218</v>
      </c>
      <c r="B2356" t="s">
        <v>22</v>
      </c>
      <c r="C2356" t="s">
        <v>38</v>
      </c>
      <c r="D2356">
        <f>VLOOKUP(Schedule!B2356, 'Elo Ratings - Pre Season'!$A$2:$B$31,2, FALSE)</f>
        <v>1536.86484917293</v>
      </c>
      <c r="E2356">
        <f>VLOOKUP(Schedule!C2356, 'Elo Ratings - Pre Season'!$A$2:$B$31,2, FALSE)</f>
        <v>1500.26839934439</v>
      </c>
      <c r="F2356">
        <v>-5.5248618784530601E-3</v>
      </c>
    </row>
    <row r="2357" spans="1:6" x14ac:dyDescent="0.45">
      <c r="A2357" t="s">
        <v>218</v>
      </c>
      <c r="B2357" t="s">
        <v>42</v>
      </c>
      <c r="C2357" t="s">
        <v>39</v>
      </c>
      <c r="D2357">
        <f>VLOOKUP(Schedule!B2357, 'Elo Ratings - Pre Season'!$A$2:$B$31,2, FALSE)</f>
        <v>1590.545270505</v>
      </c>
      <c r="E2357">
        <f>VLOOKUP(Schedule!C2357, 'Elo Ratings - Pre Season'!$A$2:$B$31,2, FALSE)</f>
        <v>1505.1761432511801</v>
      </c>
      <c r="F2357">
        <v>4.3902439024390297E-2</v>
      </c>
    </row>
    <row r="2358" spans="1:6" x14ac:dyDescent="0.45">
      <c r="A2358" t="s">
        <v>218</v>
      </c>
      <c r="B2358" t="s">
        <v>25</v>
      </c>
      <c r="C2358" t="s">
        <v>16</v>
      </c>
      <c r="D2358">
        <f>VLOOKUP(Schedule!B2358, 'Elo Ratings - Pre Season'!$A$2:$B$31,2, FALSE)</f>
        <v>1433.33420073452</v>
      </c>
      <c r="E2358">
        <f>VLOOKUP(Schedule!C2358, 'Elo Ratings - Pre Season'!$A$2:$B$31,2, FALSE)</f>
        <v>1474.3085107648601</v>
      </c>
      <c r="F2358">
        <v>-4.2253521126760597E-2</v>
      </c>
    </row>
    <row r="2359" spans="1:6" x14ac:dyDescent="0.45">
      <c r="A2359" t="s">
        <v>218</v>
      </c>
      <c r="B2359" t="s">
        <v>24</v>
      </c>
      <c r="C2359" t="s">
        <v>27</v>
      </c>
      <c r="D2359">
        <f>VLOOKUP(Schedule!B2359, 'Elo Ratings - Pre Season'!$A$2:$B$31,2, FALSE)</f>
        <v>1535.44519643647</v>
      </c>
      <c r="E2359">
        <f>VLOOKUP(Schedule!C2359, 'Elo Ratings - Pre Season'!$A$2:$B$31,2, FALSE)</f>
        <v>1488.4482383178499</v>
      </c>
      <c r="F2359">
        <v>0.12727272727272701</v>
      </c>
    </row>
    <row r="2360" spans="1:6" x14ac:dyDescent="0.45">
      <c r="A2360" t="s">
        <v>218</v>
      </c>
      <c r="B2360" t="s">
        <v>29</v>
      </c>
      <c r="C2360" t="s">
        <v>37</v>
      </c>
      <c r="D2360">
        <f>VLOOKUP(Schedule!B2360, 'Elo Ratings - Pre Season'!$A$2:$B$31,2, FALSE)</f>
        <v>1559.22207084247</v>
      </c>
      <c r="E2360">
        <f>VLOOKUP(Schedule!C2360, 'Elo Ratings - Pre Season'!$A$2:$B$31,2, FALSE)</f>
        <v>1526.2027098211199</v>
      </c>
      <c r="F2360">
        <v>-4.08163265306122E-2</v>
      </c>
    </row>
    <row r="2361" spans="1:6" x14ac:dyDescent="0.45">
      <c r="A2361" t="s">
        <v>218</v>
      </c>
      <c r="B2361" t="s">
        <v>36</v>
      </c>
      <c r="C2361" t="s">
        <v>20</v>
      </c>
      <c r="D2361">
        <f>VLOOKUP(Schedule!B2361, 'Elo Ratings - Pre Season'!$A$2:$B$31,2, FALSE)</f>
        <v>1418.47649220432</v>
      </c>
      <c r="E2361">
        <f>VLOOKUP(Schedule!C2361, 'Elo Ratings - Pre Season'!$A$2:$B$31,2, FALSE)</f>
        <v>1506.4629567151301</v>
      </c>
      <c r="F2361">
        <v>0.22834645669291301</v>
      </c>
    </row>
    <row r="2362" spans="1:6" x14ac:dyDescent="0.45">
      <c r="A2362" t="s">
        <v>218</v>
      </c>
      <c r="B2362" t="s">
        <v>35</v>
      </c>
      <c r="C2362" t="s">
        <v>19</v>
      </c>
      <c r="D2362">
        <f>VLOOKUP(Schedule!B2362, 'Elo Ratings - Pre Season'!$A$2:$B$31,2, FALSE)</f>
        <v>1517.8440011816001</v>
      </c>
      <c r="E2362">
        <f>VLOOKUP(Schedule!C2362, 'Elo Ratings - Pre Season'!$A$2:$B$31,2, FALSE)</f>
        <v>1501.1235706124401</v>
      </c>
      <c r="F2362">
        <v>5.0632911392405201E-2</v>
      </c>
    </row>
    <row r="2363" spans="1:6" x14ac:dyDescent="0.45">
      <c r="A2363" t="s">
        <v>218</v>
      </c>
      <c r="B2363" t="s">
        <v>33</v>
      </c>
      <c r="C2363" t="s">
        <v>31</v>
      </c>
      <c r="D2363">
        <f>VLOOKUP(Schedule!B2363, 'Elo Ratings - Pre Season'!$A$2:$B$31,2, FALSE)</f>
        <v>1427.1354796158</v>
      </c>
      <c r="E2363">
        <f>VLOOKUP(Schedule!C2363, 'Elo Ratings - Pre Season'!$A$2:$B$31,2, FALSE)</f>
        <v>1527.6277566730801</v>
      </c>
      <c r="F2363">
        <v>6.2111801242235101E-3</v>
      </c>
    </row>
    <row r="2364" spans="1:6" x14ac:dyDescent="0.45">
      <c r="A2364" t="s">
        <v>218</v>
      </c>
      <c r="B2364" t="s">
        <v>11</v>
      </c>
      <c r="C2364" t="s">
        <v>10</v>
      </c>
      <c r="D2364">
        <f>VLOOKUP(Schedule!B2364, 'Elo Ratings - Pre Season'!$A$2:$B$31,2, FALSE)</f>
        <v>1588.6730971234199</v>
      </c>
      <c r="E2364">
        <f>VLOOKUP(Schedule!C2364, 'Elo Ratings - Pre Season'!$A$2:$B$31,2, FALSE)</f>
        <v>1513.7838452168801</v>
      </c>
      <c r="F2364">
        <v>4.2654028436019002E-2</v>
      </c>
    </row>
    <row r="2365" spans="1:6" x14ac:dyDescent="0.45">
      <c r="A2365" t="s">
        <v>219</v>
      </c>
      <c r="B2365" t="s">
        <v>29</v>
      </c>
      <c r="C2365" t="s">
        <v>37</v>
      </c>
      <c r="D2365">
        <f>VLOOKUP(Schedule!B2365, 'Elo Ratings - Pre Season'!$A$2:$B$31,2, FALSE)</f>
        <v>1559.22207084247</v>
      </c>
      <c r="E2365">
        <f>VLOOKUP(Schedule!C2365, 'Elo Ratings - Pre Season'!$A$2:$B$31,2, FALSE)</f>
        <v>1526.2027098211199</v>
      </c>
      <c r="F2365">
        <v>-4.08163265306122E-2</v>
      </c>
    </row>
    <row r="2366" spans="1:6" x14ac:dyDescent="0.45">
      <c r="A2366" t="s">
        <v>219</v>
      </c>
      <c r="B2366" t="s">
        <v>41</v>
      </c>
      <c r="C2366" t="s">
        <v>32</v>
      </c>
      <c r="D2366">
        <f>VLOOKUP(Schedule!B2366, 'Elo Ratings - Pre Season'!$A$2:$B$31,2, FALSE)</f>
        <v>1537.03223861109</v>
      </c>
      <c r="E2366">
        <f>VLOOKUP(Schedule!C2366, 'Elo Ratings - Pre Season'!$A$2:$B$31,2, FALSE)</f>
        <v>1514.0316812078199</v>
      </c>
      <c r="F2366">
        <v>8.4745762711864403E-2</v>
      </c>
    </row>
    <row r="2367" spans="1:6" x14ac:dyDescent="0.45">
      <c r="A2367" t="s">
        <v>219</v>
      </c>
      <c r="B2367" t="s">
        <v>34</v>
      </c>
      <c r="C2367" t="s">
        <v>17</v>
      </c>
      <c r="D2367">
        <f>VLOOKUP(Schedule!B2367, 'Elo Ratings - Pre Season'!$A$2:$B$31,2, FALSE)</f>
        <v>1503.8938502056101</v>
      </c>
      <c r="E2367">
        <f>VLOOKUP(Schedule!C2367, 'Elo Ratings - Pre Season'!$A$2:$B$31,2, FALSE)</f>
        <v>1496.2510574284499</v>
      </c>
      <c r="F2367">
        <v>4.7619047619047603E-2</v>
      </c>
    </row>
    <row r="2368" spans="1:6" x14ac:dyDescent="0.45">
      <c r="A2368" t="s">
        <v>219</v>
      </c>
      <c r="B2368" t="s">
        <v>26</v>
      </c>
      <c r="C2368" t="s">
        <v>21</v>
      </c>
      <c r="D2368">
        <f>VLOOKUP(Schedule!B2368, 'Elo Ratings - Pre Season'!$A$2:$B$31,2, FALSE)</f>
        <v>1477.56939209144</v>
      </c>
      <c r="E2368">
        <f>VLOOKUP(Schedule!C2368, 'Elo Ratings - Pre Season'!$A$2:$B$31,2, FALSE)</f>
        <v>1537.2568075547799</v>
      </c>
      <c r="F2368">
        <v>7.6687116564418296E-3</v>
      </c>
    </row>
    <row r="2369" spans="1:6" x14ac:dyDescent="0.45">
      <c r="A2369" t="s">
        <v>219</v>
      </c>
      <c r="B2369" t="s">
        <v>28</v>
      </c>
      <c r="C2369" t="s">
        <v>40</v>
      </c>
      <c r="D2369">
        <f>VLOOKUP(Schedule!B2369, 'Elo Ratings - Pre Season'!$A$2:$B$31,2, FALSE)</f>
        <v>1468.3919248330999</v>
      </c>
      <c r="E2369">
        <f>VLOOKUP(Schedule!C2369, 'Elo Ratings - Pre Season'!$A$2:$B$31,2, FALSE)</f>
        <v>1511.74507850229</v>
      </c>
      <c r="F2369">
        <v>5.7971014492753603E-2</v>
      </c>
    </row>
    <row r="2370" spans="1:6" x14ac:dyDescent="0.45">
      <c r="A2370" t="s">
        <v>219</v>
      </c>
      <c r="B2370" t="s">
        <v>18</v>
      </c>
      <c r="C2370" t="s">
        <v>23</v>
      </c>
      <c r="D2370">
        <f>VLOOKUP(Schedule!B2370, 'Elo Ratings - Pre Season'!$A$2:$B$31,2, FALSE)</f>
        <v>1422.7330514932301</v>
      </c>
      <c r="E2370">
        <f>VLOOKUP(Schedule!C2370, 'Elo Ratings - Pre Season'!$A$2:$B$31,2, FALSE)</f>
        <v>1455.5883504191299</v>
      </c>
      <c r="F2370">
        <v>-4.76190476190477E-2</v>
      </c>
    </row>
    <row r="2371" spans="1:6" x14ac:dyDescent="0.45">
      <c r="A2371" t="s">
        <v>219</v>
      </c>
      <c r="B2371" t="s">
        <v>30</v>
      </c>
      <c r="C2371" t="s">
        <v>15</v>
      </c>
      <c r="D2371">
        <f>VLOOKUP(Schedule!B2371, 'Elo Ratings - Pre Season'!$A$2:$B$31,2, FALSE)</f>
        <v>1539.4562396036399</v>
      </c>
      <c r="E2371">
        <f>VLOOKUP(Schedule!C2371, 'Elo Ratings - Pre Season'!$A$2:$B$31,2, FALSE)</f>
        <v>1535.1075395159701</v>
      </c>
      <c r="F2371">
        <v>9.3922651933701695E-2</v>
      </c>
    </row>
    <row r="2372" spans="1:6" x14ac:dyDescent="0.45">
      <c r="A2372" t="s">
        <v>219</v>
      </c>
      <c r="B2372" t="s">
        <v>22</v>
      </c>
      <c r="C2372" t="s">
        <v>38</v>
      </c>
      <c r="D2372">
        <f>VLOOKUP(Schedule!B2372, 'Elo Ratings - Pre Season'!$A$2:$B$31,2, FALSE)</f>
        <v>1536.86484917293</v>
      </c>
      <c r="E2372">
        <f>VLOOKUP(Schedule!C2372, 'Elo Ratings - Pre Season'!$A$2:$B$31,2, FALSE)</f>
        <v>1500.26839934439</v>
      </c>
      <c r="F2372">
        <v>-5.5248618784530601E-3</v>
      </c>
    </row>
    <row r="2373" spans="1:6" x14ac:dyDescent="0.45">
      <c r="A2373" t="s">
        <v>219</v>
      </c>
      <c r="B2373" t="s">
        <v>42</v>
      </c>
      <c r="C2373" t="s">
        <v>39</v>
      </c>
      <c r="D2373">
        <f>VLOOKUP(Schedule!B2373, 'Elo Ratings - Pre Season'!$A$2:$B$31,2, FALSE)</f>
        <v>1590.545270505</v>
      </c>
      <c r="E2373">
        <f>VLOOKUP(Schedule!C2373, 'Elo Ratings - Pre Season'!$A$2:$B$31,2, FALSE)</f>
        <v>1505.1761432511801</v>
      </c>
      <c r="F2373">
        <v>4.3902439024390297E-2</v>
      </c>
    </row>
    <row r="2374" spans="1:6" x14ac:dyDescent="0.45">
      <c r="A2374" t="s">
        <v>219</v>
      </c>
      <c r="B2374" t="s">
        <v>25</v>
      </c>
      <c r="C2374" t="s">
        <v>16</v>
      </c>
      <c r="D2374">
        <f>VLOOKUP(Schedule!B2374, 'Elo Ratings - Pre Season'!$A$2:$B$31,2, FALSE)</f>
        <v>1433.33420073452</v>
      </c>
      <c r="E2374">
        <f>VLOOKUP(Schedule!C2374, 'Elo Ratings - Pre Season'!$A$2:$B$31,2, FALSE)</f>
        <v>1474.3085107648601</v>
      </c>
      <c r="F2374">
        <v>-4.2253521126760597E-2</v>
      </c>
    </row>
    <row r="2375" spans="1:6" x14ac:dyDescent="0.45">
      <c r="A2375" t="s">
        <v>219</v>
      </c>
      <c r="B2375" t="s">
        <v>24</v>
      </c>
      <c r="C2375" t="s">
        <v>27</v>
      </c>
      <c r="D2375">
        <f>VLOOKUP(Schedule!B2375, 'Elo Ratings - Pre Season'!$A$2:$B$31,2, FALSE)</f>
        <v>1535.44519643647</v>
      </c>
      <c r="E2375">
        <f>VLOOKUP(Schedule!C2375, 'Elo Ratings - Pre Season'!$A$2:$B$31,2, FALSE)</f>
        <v>1488.4482383178499</v>
      </c>
      <c r="F2375">
        <v>0.12727272727272701</v>
      </c>
    </row>
    <row r="2376" spans="1:6" x14ac:dyDescent="0.45">
      <c r="A2376" t="s">
        <v>219</v>
      </c>
      <c r="B2376" t="s">
        <v>36</v>
      </c>
      <c r="C2376" t="s">
        <v>20</v>
      </c>
      <c r="D2376">
        <f>VLOOKUP(Schedule!B2376, 'Elo Ratings - Pre Season'!$A$2:$B$31,2, FALSE)</f>
        <v>1418.47649220432</v>
      </c>
      <c r="E2376">
        <f>VLOOKUP(Schedule!C2376, 'Elo Ratings - Pre Season'!$A$2:$B$31,2, FALSE)</f>
        <v>1506.4629567151301</v>
      </c>
      <c r="F2376">
        <v>0.22834645669291301</v>
      </c>
    </row>
    <row r="2377" spans="1:6" x14ac:dyDescent="0.45">
      <c r="A2377" t="s">
        <v>219</v>
      </c>
      <c r="B2377" t="s">
        <v>35</v>
      </c>
      <c r="C2377" t="s">
        <v>19</v>
      </c>
      <c r="D2377">
        <f>VLOOKUP(Schedule!B2377, 'Elo Ratings - Pre Season'!$A$2:$B$31,2, FALSE)</f>
        <v>1517.8440011816001</v>
      </c>
      <c r="E2377">
        <f>VLOOKUP(Schedule!C2377, 'Elo Ratings - Pre Season'!$A$2:$B$31,2, FALSE)</f>
        <v>1501.1235706124401</v>
      </c>
      <c r="F2377">
        <v>5.0632911392405201E-2</v>
      </c>
    </row>
    <row r="2378" spans="1:6" x14ac:dyDescent="0.45">
      <c r="A2378" t="s">
        <v>219</v>
      </c>
      <c r="B2378" t="s">
        <v>33</v>
      </c>
      <c r="C2378" t="s">
        <v>31</v>
      </c>
      <c r="D2378">
        <f>VLOOKUP(Schedule!B2378, 'Elo Ratings - Pre Season'!$A$2:$B$31,2, FALSE)</f>
        <v>1427.1354796158</v>
      </c>
      <c r="E2378">
        <f>VLOOKUP(Schedule!C2378, 'Elo Ratings - Pre Season'!$A$2:$B$31,2, FALSE)</f>
        <v>1527.6277566730801</v>
      </c>
      <c r="F2378">
        <v>6.2111801242235101E-3</v>
      </c>
    </row>
    <row r="2379" spans="1:6" x14ac:dyDescent="0.45">
      <c r="A2379" t="s">
        <v>219</v>
      </c>
      <c r="B2379" t="s">
        <v>11</v>
      </c>
      <c r="C2379" t="s">
        <v>10</v>
      </c>
      <c r="D2379">
        <f>VLOOKUP(Schedule!B2379, 'Elo Ratings - Pre Season'!$A$2:$B$31,2, FALSE)</f>
        <v>1588.6730971234199</v>
      </c>
      <c r="E2379">
        <f>VLOOKUP(Schedule!C2379, 'Elo Ratings - Pre Season'!$A$2:$B$31,2, FALSE)</f>
        <v>1513.7838452168801</v>
      </c>
      <c r="F2379">
        <v>4.2654028436019002E-2</v>
      </c>
    </row>
    <row r="2380" spans="1:6" x14ac:dyDescent="0.45">
      <c r="A2380" t="s">
        <v>220</v>
      </c>
      <c r="B2380" t="s">
        <v>28</v>
      </c>
      <c r="C2380" t="s">
        <v>40</v>
      </c>
      <c r="D2380">
        <f>VLOOKUP(Schedule!B2380, 'Elo Ratings - Pre Season'!$A$2:$B$31,2, FALSE)</f>
        <v>1468.3919248330999</v>
      </c>
      <c r="E2380">
        <f>VLOOKUP(Schedule!C2380, 'Elo Ratings - Pre Season'!$A$2:$B$31,2, FALSE)</f>
        <v>1511.74507850229</v>
      </c>
      <c r="F2380">
        <v>5.7971014492753603E-2</v>
      </c>
    </row>
    <row r="2381" spans="1:6" x14ac:dyDescent="0.45">
      <c r="A2381" t="s">
        <v>220</v>
      </c>
      <c r="B2381" t="s">
        <v>18</v>
      </c>
      <c r="C2381" t="s">
        <v>23</v>
      </c>
      <c r="D2381">
        <f>VLOOKUP(Schedule!B2381, 'Elo Ratings - Pre Season'!$A$2:$B$31,2, FALSE)</f>
        <v>1422.7330514932301</v>
      </c>
      <c r="E2381">
        <f>VLOOKUP(Schedule!C2381, 'Elo Ratings - Pre Season'!$A$2:$B$31,2, FALSE)</f>
        <v>1455.5883504191299</v>
      </c>
      <c r="F2381">
        <v>-4.76190476190477E-2</v>
      </c>
    </row>
    <row r="2382" spans="1:6" x14ac:dyDescent="0.45">
      <c r="A2382" t="s">
        <v>220</v>
      </c>
      <c r="B2382" t="s">
        <v>26</v>
      </c>
      <c r="C2382" t="s">
        <v>21</v>
      </c>
      <c r="D2382">
        <f>VLOOKUP(Schedule!B2382, 'Elo Ratings - Pre Season'!$A$2:$B$31,2, FALSE)</f>
        <v>1477.56939209144</v>
      </c>
      <c r="E2382">
        <f>VLOOKUP(Schedule!C2382, 'Elo Ratings - Pre Season'!$A$2:$B$31,2, FALSE)</f>
        <v>1537.2568075547799</v>
      </c>
      <c r="F2382">
        <v>7.6687116564418296E-3</v>
      </c>
    </row>
    <row r="2383" spans="1:6" x14ac:dyDescent="0.45">
      <c r="A2383" t="s">
        <v>220</v>
      </c>
      <c r="B2383" t="s">
        <v>25</v>
      </c>
      <c r="C2383" t="s">
        <v>16</v>
      </c>
      <c r="D2383">
        <f>VLOOKUP(Schedule!B2383, 'Elo Ratings - Pre Season'!$A$2:$B$31,2, FALSE)</f>
        <v>1433.33420073452</v>
      </c>
      <c r="E2383">
        <f>VLOOKUP(Schedule!C2383, 'Elo Ratings - Pre Season'!$A$2:$B$31,2, FALSE)</f>
        <v>1474.3085107648601</v>
      </c>
      <c r="F2383">
        <v>-4.2253521126760597E-2</v>
      </c>
    </row>
    <row r="2384" spans="1:6" x14ac:dyDescent="0.45">
      <c r="A2384" t="s">
        <v>220</v>
      </c>
      <c r="B2384" t="s">
        <v>36</v>
      </c>
      <c r="C2384" t="s">
        <v>20</v>
      </c>
      <c r="D2384">
        <f>VLOOKUP(Schedule!B2384, 'Elo Ratings - Pre Season'!$A$2:$B$31,2, FALSE)</f>
        <v>1418.47649220432</v>
      </c>
      <c r="E2384">
        <f>VLOOKUP(Schedule!C2384, 'Elo Ratings - Pre Season'!$A$2:$B$31,2, FALSE)</f>
        <v>1506.4629567151301</v>
      </c>
      <c r="F2384">
        <v>0.22834645669291301</v>
      </c>
    </row>
    <row r="2385" spans="1:6" x14ac:dyDescent="0.45">
      <c r="A2385" t="s">
        <v>220</v>
      </c>
      <c r="B2385" t="s">
        <v>33</v>
      </c>
      <c r="C2385" t="s">
        <v>31</v>
      </c>
      <c r="D2385">
        <f>VLOOKUP(Schedule!B2385, 'Elo Ratings - Pre Season'!$A$2:$B$31,2, FALSE)</f>
        <v>1427.1354796158</v>
      </c>
      <c r="E2385">
        <f>VLOOKUP(Schedule!C2385, 'Elo Ratings - Pre Season'!$A$2:$B$31,2, FALSE)</f>
        <v>1527.6277566730801</v>
      </c>
      <c r="F2385">
        <v>6.2111801242235101E-3</v>
      </c>
    </row>
    <row r="2386" spans="1:6" x14ac:dyDescent="0.45">
      <c r="A2386" t="s">
        <v>220</v>
      </c>
      <c r="B2386" t="s">
        <v>30</v>
      </c>
      <c r="C2386" t="s">
        <v>15</v>
      </c>
      <c r="D2386">
        <f>VLOOKUP(Schedule!B2386, 'Elo Ratings - Pre Season'!$A$2:$B$31,2, FALSE)</f>
        <v>1539.4562396036399</v>
      </c>
      <c r="E2386">
        <f>VLOOKUP(Schedule!C2386, 'Elo Ratings - Pre Season'!$A$2:$B$31,2, FALSE)</f>
        <v>1535.1075395159701</v>
      </c>
      <c r="F2386">
        <v>9.3922651933701695E-2</v>
      </c>
    </row>
    <row r="2387" spans="1:6" x14ac:dyDescent="0.45">
      <c r="A2387" t="s">
        <v>220</v>
      </c>
      <c r="B2387" t="s">
        <v>24</v>
      </c>
      <c r="C2387" t="s">
        <v>27</v>
      </c>
      <c r="D2387">
        <f>VLOOKUP(Schedule!B2387, 'Elo Ratings - Pre Season'!$A$2:$B$31,2, FALSE)</f>
        <v>1535.44519643647</v>
      </c>
      <c r="E2387">
        <f>VLOOKUP(Schedule!C2387, 'Elo Ratings - Pre Season'!$A$2:$B$31,2, FALSE)</f>
        <v>1488.4482383178499</v>
      </c>
      <c r="F2387">
        <v>0.12727272727272701</v>
      </c>
    </row>
    <row r="2388" spans="1:6" x14ac:dyDescent="0.45">
      <c r="A2388" t="s">
        <v>220</v>
      </c>
      <c r="B2388" t="s">
        <v>11</v>
      </c>
      <c r="C2388" t="s">
        <v>10</v>
      </c>
      <c r="D2388">
        <f>VLOOKUP(Schedule!B2388, 'Elo Ratings - Pre Season'!$A$2:$B$31,2, FALSE)</f>
        <v>1588.6730971234199</v>
      </c>
      <c r="E2388">
        <f>VLOOKUP(Schedule!C2388, 'Elo Ratings - Pre Season'!$A$2:$B$31,2, FALSE)</f>
        <v>1513.7838452168801</v>
      </c>
      <c r="F2388">
        <v>4.2654028436019002E-2</v>
      </c>
    </row>
    <row r="2389" spans="1:6" x14ac:dyDescent="0.45">
      <c r="A2389" t="s">
        <v>221</v>
      </c>
      <c r="B2389" t="s">
        <v>32</v>
      </c>
      <c r="C2389" t="s">
        <v>17</v>
      </c>
      <c r="D2389">
        <f>VLOOKUP(Schedule!B2389, 'Elo Ratings - Pre Season'!$A$2:$B$31,2, FALSE)</f>
        <v>1514.0316812078199</v>
      </c>
      <c r="E2389">
        <f>VLOOKUP(Schedule!C2389, 'Elo Ratings - Pre Season'!$A$2:$B$31,2, FALSE)</f>
        <v>1496.2510574284499</v>
      </c>
      <c r="F2389">
        <v>4.4585987261146598E-2</v>
      </c>
    </row>
    <row r="2390" spans="1:6" x14ac:dyDescent="0.45">
      <c r="A2390" t="s">
        <v>221</v>
      </c>
      <c r="B2390" t="s">
        <v>26</v>
      </c>
      <c r="C2390" t="s">
        <v>25</v>
      </c>
      <c r="D2390">
        <f>VLOOKUP(Schedule!B2390, 'Elo Ratings - Pre Season'!$A$2:$B$31,2, FALSE)</f>
        <v>1477.56939209144</v>
      </c>
      <c r="E2390">
        <f>VLOOKUP(Schedule!C2390, 'Elo Ratings - Pre Season'!$A$2:$B$31,2, FALSE)</f>
        <v>1433.33420073452</v>
      </c>
      <c r="F2390">
        <v>7.6687116564418296E-3</v>
      </c>
    </row>
    <row r="2391" spans="1:6" x14ac:dyDescent="0.45">
      <c r="A2391" t="s">
        <v>221</v>
      </c>
      <c r="B2391" t="s">
        <v>18</v>
      </c>
      <c r="C2391" t="s">
        <v>41</v>
      </c>
      <c r="D2391">
        <f>VLOOKUP(Schedule!B2391, 'Elo Ratings - Pre Season'!$A$2:$B$31,2, FALSE)</f>
        <v>1422.7330514932301</v>
      </c>
      <c r="E2391">
        <f>VLOOKUP(Schedule!C2391, 'Elo Ratings - Pre Season'!$A$2:$B$31,2, FALSE)</f>
        <v>1537.03223861109</v>
      </c>
      <c r="F2391">
        <v>-4.76190476190477E-2</v>
      </c>
    </row>
    <row r="2392" spans="1:6" x14ac:dyDescent="0.45">
      <c r="A2392" t="s">
        <v>221</v>
      </c>
      <c r="B2392" t="s">
        <v>30</v>
      </c>
      <c r="C2392" t="s">
        <v>28</v>
      </c>
      <c r="D2392">
        <f>VLOOKUP(Schedule!B2392, 'Elo Ratings - Pre Season'!$A$2:$B$31,2, FALSE)</f>
        <v>1539.4562396036399</v>
      </c>
      <c r="E2392">
        <f>VLOOKUP(Schedule!C2392, 'Elo Ratings - Pre Season'!$A$2:$B$31,2, FALSE)</f>
        <v>1468.3919248330999</v>
      </c>
      <c r="F2392">
        <v>9.3922651933701695E-2</v>
      </c>
    </row>
    <row r="2393" spans="1:6" x14ac:dyDescent="0.45">
      <c r="A2393" t="s">
        <v>221</v>
      </c>
      <c r="B2393" t="s">
        <v>22</v>
      </c>
      <c r="C2393" t="s">
        <v>27</v>
      </c>
      <c r="D2393">
        <f>VLOOKUP(Schedule!B2393, 'Elo Ratings - Pre Season'!$A$2:$B$31,2, FALSE)</f>
        <v>1536.86484917293</v>
      </c>
      <c r="E2393">
        <f>VLOOKUP(Schedule!C2393, 'Elo Ratings - Pre Season'!$A$2:$B$31,2, FALSE)</f>
        <v>1488.4482383178499</v>
      </c>
      <c r="F2393">
        <v>-5.5248618784530601E-3</v>
      </c>
    </row>
    <row r="2394" spans="1:6" x14ac:dyDescent="0.45">
      <c r="A2394" t="s">
        <v>221</v>
      </c>
      <c r="B2394" t="s">
        <v>34</v>
      </c>
      <c r="C2394" t="s">
        <v>29</v>
      </c>
      <c r="D2394">
        <f>VLOOKUP(Schedule!B2394, 'Elo Ratings - Pre Season'!$A$2:$B$31,2, FALSE)</f>
        <v>1503.8938502056101</v>
      </c>
      <c r="E2394">
        <f>VLOOKUP(Schedule!C2394, 'Elo Ratings - Pre Season'!$A$2:$B$31,2, FALSE)</f>
        <v>1559.22207084247</v>
      </c>
      <c r="F2394">
        <v>4.7619047619047603E-2</v>
      </c>
    </row>
    <row r="2395" spans="1:6" x14ac:dyDescent="0.45">
      <c r="A2395" t="s">
        <v>221</v>
      </c>
      <c r="B2395" t="s">
        <v>38</v>
      </c>
      <c r="C2395" t="s">
        <v>21</v>
      </c>
      <c r="D2395">
        <f>VLOOKUP(Schedule!B2395, 'Elo Ratings - Pre Season'!$A$2:$B$31,2, FALSE)</f>
        <v>1500.26839934439</v>
      </c>
      <c r="E2395">
        <f>VLOOKUP(Schedule!C2395, 'Elo Ratings - Pre Season'!$A$2:$B$31,2, FALSE)</f>
        <v>1537.2568075547799</v>
      </c>
      <c r="F2395">
        <v>5.1282051282051398E-2</v>
      </c>
    </row>
    <row r="2396" spans="1:6" x14ac:dyDescent="0.45">
      <c r="A2396" t="s">
        <v>221</v>
      </c>
      <c r="B2396" t="s">
        <v>42</v>
      </c>
      <c r="C2396" t="s">
        <v>23</v>
      </c>
      <c r="D2396">
        <f>VLOOKUP(Schedule!B2396, 'Elo Ratings - Pre Season'!$A$2:$B$31,2, FALSE)</f>
        <v>1590.545270505</v>
      </c>
      <c r="E2396">
        <f>VLOOKUP(Schedule!C2396, 'Elo Ratings - Pre Season'!$A$2:$B$31,2, FALSE)</f>
        <v>1455.5883504191299</v>
      </c>
      <c r="F2396">
        <v>4.3902439024390297E-2</v>
      </c>
    </row>
    <row r="2397" spans="1:6" x14ac:dyDescent="0.45">
      <c r="A2397" t="s">
        <v>221</v>
      </c>
      <c r="B2397" t="s">
        <v>36</v>
      </c>
      <c r="C2397" t="s">
        <v>11</v>
      </c>
      <c r="D2397">
        <f>VLOOKUP(Schedule!B2397, 'Elo Ratings - Pre Season'!$A$2:$B$31,2, FALSE)</f>
        <v>1418.47649220432</v>
      </c>
      <c r="E2397">
        <f>VLOOKUP(Schedule!C2397, 'Elo Ratings - Pre Season'!$A$2:$B$31,2, FALSE)</f>
        <v>1588.6730971234199</v>
      </c>
      <c r="F2397">
        <v>0.22834645669291301</v>
      </c>
    </row>
    <row r="2398" spans="1:6" x14ac:dyDescent="0.45">
      <c r="A2398" t="s">
        <v>221</v>
      </c>
      <c r="B2398" t="s">
        <v>24</v>
      </c>
      <c r="C2398" t="s">
        <v>15</v>
      </c>
      <c r="D2398">
        <f>VLOOKUP(Schedule!B2398, 'Elo Ratings - Pre Season'!$A$2:$B$31,2, FALSE)</f>
        <v>1535.44519643647</v>
      </c>
      <c r="E2398">
        <f>VLOOKUP(Schedule!C2398, 'Elo Ratings - Pre Season'!$A$2:$B$31,2, FALSE)</f>
        <v>1535.1075395159701</v>
      </c>
      <c r="F2398">
        <v>0.12727272727272701</v>
      </c>
    </row>
    <row r="2399" spans="1:6" x14ac:dyDescent="0.45">
      <c r="A2399" t="s">
        <v>221</v>
      </c>
      <c r="B2399" t="s">
        <v>40</v>
      </c>
      <c r="C2399" t="s">
        <v>39</v>
      </c>
      <c r="D2399">
        <f>VLOOKUP(Schedule!B2399, 'Elo Ratings - Pre Season'!$A$2:$B$31,2, FALSE)</f>
        <v>1511.74507850229</v>
      </c>
      <c r="E2399">
        <f>VLOOKUP(Schedule!C2399, 'Elo Ratings - Pre Season'!$A$2:$B$31,2, FALSE)</f>
        <v>1505.1761432511801</v>
      </c>
      <c r="F2399">
        <v>6.7415730337078705E-2</v>
      </c>
    </row>
    <row r="2400" spans="1:6" x14ac:dyDescent="0.45">
      <c r="A2400" t="s">
        <v>221</v>
      </c>
      <c r="B2400" t="s">
        <v>16</v>
      </c>
      <c r="C2400" t="s">
        <v>31</v>
      </c>
      <c r="D2400">
        <f>VLOOKUP(Schedule!B2400, 'Elo Ratings - Pre Season'!$A$2:$B$31,2, FALSE)</f>
        <v>1474.3085107648601</v>
      </c>
      <c r="E2400">
        <f>VLOOKUP(Schedule!C2400, 'Elo Ratings - Pre Season'!$A$2:$B$31,2, FALSE)</f>
        <v>1527.6277566730801</v>
      </c>
      <c r="F2400">
        <v>6.8493150684931406E-2</v>
      </c>
    </row>
    <row r="2401" spans="1:6" x14ac:dyDescent="0.45">
      <c r="A2401" t="s">
        <v>221</v>
      </c>
      <c r="B2401" t="s">
        <v>35</v>
      </c>
      <c r="C2401" t="s">
        <v>10</v>
      </c>
      <c r="D2401">
        <f>VLOOKUP(Schedule!B2401, 'Elo Ratings - Pre Season'!$A$2:$B$31,2, FALSE)</f>
        <v>1517.8440011816001</v>
      </c>
      <c r="E2401">
        <f>VLOOKUP(Schedule!C2401, 'Elo Ratings - Pre Season'!$A$2:$B$31,2, FALSE)</f>
        <v>1513.7838452168801</v>
      </c>
      <c r="F2401">
        <v>5.0632911392405201E-2</v>
      </c>
    </row>
    <row r="2402" spans="1:6" x14ac:dyDescent="0.45">
      <c r="A2402" t="s">
        <v>221</v>
      </c>
      <c r="B2402" t="s">
        <v>37</v>
      </c>
      <c r="C2402" t="s">
        <v>33</v>
      </c>
      <c r="D2402">
        <f>VLOOKUP(Schedule!B2402, 'Elo Ratings - Pre Season'!$A$2:$B$31,2, FALSE)</f>
        <v>1526.2027098211199</v>
      </c>
      <c r="E2402">
        <f>VLOOKUP(Schedule!C2402, 'Elo Ratings - Pre Season'!$A$2:$B$31,2, FALSE)</f>
        <v>1427.1354796158</v>
      </c>
      <c r="F2402">
        <v>2.2471910112359699E-2</v>
      </c>
    </row>
    <row r="2403" spans="1:6" x14ac:dyDescent="0.45">
      <c r="A2403" t="s">
        <v>221</v>
      </c>
      <c r="B2403" t="s">
        <v>19</v>
      </c>
      <c r="C2403" t="s">
        <v>20</v>
      </c>
      <c r="D2403">
        <f>VLOOKUP(Schedule!B2403, 'Elo Ratings - Pre Season'!$A$2:$B$31,2, FALSE)</f>
        <v>1501.1235706124401</v>
      </c>
      <c r="E2403">
        <f>VLOOKUP(Schedule!C2403, 'Elo Ratings - Pre Season'!$A$2:$B$31,2, FALSE)</f>
        <v>1506.4629567151301</v>
      </c>
      <c r="F2403">
        <v>0.1125</v>
      </c>
    </row>
    <row r="2404" spans="1:6" x14ac:dyDescent="0.45">
      <c r="A2404" t="s">
        <v>222</v>
      </c>
      <c r="B2404" t="s">
        <v>30</v>
      </c>
      <c r="C2404" t="s">
        <v>28</v>
      </c>
      <c r="D2404">
        <f>VLOOKUP(Schedule!B2404, 'Elo Ratings - Pre Season'!$A$2:$B$31,2, FALSE)</f>
        <v>1539.4562396036399</v>
      </c>
      <c r="E2404">
        <f>VLOOKUP(Schedule!C2404, 'Elo Ratings - Pre Season'!$A$2:$B$31,2, FALSE)</f>
        <v>1468.3919248330999</v>
      </c>
      <c r="F2404">
        <v>9.3922651933701695E-2</v>
      </c>
    </row>
    <row r="2405" spans="1:6" x14ac:dyDescent="0.45">
      <c r="A2405" t="s">
        <v>222</v>
      </c>
      <c r="B2405" t="s">
        <v>26</v>
      </c>
      <c r="C2405" t="s">
        <v>25</v>
      </c>
      <c r="D2405">
        <f>VLOOKUP(Schedule!B2405, 'Elo Ratings - Pre Season'!$A$2:$B$31,2, FALSE)</f>
        <v>1477.56939209144</v>
      </c>
      <c r="E2405">
        <f>VLOOKUP(Schedule!C2405, 'Elo Ratings - Pre Season'!$A$2:$B$31,2, FALSE)</f>
        <v>1433.33420073452</v>
      </c>
      <c r="F2405">
        <v>7.6687116564418296E-3</v>
      </c>
    </row>
    <row r="2406" spans="1:6" x14ac:dyDescent="0.45">
      <c r="A2406" t="s">
        <v>222</v>
      </c>
      <c r="B2406" t="s">
        <v>24</v>
      </c>
      <c r="C2406" t="s">
        <v>15</v>
      </c>
      <c r="D2406">
        <f>VLOOKUP(Schedule!B2406, 'Elo Ratings - Pre Season'!$A$2:$B$31,2, FALSE)</f>
        <v>1535.44519643647</v>
      </c>
      <c r="E2406">
        <f>VLOOKUP(Schedule!C2406, 'Elo Ratings - Pre Season'!$A$2:$B$31,2, FALSE)</f>
        <v>1535.1075395159701</v>
      </c>
      <c r="F2406">
        <v>0.12727272727272701</v>
      </c>
    </row>
    <row r="2407" spans="1:6" x14ac:dyDescent="0.45">
      <c r="A2407" t="s">
        <v>222</v>
      </c>
      <c r="B2407" t="s">
        <v>32</v>
      </c>
      <c r="C2407" t="s">
        <v>17</v>
      </c>
      <c r="D2407">
        <f>VLOOKUP(Schedule!B2407, 'Elo Ratings - Pre Season'!$A$2:$B$31,2, FALSE)</f>
        <v>1514.0316812078199</v>
      </c>
      <c r="E2407">
        <f>VLOOKUP(Schedule!C2407, 'Elo Ratings - Pre Season'!$A$2:$B$31,2, FALSE)</f>
        <v>1496.2510574284499</v>
      </c>
      <c r="F2407">
        <v>4.4585987261146598E-2</v>
      </c>
    </row>
    <row r="2408" spans="1:6" x14ac:dyDescent="0.45">
      <c r="A2408" t="s">
        <v>222</v>
      </c>
      <c r="B2408" t="s">
        <v>22</v>
      </c>
      <c r="C2408" t="s">
        <v>27</v>
      </c>
      <c r="D2408">
        <f>VLOOKUP(Schedule!B2408, 'Elo Ratings - Pre Season'!$A$2:$B$31,2, FALSE)</f>
        <v>1536.86484917293</v>
      </c>
      <c r="E2408">
        <f>VLOOKUP(Schedule!C2408, 'Elo Ratings - Pre Season'!$A$2:$B$31,2, FALSE)</f>
        <v>1488.4482383178499</v>
      </c>
      <c r="F2408">
        <v>-5.5248618784530601E-3</v>
      </c>
    </row>
    <row r="2409" spans="1:6" x14ac:dyDescent="0.45">
      <c r="A2409" t="s">
        <v>222</v>
      </c>
      <c r="B2409" t="s">
        <v>19</v>
      </c>
      <c r="C2409" t="s">
        <v>20</v>
      </c>
      <c r="D2409">
        <f>VLOOKUP(Schedule!B2409, 'Elo Ratings - Pre Season'!$A$2:$B$31,2, FALSE)</f>
        <v>1501.1235706124401</v>
      </c>
      <c r="E2409">
        <f>VLOOKUP(Schedule!C2409, 'Elo Ratings - Pre Season'!$A$2:$B$31,2, FALSE)</f>
        <v>1506.4629567151301</v>
      </c>
      <c r="F2409">
        <v>0.1125</v>
      </c>
    </row>
    <row r="2410" spans="1:6" x14ac:dyDescent="0.45">
      <c r="A2410" t="s">
        <v>222</v>
      </c>
      <c r="B2410" t="s">
        <v>18</v>
      </c>
      <c r="C2410" t="s">
        <v>41</v>
      </c>
      <c r="D2410">
        <f>VLOOKUP(Schedule!B2410, 'Elo Ratings - Pre Season'!$A$2:$B$31,2, FALSE)</f>
        <v>1422.7330514932301</v>
      </c>
      <c r="E2410">
        <f>VLOOKUP(Schedule!C2410, 'Elo Ratings - Pre Season'!$A$2:$B$31,2, FALSE)</f>
        <v>1537.03223861109</v>
      </c>
      <c r="F2410">
        <v>-4.76190476190477E-2</v>
      </c>
    </row>
    <row r="2411" spans="1:6" x14ac:dyDescent="0.45">
      <c r="A2411" t="s">
        <v>222</v>
      </c>
      <c r="B2411" t="s">
        <v>38</v>
      </c>
      <c r="C2411" t="s">
        <v>21</v>
      </c>
      <c r="D2411">
        <f>VLOOKUP(Schedule!B2411, 'Elo Ratings - Pre Season'!$A$2:$B$31,2, FALSE)</f>
        <v>1500.26839934439</v>
      </c>
      <c r="E2411">
        <f>VLOOKUP(Schedule!C2411, 'Elo Ratings - Pre Season'!$A$2:$B$31,2, FALSE)</f>
        <v>1537.2568075547799</v>
      </c>
      <c r="F2411">
        <v>5.1282051282051398E-2</v>
      </c>
    </row>
    <row r="2412" spans="1:6" x14ac:dyDescent="0.45">
      <c r="A2412" t="s">
        <v>222</v>
      </c>
      <c r="B2412" t="s">
        <v>34</v>
      </c>
      <c r="C2412" t="s">
        <v>29</v>
      </c>
      <c r="D2412">
        <f>VLOOKUP(Schedule!B2412, 'Elo Ratings - Pre Season'!$A$2:$B$31,2, FALSE)</f>
        <v>1503.8938502056101</v>
      </c>
      <c r="E2412">
        <f>VLOOKUP(Schedule!C2412, 'Elo Ratings - Pre Season'!$A$2:$B$31,2, FALSE)</f>
        <v>1559.22207084247</v>
      </c>
      <c r="F2412">
        <v>4.7619047619047603E-2</v>
      </c>
    </row>
    <row r="2413" spans="1:6" x14ac:dyDescent="0.45">
      <c r="A2413" t="s">
        <v>222</v>
      </c>
      <c r="B2413" t="s">
        <v>40</v>
      </c>
      <c r="C2413" t="s">
        <v>39</v>
      </c>
      <c r="D2413">
        <f>VLOOKUP(Schedule!B2413, 'Elo Ratings - Pre Season'!$A$2:$B$31,2, FALSE)</f>
        <v>1511.74507850229</v>
      </c>
      <c r="E2413">
        <f>VLOOKUP(Schedule!C2413, 'Elo Ratings - Pre Season'!$A$2:$B$31,2, FALSE)</f>
        <v>1505.1761432511801</v>
      </c>
      <c r="F2413">
        <v>6.7415730337078705E-2</v>
      </c>
    </row>
    <row r="2414" spans="1:6" x14ac:dyDescent="0.45">
      <c r="A2414" t="s">
        <v>222</v>
      </c>
      <c r="B2414" t="s">
        <v>42</v>
      </c>
      <c r="C2414" t="s">
        <v>23</v>
      </c>
      <c r="D2414">
        <f>VLOOKUP(Schedule!B2414, 'Elo Ratings - Pre Season'!$A$2:$B$31,2, FALSE)</f>
        <v>1590.545270505</v>
      </c>
      <c r="E2414">
        <f>VLOOKUP(Schedule!C2414, 'Elo Ratings - Pre Season'!$A$2:$B$31,2, FALSE)</f>
        <v>1455.5883504191299</v>
      </c>
      <c r="F2414">
        <v>4.3902439024390297E-2</v>
      </c>
    </row>
    <row r="2415" spans="1:6" x14ac:dyDescent="0.45">
      <c r="A2415" t="s">
        <v>222</v>
      </c>
      <c r="B2415" t="s">
        <v>36</v>
      </c>
      <c r="C2415" t="s">
        <v>11</v>
      </c>
      <c r="D2415">
        <f>VLOOKUP(Schedule!B2415, 'Elo Ratings - Pre Season'!$A$2:$B$31,2, FALSE)</f>
        <v>1418.47649220432</v>
      </c>
      <c r="E2415">
        <f>VLOOKUP(Schedule!C2415, 'Elo Ratings - Pre Season'!$A$2:$B$31,2, FALSE)</f>
        <v>1588.6730971234199</v>
      </c>
      <c r="F2415">
        <v>0.22834645669291301</v>
      </c>
    </row>
    <row r="2416" spans="1:6" x14ac:dyDescent="0.45">
      <c r="A2416" t="s">
        <v>222</v>
      </c>
      <c r="B2416" t="s">
        <v>35</v>
      </c>
      <c r="C2416" t="s">
        <v>10</v>
      </c>
      <c r="D2416">
        <f>VLOOKUP(Schedule!B2416, 'Elo Ratings - Pre Season'!$A$2:$B$31,2, FALSE)</f>
        <v>1517.8440011816001</v>
      </c>
      <c r="E2416">
        <f>VLOOKUP(Schedule!C2416, 'Elo Ratings - Pre Season'!$A$2:$B$31,2, FALSE)</f>
        <v>1513.7838452168801</v>
      </c>
      <c r="F2416">
        <v>5.0632911392405201E-2</v>
      </c>
    </row>
    <row r="2417" spans="1:6" x14ac:dyDescent="0.45">
      <c r="A2417" t="s">
        <v>222</v>
      </c>
      <c r="B2417" t="s">
        <v>16</v>
      </c>
      <c r="C2417" t="s">
        <v>31</v>
      </c>
      <c r="D2417">
        <f>VLOOKUP(Schedule!B2417, 'Elo Ratings - Pre Season'!$A$2:$B$31,2, FALSE)</f>
        <v>1474.3085107648601</v>
      </c>
      <c r="E2417">
        <f>VLOOKUP(Schedule!C2417, 'Elo Ratings - Pre Season'!$A$2:$B$31,2, FALSE)</f>
        <v>1527.6277566730801</v>
      </c>
      <c r="F2417">
        <v>6.8493150684931406E-2</v>
      </c>
    </row>
    <row r="2418" spans="1:6" x14ac:dyDescent="0.45">
      <c r="A2418" t="s">
        <v>222</v>
      </c>
      <c r="B2418" t="s">
        <v>37</v>
      </c>
      <c r="C2418" t="s">
        <v>33</v>
      </c>
      <c r="D2418">
        <f>VLOOKUP(Schedule!B2418, 'Elo Ratings - Pre Season'!$A$2:$B$31,2, FALSE)</f>
        <v>1526.2027098211199</v>
      </c>
      <c r="E2418">
        <f>VLOOKUP(Schedule!C2418, 'Elo Ratings - Pre Season'!$A$2:$B$31,2, FALSE)</f>
        <v>1427.1354796158</v>
      </c>
      <c r="F2418">
        <v>2.2471910112359699E-2</v>
      </c>
    </row>
    <row r="2419" spans="1:6" x14ac:dyDescent="0.45">
      <c r="A2419" t="s">
        <v>223</v>
      </c>
      <c r="B2419" t="s">
        <v>19</v>
      </c>
      <c r="C2419" t="s">
        <v>20</v>
      </c>
      <c r="D2419">
        <f>VLOOKUP(Schedule!B2419, 'Elo Ratings - Pre Season'!$A$2:$B$31,2, FALSE)</f>
        <v>1501.1235706124401</v>
      </c>
      <c r="E2419">
        <f>VLOOKUP(Schedule!C2419, 'Elo Ratings - Pre Season'!$A$2:$B$31,2, FALSE)</f>
        <v>1506.4629567151301</v>
      </c>
      <c r="F2419">
        <v>0.1125</v>
      </c>
    </row>
    <row r="2420" spans="1:6" x14ac:dyDescent="0.45">
      <c r="A2420" t="s">
        <v>223</v>
      </c>
      <c r="B2420" t="s">
        <v>38</v>
      </c>
      <c r="C2420" t="s">
        <v>21</v>
      </c>
      <c r="D2420">
        <f>VLOOKUP(Schedule!B2420, 'Elo Ratings - Pre Season'!$A$2:$B$31,2, FALSE)</f>
        <v>1500.26839934439</v>
      </c>
      <c r="E2420">
        <f>VLOOKUP(Schedule!C2420, 'Elo Ratings - Pre Season'!$A$2:$B$31,2, FALSE)</f>
        <v>1537.2568075547799</v>
      </c>
      <c r="F2420">
        <v>5.1282051282051398E-2</v>
      </c>
    </row>
    <row r="2421" spans="1:6" x14ac:dyDescent="0.45">
      <c r="A2421" t="s">
        <v>223</v>
      </c>
      <c r="B2421" t="s">
        <v>18</v>
      </c>
      <c r="C2421" t="s">
        <v>41</v>
      </c>
      <c r="D2421">
        <f>VLOOKUP(Schedule!B2421, 'Elo Ratings - Pre Season'!$A$2:$B$31,2, FALSE)</f>
        <v>1422.7330514932301</v>
      </c>
      <c r="E2421">
        <f>VLOOKUP(Schedule!C2421, 'Elo Ratings - Pre Season'!$A$2:$B$31,2, FALSE)</f>
        <v>1537.03223861109</v>
      </c>
      <c r="F2421">
        <v>-4.76190476190477E-2</v>
      </c>
    </row>
    <row r="2422" spans="1:6" x14ac:dyDescent="0.45">
      <c r="A2422" t="s">
        <v>223</v>
      </c>
      <c r="B2422" t="s">
        <v>30</v>
      </c>
      <c r="C2422" t="s">
        <v>28</v>
      </c>
      <c r="D2422">
        <f>VLOOKUP(Schedule!B2422, 'Elo Ratings - Pre Season'!$A$2:$B$31,2, FALSE)</f>
        <v>1539.4562396036399</v>
      </c>
      <c r="E2422">
        <f>VLOOKUP(Schedule!C2422, 'Elo Ratings - Pre Season'!$A$2:$B$31,2, FALSE)</f>
        <v>1468.3919248330999</v>
      </c>
      <c r="F2422">
        <v>9.3922651933701695E-2</v>
      </c>
    </row>
    <row r="2423" spans="1:6" x14ac:dyDescent="0.45">
      <c r="A2423" t="s">
        <v>223</v>
      </c>
      <c r="B2423" t="s">
        <v>16</v>
      </c>
      <c r="C2423" t="s">
        <v>31</v>
      </c>
      <c r="D2423">
        <f>VLOOKUP(Schedule!B2423, 'Elo Ratings - Pre Season'!$A$2:$B$31,2, FALSE)</f>
        <v>1474.3085107648601</v>
      </c>
      <c r="E2423">
        <f>VLOOKUP(Schedule!C2423, 'Elo Ratings - Pre Season'!$A$2:$B$31,2, FALSE)</f>
        <v>1527.6277566730801</v>
      </c>
      <c r="F2423">
        <v>6.8493150684931406E-2</v>
      </c>
    </row>
    <row r="2424" spans="1:6" x14ac:dyDescent="0.45">
      <c r="A2424" t="s">
        <v>223</v>
      </c>
      <c r="B2424" t="s">
        <v>22</v>
      </c>
      <c r="C2424" t="s">
        <v>27</v>
      </c>
      <c r="D2424">
        <f>VLOOKUP(Schedule!B2424, 'Elo Ratings - Pre Season'!$A$2:$B$31,2, FALSE)</f>
        <v>1536.86484917293</v>
      </c>
      <c r="E2424">
        <f>VLOOKUP(Schedule!C2424, 'Elo Ratings - Pre Season'!$A$2:$B$31,2, FALSE)</f>
        <v>1488.4482383178499</v>
      </c>
      <c r="F2424">
        <v>-5.5248618784530601E-3</v>
      </c>
    </row>
    <row r="2425" spans="1:6" x14ac:dyDescent="0.45">
      <c r="A2425" t="s">
        <v>223</v>
      </c>
      <c r="B2425" t="s">
        <v>34</v>
      </c>
      <c r="C2425" t="s">
        <v>29</v>
      </c>
      <c r="D2425">
        <f>VLOOKUP(Schedule!B2425, 'Elo Ratings - Pre Season'!$A$2:$B$31,2, FALSE)</f>
        <v>1503.8938502056101</v>
      </c>
      <c r="E2425">
        <f>VLOOKUP(Schedule!C2425, 'Elo Ratings - Pre Season'!$A$2:$B$31,2, FALSE)</f>
        <v>1559.22207084247</v>
      </c>
      <c r="F2425">
        <v>4.7619047619047603E-2</v>
      </c>
    </row>
    <row r="2426" spans="1:6" x14ac:dyDescent="0.45">
      <c r="A2426" t="s">
        <v>223</v>
      </c>
      <c r="B2426" t="s">
        <v>36</v>
      </c>
      <c r="C2426" t="s">
        <v>11</v>
      </c>
      <c r="D2426">
        <f>VLOOKUP(Schedule!B2426, 'Elo Ratings - Pre Season'!$A$2:$B$31,2, FALSE)</f>
        <v>1418.47649220432</v>
      </c>
      <c r="E2426">
        <f>VLOOKUP(Schedule!C2426, 'Elo Ratings - Pre Season'!$A$2:$B$31,2, FALSE)</f>
        <v>1588.6730971234199</v>
      </c>
      <c r="F2426">
        <v>0.22834645669291301</v>
      </c>
    </row>
    <row r="2427" spans="1:6" x14ac:dyDescent="0.45">
      <c r="A2427" t="s">
        <v>223</v>
      </c>
      <c r="B2427" t="s">
        <v>35</v>
      </c>
      <c r="C2427" t="s">
        <v>10</v>
      </c>
      <c r="D2427">
        <f>VLOOKUP(Schedule!B2427, 'Elo Ratings - Pre Season'!$A$2:$B$31,2, FALSE)</f>
        <v>1517.8440011816001</v>
      </c>
      <c r="E2427">
        <f>VLOOKUP(Schedule!C2427, 'Elo Ratings - Pre Season'!$A$2:$B$31,2, FALSE)</f>
        <v>1513.7838452168801</v>
      </c>
      <c r="F2427">
        <v>5.0632911392405201E-2</v>
      </c>
    </row>
    <row r="2428" spans="1:6" x14ac:dyDescent="0.45">
      <c r="A2428" t="s">
        <v>223</v>
      </c>
      <c r="B2428" t="s">
        <v>37</v>
      </c>
      <c r="C2428" t="s">
        <v>33</v>
      </c>
      <c r="D2428">
        <f>VLOOKUP(Schedule!B2428, 'Elo Ratings - Pre Season'!$A$2:$B$31,2, FALSE)</f>
        <v>1526.2027098211199</v>
      </c>
      <c r="E2428">
        <f>VLOOKUP(Schedule!C2428, 'Elo Ratings - Pre Season'!$A$2:$B$31,2, FALSE)</f>
        <v>1427.1354796158</v>
      </c>
      <c r="F2428">
        <v>2.2471910112359699E-2</v>
      </c>
    </row>
    <row r="2429" spans="1:6" x14ac:dyDescent="0.45">
      <c r="A2429" t="s">
        <v>223</v>
      </c>
      <c r="B2429" t="s">
        <v>24</v>
      </c>
      <c r="C2429" t="s">
        <v>15</v>
      </c>
      <c r="D2429">
        <f>VLOOKUP(Schedule!B2429, 'Elo Ratings - Pre Season'!$A$2:$B$31,2, FALSE)</f>
        <v>1535.44519643647</v>
      </c>
      <c r="E2429">
        <f>VLOOKUP(Schedule!C2429, 'Elo Ratings - Pre Season'!$A$2:$B$31,2, FALSE)</f>
        <v>1535.1075395159701</v>
      </c>
      <c r="F2429">
        <v>0.12727272727272701</v>
      </c>
    </row>
    <row r="2430" spans="1:6" x14ac:dyDescent="0.45">
      <c r="A2430" t="s">
        <v>223</v>
      </c>
      <c r="B2430" t="s">
        <v>26</v>
      </c>
      <c r="C2430" t="s">
        <v>25</v>
      </c>
      <c r="D2430">
        <f>VLOOKUP(Schedule!B2430, 'Elo Ratings - Pre Season'!$A$2:$B$31,2, FALSE)</f>
        <v>1477.56939209144</v>
      </c>
      <c r="E2430">
        <f>VLOOKUP(Schedule!C2430, 'Elo Ratings - Pre Season'!$A$2:$B$31,2, FALSE)</f>
        <v>1433.33420073452</v>
      </c>
      <c r="F2430">
        <v>7.6687116564418296E-3</v>
      </c>
    </row>
    <row r="2431" spans="1:6" x14ac:dyDescent="0.45">
      <c r="A2431" t="s">
        <v>223</v>
      </c>
      <c r="B2431" t="s">
        <v>40</v>
      </c>
      <c r="C2431" t="s">
        <v>39</v>
      </c>
      <c r="D2431">
        <f>VLOOKUP(Schedule!B2431, 'Elo Ratings - Pre Season'!$A$2:$B$31,2, FALSE)</f>
        <v>1511.74507850229</v>
      </c>
      <c r="E2431">
        <f>VLOOKUP(Schedule!C2431, 'Elo Ratings - Pre Season'!$A$2:$B$31,2, FALSE)</f>
        <v>1505.1761432511801</v>
      </c>
      <c r="F2431">
        <v>6.7415730337078705E-2</v>
      </c>
    </row>
    <row r="2432" spans="1:6" x14ac:dyDescent="0.45">
      <c r="A2432" t="s">
        <v>223</v>
      </c>
      <c r="B2432" t="s">
        <v>32</v>
      </c>
      <c r="C2432" t="s">
        <v>17</v>
      </c>
      <c r="D2432">
        <f>VLOOKUP(Schedule!B2432, 'Elo Ratings - Pre Season'!$A$2:$B$31,2, FALSE)</f>
        <v>1514.0316812078199</v>
      </c>
      <c r="E2432">
        <f>VLOOKUP(Schedule!C2432, 'Elo Ratings - Pre Season'!$A$2:$B$31,2, FALSE)</f>
        <v>1496.2510574284499</v>
      </c>
      <c r="F2432">
        <v>4.4585987261146598E-2</v>
      </c>
    </row>
    <row r="2433" spans="1:6" x14ac:dyDescent="0.45">
      <c r="A2433" t="s">
        <v>223</v>
      </c>
      <c r="B2433" t="s">
        <v>42</v>
      </c>
      <c r="C2433" t="s">
        <v>23</v>
      </c>
      <c r="D2433">
        <f>VLOOKUP(Schedule!B2433, 'Elo Ratings - Pre Season'!$A$2:$B$31,2, FALSE)</f>
        <v>1590.545270505</v>
      </c>
      <c r="E2433">
        <f>VLOOKUP(Schedule!C2433, 'Elo Ratings - Pre Season'!$A$2:$B$31,2, FALSE)</f>
        <v>1455.5883504191299</v>
      </c>
      <c r="F2433">
        <v>4.3902439024390297E-2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A94D5-9826-4E7D-9B9D-DD15734CBB1F}">
  <dimension ref="A1:W2433"/>
  <sheetViews>
    <sheetView topLeftCell="D1" zoomScaleNormal="100" workbookViewId="0">
      <selection activeCell="K2" sqref="K2"/>
    </sheetView>
  </sheetViews>
  <sheetFormatPr defaultColWidth="10.6640625" defaultRowHeight="14.25" x14ac:dyDescent="0.45"/>
  <cols>
    <col min="4" max="5" width="10.6640625" customWidth="1"/>
    <col min="6" max="6" width="13.6640625" customWidth="1"/>
    <col min="7" max="7" width="14.1328125" customWidth="1"/>
    <col min="11" max="14" width="10.33203125" customWidth="1"/>
    <col min="17" max="17" width="10.6640625" style="3"/>
    <col min="18" max="23" width="10.6640625" style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1140</v>
      </c>
      <c r="G1" t="s">
        <v>1141</v>
      </c>
      <c r="H1" t="s">
        <v>5</v>
      </c>
      <c r="I1" t="s">
        <v>1145</v>
      </c>
      <c r="J1" t="s">
        <v>1146</v>
      </c>
      <c r="K1" t="s">
        <v>1092</v>
      </c>
      <c r="L1" t="s">
        <v>1093</v>
      </c>
      <c r="M1" t="s">
        <v>1090</v>
      </c>
      <c r="N1" t="s">
        <v>1091</v>
      </c>
      <c r="O1" s="1" t="s">
        <v>228</v>
      </c>
      <c r="P1" s="1" t="s">
        <v>229</v>
      </c>
      <c r="Q1" s="3" t="s">
        <v>6</v>
      </c>
      <c r="R1" s="1" t="s">
        <v>7</v>
      </c>
      <c r="S1" s="1" t="s">
        <v>8</v>
      </c>
      <c r="T1" s="1" t="s">
        <v>1</v>
      </c>
      <c r="U1" s="1" t="s">
        <v>2</v>
      </c>
      <c r="V1" s="1" t="s">
        <v>226</v>
      </c>
      <c r="W1" s="1" t="s">
        <v>227</v>
      </c>
    </row>
    <row r="2" spans="1:23" x14ac:dyDescent="0.45">
      <c r="A2" t="str">
        <f>Schedule!A2</f>
        <v>2024-03-20</v>
      </c>
      <c r="B2" t="str">
        <f>Schedule!B2</f>
        <v>SDP</v>
      </c>
      <c r="C2" t="str">
        <f>Schedule!C2</f>
        <v>LAD</v>
      </c>
      <c r="D2">
        <f>Schedule!D2</f>
        <v>1513.7838452168801</v>
      </c>
      <c r="E2">
        <f>Schedule!E2</f>
        <v>1588.6730971234199</v>
      </c>
      <c r="F2" cm="1">
        <f t="array" ref="F2">_xlfn.XLOOKUP(B2, $T$1:$T1, $V$1:$V1, D2, 0, -1)</f>
        <v>1513.7838452168801</v>
      </c>
      <c r="G2" cm="1">
        <f t="array" ref="G2">_xlfn.XLOOKUP(C2, $U$1:$U1, $W$1:$W1, E2, 0, -1)</f>
        <v>1588.6730971234199</v>
      </c>
      <c r="H2">
        <f>Schedule!F2</f>
        <v>2.9239766081871298E-2</v>
      </c>
      <c r="I2" t="str">
        <f>IF(ISBLANK(Games!D2), "", Games!D2)</f>
        <v>Yu Darvish</v>
      </c>
      <c r="J2" t="str">
        <f>IF(ISBLANK(Games!E2), "", Games!E2)</f>
        <v>Tyler Glasnow</v>
      </c>
      <c r="K2">
        <f>IF(ISBLANK(Games!D2), "",VLOOKUP(I2, 'Pitchers Pre-Season'!$B$2:$X$790, 23, FALSE))</f>
        <v>47.106001939259208</v>
      </c>
      <c r="L2">
        <f>IF(ISBLANK(Games!E2), "",VLOOKUP(J2, 'Pitchers Pre-Season'!$B$2:$X$790, 23, FALSE))</f>
        <v>10.871973295752374</v>
      </c>
      <c r="M2">
        <f>IF(ISBLANK(Games!D2), Calc!F2, F2+K2)</f>
        <v>1560.8898471561392</v>
      </c>
      <c r="N2">
        <f>IF(ISBLANK(Games!E2), Calc!G2, G2+L2)</f>
        <v>1599.5450704191724</v>
      </c>
      <c r="O2" s="1">
        <f>(1/(1+(10^((N2-M2)/400)))+(0.5*H2))</f>
        <v>0.45921894994209805</v>
      </c>
      <c r="P2" s="1">
        <f>(1/(1+(10^((M2-N2)/400)))-(0.5*H2))</f>
        <v>0.540781050057902</v>
      </c>
      <c r="Q2" s="3" t="str">
        <f>Games!N2</f>
        <v>LAD</v>
      </c>
      <c r="R2" s="1" t="str">
        <f>Q2</f>
        <v>LAD</v>
      </c>
      <c r="S2" s="1" t="str">
        <f>IF(ISBLANK(Games!L2), "",IF(Q2=B2, C2, B2))</f>
        <v>SDP</v>
      </c>
      <c r="T2" s="1" t="str">
        <f>B2</f>
        <v>SDP</v>
      </c>
      <c r="U2" s="1" t="str">
        <f>C2</f>
        <v>LAD</v>
      </c>
      <c r="V2" s="1">
        <f>IF(R2=B2,F2+(10*(1-O2)),IF(S2=B2,F2+(10*(0-O2)),F2))</f>
        <v>1509.1916557174591</v>
      </c>
      <c r="W2" s="1">
        <f>IF(R2=C2,G2+(10*(1-P2)),IF(S2=C2,G2+(10*(0-P2)),G2))</f>
        <v>1593.2652866228409</v>
      </c>
    </row>
    <row r="3" spans="1:23" x14ac:dyDescent="0.45">
      <c r="A3" t="str">
        <f>Schedule!A3</f>
        <v>2024-03-21</v>
      </c>
      <c r="B3" t="str">
        <f>Schedule!B3</f>
        <v>LAD</v>
      </c>
      <c r="C3" t="str">
        <f>Schedule!C3</f>
        <v>SDP</v>
      </c>
      <c r="D3">
        <f>Schedule!D3</f>
        <v>1588.6730971234199</v>
      </c>
      <c r="E3">
        <f>Schedule!E3</f>
        <v>1513.7838452168801</v>
      </c>
      <c r="F3" cm="1">
        <f t="array" ref="F3">_xlfn.XLOOKUP(B3, $T$1:$T2, $V$1:$V2, D3, 0, -1)</f>
        <v>1588.6730971234199</v>
      </c>
      <c r="G3" cm="1">
        <f t="array" ref="G3">_xlfn.XLOOKUP(C3, $U$1:$U2, $W$1:$W2, E3, 0, -1)</f>
        <v>1513.7838452168801</v>
      </c>
      <c r="H3">
        <f>Schedule!F3</f>
        <v>4.2654028436019002E-2</v>
      </c>
      <c r="I3" t="str">
        <f>IF(ISBLANK(Games!D3), "", Games!D3)</f>
        <v/>
      </c>
      <c r="J3" t="str">
        <f>IF(ISBLANK(Games!E3), "", Games!E3)</f>
        <v/>
      </c>
      <c r="K3" t="str">
        <f>IF(ISBLANK(Games!D3), "",VLOOKUP(I3, 'Pitchers Pre-Season'!$B$2:$X$790, 23, FALSE))</f>
        <v/>
      </c>
      <c r="L3" t="str">
        <f>IF(ISBLANK(Games!E3), "",VLOOKUP(J3, 'Pitchers Pre-Season'!$B$2:$X$790, 23, FALSE))</f>
        <v/>
      </c>
      <c r="M3">
        <f>IF(ISBLANK(Games!D3), Calc!F3, F3+K3)</f>
        <v>1588.6730971234199</v>
      </c>
      <c r="N3">
        <f>IF(ISBLANK(Games!E3), Calc!G3, G3+L3)</f>
        <v>1513.7838452168801</v>
      </c>
      <c r="O3" s="1">
        <f t="shared" ref="O3:O66" si="0">(1/(1+(10^((N3-M3)/400)))+(0.5*H3))</f>
        <v>0.62746265047546979</v>
      </c>
      <c r="P3" s="1">
        <f t="shared" ref="P3:P66" si="1">(1/(1+(10^((M3-N3)/400)))-(0.5*H3))</f>
        <v>0.37253734952453021</v>
      </c>
      <c r="Q3" s="3" t="str">
        <f>Games!N3</f>
        <v>SDP</v>
      </c>
      <c r="R3" s="1" t="str">
        <f t="shared" ref="R3:R66" si="2">Q3</f>
        <v>SDP</v>
      </c>
      <c r="S3" s="1" t="str">
        <f>IF(ISBLANK(Games!L3), "",IF(Q3=B3, C3, B3))</f>
        <v>LAD</v>
      </c>
      <c r="T3" s="1" t="str">
        <f t="shared" ref="T3:T66" si="3">B3</f>
        <v>LAD</v>
      </c>
      <c r="U3" s="1" t="str">
        <f t="shared" ref="U3:U66" si="4">C3</f>
        <v>SDP</v>
      </c>
      <c r="V3" s="1">
        <f t="shared" ref="V3:V66" si="5">IF(R3=B3,F3+(10*(1-O3)),IF(S3=B3,F3+(10*(0-O3)),F3))</f>
        <v>1582.3984706186652</v>
      </c>
      <c r="W3" s="1">
        <f t="shared" ref="W3:W66" si="6">IF(R3=C3,G3+(10*(1-P3)),IF(S3=C3,G3+(10*(0-P3)),G3))</f>
        <v>1520.0584717216348</v>
      </c>
    </row>
    <row r="4" spans="1:23" x14ac:dyDescent="0.45">
      <c r="A4" t="str">
        <f>Schedule!A4</f>
        <v>2024-03-28</v>
      </c>
      <c r="B4" t="str">
        <f>Schedule!B4</f>
        <v>BAL</v>
      </c>
      <c r="C4" t="str">
        <f>Schedule!C4</f>
        <v>LAA</v>
      </c>
      <c r="D4">
        <f>Schedule!D4</f>
        <v>1535.1075395159701</v>
      </c>
      <c r="E4">
        <f>Schedule!E4</f>
        <v>1474.3085107648601</v>
      </c>
      <c r="F4" cm="1">
        <f t="array" ref="F4">_xlfn.XLOOKUP(B4, $T$1:$T3, $V$1:$V3, D4, 0, -1)</f>
        <v>1535.1075395159701</v>
      </c>
      <c r="G4" cm="1">
        <f t="array" ref="G4">_xlfn.XLOOKUP(C4, $U$1:$U3, $W$1:$W3, E4, 0, -1)</f>
        <v>1474.3085107648601</v>
      </c>
      <c r="H4">
        <f>Schedule!F4</f>
        <v>2.1739130434782698E-2</v>
      </c>
      <c r="I4" t="str">
        <f>IF(ISBLANK(Games!D4), "", Games!D4)</f>
        <v/>
      </c>
      <c r="J4" t="str">
        <f>IF(ISBLANK(Games!E4), "", Games!E4)</f>
        <v/>
      </c>
      <c r="K4" t="str">
        <f>IF(ISBLANK(Games!D4), "",VLOOKUP(I4, 'Pitchers Pre-Season'!$B$2:$X$790, 23, FALSE))</f>
        <v/>
      </c>
      <c r="L4" t="str">
        <f>IF(ISBLANK(Games!E4), "",VLOOKUP(J4, 'Pitchers Pre-Season'!$B$2:$X$790, 23, FALSE))</f>
        <v/>
      </c>
      <c r="M4">
        <f>IF(ISBLANK(Games!D4), Calc!F4, F4+K4)</f>
        <v>1535.1075395159701</v>
      </c>
      <c r="N4">
        <f>IF(ISBLANK(Games!E4), Calc!G4, G4+L4)</f>
        <v>1474.3085107648601</v>
      </c>
      <c r="O4" s="1">
        <f t="shared" si="0"/>
        <v>0.59748407488476341</v>
      </c>
      <c r="P4" s="1">
        <f t="shared" si="1"/>
        <v>0.40251592511523659</v>
      </c>
      <c r="Q4" s="3" t="str">
        <f>Games!N4</f>
        <v>BAL</v>
      </c>
      <c r="R4" s="1" t="str">
        <f t="shared" si="2"/>
        <v>BAL</v>
      </c>
      <c r="S4" s="1" t="str">
        <f>IF(ISBLANK(Games!L4), "",IF(Q4=B4, C4, B4))</f>
        <v>LAA</v>
      </c>
      <c r="T4" s="1" t="str">
        <f t="shared" si="3"/>
        <v>BAL</v>
      </c>
      <c r="U4" s="1" t="str">
        <f t="shared" si="4"/>
        <v>LAA</v>
      </c>
      <c r="V4" s="1">
        <f t="shared" si="5"/>
        <v>1539.1326987671225</v>
      </c>
      <c r="W4" s="1">
        <f t="shared" si="6"/>
        <v>1470.2833515137077</v>
      </c>
    </row>
    <row r="5" spans="1:23" x14ac:dyDescent="0.45">
      <c r="A5" t="str">
        <f>Schedule!A5</f>
        <v>2024-03-28</v>
      </c>
      <c r="B5" t="str">
        <f>Schedule!B5</f>
        <v>CIN</v>
      </c>
      <c r="C5" t="str">
        <f>Schedule!C5</f>
        <v>WAS</v>
      </c>
      <c r="D5">
        <f>Schedule!D5</f>
        <v>1496.2510574284499</v>
      </c>
      <c r="E5">
        <f>Schedule!E5</f>
        <v>1422.7330514932301</v>
      </c>
      <c r="F5" cm="1">
        <f t="array" ref="F5">_xlfn.XLOOKUP(B5, $T$1:$T4, $V$1:$V4, D5, 0, -1)</f>
        <v>1496.2510574284499</v>
      </c>
      <c r="G5" cm="1">
        <f t="array" ref="G5">_xlfn.XLOOKUP(C5, $U$1:$U4, $W$1:$W4, E5, 0, -1)</f>
        <v>1422.7330514932301</v>
      </c>
      <c r="H5">
        <f>Schedule!F5</f>
        <v>-1.38888888888888E-2</v>
      </c>
      <c r="I5" t="str">
        <f>IF(ISBLANK(Games!D5), "", Games!D5)</f>
        <v/>
      </c>
      <c r="J5" t="str">
        <f>IF(ISBLANK(Games!E5), "", Games!E5)</f>
        <v/>
      </c>
      <c r="K5" t="str">
        <f>IF(ISBLANK(Games!D5), "",VLOOKUP(I5, 'Pitchers Pre-Season'!$B$2:$X$790, 23, FALSE))</f>
        <v/>
      </c>
      <c r="L5" t="str">
        <f>IF(ISBLANK(Games!E5), "",VLOOKUP(J5, 'Pitchers Pre-Season'!$B$2:$X$790, 23, FALSE))</f>
        <v/>
      </c>
      <c r="M5">
        <f>IF(ISBLANK(Games!D5), Calc!F5, F5+K5)</f>
        <v>1496.2510574284499</v>
      </c>
      <c r="N5">
        <f>IF(ISBLANK(Games!E5), Calc!G5, G5+L5)</f>
        <v>1422.7330514932301</v>
      </c>
      <c r="O5" s="1">
        <f t="shared" si="0"/>
        <v>0.59730515871848577</v>
      </c>
      <c r="P5" s="1">
        <f t="shared" si="1"/>
        <v>0.40269484128151423</v>
      </c>
      <c r="Q5" s="3" t="str">
        <f>Games!N5</f>
        <v>CIN</v>
      </c>
      <c r="R5" s="1" t="str">
        <f t="shared" si="2"/>
        <v>CIN</v>
      </c>
      <c r="S5" s="1" t="str">
        <f>IF(ISBLANK(Games!L5), "",IF(Q5=B5, C5, B5))</f>
        <v>WAS</v>
      </c>
      <c r="T5" s="1" t="str">
        <f t="shared" si="3"/>
        <v>CIN</v>
      </c>
      <c r="U5" s="1" t="str">
        <f t="shared" si="4"/>
        <v>WAS</v>
      </c>
      <c r="V5" s="1">
        <f t="shared" si="5"/>
        <v>1500.278005841265</v>
      </c>
      <c r="W5" s="1">
        <f t="shared" si="6"/>
        <v>1418.706103080415</v>
      </c>
    </row>
    <row r="6" spans="1:23" x14ac:dyDescent="0.45">
      <c r="A6" t="str">
        <f>Schedule!A6</f>
        <v>2024-03-28</v>
      </c>
      <c r="B6" t="str">
        <f>Schedule!B6</f>
        <v>SDP</v>
      </c>
      <c r="C6" t="str">
        <f>Schedule!C6</f>
        <v>SFG</v>
      </c>
      <c r="D6">
        <f>Schedule!D6</f>
        <v>1513.7838452168801</v>
      </c>
      <c r="E6">
        <f>Schedule!E6</f>
        <v>1501.1235706124401</v>
      </c>
      <c r="F6" cm="1">
        <f t="array" ref="F6">_xlfn.XLOOKUP(B6, $T$1:$T5, $V$1:$V5, D6, 0, -1)</f>
        <v>1509.1916557174591</v>
      </c>
      <c r="G6" cm="1">
        <f t="array" ref="G6">_xlfn.XLOOKUP(C6, $U$1:$U5, $W$1:$W5, E6, 0, -1)</f>
        <v>1501.1235706124401</v>
      </c>
      <c r="H6">
        <f>Schedule!F6</f>
        <v>2.9239766081871298E-2</v>
      </c>
      <c r="I6" t="str">
        <f>IF(ISBLANK(Games!D6), "", Games!D6)</f>
        <v/>
      </c>
      <c r="J6" t="str">
        <f>IF(ISBLANK(Games!E6), "", Games!E6)</f>
        <v/>
      </c>
      <c r="K6" t="str">
        <f>IF(ISBLANK(Games!D6), "",VLOOKUP(I6, 'Pitchers Pre-Season'!$B$2:$X$790, 23, FALSE))</f>
        <v/>
      </c>
      <c r="L6" t="str">
        <f>IF(ISBLANK(Games!E6), "",VLOOKUP(J6, 'Pitchers Pre-Season'!$B$2:$X$790, 23, FALSE))</f>
        <v/>
      </c>
      <c r="M6">
        <f>IF(ISBLANK(Games!D6), Calc!F6, F6+K6)</f>
        <v>1509.1916557174591</v>
      </c>
      <c r="N6">
        <f>IF(ISBLANK(Games!E6), Calc!G6, G6+L6)</f>
        <v>1501.1235706124401</v>
      </c>
      <c r="O6" s="1">
        <f t="shared" si="0"/>
        <v>0.52622870422720358</v>
      </c>
      <c r="P6" s="1">
        <f t="shared" si="1"/>
        <v>0.47377129577279631</v>
      </c>
      <c r="Q6" s="3" t="str">
        <f>Games!N6</f>
        <v>SDP</v>
      </c>
      <c r="R6" s="1" t="str">
        <f t="shared" si="2"/>
        <v>SDP</v>
      </c>
      <c r="S6" s="1" t="str">
        <f>IF(ISBLANK(Games!L6), "",IF(Q6=B6, C6, B6))</f>
        <v>SFG</v>
      </c>
      <c r="T6" s="1" t="str">
        <f t="shared" si="3"/>
        <v>SDP</v>
      </c>
      <c r="U6" s="1" t="str">
        <f t="shared" si="4"/>
        <v>SFG</v>
      </c>
      <c r="V6" s="1">
        <f t="shared" si="5"/>
        <v>1513.9293686751871</v>
      </c>
      <c r="W6" s="1">
        <f t="shared" si="6"/>
        <v>1496.385857654712</v>
      </c>
    </row>
    <row r="7" spans="1:23" x14ac:dyDescent="0.45">
      <c r="A7" t="str">
        <f>Schedule!A7</f>
        <v>2024-03-28</v>
      </c>
      <c r="B7" t="str">
        <f>Schedule!B7</f>
        <v>LAD</v>
      </c>
      <c r="C7" t="str">
        <f>Schedule!C7</f>
        <v>STL</v>
      </c>
      <c r="D7">
        <f>Schedule!D7</f>
        <v>1588.6730971234199</v>
      </c>
      <c r="E7">
        <f>Schedule!E7</f>
        <v>1506.4629567151301</v>
      </c>
      <c r="F7" cm="1">
        <f t="array" ref="F7">_xlfn.XLOOKUP(B7, $T$1:$T6, $V$1:$V6, D7, 0, -1)</f>
        <v>1582.3984706186652</v>
      </c>
      <c r="G7" cm="1">
        <f t="array" ref="G7">_xlfn.XLOOKUP(C7, $U$1:$U6, $W$1:$W6, E7, 0, -1)</f>
        <v>1506.4629567151301</v>
      </c>
      <c r="H7">
        <f>Schedule!F7</f>
        <v>4.2654028436019002E-2</v>
      </c>
      <c r="I7" t="str">
        <f>IF(ISBLANK(Games!D7), "", Games!D7)</f>
        <v>Tyler Glasnow</v>
      </c>
      <c r="J7" t="str">
        <f>IF(ISBLANK(Games!E7), "", Games!E7)</f>
        <v>Miles Mikolas</v>
      </c>
      <c r="K7">
        <f>IF(ISBLANK(Games!D7), "",VLOOKUP(I7, 'Pitchers Pre-Season'!$B$2:$X$790, 23, FALSE))</f>
        <v>10.871973295752374</v>
      </c>
      <c r="L7">
        <f>IF(ISBLANK(Games!E7), "",VLOOKUP(J7, 'Pitchers Pre-Season'!$B$2:$X$790, 23, FALSE))</f>
        <v>20.954124588390723</v>
      </c>
      <c r="M7">
        <f>IF(ISBLANK(Games!D7), Calc!F7, F7+K7)</f>
        <v>1593.2704439144177</v>
      </c>
      <c r="N7">
        <f>IF(ISBLANK(Games!E7), Calc!G7, G7+L7)</f>
        <v>1527.4170813035207</v>
      </c>
      <c r="O7" s="1">
        <f t="shared" si="0"/>
        <v>0.61497879081687978</v>
      </c>
      <c r="P7" s="1">
        <f t="shared" si="1"/>
        <v>0.38502120918312033</v>
      </c>
      <c r="Q7" s="3" t="str">
        <f>Games!N7</f>
        <v>LAD</v>
      </c>
      <c r="R7" s="1" t="str">
        <f t="shared" si="2"/>
        <v>LAD</v>
      </c>
      <c r="S7" s="1" t="str">
        <f>IF(ISBLANK(Games!L7), "",IF(Q7=B7, C7, B7))</f>
        <v>STL</v>
      </c>
      <c r="T7" s="1" t="str">
        <f t="shared" si="3"/>
        <v>LAD</v>
      </c>
      <c r="U7" s="1" t="str">
        <f t="shared" si="4"/>
        <v>STL</v>
      </c>
      <c r="V7" s="1">
        <f t="shared" si="5"/>
        <v>1586.2486827104965</v>
      </c>
      <c r="W7" s="1">
        <f t="shared" si="6"/>
        <v>1502.6127446232988</v>
      </c>
    </row>
    <row r="8" spans="1:23" x14ac:dyDescent="0.45">
      <c r="A8" t="str">
        <f>Schedule!A8</f>
        <v>2024-03-28</v>
      </c>
      <c r="B8" t="str">
        <f>Schedule!B8</f>
        <v>TBR</v>
      </c>
      <c r="C8" t="str">
        <f>Schedule!C8</f>
        <v>TOR</v>
      </c>
      <c r="D8">
        <f>Schedule!D8</f>
        <v>1537.2568075547799</v>
      </c>
      <c r="E8">
        <f>Schedule!E8</f>
        <v>1536.86484917293</v>
      </c>
      <c r="F8" cm="1">
        <f t="array" ref="F8">_xlfn.XLOOKUP(B8, $T$1:$T7, $V$1:$V7, D8, 0, -1)</f>
        <v>1537.2568075547799</v>
      </c>
      <c r="G8" cm="1">
        <f t="array" ref="G8">_xlfn.XLOOKUP(C8, $U$1:$U7, $W$1:$W7, E8, 0, -1)</f>
        <v>1536.86484917293</v>
      </c>
      <c r="H8">
        <f>Schedule!F8</f>
        <v>0.124324324324324</v>
      </c>
      <c r="I8" t="str">
        <f>IF(ISBLANK(Games!D8), "", Games!D8)</f>
        <v/>
      </c>
      <c r="J8" t="str">
        <f>IF(ISBLANK(Games!E8), "", Games!E8)</f>
        <v/>
      </c>
      <c r="K8" t="str">
        <f>IF(ISBLANK(Games!D8), "",VLOOKUP(I8, 'Pitchers Pre-Season'!$B$2:$X$790, 23, FALSE))</f>
        <v/>
      </c>
      <c r="L8" t="str">
        <f>IF(ISBLANK(Games!E8), "",VLOOKUP(J8, 'Pitchers Pre-Season'!$B$2:$X$790, 23, FALSE))</f>
        <v/>
      </c>
      <c r="M8">
        <f>IF(ISBLANK(Games!D8), Calc!F8, F8+K8)</f>
        <v>1537.2568075547799</v>
      </c>
      <c r="N8">
        <f>IF(ISBLANK(Games!E8), Calc!G8, G8+L8)</f>
        <v>1536.86484917293</v>
      </c>
      <c r="O8" s="1">
        <f t="shared" si="0"/>
        <v>0.56272623537731148</v>
      </c>
      <c r="P8" s="1">
        <f t="shared" si="1"/>
        <v>0.43727376462268852</v>
      </c>
      <c r="Q8" s="3" t="str">
        <f>Games!N8</f>
        <v>TOR</v>
      </c>
      <c r="R8" s="1" t="str">
        <f t="shared" si="2"/>
        <v>TOR</v>
      </c>
      <c r="S8" s="1" t="str">
        <f>IF(ISBLANK(Games!L8), "",IF(Q8=B8, C8, B8))</f>
        <v>TBR</v>
      </c>
      <c r="T8" s="1" t="str">
        <f t="shared" si="3"/>
        <v>TBR</v>
      </c>
      <c r="U8" s="1" t="str">
        <f t="shared" si="4"/>
        <v>TOR</v>
      </c>
      <c r="V8" s="1">
        <f t="shared" si="5"/>
        <v>1531.6295452010067</v>
      </c>
      <c r="W8" s="1">
        <f t="shared" si="6"/>
        <v>1542.4921115267032</v>
      </c>
    </row>
    <row r="9" spans="1:23" x14ac:dyDescent="0.45">
      <c r="A9" t="str">
        <f>Schedule!A9</f>
        <v>2024-03-28</v>
      </c>
      <c r="B9" t="str">
        <f>Schedule!B9</f>
        <v>KCR</v>
      </c>
      <c r="C9" t="str">
        <f>Schedule!C9</f>
        <v>MIN</v>
      </c>
      <c r="D9">
        <f>Schedule!D9</f>
        <v>1455.5883504191299</v>
      </c>
      <c r="E9">
        <f>Schedule!E9</f>
        <v>1535.44519643647</v>
      </c>
      <c r="F9" cm="1">
        <f t="array" ref="F9">_xlfn.XLOOKUP(B9, $T$1:$T8, $V$1:$V8, D9, 0, -1)</f>
        <v>1455.5883504191299</v>
      </c>
      <c r="G9" cm="1">
        <f t="array" ref="G9">_xlfn.XLOOKUP(C9, $U$1:$U8, $W$1:$W8, E9, 0, -1)</f>
        <v>1535.44519643647</v>
      </c>
      <c r="H9">
        <f>Schedule!F9</f>
        <v>0.19008264462809901</v>
      </c>
      <c r="I9" t="str">
        <f>IF(ISBLANK(Games!D9), "", Games!D9)</f>
        <v/>
      </c>
      <c r="J9" t="str">
        <f>IF(ISBLANK(Games!E9), "", Games!E9)</f>
        <v/>
      </c>
      <c r="K9" t="str">
        <f>IF(ISBLANK(Games!D9), "",VLOOKUP(I9, 'Pitchers Pre-Season'!$B$2:$X$790, 23, FALSE))</f>
        <v/>
      </c>
      <c r="L9" t="str">
        <f>IF(ISBLANK(Games!E9), "",VLOOKUP(J9, 'Pitchers Pre-Season'!$B$2:$X$790, 23, FALSE))</f>
        <v/>
      </c>
      <c r="M9">
        <f>IF(ISBLANK(Games!D9), Calc!F9, F9+K9)</f>
        <v>1455.5883504191299</v>
      </c>
      <c r="N9">
        <f>IF(ISBLANK(Games!E9), Calc!G9, G9+L9)</f>
        <v>1535.44519643647</v>
      </c>
      <c r="O9" s="1">
        <f t="shared" si="0"/>
        <v>0.48209998759094413</v>
      </c>
      <c r="P9" s="1">
        <f t="shared" si="1"/>
        <v>0.51790001240905581</v>
      </c>
      <c r="Q9" s="3" t="str">
        <f>Games!N9</f>
        <v>MIN</v>
      </c>
      <c r="R9" s="1" t="str">
        <f t="shared" si="2"/>
        <v>MIN</v>
      </c>
      <c r="S9" s="1" t="str">
        <f>IF(ISBLANK(Games!L9), "",IF(Q9=B9, C9, B9))</f>
        <v>KCR</v>
      </c>
      <c r="T9" s="1" t="str">
        <f t="shared" si="3"/>
        <v>KCR</v>
      </c>
      <c r="U9" s="1" t="str">
        <f t="shared" si="4"/>
        <v>MIN</v>
      </c>
      <c r="V9" s="1">
        <f t="shared" si="5"/>
        <v>1450.7673505432206</v>
      </c>
      <c r="W9" s="1">
        <f t="shared" si="6"/>
        <v>1540.2661963123794</v>
      </c>
    </row>
    <row r="10" spans="1:23" x14ac:dyDescent="0.45">
      <c r="A10" t="str">
        <f>Schedule!A10</f>
        <v>2024-03-28</v>
      </c>
      <c r="B10" t="str">
        <f>Schedule!B10</f>
        <v>CHW</v>
      </c>
      <c r="C10" t="str">
        <f>Schedule!C10</f>
        <v>DET</v>
      </c>
      <c r="D10">
        <f>Schedule!D10</f>
        <v>1433.33420073452</v>
      </c>
      <c r="E10">
        <f>Schedule!E10</f>
        <v>1477.56939209144</v>
      </c>
      <c r="F10" cm="1">
        <f t="array" ref="F10">_xlfn.XLOOKUP(B10, $T$1:$T9, $V$1:$V9, D10, 0, -1)</f>
        <v>1433.33420073452</v>
      </c>
      <c r="G10" cm="1">
        <f t="array" ref="G10">_xlfn.XLOOKUP(C10, $U$1:$U9, $W$1:$W9, E10, 0, -1)</f>
        <v>1477.56939209144</v>
      </c>
      <c r="H10">
        <f>Schedule!F10</f>
        <v>-4.2253521126760597E-2</v>
      </c>
      <c r="I10" t="str">
        <f>IF(ISBLANK(Games!D10), "", Games!D10)</f>
        <v/>
      </c>
      <c r="J10" t="str">
        <f>IF(ISBLANK(Games!E10), "", Games!E10)</f>
        <v/>
      </c>
      <c r="K10" t="str">
        <f>IF(ISBLANK(Games!D10), "",VLOOKUP(I10, 'Pitchers Pre-Season'!$B$2:$X$790, 23, FALSE))</f>
        <v/>
      </c>
      <c r="L10" t="str">
        <f>IF(ISBLANK(Games!E10), "",VLOOKUP(J10, 'Pitchers Pre-Season'!$B$2:$X$790, 23, FALSE))</f>
        <v/>
      </c>
      <c r="M10">
        <f>IF(ISBLANK(Games!D10), Calc!F10, F10+K10)</f>
        <v>1433.33420073452</v>
      </c>
      <c r="N10">
        <f>IF(ISBLANK(Games!E10), Calc!G10, G10+L10)</f>
        <v>1477.56939209144</v>
      </c>
      <c r="O10" s="1">
        <f t="shared" si="0"/>
        <v>0.41555544312166143</v>
      </c>
      <c r="P10" s="1">
        <f t="shared" si="1"/>
        <v>0.58444455687833852</v>
      </c>
      <c r="Q10" s="3" t="str">
        <f>Games!N10</f>
        <v>DET</v>
      </c>
      <c r="R10" s="1" t="str">
        <f t="shared" si="2"/>
        <v>DET</v>
      </c>
      <c r="S10" s="1" t="str">
        <f>IF(ISBLANK(Games!L10), "",IF(Q10=B10, C10, B10))</f>
        <v>CHW</v>
      </c>
      <c r="T10" s="1" t="str">
        <f t="shared" si="3"/>
        <v>CHW</v>
      </c>
      <c r="U10" s="1" t="str">
        <f t="shared" si="4"/>
        <v>DET</v>
      </c>
      <c r="V10" s="1">
        <f t="shared" si="5"/>
        <v>1429.1786463033034</v>
      </c>
      <c r="W10" s="1">
        <f t="shared" si="6"/>
        <v>1481.7249465226566</v>
      </c>
    </row>
    <row r="11" spans="1:23" x14ac:dyDescent="0.45">
      <c r="A11" t="str">
        <f>Schedule!A11</f>
        <v>2024-03-28</v>
      </c>
      <c r="B11" t="str">
        <f>Schedule!B11</f>
        <v>MIA</v>
      </c>
      <c r="C11" t="str">
        <f>Schedule!C11</f>
        <v>PIT</v>
      </c>
      <c r="D11">
        <f>Schedule!D11</f>
        <v>1488.4482383178499</v>
      </c>
      <c r="E11">
        <f>Schedule!E11</f>
        <v>1468.3919248330999</v>
      </c>
      <c r="F11" cm="1">
        <f t="array" ref="F11">_xlfn.XLOOKUP(B11, $T$1:$T10, $V$1:$V10, D11, 0, -1)</f>
        <v>1488.4482383178499</v>
      </c>
      <c r="G11" cm="1">
        <f t="array" ref="G11">_xlfn.XLOOKUP(C11, $U$1:$U10, $W$1:$W10, E11, 0, -1)</f>
        <v>1468.3919248330999</v>
      </c>
      <c r="H11">
        <f>Schedule!F11</f>
        <v>4.5751633986928102E-2</v>
      </c>
      <c r="I11" t="str">
        <f>IF(ISBLANK(Games!D11), "", Games!D11)</f>
        <v/>
      </c>
      <c r="J11" t="str">
        <f>IF(ISBLANK(Games!E11), "", Games!E11)</f>
        <v/>
      </c>
      <c r="K11" t="str">
        <f>IF(ISBLANK(Games!D11), "",VLOOKUP(I11, 'Pitchers Pre-Season'!$B$2:$X$790, 23, FALSE))</f>
        <v/>
      </c>
      <c r="L11" t="str">
        <f>IF(ISBLANK(Games!E11), "",VLOOKUP(J11, 'Pitchers Pre-Season'!$B$2:$X$790, 23, FALSE))</f>
        <v/>
      </c>
      <c r="M11">
        <f>IF(ISBLANK(Games!D11), Calc!F11, F11+K11)</f>
        <v>1488.4482383178499</v>
      </c>
      <c r="N11">
        <f>IF(ISBLANK(Games!E11), Calc!G11, G11+L11)</f>
        <v>1468.3919248330999</v>
      </c>
      <c r="O11" s="1">
        <f t="shared" si="0"/>
        <v>0.55170715379693547</v>
      </c>
      <c r="P11" s="1">
        <f t="shared" si="1"/>
        <v>0.44829284620306459</v>
      </c>
      <c r="Q11" s="3" t="str">
        <f>Games!N11</f>
        <v>PIT</v>
      </c>
      <c r="R11" s="1" t="str">
        <f t="shared" si="2"/>
        <v>PIT</v>
      </c>
      <c r="S11" s="1" t="str">
        <f>IF(ISBLANK(Games!L11), "",IF(Q11=B11, C11, B11))</f>
        <v>MIA</v>
      </c>
      <c r="T11" s="1" t="str">
        <f t="shared" si="3"/>
        <v>MIA</v>
      </c>
      <c r="U11" s="1" t="str">
        <f t="shared" si="4"/>
        <v>PIT</v>
      </c>
      <c r="V11" s="1">
        <f t="shared" si="5"/>
        <v>1482.9311667798806</v>
      </c>
      <c r="W11" s="1">
        <f t="shared" si="6"/>
        <v>1473.9089963710692</v>
      </c>
    </row>
    <row r="12" spans="1:23" x14ac:dyDescent="0.45">
      <c r="A12" t="str">
        <f>Schedule!A12</f>
        <v>2024-03-28</v>
      </c>
      <c r="B12" t="str">
        <f>Schedule!B12</f>
        <v>HOU</v>
      </c>
      <c r="C12" t="str">
        <f>Schedule!C12</f>
        <v>NYY</v>
      </c>
      <c r="D12">
        <f>Schedule!D12</f>
        <v>1559.22207084247</v>
      </c>
      <c r="E12">
        <f>Schedule!E12</f>
        <v>1539.4562396036399</v>
      </c>
      <c r="F12" cm="1">
        <f t="array" ref="F12">_xlfn.XLOOKUP(B12, $T$1:$T11, $V$1:$V11, D12, 0, -1)</f>
        <v>1559.22207084247</v>
      </c>
      <c r="G12" cm="1">
        <f t="array" ref="G12">_xlfn.XLOOKUP(C12, $U$1:$U11, $W$1:$W11, E12, 0, -1)</f>
        <v>1539.4562396036399</v>
      </c>
      <c r="H12">
        <f>Schedule!F12</f>
        <v>-4.08163265306122E-2</v>
      </c>
      <c r="I12" t="str">
        <f>IF(ISBLANK(Games!D12), "", Games!D12)</f>
        <v/>
      </c>
      <c r="J12" t="str">
        <f>IF(ISBLANK(Games!E12), "", Games!E12)</f>
        <v/>
      </c>
      <c r="K12" t="str">
        <f>IF(ISBLANK(Games!D12), "",VLOOKUP(I12, 'Pitchers Pre-Season'!$B$2:$X$790, 23, FALSE))</f>
        <v/>
      </c>
      <c r="L12" t="str">
        <f>IF(ISBLANK(Games!E12), "",VLOOKUP(J12, 'Pitchers Pre-Season'!$B$2:$X$790, 23, FALSE))</f>
        <v/>
      </c>
      <c r="M12">
        <f>IF(ISBLANK(Games!D12), Calc!F12, F12+K12)</f>
        <v>1559.22207084247</v>
      </c>
      <c r="N12">
        <f>IF(ISBLANK(Games!E12), Calc!G12, G12+L12)</f>
        <v>1539.4562396036399</v>
      </c>
      <c r="O12" s="1">
        <f t="shared" si="0"/>
        <v>0.50800650595995411</v>
      </c>
      <c r="P12" s="1">
        <f t="shared" si="1"/>
        <v>0.49199349404004572</v>
      </c>
      <c r="Q12" s="3" t="str">
        <f>Games!N12</f>
        <v>NYY</v>
      </c>
      <c r="R12" s="1" t="str">
        <f t="shared" si="2"/>
        <v>NYY</v>
      </c>
      <c r="S12" s="1" t="str">
        <f>IF(ISBLANK(Games!L12), "",IF(Q12=B12, C12, B12))</f>
        <v>HOU</v>
      </c>
      <c r="T12" s="1" t="str">
        <f t="shared" si="3"/>
        <v>HOU</v>
      </c>
      <c r="U12" s="1" t="str">
        <f t="shared" si="4"/>
        <v>NYY</v>
      </c>
      <c r="V12" s="1">
        <f t="shared" si="5"/>
        <v>1554.1420057828705</v>
      </c>
      <c r="W12" s="1">
        <f t="shared" si="6"/>
        <v>1544.5363046632394</v>
      </c>
    </row>
    <row r="13" spans="1:23" x14ac:dyDescent="0.45">
      <c r="A13" t="str">
        <f>Schedule!A13</f>
        <v>2024-03-28</v>
      </c>
      <c r="B13" t="str">
        <f>Schedule!B13</f>
        <v>TEX</v>
      </c>
      <c r="C13" t="str">
        <f>Schedule!C13</f>
        <v>CHC</v>
      </c>
      <c r="D13">
        <f>Schedule!D13</f>
        <v>1527.6277566730801</v>
      </c>
      <c r="E13">
        <f>Schedule!E13</f>
        <v>1514.0316812078199</v>
      </c>
      <c r="F13" cm="1">
        <f t="array" ref="F13">_xlfn.XLOOKUP(B13, $T$1:$T12, $V$1:$V12, D13, 0, -1)</f>
        <v>1527.6277566730801</v>
      </c>
      <c r="G13" cm="1">
        <f t="array" ref="G13">_xlfn.XLOOKUP(C13, $U$1:$U12, $W$1:$W12, E13, 0, -1)</f>
        <v>1514.0316812078199</v>
      </c>
      <c r="H13">
        <f>Schedule!F13</f>
        <v>6.3291139240506306E-2</v>
      </c>
      <c r="I13" t="str">
        <f>IF(ISBLANK(Games!D13), "", Games!D13)</f>
        <v/>
      </c>
      <c r="J13" t="str">
        <f>IF(ISBLANK(Games!E13), "", Games!E13)</f>
        <v/>
      </c>
      <c r="K13" t="str">
        <f>IF(ISBLANK(Games!D13), "",VLOOKUP(I13, 'Pitchers Pre-Season'!$B$2:$X$790, 23, FALSE))</f>
        <v/>
      </c>
      <c r="L13" t="str">
        <f>IF(ISBLANK(Games!E13), "",VLOOKUP(J13, 'Pitchers Pre-Season'!$B$2:$X$790, 23, FALSE))</f>
        <v/>
      </c>
      <c r="M13">
        <f>IF(ISBLANK(Games!D13), Calc!F13, F13+K13)</f>
        <v>1527.6277566730801</v>
      </c>
      <c r="N13">
        <f>IF(ISBLANK(Games!E13), Calc!G13, G13+L13)</f>
        <v>1514.0316812078199</v>
      </c>
      <c r="O13" s="1">
        <f t="shared" si="0"/>
        <v>0.55120191344086134</v>
      </c>
      <c r="P13" s="1">
        <f t="shared" si="1"/>
        <v>0.44879808655913861</v>
      </c>
      <c r="Q13" s="3" t="str">
        <f>Games!N13</f>
        <v>TEX</v>
      </c>
      <c r="R13" s="1" t="str">
        <f t="shared" si="2"/>
        <v>TEX</v>
      </c>
      <c r="S13" s="1" t="str">
        <f>IF(ISBLANK(Games!L13), "",IF(Q13=B13, C13, B13))</f>
        <v>CHC</v>
      </c>
      <c r="T13" s="1" t="str">
        <f t="shared" si="3"/>
        <v>TEX</v>
      </c>
      <c r="U13" s="1" t="str">
        <f t="shared" si="4"/>
        <v>CHC</v>
      </c>
      <c r="V13" s="1">
        <f t="shared" si="5"/>
        <v>1532.1157375386715</v>
      </c>
      <c r="W13" s="1">
        <f t="shared" si="6"/>
        <v>1509.5437003422285</v>
      </c>
    </row>
    <row r="14" spans="1:23" x14ac:dyDescent="0.45">
      <c r="A14" t="str">
        <f>Schedule!A14</f>
        <v>2024-03-28</v>
      </c>
      <c r="B14" t="str">
        <f>Schedule!B14</f>
        <v>OAK</v>
      </c>
      <c r="C14" t="str">
        <f>Schedule!C14</f>
        <v>CLE</v>
      </c>
      <c r="D14">
        <f>Schedule!D14</f>
        <v>1427.1354796158</v>
      </c>
      <c r="E14">
        <f>Schedule!E14</f>
        <v>1503.8938502056101</v>
      </c>
      <c r="F14" cm="1">
        <f t="array" ref="F14">_xlfn.XLOOKUP(B14, $T$1:$T13, $V$1:$V13, D14, 0, -1)</f>
        <v>1427.1354796158</v>
      </c>
      <c r="G14" cm="1">
        <f t="array" ref="G14">_xlfn.XLOOKUP(C14, $U$1:$U13, $W$1:$W13, E14, 0, -1)</f>
        <v>1503.8938502056101</v>
      </c>
      <c r="H14">
        <f>Schedule!F14</f>
        <v>6.2111801242235101E-3</v>
      </c>
      <c r="I14" t="str">
        <f>IF(ISBLANK(Games!D14), "", Games!D14)</f>
        <v/>
      </c>
      <c r="J14" t="str">
        <f>IF(ISBLANK(Games!E14), "", Games!E14)</f>
        <v/>
      </c>
      <c r="K14" t="str">
        <f>IF(ISBLANK(Games!D14), "",VLOOKUP(I14, 'Pitchers Pre-Season'!$B$2:$X$790, 23, FALSE))</f>
        <v/>
      </c>
      <c r="L14" t="str">
        <f>IF(ISBLANK(Games!E14), "",VLOOKUP(J14, 'Pitchers Pre-Season'!$B$2:$X$790, 23, FALSE))</f>
        <v/>
      </c>
      <c r="M14">
        <f>IF(ISBLANK(Games!D14), Calc!F14, F14+K14)</f>
        <v>1427.1354796158</v>
      </c>
      <c r="N14">
        <f>IF(ISBLANK(Games!E14), Calc!G14, G14+L14)</f>
        <v>1503.8938502056101</v>
      </c>
      <c r="O14" s="1">
        <f t="shared" si="0"/>
        <v>0.39440423397891955</v>
      </c>
      <c r="P14" s="1">
        <f t="shared" si="1"/>
        <v>0.60559576602108045</v>
      </c>
      <c r="Q14" s="3" t="str">
        <f>Games!N14</f>
        <v>CLE</v>
      </c>
      <c r="R14" s="1" t="str">
        <f t="shared" si="2"/>
        <v>CLE</v>
      </c>
      <c r="S14" s="1" t="str">
        <f>IF(ISBLANK(Games!L14), "",IF(Q14=B14, C14, B14))</f>
        <v>OAK</v>
      </c>
      <c r="T14" s="1" t="str">
        <f t="shared" si="3"/>
        <v>OAK</v>
      </c>
      <c r="U14" s="1" t="str">
        <f t="shared" si="4"/>
        <v>CLE</v>
      </c>
      <c r="V14" s="1">
        <f t="shared" si="5"/>
        <v>1423.1914372760109</v>
      </c>
      <c r="W14" s="1">
        <f t="shared" si="6"/>
        <v>1507.8378925453992</v>
      </c>
    </row>
    <row r="15" spans="1:23" x14ac:dyDescent="0.45">
      <c r="A15" t="str">
        <f>Schedule!A15</f>
        <v>2024-03-28</v>
      </c>
      <c r="B15" t="str">
        <f>Schedule!B15</f>
        <v>ARI</v>
      </c>
      <c r="C15" t="str">
        <f>Schedule!C15</f>
        <v>COL</v>
      </c>
      <c r="D15">
        <f>Schedule!D15</f>
        <v>1517.8440011816001</v>
      </c>
      <c r="E15">
        <f>Schedule!E15</f>
        <v>1418.47649220432</v>
      </c>
      <c r="F15" cm="1">
        <f t="array" ref="F15">_xlfn.XLOOKUP(B15, $T$1:$T14, $V$1:$V14, D15, 0, -1)</f>
        <v>1517.8440011816001</v>
      </c>
      <c r="G15" cm="1">
        <f t="array" ref="G15">_xlfn.XLOOKUP(C15, $U$1:$U14, $W$1:$W14, E15, 0, -1)</f>
        <v>1418.47649220432</v>
      </c>
      <c r="H15">
        <f>Schedule!F15</f>
        <v>5.0632911392405201E-2</v>
      </c>
      <c r="I15" t="str">
        <f>IF(ISBLANK(Games!D15), "", Games!D15)</f>
        <v/>
      </c>
      <c r="J15" t="str">
        <f>IF(ISBLANK(Games!E15), "", Games!E15)</f>
        <v/>
      </c>
      <c r="K15" t="str">
        <f>IF(ISBLANK(Games!D15), "",VLOOKUP(I15, 'Pitchers Pre-Season'!$B$2:$X$790, 23, FALSE))</f>
        <v/>
      </c>
      <c r="L15" t="str">
        <f>IF(ISBLANK(Games!E15), "",VLOOKUP(J15, 'Pitchers Pre-Season'!$B$2:$X$790, 23, FALSE))</f>
        <v/>
      </c>
      <c r="M15">
        <f>IF(ISBLANK(Games!D15), Calc!F15, F15+K15)</f>
        <v>1517.8440011816001</v>
      </c>
      <c r="N15">
        <f>IF(ISBLANK(Games!E15), Calc!G15, G15+L15)</f>
        <v>1418.47649220432</v>
      </c>
      <c r="O15" s="1">
        <f t="shared" si="0"/>
        <v>0.66454222883576708</v>
      </c>
      <c r="P15" s="1">
        <f t="shared" si="1"/>
        <v>0.33545777116423292</v>
      </c>
      <c r="Q15" s="3" t="str">
        <f>Games!N15</f>
        <v>ARI</v>
      </c>
      <c r="R15" s="1" t="str">
        <f t="shared" si="2"/>
        <v>ARI</v>
      </c>
      <c r="S15" s="1" t="str">
        <f>IF(ISBLANK(Games!L15), "",IF(Q15=B15, C15, B15))</f>
        <v>COL</v>
      </c>
      <c r="T15" s="1" t="str">
        <f t="shared" si="3"/>
        <v>ARI</v>
      </c>
      <c r="U15" s="1" t="str">
        <f t="shared" si="4"/>
        <v>COL</v>
      </c>
      <c r="V15" s="1">
        <f t="shared" si="5"/>
        <v>1521.1985788932425</v>
      </c>
      <c r="W15" s="1">
        <f t="shared" si="6"/>
        <v>1415.1219144926777</v>
      </c>
    </row>
    <row r="16" spans="1:23" x14ac:dyDescent="0.45">
      <c r="A16" t="str">
        <f>Schedule!A16</f>
        <v>2024-03-28</v>
      </c>
      <c r="B16" t="str">
        <f>Schedule!B16</f>
        <v>SEA</v>
      </c>
      <c r="C16" t="str">
        <f>Schedule!C16</f>
        <v>BOS</v>
      </c>
      <c r="D16">
        <f>Schedule!D16</f>
        <v>1526.2027098211199</v>
      </c>
      <c r="E16">
        <f>Schedule!E16</f>
        <v>1500.26839934439</v>
      </c>
      <c r="F16" cm="1">
        <f t="array" ref="F16">_xlfn.XLOOKUP(B16, $T$1:$T15, $V$1:$V15, D16, 0, -1)</f>
        <v>1526.2027098211199</v>
      </c>
      <c r="G16" cm="1">
        <f t="array" ref="G16">_xlfn.XLOOKUP(C16, $U$1:$U15, $W$1:$W15, E16, 0, -1)</f>
        <v>1500.26839934439</v>
      </c>
      <c r="H16">
        <f>Schedule!F16</f>
        <v>2.2471910112359699E-2</v>
      </c>
      <c r="I16" t="str">
        <f>IF(ISBLANK(Games!D16), "", Games!D16)</f>
        <v/>
      </c>
      <c r="J16" t="str">
        <f>IF(ISBLANK(Games!E16), "", Games!E16)</f>
        <v/>
      </c>
      <c r="K16" t="str">
        <f>IF(ISBLANK(Games!D16), "",VLOOKUP(I16, 'Pitchers Pre-Season'!$B$2:$X$790, 23, FALSE))</f>
        <v/>
      </c>
      <c r="L16" t="str">
        <f>IF(ISBLANK(Games!E16), "",VLOOKUP(J16, 'Pitchers Pre-Season'!$B$2:$X$790, 23, FALSE))</f>
        <v/>
      </c>
      <c r="M16">
        <f>IF(ISBLANK(Games!D16), Calc!F16, F16+K16)</f>
        <v>1526.2027098211199</v>
      </c>
      <c r="N16">
        <f>IF(ISBLANK(Games!E16), Calc!G16, G16+L16)</f>
        <v>1500.26839934439</v>
      </c>
      <c r="O16" s="1">
        <f t="shared" si="0"/>
        <v>0.54848926351004312</v>
      </c>
      <c r="P16" s="1">
        <f t="shared" si="1"/>
        <v>0.45151073648995682</v>
      </c>
      <c r="Q16" s="3" t="str">
        <f>Games!N16</f>
        <v>BOS</v>
      </c>
      <c r="R16" s="1" t="str">
        <f t="shared" si="2"/>
        <v>BOS</v>
      </c>
      <c r="S16" s="1" t="str">
        <f>IF(ISBLANK(Games!L16), "",IF(Q16=B16, C16, B16))</f>
        <v>SEA</v>
      </c>
      <c r="T16" s="1" t="str">
        <f t="shared" si="3"/>
        <v>SEA</v>
      </c>
      <c r="U16" s="1" t="str">
        <f t="shared" si="4"/>
        <v>BOS</v>
      </c>
      <c r="V16" s="1">
        <f t="shared" si="5"/>
        <v>1520.7178171860196</v>
      </c>
      <c r="W16" s="1">
        <f t="shared" si="6"/>
        <v>1505.7532919794903</v>
      </c>
    </row>
    <row r="17" spans="1:23" x14ac:dyDescent="0.45">
      <c r="A17" t="str">
        <f>Schedule!A17</f>
        <v>2024-03-28</v>
      </c>
      <c r="B17" t="str">
        <f>Schedule!B17</f>
        <v>NYM</v>
      </c>
      <c r="C17" t="str">
        <f>Schedule!C17</f>
        <v>MIL</v>
      </c>
      <c r="D17">
        <f>Schedule!D17</f>
        <v>1505.1761432511801</v>
      </c>
      <c r="E17">
        <f>Schedule!E17</f>
        <v>1511.74507850229</v>
      </c>
      <c r="F17" cm="1">
        <f t="array" ref="F17">_xlfn.XLOOKUP(B17, $T$1:$T16, $V$1:$V16, D17, 0, -1)</f>
        <v>1505.1761432511801</v>
      </c>
      <c r="G17" cm="1">
        <f t="array" ref="G17">_xlfn.XLOOKUP(C17, $U$1:$U16, $W$1:$W16, E17, 0, -1)</f>
        <v>1511.74507850229</v>
      </c>
      <c r="H17">
        <f>Schedule!F17</f>
        <v>0.102272727272727</v>
      </c>
      <c r="I17" t="str">
        <f>IF(ISBLANK(Games!D17), "", Games!D17)</f>
        <v/>
      </c>
      <c r="J17" t="str">
        <f>IF(ISBLANK(Games!E17), "", Games!E17)</f>
        <v/>
      </c>
      <c r="K17" t="str">
        <f>IF(ISBLANK(Games!D17), "",VLOOKUP(I17, 'Pitchers Pre-Season'!$B$2:$X$790, 23, FALSE))</f>
        <v/>
      </c>
      <c r="L17" t="str">
        <f>IF(ISBLANK(Games!E17), "",VLOOKUP(J17, 'Pitchers Pre-Season'!$B$2:$X$790, 23, FALSE))</f>
        <v/>
      </c>
      <c r="M17">
        <f>IF(ISBLANK(Games!D17), Calc!F17, F17+K17)</f>
        <v>1505.1761432511801</v>
      </c>
      <c r="N17">
        <f>IF(ISBLANK(Games!E17), Calc!G17, G17+L17)</f>
        <v>1511.74507850229</v>
      </c>
      <c r="O17" s="1">
        <f t="shared" si="0"/>
        <v>0.54168403218112904</v>
      </c>
      <c r="P17" s="1">
        <f t="shared" si="1"/>
        <v>0.45831596781887102</v>
      </c>
      <c r="Q17" s="3" t="str">
        <f>Games!N17</f>
        <v>MIL</v>
      </c>
      <c r="R17" s="1" t="str">
        <f t="shared" si="2"/>
        <v>MIL</v>
      </c>
      <c r="S17" s="1" t="str">
        <f>IF(ISBLANK(Games!L17), "",IF(Q17=B17, C17, B17))</f>
        <v>NYM</v>
      </c>
      <c r="T17" s="1" t="str">
        <f t="shared" si="3"/>
        <v>NYM</v>
      </c>
      <c r="U17" s="1" t="str">
        <f t="shared" si="4"/>
        <v>MIL</v>
      </c>
      <c r="V17" s="1">
        <f t="shared" si="5"/>
        <v>1499.7593029293687</v>
      </c>
      <c r="W17" s="1">
        <f t="shared" si="6"/>
        <v>1517.1619188241013</v>
      </c>
    </row>
    <row r="18" spans="1:23" x14ac:dyDescent="0.45">
      <c r="A18" t="str">
        <f>Schedule!A18</f>
        <v>2024-03-28</v>
      </c>
      <c r="B18" t="str">
        <f>Schedule!B18</f>
        <v>PHI</v>
      </c>
      <c r="C18" t="str">
        <f>Schedule!C18</f>
        <v>ATL</v>
      </c>
      <c r="D18">
        <f>Schedule!D18</f>
        <v>1537.03223861109</v>
      </c>
      <c r="E18">
        <f>Schedule!E18</f>
        <v>1590.545270505</v>
      </c>
      <c r="F18" cm="1">
        <f t="array" ref="F18">_xlfn.XLOOKUP(B18, $T$1:$T17, $V$1:$V17, D18, 0, -1)</f>
        <v>1537.03223861109</v>
      </c>
      <c r="G18" cm="1">
        <f t="array" ref="G18">_xlfn.XLOOKUP(C18, $U$1:$U17, $W$1:$W17, E18, 0, -1)</f>
        <v>1590.545270505</v>
      </c>
      <c r="H18">
        <f>Schedule!F18</f>
        <v>8.4745762711864403E-2</v>
      </c>
      <c r="I18" t="str">
        <f>IF(ISBLANK(Games!D18), "", Games!D18)</f>
        <v/>
      </c>
      <c r="J18" t="str">
        <f>IF(ISBLANK(Games!E18), "", Games!E18)</f>
        <v/>
      </c>
      <c r="K18" t="str">
        <f>IF(ISBLANK(Games!D18), "",VLOOKUP(I18, 'Pitchers Pre-Season'!$B$2:$X$790, 23, FALSE))</f>
        <v/>
      </c>
      <c r="L18" t="str">
        <f>IF(ISBLANK(Games!E18), "",VLOOKUP(J18, 'Pitchers Pre-Season'!$B$2:$X$790, 23, FALSE))</f>
        <v/>
      </c>
      <c r="M18">
        <f>IF(ISBLANK(Games!D18), Calc!F18, F18+K18)</f>
        <v>1537.03223861109</v>
      </c>
      <c r="N18">
        <f>IF(ISBLANK(Games!E18), Calc!G18, G18+L18)</f>
        <v>1590.545270505</v>
      </c>
      <c r="O18" s="1">
        <f t="shared" si="0"/>
        <v>0.46596469620128389</v>
      </c>
      <c r="P18" s="1">
        <f t="shared" si="1"/>
        <v>0.534035303798716</v>
      </c>
      <c r="Q18" s="3" t="str">
        <f>Games!N18</f>
        <v>ATL</v>
      </c>
      <c r="R18" s="1" t="str">
        <f t="shared" si="2"/>
        <v>ATL</v>
      </c>
      <c r="S18" s="1" t="str">
        <f>IF(ISBLANK(Games!L18), "",IF(Q18=B18, C18, B18))</f>
        <v>PHI</v>
      </c>
      <c r="T18" s="1" t="str">
        <f t="shared" si="3"/>
        <v>PHI</v>
      </c>
      <c r="U18" s="1" t="str">
        <f t="shared" si="4"/>
        <v>ATL</v>
      </c>
      <c r="V18" s="1">
        <f t="shared" si="5"/>
        <v>1532.3725916490771</v>
      </c>
      <c r="W18" s="1">
        <f t="shared" si="6"/>
        <v>1595.2049174670128</v>
      </c>
    </row>
    <row r="19" spans="1:23" x14ac:dyDescent="0.45">
      <c r="A19" t="str">
        <f>Schedule!A19</f>
        <v>2024-03-29</v>
      </c>
      <c r="B19" t="str">
        <f>Schedule!B19</f>
        <v>NYM</v>
      </c>
      <c r="C19" t="str">
        <f>Schedule!C19</f>
        <v>MIL</v>
      </c>
      <c r="D19">
        <f>Schedule!D19</f>
        <v>1505.1761432511801</v>
      </c>
      <c r="E19">
        <f>Schedule!E19</f>
        <v>1511.74507850229</v>
      </c>
      <c r="F19" cm="1">
        <f t="array" ref="F19">_xlfn.XLOOKUP(B19, $T$1:$T18, $V$1:$V18, D19, 0, -1)</f>
        <v>1499.7593029293687</v>
      </c>
      <c r="G19" cm="1">
        <f t="array" ref="G19">_xlfn.XLOOKUP(C19, $U$1:$U18, $W$1:$W18, E19, 0, -1)</f>
        <v>1517.1619188241013</v>
      </c>
      <c r="H19">
        <f>Schedule!F19</f>
        <v>0.102272727272727</v>
      </c>
      <c r="I19" t="str">
        <f>IF(ISBLANK(Games!D19), "", Games!D19)</f>
        <v/>
      </c>
      <c r="J19" t="str">
        <f>IF(ISBLANK(Games!E19), "", Games!E19)</f>
        <v/>
      </c>
      <c r="K19" t="str">
        <f>IF(ISBLANK(Games!D19), "",VLOOKUP(I19, 'Pitchers Pre-Season'!$B$2:$X$790, 23, FALSE))</f>
        <v/>
      </c>
      <c r="L19" t="str">
        <f>IF(ISBLANK(Games!E19), "",VLOOKUP(J19, 'Pitchers Pre-Season'!$B$2:$X$790, 23, FALSE))</f>
        <v/>
      </c>
      <c r="M19">
        <f>IF(ISBLANK(Games!D19), Calc!F19, F19+K19)</f>
        <v>1499.7593029293687</v>
      </c>
      <c r="N19">
        <f>IF(ISBLANK(Games!E19), Calc!G19, G19+L19)</f>
        <v>1517.1619188241013</v>
      </c>
      <c r="O19" s="1">
        <f t="shared" si="0"/>
        <v>0.52611290965138346</v>
      </c>
      <c r="P19" s="1">
        <f t="shared" si="1"/>
        <v>0.47388709034861659</v>
      </c>
      <c r="Q19" s="3" t="str">
        <f>Games!N19</f>
        <v/>
      </c>
      <c r="R19" s="1" t="str">
        <f t="shared" si="2"/>
        <v/>
      </c>
      <c r="S19" s="1" t="str">
        <f>IF(ISBLANK(Games!L19), "",IF(Q19=B19, C19, B19))</f>
        <v/>
      </c>
      <c r="T19" s="1" t="str">
        <f t="shared" si="3"/>
        <v>NYM</v>
      </c>
      <c r="U19" s="1" t="str">
        <f t="shared" si="4"/>
        <v>MIL</v>
      </c>
      <c r="V19" s="1">
        <f t="shared" si="5"/>
        <v>1499.7593029293687</v>
      </c>
      <c r="W19" s="1">
        <f t="shared" si="6"/>
        <v>1517.1619188241013</v>
      </c>
    </row>
    <row r="20" spans="1:23" x14ac:dyDescent="0.45">
      <c r="A20" t="str">
        <f>Schedule!A20</f>
        <v>2024-03-29</v>
      </c>
      <c r="B20" t="str">
        <f>Schedule!B20</f>
        <v>PHI</v>
      </c>
      <c r="C20" t="str">
        <f>Schedule!C20</f>
        <v>ATL</v>
      </c>
      <c r="D20">
        <f>Schedule!D20</f>
        <v>1537.03223861109</v>
      </c>
      <c r="E20">
        <f>Schedule!E20</f>
        <v>1590.545270505</v>
      </c>
      <c r="F20" cm="1">
        <f t="array" ref="F20">_xlfn.XLOOKUP(B20, $T$1:$T19, $V$1:$V19, D20, 0, -1)</f>
        <v>1532.3725916490771</v>
      </c>
      <c r="G20" cm="1">
        <f t="array" ref="G20">_xlfn.XLOOKUP(C20, $U$1:$U19, $W$1:$W19, E20, 0, -1)</f>
        <v>1595.2049174670128</v>
      </c>
      <c r="H20">
        <f>Schedule!F20</f>
        <v>8.4745762711864403E-2</v>
      </c>
      <c r="I20" t="str">
        <f>IF(ISBLANK(Games!D20), "", Games!D20)</f>
        <v/>
      </c>
      <c r="J20" t="str">
        <f>IF(ISBLANK(Games!E20), "", Games!E20)</f>
        <v/>
      </c>
      <c r="K20" t="str">
        <f>IF(ISBLANK(Games!D20), "",VLOOKUP(I20, 'Pitchers Pre-Season'!$B$2:$X$790, 23, FALSE))</f>
        <v/>
      </c>
      <c r="L20" t="str">
        <f>IF(ISBLANK(Games!E20), "",VLOOKUP(J20, 'Pitchers Pre-Season'!$B$2:$X$790, 23, FALSE))</f>
        <v/>
      </c>
      <c r="M20">
        <f>IF(ISBLANK(Games!D20), Calc!F20, F20+K20)</f>
        <v>1532.3725916490771</v>
      </c>
      <c r="N20">
        <f>IF(ISBLANK(Games!E20), Calc!G20, G20+L20)</f>
        <v>1595.2049174670128</v>
      </c>
      <c r="O20" s="1">
        <f t="shared" si="0"/>
        <v>0.45292293764895147</v>
      </c>
      <c r="P20" s="1">
        <f t="shared" si="1"/>
        <v>0.54707706235104847</v>
      </c>
      <c r="Q20" s="3" t="str">
        <f>Games!N20</f>
        <v/>
      </c>
      <c r="R20" s="1" t="str">
        <f t="shared" si="2"/>
        <v/>
      </c>
      <c r="S20" s="1" t="str">
        <f>IF(ISBLANK(Games!L20), "",IF(Q20=B20, C20, B20))</f>
        <v/>
      </c>
      <c r="T20" s="1" t="str">
        <f t="shared" si="3"/>
        <v>PHI</v>
      </c>
      <c r="U20" s="1" t="str">
        <f t="shared" si="4"/>
        <v>ATL</v>
      </c>
      <c r="V20" s="1">
        <f t="shared" si="5"/>
        <v>1532.3725916490771</v>
      </c>
      <c r="W20" s="1">
        <f t="shared" si="6"/>
        <v>1595.2049174670128</v>
      </c>
    </row>
    <row r="21" spans="1:23" x14ac:dyDescent="0.45">
      <c r="A21" t="str">
        <f>Schedule!A21</f>
        <v>2024-03-29</v>
      </c>
      <c r="B21" t="str">
        <f>Schedule!B21</f>
        <v>TBR</v>
      </c>
      <c r="C21" t="str">
        <f>Schedule!C21</f>
        <v>TOR</v>
      </c>
      <c r="D21">
        <f>Schedule!D21</f>
        <v>1537.2568075547799</v>
      </c>
      <c r="E21">
        <f>Schedule!E21</f>
        <v>1536.86484917293</v>
      </c>
      <c r="F21" cm="1">
        <f t="array" ref="F21">_xlfn.XLOOKUP(B21, $T$1:$T20, $V$1:$V20, D21, 0, -1)</f>
        <v>1531.6295452010067</v>
      </c>
      <c r="G21" cm="1">
        <f t="array" ref="G21">_xlfn.XLOOKUP(C21, $U$1:$U20, $W$1:$W20, E21, 0, -1)</f>
        <v>1542.4921115267032</v>
      </c>
      <c r="H21">
        <f>Schedule!F21</f>
        <v>0.124324324324324</v>
      </c>
      <c r="I21" t="str">
        <f>IF(ISBLANK(Games!D21), "", Games!D21)</f>
        <v/>
      </c>
      <c r="J21" t="str">
        <f>IF(ISBLANK(Games!E21), "", Games!E21)</f>
        <v/>
      </c>
      <c r="K21" t="str">
        <f>IF(ISBLANK(Games!D21), "",VLOOKUP(I21, 'Pitchers Pre-Season'!$B$2:$X$790, 23, FALSE))</f>
        <v/>
      </c>
      <c r="L21" t="str">
        <f>IF(ISBLANK(Games!E21), "",VLOOKUP(J21, 'Pitchers Pre-Season'!$B$2:$X$790, 23, FALSE))</f>
        <v/>
      </c>
      <c r="M21">
        <f>IF(ISBLANK(Games!D21), Calc!F21, F21+K21)</f>
        <v>1531.6295452010067</v>
      </c>
      <c r="N21">
        <f>IF(ISBLANK(Games!E21), Calc!G21, G21+L21)</f>
        <v>1542.4921115267032</v>
      </c>
      <c r="O21" s="1">
        <f t="shared" si="0"/>
        <v>0.5465347641936561</v>
      </c>
      <c r="P21" s="1">
        <f t="shared" si="1"/>
        <v>0.4534652358063439</v>
      </c>
      <c r="Q21" s="3" t="str">
        <f>Games!N21</f>
        <v>TBR</v>
      </c>
      <c r="R21" s="1" t="str">
        <f t="shared" si="2"/>
        <v>TBR</v>
      </c>
      <c r="S21" s="1" t="str">
        <f>IF(ISBLANK(Games!L21), "",IF(Q21=B21, C21, B21))</f>
        <v>TOR</v>
      </c>
      <c r="T21" s="1" t="str">
        <f t="shared" si="3"/>
        <v>TBR</v>
      </c>
      <c r="U21" s="1" t="str">
        <f t="shared" si="4"/>
        <v>TOR</v>
      </c>
      <c r="V21" s="1">
        <f t="shared" si="5"/>
        <v>1536.1641975590701</v>
      </c>
      <c r="W21" s="1">
        <f t="shared" si="6"/>
        <v>1537.9574591686398</v>
      </c>
    </row>
    <row r="22" spans="1:23" x14ac:dyDescent="0.45">
      <c r="A22" t="str">
        <f>Schedule!A22</f>
        <v>2024-03-29</v>
      </c>
      <c r="B22" t="str">
        <f>Schedule!B22</f>
        <v>MIA</v>
      </c>
      <c r="C22" t="str">
        <f>Schedule!C22</f>
        <v>PIT</v>
      </c>
      <c r="D22">
        <f>Schedule!D22</f>
        <v>1488.4482383178499</v>
      </c>
      <c r="E22">
        <f>Schedule!E22</f>
        <v>1468.3919248330999</v>
      </c>
      <c r="F22" cm="1">
        <f t="array" ref="F22">_xlfn.XLOOKUP(B22, $T$1:$T21, $V$1:$V21, D22, 0, -1)</f>
        <v>1482.9311667798806</v>
      </c>
      <c r="G22" cm="1">
        <f t="array" ref="G22">_xlfn.XLOOKUP(C22, $U$1:$U21, $W$1:$W21, E22, 0, -1)</f>
        <v>1473.9089963710692</v>
      </c>
      <c r="H22">
        <f>Schedule!F22</f>
        <v>4.5751633986928102E-2</v>
      </c>
      <c r="I22" t="str">
        <f>IF(ISBLANK(Games!D22), "", Games!D22)</f>
        <v/>
      </c>
      <c r="J22" t="str">
        <f>IF(ISBLANK(Games!E22), "", Games!E22)</f>
        <v/>
      </c>
      <c r="K22" t="str">
        <f>IF(ISBLANK(Games!D22), "",VLOOKUP(I22, 'Pitchers Pre-Season'!$B$2:$X$790, 23, FALSE))</f>
        <v/>
      </c>
      <c r="L22" t="str">
        <f>IF(ISBLANK(Games!E22), "",VLOOKUP(J22, 'Pitchers Pre-Season'!$B$2:$X$790, 23, FALSE))</f>
        <v/>
      </c>
      <c r="M22">
        <f>IF(ISBLANK(Games!D22), Calc!F22, F22+K22)</f>
        <v>1482.9311667798806</v>
      </c>
      <c r="N22">
        <f>IF(ISBLANK(Games!E22), Calc!G22, G22+L22)</f>
        <v>1473.9089963710692</v>
      </c>
      <c r="O22" s="1">
        <f t="shared" si="0"/>
        <v>0.53585684621672203</v>
      </c>
      <c r="P22" s="1">
        <f t="shared" si="1"/>
        <v>0.46414315378327797</v>
      </c>
      <c r="Q22" s="3" t="str">
        <f>Games!N22</f>
        <v>PIT</v>
      </c>
      <c r="R22" s="1" t="str">
        <f t="shared" si="2"/>
        <v>PIT</v>
      </c>
      <c r="S22" s="1" t="str">
        <f>IF(ISBLANK(Games!L22), "",IF(Q22=B22, C22, B22))</f>
        <v>MIA</v>
      </c>
      <c r="T22" s="1" t="str">
        <f t="shared" si="3"/>
        <v>MIA</v>
      </c>
      <c r="U22" s="1" t="str">
        <f t="shared" si="4"/>
        <v>PIT</v>
      </c>
      <c r="V22" s="1">
        <f t="shared" si="5"/>
        <v>1477.5725983177135</v>
      </c>
      <c r="W22" s="1">
        <f t="shared" si="6"/>
        <v>1479.2675648332363</v>
      </c>
    </row>
    <row r="23" spans="1:23" x14ac:dyDescent="0.45">
      <c r="A23" t="str">
        <f>Schedule!A23</f>
        <v>2024-03-29</v>
      </c>
      <c r="B23" t="str">
        <f>Schedule!B23</f>
        <v>HOU</v>
      </c>
      <c r="C23" t="str">
        <f>Schedule!C23</f>
        <v>NYY</v>
      </c>
      <c r="D23">
        <f>Schedule!D23</f>
        <v>1559.22207084247</v>
      </c>
      <c r="E23">
        <f>Schedule!E23</f>
        <v>1539.4562396036399</v>
      </c>
      <c r="F23" cm="1">
        <f t="array" ref="F23">_xlfn.XLOOKUP(B23, $T$1:$T22, $V$1:$V22, D23, 0, -1)</f>
        <v>1554.1420057828705</v>
      </c>
      <c r="G23" cm="1">
        <f t="array" ref="G23">_xlfn.XLOOKUP(C23, $U$1:$U22, $W$1:$W22, E23, 0, -1)</f>
        <v>1544.5363046632394</v>
      </c>
      <c r="H23">
        <f>Schedule!F23</f>
        <v>-4.08163265306122E-2</v>
      </c>
      <c r="I23" t="str">
        <f>IF(ISBLANK(Games!D23), "", Games!D23)</f>
        <v/>
      </c>
      <c r="J23" t="str">
        <f>IF(ISBLANK(Games!E23), "", Games!E23)</f>
        <v/>
      </c>
      <c r="K23" t="str">
        <f>IF(ISBLANK(Games!D23), "",VLOOKUP(I23, 'Pitchers Pre-Season'!$B$2:$X$790, 23, FALSE))</f>
        <v/>
      </c>
      <c r="L23" t="str">
        <f>IF(ISBLANK(Games!E23), "",VLOOKUP(J23, 'Pitchers Pre-Season'!$B$2:$X$790, 23, FALSE))</f>
        <v/>
      </c>
      <c r="M23">
        <f>IF(ISBLANK(Games!D23), Calc!F23, F23+K23)</f>
        <v>1554.1420057828705</v>
      </c>
      <c r="N23">
        <f>IF(ISBLANK(Games!E23), Calc!G23, G23+L23)</f>
        <v>1544.5363046632394</v>
      </c>
      <c r="O23" s="1">
        <f t="shared" si="0"/>
        <v>0.49341203074761636</v>
      </c>
      <c r="P23" s="1">
        <f t="shared" si="1"/>
        <v>0.5065879692523837</v>
      </c>
      <c r="Q23" s="3" t="str">
        <f>Games!N23</f>
        <v>NYY</v>
      </c>
      <c r="R23" s="1" t="str">
        <f t="shared" si="2"/>
        <v>NYY</v>
      </c>
      <c r="S23" s="1" t="str">
        <f>IF(ISBLANK(Games!L23), "",IF(Q23=B23, C23, B23))</f>
        <v>HOU</v>
      </c>
      <c r="T23" s="1" t="str">
        <f t="shared" si="3"/>
        <v>HOU</v>
      </c>
      <c r="U23" s="1" t="str">
        <f t="shared" si="4"/>
        <v>NYY</v>
      </c>
      <c r="V23" s="1">
        <f t="shared" si="5"/>
        <v>1549.2078854753943</v>
      </c>
      <c r="W23" s="1">
        <f t="shared" si="6"/>
        <v>1549.4704249707156</v>
      </c>
    </row>
    <row r="24" spans="1:23" x14ac:dyDescent="0.45">
      <c r="A24" t="str">
        <f>Schedule!A24</f>
        <v>2024-03-29</v>
      </c>
      <c r="B24" t="str">
        <f>Schedule!B24</f>
        <v>ARI</v>
      </c>
      <c r="C24" t="str">
        <f>Schedule!C24</f>
        <v>COL</v>
      </c>
      <c r="D24">
        <f>Schedule!D24</f>
        <v>1517.8440011816001</v>
      </c>
      <c r="E24">
        <f>Schedule!E24</f>
        <v>1418.47649220432</v>
      </c>
      <c r="F24" cm="1">
        <f t="array" ref="F24">_xlfn.XLOOKUP(B24, $T$1:$T23, $V$1:$V23, D24, 0, -1)</f>
        <v>1521.1985788932425</v>
      </c>
      <c r="G24" cm="1">
        <f t="array" ref="G24">_xlfn.XLOOKUP(C24, $U$1:$U23, $W$1:$W23, E24, 0, -1)</f>
        <v>1415.1219144926777</v>
      </c>
      <c r="H24">
        <f>Schedule!F24</f>
        <v>5.0632911392405201E-2</v>
      </c>
      <c r="I24" t="str">
        <f>IF(ISBLANK(Games!D24), "", Games!D24)</f>
        <v/>
      </c>
      <c r="J24" t="str">
        <f>IF(ISBLANK(Games!E24), "", Games!E24)</f>
        <v/>
      </c>
      <c r="K24" t="str">
        <f>IF(ISBLANK(Games!D24), "",VLOOKUP(I24, 'Pitchers Pre-Season'!$B$2:$X$790, 23, FALSE))</f>
        <v/>
      </c>
      <c r="L24" t="str">
        <f>IF(ISBLANK(Games!E24), "",VLOOKUP(J24, 'Pitchers Pre-Season'!$B$2:$X$790, 23, FALSE))</f>
        <v/>
      </c>
      <c r="M24">
        <f>IF(ISBLANK(Games!D24), Calc!F24, F24+K24)</f>
        <v>1521.1985788932425</v>
      </c>
      <c r="N24">
        <f>IF(ISBLANK(Games!E24), Calc!G24, G24+L24)</f>
        <v>1415.1219144926777</v>
      </c>
      <c r="O24" s="1">
        <f t="shared" si="0"/>
        <v>0.67340012695069984</v>
      </c>
      <c r="P24" s="1">
        <f t="shared" si="1"/>
        <v>0.32659987304930005</v>
      </c>
      <c r="Q24" s="3" t="str">
        <f>Games!N24</f>
        <v>ARI</v>
      </c>
      <c r="R24" s="1" t="str">
        <f t="shared" si="2"/>
        <v>ARI</v>
      </c>
      <c r="S24" s="1" t="str">
        <f>IF(ISBLANK(Games!L24), "",IF(Q24=B24, C24, B24))</f>
        <v>COL</v>
      </c>
      <c r="T24" s="1" t="str">
        <f t="shared" si="3"/>
        <v>ARI</v>
      </c>
      <c r="U24" s="1" t="str">
        <f t="shared" si="4"/>
        <v>COL</v>
      </c>
      <c r="V24" s="1">
        <f t="shared" si="5"/>
        <v>1524.4645776237355</v>
      </c>
      <c r="W24" s="1">
        <f t="shared" si="6"/>
        <v>1411.8559157621846</v>
      </c>
    </row>
    <row r="25" spans="1:23" x14ac:dyDescent="0.45">
      <c r="A25" t="str">
        <f>Schedule!A25</f>
        <v>2024-03-29</v>
      </c>
      <c r="B25" t="str">
        <f>Schedule!B25</f>
        <v>OAK</v>
      </c>
      <c r="C25" t="str">
        <f>Schedule!C25</f>
        <v>CLE</v>
      </c>
      <c r="D25">
        <f>Schedule!D25</f>
        <v>1427.1354796158</v>
      </c>
      <c r="E25">
        <f>Schedule!E25</f>
        <v>1503.8938502056101</v>
      </c>
      <c r="F25" cm="1">
        <f t="array" ref="F25">_xlfn.XLOOKUP(B25, $T$1:$T24, $V$1:$V24, D25, 0, -1)</f>
        <v>1423.1914372760109</v>
      </c>
      <c r="G25" cm="1">
        <f t="array" ref="G25">_xlfn.XLOOKUP(C25, $U$1:$U24, $W$1:$W24, E25, 0, -1)</f>
        <v>1507.8378925453992</v>
      </c>
      <c r="H25">
        <f>Schedule!F25</f>
        <v>6.2111801242235101E-3</v>
      </c>
      <c r="I25" t="str">
        <f>IF(ISBLANK(Games!D25), "", Games!D25)</f>
        <v/>
      </c>
      <c r="J25" t="str">
        <f>IF(ISBLANK(Games!E25), "", Games!E25)</f>
        <v/>
      </c>
      <c r="K25" t="str">
        <f>IF(ISBLANK(Games!D25), "",VLOOKUP(I25, 'Pitchers Pre-Season'!$B$2:$X$790, 23, FALSE))</f>
        <v/>
      </c>
      <c r="L25" t="str">
        <f>IF(ISBLANK(Games!E25), "",VLOOKUP(J25, 'Pitchers Pre-Season'!$B$2:$X$790, 23, FALSE))</f>
        <v/>
      </c>
      <c r="M25">
        <f>IF(ISBLANK(Games!D25), Calc!F25, F25+K25)</f>
        <v>1423.1914372760109</v>
      </c>
      <c r="N25">
        <f>IF(ISBLANK(Games!E25), Calc!G25, G25+L25)</f>
        <v>1507.8378925453992</v>
      </c>
      <c r="O25" s="1">
        <f t="shared" si="0"/>
        <v>0.38364386192663485</v>
      </c>
      <c r="P25" s="1">
        <f t="shared" si="1"/>
        <v>0.61635613807336509</v>
      </c>
      <c r="Q25" s="3" t="str">
        <f>Games!N25</f>
        <v>CLE</v>
      </c>
      <c r="R25" s="1" t="str">
        <f t="shared" si="2"/>
        <v>CLE</v>
      </c>
      <c r="S25" s="1" t="str">
        <f>IF(ISBLANK(Games!L25), "",IF(Q25=B25, C25, B25))</f>
        <v>OAK</v>
      </c>
      <c r="T25" s="1" t="str">
        <f t="shared" si="3"/>
        <v>OAK</v>
      </c>
      <c r="U25" s="1" t="str">
        <f t="shared" si="4"/>
        <v>CLE</v>
      </c>
      <c r="V25" s="1">
        <f t="shared" si="5"/>
        <v>1419.3549986567446</v>
      </c>
      <c r="W25" s="1">
        <f t="shared" si="6"/>
        <v>1511.6743311646655</v>
      </c>
    </row>
    <row r="26" spans="1:23" x14ac:dyDescent="0.45">
      <c r="A26" t="str">
        <f>Schedule!A26</f>
        <v>2024-03-29</v>
      </c>
      <c r="B26" t="str">
        <f>Schedule!B26</f>
        <v>SEA</v>
      </c>
      <c r="C26" t="str">
        <f>Schedule!C26</f>
        <v>BOS</v>
      </c>
      <c r="D26">
        <f>Schedule!D26</f>
        <v>1526.2027098211199</v>
      </c>
      <c r="E26">
        <f>Schedule!E26</f>
        <v>1500.26839934439</v>
      </c>
      <c r="F26" cm="1">
        <f t="array" ref="F26">_xlfn.XLOOKUP(B26, $T$1:$T25, $V$1:$V25, D26, 0, -1)</f>
        <v>1520.7178171860196</v>
      </c>
      <c r="G26" cm="1">
        <f t="array" ref="G26">_xlfn.XLOOKUP(C26, $U$1:$U25, $W$1:$W25, E26, 0, -1)</f>
        <v>1505.7532919794903</v>
      </c>
      <c r="H26">
        <f>Schedule!F26</f>
        <v>2.2471910112359699E-2</v>
      </c>
      <c r="I26" t="str">
        <f>IF(ISBLANK(Games!D26), "", Games!D26)</f>
        <v/>
      </c>
      <c r="J26" t="str">
        <f>IF(ISBLANK(Games!E26), "", Games!E26)</f>
        <v/>
      </c>
      <c r="K26" t="str">
        <f>IF(ISBLANK(Games!D26), "",VLOOKUP(I26, 'Pitchers Pre-Season'!$B$2:$X$790, 23, FALSE))</f>
        <v/>
      </c>
      <c r="L26" t="str">
        <f>IF(ISBLANK(Games!E26), "",VLOOKUP(J26, 'Pitchers Pre-Season'!$B$2:$X$790, 23, FALSE))</f>
        <v/>
      </c>
      <c r="M26">
        <f>IF(ISBLANK(Games!D26), Calc!F26, F26+K26)</f>
        <v>1520.7178171860196</v>
      </c>
      <c r="N26">
        <f>IF(ISBLANK(Games!E26), Calc!G26, G26+L26)</f>
        <v>1505.7532919794903</v>
      </c>
      <c r="O26" s="1">
        <f t="shared" si="0"/>
        <v>0.53275833059216804</v>
      </c>
      <c r="P26" s="1">
        <f t="shared" si="1"/>
        <v>0.46724166940783191</v>
      </c>
      <c r="Q26" s="3" t="str">
        <f>Games!N26</f>
        <v>SEA</v>
      </c>
      <c r="R26" s="1" t="str">
        <f t="shared" si="2"/>
        <v>SEA</v>
      </c>
      <c r="S26" s="1" t="str">
        <f>IF(ISBLANK(Games!L26), "",IF(Q26=B26, C26, B26))</f>
        <v>BOS</v>
      </c>
      <c r="T26" s="1" t="str">
        <f t="shared" si="3"/>
        <v>SEA</v>
      </c>
      <c r="U26" s="1" t="str">
        <f t="shared" si="4"/>
        <v>BOS</v>
      </c>
      <c r="V26" s="1">
        <f t="shared" si="5"/>
        <v>1525.3902338800979</v>
      </c>
      <c r="W26" s="1">
        <f t="shared" si="6"/>
        <v>1501.080875285412</v>
      </c>
    </row>
    <row r="27" spans="1:23" x14ac:dyDescent="0.45">
      <c r="A27" t="str">
        <f>Schedule!A27</f>
        <v>2024-03-29</v>
      </c>
      <c r="B27" t="str">
        <f>Schedule!B27</f>
        <v>SDP</v>
      </c>
      <c r="C27" t="str">
        <f>Schedule!C27</f>
        <v>SFG</v>
      </c>
      <c r="D27">
        <f>Schedule!D27</f>
        <v>1513.7838452168801</v>
      </c>
      <c r="E27">
        <f>Schedule!E27</f>
        <v>1501.1235706124401</v>
      </c>
      <c r="F27" cm="1">
        <f t="array" ref="F27">_xlfn.XLOOKUP(B27, $T$1:$T26, $V$1:$V26, D27, 0, -1)</f>
        <v>1513.9293686751871</v>
      </c>
      <c r="G27" cm="1">
        <f t="array" ref="G27">_xlfn.XLOOKUP(C27, $U$1:$U26, $W$1:$W26, E27, 0, -1)</f>
        <v>1496.385857654712</v>
      </c>
      <c r="H27">
        <f>Schedule!F27</f>
        <v>2.9239766081871298E-2</v>
      </c>
      <c r="I27" t="str">
        <f>IF(ISBLANK(Games!D27), "", Games!D27)</f>
        <v/>
      </c>
      <c r="J27" t="str">
        <f>IF(ISBLANK(Games!E27), "", Games!E27)</f>
        <v/>
      </c>
      <c r="K27" t="str">
        <f>IF(ISBLANK(Games!D27), "",VLOOKUP(I27, 'Pitchers Pre-Season'!$B$2:$X$790, 23, FALSE))</f>
        <v/>
      </c>
      <c r="L27" t="str">
        <f>IF(ISBLANK(Games!E27), "",VLOOKUP(J27, 'Pitchers Pre-Season'!$B$2:$X$790, 23, FALSE))</f>
        <v/>
      </c>
      <c r="M27">
        <f>IF(ISBLANK(Games!D27), Calc!F27, F27+K27)</f>
        <v>1513.9293686751871</v>
      </c>
      <c r="N27">
        <f>IF(ISBLANK(Games!E27), Calc!G27, G27+L27)</f>
        <v>1496.385857654712</v>
      </c>
      <c r="O27" s="1">
        <f t="shared" si="0"/>
        <v>0.53984558943261851</v>
      </c>
      <c r="P27" s="1">
        <f t="shared" si="1"/>
        <v>0.46015441056738143</v>
      </c>
      <c r="Q27" s="3" t="str">
        <f>Games!N27</f>
        <v>SFG</v>
      </c>
      <c r="R27" s="1" t="str">
        <f t="shared" si="2"/>
        <v>SFG</v>
      </c>
      <c r="S27" s="1" t="str">
        <f>IF(ISBLANK(Games!L27), "",IF(Q27=B27, C27, B27))</f>
        <v>SDP</v>
      </c>
      <c r="T27" s="1" t="str">
        <f t="shared" si="3"/>
        <v>SDP</v>
      </c>
      <c r="U27" s="1" t="str">
        <f t="shared" si="4"/>
        <v>SFG</v>
      </c>
      <c r="V27" s="1">
        <f t="shared" si="5"/>
        <v>1508.5309127808609</v>
      </c>
      <c r="W27" s="1">
        <f t="shared" si="6"/>
        <v>1501.7843135490382</v>
      </c>
    </row>
    <row r="28" spans="1:23" x14ac:dyDescent="0.45">
      <c r="A28" t="str">
        <f>Schedule!A28</f>
        <v>2024-03-29</v>
      </c>
      <c r="B28" t="str">
        <f>Schedule!B28</f>
        <v>LAD</v>
      </c>
      <c r="C28" t="str">
        <f>Schedule!C28</f>
        <v>STL</v>
      </c>
      <c r="D28">
        <f>Schedule!D28</f>
        <v>1588.6730971234199</v>
      </c>
      <c r="E28">
        <f>Schedule!E28</f>
        <v>1506.4629567151301</v>
      </c>
      <c r="F28" cm="1">
        <f t="array" ref="F28">_xlfn.XLOOKUP(B28, $T$1:$T27, $V$1:$V27, D28, 0, -1)</f>
        <v>1586.2486827104965</v>
      </c>
      <c r="G28" cm="1">
        <f t="array" ref="G28">_xlfn.XLOOKUP(C28, $U$1:$U27, $W$1:$W27, E28, 0, -1)</f>
        <v>1502.6127446232988</v>
      </c>
      <c r="H28">
        <f>Schedule!F28</f>
        <v>4.2654028436019002E-2</v>
      </c>
      <c r="I28" t="str">
        <f>IF(ISBLANK(Games!D28), "", Games!D28)</f>
        <v>Bobby Miller</v>
      </c>
      <c r="J28" t="str">
        <f>IF(ISBLANK(Games!E28), "", Games!E28)</f>
        <v>Zack Thompson</v>
      </c>
      <c r="K28">
        <f>IF(ISBLANK(Games!D28), "",VLOOKUP(I28, 'Pitchers Pre-Season'!$B$2:$X$790, 23, FALSE))</f>
        <v>23.596284835457041</v>
      </c>
      <c r="L28">
        <f>IF(ISBLANK(Games!E28), "",VLOOKUP(J28, 'Pitchers Pre-Season'!$B$2:$X$790, 23, FALSE))</f>
        <v>-10.856654260870947</v>
      </c>
      <c r="M28">
        <f>IF(ISBLANK(Games!D28), Calc!F28, F28+K28)</f>
        <v>1609.8449675459535</v>
      </c>
      <c r="N28">
        <f>IF(ISBLANK(Games!E28), Calc!G28, G28+L28)</f>
        <v>1491.7560903624278</v>
      </c>
      <c r="O28" s="1">
        <f t="shared" si="0"/>
        <v>0.68501531814305983</v>
      </c>
      <c r="P28" s="1">
        <f t="shared" si="1"/>
        <v>0.31498468185694034</v>
      </c>
      <c r="Q28" s="3" t="str">
        <f>Games!N28</f>
        <v>LAD</v>
      </c>
      <c r="R28" s="1" t="str">
        <f t="shared" si="2"/>
        <v>LAD</v>
      </c>
      <c r="S28" s="1" t="str">
        <f>IF(ISBLANK(Games!L28), "",IF(Q28=B28, C28, B28))</f>
        <v>STL</v>
      </c>
      <c r="T28" s="1" t="str">
        <f t="shared" si="3"/>
        <v>LAD</v>
      </c>
      <c r="U28" s="1" t="str">
        <f t="shared" si="4"/>
        <v>STL</v>
      </c>
      <c r="V28" s="1">
        <f t="shared" si="5"/>
        <v>1589.3985295290659</v>
      </c>
      <c r="W28" s="1">
        <f t="shared" si="6"/>
        <v>1499.4628978047294</v>
      </c>
    </row>
    <row r="29" spans="1:23" x14ac:dyDescent="0.45">
      <c r="A29" t="str">
        <f>Schedule!A29</f>
        <v>2024-03-30</v>
      </c>
      <c r="B29" t="str">
        <f>Schedule!B29</f>
        <v>NYM</v>
      </c>
      <c r="C29" t="str">
        <f>Schedule!C29</f>
        <v>MIL</v>
      </c>
      <c r="D29">
        <f>Schedule!D29</f>
        <v>1505.1761432511801</v>
      </c>
      <c r="E29">
        <f>Schedule!E29</f>
        <v>1511.74507850229</v>
      </c>
      <c r="F29" cm="1">
        <f t="array" ref="F29">_xlfn.XLOOKUP(B29, $T$1:$T28, $V$1:$V28, D29, 0, -1)</f>
        <v>1499.7593029293687</v>
      </c>
      <c r="G29" cm="1">
        <f t="array" ref="G29">_xlfn.XLOOKUP(C29, $U$1:$U28, $W$1:$W28, E29, 0, -1)</f>
        <v>1517.1619188241013</v>
      </c>
      <c r="H29">
        <f>Schedule!F29</f>
        <v>0.102272727272727</v>
      </c>
      <c r="I29" t="str">
        <f>IF(ISBLANK(Games!D29), "", Games!D29)</f>
        <v/>
      </c>
      <c r="J29" t="str">
        <f>IF(ISBLANK(Games!E29), "", Games!E29)</f>
        <v/>
      </c>
      <c r="K29" t="str">
        <f>IF(ISBLANK(Games!D29), "",VLOOKUP(I29, 'Pitchers Pre-Season'!$B$2:$X$790, 23, FALSE))</f>
        <v/>
      </c>
      <c r="L29" t="str">
        <f>IF(ISBLANK(Games!E29), "",VLOOKUP(J29, 'Pitchers Pre-Season'!$B$2:$X$790, 23, FALSE))</f>
        <v/>
      </c>
      <c r="M29">
        <f>IF(ISBLANK(Games!D29), Calc!F29, F29+K29)</f>
        <v>1499.7593029293687</v>
      </c>
      <c r="N29">
        <f>IF(ISBLANK(Games!E29), Calc!G29, G29+L29)</f>
        <v>1517.1619188241013</v>
      </c>
      <c r="O29" s="1">
        <f t="shared" si="0"/>
        <v>0.52611290965138346</v>
      </c>
      <c r="P29" s="1">
        <f t="shared" si="1"/>
        <v>0.47388709034861659</v>
      </c>
      <c r="Q29" s="3" t="str">
        <f>Games!N29</f>
        <v>MIL</v>
      </c>
      <c r="R29" s="1" t="str">
        <f t="shared" si="2"/>
        <v>MIL</v>
      </c>
      <c r="S29" s="1" t="str">
        <f>IF(ISBLANK(Games!L29), "",IF(Q29=B29, C29, B29))</f>
        <v>NYM</v>
      </c>
      <c r="T29" s="1" t="str">
        <f t="shared" si="3"/>
        <v>NYM</v>
      </c>
      <c r="U29" s="1" t="str">
        <f t="shared" si="4"/>
        <v>MIL</v>
      </c>
      <c r="V29" s="1">
        <f t="shared" si="5"/>
        <v>1494.4981738328549</v>
      </c>
      <c r="W29" s="1">
        <f t="shared" si="6"/>
        <v>1522.4230479206151</v>
      </c>
    </row>
    <row r="30" spans="1:23" x14ac:dyDescent="0.45">
      <c r="A30" t="str">
        <f>Schedule!A30</f>
        <v>2024-03-30</v>
      </c>
      <c r="B30" t="str">
        <f>Schedule!B30</f>
        <v>CHW</v>
      </c>
      <c r="C30" t="str">
        <f>Schedule!C30</f>
        <v>DET</v>
      </c>
      <c r="D30">
        <f>Schedule!D30</f>
        <v>1433.33420073452</v>
      </c>
      <c r="E30">
        <f>Schedule!E30</f>
        <v>1477.56939209144</v>
      </c>
      <c r="F30" cm="1">
        <f t="array" ref="F30">_xlfn.XLOOKUP(B30, $T$1:$T29, $V$1:$V29, D30, 0, -1)</f>
        <v>1429.1786463033034</v>
      </c>
      <c r="G30" cm="1">
        <f t="array" ref="G30">_xlfn.XLOOKUP(C30, $U$1:$U29, $W$1:$W29, E30, 0, -1)</f>
        <v>1481.7249465226566</v>
      </c>
      <c r="H30">
        <f>Schedule!F30</f>
        <v>-4.2253521126760597E-2</v>
      </c>
      <c r="I30" t="str">
        <f>IF(ISBLANK(Games!D30), "", Games!D30)</f>
        <v/>
      </c>
      <c r="J30" t="str">
        <f>IF(ISBLANK(Games!E30), "", Games!E30)</f>
        <v/>
      </c>
      <c r="K30" t="str">
        <f>IF(ISBLANK(Games!D30), "",VLOOKUP(I30, 'Pitchers Pre-Season'!$B$2:$X$790, 23, FALSE))</f>
        <v/>
      </c>
      <c r="L30" t="str">
        <f>IF(ISBLANK(Games!E30), "",VLOOKUP(J30, 'Pitchers Pre-Season'!$B$2:$X$790, 23, FALSE))</f>
        <v/>
      </c>
      <c r="M30">
        <f>IF(ISBLANK(Games!D30), Calc!F30, F30+K30)</f>
        <v>1429.1786463033034</v>
      </c>
      <c r="N30">
        <f>IF(ISBLANK(Games!E30), Calc!G30, G30+L30)</f>
        <v>1481.7249465226566</v>
      </c>
      <c r="O30" s="1">
        <f t="shared" si="0"/>
        <v>0.40382437810433885</v>
      </c>
      <c r="P30" s="1">
        <f t="shared" si="1"/>
        <v>0.59617562189566109</v>
      </c>
      <c r="Q30" s="3" t="str">
        <f>Games!N30</f>
        <v>DET</v>
      </c>
      <c r="R30" s="1" t="str">
        <f t="shared" si="2"/>
        <v>DET</v>
      </c>
      <c r="S30" s="1" t="str">
        <f>IF(ISBLANK(Games!L30), "",IF(Q30=B30, C30, B30))</f>
        <v>CHW</v>
      </c>
      <c r="T30" s="1" t="str">
        <f t="shared" si="3"/>
        <v>CHW</v>
      </c>
      <c r="U30" s="1" t="str">
        <f t="shared" si="4"/>
        <v>DET</v>
      </c>
      <c r="V30" s="1">
        <f t="shared" si="5"/>
        <v>1425.14040252226</v>
      </c>
      <c r="W30" s="1">
        <f t="shared" si="6"/>
        <v>1485.7631903037</v>
      </c>
    </row>
    <row r="31" spans="1:23" x14ac:dyDescent="0.45">
      <c r="A31" t="str">
        <f>Schedule!A31</f>
        <v>2024-03-30</v>
      </c>
      <c r="B31" t="str">
        <f>Schedule!B31</f>
        <v>BAL</v>
      </c>
      <c r="C31" t="str">
        <f>Schedule!C31</f>
        <v>LAA</v>
      </c>
      <c r="D31">
        <f>Schedule!D31</f>
        <v>1535.1075395159701</v>
      </c>
      <c r="E31">
        <f>Schedule!E31</f>
        <v>1474.3085107648601</v>
      </c>
      <c r="F31" cm="1">
        <f t="array" ref="F31">_xlfn.XLOOKUP(B31, $T$1:$T30, $V$1:$V30, D31, 0, -1)</f>
        <v>1539.1326987671225</v>
      </c>
      <c r="G31" cm="1">
        <f t="array" ref="G31">_xlfn.XLOOKUP(C31, $U$1:$U30, $W$1:$W30, E31, 0, -1)</f>
        <v>1470.2833515137077</v>
      </c>
      <c r="H31">
        <f>Schedule!F31</f>
        <v>2.1739130434782698E-2</v>
      </c>
      <c r="I31" t="str">
        <f>IF(ISBLANK(Games!D31), "", Games!D31)</f>
        <v/>
      </c>
      <c r="J31" t="str">
        <f>IF(ISBLANK(Games!E31), "", Games!E31)</f>
        <v/>
      </c>
      <c r="K31" t="str">
        <f>IF(ISBLANK(Games!D31), "",VLOOKUP(I31, 'Pitchers Pre-Season'!$B$2:$X$790, 23, FALSE))</f>
        <v/>
      </c>
      <c r="L31" t="str">
        <f>IF(ISBLANK(Games!E31), "",VLOOKUP(J31, 'Pitchers Pre-Season'!$B$2:$X$790, 23, FALSE))</f>
        <v/>
      </c>
      <c r="M31">
        <f>IF(ISBLANK(Games!D31), Calc!F31, F31+K31)</f>
        <v>1539.1326987671225</v>
      </c>
      <c r="N31">
        <f>IF(ISBLANK(Games!E31), Calc!G31, G31+L31)</f>
        <v>1470.2833515137077</v>
      </c>
      <c r="O31" s="1">
        <f t="shared" si="0"/>
        <v>0.60867483773489606</v>
      </c>
      <c r="P31" s="1">
        <f t="shared" si="1"/>
        <v>0.39132516226510405</v>
      </c>
      <c r="Q31" s="3" t="str">
        <f>Games!N31</f>
        <v>BAL</v>
      </c>
      <c r="R31" s="1" t="str">
        <f t="shared" si="2"/>
        <v>BAL</v>
      </c>
      <c r="S31" s="1" t="str">
        <f>IF(ISBLANK(Games!L31), "",IF(Q31=B31, C31, B31))</f>
        <v>LAA</v>
      </c>
      <c r="T31" s="1" t="str">
        <f t="shared" si="3"/>
        <v>BAL</v>
      </c>
      <c r="U31" s="1" t="str">
        <f t="shared" si="4"/>
        <v>LAA</v>
      </c>
      <c r="V31" s="1">
        <f t="shared" si="5"/>
        <v>1543.0459503897735</v>
      </c>
      <c r="W31" s="1">
        <f t="shared" si="6"/>
        <v>1466.3700998910567</v>
      </c>
    </row>
    <row r="32" spans="1:23" x14ac:dyDescent="0.45">
      <c r="A32" t="str">
        <f>Schedule!A32</f>
        <v>2024-03-30</v>
      </c>
      <c r="B32" t="str">
        <f>Schedule!B32</f>
        <v>PHI</v>
      </c>
      <c r="C32" t="str">
        <f>Schedule!C32</f>
        <v>ATL</v>
      </c>
      <c r="D32">
        <f>Schedule!D32</f>
        <v>1537.03223861109</v>
      </c>
      <c r="E32">
        <f>Schedule!E32</f>
        <v>1590.545270505</v>
      </c>
      <c r="F32" cm="1">
        <f t="array" ref="F32">_xlfn.XLOOKUP(B32, $T$1:$T31, $V$1:$V31, D32, 0, -1)</f>
        <v>1532.3725916490771</v>
      </c>
      <c r="G32" cm="1">
        <f t="array" ref="G32">_xlfn.XLOOKUP(C32, $U$1:$U31, $W$1:$W31, E32, 0, -1)</f>
        <v>1595.2049174670128</v>
      </c>
      <c r="H32">
        <f>Schedule!F32</f>
        <v>8.4745762711864403E-2</v>
      </c>
      <c r="I32" t="str">
        <f>IF(ISBLANK(Games!D32), "", Games!D32)</f>
        <v/>
      </c>
      <c r="J32" t="str">
        <f>IF(ISBLANK(Games!E32), "", Games!E32)</f>
        <v/>
      </c>
      <c r="K32" t="str">
        <f>IF(ISBLANK(Games!D32), "",VLOOKUP(I32, 'Pitchers Pre-Season'!$B$2:$X$790, 23, FALSE))</f>
        <v/>
      </c>
      <c r="L32" t="str">
        <f>IF(ISBLANK(Games!E32), "",VLOOKUP(J32, 'Pitchers Pre-Season'!$B$2:$X$790, 23, FALSE))</f>
        <v/>
      </c>
      <c r="M32">
        <f>IF(ISBLANK(Games!D32), Calc!F32, F32+K32)</f>
        <v>1532.3725916490771</v>
      </c>
      <c r="N32">
        <f>IF(ISBLANK(Games!E32), Calc!G32, G32+L32)</f>
        <v>1595.2049174670128</v>
      </c>
      <c r="O32" s="1">
        <f t="shared" si="0"/>
        <v>0.45292293764895147</v>
      </c>
      <c r="P32" s="1">
        <f t="shared" si="1"/>
        <v>0.54707706235104847</v>
      </c>
      <c r="Q32" s="3" t="str">
        <f>Games!N32</f>
        <v>ATL</v>
      </c>
      <c r="R32" s="1" t="str">
        <f t="shared" si="2"/>
        <v>ATL</v>
      </c>
      <c r="S32" s="1" t="str">
        <f>IF(ISBLANK(Games!L32), "",IF(Q32=B32, C32, B32))</f>
        <v>PHI</v>
      </c>
      <c r="T32" s="1" t="str">
        <f t="shared" si="3"/>
        <v>PHI</v>
      </c>
      <c r="U32" s="1" t="str">
        <f t="shared" si="4"/>
        <v>ATL</v>
      </c>
      <c r="V32" s="1">
        <f t="shared" si="5"/>
        <v>1527.8433622725877</v>
      </c>
      <c r="W32" s="1">
        <f t="shared" si="6"/>
        <v>1599.7341468435022</v>
      </c>
    </row>
    <row r="33" spans="1:23" x14ac:dyDescent="0.45">
      <c r="A33" t="str">
        <f>Schedule!A33</f>
        <v>2024-03-30</v>
      </c>
      <c r="B33" t="str">
        <f>Schedule!B33</f>
        <v>OAK</v>
      </c>
      <c r="C33" t="str">
        <f>Schedule!C33</f>
        <v>CLE</v>
      </c>
      <c r="D33">
        <f>Schedule!D33</f>
        <v>1427.1354796158</v>
      </c>
      <c r="E33">
        <f>Schedule!E33</f>
        <v>1503.8938502056101</v>
      </c>
      <c r="F33" cm="1">
        <f t="array" ref="F33">_xlfn.XLOOKUP(B33, $T$1:$T32, $V$1:$V32, D33, 0, -1)</f>
        <v>1419.3549986567446</v>
      </c>
      <c r="G33" cm="1">
        <f t="array" ref="G33">_xlfn.XLOOKUP(C33, $U$1:$U32, $W$1:$W32, E33, 0, -1)</f>
        <v>1511.6743311646655</v>
      </c>
      <c r="H33">
        <f>Schedule!F33</f>
        <v>6.2111801242235101E-3</v>
      </c>
      <c r="I33" t="str">
        <f>IF(ISBLANK(Games!D33), "", Games!D33)</f>
        <v/>
      </c>
      <c r="J33" t="str">
        <f>IF(ISBLANK(Games!E33), "", Games!E33)</f>
        <v/>
      </c>
      <c r="K33" t="str">
        <f>IF(ISBLANK(Games!D33), "",VLOOKUP(I33, 'Pitchers Pre-Season'!$B$2:$X$790, 23, FALSE))</f>
        <v/>
      </c>
      <c r="L33" t="str">
        <f>IF(ISBLANK(Games!E33), "",VLOOKUP(J33, 'Pitchers Pre-Season'!$B$2:$X$790, 23, FALSE))</f>
        <v/>
      </c>
      <c r="M33">
        <f>IF(ISBLANK(Games!D33), Calc!F33, F33+K33)</f>
        <v>1419.3549986567446</v>
      </c>
      <c r="N33">
        <f>IF(ISBLANK(Games!E33), Calc!G33, G33+L33)</f>
        <v>1511.6743311646655</v>
      </c>
      <c r="O33" s="1">
        <f t="shared" si="0"/>
        <v>0.3732883629688995</v>
      </c>
      <c r="P33" s="1">
        <f t="shared" si="1"/>
        <v>0.62671163703110044</v>
      </c>
      <c r="Q33" s="3" t="str">
        <f>Games!N33</f>
        <v>CLE</v>
      </c>
      <c r="R33" s="1" t="str">
        <f t="shared" si="2"/>
        <v>CLE</v>
      </c>
      <c r="S33" s="1" t="str">
        <f>IF(ISBLANK(Games!L33), "",IF(Q33=B33, C33, B33))</f>
        <v>OAK</v>
      </c>
      <c r="T33" s="1" t="str">
        <f t="shared" si="3"/>
        <v>OAK</v>
      </c>
      <c r="U33" s="1" t="str">
        <f t="shared" si="4"/>
        <v>CLE</v>
      </c>
      <c r="V33" s="1">
        <f t="shared" si="5"/>
        <v>1415.6221150270555</v>
      </c>
      <c r="W33" s="1">
        <f t="shared" si="6"/>
        <v>1515.4072147943546</v>
      </c>
    </row>
    <row r="34" spans="1:23" x14ac:dyDescent="0.45">
      <c r="A34" t="str">
        <f>Schedule!A34</f>
        <v>2024-03-30</v>
      </c>
      <c r="B34" t="str">
        <f>Schedule!B34</f>
        <v>CIN</v>
      </c>
      <c r="C34" t="str">
        <f>Schedule!C34</f>
        <v>WAS</v>
      </c>
      <c r="D34">
        <f>Schedule!D34</f>
        <v>1496.2510574284499</v>
      </c>
      <c r="E34">
        <f>Schedule!E34</f>
        <v>1422.7330514932301</v>
      </c>
      <c r="F34" cm="1">
        <f t="array" ref="F34">_xlfn.XLOOKUP(B34, $T$1:$T33, $V$1:$V33, D34, 0, -1)</f>
        <v>1500.278005841265</v>
      </c>
      <c r="G34" cm="1">
        <f t="array" ref="G34">_xlfn.XLOOKUP(C34, $U$1:$U33, $W$1:$W33, E34, 0, -1)</f>
        <v>1418.706103080415</v>
      </c>
      <c r="H34">
        <f>Schedule!F34</f>
        <v>-1.38888888888888E-2</v>
      </c>
      <c r="I34" t="str">
        <f>IF(ISBLANK(Games!D34), "", Games!D34)</f>
        <v/>
      </c>
      <c r="J34" t="str">
        <f>IF(ISBLANK(Games!E34), "", Games!E34)</f>
        <v/>
      </c>
      <c r="K34" t="str">
        <f>IF(ISBLANK(Games!D34), "",VLOOKUP(I34, 'Pitchers Pre-Season'!$B$2:$X$790, 23, FALSE))</f>
        <v/>
      </c>
      <c r="L34" t="str">
        <f>IF(ISBLANK(Games!E34), "",VLOOKUP(J34, 'Pitchers Pre-Season'!$B$2:$X$790, 23, FALSE))</f>
        <v/>
      </c>
      <c r="M34">
        <f>IF(ISBLANK(Games!D34), Calc!F34, F34+K34)</f>
        <v>1500.278005841265</v>
      </c>
      <c r="N34">
        <f>IF(ISBLANK(Games!E34), Calc!G34, G34+L34)</f>
        <v>1418.706103080415</v>
      </c>
      <c r="O34" s="1">
        <f t="shared" si="0"/>
        <v>0.60833649446299354</v>
      </c>
      <c r="P34" s="1">
        <f t="shared" si="1"/>
        <v>0.39166350553700657</v>
      </c>
      <c r="Q34" s="3" t="str">
        <f>Games!N34</f>
        <v>WAS</v>
      </c>
      <c r="R34" s="1" t="str">
        <f t="shared" si="2"/>
        <v>WAS</v>
      </c>
      <c r="S34" s="1" t="str">
        <f>IF(ISBLANK(Games!L34), "",IF(Q34=B34, C34, B34))</f>
        <v>CIN</v>
      </c>
      <c r="T34" s="1" t="str">
        <f t="shared" si="3"/>
        <v>CIN</v>
      </c>
      <c r="U34" s="1" t="str">
        <f t="shared" si="4"/>
        <v>WAS</v>
      </c>
      <c r="V34" s="1">
        <f t="shared" si="5"/>
        <v>1494.1946408966351</v>
      </c>
      <c r="W34" s="1">
        <f t="shared" si="6"/>
        <v>1424.7894680250449</v>
      </c>
    </row>
    <row r="35" spans="1:23" x14ac:dyDescent="0.45">
      <c r="A35" t="str">
        <f>Schedule!A35</f>
        <v>2024-03-30</v>
      </c>
      <c r="B35" t="str">
        <f>Schedule!B35</f>
        <v>TBR</v>
      </c>
      <c r="C35" t="str">
        <f>Schedule!C35</f>
        <v>TOR</v>
      </c>
      <c r="D35">
        <f>Schedule!D35</f>
        <v>1537.2568075547799</v>
      </c>
      <c r="E35">
        <f>Schedule!E35</f>
        <v>1536.86484917293</v>
      </c>
      <c r="F35" cm="1">
        <f t="array" ref="F35">_xlfn.XLOOKUP(B35, $T$1:$T34, $V$1:$V34, D35, 0, -1)</f>
        <v>1536.1641975590701</v>
      </c>
      <c r="G35" cm="1">
        <f t="array" ref="G35">_xlfn.XLOOKUP(C35, $U$1:$U34, $W$1:$W34, E35, 0, -1)</f>
        <v>1537.9574591686398</v>
      </c>
      <c r="H35">
        <f>Schedule!F35</f>
        <v>0.124324324324324</v>
      </c>
      <c r="I35" t="str">
        <f>IF(ISBLANK(Games!D35), "", Games!D35)</f>
        <v/>
      </c>
      <c r="J35" t="str">
        <f>IF(ISBLANK(Games!E35), "", Games!E35)</f>
        <v/>
      </c>
      <c r="K35" t="str">
        <f>IF(ISBLANK(Games!D35), "",VLOOKUP(I35, 'Pitchers Pre-Season'!$B$2:$X$790, 23, FALSE))</f>
        <v/>
      </c>
      <c r="L35" t="str">
        <f>IF(ISBLANK(Games!E35), "",VLOOKUP(J35, 'Pitchers Pre-Season'!$B$2:$X$790, 23, FALSE))</f>
        <v/>
      </c>
      <c r="M35">
        <f>IF(ISBLANK(Games!D35), Calc!F35, F35+K35)</f>
        <v>1536.1641975590701</v>
      </c>
      <c r="N35">
        <f>IF(ISBLANK(Games!E35), Calc!G35, G35+L35)</f>
        <v>1537.9574591686398</v>
      </c>
      <c r="O35" s="1">
        <f t="shared" si="0"/>
        <v>0.55958147417259618</v>
      </c>
      <c r="P35" s="1">
        <f t="shared" si="1"/>
        <v>0.44041852582740393</v>
      </c>
      <c r="Q35" s="3" t="str">
        <f>Games!N35</f>
        <v>TBR</v>
      </c>
      <c r="R35" s="1" t="str">
        <f t="shared" si="2"/>
        <v>TBR</v>
      </c>
      <c r="S35" s="1" t="str">
        <f>IF(ISBLANK(Games!L35), "",IF(Q35=B35, C35, B35))</f>
        <v>TOR</v>
      </c>
      <c r="T35" s="1" t="str">
        <f t="shared" si="3"/>
        <v>TBR</v>
      </c>
      <c r="U35" s="1" t="str">
        <f t="shared" si="4"/>
        <v>TOR</v>
      </c>
      <c r="V35" s="1">
        <f t="shared" si="5"/>
        <v>1540.5683828173442</v>
      </c>
      <c r="W35" s="1">
        <f t="shared" si="6"/>
        <v>1533.5532739103658</v>
      </c>
    </row>
    <row r="36" spans="1:23" x14ac:dyDescent="0.45">
      <c r="A36" t="str">
        <f>Schedule!A36</f>
        <v>2024-03-30</v>
      </c>
      <c r="B36" t="str">
        <f>Schedule!B36</f>
        <v>KCR</v>
      </c>
      <c r="C36" t="str">
        <f>Schedule!C36</f>
        <v>MIN</v>
      </c>
      <c r="D36">
        <f>Schedule!D36</f>
        <v>1455.5883504191299</v>
      </c>
      <c r="E36">
        <f>Schedule!E36</f>
        <v>1535.44519643647</v>
      </c>
      <c r="F36" cm="1">
        <f t="array" ref="F36">_xlfn.XLOOKUP(B36, $T$1:$T35, $V$1:$V35, D36, 0, -1)</f>
        <v>1450.7673505432206</v>
      </c>
      <c r="G36" cm="1">
        <f t="array" ref="G36">_xlfn.XLOOKUP(C36, $U$1:$U35, $W$1:$W35, E36, 0, -1)</f>
        <v>1540.2661963123794</v>
      </c>
      <c r="H36">
        <f>Schedule!F36</f>
        <v>0.19008264462809901</v>
      </c>
      <c r="I36" t="str">
        <f>IF(ISBLANK(Games!D36), "", Games!D36)</f>
        <v/>
      </c>
      <c r="J36" t="str">
        <f>IF(ISBLANK(Games!E36), "", Games!E36)</f>
        <v/>
      </c>
      <c r="K36" t="str">
        <f>IF(ISBLANK(Games!D36), "",VLOOKUP(I36, 'Pitchers Pre-Season'!$B$2:$X$790, 23, FALSE))</f>
        <v/>
      </c>
      <c r="L36" t="str">
        <f>IF(ISBLANK(Games!E36), "",VLOOKUP(J36, 'Pitchers Pre-Season'!$B$2:$X$790, 23, FALSE))</f>
        <v/>
      </c>
      <c r="M36">
        <f>IF(ISBLANK(Games!D36), Calc!F36, F36+K36)</f>
        <v>1450.7673505432206</v>
      </c>
      <c r="N36">
        <f>IF(ISBLANK(Games!E36), Calc!G36, G36+L36)</f>
        <v>1540.2661963123794</v>
      </c>
      <c r="O36" s="1">
        <f t="shared" si="0"/>
        <v>0.46901739594889125</v>
      </c>
      <c r="P36" s="1">
        <f t="shared" si="1"/>
        <v>0.53098260405110875</v>
      </c>
      <c r="Q36" s="3" t="str">
        <f>Games!N36</f>
        <v>MIN</v>
      </c>
      <c r="R36" s="1" t="str">
        <f t="shared" si="2"/>
        <v>MIN</v>
      </c>
      <c r="S36" s="1" t="str">
        <f>IF(ISBLANK(Games!L36), "",IF(Q36=B36, C36, B36))</f>
        <v>KCR</v>
      </c>
      <c r="T36" s="1" t="str">
        <f t="shared" si="3"/>
        <v>KCR</v>
      </c>
      <c r="U36" s="1" t="str">
        <f t="shared" si="4"/>
        <v>MIN</v>
      </c>
      <c r="V36" s="1">
        <f t="shared" si="5"/>
        <v>1446.0771765837317</v>
      </c>
      <c r="W36" s="1">
        <f t="shared" si="6"/>
        <v>1544.9563702718683</v>
      </c>
    </row>
    <row r="37" spans="1:23" x14ac:dyDescent="0.45">
      <c r="A37" t="str">
        <f>Schedule!A37</f>
        <v>2024-03-30</v>
      </c>
      <c r="B37" t="str">
        <f>Schedule!B37</f>
        <v>MIA</v>
      </c>
      <c r="C37" t="str">
        <f>Schedule!C37</f>
        <v>PIT</v>
      </c>
      <c r="D37">
        <f>Schedule!D37</f>
        <v>1488.4482383178499</v>
      </c>
      <c r="E37">
        <f>Schedule!E37</f>
        <v>1468.3919248330999</v>
      </c>
      <c r="F37" cm="1">
        <f t="array" ref="F37">_xlfn.XLOOKUP(B37, $T$1:$T36, $V$1:$V36, D37, 0, -1)</f>
        <v>1477.5725983177135</v>
      </c>
      <c r="G37" cm="1">
        <f t="array" ref="G37">_xlfn.XLOOKUP(C37, $U$1:$U36, $W$1:$W36, E37, 0, -1)</f>
        <v>1479.2675648332363</v>
      </c>
      <c r="H37">
        <f>Schedule!F37</f>
        <v>4.5751633986928102E-2</v>
      </c>
      <c r="I37" t="str">
        <f>IF(ISBLANK(Games!D37), "", Games!D37)</f>
        <v/>
      </c>
      <c r="J37" t="str">
        <f>IF(ISBLANK(Games!E37), "", Games!E37)</f>
        <v/>
      </c>
      <c r="K37" t="str">
        <f>IF(ISBLANK(Games!D37), "",VLOOKUP(I37, 'Pitchers Pre-Season'!$B$2:$X$790, 23, FALSE))</f>
        <v/>
      </c>
      <c r="L37" t="str">
        <f>IF(ISBLANK(Games!E37), "",VLOOKUP(J37, 'Pitchers Pre-Season'!$B$2:$X$790, 23, FALSE))</f>
        <v/>
      </c>
      <c r="M37">
        <f>IF(ISBLANK(Games!D37), Calc!F37, F37+K37)</f>
        <v>1477.5725983177135</v>
      </c>
      <c r="N37">
        <f>IF(ISBLANK(Games!E37), Calc!G37, G37+L37)</f>
        <v>1479.2675648332363</v>
      </c>
      <c r="O37" s="1">
        <f t="shared" si="0"/>
        <v>0.52043658344968458</v>
      </c>
      <c r="P37" s="1">
        <f t="shared" si="1"/>
        <v>0.47956341655031559</v>
      </c>
      <c r="Q37" s="3" t="str">
        <f>Games!N37</f>
        <v>PIT</v>
      </c>
      <c r="R37" s="1" t="str">
        <f t="shared" si="2"/>
        <v>PIT</v>
      </c>
      <c r="S37" s="1" t="str">
        <f>IF(ISBLANK(Games!L37), "",IF(Q37=B37, C37, B37))</f>
        <v>MIA</v>
      </c>
      <c r="T37" s="1" t="str">
        <f t="shared" si="3"/>
        <v>MIA</v>
      </c>
      <c r="U37" s="1" t="str">
        <f t="shared" si="4"/>
        <v>PIT</v>
      </c>
      <c r="V37" s="1">
        <f t="shared" si="5"/>
        <v>1472.3682324832166</v>
      </c>
      <c r="W37" s="1">
        <f t="shared" si="6"/>
        <v>1484.4719306677332</v>
      </c>
    </row>
    <row r="38" spans="1:23" x14ac:dyDescent="0.45">
      <c r="A38" t="str">
        <f>Schedule!A38</f>
        <v>2024-03-30</v>
      </c>
      <c r="B38" t="str">
        <f>Schedule!B38</f>
        <v>TEX</v>
      </c>
      <c r="C38" t="str">
        <f>Schedule!C38</f>
        <v>CHC</v>
      </c>
      <c r="D38">
        <f>Schedule!D38</f>
        <v>1527.6277566730801</v>
      </c>
      <c r="E38">
        <f>Schedule!E38</f>
        <v>1514.0316812078199</v>
      </c>
      <c r="F38" cm="1">
        <f t="array" ref="F38">_xlfn.XLOOKUP(B38, $T$1:$T37, $V$1:$V37, D38, 0, -1)</f>
        <v>1532.1157375386715</v>
      </c>
      <c r="G38" cm="1">
        <f t="array" ref="G38">_xlfn.XLOOKUP(C38, $U$1:$U37, $W$1:$W37, E38, 0, -1)</f>
        <v>1509.5437003422285</v>
      </c>
      <c r="H38">
        <f>Schedule!F38</f>
        <v>6.3291139240506306E-2</v>
      </c>
      <c r="I38" t="str">
        <f>IF(ISBLANK(Games!D38), "", Games!D38)</f>
        <v/>
      </c>
      <c r="J38" t="str">
        <f>IF(ISBLANK(Games!E38), "", Games!E38)</f>
        <v/>
      </c>
      <c r="K38" t="str">
        <f>IF(ISBLANK(Games!D38), "",VLOOKUP(I38, 'Pitchers Pre-Season'!$B$2:$X$790, 23, FALSE))</f>
        <v/>
      </c>
      <c r="L38" t="str">
        <f>IF(ISBLANK(Games!E38), "",VLOOKUP(J38, 'Pitchers Pre-Season'!$B$2:$X$790, 23, FALSE))</f>
        <v/>
      </c>
      <c r="M38">
        <f>IF(ISBLANK(Games!D38), Calc!F38, F38+K38)</f>
        <v>1532.1157375386715</v>
      </c>
      <c r="N38">
        <f>IF(ISBLANK(Games!E38), Calc!G38, G38+L38)</f>
        <v>1509.5437003422285</v>
      </c>
      <c r="O38" s="1">
        <f t="shared" si="0"/>
        <v>0.56408371707050387</v>
      </c>
      <c r="P38" s="1">
        <f t="shared" si="1"/>
        <v>0.43591628292949613</v>
      </c>
      <c r="Q38" s="3" t="str">
        <f>Games!N38</f>
        <v>TEX</v>
      </c>
      <c r="R38" s="1" t="str">
        <f t="shared" si="2"/>
        <v>TEX</v>
      </c>
      <c r="S38" s="1" t="str">
        <f>IF(ISBLANK(Games!L38), "",IF(Q38=B38, C38, B38))</f>
        <v>CHC</v>
      </c>
      <c r="T38" s="1" t="str">
        <f t="shared" si="3"/>
        <v>TEX</v>
      </c>
      <c r="U38" s="1" t="str">
        <f t="shared" si="4"/>
        <v>CHC</v>
      </c>
      <c r="V38" s="1">
        <f t="shared" si="5"/>
        <v>1536.4749003679665</v>
      </c>
      <c r="W38" s="1">
        <f t="shared" si="6"/>
        <v>1505.1845375129335</v>
      </c>
    </row>
    <row r="39" spans="1:23" x14ac:dyDescent="0.45">
      <c r="A39" t="str">
        <f>Schedule!A39</f>
        <v>2024-03-30</v>
      </c>
      <c r="B39" t="str">
        <f>Schedule!B39</f>
        <v>SDP</v>
      </c>
      <c r="C39" t="str">
        <f>Schedule!C39</f>
        <v>SFG</v>
      </c>
      <c r="D39">
        <f>Schedule!D39</f>
        <v>1513.7838452168801</v>
      </c>
      <c r="E39">
        <f>Schedule!E39</f>
        <v>1501.1235706124401</v>
      </c>
      <c r="F39" cm="1">
        <f t="array" ref="F39">_xlfn.XLOOKUP(B39, $T$1:$T38, $V$1:$V38, D39, 0, -1)</f>
        <v>1508.5309127808609</v>
      </c>
      <c r="G39" cm="1">
        <f t="array" ref="G39">_xlfn.XLOOKUP(C39, $U$1:$U38, $W$1:$W38, E39, 0, -1)</f>
        <v>1501.7843135490382</v>
      </c>
      <c r="H39">
        <f>Schedule!F39</f>
        <v>2.9239766081871298E-2</v>
      </c>
      <c r="I39" t="str">
        <f>IF(ISBLANK(Games!D39), "", Games!D39)</f>
        <v/>
      </c>
      <c r="J39" t="str">
        <f>IF(ISBLANK(Games!E39), "", Games!E39)</f>
        <v/>
      </c>
      <c r="K39" t="str">
        <f>IF(ISBLANK(Games!D39), "",VLOOKUP(I39, 'Pitchers Pre-Season'!$B$2:$X$790, 23, FALSE))</f>
        <v/>
      </c>
      <c r="L39" t="str">
        <f>IF(ISBLANK(Games!E39), "",VLOOKUP(J39, 'Pitchers Pre-Season'!$B$2:$X$790, 23, FALSE))</f>
        <v/>
      </c>
      <c r="M39">
        <f>IF(ISBLANK(Games!D39), Calc!F39, F39+K39)</f>
        <v>1508.5309127808609</v>
      </c>
      <c r="N39">
        <f>IF(ISBLANK(Games!E39), Calc!G39, G39+L39)</f>
        <v>1501.7843135490382</v>
      </c>
      <c r="O39" s="1">
        <f t="shared" si="0"/>
        <v>0.52432779964793341</v>
      </c>
      <c r="P39" s="1">
        <f t="shared" si="1"/>
        <v>0.47567220035206653</v>
      </c>
      <c r="Q39" s="3" t="str">
        <f>Games!N39</f>
        <v>SFG</v>
      </c>
      <c r="R39" s="1" t="str">
        <f t="shared" si="2"/>
        <v>SFG</v>
      </c>
      <c r="S39" s="1" t="str">
        <f>IF(ISBLANK(Games!L39), "",IF(Q39=B39, C39, B39))</f>
        <v>SDP</v>
      </c>
      <c r="T39" s="1" t="str">
        <f t="shared" si="3"/>
        <v>SDP</v>
      </c>
      <c r="U39" s="1" t="str">
        <f t="shared" si="4"/>
        <v>SFG</v>
      </c>
      <c r="V39" s="1">
        <f t="shared" si="5"/>
        <v>1503.2876347843817</v>
      </c>
      <c r="W39" s="1">
        <f t="shared" si="6"/>
        <v>1507.0275915455175</v>
      </c>
    </row>
    <row r="40" spans="1:23" x14ac:dyDescent="0.45">
      <c r="A40" t="str">
        <f>Schedule!A40</f>
        <v>2024-03-30</v>
      </c>
      <c r="B40" t="str">
        <f>Schedule!B40</f>
        <v>HOU</v>
      </c>
      <c r="C40" t="str">
        <f>Schedule!C40</f>
        <v>NYY</v>
      </c>
      <c r="D40">
        <f>Schedule!D40</f>
        <v>1559.22207084247</v>
      </c>
      <c r="E40">
        <f>Schedule!E40</f>
        <v>1539.4562396036399</v>
      </c>
      <c r="F40" cm="1">
        <f t="array" ref="F40">_xlfn.XLOOKUP(B40, $T$1:$T39, $V$1:$V39, D40, 0, -1)</f>
        <v>1549.2078854753943</v>
      </c>
      <c r="G40" cm="1">
        <f t="array" ref="G40">_xlfn.XLOOKUP(C40, $U$1:$U39, $W$1:$W39, E40, 0, -1)</f>
        <v>1549.4704249707156</v>
      </c>
      <c r="H40">
        <f>Schedule!F40</f>
        <v>-4.08163265306122E-2</v>
      </c>
      <c r="I40" t="str">
        <f>IF(ISBLANK(Games!D40), "", Games!D40)</f>
        <v/>
      </c>
      <c r="J40" t="str">
        <f>IF(ISBLANK(Games!E40), "", Games!E40)</f>
        <v/>
      </c>
      <c r="K40" t="str">
        <f>IF(ISBLANK(Games!D40), "",VLOOKUP(I40, 'Pitchers Pre-Season'!$B$2:$X$790, 23, FALSE))</f>
        <v/>
      </c>
      <c r="L40" t="str">
        <f>IF(ISBLANK(Games!E40), "",VLOOKUP(J40, 'Pitchers Pre-Season'!$B$2:$X$790, 23, FALSE))</f>
        <v/>
      </c>
      <c r="M40">
        <f>IF(ISBLANK(Games!D40), Calc!F40, F40+K40)</f>
        <v>1549.2078854753943</v>
      </c>
      <c r="N40">
        <f>IF(ISBLANK(Games!E40), Calc!G40, G40+L40)</f>
        <v>1549.4704249707156</v>
      </c>
      <c r="O40" s="1">
        <f t="shared" si="0"/>
        <v>0.47921401210145159</v>
      </c>
      <c r="P40" s="1">
        <f t="shared" si="1"/>
        <v>0.52078598789854846</v>
      </c>
      <c r="Q40" s="3" t="str">
        <f>Games!N40</f>
        <v>NYY</v>
      </c>
      <c r="R40" s="1" t="str">
        <f t="shared" si="2"/>
        <v>NYY</v>
      </c>
      <c r="S40" s="1" t="str">
        <f>IF(ISBLANK(Games!L40), "",IF(Q40=B40, C40, B40))</f>
        <v>HOU</v>
      </c>
      <c r="T40" s="1" t="str">
        <f t="shared" si="3"/>
        <v>HOU</v>
      </c>
      <c r="U40" s="1" t="str">
        <f t="shared" si="4"/>
        <v>NYY</v>
      </c>
      <c r="V40" s="1">
        <f t="shared" si="5"/>
        <v>1544.4157453543799</v>
      </c>
      <c r="W40" s="1">
        <f t="shared" si="6"/>
        <v>1554.26256509173</v>
      </c>
    </row>
    <row r="41" spans="1:23" x14ac:dyDescent="0.45">
      <c r="A41" t="str">
        <f>Schedule!A41</f>
        <v>2024-03-30</v>
      </c>
      <c r="B41" t="str">
        <f>Schedule!B41</f>
        <v>ARI</v>
      </c>
      <c r="C41" t="str">
        <f>Schedule!C41</f>
        <v>COL</v>
      </c>
      <c r="D41">
        <f>Schedule!D41</f>
        <v>1517.8440011816001</v>
      </c>
      <c r="E41">
        <f>Schedule!E41</f>
        <v>1418.47649220432</v>
      </c>
      <c r="F41" cm="1">
        <f t="array" ref="F41">_xlfn.XLOOKUP(B41, $T$1:$T40, $V$1:$V40, D41, 0, -1)</f>
        <v>1524.4645776237355</v>
      </c>
      <c r="G41" cm="1">
        <f t="array" ref="G41">_xlfn.XLOOKUP(C41, $U$1:$U40, $W$1:$W40, E41, 0, -1)</f>
        <v>1411.8559157621846</v>
      </c>
      <c r="H41">
        <f>Schedule!F41</f>
        <v>5.0632911392405201E-2</v>
      </c>
      <c r="I41" t="str">
        <f>IF(ISBLANK(Games!D41), "", Games!D41)</f>
        <v/>
      </c>
      <c r="J41" t="str">
        <f>IF(ISBLANK(Games!E41), "", Games!E41)</f>
        <v/>
      </c>
      <c r="K41" t="str">
        <f>IF(ISBLANK(Games!D41), "",VLOOKUP(I41, 'Pitchers Pre-Season'!$B$2:$X$790, 23, FALSE))</f>
        <v/>
      </c>
      <c r="L41" t="str">
        <f>IF(ISBLANK(Games!E41), "",VLOOKUP(J41, 'Pitchers Pre-Season'!$B$2:$X$790, 23, FALSE))</f>
        <v/>
      </c>
      <c r="M41">
        <f>IF(ISBLANK(Games!D41), Calc!F41, F41+K41)</f>
        <v>1524.4645776237355</v>
      </c>
      <c r="N41">
        <f>IF(ISBLANK(Games!E41), Calc!G41, G41+L41)</f>
        <v>1411.8559157621846</v>
      </c>
      <c r="O41" s="1">
        <f t="shared" si="0"/>
        <v>0.68192739319493278</v>
      </c>
      <c r="P41" s="1">
        <f t="shared" si="1"/>
        <v>0.3180726068050671</v>
      </c>
      <c r="Q41" s="3" t="str">
        <f>Games!N41</f>
        <v>COL</v>
      </c>
      <c r="R41" s="1" t="str">
        <f t="shared" si="2"/>
        <v>COL</v>
      </c>
      <c r="S41" s="1" t="str">
        <f>IF(ISBLANK(Games!L41), "",IF(Q41=B41, C41, B41))</f>
        <v>ARI</v>
      </c>
      <c r="T41" s="1" t="str">
        <f t="shared" si="3"/>
        <v>ARI</v>
      </c>
      <c r="U41" s="1" t="str">
        <f t="shared" si="4"/>
        <v>COL</v>
      </c>
      <c r="V41" s="1">
        <f t="shared" si="5"/>
        <v>1517.6453036917862</v>
      </c>
      <c r="W41" s="1">
        <f t="shared" si="6"/>
        <v>1418.6751896941339</v>
      </c>
    </row>
    <row r="42" spans="1:23" x14ac:dyDescent="0.45">
      <c r="A42" t="str">
        <f>Schedule!A42</f>
        <v>2024-03-30</v>
      </c>
      <c r="B42" t="str">
        <f>Schedule!B42</f>
        <v>LAD</v>
      </c>
      <c r="C42" t="str">
        <f>Schedule!C42</f>
        <v>STL</v>
      </c>
      <c r="D42">
        <f>Schedule!D42</f>
        <v>1588.6730971234199</v>
      </c>
      <c r="E42">
        <f>Schedule!E42</f>
        <v>1506.4629567151301</v>
      </c>
      <c r="F42" cm="1">
        <f t="array" ref="F42">_xlfn.XLOOKUP(B42, $T$1:$T41, $V$1:$V41, D42, 0, -1)</f>
        <v>1589.3985295290659</v>
      </c>
      <c r="G42" cm="1">
        <f t="array" ref="G42">_xlfn.XLOOKUP(C42, $U$1:$U41, $W$1:$W41, E42, 0, -1)</f>
        <v>1499.4628978047294</v>
      </c>
      <c r="H42">
        <f>Schedule!F42</f>
        <v>4.2654028436019002E-2</v>
      </c>
      <c r="I42" t="str">
        <f>IF(ISBLANK(Games!D42), "", Games!D42)</f>
        <v>Yoshinobu Yamamoto</v>
      </c>
      <c r="J42" t="str">
        <f>IF(ISBLANK(Games!E42), "", Games!E42)</f>
        <v>Lance Lynn</v>
      </c>
      <c r="K42">
        <f>IF(ISBLANK(Games!D42), "",VLOOKUP(I42, 'Pitchers Pre-Season'!$B$2:$X$790, 23, FALSE))</f>
        <v>58.588141569645011</v>
      </c>
      <c r="L42">
        <f>IF(ISBLANK(Games!E42), "",VLOOKUP(J42, 'Pitchers Pre-Season'!$B$2:$X$790, 23, FALSE))</f>
        <v>20.954124588390723</v>
      </c>
      <c r="M42">
        <f>IF(ISBLANK(Games!D42), Calc!F42, F42+K42)</f>
        <v>1647.9866710987108</v>
      </c>
      <c r="N42">
        <f>IF(ISBLANK(Games!E42), Calc!G42, G42+L42)</f>
        <v>1520.4170223931201</v>
      </c>
      <c r="O42" s="1">
        <f t="shared" si="0"/>
        <v>0.69708612189191443</v>
      </c>
      <c r="P42" s="1">
        <f t="shared" si="1"/>
        <v>0.30291387810808562</v>
      </c>
      <c r="Q42" s="3" t="str">
        <f>Games!N42</f>
        <v>STL</v>
      </c>
      <c r="R42" s="1" t="str">
        <f t="shared" si="2"/>
        <v>STL</v>
      </c>
      <c r="S42" s="1" t="str">
        <f>IF(ISBLANK(Games!L42), "",IF(Q42=B42, C42, B42))</f>
        <v>LAD</v>
      </c>
      <c r="T42" s="1" t="str">
        <f t="shared" si="3"/>
        <v>LAD</v>
      </c>
      <c r="U42" s="1" t="str">
        <f t="shared" si="4"/>
        <v>STL</v>
      </c>
      <c r="V42" s="1">
        <f t="shared" si="5"/>
        <v>1582.4276683101466</v>
      </c>
      <c r="W42" s="1">
        <f t="shared" si="6"/>
        <v>1506.4337590236487</v>
      </c>
    </row>
    <row r="43" spans="1:23" x14ac:dyDescent="0.45">
      <c r="A43" t="str">
        <f>Schedule!A43</f>
        <v>2024-03-30</v>
      </c>
      <c r="B43" t="str">
        <f>Schedule!B43</f>
        <v>SEA</v>
      </c>
      <c r="C43" t="str">
        <f>Schedule!C43</f>
        <v>BOS</v>
      </c>
      <c r="D43">
        <f>Schedule!D43</f>
        <v>1526.2027098211199</v>
      </c>
      <c r="E43">
        <f>Schedule!E43</f>
        <v>1500.26839934439</v>
      </c>
      <c r="F43" cm="1">
        <f t="array" ref="F43">_xlfn.XLOOKUP(B43, $T$1:$T42, $V$1:$V42, D43, 0, -1)</f>
        <v>1525.3902338800979</v>
      </c>
      <c r="G43" cm="1">
        <f t="array" ref="G43">_xlfn.XLOOKUP(C43, $U$1:$U42, $W$1:$W42, E43, 0, -1)</f>
        <v>1501.080875285412</v>
      </c>
      <c r="H43">
        <f>Schedule!F43</f>
        <v>2.2471910112359699E-2</v>
      </c>
      <c r="I43" t="str">
        <f>IF(ISBLANK(Games!D43), "", Games!D43)</f>
        <v/>
      </c>
      <c r="J43" t="str">
        <f>IF(ISBLANK(Games!E43), "", Games!E43)</f>
        <v/>
      </c>
      <c r="K43" t="str">
        <f>IF(ISBLANK(Games!D43), "",VLOOKUP(I43, 'Pitchers Pre-Season'!$B$2:$X$790, 23, FALSE))</f>
        <v/>
      </c>
      <c r="L43" t="str">
        <f>IF(ISBLANK(Games!E43), "",VLOOKUP(J43, 'Pitchers Pre-Season'!$B$2:$X$790, 23, FALSE))</f>
        <v/>
      </c>
      <c r="M43">
        <f>IF(ISBLANK(Games!D43), Calc!F43, F43+K43)</f>
        <v>1525.3902338800979</v>
      </c>
      <c r="N43">
        <f>IF(ISBLANK(Games!E43), Calc!G43, G43+L43)</f>
        <v>1501.080875285412</v>
      </c>
      <c r="O43" s="1">
        <f t="shared" si="0"/>
        <v>0.54616295762512113</v>
      </c>
      <c r="P43" s="1">
        <f t="shared" si="1"/>
        <v>0.45383704237487882</v>
      </c>
      <c r="Q43" s="3" t="str">
        <f>Games!N43</f>
        <v>SEA</v>
      </c>
      <c r="R43" s="1" t="str">
        <f t="shared" si="2"/>
        <v>SEA</v>
      </c>
      <c r="S43" s="1" t="str">
        <f>IF(ISBLANK(Games!L43), "",IF(Q43=B43, C43, B43))</f>
        <v>BOS</v>
      </c>
      <c r="T43" s="1" t="str">
        <f t="shared" si="3"/>
        <v>SEA</v>
      </c>
      <c r="U43" s="1" t="str">
        <f t="shared" si="4"/>
        <v>BOS</v>
      </c>
      <c r="V43" s="1">
        <f t="shared" si="5"/>
        <v>1529.9286043038467</v>
      </c>
      <c r="W43" s="1">
        <f t="shared" si="6"/>
        <v>1496.5425048616632</v>
      </c>
    </row>
    <row r="44" spans="1:23" x14ac:dyDescent="0.45">
      <c r="A44" t="str">
        <f>Schedule!A44</f>
        <v>2024-03-31</v>
      </c>
      <c r="B44" t="str">
        <f>Schedule!B44</f>
        <v>BAL</v>
      </c>
      <c r="C44" t="str">
        <f>Schedule!C44</f>
        <v>LAA</v>
      </c>
      <c r="D44">
        <f>Schedule!D44</f>
        <v>1535.1075395159701</v>
      </c>
      <c r="E44">
        <f>Schedule!E44</f>
        <v>1474.3085107648601</v>
      </c>
      <c r="F44" cm="1">
        <f t="array" ref="F44">_xlfn.XLOOKUP(B44, $T$1:$T43, $V$1:$V43, D44, 0, -1)</f>
        <v>1543.0459503897735</v>
      </c>
      <c r="G44" cm="1">
        <f t="array" ref="G44">_xlfn.XLOOKUP(C44, $U$1:$U43, $W$1:$W43, E44, 0, -1)</f>
        <v>1466.3700998910567</v>
      </c>
      <c r="H44">
        <f>Schedule!F44</f>
        <v>2.1739130434782698E-2</v>
      </c>
      <c r="I44" t="str">
        <f>IF(ISBLANK(Games!D44), "", Games!D44)</f>
        <v/>
      </c>
      <c r="J44" t="str">
        <f>IF(ISBLANK(Games!E44), "", Games!E44)</f>
        <v/>
      </c>
      <c r="K44" t="str">
        <f>IF(ISBLANK(Games!D44), "",VLOOKUP(I44, 'Pitchers Pre-Season'!$B$2:$X$790, 23, FALSE))</f>
        <v/>
      </c>
      <c r="L44" t="str">
        <f>IF(ISBLANK(Games!E44), "",VLOOKUP(J44, 'Pitchers Pre-Season'!$B$2:$X$790, 23, FALSE))</f>
        <v/>
      </c>
      <c r="M44">
        <f>IF(ISBLANK(Games!D44), Calc!F44, F44+K44)</f>
        <v>1543.0459503897735</v>
      </c>
      <c r="N44">
        <f>IF(ISBLANK(Games!E44), Calc!G44, G44+L44)</f>
        <v>1466.3700998910567</v>
      </c>
      <c r="O44" s="1">
        <f t="shared" si="0"/>
        <v>0.61945777237726896</v>
      </c>
      <c r="P44" s="1">
        <f t="shared" si="1"/>
        <v>0.38054222762273099</v>
      </c>
      <c r="Q44" s="3" t="str">
        <f>Games!N44</f>
        <v>LAA</v>
      </c>
      <c r="R44" s="1" t="str">
        <f t="shared" si="2"/>
        <v>LAA</v>
      </c>
      <c r="S44" s="1" t="str">
        <f>IF(ISBLANK(Games!L44), "",IF(Q44=B44, C44, B44))</f>
        <v>BAL</v>
      </c>
      <c r="T44" s="1" t="str">
        <f t="shared" si="3"/>
        <v>BAL</v>
      </c>
      <c r="U44" s="1" t="str">
        <f t="shared" si="4"/>
        <v>LAA</v>
      </c>
      <c r="V44" s="1">
        <f t="shared" si="5"/>
        <v>1536.8513726660008</v>
      </c>
      <c r="W44" s="1">
        <f t="shared" si="6"/>
        <v>1472.5646776148294</v>
      </c>
    </row>
    <row r="45" spans="1:23" x14ac:dyDescent="0.45">
      <c r="A45" t="str">
        <f>Schedule!A45</f>
        <v>2024-03-31</v>
      </c>
      <c r="B45" t="str">
        <f>Schedule!B45</f>
        <v>PHI</v>
      </c>
      <c r="C45" t="str">
        <f>Schedule!C45</f>
        <v>ATL</v>
      </c>
      <c r="D45">
        <f>Schedule!D45</f>
        <v>1537.03223861109</v>
      </c>
      <c r="E45">
        <f>Schedule!E45</f>
        <v>1590.545270505</v>
      </c>
      <c r="F45" cm="1">
        <f t="array" ref="F45">_xlfn.XLOOKUP(B45, $T$1:$T44, $V$1:$V44, D45, 0, -1)</f>
        <v>1527.8433622725877</v>
      </c>
      <c r="G45" cm="1">
        <f t="array" ref="G45">_xlfn.XLOOKUP(C45, $U$1:$U44, $W$1:$W44, E45, 0, -1)</f>
        <v>1599.7341468435022</v>
      </c>
      <c r="H45">
        <f>Schedule!F45</f>
        <v>8.4745762711864403E-2</v>
      </c>
      <c r="I45" t="str">
        <f>IF(ISBLANK(Games!D45), "", Games!D45)</f>
        <v/>
      </c>
      <c r="J45" t="str">
        <f>IF(ISBLANK(Games!E45), "", Games!E45)</f>
        <v/>
      </c>
      <c r="K45" t="str">
        <f>IF(ISBLANK(Games!D45), "",VLOOKUP(I45, 'Pitchers Pre-Season'!$B$2:$X$790, 23, FALSE))</f>
        <v/>
      </c>
      <c r="L45" t="str">
        <f>IF(ISBLANK(Games!E45), "",VLOOKUP(J45, 'Pitchers Pre-Season'!$B$2:$X$790, 23, FALSE))</f>
        <v/>
      </c>
      <c r="M45">
        <f>IF(ISBLANK(Games!D45), Calc!F45, F45+K45)</f>
        <v>1527.8433622725877</v>
      </c>
      <c r="N45">
        <f>IF(ISBLANK(Games!E45), Calc!G45, G45+L45)</f>
        <v>1599.7341468435022</v>
      </c>
      <c r="O45" s="1">
        <f t="shared" si="0"/>
        <v>0.44036541025716225</v>
      </c>
      <c r="P45" s="1">
        <f t="shared" si="1"/>
        <v>0.55963458974283764</v>
      </c>
      <c r="Q45" s="3" t="str">
        <f>Games!N45</f>
        <v>PHI</v>
      </c>
      <c r="R45" s="1" t="str">
        <f t="shared" si="2"/>
        <v>PHI</v>
      </c>
      <c r="S45" s="1" t="str">
        <f>IF(ISBLANK(Games!L45), "",IF(Q45=B45, C45, B45))</f>
        <v>ATL</v>
      </c>
      <c r="T45" s="1" t="str">
        <f t="shared" si="3"/>
        <v>PHI</v>
      </c>
      <c r="U45" s="1" t="str">
        <f t="shared" si="4"/>
        <v>ATL</v>
      </c>
      <c r="V45" s="1">
        <f t="shared" si="5"/>
        <v>1533.439708170016</v>
      </c>
      <c r="W45" s="1">
        <f t="shared" si="6"/>
        <v>1594.1378009460739</v>
      </c>
    </row>
    <row r="46" spans="1:23" x14ac:dyDescent="0.45">
      <c r="A46" t="str">
        <f>Schedule!A46</f>
        <v>2024-03-31</v>
      </c>
      <c r="B46" t="str">
        <f>Schedule!B46</f>
        <v>CIN</v>
      </c>
      <c r="C46" t="str">
        <f>Schedule!C46</f>
        <v>WAS</v>
      </c>
      <c r="D46">
        <f>Schedule!D46</f>
        <v>1496.2510574284499</v>
      </c>
      <c r="E46">
        <f>Schedule!E46</f>
        <v>1422.7330514932301</v>
      </c>
      <c r="F46" cm="1">
        <f t="array" ref="F46">_xlfn.XLOOKUP(B46, $T$1:$T45, $V$1:$V45, D46, 0, -1)</f>
        <v>1494.1946408966351</v>
      </c>
      <c r="G46" cm="1">
        <f t="array" ref="G46">_xlfn.XLOOKUP(C46, $U$1:$U45, $W$1:$W45, E46, 0, -1)</f>
        <v>1424.7894680250449</v>
      </c>
      <c r="H46">
        <f>Schedule!F46</f>
        <v>-1.38888888888888E-2</v>
      </c>
      <c r="I46" t="str">
        <f>IF(ISBLANK(Games!D46), "", Games!D46)</f>
        <v/>
      </c>
      <c r="J46" t="str">
        <f>IF(ISBLANK(Games!E46), "", Games!E46)</f>
        <v/>
      </c>
      <c r="K46" t="str">
        <f>IF(ISBLANK(Games!D46), "",VLOOKUP(I46, 'Pitchers Pre-Season'!$B$2:$X$790, 23, FALSE))</f>
        <v/>
      </c>
      <c r="L46" t="str">
        <f>IF(ISBLANK(Games!E46), "",VLOOKUP(J46, 'Pitchers Pre-Season'!$B$2:$X$790, 23, FALSE))</f>
        <v/>
      </c>
      <c r="M46">
        <f>IF(ISBLANK(Games!D46), Calc!F46, F46+K46)</f>
        <v>1494.1946408966351</v>
      </c>
      <c r="N46">
        <f>IF(ISBLANK(Games!E46), Calc!G46, G46+L46)</f>
        <v>1424.7894680250449</v>
      </c>
      <c r="O46" s="1">
        <f t="shared" si="0"/>
        <v>0.5916298772563825</v>
      </c>
      <c r="P46" s="1">
        <f t="shared" si="1"/>
        <v>0.40837012274361761</v>
      </c>
      <c r="Q46" s="3" t="str">
        <f>Games!N46</f>
        <v>CIN</v>
      </c>
      <c r="R46" s="1" t="str">
        <f t="shared" si="2"/>
        <v>CIN</v>
      </c>
      <c r="S46" s="1" t="str">
        <f>IF(ISBLANK(Games!L46), "",IF(Q46=B46, C46, B46))</f>
        <v>WAS</v>
      </c>
      <c r="T46" s="1" t="str">
        <f t="shared" si="3"/>
        <v>CIN</v>
      </c>
      <c r="U46" s="1" t="str">
        <f t="shared" si="4"/>
        <v>WAS</v>
      </c>
      <c r="V46" s="1">
        <f t="shared" si="5"/>
        <v>1498.2783421240713</v>
      </c>
      <c r="W46" s="1">
        <f t="shared" si="6"/>
        <v>1420.7057667976087</v>
      </c>
    </row>
    <row r="47" spans="1:23" x14ac:dyDescent="0.45">
      <c r="A47" t="str">
        <f>Schedule!A47</f>
        <v>2024-03-31</v>
      </c>
      <c r="B47" t="str">
        <f>Schedule!B47</f>
        <v>TBR</v>
      </c>
      <c r="C47" t="str">
        <f>Schedule!C47</f>
        <v>TOR</v>
      </c>
      <c r="D47">
        <f>Schedule!D47</f>
        <v>1537.2568075547799</v>
      </c>
      <c r="E47">
        <f>Schedule!E47</f>
        <v>1536.86484917293</v>
      </c>
      <c r="F47" cm="1">
        <f t="array" ref="F47">_xlfn.XLOOKUP(B47, $T$1:$T46, $V$1:$V46, D47, 0, -1)</f>
        <v>1540.5683828173442</v>
      </c>
      <c r="G47" cm="1">
        <f t="array" ref="G47">_xlfn.XLOOKUP(C47, $U$1:$U46, $W$1:$W46, E47, 0, -1)</f>
        <v>1533.5532739103658</v>
      </c>
      <c r="H47">
        <f>Schedule!F47</f>
        <v>0.124324324324324</v>
      </c>
      <c r="I47" t="str">
        <f>IF(ISBLANK(Games!D47), "", Games!D47)</f>
        <v/>
      </c>
      <c r="J47" t="str">
        <f>IF(ISBLANK(Games!E47), "", Games!E47)</f>
        <v/>
      </c>
      <c r="K47" t="str">
        <f>IF(ISBLANK(Games!D47), "",VLOOKUP(I47, 'Pitchers Pre-Season'!$B$2:$X$790, 23, FALSE))</f>
        <v/>
      </c>
      <c r="L47" t="str">
        <f>IF(ISBLANK(Games!E47), "",VLOOKUP(J47, 'Pitchers Pre-Season'!$B$2:$X$790, 23, FALSE))</f>
        <v/>
      </c>
      <c r="M47">
        <f>IF(ISBLANK(Games!D47), Calc!F47, F47+K47)</f>
        <v>1540.5683828173442</v>
      </c>
      <c r="N47">
        <f>IF(ISBLANK(Games!E47), Calc!G47, G47+L47)</f>
        <v>1533.5532739103658</v>
      </c>
      <c r="O47" s="1">
        <f t="shared" si="0"/>
        <v>0.57225634371167156</v>
      </c>
      <c r="P47" s="1">
        <f t="shared" si="1"/>
        <v>0.42774365628832844</v>
      </c>
      <c r="Q47" s="3" t="str">
        <f>Games!N47</f>
        <v>TOR</v>
      </c>
      <c r="R47" s="1" t="str">
        <f t="shared" si="2"/>
        <v>TOR</v>
      </c>
      <c r="S47" s="1" t="str">
        <f>IF(ISBLANK(Games!L47), "",IF(Q47=B47, C47, B47))</f>
        <v>TBR</v>
      </c>
      <c r="T47" s="1" t="str">
        <f t="shared" si="3"/>
        <v>TBR</v>
      </c>
      <c r="U47" s="1" t="str">
        <f t="shared" si="4"/>
        <v>TOR</v>
      </c>
      <c r="V47" s="1">
        <f t="shared" si="5"/>
        <v>1534.8458193802276</v>
      </c>
      <c r="W47" s="1">
        <f t="shared" si="6"/>
        <v>1539.2758373474824</v>
      </c>
    </row>
    <row r="48" spans="1:23" x14ac:dyDescent="0.45">
      <c r="A48" t="str">
        <f>Schedule!A48</f>
        <v>2024-03-31</v>
      </c>
      <c r="B48" t="str">
        <f>Schedule!B48</f>
        <v>MIA</v>
      </c>
      <c r="C48" t="str">
        <f>Schedule!C48</f>
        <v>PIT</v>
      </c>
      <c r="D48">
        <f>Schedule!D48</f>
        <v>1488.4482383178499</v>
      </c>
      <c r="E48">
        <f>Schedule!E48</f>
        <v>1468.3919248330999</v>
      </c>
      <c r="F48" cm="1">
        <f t="array" ref="F48">_xlfn.XLOOKUP(B48, $T$1:$T47, $V$1:$V47, D48, 0, -1)</f>
        <v>1472.3682324832166</v>
      </c>
      <c r="G48" cm="1">
        <f t="array" ref="G48">_xlfn.XLOOKUP(C48, $U$1:$U47, $W$1:$W47, E48, 0, -1)</f>
        <v>1484.4719306677332</v>
      </c>
      <c r="H48">
        <f>Schedule!F48</f>
        <v>4.5751633986928102E-2</v>
      </c>
      <c r="I48" t="str">
        <f>IF(ISBLANK(Games!D48), "", Games!D48)</f>
        <v/>
      </c>
      <c r="J48" t="str">
        <f>IF(ISBLANK(Games!E48), "", Games!E48)</f>
        <v/>
      </c>
      <c r="K48" t="str">
        <f>IF(ISBLANK(Games!D48), "",VLOOKUP(I48, 'Pitchers Pre-Season'!$B$2:$X$790, 23, FALSE))</f>
        <v/>
      </c>
      <c r="L48" t="str">
        <f>IF(ISBLANK(Games!E48), "",VLOOKUP(J48, 'Pitchers Pre-Season'!$B$2:$X$790, 23, FALSE))</f>
        <v/>
      </c>
      <c r="M48">
        <f>IF(ISBLANK(Games!D48), Calc!F48, F48+K48)</f>
        <v>1472.3682324832166</v>
      </c>
      <c r="N48">
        <f>IF(ISBLANK(Games!E48), Calc!G48, G48+L48)</f>
        <v>1484.4719306677332</v>
      </c>
      <c r="O48" s="1">
        <f t="shared" si="0"/>
        <v>0.50546423830122633</v>
      </c>
      <c r="P48" s="1">
        <f t="shared" si="1"/>
        <v>0.49453576169877372</v>
      </c>
      <c r="Q48" s="3" t="str">
        <f>Games!N48</f>
        <v>PIT</v>
      </c>
      <c r="R48" s="1" t="str">
        <f t="shared" si="2"/>
        <v>PIT</v>
      </c>
      <c r="S48" s="1" t="str">
        <f>IF(ISBLANK(Games!L48), "",IF(Q48=B48, C48, B48))</f>
        <v>MIA</v>
      </c>
      <c r="T48" s="1" t="str">
        <f t="shared" si="3"/>
        <v>MIA</v>
      </c>
      <c r="U48" s="1" t="str">
        <f t="shared" si="4"/>
        <v>PIT</v>
      </c>
      <c r="V48" s="1">
        <f t="shared" si="5"/>
        <v>1467.3135901002045</v>
      </c>
      <c r="W48" s="1">
        <f t="shared" si="6"/>
        <v>1489.5265730507454</v>
      </c>
    </row>
    <row r="49" spans="1:23" x14ac:dyDescent="0.45">
      <c r="A49" t="str">
        <f>Schedule!A49</f>
        <v>2024-03-31</v>
      </c>
      <c r="B49" t="str">
        <f>Schedule!B49</f>
        <v>NYM</v>
      </c>
      <c r="C49" t="str">
        <f>Schedule!C49</f>
        <v>MIL</v>
      </c>
      <c r="D49">
        <f>Schedule!D49</f>
        <v>1505.1761432511801</v>
      </c>
      <c r="E49">
        <f>Schedule!E49</f>
        <v>1511.74507850229</v>
      </c>
      <c r="F49" cm="1">
        <f t="array" ref="F49">_xlfn.XLOOKUP(B49, $T$1:$T48, $V$1:$V48, D49, 0, -1)</f>
        <v>1494.4981738328549</v>
      </c>
      <c r="G49" cm="1">
        <f t="array" ref="G49">_xlfn.XLOOKUP(C49, $U$1:$U48, $W$1:$W48, E49, 0, -1)</f>
        <v>1522.4230479206151</v>
      </c>
      <c r="H49">
        <f>Schedule!F49</f>
        <v>0.102272727272727</v>
      </c>
      <c r="I49" t="str">
        <f>IF(ISBLANK(Games!D49), "", Games!D49)</f>
        <v/>
      </c>
      <c r="J49" t="str">
        <f>IF(ISBLANK(Games!E49), "", Games!E49)</f>
        <v/>
      </c>
      <c r="K49" t="str">
        <f>IF(ISBLANK(Games!D49), "",VLOOKUP(I49, 'Pitchers Pre-Season'!$B$2:$X$790, 23, FALSE))</f>
        <v/>
      </c>
      <c r="L49" t="str">
        <f>IF(ISBLANK(Games!E49), "",VLOOKUP(J49, 'Pitchers Pre-Season'!$B$2:$X$790, 23, FALSE))</f>
        <v/>
      </c>
      <c r="M49">
        <f>IF(ISBLANK(Games!D49), Calc!F49, F49+K49)</f>
        <v>1494.4981738328549</v>
      </c>
      <c r="N49">
        <f>IF(ISBLANK(Games!E49), Calc!G49, G49+L49)</f>
        <v>1522.4230479206151</v>
      </c>
      <c r="O49" s="1">
        <f t="shared" si="0"/>
        <v>0.51103555289928115</v>
      </c>
      <c r="P49" s="1">
        <f t="shared" si="1"/>
        <v>0.4889644471007189</v>
      </c>
      <c r="Q49" s="3" t="str">
        <f>Games!N49</f>
        <v>MIL</v>
      </c>
      <c r="R49" s="1" t="str">
        <f t="shared" si="2"/>
        <v>MIL</v>
      </c>
      <c r="S49" s="1" t="str">
        <f>IF(ISBLANK(Games!L49), "",IF(Q49=B49, C49, B49))</f>
        <v>NYM</v>
      </c>
      <c r="T49" s="1" t="str">
        <f t="shared" si="3"/>
        <v>NYM</v>
      </c>
      <c r="U49" s="1" t="str">
        <f t="shared" si="4"/>
        <v>MIL</v>
      </c>
      <c r="V49" s="1">
        <f t="shared" si="5"/>
        <v>1489.3878183038621</v>
      </c>
      <c r="W49" s="1">
        <f t="shared" si="6"/>
        <v>1527.5334034496079</v>
      </c>
    </row>
    <row r="50" spans="1:23" x14ac:dyDescent="0.45">
      <c r="A50" t="str">
        <f>Schedule!A50</f>
        <v>2024-03-31</v>
      </c>
      <c r="B50" t="str">
        <f>Schedule!B50</f>
        <v>KCR</v>
      </c>
      <c r="C50" t="str">
        <f>Schedule!C50</f>
        <v>MIN</v>
      </c>
      <c r="D50">
        <f>Schedule!D50</f>
        <v>1455.5883504191299</v>
      </c>
      <c r="E50">
        <f>Schedule!E50</f>
        <v>1535.44519643647</v>
      </c>
      <c r="F50" cm="1">
        <f t="array" ref="F50">_xlfn.XLOOKUP(B50, $T$1:$T49, $V$1:$V49, D50, 0, -1)</f>
        <v>1446.0771765837317</v>
      </c>
      <c r="G50" cm="1">
        <f t="array" ref="G50">_xlfn.XLOOKUP(C50, $U$1:$U49, $W$1:$W49, E50, 0, -1)</f>
        <v>1544.9563702718683</v>
      </c>
      <c r="H50">
        <f>Schedule!F50</f>
        <v>0.19008264462809901</v>
      </c>
      <c r="I50" t="str">
        <f>IF(ISBLANK(Games!D50), "", Games!D50)</f>
        <v/>
      </c>
      <c r="J50" t="str">
        <f>IF(ISBLANK(Games!E50), "", Games!E50)</f>
        <v/>
      </c>
      <c r="K50" t="str">
        <f>IF(ISBLANK(Games!D50), "",VLOOKUP(I50, 'Pitchers Pre-Season'!$B$2:$X$790, 23, FALSE))</f>
        <v/>
      </c>
      <c r="L50" t="str">
        <f>IF(ISBLANK(Games!E50), "",VLOOKUP(J50, 'Pitchers Pre-Season'!$B$2:$X$790, 23, FALSE))</f>
        <v/>
      </c>
      <c r="M50">
        <f>IF(ISBLANK(Games!D50), Calc!F50, F50+K50)</f>
        <v>1446.0771765837317</v>
      </c>
      <c r="N50">
        <f>IF(ISBLANK(Games!E50), Calc!G50, G50+L50)</f>
        <v>1544.9563702718683</v>
      </c>
      <c r="O50" s="1">
        <f t="shared" si="0"/>
        <v>0.4564640574370874</v>
      </c>
      <c r="P50" s="1">
        <f t="shared" si="1"/>
        <v>0.5435359425629126</v>
      </c>
      <c r="Q50" s="3" t="str">
        <f>Games!N50</f>
        <v>KCR</v>
      </c>
      <c r="R50" s="1" t="str">
        <f t="shared" si="2"/>
        <v>KCR</v>
      </c>
      <c r="S50" s="1" t="str">
        <f>IF(ISBLANK(Games!L50), "",IF(Q50=B50, C50, B50))</f>
        <v>MIN</v>
      </c>
      <c r="T50" s="1" t="str">
        <f t="shared" si="3"/>
        <v>KCR</v>
      </c>
      <c r="U50" s="1" t="str">
        <f t="shared" si="4"/>
        <v>MIN</v>
      </c>
      <c r="V50" s="1">
        <f t="shared" si="5"/>
        <v>1451.5125360093607</v>
      </c>
      <c r="W50" s="1">
        <f t="shared" si="6"/>
        <v>1539.5210108462393</v>
      </c>
    </row>
    <row r="51" spans="1:23" x14ac:dyDescent="0.45">
      <c r="A51" t="str">
        <f>Schedule!A51</f>
        <v>2024-03-31</v>
      </c>
      <c r="B51" t="str">
        <f>Schedule!B51</f>
        <v>CHW</v>
      </c>
      <c r="C51" t="str">
        <f>Schedule!C51</f>
        <v>DET</v>
      </c>
      <c r="D51">
        <f>Schedule!D51</f>
        <v>1433.33420073452</v>
      </c>
      <c r="E51">
        <f>Schedule!E51</f>
        <v>1477.56939209144</v>
      </c>
      <c r="F51" cm="1">
        <f t="array" ref="F51">_xlfn.XLOOKUP(B51, $T$1:$T50, $V$1:$V50, D51, 0, -1)</f>
        <v>1425.14040252226</v>
      </c>
      <c r="G51" cm="1">
        <f t="array" ref="G51">_xlfn.XLOOKUP(C51, $U$1:$U50, $W$1:$W50, E51, 0, -1)</f>
        <v>1485.7631903037</v>
      </c>
      <c r="H51">
        <f>Schedule!F51</f>
        <v>-4.2253521126760597E-2</v>
      </c>
      <c r="I51" t="str">
        <f>IF(ISBLANK(Games!D51), "", Games!D51)</f>
        <v/>
      </c>
      <c r="J51" t="str">
        <f>IF(ISBLANK(Games!E51), "", Games!E51)</f>
        <v/>
      </c>
      <c r="K51" t="str">
        <f>IF(ISBLANK(Games!D51), "",VLOOKUP(I51, 'Pitchers Pre-Season'!$B$2:$X$790, 23, FALSE))</f>
        <v/>
      </c>
      <c r="L51" t="str">
        <f>IF(ISBLANK(Games!E51), "",VLOOKUP(J51, 'Pitchers Pre-Season'!$B$2:$X$790, 23, FALSE))</f>
        <v/>
      </c>
      <c r="M51">
        <f>IF(ISBLANK(Games!D51), Calc!F51, F51+K51)</f>
        <v>1425.14040252226</v>
      </c>
      <c r="N51">
        <f>IF(ISBLANK(Games!E51), Calc!G51, G51+L51)</f>
        <v>1485.7631903037</v>
      </c>
      <c r="O51" s="1">
        <f t="shared" si="0"/>
        <v>0.39250477147421431</v>
      </c>
      <c r="P51" s="1">
        <f t="shared" si="1"/>
        <v>0.60749522852578564</v>
      </c>
      <c r="Q51" s="3" t="str">
        <f>Games!N51</f>
        <v>DET</v>
      </c>
      <c r="R51" s="1" t="str">
        <f t="shared" si="2"/>
        <v>DET</v>
      </c>
      <c r="S51" s="1" t="str">
        <f>IF(ISBLANK(Games!L51), "",IF(Q51=B51, C51, B51))</f>
        <v>CHW</v>
      </c>
      <c r="T51" s="1" t="str">
        <f t="shared" si="3"/>
        <v>CHW</v>
      </c>
      <c r="U51" s="1" t="str">
        <f t="shared" si="4"/>
        <v>DET</v>
      </c>
      <c r="V51" s="1">
        <f t="shared" si="5"/>
        <v>1421.215354807518</v>
      </c>
      <c r="W51" s="1">
        <f t="shared" si="6"/>
        <v>1489.688238018442</v>
      </c>
    </row>
    <row r="52" spans="1:23" x14ac:dyDescent="0.45">
      <c r="A52" t="str">
        <f>Schedule!A52</f>
        <v>2024-03-31</v>
      </c>
      <c r="B52" t="str">
        <f>Schedule!B52</f>
        <v>HOU</v>
      </c>
      <c r="C52" t="str">
        <f>Schedule!C52</f>
        <v>NYY</v>
      </c>
      <c r="D52">
        <f>Schedule!D52</f>
        <v>1559.22207084247</v>
      </c>
      <c r="E52">
        <f>Schedule!E52</f>
        <v>1539.4562396036399</v>
      </c>
      <c r="F52" cm="1">
        <f t="array" ref="F52">_xlfn.XLOOKUP(B52, $T$1:$T51, $V$1:$V51, D52, 0, -1)</f>
        <v>1544.4157453543799</v>
      </c>
      <c r="G52" cm="1">
        <f t="array" ref="G52">_xlfn.XLOOKUP(C52, $U$1:$U51, $W$1:$W51, E52, 0, -1)</f>
        <v>1554.26256509173</v>
      </c>
      <c r="H52">
        <f>Schedule!F52</f>
        <v>-4.08163265306122E-2</v>
      </c>
      <c r="I52" t="str">
        <f>IF(ISBLANK(Games!D52), "", Games!D52)</f>
        <v/>
      </c>
      <c r="J52" t="str">
        <f>IF(ISBLANK(Games!E52), "", Games!E52)</f>
        <v/>
      </c>
      <c r="K52" t="str">
        <f>IF(ISBLANK(Games!D52), "",VLOOKUP(I52, 'Pitchers Pre-Season'!$B$2:$X$790, 23, FALSE))</f>
        <v/>
      </c>
      <c r="L52" t="str">
        <f>IF(ISBLANK(Games!E52), "",VLOOKUP(J52, 'Pitchers Pre-Season'!$B$2:$X$790, 23, FALSE))</f>
        <v/>
      </c>
      <c r="M52">
        <f>IF(ISBLANK(Games!D52), Calc!F52, F52+K52)</f>
        <v>1544.4157453543799</v>
      </c>
      <c r="N52">
        <f>IF(ISBLANK(Games!E52), Calc!G52, G52+L52)</f>
        <v>1554.26256509173</v>
      </c>
      <c r="O52" s="1">
        <f t="shared" si="0"/>
        <v>0.46542491694722898</v>
      </c>
      <c r="P52" s="1">
        <f t="shared" si="1"/>
        <v>0.53457508305277102</v>
      </c>
      <c r="Q52" s="3" t="str">
        <f>Games!N52</f>
        <v>NYY</v>
      </c>
      <c r="R52" s="1" t="str">
        <f t="shared" si="2"/>
        <v>NYY</v>
      </c>
      <c r="S52" s="1" t="str">
        <f>IF(ISBLANK(Games!L52), "",IF(Q52=B52, C52, B52))</f>
        <v>HOU</v>
      </c>
      <c r="T52" s="1" t="str">
        <f t="shared" si="3"/>
        <v>HOU</v>
      </c>
      <c r="U52" s="1" t="str">
        <f t="shared" si="4"/>
        <v>NYY</v>
      </c>
      <c r="V52" s="1">
        <f t="shared" si="5"/>
        <v>1539.7614961849076</v>
      </c>
      <c r="W52" s="1">
        <f t="shared" si="6"/>
        <v>1558.9168142612023</v>
      </c>
    </row>
    <row r="53" spans="1:23" x14ac:dyDescent="0.45">
      <c r="A53" t="str">
        <f>Schedule!A53</f>
        <v>2024-03-31</v>
      </c>
      <c r="B53" t="str">
        <f>Schedule!B53</f>
        <v>TEX</v>
      </c>
      <c r="C53" t="str">
        <f>Schedule!C53</f>
        <v>CHC</v>
      </c>
      <c r="D53">
        <f>Schedule!D53</f>
        <v>1527.6277566730801</v>
      </c>
      <c r="E53">
        <f>Schedule!E53</f>
        <v>1514.0316812078199</v>
      </c>
      <c r="F53" cm="1">
        <f t="array" ref="F53">_xlfn.XLOOKUP(B53, $T$1:$T52, $V$1:$V52, D53, 0, -1)</f>
        <v>1536.4749003679665</v>
      </c>
      <c r="G53" cm="1">
        <f t="array" ref="G53">_xlfn.XLOOKUP(C53, $U$1:$U52, $W$1:$W52, E53, 0, -1)</f>
        <v>1505.1845375129335</v>
      </c>
      <c r="H53">
        <f>Schedule!F53</f>
        <v>6.3291139240506306E-2</v>
      </c>
      <c r="I53" t="str">
        <f>IF(ISBLANK(Games!D53), "", Games!D53)</f>
        <v/>
      </c>
      <c r="J53" t="str">
        <f>IF(ISBLANK(Games!E53), "", Games!E53)</f>
        <v/>
      </c>
      <c r="K53" t="str">
        <f>IF(ISBLANK(Games!D53), "",VLOOKUP(I53, 'Pitchers Pre-Season'!$B$2:$X$790, 23, FALSE))</f>
        <v/>
      </c>
      <c r="L53" t="str">
        <f>IF(ISBLANK(Games!E53), "",VLOOKUP(J53, 'Pitchers Pre-Season'!$B$2:$X$790, 23, FALSE))</f>
        <v/>
      </c>
      <c r="M53">
        <f>IF(ISBLANK(Games!D53), Calc!F53, F53+K53)</f>
        <v>1536.4749003679665</v>
      </c>
      <c r="N53">
        <f>IF(ISBLANK(Games!E53), Calc!G53, G53+L53)</f>
        <v>1505.1845375129335</v>
      </c>
      <c r="O53" s="1">
        <f t="shared" si="0"/>
        <v>0.5765546684092685</v>
      </c>
      <c r="P53" s="1">
        <f t="shared" si="1"/>
        <v>0.42344533159073144</v>
      </c>
      <c r="Q53" s="3" t="str">
        <f>Games!N53</f>
        <v>CHC</v>
      </c>
      <c r="R53" s="1" t="str">
        <f t="shared" si="2"/>
        <v>CHC</v>
      </c>
      <c r="S53" s="1" t="str">
        <f>IF(ISBLANK(Games!L53), "",IF(Q53=B53, C53, B53))</f>
        <v>TEX</v>
      </c>
      <c r="T53" s="1" t="str">
        <f t="shared" si="3"/>
        <v>TEX</v>
      </c>
      <c r="U53" s="1" t="str">
        <f t="shared" si="4"/>
        <v>CHC</v>
      </c>
      <c r="V53" s="1">
        <f t="shared" si="5"/>
        <v>1530.7093536838738</v>
      </c>
      <c r="W53" s="1">
        <f t="shared" si="6"/>
        <v>1510.9500841970262</v>
      </c>
    </row>
    <row r="54" spans="1:23" x14ac:dyDescent="0.45">
      <c r="A54" t="str">
        <f>Schedule!A54</f>
        <v>2024-03-31</v>
      </c>
      <c r="B54" t="str">
        <f>Schedule!B54</f>
        <v>OAK</v>
      </c>
      <c r="C54" t="str">
        <f>Schedule!C54</f>
        <v>CLE</v>
      </c>
      <c r="D54">
        <f>Schedule!D54</f>
        <v>1427.1354796158</v>
      </c>
      <c r="E54">
        <f>Schedule!E54</f>
        <v>1503.8938502056101</v>
      </c>
      <c r="F54" cm="1">
        <f t="array" ref="F54">_xlfn.XLOOKUP(B54, $T$1:$T53, $V$1:$V53, D54, 0, -1)</f>
        <v>1415.6221150270555</v>
      </c>
      <c r="G54" cm="1">
        <f t="array" ref="G54">_xlfn.XLOOKUP(C54, $U$1:$U53, $W$1:$W53, E54, 0, -1)</f>
        <v>1515.4072147943546</v>
      </c>
      <c r="H54">
        <f>Schedule!F54</f>
        <v>6.2111801242235101E-3</v>
      </c>
      <c r="I54" t="str">
        <f>IF(ISBLANK(Games!D54), "", Games!D54)</f>
        <v/>
      </c>
      <c r="J54" t="str">
        <f>IF(ISBLANK(Games!E54), "", Games!E54)</f>
        <v/>
      </c>
      <c r="K54" t="str">
        <f>IF(ISBLANK(Games!D54), "",VLOOKUP(I54, 'Pitchers Pre-Season'!$B$2:$X$790, 23, FALSE))</f>
        <v/>
      </c>
      <c r="L54" t="str">
        <f>IF(ISBLANK(Games!E54), "",VLOOKUP(J54, 'Pitchers Pre-Season'!$B$2:$X$790, 23, FALSE))</f>
        <v/>
      </c>
      <c r="M54">
        <f>IF(ISBLANK(Games!D54), Calc!F54, F54+K54)</f>
        <v>1415.6221150270555</v>
      </c>
      <c r="N54">
        <f>IF(ISBLANK(Games!E54), Calc!G54, G54+L54)</f>
        <v>1515.4072147943546</v>
      </c>
      <c r="O54" s="1">
        <f t="shared" si="0"/>
        <v>0.36332563691067515</v>
      </c>
      <c r="P54" s="1">
        <f t="shared" si="1"/>
        <v>0.6366743630893249</v>
      </c>
      <c r="Q54" s="3" t="str">
        <f>Games!N54</f>
        <v>OAK</v>
      </c>
      <c r="R54" s="1" t="str">
        <f t="shared" si="2"/>
        <v>OAK</v>
      </c>
      <c r="S54" s="1" t="str">
        <f>IF(ISBLANK(Games!L54), "",IF(Q54=B54, C54, B54))</f>
        <v>CLE</v>
      </c>
      <c r="T54" s="1" t="str">
        <f t="shared" si="3"/>
        <v>OAK</v>
      </c>
      <c r="U54" s="1" t="str">
        <f t="shared" si="4"/>
        <v>CLE</v>
      </c>
      <c r="V54" s="1">
        <f t="shared" si="5"/>
        <v>1421.9888586579489</v>
      </c>
      <c r="W54" s="1">
        <f t="shared" si="6"/>
        <v>1509.0404711634612</v>
      </c>
    </row>
    <row r="55" spans="1:23" x14ac:dyDescent="0.45">
      <c r="A55" t="str">
        <f>Schedule!A55</f>
        <v>2024-03-31</v>
      </c>
      <c r="B55" t="str">
        <f>Schedule!B55</f>
        <v>ARI</v>
      </c>
      <c r="C55" t="str">
        <f>Schedule!C55</f>
        <v>COL</v>
      </c>
      <c r="D55">
        <f>Schedule!D55</f>
        <v>1517.8440011816001</v>
      </c>
      <c r="E55">
        <f>Schedule!E55</f>
        <v>1418.47649220432</v>
      </c>
      <c r="F55" cm="1">
        <f t="array" ref="F55">_xlfn.XLOOKUP(B55, $T$1:$T54, $V$1:$V54, D55, 0, -1)</f>
        <v>1517.6453036917862</v>
      </c>
      <c r="G55" cm="1">
        <f t="array" ref="G55">_xlfn.XLOOKUP(C55, $U$1:$U54, $W$1:$W54, E55, 0, -1)</f>
        <v>1418.6751896941339</v>
      </c>
      <c r="H55">
        <f>Schedule!F55</f>
        <v>5.0632911392405201E-2</v>
      </c>
      <c r="I55" t="str">
        <f>IF(ISBLANK(Games!D55), "", Games!D55)</f>
        <v/>
      </c>
      <c r="J55" t="str">
        <f>IF(ISBLANK(Games!E55), "", Games!E55)</f>
        <v/>
      </c>
      <c r="K55" t="str">
        <f>IF(ISBLANK(Games!D55), "",VLOOKUP(I55, 'Pitchers Pre-Season'!$B$2:$X$790, 23, FALSE))</f>
        <v/>
      </c>
      <c r="L55" t="str">
        <f>IF(ISBLANK(Games!E55), "",VLOOKUP(J55, 'Pitchers Pre-Season'!$B$2:$X$790, 23, FALSE))</f>
        <v/>
      </c>
      <c r="M55">
        <f>IF(ISBLANK(Games!D55), Calc!F55, F55+K55)</f>
        <v>1517.6453036917862</v>
      </c>
      <c r="N55">
        <f>IF(ISBLANK(Games!E55), Calc!G55, G55+L55)</f>
        <v>1418.6751896941339</v>
      </c>
      <c r="O55" s="1">
        <f t="shared" si="0"/>
        <v>0.66401450585470423</v>
      </c>
      <c r="P55" s="1">
        <f t="shared" si="1"/>
        <v>0.33598549414529577</v>
      </c>
      <c r="Q55" s="3" t="str">
        <f>Games!N55</f>
        <v>ARI</v>
      </c>
      <c r="R55" s="1" t="str">
        <f t="shared" si="2"/>
        <v>ARI</v>
      </c>
      <c r="S55" s="1" t="str">
        <f>IF(ISBLANK(Games!L55), "",IF(Q55=B55, C55, B55))</f>
        <v>COL</v>
      </c>
      <c r="T55" s="1" t="str">
        <f t="shared" si="3"/>
        <v>ARI</v>
      </c>
      <c r="U55" s="1" t="str">
        <f t="shared" si="4"/>
        <v>COL</v>
      </c>
      <c r="V55" s="1">
        <f t="shared" si="5"/>
        <v>1521.0051586332393</v>
      </c>
      <c r="W55" s="1">
        <f t="shared" si="6"/>
        <v>1415.3153347526809</v>
      </c>
    </row>
    <row r="56" spans="1:23" x14ac:dyDescent="0.45">
      <c r="A56" t="str">
        <f>Schedule!A56</f>
        <v>2024-03-31</v>
      </c>
      <c r="B56" t="str">
        <f>Schedule!B56</f>
        <v>SEA</v>
      </c>
      <c r="C56" t="str">
        <f>Schedule!C56</f>
        <v>BOS</v>
      </c>
      <c r="D56">
        <f>Schedule!D56</f>
        <v>1526.2027098211199</v>
      </c>
      <c r="E56">
        <f>Schedule!E56</f>
        <v>1500.26839934439</v>
      </c>
      <c r="F56" cm="1">
        <f t="array" ref="F56">_xlfn.XLOOKUP(B56, $T$1:$T55, $V$1:$V55, D56, 0, -1)</f>
        <v>1529.9286043038467</v>
      </c>
      <c r="G56" cm="1">
        <f t="array" ref="G56">_xlfn.XLOOKUP(C56, $U$1:$U55, $W$1:$W55, E56, 0, -1)</f>
        <v>1496.5425048616632</v>
      </c>
      <c r="H56">
        <f>Schedule!F56</f>
        <v>2.2471910112359699E-2</v>
      </c>
      <c r="I56" t="str">
        <f>IF(ISBLANK(Games!D56), "", Games!D56)</f>
        <v/>
      </c>
      <c r="J56" t="str">
        <f>IF(ISBLANK(Games!E56), "", Games!E56)</f>
        <v/>
      </c>
      <c r="K56" t="str">
        <f>IF(ISBLANK(Games!D56), "",VLOOKUP(I56, 'Pitchers Pre-Season'!$B$2:$X$790, 23, FALSE))</f>
        <v/>
      </c>
      <c r="L56" t="str">
        <f>IF(ISBLANK(Games!E56), "",VLOOKUP(J56, 'Pitchers Pre-Season'!$B$2:$X$790, 23, FALSE))</f>
        <v/>
      </c>
      <c r="M56">
        <f>IF(ISBLANK(Games!D56), Calc!F56, F56+K56)</f>
        <v>1529.9286043038467</v>
      </c>
      <c r="N56">
        <f>IF(ISBLANK(Games!E56), Calc!G56, G56+L56)</f>
        <v>1496.5425048616632</v>
      </c>
      <c r="O56" s="1">
        <f t="shared" si="0"/>
        <v>0.55913507396183626</v>
      </c>
      <c r="P56" s="1">
        <f t="shared" si="1"/>
        <v>0.44086492603816368</v>
      </c>
      <c r="Q56" s="3" t="str">
        <f>Games!N56</f>
        <v>BOS</v>
      </c>
      <c r="R56" s="1" t="str">
        <f t="shared" si="2"/>
        <v>BOS</v>
      </c>
      <c r="S56" s="1" t="str">
        <f>IF(ISBLANK(Games!L56), "",IF(Q56=B56, C56, B56))</f>
        <v>SEA</v>
      </c>
      <c r="T56" s="1" t="str">
        <f t="shared" si="3"/>
        <v>SEA</v>
      </c>
      <c r="U56" s="1" t="str">
        <f t="shared" si="4"/>
        <v>BOS</v>
      </c>
      <c r="V56" s="1">
        <f t="shared" si="5"/>
        <v>1524.3372535642284</v>
      </c>
      <c r="W56" s="1">
        <f t="shared" si="6"/>
        <v>1502.1338556012815</v>
      </c>
    </row>
    <row r="57" spans="1:23" x14ac:dyDescent="0.45">
      <c r="A57" t="str">
        <f>Schedule!A57</f>
        <v>2024-03-31</v>
      </c>
      <c r="B57" t="str">
        <f>Schedule!B57</f>
        <v>SDP</v>
      </c>
      <c r="C57" t="str">
        <f>Schedule!C57</f>
        <v>SFG</v>
      </c>
      <c r="D57">
        <f>Schedule!D57</f>
        <v>1513.7838452168801</v>
      </c>
      <c r="E57">
        <f>Schedule!E57</f>
        <v>1501.1235706124401</v>
      </c>
      <c r="F57" cm="1">
        <f t="array" ref="F57">_xlfn.XLOOKUP(B57, $T$1:$T56, $V$1:$V56, D57, 0, -1)</f>
        <v>1503.2876347843817</v>
      </c>
      <c r="G57" cm="1">
        <f t="array" ref="G57">_xlfn.XLOOKUP(C57, $U$1:$U56, $W$1:$W56, E57, 0, -1)</f>
        <v>1507.0275915455175</v>
      </c>
      <c r="H57">
        <f>Schedule!F57</f>
        <v>2.9239766081871298E-2</v>
      </c>
      <c r="I57" t="str">
        <f>IF(ISBLANK(Games!D57), "", Games!D57)</f>
        <v/>
      </c>
      <c r="J57" t="str">
        <f>IF(ISBLANK(Games!E57), "", Games!E57)</f>
        <v/>
      </c>
      <c r="K57" t="str">
        <f>IF(ISBLANK(Games!D57), "",VLOOKUP(I57, 'Pitchers Pre-Season'!$B$2:$X$790, 23, FALSE))</f>
        <v/>
      </c>
      <c r="L57" t="str">
        <f>IF(ISBLANK(Games!E57), "",VLOOKUP(J57, 'Pitchers Pre-Season'!$B$2:$X$790, 23, FALSE))</f>
        <v/>
      </c>
      <c r="M57">
        <f>IF(ISBLANK(Games!D57), Calc!F57, F57+K57)</f>
        <v>1503.2876347843817</v>
      </c>
      <c r="N57">
        <f>IF(ISBLANK(Games!E57), Calc!G57, G57+L57)</f>
        <v>1507.0275915455175</v>
      </c>
      <c r="O57" s="1">
        <f t="shared" si="0"/>
        <v>0.50923786048832487</v>
      </c>
      <c r="P57" s="1">
        <f t="shared" si="1"/>
        <v>0.49076213951167513</v>
      </c>
      <c r="Q57" s="3" t="str">
        <f>Games!N57</f>
        <v>SDP</v>
      </c>
      <c r="R57" s="1" t="str">
        <f t="shared" si="2"/>
        <v>SDP</v>
      </c>
      <c r="S57" s="1" t="str">
        <f>IF(ISBLANK(Games!L57), "",IF(Q57=B57, C57, B57))</f>
        <v>SFG</v>
      </c>
      <c r="T57" s="1" t="str">
        <f t="shared" si="3"/>
        <v>SDP</v>
      </c>
      <c r="U57" s="1" t="str">
        <f t="shared" si="4"/>
        <v>SFG</v>
      </c>
      <c r="V57" s="1">
        <f t="shared" si="5"/>
        <v>1508.1952561794985</v>
      </c>
      <c r="W57" s="1">
        <f t="shared" si="6"/>
        <v>1502.1199701504006</v>
      </c>
    </row>
    <row r="58" spans="1:23" x14ac:dyDescent="0.45">
      <c r="A58" t="str">
        <f>Schedule!A58</f>
        <v>2024-03-31</v>
      </c>
      <c r="B58" t="str">
        <f>Schedule!B58</f>
        <v>LAD</v>
      </c>
      <c r="C58" t="str">
        <f>Schedule!C58</f>
        <v>STL</v>
      </c>
      <c r="D58">
        <f>Schedule!D58</f>
        <v>1588.6730971234199</v>
      </c>
      <c r="E58">
        <f>Schedule!E58</f>
        <v>1506.4629567151301</v>
      </c>
      <c r="F58" cm="1">
        <f t="array" ref="F58">_xlfn.XLOOKUP(B58, $T$1:$T57, $V$1:$V57, D58, 0, -1)</f>
        <v>1582.4276683101466</v>
      </c>
      <c r="G58" cm="1">
        <f t="array" ref="G58">_xlfn.XLOOKUP(C58, $U$1:$U57, $W$1:$W57, E58, 0, -1)</f>
        <v>1506.4337590236487</v>
      </c>
      <c r="H58">
        <f>Schedule!F58</f>
        <v>4.2654028436019002E-2</v>
      </c>
      <c r="I58" t="str">
        <f>IF(ISBLANK(Games!D58), "", Games!D58)</f>
        <v/>
      </c>
      <c r="J58" t="str">
        <f>IF(ISBLANK(Games!E58), "", Games!E58)</f>
        <v/>
      </c>
      <c r="K58" t="str">
        <f>IF(ISBLANK(Games!D58), "",VLOOKUP(I58, 'Pitchers Pre-Season'!$B$2:$X$790, 23, FALSE))</f>
        <v/>
      </c>
      <c r="L58" t="str">
        <f>IF(ISBLANK(Games!E58), "",VLOOKUP(J58, 'Pitchers Pre-Season'!$B$2:$X$790, 23, FALSE))</f>
        <v/>
      </c>
      <c r="M58">
        <f>IF(ISBLANK(Games!D58), Calc!F58, F58+K58)</f>
        <v>1582.4276683101466</v>
      </c>
      <c r="N58">
        <f>IF(ISBLANK(Games!E58), Calc!G58, G58+L58)</f>
        <v>1506.4337590236487</v>
      </c>
      <c r="O58" s="1">
        <f t="shared" si="0"/>
        <v>0.6289797194602641</v>
      </c>
      <c r="P58" s="1">
        <f t="shared" si="1"/>
        <v>0.37102028053973601</v>
      </c>
      <c r="Q58" s="3" t="str">
        <f>Games!N58</f>
        <v>LAD</v>
      </c>
      <c r="R58" s="1" t="str">
        <f t="shared" si="2"/>
        <v>LAD</v>
      </c>
      <c r="S58" s="1" t="str">
        <f>IF(ISBLANK(Games!L58), "",IF(Q58=B58, C58, B58))</f>
        <v>STL</v>
      </c>
      <c r="T58" s="1" t="str">
        <f t="shared" si="3"/>
        <v>LAD</v>
      </c>
      <c r="U58" s="1" t="str">
        <f t="shared" si="4"/>
        <v>STL</v>
      </c>
      <c r="V58" s="1">
        <f t="shared" si="5"/>
        <v>1586.1378711155439</v>
      </c>
      <c r="W58" s="1">
        <f t="shared" si="6"/>
        <v>1502.7235562182514</v>
      </c>
    </row>
    <row r="59" spans="1:23" x14ac:dyDescent="0.45">
      <c r="A59" t="str">
        <f>Schedule!A59</f>
        <v>2024-04-01</v>
      </c>
      <c r="B59" t="str">
        <f>Schedule!B59</f>
        <v>CHW</v>
      </c>
      <c r="C59" t="str">
        <f>Schedule!C59</f>
        <v>ATL</v>
      </c>
      <c r="D59">
        <f>Schedule!D59</f>
        <v>1433.33420073452</v>
      </c>
      <c r="E59">
        <f>Schedule!E59</f>
        <v>1590.545270505</v>
      </c>
      <c r="F59" cm="1">
        <f t="array" ref="F59">_xlfn.XLOOKUP(B59, $T$1:$T58, $V$1:$V58, D59, 0, -1)</f>
        <v>1421.215354807518</v>
      </c>
      <c r="G59" cm="1">
        <f t="array" ref="G59">_xlfn.XLOOKUP(C59, $U$1:$U58, $W$1:$W58, E59, 0, -1)</f>
        <v>1594.1378009460739</v>
      </c>
      <c r="H59">
        <f>Schedule!F59</f>
        <v>-4.2253521126760597E-2</v>
      </c>
      <c r="I59" t="str">
        <f>IF(ISBLANK(Games!D59), "", Games!D59)</f>
        <v>Seth Lugo</v>
      </c>
      <c r="J59" t="str">
        <f>IF(ISBLANK(Games!E59), "", Games!E59)</f>
        <v>Michael Soroka</v>
      </c>
      <c r="K59">
        <f>IF(ISBLANK(Games!D59), "",VLOOKUP(I59, 'Pitchers Pre-Season'!$B$2:$X$790, 23, FALSE))</f>
        <v>25.778302508445282</v>
      </c>
      <c r="L59">
        <f>IF(ISBLANK(Games!E59), "",VLOOKUP(J59, 'Pitchers Pre-Season'!$B$2:$X$790, 23, FALSE))</f>
        <v>45.804615581671527</v>
      </c>
      <c r="M59">
        <f>IF(ISBLANK(Games!D59), Calc!F59, F59+K59)</f>
        <v>1446.9936573159632</v>
      </c>
      <c r="N59">
        <f>IF(ISBLANK(Games!E59), Calc!G59, G59+L59)</f>
        <v>1639.9424165277453</v>
      </c>
      <c r="O59" s="1">
        <f t="shared" si="0"/>
        <v>0.22661321298526449</v>
      </c>
      <c r="P59" s="1">
        <f t="shared" si="1"/>
        <v>0.77338678701473551</v>
      </c>
      <c r="Q59" s="3" t="str">
        <f>Games!N59</f>
        <v>ATL</v>
      </c>
      <c r="R59" s="1" t="str">
        <f t="shared" si="2"/>
        <v>ATL</v>
      </c>
      <c r="S59" s="1" t="str">
        <f>IF(ISBLANK(Games!L59), "",IF(Q59=B59, C59, B59))</f>
        <v>CHW</v>
      </c>
      <c r="T59" s="1" t="str">
        <f t="shared" si="3"/>
        <v>CHW</v>
      </c>
      <c r="U59" s="1" t="str">
        <f t="shared" si="4"/>
        <v>ATL</v>
      </c>
      <c r="V59" s="1">
        <f t="shared" si="5"/>
        <v>1418.9492226776654</v>
      </c>
      <c r="W59" s="1">
        <f t="shared" si="6"/>
        <v>1596.4039330759265</v>
      </c>
    </row>
    <row r="60" spans="1:23" x14ac:dyDescent="0.45">
      <c r="A60" t="str">
        <f>Schedule!A60</f>
        <v>2024-04-01</v>
      </c>
      <c r="B60" t="str">
        <f>Schedule!B60</f>
        <v>CHC</v>
      </c>
      <c r="C60" t="str">
        <f>Schedule!C60</f>
        <v>COL</v>
      </c>
      <c r="D60">
        <f>Schedule!D60</f>
        <v>1514.0316812078199</v>
      </c>
      <c r="E60">
        <f>Schedule!E60</f>
        <v>1418.47649220432</v>
      </c>
      <c r="F60" cm="1">
        <f t="array" ref="F60">_xlfn.XLOOKUP(B60, $T$1:$T59, $V$1:$V59, D60, 0, -1)</f>
        <v>1514.0316812078199</v>
      </c>
      <c r="G60" cm="1">
        <f t="array" ref="G60">_xlfn.XLOOKUP(C60, $U$1:$U59, $W$1:$W59, E60, 0, -1)</f>
        <v>1415.3153347526809</v>
      </c>
      <c r="H60">
        <f>Schedule!F60</f>
        <v>4.4585987261146598E-2</v>
      </c>
      <c r="I60" t="str">
        <f>IF(ISBLANK(Games!D60), "", Games!D60)</f>
        <v/>
      </c>
      <c r="J60" t="str">
        <f>IF(ISBLANK(Games!E60), "", Games!E60)</f>
        <v/>
      </c>
      <c r="K60" t="str">
        <f>IF(ISBLANK(Games!D60), "",VLOOKUP(I60, 'Pitchers Pre-Season'!$B$2:$X$790, 23, FALSE))</f>
        <v/>
      </c>
      <c r="L60" t="str">
        <f>IF(ISBLANK(Games!E60), "",VLOOKUP(J60, 'Pitchers Pre-Season'!$B$2:$X$790, 23, FALSE))</f>
        <v/>
      </c>
      <c r="M60">
        <f>IF(ISBLANK(Games!D60), Calc!F60, F60+K60)</f>
        <v>1514.0316812078199</v>
      </c>
      <c r="N60">
        <f>IF(ISBLANK(Games!E60), Calc!G60, G60+L60)</f>
        <v>1415.3153347526809</v>
      </c>
      <c r="O60" s="1">
        <f t="shared" si="0"/>
        <v>0.66065387637790951</v>
      </c>
      <c r="P60" s="1">
        <f t="shared" si="1"/>
        <v>0.33934612362209043</v>
      </c>
      <c r="Q60" s="3" t="str">
        <f>Games!N60</f>
        <v>CHC</v>
      </c>
      <c r="R60" s="1" t="str">
        <f t="shared" si="2"/>
        <v>CHC</v>
      </c>
      <c r="S60" s="1" t="str">
        <f>IF(ISBLANK(Games!L60), "",IF(Q60=B60, C60, B60))</f>
        <v>COL</v>
      </c>
      <c r="T60" s="1" t="str">
        <f t="shared" si="3"/>
        <v>CHC</v>
      </c>
      <c r="U60" s="1" t="str">
        <f t="shared" si="4"/>
        <v>COL</v>
      </c>
      <c r="V60" s="1">
        <f t="shared" si="5"/>
        <v>1517.4251424440408</v>
      </c>
      <c r="W60" s="1">
        <f t="shared" si="6"/>
        <v>1411.92187351646</v>
      </c>
    </row>
    <row r="61" spans="1:23" x14ac:dyDescent="0.45">
      <c r="A61" t="str">
        <f>Schedule!A61</f>
        <v>2024-04-01</v>
      </c>
      <c r="B61" t="str">
        <f>Schedule!B61</f>
        <v>WAS</v>
      </c>
      <c r="C61" t="str">
        <f>Schedule!C61</f>
        <v>PIT</v>
      </c>
      <c r="D61">
        <f>Schedule!D61</f>
        <v>1422.7330514932301</v>
      </c>
      <c r="E61">
        <f>Schedule!E61</f>
        <v>1468.3919248330999</v>
      </c>
      <c r="F61" cm="1">
        <f t="array" ref="F61">_xlfn.XLOOKUP(B61, $T$1:$T60, $V$1:$V60, D61, 0, -1)</f>
        <v>1422.7330514932301</v>
      </c>
      <c r="G61" cm="1">
        <f t="array" ref="G61">_xlfn.XLOOKUP(C61, $U$1:$U60, $W$1:$W60, E61, 0, -1)</f>
        <v>1489.5265730507454</v>
      </c>
      <c r="H61">
        <f>Schedule!F61</f>
        <v>-4.76190476190477E-2</v>
      </c>
      <c r="I61" t="str">
        <f>IF(ISBLANK(Games!D61), "", Games!D61)</f>
        <v/>
      </c>
      <c r="J61" t="str">
        <f>IF(ISBLANK(Games!E61), "", Games!E61)</f>
        <v/>
      </c>
      <c r="K61" t="str">
        <f>IF(ISBLANK(Games!D61), "",VLOOKUP(I61, 'Pitchers Pre-Season'!$B$2:$X$790, 23, FALSE))</f>
        <v/>
      </c>
      <c r="L61" t="str">
        <f>IF(ISBLANK(Games!E61), "",VLOOKUP(J61, 'Pitchers Pre-Season'!$B$2:$X$790, 23, FALSE))</f>
        <v/>
      </c>
      <c r="M61">
        <f>IF(ISBLANK(Games!D61), Calc!F61, F61+K61)</f>
        <v>1422.7330514932301</v>
      </c>
      <c r="N61">
        <f>IF(ISBLANK(Games!E61), Calc!G61, G61+L61)</f>
        <v>1489.5265730507454</v>
      </c>
      <c r="O61" s="1">
        <f t="shared" si="0"/>
        <v>0.38123383335147681</v>
      </c>
      <c r="P61" s="1">
        <f t="shared" si="1"/>
        <v>0.61876616664852313</v>
      </c>
      <c r="Q61" s="3" t="str">
        <f>Games!N61</f>
        <v>PIT</v>
      </c>
      <c r="R61" s="1" t="str">
        <f t="shared" si="2"/>
        <v>PIT</v>
      </c>
      <c r="S61" s="1" t="str">
        <f>IF(ISBLANK(Games!L61), "",IF(Q61=B61, C61, B61))</f>
        <v>WAS</v>
      </c>
      <c r="T61" s="1" t="str">
        <f t="shared" si="3"/>
        <v>WAS</v>
      </c>
      <c r="U61" s="1" t="str">
        <f t="shared" si="4"/>
        <v>PIT</v>
      </c>
      <c r="V61" s="1">
        <f t="shared" si="5"/>
        <v>1418.9207131597152</v>
      </c>
      <c r="W61" s="1">
        <f t="shared" si="6"/>
        <v>1493.3389113842602</v>
      </c>
    </row>
    <row r="62" spans="1:23" x14ac:dyDescent="0.45">
      <c r="A62" t="str">
        <f>Schedule!A62</f>
        <v>2024-04-01</v>
      </c>
      <c r="B62" t="str">
        <f>Schedule!B62</f>
        <v>BAL</v>
      </c>
      <c r="C62" t="str">
        <f>Schedule!C62</f>
        <v>KCR</v>
      </c>
      <c r="D62">
        <f>Schedule!D62</f>
        <v>1535.1075395159701</v>
      </c>
      <c r="E62">
        <f>Schedule!E62</f>
        <v>1455.5883504191299</v>
      </c>
      <c r="F62" cm="1">
        <f t="array" ref="F62">_xlfn.XLOOKUP(B62, $T$1:$T61, $V$1:$V61, D62, 0, -1)</f>
        <v>1536.8513726660008</v>
      </c>
      <c r="G62" cm="1">
        <f t="array" ref="G62">_xlfn.XLOOKUP(C62, $U$1:$U61, $W$1:$W61, E62, 0, -1)</f>
        <v>1455.5883504191299</v>
      </c>
      <c r="H62">
        <f>Schedule!F62</f>
        <v>2.1739130434782698E-2</v>
      </c>
      <c r="I62" t="str">
        <f>IF(ISBLANK(Games!D62), "", Games!D62)</f>
        <v/>
      </c>
      <c r="J62" t="str">
        <f>IF(ISBLANK(Games!E62), "", Games!E62)</f>
        <v/>
      </c>
      <c r="K62" t="str">
        <f>IF(ISBLANK(Games!D62), "",VLOOKUP(I62, 'Pitchers Pre-Season'!$B$2:$X$790, 23, FALSE))</f>
        <v/>
      </c>
      <c r="L62" t="str">
        <f>IF(ISBLANK(Games!E62), "",VLOOKUP(J62, 'Pitchers Pre-Season'!$B$2:$X$790, 23, FALSE))</f>
        <v/>
      </c>
      <c r="M62">
        <f>IF(ISBLANK(Games!D62), Calc!F62, F62+K62)</f>
        <v>1536.8513726660008</v>
      </c>
      <c r="N62">
        <f>IF(ISBLANK(Games!E62), Calc!G62, G62+L62)</f>
        <v>1455.5883504191299</v>
      </c>
      <c r="O62" s="1">
        <f t="shared" si="0"/>
        <v>0.62572953301855361</v>
      </c>
      <c r="P62" s="1">
        <f t="shared" si="1"/>
        <v>0.37427046698144645</v>
      </c>
      <c r="Q62" s="3" t="str">
        <f>Games!N62</f>
        <v>BAL</v>
      </c>
      <c r="R62" s="1" t="str">
        <f t="shared" si="2"/>
        <v>BAL</v>
      </c>
      <c r="S62" s="1" t="str">
        <f>IF(ISBLANK(Games!L62), "",IF(Q62=B62, C62, B62))</f>
        <v>KCR</v>
      </c>
      <c r="T62" s="1" t="str">
        <f t="shared" si="3"/>
        <v>BAL</v>
      </c>
      <c r="U62" s="1" t="str">
        <f t="shared" si="4"/>
        <v>KCR</v>
      </c>
      <c r="V62" s="1">
        <f t="shared" si="5"/>
        <v>1540.5940773358152</v>
      </c>
      <c r="W62" s="1">
        <f t="shared" si="6"/>
        <v>1451.8456457493155</v>
      </c>
    </row>
    <row r="63" spans="1:23" x14ac:dyDescent="0.45">
      <c r="A63" t="str">
        <f>Schedule!A63</f>
        <v>2024-04-01</v>
      </c>
      <c r="B63" t="str">
        <f>Schedule!B63</f>
        <v>PHI</v>
      </c>
      <c r="C63" t="str">
        <f>Schedule!C63</f>
        <v>CIN</v>
      </c>
      <c r="D63">
        <f>Schedule!D63</f>
        <v>1537.03223861109</v>
      </c>
      <c r="E63">
        <f>Schedule!E63</f>
        <v>1496.2510574284499</v>
      </c>
      <c r="F63" cm="1">
        <f t="array" ref="F63">_xlfn.XLOOKUP(B63, $T$1:$T62, $V$1:$V62, D63, 0, -1)</f>
        <v>1533.439708170016</v>
      </c>
      <c r="G63" cm="1">
        <f t="array" ref="G63">_xlfn.XLOOKUP(C63, $U$1:$U62, $W$1:$W62, E63, 0, -1)</f>
        <v>1496.2510574284499</v>
      </c>
      <c r="H63">
        <f>Schedule!F63</f>
        <v>8.4745762711864403E-2</v>
      </c>
      <c r="I63" t="str">
        <f>IF(ISBLANK(Games!D63), "", Games!D63)</f>
        <v/>
      </c>
      <c r="J63" t="str">
        <f>IF(ISBLANK(Games!E63), "", Games!E63)</f>
        <v/>
      </c>
      <c r="K63" t="str">
        <f>IF(ISBLANK(Games!D63), "",VLOOKUP(I63, 'Pitchers Pre-Season'!$B$2:$X$790, 23, FALSE))</f>
        <v/>
      </c>
      <c r="L63" t="str">
        <f>IF(ISBLANK(Games!E63), "",VLOOKUP(J63, 'Pitchers Pre-Season'!$B$2:$X$790, 23, FALSE))</f>
        <v/>
      </c>
      <c r="M63">
        <f>IF(ISBLANK(Games!D63), Calc!F63, F63+K63)</f>
        <v>1533.439708170016</v>
      </c>
      <c r="N63">
        <f>IF(ISBLANK(Games!E63), Calc!G63, G63+L63)</f>
        <v>1496.2510574284499</v>
      </c>
      <c r="O63" s="1">
        <f t="shared" si="0"/>
        <v>0.59568819541214302</v>
      </c>
      <c r="P63" s="1">
        <f t="shared" si="1"/>
        <v>0.40431180458785698</v>
      </c>
      <c r="Q63" s="3" t="str">
        <f>Games!N63</f>
        <v>CIN</v>
      </c>
      <c r="R63" s="1" t="str">
        <f t="shared" si="2"/>
        <v>CIN</v>
      </c>
      <c r="S63" s="1" t="str">
        <f>IF(ISBLANK(Games!L63), "",IF(Q63=B63, C63, B63))</f>
        <v>PHI</v>
      </c>
      <c r="T63" s="1" t="str">
        <f t="shared" si="3"/>
        <v>PHI</v>
      </c>
      <c r="U63" s="1" t="str">
        <f t="shared" si="4"/>
        <v>CIN</v>
      </c>
      <c r="V63" s="1">
        <f t="shared" si="5"/>
        <v>1527.4828262158946</v>
      </c>
      <c r="W63" s="1">
        <f t="shared" si="6"/>
        <v>1502.2079393825713</v>
      </c>
    </row>
    <row r="64" spans="1:23" x14ac:dyDescent="0.45">
      <c r="A64" t="str">
        <f>Schedule!A64</f>
        <v>2024-04-01</v>
      </c>
      <c r="B64" t="str">
        <f>Schedule!B64</f>
        <v>MIA</v>
      </c>
      <c r="C64" t="str">
        <f>Schedule!C64</f>
        <v>LAA</v>
      </c>
      <c r="D64">
        <f>Schedule!D64</f>
        <v>1488.4482383178499</v>
      </c>
      <c r="E64">
        <f>Schedule!E64</f>
        <v>1474.3085107648601</v>
      </c>
      <c r="F64" cm="1">
        <f t="array" ref="F64">_xlfn.XLOOKUP(B64, $T$1:$T63, $V$1:$V63, D64, 0, -1)</f>
        <v>1467.3135901002045</v>
      </c>
      <c r="G64" cm="1">
        <f t="array" ref="G64">_xlfn.XLOOKUP(C64, $U$1:$U63, $W$1:$W63, E64, 0, -1)</f>
        <v>1472.5646776148294</v>
      </c>
      <c r="H64">
        <f>Schedule!F64</f>
        <v>4.5751633986928102E-2</v>
      </c>
      <c r="I64" t="str">
        <f>IF(ISBLANK(Games!D64), "", Games!D64)</f>
        <v/>
      </c>
      <c r="J64" t="str">
        <f>IF(ISBLANK(Games!E64), "", Games!E64)</f>
        <v/>
      </c>
      <c r="K64" t="str">
        <f>IF(ISBLANK(Games!D64), "",VLOOKUP(I64, 'Pitchers Pre-Season'!$B$2:$X$790, 23, FALSE))</f>
        <v/>
      </c>
      <c r="L64" t="str">
        <f>IF(ISBLANK(Games!E64), "",VLOOKUP(J64, 'Pitchers Pre-Season'!$B$2:$X$790, 23, FALSE))</f>
        <v/>
      </c>
      <c r="M64">
        <f>IF(ISBLANK(Games!D64), Calc!F64, F64+K64)</f>
        <v>1467.3135901002045</v>
      </c>
      <c r="N64">
        <f>IF(ISBLANK(Games!E64), Calc!G64, G64+L64)</f>
        <v>1472.5646776148294</v>
      </c>
      <c r="O64" s="1">
        <f t="shared" si="0"/>
        <v>0.5153194699501441</v>
      </c>
      <c r="P64" s="1">
        <f t="shared" si="1"/>
        <v>0.48468053004985595</v>
      </c>
      <c r="Q64" s="3" t="str">
        <f>Games!N64</f>
        <v>LAA</v>
      </c>
      <c r="R64" s="1" t="str">
        <f t="shared" si="2"/>
        <v>LAA</v>
      </c>
      <c r="S64" s="1" t="str">
        <f>IF(ISBLANK(Games!L64), "",IF(Q64=B64, C64, B64))</f>
        <v>MIA</v>
      </c>
      <c r="T64" s="1" t="str">
        <f t="shared" si="3"/>
        <v>MIA</v>
      </c>
      <c r="U64" s="1" t="str">
        <f t="shared" si="4"/>
        <v>LAA</v>
      </c>
      <c r="V64" s="1">
        <f t="shared" si="5"/>
        <v>1462.160395400703</v>
      </c>
      <c r="W64" s="1">
        <f t="shared" si="6"/>
        <v>1477.7178723143309</v>
      </c>
    </row>
    <row r="65" spans="1:23" x14ac:dyDescent="0.45">
      <c r="A65" t="str">
        <f>Schedule!A65</f>
        <v>2024-04-01</v>
      </c>
      <c r="B65" t="str">
        <f>Schedule!B65</f>
        <v>TBR</v>
      </c>
      <c r="C65" t="str">
        <f>Schedule!C65</f>
        <v>TEX</v>
      </c>
      <c r="D65">
        <f>Schedule!D65</f>
        <v>1537.2568075547799</v>
      </c>
      <c r="E65">
        <f>Schedule!E65</f>
        <v>1527.6277566730801</v>
      </c>
      <c r="F65" cm="1">
        <f t="array" ref="F65">_xlfn.XLOOKUP(B65, $T$1:$T64, $V$1:$V64, D65, 0, -1)</f>
        <v>1534.8458193802276</v>
      </c>
      <c r="G65" cm="1">
        <f t="array" ref="G65">_xlfn.XLOOKUP(C65, $U$1:$U64, $W$1:$W64, E65, 0, -1)</f>
        <v>1527.6277566730801</v>
      </c>
      <c r="H65">
        <f>Schedule!F65</f>
        <v>0.124324324324324</v>
      </c>
      <c r="I65" t="str">
        <f>IF(ISBLANK(Games!D65), "", Games!D65)</f>
        <v/>
      </c>
      <c r="J65" t="str">
        <f>IF(ISBLANK(Games!E65), "", Games!E65)</f>
        <v/>
      </c>
      <c r="K65" t="str">
        <f>IF(ISBLANK(Games!D65), "",VLOOKUP(I65, 'Pitchers Pre-Season'!$B$2:$X$790, 23, FALSE))</f>
        <v/>
      </c>
      <c r="L65" t="str">
        <f>IF(ISBLANK(Games!E65), "",VLOOKUP(J65, 'Pitchers Pre-Season'!$B$2:$X$790, 23, FALSE))</f>
        <v/>
      </c>
      <c r="M65">
        <f>IF(ISBLANK(Games!D65), Calc!F65, F65+K65)</f>
        <v>1534.8458193802276</v>
      </c>
      <c r="N65">
        <f>IF(ISBLANK(Games!E65), Calc!G65, G65+L65)</f>
        <v>1527.6277566730801</v>
      </c>
      <c r="O65" s="1">
        <f t="shared" si="0"/>
        <v>0.57254829519165495</v>
      </c>
      <c r="P65" s="1">
        <f t="shared" si="1"/>
        <v>0.42745170480834505</v>
      </c>
      <c r="Q65" s="3" t="str">
        <f>Games!N65</f>
        <v>TEX</v>
      </c>
      <c r="R65" s="1" t="str">
        <f t="shared" si="2"/>
        <v>TEX</v>
      </c>
      <c r="S65" s="1" t="str">
        <f>IF(ISBLANK(Games!L65), "",IF(Q65=B65, C65, B65))</f>
        <v>TBR</v>
      </c>
      <c r="T65" s="1" t="str">
        <f t="shared" si="3"/>
        <v>TBR</v>
      </c>
      <c r="U65" s="1" t="str">
        <f t="shared" si="4"/>
        <v>TEX</v>
      </c>
      <c r="V65" s="1">
        <f t="shared" si="5"/>
        <v>1529.120336428311</v>
      </c>
      <c r="W65" s="1">
        <f t="shared" si="6"/>
        <v>1533.3532396249966</v>
      </c>
    </row>
    <row r="66" spans="1:23" x14ac:dyDescent="0.45">
      <c r="A66" t="str">
        <f>Schedule!A66</f>
        <v>2024-04-01</v>
      </c>
      <c r="B66" t="str">
        <f>Schedule!B66</f>
        <v>NYM</v>
      </c>
      <c r="C66" t="str">
        <f>Schedule!C66</f>
        <v>DET</v>
      </c>
      <c r="D66">
        <f>Schedule!D66</f>
        <v>1505.1761432511801</v>
      </c>
      <c r="E66">
        <f>Schedule!E66</f>
        <v>1477.56939209144</v>
      </c>
      <c r="F66" cm="1">
        <f t="array" ref="F66">_xlfn.XLOOKUP(B66, $T$1:$T65, $V$1:$V65, D66, 0, -1)</f>
        <v>1489.3878183038621</v>
      </c>
      <c r="G66" cm="1">
        <f t="array" ref="G66">_xlfn.XLOOKUP(C66, $U$1:$U65, $W$1:$W65, E66, 0, -1)</f>
        <v>1489.688238018442</v>
      </c>
      <c r="H66">
        <f>Schedule!F66</f>
        <v>0.102272727272727</v>
      </c>
      <c r="I66" t="str">
        <f>IF(ISBLANK(Games!D66), "", Games!D66)</f>
        <v/>
      </c>
      <c r="J66" t="str">
        <f>IF(ISBLANK(Games!E66), "", Games!E66)</f>
        <v/>
      </c>
      <c r="K66" t="str">
        <f>IF(ISBLANK(Games!D66), "",VLOOKUP(I66, 'Pitchers Pre-Season'!$B$2:$X$790, 23, FALSE))</f>
        <v/>
      </c>
      <c r="L66" t="str">
        <f>IF(ISBLANK(Games!E66), "",VLOOKUP(J66, 'Pitchers Pre-Season'!$B$2:$X$790, 23, FALSE))</f>
        <v/>
      </c>
      <c r="M66">
        <f>IF(ISBLANK(Games!D66), Calc!F66, F66+K66)</f>
        <v>1489.3878183038621</v>
      </c>
      <c r="N66">
        <f>IF(ISBLANK(Games!E66), Calc!G66, G66+L66)</f>
        <v>1489.688238018442</v>
      </c>
      <c r="O66" s="1">
        <f t="shared" si="0"/>
        <v>0.5507040250213413</v>
      </c>
      <c r="P66" s="1">
        <f t="shared" si="1"/>
        <v>0.44929597497865886</v>
      </c>
      <c r="Q66" s="3" t="str">
        <f>Games!N66</f>
        <v>DET</v>
      </c>
      <c r="R66" s="1" t="str">
        <f t="shared" si="2"/>
        <v>DET</v>
      </c>
      <c r="S66" s="1" t="str">
        <f>IF(ISBLANK(Games!L66), "",IF(Q66=B66, C66, B66))</f>
        <v>NYM</v>
      </c>
      <c r="T66" s="1" t="str">
        <f t="shared" si="3"/>
        <v>NYM</v>
      </c>
      <c r="U66" s="1" t="str">
        <f t="shared" si="4"/>
        <v>DET</v>
      </c>
      <c r="V66" s="1">
        <f t="shared" si="5"/>
        <v>1483.8807780536488</v>
      </c>
      <c r="W66" s="1">
        <f t="shared" si="6"/>
        <v>1495.1952782686553</v>
      </c>
    </row>
    <row r="67" spans="1:23" x14ac:dyDescent="0.45">
      <c r="A67" t="str">
        <f>Schedule!A67</f>
        <v>2024-04-01</v>
      </c>
      <c r="B67" t="str">
        <f>Schedule!B67</f>
        <v>HOU</v>
      </c>
      <c r="C67" t="str">
        <f>Schedule!C67</f>
        <v>TOR</v>
      </c>
      <c r="D67">
        <f>Schedule!D67</f>
        <v>1559.22207084247</v>
      </c>
      <c r="E67">
        <f>Schedule!E67</f>
        <v>1536.86484917293</v>
      </c>
      <c r="F67" cm="1">
        <f t="array" ref="F67">_xlfn.XLOOKUP(B67, $T$1:$T66, $V$1:$V66, D67, 0, -1)</f>
        <v>1539.7614961849076</v>
      </c>
      <c r="G67" cm="1">
        <f t="array" ref="G67">_xlfn.XLOOKUP(C67, $U$1:$U66, $W$1:$W66, E67, 0, -1)</f>
        <v>1539.2758373474824</v>
      </c>
      <c r="H67">
        <f>Schedule!F67</f>
        <v>-4.08163265306122E-2</v>
      </c>
      <c r="I67" t="str">
        <f>IF(ISBLANK(Games!D67), "", Games!D67)</f>
        <v/>
      </c>
      <c r="J67" t="str">
        <f>IF(ISBLANK(Games!E67), "", Games!E67)</f>
        <v/>
      </c>
      <c r="K67" t="str">
        <f>IF(ISBLANK(Games!D67), "",VLOOKUP(I67, 'Pitchers Pre-Season'!$B$2:$X$790, 23, FALSE))</f>
        <v/>
      </c>
      <c r="L67" t="str">
        <f>IF(ISBLANK(Games!E67), "",VLOOKUP(J67, 'Pitchers Pre-Season'!$B$2:$X$790, 23, FALSE))</f>
        <v/>
      </c>
      <c r="M67">
        <f>IF(ISBLANK(Games!D67), Calc!F67, F67+K67)</f>
        <v>1539.7614961849076</v>
      </c>
      <c r="N67">
        <f>IF(ISBLANK(Games!E67), Calc!G67, G67+L67)</f>
        <v>1539.2758373474824</v>
      </c>
      <c r="O67" s="1">
        <f t="shared" ref="O67:O130" si="7">(1/(1+(10^((N67-M67)/400)))+(0.5*H67))</f>
        <v>0.48029075552906114</v>
      </c>
      <c r="P67" s="1">
        <f t="shared" ref="P67:P130" si="8">(1/(1+(10^((M67-N67)/400)))-(0.5*H67))</f>
        <v>0.51970924447093891</v>
      </c>
      <c r="Q67" s="3" t="str">
        <f>Games!N67</f>
        <v>HOU</v>
      </c>
      <c r="R67" s="1" t="str">
        <f t="shared" ref="R67:R130" si="9">Q67</f>
        <v>HOU</v>
      </c>
      <c r="S67" s="1" t="str">
        <f>IF(ISBLANK(Games!L67), "",IF(Q67=B67, C67, B67))</f>
        <v>TOR</v>
      </c>
      <c r="T67" s="1" t="str">
        <f t="shared" ref="T67:T130" si="10">B67</f>
        <v>HOU</v>
      </c>
      <c r="U67" s="1" t="str">
        <f t="shared" ref="U67:U130" si="11">C67</f>
        <v>TOR</v>
      </c>
      <c r="V67" s="1">
        <f t="shared" ref="V67:V130" si="12">IF(R67=B67,F67+(10*(1-O67)),IF(S67=B67,F67+(10*(0-O67)),F67))</f>
        <v>1544.958588629617</v>
      </c>
      <c r="W67" s="1">
        <f t="shared" ref="W67:W130" si="13">IF(R67=C67,G67+(10*(1-P67)),IF(S67=C67,G67+(10*(0-P67)),G67))</f>
        <v>1534.078744902773</v>
      </c>
    </row>
    <row r="68" spans="1:23" x14ac:dyDescent="0.45">
      <c r="A68" t="str">
        <f>Schedule!A68</f>
        <v>2024-04-01</v>
      </c>
      <c r="B68" t="str">
        <f>Schedule!B68</f>
        <v>OAK</v>
      </c>
      <c r="C68" t="str">
        <f>Schedule!C68</f>
        <v>BOS</v>
      </c>
      <c r="D68">
        <f>Schedule!D68</f>
        <v>1427.1354796158</v>
      </c>
      <c r="E68">
        <f>Schedule!E68</f>
        <v>1500.26839934439</v>
      </c>
      <c r="F68" cm="1">
        <f t="array" ref="F68">_xlfn.XLOOKUP(B68, $T$1:$T67, $V$1:$V67, D68, 0, -1)</f>
        <v>1421.9888586579489</v>
      </c>
      <c r="G68" cm="1">
        <f t="array" ref="G68">_xlfn.XLOOKUP(C68, $U$1:$U67, $W$1:$W67, E68, 0, -1)</f>
        <v>1502.1338556012815</v>
      </c>
      <c r="H68">
        <f>Schedule!F68</f>
        <v>6.2111801242235101E-3</v>
      </c>
      <c r="I68" t="str">
        <f>IF(ISBLANK(Games!D68), "", Games!D68)</f>
        <v/>
      </c>
      <c r="J68" t="str">
        <f>IF(ISBLANK(Games!E68), "", Games!E68)</f>
        <v/>
      </c>
      <c r="K68" t="str">
        <f>IF(ISBLANK(Games!D68), "",VLOOKUP(I68, 'Pitchers Pre-Season'!$B$2:$X$790, 23, FALSE))</f>
        <v/>
      </c>
      <c r="L68" t="str">
        <f>IF(ISBLANK(Games!E68), "",VLOOKUP(J68, 'Pitchers Pre-Season'!$B$2:$X$790, 23, FALSE))</f>
        <v/>
      </c>
      <c r="M68">
        <f>IF(ISBLANK(Games!D68), Calc!F68, F68+K68)</f>
        <v>1421.9888586579489</v>
      </c>
      <c r="N68">
        <f>IF(ISBLANK(Games!E68), Calc!G68, G68+L68)</f>
        <v>1502.1338556012815</v>
      </c>
      <c r="O68" s="1">
        <f t="shared" si="7"/>
        <v>0.389770804959094</v>
      </c>
      <c r="P68" s="1">
        <f t="shared" si="8"/>
        <v>0.610229195040906</v>
      </c>
      <c r="Q68" s="3" t="str">
        <f>Games!N68</f>
        <v>BOS</v>
      </c>
      <c r="R68" s="1" t="str">
        <f t="shared" si="9"/>
        <v>BOS</v>
      </c>
      <c r="S68" s="1" t="str">
        <f>IF(ISBLANK(Games!L68), "",IF(Q68=B68, C68, B68))</f>
        <v>OAK</v>
      </c>
      <c r="T68" s="1" t="str">
        <f t="shared" si="10"/>
        <v>OAK</v>
      </c>
      <c r="U68" s="1" t="str">
        <f t="shared" si="11"/>
        <v>BOS</v>
      </c>
      <c r="V68" s="1">
        <f t="shared" si="12"/>
        <v>1418.091150608358</v>
      </c>
      <c r="W68" s="1">
        <f t="shared" si="13"/>
        <v>1506.0315636508724</v>
      </c>
    </row>
    <row r="69" spans="1:23" x14ac:dyDescent="0.45">
      <c r="A69" t="str">
        <f>Schedule!A69</f>
        <v>2024-04-01</v>
      </c>
      <c r="B69" t="str">
        <f>Schedule!B69</f>
        <v>SEA</v>
      </c>
      <c r="C69" t="str">
        <f>Schedule!C69</f>
        <v>CLE</v>
      </c>
      <c r="D69">
        <f>Schedule!D69</f>
        <v>1526.2027098211199</v>
      </c>
      <c r="E69">
        <f>Schedule!E69</f>
        <v>1503.8938502056101</v>
      </c>
      <c r="F69" cm="1">
        <f t="array" ref="F69">_xlfn.XLOOKUP(B69, $T$1:$T68, $V$1:$V68, D69, 0, -1)</f>
        <v>1524.3372535642284</v>
      </c>
      <c r="G69" cm="1">
        <f t="array" ref="G69">_xlfn.XLOOKUP(C69, $U$1:$U68, $W$1:$W68, E69, 0, -1)</f>
        <v>1509.0404711634612</v>
      </c>
      <c r="H69">
        <f>Schedule!F69</f>
        <v>2.2471910112359699E-2</v>
      </c>
      <c r="I69" t="str">
        <f>IF(ISBLANK(Games!D69), "", Games!D69)</f>
        <v/>
      </c>
      <c r="J69" t="str">
        <f>IF(ISBLANK(Games!E69), "", Games!E69)</f>
        <v/>
      </c>
      <c r="K69" t="str">
        <f>IF(ISBLANK(Games!D69), "",VLOOKUP(I69, 'Pitchers Pre-Season'!$B$2:$X$790, 23, FALSE))</f>
        <v/>
      </c>
      <c r="L69" t="str">
        <f>IF(ISBLANK(Games!E69), "",VLOOKUP(J69, 'Pitchers Pre-Season'!$B$2:$X$790, 23, FALSE))</f>
        <v/>
      </c>
      <c r="M69">
        <f>IF(ISBLANK(Games!D69), Calc!F69, F69+K69)</f>
        <v>1524.3372535642284</v>
      </c>
      <c r="N69">
        <f>IF(ISBLANK(Games!E69), Calc!G69, G69+L69)</f>
        <v>1509.0404711634612</v>
      </c>
      <c r="O69" s="1">
        <f t="shared" si="7"/>
        <v>0.53323558138743532</v>
      </c>
      <c r="P69" s="1">
        <f t="shared" si="8"/>
        <v>0.46676441861256462</v>
      </c>
      <c r="Q69" s="3" t="str">
        <f>Games!N69</f>
        <v>SEA</v>
      </c>
      <c r="R69" s="1" t="str">
        <f t="shared" si="9"/>
        <v>SEA</v>
      </c>
      <c r="S69" s="1" t="str">
        <f>IF(ISBLANK(Games!L69), "",IF(Q69=B69, C69, B69))</f>
        <v>CLE</v>
      </c>
      <c r="T69" s="1" t="str">
        <f t="shared" si="10"/>
        <v>SEA</v>
      </c>
      <c r="U69" s="1" t="str">
        <f t="shared" si="11"/>
        <v>CLE</v>
      </c>
      <c r="V69" s="1">
        <f t="shared" si="12"/>
        <v>1529.0048977503541</v>
      </c>
      <c r="W69" s="1">
        <f t="shared" si="13"/>
        <v>1504.3728269773355</v>
      </c>
    </row>
    <row r="70" spans="1:23" x14ac:dyDescent="0.45">
      <c r="A70" t="str">
        <f>Schedule!A70</f>
        <v>2024-04-01</v>
      </c>
      <c r="B70" t="str">
        <f>Schedule!B70</f>
        <v>SDP</v>
      </c>
      <c r="C70" t="str">
        <f>Schedule!C70</f>
        <v>STL</v>
      </c>
      <c r="D70">
        <f>Schedule!D70</f>
        <v>1513.7838452168801</v>
      </c>
      <c r="E70">
        <f>Schedule!E70</f>
        <v>1506.4629567151301</v>
      </c>
      <c r="F70" cm="1">
        <f t="array" ref="F70">_xlfn.XLOOKUP(B70, $T$1:$T69, $V$1:$V69, D70, 0, -1)</f>
        <v>1508.1952561794985</v>
      </c>
      <c r="G70" cm="1">
        <f t="array" ref="G70">_xlfn.XLOOKUP(C70, $U$1:$U69, $W$1:$W69, E70, 0, -1)</f>
        <v>1502.7235562182514</v>
      </c>
      <c r="H70">
        <f>Schedule!F70</f>
        <v>2.9239766081871298E-2</v>
      </c>
      <c r="I70" t="str">
        <f>IF(ISBLANK(Games!D70), "", Games!D70)</f>
        <v/>
      </c>
      <c r="J70" t="str">
        <f>IF(ISBLANK(Games!E70), "", Games!E70)</f>
        <v/>
      </c>
      <c r="K70" t="str">
        <f>IF(ISBLANK(Games!D70), "",VLOOKUP(I70, 'Pitchers Pre-Season'!$B$2:$X$790, 23, FALSE))</f>
        <v/>
      </c>
      <c r="L70" t="str">
        <f>IF(ISBLANK(Games!E70), "",VLOOKUP(J70, 'Pitchers Pre-Season'!$B$2:$X$790, 23, FALSE))</f>
        <v/>
      </c>
      <c r="M70">
        <f>IF(ISBLANK(Games!D70), Calc!F70, F70+K70)</f>
        <v>1508.1952561794985</v>
      </c>
      <c r="N70">
        <f>IF(ISBLANK(Games!E70), Calc!G70, G70+L70)</f>
        <v>1502.7235562182514</v>
      </c>
      <c r="O70" s="1">
        <f t="shared" si="7"/>
        <v>0.52249364131555653</v>
      </c>
      <c r="P70" s="1">
        <f t="shared" si="8"/>
        <v>0.47750635868444335</v>
      </c>
      <c r="Q70" s="3" t="str">
        <f>Games!N70</f>
        <v>STL</v>
      </c>
      <c r="R70" s="1" t="str">
        <f t="shared" si="9"/>
        <v>STL</v>
      </c>
      <c r="S70" s="1" t="str">
        <f>IF(ISBLANK(Games!L70), "",IF(Q70=B70, C70, B70))</f>
        <v>SDP</v>
      </c>
      <c r="T70" s="1" t="str">
        <f t="shared" si="10"/>
        <v>SDP</v>
      </c>
      <c r="U70" s="1" t="str">
        <f t="shared" si="11"/>
        <v>STL</v>
      </c>
      <c r="V70" s="1">
        <f t="shared" si="12"/>
        <v>1502.970319766343</v>
      </c>
      <c r="W70" s="1">
        <f t="shared" si="13"/>
        <v>1507.9484926314069</v>
      </c>
    </row>
    <row r="71" spans="1:23" x14ac:dyDescent="0.45">
      <c r="A71" t="str">
        <f>Schedule!A71</f>
        <v>2024-04-01</v>
      </c>
      <c r="B71" t="str">
        <f>Schedule!B71</f>
        <v>ARI</v>
      </c>
      <c r="C71" t="str">
        <f>Schedule!C71</f>
        <v>NYY</v>
      </c>
      <c r="D71">
        <f>Schedule!D71</f>
        <v>1517.8440011816001</v>
      </c>
      <c r="E71">
        <f>Schedule!E71</f>
        <v>1539.4562396036399</v>
      </c>
      <c r="F71" cm="1">
        <f t="array" ref="F71">_xlfn.XLOOKUP(B71, $T$1:$T70, $V$1:$V70, D71, 0, -1)</f>
        <v>1521.0051586332393</v>
      </c>
      <c r="G71" cm="1">
        <f t="array" ref="G71">_xlfn.XLOOKUP(C71, $U$1:$U70, $W$1:$W70, E71, 0, -1)</f>
        <v>1558.9168142612023</v>
      </c>
      <c r="H71">
        <f>Schedule!F71</f>
        <v>5.0632911392405201E-2</v>
      </c>
      <c r="I71" t="str">
        <f>IF(ISBLANK(Games!D71), "", Games!D71)</f>
        <v/>
      </c>
      <c r="J71" t="str">
        <f>IF(ISBLANK(Games!E71), "", Games!E71)</f>
        <v/>
      </c>
      <c r="K71" t="str">
        <f>IF(ISBLANK(Games!D71), "",VLOOKUP(I71, 'Pitchers Pre-Season'!$B$2:$X$790, 23, FALSE))</f>
        <v/>
      </c>
      <c r="L71" t="str">
        <f>IF(ISBLANK(Games!E71), "",VLOOKUP(J71, 'Pitchers Pre-Season'!$B$2:$X$790, 23, FALSE))</f>
        <v/>
      </c>
      <c r="M71">
        <f>IF(ISBLANK(Games!D71), Calc!F71, F71+K71)</f>
        <v>1521.0051586332393</v>
      </c>
      <c r="N71">
        <f>IF(ISBLANK(Games!E71), Calc!G71, G71+L71)</f>
        <v>1558.9168142612023</v>
      </c>
      <c r="O71" s="1">
        <f t="shared" si="7"/>
        <v>0.47097271409653196</v>
      </c>
      <c r="P71" s="1">
        <f t="shared" si="8"/>
        <v>0.52902728590346804</v>
      </c>
      <c r="Q71" s="3" t="str">
        <f>Games!N71</f>
        <v>NYY</v>
      </c>
      <c r="R71" s="1" t="str">
        <f t="shared" si="9"/>
        <v>NYY</v>
      </c>
      <c r="S71" s="1" t="str">
        <f>IF(ISBLANK(Games!L71), "",IF(Q71=B71, C71, B71))</f>
        <v>ARI</v>
      </c>
      <c r="T71" s="1" t="str">
        <f t="shared" si="10"/>
        <v>ARI</v>
      </c>
      <c r="U71" s="1" t="str">
        <f t="shared" si="11"/>
        <v>NYY</v>
      </c>
      <c r="V71" s="1">
        <f t="shared" si="12"/>
        <v>1516.295431492274</v>
      </c>
      <c r="W71" s="1">
        <f t="shared" si="13"/>
        <v>1563.6265414021675</v>
      </c>
    </row>
    <row r="72" spans="1:23" x14ac:dyDescent="0.45">
      <c r="A72" t="str">
        <f>Schedule!A72</f>
        <v>2024-04-01</v>
      </c>
      <c r="B72" t="str">
        <f>Schedule!B72</f>
        <v>LAD</v>
      </c>
      <c r="C72" t="str">
        <f>Schedule!C72</f>
        <v>SFG</v>
      </c>
      <c r="D72">
        <f>Schedule!D72</f>
        <v>1588.6730971234199</v>
      </c>
      <c r="E72">
        <f>Schedule!E72</f>
        <v>1501.1235706124401</v>
      </c>
      <c r="F72" cm="1">
        <f t="array" ref="F72">_xlfn.XLOOKUP(B72, $T$1:$T71, $V$1:$V71, D72, 0, -1)</f>
        <v>1586.1378711155439</v>
      </c>
      <c r="G72" cm="1">
        <f t="array" ref="G72">_xlfn.XLOOKUP(C72, $U$1:$U71, $W$1:$W71, E72, 0, -1)</f>
        <v>1502.1199701504006</v>
      </c>
      <c r="H72">
        <f>Schedule!F72</f>
        <v>4.2654028436019002E-2</v>
      </c>
      <c r="I72" t="str">
        <f>IF(ISBLANK(Games!D72), "", Games!D72)</f>
        <v/>
      </c>
      <c r="J72" t="str">
        <f>IF(ISBLANK(Games!E72), "", Games!E72)</f>
        <v/>
      </c>
      <c r="K72" t="str">
        <f>IF(ISBLANK(Games!D72), "",VLOOKUP(I72, 'Pitchers Pre-Season'!$B$2:$X$790, 23, FALSE))</f>
        <v/>
      </c>
      <c r="L72" t="str">
        <f>IF(ISBLANK(Games!E72), "",VLOOKUP(J72, 'Pitchers Pre-Season'!$B$2:$X$790, 23, FALSE))</f>
        <v/>
      </c>
      <c r="M72">
        <f>IF(ISBLANK(Games!D72), Calc!F72, F72+K72)</f>
        <v>1586.1378711155439</v>
      </c>
      <c r="N72">
        <f>IF(ISBLANK(Games!E72), Calc!G72, G72+L72)</f>
        <v>1502.1199701504006</v>
      </c>
      <c r="O72" s="1">
        <f t="shared" si="7"/>
        <v>0.63993544851341189</v>
      </c>
      <c r="P72" s="1">
        <f t="shared" si="8"/>
        <v>0.36006455148658822</v>
      </c>
      <c r="Q72" s="3" t="str">
        <f>Games!N72</f>
        <v>LAD</v>
      </c>
      <c r="R72" s="1" t="str">
        <f t="shared" si="9"/>
        <v>LAD</v>
      </c>
      <c r="S72" s="1" t="str">
        <f>IF(ISBLANK(Games!L72), "",IF(Q72=B72, C72, B72))</f>
        <v>SFG</v>
      </c>
      <c r="T72" s="1" t="str">
        <f t="shared" si="10"/>
        <v>LAD</v>
      </c>
      <c r="U72" s="1" t="str">
        <f t="shared" si="11"/>
        <v>SFG</v>
      </c>
      <c r="V72" s="1">
        <f t="shared" si="12"/>
        <v>1589.7385166304098</v>
      </c>
      <c r="W72" s="1">
        <f t="shared" si="13"/>
        <v>1498.5193246355348</v>
      </c>
    </row>
    <row r="73" spans="1:23" x14ac:dyDescent="0.45">
      <c r="A73" t="str">
        <f>Schedule!A73</f>
        <v>2024-04-02</v>
      </c>
      <c r="B73" t="str">
        <f>Schedule!B73</f>
        <v>MIL</v>
      </c>
      <c r="C73" t="str">
        <f>Schedule!C73</f>
        <v>MIN</v>
      </c>
      <c r="D73">
        <f>Schedule!D73</f>
        <v>1511.74507850229</v>
      </c>
      <c r="E73">
        <f>Schedule!E73</f>
        <v>1535.44519643647</v>
      </c>
      <c r="F73" cm="1">
        <f t="array" ref="F73">_xlfn.XLOOKUP(B73, $T$1:$T72, $V$1:$V72, D73, 0, -1)</f>
        <v>1511.74507850229</v>
      </c>
      <c r="G73" cm="1">
        <f t="array" ref="G73">_xlfn.XLOOKUP(C73, $U$1:$U72, $W$1:$W72, E73, 0, -1)</f>
        <v>1539.5210108462393</v>
      </c>
      <c r="H73">
        <f>Schedule!F73</f>
        <v>6.7415730337078705E-2</v>
      </c>
      <c r="I73" t="str">
        <f>IF(ISBLANK(Games!D73), "", Games!D73)</f>
        <v/>
      </c>
      <c r="J73" t="str">
        <f>IF(ISBLANK(Games!E73), "", Games!E73)</f>
        <v/>
      </c>
      <c r="K73" t="str">
        <f>IF(ISBLANK(Games!D73), "",VLOOKUP(I73, 'Pitchers Pre-Season'!$B$2:$X$790, 23, FALSE))</f>
        <v/>
      </c>
      <c r="L73" t="str">
        <f>IF(ISBLANK(Games!E73), "",VLOOKUP(J73, 'Pitchers Pre-Season'!$B$2:$X$790, 23, FALSE))</f>
        <v/>
      </c>
      <c r="M73">
        <f>IF(ISBLANK(Games!D73), Calc!F73, F73+K73)</f>
        <v>1511.74507850229</v>
      </c>
      <c r="N73">
        <f>IF(ISBLANK(Games!E73), Calc!G73, G73+L73)</f>
        <v>1539.5210108462393</v>
      </c>
      <c r="O73" s="1">
        <f t="shared" si="7"/>
        <v>0.49382002741263975</v>
      </c>
      <c r="P73" s="1">
        <f t="shared" si="8"/>
        <v>0.50617997258736014</v>
      </c>
      <c r="Q73" s="3" t="str">
        <f>Games!N73</f>
        <v>MIL</v>
      </c>
      <c r="R73" s="1" t="str">
        <f t="shared" si="9"/>
        <v>MIL</v>
      </c>
      <c r="S73" s="1" t="str">
        <f>IF(ISBLANK(Games!L73), "",IF(Q73=B73, C73, B73))</f>
        <v>MIN</v>
      </c>
      <c r="T73" s="1" t="str">
        <f t="shared" si="10"/>
        <v>MIL</v>
      </c>
      <c r="U73" s="1" t="str">
        <f t="shared" si="11"/>
        <v>MIN</v>
      </c>
      <c r="V73" s="1">
        <f t="shared" si="12"/>
        <v>1516.8068782281637</v>
      </c>
      <c r="W73" s="1">
        <f t="shared" si="13"/>
        <v>1534.4592111203656</v>
      </c>
    </row>
    <row r="74" spans="1:23" x14ac:dyDescent="0.45">
      <c r="A74" t="str">
        <f>Schedule!A74</f>
        <v>2024-04-02</v>
      </c>
      <c r="B74" t="str">
        <f>Schedule!B74</f>
        <v>BAL</v>
      </c>
      <c r="C74" t="str">
        <f>Schedule!C74</f>
        <v>KCR</v>
      </c>
      <c r="D74">
        <f>Schedule!D74</f>
        <v>1535.1075395159701</v>
      </c>
      <c r="E74">
        <f>Schedule!E74</f>
        <v>1455.5883504191299</v>
      </c>
      <c r="F74" cm="1">
        <f t="array" ref="F74">_xlfn.XLOOKUP(B74, $T$1:$T73, $V$1:$V73, D74, 0, -1)</f>
        <v>1540.5940773358152</v>
      </c>
      <c r="G74" cm="1">
        <f t="array" ref="G74">_xlfn.XLOOKUP(C74, $U$1:$U73, $W$1:$W73, E74, 0, -1)</f>
        <v>1451.8456457493155</v>
      </c>
      <c r="H74">
        <f>Schedule!F74</f>
        <v>2.1739130434782698E-2</v>
      </c>
      <c r="I74" t="str">
        <f>IF(ISBLANK(Games!D74), "", Games!D74)</f>
        <v/>
      </c>
      <c r="J74" t="str">
        <f>IF(ISBLANK(Games!E74), "", Games!E74)</f>
        <v/>
      </c>
      <c r="K74" t="str">
        <f>IF(ISBLANK(Games!D74), "",VLOOKUP(I74, 'Pitchers Pre-Season'!$B$2:$X$790, 23, FALSE))</f>
        <v/>
      </c>
      <c r="L74" t="str">
        <f>IF(ISBLANK(Games!E74), "",VLOOKUP(J74, 'Pitchers Pre-Season'!$B$2:$X$790, 23, FALSE))</f>
        <v/>
      </c>
      <c r="M74">
        <f>IF(ISBLANK(Games!D74), Calc!F74, F74+K74)</f>
        <v>1540.5940773358152</v>
      </c>
      <c r="N74">
        <f>IF(ISBLANK(Games!E74), Calc!G74, G74+L74)</f>
        <v>1451.8456457493155</v>
      </c>
      <c r="O74" s="1">
        <f t="shared" si="7"/>
        <v>0.63588161558405143</v>
      </c>
      <c r="P74" s="1">
        <f t="shared" si="8"/>
        <v>0.36411838441594857</v>
      </c>
      <c r="Q74" s="3" t="str">
        <f>Games!N74</f>
        <v>KCR</v>
      </c>
      <c r="R74" s="1" t="str">
        <f t="shared" si="9"/>
        <v>KCR</v>
      </c>
      <c r="S74" s="1" t="str">
        <f>IF(ISBLANK(Games!L74), "",IF(Q74=B74, C74, B74))</f>
        <v>BAL</v>
      </c>
      <c r="T74" s="1" t="str">
        <f t="shared" si="10"/>
        <v>BAL</v>
      </c>
      <c r="U74" s="1" t="str">
        <f t="shared" si="11"/>
        <v>KCR</v>
      </c>
      <c r="V74" s="1">
        <f t="shared" si="12"/>
        <v>1534.2352611799747</v>
      </c>
      <c r="W74" s="1">
        <f t="shared" si="13"/>
        <v>1458.204461905156</v>
      </c>
    </row>
    <row r="75" spans="1:23" x14ac:dyDescent="0.45">
      <c r="A75" t="str">
        <f>Schedule!A75</f>
        <v>2024-04-02</v>
      </c>
      <c r="B75" t="str">
        <f>Schedule!B75</f>
        <v>PHI</v>
      </c>
      <c r="C75" t="str">
        <f>Schedule!C75</f>
        <v>CIN</v>
      </c>
      <c r="D75">
        <f>Schedule!D75</f>
        <v>1537.03223861109</v>
      </c>
      <c r="E75">
        <f>Schedule!E75</f>
        <v>1496.2510574284499</v>
      </c>
      <c r="F75" cm="1">
        <f t="array" ref="F75">_xlfn.XLOOKUP(B75, $T$1:$T74, $V$1:$V74, D75, 0, -1)</f>
        <v>1527.4828262158946</v>
      </c>
      <c r="G75" cm="1">
        <f t="array" ref="G75">_xlfn.XLOOKUP(C75, $U$1:$U74, $W$1:$W74, E75, 0, -1)</f>
        <v>1502.2079393825713</v>
      </c>
      <c r="H75">
        <f>Schedule!F75</f>
        <v>8.4745762711864403E-2</v>
      </c>
      <c r="I75" t="str">
        <f>IF(ISBLANK(Games!D75), "", Games!D75)</f>
        <v/>
      </c>
      <c r="J75" t="str">
        <f>IF(ISBLANK(Games!E75), "", Games!E75)</f>
        <v/>
      </c>
      <c r="K75" t="str">
        <f>IF(ISBLANK(Games!D75), "",VLOOKUP(I75, 'Pitchers Pre-Season'!$B$2:$X$790, 23, FALSE))</f>
        <v/>
      </c>
      <c r="L75" t="str">
        <f>IF(ISBLANK(Games!E75), "",VLOOKUP(J75, 'Pitchers Pre-Season'!$B$2:$X$790, 23, FALSE))</f>
        <v/>
      </c>
      <c r="M75">
        <f>IF(ISBLANK(Games!D75), Calc!F75, F75+K75)</f>
        <v>1527.4828262158946</v>
      </c>
      <c r="N75">
        <f>IF(ISBLANK(Games!E75), Calc!G75, G75+L75)</f>
        <v>1502.2079393825713</v>
      </c>
      <c r="O75" s="1">
        <f t="shared" si="7"/>
        <v>0.5786823386148261</v>
      </c>
      <c r="P75" s="1">
        <f t="shared" si="8"/>
        <v>0.42131766138517396</v>
      </c>
      <c r="Q75" s="3" t="str">
        <f>Games!N75</f>
        <v>CIN</v>
      </c>
      <c r="R75" s="1" t="str">
        <f t="shared" si="9"/>
        <v>CIN</v>
      </c>
      <c r="S75" s="1" t="str">
        <f>IF(ISBLANK(Games!L75), "",IF(Q75=B75, C75, B75))</f>
        <v>PHI</v>
      </c>
      <c r="T75" s="1" t="str">
        <f t="shared" si="10"/>
        <v>PHI</v>
      </c>
      <c r="U75" s="1" t="str">
        <f t="shared" si="11"/>
        <v>CIN</v>
      </c>
      <c r="V75" s="1">
        <f t="shared" si="12"/>
        <v>1521.6960028297465</v>
      </c>
      <c r="W75" s="1">
        <f t="shared" si="13"/>
        <v>1507.9947627687195</v>
      </c>
    </row>
    <row r="76" spans="1:23" x14ac:dyDescent="0.45">
      <c r="A76" t="str">
        <f>Schedule!A76</f>
        <v>2024-04-02</v>
      </c>
      <c r="B76" t="str">
        <f>Schedule!B76</f>
        <v>MIA</v>
      </c>
      <c r="C76" t="str">
        <f>Schedule!C76</f>
        <v>LAA</v>
      </c>
      <c r="D76">
        <f>Schedule!D76</f>
        <v>1488.4482383178499</v>
      </c>
      <c r="E76">
        <f>Schedule!E76</f>
        <v>1474.3085107648601</v>
      </c>
      <c r="F76" cm="1">
        <f t="array" ref="F76">_xlfn.XLOOKUP(B76, $T$1:$T75, $V$1:$V75, D76, 0, -1)</f>
        <v>1462.160395400703</v>
      </c>
      <c r="G76" cm="1">
        <f t="array" ref="G76">_xlfn.XLOOKUP(C76, $U$1:$U75, $W$1:$W75, E76, 0, -1)</f>
        <v>1477.7178723143309</v>
      </c>
      <c r="H76">
        <f>Schedule!F76</f>
        <v>4.5751633986928102E-2</v>
      </c>
      <c r="I76" t="str">
        <f>IF(ISBLANK(Games!D76), "", Games!D76)</f>
        <v/>
      </c>
      <c r="J76" t="str">
        <f>IF(ISBLANK(Games!E76), "", Games!E76)</f>
        <v/>
      </c>
      <c r="K76" t="str">
        <f>IF(ISBLANK(Games!D76), "",VLOOKUP(I76, 'Pitchers Pre-Season'!$B$2:$X$790, 23, FALSE))</f>
        <v/>
      </c>
      <c r="L76" t="str">
        <f>IF(ISBLANK(Games!E76), "",VLOOKUP(J76, 'Pitchers Pre-Season'!$B$2:$X$790, 23, FALSE))</f>
        <v/>
      </c>
      <c r="M76">
        <f>IF(ISBLANK(Games!D76), Calc!F76, F76+K76)</f>
        <v>1462.160395400703</v>
      </c>
      <c r="N76">
        <f>IF(ISBLANK(Games!E76), Calc!G76, G76+L76)</f>
        <v>1477.7178723143309</v>
      </c>
      <c r="O76" s="1">
        <f t="shared" si="7"/>
        <v>0.50050175983570955</v>
      </c>
      <c r="P76" s="1">
        <f t="shared" si="8"/>
        <v>0.49949824016429051</v>
      </c>
      <c r="Q76" s="3" t="str">
        <f>Games!N76</f>
        <v>LAA</v>
      </c>
      <c r="R76" s="1" t="str">
        <f t="shared" si="9"/>
        <v>LAA</v>
      </c>
      <c r="S76" s="1" t="str">
        <f>IF(ISBLANK(Games!L76), "",IF(Q76=B76, C76, B76))</f>
        <v>MIA</v>
      </c>
      <c r="T76" s="1" t="str">
        <f t="shared" si="10"/>
        <v>MIA</v>
      </c>
      <c r="U76" s="1" t="str">
        <f t="shared" si="11"/>
        <v>LAA</v>
      </c>
      <c r="V76" s="1">
        <f t="shared" si="12"/>
        <v>1457.1553778023458</v>
      </c>
      <c r="W76" s="1">
        <f t="shared" si="13"/>
        <v>1482.7228899126881</v>
      </c>
    </row>
    <row r="77" spans="1:23" x14ac:dyDescent="0.45">
      <c r="A77" t="str">
        <f>Schedule!A77</f>
        <v>2024-04-02</v>
      </c>
      <c r="B77" t="str">
        <f>Schedule!B77</f>
        <v>TBR</v>
      </c>
      <c r="C77" t="str">
        <f>Schedule!C77</f>
        <v>TEX</v>
      </c>
      <c r="D77">
        <f>Schedule!D77</f>
        <v>1537.2568075547799</v>
      </c>
      <c r="E77">
        <f>Schedule!E77</f>
        <v>1527.6277566730801</v>
      </c>
      <c r="F77" cm="1">
        <f t="array" ref="F77">_xlfn.XLOOKUP(B77, $T$1:$T76, $V$1:$V76, D77, 0, -1)</f>
        <v>1529.120336428311</v>
      </c>
      <c r="G77" cm="1">
        <f t="array" ref="G77">_xlfn.XLOOKUP(C77, $U$1:$U76, $W$1:$W76, E77, 0, -1)</f>
        <v>1533.3532396249966</v>
      </c>
      <c r="H77">
        <f>Schedule!F77</f>
        <v>0.124324324324324</v>
      </c>
      <c r="I77" t="str">
        <f>IF(ISBLANK(Games!D77), "", Games!D77)</f>
        <v/>
      </c>
      <c r="J77" t="str">
        <f>IF(ISBLANK(Games!E77), "", Games!E77)</f>
        <v/>
      </c>
      <c r="K77" t="str">
        <f>IF(ISBLANK(Games!D77), "",VLOOKUP(I77, 'Pitchers Pre-Season'!$B$2:$X$790, 23, FALSE))</f>
        <v/>
      </c>
      <c r="L77" t="str">
        <f>IF(ISBLANK(Games!E77), "",VLOOKUP(J77, 'Pitchers Pre-Season'!$B$2:$X$790, 23, FALSE))</f>
        <v/>
      </c>
      <c r="M77">
        <f>IF(ISBLANK(Games!D77), Calc!F77, F77+K77)</f>
        <v>1529.120336428311</v>
      </c>
      <c r="N77">
        <f>IF(ISBLANK(Games!E77), Calc!G77, G77+L77)</f>
        <v>1533.3532396249966</v>
      </c>
      <c r="O77" s="1">
        <f t="shared" si="7"/>
        <v>0.55607082616712966</v>
      </c>
      <c r="P77" s="1">
        <f t="shared" si="8"/>
        <v>0.44392917383287034</v>
      </c>
      <c r="Q77" s="3" t="str">
        <f>Games!N77</f>
        <v>TBR</v>
      </c>
      <c r="R77" s="1" t="str">
        <f t="shared" si="9"/>
        <v>TBR</v>
      </c>
      <c r="S77" s="1" t="str">
        <f>IF(ISBLANK(Games!L77), "",IF(Q77=B77, C77, B77))</f>
        <v>TEX</v>
      </c>
      <c r="T77" s="1" t="str">
        <f t="shared" si="10"/>
        <v>TBR</v>
      </c>
      <c r="U77" s="1" t="str">
        <f t="shared" si="11"/>
        <v>TEX</v>
      </c>
      <c r="V77" s="1">
        <f t="shared" si="12"/>
        <v>1533.5596281666396</v>
      </c>
      <c r="W77" s="1">
        <f t="shared" si="13"/>
        <v>1528.913947886668</v>
      </c>
    </row>
    <row r="78" spans="1:23" x14ac:dyDescent="0.45">
      <c r="A78" t="str">
        <f>Schedule!A78</f>
        <v>2024-04-02</v>
      </c>
      <c r="B78" t="str">
        <f>Schedule!B78</f>
        <v>NYM</v>
      </c>
      <c r="C78" t="str">
        <f>Schedule!C78</f>
        <v>DET</v>
      </c>
      <c r="D78">
        <f>Schedule!D78</f>
        <v>1505.1761432511801</v>
      </c>
      <c r="E78">
        <f>Schedule!E78</f>
        <v>1477.56939209144</v>
      </c>
      <c r="F78" cm="1">
        <f t="array" ref="F78">_xlfn.XLOOKUP(B78, $T$1:$T77, $V$1:$V77, D78, 0, -1)</f>
        <v>1483.8807780536488</v>
      </c>
      <c r="G78" cm="1">
        <f t="array" ref="G78">_xlfn.XLOOKUP(C78, $U$1:$U77, $W$1:$W77, E78, 0, -1)</f>
        <v>1495.1952782686553</v>
      </c>
      <c r="H78">
        <f>Schedule!F78</f>
        <v>0.102272727272727</v>
      </c>
      <c r="I78" t="str">
        <f>IF(ISBLANK(Games!D78), "", Games!D78)</f>
        <v>Adrian Houser</v>
      </c>
      <c r="J78" t="str">
        <f>IF(ISBLANK(Games!E78), "", Games!E78)</f>
        <v>Casey Mize</v>
      </c>
      <c r="K78">
        <f>IF(ISBLANK(Games!D78), "",VLOOKUP(I78, 'Pitchers Pre-Season'!$B$2:$X$790, 23, FALSE))</f>
        <v>9.2353934657950987</v>
      </c>
      <c r="L78">
        <f>IF(ISBLANK(Games!E78), "",VLOOKUP(J78, 'Pitchers Pre-Season'!$B$2:$X$790, 23, FALSE))</f>
        <v>1.0986683539349016</v>
      </c>
      <c r="M78">
        <f>IF(ISBLANK(Games!D78), Calc!F78, F78+K78)</f>
        <v>1493.1161715194439</v>
      </c>
      <c r="N78">
        <f>IF(ISBLANK(Games!E78), Calc!G78, G78+L78)</f>
        <v>1496.2939466225903</v>
      </c>
      <c r="O78" s="1">
        <f t="shared" si="7"/>
        <v>0.5465633051687252</v>
      </c>
      <c r="P78" s="1">
        <f t="shared" si="8"/>
        <v>0.45343669483127486</v>
      </c>
      <c r="Q78" s="3" t="str">
        <f>Games!N78</f>
        <v>DET</v>
      </c>
      <c r="R78" s="1" t="str">
        <f t="shared" si="9"/>
        <v>DET</v>
      </c>
      <c r="S78" s="1" t="str">
        <f>IF(ISBLANK(Games!L78), "",IF(Q78=B78, C78, B78))</f>
        <v>NYM</v>
      </c>
      <c r="T78" s="1" t="str">
        <f t="shared" si="10"/>
        <v>NYM</v>
      </c>
      <c r="U78" s="1" t="str">
        <f t="shared" si="11"/>
        <v>DET</v>
      </c>
      <c r="V78" s="1">
        <f t="shared" si="12"/>
        <v>1478.4151450019615</v>
      </c>
      <c r="W78" s="1">
        <f t="shared" si="13"/>
        <v>1500.6609113203426</v>
      </c>
    </row>
    <row r="79" spans="1:23" x14ac:dyDescent="0.45">
      <c r="A79" t="str">
        <f>Schedule!A79</f>
        <v>2024-04-02</v>
      </c>
      <c r="B79" t="str">
        <f>Schedule!B79</f>
        <v>CHC</v>
      </c>
      <c r="C79" t="str">
        <f>Schedule!C79</f>
        <v>COL</v>
      </c>
      <c r="D79">
        <f>Schedule!D79</f>
        <v>1514.0316812078199</v>
      </c>
      <c r="E79">
        <f>Schedule!E79</f>
        <v>1418.47649220432</v>
      </c>
      <c r="F79" cm="1">
        <f t="array" ref="F79">_xlfn.XLOOKUP(B79, $T$1:$T78, $V$1:$V78, D79, 0, -1)</f>
        <v>1517.4251424440408</v>
      </c>
      <c r="G79" cm="1">
        <f t="array" ref="G79">_xlfn.XLOOKUP(C79, $U$1:$U78, $W$1:$W78, E79, 0, -1)</f>
        <v>1411.92187351646</v>
      </c>
      <c r="H79">
        <f>Schedule!F79</f>
        <v>4.4585987261146598E-2</v>
      </c>
      <c r="I79" t="str">
        <f>IF(ISBLANK(Games!D79), "", Games!D79)</f>
        <v/>
      </c>
      <c r="J79" t="str">
        <f>IF(ISBLANK(Games!E79), "", Games!E79)</f>
        <v/>
      </c>
      <c r="K79" t="str">
        <f>IF(ISBLANK(Games!D79), "",VLOOKUP(I79, 'Pitchers Pre-Season'!$B$2:$X$790, 23, FALSE))</f>
        <v/>
      </c>
      <c r="L79" t="str">
        <f>IF(ISBLANK(Games!E79), "",VLOOKUP(J79, 'Pitchers Pre-Season'!$B$2:$X$790, 23, FALSE))</f>
        <v/>
      </c>
      <c r="M79">
        <f>IF(ISBLANK(Games!D79), Calc!F79, F79+K79)</f>
        <v>1517.4251424440408</v>
      </c>
      <c r="N79">
        <f>IF(ISBLANK(Games!E79), Calc!G79, G79+L79)</f>
        <v>1411.92187351646</v>
      </c>
      <c r="O79" s="1">
        <f t="shared" si="7"/>
        <v>0.66962349596800852</v>
      </c>
      <c r="P79" s="1">
        <f t="shared" si="8"/>
        <v>0.33037650403199148</v>
      </c>
      <c r="Q79" s="3" t="str">
        <f>Games!N79</f>
        <v>CHC</v>
      </c>
      <c r="R79" s="1" t="str">
        <f t="shared" si="9"/>
        <v>CHC</v>
      </c>
      <c r="S79" s="1" t="str">
        <f>IF(ISBLANK(Games!L79), "",IF(Q79=B79, C79, B79))</f>
        <v>COL</v>
      </c>
      <c r="T79" s="1" t="str">
        <f t="shared" si="10"/>
        <v>CHC</v>
      </c>
      <c r="U79" s="1" t="str">
        <f t="shared" si="11"/>
        <v>COL</v>
      </c>
      <c r="V79" s="1">
        <f t="shared" si="12"/>
        <v>1520.7289074843607</v>
      </c>
      <c r="W79" s="1">
        <f t="shared" si="13"/>
        <v>1408.6181084761402</v>
      </c>
    </row>
    <row r="80" spans="1:23" x14ac:dyDescent="0.45">
      <c r="A80" t="str">
        <f>Schedule!A80</f>
        <v>2024-04-02</v>
      </c>
      <c r="B80" t="str">
        <f>Schedule!B80</f>
        <v>CHW</v>
      </c>
      <c r="C80" t="str">
        <f>Schedule!C80</f>
        <v>ATL</v>
      </c>
      <c r="D80">
        <f>Schedule!D80</f>
        <v>1433.33420073452</v>
      </c>
      <c r="E80">
        <f>Schedule!E80</f>
        <v>1590.545270505</v>
      </c>
      <c r="F80" cm="1">
        <f t="array" ref="F80">_xlfn.XLOOKUP(B80, $T$1:$T79, $V$1:$V79, D80, 0, -1)</f>
        <v>1418.9492226776654</v>
      </c>
      <c r="G80" cm="1">
        <f t="array" ref="G80">_xlfn.XLOOKUP(C80, $U$1:$U79, $W$1:$W79, E80, 0, -1)</f>
        <v>1596.4039330759265</v>
      </c>
      <c r="H80">
        <f>Schedule!F80</f>
        <v>-4.2253521126760597E-2</v>
      </c>
      <c r="I80" t="str">
        <f>IF(ISBLANK(Games!D80), "", Games!D80)</f>
        <v/>
      </c>
      <c r="J80" t="str">
        <f>IF(ISBLANK(Games!E80), "", Games!E80)</f>
        <v/>
      </c>
      <c r="K80" t="str">
        <f>IF(ISBLANK(Games!D80), "",VLOOKUP(I80, 'Pitchers Pre-Season'!$B$2:$X$790, 23, FALSE))</f>
        <v/>
      </c>
      <c r="L80" t="str">
        <f>IF(ISBLANK(Games!E80), "",VLOOKUP(J80, 'Pitchers Pre-Season'!$B$2:$X$790, 23, FALSE))</f>
        <v/>
      </c>
      <c r="M80">
        <f>IF(ISBLANK(Games!D80), Calc!F80, F80+K80)</f>
        <v>1418.9492226776654</v>
      </c>
      <c r="N80">
        <f>IF(ISBLANK(Games!E80), Calc!G80, G80+L80)</f>
        <v>1596.4039330759265</v>
      </c>
      <c r="O80" s="1">
        <f t="shared" si="7"/>
        <v>0.24360633686704475</v>
      </c>
      <c r="P80" s="1">
        <f t="shared" si="8"/>
        <v>0.7563936631329552</v>
      </c>
      <c r="Q80" s="3" t="str">
        <f>Games!N80</f>
        <v>CHW</v>
      </c>
      <c r="R80" s="1" t="str">
        <f t="shared" si="9"/>
        <v>CHW</v>
      </c>
      <c r="S80" s="1" t="str">
        <f>IF(ISBLANK(Games!L80), "",IF(Q80=B80, C80, B80))</f>
        <v>ATL</v>
      </c>
      <c r="T80" s="1" t="str">
        <f t="shared" si="10"/>
        <v>CHW</v>
      </c>
      <c r="U80" s="1" t="str">
        <f t="shared" si="11"/>
        <v>ATL</v>
      </c>
      <c r="V80" s="1">
        <f t="shared" si="12"/>
        <v>1426.513159308995</v>
      </c>
      <c r="W80" s="1">
        <f t="shared" si="13"/>
        <v>1588.8399964445969</v>
      </c>
    </row>
    <row r="81" spans="1:23" x14ac:dyDescent="0.45">
      <c r="A81" t="str">
        <f>Schedule!A81</f>
        <v>2024-04-02</v>
      </c>
      <c r="B81" t="str">
        <f>Schedule!B81</f>
        <v>HOU</v>
      </c>
      <c r="C81" t="str">
        <f>Schedule!C81</f>
        <v>TOR</v>
      </c>
      <c r="D81">
        <f>Schedule!D81</f>
        <v>1559.22207084247</v>
      </c>
      <c r="E81">
        <f>Schedule!E81</f>
        <v>1536.86484917293</v>
      </c>
      <c r="F81" cm="1">
        <f t="array" ref="F81">_xlfn.XLOOKUP(B81, $T$1:$T80, $V$1:$V80, D81, 0, -1)</f>
        <v>1544.958588629617</v>
      </c>
      <c r="G81" cm="1">
        <f t="array" ref="G81">_xlfn.XLOOKUP(C81, $U$1:$U80, $W$1:$W80, E81, 0, -1)</f>
        <v>1534.078744902773</v>
      </c>
      <c r="H81">
        <f>Schedule!F81</f>
        <v>-4.08163265306122E-2</v>
      </c>
      <c r="I81" t="str">
        <f>IF(ISBLANK(Games!D81), "", Games!D81)</f>
        <v/>
      </c>
      <c r="J81" t="str">
        <f>IF(ISBLANK(Games!E81), "", Games!E81)</f>
        <v/>
      </c>
      <c r="K81" t="str">
        <f>IF(ISBLANK(Games!D81), "",VLOOKUP(I81, 'Pitchers Pre-Season'!$B$2:$X$790, 23, FALSE))</f>
        <v/>
      </c>
      <c r="L81" t="str">
        <f>IF(ISBLANK(Games!E81), "",VLOOKUP(J81, 'Pitchers Pre-Season'!$B$2:$X$790, 23, FALSE))</f>
        <v/>
      </c>
      <c r="M81">
        <f>IF(ISBLANK(Games!D81), Calc!F81, F81+K81)</f>
        <v>1544.958588629617</v>
      </c>
      <c r="N81">
        <f>IF(ISBLANK(Games!E81), Calc!G81, G81+L81)</f>
        <v>1534.078744902773</v>
      </c>
      <c r="O81" s="1">
        <f t="shared" si="7"/>
        <v>0.49524407455464886</v>
      </c>
      <c r="P81" s="1">
        <f t="shared" si="8"/>
        <v>0.50475592544535108</v>
      </c>
      <c r="Q81" s="3" t="str">
        <f>Games!N81</f>
        <v>TOR</v>
      </c>
      <c r="R81" s="1" t="str">
        <f t="shared" si="9"/>
        <v>TOR</v>
      </c>
      <c r="S81" s="1" t="str">
        <f>IF(ISBLANK(Games!L81), "",IF(Q81=B81, C81, B81))</f>
        <v>HOU</v>
      </c>
      <c r="T81" s="1" t="str">
        <f t="shared" si="10"/>
        <v>HOU</v>
      </c>
      <c r="U81" s="1" t="str">
        <f t="shared" si="11"/>
        <v>TOR</v>
      </c>
      <c r="V81" s="1">
        <f t="shared" si="12"/>
        <v>1540.0061478840705</v>
      </c>
      <c r="W81" s="1">
        <f t="shared" si="13"/>
        <v>1539.0311856483195</v>
      </c>
    </row>
    <row r="82" spans="1:23" x14ac:dyDescent="0.45">
      <c r="A82" t="str">
        <f>Schedule!A82</f>
        <v>2024-04-02</v>
      </c>
      <c r="B82" t="str">
        <f>Schedule!B82</f>
        <v>OAK</v>
      </c>
      <c r="C82" t="str">
        <f>Schedule!C82</f>
        <v>BOS</v>
      </c>
      <c r="D82">
        <f>Schedule!D82</f>
        <v>1427.1354796158</v>
      </c>
      <c r="E82">
        <f>Schedule!E82</f>
        <v>1500.26839934439</v>
      </c>
      <c r="F82" cm="1">
        <f t="array" ref="F82">_xlfn.XLOOKUP(B82, $T$1:$T81, $V$1:$V81, D82, 0, -1)</f>
        <v>1418.091150608358</v>
      </c>
      <c r="G82" cm="1">
        <f t="array" ref="G82">_xlfn.XLOOKUP(C82, $U$1:$U81, $W$1:$W81, E82, 0, -1)</f>
        <v>1506.0315636508724</v>
      </c>
      <c r="H82">
        <f>Schedule!F82</f>
        <v>6.2111801242235101E-3</v>
      </c>
      <c r="I82" t="str">
        <f>IF(ISBLANK(Games!D82), "", Games!D82)</f>
        <v/>
      </c>
      <c r="J82" t="str">
        <f>IF(ISBLANK(Games!E82), "", Games!E82)</f>
        <v/>
      </c>
      <c r="K82" t="str">
        <f>IF(ISBLANK(Games!D82), "",VLOOKUP(I82, 'Pitchers Pre-Season'!$B$2:$X$790, 23, FALSE))</f>
        <v/>
      </c>
      <c r="L82" t="str">
        <f>IF(ISBLANK(Games!E82), "",VLOOKUP(J82, 'Pitchers Pre-Season'!$B$2:$X$790, 23, FALSE))</f>
        <v/>
      </c>
      <c r="M82">
        <f>IF(ISBLANK(Games!D82), Calc!F82, F82+K82)</f>
        <v>1418.091150608358</v>
      </c>
      <c r="N82">
        <f>IF(ISBLANK(Games!E82), Calc!G82, G82+L82)</f>
        <v>1506.0315636508724</v>
      </c>
      <c r="O82" s="1">
        <f t="shared" si="7"/>
        <v>0.37918431311897866</v>
      </c>
      <c r="P82" s="1">
        <f t="shared" si="8"/>
        <v>0.62081568688102129</v>
      </c>
      <c r="Q82" s="3" t="str">
        <f>Games!N82</f>
        <v>BOS</v>
      </c>
      <c r="R82" s="1" t="str">
        <f t="shared" si="9"/>
        <v>BOS</v>
      </c>
      <c r="S82" s="1" t="str">
        <f>IF(ISBLANK(Games!L82), "",IF(Q82=B82, C82, B82))</f>
        <v>OAK</v>
      </c>
      <c r="T82" s="1" t="str">
        <f t="shared" si="10"/>
        <v>OAK</v>
      </c>
      <c r="U82" s="1" t="str">
        <f t="shared" si="11"/>
        <v>BOS</v>
      </c>
      <c r="V82" s="1">
        <f t="shared" si="12"/>
        <v>1414.2993074771682</v>
      </c>
      <c r="W82" s="1">
        <f t="shared" si="13"/>
        <v>1509.8234067820622</v>
      </c>
    </row>
    <row r="83" spans="1:23" x14ac:dyDescent="0.45">
      <c r="A83" t="str">
        <f>Schedule!A83</f>
        <v>2024-04-02</v>
      </c>
      <c r="B83" t="str">
        <f>Schedule!B83</f>
        <v>SEA</v>
      </c>
      <c r="C83" t="str">
        <f>Schedule!C83</f>
        <v>CLE</v>
      </c>
      <c r="D83">
        <f>Schedule!D83</f>
        <v>1526.2027098211199</v>
      </c>
      <c r="E83">
        <f>Schedule!E83</f>
        <v>1503.8938502056101</v>
      </c>
      <c r="F83" cm="1">
        <f t="array" ref="F83">_xlfn.XLOOKUP(B83, $T$1:$T82, $V$1:$V82, D83, 0, -1)</f>
        <v>1529.0048977503541</v>
      </c>
      <c r="G83" cm="1">
        <f t="array" ref="G83">_xlfn.XLOOKUP(C83, $U$1:$U82, $W$1:$W82, E83, 0, -1)</f>
        <v>1504.3728269773355</v>
      </c>
      <c r="H83">
        <f>Schedule!F83</f>
        <v>2.2471910112359699E-2</v>
      </c>
      <c r="I83" t="str">
        <f>IF(ISBLANK(Games!D83), "", Games!D83)</f>
        <v/>
      </c>
      <c r="J83" t="str">
        <f>IF(ISBLANK(Games!E83), "", Games!E83)</f>
        <v/>
      </c>
      <c r="K83" t="str">
        <f>IF(ISBLANK(Games!D83), "",VLOOKUP(I83, 'Pitchers Pre-Season'!$B$2:$X$790, 23, FALSE))</f>
        <v/>
      </c>
      <c r="L83" t="str">
        <f>IF(ISBLANK(Games!E83), "",VLOOKUP(J83, 'Pitchers Pre-Season'!$B$2:$X$790, 23, FALSE))</f>
        <v/>
      </c>
      <c r="M83">
        <f>IF(ISBLANK(Games!D83), Calc!F83, F83+K83)</f>
        <v>1529.0048977503541</v>
      </c>
      <c r="N83">
        <f>IF(ISBLANK(Games!E83), Calc!G83, G83+L83)</f>
        <v>1504.3728269773355</v>
      </c>
      <c r="O83" s="1">
        <f t="shared" si="7"/>
        <v>0.54662508148885913</v>
      </c>
      <c r="P83" s="1">
        <f t="shared" si="8"/>
        <v>0.45337491851114081</v>
      </c>
      <c r="Q83" s="3" t="str">
        <f>Games!N83</f>
        <v>CLE</v>
      </c>
      <c r="R83" s="1" t="str">
        <f t="shared" si="9"/>
        <v>CLE</v>
      </c>
      <c r="S83" s="1" t="str">
        <f>IF(ISBLANK(Games!L83), "",IF(Q83=B83, C83, B83))</f>
        <v>SEA</v>
      </c>
      <c r="T83" s="1" t="str">
        <f t="shared" si="10"/>
        <v>SEA</v>
      </c>
      <c r="U83" s="1" t="str">
        <f t="shared" si="11"/>
        <v>CLE</v>
      </c>
      <c r="V83" s="1">
        <f t="shared" si="12"/>
        <v>1523.5386469354655</v>
      </c>
      <c r="W83" s="1">
        <f t="shared" si="13"/>
        <v>1509.8390777922241</v>
      </c>
    </row>
    <row r="84" spans="1:23" x14ac:dyDescent="0.45">
      <c r="A84" t="str">
        <f>Schedule!A84</f>
        <v>2024-04-02</v>
      </c>
      <c r="B84" t="str">
        <f>Schedule!B84</f>
        <v>SDP</v>
      </c>
      <c r="C84" t="str">
        <f>Schedule!C84</f>
        <v>STL</v>
      </c>
      <c r="D84">
        <f>Schedule!D84</f>
        <v>1513.7838452168801</v>
      </c>
      <c r="E84">
        <f>Schedule!E84</f>
        <v>1506.4629567151301</v>
      </c>
      <c r="F84" cm="1">
        <f t="array" ref="F84">_xlfn.XLOOKUP(B84, $T$1:$T83, $V$1:$V83, D84, 0, -1)</f>
        <v>1502.970319766343</v>
      </c>
      <c r="G84" cm="1">
        <f t="array" ref="G84">_xlfn.XLOOKUP(C84, $U$1:$U83, $W$1:$W83, E84, 0, -1)</f>
        <v>1507.9484926314069</v>
      </c>
      <c r="H84">
        <f>Schedule!F84</f>
        <v>2.9239766081871298E-2</v>
      </c>
      <c r="I84" t="str">
        <f>IF(ISBLANK(Games!D84), "", Games!D84)</f>
        <v/>
      </c>
      <c r="J84" t="str">
        <f>IF(ISBLANK(Games!E84), "", Games!E84)</f>
        <v/>
      </c>
      <c r="K84" t="str">
        <f>IF(ISBLANK(Games!D84), "",VLOOKUP(I84, 'Pitchers Pre-Season'!$B$2:$X$790, 23, FALSE))</f>
        <v/>
      </c>
      <c r="L84" t="str">
        <f>IF(ISBLANK(Games!E84), "",VLOOKUP(J84, 'Pitchers Pre-Season'!$B$2:$X$790, 23, FALSE))</f>
        <v/>
      </c>
      <c r="M84">
        <f>IF(ISBLANK(Games!D84), Calc!F84, F84+K84)</f>
        <v>1502.970319766343</v>
      </c>
      <c r="N84">
        <f>IF(ISBLANK(Games!E84), Calc!G84, G84+L84)</f>
        <v>1507.9484926314069</v>
      </c>
      <c r="O84" s="1">
        <f t="shared" si="7"/>
        <v>0.50745620662778945</v>
      </c>
      <c r="P84" s="1">
        <f t="shared" si="8"/>
        <v>0.49254379337221066</v>
      </c>
      <c r="Q84" s="3" t="str">
        <f>Games!N84</f>
        <v>STL</v>
      </c>
      <c r="R84" s="1" t="str">
        <f t="shared" si="9"/>
        <v>STL</v>
      </c>
      <c r="S84" s="1" t="str">
        <f>IF(ISBLANK(Games!L84), "",IF(Q84=B84, C84, B84))</f>
        <v>SDP</v>
      </c>
      <c r="T84" s="1" t="str">
        <f t="shared" si="10"/>
        <v>SDP</v>
      </c>
      <c r="U84" s="1" t="str">
        <f t="shared" si="11"/>
        <v>STL</v>
      </c>
      <c r="V84" s="1">
        <f t="shared" si="12"/>
        <v>1497.8957577000651</v>
      </c>
      <c r="W84" s="1">
        <f t="shared" si="13"/>
        <v>1513.0230546976848</v>
      </c>
    </row>
    <row r="85" spans="1:23" x14ac:dyDescent="0.45">
      <c r="A85" t="str">
        <f>Schedule!A85</f>
        <v>2024-04-02</v>
      </c>
      <c r="B85" t="str">
        <f>Schedule!B85</f>
        <v>ARI</v>
      </c>
      <c r="C85" t="str">
        <f>Schedule!C85</f>
        <v>NYY</v>
      </c>
      <c r="D85">
        <f>Schedule!D85</f>
        <v>1517.8440011816001</v>
      </c>
      <c r="E85">
        <f>Schedule!E85</f>
        <v>1539.4562396036399</v>
      </c>
      <c r="F85" cm="1">
        <f t="array" ref="F85">_xlfn.XLOOKUP(B85, $T$1:$T84, $V$1:$V84, D85, 0, -1)</f>
        <v>1516.295431492274</v>
      </c>
      <c r="G85" cm="1">
        <f t="array" ref="G85">_xlfn.XLOOKUP(C85, $U$1:$U84, $W$1:$W84, E85, 0, -1)</f>
        <v>1563.6265414021675</v>
      </c>
      <c r="H85">
        <f>Schedule!F85</f>
        <v>5.0632911392405201E-2</v>
      </c>
      <c r="I85" t="str">
        <f>IF(ISBLANK(Games!D85), "", Games!D85)</f>
        <v/>
      </c>
      <c r="J85" t="str">
        <f>IF(ISBLANK(Games!E85), "", Games!E85)</f>
        <v/>
      </c>
      <c r="K85" t="str">
        <f>IF(ISBLANK(Games!D85), "",VLOOKUP(I85, 'Pitchers Pre-Season'!$B$2:$X$790, 23, FALSE))</f>
        <v/>
      </c>
      <c r="L85" t="str">
        <f>IF(ISBLANK(Games!E85), "",VLOOKUP(J85, 'Pitchers Pre-Season'!$B$2:$X$790, 23, FALSE))</f>
        <v/>
      </c>
      <c r="M85">
        <f>IF(ISBLANK(Games!D85), Calc!F85, F85+K85)</f>
        <v>1516.295431492274</v>
      </c>
      <c r="N85">
        <f>IF(ISBLANK(Games!E85), Calc!G85, G85+L85)</f>
        <v>1563.6265414021675</v>
      </c>
      <c r="O85" s="1">
        <f t="shared" si="7"/>
        <v>0.45761978065874159</v>
      </c>
      <c r="P85" s="1">
        <f t="shared" si="8"/>
        <v>0.54238021934125846</v>
      </c>
      <c r="Q85" s="3" t="str">
        <f>Games!N85</f>
        <v>ARI</v>
      </c>
      <c r="R85" s="1" t="str">
        <f t="shared" si="9"/>
        <v>ARI</v>
      </c>
      <c r="S85" s="1" t="str">
        <f>IF(ISBLANK(Games!L85), "",IF(Q85=B85, C85, B85))</f>
        <v>NYY</v>
      </c>
      <c r="T85" s="1" t="str">
        <f t="shared" si="10"/>
        <v>ARI</v>
      </c>
      <c r="U85" s="1" t="str">
        <f t="shared" si="11"/>
        <v>NYY</v>
      </c>
      <c r="V85" s="1">
        <f t="shared" si="12"/>
        <v>1521.7192336856865</v>
      </c>
      <c r="W85" s="1">
        <f t="shared" si="13"/>
        <v>1558.202739208755</v>
      </c>
    </row>
    <row r="86" spans="1:23" x14ac:dyDescent="0.45">
      <c r="A86" t="str">
        <f>Schedule!A86</f>
        <v>2024-04-02</v>
      </c>
      <c r="B86" t="str">
        <f>Schedule!B86</f>
        <v>LAD</v>
      </c>
      <c r="C86" t="str">
        <f>Schedule!C86</f>
        <v>SFG</v>
      </c>
      <c r="D86">
        <f>Schedule!D86</f>
        <v>1588.6730971234199</v>
      </c>
      <c r="E86">
        <f>Schedule!E86</f>
        <v>1501.1235706124401</v>
      </c>
      <c r="F86" cm="1">
        <f t="array" ref="F86">_xlfn.XLOOKUP(B86, $T$1:$T85, $V$1:$V85, D86, 0, -1)</f>
        <v>1589.7385166304098</v>
      </c>
      <c r="G86" cm="1">
        <f t="array" ref="G86">_xlfn.XLOOKUP(C86, $U$1:$U85, $W$1:$W85, E86, 0, -1)</f>
        <v>1498.5193246355348</v>
      </c>
      <c r="H86">
        <f>Schedule!F86</f>
        <v>4.2654028436019002E-2</v>
      </c>
      <c r="I86" t="str">
        <f>IF(ISBLANK(Games!D86), "", Games!D86)</f>
        <v/>
      </c>
      <c r="J86" t="str">
        <f>IF(ISBLANK(Games!E86), "", Games!E86)</f>
        <v/>
      </c>
      <c r="K86" t="str">
        <f>IF(ISBLANK(Games!D86), "",VLOOKUP(I86, 'Pitchers Pre-Season'!$B$2:$X$790, 23, FALSE))</f>
        <v/>
      </c>
      <c r="L86" t="str">
        <f>IF(ISBLANK(Games!E86), "",VLOOKUP(J86, 'Pitchers Pre-Season'!$B$2:$X$790, 23, FALSE))</f>
        <v/>
      </c>
      <c r="M86">
        <f>IF(ISBLANK(Games!D86), Calc!F86, F86+K86)</f>
        <v>1589.7385166304098</v>
      </c>
      <c r="N86">
        <f>IF(ISBLANK(Games!E86), Calc!G86, G86+L86)</f>
        <v>1498.5193246355348</v>
      </c>
      <c r="O86" s="1">
        <f t="shared" si="7"/>
        <v>0.64966652750035847</v>
      </c>
      <c r="P86" s="1">
        <f t="shared" si="8"/>
        <v>0.35033347249964158</v>
      </c>
      <c r="Q86" s="3" t="str">
        <f>Games!N86</f>
        <v>LAD</v>
      </c>
      <c r="R86" s="1" t="str">
        <f t="shared" si="9"/>
        <v>LAD</v>
      </c>
      <c r="S86" s="1" t="str">
        <f>IF(ISBLANK(Games!L86), "",IF(Q86=B86, C86, B86))</f>
        <v>SFG</v>
      </c>
      <c r="T86" s="1" t="str">
        <f t="shared" si="10"/>
        <v>LAD</v>
      </c>
      <c r="U86" s="1" t="str">
        <f t="shared" si="11"/>
        <v>SFG</v>
      </c>
      <c r="V86" s="1">
        <f t="shared" si="12"/>
        <v>1593.2418513554062</v>
      </c>
      <c r="W86" s="1">
        <f t="shared" si="13"/>
        <v>1495.0159899105383</v>
      </c>
    </row>
    <row r="87" spans="1:23" x14ac:dyDescent="0.45">
      <c r="A87" t="str">
        <f>Schedule!A87</f>
        <v>2024-04-03</v>
      </c>
      <c r="B87" t="str">
        <f>Schedule!B87</f>
        <v>BAL</v>
      </c>
      <c r="C87" t="str">
        <f>Schedule!C87</f>
        <v>KCR</v>
      </c>
      <c r="D87">
        <f>Schedule!D87</f>
        <v>1535.1075395159701</v>
      </c>
      <c r="E87">
        <f>Schedule!E87</f>
        <v>1455.5883504191299</v>
      </c>
      <c r="F87" cm="1">
        <f t="array" ref="F87">_xlfn.XLOOKUP(B87, $T$1:$T86, $V$1:$V86, D87, 0, -1)</f>
        <v>1534.2352611799747</v>
      </c>
      <c r="G87" cm="1">
        <f t="array" ref="G87">_xlfn.XLOOKUP(C87, $U$1:$U86, $W$1:$W86, E87, 0, -1)</f>
        <v>1458.204461905156</v>
      </c>
      <c r="H87">
        <f>Schedule!F87</f>
        <v>2.1739130434782698E-2</v>
      </c>
      <c r="I87" t="str">
        <f>IF(ISBLANK(Games!D87), "", Games!D87)</f>
        <v>Corbin Burnes</v>
      </c>
      <c r="J87" t="str">
        <f>IF(ISBLANK(Games!E87), "", Games!E87)</f>
        <v>Cole Ragans</v>
      </c>
      <c r="K87">
        <f>IF(ISBLANK(Games!D87), "",VLOOKUP(I87, 'Pitchers Pre-Season'!$B$2:$X$790, 23, FALSE))</f>
        <v>105.37098428503938</v>
      </c>
      <c r="L87">
        <f>IF(ISBLANK(Games!E87), "",VLOOKUP(J87, 'Pitchers Pre-Season'!$B$2:$X$790, 23, FALSE))</f>
        <v>38.502614048149951</v>
      </c>
      <c r="M87">
        <f>IF(ISBLANK(Games!D87), Calc!F87, F87+K87)</f>
        <v>1639.6062454650141</v>
      </c>
      <c r="N87">
        <f>IF(ISBLANK(Games!E87), Calc!G87, G87+L87)</f>
        <v>1496.707075953306</v>
      </c>
      <c r="O87" s="1">
        <f t="shared" si="7"/>
        <v>0.70565620759167835</v>
      </c>
      <c r="P87" s="1">
        <f t="shared" si="8"/>
        <v>0.2943437924083217</v>
      </c>
      <c r="Q87" s="3" t="str">
        <f>Games!N87</f>
        <v>KCR</v>
      </c>
      <c r="R87" s="1" t="str">
        <f t="shared" si="9"/>
        <v>KCR</v>
      </c>
      <c r="S87" s="1" t="str">
        <f>IF(ISBLANK(Games!L87), "",IF(Q87=B87, C87, B87))</f>
        <v>BAL</v>
      </c>
      <c r="T87" s="1" t="str">
        <f t="shared" si="10"/>
        <v>BAL</v>
      </c>
      <c r="U87" s="1" t="str">
        <f t="shared" si="11"/>
        <v>KCR</v>
      </c>
      <c r="V87" s="1">
        <f t="shared" si="12"/>
        <v>1527.1786991040578</v>
      </c>
      <c r="W87" s="1">
        <f t="shared" si="13"/>
        <v>1465.2610239810729</v>
      </c>
    </row>
    <row r="88" spans="1:23" x14ac:dyDescent="0.45">
      <c r="A88" t="str">
        <f>Schedule!A88</f>
        <v>2024-04-03</v>
      </c>
      <c r="B88" t="str">
        <f>Schedule!B88</f>
        <v>PHI</v>
      </c>
      <c r="C88" t="str">
        <f>Schedule!C88</f>
        <v>CIN</v>
      </c>
      <c r="D88">
        <f>Schedule!D88</f>
        <v>1537.03223861109</v>
      </c>
      <c r="E88">
        <f>Schedule!E88</f>
        <v>1496.2510574284499</v>
      </c>
      <c r="F88" cm="1">
        <f t="array" ref="F88">_xlfn.XLOOKUP(B88, $T$1:$T87, $V$1:$V87, D88, 0, -1)</f>
        <v>1521.6960028297465</v>
      </c>
      <c r="G88" cm="1">
        <f t="array" ref="G88">_xlfn.XLOOKUP(C88, $U$1:$U87, $W$1:$W87, E88, 0, -1)</f>
        <v>1507.9947627687195</v>
      </c>
      <c r="H88">
        <f>Schedule!F88</f>
        <v>8.4745762711864403E-2</v>
      </c>
      <c r="I88" t="str">
        <f>IF(ISBLANK(Games!D88), "", Games!D88)</f>
        <v/>
      </c>
      <c r="J88" t="str">
        <f>IF(ISBLANK(Games!E88), "", Games!E88)</f>
        <v/>
      </c>
      <c r="K88" t="str">
        <f>IF(ISBLANK(Games!D88), "",VLOOKUP(I88, 'Pitchers Pre-Season'!$B$2:$X$790, 23, FALSE))</f>
        <v/>
      </c>
      <c r="L88" t="str">
        <f>IF(ISBLANK(Games!E88), "",VLOOKUP(J88, 'Pitchers Pre-Season'!$B$2:$X$790, 23, FALSE))</f>
        <v/>
      </c>
      <c r="M88">
        <f>IF(ISBLANK(Games!D88), Calc!F88, F88+K88)</f>
        <v>1521.6960028297465</v>
      </c>
      <c r="N88">
        <f>IF(ISBLANK(Games!E88), Calc!G88, G88+L88)</f>
        <v>1507.9947627687195</v>
      </c>
      <c r="O88" s="1">
        <f t="shared" si="7"/>
        <v>0.56208033587557815</v>
      </c>
      <c r="P88" s="1">
        <f t="shared" si="8"/>
        <v>0.43791966412442196</v>
      </c>
      <c r="Q88" s="3" t="str">
        <f>Games!N88</f>
        <v>CIN</v>
      </c>
      <c r="R88" s="1" t="str">
        <f t="shared" si="9"/>
        <v>CIN</v>
      </c>
      <c r="S88" s="1" t="str">
        <f>IF(ISBLANK(Games!L88), "",IF(Q88=B88, C88, B88))</f>
        <v>PHI</v>
      </c>
      <c r="T88" s="1" t="str">
        <f t="shared" si="10"/>
        <v>PHI</v>
      </c>
      <c r="U88" s="1" t="str">
        <f t="shared" si="11"/>
        <v>CIN</v>
      </c>
      <c r="V88" s="1">
        <f t="shared" si="12"/>
        <v>1516.0751994709906</v>
      </c>
      <c r="W88" s="1">
        <f t="shared" si="13"/>
        <v>1513.6155661274754</v>
      </c>
    </row>
    <row r="89" spans="1:23" x14ac:dyDescent="0.45">
      <c r="A89" t="str">
        <f>Schedule!A89</f>
        <v>2024-04-03</v>
      </c>
      <c r="B89" t="str">
        <f>Schedule!B89</f>
        <v>TBR</v>
      </c>
      <c r="C89" t="str">
        <f>Schedule!C89</f>
        <v>TEX</v>
      </c>
      <c r="D89">
        <f>Schedule!D89</f>
        <v>1537.2568075547799</v>
      </c>
      <c r="E89">
        <f>Schedule!E89</f>
        <v>1527.6277566730801</v>
      </c>
      <c r="F89" cm="1">
        <f t="array" ref="F89">_xlfn.XLOOKUP(B89, $T$1:$T88, $V$1:$V88, D89, 0, -1)</f>
        <v>1533.5596281666396</v>
      </c>
      <c r="G89" cm="1">
        <f t="array" ref="G89">_xlfn.XLOOKUP(C89, $U$1:$U88, $W$1:$W88, E89, 0, -1)</f>
        <v>1528.913947886668</v>
      </c>
      <c r="H89">
        <f>Schedule!F89</f>
        <v>0.124324324324324</v>
      </c>
      <c r="I89" t="str">
        <f>IF(ISBLANK(Games!D89), "", Games!D89)</f>
        <v>Aaron Civale</v>
      </c>
      <c r="J89" t="str">
        <f>IF(ISBLANK(Games!E89), "", Games!E89)</f>
        <v>Nathan Eovaldi</v>
      </c>
      <c r="K89">
        <f>IF(ISBLANK(Games!D89), "",VLOOKUP(I89, 'Pitchers Pre-Season'!$B$2:$X$790, 23, FALSE))</f>
        <v>22.025439658939433</v>
      </c>
      <c r="L89">
        <f>IF(ISBLANK(Games!E89), "",VLOOKUP(J89, 'Pitchers Pre-Season'!$B$2:$X$790, 23, FALSE))</f>
        <v>32.574253730826847</v>
      </c>
      <c r="M89">
        <f>IF(ISBLANK(Games!D89), Calc!F89, F89+K89)</f>
        <v>1555.585067825579</v>
      </c>
      <c r="N89">
        <f>IF(ISBLANK(Games!E89), Calc!G89, G89+L89)</f>
        <v>1561.4882016174947</v>
      </c>
      <c r="O89" s="1">
        <f t="shared" si="7"/>
        <v>0.55366768712186465</v>
      </c>
      <c r="P89" s="1">
        <f t="shared" si="8"/>
        <v>0.44633231287813546</v>
      </c>
      <c r="Q89" s="3" t="str">
        <f>Games!N89</f>
        <v>TEX</v>
      </c>
      <c r="R89" s="1" t="str">
        <f t="shared" si="9"/>
        <v>TEX</v>
      </c>
      <c r="S89" s="1" t="str">
        <f>IF(ISBLANK(Games!L89), "",IF(Q89=B89, C89, B89))</f>
        <v>TBR</v>
      </c>
      <c r="T89" s="1" t="str">
        <f t="shared" si="10"/>
        <v>TBR</v>
      </c>
      <c r="U89" s="1" t="str">
        <f t="shared" si="11"/>
        <v>TEX</v>
      </c>
      <c r="V89" s="1">
        <f t="shared" si="12"/>
        <v>1528.0229512954211</v>
      </c>
      <c r="W89" s="1">
        <f t="shared" si="13"/>
        <v>1534.4506247578865</v>
      </c>
    </row>
    <row r="90" spans="1:23" x14ac:dyDescent="0.45">
      <c r="A90" t="str">
        <f>Schedule!A90</f>
        <v>2024-04-03</v>
      </c>
      <c r="B90" t="str">
        <f>Schedule!B90</f>
        <v>MIA</v>
      </c>
      <c r="C90" t="str">
        <f>Schedule!C90</f>
        <v>LAA</v>
      </c>
      <c r="D90">
        <f>Schedule!D90</f>
        <v>1488.4482383178499</v>
      </c>
      <c r="E90">
        <f>Schedule!E90</f>
        <v>1474.3085107648601</v>
      </c>
      <c r="F90" cm="1">
        <f t="array" ref="F90">_xlfn.XLOOKUP(B90, $T$1:$T89, $V$1:$V89, D90, 0, -1)</f>
        <v>1457.1553778023458</v>
      </c>
      <c r="G90" cm="1">
        <f t="array" ref="G90">_xlfn.XLOOKUP(C90, $U$1:$U89, $W$1:$W89, E90, 0, -1)</f>
        <v>1482.7228899126881</v>
      </c>
      <c r="H90">
        <f>Schedule!F90</f>
        <v>4.5751633986928102E-2</v>
      </c>
      <c r="I90" t="str">
        <f>IF(ISBLANK(Games!D90), "", Games!D90)</f>
        <v/>
      </c>
      <c r="J90" t="str">
        <f>IF(ISBLANK(Games!E90), "", Games!E90)</f>
        <v>Patrick Sandoval</v>
      </c>
      <c r="K90" t="str">
        <f>IF(ISBLANK(Games!D90), "",VLOOKUP(I90, 'Pitchers Pre-Season'!$B$2:$X$790, 23, FALSE))</f>
        <v/>
      </c>
      <c r="L90">
        <f>IF(ISBLANK(Games!E90), "",VLOOKUP(J90, 'Pitchers Pre-Season'!$B$2:$X$790, 23, FALSE))</f>
        <v>50.924599442204858</v>
      </c>
      <c r="M90">
        <f>IF(ISBLANK(Games!D90), Calc!F90, F90+K90)</f>
        <v>1457.1553778023458</v>
      </c>
      <c r="N90">
        <f>IF(ISBLANK(Games!E90), Calc!G90, G90+L90)</f>
        <v>1533.647489354893</v>
      </c>
      <c r="O90" s="1">
        <f t="shared" si="7"/>
        <v>0.41453958874744601</v>
      </c>
      <c r="P90" s="1">
        <f t="shared" si="8"/>
        <v>0.58546041125255399</v>
      </c>
      <c r="Q90" s="3" t="str">
        <f>Games!N90</f>
        <v>LAA</v>
      </c>
      <c r="R90" s="1" t="str">
        <f t="shared" si="9"/>
        <v>LAA</v>
      </c>
      <c r="S90" s="1" t="str">
        <f>IF(ISBLANK(Games!L90), "",IF(Q90=B90, C90, B90))</f>
        <v>MIA</v>
      </c>
      <c r="T90" s="1" t="str">
        <f t="shared" si="10"/>
        <v>MIA</v>
      </c>
      <c r="U90" s="1" t="str">
        <f t="shared" si="11"/>
        <v>LAA</v>
      </c>
      <c r="V90" s="1">
        <f t="shared" si="12"/>
        <v>1453.0099819148713</v>
      </c>
      <c r="W90" s="1">
        <f t="shared" si="13"/>
        <v>1486.8682858001625</v>
      </c>
    </row>
    <row r="91" spans="1:23" x14ac:dyDescent="0.45">
      <c r="A91" t="str">
        <f>Schedule!A91</f>
        <v>2024-04-03</v>
      </c>
      <c r="B91" t="str">
        <f>Schedule!B91</f>
        <v>MIL</v>
      </c>
      <c r="C91" t="str">
        <f>Schedule!C91</f>
        <v>MIN</v>
      </c>
      <c r="D91">
        <f>Schedule!D91</f>
        <v>1511.74507850229</v>
      </c>
      <c r="E91">
        <f>Schedule!E91</f>
        <v>1535.44519643647</v>
      </c>
      <c r="F91" cm="1">
        <f t="array" ref="F91">_xlfn.XLOOKUP(B91, $T$1:$T90, $V$1:$V90, D91, 0, -1)</f>
        <v>1516.8068782281637</v>
      </c>
      <c r="G91" cm="1">
        <f t="array" ref="G91">_xlfn.XLOOKUP(C91, $U$1:$U90, $W$1:$W90, E91, 0, -1)</f>
        <v>1534.4592111203656</v>
      </c>
      <c r="H91">
        <f>Schedule!F91</f>
        <v>6.7415730337078705E-2</v>
      </c>
      <c r="I91" t="str">
        <f>IF(ISBLANK(Games!D91), "", Games!D91)</f>
        <v/>
      </c>
      <c r="J91" t="str">
        <f>IF(ISBLANK(Games!E91), "", Games!E91)</f>
        <v/>
      </c>
      <c r="K91" t="str">
        <f>IF(ISBLANK(Games!D91), "",VLOOKUP(I91, 'Pitchers Pre-Season'!$B$2:$X$790, 23, FALSE))</f>
        <v/>
      </c>
      <c r="L91" t="str">
        <f>IF(ISBLANK(Games!E91), "",VLOOKUP(J91, 'Pitchers Pre-Season'!$B$2:$X$790, 23, FALSE))</f>
        <v/>
      </c>
      <c r="M91">
        <f>IF(ISBLANK(Games!D91), Calc!F91, F91+K91)</f>
        <v>1516.8068782281637</v>
      </c>
      <c r="N91">
        <f>IF(ISBLANK(Games!E91), Calc!G91, G91+L91)</f>
        <v>1534.4592111203656</v>
      </c>
      <c r="O91" s="1">
        <f t="shared" si="7"/>
        <v>0.50832595260760383</v>
      </c>
      <c r="P91" s="1">
        <f t="shared" si="8"/>
        <v>0.49167404739239612</v>
      </c>
      <c r="Q91" s="3" t="str">
        <f>Games!N91</f>
        <v>MIN</v>
      </c>
      <c r="R91" s="1" t="str">
        <f t="shared" si="9"/>
        <v>MIN</v>
      </c>
      <c r="S91" s="1" t="str">
        <f>IF(ISBLANK(Games!L91), "",IF(Q91=B91, C91, B91))</f>
        <v>MIL</v>
      </c>
      <c r="T91" s="1" t="str">
        <f t="shared" si="10"/>
        <v>MIL</v>
      </c>
      <c r="U91" s="1" t="str">
        <f t="shared" si="11"/>
        <v>MIN</v>
      </c>
      <c r="V91" s="1">
        <f t="shared" si="12"/>
        <v>1511.7236187020876</v>
      </c>
      <c r="W91" s="1">
        <f t="shared" si="13"/>
        <v>1539.5424706464416</v>
      </c>
    </row>
    <row r="92" spans="1:23" x14ac:dyDescent="0.45">
      <c r="A92" t="str">
        <f>Schedule!A92</f>
        <v>2024-04-03</v>
      </c>
      <c r="B92" t="str">
        <f>Schedule!B92</f>
        <v>CHW</v>
      </c>
      <c r="C92" t="str">
        <f>Schedule!C92</f>
        <v>ATL</v>
      </c>
      <c r="D92">
        <f>Schedule!D92</f>
        <v>1433.33420073452</v>
      </c>
      <c r="E92">
        <f>Schedule!E92</f>
        <v>1590.545270505</v>
      </c>
      <c r="F92" cm="1">
        <f t="array" ref="F92">_xlfn.XLOOKUP(B92, $T$1:$T91, $V$1:$V91, D92, 0, -1)</f>
        <v>1426.513159308995</v>
      </c>
      <c r="G92" cm="1">
        <f t="array" ref="G92">_xlfn.XLOOKUP(C92, $U$1:$U91, $W$1:$W91, E92, 0, -1)</f>
        <v>1588.8399964445969</v>
      </c>
      <c r="H92">
        <f>Schedule!F92</f>
        <v>-4.2253521126760597E-2</v>
      </c>
      <c r="I92" t="str">
        <f>IF(ISBLANK(Games!D92), "", Games!D92)</f>
        <v/>
      </c>
      <c r="J92" t="str">
        <f>IF(ISBLANK(Games!E92), "", Games!E92)</f>
        <v/>
      </c>
      <c r="K92" t="str">
        <f>IF(ISBLANK(Games!D92), "",VLOOKUP(I92, 'Pitchers Pre-Season'!$B$2:$X$790, 23, FALSE))</f>
        <v/>
      </c>
      <c r="L92" t="str">
        <f>IF(ISBLANK(Games!E92), "",VLOOKUP(J92, 'Pitchers Pre-Season'!$B$2:$X$790, 23, FALSE))</f>
        <v/>
      </c>
      <c r="M92">
        <f>IF(ISBLANK(Games!D92), Calc!F92, F92+K92)</f>
        <v>1426.513159308995</v>
      </c>
      <c r="N92">
        <f>IF(ISBLANK(Games!E92), Calc!G92, G92+L92)</f>
        <v>1588.8399964445969</v>
      </c>
      <c r="O92" s="1">
        <f t="shared" si="7"/>
        <v>0.26090039421735151</v>
      </c>
      <c r="P92" s="1">
        <f t="shared" si="8"/>
        <v>0.73909960578264844</v>
      </c>
      <c r="Q92" s="3" t="str">
        <f>Games!N92</f>
        <v/>
      </c>
      <c r="R92" s="1" t="str">
        <f t="shared" si="9"/>
        <v/>
      </c>
      <c r="S92" s="1" t="str">
        <f>IF(ISBLANK(Games!L92), "",IF(Q92=B92, C92, B92))</f>
        <v/>
      </c>
      <c r="T92" s="1" t="str">
        <f t="shared" si="10"/>
        <v>CHW</v>
      </c>
      <c r="U92" s="1" t="str">
        <f t="shared" si="11"/>
        <v>ATL</v>
      </c>
      <c r="V92" s="1">
        <f t="shared" si="12"/>
        <v>1426.513159308995</v>
      </c>
      <c r="W92" s="1">
        <f t="shared" si="13"/>
        <v>1588.8399964445969</v>
      </c>
    </row>
    <row r="93" spans="1:23" x14ac:dyDescent="0.45">
      <c r="A93" t="str">
        <f>Schedule!A93</f>
        <v>2024-04-03</v>
      </c>
      <c r="B93" t="str">
        <f>Schedule!B93</f>
        <v>OAK</v>
      </c>
      <c r="C93" t="str">
        <f>Schedule!C93</f>
        <v>BOS</v>
      </c>
      <c r="D93">
        <f>Schedule!D93</f>
        <v>1427.1354796158</v>
      </c>
      <c r="E93">
        <f>Schedule!E93</f>
        <v>1500.26839934439</v>
      </c>
      <c r="F93" cm="1">
        <f t="array" ref="F93">_xlfn.XLOOKUP(B93, $T$1:$T92, $V$1:$V92, D93, 0, -1)</f>
        <v>1414.2993074771682</v>
      </c>
      <c r="G93" cm="1">
        <f t="array" ref="G93">_xlfn.XLOOKUP(C93, $U$1:$U92, $W$1:$W92, E93, 0, -1)</f>
        <v>1509.8234067820622</v>
      </c>
      <c r="H93">
        <f>Schedule!F93</f>
        <v>6.2111801242235101E-3</v>
      </c>
      <c r="I93" t="str">
        <f>IF(ISBLANK(Games!D93), "", Games!D93)</f>
        <v/>
      </c>
      <c r="J93" t="str">
        <f>IF(ISBLANK(Games!E93), "", Games!E93)</f>
        <v/>
      </c>
      <c r="K93" t="str">
        <f>IF(ISBLANK(Games!D93), "",VLOOKUP(I93, 'Pitchers Pre-Season'!$B$2:$X$790, 23, FALSE))</f>
        <v/>
      </c>
      <c r="L93" t="str">
        <f>IF(ISBLANK(Games!E93), "",VLOOKUP(J93, 'Pitchers Pre-Season'!$B$2:$X$790, 23, FALSE))</f>
        <v/>
      </c>
      <c r="M93">
        <f>IF(ISBLANK(Games!D93), Calc!F93, F93+K93)</f>
        <v>1414.2993074771682</v>
      </c>
      <c r="N93">
        <f>IF(ISBLANK(Games!E93), Calc!G93, G93+L93)</f>
        <v>1509.8234067820622</v>
      </c>
      <c r="O93" s="1">
        <f t="shared" si="7"/>
        <v>0.36899762749570869</v>
      </c>
      <c r="P93" s="1">
        <f t="shared" si="8"/>
        <v>0.63100237250429136</v>
      </c>
      <c r="Q93" s="3" t="str">
        <f>Games!N93</f>
        <v>BOS</v>
      </c>
      <c r="R93" s="1" t="str">
        <f t="shared" si="9"/>
        <v>BOS</v>
      </c>
      <c r="S93" s="1" t="str">
        <f>IF(ISBLANK(Games!L93), "",IF(Q93=B93, C93, B93))</f>
        <v>OAK</v>
      </c>
      <c r="T93" s="1" t="str">
        <f t="shared" si="10"/>
        <v>OAK</v>
      </c>
      <c r="U93" s="1" t="str">
        <f t="shared" si="11"/>
        <v>BOS</v>
      </c>
      <c r="V93" s="1">
        <f t="shared" si="12"/>
        <v>1410.609331202211</v>
      </c>
      <c r="W93" s="1">
        <f t="shared" si="13"/>
        <v>1513.5133830570194</v>
      </c>
    </row>
    <row r="94" spans="1:23" x14ac:dyDescent="0.45">
      <c r="A94" t="str">
        <f>Schedule!A94</f>
        <v>2024-04-03</v>
      </c>
      <c r="B94" t="str">
        <f>Schedule!B94</f>
        <v>ARI</v>
      </c>
      <c r="C94" t="str">
        <f>Schedule!C94</f>
        <v>NYY</v>
      </c>
      <c r="D94">
        <f>Schedule!D94</f>
        <v>1517.8440011816001</v>
      </c>
      <c r="E94">
        <f>Schedule!E94</f>
        <v>1539.4562396036399</v>
      </c>
      <c r="F94" cm="1">
        <f t="array" ref="F94">_xlfn.XLOOKUP(B94, $T$1:$T93, $V$1:$V93, D94, 0, -1)</f>
        <v>1521.7192336856865</v>
      </c>
      <c r="G94" cm="1">
        <f t="array" ref="G94">_xlfn.XLOOKUP(C94, $U$1:$U93, $W$1:$W93, E94, 0, -1)</f>
        <v>1558.202739208755</v>
      </c>
      <c r="H94">
        <f>Schedule!F94</f>
        <v>5.0632911392405201E-2</v>
      </c>
      <c r="I94" t="str">
        <f>IF(ISBLANK(Games!D94), "", Games!D94)</f>
        <v/>
      </c>
      <c r="J94" t="str">
        <f>IF(ISBLANK(Games!E94), "", Games!E94)</f>
        <v/>
      </c>
      <c r="K94" t="str">
        <f>IF(ISBLANK(Games!D94), "",VLOOKUP(I94, 'Pitchers Pre-Season'!$B$2:$X$790, 23, FALSE))</f>
        <v/>
      </c>
      <c r="L94" t="str">
        <f>IF(ISBLANK(Games!E94), "",VLOOKUP(J94, 'Pitchers Pre-Season'!$B$2:$X$790, 23, FALSE))</f>
        <v/>
      </c>
      <c r="M94">
        <f>IF(ISBLANK(Games!D94), Calc!F94, F94+K94)</f>
        <v>1521.7192336856865</v>
      </c>
      <c r="N94">
        <f>IF(ISBLANK(Games!E94), Calc!G94, G94+L94)</f>
        <v>1558.202739208755</v>
      </c>
      <c r="O94" s="1">
        <f t="shared" si="7"/>
        <v>0.47300460476509532</v>
      </c>
      <c r="P94" s="1">
        <f t="shared" si="8"/>
        <v>0.5269953952349048</v>
      </c>
      <c r="Q94" s="3" t="str">
        <f>Games!N94</f>
        <v>NYY</v>
      </c>
      <c r="R94" s="1" t="str">
        <f t="shared" si="9"/>
        <v>NYY</v>
      </c>
      <c r="S94" s="1" t="str">
        <f>IF(ISBLANK(Games!L94), "",IF(Q94=B94, C94, B94))</f>
        <v>ARI</v>
      </c>
      <c r="T94" s="1" t="str">
        <f t="shared" si="10"/>
        <v>ARI</v>
      </c>
      <c r="U94" s="1" t="str">
        <f t="shared" si="11"/>
        <v>NYY</v>
      </c>
      <c r="V94" s="1">
        <f t="shared" si="12"/>
        <v>1516.9891876380354</v>
      </c>
      <c r="W94" s="1">
        <f t="shared" si="13"/>
        <v>1562.9327852564061</v>
      </c>
    </row>
    <row r="95" spans="1:23" x14ac:dyDescent="0.45">
      <c r="A95" t="str">
        <f>Schedule!A95</f>
        <v>2024-04-03</v>
      </c>
      <c r="B95" t="str">
        <f>Schedule!B95</f>
        <v>SEA</v>
      </c>
      <c r="C95" t="str">
        <f>Schedule!C95</f>
        <v>CLE</v>
      </c>
      <c r="D95">
        <f>Schedule!D95</f>
        <v>1526.2027098211199</v>
      </c>
      <c r="E95">
        <f>Schedule!E95</f>
        <v>1503.8938502056101</v>
      </c>
      <c r="F95" cm="1">
        <f t="array" ref="F95">_xlfn.XLOOKUP(B95, $T$1:$T94, $V$1:$V94, D95, 0, -1)</f>
        <v>1523.5386469354655</v>
      </c>
      <c r="G95" cm="1">
        <f t="array" ref="G95">_xlfn.XLOOKUP(C95, $U$1:$U94, $W$1:$W94, E95, 0, -1)</f>
        <v>1509.8390777922241</v>
      </c>
      <c r="H95">
        <f>Schedule!F95</f>
        <v>2.2471910112359699E-2</v>
      </c>
      <c r="I95" t="str">
        <f>IF(ISBLANK(Games!D95), "", Games!D95)</f>
        <v/>
      </c>
      <c r="J95" t="str">
        <f>IF(ISBLANK(Games!E95), "", Games!E95)</f>
        <v/>
      </c>
      <c r="K95" t="str">
        <f>IF(ISBLANK(Games!D95), "",VLOOKUP(I95, 'Pitchers Pre-Season'!$B$2:$X$790, 23, FALSE))</f>
        <v/>
      </c>
      <c r="L95" t="str">
        <f>IF(ISBLANK(Games!E95), "",VLOOKUP(J95, 'Pitchers Pre-Season'!$B$2:$X$790, 23, FALSE))</f>
        <v/>
      </c>
      <c r="M95">
        <f>IF(ISBLANK(Games!D95), Calc!F95, F95+K95)</f>
        <v>1523.5386469354655</v>
      </c>
      <c r="N95">
        <f>IF(ISBLANK(Games!E95), Calc!G95, G95+L95)</f>
        <v>1509.8390777922241</v>
      </c>
      <c r="O95" s="1">
        <f t="shared" si="7"/>
        <v>0.53094100866707894</v>
      </c>
      <c r="P95" s="1">
        <f t="shared" si="8"/>
        <v>0.46905899133292106</v>
      </c>
      <c r="Q95" s="3" t="str">
        <f>Games!N95</f>
        <v>CLE</v>
      </c>
      <c r="R95" s="1" t="str">
        <f t="shared" si="9"/>
        <v>CLE</v>
      </c>
      <c r="S95" s="1" t="str">
        <f>IF(ISBLANK(Games!L95), "",IF(Q95=B95, C95, B95))</f>
        <v>SEA</v>
      </c>
      <c r="T95" s="1" t="str">
        <f t="shared" si="10"/>
        <v>SEA</v>
      </c>
      <c r="U95" s="1" t="str">
        <f t="shared" si="11"/>
        <v>CLE</v>
      </c>
      <c r="V95" s="1">
        <f t="shared" si="12"/>
        <v>1518.2292368487947</v>
      </c>
      <c r="W95" s="1">
        <f t="shared" si="13"/>
        <v>1515.1484878788949</v>
      </c>
    </row>
    <row r="96" spans="1:23" x14ac:dyDescent="0.45">
      <c r="A96" t="str">
        <f>Schedule!A96</f>
        <v>2024-04-03</v>
      </c>
      <c r="B96" t="str">
        <f>Schedule!B96</f>
        <v>SDP</v>
      </c>
      <c r="C96" t="str">
        <f>Schedule!C96</f>
        <v>STL</v>
      </c>
      <c r="D96">
        <f>Schedule!D96</f>
        <v>1513.7838452168801</v>
      </c>
      <c r="E96">
        <f>Schedule!E96</f>
        <v>1506.4629567151301</v>
      </c>
      <c r="F96" cm="1">
        <f t="array" ref="F96">_xlfn.XLOOKUP(B96, $T$1:$T95, $V$1:$V95, D96, 0, -1)</f>
        <v>1497.8957577000651</v>
      </c>
      <c r="G96" cm="1">
        <f t="array" ref="G96">_xlfn.XLOOKUP(C96, $U$1:$U95, $W$1:$W95, E96, 0, -1)</f>
        <v>1513.0230546976848</v>
      </c>
      <c r="H96">
        <f>Schedule!F96</f>
        <v>2.9239766081871298E-2</v>
      </c>
      <c r="I96" t="str">
        <f>IF(ISBLANK(Games!D96), "", Games!D96)</f>
        <v/>
      </c>
      <c r="J96" t="str">
        <f>IF(ISBLANK(Games!E96), "", Games!E96)</f>
        <v/>
      </c>
      <c r="K96" t="str">
        <f>IF(ISBLANK(Games!D96), "",VLOOKUP(I96, 'Pitchers Pre-Season'!$B$2:$X$790, 23, FALSE))</f>
        <v/>
      </c>
      <c r="L96" t="str">
        <f>IF(ISBLANK(Games!E96), "",VLOOKUP(J96, 'Pitchers Pre-Season'!$B$2:$X$790, 23, FALSE))</f>
        <v/>
      </c>
      <c r="M96">
        <f>IF(ISBLANK(Games!D96), Calc!F96, F96+K96)</f>
        <v>1497.8957577000651</v>
      </c>
      <c r="N96">
        <f>IF(ISBLANK(Games!E96), Calc!G96, G96+L96)</f>
        <v>1513.0230546976848</v>
      </c>
      <c r="O96" s="1">
        <f t="shared" si="7"/>
        <v>0.49286369882527237</v>
      </c>
      <c r="P96" s="1">
        <f t="shared" si="8"/>
        <v>0.50713630117472763</v>
      </c>
      <c r="Q96" s="3" t="str">
        <f>Games!N96</f>
        <v>SDP</v>
      </c>
      <c r="R96" s="1" t="str">
        <f t="shared" si="9"/>
        <v>SDP</v>
      </c>
      <c r="S96" s="1" t="str">
        <f>IF(ISBLANK(Games!L96), "",IF(Q96=B96, C96, B96))</f>
        <v>STL</v>
      </c>
      <c r="T96" s="1" t="str">
        <f t="shared" si="10"/>
        <v>SDP</v>
      </c>
      <c r="U96" s="1" t="str">
        <f t="shared" si="11"/>
        <v>STL</v>
      </c>
      <c r="V96" s="1">
        <f t="shared" si="12"/>
        <v>1502.9671207118124</v>
      </c>
      <c r="W96" s="1">
        <f t="shared" si="13"/>
        <v>1507.9516916859375</v>
      </c>
    </row>
    <row r="97" spans="1:23" x14ac:dyDescent="0.45">
      <c r="A97" t="str">
        <f>Schedule!A97</f>
        <v>2024-04-03</v>
      </c>
      <c r="B97" t="str">
        <f>Schedule!B97</f>
        <v>WAS</v>
      </c>
      <c r="C97" t="str">
        <f>Schedule!C97</f>
        <v>PIT</v>
      </c>
      <c r="D97">
        <f>Schedule!D97</f>
        <v>1422.7330514932301</v>
      </c>
      <c r="E97">
        <f>Schedule!E97</f>
        <v>1468.3919248330999</v>
      </c>
      <c r="F97" cm="1">
        <f t="array" ref="F97">_xlfn.XLOOKUP(B97, $T$1:$T96, $V$1:$V96, D97, 0, -1)</f>
        <v>1418.9207131597152</v>
      </c>
      <c r="G97" cm="1">
        <f t="array" ref="G97">_xlfn.XLOOKUP(C97, $U$1:$U96, $W$1:$W96, E97, 0, -1)</f>
        <v>1493.3389113842602</v>
      </c>
      <c r="H97">
        <f>Schedule!F97</f>
        <v>-4.76190476190477E-2</v>
      </c>
      <c r="I97" t="str">
        <f>IF(ISBLANK(Games!D97), "", Games!D97)</f>
        <v/>
      </c>
      <c r="J97" t="str">
        <f>IF(ISBLANK(Games!E97), "", Games!E97)</f>
        <v/>
      </c>
      <c r="K97" t="str">
        <f>IF(ISBLANK(Games!D97), "",VLOOKUP(I97, 'Pitchers Pre-Season'!$B$2:$X$790, 23, FALSE))</f>
        <v/>
      </c>
      <c r="L97" t="str">
        <f>IF(ISBLANK(Games!E97), "",VLOOKUP(J97, 'Pitchers Pre-Season'!$B$2:$X$790, 23, FALSE))</f>
        <v/>
      </c>
      <c r="M97">
        <f>IF(ISBLANK(Games!D97), Calc!F97, F97+K97)</f>
        <v>1418.9207131597152</v>
      </c>
      <c r="N97">
        <f>IF(ISBLANK(Games!E97), Calc!G97, G97+L97)</f>
        <v>1493.3389113842602</v>
      </c>
      <c r="O97" s="1">
        <f t="shared" si="7"/>
        <v>0.37070238104580311</v>
      </c>
      <c r="P97" s="1">
        <f t="shared" si="8"/>
        <v>0.62929761895419678</v>
      </c>
      <c r="Q97" s="3" t="str">
        <f>Games!N97</f>
        <v>WAS</v>
      </c>
      <c r="R97" s="1" t="str">
        <f t="shared" si="9"/>
        <v>WAS</v>
      </c>
      <c r="S97" s="1" t="str">
        <f>IF(ISBLANK(Games!L97), "",IF(Q97=B97, C97, B97))</f>
        <v>PIT</v>
      </c>
      <c r="T97" s="1" t="str">
        <f t="shared" si="10"/>
        <v>WAS</v>
      </c>
      <c r="U97" s="1" t="str">
        <f t="shared" si="11"/>
        <v>PIT</v>
      </c>
      <c r="V97" s="1">
        <f t="shared" si="12"/>
        <v>1425.2136893492573</v>
      </c>
      <c r="W97" s="1">
        <f t="shared" si="13"/>
        <v>1487.0459351947181</v>
      </c>
    </row>
    <row r="98" spans="1:23" x14ac:dyDescent="0.45">
      <c r="A98" t="str">
        <f>Schedule!A98</f>
        <v>2024-04-03</v>
      </c>
      <c r="B98" t="str">
        <f>Schedule!B98</f>
        <v>NYM</v>
      </c>
      <c r="C98" t="str">
        <f>Schedule!C98</f>
        <v>DET</v>
      </c>
      <c r="D98">
        <f>Schedule!D98</f>
        <v>1505.1761432511801</v>
      </c>
      <c r="E98">
        <f>Schedule!E98</f>
        <v>1477.56939209144</v>
      </c>
      <c r="F98" cm="1">
        <f t="array" ref="F98">_xlfn.XLOOKUP(B98, $T$1:$T97, $V$1:$V97, D98, 0, -1)</f>
        <v>1478.4151450019615</v>
      </c>
      <c r="G98" cm="1">
        <f t="array" ref="G98">_xlfn.XLOOKUP(C98, $U$1:$U97, $W$1:$W97, E98, 0, -1)</f>
        <v>1500.6609113203426</v>
      </c>
      <c r="H98">
        <f>Schedule!F98</f>
        <v>0.102272727272727</v>
      </c>
      <c r="I98" t="str">
        <f>IF(ISBLANK(Games!D98), "", Games!D98)</f>
        <v>José Buttó</v>
      </c>
      <c r="J98" t="str">
        <f>IF(ISBLANK(Games!E98), "", Games!E98)</f>
        <v>Matt Manning</v>
      </c>
      <c r="K98">
        <f>IF(ISBLANK(Games!D98), "",VLOOKUP(I98, 'Pitchers Pre-Season'!$B$2:$X$790, 23, FALSE))</f>
        <v>6.0543155808689315</v>
      </c>
      <c r="L98">
        <f>IF(ISBLANK(Games!E98), "",VLOOKUP(J98, 'Pitchers Pre-Season'!$B$2:$X$790, 23, FALSE))</f>
        <v>10.641902008713402</v>
      </c>
      <c r="M98">
        <f>IF(ISBLANK(Games!D98), Calc!F98, F98+K98)</f>
        <v>1484.4694605828304</v>
      </c>
      <c r="N98">
        <f>IF(ISBLANK(Games!E98), Calc!G98, G98+L98)</f>
        <v>1511.3028133290561</v>
      </c>
      <c r="O98" s="1">
        <f t="shared" si="7"/>
        <v>0.51259666256921455</v>
      </c>
      <c r="P98" s="1">
        <f t="shared" si="8"/>
        <v>0.48740333743078551</v>
      </c>
      <c r="Q98" s="3" t="str">
        <f>Games!N98</f>
        <v>NYM</v>
      </c>
      <c r="R98" s="1" t="str">
        <f t="shared" si="9"/>
        <v>NYM</v>
      </c>
      <c r="S98" s="1" t="str">
        <f>IF(ISBLANK(Games!L98), "",IF(Q98=B98, C98, B98))</f>
        <v>DET</v>
      </c>
      <c r="T98" s="1" t="str">
        <f t="shared" si="10"/>
        <v>NYM</v>
      </c>
      <c r="U98" s="1" t="str">
        <f t="shared" si="11"/>
        <v>DET</v>
      </c>
      <c r="V98" s="1">
        <f t="shared" si="12"/>
        <v>1483.2891783762693</v>
      </c>
      <c r="W98" s="1">
        <f t="shared" si="13"/>
        <v>1495.7868779460348</v>
      </c>
    </row>
    <row r="99" spans="1:23" x14ac:dyDescent="0.45">
      <c r="A99" t="str">
        <f>Schedule!A99</f>
        <v>2024-04-03</v>
      </c>
      <c r="B99" t="str">
        <f>Schedule!B99</f>
        <v>CHC</v>
      </c>
      <c r="C99" t="str">
        <f>Schedule!C99</f>
        <v>COL</v>
      </c>
      <c r="D99">
        <f>Schedule!D99</f>
        <v>1514.0316812078199</v>
      </c>
      <c r="E99">
        <f>Schedule!E99</f>
        <v>1418.47649220432</v>
      </c>
      <c r="F99" cm="1">
        <f t="array" ref="F99">_xlfn.XLOOKUP(B99, $T$1:$T98, $V$1:$V98, D99, 0, -1)</f>
        <v>1520.7289074843607</v>
      </c>
      <c r="G99" cm="1">
        <f t="array" ref="G99">_xlfn.XLOOKUP(C99, $U$1:$U98, $W$1:$W98, E99, 0, -1)</f>
        <v>1408.6181084761402</v>
      </c>
      <c r="H99">
        <f>Schedule!F99</f>
        <v>4.4585987261146598E-2</v>
      </c>
      <c r="I99" t="str">
        <f>IF(ISBLANK(Games!D99), "", Games!D99)</f>
        <v/>
      </c>
      <c r="J99" t="str">
        <f>IF(ISBLANK(Games!E99), "", Games!E99)</f>
        <v/>
      </c>
      <c r="K99" t="str">
        <f>IF(ISBLANK(Games!D99), "",VLOOKUP(I99, 'Pitchers Pre-Season'!$B$2:$X$790, 23, FALSE))</f>
        <v/>
      </c>
      <c r="L99" t="str">
        <f>IF(ISBLANK(Games!E99), "",VLOOKUP(J99, 'Pitchers Pre-Season'!$B$2:$X$790, 23, FALSE))</f>
        <v/>
      </c>
      <c r="M99">
        <f>IF(ISBLANK(Games!D99), Calc!F99, F99+K99)</f>
        <v>1520.7289074843607</v>
      </c>
      <c r="N99">
        <f>IF(ISBLANK(Games!E99), Calc!G99, G99+L99)</f>
        <v>1408.6181084761402</v>
      </c>
      <c r="O99" s="1">
        <f t="shared" si="7"/>
        <v>0.6782574517672002</v>
      </c>
      <c r="P99" s="1">
        <f t="shared" si="8"/>
        <v>0.32174254823279991</v>
      </c>
      <c r="Q99" s="3" t="str">
        <f>Games!N99</f>
        <v>CHC</v>
      </c>
      <c r="R99" s="1" t="str">
        <f t="shared" si="9"/>
        <v>CHC</v>
      </c>
      <c r="S99" s="1" t="str">
        <f>IF(ISBLANK(Games!L99), "",IF(Q99=B99, C99, B99))</f>
        <v>COL</v>
      </c>
      <c r="T99" s="1" t="str">
        <f t="shared" si="10"/>
        <v>CHC</v>
      </c>
      <c r="U99" s="1" t="str">
        <f t="shared" si="11"/>
        <v>COL</v>
      </c>
      <c r="V99" s="1">
        <f t="shared" si="12"/>
        <v>1523.9463329666887</v>
      </c>
      <c r="W99" s="1">
        <f t="shared" si="13"/>
        <v>1405.4006829938121</v>
      </c>
    </row>
    <row r="100" spans="1:23" x14ac:dyDescent="0.45">
      <c r="A100" t="str">
        <f>Schedule!A100</f>
        <v>2024-04-03</v>
      </c>
      <c r="B100" t="str">
        <f>Schedule!B100</f>
        <v>HOU</v>
      </c>
      <c r="C100" t="str">
        <f>Schedule!C100</f>
        <v>TOR</v>
      </c>
      <c r="D100">
        <f>Schedule!D100</f>
        <v>1559.22207084247</v>
      </c>
      <c r="E100">
        <f>Schedule!E100</f>
        <v>1536.86484917293</v>
      </c>
      <c r="F100" cm="1">
        <f t="array" ref="F100">_xlfn.XLOOKUP(B100, $T$1:$T99, $V$1:$V99, D100, 0, -1)</f>
        <v>1540.0061478840705</v>
      </c>
      <c r="G100" cm="1">
        <f t="array" ref="G100">_xlfn.XLOOKUP(C100, $U$1:$U99, $W$1:$W99, E100, 0, -1)</f>
        <v>1539.0311856483195</v>
      </c>
      <c r="H100">
        <f>Schedule!F100</f>
        <v>-4.08163265306122E-2</v>
      </c>
      <c r="I100" t="str">
        <f>IF(ISBLANK(Games!D100), "", Games!D100)</f>
        <v/>
      </c>
      <c r="J100" t="str">
        <f>IF(ISBLANK(Games!E100), "", Games!E100)</f>
        <v/>
      </c>
      <c r="K100" t="str">
        <f>IF(ISBLANK(Games!D100), "",VLOOKUP(I100, 'Pitchers Pre-Season'!$B$2:$X$790, 23, FALSE))</f>
        <v/>
      </c>
      <c r="L100" t="str">
        <f>IF(ISBLANK(Games!E100), "",VLOOKUP(J100, 'Pitchers Pre-Season'!$B$2:$X$790, 23, FALSE))</f>
        <v/>
      </c>
      <c r="M100">
        <f>IF(ISBLANK(Games!D100), Calc!F100, F100+K100)</f>
        <v>1540.0061478840705</v>
      </c>
      <c r="N100">
        <f>IF(ISBLANK(Games!E100), Calc!G100, G100+L100)</f>
        <v>1539.0311856483195</v>
      </c>
      <c r="O100" s="1">
        <f t="shared" si="7"/>
        <v>0.48099491649573162</v>
      </c>
      <c r="P100" s="1">
        <f t="shared" si="8"/>
        <v>0.51900508350426833</v>
      </c>
      <c r="Q100" s="3" t="str">
        <f>Games!N100</f>
        <v>TOR</v>
      </c>
      <c r="R100" s="1" t="str">
        <f t="shared" si="9"/>
        <v>TOR</v>
      </c>
      <c r="S100" s="1" t="str">
        <f>IF(ISBLANK(Games!L100), "",IF(Q100=B100, C100, B100))</f>
        <v>HOU</v>
      </c>
      <c r="T100" s="1" t="str">
        <f t="shared" si="10"/>
        <v>HOU</v>
      </c>
      <c r="U100" s="1" t="str">
        <f t="shared" si="11"/>
        <v>TOR</v>
      </c>
      <c r="V100" s="1">
        <f t="shared" si="12"/>
        <v>1535.1961987191132</v>
      </c>
      <c r="W100" s="1">
        <f t="shared" si="13"/>
        <v>1543.8411348132768</v>
      </c>
    </row>
    <row r="101" spans="1:23" x14ac:dyDescent="0.45">
      <c r="A101" t="str">
        <f>Schedule!A101</f>
        <v>2024-04-03</v>
      </c>
      <c r="B101" t="str">
        <f>Schedule!B101</f>
        <v>LAD</v>
      </c>
      <c r="C101" t="str">
        <f>Schedule!C101</f>
        <v>SFG</v>
      </c>
      <c r="D101">
        <f>Schedule!D101</f>
        <v>1588.6730971234199</v>
      </c>
      <c r="E101">
        <f>Schedule!E101</f>
        <v>1501.1235706124401</v>
      </c>
      <c r="F101" cm="1">
        <f t="array" ref="F101">_xlfn.XLOOKUP(B101, $T$1:$T100, $V$1:$V100, D101, 0, -1)</f>
        <v>1593.2418513554062</v>
      </c>
      <c r="G101" cm="1">
        <f t="array" ref="G101">_xlfn.XLOOKUP(C101, $U$1:$U100, $W$1:$W100, E101, 0, -1)</f>
        <v>1495.0159899105383</v>
      </c>
      <c r="H101">
        <f>Schedule!F101</f>
        <v>4.2654028436019002E-2</v>
      </c>
      <c r="I101" t="str">
        <f>IF(ISBLANK(Games!D101), "", Games!D101)</f>
        <v/>
      </c>
      <c r="J101" t="str">
        <f>IF(ISBLANK(Games!E101), "", Games!E101)</f>
        <v/>
      </c>
      <c r="K101" t="str">
        <f>IF(ISBLANK(Games!D101), "",VLOOKUP(I101, 'Pitchers Pre-Season'!$B$2:$X$790, 23, FALSE))</f>
        <v/>
      </c>
      <c r="L101" t="str">
        <f>IF(ISBLANK(Games!E101), "",VLOOKUP(J101, 'Pitchers Pre-Season'!$B$2:$X$790, 23, FALSE))</f>
        <v/>
      </c>
      <c r="M101">
        <f>IF(ISBLANK(Games!D101), Calc!F101, F101+K101)</f>
        <v>1593.2418513554062</v>
      </c>
      <c r="N101">
        <f>IF(ISBLANK(Games!E101), Calc!G101, G101+L101)</f>
        <v>1495.0159899105383</v>
      </c>
      <c r="O101" s="1">
        <f t="shared" si="7"/>
        <v>0.6590358295353298</v>
      </c>
      <c r="P101" s="1">
        <f t="shared" si="8"/>
        <v>0.3409641704646702</v>
      </c>
      <c r="Q101" s="3" t="str">
        <f>Games!N101</f>
        <v>LAD</v>
      </c>
      <c r="R101" s="1" t="str">
        <f t="shared" si="9"/>
        <v>LAD</v>
      </c>
      <c r="S101" s="1" t="str">
        <f>IF(ISBLANK(Games!L101), "",IF(Q101=B101, C101, B101))</f>
        <v>SFG</v>
      </c>
      <c r="T101" s="1" t="str">
        <f t="shared" si="10"/>
        <v>LAD</v>
      </c>
      <c r="U101" s="1" t="str">
        <f t="shared" si="11"/>
        <v>SFG</v>
      </c>
      <c r="V101" s="1">
        <f t="shared" si="12"/>
        <v>1596.6514930600529</v>
      </c>
      <c r="W101" s="1">
        <f t="shared" si="13"/>
        <v>1491.6063482058917</v>
      </c>
    </row>
    <row r="102" spans="1:23" x14ac:dyDescent="0.45">
      <c r="A102" t="str">
        <f>Schedule!A102</f>
        <v>2024-04-04</v>
      </c>
      <c r="B102" t="str">
        <f>Schedule!B102</f>
        <v>WAS</v>
      </c>
      <c r="C102" t="str">
        <f>Schedule!C102</f>
        <v>PIT</v>
      </c>
      <c r="D102">
        <f>Schedule!D102</f>
        <v>1422.7330514932301</v>
      </c>
      <c r="E102">
        <f>Schedule!E102</f>
        <v>1468.3919248330999</v>
      </c>
      <c r="F102" cm="1">
        <f t="array" ref="F102">_xlfn.XLOOKUP(B102, $T$1:$T101, $V$1:$V101, D102, 0, -1)</f>
        <v>1425.2136893492573</v>
      </c>
      <c r="G102" cm="1">
        <f t="array" ref="G102">_xlfn.XLOOKUP(C102, $U$1:$U101, $W$1:$W101, E102, 0, -1)</f>
        <v>1487.0459351947181</v>
      </c>
      <c r="H102">
        <f>Schedule!F102</f>
        <v>-4.76190476190477E-2</v>
      </c>
      <c r="I102" t="str">
        <f>IF(ISBLANK(Games!D102), "", Games!D102)</f>
        <v/>
      </c>
      <c r="J102" t="str">
        <f>IF(ISBLANK(Games!E102), "", Games!E102)</f>
        <v>Josiah Gray</v>
      </c>
      <c r="K102" t="str">
        <f>IF(ISBLANK(Games!D102), "",VLOOKUP(I102, 'Pitchers Pre-Season'!$B$2:$X$790, 23, FALSE))</f>
        <v/>
      </c>
      <c r="L102">
        <f>IF(ISBLANK(Games!E102), "",VLOOKUP(J102, 'Pitchers Pre-Season'!$B$2:$X$790, 23, FALSE))</f>
        <v>43.057333149274584</v>
      </c>
      <c r="M102">
        <f>IF(ISBLANK(Games!D102), Calc!F102, F102+K102)</f>
        <v>1425.2136893492573</v>
      </c>
      <c r="N102">
        <f>IF(ISBLANK(Games!E102), Calc!G102, G102+L102)</f>
        <v>1530.1032683439928</v>
      </c>
      <c r="O102" s="1">
        <f t="shared" si="7"/>
        <v>0.32966688239368708</v>
      </c>
      <c r="P102" s="1">
        <f t="shared" si="8"/>
        <v>0.67033311760631298</v>
      </c>
      <c r="Q102" s="3" t="str">
        <f>Games!N102</f>
        <v>PIT</v>
      </c>
      <c r="R102" s="1" t="str">
        <f t="shared" si="9"/>
        <v>PIT</v>
      </c>
      <c r="S102" s="1" t="str">
        <f>IF(ISBLANK(Games!L102), "",IF(Q102=B102, C102, B102))</f>
        <v>WAS</v>
      </c>
      <c r="T102" s="1" t="str">
        <f t="shared" si="10"/>
        <v>WAS</v>
      </c>
      <c r="U102" s="1" t="str">
        <f t="shared" si="11"/>
        <v>PIT</v>
      </c>
      <c r="V102" s="1">
        <f t="shared" si="12"/>
        <v>1421.9170205253204</v>
      </c>
      <c r="W102" s="1">
        <f t="shared" si="13"/>
        <v>1490.342604018655</v>
      </c>
    </row>
    <row r="103" spans="1:23" x14ac:dyDescent="0.45">
      <c r="A103" t="str">
        <f>Schedule!A103</f>
        <v>2024-04-04</v>
      </c>
      <c r="B103" t="str">
        <f>Schedule!B103</f>
        <v>MIN</v>
      </c>
      <c r="C103" t="str">
        <f>Schedule!C103</f>
        <v>CLE</v>
      </c>
      <c r="D103">
        <f>Schedule!D103</f>
        <v>1535.44519643647</v>
      </c>
      <c r="E103">
        <f>Schedule!E103</f>
        <v>1503.8938502056101</v>
      </c>
      <c r="F103" cm="1">
        <f t="array" ref="F103">_xlfn.XLOOKUP(B103, $T$1:$T102, $V$1:$V102, D103, 0, -1)</f>
        <v>1535.44519643647</v>
      </c>
      <c r="G103" cm="1">
        <f t="array" ref="G103">_xlfn.XLOOKUP(C103, $U$1:$U102, $W$1:$W102, E103, 0, -1)</f>
        <v>1515.1484878788949</v>
      </c>
      <c r="H103">
        <f>Schedule!F103</f>
        <v>0.12727272727272701</v>
      </c>
      <c r="I103" t="str">
        <f>IF(ISBLANK(Games!D103), "", Games!D103)</f>
        <v>Pablo López</v>
      </c>
      <c r="J103" t="str">
        <f>IF(ISBLANK(Games!E103), "", Games!E103)</f>
        <v>Tanner Bibee</v>
      </c>
      <c r="K103">
        <f>IF(ISBLANK(Games!D103), "",VLOOKUP(I103, 'Pitchers Pre-Season'!$B$2:$X$790, 23, FALSE))</f>
        <v>64.884562686057677</v>
      </c>
      <c r="L103">
        <f>IF(ISBLANK(Games!E103), "",VLOOKUP(J103, 'Pitchers Pre-Season'!$B$2:$X$790, 23, FALSE))</f>
        <v>47.776388883998528</v>
      </c>
      <c r="M103">
        <f>IF(ISBLANK(Games!D103), Calc!F103, F103+K103)</f>
        <v>1600.3297591225278</v>
      </c>
      <c r="N103">
        <f>IF(ISBLANK(Games!E103), Calc!G103, G103+L103)</f>
        <v>1562.9248767628935</v>
      </c>
      <c r="O103" s="1">
        <f t="shared" si="7"/>
        <v>0.61725930137956631</v>
      </c>
      <c r="P103" s="1">
        <f t="shared" si="8"/>
        <v>0.38274069862043369</v>
      </c>
      <c r="Q103" s="3" t="str">
        <f>Games!N103</f>
        <v>CLE</v>
      </c>
      <c r="R103" s="1" t="str">
        <f t="shared" si="9"/>
        <v>CLE</v>
      </c>
      <c r="S103" s="1" t="str">
        <f>IF(ISBLANK(Games!L103), "",IF(Q103=B103, C103, B103))</f>
        <v>MIN</v>
      </c>
      <c r="T103" s="1" t="str">
        <f t="shared" si="10"/>
        <v>MIN</v>
      </c>
      <c r="U103" s="1" t="str">
        <f t="shared" si="11"/>
        <v>CLE</v>
      </c>
      <c r="V103" s="1">
        <f t="shared" si="12"/>
        <v>1529.2726034226744</v>
      </c>
      <c r="W103" s="1">
        <f t="shared" si="13"/>
        <v>1521.3210808926906</v>
      </c>
    </row>
    <row r="104" spans="1:23" x14ac:dyDescent="0.45">
      <c r="A104" t="str">
        <f>Schedule!A104</f>
        <v>2024-04-04</v>
      </c>
      <c r="B104" t="str">
        <f>Schedule!B104</f>
        <v>STL</v>
      </c>
      <c r="C104" t="str">
        <f>Schedule!C104</f>
        <v>MIA</v>
      </c>
      <c r="D104">
        <f>Schedule!D104</f>
        <v>1506.4629567151301</v>
      </c>
      <c r="E104">
        <f>Schedule!E104</f>
        <v>1488.4482383178499</v>
      </c>
      <c r="F104" cm="1">
        <f t="array" ref="F104">_xlfn.XLOOKUP(B104, $T$1:$T103, $V$1:$V103, D104, 0, -1)</f>
        <v>1506.4629567151301</v>
      </c>
      <c r="G104" cm="1">
        <f t="array" ref="G104">_xlfn.XLOOKUP(C104, $U$1:$U103, $W$1:$W103, E104, 0, -1)</f>
        <v>1488.4482383178499</v>
      </c>
      <c r="H104">
        <f>Schedule!F104</f>
        <v>7.3170731707316999E-2</v>
      </c>
      <c r="I104" t="str">
        <f>IF(ISBLANK(Games!D104), "", Games!D104)</f>
        <v>Lance Lynn</v>
      </c>
      <c r="J104" t="str">
        <f>IF(ISBLANK(Games!E104), "", Games!E104)</f>
        <v>Ryan Weathers</v>
      </c>
      <c r="K104">
        <f>IF(ISBLANK(Games!D104), "",VLOOKUP(I104, 'Pitchers Pre-Season'!$B$2:$X$790, 23, FALSE))</f>
        <v>20.954124588390723</v>
      </c>
      <c r="L104">
        <f>IF(ISBLANK(Games!E104), "",VLOOKUP(J104, 'Pitchers Pre-Season'!$B$2:$X$790, 23, FALSE))</f>
        <v>0.12595526354582623</v>
      </c>
      <c r="M104">
        <f>IF(ISBLANK(Games!D104), Calc!F104, F104+K104)</f>
        <v>1527.4170813035207</v>
      </c>
      <c r="N104">
        <f>IF(ISBLANK(Games!E104), Calc!G104, G104+L104)</f>
        <v>1488.5741935813958</v>
      </c>
      <c r="O104" s="1">
        <f t="shared" si="7"/>
        <v>0.59225303815431329</v>
      </c>
      <c r="P104" s="1">
        <f t="shared" si="8"/>
        <v>0.4077469618456866</v>
      </c>
      <c r="Q104" s="3" t="str">
        <f>Games!N104</f>
        <v>STL</v>
      </c>
      <c r="R104" s="1" t="str">
        <f t="shared" si="9"/>
        <v>STL</v>
      </c>
      <c r="S104" s="1" t="str">
        <f>IF(ISBLANK(Games!L104), "",IF(Q104=B104, C104, B104))</f>
        <v>MIA</v>
      </c>
      <c r="T104" s="1" t="str">
        <f t="shared" si="10"/>
        <v>STL</v>
      </c>
      <c r="U104" s="1" t="str">
        <f t="shared" si="11"/>
        <v>MIA</v>
      </c>
      <c r="V104" s="1">
        <f t="shared" si="12"/>
        <v>1510.540426333587</v>
      </c>
      <c r="W104" s="1">
        <f t="shared" si="13"/>
        <v>1484.370768699393</v>
      </c>
    </row>
    <row r="105" spans="1:23" x14ac:dyDescent="0.45">
      <c r="A105" t="str">
        <f>Schedule!A105</f>
        <v>2024-04-04</v>
      </c>
      <c r="B105" t="str">
        <f>Schedule!B105</f>
        <v>KCR</v>
      </c>
      <c r="C105" t="str">
        <f>Schedule!C105</f>
        <v>CHW</v>
      </c>
      <c r="D105">
        <f>Schedule!D105</f>
        <v>1455.5883504191299</v>
      </c>
      <c r="E105">
        <f>Schedule!E105</f>
        <v>1433.33420073452</v>
      </c>
      <c r="F105" cm="1">
        <f t="array" ref="F105">_xlfn.XLOOKUP(B105, $T$1:$T104, $V$1:$V104, D105, 0, -1)</f>
        <v>1451.5125360093607</v>
      </c>
      <c r="G105" cm="1">
        <f t="array" ref="G105">_xlfn.XLOOKUP(C105, $U$1:$U104, $W$1:$W104, E105, 0, -1)</f>
        <v>1433.33420073452</v>
      </c>
      <c r="H105">
        <f>Schedule!F105</f>
        <v>0.19008264462809901</v>
      </c>
      <c r="I105" t="str">
        <f>IF(ISBLANK(Games!D105), "", Games!D105)</f>
        <v>Seth Lugo</v>
      </c>
      <c r="J105" t="str">
        <f>IF(ISBLANK(Games!E105), "", Games!E105)</f>
        <v>Michael Soroka</v>
      </c>
      <c r="K105">
        <f>IF(ISBLANK(Games!D105), "",VLOOKUP(I105, 'Pitchers Pre-Season'!$B$2:$X$790, 23, FALSE))</f>
        <v>25.778302508445282</v>
      </c>
      <c r="L105">
        <f>IF(ISBLANK(Games!E105), "",VLOOKUP(J105, 'Pitchers Pre-Season'!$B$2:$X$790, 23, FALSE))</f>
        <v>45.804615581671527</v>
      </c>
      <c r="M105">
        <f>IF(ISBLANK(Games!D105), Calc!F105, F105+K105)</f>
        <v>1477.2908385178059</v>
      </c>
      <c r="N105">
        <f>IF(ISBLANK(Games!E105), Calc!G105, G105+L105)</f>
        <v>1479.1388163161914</v>
      </c>
      <c r="O105" s="1">
        <f t="shared" si="7"/>
        <v>0.59238189356138915</v>
      </c>
      <c r="P105" s="1">
        <f t="shared" si="8"/>
        <v>0.40761810643861085</v>
      </c>
      <c r="Q105" s="3" t="str">
        <f>Games!N105</f>
        <v>KCR</v>
      </c>
      <c r="R105" s="1" t="str">
        <f t="shared" si="9"/>
        <v>KCR</v>
      </c>
      <c r="S105" s="1" t="str">
        <f>IF(ISBLANK(Games!L105), "",IF(Q105=B105, C105, B105))</f>
        <v>CHW</v>
      </c>
      <c r="T105" s="1" t="str">
        <f t="shared" si="10"/>
        <v>KCR</v>
      </c>
      <c r="U105" s="1" t="str">
        <f t="shared" si="11"/>
        <v>CHW</v>
      </c>
      <c r="V105" s="1">
        <f t="shared" si="12"/>
        <v>1455.5887170737469</v>
      </c>
      <c r="W105" s="1">
        <f t="shared" si="13"/>
        <v>1429.2580196701338</v>
      </c>
    </row>
    <row r="106" spans="1:23" x14ac:dyDescent="0.45">
      <c r="A106" t="str">
        <f>Schedule!A106</f>
        <v>2024-04-05</v>
      </c>
      <c r="B106" t="str">
        <f>Schedule!B106</f>
        <v>NYY</v>
      </c>
      <c r="C106" t="str">
        <f>Schedule!C106</f>
        <v>TOR</v>
      </c>
      <c r="D106">
        <f>Schedule!D106</f>
        <v>1539.4562396036399</v>
      </c>
      <c r="E106">
        <f>Schedule!E106</f>
        <v>1536.86484917293</v>
      </c>
      <c r="F106" cm="1">
        <f t="array" ref="F106">_xlfn.XLOOKUP(B106, $T$1:$T105, $V$1:$V105, D106, 0, -1)</f>
        <v>1539.4562396036399</v>
      </c>
      <c r="G106" cm="1">
        <f t="array" ref="G106">_xlfn.XLOOKUP(C106, $U$1:$U105, $W$1:$W105, E106, 0, -1)</f>
        <v>1543.8411348132768</v>
      </c>
      <c r="H106">
        <f>Schedule!F106</f>
        <v>9.3922651933701695E-2</v>
      </c>
      <c r="I106" t="str">
        <f>IF(ISBLANK(Games!D106), "", Games!D106)</f>
        <v>Marcus Stroman</v>
      </c>
      <c r="J106" t="str">
        <f>IF(ISBLANK(Games!E106), "", Games!E106)</f>
        <v>Yusei Kikuchi</v>
      </c>
      <c r="K106">
        <f>IF(ISBLANK(Games!D106), "",VLOOKUP(I106, 'Pitchers Pre-Season'!$B$2:$X$790, 23, FALSE))</f>
        <v>21.657378859849874</v>
      </c>
      <c r="L106">
        <f>IF(ISBLANK(Games!E106), "",VLOOKUP(J106, 'Pitchers Pre-Season'!$B$2:$X$790, 23, FALSE))</f>
        <v>-1.2476859526526431</v>
      </c>
      <c r="M106">
        <f>IF(ISBLANK(Games!D106), Calc!F106, F106+K106)</f>
        <v>1561.1136184634897</v>
      </c>
      <c r="N106">
        <f>IF(ISBLANK(Games!E106), Calc!G106, G106+L106)</f>
        <v>1542.5934488606242</v>
      </c>
      <c r="O106" s="1">
        <f t="shared" si="7"/>
        <v>0.57358877700661182</v>
      </c>
      <c r="P106" s="1">
        <f t="shared" si="8"/>
        <v>0.42641122299338818</v>
      </c>
      <c r="Q106" s="3" t="str">
        <f>Games!N106</f>
        <v>TOR</v>
      </c>
      <c r="R106" s="1" t="str">
        <f t="shared" si="9"/>
        <v>TOR</v>
      </c>
      <c r="S106" s="1" t="str">
        <f>IF(ISBLANK(Games!L106), "",IF(Q106=B106, C106, B106))</f>
        <v>NYY</v>
      </c>
      <c r="T106" s="1" t="str">
        <f t="shared" si="10"/>
        <v>NYY</v>
      </c>
      <c r="U106" s="1" t="str">
        <f t="shared" si="11"/>
        <v>TOR</v>
      </c>
      <c r="V106" s="1">
        <f t="shared" si="12"/>
        <v>1533.7203518335739</v>
      </c>
      <c r="W106" s="1">
        <f t="shared" si="13"/>
        <v>1549.5770225833428</v>
      </c>
    </row>
    <row r="107" spans="1:23" x14ac:dyDescent="0.45">
      <c r="A107" t="str">
        <f>Schedule!A107</f>
        <v>2024-04-05</v>
      </c>
      <c r="B107" t="str">
        <f>Schedule!B107</f>
        <v>DET</v>
      </c>
      <c r="C107" t="str">
        <f>Schedule!C107</f>
        <v>OAK</v>
      </c>
      <c r="D107">
        <f>Schedule!D107</f>
        <v>1477.56939209144</v>
      </c>
      <c r="E107">
        <f>Schedule!E107</f>
        <v>1427.1354796158</v>
      </c>
      <c r="F107" cm="1">
        <f t="array" ref="F107">_xlfn.XLOOKUP(B107, $T$1:$T106, $V$1:$V106, D107, 0, -1)</f>
        <v>1477.56939209144</v>
      </c>
      <c r="G107" cm="1">
        <f t="array" ref="G107">_xlfn.XLOOKUP(C107, $U$1:$U106, $W$1:$W106, E107, 0, -1)</f>
        <v>1427.1354796158</v>
      </c>
      <c r="H107">
        <f>Schedule!F107</f>
        <v>7.6687116564418296E-3</v>
      </c>
      <c r="I107" t="str">
        <f>IF(ISBLANK(Games!D107), "", Games!D107)</f>
        <v>Tarik Skubal</v>
      </c>
      <c r="J107" t="str">
        <f>IF(ISBLANK(Games!E107), "", Games!E107)</f>
        <v>JP Sears</v>
      </c>
      <c r="K107">
        <f>IF(ISBLANK(Games!D107), "",VLOOKUP(I107, 'Pitchers Pre-Season'!$B$2:$X$790, 23, FALSE))</f>
        <v>55.17699239767974</v>
      </c>
      <c r="L107">
        <f>IF(ISBLANK(Games!E107), "",VLOOKUP(J107, 'Pitchers Pre-Season'!$B$2:$X$790, 23, FALSE))</f>
        <v>51.529251733504374</v>
      </c>
      <c r="M107">
        <f>IF(ISBLANK(Games!D107), Calc!F107, F107+K107)</f>
        <v>1532.7463844891197</v>
      </c>
      <c r="N107">
        <f>IF(ISBLANK(Games!E107), Calc!G107, G107+L107)</f>
        <v>1478.6647313493045</v>
      </c>
      <c r="O107" s="1">
        <f t="shared" si="7"/>
        <v>0.58104154228379423</v>
      </c>
      <c r="P107" s="1">
        <f t="shared" si="8"/>
        <v>0.41895845771620566</v>
      </c>
      <c r="Q107" s="3" t="str">
        <f>Games!N107</f>
        <v>DET</v>
      </c>
      <c r="R107" s="1" t="str">
        <f t="shared" si="9"/>
        <v>DET</v>
      </c>
      <c r="S107" s="1" t="str">
        <f>IF(ISBLANK(Games!L107), "",IF(Q107=B107, C107, B107))</f>
        <v>OAK</v>
      </c>
      <c r="T107" s="1" t="str">
        <f t="shared" si="10"/>
        <v>DET</v>
      </c>
      <c r="U107" s="1" t="str">
        <f t="shared" si="11"/>
        <v>OAK</v>
      </c>
      <c r="V107" s="1">
        <f t="shared" si="12"/>
        <v>1481.7589766686021</v>
      </c>
      <c r="W107" s="1">
        <f t="shared" si="13"/>
        <v>1422.9458950386379</v>
      </c>
    </row>
    <row r="108" spans="1:23" x14ac:dyDescent="0.45">
      <c r="A108" t="str">
        <f>Schedule!A108</f>
        <v>2024-04-05</v>
      </c>
      <c r="B108" t="str">
        <f>Schedule!B108</f>
        <v>CHC</v>
      </c>
      <c r="C108" t="str">
        <f>Schedule!C108</f>
        <v>LAD</v>
      </c>
      <c r="D108">
        <f>Schedule!D108</f>
        <v>1514.0316812078199</v>
      </c>
      <c r="E108">
        <f>Schedule!E108</f>
        <v>1588.6730971234199</v>
      </c>
      <c r="F108" cm="1">
        <f t="array" ref="F108">_xlfn.XLOOKUP(B108, $T$1:$T107, $V$1:$V107, D108, 0, -1)</f>
        <v>1523.9463329666887</v>
      </c>
      <c r="G108" cm="1">
        <f t="array" ref="G108">_xlfn.XLOOKUP(C108, $U$1:$U107, $W$1:$W107, E108, 0, -1)</f>
        <v>1593.2652866228409</v>
      </c>
      <c r="H108">
        <f>Schedule!F108</f>
        <v>4.4585987261146598E-2</v>
      </c>
      <c r="I108" t="str">
        <f>IF(ISBLANK(Games!D108), "", Games!D108)</f>
        <v>Drew Smyly</v>
      </c>
      <c r="J108" t="str">
        <f>IF(ISBLANK(Games!E108), "", Games!E108)</f>
        <v>Bobby Miller</v>
      </c>
      <c r="K108">
        <f>IF(ISBLANK(Games!D108), "",VLOOKUP(I108, 'Pitchers Pre-Season'!$B$2:$X$790, 23, FALSE))</f>
        <v>5.4167959628494478</v>
      </c>
      <c r="L108">
        <f>IF(ISBLANK(Games!E108), "",VLOOKUP(J108, 'Pitchers Pre-Season'!$B$2:$X$790, 23, FALSE))</f>
        <v>23.596284835457041</v>
      </c>
      <c r="M108">
        <f>IF(ISBLANK(Games!D108), Calc!F108, F108+K108)</f>
        <v>1529.3631289295381</v>
      </c>
      <c r="N108">
        <f>IF(ISBLANK(Games!E108), Calc!G108, G108+L108)</f>
        <v>1616.8615714582979</v>
      </c>
      <c r="O108" s="1">
        <f t="shared" si="7"/>
        <v>0.39896888157571941</v>
      </c>
      <c r="P108" s="1">
        <f t="shared" si="8"/>
        <v>0.6010311184242807</v>
      </c>
      <c r="Q108" s="3" t="str">
        <f>Games!N108</f>
        <v>CHC</v>
      </c>
      <c r="R108" s="1" t="str">
        <f t="shared" si="9"/>
        <v>CHC</v>
      </c>
      <c r="S108" s="1" t="str">
        <f>IF(ISBLANK(Games!L108), "",IF(Q108=B108, C108, B108))</f>
        <v>LAD</v>
      </c>
      <c r="T108" s="1" t="str">
        <f t="shared" si="10"/>
        <v>CHC</v>
      </c>
      <c r="U108" s="1" t="str">
        <f t="shared" si="11"/>
        <v>LAD</v>
      </c>
      <c r="V108" s="1">
        <f t="shared" si="12"/>
        <v>1529.9566441509314</v>
      </c>
      <c r="W108" s="1">
        <f t="shared" si="13"/>
        <v>1587.2549754385982</v>
      </c>
    </row>
    <row r="109" spans="1:23" x14ac:dyDescent="0.45">
      <c r="A109" t="str">
        <f>Schedule!A109</f>
        <v>2024-04-05</v>
      </c>
      <c r="B109" t="str">
        <f>Schedule!B109</f>
        <v>COL</v>
      </c>
      <c r="C109" t="str">
        <f>Schedule!C109</f>
        <v>TBR</v>
      </c>
      <c r="D109">
        <f>Schedule!D109</f>
        <v>1418.47649220432</v>
      </c>
      <c r="E109">
        <f>Schedule!E109</f>
        <v>1537.2568075547799</v>
      </c>
      <c r="F109" cm="1">
        <f t="array" ref="F109">_xlfn.XLOOKUP(B109, $T$1:$T108, $V$1:$V108, D109, 0, -1)</f>
        <v>1418.47649220432</v>
      </c>
      <c r="G109" cm="1">
        <f t="array" ref="G109">_xlfn.XLOOKUP(C109, $U$1:$U108, $W$1:$W108, E109, 0, -1)</f>
        <v>1537.2568075547799</v>
      </c>
      <c r="H109">
        <f>Schedule!F109</f>
        <v>0.22834645669291301</v>
      </c>
      <c r="I109" t="str">
        <f>IF(ISBLANK(Games!D109), "", Games!D109)</f>
        <v>Austin Gomber</v>
      </c>
      <c r="J109" t="str">
        <f>IF(ISBLANK(Games!E109), "", Games!E109)</f>
        <v>Zack Littell</v>
      </c>
      <c r="K109">
        <f>IF(ISBLANK(Games!D109), "",VLOOKUP(I109, 'Pitchers Pre-Season'!$B$2:$X$790, 23, FALSE))</f>
        <v>54.27653416590131</v>
      </c>
      <c r="L109">
        <f>IF(ISBLANK(Games!E109), "",VLOOKUP(J109, 'Pitchers Pre-Season'!$B$2:$X$790, 23, FALSE))</f>
        <v>-12.966417075248401</v>
      </c>
      <c r="M109">
        <f>IF(ISBLANK(Games!D109), Calc!F109, F109+K109)</f>
        <v>1472.7530263702213</v>
      </c>
      <c r="N109">
        <f>IF(ISBLANK(Games!E109), Calc!G109, G109+L109)</f>
        <v>1524.2903904795314</v>
      </c>
      <c r="O109" s="1">
        <f t="shared" si="7"/>
        <v>0.54054424565773507</v>
      </c>
      <c r="P109" s="1">
        <f t="shared" si="8"/>
        <v>0.45945575434226504</v>
      </c>
      <c r="Q109" s="3" t="str">
        <f>Games!N109</f>
        <v>COL</v>
      </c>
      <c r="R109" s="1" t="str">
        <f t="shared" si="9"/>
        <v>COL</v>
      </c>
      <c r="S109" s="1" t="str">
        <f>IF(ISBLANK(Games!L109), "",IF(Q109=B109, C109, B109))</f>
        <v>TBR</v>
      </c>
      <c r="T109" s="1" t="str">
        <f t="shared" si="10"/>
        <v>COL</v>
      </c>
      <c r="U109" s="1" t="str">
        <f t="shared" si="11"/>
        <v>TBR</v>
      </c>
      <c r="V109" s="1">
        <f t="shared" si="12"/>
        <v>1423.0710497477428</v>
      </c>
      <c r="W109" s="1">
        <f t="shared" si="13"/>
        <v>1532.6622500113572</v>
      </c>
    </row>
    <row r="110" spans="1:23" x14ac:dyDescent="0.45">
      <c r="A110" t="str">
        <f>Schedule!A110</f>
        <v>2024-04-05</v>
      </c>
      <c r="B110" t="str">
        <f>Schedule!B110</f>
        <v>PIT</v>
      </c>
      <c r="C110" t="str">
        <f>Schedule!C110</f>
        <v>BAL</v>
      </c>
      <c r="D110">
        <f>Schedule!D110</f>
        <v>1468.3919248330999</v>
      </c>
      <c r="E110">
        <f>Schedule!E110</f>
        <v>1535.1075395159701</v>
      </c>
      <c r="F110" cm="1">
        <f t="array" ref="F110">_xlfn.XLOOKUP(B110, $T$1:$T109, $V$1:$V109, D110, 0, -1)</f>
        <v>1468.3919248330999</v>
      </c>
      <c r="G110" cm="1">
        <f t="array" ref="G110">_xlfn.XLOOKUP(C110, $U$1:$U109, $W$1:$W109, E110, 0, -1)</f>
        <v>1535.1075395159701</v>
      </c>
      <c r="H110">
        <f>Schedule!F110</f>
        <v>5.7971014492753603E-2</v>
      </c>
      <c r="I110" t="str">
        <f>IF(ISBLANK(Games!D110), "", Games!D110)</f>
        <v>Jared Jones</v>
      </c>
      <c r="J110" t="str">
        <f>IF(ISBLANK(Games!E110), "", Games!E110)</f>
        <v>Grayson Rodriguez</v>
      </c>
      <c r="K110">
        <f>IF(ISBLANK(Games!D110), "",VLOOKUP(I110, 'Pitchers Pre-Season'!$B$2:$X$790, 23, FALSE))</f>
        <v>21.62451153313004</v>
      </c>
      <c r="L110">
        <f>IF(ISBLANK(Games!E110), "",VLOOKUP(J110, 'Pitchers Pre-Season'!$B$2:$X$790, 23, FALSE))</f>
        <v>48.111582356368253</v>
      </c>
      <c r="M110">
        <f>IF(ISBLANK(Games!D110), Calc!F110, F110+K110)</f>
        <v>1490.01643636623</v>
      </c>
      <c r="N110">
        <f>IF(ISBLANK(Games!E110), Calc!G110, G110+L110)</f>
        <v>1583.2191218723383</v>
      </c>
      <c r="O110" s="1">
        <f t="shared" si="7"/>
        <v>0.3979835124743496</v>
      </c>
      <c r="P110" s="1">
        <f t="shared" si="8"/>
        <v>0.6020164875256504</v>
      </c>
      <c r="Q110" s="3" t="str">
        <f>Games!N110</f>
        <v>BAL</v>
      </c>
      <c r="R110" s="1" t="str">
        <f t="shared" si="9"/>
        <v>BAL</v>
      </c>
      <c r="S110" s="1" t="str">
        <f>IF(ISBLANK(Games!L110), "",IF(Q110=B110, C110, B110))</f>
        <v>PIT</v>
      </c>
      <c r="T110" s="1" t="str">
        <f t="shared" si="10"/>
        <v>PIT</v>
      </c>
      <c r="U110" s="1" t="str">
        <f t="shared" si="11"/>
        <v>BAL</v>
      </c>
      <c r="V110" s="1">
        <f t="shared" si="12"/>
        <v>1464.4120897083565</v>
      </c>
      <c r="W110" s="1">
        <f t="shared" si="13"/>
        <v>1539.0873746407135</v>
      </c>
    </row>
    <row r="111" spans="1:23" x14ac:dyDescent="0.45">
      <c r="A111" t="str">
        <f>Schedule!A111</f>
        <v>2024-04-05</v>
      </c>
      <c r="B111" t="str">
        <f>Schedule!B111</f>
        <v>SFG</v>
      </c>
      <c r="C111" t="str">
        <f>Schedule!C111</f>
        <v>SDP</v>
      </c>
      <c r="D111">
        <f>Schedule!D111</f>
        <v>1501.1235706124401</v>
      </c>
      <c r="E111">
        <f>Schedule!E111</f>
        <v>1513.7838452168801</v>
      </c>
      <c r="F111" cm="1">
        <f t="array" ref="F111">_xlfn.XLOOKUP(B111, $T$1:$T110, $V$1:$V110, D111, 0, -1)</f>
        <v>1501.1235706124401</v>
      </c>
      <c r="G111" cm="1">
        <f t="array" ref="G111">_xlfn.XLOOKUP(C111, $U$1:$U110, $W$1:$W110, E111, 0, -1)</f>
        <v>1520.0584717216348</v>
      </c>
      <c r="H111">
        <f>Schedule!F111</f>
        <v>0.1125</v>
      </c>
      <c r="I111" t="str">
        <f>IF(ISBLANK(Games!D111), "", Games!D111)</f>
        <v/>
      </c>
      <c r="J111" t="str">
        <f>IF(ISBLANK(Games!E111), "", Games!E111)</f>
        <v>Dylan Cease</v>
      </c>
      <c r="K111" t="str">
        <f>IF(ISBLANK(Games!D111), "",VLOOKUP(I111, 'Pitchers Pre-Season'!$B$2:$X$790, 23, FALSE))</f>
        <v/>
      </c>
      <c r="L111">
        <f>IF(ISBLANK(Games!E111), "",VLOOKUP(J111, 'Pitchers Pre-Season'!$B$2:$X$790, 23, FALSE))</f>
        <v>75.735702903594841</v>
      </c>
      <c r="M111">
        <f>IF(ISBLANK(Games!D111), Calc!F111, F111+K111)</f>
        <v>1501.1235706124401</v>
      </c>
      <c r="N111">
        <f>IF(ISBLANK(Games!E111), Calc!G111, G111+L111)</f>
        <v>1595.7941746252295</v>
      </c>
      <c r="O111" s="1">
        <f t="shared" si="7"/>
        <v>0.42328270308469412</v>
      </c>
      <c r="P111" s="1">
        <f t="shared" si="8"/>
        <v>0.57671729691530593</v>
      </c>
      <c r="Q111" s="3" t="str">
        <f>Games!N111</f>
        <v>SFG</v>
      </c>
      <c r="R111" s="1" t="str">
        <f t="shared" si="9"/>
        <v>SFG</v>
      </c>
      <c r="S111" s="1" t="str">
        <f>IF(ISBLANK(Games!L111), "",IF(Q111=B111, C111, B111))</f>
        <v>SDP</v>
      </c>
      <c r="T111" s="1" t="str">
        <f t="shared" si="10"/>
        <v>SFG</v>
      </c>
      <c r="U111" s="1" t="str">
        <f t="shared" si="11"/>
        <v>SDP</v>
      </c>
      <c r="V111" s="1">
        <f t="shared" si="12"/>
        <v>1506.8907435815931</v>
      </c>
      <c r="W111" s="1">
        <f t="shared" si="13"/>
        <v>1514.2912987524817</v>
      </c>
    </row>
    <row r="112" spans="1:23" x14ac:dyDescent="0.45">
      <c r="A112" t="str">
        <f>Schedule!A112</f>
        <v>2024-04-05</v>
      </c>
      <c r="B112" t="str">
        <f>Schedule!B112</f>
        <v>CIN</v>
      </c>
      <c r="C112" t="str">
        <f>Schedule!C112</f>
        <v>NYM</v>
      </c>
      <c r="D112">
        <f>Schedule!D112</f>
        <v>1496.2510574284499</v>
      </c>
      <c r="E112">
        <f>Schedule!E112</f>
        <v>1505.1761432511801</v>
      </c>
      <c r="F112" cm="1">
        <f t="array" ref="F112">_xlfn.XLOOKUP(B112, $T$1:$T111, $V$1:$V111, D112, 0, -1)</f>
        <v>1498.2783421240713</v>
      </c>
      <c r="G112" cm="1">
        <f t="array" ref="G112">_xlfn.XLOOKUP(C112, $U$1:$U111, $W$1:$W111, E112, 0, -1)</f>
        <v>1505.1761432511801</v>
      </c>
      <c r="H112">
        <f>Schedule!F112</f>
        <v>-1.38888888888888E-2</v>
      </c>
      <c r="I112" t="str">
        <f>IF(ISBLANK(Games!D112), "", Games!D112)</f>
        <v>Hunter Greene</v>
      </c>
      <c r="J112" t="str">
        <f>IF(ISBLANK(Games!E112), "", Games!E112)</f>
        <v>Jose Quintana</v>
      </c>
      <c r="K112">
        <f>IF(ISBLANK(Games!D112), "",VLOOKUP(I112, 'Pitchers Pre-Season'!$B$2:$X$790, 23, FALSE))</f>
        <v>35.117811997733661</v>
      </c>
      <c r="L112">
        <f>IF(ISBLANK(Games!E112), "",VLOOKUP(J112, 'Pitchers Pre-Season'!$B$2:$X$790, 23, FALSE))</f>
        <v>15.597549235647433</v>
      </c>
      <c r="M112">
        <f>IF(ISBLANK(Games!D112), Calc!F112, F112+K112)</f>
        <v>1533.396154121805</v>
      </c>
      <c r="N112">
        <f>IF(ISBLANK(Games!E112), Calc!G112, G112+L112)</f>
        <v>1520.7736924868275</v>
      </c>
      <c r="O112" s="1">
        <f t="shared" si="7"/>
        <v>0.51121275022419588</v>
      </c>
      <c r="P112" s="1">
        <f t="shared" si="8"/>
        <v>0.48878724977580412</v>
      </c>
      <c r="Q112" s="3" t="str">
        <f>Games!N112</f>
        <v>NYM</v>
      </c>
      <c r="R112" s="1" t="str">
        <f t="shared" si="9"/>
        <v>NYM</v>
      </c>
      <c r="S112" s="1" t="str">
        <f>IF(ISBLANK(Games!L112), "",IF(Q112=B112, C112, B112))</f>
        <v>CIN</v>
      </c>
      <c r="T112" s="1" t="str">
        <f t="shared" si="10"/>
        <v>CIN</v>
      </c>
      <c r="U112" s="1" t="str">
        <f t="shared" si="11"/>
        <v>NYM</v>
      </c>
      <c r="V112" s="1">
        <f t="shared" si="12"/>
        <v>1493.1662146218293</v>
      </c>
      <c r="W112" s="1">
        <f t="shared" si="13"/>
        <v>1510.288270753422</v>
      </c>
    </row>
    <row r="113" spans="1:23" x14ac:dyDescent="0.45">
      <c r="A113" t="str">
        <f>Schedule!A113</f>
        <v>2024-04-05</v>
      </c>
      <c r="B113" t="str">
        <f>Schedule!B113</f>
        <v>WAS</v>
      </c>
      <c r="C113" t="str">
        <f>Schedule!C113</f>
        <v>PHI</v>
      </c>
      <c r="D113">
        <f>Schedule!D113</f>
        <v>1422.7330514932301</v>
      </c>
      <c r="E113">
        <f>Schedule!E113</f>
        <v>1537.03223861109</v>
      </c>
      <c r="F113" cm="1">
        <f t="array" ref="F113">_xlfn.XLOOKUP(B113, $T$1:$T112, $V$1:$V112, D113, 0, -1)</f>
        <v>1421.9170205253204</v>
      </c>
      <c r="G113" cm="1">
        <f t="array" ref="G113">_xlfn.XLOOKUP(C113, $U$1:$U112, $W$1:$W112, E113, 0, -1)</f>
        <v>1537.03223861109</v>
      </c>
      <c r="H113">
        <f>Schedule!F113</f>
        <v>-4.76190476190477E-2</v>
      </c>
      <c r="I113" t="str">
        <f>IF(ISBLANK(Games!D113), "", Games!D113)</f>
        <v>Patrick Corbin</v>
      </c>
      <c r="J113" t="str">
        <f>IF(ISBLANK(Games!E113), "", Games!E113)</f>
        <v>Aaron Nola</v>
      </c>
      <c r="K113">
        <f>IF(ISBLANK(Games!D113), "",VLOOKUP(I113, 'Pitchers Pre-Season'!$B$2:$X$790, 23, FALSE))</f>
        <v>17.60871006986525</v>
      </c>
      <c r="L113">
        <f>IF(ISBLANK(Games!E113), "",VLOOKUP(J113, 'Pitchers Pre-Season'!$B$2:$X$790, 23, FALSE))</f>
        <v>82.663123432855883</v>
      </c>
      <c r="M113">
        <f>IF(ISBLANK(Games!D113), Calc!F113, F113+K113)</f>
        <v>1439.5257305951857</v>
      </c>
      <c r="N113">
        <f>IF(ISBLANK(Games!E113), Calc!G113, G113+L113)</f>
        <v>1619.6953620439458</v>
      </c>
      <c r="O113" s="1">
        <f t="shared" si="7"/>
        <v>0.23789273052396981</v>
      </c>
      <c r="P113" s="1">
        <f t="shared" si="8"/>
        <v>0.76210726947603025</v>
      </c>
      <c r="Q113" s="3" t="str">
        <f>Games!N113</f>
        <v>PHI</v>
      </c>
      <c r="R113" s="1" t="str">
        <f t="shared" si="9"/>
        <v>PHI</v>
      </c>
      <c r="S113" s="1" t="str">
        <f>IF(ISBLANK(Games!L113), "",IF(Q113=B113, C113, B113))</f>
        <v>WAS</v>
      </c>
      <c r="T113" s="1" t="str">
        <f t="shared" si="10"/>
        <v>WAS</v>
      </c>
      <c r="U113" s="1" t="str">
        <f t="shared" si="11"/>
        <v>PHI</v>
      </c>
      <c r="V113" s="1">
        <f t="shared" si="12"/>
        <v>1419.5380932200808</v>
      </c>
      <c r="W113" s="1">
        <f t="shared" si="13"/>
        <v>1539.4111659163295</v>
      </c>
    </row>
    <row r="114" spans="1:23" x14ac:dyDescent="0.45">
      <c r="A114" t="str">
        <f>Schedule!A114</f>
        <v>2024-04-05</v>
      </c>
      <c r="B114" t="str">
        <f>Schedule!B114</f>
        <v>ATL</v>
      </c>
      <c r="C114" t="str">
        <f>Schedule!C114</f>
        <v>ARI</v>
      </c>
      <c r="D114">
        <f>Schedule!D114</f>
        <v>1590.545270505</v>
      </c>
      <c r="E114">
        <f>Schedule!E114</f>
        <v>1517.8440011816001</v>
      </c>
      <c r="F114" cm="1">
        <f t="array" ref="F114">_xlfn.XLOOKUP(B114, $T$1:$T113, $V$1:$V113, D114, 0, -1)</f>
        <v>1590.545270505</v>
      </c>
      <c r="G114" cm="1">
        <f t="array" ref="G114">_xlfn.XLOOKUP(C114, $U$1:$U113, $W$1:$W113, E114, 0, -1)</f>
        <v>1517.8440011816001</v>
      </c>
      <c r="H114">
        <f>Schedule!F114</f>
        <v>4.3902439024390297E-2</v>
      </c>
      <c r="I114" t="str">
        <f>IF(ISBLANK(Games!D114), "", Games!D114)</f>
        <v>Spencer Strider</v>
      </c>
      <c r="J114" t="str">
        <f>IF(ISBLANK(Games!E114), "", Games!E114)</f>
        <v>Tommy Henry</v>
      </c>
      <c r="K114">
        <f>IF(ISBLANK(Games!D114), "",VLOOKUP(I114, 'Pitchers Pre-Season'!$B$2:$X$790, 23, FALSE))</f>
        <v>75.229652592454968</v>
      </c>
      <c r="L114">
        <f>IF(ISBLANK(Games!E114), "",VLOOKUP(J114, 'Pitchers Pre-Season'!$B$2:$X$790, 23, FALSE))</f>
        <v>-5.5000789081275219</v>
      </c>
      <c r="M114">
        <f>IF(ISBLANK(Games!D114), Calc!F114, F114+K114)</f>
        <v>1665.774923097455</v>
      </c>
      <c r="N114">
        <f>IF(ISBLANK(Games!E114), Calc!G114, G114+L114)</f>
        <v>1512.3439222734726</v>
      </c>
      <c r="O114" s="1">
        <f t="shared" si="7"/>
        <v>0.72944022558823918</v>
      </c>
      <c r="P114" s="1">
        <f t="shared" si="8"/>
        <v>0.27055977441176077</v>
      </c>
      <c r="Q114" s="3" t="str">
        <f>Games!N114</f>
        <v>ATL</v>
      </c>
      <c r="R114" s="1" t="str">
        <f t="shared" si="9"/>
        <v>ATL</v>
      </c>
      <c r="S114" s="1" t="str">
        <f>IF(ISBLANK(Games!L114), "",IF(Q114=B114, C114, B114))</f>
        <v>ARI</v>
      </c>
      <c r="T114" s="1" t="str">
        <f t="shared" si="10"/>
        <v>ATL</v>
      </c>
      <c r="U114" s="1" t="str">
        <f t="shared" si="11"/>
        <v>ARI</v>
      </c>
      <c r="V114" s="1">
        <f t="shared" si="12"/>
        <v>1593.2508682491175</v>
      </c>
      <c r="W114" s="1">
        <f t="shared" si="13"/>
        <v>1515.1384034374826</v>
      </c>
    </row>
    <row r="115" spans="1:23" x14ac:dyDescent="0.45">
      <c r="A115" t="str">
        <f>Schedule!A115</f>
        <v>2024-04-05</v>
      </c>
      <c r="B115" t="str">
        <f>Schedule!B115</f>
        <v>KCR</v>
      </c>
      <c r="C115" t="str">
        <f>Schedule!C115</f>
        <v>CHW</v>
      </c>
      <c r="D115">
        <f>Schedule!D115</f>
        <v>1455.5883504191299</v>
      </c>
      <c r="E115">
        <f>Schedule!E115</f>
        <v>1433.33420073452</v>
      </c>
      <c r="F115" cm="1">
        <f t="array" ref="F115">_xlfn.XLOOKUP(B115, $T$1:$T114, $V$1:$V114, D115, 0, -1)</f>
        <v>1455.5887170737469</v>
      </c>
      <c r="G115" cm="1">
        <f t="array" ref="G115">_xlfn.XLOOKUP(C115, $U$1:$U114, $W$1:$W114, E115, 0, -1)</f>
        <v>1429.2580196701338</v>
      </c>
      <c r="H115">
        <f>Schedule!F115</f>
        <v>0.19008264462809901</v>
      </c>
      <c r="I115" t="str">
        <f>IF(ISBLANK(Games!D115), "", Games!D115)</f>
        <v>Brady Singer</v>
      </c>
      <c r="J115" t="str">
        <f>IF(ISBLANK(Games!E115), "", Games!E115)</f>
        <v>Erick Fedde</v>
      </c>
      <c r="K115">
        <f>IF(ISBLANK(Games!D115), "",VLOOKUP(I115, 'Pitchers Pre-Season'!$B$2:$X$790, 23, FALSE))</f>
        <v>51.226925587854616</v>
      </c>
      <c r="L115">
        <f>IF(ISBLANK(Games!E115), "",VLOOKUP(J115, 'Pitchers Pre-Season'!$B$2:$X$790, 23, FALSE))</f>
        <v>58.528927121376192</v>
      </c>
      <c r="M115">
        <f>IF(ISBLANK(Games!D115), Calc!F115, F115+K115)</f>
        <v>1506.8156426616015</v>
      </c>
      <c r="N115">
        <f>IF(ISBLANK(Games!E115), Calc!G115, G115+L115)</f>
        <v>1487.78694679151</v>
      </c>
      <c r="O115" s="1">
        <f t="shared" si="7"/>
        <v>0.6223984685552485</v>
      </c>
      <c r="P115" s="1">
        <f t="shared" si="8"/>
        <v>0.3776015314447515</v>
      </c>
      <c r="Q115" s="3" t="str">
        <f>Games!N115</f>
        <v>KCR</v>
      </c>
      <c r="R115" s="1" t="str">
        <f t="shared" si="9"/>
        <v>KCR</v>
      </c>
      <c r="S115" s="1" t="str">
        <f>IF(ISBLANK(Games!L115), "",IF(Q115=B115, C115, B115))</f>
        <v>CHW</v>
      </c>
      <c r="T115" s="1" t="str">
        <f t="shared" si="10"/>
        <v>KCR</v>
      </c>
      <c r="U115" s="1" t="str">
        <f t="shared" si="11"/>
        <v>CHW</v>
      </c>
      <c r="V115" s="1">
        <f t="shared" si="12"/>
        <v>1459.3647323881944</v>
      </c>
      <c r="W115" s="1">
        <f t="shared" si="13"/>
        <v>1425.4820043556863</v>
      </c>
    </row>
    <row r="116" spans="1:23" x14ac:dyDescent="0.45">
      <c r="A116" t="str">
        <f>Schedule!A116</f>
        <v>2024-04-05</v>
      </c>
      <c r="B116" t="str">
        <f>Schedule!B116</f>
        <v>TEX</v>
      </c>
      <c r="C116" t="str">
        <f>Schedule!C116</f>
        <v>HOU</v>
      </c>
      <c r="D116">
        <f>Schedule!D116</f>
        <v>1527.6277566730801</v>
      </c>
      <c r="E116">
        <f>Schedule!E116</f>
        <v>1559.22207084247</v>
      </c>
      <c r="F116" cm="1">
        <f t="array" ref="F116">_xlfn.XLOOKUP(B116, $T$1:$T115, $V$1:$V115, D116, 0, -1)</f>
        <v>1530.7093536838738</v>
      </c>
      <c r="G116" cm="1">
        <f t="array" ref="G116">_xlfn.XLOOKUP(C116, $U$1:$U115, $W$1:$W115, E116, 0, -1)</f>
        <v>1559.22207084247</v>
      </c>
      <c r="H116">
        <f>Schedule!F116</f>
        <v>6.3291139240506306E-2</v>
      </c>
      <c r="I116" t="str">
        <f>IF(ISBLANK(Games!D116), "", Games!D116)</f>
        <v>Cody Bradford</v>
      </c>
      <c r="J116" t="str">
        <f>IF(ISBLANK(Games!E116), "", Games!E116)</f>
        <v>Hunter Brown</v>
      </c>
      <c r="K116">
        <f>IF(ISBLANK(Games!D116), "",VLOOKUP(I116, 'Pitchers Pre-Season'!$B$2:$X$790, 23, FALSE))</f>
        <v>23.031020076048343</v>
      </c>
      <c r="L116">
        <f>IF(ISBLANK(Games!E116), "",VLOOKUP(J116, 'Pitchers Pre-Season'!$B$2:$X$790, 23, FALSE))</f>
        <v>18.8772291007331</v>
      </c>
      <c r="M116">
        <f>IF(ISBLANK(Games!D116), Calc!F116, F116+K116)</f>
        <v>1553.7403737599222</v>
      </c>
      <c r="N116">
        <f>IF(ISBLANK(Games!E116), Calc!G116, G116+L116)</f>
        <v>1578.0992999432031</v>
      </c>
      <c r="O116" s="1">
        <f t="shared" si="7"/>
        <v>0.49664758234273193</v>
      </c>
      <c r="P116" s="1">
        <f t="shared" si="8"/>
        <v>0.50335241765726813</v>
      </c>
      <c r="Q116" s="3" t="str">
        <f>Games!N116</f>
        <v>TEX</v>
      </c>
      <c r="R116" s="1" t="str">
        <f t="shared" si="9"/>
        <v>TEX</v>
      </c>
      <c r="S116" s="1" t="str">
        <f>IF(ISBLANK(Games!L116), "",IF(Q116=B116, C116, B116))</f>
        <v>HOU</v>
      </c>
      <c r="T116" s="1" t="str">
        <f t="shared" si="10"/>
        <v>TEX</v>
      </c>
      <c r="U116" s="1" t="str">
        <f t="shared" si="11"/>
        <v>HOU</v>
      </c>
      <c r="V116" s="1">
        <f t="shared" si="12"/>
        <v>1535.7428778604465</v>
      </c>
      <c r="W116" s="1">
        <f t="shared" si="13"/>
        <v>1554.1885466658973</v>
      </c>
    </row>
    <row r="117" spans="1:23" x14ac:dyDescent="0.45">
      <c r="A117" t="str">
        <f>Schedule!A117</f>
        <v>2024-04-05</v>
      </c>
      <c r="B117" t="str">
        <f>Schedule!B117</f>
        <v>MIL</v>
      </c>
      <c r="C117" t="str">
        <f>Schedule!C117</f>
        <v>SEA</v>
      </c>
      <c r="D117">
        <f>Schedule!D117</f>
        <v>1511.74507850229</v>
      </c>
      <c r="E117">
        <f>Schedule!E117</f>
        <v>1526.2027098211199</v>
      </c>
      <c r="F117" cm="1">
        <f t="array" ref="F117">_xlfn.XLOOKUP(B117, $T$1:$T116, $V$1:$V116, D117, 0, -1)</f>
        <v>1511.7236187020876</v>
      </c>
      <c r="G117" cm="1">
        <f t="array" ref="G117">_xlfn.XLOOKUP(C117, $U$1:$U116, $W$1:$W116, E117, 0, -1)</f>
        <v>1526.2027098211199</v>
      </c>
      <c r="H117">
        <f>Schedule!F117</f>
        <v>6.7415730337078705E-2</v>
      </c>
      <c r="I117" t="str">
        <f>IF(ISBLANK(Games!D117), "", Games!D117)</f>
        <v>Freddy Peralta</v>
      </c>
      <c r="J117" t="str">
        <f>IF(ISBLANK(Games!E117), "", Games!E117)</f>
        <v>Logan Gilbert</v>
      </c>
      <c r="K117">
        <f>IF(ISBLANK(Games!D117), "",VLOOKUP(I117, 'Pitchers Pre-Season'!$B$2:$X$790, 23, FALSE))</f>
        <v>53.132964236741948</v>
      </c>
      <c r="L117">
        <f>IF(ISBLANK(Games!E117), "",VLOOKUP(J117, 'Pitchers Pre-Season'!$B$2:$X$790, 23, FALSE))</f>
        <v>57.418224518936796</v>
      </c>
      <c r="M117">
        <f>IF(ISBLANK(Games!D117), Calc!F117, F117+K117)</f>
        <v>1564.8565829388297</v>
      </c>
      <c r="N117">
        <f>IF(ISBLANK(Games!E117), Calc!G117, G117+L117)</f>
        <v>1583.6209343400567</v>
      </c>
      <c r="O117" s="1">
        <f t="shared" si="7"/>
        <v>0.50673001806233242</v>
      </c>
      <c r="P117" s="1">
        <f t="shared" si="8"/>
        <v>0.49326998193766752</v>
      </c>
      <c r="Q117" s="3" t="str">
        <f>Games!N117</f>
        <v>MIL</v>
      </c>
      <c r="R117" s="1" t="str">
        <f t="shared" si="9"/>
        <v>MIL</v>
      </c>
      <c r="S117" s="1" t="str">
        <f>IF(ISBLANK(Games!L117), "",IF(Q117=B117, C117, B117))</f>
        <v>SEA</v>
      </c>
      <c r="T117" s="1" t="str">
        <f t="shared" si="10"/>
        <v>MIL</v>
      </c>
      <c r="U117" s="1" t="str">
        <f t="shared" si="11"/>
        <v>SEA</v>
      </c>
      <c r="V117" s="1">
        <f t="shared" si="12"/>
        <v>1516.6563185214643</v>
      </c>
      <c r="W117" s="1">
        <f t="shared" si="13"/>
        <v>1521.2700100017432</v>
      </c>
    </row>
    <row r="118" spans="1:23" x14ac:dyDescent="0.45">
      <c r="A118" t="str">
        <f>Schedule!A118</f>
        <v>2024-04-05</v>
      </c>
      <c r="B118" t="str">
        <f>Schedule!B118</f>
        <v>LAA</v>
      </c>
      <c r="C118" t="str">
        <f>Schedule!C118</f>
        <v>BOS</v>
      </c>
      <c r="D118">
        <f>Schedule!D118</f>
        <v>1474.3085107648601</v>
      </c>
      <c r="E118">
        <f>Schedule!E118</f>
        <v>1500.26839934439</v>
      </c>
      <c r="F118" cm="1">
        <f t="array" ref="F118">_xlfn.XLOOKUP(B118, $T$1:$T117, $V$1:$V117, D118, 0, -1)</f>
        <v>1474.3085107648601</v>
      </c>
      <c r="G118" cm="1">
        <f t="array" ref="G118">_xlfn.XLOOKUP(C118, $U$1:$U117, $W$1:$W117, E118, 0, -1)</f>
        <v>1513.5133830570194</v>
      </c>
      <c r="H118">
        <f>Schedule!F118</f>
        <v>6.8493150684931406E-2</v>
      </c>
      <c r="I118" t="str">
        <f>IF(ISBLANK(Games!D118), "", Games!D118)</f>
        <v>Griffin Canning</v>
      </c>
      <c r="J118" t="str">
        <f>IF(ISBLANK(Games!E118), "", Games!E118)</f>
        <v>Kutter Crawford</v>
      </c>
      <c r="K118">
        <f>IF(ISBLANK(Games!D118), "",VLOOKUP(I118, 'Pitchers Pre-Season'!$B$2:$X$790, 23, FALSE))</f>
        <v>25.475976362795524</v>
      </c>
      <c r="L118">
        <f>IF(ISBLANK(Games!E118), "",VLOOKUP(J118, 'Pitchers Pre-Season'!$B$2:$X$790, 23, FALSE))</f>
        <v>29.728369318270403</v>
      </c>
      <c r="M118">
        <f>IF(ISBLANK(Games!D118), Calc!F118, F118+K118)</f>
        <v>1499.7844871276557</v>
      </c>
      <c r="N118">
        <f>IF(ISBLANK(Games!E118), Calc!G118, G118+L118)</f>
        <v>1543.2417523752897</v>
      </c>
      <c r="O118" s="1">
        <f t="shared" si="7"/>
        <v>0.47203066192675286</v>
      </c>
      <c r="P118" s="1">
        <f t="shared" si="8"/>
        <v>0.5279693380732472</v>
      </c>
      <c r="Q118" s="3" t="str">
        <f>Games!N118</f>
        <v>BOS</v>
      </c>
      <c r="R118" s="1" t="str">
        <f t="shared" si="9"/>
        <v>BOS</v>
      </c>
      <c r="S118" s="1" t="str">
        <f>IF(ISBLANK(Games!L118), "",IF(Q118=B118, C118, B118))</f>
        <v>LAA</v>
      </c>
      <c r="T118" s="1" t="str">
        <f t="shared" si="10"/>
        <v>LAA</v>
      </c>
      <c r="U118" s="1" t="str">
        <f t="shared" si="11"/>
        <v>BOS</v>
      </c>
      <c r="V118" s="1">
        <f t="shared" si="12"/>
        <v>1469.5882041455925</v>
      </c>
      <c r="W118" s="1">
        <f t="shared" si="13"/>
        <v>1518.233689676287</v>
      </c>
    </row>
    <row r="119" spans="1:23" x14ac:dyDescent="0.45">
      <c r="A119" t="str">
        <f>Schedule!A119</f>
        <v>2024-04-06</v>
      </c>
      <c r="B119" t="str">
        <f>Schedule!B119</f>
        <v>DET</v>
      </c>
      <c r="C119" t="str">
        <f>Schedule!C119</f>
        <v>OAK</v>
      </c>
      <c r="D119">
        <f>Schedule!D119</f>
        <v>1477.56939209144</v>
      </c>
      <c r="E119">
        <f>Schedule!E119</f>
        <v>1427.1354796158</v>
      </c>
      <c r="F119" cm="1">
        <f t="array" ref="F119">_xlfn.XLOOKUP(B119, $T$1:$T118, $V$1:$V118, D119, 0, -1)</f>
        <v>1481.7589766686021</v>
      </c>
      <c r="G119" cm="1">
        <f t="array" ref="G119">_xlfn.XLOOKUP(C119, $U$1:$U118, $W$1:$W118, E119, 0, -1)</f>
        <v>1422.9458950386379</v>
      </c>
      <c r="H119">
        <f>Schedule!F119</f>
        <v>7.6687116564418296E-3</v>
      </c>
      <c r="I119" t="str">
        <f>IF(ISBLANK(Games!D119), "", Games!D119)</f>
        <v>Kenta Maeda</v>
      </c>
      <c r="J119" t="str">
        <f>IF(ISBLANK(Games!E119), "", Games!E119)</f>
        <v>Paul Blackburn</v>
      </c>
      <c r="K119">
        <f>IF(ISBLANK(Games!D119), "",VLOOKUP(I119, 'Pitchers Pre-Season'!$B$2:$X$790, 23, FALSE))</f>
        <v>20.185135663491902</v>
      </c>
      <c r="L119">
        <f>IF(ISBLANK(Games!E119), "",VLOOKUP(J119, 'Pitchers Pre-Season'!$B$2:$X$790, 23, FALSE))</f>
        <v>32.442784423947373</v>
      </c>
      <c r="M119">
        <f>IF(ISBLANK(Games!D119), Calc!F119, F119+K119)</f>
        <v>1501.9441123320939</v>
      </c>
      <c r="N119">
        <f>IF(ISBLANK(Games!E119), Calc!G119, G119+L119)</f>
        <v>1455.3886794625853</v>
      </c>
      <c r="O119" s="1">
        <f t="shared" si="7"/>
        <v>0.57043487544591154</v>
      </c>
      <c r="P119" s="1">
        <f t="shared" si="8"/>
        <v>0.42956512455408841</v>
      </c>
      <c r="Q119" s="3" t="str">
        <f>Games!N119</f>
        <v/>
      </c>
      <c r="R119" s="1" t="str">
        <f t="shared" si="9"/>
        <v/>
      </c>
      <c r="S119" s="1" t="str">
        <f>IF(ISBLANK(Games!L119), "",IF(Q119=B119, C119, B119))</f>
        <v/>
      </c>
      <c r="T119" s="1" t="str">
        <f t="shared" si="10"/>
        <v>DET</v>
      </c>
      <c r="U119" s="1" t="str">
        <f t="shared" si="11"/>
        <v>OAK</v>
      </c>
      <c r="V119" s="1">
        <f t="shared" si="12"/>
        <v>1481.7589766686021</v>
      </c>
      <c r="W119" s="1">
        <f t="shared" si="13"/>
        <v>1422.9458950386379</v>
      </c>
    </row>
    <row r="120" spans="1:23" x14ac:dyDescent="0.45">
      <c r="A120" t="str">
        <f>Schedule!A120</f>
        <v>2024-04-06</v>
      </c>
      <c r="B120" t="str">
        <f>Schedule!B120</f>
        <v>MIN</v>
      </c>
      <c r="C120" t="str">
        <f>Schedule!C120</f>
        <v>CLE</v>
      </c>
      <c r="D120">
        <f>Schedule!D120</f>
        <v>1535.44519643647</v>
      </c>
      <c r="E120">
        <f>Schedule!E120</f>
        <v>1503.8938502056101</v>
      </c>
      <c r="F120" cm="1">
        <f t="array" ref="F120">_xlfn.XLOOKUP(B120, $T$1:$T119, $V$1:$V119, D120, 0, -1)</f>
        <v>1529.2726034226744</v>
      </c>
      <c r="G120" cm="1">
        <f t="array" ref="G120">_xlfn.XLOOKUP(C120, $U$1:$U119, $W$1:$W119, E120, 0, -1)</f>
        <v>1521.3210808926906</v>
      </c>
      <c r="H120">
        <f>Schedule!F120</f>
        <v>0.12727272727272701</v>
      </c>
      <c r="I120" t="str">
        <f>IF(ISBLANK(Games!D120), "", Games!D120)</f>
        <v>Joe Ryan</v>
      </c>
      <c r="J120" t="str">
        <f>IF(ISBLANK(Games!E120), "", Games!E120)</f>
        <v>Carlos Carrasco</v>
      </c>
      <c r="K120">
        <f>IF(ISBLANK(Games!D120), "",VLOOKUP(I120, 'Pitchers Pre-Season'!$B$2:$X$790, 23, FALSE))</f>
        <v>29.892705951869708</v>
      </c>
      <c r="L120">
        <f>IF(ISBLANK(Games!E120), "",VLOOKUP(J120, 'Pitchers Pre-Season'!$B$2:$X$790, 23, FALSE))</f>
        <v>-6.3019351597463098</v>
      </c>
      <c r="M120">
        <f>IF(ISBLANK(Games!D120), Calc!F120, F120+K120)</f>
        <v>1559.165309374544</v>
      </c>
      <c r="N120">
        <f>IF(ISBLANK(Games!E120), Calc!G120, G120+L120)</f>
        <v>1515.0191457329443</v>
      </c>
      <c r="O120" s="1">
        <f t="shared" si="7"/>
        <v>0.62682808930653255</v>
      </c>
      <c r="P120" s="1">
        <f t="shared" si="8"/>
        <v>0.37317191069346745</v>
      </c>
      <c r="Q120" s="3" t="str">
        <f>Games!N120</f>
        <v/>
      </c>
      <c r="R120" s="1" t="str">
        <f t="shared" si="9"/>
        <v/>
      </c>
      <c r="S120" s="1" t="str">
        <f>IF(ISBLANK(Games!L120), "",IF(Q120=B120, C120, B120))</f>
        <v/>
      </c>
      <c r="T120" s="1" t="str">
        <f t="shared" si="10"/>
        <v>MIN</v>
      </c>
      <c r="U120" s="1" t="str">
        <f t="shared" si="11"/>
        <v>CLE</v>
      </c>
      <c r="V120" s="1">
        <f t="shared" si="12"/>
        <v>1529.2726034226744</v>
      </c>
      <c r="W120" s="1">
        <f t="shared" si="13"/>
        <v>1521.3210808926906</v>
      </c>
    </row>
    <row r="121" spans="1:23" x14ac:dyDescent="0.45">
      <c r="A121" t="str">
        <f>Schedule!A121</f>
        <v>2024-04-06</v>
      </c>
      <c r="B121" t="str">
        <f>Schedule!B121</f>
        <v>STL</v>
      </c>
      <c r="C121" t="str">
        <f>Schedule!C121</f>
        <v>MIA</v>
      </c>
      <c r="D121">
        <f>Schedule!D121</f>
        <v>1506.4629567151301</v>
      </c>
      <c r="E121">
        <f>Schedule!E121</f>
        <v>1488.4482383178499</v>
      </c>
      <c r="F121" cm="1">
        <f t="array" ref="F121">_xlfn.XLOOKUP(B121, $T$1:$T120, $V$1:$V120, D121, 0, -1)</f>
        <v>1510.540426333587</v>
      </c>
      <c r="G121" cm="1">
        <f t="array" ref="G121">_xlfn.XLOOKUP(C121, $U$1:$U120, $W$1:$W120, E121, 0, -1)</f>
        <v>1484.370768699393</v>
      </c>
      <c r="H121">
        <f>Schedule!F121</f>
        <v>7.3170731707316999E-2</v>
      </c>
      <c r="I121" t="str">
        <f>IF(ISBLANK(Games!D121), "", Games!D121)</f>
        <v>Steven Matz</v>
      </c>
      <c r="J121" t="str">
        <f>IF(ISBLANK(Games!E121), "", Games!E121)</f>
        <v>Trevor Rogers</v>
      </c>
      <c r="K121">
        <f>IF(ISBLANK(Games!D121), "",VLOOKUP(I121, 'Pitchers Pre-Season'!$B$2:$X$790, 23, FALSE))</f>
        <v>20.954124588390723</v>
      </c>
      <c r="L121">
        <f>IF(ISBLANK(Games!E121), "",VLOOKUP(J121, 'Pitchers Pre-Season'!$B$2:$X$790, 23, FALSE))</f>
        <v>16.031344688176659</v>
      </c>
      <c r="M121">
        <f>IF(ISBLANK(Games!D121), Calc!F121, F121+K121)</f>
        <v>1531.4945509219776</v>
      </c>
      <c r="N121">
        <f>IF(ISBLANK(Games!E121), Calc!G121, G121+L121)</f>
        <v>1500.4021133875697</v>
      </c>
      <c r="O121" s="1">
        <f t="shared" si="7"/>
        <v>0.58121191065423083</v>
      </c>
      <c r="P121" s="1">
        <f t="shared" si="8"/>
        <v>0.41878808934576922</v>
      </c>
      <c r="Q121" s="3" t="str">
        <f>Games!N121</f>
        <v/>
      </c>
      <c r="R121" s="1" t="str">
        <f t="shared" si="9"/>
        <v/>
      </c>
      <c r="S121" s="1" t="str">
        <f>IF(ISBLANK(Games!L121), "",IF(Q121=B121, C121, B121))</f>
        <v/>
      </c>
      <c r="T121" s="1" t="str">
        <f t="shared" si="10"/>
        <v>STL</v>
      </c>
      <c r="U121" s="1" t="str">
        <f t="shared" si="11"/>
        <v>MIA</v>
      </c>
      <c r="V121" s="1">
        <f t="shared" si="12"/>
        <v>1510.540426333587</v>
      </c>
      <c r="W121" s="1">
        <f t="shared" si="13"/>
        <v>1484.370768699393</v>
      </c>
    </row>
    <row r="122" spans="1:23" x14ac:dyDescent="0.45">
      <c r="A122" t="str">
        <f>Schedule!A122</f>
        <v>2024-04-06</v>
      </c>
      <c r="B122" t="str">
        <f>Schedule!B122</f>
        <v>CHC</v>
      </c>
      <c r="C122" t="str">
        <f>Schedule!C122</f>
        <v>LAD</v>
      </c>
      <c r="D122">
        <f>Schedule!D122</f>
        <v>1514.0316812078199</v>
      </c>
      <c r="E122">
        <f>Schedule!E122</f>
        <v>1588.6730971234199</v>
      </c>
      <c r="F122" cm="1">
        <f t="array" ref="F122">_xlfn.XLOOKUP(B122, $T$1:$T121, $V$1:$V121, D122, 0, -1)</f>
        <v>1529.9566441509314</v>
      </c>
      <c r="G122" cm="1">
        <f t="array" ref="G122">_xlfn.XLOOKUP(C122, $U$1:$U121, $W$1:$W121, E122, 0, -1)</f>
        <v>1587.2549754385982</v>
      </c>
      <c r="H122">
        <f>Schedule!F122</f>
        <v>4.4585987261146598E-2</v>
      </c>
      <c r="I122" t="str">
        <f>IF(ISBLANK(Games!D122), "", Games!D122)</f>
        <v>Jordan Wicks</v>
      </c>
      <c r="J122" t="str">
        <f>IF(ISBLANK(Games!E122), "", Games!E122)</f>
        <v>Yoshinobu Yamamoto</v>
      </c>
      <c r="K122">
        <f>IF(ISBLANK(Games!D122), "",VLOOKUP(I122, 'Pitchers Pre-Season'!$B$2:$X$790, 23, FALSE))</f>
        <v>5.4167959628494478</v>
      </c>
      <c r="L122">
        <f>IF(ISBLANK(Games!E122), "",VLOOKUP(J122, 'Pitchers Pre-Season'!$B$2:$X$790, 23, FALSE))</f>
        <v>58.588141569645011</v>
      </c>
      <c r="M122">
        <f>IF(ISBLANK(Games!D122), Calc!F122, F122+K122)</f>
        <v>1535.3734401137808</v>
      </c>
      <c r="N122">
        <f>IF(ISBLANK(Games!E122), Calc!G122, G122+L122)</f>
        <v>1645.8431170082431</v>
      </c>
      <c r="O122" s="1">
        <f t="shared" si="7"/>
        <v>0.36846363118453146</v>
      </c>
      <c r="P122" s="1">
        <f t="shared" si="8"/>
        <v>0.63153636881546849</v>
      </c>
      <c r="Q122" s="3" t="str">
        <f>Games!N122</f>
        <v/>
      </c>
      <c r="R122" s="1" t="str">
        <f t="shared" si="9"/>
        <v/>
      </c>
      <c r="S122" s="1" t="str">
        <f>IF(ISBLANK(Games!L122), "",IF(Q122=B122, C122, B122))</f>
        <v/>
      </c>
      <c r="T122" s="1" t="str">
        <f t="shared" si="10"/>
        <v>CHC</v>
      </c>
      <c r="U122" s="1" t="str">
        <f t="shared" si="11"/>
        <v>LAD</v>
      </c>
      <c r="V122" s="1">
        <f t="shared" si="12"/>
        <v>1529.9566441509314</v>
      </c>
      <c r="W122" s="1">
        <f t="shared" si="13"/>
        <v>1587.2549754385982</v>
      </c>
    </row>
    <row r="123" spans="1:23" x14ac:dyDescent="0.45">
      <c r="A123" t="str">
        <f>Schedule!A123</f>
        <v>2024-04-06</v>
      </c>
      <c r="B123" t="str">
        <f>Schedule!B123</f>
        <v>PIT</v>
      </c>
      <c r="C123" t="str">
        <f>Schedule!C123</f>
        <v>BAL</v>
      </c>
      <c r="D123">
        <f>Schedule!D123</f>
        <v>1468.3919248330999</v>
      </c>
      <c r="E123">
        <f>Schedule!E123</f>
        <v>1535.1075395159701</v>
      </c>
      <c r="F123" cm="1">
        <f t="array" ref="F123">_xlfn.XLOOKUP(B123, $T$1:$T122, $V$1:$V122, D123, 0, -1)</f>
        <v>1464.4120897083565</v>
      </c>
      <c r="G123" cm="1">
        <f t="array" ref="G123">_xlfn.XLOOKUP(C123, $U$1:$U122, $W$1:$W122, E123, 0, -1)</f>
        <v>1539.0873746407135</v>
      </c>
      <c r="H123">
        <f>Schedule!F123</f>
        <v>5.7971014492753603E-2</v>
      </c>
      <c r="I123" t="str">
        <f>IF(ISBLANK(Games!D123), "", Games!D123)</f>
        <v>Bailey Falter</v>
      </c>
      <c r="J123" t="str">
        <f>IF(ISBLANK(Games!E123), "", Games!E123)</f>
        <v>Tyler Wells</v>
      </c>
      <c r="K123">
        <f>IF(ISBLANK(Games!D123), "",VLOOKUP(I123, 'Pitchers Pre-Season'!$B$2:$X$790, 23, FALSE))</f>
        <v>27.986667302982372</v>
      </c>
      <c r="L123">
        <f>IF(ISBLANK(Games!E123), "",VLOOKUP(J123, 'Pitchers Pre-Season'!$B$2:$X$790, 23, FALSE))</f>
        <v>19.481881392032751</v>
      </c>
      <c r="M123">
        <f>IF(ISBLANK(Games!D123), Calc!F123, F123+K123)</f>
        <v>1492.3987570113388</v>
      </c>
      <c r="N123">
        <f>IF(ISBLANK(Games!E123), Calc!G123, G123+L123)</f>
        <v>1558.5692560327464</v>
      </c>
      <c r="O123" s="1">
        <f t="shared" si="7"/>
        <v>0.4348934216342919</v>
      </c>
      <c r="P123" s="1">
        <f t="shared" si="8"/>
        <v>0.5651065783657081</v>
      </c>
      <c r="Q123" s="3" t="str">
        <f>Games!N123</f>
        <v/>
      </c>
      <c r="R123" s="1" t="str">
        <f t="shared" si="9"/>
        <v/>
      </c>
      <c r="S123" s="1" t="str">
        <f>IF(ISBLANK(Games!L123), "",IF(Q123=B123, C123, B123))</f>
        <v/>
      </c>
      <c r="T123" s="1" t="str">
        <f t="shared" si="10"/>
        <v>PIT</v>
      </c>
      <c r="U123" s="1" t="str">
        <f t="shared" si="11"/>
        <v>BAL</v>
      </c>
      <c r="V123" s="1">
        <f t="shared" si="12"/>
        <v>1464.4120897083565</v>
      </c>
      <c r="W123" s="1">
        <f t="shared" si="13"/>
        <v>1539.0873746407135</v>
      </c>
    </row>
    <row r="124" spans="1:23" x14ac:dyDescent="0.45">
      <c r="A124" t="str">
        <f>Schedule!A124</f>
        <v>2024-04-06</v>
      </c>
      <c r="B124" t="str">
        <f>Schedule!B124</f>
        <v>WAS</v>
      </c>
      <c r="C124" t="str">
        <f>Schedule!C124</f>
        <v>PHI</v>
      </c>
      <c r="D124">
        <f>Schedule!D124</f>
        <v>1422.7330514932301</v>
      </c>
      <c r="E124">
        <f>Schedule!E124</f>
        <v>1537.03223861109</v>
      </c>
      <c r="F124" cm="1">
        <f t="array" ref="F124">_xlfn.XLOOKUP(B124, $T$1:$T123, $V$1:$V123, D124, 0, -1)</f>
        <v>1419.5380932200808</v>
      </c>
      <c r="G124" cm="1">
        <f t="array" ref="G124">_xlfn.XLOOKUP(C124, $U$1:$U123, $W$1:$W123, E124, 0, -1)</f>
        <v>1539.4111659163295</v>
      </c>
      <c r="H124">
        <f>Schedule!F124</f>
        <v>-4.76190476190477E-2</v>
      </c>
      <c r="I124" t="str">
        <f>IF(ISBLANK(Games!D124), "", Games!D124)</f>
        <v>Jake Irvin</v>
      </c>
      <c r="J124" t="str">
        <f>IF(ISBLANK(Games!E124), "", Games!E124)</f>
        <v>Joander Suarez</v>
      </c>
      <c r="K124">
        <f>IF(ISBLANK(Games!D124), "",VLOOKUP(I124, 'Pitchers Pre-Season'!$B$2:$X$790, 23, FALSE))</f>
        <v>30.333021609569919</v>
      </c>
      <c r="L124">
        <f>IF(ISBLANK(Games!E124), "",VLOOKUP(J124, 'Pitchers Pre-Season'!$B$2:$X$790, 23, FALSE))</f>
        <v>-13.032151728688069</v>
      </c>
      <c r="M124">
        <f>IF(ISBLANK(Games!D124), Calc!F124, F124+K124)</f>
        <v>1449.8711148296507</v>
      </c>
      <c r="N124">
        <f>IF(ISBLANK(Games!E124), Calc!G124, G124+L124)</f>
        <v>1526.3790141876414</v>
      </c>
      <c r="O124" s="1">
        <f t="shared" si="7"/>
        <v>0.36783259433649584</v>
      </c>
      <c r="P124" s="1">
        <f t="shared" si="8"/>
        <v>0.63216740566350416</v>
      </c>
      <c r="Q124" s="3" t="str">
        <f>Games!N124</f>
        <v/>
      </c>
      <c r="R124" s="1" t="str">
        <f t="shared" si="9"/>
        <v/>
      </c>
      <c r="S124" s="1" t="str">
        <f>IF(ISBLANK(Games!L124), "",IF(Q124=B124, C124, B124))</f>
        <v/>
      </c>
      <c r="T124" s="1" t="str">
        <f t="shared" si="10"/>
        <v>WAS</v>
      </c>
      <c r="U124" s="1" t="str">
        <f t="shared" si="11"/>
        <v>PHI</v>
      </c>
      <c r="V124" s="1">
        <f t="shared" si="12"/>
        <v>1419.5380932200808</v>
      </c>
      <c r="W124" s="1">
        <f t="shared" si="13"/>
        <v>1539.4111659163295</v>
      </c>
    </row>
    <row r="125" spans="1:23" x14ac:dyDescent="0.45">
      <c r="A125" t="str">
        <f>Schedule!A125</f>
        <v>2024-04-06</v>
      </c>
      <c r="B125" t="str">
        <f>Schedule!B125</f>
        <v>CIN</v>
      </c>
      <c r="C125" t="str">
        <f>Schedule!C125</f>
        <v>NYM</v>
      </c>
      <c r="D125">
        <f>Schedule!D125</f>
        <v>1496.2510574284499</v>
      </c>
      <c r="E125">
        <f>Schedule!E125</f>
        <v>1505.1761432511801</v>
      </c>
      <c r="F125" cm="1">
        <f t="array" ref="F125">_xlfn.XLOOKUP(B125, $T$1:$T124, $V$1:$V124, D125, 0, -1)</f>
        <v>1493.1662146218293</v>
      </c>
      <c r="G125" cm="1">
        <f t="array" ref="G125">_xlfn.XLOOKUP(C125, $U$1:$U124, $W$1:$W124, E125, 0, -1)</f>
        <v>1510.288270753422</v>
      </c>
      <c r="H125">
        <f>Schedule!F125</f>
        <v>-1.38888888888888E-2</v>
      </c>
      <c r="I125" t="str">
        <f>IF(ISBLANK(Games!D125), "", Games!D125)</f>
        <v>Nick Martinez</v>
      </c>
      <c r="J125" t="str">
        <f>IF(ISBLANK(Games!E125), "", Games!E125)</f>
        <v>Luis Severino</v>
      </c>
      <c r="K125">
        <f>IF(ISBLANK(Games!D125), "",VLOOKUP(I125, 'Pitchers Pre-Season'!$B$2:$X$790, 23, FALSE))</f>
        <v>6.4881110333981598</v>
      </c>
      <c r="L125">
        <f>IF(ISBLANK(Games!E125), "",VLOOKUP(J125, 'Pitchers Pre-Season'!$B$2:$X$790, 23, FALSE))</f>
        <v>12.416471350721265</v>
      </c>
      <c r="M125">
        <f>IF(ISBLANK(Games!D125), Calc!F125, F125+K125)</f>
        <v>1499.6543256552275</v>
      </c>
      <c r="N125">
        <f>IF(ISBLANK(Games!E125), Calc!G125, G125+L125)</f>
        <v>1522.7047421041432</v>
      </c>
      <c r="O125" s="1">
        <f t="shared" si="7"/>
        <v>0.45993192429743301</v>
      </c>
      <c r="P125" s="1">
        <f t="shared" si="8"/>
        <v>0.54006807570256699</v>
      </c>
      <c r="Q125" s="3" t="str">
        <f>Games!N125</f>
        <v/>
      </c>
      <c r="R125" s="1" t="str">
        <f t="shared" si="9"/>
        <v/>
      </c>
      <c r="S125" s="1" t="str">
        <f>IF(ISBLANK(Games!L125), "",IF(Q125=B125, C125, B125))</f>
        <v/>
      </c>
      <c r="T125" s="1" t="str">
        <f t="shared" si="10"/>
        <v>CIN</v>
      </c>
      <c r="U125" s="1" t="str">
        <f t="shared" si="11"/>
        <v>NYM</v>
      </c>
      <c r="V125" s="1">
        <f t="shared" si="12"/>
        <v>1493.1662146218293</v>
      </c>
      <c r="W125" s="1">
        <f t="shared" si="13"/>
        <v>1510.288270753422</v>
      </c>
    </row>
    <row r="126" spans="1:23" x14ac:dyDescent="0.45">
      <c r="A126" t="str">
        <f>Schedule!A126</f>
        <v>2024-04-06</v>
      </c>
      <c r="B126" t="str">
        <f>Schedule!B126</f>
        <v>TEX</v>
      </c>
      <c r="C126" t="str">
        <f>Schedule!C126</f>
        <v>HOU</v>
      </c>
      <c r="D126">
        <f>Schedule!D126</f>
        <v>1527.6277566730801</v>
      </c>
      <c r="E126">
        <f>Schedule!E126</f>
        <v>1559.22207084247</v>
      </c>
      <c r="F126" cm="1">
        <f t="array" ref="F126">_xlfn.XLOOKUP(B126, $T$1:$T125, $V$1:$V125, D126, 0, -1)</f>
        <v>1535.7428778604465</v>
      </c>
      <c r="G126" cm="1">
        <f t="array" ref="G126">_xlfn.XLOOKUP(C126, $U$1:$U125, $W$1:$W125, E126, 0, -1)</f>
        <v>1554.1885466658973</v>
      </c>
      <c r="H126">
        <f>Schedule!F126</f>
        <v>6.3291139240506306E-2</v>
      </c>
      <c r="I126" t="str">
        <f>IF(ISBLANK(Games!D126), "", Games!D126)</f>
        <v>Jon Gray</v>
      </c>
      <c r="J126" t="str">
        <f>IF(ISBLANK(Games!E126), "", Games!E126)</f>
        <v>J.P. France</v>
      </c>
      <c r="K126">
        <f>IF(ISBLANK(Games!D126), "",VLOOKUP(I126, 'Pitchers Pre-Season'!$B$2:$X$790, 23, FALSE))</f>
        <v>45.298565270531512</v>
      </c>
      <c r="L126">
        <f>IF(ISBLANK(Games!E126), "",VLOOKUP(J126, 'Pitchers Pre-Season'!$B$2:$X$790, 23, FALSE))</f>
        <v>-3.3903160937500667</v>
      </c>
      <c r="M126">
        <f>IF(ISBLANK(Games!D126), Calc!F126, F126+K126)</f>
        <v>1581.041443130978</v>
      </c>
      <c r="N126">
        <f>IF(ISBLANK(Games!E126), Calc!G126, G126+L126)</f>
        <v>1550.7982305721473</v>
      </c>
      <c r="O126" s="1">
        <f t="shared" si="7"/>
        <v>0.57505945495389688</v>
      </c>
      <c r="P126" s="1">
        <f t="shared" si="8"/>
        <v>0.42494054504610307</v>
      </c>
      <c r="Q126" s="3" t="str">
        <f>Games!N126</f>
        <v/>
      </c>
      <c r="R126" s="1" t="str">
        <f t="shared" si="9"/>
        <v/>
      </c>
      <c r="S126" s="1" t="str">
        <f>IF(ISBLANK(Games!L126), "",IF(Q126=B126, C126, B126))</f>
        <v/>
      </c>
      <c r="T126" s="1" t="str">
        <f t="shared" si="10"/>
        <v>TEX</v>
      </c>
      <c r="U126" s="1" t="str">
        <f t="shared" si="11"/>
        <v>HOU</v>
      </c>
      <c r="V126" s="1">
        <f t="shared" si="12"/>
        <v>1535.7428778604465</v>
      </c>
      <c r="W126" s="1">
        <f t="shared" si="13"/>
        <v>1554.1885466658973</v>
      </c>
    </row>
    <row r="127" spans="1:23" x14ac:dyDescent="0.45">
      <c r="A127" t="str">
        <f>Schedule!A127</f>
        <v>2024-04-06</v>
      </c>
      <c r="B127" t="str">
        <f>Schedule!B127</f>
        <v>NYY</v>
      </c>
      <c r="C127" t="str">
        <f>Schedule!C127</f>
        <v>TOR</v>
      </c>
      <c r="D127">
        <f>Schedule!D127</f>
        <v>1539.4562396036399</v>
      </c>
      <c r="E127">
        <f>Schedule!E127</f>
        <v>1536.86484917293</v>
      </c>
      <c r="F127" cm="1">
        <f t="array" ref="F127">_xlfn.XLOOKUP(B127, $T$1:$T126, $V$1:$V126, D127, 0, -1)</f>
        <v>1533.7203518335739</v>
      </c>
      <c r="G127" cm="1">
        <f t="array" ref="G127">_xlfn.XLOOKUP(C127, $U$1:$U126, $W$1:$W126, E127, 0, -1)</f>
        <v>1549.5770225833428</v>
      </c>
      <c r="H127">
        <f>Schedule!F127</f>
        <v>9.3922651933701695E-2</v>
      </c>
      <c r="I127" t="str">
        <f>IF(ISBLANK(Games!D127), "", Games!D127)</f>
        <v>Clarke Schmidt</v>
      </c>
      <c r="J127" t="str">
        <f>IF(ISBLANK(Games!E127), "", Games!E127)</f>
        <v>Kevin Gausman</v>
      </c>
      <c r="K127">
        <f>IF(ISBLANK(Games!D127), "",VLOOKUP(I127, 'Pitchers Pre-Season'!$B$2:$X$790, 23, FALSE))</f>
        <v>24.838456744776039</v>
      </c>
      <c r="L127">
        <f>IF(ISBLANK(Games!E127), "",VLOOKUP(J127, 'Pitchers Pre-Season'!$B$2:$X$790, 23, FALSE))</f>
        <v>75.098183285575502</v>
      </c>
      <c r="M127">
        <f>IF(ISBLANK(Games!D127), Calc!F127, F127+K127)</f>
        <v>1558.55880857835</v>
      </c>
      <c r="N127">
        <f>IF(ISBLANK(Games!E127), Calc!G127, G127+L127)</f>
        <v>1624.6752058689183</v>
      </c>
      <c r="O127" s="1">
        <f t="shared" si="7"/>
        <v>0.45294434397396643</v>
      </c>
      <c r="P127" s="1">
        <f t="shared" si="8"/>
        <v>0.54705565602603345</v>
      </c>
      <c r="Q127" s="3" t="str">
        <f>Games!N127</f>
        <v/>
      </c>
      <c r="R127" s="1" t="str">
        <f t="shared" si="9"/>
        <v/>
      </c>
      <c r="S127" s="1" t="str">
        <f>IF(ISBLANK(Games!L127), "",IF(Q127=B127, C127, B127))</f>
        <v/>
      </c>
      <c r="T127" s="1" t="str">
        <f t="shared" si="10"/>
        <v>NYY</v>
      </c>
      <c r="U127" s="1" t="str">
        <f t="shared" si="11"/>
        <v>TOR</v>
      </c>
      <c r="V127" s="1">
        <f t="shared" si="12"/>
        <v>1533.7203518335739</v>
      </c>
      <c r="W127" s="1">
        <f t="shared" si="13"/>
        <v>1549.5770225833428</v>
      </c>
    </row>
    <row r="128" spans="1:23" x14ac:dyDescent="0.45">
      <c r="A128" t="str">
        <f>Schedule!A128</f>
        <v>2024-04-06</v>
      </c>
      <c r="B128" t="str">
        <f>Schedule!B128</f>
        <v>KCR</v>
      </c>
      <c r="C128" t="str">
        <f>Schedule!C128</f>
        <v>CHW</v>
      </c>
      <c r="D128">
        <f>Schedule!D128</f>
        <v>1455.5883504191299</v>
      </c>
      <c r="E128">
        <f>Schedule!E128</f>
        <v>1433.33420073452</v>
      </c>
      <c r="F128" cm="1">
        <f t="array" ref="F128">_xlfn.XLOOKUP(B128, $T$1:$T127, $V$1:$V127, D128, 0, -1)</f>
        <v>1459.3647323881944</v>
      </c>
      <c r="G128" cm="1">
        <f t="array" ref="G128">_xlfn.XLOOKUP(C128, $U$1:$U127, $W$1:$W127, E128, 0, -1)</f>
        <v>1425.4820043556863</v>
      </c>
      <c r="H128">
        <f>Schedule!F128</f>
        <v>0.19008264462809901</v>
      </c>
      <c r="I128" t="str">
        <f>IF(ISBLANK(Games!D128), "", Games!D128)</f>
        <v>Michael Wacha</v>
      </c>
      <c r="J128" t="str">
        <f>IF(ISBLANK(Games!E128), "", Games!E128)</f>
        <v>Chris Flexen</v>
      </c>
      <c r="K128">
        <f>IF(ISBLANK(Games!D128), "",VLOOKUP(I128, 'Pitchers Pre-Season'!$B$2:$X$790, 23, FALSE))</f>
        <v>25.778302508445282</v>
      </c>
      <c r="L128">
        <f>IF(ISBLANK(Games!E128), "",VLOOKUP(J128, 'Pitchers Pre-Season'!$B$2:$X$790, 23, FALSE))</f>
        <v>55.347849236450024</v>
      </c>
      <c r="M128">
        <f>IF(ISBLANK(Games!D128), Calc!F128, F128+K128)</f>
        <v>1485.1430348966396</v>
      </c>
      <c r="N128">
        <f>IF(ISBLANK(Games!E128), Calc!G128, G128+L128)</f>
        <v>1480.8298535921363</v>
      </c>
      <c r="O128" s="1">
        <f t="shared" si="7"/>
        <v>0.6012481703192446</v>
      </c>
      <c r="P128" s="1">
        <f t="shared" si="8"/>
        <v>0.39875182968075534</v>
      </c>
      <c r="Q128" s="3" t="str">
        <f>Games!N128</f>
        <v/>
      </c>
      <c r="R128" s="1" t="str">
        <f t="shared" si="9"/>
        <v/>
      </c>
      <c r="S128" s="1" t="str">
        <f>IF(ISBLANK(Games!L128), "",IF(Q128=B128, C128, B128))</f>
        <v/>
      </c>
      <c r="T128" s="1" t="str">
        <f t="shared" si="10"/>
        <v>KCR</v>
      </c>
      <c r="U128" s="1" t="str">
        <f t="shared" si="11"/>
        <v>CHW</v>
      </c>
      <c r="V128" s="1">
        <f t="shared" si="12"/>
        <v>1459.3647323881944</v>
      </c>
      <c r="W128" s="1">
        <f t="shared" si="13"/>
        <v>1425.4820043556863</v>
      </c>
    </row>
    <row r="129" spans="1:23" x14ac:dyDescent="0.45">
      <c r="A129" t="str">
        <f>Schedule!A129</f>
        <v>2024-04-06</v>
      </c>
      <c r="B129" t="str">
        <f>Schedule!B129</f>
        <v>MIL</v>
      </c>
      <c r="C129" t="str">
        <f>Schedule!C129</f>
        <v>SEA</v>
      </c>
      <c r="D129">
        <f>Schedule!D129</f>
        <v>1511.74507850229</v>
      </c>
      <c r="E129">
        <f>Schedule!E129</f>
        <v>1526.2027098211199</v>
      </c>
      <c r="F129" cm="1">
        <f t="array" ref="F129">_xlfn.XLOOKUP(B129, $T$1:$T128, $V$1:$V128, D129, 0, -1)</f>
        <v>1516.6563185214643</v>
      </c>
      <c r="G129" cm="1">
        <f t="array" ref="G129">_xlfn.XLOOKUP(C129, $U$1:$U128, $W$1:$W128, E129, 0, -1)</f>
        <v>1521.2700100017432</v>
      </c>
      <c r="H129">
        <f>Schedule!F129</f>
        <v>6.7415730337078705E-2</v>
      </c>
      <c r="I129" t="str">
        <f>IF(ISBLANK(Games!D129), "", Games!D129)</f>
        <v>DL Hall</v>
      </c>
      <c r="J129" t="str">
        <f>IF(ISBLANK(Games!E129), "", Games!E129)</f>
        <v>Bobby Miller</v>
      </c>
      <c r="K129">
        <f>IF(ISBLANK(Games!D129), "",VLOOKUP(I129, 'Pitchers Pre-Season'!$B$2:$X$790, 23, FALSE))</f>
        <v>8.5978738477756149</v>
      </c>
      <c r="L129">
        <f>IF(ISBLANK(Games!E129), "",VLOOKUP(J129, 'Pitchers Pre-Season'!$B$2:$X$790, 23, FALSE))</f>
        <v>23.596284835457041</v>
      </c>
      <c r="M129">
        <f>IF(ISBLANK(Games!D129), Calc!F129, F129+K129)</f>
        <v>1525.2541923692399</v>
      </c>
      <c r="N129">
        <f>IF(ISBLANK(Games!E129), Calc!G129, G129+L129)</f>
        <v>1544.8662948372003</v>
      </c>
      <c r="O129" s="1">
        <f t="shared" si="7"/>
        <v>0.5055137204692588</v>
      </c>
      <c r="P129" s="1">
        <f t="shared" si="8"/>
        <v>0.49448627953074115</v>
      </c>
      <c r="Q129" s="3" t="str">
        <f>Games!N129</f>
        <v/>
      </c>
      <c r="R129" s="1" t="str">
        <f t="shared" si="9"/>
        <v/>
      </c>
      <c r="S129" s="1" t="str">
        <f>IF(ISBLANK(Games!L129), "",IF(Q129=B129, C129, B129))</f>
        <v/>
      </c>
      <c r="T129" s="1" t="str">
        <f t="shared" si="10"/>
        <v>MIL</v>
      </c>
      <c r="U129" s="1" t="str">
        <f t="shared" si="11"/>
        <v>SEA</v>
      </c>
      <c r="V129" s="1">
        <f t="shared" si="12"/>
        <v>1516.6563185214643</v>
      </c>
      <c r="W129" s="1">
        <f t="shared" si="13"/>
        <v>1521.2700100017432</v>
      </c>
    </row>
    <row r="130" spans="1:23" x14ac:dyDescent="0.45">
      <c r="A130" t="str">
        <f>Schedule!A130</f>
        <v>2024-04-06</v>
      </c>
      <c r="B130" t="str">
        <f>Schedule!B130</f>
        <v>ATL</v>
      </c>
      <c r="C130" t="str">
        <f>Schedule!C130</f>
        <v>ARI</v>
      </c>
      <c r="D130">
        <f>Schedule!D130</f>
        <v>1590.545270505</v>
      </c>
      <c r="E130">
        <f>Schedule!E130</f>
        <v>1517.8440011816001</v>
      </c>
      <c r="F130" cm="1">
        <f t="array" ref="F130">_xlfn.XLOOKUP(B130, $T$1:$T129, $V$1:$V129, D130, 0, -1)</f>
        <v>1593.2508682491175</v>
      </c>
      <c r="G130" cm="1">
        <f t="array" ref="G130">_xlfn.XLOOKUP(C130, $U$1:$U129, $W$1:$W129, E130, 0, -1)</f>
        <v>1515.1384034374826</v>
      </c>
      <c r="H130">
        <f>Schedule!F130</f>
        <v>4.3902439024390297E-2</v>
      </c>
      <c r="I130" t="str">
        <f>IF(ISBLANK(Games!D130), "", Games!D130)</f>
        <v>Max Fried</v>
      </c>
      <c r="J130" t="str">
        <f>IF(ISBLANK(Games!E130), "", Games!E130)</f>
        <v>Brandon Pfaadt</v>
      </c>
      <c r="K130">
        <f>IF(ISBLANK(Games!D130), "",VLOOKUP(I130, 'Pitchers Pre-Season'!$B$2:$X$790, 23, FALSE))</f>
        <v>17.97025066378383</v>
      </c>
      <c r="L130">
        <f>IF(ISBLANK(Games!E130), "",VLOOKUP(J130, 'Pitchers Pre-Season'!$B$2:$X$790, 23, FALSE))</f>
        <v>39.035011480838811</v>
      </c>
      <c r="M130">
        <f>IF(ISBLANK(Games!D130), Calc!F130, F130+K130)</f>
        <v>1611.2211189129014</v>
      </c>
      <c r="N130">
        <f>IF(ISBLANK(Games!E130), Calc!G130, G130+L130)</f>
        <v>1554.1734149183214</v>
      </c>
      <c r="O130" s="1">
        <f t="shared" si="7"/>
        <v>0.60331953282697948</v>
      </c>
      <c r="P130" s="1">
        <f t="shared" si="8"/>
        <v>0.39668046717302047</v>
      </c>
      <c r="Q130" s="3" t="str">
        <f>Games!N130</f>
        <v/>
      </c>
      <c r="R130" s="1" t="str">
        <f t="shared" si="9"/>
        <v/>
      </c>
      <c r="S130" s="1" t="str">
        <f>IF(ISBLANK(Games!L130), "",IF(Q130=B130, C130, B130))</f>
        <v/>
      </c>
      <c r="T130" s="1" t="str">
        <f t="shared" si="10"/>
        <v>ATL</v>
      </c>
      <c r="U130" s="1" t="str">
        <f t="shared" si="11"/>
        <v>ARI</v>
      </c>
      <c r="V130" s="1">
        <f t="shared" si="12"/>
        <v>1593.2508682491175</v>
      </c>
      <c r="W130" s="1">
        <f t="shared" si="13"/>
        <v>1515.1384034374826</v>
      </c>
    </row>
    <row r="131" spans="1:23" x14ac:dyDescent="0.45">
      <c r="A131" t="str">
        <f>Schedule!A131</f>
        <v>2024-04-06</v>
      </c>
      <c r="B131" t="str">
        <f>Schedule!B131</f>
        <v>COL</v>
      </c>
      <c r="C131" t="str">
        <f>Schedule!C131</f>
        <v>TBR</v>
      </c>
      <c r="D131">
        <f>Schedule!D131</f>
        <v>1418.47649220432</v>
      </c>
      <c r="E131">
        <f>Schedule!E131</f>
        <v>1537.2568075547799</v>
      </c>
      <c r="F131" cm="1">
        <f t="array" ref="F131">_xlfn.XLOOKUP(B131, $T$1:$T130, $V$1:$V130, D131, 0, -1)</f>
        <v>1423.0710497477428</v>
      </c>
      <c r="G131" cm="1">
        <f t="array" ref="G131">_xlfn.XLOOKUP(C131, $U$1:$U130, $W$1:$W130, E131, 0, -1)</f>
        <v>1532.6622500113572</v>
      </c>
      <c r="H131">
        <f>Schedule!F131</f>
        <v>0.22834645669291301</v>
      </c>
      <c r="I131" t="str">
        <f>IF(ISBLANK(Games!D131), "", Games!D131)</f>
        <v>Ryan Feltner</v>
      </c>
      <c r="J131" t="str">
        <f>IF(ISBLANK(Games!E131), "", Games!E131)</f>
        <v>Tyler Alexander</v>
      </c>
      <c r="K131">
        <f>IF(ISBLANK(Games!D131), "",VLOOKUP(I131, 'Pitchers Pre-Season'!$B$2:$X$790, 23, FALSE))</f>
        <v>54.27653416590131</v>
      </c>
      <c r="L131">
        <f>IF(ISBLANK(Games!E131), "",VLOOKUP(J131, 'Pitchers Pre-Season'!$B$2:$X$790, 23, FALSE))</f>
        <v>-22.509650730026902</v>
      </c>
      <c r="M131">
        <f>IF(ISBLANK(Games!D131), Calc!F131, F131+K131)</f>
        <v>1477.347583913644</v>
      </c>
      <c r="N131">
        <f>IF(ISBLANK(Games!E131), Calc!G131, G131+L131)</f>
        <v>1510.1525992813304</v>
      </c>
      <c r="O131" s="1">
        <f t="shared" ref="O131:O194" si="14">(1/(1+(10^((N131-M131)/400)))+(0.5*H131))</f>
        <v>0.56710281415621466</v>
      </c>
      <c r="P131" s="1">
        <f t="shared" ref="P131:P194" si="15">(1/(1+(10^((M131-N131)/400)))-(0.5*H131))</f>
        <v>0.43289718584378534</v>
      </c>
      <c r="Q131" s="3" t="str">
        <f>Games!N131</f>
        <v/>
      </c>
      <c r="R131" s="1" t="str">
        <f t="shared" ref="R131:R194" si="16">Q131</f>
        <v/>
      </c>
      <c r="S131" s="1" t="str">
        <f>IF(ISBLANK(Games!L131), "",IF(Q131=B131, C131, B131))</f>
        <v/>
      </c>
      <c r="T131" s="1" t="str">
        <f t="shared" ref="T131:T194" si="17">B131</f>
        <v>COL</v>
      </c>
      <c r="U131" s="1" t="str">
        <f t="shared" ref="U131:U194" si="18">C131</f>
        <v>TBR</v>
      </c>
      <c r="V131" s="1">
        <f t="shared" ref="V131:V194" si="19">IF(R131=B131,F131+(10*(1-O131)),IF(S131=B131,F131+(10*(0-O131)),F131))</f>
        <v>1423.0710497477428</v>
      </c>
      <c r="W131" s="1">
        <f t="shared" ref="W131:W194" si="20">IF(R131=C131,G131+(10*(1-P131)),IF(S131=C131,G131+(10*(0-P131)),G131))</f>
        <v>1532.6622500113572</v>
      </c>
    </row>
    <row r="132" spans="1:23" x14ac:dyDescent="0.45">
      <c r="A132" t="str">
        <f>Schedule!A132</f>
        <v>2024-04-06</v>
      </c>
      <c r="B132" t="str">
        <f>Schedule!B132</f>
        <v>SFG</v>
      </c>
      <c r="C132" t="str">
        <f>Schedule!C132</f>
        <v>SDP</v>
      </c>
      <c r="D132">
        <f>Schedule!D132</f>
        <v>1501.1235706124401</v>
      </c>
      <c r="E132">
        <f>Schedule!E132</f>
        <v>1513.7838452168801</v>
      </c>
      <c r="F132" cm="1">
        <f t="array" ref="F132">_xlfn.XLOOKUP(B132, $T$1:$T131, $V$1:$V131, D132, 0, -1)</f>
        <v>1506.8907435815931</v>
      </c>
      <c r="G132" cm="1">
        <f t="array" ref="G132">_xlfn.XLOOKUP(C132, $U$1:$U131, $W$1:$W131, E132, 0, -1)</f>
        <v>1514.2912987524817</v>
      </c>
      <c r="H132">
        <f>Schedule!F132</f>
        <v>0.1125</v>
      </c>
      <c r="I132" t="str">
        <f>IF(ISBLANK(Games!D132), "", Games!D132)</f>
        <v>Keaton Winn</v>
      </c>
      <c r="J132" t="str">
        <f>IF(ISBLANK(Games!E132), "", Games!E132)</f>
        <v>Michael King</v>
      </c>
      <c r="K132">
        <f>IF(ISBLANK(Games!D132), "",VLOOKUP(I132, 'Pitchers Pre-Season'!$B$2:$X$790, 23, FALSE))</f>
        <v>-4.4616311642986437</v>
      </c>
      <c r="L132">
        <f>IF(ISBLANK(Games!E132), "",VLOOKUP(J132, 'Pitchers Pre-Season'!$B$2:$X$790, 23, FALSE))</f>
        <v>5.7519894352190395</v>
      </c>
      <c r="M132">
        <f>IF(ISBLANK(Games!D132), Calc!F132, F132+K132)</f>
        <v>1502.4291124172944</v>
      </c>
      <c r="N132">
        <f>IF(ISBLANK(Games!E132), Calc!G132, G132+L132)</f>
        <v>1520.0432881877007</v>
      </c>
      <c r="O132" s="1">
        <f t="shared" si="14"/>
        <v>0.53092285874892664</v>
      </c>
      <c r="P132" s="1">
        <f t="shared" si="15"/>
        <v>0.46907714125107336</v>
      </c>
      <c r="Q132" s="3" t="str">
        <f>Games!N132</f>
        <v/>
      </c>
      <c r="R132" s="1" t="str">
        <f t="shared" si="16"/>
        <v/>
      </c>
      <c r="S132" s="1" t="str">
        <f>IF(ISBLANK(Games!L132), "",IF(Q132=B132, C132, B132))</f>
        <v/>
      </c>
      <c r="T132" s="1" t="str">
        <f t="shared" si="17"/>
        <v>SFG</v>
      </c>
      <c r="U132" s="1" t="str">
        <f t="shared" si="18"/>
        <v>SDP</v>
      </c>
      <c r="V132" s="1">
        <f t="shared" si="19"/>
        <v>1506.8907435815931</v>
      </c>
      <c r="W132" s="1">
        <f t="shared" si="20"/>
        <v>1514.2912987524817</v>
      </c>
    </row>
    <row r="133" spans="1:23" x14ac:dyDescent="0.45">
      <c r="A133" t="str">
        <f>Schedule!A133</f>
        <v>2024-04-06</v>
      </c>
      <c r="B133" t="str">
        <f>Schedule!B133</f>
        <v>LAA</v>
      </c>
      <c r="C133" t="str">
        <f>Schedule!C133</f>
        <v>BOS</v>
      </c>
      <c r="D133">
        <f>Schedule!D133</f>
        <v>1474.3085107648601</v>
      </c>
      <c r="E133">
        <f>Schedule!E133</f>
        <v>1500.26839934439</v>
      </c>
      <c r="F133" cm="1">
        <f t="array" ref="F133">_xlfn.XLOOKUP(B133, $T$1:$T132, $V$1:$V132, D133, 0, -1)</f>
        <v>1469.5882041455925</v>
      </c>
      <c r="G133" cm="1">
        <f t="array" ref="G133">_xlfn.XLOOKUP(C133, $U$1:$U132, $W$1:$W132, E133, 0, -1)</f>
        <v>1518.233689676287</v>
      </c>
      <c r="H133">
        <f>Schedule!F133</f>
        <v>6.8493150684931406E-2</v>
      </c>
      <c r="I133" t="str">
        <f>IF(ISBLANK(Games!D133), "", Games!D133)</f>
        <v>Reid Detmers</v>
      </c>
      <c r="J133" t="str">
        <f>IF(ISBLANK(Games!E133), "", Games!E133)</f>
        <v>Garrett Whitlock</v>
      </c>
      <c r="K133">
        <f>IF(ISBLANK(Games!D133), "",VLOOKUP(I133, 'Pitchers Pre-Season'!$B$2:$X$790, 23, FALSE))</f>
        <v>44.562443672352522</v>
      </c>
      <c r="L133">
        <f>IF(ISBLANK(Games!E133), "",VLOOKUP(J133, 'Pitchers Pre-Season'!$B$2:$X$790, 23, FALSE))</f>
        <v>36.090525088122739</v>
      </c>
      <c r="M133">
        <f>IF(ISBLANK(Games!D133), Calc!F133, F133+K133)</f>
        <v>1514.1506478179451</v>
      </c>
      <c r="N133">
        <f>IF(ISBLANK(Games!E133), Calc!G133, G133+L133)</f>
        <v>1554.3242147644098</v>
      </c>
      <c r="O133" s="1">
        <f t="shared" si="14"/>
        <v>0.47668845457144665</v>
      </c>
      <c r="P133" s="1">
        <f t="shared" si="15"/>
        <v>0.5233115454285534</v>
      </c>
      <c r="Q133" s="3" t="str">
        <f>Games!N133</f>
        <v/>
      </c>
      <c r="R133" s="1" t="str">
        <f t="shared" si="16"/>
        <v/>
      </c>
      <c r="S133" s="1" t="str">
        <f>IF(ISBLANK(Games!L133), "",IF(Q133=B133, C133, B133))</f>
        <v/>
      </c>
      <c r="T133" s="1" t="str">
        <f t="shared" si="17"/>
        <v>LAA</v>
      </c>
      <c r="U133" s="1" t="str">
        <f t="shared" si="18"/>
        <v>BOS</v>
      </c>
      <c r="V133" s="1">
        <f t="shared" si="19"/>
        <v>1469.5882041455925</v>
      </c>
      <c r="W133" s="1">
        <f t="shared" si="20"/>
        <v>1518.233689676287</v>
      </c>
    </row>
    <row r="134" spans="1:23" x14ac:dyDescent="0.45">
      <c r="A134" t="str">
        <f>Schedule!A134</f>
        <v>2024-04-07</v>
      </c>
      <c r="B134" t="str">
        <f>Schedule!B134</f>
        <v>PIT</v>
      </c>
      <c r="C134" t="str">
        <f>Schedule!C134</f>
        <v>BAL</v>
      </c>
      <c r="D134">
        <f>Schedule!D134</f>
        <v>1468.3919248330999</v>
      </c>
      <c r="E134">
        <f>Schedule!E134</f>
        <v>1535.1075395159701</v>
      </c>
      <c r="F134" cm="1">
        <f t="array" ref="F134">_xlfn.XLOOKUP(B134, $T$1:$T133, $V$1:$V133, D134, 0, -1)</f>
        <v>1464.4120897083565</v>
      </c>
      <c r="G134" cm="1">
        <f t="array" ref="G134">_xlfn.XLOOKUP(C134, $U$1:$U133, $W$1:$W133, E134, 0, -1)</f>
        <v>1539.0873746407135</v>
      </c>
      <c r="H134">
        <f>Schedule!F134</f>
        <v>5.7971014492753603E-2</v>
      </c>
      <c r="I134" t="str">
        <f>IF(ISBLANK(Games!D134), "", Games!D134)</f>
        <v/>
      </c>
      <c r="J134" t="str">
        <f>IF(ISBLANK(Games!E134), "", Games!E134)</f>
        <v/>
      </c>
      <c r="K134" t="str">
        <f>IF(ISBLANK(Games!D134), "",VLOOKUP(I134, 'Pitchers Pre-Season'!$B$2:$X$790, 23, FALSE))</f>
        <v/>
      </c>
      <c r="L134" t="str">
        <f>IF(ISBLANK(Games!E134), "",VLOOKUP(J134, 'Pitchers Pre-Season'!$B$2:$X$790, 23, FALSE))</f>
        <v/>
      </c>
      <c r="M134">
        <f>IF(ISBLANK(Games!D134), Calc!F134, F134+K134)</f>
        <v>1464.4120897083565</v>
      </c>
      <c r="N134">
        <f>IF(ISBLANK(Games!E134), Calc!G134, G134+L134)</f>
        <v>1539.0873746407135</v>
      </c>
      <c r="O134" s="1">
        <f t="shared" si="14"/>
        <v>0.4231439578834888</v>
      </c>
      <c r="P134" s="1">
        <f t="shared" si="15"/>
        <v>0.5768560421165112</v>
      </c>
      <c r="Q134" s="3" t="str">
        <f>Games!N134</f>
        <v/>
      </c>
      <c r="R134" s="1" t="str">
        <f t="shared" si="16"/>
        <v/>
      </c>
      <c r="S134" s="1" t="str">
        <f>IF(ISBLANK(Games!L134), "",IF(Q134=B134, C134, B134))</f>
        <v/>
      </c>
      <c r="T134" s="1" t="str">
        <f t="shared" si="17"/>
        <v>PIT</v>
      </c>
      <c r="U134" s="1" t="str">
        <f t="shared" si="18"/>
        <v>BAL</v>
      </c>
      <c r="V134" s="1">
        <f t="shared" si="19"/>
        <v>1464.4120897083565</v>
      </c>
      <c r="W134" s="1">
        <f t="shared" si="20"/>
        <v>1539.0873746407135</v>
      </c>
    </row>
    <row r="135" spans="1:23" x14ac:dyDescent="0.45">
      <c r="A135" t="str">
        <f>Schedule!A135</f>
        <v>2024-04-07</v>
      </c>
      <c r="B135" t="str">
        <f>Schedule!B135</f>
        <v>WAS</v>
      </c>
      <c r="C135" t="str">
        <f>Schedule!C135</f>
        <v>PHI</v>
      </c>
      <c r="D135">
        <f>Schedule!D135</f>
        <v>1422.7330514932301</v>
      </c>
      <c r="E135">
        <f>Schedule!E135</f>
        <v>1537.03223861109</v>
      </c>
      <c r="F135" cm="1">
        <f t="array" ref="F135">_xlfn.XLOOKUP(B135, $T$1:$T134, $V$1:$V134, D135, 0, -1)</f>
        <v>1419.5380932200808</v>
      </c>
      <c r="G135" cm="1">
        <f t="array" ref="G135">_xlfn.XLOOKUP(C135, $U$1:$U134, $W$1:$W134, E135, 0, -1)</f>
        <v>1539.4111659163295</v>
      </c>
      <c r="H135">
        <f>Schedule!F135</f>
        <v>-4.76190476190477E-2</v>
      </c>
      <c r="I135" t="str">
        <f>IF(ISBLANK(Games!D135), "", Games!D135)</f>
        <v/>
      </c>
      <c r="J135" t="str">
        <f>IF(ISBLANK(Games!E135), "", Games!E135)</f>
        <v/>
      </c>
      <c r="K135" t="str">
        <f>IF(ISBLANK(Games!D135), "",VLOOKUP(I135, 'Pitchers Pre-Season'!$B$2:$X$790, 23, FALSE))</f>
        <v/>
      </c>
      <c r="L135" t="str">
        <f>IF(ISBLANK(Games!E135), "",VLOOKUP(J135, 'Pitchers Pre-Season'!$B$2:$X$790, 23, FALSE))</f>
        <v/>
      </c>
      <c r="M135">
        <f>IF(ISBLANK(Games!D135), Calc!F135, F135+K135)</f>
        <v>1419.5380932200808</v>
      </c>
      <c r="N135">
        <f>IF(ISBLANK(Games!E135), Calc!G135, G135+L135)</f>
        <v>1539.4111659163295</v>
      </c>
      <c r="O135" s="1">
        <f t="shared" si="14"/>
        <v>0.3102135667113553</v>
      </c>
      <c r="P135" s="1">
        <f t="shared" si="15"/>
        <v>0.68978643328864464</v>
      </c>
      <c r="Q135" s="3" t="str">
        <f>Games!N135</f>
        <v/>
      </c>
      <c r="R135" s="1" t="str">
        <f t="shared" si="16"/>
        <v/>
      </c>
      <c r="S135" s="1" t="str">
        <f>IF(ISBLANK(Games!L135), "",IF(Q135=B135, C135, B135))</f>
        <v/>
      </c>
      <c r="T135" s="1" t="str">
        <f t="shared" si="17"/>
        <v>WAS</v>
      </c>
      <c r="U135" s="1" t="str">
        <f t="shared" si="18"/>
        <v>PHI</v>
      </c>
      <c r="V135" s="1">
        <f t="shared" si="19"/>
        <v>1419.5380932200808</v>
      </c>
      <c r="W135" s="1">
        <f t="shared" si="20"/>
        <v>1539.4111659163295</v>
      </c>
    </row>
    <row r="136" spans="1:23" x14ac:dyDescent="0.45">
      <c r="A136" t="str">
        <f>Schedule!A136</f>
        <v>2024-04-07</v>
      </c>
      <c r="B136" t="str">
        <f>Schedule!B136</f>
        <v>ATL</v>
      </c>
      <c r="C136" t="str">
        <f>Schedule!C136</f>
        <v>ARI</v>
      </c>
      <c r="D136">
        <f>Schedule!D136</f>
        <v>1590.545270505</v>
      </c>
      <c r="E136">
        <f>Schedule!E136</f>
        <v>1517.8440011816001</v>
      </c>
      <c r="F136" cm="1">
        <f t="array" ref="F136">_xlfn.XLOOKUP(B136, $T$1:$T135, $V$1:$V135, D136, 0, -1)</f>
        <v>1593.2508682491175</v>
      </c>
      <c r="G136" cm="1">
        <f t="array" ref="G136">_xlfn.XLOOKUP(C136, $U$1:$U135, $W$1:$W135, E136, 0, -1)</f>
        <v>1515.1384034374826</v>
      </c>
      <c r="H136">
        <f>Schedule!F136</f>
        <v>4.3902439024390297E-2</v>
      </c>
      <c r="I136" t="str">
        <f>IF(ISBLANK(Games!D136), "", Games!D136)</f>
        <v/>
      </c>
      <c r="J136" t="str">
        <f>IF(ISBLANK(Games!E136), "", Games!E136)</f>
        <v/>
      </c>
      <c r="K136" t="str">
        <f>IF(ISBLANK(Games!D136), "",VLOOKUP(I136, 'Pitchers Pre-Season'!$B$2:$X$790, 23, FALSE))</f>
        <v/>
      </c>
      <c r="L136" t="str">
        <f>IF(ISBLANK(Games!E136), "",VLOOKUP(J136, 'Pitchers Pre-Season'!$B$2:$X$790, 23, FALSE))</f>
        <v/>
      </c>
      <c r="M136">
        <f>IF(ISBLANK(Games!D136), Calc!F136, F136+K136)</f>
        <v>1593.2508682491175</v>
      </c>
      <c r="N136">
        <f>IF(ISBLANK(Games!E136), Calc!G136, G136+L136)</f>
        <v>1515.1384034374826</v>
      </c>
      <c r="O136" s="1">
        <f t="shared" si="14"/>
        <v>0.63250758951750052</v>
      </c>
      <c r="P136" s="1">
        <f t="shared" si="15"/>
        <v>0.36749241048249953</v>
      </c>
      <c r="Q136" s="3" t="str">
        <f>Games!N136</f>
        <v/>
      </c>
      <c r="R136" s="1" t="str">
        <f t="shared" si="16"/>
        <v/>
      </c>
      <c r="S136" s="1" t="str">
        <f>IF(ISBLANK(Games!L136), "",IF(Q136=B136, C136, B136))</f>
        <v/>
      </c>
      <c r="T136" s="1" t="str">
        <f t="shared" si="17"/>
        <v>ATL</v>
      </c>
      <c r="U136" s="1" t="str">
        <f t="shared" si="18"/>
        <v>ARI</v>
      </c>
      <c r="V136" s="1">
        <f t="shared" si="19"/>
        <v>1593.2508682491175</v>
      </c>
      <c r="W136" s="1">
        <f t="shared" si="20"/>
        <v>1515.1384034374826</v>
      </c>
    </row>
    <row r="137" spans="1:23" x14ac:dyDescent="0.45">
      <c r="A137" t="str">
        <f>Schedule!A137</f>
        <v>2024-04-07</v>
      </c>
      <c r="B137" t="str">
        <f>Schedule!B137</f>
        <v>NYY</v>
      </c>
      <c r="C137" t="str">
        <f>Schedule!C137</f>
        <v>TOR</v>
      </c>
      <c r="D137">
        <f>Schedule!D137</f>
        <v>1539.4562396036399</v>
      </c>
      <c r="E137">
        <f>Schedule!E137</f>
        <v>1536.86484917293</v>
      </c>
      <c r="F137" cm="1">
        <f t="array" ref="F137">_xlfn.XLOOKUP(B137, $T$1:$T136, $V$1:$V136, D137, 0, -1)</f>
        <v>1533.7203518335739</v>
      </c>
      <c r="G137" cm="1">
        <f t="array" ref="G137">_xlfn.XLOOKUP(C137, $U$1:$U136, $W$1:$W136, E137, 0, -1)</f>
        <v>1549.5770225833428</v>
      </c>
      <c r="H137">
        <f>Schedule!F137</f>
        <v>9.3922651933701695E-2</v>
      </c>
      <c r="I137" t="str">
        <f>IF(ISBLANK(Games!D137), "", Games!D137)</f>
        <v/>
      </c>
      <c r="J137" t="str">
        <f>IF(ISBLANK(Games!E137), "", Games!E137)</f>
        <v/>
      </c>
      <c r="K137" t="str">
        <f>IF(ISBLANK(Games!D137), "",VLOOKUP(I137, 'Pitchers Pre-Season'!$B$2:$X$790, 23, FALSE))</f>
        <v/>
      </c>
      <c r="L137" t="str">
        <f>IF(ISBLANK(Games!E137), "",VLOOKUP(J137, 'Pitchers Pre-Season'!$B$2:$X$790, 23, FALSE))</f>
        <v/>
      </c>
      <c r="M137">
        <f>IF(ISBLANK(Games!D137), Calc!F137, F137+K137)</f>
        <v>1533.7203518335739</v>
      </c>
      <c r="N137">
        <f>IF(ISBLANK(Games!E137), Calc!G137, G137+L137)</f>
        <v>1549.5770225833428</v>
      </c>
      <c r="O137" s="1">
        <f t="shared" si="14"/>
        <v>0.52415757311143185</v>
      </c>
      <c r="P137" s="1">
        <f t="shared" si="15"/>
        <v>0.47584242688856804</v>
      </c>
      <c r="Q137" s="3" t="str">
        <f>Games!N137</f>
        <v/>
      </c>
      <c r="R137" s="1" t="str">
        <f t="shared" si="16"/>
        <v/>
      </c>
      <c r="S137" s="1" t="str">
        <f>IF(ISBLANK(Games!L137), "",IF(Q137=B137, C137, B137))</f>
        <v/>
      </c>
      <c r="T137" s="1" t="str">
        <f t="shared" si="17"/>
        <v>NYY</v>
      </c>
      <c r="U137" s="1" t="str">
        <f t="shared" si="18"/>
        <v>TOR</v>
      </c>
      <c r="V137" s="1">
        <f t="shared" si="19"/>
        <v>1533.7203518335739</v>
      </c>
      <c r="W137" s="1">
        <f t="shared" si="20"/>
        <v>1549.5770225833428</v>
      </c>
    </row>
    <row r="138" spans="1:23" x14ac:dyDescent="0.45">
      <c r="A138" t="str">
        <f>Schedule!A138</f>
        <v>2024-04-07</v>
      </c>
      <c r="B138" t="str">
        <f>Schedule!B138</f>
        <v>CIN</v>
      </c>
      <c r="C138" t="str">
        <f>Schedule!C138</f>
        <v>NYM</v>
      </c>
      <c r="D138">
        <f>Schedule!D138</f>
        <v>1496.2510574284499</v>
      </c>
      <c r="E138">
        <f>Schedule!E138</f>
        <v>1505.1761432511801</v>
      </c>
      <c r="F138" cm="1">
        <f t="array" ref="F138">_xlfn.XLOOKUP(B138, $T$1:$T137, $V$1:$V137, D138, 0, -1)</f>
        <v>1493.1662146218293</v>
      </c>
      <c r="G138" cm="1">
        <f t="array" ref="G138">_xlfn.XLOOKUP(C138, $U$1:$U137, $W$1:$W137, E138, 0, -1)</f>
        <v>1510.288270753422</v>
      </c>
      <c r="H138">
        <f>Schedule!F138</f>
        <v>-1.38888888888888E-2</v>
      </c>
      <c r="I138" t="str">
        <f>IF(ISBLANK(Games!D138), "", Games!D138)</f>
        <v/>
      </c>
      <c r="J138" t="str">
        <f>IF(ISBLANK(Games!E138), "", Games!E138)</f>
        <v/>
      </c>
      <c r="K138" t="str">
        <f>IF(ISBLANK(Games!D138), "",VLOOKUP(I138, 'Pitchers Pre-Season'!$B$2:$X$790, 23, FALSE))</f>
        <v/>
      </c>
      <c r="L138" t="str">
        <f>IF(ISBLANK(Games!E138), "",VLOOKUP(J138, 'Pitchers Pre-Season'!$B$2:$X$790, 23, FALSE))</f>
        <v/>
      </c>
      <c r="M138">
        <f>IF(ISBLANK(Games!D138), Calc!F138, F138+K138)</f>
        <v>1493.1662146218293</v>
      </c>
      <c r="N138">
        <f>IF(ISBLANK(Games!E138), Calc!G138, G138+L138)</f>
        <v>1510.288270753422</v>
      </c>
      <c r="O138" s="1">
        <f t="shared" si="14"/>
        <v>0.46843486442562215</v>
      </c>
      <c r="P138" s="1">
        <f t="shared" si="15"/>
        <v>0.53156513557437779</v>
      </c>
      <c r="Q138" s="3" t="str">
        <f>Games!N138</f>
        <v/>
      </c>
      <c r="R138" s="1" t="str">
        <f t="shared" si="16"/>
        <v/>
      </c>
      <c r="S138" s="1" t="str">
        <f>IF(ISBLANK(Games!L138), "",IF(Q138=B138, C138, B138))</f>
        <v/>
      </c>
      <c r="T138" s="1" t="str">
        <f t="shared" si="17"/>
        <v>CIN</v>
      </c>
      <c r="U138" s="1" t="str">
        <f t="shared" si="18"/>
        <v>NYM</v>
      </c>
      <c r="V138" s="1">
        <f t="shared" si="19"/>
        <v>1493.1662146218293</v>
      </c>
      <c r="W138" s="1">
        <f t="shared" si="20"/>
        <v>1510.288270753422</v>
      </c>
    </row>
    <row r="139" spans="1:23" x14ac:dyDescent="0.45">
      <c r="A139" t="str">
        <f>Schedule!A139</f>
        <v>2024-04-07</v>
      </c>
      <c r="B139" t="str">
        <f>Schedule!B139</f>
        <v>DET</v>
      </c>
      <c r="C139" t="str">
        <f>Schedule!C139</f>
        <v>OAK</v>
      </c>
      <c r="D139">
        <f>Schedule!D139</f>
        <v>1477.56939209144</v>
      </c>
      <c r="E139">
        <f>Schedule!E139</f>
        <v>1427.1354796158</v>
      </c>
      <c r="F139" cm="1">
        <f t="array" ref="F139">_xlfn.XLOOKUP(B139, $T$1:$T138, $V$1:$V138, D139, 0, -1)</f>
        <v>1481.7589766686021</v>
      </c>
      <c r="G139" cm="1">
        <f t="array" ref="G139">_xlfn.XLOOKUP(C139, $U$1:$U138, $W$1:$W138, E139, 0, -1)</f>
        <v>1422.9458950386379</v>
      </c>
      <c r="H139">
        <f>Schedule!F139</f>
        <v>7.6687116564418296E-3</v>
      </c>
      <c r="I139" t="str">
        <f>IF(ISBLANK(Games!D139), "", Games!D139)</f>
        <v/>
      </c>
      <c r="J139" t="str">
        <f>IF(ISBLANK(Games!E139), "", Games!E139)</f>
        <v/>
      </c>
      <c r="K139" t="str">
        <f>IF(ISBLANK(Games!D139), "",VLOOKUP(I139, 'Pitchers Pre-Season'!$B$2:$X$790, 23, FALSE))</f>
        <v/>
      </c>
      <c r="L139" t="str">
        <f>IF(ISBLANK(Games!E139), "",VLOOKUP(J139, 'Pitchers Pre-Season'!$B$2:$X$790, 23, FALSE))</f>
        <v/>
      </c>
      <c r="M139">
        <f>IF(ISBLANK(Games!D139), Calc!F139, F139+K139)</f>
        <v>1481.7589766686021</v>
      </c>
      <c r="N139">
        <f>IF(ISBLANK(Games!E139), Calc!G139, G139+L139)</f>
        <v>1422.9458950386379</v>
      </c>
      <c r="O139" s="1">
        <f t="shared" si="14"/>
        <v>0.58767390429055544</v>
      </c>
      <c r="P139" s="1">
        <f t="shared" si="15"/>
        <v>0.41232609570944456</v>
      </c>
      <c r="Q139" s="3" t="str">
        <f>Games!N139</f>
        <v/>
      </c>
      <c r="R139" s="1" t="str">
        <f t="shared" si="16"/>
        <v/>
      </c>
      <c r="S139" s="1" t="str">
        <f>IF(ISBLANK(Games!L139), "",IF(Q139=B139, C139, B139))</f>
        <v/>
      </c>
      <c r="T139" s="1" t="str">
        <f t="shared" si="17"/>
        <v>DET</v>
      </c>
      <c r="U139" s="1" t="str">
        <f t="shared" si="18"/>
        <v>OAK</v>
      </c>
      <c r="V139" s="1">
        <f t="shared" si="19"/>
        <v>1481.7589766686021</v>
      </c>
      <c r="W139" s="1">
        <f t="shared" si="20"/>
        <v>1422.9458950386379</v>
      </c>
    </row>
    <row r="140" spans="1:23" x14ac:dyDescent="0.45">
      <c r="A140" t="str">
        <f>Schedule!A140</f>
        <v>2024-04-07</v>
      </c>
      <c r="B140" t="str">
        <f>Schedule!B140</f>
        <v>MIN</v>
      </c>
      <c r="C140" t="str">
        <f>Schedule!C140</f>
        <v>CLE</v>
      </c>
      <c r="D140">
        <f>Schedule!D140</f>
        <v>1535.44519643647</v>
      </c>
      <c r="E140">
        <f>Schedule!E140</f>
        <v>1503.8938502056101</v>
      </c>
      <c r="F140" cm="1">
        <f t="array" ref="F140">_xlfn.XLOOKUP(B140, $T$1:$T139, $V$1:$V139, D140, 0, -1)</f>
        <v>1529.2726034226744</v>
      </c>
      <c r="G140" cm="1">
        <f t="array" ref="G140">_xlfn.XLOOKUP(C140, $U$1:$U139, $W$1:$W139, E140, 0, -1)</f>
        <v>1521.3210808926906</v>
      </c>
      <c r="H140">
        <f>Schedule!F140</f>
        <v>0.12727272727272701</v>
      </c>
      <c r="I140" t="str">
        <f>IF(ISBLANK(Games!D140), "", Games!D140)</f>
        <v/>
      </c>
      <c r="J140" t="str">
        <f>IF(ISBLANK(Games!E140), "", Games!E140)</f>
        <v/>
      </c>
      <c r="K140" t="str">
        <f>IF(ISBLANK(Games!D140), "",VLOOKUP(I140, 'Pitchers Pre-Season'!$B$2:$X$790, 23, FALSE))</f>
        <v/>
      </c>
      <c r="L140" t="str">
        <f>IF(ISBLANK(Games!E140), "",VLOOKUP(J140, 'Pitchers Pre-Season'!$B$2:$X$790, 23, FALSE))</f>
        <v/>
      </c>
      <c r="M140">
        <f>IF(ISBLANK(Games!D140), Calc!F140, F140+K140)</f>
        <v>1529.2726034226744</v>
      </c>
      <c r="N140">
        <f>IF(ISBLANK(Games!E140), Calc!G140, G140+L140)</f>
        <v>1521.3210808926906</v>
      </c>
      <c r="O140" s="1">
        <f t="shared" si="14"/>
        <v>0.57507752691870462</v>
      </c>
      <c r="P140" s="1">
        <f t="shared" si="15"/>
        <v>0.42492247308129544</v>
      </c>
      <c r="Q140" s="3" t="str">
        <f>Games!N140</f>
        <v/>
      </c>
      <c r="R140" s="1" t="str">
        <f t="shared" si="16"/>
        <v/>
      </c>
      <c r="S140" s="1" t="str">
        <f>IF(ISBLANK(Games!L140), "",IF(Q140=B140, C140, B140))</f>
        <v/>
      </c>
      <c r="T140" s="1" t="str">
        <f t="shared" si="17"/>
        <v>MIN</v>
      </c>
      <c r="U140" s="1" t="str">
        <f t="shared" si="18"/>
        <v>CLE</v>
      </c>
      <c r="V140" s="1">
        <f t="shared" si="19"/>
        <v>1529.2726034226744</v>
      </c>
      <c r="W140" s="1">
        <f t="shared" si="20"/>
        <v>1521.3210808926906</v>
      </c>
    </row>
    <row r="141" spans="1:23" x14ac:dyDescent="0.45">
      <c r="A141" t="str">
        <f>Schedule!A141</f>
        <v>2024-04-07</v>
      </c>
      <c r="B141" t="str">
        <f>Schedule!B141</f>
        <v>KCR</v>
      </c>
      <c r="C141" t="str">
        <f>Schedule!C141</f>
        <v>CHW</v>
      </c>
      <c r="D141">
        <f>Schedule!D141</f>
        <v>1455.5883504191299</v>
      </c>
      <c r="E141">
        <f>Schedule!E141</f>
        <v>1433.33420073452</v>
      </c>
      <c r="F141" cm="1">
        <f t="array" ref="F141">_xlfn.XLOOKUP(B141, $T$1:$T140, $V$1:$V140, D141, 0, -1)</f>
        <v>1459.3647323881944</v>
      </c>
      <c r="G141" cm="1">
        <f t="array" ref="G141">_xlfn.XLOOKUP(C141, $U$1:$U140, $W$1:$W140, E141, 0, -1)</f>
        <v>1425.4820043556863</v>
      </c>
      <c r="H141">
        <f>Schedule!F141</f>
        <v>0.19008264462809901</v>
      </c>
      <c r="I141" t="str">
        <f>IF(ISBLANK(Games!D141), "", Games!D141)</f>
        <v/>
      </c>
      <c r="J141" t="str">
        <f>IF(ISBLANK(Games!E141), "", Games!E141)</f>
        <v/>
      </c>
      <c r="K141" t="str">
        <f>IF(ISBLANK(Games!D141), "",VLOOKUP(I141, 'Pitchers Pre-Season'!$B$2:$X$790, 23, FALSE))</f>
        <v/>
      </c>
      <c r="L141" t="str">
        <f>IF(ISBLANK(Games!E141), "",VLOOKUP(J141, 'Pitchers Pre-Season'!$B$2:$X$790, 23, FALSE))</f>
        <v/>
      </c>
      <c r="M141">
        <f>IF(ISBLANK(Games!D141), Calc!F141, F141+K141)</f>
        <v>1459.3647323881944</v>
      </c>
      <c r="N141">
        <f>IF(ISBLANK(Games!E141), Calc!G141, G141+L141)</f>
        <v>1425.4820043556863</v>
      </c>
      <c r="O141" s="1">
        <f t="shared" si="14"/>
        <v>0.6436484907006319</v>
      </c>
      <c r="P141" s="1">
        <f t="shared" si="15"/>
        <v>0.35635150929936804</v>
      </c>
      <c r="Q141" s="3" t="str">
        <f>Games!N141</f>
        <v/>
      </c>
      <c r="R141" s="1" t="str">
        <f t="shared" si="16"/>
        <v/>
      </c>
      <c r="S141" s="1" t="str">
        <f>IF(ISBLANK(Games!L141), "",IF(Q141=B141, C141, B141))</f>
        <v/>
      </c>
      <c r="T141" s="1" t="str">
        <f t="shared" si="17"/>
        <v>KCR</v>
      </c>
      <c r="U141" s="1" t="str">
        <f t="shared" si="18"/>
        <v>CHW</v>
      </c>
      <c r="V141" s="1">
        <f t="shared" si="19"/>
        <v>1459.3647323881944</v>
      </c>
      <c r="W141" s="1">
        <f t="shared" si="20"/>
        <v>1425.4820043556863</v>
      </c>
    </row>
    <row r="142" spans="1:23" x14ac:dyDescent="0.45">
      <c r="A142" t="str">
        <f>Schedule!A142</f>
        <v>2024-04-07</v>
      </c>
      <c r="B142" t="str">
        <f>Schedule!B142</f>
        <v>MIL</v>
      </c>
      <c r="C142" t="str">
        <f>Schedule!C142</f>
        <v>SEA</v>
      </c>
      <c r="D142">
        <f>Schedule!D142</f>
        <v>1511.74507850229</v>
      </c>
      <c r="E142">
        <f>Schedule!E142</f>
        <v>1526.2027098211199</v>
      </c>
      <c r="F142" cm="1">
        <f t="array" ref="F142">_xlfn.XLOOKUP(B142, $T$1:$T141, $V$1:$V141, D142, 0, -1)</f>
        <v>1516.6563185214643</v>
      </c>
      <c r="G142" cm="1">
        <f t="array" ref="G142">_xlfn.XLOOKUP(C142, $U$1:$U141, $W$1:$W141, E142, 0, -1)</f>
        <v>1521.2700100017432</v>
      </c>
      <c r="H142">
        <f>Schedule!F142</f>
        <v>6.7415730337078705E-2</v>
      </c>
      <c r="I142" t="str">
        <f>IF(ISBLANK(Games!D142), "", Games!D142)</f>
        <v/>
      </c>
      <c r="J142" t="str">
        <f>IF(ISBLANK(Games!E142), "", Games!E142)</f>
        <v/>
      </c>
      <c r="K142" t="str">
        <f>IF(ISBLANK(Games!D142), "",VLOOKUP(I142, 'Pitchers Pre-Season'!$B$2:$X$790, 23, FALSE))</f>
        <v/>
      </c>
      <c r="L142" t="str">
        <f>IF(ISBLANK(Games!E142), "",VLOOKUP(J142, 'Pitchers Pre-Season'!$B$2:$X$790, 23, FALSE))</f>
        <v/>
      </c>
      <c r="M142">
        <f>IF(ISBLANK(Games!D142), Calc!F142, F142+K142)</f>
        <v>1516.6563185214643</v>
      </c>
      <c r="N142">
        <f>IF(ISBLANK(Games!E142), Calc!G142, G142+L142)</f>
        <v>1521.2700100017432</v>
      </c>
      <c r="O142" s="1">
        <f t="shared" si="14"/>
        <v>0.52706861965035368</v>
      </c>
      <c r="P142" s="1">
        <f t="shared" si="15"/>
        <v>0.47293138034964627</v>
      </c>
      <c r="Q142" s="3" t="str">
        <f>Games!N142</f>
        <v/>
      </c>
      <c r="R142" s="1" t="str">
        <f t="shared" si="16"/>
        <v/>
      </c>
      <c r="S142" s="1" t="str">
        <f>IF(ISBLANK(Games!L142), "",IF(Q142=B142, C142, B142))</f>
        <v/>
      </c>
      <c r="T142" s="1" t="str">
        <f t="shared" si="17"/>
        <v>MIL</v>
      </c>
      <c r="U142" s="1" t="str">
        <f t="shared" si="18"/>
        <v>SEA</v>
      </c>
      <c r="V142" s="1">
        <f t="shared" si="19"/>
        <v>1516.6563185214643</v>
      </c>
      <c r="W142" s="1">
        <f t="shared" si="20"/>
        <v>1521.2700100017432</v>
      </c>
    </row>
    <row r="143" spans="1:23" x14ac:dyDescent="0.45">
      <c r="A143" t="str">
        <f>Schedule!A143</f>
        <v>2024-04-07</v>
      </c>
      <c r="B143" t="str">
        <f>Schedule!B143</f>
        <v>STL</v>
      </c>
      <c r="C143" t="str">
        <f>Schedule!C143</f>
        <v>MIA</v>
      </c>
      <c r="D143">
        <f>Schedule!D143</f>
        <v>1506.4629567151301</v>
      </c>
      <c r="E143">
        <f>Schedule!E143</f>
        <v>1488.4482383178499</v>
      </c>
      <c r="F143" cm="1">
        <f t="array" ref="F143">_xlfn.XLOOKUP(B143, $T$1:$T142, $V$1:$V142, D143, 0, -1)</f>
        <v>1510.540426333587</v>
      </c>
      <c r="G143" cm="1">
        <f t="array" ref="G143">_xlfn.XLOOKUP(C143, $U$1:$U142, $W$1:$W142, E143, 0, -1)</f>
        <v>1484.370768699393</v>
      </c>
      <c r="H143">
        <f>Schedule!F143</f>
        <v>7.3170731707316999E-2</v>
      </c>
      <c r="I143" t="str">
        <f>IF(ISBLANK(Games!D143), "", Games!D143)</f>
        <v/>
      </c>
      <c r="J143" t="str">
        <f>IF(ISBLANK(Games!E143), "", Games!E143)</f>
        <v/>
      </c>
      <c r="K143" t="str">
        <f>IF(ISBLANK(Games!D143), "",VLOOKUP(I143, 'Pitchers Pre-Season'!$B$2:$X$790, 23, FALSE))</f>
        <v/>
      </c>
      <c r="L143" t="str">
        <f>IF(ISBLANK(Games!E143), "",VLOOKUP(J143, 'Pitchers Pre-Season'!$B$2:$X$790, 23, FALSE))</f>
        <v/>
      </c>
      <c r="M143">
        <f>IF(ISBLANK(Games!D143), Calc!F143, F143+K143)</f>
        <v>1510.540426333587</v>
      </c>
      <c r="N143">
        <f>IF(ISBLANK(Games!E143), Calc!G143, G143+L143)</f>
        <v>1484.370768699393</v>
      </c>
      <c r="O143" s="1">
        <f t="shared" si="14"/>
        <v>0.57417546888540139</v>
      </c>
      <c r="P143" s="1">
        <f t="shared" si="15"/>
        <v>0.42582453111459861</v>
      </c>
      <c r="Q143" s="3" t="str">
        <f>Games!N143</f>
        <v/>
      </c>
      <c r="R143" s="1" t="str">
        <f t="shared" si="16"/>
        <v/>
      </c>
      <c r="S143" s="1" t="str">
        <f>IF(ISBLANK(Games!L143), "",IF(Q143=B143, C143, B143))</f>
        <v/>
      </c>
      <c r="T143" s="1" t="str">
        <f t="shared" si="17"/>
        <v>STL</v>
      </c>
      <c r="U143" s="1" t="str">
        <f t="shared" si="18"/>
        <v>MIA</v>
      </c>
      <c r="V143" s="1">
        <f t="shared" si="19"/>
        <v>1510.540426333587</v>
      </c>
      <c r="W143" s="1">
        <f t="shared" si="20"/>
        <v>1484.370768699393</v>
      </c>
    </row>
    <row r="144" spans="1:23" x14ac:dyDescent="0.45">
      <c r="A144" t="str">
        <f>Schedule!A144</f>
        <v>2024-04-07</v>
      </c>
      <c r="B144" t="str">
        <f>Schedule!B144</f>
        <v>CHC</v>
      </c>
      <c r="C144" t="str">
        <f>Schedule!C144</f>
        <v>LAD</v>
      </c>
      <c r="D144">
        <f>Schedule!D144</f>
        <v>1514.0316812078199</v>
      </c>
      <c r="E144">
        <f>Schedule!E144</f>
        <v>1588.6730971234199</v>
      </c>
      <c r="F144" cm="1">
        <f t="array" ref="F144">_xlfn.XLOOKUP(B144, $T$1:$T143, $V$1:$V143, D144, 0, -1)</f>
        <v>1529.9566441509314</v>
      </c>
      <c r="G144" cm="1">
        <f t="array" ref="G144">_xlfn.XLOOKUP(C144, $U$1:$U143, $W$1:$W143, E144, 0, -1)</f>
        <v>1587.2549754385982</v>
      </c>
      <c r="H144">
        <f>Schedule!F144</f>
        <v>4.4585987261146598E-2</v>
      </c>
      <c r="I144" t="str">
        <f>IF(ISBLANK(Games!D144), "", Games!D144)</f>
        <v/>
      </c>
      <c r="J144" t="str">
        <f>IF(ISBLANK(Games!E144), "", Games!E144)</f>
        <v/>
      </c>
      <c r="K144" t="str">
        <f>IF(ISBLANK(Games!D144), "",VLOOKUP(I144, 'Pitchers Pre-Season'!$B$2:$X$790, 23, FALSE))</f>
        <v/>
      </c>
      <c r="L144" t="str">
        <f>IF(ISBLANK(Games!E144), "",VLOOKUP(J144, 'Pitchers Pre-Season'!$B$2:$X$790, 23, FALSE))</f>
        <v/>
      </c>
      <c r="M144">
        <f>IF(ISBLANK(Games!D144), Calc!F144, F144+K144)</f>
        <v>1529.9566441509314</v>
      </c>
      <c r="N144">
        <f>IF(ISBLANK(Games!E144), Calc!G144, G144+L144)</f>
        <v>1587.2549754385982</v>
      </c>
      <c r="O144" s="1">
        <f t="shared" si="14"/>
        <v>0.44057359193186985</v>
      </c>
      <c r="P144" s="1">
        <f t="shared" si="15"/>
        <v>0.55942640806813015</v>
      </c>
      <c r="Q144" s="3" t="str">
        <f>Games!N144</f>
        <v/>
      </c>
      <c r="R144" s="1" t="str">
        <f t="shared" si="16"/>
        <v/>
      </c>
      <c r="S144" s="1" t="str">
        <f>IF(ISBLANK(Games!L144), "",IF(Q144=B144, C144, B144))</f>
        <v/>
      </c>
      <c r="T144" s="1" t="str">
        <f t="shared" si="17"/>
        <v>CHC</v>
      </c>
      <c r="U144" s="1" t="str">
        <f t="shared" si="18"/>
        <v>LAD</v>
      </c>
      <c r="V144" s="1">
        <f t="shared" si="19"/>
        <v>1529.9566441509314</v>
      </c>
      <c r="W144" s="1">
        <f t="shared" si="20"/>
        <v>1587.2549754385982</v>
      </c>
    </row>
    <row r="145" spans="1:23" x14ac:dyDescent="0.45">
      <c r="A145" t="str">
        <f>Schedule!A145</f>
        <v>2024-04-07</v>
      </c>
      <c r="B145" t="str">
        <f>Schedule!B145</f>
        <v>COL</v>
      </c>
      <c r="C145" t="str">
        <f>Schedule!C145</f>
        <v>TBR</v>
      </c>
      <c r="D145">
        <f>Schedule!D145</f>
        <v>1418.47649220432</v>
      </c>
      <c r="E145">
        <f>Schedule!E145</f>
        <v>1537.2568075547799</v>
      </c>
      <c r="F145" cm="1">
        <f t="array" ref="F145">_xlfn.XLOOKUP(B145, $T$1:$T144, $V$1:$V144, D145, 0, -1)</f>
        <v>1423.0710497477428</v>
      </c>
      <c r="G145" cm="1">
        <f t="array" ref="G145">_xlfn.XLOOKUP(C145, $U$1:$U144, $W$1:$W144, E145, 0, -1)</f>
        <v>1532.6622500113572</v>
      </c>
      <c r="H145">
        <f>Schedule!F145</f>
        <v>0.22834645669291301</v>
      </c>
      <c r="I145" t="str">
        <f>IF(ISBLANK(Games!D145), "", Games!D145)</f>
        <v/>
      </c>
      <c r="J145" t="str">
        <f>IF(ISBLANK(Games!E145), "", Games!E145)</f>
        <v/>
      </c>
      <c r="K145" t="str">
        <f>IF(ISBLANK(Games!D145), "",VLOOKUP(I145, 'Pitchers Pre-Season'!$B$2:$X$790, 23, FALSE))</f>
        <v/>
      </c>
      <c r="L145" t="str">
        <f>IF(ISBLANK(Games!E145), "",VLOOKUP(J145, 'Pitchers Pre-Season'!$B$2:$X$790, 23, FALSE))</f>
        <v/>
      </c>
      <c r="M145">
        <f>IF(ISBLANK(Games!D145), Calc!F145, F145+K145)</f>
        <v>1423.0710497477428</v>
      </c>
      <c r="N145">
        <f>IF(ISBLANK(Games!E145), Calc!G145, G145+L145)</f>
        <v>1532.6622500113572</v>
      </c>
      <c r="O145" s="1">
        <f t="shared" si="14"/>
        <v>0.46148931976653051</v>
      </c>
      <c r="P145" s="1">
        <f t="shared" si="15"/>
        <v>0.5385106802334696</v>
      </c>
      <c r="Q145" s="3" t="str">
        <f>Games!N145</f>
        <v/>
      </c>
      <c r="R145" s="1" t="str">
        <f t="shared" si="16"/>
        <v/>
      </c>
      <c r="S145" s="1" t="str">
        <f>IF(ISBLANK(Games!L145), "",IF(Q145=B145, C145, B145))</f>
        <v/>
      </c>
      <c r="T145" s="1" t="str">
        <f t="shared" si="17"/>
        <v>COL</v>
      </c>
      <c r="U145" s="1" t="str">
        <f t="shared" si="18"/>
        <v>TBR</v>
      </c>
      <c r="V145" s="1">
        <f t="shared" si="19"/>
        <v>1423.0710497477428</v>
      </c>
      <c r="W145" s="1">
        <f t="shared" si="20"/>
        <v>1532.6622500113572</v>
      </c>
    </row>
    <row r="146" spans="1:23" x14ac:dyDescent="0.45">
      <c r="A146" t="str">
        <f>Schedule!A146</f>
        <v>2024-04-07</v>
      </c>
      <c r="B146" t="str">
        <f>Schedule!B146</f>
        <v>SFG</v>
      </c>
      <c r="C146" t="str">
        <f>Schedule!C146</f>
        <v>SDP</v>
      </c>
      <c r="D146">
        <f>Schedule!D146</f>
        <v>1501.1235706124401</v>
      </c>
      <c r="E146">
        <f>Schedule!E146</f>
        <v>1513.7838452168801</v>
      </c>
      <c r="F146" cm="1">
        <f t="array" ref="F146">_xlfn.XLOOKUP(B146, $T$1:$T145, $V$1:$V145, D146, 0, -1)</f>
        <v>1506.8907435815931</v>
      </c>
      <c r="G146" cm="1">
        <f t="array" ref="G146">_xlfn.XLOOKUP(C146, $U$1:$U145, $W$1:$W145, E146, 0, -1)</f>
        <v>1514.2912987524817</v>
      </c>
      <c r="H146">
        <f>Schedule!F146</f>
        <v>0.1125</v>
      </c>
      <c r="I146" t="str">
        <f>IF(ISBLANK(Games!D146), "", Games!D146)</f>
        <v/>
      </c>
      <c r="J146" t="str">
        <f>IF(ISBLANK(Games!E146), "", Games!E146)</f>
        <v/>
      </c>
      <c r="K146" t="str">
        <f>IF(ISBLANK(Games!D146), "",VLOOKUP(I146, 'Pitchers Pre-Season'!$B$2:$X$790, 23, FALSE))</f>
        <v/>
      </c>
      <c r="L146" t="str">
        <f>IF(ISBLANK(Games!E146), "",VLOOKUP(J146, 'Pitchers Pre-Season'!$B$2:$X$790, 23, FALSE))</f>
        <v/>
      </c>
      <c r="M146">
        <f>IF(ISBLANK(Games!D146), Calc!F146, F146+K146)</f>
        <v>1506.8907435815931</v>
      </c>
      <c r="N146">
        <f>IF(ISBLANK(Games!E146), Calc!G146, G146+L146)</f>
        <v>1514.2912987524817</v>
      </c>
      <c r="O146" s="1">
        <f t="shared" si="14"/>
        <v>0.54560135541270194</v>
      </c>
      <c r="P146" s="1">
        <f t="shared" si="15"/>
        <v>0.45439864458729806</v>
      </c>
      <c r="Q146" s="3" t="str">
        <f>Games!N146</f>
        <v/>
      </c>
      <c r="R146" s="1" t="str">
        <f t="shared" si="16"/>
        <v/>
      </c>
      <c r="S146" s="1" t="str">
        <f>IF(ISBLANK(Games!L146), "",IF(Q146=B146, C146, B146))</f>
        <v/>
      </c>
      <c r="T146" s="1" t="str">
        <f t="shared" si="17"/>
        <v>SFG</v>
      </c>
      <c r="U146" s="1" t="str">
        <f t="shared" si="18"/>
        <v>SDP</v>
      </c>
      <c r="V146" s="1">
        <f t="shared" si="19"/>
        <v>1506.8907435815931</v>
      </c>
      <c r="W146" s="1">
        <f t="shared" si="20"/>
        <v>1514.2912987524817</v>
      </c>
    </row>
    <row r="147" spans="1:23" x14ac:dyDescent="0.45">
      <c r="A147" t="str">
        <f>Schedule!A147</f>
        <v>2024-04-07</v>
      </c>
      <c r="B147" t="str">
        <f>Schedule!B147</f>
        <v>LAA</v>
      </c>
      <c r="C147" t="str">
        <f>Schedule!C147</f>
        <v>BOS</v>
      </c>
      <c r="D147">
        <f>Schedule!D147</f>
        <v>1474.3085107648601</v>
      </c>
      <c r="E147">
        <f>Schedule!E147</f>
        <v>1500.26839934439</v>
      </c>
      <c r="F147" cm="1">
        <f t="array" ref="F147">_xlfn.XLOOKUP(B147, $T$1:$T146, $V$1:$V146, D147, 0, -1)</f>
        <v>1469.5882041455925</v>
      </c>
      <c r="G147" cm="1">
        <f t="array" ref="G147">_xlfn.XLOOKUP(C147, $U$1:$U146, $W$1:$W146, E147, 0, -1)</f>
        <v>1518.233689676287</v>
      </c>
      <c r="H147">
        <f>Schedule!F147</f>
        <v>6.8493150684931406E-2</v>
      </c>
      <c r="I147" t="str">
        <f>IF(ISBLANK(Games!D147), "", Games!D147)</f>
        <v/>
      </c>
      <c r="J147" t="str">
        <f>IF(ISBLANK(Games!E147), "", Games!E147)</f>
        <v/>
      </c>
      <c r="K147" t="str">
        <f>IF(ISBLANK(Games!D147), "",VLOOKUP(I147, 'Pitchers Pre-Season'!$B$2:$X$790, 23, FALSE))</f>
        <v/>
      </c>
      <c r="L147" t="str">
        <f>IF(ISBLANK(Games!E147), "",VLOOKUP(J147, 'Pitchers Pre-Season'!$B$2:$X$790, 23, FALSE))</f>
        <v/>
      </c>
      <c r="M147">
        <f>IF(ISBLANK(Games!D147), Calc!F147, F147+K147)</f>
        <v>1469.5882041455925</v>
      </c>
      <c r="N147">
        <f>IF(ISBLANK(Games!E147), Calc!G147, G147+L147)</f>
        <v>1518.233689676287</v>
      </c>
      <c r="O147" s="1">
        <f t="shared" si="14"/>
        <v>0.46469399566315972</v>
      </c>
      <c r="P147" s="1">
        <f t="shared" si="15"/>
        <v>0.53530600433684039</v>
      </c>
      <c r="Q147" s="3" t="str">
        <f>Games!N147</f>
        <v/>
      </c>
      <c r="R147" s="1" t="str">
        <f t="shared" si="16"/>
        <v/>
      </c>
      <c r="S147" s="1" t="str">
        <f>IF(ISBLANK(Games!L147), "",IF(Q147=B147, C147, B147))</f>
        <v/>
      </c>
      <c r="T147" s="1" t="str">
        <f t="shared" si="17"/>
        <v>LAA</v>
      </c>
      <c r="U147" s="1" t="str">
        <f t="shared" si="18"/>
        <v>BOS</v>
      </c>
      <c r="V147" s="1">
        <f t="shared" si="19"/>
        <v>1469.5882041455925</v>
      </c>
      <c r="W147" s="1">
        <f t="shared" si="20"/>
        <v>1518.233689676287</v>
      </c>
    </row>
    <row r="148" spans="1:23" x14ac:dyDescent="0.45">
      <c r="A148" t="str">
        <f>Schedule!A148</f>
        <v>2024-04-07</v>
      </c>
      <c r="B148" t="str">
        <f>Schedule!B148</f>
        <v>TEX</v>
      </c>
      <c r="C148" t="str">
        <f>Schedule!C148</f>
        <v>HOU</v>
      </c>
      <c r="D148">
        <f>Schedule!D148</f>
        <v>1527.6277566730801</v>
      </c>
      <c r="E148">
        <f>Schedule!E148</f>
        <v>1559.22207084247</v>
      </c>
      <c r="F148" cm="1">
        <f t="array" ref="F148">_xlfn.XLOOKUP(B148, $T$1:$T147, $V$1:$V147, D148, 0, -1)</f>
        <v>1535.7428778604465</v>
      </c>
      <c r="G148" cm="1">
        <f t="array" ref="G148">_xlfn.XLOOKUP(C148, $U$1:$U147, $W$1:$W147, E148, 0, -1)</f>
        <v>1554.1885466658973</v>
      </c>
      <c r="H148">
        <f>Schedule!F148</f>
        <v>6.3291139240506306E-2</v>
      </c>
      <c r="I148" t="str">
        <f>IF(ISBLANK(Games!D148), "", Games!D148)</f>
        <v/>
      </c>
      <c r="J148" t="str">
        <f>IF(ISBLANK(Games!E148), "", Games!E148)</f>
        <v/>
      </c>
      <c r="K148" t="str">
        <f>IF(ISBLANK(Games!D148), "",VLOOKUP(I148, 'Pitchers Pre-Season'!$B$2:$X$790, 23, FALSE))</f>
        <v/>
      </c>
      <c r="L148" t="str">
        <f>IF(ISBLANK(Games!E148), "",VLOOKUP(J148, 'Pitchers Pre-Season'!$B$2:$X$790, 23, FALSE))</f>
        <v/>
      </c>
      <c r="M148">
        <f>IF(ISBLANK(Games!D148), Calc!F148, F148+K148)</f>
        <v>1535.7428778604465</v>
      </c>
      <c r="N148">
        <f>IF(ISBLANK(Games!E148), Calc!G148, G148+L148)</f>
        <v>1554.1885466658973</v>
      </c>
      <c r="O148" s="1">
        <f t="shared" si="14"/>
        <v>0.50512503099413764</v>
      </c>
      <c r="P148" s="1">
        <f t="shared" si="15"/>
        <v>0.49487496900586231</v>
      </c>
      <c r="Q148" s="3" t="str">
        <f>Games!N148</f>
        <v/>
      </c>
      <c r="R148" s="1" t="str">
        <f t="shared" si="16"/>
        <v/>
      </c>
      <c r="S148" s="1" t="str">
        <f>IF(ISBLANK(Games!L148), "",IF(Q148=B148, C148, B148))</f>
        <v/>
      </c>
      <c r="T148" s="1" t="str">
        <f t="shared" si="17"/>
        <v>TEX</v>
      </c>
      <c r="U148" s="1" t="str">
        <f t="shared" si="18"/>
        <v>HOU</v>
      </c>
      <c r="V148" s="1">
        <f t="shared" si="19"/>
        <v>1535.7428778604465</v>
      </c>
      <c r="W148" s="1">
        <f t="shared" si="20"/>
        <v>1554.1885466658973</v>
      </c>
    </row>
    <row r="149" spans="1:23" x14ac:dyDescent="0.45">
      <c r="A149" t="str">
        <f>Schedule!A149</f>
        <v>2024-04-08</v>
      </c>
      <c r="B149" t="str">
        <f>Schedule!B149</f>
        <v>NYY</v>
      </c>
      <c r="C149" t="str">
        <f>Schedule!C149</f>
        <v>MIA</v>
      </c>
      <c r="D149">
        <f>Schedule!D149</f>
        <v>1539.4562396036399</v>
      </c>
      <c r="E149">
        <f>Schedule!E149</f>
        <v>1488.4482383178499</v>
      </c>
      <c r="F149" cm="1">
        <f t="array" ref="F149">_xlfn.XLOOKUP(B149, $T$1:$T148, $V$1:$V148, D149, 0, -1)</f>
        <v>1533.7203518335739</v>
      </c>
      <c r="G149" cm="1">
        <f t="array" ref="G149">_xlfn.XLOOKUP(C149, $U$1:$U148, $W$1:$W148, E149, 0, -1)</f>
        <v>1484.370768699393</v>
      </c>
      <c r="H149">
        <f>Schedule!F149</f>
        <v>9.3922651933701695E-2</v>
      </c>
      <c r="I149" t="str">
        <f>IF(ISBLANK(Games!D149), "", Games!D149)</f>
        <v/>
      </c>
      <c r="J149" t="str">
        <f>IF(ISBLANK(Games!E149), "", Games!E149)</f>
        <v/>
      </c>
      <c r="K149" t="str">
        <f>IF(ISBLANK(Games!D149), "",VLOOKUP(I149, 'Pitchers Pre-Season'!$B$2:$X$790, 23, FALSE))</f>
        <v/>
      </c>
      <c r="L149" t="str">
        <f>IF(ISBLANK(Games!E149), "",VLOOKUP(J149, 'Pitchers Pre-Season'!$B$2:$X$790, 23, FALSE))</f>
        <v/>
      </c>
      <c r="M149">
        <f>IF(ISBLANK(Games!D149), Calc!F149, F149+K149)</f>
        <v>1533.7203518335739</v>
      </c>
      <c r="N149">
        <f>IF(ISBLANK(Games!E149), Calc!G149, G149+L149)</f>
        <v>1484.370768699393</v>
      </c>
      <c r="O149" s="1">
        <f t="shared" si="14"/>
        <v>0.61750729497301227</v>
      </c>
      <c r="P149" s="1">
        <f t="shared" si="15"/>
        <v>0.38249270502698773</v>
      </c>
      <c r="Q149" s="3" t="str">
        <f>Games!N149</f>
        <v/>
      </c>
      <c r="R149" s="1" t="str">
        <f t="shared" si="16"/>
        <v/>
      </c>
      <c r="S149" s="1" t="str">
        <f>IF(ISBLANK(Games!L149), "",IF(Q149=B149, C149, B149))</f>
        <v/>
      </c>
      <c r="T149" s="1" t="str">
        <f t="shared" si="17"/>
        <v>NYY</v>
      </c>
      <c r="U149" s="1" t="str">
        <f t="shared" si="18"/>
        <v>MIA</v>
      </c>
      <c r="V149" s="1">
        <f t="shared" si="19"/>
        <v>1533.7203518335739</v>
      </c>
      <c r="W149" s="1">
        <f t="shared" si="20"/>
        <v>1484.370768699393</v>
      </c>
    </row>
    <row r="150" spans="1:23" x14ac:dyDescent="0.45">
      <c r="A150" t="str">
        <f>Schedule!A150</f>
        <v>2024-04-08</v>
      </c>
      <c r="B150" t="str">
        <f>Schedule!B150</f>
        <v>CLE</v>
      </c>
      <c r="C150" t="str">
        <f>Schedule!C150</f>
        <v>CHW</v>
      </c>
      <c r="D150">
        <f>Schedule!D150</f>
        <v>1503.8938502056101</v>
      </c>
      <c r="E150">
        <f>Schedule!E150</f>
        <v>1433.33420073452</v>
      </c>
      <c r="F150" cm="1">
        <f t="array" ref="F150">_xlfn.XLOOKUP(B150, $T$1:$T149, $V$1:$V149, D150, 0, -1)</f>
        <v>1503.8938502056101</v>
      </c>
      <c r="G150" cm="1">
        <f t="array" ref="G150">_xlfn.XLOOKUP(C150, $U$1:$U149, $W$1:$W149, E150, 0, -1)</f>
        <v>1425.4820043556863</v>
      </c>
      <c r="H150">
        <f>Schedule!F150</f>
        <v>4.7619047619047603E-2</v>
      </c>
      <c r="I150" t="str">
        <f>IF(ISBLANK(Games!D150), "", Games!D150)</f>
        <v/>
      </c>
      <c r="J150" t="str">
        <f>IF(ISBLANK(Games!E150), "", Games!E150)</f>
        <v/>
      </c>
      <c r="K150" t="str">
        <f>IF(ISBLANK(Games!D150), "",VLOOKUP(I150, 'Pitchers Pre-Season'!$B$2:$X$790, 23, FALSE))</f>
        <v/>
      </c>
      <c r="L150" t="str">
        <f>IF(ISBLANK(Games!E150), "",VLOOKUP(J150, 'Pitchers Pre-Season'!$B$2:$X$790, 23, FALSE))</f>
        <v/>
      </c>
      <c r="M150">
        <f>IF(ISBLANK(Games!D150), Calc!F150, F150+K150)</f>
        <v>1503.8938502056101</v>
      </c>
      <c r="N150">
        <f>IF(ISBLANK(Games!E150), Calc!G150, G150+L150)</f>
        <v>1425.4820043556863</v>
      </c>
      <c r="O150" s="1">
        <f t="shared" si="14"/>
        <v>0.63477559527623439</v>
      </c>
      <c r="P150" s="1">
        <f t="shared" si="15"/>
        <v>0.36522440472376577</v>
      </c>
      <c r="Q150" s="3" t="str">
        <f>Games!N150</f>
        <v/>
      </c>
      <c r="R150" s="1" t="str">
        <f t="shared" si="16"/>
        <v/>
      </c>
      <c r="S150" s="1" t="str">
        <f>IF(ISBLANK(Games!L150), "",IF(Q150=B150, C150, B150))</f>
        <v/>
      </c>
      <c r="T150" s="1" t="str">
        <f t="shared" si="17"/>
        <v>CLE</v>
      </c>
      <c r="U150" s="1" t="str">
        <f t="shared" si="18"/>
        <v>CHW</v>
      </c>
      <c r="V150" s="1">
        <f t="shared" si="19"/>
        <v>1503.8938502056101</v>
      </c>
      <c r="W150" s="1">
        <f t="shared" si="20"/>
        <v>1425.4820043556863</v>
      </c>
    </row>
    <row r="151" spans="1:23" x14ac:dyDescent="0.45">
      <c r="A151" t="str">
        <f>Schedule!A151</f>
        <v>2024-04-08</v>
      </c>
      <c r="B151" t="str">
        <f>Schedule!B151</f>
        <v>PIT</v>
      </c>
      <c r="C151" t="str">
        <f>Schedule!C151</f>
        <v>DET</v>
      </c>
      <c r="D151">
        <f>Schedule!D151</f>
        <v>1468.3919248330999</v>
      </c>
      <c r="E151">
        <f>Schedule!E151</f>
        <v>1477.56939209144</v>
      </c>
      <c r="F151" cm="1">
        <f t="array" ref="F151">_xlfn.XLOOKUP(B151, $T$1:$T150, $V$1:$V150, D151, 0, -1)</f>
        <v>1464.4120897083565</v>
      </c>
      <c r="G151" cm="1">
        <f t="array" ref="G151">_xlfn.XLOOKUP(C151, $U$1:$U150, $W$1:$W150, E151, 0, -1)</f>
        <v>1495.7868779460348</v>
      </c>
      <c r="H151">
        <f>Schedule!F151</f>
        <v>5.7971014492753603E-2</v>
      </c>
      <c r="I151" t="str">
        <f>IF(ISBLANK(Games!D151), "", Games!D151)</f>
        <v/>
      </c>
      <c r="J151" t="str">
        <f>IF(ISBLANK(Games!E151), "", Games!E151)</f>
        <v/>
      </c>
      <c r="K151" t="str">
        <f>IF(ISBLANK(Games!D151), "",VLOOKUP(I151, 'Pitchers Pre-Season'!$B$2:$X$790, 23, FALSE))</f>
        <v/>
      </c>
      <c r="L151" t="str">
        <f>IF(ISBLANK(Games!E151), "",VLOOKUP(J151, 'Pitchers Pre-Season'!$B$2:$X$790, 23, FALSE))</f>
        <v/>
      </c>
      <c r="M151">
        <f>IF(ISBLANK(Games!D151), Calc!F151, F151+K151)</f>
        <v>1464.4120897083565</v>
      </c>
      <c r="N151">
        <f>IF(ISBLANK(Games!E151), Calc!G151, G151+L151)</f>
        <v>1495.7868779460348</v>
      </c>
      <c r="O151" s="1">
        <f t="shared" si="14"/>
        <v>0.48395589335880329</v>
      </c>
      <c r="P151" s="1">
        <f t="shared" si="15"/>
        <v>0.51604410664119671</v>
      </c>
      <c r="Q151" s="3" t="str">
        <f>Games!N151</f>
        <v/>
      </c>
      <c r="R151" s="1" t="str">
        <f t="shared" si="16"/>
        <v/>
      </c>
      <c r="S151" s="1" t="str">
        <f>IF(ISBLANK(Games!L151), "",IF(Q151=B151, C151, B151))</f>
        <v/>
      </c>
      <c r="T151" s="1" t="str">
        <f t="shared" si="17"/>
        <v>PIT</v>
      </c>
      <c r="U151" s="1" t="str">
        <f t="shared" si="18"/>
        <v>DET</v>
      </c>
      <c r="V151" s="1">
        <f t="shared" si="19"/>
        <v>1464.4120897083565</v>
      </c>
      <c r="W151" s="1">
        <f t="shared" si="20"/>
        <v>1495.7868779460348</v>
      </c>
    </row>
    <row r="152" spans="1:23" x14ac:dyDescent="0.45">
      <c r="A152" t="str">
        <f>Schedule!A152</f>
        <v>2024-04-08</v>
      </c>
      <c r="B152" t="str">
        <f>Schedule!B152</f>
        <v>CIN</v>
      </c>
      <c r="C152" t="str">
        <f>Schedule!C152</f>
        <v>MIL</v>
      </c>
      <c r="D152">
        <f>Schedule!D152</f>
        <v>1496.2510574284499</v>
      </c>
      <c r="E152">
        <f>Schedule!E152</f>
        <v>1511.74507850229</v>
      </c>
      <c r="F152" cm="1">
        <f t="array" ref="F152">_xlfn.XLOOKUP(B152, $T$1:$T151, $V$1:$V151, D152, 0, -1)</f>
        <v>1493.1662146218293</v>
      </c>
      <c r="G152" cm="1">
        <f t="array" ref="G152">_xlfn.XLOOKUP(C152, $U$1:$U151, $W$1:$W151, E152, 0, -1)</f>
        <v>1527.5334034496079</v>
      </c>
      <c r="H152">
        <f>Schedule!F152</f>
        <v>-1.38888888888888E-2</v>
      </c>
      <c r="I152" t="str">
        <f>IF(ISBLANK(Games!D152), "", Games!D152)</f>
        <v/>
      </c>
      <c r="J152" t="str">
        <f>IF(ISBLANK(Games!E152), "", Games!E152)</f>
        <v/>
      </c>
      <c r="K152" t="str">
        <f>IF(ISBLANK(Games!D152), "",VLOOKUP(I152, 'Pitchers Pre-Season'!$B$2:$X$790, 23, FALSE))</f>
        <v/>
      </c>
      <c r="L152" t="str">
        <f>IF(ISBLANK(Games!E152), "",VLOOKUP(J152, 'Pitchers Pre-Season'!$B$2:$X$790, 23, FALSE))</f>
        <v/>
      </c>
      <c r="M152">
        <f>IF(ISBLANK(Games!D152), Calc!F152, F152+K152)</f>
        <v>1493.1662146218293</v>
      </c>
      <c r="N152">
        <f>IF(ISBLANK(Games!E152), Calc!G152, G152+L152)</f>
        <v>1527.5334034496079</v>
      </c>
      <c r="O152" s="1">
        <f t="shared" si="14"/>
        <v>0.44375787502164726</v>
      </c>
      <c r="P152" s="1">
        <f t="shared" si="15"/>
        <v>0.55624212497835279</v>
      </c>
      <c r="Q152" s="3" t="str">
        <f>Games!N152</f>
        <v/>
      </c>
      <c r="R152" s="1" t="str">
        <f t="shared" si="16"/>
        <v/>
      </c>
      <c r="S152" s="1" t="str">
        <f>IF(ISBLANK(Games!L152), "",IF(Q152=B152, C152, B152))</f>
        <v/>
      </c>
      <c r="T152" s="1" t="str">
        <f t="shared" si="17"/>
        <v>CIN</v>
      </c>
      <c r="U152" s="1" t="str">
        <f t="shared" si="18"/>
        <v>MIL</v>
      </c>
      <c r="V152" s="1">
        <f t="shared" si="19"/>
        <v>1493.1662146218293</v>
      </c>
      <c r="W152" s="1">
        <f t="shared" si="20"/>
        <v>1527.5334034496079</v>
      </c>
    </row>
    <row r="153" spans="1:23" x14ac:dyDescent="0.45">
      <c r="A153" t="str">
        <f>Schedule!A153</f>
        <v>2024-04-08</v>
      </c>
      <c r="B153" t="str">
        <f>Schedule!B153</f>
        <v>TOR</v>
      </c>
      <c r="C153" t="str">
        <f>Schedule!C153</f>
        <v>SEA</v>
      </c>
      <c r="D153">
        <f>Schedule!D153</f>
        <v>1536.86484917293</v>
      </c>
      <c r="E153">
        <f>Schedule!E153</f>
        <v>1526.2027098211199</v>
      </c>
      <c r="F153" cm="1">
        <f t="array" ref="F153">_xlfn.XLOOKUP(B153, $T$1:$T152, $V$1:$V152, D153, 0, -1)</f>
        <v>1536.86484917293</v>
      </c>
      <c r="G153" cm="1">
        <f t="array" ref="G153">_xlfn.XLOOKUP(C153, $U$1:$U152, $W$1:$W152, E153, 0, -1)</f>
        <v>1521.2700100017432</v>
      </c>
      <c r="H153">
        <f>Schedule!F153</f>
        <v>-5.5248618784530601E-3</v>
      </c>
      <c r="I153" t="str">
        <f>IF(ISBLANK(Games!D153), "", Games!D153)</f>
        <v/>
      </c>
      <c r="J153" t="str">
        <f>IF(ISBLANK(Games!E153), "", Games!E153)</f>
        <v/>
      </c>
      <c r="K153" t="str">
        <f>IF(ISBLANK(Games!D153), "",VLOOKUP(I153, 'Pitchers Pre-Season'!$B$2:$X$790, 23, FALSE))</f>
        <v/>
      </c>
      <c r="L153" t="str">
        <f>IF(ISBLANK(Games!E153), "",VLOOKUP(J153, 'Pitchers Pre-Season'!$B$2:$X$790, 23, FALSE))</f>
        <v/>
      </c>
      <c r="M153">
        <f>IF(ISBLANK(Games!D153), Calc!F153, F153+K153)</f>
        <v>1536.86484917293</v>
      </c>
      <c r="N153">
        <f>IF(ISBLANK(Games!E153), Calc!G153, G153+L153)</f>
        <v>1521.2700100017432</v>
      </c>
      <c r="O153" s="1">
        <f t="shared" si="14"/>
        <v>0.51966528690498159</v>
      </c>
      <c r="P153" s="1">
        <f t="shared" si="15"/>
        <v>0.4803347130950183</v>
      </c>
      <c r="Q153" s="3" t="str">
        <f>Games!N153</f>
        <v/>
      </c>
      <c r="R153" s="1" t="str">
        <f t="shared" si="16"/>
        <v/>
      </c>
      <c r="S153" s="1" t="str">
        <f>IF(ISBLANK(Games!L153), "",IF(Q153=B153, C153, B153))</f>
        <v/>
      </c>
      <c r="T153" s="1" t="str">
        <f t="shared" si="17"/>
        <v>TOR</v>
      </c>
      <c r="U153" s="1" t="str">
        <f t="shared" si="18"/>
        <v>SEA</v>
      </c>
      <c r="V153" s="1">
        <f t="shared" si="19"/>
        <v>1536.86484917293</v>
      </c>
      <c r="W153" s="1">
        <f t="shared" si="20"/>
        <v>1521.2700100017432</v>
      </c>
    </row>
    <row r="154" spans="1:23" x14ac:dyDescent="0.45">
      <c r="A154" t="str">
        <f>Schedule!A154</f>
        <v>2024-04-08</v>
      </c>
      <c r="B154" t="str">
        <f>Schedule!B154</f>
        <v>ATL</v>
      </c>
      <c r="C154" t="str">
        <f>Schedule!C154</f>
        <v>NYM</v>
      </c>
      <c r="D154">
        <f>Schedule!D154</f>
        <v>1590.545270505</v>
      </c>
      <c r="E154">
        <f>Schedule!E154</f>
        <v>1505.1761432511801</v>
      </c>
      <c r="F154" cm="1">
        <f t="array" ref="F154">_xlfn.XLOOKUP(B154, $T$1:$T153, $V$1:$V153, D154, 0, -1)</f>
        <v>1593.2508682491175</v>
      </c>
      <c r="G154" cm="1">
        <f t="array" ref="G154">_xlfn.XLOOKUP(C154, $U$1:$U153, $W$1:$W153, E154, 0, -1)</f>
        <v>1510.288270753422</v>
      </c>
      <c r="H154">
        <f>Schedule!F154</f>
        <v>4.3902439024390297E-2</v>
      </c>
      <c r="I154" t="str">
        <f>IF(ISBLANK(Games!D154), "", Games!D154)</f>
        <v/>
      </c>
      <c r="J154" t="str">
        <f>IF(ISBLANK(Games!E154), "", Games!E154)</f>
        <v/>
      </c>
      <c r="K154" t="str">
        <f>IF(ISBLANK(Games!D154), "",VLOOKUP(I154, 'Pitchers Pre-Season'!$B$2:$X$790, 23, FALSE))</f>
        <v/>
      </c>
      <c r="L154" t="str">
        <f>IF(ISBLANK(Games!E154), "",VLOOKUP(J154, 'Pitchers Pre-Season'!$B$2:$X$790, 23, FALSE))</f>
        <v/>
      </c>
      <c r="M154">
        <f>IF(ISBLANK(Games!D154), Calc!F154, F154+K154)</f>
        <v>1593.2508682491175</v>
      </c>
      <c r="N154">
        <f>IF(ISBLANK(Games!E154), Calc!G154, G154+L154)</f>
        <v>1510.288270753422</v>
      </c>
      <c r="O154" s="1">
        <f t="shared" si="14"/>
        <v>0.63912538127673868</v>
      </c>
      <c r="P154" s="1">
        <f t="shared" si="15"/>
        <v>0.36087461872326143</v>
      </c>
      <c r="Q154" s="3" t="str">
        <f>Games!N154</f>
        <v/>
      </c>
      <c r="R154" s="1" t="str">
        <f t="shared" si="16"/>
        <v/>
      </c>
      <c r="S154" s="1" t="str">
        <f>IF(ISBLANK(Games!L154), "",IF(Q154=B154, C154, B154))</f>
        <v/>
      </c>
      <c r="T154" s="1" t="str">
        <f t="shared" si="17"/>
        <v>ATL</v>
      </c>
      <c r="U154" s="1" t="str">
        <f t="shared" si="18"/>
        <v>NYM</v>
      </c>
      <c r="V154" s="1">
        <f t="shared" si="19"/>
        <v>1593.2508682491175</v>
      </c>
      <c r="W154" s="1">
        <f t="shared" si="20"/>
        <v>1510.288270753422</v>
      </c>
    </row>
    <row r="155" spans="1:23" x14ac:dyDescent="0.45">
      <c r="A155" t="str">
        <f>Schedule!A155</f>
        <v>2024-04-08</v>
      </c>
      <c r="B155" t="str">
        <f>Schedule!B155</f>
        <v>MIN</v>
      </c>
      <c r="C155" t="str">
        <f>Schedule!C155</f>
        <v>LAD</v>
      </c>
      <c r="D155">
        <f>Schedule!D155</f>
        <v>1535.44519643647</v>
      </c>
      <c r="E155">
        <f>Schedule!E155</f>
        <v>1588.6730971234199</v>
      </c>
      <c r="F155" cm="1">
        <f t="array" ref="F155">_xlfn.XLOOKUP(B155, $T$1:$T154, $V$1:$V154, D155, 0, -1)</f>
        <v>1529.2726034226744</v>
      </c>
      <c r="G155" cm="1">
        <f t="array" ref="G155">_xlfn.XLOOKUP(C155, $U$1:$U154, $W$1:$W154, E155, 0, -1)</f>
        <v>1587.2549754385982</v>
      </c>
      <c r="H155">
        <f>Schedule!F155</f>
        <v>0.12727272727272701</v>
      </c>
      <c r="I155" t="str">
        <f>IF(ISBLANK(Games!D155), "", Games!D155)</f>
        <v/>
      </c>
      <c r="J155" t="str">
        <f>IF(ISBLANK(Games!E155), "", Games!E155)</f>
        <v/>
      </c>
      <c r="K155" t="str">
        <f>IF(ISBLANK(Games!D155), "",VLOOKUP(I155, 'Pitchers Pre-Season'!$B$2:$X$790, 23, FALSE))</f>
        <v/>
      </c>
      <c r="L155" t="str">
        <f>IF(ISBLANK(Games!E155), "",VLOOKUP(J155, 'Pitchers Pre-Season'!$B$2:$X$790, 23, FALSE))</f>
        <v/>
      </c>
      <c r="M155">
        <f>IF(ISBLANK(Games!D155), Calc!F155, F155+K155)</f>
        <v>1529.2726034226744</v>
      </c>
      <c r="N155">
        <f>IF(ISBLANK(Games!E155), Calc!G155, G155+L155)</f>
        <v>1587.2549754385982</v>
      </c>
      <c r="O155" s="1">
        <f t="shared" si="14"/>
        <v>0.48095915354008278</v>
      </c>
      <c r="P155" s="1">
        <f t="shared" si="15"/>
        <v>0.51904084645991733</v>
      </c>
      <c r="Q155" s="3" t="str">
        <f>Games!N155</f>
        <v/>
      </c>
      <c r="R155" s="1" t="str">
        <f t="shared" si="16"/>
        <v/>
      </c>
      <c r="S155" s="1" t="str">
        <f>IF(ISBLANK(Games!L155), "",IF(Q155=B155, C155, B155))</f>
        <v/>
      </c>
      <c r="T155" s="1" t="str">
        <f t="shared" si="17"/>
        <v>MIN</v>
      </c>
      <c r="U155" s="1" t="str">
        <f t="shared" si="18"/>
        <v>LAD</v>
      </c>
      <c r="V155" s="1">
        <f t="shared" si="19"/>
        <v>1529.2726034226744</v>
      </c>
      <c r="W155" s="1">
        <f t="shared" si="20"/>
        <v>1587.2549754385982</v>
      </c>
    </row>
    <row r="156" spans="1:23" x14ac:dyDescent="0.45">
      <c r="A156" t="str">
        <f>Schedule!A156</f>
        <v>2024-04-08</v>
      </c>
      <c r="B156" t="str">
        <f>Schedule!B156</f>
        <v>STL</v>
      </c>
      <c r="C156" t="str">
        <f>Schedule!C156</f>
        <v>PHI</v>
      </c>
      <c r="D156">
        <f>Schedule!D156</f>
        <v>1506.4629567151301</v>
      </c>
      <c r="E156">
        <f>Schedule!E156</f>
        <v>1537.03223861109</v>
      </c>
      <c r="F156" cm="1">
        <f t="array" ref="F156">_xlfn.XLOOKUP(B156, $T$1:$T155, $V$1:$V155, D156, 0, -1)</f>
        <v>1510.540426333587</v>
      </c>
      <c r="G156" cm="1">
        <f t="array" ref="G156">_xlfn.XLOOKUP(C156, $U$1:$U155, $W$1:$W155, E156, 0, -1)</f>
        <v>1539.4111659163295</v>
      </c>
      <c r="H156">
        <f>Schedule!F156</f>
        <v>7.3170731707316999E-2</v>
      </c>
      <c r="I156" t="str">
        <f>IF(ISBLANK(Games!D156), "", Games!D156)</f>
        <v/>
      </c>
      <c r="J156" t="str">
        <f>IF(ISBLANK(Games!E156), "", Games!E156)</f>
        <v/>
      </c>
      <c r="K156" t="str">
        <f>IF(ISBLANK(Games!D156), "",VLOOKUP(I156, 'Pitchers Pre-Season'!$B$2:$X$790, 23, FALSE))</f>
        <v/>
      </c>
      <c r="L156" t="str">
        <f>IF(ISBLANK(Games!E156), "",VLOOKUP(J156, 'Pitchers Pre-Season'!$B$2:$X$790, 23, FALSE))</f>
        <v/>
      </c>
      <c r="M156">
        <f>IF(ISBLANK(Games!D156), Calc!F156, F156+K156)</f>
        <v>1510.540426333587</v>
      </c>
      <c r="N156">
        <f>IF(ISBLANK(Games!E156), Calc!G156, G156+L156)</f>
        <v>1539.4111659163295</v>
      </c>
      <c r="O156" s="1">
        <f t="shared" si="14"/>
        <v>0.49513239953250548</v>
      </c>
      <c r="P156" s="1">
        <f t="shared" si="15"/>
        <v>0.50486760046749457</v>
      </c>
      <c r="Q156" s="3" t="str">
        <f>Games!N156</f>
        <v/>
      </c>
      <c r="R156" s="1" t="str">
        <f t="shared" si="16"/>
        <v/>
      </c>
      <c r="S156" s="1" t="str">
        <f>IF(ISBLANK(Games!L156), "",IF(Q156=B156, C156, B156))</f>
        <v/>
      </c>
      <c r="T156" s="1" t="str">
        <f t="shared" si="17"/>
        <v>STL</v>
      </c>
      <c r="U156" s="1" t="str">
        <f t="shared" si="18"/>
        <v>PHI</v>
      </c>
      <c r="V156" s="1">
        <f t="shared" si="19"/>
        <v>1510.540426333587</v>
      </c>
      <c r="W156" s="1">
        <f t="shared" si="20"/>
        <v>1539.4111659163295</v>
      </c>
    </row>
    <row r="157" spans="1:23" x14ac:dyDescent="0.45">
      <c r="A157" t="str">
        <f>Schedule!A157</f>
        <v>2024-04-08</v>
      </c>
      <c r="B157" t="str">
        <f>Schedule!B157</f>
        <v>TEX</v>
      </c>
      <c r="C157" t="str">
        <f>Schedule!C157</f>
        <v>HOU</v>
      </c>
      <c r="D157">
        <f>Schedule!D157</f>
        <v>1527.6277566730801</v>
      </c>
      <c r="E157">
        <f>Schedule!E157</f>
        <v>1559.22207084247</v>
      </c>
      <c r="F157" cm="1">
        <f t="array" ref="F157">_xlfn.XLOOKUP(B157, $T$1:$T156, $V$1:$V156, D157, 0, -1)</f>
        <v>1535.7428778604465</v>
      </c>
      <c r="G157" cm="1">
        <f t="array" ref="G157">_xlfn.XLOOKUP(C157, $U$1:$U156, $W$1:$W156, E157, 0, -1)</f>
        <v>1554.1885466658973</v>
      </c>
      <c r="H157">
        <f>Schedule!F157</f>
        <v>6.3291139240506306E-2</v>
      </c>
      <c r="I157" t="str">
        <f>IF(ISBLANK(Games!D157), "", Games!D157)</f>
        <v/>
      </c>
      <c r="J157" t="str">
        <f>IF(ISBLANK(Games!E157), "", Games!E157)</f>
        <v/>
      </c>
      <c r="K157" t="str">
        <f>IF(ISBLANK(Games!D157), "",VLOOKUP(I157, 'Pitchers Pre-Season'!$B$2:$X$790, 23, FALSE))</f>
        <v/>
      </c>
      <c r="L157" t="str">
        <f>IF(ISBLANK(Games!E157), "",VLOOKUP(J157, 'Pitchers Pre-Season'!$B$2:$X$790, 23, FALSE))</f>
        <v/>
      </c>
      <c r="M157">
        <f>IF(ISBLANK(Games!D157), Calc!F157, F157+K157)</f>
        <v>1535.7428778604465</v>
      </c>
      <c r="N157">
        <f>IF(ISBLANK(Games!E157), Calc!G157, G157+L157)</f>
        <v>1554.1885466658973</v>
      </c>
      <c r="O157" s="1">
        <f t="shared" si="14"/>
        <v>0.50512503099413764</v>
      </c>
      <c r="P157" s="1">
        <f t="shared" si="15"/>
        <v>0.49487496900586231</v>
      </c>
      <c r="Q157" s="3" t="str">
        <f>Games!N157</f>
        <v/>
      </c>
      <c r="R157" s="1" t="str">
        <f t="shared" si="16"/>
        <v/>
      </c>
      <c r="S157" s="1" t="str">
        <f>IF(ISBLANK(Games!L157), "",IF(Q157=B157, C157, B157))</f>
        <v/>
      </c>
      <c r="T157" s="1" t="str">
        <f t="shared" si="17"/>
        <v>TEX</v>
      </c>
      <c r="U157" s="1" t="str">
        <f t="shared" si="18"/>
        <v>HOU</v>
      </c>
      <c r="V157" s="1">
        <f t="shared" si="19"/>
        <v>1535.7428778604465</v>
      </c>
      <c r="W157" s="1">
        <f t="shared" si="20"/>
        <v>1554.1885466658973</v>
      </c>
    </row>
    <row r="158" spans="1:23" x14ac:dyDescent="0.45">
      <c r="A158" t="str">
        <f>Schedule!A158</f>
        <v>2024-04-08</v>
      </c>
      <c r="B158" t="str">
        <f>Schedule!B158</f>
        <v>COL</v>
      </c>
      <c r="C158" t="str">
        <f>Schedule!C158</f>
        <v>ARI</v>
      </c>
      <c r="D158">
        <f>Schedule!D158</f>
        <v>1418.47649220432</v>
      </c>
      <c r="E158">
        <f>Schedule!E158</f>
        <v>1517.8440011816001</v>
      </c>
      <c r="F158" cm="1">
        <f t="array" ref="F158">_xlfn.XLOOKUP(B158, $T$1:$T157, $V$1:$V157, D158, 0, -1)</f>
        <v>1423.0710497477428</v>
      </c>
      <c r="G158" cm="1">
        <f t="array" ref="G158">_xlfn.XLOOKUP(C158, $U$1:$U157, $W$1:$W157, E158, 0, -1)</f>
        <v>1515.1384034374826</v>
      </c>
      <c r="H158">
        <f>Schedule!F158</f>
        <v>0.22834645669291301</v>
      </c>
      <c r="I158" t="str">
        <f>IF(ISBLANK(Games!D158), "", Games!D158)</f>
        <v/>
      </c>
      <c r="J158" t="str">
        <f>IF(ISBLANK(Games!E158), "", Games!E158)</f>
        <v/>
      </c>
      <c r="K158" t="str">
        <f>IF(ISBLANK(Games!D158), "",VLOOKUP(I158, 'Pitchers Pre-Season'!$B$2:$X$790, 23, FALSE))</f>
        <v/>
      </c>
      <c r="L158" t="str">
        <f>IF(ISBLANK(Games!E158), "",VLOOKUP(J158, 'Pitchers Pre-Season'!$B$2:$X$790, 23, FALSE))</f>
        <v/>
      </c>
      <c r="M158">
        <f>IF(ISBLANK(Games!D158), Calc!F158, F158+K158)</f>
        <v>1423.0710497477428</v>
      </c>
      <c r="N158">
        <f>IF(ISBLANK(Games!E158), Calc!G158, G158+L158)</f>
        <v>1515.1384034374826</v>
      </c>
      <c r="O158" s="1">
        <f t="shared" si="14"/>
        <v>0.48469424687308349</v>
      </c>
      <c r="P158" s="1">
        <f t="shared" si="15"/>
        <v>0.51530575312691651</v>
      </c>
      <c r="Q158" s="3" t="str">
        <f>Games!N158</f>
        <v/>
      </c>
      <c r="R158" s="1" t="str">
        <f t="shared" si="16"/>
        <v/>
      </c>
      <c r="S158" s="1" t="str">
        <f>IF(ISBLANK(Games!L158), "",IF(Q158=B158, C158, B158))</f>
        <v/>
      </c>
      <c r="T158" s="1" t="str">
        <f t="shared" si="17"/>
        <v>COL</v>
      </c>
      <c r="U158" s="1" t="str">
        <f t="shared" si="18"/>
        <v>ARI</v>
      </c>
      <c r="V158" s="1">
        <f t="shared" si="19"/>
        <v>1423.0710497477428</v>
      </c>
      <c r="W158" s="1">
        <f t="shared" si="20"/>
        <v>1515.1384034374826</v>
      </c>
    </row>
    <row r="159" spans="1:23" x14ac:dyDescent="0.45">
      <c r="A159" t="str">
        <f>Schedule!A159</f>
        <v>2024-04-08</v>
      </c>
      <c r="B159" t="str">
        <f>Schedule!B159</f>
        <v>LAA</v>
      </c>
      <c r="C159" t="str">
        <f>Schedule!C159</f>
        <v>TBR</v>
      </c>
      <c r="D159">
        <f>Schedule!D159</f>
        <v>1474.3085107648601</v>
      </c>
      <c r="E159">
        <f>Schedule!E159</f>
        <v>1537.2568075547799</v>
      </c>
      <c r="F159" cm="1">
        <f t="array" ref="F159">_xlfn.XLOOKUP(B159, $T$1:$T158, $V$1:$V158, D159, 0, -1)</f>
        <v>1469.5882041455925</v>
      </c>
      <c r="G159" cm="1">
        <f t="array" ref="G159">_xlfn.XLOOKUP(C159, $U$1:$U158, $W$1:$W158, E159, 0, -1)</f>
        <v>1532.6622500113572</v>
      </c>
      <c r="H159">
        <f>Schedule!F159</f>
        <v>6.8493150684931406E-2</v>
      </c>
      <c r="I159" t="str">
        <f>IF(ISBLANK(Games!D159), "", Games!D159)</f>
        <v/>
      </c>
      <c r="J159" t="str">
        <f>IF(ISBLANK(Games!E159), "", Games!E159)</f>
        <v/>
      </c>
      <c r="K159" t="str">
        <f>IF(ISBLANK(Games!D159), "",VLOOKUP(I159, 'Pitchers Pre-Season'!$B$2:$X$790, 23, FALSE))</f>
        <v/>
      </c>
      <c r="L159" t="str">
        <f>IF(ISBLANK(Games!E159), "",VLOOKUP(J159, 'Pitchers Pre-Season'!$B$2:$X$790, 23, FALSE))</f>
        <v/>
      </c>
      <c r="M159">
        <f>IF(ISBLANK(Games!D159), Calc!F159, F159+K159)</f>
        <v>1469.5882041455925</v>
      </c>
      <c r="N159">
        <f>IF(ISBLANK(Games!E159), Calc!G159, G159+L159)</f>
        <v>1532.6622500113572</v>
      </c>
      <c r="O159" s="1">
        <f t="shared" si="14"/>
        <v>0.4444599439019366</v>
      </c>
      <c r="P159" s="1">
        <f t="shared" si="15"/>
        <v>0.55554005609806345</v>
      </c>
      <c r="Q159" s="3" t="str">
        <f>Games!N159</f>
        <v/>
      </c>
      <c r="R159" s="1" t="str">
        <f t="shared" si="16"/>
        <v/>
      </c>
      <c r="S159" s="1" t="str">
        <f>IF(ISBLANK(Games!L159), "",IF(Q159=B159, C159, B159))</f>
        <v/>
      </c>
      <c r="T159" s="1" t="str">
        <f t="shared" si="17"/>
        <v>LAA</v>
      </c>
      <c r="U159" s="1" t="str">
        <f t="shared" si="18"/>
        <v>TBR</v>
      </c>
      <c r="V159" s="1">
        <f t="shared" si="19"/>
        <v>1469.5882041455925</v>
      </c>
      <c r="W159" s="1">
        <f t="shared" si="20"/>
        <v>1532.6622500113572</v>
      </c>
    </row>
    <row r="160" spans="1:23" x14ac:dyDescent="0.45">
      <c r="A160" t="str">
        <f>Schedule!A160</f>
        <v>2024-04-08</v>
      </c>
      <c r="B160" t="str">
        <f>Schedule!B160</f>
        <v>SDP</v>
      </c>
      <c r="C160" t="str">
        <f>Schedule!C160</f>
        <v>CHC</v>
      </c>
      <c r="D160">
        <f>Schedule!D160</f>
        <v>1513.7838452168801</v>
      </c>
      <c r="E160">
        <f>Schedule!E160</f>
        <v>1514.0316812078199</v>
      </c>
      <c r="F160" cm="1">
        <f t="array" ref="F160">_xlfn.XLOOKUP(B160, $T$1:$T159, $V$1:$V159, D160, 0, -1)</f>
        <v>1502.9671207118124</v>
      </c>
      <c r="G160" cm="1">
        <f t="array" ref="G160">_xlfn.XLOOKUP(C160, $U$1:$U159, $W$1:$W159, E160, 0, -1)</f>
        <v>1510.9500841970262</v>
      </c>
      <c r="H160">
        <f>Schedule!F160</f>
        <v>2.9239766081871298E-2</v>
      </c>
      <c r="I160" t="str">
        <f>IF(ISBLANK(Games!D160), "", Games!D160)</f>
        <v/>
      </c>
      <c r="J160" t="str">
        <f>IF(ISBLANK(Games!E160), "", Games!E160)</f>
        <v/>
      </c>
      <c r="K160" t="str">
        <f>IF(ISBLANK(Games!D160), "",VLOOKUP(I160, 'Pitchers Pre-Season'!$B$2:$X$790, 23, FALSE))</f>
        <v/>
      </c>
      <c r="L160" t="str">
        <f>IF(ISBLANK(Games!E160), "",VLOOKUP(J160, 'Pitchers Pre-Season'!$B$2:$X$790, 23, FALSE))</f>
        <v/>
      </c>
      <c r="M160">
        <f>IF(ISBLANK(Games!D160), Calc!F160, F160+K160)</f>
        <v>1502.9671207118124</v>
      </c>
      <c r="N160">
        <f>IF(ISBLANK(Games!E160), Calc!G160, G160+L160)</f>
        <v>1510.9500841970262</v>
      </c>
      <c r="O160" s="1">
        <f t="shared" si="14"/>
        <v>0.50313349637205773</v>
      </c>
      <c r="P160" s="1">
        <f t="shared" si="15"/>
        <v>0.49686650362794227</v>
      </c>
      <c r="Q160" s="3" t="str">
        <f>Games!N160</f>
        <v/>
      </c>
      <c r="R160" s="1" t="str">
        <f t="shared" si="16"/>
        <v/>
      </c>
      <c r="S160" s="1" t="str">
        <f>IF(ISBLANK(Games!L160), "",IF(Q160=B160, C160, B160))</f>
        <v/>
      </c>
      <c r="T160" s="1" t="str">
        <f t="shared" si="17"/>
        <v>SDP</v>
      </c>
      <c r="U160" s="1" t="str">
        <f t="shared" si="18"/>
        <v>CHC</v>
      </c>
      <c r="V160" s="1">
        <f t="shared" si="19"/>
        <v>1502.9671207118124</v>
      </c>
      <c r="W160" s="1">
        <f t="shared" si="20"/>
        <v>1510.9500841970262</v>
      </c>
    </row>
    <row r="161" spans="1:23" x14ac:dyDescent="0.45">
      <c r="A161" t="str">
        <f>Schedule!A161</f>
        <v>2024-04-08</v>
      </c>
      <c r="B161" t="str">
        <f>Schedule!B161</f>
        <v>SFG</v>
      </c>
      <c r="C161" t="str">
        <f>Schedule!C161</f>
        <v>WAS</v>
      </c>
      <c r="D161">
        <f>Schedule!D161</f>
        <v>1501.1235706124401</v>
      </c>
      <c r="E161">
        <f>Schedule!E161</f>
        <v>1422.7330514932301</v>
      </c>
      <c r="F161" cm="1">
        <f t="array" ref="F161">_xlfn.XLOOKUP(B161, $T$1:$T160, $V$1:$V160, D161, 0, -1)</f>
        <v>1506.8907435815931</v>
      </c>
      <c r="G161" cm="1">
        <f t="array" ref="G161">_xlfn.XLOOKUP(C161, $U$1:$U160, $W$1:$W160, E161, 0, -1)</f>
        <v>1420.7057667976087</v>
      </c>
      <c r="H161">
        <f>Schedule!F161</f>
        <v>0.1125</v>
      </c>
      <c r="I161" t="str">
        <f>IF(ISBLANK(Games!D161), "", Games!D161)</f>
        <v/>
      </c>
      <c r="J161" t="str">
        <f>IF(ISBLANK(Games!E161), "", Games!E161)</f>
        <v/>
      </c>
      <c r="K161" t="str">
        <f>IF(ISBLANK(Games!D161), "",VLOOKUP(I161, 'Pitchers Pre-Season'!$B$2:$X$790, 23, FALSE))</f>
        <v/>
      </c>
      <c r="L161" t="str">
        <f>IF(ISBLANK(Games!E161), "",VLOOKUP(J161, 'Pitchers Pre-Season'!$B$2:$X$790, 23, FALSE))</f>
        <v/>
      </c>
      <c r="M161">
        <f>IF(ISBLANK(Games!D161), Calc!F161, F161+K161)</f>
        <v>1506.8907435815931</v>
      </c>
      <c r="N161">
        <f>IF(ISBLANK(Games!E161), Calc!G161, G161+L161)</f>
        <v>1420.7057667976087</v>
      </c>
      <c r="O161" s="1">
        <f t="shared" si="14"/>
        <v>0.67779722726831104</v>
      </c>
      <c r="P161" s="1">
        <f t="shared" si="15"/>
        <v>0.3222027727316889</v>
      </c>
      <c r="Q161" s="3" t="str">
        <f>Games!N161</f>
        <v/>
      </c>
      <c r="R161" s="1" t="str">
        <f t="shared" si="16"/>
        <v/>
      </c>
      <c r="S161" s="1" t="str">
        <f>IF(ISBLANK(Games!L161), "",IF(Q161=B161, C161, B161))</f>
        <v/>
      </c>
      <c r="T161" s="1" t="str">
        <f t="shared" si="17"/>
        <v>SFG</v>
      </c>
      <c r="U161" s="1" t="str">
        <f t="shared" si="18"/>
        <v>WAS</v>
      </c>
      <c r="V161" s="1">
        <f t="shared" si="19"/>
        <v>1506.8907435815931</v>
      </c>
      <c r="W161" s="1">
        <f t="shared" si="20"/>
        <v>1420.7057667976087</v>
      </c>
    </row>
    <row r="162" spans="1:23" x14ac:dyDescent="0.45">
      <c r="A162" t="str">
        <f>Schedule!A162</f>
        <v>2024-04-09</v>
      </c>
      <c r="B162" t="str">
        <f>Schedule!B162</f>
        <v>PIT</v>
      </c>
      <c r="C162" t="str">
        <f>Schedule!C162</f>
        <v>DET</v>
      </c>
      <c r="D162">
        <f>Schedule!D162</f>
        <v>1468.3919248330999</v>
      </c>
      <c r="E162">
        <f>Schedule!E162</f>
        <v>1477.56939209144</v>
      </c>
      <c r="F162" cm="1">
        <f t="array" ref="F162">_xlfn.XLOOKUP(B162, $T$1:$T161, $V$1:$V161, D162, 0, -1)</f>
        <v>1464.4120897083565</v>
      </c>
      <c r="G162" cm="1">
        <f t="array" ref="G162">_xlfn.XLOOKUP(C162, $U$1:$U161, $W$1:$W161, E162, 0, -1)</f>
        <v>1495.7868779460348</v>
      </c>
      <c r="H162">
        <f>Schedule!F162</f>
        <v>5.7971014492753603E-2</v>
      </c>
      <c r="I162" t="str">
        <f>IF(ISBLANK(Games!D162), "", Games!D162)</f>
        <v/>
      </c>
      <c r="J162" t="str">
        <f>IF(ISBLANK(Games!E162), "", Games!E162)</f>
        <v/>
      </c>
      <c r="K162" t="str">
        <f>IF(ISBLANK(Games!D162), "",VLOOKUP(I162, 'Pitchers Pre-Season'!$B$2:$X$790, 23, FALSE))</f>
        <v/>
      </c>
      <c r="L162" t="str">
        <f>IF(ISBLANK(Games!E162), "",VLOOKUP(J162, 'Pitchers Pre-Season'!$B$2:$X$790, 23, FALSE))</f>
        <v/>
      </c>
      <c r="M162">
        <f>IF(ISBLANK(Games!D162), Calc!F162, F162+K162)</f>
        <v>1464.4120897083565</v>
      </c>
      <c r="N162">
        <f>IF(ISBLANK(Games!E162), Calc!G162, G162+L162)</f>
        <v>1495.7868779460348</v>
      </c>
      <c r="O162" s="1">
        <f t="shared" si="14"/>
        <v>0.48395589335880329</v>
      </c>
      <c r="P162" s="1">
        <f t="shared" si="15"/>
        <v>0.51604410664119671</v>
      </c>
      <c r="Q162" s="3" t="str">
        <f>Games!N162</f>
        <v/>
      </c>
      <c r="R162" s="1" t="str">
        <f t="shared" si="16"/>
        <v/>
      </c>
      <c r="S162" s="1" t="str">
        <f>IF(ISBLANK(Games!L162), "",IF(Q162=B162, C162, B162))</f>
        <v/>
      </c>
      <c r="T162" s="1" t="str">
        <f t="shared" si="17"/>
        <v>PIT</v>
      </c>
      <c r="U162" s="1" t="str">
        <f t="shared" si="18"/>
        <v>DET</v>
      </c>
      <c r="V162" s="1">
        <f t="shared" si="19"/>
        <v>1464.4120897083565</v>
      </c>
      <c r="W162" s="1">
        <f t="shared" si="20"/>
        <v>1495.7868779460348</v>
      </c>
    </row>
    <row r="163" spans="1:23" x14ac:dyDescent="0.45">
      <c r="A163" t="str">
        <f>Schedule!A163</f>
        <v>2024-04-09</v>
      </c>
      <c r="B163" t="str">
        <f>Schedule!B163</f>
        <v>BOS</v>
      </c>
      <c r="C163" t="str">
        <f>Schedule!C163</f>
        <v>BAL</v>
      </c>
      <c r="D163">
        <f>Schedule!D163</f>
        <v>1500.26839934439</v>
      </c>
      <c r="E163">
        <f>Schedule!E163</f>
        <v>1535.1075395159701</v>
      </c>
      <c r="F163" cm="1">
        <f t="array" ref="F163">_xlfn.XLOOKUP(B163, $T$1:$T162, $V$1:$V162, D163, 0, -1)</f>
        <v>1500.26839934439</v>
      </c>
      <c r="G163" cm="1">
        <f t="array" ref="G163">_xlfn.XLOOKUP(C163, $U$1:$U162, $W$1:$W162, E163, 0, -1)</f>
        <v>1539.0873746407135</v>
      </c>
      <c r="H163">
        <f>Schedule!F163</f>
        <v>5.1282051282051398E-2</v>
      </c>
      <c r="I163" t="str">
        <f>IF(ISBLANK(Games!D163), "", Games!D163)</f>
        <v/>
      </c>
      <c r="J163" t="str">
        <f>IF(ISBLANK(Games!E163), "", Games!E163)</f>
        <v/>
      </c>
      <c r="K163" t="str">
        <f>IF(ISBLANK(Games!D163), "",VLOOKUP(I163, 'Pitchers Pre-Season'!$B$2:$X$790, 23, FALSE))</f>
        <v/>
      </c>
      <c r="L163" t="str">
        <f>IF(ISBLANK(Games!E163), "",VLOOKUP(J163, 'Pitchers Pre-Season'!$B$2:$X$790, 23, FALSE))</f>
        <v/>
      </c>
      <c r="M163">
        <f>IF(ISBLANK(Games!D163), Calc!F163, F163+K163)</f>
        <v>1500.26839934439</v>
      </c>
      <c r="N163">
        <f>IF(ISBLANK(Games!E163), Calc!G163, G163+L163)</f>
        <v>1539.0873746407135</v>
      </c>
      <c r="O163" s="1">
        <f t="shared" si="14"/>
        <v>0.47000733978250353</v>
      </c>
      <c r="P163" s="1">
        <f t="shared" si="15"/>
        <v>0.52999266021749658</v>
      </c>
      <c r="Q163" s="3" t="str">
        <f>Games!N163</f>
        <v/>
      </c>
      <c r="R163" s="1" t="str">
        <f t="shared" si="16"/>
        <v/>
      </c>
      <c r="S163" s="1" t="str">
        <f>IF(ISBLANK(Games!L163), "",IF(Q163=B163, C163, B163))</f>
        <v/>
      </c>
      <c r="T163" s="1" t="str">
        <f t="shared" si="17"/>
        <v>BOS</v>
      </c>
      <c r="U163" s="1" t="str">
        <f t="shared" si="18"/>
        <v>BAL</v>
      </c>
      <c r="V163" s="1">
        <f t="shared" si="19"/>
        <v>1500.26839934439</v>
      </c>
      <c r="W163" s="1">
        <f t="shared" si="20"/>
        <v>1539.0873746407135</v>
      </c>
    </row>
    <row r="164" spans="1:23" x14ac:dyDescent="0.45">
      <c r="A164" t="str">
        <f>Schedule!A164</f>
        <v>2024-04-09</v>
      </c>
      <c r="B164" t="str">
        <f>Schedule!B164</f>
        <v>CLE</v>
      </c>
      <c r="C164" t="str">
        <f>Schedule!C164</f>
        <v>CHW</v>
      </c>
      <c r="D164">
        <f>Schedule!D164</f>
        <v>1503.8938502056101</v>
      </c>
      <c r="E164">
        <f>Schedule!E164</f>
        <v>1433.33420073452</v>
      </c>
      <c r="F164" cm="1">
        <f t="array" ref="F164">_xlfn.XLOOKUP(B164, $T$1:$T163, $V$1:$V163, D164, 0, -1)</f>
        <v>1503.8938502056101</v>
      </c>
      <c r="G164" cm="1">
        <f t="array" ref="G164">_xlfn.XLOOKUP(C164, $U$1:$U163, $W$1:$W163, E164, 0, -1)</f>
        <v>1425.4820043556863</v>
      </c>
      <c r="H164">
        <f>Schedule!F164</f>
        <v>4.7619047619047603E-2</v>
      </c>
      <c r="I164" t="str">
        <f>IF(ISBLANK(Games!D164), "", Games!D164)</f>
        <v/>
      </c>
      <c r="J164" t="str">
        <f>IF(ISBLANK(Games!E164), "", Games!E164)</f>
        <v/>
      </c>
      <c r="K164" t="str">
        <f>IF(ISBLANK(Games!D164), "",VLOOKUP(I164, 'Pitchers Pre-Season'!$B$2:$X$790, 23, FALSE))</f>
        <v/>
      </c>
      <c r="L164" t="str">
        <f>IF(ISBLANK(Games!E164), "",VLOOKUP(J164, 'Pitchers Pre-Season'!$B$2:$X$790, 23, FALSE))</f>
        <v/>
      </c>
      <c r="M164">
        <f>IF(ISBLANK(Games!D164), Calc!F164, F164+K164)</f>
        <v>1503.8938502056101</v>
      </c>
      <c r="N164">
        <f>IF(ISBLANK(Games!E164), Calc!G164, G164+L164)</f>
        <v>1425.4820043556863</v>
      </c>
      <c r="O164" s="1">
        <f t="shared" si="14"/>
        <v>0.63477559527623439</v>
      </c>
      <c r="P164" s="1">
        <f t="shared" si="15"/>
        <v>0.36522440472376577</v>
      </c>
      <c r="Q164" s="3" t="str">
        <f>Games!N164</f>
        <v/>
      </c>
      <c r="R164" s="1" t="str">
        <f t="shared" si="16"/>
        <v/>
      </c>
      <c r="S164" s="1" t="str">
        <f>IF(ISBLANK(Games!L164), "",IF(Q164=B164, C164, B164))</f>
        <v/>
      </c>
      <c r="T164" s="1" t="str">
        <f t="shared" si="17"/>
        <v>CLE</v>
      </c>
      <c r="U164" s="1" t="str">
        <f t="shared" si="18"/>
        <v>CHW</v>
      </c>
      <c r="V164" s="1">
        <f t="shared" si="19"/>
        <v>1503.8938502056101</v>
      </c>
      <c r="W164" s="1">
        <f t="shared" si="20"/>
        <v>1425.4820043556863</v>
      </c>
    </row>
    <row r="165" spans="1:23" x14ac:dyDescent="0.45">
      <c r="A165" t="str">
        <f>Schedule!A165</f>
        <v>2024-04-09</v>
      </c>
      <c r="B165" t="str">
        <f>Schedule!B165</f>
        <v>CIN</v>
      </c>
      <c r="C165" t="str">
        <f>Schedule!C165</f>
        <v>MIL</v>
      </c>
      <c r="D165">
        <f>Schedule!D165</f>
        <v>1496.2510574284499</v>
      </c>
      <c r="E165">
        <f>Schedule!E165</f>
        <v>1511.74507850229</v>
      </c>
      <c r="F165" cm="1">
        <f t="array" ref="F165">_xlfn.XLOOKUP(B165, $T$1:$T164, $V$1:$V164, D165, 0, -1)</f>
        <v>1493.1662146218293</v>
      </c>
      <c r="G165" cm="1">
        <f t="array" ref="G165">_xlfn.XLOOKUP(C165, $U$1:$U164, $W$1:$W164, E165, 0, -1)</f>
        <v>1527.5334034496079</v>
      </c>
      <c r="H165">
        <f>Schedule!F165</f>
        <v>-1.38888888888888E-2</v>
      </c>
      <c r="I165" t="str">
        <f>IF(ISBLANK(Games!D165), "", Games!D165)</f>
        <v/>
      </c>
      <c r="J165" t="str">
        <f>IF(ISBLANK(Games!E165), "", Games!E165)</f>
        <v/>
      </c>
      <c r="K165" t="str">
        <f>IF(ISBLANK(Games!D165), "",VLOOKUP(I165, 'Pitchers Pre-Season'!$B$2:$X$790, 23, FALSE))</f>
        <v/>
      </c>
      <c r="L165" t="str">
        <f>IF(ISBLANK(Games!E165), "",VLOOKUP(J165, 'Pitchers Pre-Season'!$B$2:$X$790, 23, FALSE))</f>
        <v/>
      </c>
      <c r="M165">
        <f>IF(ISBLANK(Games!D165), Calc!F165, F165+K165)</f>
        <v>1493.1662146218293</v>
      </c>
      <c r="N165">
        <f>IF(ISBLANK(Games!E165), Calc!G165, G165+L165)</f>
        <v>1527.5334034496079</v>
      </c>
      <c r="O165" s="1">
        <f t="shared" si="14"/>
        <v>0.44375787502164726</v>
      </c>
      <c r="P165" s="1">
        <f t="shared" si="15"/>
        <v>0.55624212497835279</v>
      </c>
      <c r="Q165" s="3" t="str">
        <f>Games!N165</f>
        <v/>
      </c>
      <c r="R165" s="1" t="str">
        <f t="shared" si="16"/>
        <v/>
      </c>
      <c r="S165" s="1" t="str">
        <f>IF(ISBLANK(Games!L165), "",IF(Q165=B165, C165, B165))</f>
        <v/>
      </c>
      <c r="T165" s="1" t="str">
        <f t="shared" si="17"/>
        <v>CIN</v>
      </c>
      <c r="U165" s="1" t="str">
        <f t="shared" si="18"/>
        <v>MIL</v>
      </c>
      <c r="V165" s="1">
        <f t="shared" si="19"/>
        <v>1493.1662146218293</v>
      </c>
      <c r="W165" s="1">
        <f t="shared" si="20"/>
        <v>1527.5334034496079</v>
      </c>
    </row>
    <row r="166" spans="1:23" x14ac:dyDescent="0.45">
      <c r="A166" t="str">
        <f>Schedule!A166</f>
        <v>2024-04-09</v>
      </c>
      <c r="B166" t="str">
        <f>Schedule!B166</f>
        <v>NYY</v>
      </c>
      <c r="C166" t="str">
        <f>Schedule!C166</f>
        <v>MIA</v>
      </c>
      <c r="D166">
        <f>Schedule!D166</f>
        <v>1539.4562396036399</v>
      </c>
      <c r="E166">
        <f>Schedule!E166</f>
        <v>1488.4482383178499</v>
      </c>
      <c r="F166" cm="1">
        <f t="array" ref="F166">_xlfn.XLOOKUP(B166, $T$1:$T165, $V$1:$V165, D166, 0, -1)</f>
        <v>1533.7203518335739</v>
      </c>
      <c r="G166" cm="1">
        <f t="array" ref="G166">_xlfn.XLOOKUP(C166, $U$1:$U165, $W$1:$W165, E166, 0, -1)</f>
        <v>1484.370768699393</v>
      </c>
      <c r="H166">
        <f>Schedule!F166</f>
        <v>9.3922651933701695E-2</v>
      </c>
      <c r="I166" t="str">
        <f>IF(ISBLANK(Games!D166), "", Games!D166)</f>
        <v/>
      </c>
      <c r="J166" t="str">
        <f>IF(ISBLANK(Games!E166), "", Games!E166)</f>
        <v/>
      </c>
      <c r="K166" t="str">
        <f>IF(ISBLANK(Games!D166), "",VLOOKUP(I166, 'Pitchers Pre-Season'!$B$2:$X$790, 23, FALSE))</f>
        <v/>
      </c>
      <c r="L166" t="str">
        <f>IF(ISBLANK(Games!E166), "",VLOOKUP(J166, 'Pitchers Pre-Season'!$B$2:$X$790, 23, FALSE))</f>
        <v/>
      </c>
      <c r="M166">
        <f>IF(ISBLANK(Games!D166), Calc!F166, F166+K166)</f>
        <v>1533.7203518335739</v>
      </c>
      <c r="N166">
        <f>IF(ISBLANK(Games!E166), Calc!G166, G166+L166)</f>
        <v>1484.370768699393</v>
      </c>
      <c r="O166" s="1">
        <f t="shared" si="14"/>
        <v>0.61750729497301227</v>
      </c>
      <c r="P166" s="1">
        <f t="shared" si="15"/>
        <v>0.38249270502698773</v>
      </c>
      <c r="Q166" s="3" t="str">
        <f>Games!N166</f>
        <v/>
      </c>
      <c r="R166" s="1" t="str">
        <f t="shared" si="16"/>
        <v/>
      </c>
      <c r="S166" s="1" t="str">
        <f>IF(ISBLANK(Games!L166), "",IF(Q166=B166, C166, B166))</f>
        <v/>
      </c>
      <c r="T166" s="1" t="str">
        <f t="shared" si="17"/>
        <v>NYY</v>
      </c>
      <c r="U166" s="1" t="str">
        <f t="shared" si="18"/>
        <v>MIA</v>
      </c>
      <c r="V166" s="1">
        <f t="shared" si="19"/>
        <v>1533.7203518335739</v>
      </c>
      <c r="W166" s="1">
        <f t="shared" si="20"/>
        <v>1484.370768699393</v>
      </c>
    </row>
    <row r="167" spans="1:23" x14ac:dyDescent="0.45">
      <c r="A167" t="str">
        <f>Schedule!A167</f>
        <v>2024-04-09</v>
      </c>
      <c r="B167" t="str">
        <f>Schedule!B167</f>
        <v>TOR</v>
      </c>
      <c r="C167" t="str">
        <f>Schedule!C167</f>
        <v>SEA</v>
      </c>
      <c r="D167">
        <f>Schedule!D167</f>
        <v>1536.86484917293</v>
      </c>
      <c r="E167">
        <f>Schedule!E167</f>
        <v>1526.2027098211199</v>
      </c>
      <c r="F167" cm="1">
        <f t="array" ref="F167">_xlfn.XLOOKUP(B167, $T$1:$T166, $V$1:$V166, D167, 0, -1)</f>
        <v>1536.86484917293</v>
      </c>
      <c r="G167" cm="1">
        <f t="array" ref="G167">_xlfn.XLOOKUP(C167, $U$1:$U166, $W$1:$W166, E167, 0, -1)</f>
        <v>1521.2700100017432</v>
      </c>
      <c r="H167">
        <f>Schedule!F167</f>
        <v>-5.5248618784530601E-3</v>
      </c>
      <c r="I167" t="str">
        <f>IF(ISBLANK(Games!D167), "", Games!D167)</f>
        <v/>
      </c>
      <c r="J167" t="str">
        <f>IF(ISBLANK(Games!E167), "", Games!E167)</f>
        <v/>
      </c>
      <c r="K167" t="str">
        <f>IF(ISBLANK(Games!D167), "",VLOOKUP(I167, 'Pitchers Pre-Season'!$B$2:$X$790, 23, FALSE))</f>
        <v/>
      </c>
      <c r="L167" t="str">
        <f>IF(ISBLANK(Games!E167), "",VLOOKUP(J167, 'Pitchers Pre-Season'!$B$2:$X$790, 23, FALSE))</f>
        <v/>
      </c>
      <c r="M167">
        <f>IF(ISBLANK(Games!D167), Calc!F167, F167+K167)</f>
        <v>1536.86484917293</v>
      </c>
      <c r="N167">
        <f>IF(ISBLANK(Games!E167), Calc!G167, G167+L167)</f>
        <v>1521.2700100017432</v>
      </c>
      <c r="O167" s="1">
        <f t="shared" si="14"/>
        <v>0.51966528690498159</v>
      </c>
      <c r="P167" s="1">
        <f t="shared" si="15"/>
        <v>0.4803347130950183</v>
      </c>
      <c r="Q167" s="3" t="str">
        <f>Games!N167</f>
        <v/>
      </c>
      <c r="R167" s="1" t="str">
        <f t="shared" si="16"/>
        <v/>
      </c>
      <c r="S167" s="1" t="str">
        <f>IF(ISBLANK(Games!L167), "",IF(Q167=B167, C167, B167))</f>
        <v/>
      </c>
      <c r="T167" s="1" t="str">
        <f t="shared" si="17"/>
        <v>TOR</v>
      </c>
      <c r="U167" s="1" t="str">
        <f t="shared" si="18"/>
        <v>SEA</v>
      </c>
      <c r="V167" s="1">
        <f t="shared" si="19"/>
        <v>1536.86484917293</v>
      </c>
      <c r="W167" s="1">
        <f t="shared" si="20"/>
        <v>1521.2700100017432</v>
      </c>
    </row>
    <row r="168" spans="1:23" x14ac:dyDescent="0.45">
      <c r="A168" t="str">
        <f>Schedule!A168</f>
        <v>2024-04-09</v>
      </c>
      <c r="B168" t="str">
        <f>Schedule!B168</f>
        <v>ATL</v>
      </c>
      <c r="C168" t="str">
        <f>Schedule!C168</f>
        <v>NYM</v>
      </c>
      <c r="D168">
        <f>Schedule!D168</f>
        <v>1590.545270505</v>
      </c>
      <c r="E168">
        <f>Schedule!E168</f>
        <v>1505.1761432511801</v>
      </c>
      <c r="F168" cm="1">
        <f t="array" ref="F168">_xlfn.XLOOKUP(B168, $T$1:$T167, $V$1:$V167, D168, 0, -1)</f>
        <v>1593.2508682491175</v>
      </c>
      <c r="G168" cm="1">
        <f t="array" ref="G168">_xlfn.XLOOKUP(C168, $U$1:$U167, $W$1:$W167, E168, 0, -1)</f>
        <v>1510.288270753422</v>
      </c>
      <c r="H168">
        <f>Schedule!F168</f>
        <v>4.3902439024390297E-2</v>
      </c>
      <c r="I168" t="str">
        <f>IF(ISBLANK(Games!D168), "", Games!D168)</f>
        <v/>
      </c>
      <c r="J168" t="str">
        <f>IF(ISBLANK(Games!E168), "", Games!E168)</f>
        <v/>
      </c>
      <c r="K168" t="str">
        <f>IF(ISBLANK(Games!D168), "",VLOOKUP(I168, 'Pitchers Pre-Season'!$B$2:$X$790, 23, FALSE))</f>
        <v/>
      </c>
      <c r="L168" t="str">
        <f>IF(ISBLANK(Games!E168), "",VLOOKUP(J168, 'Pitchers Pre-Season'!$B$2:$X$790, 23, FALSE))</f>
        <v/>
      </c>
      <c r="M168">
        <f>IF(ISBLANK(Games!D168), Calc!F168, F168+K168)</f>
        <v>1593.2508682491175</v>
      </c>
      <c r="N168">
        <f>IF(ISBLANK(Games!E168), Calc!G168, G168+L168)</f>
        <v>1510.288270753422</v>
      </c>
      <c r="O168" s="1">
        <f t="shared" si="14"/>
        <v>0.63912538127673868</v>
      </c>
      <c r="P168" s="1">
        <f t="shared" si="15"/>
        <v>0.36087461872326143</v>
      </c>
      <c r="Q168" s="3" t="str">
        <f>Games!N168</f>
        <v/>
      </c>
      <c r="R168" s="1" t="str">
        <f t="shared" si="16"/>
        <v/>
      </c>
      <c r="S168" s="1" t="str">
        <f>IF(ISBLANK(Games!L168), "",IF(Q168=B168, C168, B168))</f>
        <v/>
      </c>
      <c r="T168" s="1" t="str">
        <f t="shared" si="17"/>
        <v>ATL</v>
      </c>
      <c r="U168" s="1" t="str">
        <f t="shared" si="18"/>
        <v>NYM</v>
      </c>
      <c r="V168" s="1">
        <f t="shared" si="19"/>
        <v>1593.2508682491175</v>
      </c>
      <c r="W168" s="1">
        <f t="shared" si="20"/>
        <v>1510.288270753422</v>
      </c>
    </row>
    <row r="169" spans="1:23" x14ac:dyDescent="0.45">
      <c r="A169" t="str">
        <f>Schedule!A169</f>
        <v>2024-04-09</v>
      </c>
      <c r="B169" t="str">
        <f>Schedule!B169</f>
        <v>KCR</v>
      </c>
      <c r="C169" t="str">
        <f>Schedule!C169</f>
        <v>HOU</v>
      </c>
      <c r="D169">
        <f>Schedule!D169</f>
        <v>1455.5883504191299</v>
      </c>
      <c r="E169">
        <f>Schedule!E169</f>
        <v>1559.22207084247</v>
      </c>
      <c r="F169" cm="1">
        <f t="array" ref="F169">_xlfn.XLOOKUP(B169, $T$1:$T168, $V$1:$V168, D169, 0, -1)</f>
        <v>1459.3647323881944</v>
      </c>
      <c r="G169" cm="1">
        <f t="array" ref="G169">_xlfn.XLOOKUP(C169, $U$1:$U168, $W$1:$W168, E169, 0, -1)</f>
        <v>1554.1885466658973</v>
      </c>
      <c r="H169">
        <f>Schedule!F169</f>
        <v>0.19008264462809901</v>
      </c>
      <c r="I169" t="str">
        <f>IF(ISBLANK(Games!D169), "", Games!D169)</f>
        <v/>
      </c>
      <c r="J169" t="str">
        <f>IF(ISBLANK(Games!E169), "", Games!E169)</f>
        <v/>
      </c>
      <c r="K169" t="str">
        <f>IF(ISBLANK(Games!D169), "",VLOOKUP(I169, 'Pitchers Pre-Season'!$B$2:$X$790, 23, FALSE))</f>
        <v/>
      </c>
      <c r="L169" t="str">
        <f>IF(ISBLANK(Games!E169), "",VLOOKUP(J169, 'Pitchers Pre-Season'!$B$2:$X$790, 23, FALSE))</f>
        <v/>
      </c>
      <c r="M169">
        <f>IF(ISBLANK(Games!D169), Calc!F169, F169+K169)</f>
        <v>1459.3647323881944</v>
      </c>
      <c r="N169">
        <f>IF(ISBLANK(Games!E169), Calc!G169, G169+L169)</f>
        <v>1554.1885466658973</v>
      </c>
      <c r="O169" s="1">
        <f t="shared" si="14"/>
        <v>0.46186915527007061</v>
      </c>
      <c r="P169" s="1">
        <f t="shared" si="15"/>
        <v>0.53813084472992945</v>
      </c>
      <c r="Q169" s="3" t="str">
        <f>Games!N169</f>
        <v/>
      </c>
      <c r="R169" s="1" t="str">
        <f t="shared" si="16"/>
        <v/>
      </c>
      <c r="S169" s="1" t="str">
        <f>IF(ISBLANK(Games!L169), "",IF(Q169=B169, C169, B169))</f>
        <v/>
      </c>
      <c r="T169" s="1" t="str">
        <f t="shared" si="17"/>
        <v>KCR</v>
      </c>
      <c r="U169" s="1" t="str">
        <f t="shared" si="18"/>
        <v>HOU</v>
      </c>
      <c r="V169" s="1">
        <f t="shared" si="19"/>
        <v>1459.3647323881944</v>
      </c>
      <c r="W169" s="1">
        <f t="shared" si="20"/>
        <v>1554.1885466658973</v>
      </c>
    </row>
    <row r="170" spans="1:23" x14ac:dyDescent="0.45">
      <c r="A170" t="str">
        <f>Schedule!A170</f>
        <v>2024-04-09</v>
      </c>
      <c r="B170" t="str">
        <f>Schedule!B170</f>
        <v>MIN</v>
      </c>
      <c r="C170" t="str">
        <f>Schedule!C170</f>
        <v>LAD</v>
      </c>
      <c r="D170">
        <f>Schedule!D170</f>
        <v>1535.44519643647</v>
      </c>
      <c r="E170">
        <f>Schedule!E170</f>
        <v>1588.6730971234199</v>
      </c>
      <c r="F170" cm="1">
        <f t="array" ref="F170">_xlfn.XLOOKUP(B170, $T$1:$T169, $V$1:$V169, D170, 0, -1)</f>
        <v>1529.2726034226744</v>
      </c>
      <c r="G170" cm="1">
        <f t="array" ref="G170">_xlfn.XLOOKUP(C170, $U$1:$U169, $W$1:$W169, E170, 0, -1)</f>
        <v>1587.2549754385982</v>
      </c>
      <c r="H170">
        <f>Schedule!F170</f>
        <v>0.12727272727272701</v>
      </c>
      <c r="I170" t="str">
        <f>IF(ISBLANK(Games!D170), "", Games!D170)</f>
        <v/>
      </c>
      <c r="J170" t="str">
        <f>IF(ISBLANK(Games!E170), "", Games!E170)</f>
        <v/>
      </c>
      <c r="K170" t="str">
        <f>IF(ISBLANK(Games!D170), "",VLOOKUP(I170, 'Pitchers Pre-Season'!$B$2:$X$790, 23, FALSE))</f>
        <v/>
      </c>
      <c r="L170" t="str">
        <f>IF(ISBLANK(Games!E170), "",VLOOKUP(J170, 'Pitchers Pre-Season'!$B$2:$X$790, 23, FALSE))</f>
        <v/>
      </c>
      <c r="M170">
        <f>IF(ISBLANK(Games!D170), Calc!F170, F170+K170)</f>
        <v>1529.2726034226744</v>
      </c>
      <c r="N170">
        <f>IF(ISBLANK(Games!E170), Calc!G170, G170+L170)</f>
        <v>1587.2549754385982</v>
      </c>
      <c r="O170" s="1">
        <f t="shared" si="14"/>
        <v>0.48095915354008278</v>
      </c>
      <c r="P170" s="1">
        <f t="shared" si="15"/>
        <v>0.51904084645991733</v>
      </c>
      <c r="Q170" s="3" t="str">
        <f>Games!N170</f>
        <v/>
      </c>
      <c r="R170" s="1" t="str">
        <f t="shared" si="16"/>
        <v/>
      </c>
      <c r="S170" s="1" t="str">
        <f>IF(ISBLANK(Games!L170), "",IF(Q170=B170, C170, B170))</f>
        <v/>
      </c>
      <c r="T170" s="1" t="str">
        <f t="shared" si="17"/>
        <v>MIN</v>
      </c>
      <c r="U170" s="1" t="str">
        <f t="shared" si="18"/>
        <v>LAD</v>
      </c>
      <c r="V170" s="1">
        <f t="shared" si="19"/>
        <v>1529.2726034226744</v>
      </c>
      <c r="W170" s="1">
        <f t="shared" si="20"/>
        <v>1587.2549754385982</v>
      </c>
    </row>
    <row r="171" spans="1:23" x14ac:dyDescent="0.45">
      <c r="A171" t="str">
        <f>Schedule!A171</f>
        <v>2024-04-09</v>
      </c>
      <c r="B171" t="str">
        <f>Schedule!B171</f>
        <v>STL</v>
      </c>
      <c r="C171" t="str">
        <f>Schedule!C171</f>
        <v>PHI</v>
      </c>
      <c r="D171">
        <f>Schedule!D171</f>
        <v>1506.4629567151301</v>
      </c>
      <c r="E171">
        <f>Schedule!E171</f>
        <v>1537.03223861109</v>
      </c>
      <c r="F171" cm="1">
        <f t="array" ref="F171">_xlfn.XLOOKUP(B171, $T$1:$T170, $V$1:$V170, D171, 0, -1)</f>
        <v>1510.540426333587</v>
      </c>
      <c r="G171" cm="1">
        <f t="array" ref="G171">_xlfn.XLOOKUP(C171, $U$1:$U170, $W$1:$W170, E171, 0, -1)</f>
        <v>1539.4111659163295</v>
      </c>
      <c r="H171">
        <f>Schedule!F171</f>
        <v>7.3170731707316999E-2</v>
      </c>
      <c r="I171" t="str">
        <f>IF(ISBLANK(Games!D171), "", Games!D171)</f>
        <v/>
      </c>
      <c r="J171" t="str">
        <f>IF(ISBLANK(Games!E171), "", Games!E171)</f>
        <v/>
      </c>
      <c r="K171" t="str">
        <f>IF(ISBLANK(Games!D171), "",VLOOKUP(I171, 'Pitchers Pre-Season'!$B$2:$X$790, 23, FALSE))</f>
        <v/>
      </c>
      <c r="L171" t="str">
        <f>IF(ISBLANK(Games!E171), "",VLOOKUP(J171, 'Pitchers Pre-Season'!$B$2:$X$790, 23, FALSE))</f>
        <v/>
      </c>
      <c r="M171">
        <f>IF(ISBLANK(Games!D171), Calc!F171, F171+K171)</f>
        <v>1510.540426333587</v>
      </c>
      <c r="N171">
        <f>IF(ISBLANK(Games!E171), Calc!G171, G171+L171)</f>
        <v>1539.4111659163295</v>
      </c>
      <c r="O171" s="1">
        <f t="shared" si="14"/>
        <v>0.49513239953250548</v>
      </c>
      <c r="P171" s="1">
        <f t="shared" si="15"/>
        <v>0.50486760046749457</v>
      </c>
      <c r="Q171" s="3" t="str">
        <f>Games!N171</f>
        <v/>
      </c>
      <c r="R171" s="1" t="str">
        <f t="shared" si="16"/>
        <v/>
      </c>
      <c r="S171" s="1" t="str">
        <f>IF(ISBLANK(Games!L171), "",IF(Q171=B171, C171, B171))</f>
        <v/>
      </c>
      <c r="T171" s="1" t="str">
        <f t="shared" si="17"/>
        <v>STL</v>
      </c>
      <c r="U171" s="1" t="str">
        <f t="shared" si="18"/>
        <v>PHI</v>
      </c>
      <c r="V171" s="1">
        <f t="shared" si="19"/>
        <v>1510.540426333587</v>
      </c>
      <c r="W171" s="1">
        <f t="shared" si="20"/>
        <v>1539.4111659163295</v>
      </c>
    </row>
    <row r="172" spans="1:23" x14ac:dyDescent="0.45">
      <c r="A172" t="str">
        <f>Schedule!A172</f>
        <v>2024-04-09</v>
      </c>
      <c r="B172" t="str">
        <f>Schedule!B172</f>
        <v>TEX</v>
      </c>
      <c r="C172" t="str">
        <f>Schedule!C172</f>
        <v>OAK</v>
      </c>
      <c r="D172">
        <f>Schedule!D172</f>
        <v>1527.6277566730801</v>
      </c>
      <c r="E172">
        <f>Schedule!E172</f>
        <v>1427.1354796158</v>
      </c>
      <c r="F172" cm="1">
        <f t="array" ref="F172">_xlfn.XLOOKUP(B172, $T$1:$T171, $V$1:$V171, D172, 0, -1)</f>
        <v>1535.7428778604465</v>
      </c>
      <c r="G172" cm="1">
        <f t="array" ref="G172">_xlfn.XLOOKUP(C172, $U$1:$U171, $W$1:$W171, E172, 0, -1)</f>
        <v>1422.9458950386379</v>
      </c>
      <c r="H172">
        <f>Schedule!F172</f>
        <v>6.3291139240506306E-2</v>
      </c>
      <c r="I172" t="str">
        <f>IF(ISBLANK(Games!D172), "", Games!D172)</f>
        <v/>
      </c>
      <c r="J172" t="str">
        <f>IF(ISBLANK(Games!E172), "", Games!E172)</f>
        <v/>
      </c>
      <c r="K172" t="str">
        <f>IF(ISBLANK(Games!D172), "",VLOOKUP(I172, 'Pitchers Pre-Season'!$B$2:$X$790, 23, FALSE))</f>
        <v/>
      </c>
      <c r="L172" t="str">
        <f>IF(ISBLANK(Games!E172), "",VLOOKUP(J172, 'Pitchers Pre-Season'!$B$2:$X$790, 23, FALSE))</f>
        <v/>
      </c>
      <c r="M172">
        <f>IF(ISBLANK(Games!D172), Calc!F172, F172+K172)</f>
        <v>1535.7428778604465</v>
      </c>
      <c r="N172">
        <f>IF(ISBLANK(Games!E172), Calc!G172, G172+L172)</f>
        <v>1422.9458950386379</v>
      </c>
      <c r="O172" s="1">
        <f t="shared" si="14"/>
        <v>0.68850089246395896</v>
      </c>
      <c r="P172" s="1">
        <f t="shared" si="15"/>
        <v>0.31149910753604099</v>
      </c>
      <c r="Q172" s="3" t="str">
        <f>Games!N172</f>
        <v/>
      </c>
      <c r="R172" s="1" t="str">
        <f t="shared" si="16"/>
        <v/>
      </c>
      <c r="S172" s="1" t="str">
        <f>IF(ISBLANK(Games!L172), "",IF(Q172=B172, C172, B172))</f>
        <v/>
      </c>
      <c r="T172" s="1" t="str">
        <f t="shared" si="17"/>
        <v>TEX</v>
      </c>
      <c r="U172" s="1" t="str">
        <f t="shared" si="18"/>
        <v>OAK</v>
      </c>
      <c r="V172" s="1">
        <f t="shared" si="19"/>
        <v>1535.7428778604465</v>
      </c>
      <c r="W172" s="1">
        <f t="shared" si="20"/>
        <v>1422.9458950386379</v>
      </c>
    </row>
    <row r="173" spans="1:23" x14ac:dyDescent="0.45">
      <c r="A173" t="str">
        <f>Schedule!A173</f>
        <v>2024-04-09</v>
      </c>
      <c r="B173" t="str">
        <f>Schedule!B173</f>
        <v>COL</v>
      </c>
      <c r="C173" t="str">
        <f>Schedule!C173</f>
        <v>ARI</v>
      </c>
      <c r="D173">
        <f>Schedule!D173</f>
        <v>1418.47649220432</v>
      </c>
      <c r="E173">
        <f>Schedule!E173</f>
        <v>1517.8440011816001</v>
      </c>
      <c r="F173" cm="1">
        <f t="array" ref="F173">_xlfn.XLOOKUP(B173, $T$1:$T172, $V$1:$V172, D173, 0, -1)</f>
        <v>1423.0710497477428</v>
      </c>
      <c r="G173" cm="1">
        <f t="array" ref="G173">_xlfn.XLOOKUP(C173, $U$1:$U172, $W$1:$W172, E173, 0, -1)</f>
        <v>1515.1384034374826</v>
      </c>
      <c r="H173">
        <f>Schedule!F173</f>
        <v>0.22834645669291301</v>
      </c>
      <c r="I173" t="str">
        <f>IF(ISBLANK(Games!D173), "", Games!D173)</f>
        <v/>
      </c>
      <c r="J173" t="str">
        <f>IF(ISBLANK(Games!E173), "", Games!E173)</f>
        <v/>
      </c>
      <c r="K173" t="str">
        <f>IF(ISBLANK(Games!D173), "",VLOOKUP(I173, 'Pitchers Pre-Season'!$B$2:$X$790, 23, FALSE))</f>
        <v/>
      </c>
      <c r="L173" t="str">
        <f>IF(ISBLANK(Games!E173), "",VLOOKUP(J173, 'Pitchers Pre-Season'!$B$2:$X$790, 23, FALSE))</f>
        <v/>
      </c>
      <c r="M173">
        <f>IF(ISBLANK(Games!D173), Calc!F173, F173+K173)</f>
        <v>1423.0710497477428</v>
      </c>
      <c r="N173">
        <f>IF(ISBLANK(Games!E173), Calc!G173, G173+L173)</f>
        <v>1515.1384034374826</v>
      </c>
      <c r="O173" s="1">
        <f t="shared" si="14"/>
        <v>0.48469424687308349</v>
      </c>
      <c r="P173" s="1">
        <f t="shared" si="15"/>
        <v>0.51530575312691651</v>
      </c>
      <c r="Q173" s="3" t="str">
        <f>Games!N173</f>
        <v/>
      </c>
      <c r="R173" s="1" t="str">
        <f t="shared" si="16"/>
        <v/>
      </c>
      <c r="S173" s="1" t="str">
        <f>IF(ISBLANK(Games!L173), "",IF(Q173=B173, C173, B173))</f>
        <v/>
      </c>
      <c r="T173" s="1" t="str">
        <f t="shared" si="17"/>
        <v>COL</v>
      </c>
      <c r="U173" s="1" t="str">
        <f t="shared" si="18"/>
        <v>ARI</v>
      </c>
      <c r="V173" s="1">
        <f t="shared" si="19"/>
        <v>1423.0710497477428</v>
      </c>
      <c r="W173" s="1">
        <f t="shared" si="20"/>
        <v>1515.1384034374826</v>
      </c>
    </row>
    <row r="174" spans="1:23" x14ac:dyDescent="0.45">
      <c r="A174" t="str">
        <f>Schedule!A174</f>
        <v>2024-04-09</v>
      </c>
      <c r="B174" t="str">
        <f>Schedule!B174</f>
        <v>LAA</v>
      </c>
      <c r="C174" t="str">
        <f>Schedule!C174</f>
        <v>TBR</v>
      </c>
      <c r="D174">
        <f>Schedule!D174</f>
        <v>1474.3085107648601</v>
      </c>
      <c r="E174">
        <f>Schedule!E174</f>
        <v>1537.2568075547799</v>
      </c>
      <c r="F174" cm="1">
        <f t="array" ref="F174">_xlfn.XLOOKUP(B174, $T$1:$T173, $V$1:$V173, D174, 0, -1)</f>
        <v>1469.5882041455925</v>
      </c>
      <c r="G174" cm="1">
        <f t="array" ref="G174">_xlfn.XLOOKUP(C174, $U$1:$U173, $W$1:$W173, E174, 0, -1)</f>
        <v>1532.6622500113572</v>
      </c>
      <c r="H174">
        <f>Schedule!F174</f>
        <v>6.8493150684931406E-2</v>
      </c>
      <c r="I174" t="str">
        <f>IF(ISBLANK(Games!D174), "", Games!D174)</f>
        <v/>
      </c>
      <c r="J174" t="str">
        <f>IF(ISBLANK(Games!E174), "", Games!E174)</f>
        <v/>
      </c>
      <c r="K174" t="str">
        <f>IF(ISBLANK(Games!D174), "",VLOOKUP(I174, 'Pitchers Pre-Season'!$B$2:$X$790, 23, FALSE))</f>
        <v/>
      </c>
      <c r="L174" t="str">
        <f>IF(ISBLANK(Games!E174), "",VLOOKUP(J174, 'Pitchers Pre-Season'!$B$2:$X$790, 23, FALSE))</f>
        <v/>
      </c>
      <c r="M174">
        <f>IF(ISBLANK(Games!D174), Calc!F174, F174+K174)</f>
        <v>1469.5882041455925</v>
      </c>
      <c r="N174">
        <f>IF(ISBLANK(Games!E174), Calc!G174, G174+L174)</f>
        <v>1532.6622500113572</v>
      </c>
      <c r="O174" s="1">
        <f t="shared" si="14"/>
        <v>0.4444599439019366</v>
      </c>
      <c r="P174" s="1">
        <f t="shared" si="15"/>
        <v>0.55554005609806345</v>
      </c>
      <c r="Q174" s="3" t="str">
        <f>Games!N174</f>
        <v/>
      </c>
      <c r="R174" s="1" t="str">
        <f t="shared" si="16"/>
        <v/>
      </c>
      <c r="S174" s="1" t="str">
        <f>IF(ISBLANK(Games!L174), "",IF(Q174=B174, C174, B174))</f>
        <v/>
      </c>
      <c r="T174" s="1" t="str">
        <f t="shared" si="17"/>
        <v>LAA</v>
      </c>
      <c r="U174" s="1" t="str">
        <f t="shared" si="18"/>
        <v>TBR</v>
      </c>
      <c r="V174" s="1">
        <f t="shared" si="19"/>
        <v>1469.5882041455925</v>
      </c>
      <c r="W174" s="1">
        <f t="shared" si="20"/>
        <v>1532.6622500113572</v>
      </c>
    </row>
    <row r="175" spans="1:23" x14ac:dyDescent="0.45">
      <c r="A175" t="str">
        <f>Schedule!A175</f>
        <v>2024-04-09</v>
      </c>
      <c r="B175" t="str">
        <f>Schedule!B175</f>
        <v>SFG</v>
      </c>
      <c r="C175" t="str">
        <f>Schedule!C175</f>
        <v>WAS</v>
      </c>
      <c r="D175">
        <f>Schedule!D175</f>
        <v>1501.1235706124401</v>
      </c>
      <c r="E175">
        <f>Schedule!E175</f>
        <v>1422.7330514932301</v>
      </c>
      <c r="F175" cm="1">
        <f t="array" ref="F175">_xlfn.XLOOKUP(B175, $T$1:$T174, $V$1:$V174, D175, 0, -1)</f>
        <v>1506.8907435815931</v>
      </c>
      <c r="G175" cm="1">
        <f t="array" ref="G175">_xlfn.XLOOKUP(C175, $U$1:$U174, $W$1:$W174, E175, 0, -1)</f>
        <v>1420.7057667976087</v>
      </c>
      <c r="H175">
        <f>Schedule!F175</f>
        <v>0.1125</v>
      </c>
      <c r="I175" t="str">
        <f>IF(ISBLANK(Games!D175), "", Games!D175)</f>
        <v/>
      </c>
      <c r="J175" t="str">
        <f>IF(ISBLANK(Games!E175), "", Games!E175)</f>
        <v/>
      </c>
      <c r="K175" t="str">
        <f>IF(ISBLANK(Games!D175), "",VLOOKUP(I175, 'Pitchers Pre-Season'!$B$2:$X$790, 23, FALSE))</f>
        <v/>
      </c>
      <c r="L175" t="str">
        <f>IF(ISBLANK(Games!E175), "",VLOOKUP(J175, 'Pitchers Pre-Season'!$B$2:$X$790, 23, FALSE))</f>
        <v/>
      </c>
      <c r="M175">
        <f>IF(ISBLANK(Games!D175), Calc!F175, F175+K175)</f>
        <v>1506.8907435815931</v>
      </c>
      <c r="N175">
        <f>IF(ISBLANK(Games!E175), Calc!G175, G175+L175)</f>
        <v>1420.7057667976087</v>
      </c>
      <c r="O175" s="1">
        <f t="shared" si="14"/>
        <v>0.67779722726831104</v>
      </c>
      <c r="P175" s="1">
        <f t="shared" si="15"/>
        <v>0.3222027727316889</v>
      </c>
      <c r="Q175" s="3" t="str">
        <f>Games!N175</f>
        <v/>
      </c>
      <c r="R175" s="1" t="str">
        <f t="shared" si="16"/>
        <v/>
      </c>
      <c r="S175" s="1" t="str">
        <f>IF(ISBLANK(Games!L175), "",IF(Q175=B175, C175, B175))</f>
        <v/>
      </c>
      <c r="T175" s="1" t="str">
        <f t="shared" si="17"/>
        <v>SFG</v>
      </c>
      <c r="U175" s="1" t="str">
        <f t="shared" si="18"/>
        <v>WAS</v>
      </c>
      <c r="V175" s="1">
        <f t="shared" si="19"/>
        <v>1506.8907435815931</v>
      </c>
      <c r="W175" s="1">
        <f t="shared" si="20"/>
        <v>1420.7057667976087</v>
      </c>
    </row>
    <row r="176" spans="1:23" x14ac:dyDescent="0.45">
      <c r="A176" t="str">
        <f>Schedule!A176</f>
        <v>2024-04-09</v>
      </c>
      <c r="B176" t="str">
        <f>Schedule!B176</f>
        <v>SDP</v>
      </c>
      <c r="C176" t="str">
        <f>Schedule!C176</f>
        <v>CHC</v>
      </c>
      <c r="D176">
        <f>Schedule!D176</f>
        <v>1513.7838452168801</v>
      </c>
      <c r="E176">
        <f>Schedule!E176</f>
        <v>1514.0316812078199</v>
      </c>
      <c r="F176" cm="1">
        <f t="array" ref="F176">_xlfn.XLOOKUP(B176, $T$1:$T175, $V$1:$V175, D176, 0, -1)</f>
        <v>1502.9671207118124</v>
      </c>
      <c r="G176" cm="1">
        <f t="array" ref="G176">_xlfn.XLOOKUP(C176, $U$1:$U175, $W$1:$W175, E176, 0, -1)</f>
        <v>1510.9500841970262</v>
      </c>
      <c r="H176">
        <f>Schedule!F176</f>
        <v>2.9239766081871298E-2</v>
      </c>
      <c r="I176" t="str">
        <f>IF(ISBLANK(Games!D176), "", Games!D176)</f>
        <v/>
      </c>
      <c r="J176" t="str">
        <f>IF(ISBLANK(Games!E176), "", Games!E176)</f>
        <v/>
      </c>
      <c r="K176" t="str">
        <f>IF(ISBLANK(Games!D176), "",VLOOKUP(I176, 'Pitchers Pre-Season'!$B$2:$X$790, 23, FALSE))</f>
        <v/>
      </c>
      <c r="L176" t="str">
        <f>IF(ISBLANK(Games!E176), "",VLOOKUP(J176, 'Pitchers Pre-Season'!$B$2:$X$790, 23, FALSE))</f>
        <v/>
      </c>
      <c r="M176">
        <f>IF(ISBLANK(Games!D176), Calc!F176, F176+K176)</f>
        <v>1502.9671207118124</v>
      </c>
      <c r="N176">
        <f>IF(ISBLANK(Games!E176), Calc!G176, G176+L176)</f>
        <v>1510.9500841970262</v>
      </c>
      <c r="O176" s="1">
        <f t="shared" si="14"/>
        <v>0.50313349637205773</v>
      </c>
      <c r="P176" s="1">
        <f t="shared" si="15"/>
        <v>0.49686650362794227</v>
      </c>
      <c r="Q176" s="3" t="str">
        <f>Games!N176</f>
        <v/>
      </c>
      <c r="R176" s="1" t="str">
        <f t="shared" si="16"/>
        <v/>
      </c>
      <c r="S176" s="1" t="str">
        <f>IF(ISBLANK(Games!L176), "",IF(Q176=B176, C176, B176))</f>
        <v/>
      </c>
      <c r="T176" s="1" t="str">
        <f t="shared" si="17"/>
        <v>SDP</v>
      </c>
      <c r="U176" s="1" t="str">
        <f t="shared" si="18"/>
        <v>CHC</v>
      </c>
      <c r="V176" s="1">
        <f t="shared" si="19"/>
        <v>1502.9671207118124</v>
      </c>
      <c r="W176" s="1">
        <f t="shared" si="20"/>
        <v>1510.9500841970262</v>
      </c>
    </row>
    <row r="177" spans="1:23" x14ac:dyDescent="0.45">
      <c r="A177" t="str">
        <f>Schedule!A177</f>
        <v>2024-04-10</v>
      </c>
      <c r="B177" t="str">
        <f>Schedule!B177</f>
        <v>MIN</v>
      </c>
      <c r="C177" t="str">
        <f>Schedule!C177</f>
        <v>LAD</v>
      </c>
      <c r="D177">
        <f>Schedule!D177</f>
        <v>1535.44519643647</v>
      </c>
      <c r="E177">
        <f>Schedule!E177</f>
        <v>1588.6730971234199</v>
      </c>
      <c r="F177" cm="1">
        <f t="array" ref="F177">_xlfn.XLOOKUP(B177, $T$1:$T176, $V$1:$V176, D177, 0, -1)</f>
        <v>1529.2726034226744</v>
      </c>
      <c r="G177" cm="1">
        <f t="array" ref="G177">_xlfn.XLOOKUP(C177, $U$1:$U176, $W$1:$W176, E177, 0, -1)</f>
        <v>1587.2549754385982</v>
      </c>
      <c r="H177">
        <f>Schedule!F177</f>
        <v>0.12727272727272701</v>
      </c>
      <c r="I177" t="str">
        <f>IF(ISBLANK(Games!D177), "", Games!D177)</f>
        <v/>
      </c>
      <c r="J177" t="str">
        <f>IF(ISBLANK(Games!E177), "", Games!E177)</f>
        <v/>
      </c>
      <c r="K177" t="str">
        <f>IF(ISBLANK(Games!D177), "",VLOOKUP(I177, 'Pitchers Pre-Season'!$B$2:$X$790, 23, FALSE))</f>
        <v/>
      </c>
      <c r="L177" t="str">
        <f>IF(ISBLANK(Games!E177), "",VLOOKUP(J177, 'Pitchers Pre-Season'!$B$2:$X$790, 23, FALSE))</f>
        <v/>
      </c>
      <c r="M177">
        <f>IF(ISBLANK(Games!D177), Calc!F177, F177+K177)</f>
        <v>1529.2726034226744</v>
      </c>
      <c r="N177">
        <f>IF(ISBLANK(Games!E177), Calc!G177, G177+L177)</f>
        <v>1587.2549754385982</v>
      </c>
      <c r="O177" s="1">
        <f t="shared" si="14"/>
        <v>0.48095915354008278</v>
      </c>
      <c r="P177" s="1">
        <f t="shared" si="15"/>
        <v>0.51904084645991733</v>
      </c>
      <c r="Q177" s="3" t="str">
        <f>Games!N177</f>
        <v/>
      </c>
      <c r="R177" s="1" t="str">
        <f t="shared" si="16"/>
        <v/>
      </c>
      <c r="S177" s="1" t="str">
        <f>IF(ISBLANK(Games!L177), "",IF(Q177=B177, C177, B177))</f>
        <v/>
      </c>
      <c r="T177" s="1" t="str">
        <f t="shared" si="17"/>
        <v>MIN</v>
      </c>
      <c r="U177" s="1" t="str">
        <f t="shared" si="18"/>
        <v>LAD</v>
      </c>
      <c r="V177" s="1">
        <f t="shared" si="19"/>
        <v>1529.2726034226744</v>
      </c>
      <c r="W177" s="1">
        <f t="shared" si="20"/>
        <v>1587.2549754385982</v>
      </c>
    </row>
    <row r="178" spans="1:23" x14ac:dyDescent="0.45">
      <c r="A178" t="str">
        <f>Schedule!A178</f>
        <v>2024-04-10</v>
      </c>
      <c r="B178" t="str">
        <f>Schedule!B178</f>
        <v>STL</v>
      </c>
      <c r="C178" t="str">
        <f>Schedule!C178</f>
        <v>PHI</v>
      </c>
      <c r="D178">
        <f>Schedule!D178</f>
        <v>1506.4629567151301</v>
      </c>
      <c r="E178">
        <f>Schedule!E178</f>
        <v>1537.03223861109</v>
      </c>
      <c r="F178" cm="1">
        <f t="array" ref="F178">_xlfn.XLOOKUP(B178, $T$1:$T177, $V$1:$V177, D178, 0, -1)</f>
        <v>1510.540426333587</v>
      </c>
      <c r="G178" cm="1">
        <f t="array" ref="G178">_xlfn.XLOOKUP(C178, $U$1:$U177, $W$1:$W177, E178, 0, -1)</f>
        <v>1539.4111659163295</v>
      </c>
      <c r="H178">
        <f>Schedule!F178</f>
        <v>7.3170731707316999E-2</v>
      </c>
      <c r="I178" t="str">
        <f>IF(ISBLANK(Games!D178), "", Games!D178)</f>
        <v/>
      </c>
      <c r="J178" t="str">
        <f>IF(ISBLANK(Games!E178), "", Games!E178)</f>
        <v/>
      </c>
      <c r="K178" t="str">
        <f>IF(ISBLANK(Games!D178), "",VLOOKUP(I178, 'Pitchers Pre-Season'!$B$2:$X$790, 23, FALSE))</f>
        <v/>
      </c>
      <c r="L178" t="str">
        <f>IF(ISBLANK(Games!E178), "",VLOOKUP(J178, 'Pitchers Pre-Season'!$B$2:$X$790, 23, FALSE))</f>
        <v/>
      </c>
      <c r="M178">
        <f>IF(ISBLANK(Games!D178), Calc!F178, F178+K178)</f>
        <v>1510.540426333587</v>
      </c>
      <c r="N178">
        <f>IF(ISBLANK(Games!E178), Calc!G178, G178+L178)</f>
        <v>1539.4111659163295</v>
      </c>
      <c r="O178" s="1">
        <f t="shared" si="14"/>
        <v>0.49513239953250548</v>
      </c>
      <c r="P178" s="1">
        <f t="shared" si="15"/>
        <v>0.50486760046749457</v>
      </c>
      <c r="Q178" s="3" t="str">
        <f>Games!N178</f>
        <v/>
      </c>
      <c r="R178" s="1" t="str">
        <f t="shared" si="16"/>
        <v/>
      </c>
      <c r="S178" s="1" t="str">
        <f>IF(ISBLANK(Games!L178), "",IF(Q178=B178, C178, B178))</f>
        <v/>
      </c>
      <c r="T178" s="1" t="str">
        <f t="shared" si="17"/>
        <v>STL</v>
      </c>
      <c r="U178" s="1" t="str">
        <f t="shared" si="18"/>
        <v>PHI</v>
      </c>
      <c r="V178" s="1">
        <f t="shared" si="19"/>
        <v>1510.540426333587</v>
      </c>
      <c r="W178" s="1">
        <f t="shared" si="20"/>
        <v>1539.4111659163295</v>
      </c>
    </row>
    <row r="179" spans="1:23" x14ac:dyDescent="0.45">
      <c r="A179" t="str">
        <f>Schedule!A179</f>
        <v>2024-04-10</v>
      </c>
      <c r="B179" t="str">
        <f>Schedule!B179</f>
        <v>TOR</v>
      </c>
      <c r="C179" t="str">
        <f>Schedule!C179</f>
        <v>SEA</v>
      </c>
      <c r="D179">
        <f>Schedule!D179</f>
        <v>1536.86484917293</v>
      </c>
      <c r="E179">
        <f>Schedule!E179</f>
        <v>1526.2027098211199</v>
      </c>
      <c r="F179" cm="1">
        <f t="array" ref="F179">_xlfn.XLOOKUP(B179, $T$1:$T178, $V$1:$V178, D179, 0, -1)</f>
        <v>1536.86484917293</v>
      </c>
      <c r="G179" cm="1">
        <f t="array" ref="G179">_xlfn.XLOOKUP(C179, $U$1:$U178, $W$1:$W178, E179, 0, -1)</f>
        <v>1521.2700100017432</v>
      </c>
      <c r="H179">
        <f>Schedule!F179</f>
        <v>-5.5248618784530601E-3</v>
      </c>
      <c r="I179" t="str">
        <f>IF(ISBLANK(Games!D179), "", Games!D179)</f>
        <v/>
      </c>
      <c r="J179" t="str">
        <f>IF(ISBLANK(Games!E179), "", Games!E179)</f>
        <v/>
      </c>
      <c r="K179" t="str">
        <f>IF(ISBLANK(Games!D179), "",VLOOKUP(I179, 'Pitchers Pre-Season'!$B$2:$X$790, 23, FALSE))</f>
        <v/>
      </c>
      <c r="L179" t="str">
        <f>IF(ISBLANK(Games!E179), "",VLOOKUP(J179, 'Pitchers Pre-Season'!$B$2:$X$790, 23, FALSE))</f>
        <v/>
      </c>
      <c r="M179">
        <f>IF(ISBLANK(Games!D179), Calc!F179, F179+K179)</f>
        <v>1536.86484917293</v>
      </c>
      <c r="N179">
        <f>IF(ISBLANK(Games!E179), Calc!G179, G179+L179)</f>
        <v>1521.2700100017432</v>
      </c>
      <c r="O179" s="1">
        <f t="shared" si="14"/>
        <v>0.51966528690498159</v>
      </c>
      <c r="P179" s="1">
        <f t="shared" si="15"/>
        <v>0.4803347130950183</v>
      </c>
      <c r="Q179" s="3" t="str">
        <f>Games!N179</f>
        <v/>
      </c>
      <c r="R179" s="1" t="str">
        <f t="shared" si="16"/>
        <v/>
      </c>
      <c r="S179" s="1" t="str">
        <f>IF(ISBLANK(Games!L179), "",IF(Q179=B179, C179, B179))</f>
        <v/>
      </c>
      <c r="T179" s="1" t="str">
        <f t="shared" si="17"/>
        <v>TOR</v>
      </c>
      <c r="U179" s="1" t="str">
        <f t="shared" si="18"/>
        <v>SEA</v>
      </c>
      <c r="V179" s="1">
        <f t="shared" si="19"/>
        <v>1536.86484917293</v>
      </c>
      <c r="W179" s="1">
        <f t="shared" si="20"/>
        <v>1521.2700100017432</v>
      </c>
    </row>
    <row r="180" spans="1:23" x14ac:dyDescent="0.45">
      <c r="A180" t="str">
        <f>Schedule!A180</f>
        <v>2024-04-10</v>
      </c>
      <c r="B180" t="str">
        <f>Schedule!B180</f>
        <v>COL</v>
      </c>
      <c r="C180" t="str">
        <f>Schedule!C180</f>
        <v>ARI</v>
      </c>
      <c r="D180">
        <f>Schedule!D180</f>
        <v>1418.47649220432</v>
      </c>
      <c r="E180">
        <f>Schedule!E180</f>
        <v>1517.8440011816001</v>
      </c>
      <c r="F180" cm="1">
        <f t="array" ref="F180">_xlfn.XLOOKUP(B180, $T$1:$T179, $V$1:$V179, D180, 0, -1)</f>
        <v>1423.0710497477428</v>
      </c>
      <c r="G180" cm="1">
        <f t="array" ref="G180">_xlfn.XLOOKUP(C180, $U$1:$U179, $W$1:$W179, E180, 0, -1)</f>
        <v>1515.1384034374826</v>
      </c>
      <c r="H180">
        <f>Schedule!F180</f>
        <v>0.22834645669291301</v>
      </c>
      <c r="I180" t="str">
        <f>IF(ISBLANK(Games!D180), "", Games!D180)</f>
        <v/>
      </c>
      <c r="J180" t="str">
        <f>IF(ISBLANK(Games!E180), "", Games!E180)</f>
        <v/>
      </c>
      <c r="K180" t="str">
        <f>IF(ISBLANK(Games!D180), "",VLOOKUP(I180, 'Pitchers Pre-Season'!$B$2:$X$790, 23, FALSE))</f>
        <v/>
      </c>
      <c r="L180" t="str">
        <f>IF(ISBLANK(Games!E180), "",VLOOKUP(J180, 'Pitchers Pre-Season'!$B$2:$X$790, 23, FALSE))</f>
        <v/>
      </c>
      <c r="M180">
        <f>IF(ISBLANK(Games!D180), Calc!F180, F180+K180)</f>
        <v>1423.0710497477428</v>
      </c>
      <c r="N180">
        <f>IF(ISBLANK(Games!E180), Calc!G180, G180+L180)</f>
        <v>1515.1384034374826</v>
      </c>
      <c r="O180" s="1">
        <f t="shared" si="14"/>
        <v>0.48469424687308349</v>
      </c>
      <c r="P180" s="1">
        <f t="shared" si="15"/>
        <v>0.51530575312691651</v>
      </c>
      <c r="Q180" s="3" t="str">
        <f>Games!N180</f>
        <v/>
      </c>
      <c r="R180" s="1" t="str">
        <f t="shared" si="16"/>
        <v/>
      </c>
      <c r="S180" s="1" t="str">
        <f>IF(ISBLANK(Games!L180), "",IF(Q180=B180, C180, B180))</f>
        <v/>
      </c>
      <c r="T180" s="1" t="str">
        <f t="shared" si="17"/>
        <v>COL</v>
      </c>
      <c r="U180" s="1" t="str">
        <f t="shared" si="18"/>
        <v>ARI</v>
      </c>
      <c r="V180" s="1">
        <f t="shared" si="19"/>
        <v>1423.0710497477428</v>
      </c>
      <c r="W180" s="1">
        <f t="shared" si="20"/>
        <v>1515.1384034374826</v>
      </c>
    </row>
    <row r="181" spans="1:23" x14ac:dyDescent="0.45">
      <c r="A181" t="str">
        <f>Schedule!A181</f>
        <v>2024-04-10</v>
      </c>
      <c r="B181" t="str">
        <f>Schedule!B181</f>
        <v>SFG</v>
      </c>
      <c r="C181" t="str">
        <f>Schedule!C181</f>
        <v>WAS</v>
      </c>
      <c r="D181">
        <f>Schedule!D181</f>
        <v>1501.1235706124401</v>
      </c>
      <c r="E181">
        <f>Schedule!E181</f>
        <v>1422.7330514932301</v>
      </c>
      <c r="F181" cm="1">
        <f t="array" ref="F181">_xlfn.XLOOKUP(B181, $T$1:$T180, $V$1:$V180, D181, 0, -1)</f>
        <v>1506.8907435815931</v>
      </c>
      <c r="G181" cm="1">
        <f t="array" ref="G181">_xlfn.XLOOKUP(C181, $U$1:$U180, $W$1:$W180, E181, 0, -1)</f>
        <v>1420.7057667976087</v>
      </c>
      <c r="H181">
        <f>Schedule!F181</f>
        <v>0.1125</v>
      </c>
      <c r="I181" t="str">
        <f>IF(ISBLANK(Games!D181), "", Games!D181)</f>
        <v/>
      </c>
      <c r="J181" t="str">
        <f>IF(ISBLANK(Games!E181), "", Games!E181)</f>
        <v/>
      </c>
      <c r="K181" t="str">
        <f>IF(ISBLANK(Games!D181), "",VLOOKUP(I181, 'Pitchers Pre-Season'!$B$2:$X$790, 23, FALSE))</f>
        <v/>
      </c>
      <c r="L181" t="str">
        <f>IF(ISBLANK(Games!E181), "",VLOOKUP(J181, 'Pitchers Pre-Season'!$B$2:$X$790, 23, FALSE))</f>
        <v/>
      </c>
      <c r="M181">
        <f>IF(ISBLANK(Games!D181), Calc!F181, F181+K181)</f>
        <v>1506.8907435815931</v>
      </c>
      <c r="N181">
        <f>IF(ISBLANK(Games!E181), Calc!G181, G181+L181)</f>
        <v>1420.7057667976087</v>
      </c>
      <c r="O181" s="1">
        <f t="shared" si="14"/>
        <v>0.67779722726831104</v>
      </c>
      <c r="P181" s="1">
        <f t="shared" si="15"/>
        <v>0.3222027727316889</v>
      </c>
      <c r="Q181" s="3" t="str">
        <f>Games!N181</f>
        <v/>
      </c>
      <c r="R181" s="1" t="str">
        <f t="shared" si="16"/>
        <v/>
      </c>
      <c r="S181" s="1" t="str">
        <f>IF(ISBLANK(Games!L181), "",IF(Q181=B181, C181, B181))</f>
        <v/>
      </c>
      <c r="T181" s="1" t="str">
        <f t="shared" si="17"/>
        <v>SFG</v>
      </c>
      <c r="U181" s="1" t="str">
        <f t="shared" si="18"/>
        <v>WAS</v>
      </c>
      <c r="V181" s="1">
        <f t="shared" si="19"/>
        <v>1506.8907435815931</v>
      </c>
      <c r="W181" s="1">
        <f t="shared" si="20"/>
        <v>1420.7057667976087</v>
      </c>
    </row>
    <row r="182" spans="1:23" x14ac:dyDescent="0.45">
      <c r="A182" t="str">
        <f>Schedule!A182</f>
        <v>2024-04-10</v>
      </c>
      <c r="B182" t="str">
        <f>Schedule!B182</f>
        <v>LAA</v>
      </c>
      <c r="C182" t="str">
        <f>Schedule!C182</f>
        <v>TBR</v>
      </c>
      <c r="D182">
        <f>Schedule!D182</f>
        <v>1474.3085107648601</v>
      </c>
      <c r="E182">
        <f>Schedule!E182</f>
        <v>1537.2568075547799</v>
      </c>
      <c r="F182" cm="1">
        <f t="array" ref="F182">_xlfn.XLOOKUP(B182, $T$1:$T181, $V$1:$V181, D182, 0, -1)</f>
        <v>1469.5882041455925</v>
      </c>
      <c r="G182" cm="1">
        <f t="array" ref="G182">_xlfn.XLOOKUP(C182, $U$1:$U181, $W$1:$W181, E182, 0, -1)</f>
        <v>1532.6622500113572</v>
      </c>
      <c r="H182">
        <f>Schedule!F182</f>
        <v>6.8493150684931406E-2</v>
      </c>
      <c r="I182" t="str">
        <f>IF(ISBLANK(Games!D182), "", Games!D182)</f>
        <v/>
      </c>
      <c r="J182" t="str">
        <f>IF(ISBLANK(Games!E182), "", Games!E182)</f>
        <v/>
      </c>
      <c r="K182" t="str">
        <f>IF(ISBLANK(Games!D182), "",VLOOKUP(I182, 'Pitchers Pre-Season'!$B$2:$X$790, 23, FALSE))</f>
        <v/>
      </c>
      <c r="L182" t="str">
        <f>IF(ISBLANK(Games!E182), "",VLOOKUP(J182, 'Pitchers Pre-Season'!$B$2:$X$790, 23, FALSE))</f>
        <v/>
      </c>
      <c r="M182">
        <f>IF(ISBLANK(Games!D182), Calc!F182, F182+K182)</f>
        <v>1469.5882041455925</v>
      </c>
      <c r="N182">
        <f>IF(ISBLANK(Games!E182), Calc!G182, G182+L182)</f>
        <v>1532.6622500113572</v>
      </c>
      <c r="O182" s="1">
        <f t="shared" si="14"/>
        <v>0.4444599439019366</v>
      </c>
      <c r="P182" s="1">
        <f t="shared" si="15"/>
        <v>0.55554005609806345</v>
      </c>
      <c r="Q182" s="3" t="str">
        <f>Games!N182</f>
        <v/>
      </c>
      <c r="R182" s="1" t="str">
        <f t="shared" si="16"/>
        <v/>
      </c>
      <c r="S182" s="1" t="str">
        <f>IF(ISBLANK(Games!L182), "",IF(Q182=B182, C182, B182))</f>
        <v/>
      </c>
      <c r="T182" s="1" t="str">
        <f t="shared" si="17"/>
        <v>LAA</v>
      </c>
      <c r="U182" s="1" t="str">
        <f t="shared" si="18"/>
        <v>TBR</v>
      </c>
      <c r="V182" s="1">
        <f t="shared" si="19"/>
        <v>1469.5882041455925</v>
      </c>
      <c r="W182" s="1">
        <f t="shared" si="20"/>
        <v>1532.6622500113572</v>
      </c>
    </row>
    <row r="183" spans="1:23" x14ac:dyDescent="0.45">
      <c r="A183" t="str">
        <f>Schedule!A183</f>
        <v>2024-04-10</v>
      </c>
      <c r="B183" t="str">
        <f>Schedule!B183</f>
        <v>CLE</v>
      </c>
      <c r="C183" t="str">
        <f>Schedule!C183</f>
        <v>CHW</v>
      </c>
      <c r="D183">
        <f>Schedule!D183</f>
        <v>1503.8938502056101</v>
      </c>
      <c r="E183">
        <f>Schedule!E183</f>
        <v>1433.33420073452</v>
      </c>
      <c r="F183" cm="1">
        <f t="array" ref="F183">_xlfn.XLOOKUP(B183, $T$1:$T182, $V$1:$V182, D183, 0, -1)</f>
        <v>1503.8938502056101</v>
      </c>
      <c r="G183" cm="1">
        <f t="array" ref="G183">_xlfn.XLOOKUP(C183, $U$1:$U182, $W$1:$W182, E183, 0, -1)</f>
        <v>1425.4820043556863</v>
      </c>
      <c r="H183">
        <f>Schedule!F183</f>
        <v>4.7619047619047603E-2</v>
      </c>
      <c r="I183" t="str">
        <f>IF(ISBLANK(Games!D183), "", Games!D183)</f>
        <v/>
      </c>
      <c r="J183" t="str">
        <f>IF(ISBLANK(Games!E183), "", Games!E183)</f>
        <v/>
      </c>
      <c r="K183" t="str">
        <f>IF(ISBLANK(Games!D183), "",VLOOKUP(I183, 'Pitchers Pre-Season'!$B$2:$X$790, 23, FALSE))</f>
        <v/>
      </c>
      <c r="L183" t="str">
        <f>IF(ISBLANK(Games!E183), "",VLOOKUP(J183, 'Pitchers Pre-Season'!$B$2:$X$790, 23, FALSE))</f>
        <v/>
      </c>
      <c r="M183">
        <f>IF(ISBLANK(Games!D183), Calc!F183, F183+K183)</f>
        <v>1503.8938502056101</v>
      </c>
      <c r="N183">
        <f>IF(ISBLANK(Games!E183), Calc!G183, G183+L183)</f>
        <v>1425.4820043556863</v>
      </c>
      <c r="O183" s="1">
        <f t="shared" si="14"/>
        <v>0.63477559527623439</v>
      </c>
      <c r="P183" s="1">
        <f t="shared" si="15"/>
        <v>0.36522440472376577</v>
      </c>
      <c r="Q183" s="3" t="str">
        <f>Games!N183</f>
        <v/>
      </c>
      <c r="R183" s="1" t="str">
        <f t="shared" si="16"/>
        <v/>
      </c>
      <c r="S183" s="1" t="str">
        <f>IF(ISBLANK(Games!L183), "",IF(Q183=B183, C183, B183))</f>
        <v/>
      </c>
      <c r="T183" s="1" t="str">
        <f t="shared" si="17"/>
        <v>CLE</v>
      </c>
      <c r="U183" s="1" t="str">
        <f t="shared" si="18"/>
        <v>CHW</v>
      </c>
      <c r="V183" s="1">
        <f t="shared" si="19"/>
        <v>1503.8938502056101</v>
      </c>
      <c r="W183" s="1">
        <f t="shared" si="20"/>
        <v>1425.4820043556863</v>
      </c>
    </row>
    <row r="184" spans="1:23" x14ac:dyDescent="0.45">
      <c r="A184" t="str">
        <f>Schedule!A184</f>
        <v>2024-04-10</v>
      </c>
      <c r="B184" t="str">
        <f>Schedule!B184</f>
        <v>SDP</v>
      </c>
      <c r="C184" t="str">
        <f>Schedule!C184</f>
        <v>CHC</v>
      </c>
      <c r="D184">
        <f>Schedule!D184</f>
        <v>1513.7838452168801</v>
      </c>
      <c r="E184">
        <f>Schedule!E184</f>
        <v>1514.0316812078199</v>
      </c>
      <c r="F184" cm="1">
        <f t="array" ref="F184">_xlfn.XLOOKUP(B184, $T$1:$T183, $V$1:$V183, D184, 0, -1)</f>
        <v>1502.9671207118124</v>
      </c>
      <c r="G184" cm="1">
        <f t="array" ref="G184">_xlfn.XLOOKUP(C184, $U$1:$U183, $W$1:$W183, E184, 0, -1)</f>
        <v>1510.9500841970262</v>
      </c>
      <c r="H184">
        <f>Schedule!F184</f>
        <v>2.9239766081871298E-2</v>
      </c>
      <c r="I184" t="str">
        <f>IF(ISBLANK(Games!D184), "", Games!D184)</f>
        <v/>
      </c>
      <c r="J184" t="str">
        <f>IF(ISBLANK(Games!E184), "", Games!E184)</f>
        <v/>
      </c>
      <c r="K184" t="str">
        <f>IF(ISBLANK(Games!D184), "",VLOOKUP(I184, 'Pitchers Pre-Season'!$B$2:$X$790, 23, FALSE))</f>
        <v/>
      </c>
      <c r="L184" t="str">
        <f>IF(ISBLANK(Games!E184), "",VLOOKUP(J184, 'Pitchers Pre-Season'!$B$2:$X$790, 23, FALSE))</f>
        <v/>
      </c>
      <c r="M184">
        <f>IF(ISBLANK(Games!D184), Calc!F184, F184+K184)</f>
        <v>1502.9671207118124</v>
      </c>
      <c r="N184">
        <f>IF(ISBLANK(Games!E184), Calc!G184, G184+L184)</f>
        <v>1510.9500841970262</v>
      </c>
      <c r="O184" s="1">
        <f t="shared" si="14"/>
        <v>0.50313349637205773</v>
      </c>
      <c r="P184" s="1">
        <f t="shared" si="15"/>
        <v>0.49686650362794227</v>
      </c>
      <c r="Q184" s="3" t="str">
        <f>Games!N184</f>
        <v/>
      </c>
      <c r="R184" s="1" t="str">
        <f t="shared" si="16"/>
        <v/>
      </c>
      <c r="S184" s="1" t="str">
        <f>IF(ISBLANK(Games!L184), "",IF(Q184=B184, C184, B184))</f>
        <v/>
      </c>
      <c r="T184" s="1" t="str">
        <f t="shared" si="17"/>
        <v>SDP</v>
      </c>
      <c r="U184" s="1" t="str">
        <f t="shared" si="18"/>
        <v>CHC</v>
      </c>
      <c r="V184" s="1">
        <f t="shared" si="19"/>
        <v>1502.9671207118124</v>
      </c>
      <c r="W184" s="1">
        <f t="shared" si="20"/>
        <v>1510.9500841970262</v>
      </c>
    </row>
    <row r="185" spans="1:23" x14ac:dyDescent="0.45">
      <c r="A185" t="str">
        <f>Schedule!A185</f>
        <v>2024-04-10</v>
      </c>
      <c r="B185" t="str">
        <f>Schedule!B185</f>
        <v>CIN</v>
      </c>
      <c r="C185" t="str">
        <f>Schedule!C185</f>
        <v>MIL</v>
      </c>
      <c r="D185">
        <f>Schedule!D185</f>
        <v>1496.2510574284499</v>
      </c>
      <c r="E185">
        <f>Schedule!E185</f>
        <v>1511.74507850229</v>
      </c>
      <c r="F185" cm="1">
        <f t="array" ref="F185">_xlfn.XLOOKUP(B185, $T$1:$T184, $V$1:$V184, D185, 0, -1)</f>
        <v>1493.1662146218293</v>
      </c>
      <c r="G185" cm="1">
        <f t="array" ref="G185">_xlfn.XLOOKUP(C185, $U$1:$U184, $W$1:$W184, E185, 0, -1)</f>
        <v>1527.5334034496079</v>
      </c>
      <c r="H185">
        <f>Schedule!F185</f>
        <v>-1.38888888888888E-2</v>
      </c>
      <c r="I185" t="str">
        <f>IF(ISBLANK(Games!D185), "", Games!D185)</f>
        <v/>
      </c>
      <c r="J185" t="str">
        <f>IF(ISBLANK(Games!E185), "", Games!E185)</f>
        <v/>
      </c>
      <c r="K185" t="str">
        <f>IF(ISBLANK(Games!D185), "",VLOOKUP(I185, 'Pitchers Pre-Season'!$B$2:$X$790, 23, FALSE))</f>
        <v/>
      </c>
      <c r="L185" t="str">
        <f>IF(ISBLANK(Games!E185), "",VLOOKUP(J185, 'Pitchers Pre-Season'!$B$2:$X$790, 23, FALSE))</f>
        <v/>
      </c>
      <c r="M185">
        <f>IF(ISBLANK(Games!D185), Calc!F185, F185+K185)</f>
        <v>1493.1662146218293</v>
      </c>
      <c r="N185">
        <f>IF(ISBLANK(Games!E185), Calc!G185, G185+L185)</f>
        <v>1527.5334034496079</v>
      </c>
      <c r="O185" s="1">
        <f t="shared" si="14"/>
        <v>0.44375787502164726</v>
      </c>
      <c r="P185" s="1">
        <f t="shared" si="15"/>
        <v>0.55624212497835279</v>
      </c>
      <c r="Q185" s="3" t="str">
        <f>Games!N185</f>
        <v/>
      </c>
      <c r="R185" s="1" t="str">
        <f t="shared" si="16"/>
        <v/>
      </c>
      <c r="S185" s="1" t="str">
        <f>IF(ISBLANK(Games!L185), "",IF(Q185=B185, C185, B185))</f>
        <v/>
      </c>
      <c r="T185" s="1" t="str">
        <f t="shared" si="17"/>
        <v>CIN</v>
      </c>
      <c r="U185" s="1" t="str">
        <f t="shared" si="18"/>
        <v>MIL</v>
      </c>
      <c r="V185" s="1">
        <f t="shared" si="19"/>
        <v>1493.1662146218293</v>
      </c>
      <c r="W185" s="1">
        <f t="shared" si="20"/>
        <v>1527.5334034496079</v>
      </c>
    </row>
    <row r="186" spans="1:23" x14ac:dyDescent="0.45">
      <c r="A186" t="str">
        <f>Schedule!A186</f>
        <v>2024-04-10</v>
      </c>
      <c r="B186" t="str">
        <f>Schedule!B186</f>
        <v>NYY</v>
      </c>
      <c r="C186" t="str">
        <f>Schedule!C186</f>
        <v>MIA</v>
      </c>
      <c r="D186">
        <f>Schedule!D186</f>
        <v>1539.4562396036399</v>
      </c>
      <c r="E186">
        <f>Schedule!E186</f>
        <v>1488.4482383178499</v>
      </c>
      <c r="F186" cm="1">
        <f t="array" ref="F186">_xlfn.XLOOKUP(B186, $T$1:$T185, $V$1:$V185, D186, 0, -1)</f>
        <v>1533.7203518335739</v>
      </c>
      <c r="G186" cm="1">
        <f t="array" ref="G186">_xlfn.XLOOKUP(C186, $U$1:$U185, $W$1:$W185, E186, 0, -1)</f>
        <v>1484.370768699393</v>
      </c>
      <c r="H186">
        <f>Schedule!F186</f>
        <v>9.3922651933701695E-2</v>
      </c>
      <c r="I186" t="str">
        <f>IF(ISBLANK(Games!D186), "", Games!D186)</f>
        <v/>
      </c>
      <c r="J186" t="str">
        <f>IF(ISBLANK(Games!E186), "", Games!E186)</f>
        <v/>
      </c>
      <c r="K186" t="str">
        <f>IF(ISBLANK(Games!D186), "",VLOOKUP(I186, 'Pitchers Pre-Season'!$B$2:$X$790, 23, FALSE))</f>
        <v/>
      </c>
      <c r="L186" t="str">
        <f>IF(ISBLANK(Games!E186), "",VLOOKUP(J186, 'Pitchers Pre-Season'!$B$2:$X$790, 23, FALSE))</f>
        <v/>
      </c>
      <c r="M186">
        <f>IF(ISBLANK(Games!D186), Calc!F186, F186+K186)</f>
        <v>1533.7203518335739</v>
      </c>
      <c r="N186">
        <f>IF(ISBLANK(Games!E186), Calc!G186, G186+L186)</f>
        <v>1484.370768699393</v>
      </c>
      <c r="O186" s="1">
        <f t="shared" si="14"/>
        <v>0.61750729497301227</v>
      </c>
      <c r="P186" s="1">
        <f t="shared" si="15"/>
        <v>0.38249270502698773</v>
      </c>
      <c r="Q186" s="3" t="str">
        <f>Games!N186</f>
        <v/>
      </c>
      <c r="R186" s="1" t="str">
        <f t="shared" si="16"/>
        <v/>
      </c>
      <c r="S186" s="1" t="str">
        <f>IF(ISBLANK(Games!L186), "",IF(Q186=B186, C186, B186))</f>
        <v/>
      </c>
      <c r="T186" s="1" t="str">
        <f t="shared" si="17"/>
        <v>NYY</v>
      </c>
      <c r="U186" s="1" t="str">
        <f t="shared" si="18"/>
        <v>MIA</v>
      </c>
      <c r="V186" s="1">
        <f t="shared" si="19"/>
        <v>1533.7203518335739</v>
      </c>
      <c r="W186" s="1">
        <f t="shared" si="20"/>
        <v>1484.370768699393</v>
      </c>
    </row>
    <row r="187" spans="1:23" x14ac:dyDescent="0.45">
      <c r="A187" t="str">
        <f>Schedule!A187</f>
        <v>2024-04-10</v>
      </c>
      <c r="B187" t="str">
        <f>Schedule!B187</f>
        <v>BOS</v>
      </c>
      <c r="C187" t="str">
        <f>Schedule!C187</f>
        <v>BAL</v>
      </c>
      <c r="D187">
        <f>Schedule!D187</f>
        <v>1500.26839934439</v>
      </c>
      <c r="E187">
        <f>Schedule!E187</f>
        <v>1535.1075395159701</v>
      </c>
      <c r="F187" cm="1">
        <f t="array" ref="F187">_xlfn.XLOOKUP(B187, $T$1:$T186, $V$1:$V186, D187, 0, -1)</f>
        <v>1500.26839934439</v>
      </c>
      <c r="G187" cm="1">
        <f t="array" ref="G187">_xlfn.XLOOKUP(C187, $U$1:$U186, $W$1:$W186, E187, 0, -1)</f>
        <v>1539.0873746407135</v>
      </c>
      <c r="H187">
        <f>Schedule!F187</f>
        <v>5.1282051282051398E-2</v>
      </c>
      <c r="I187" t="str">
        <f>IF(ISBLANK(Games!D187), "", Games!D187)</f>
        <v/>
      </c>
      <c r="J187" t="str">
        <f>IF(ISBLANK(Games!E187), "", Games!E187)</f>
        <v/>
      </c>
      <c r="K187" t="str">
        <f>IF(ISBLANK(Games!D187), "",VLOOKUP(I187, 'Pitchers Pre-Season'!$B$2:$X$790, 23, FALSE))</f>
        <v/>
      </c>
      <c r="L187" t="str">
        <f>IF(ISBLANK(Games!E187), "",VLOOKUP(J187, 'Pitchers Pre-Season'!$B$2:$X$790, 23, FALSE))</f>
        <v/>
      </c>
      <c r="M187">
        <f>IF(ISBLANK(Games!D187), Calc!F187, F187+K187)</f>
        <v>1500.26839934439</v>
      </c>
      <c r="N187">
        <f>IF(ISBLANK(Games!E187), Calc!G187, G187+L187)</f>
        <v>1539.0873746407135</v>
      </c>
      <c r="O187" s="1">
        <f t="shared" si="14"/>
        <v>0.47000733978250353</v>
      </c>
      <c r="P187" s="1">
        <f t="shared" si="15"/>
        <v>0.52999266021749658</v>
      </c>
      <c r="Q187" s="3" t="str">
        <f>Games!N187</f>
        <v/>
      </c>
      <c r="R187" s="1" t="str">
        <f t="shared" si="16"/>
        <v/>
      </c>
      <c r="S187" s="1" t="str">
        <f>IF(ISBLANK(Games!L187), "",IF(Q187=B187, C187, B187))</f>
        <v/>
      </c>
      <c r="T187" s="1" t="str">
        <f t="shared" si="17"/>
        <v>BOS</v>
      </c>
      <c r="U187" s="1" t="str">
        <f t="shared" si="18"/>
        <v>BAL</v>
      </c>
      <c r="V187" s="1">
        <f t="shared" si="19"/>
        <v>1500.26839934439</v>
      </c>
      <c r="W187" s="1">
        <f t="shared" si="20"/>
        <v>1539.0873746407135</v>
      </c>
    </row>
    <row r="188" spans="1:23" x14ac:dyDescent="0.45">
      <c r="A188" t="str">
        <f>Schedule!A188</f>
        <v>2024-04-10</v>
      </c>
      <c r="B188" t="str">
        <f>Schedule!B188</f>
        <v>ATL</v>
      </c>
      <c r="C188" t="str">
        <f>Schedule!C188</f>
        <v>NYM</v>
      </c>
      <c r="D188">
        <f>Schedule!D188</f>
        <v>1590.545270505</v>
      </c>
      <c r="E188">
        <f>Schedule!E188</f>
        <v>1505.1761432511801</v>
      </c>
      <c r="F188" cm="1">
        <f t="array" ref="F188">_xlfn.XLOOKUP(B188, $T$1:$T187, $V$1:$V187, D188, 0, -1)</f>
        <v>1593.2508682491175</v>
      </c>
      <c r="G188" cm="1">
        <f t="array" ref="G188">_xlfn.XLOOKUP(C188, $U$1:$U187, $W$1:$W187, E188, 0, -1)</f>
        <v>1510.288270753422</v>
      </c>
      <c r="H188">
        <f>Schedule!F188</f>
        <v>4.3902439024390297E-2</v>
      </c>
      <c r="I188" t="str">
        <f>IF(ISBLANK(Games!D188), "", Games!D188)</f>
        <v/>
      </c>
      <c r="J188" t="str">
        <f>IF(ISBLANK(Games!E188), "", Games!E188)</f>
        <v/>
      </c>
      <c r="K188" t="str">
        <f>IF(ISBLANK(Games!D188), "",VLOOKUP(I188, 'Pitchers Pre-Season'!$B$2:$X$790, 23, FALSE))</f>
        <v/>
      </c>
      <c r="L188" t="str">
        <f>IF(ISBLANK(Games!E188), "",VLOOKUP(J188, 'Pitchers Pre-Season'!$B$2:$X$790, 23, FALSE))</f>
        <v/>
      </c>
      <c r="M188">
        <f>IF(ISBLANK(Games!D188), Calc!F188, F188+K188)</f>
        <v>1593.2508682491175</v>
      </c>
      <c r="N188">
        <f>IF(ISBLANK(Games!E188), Calc!G188, G188+L188)</f>
        <v>1510.288270753422</v>
      </c>
      <c r="O188" s="1">
        <f t="shared" si="14"/>
        <v>0.63912538127673868</v>
      </c>
      <c r="P188" s="1">
        <f t="shared" si="15"/>
        <v>0.36087461872326143</v>
      </c>
      <c r="Q188" s="3" t="str">
        <f>Games!N188</f>
        <v/>
      </c>
      <c r="R188" s="1" t="str">
        <f t="shared" si="16"/>
        <v/>
      </c>
      <c r="S188" s="1" t="str">
        <f>IF(ISBLANK(Games!L188), "",IF(Q188=B188, C188, B188))</f>
        <v/>
      </c>
      <c r="T188" s="1" t="str">
        <f t="shared" si="17"/>
        <v>ATL</v>
      </c>
      <c r="U188" s="1" t="str">
        <f t="shared" si="18"/>
        <v>NYM</v>
      </c>
      <c r="V188" s="1">
        <f t="shared" si="19"/>
        <v>1593.2508682491175</v>
      </c>
      <c r="W188" s="1">
        <f t="shared" si="20"/>
        <v>1510.288270753422</v>
      </c>
    </row>
    <row r="189" spans="1:23" x14ac:dyDescent="0.45">
      <c r="A189" t="str">
        <f>Schedule!A189</f>
        <v>2024-04-10</v>
      </c>
      <c r="B189" t="str">
        <f>Schedule!B189</f>
        <v>KCR</v>
      </c>
      <c r="C189" t="str">
        <f>Schedule!C189</f>
        <v>HOU</v>
      </c>
      <c r="D189">
        <f>Schedule!D189</f>
        <v>1455.5883504191299</v>
      </c>
      <c r="E189">
        <f>Schedule!E189</f>
        <v>1559.22207084247</v>
      </c>
      <c r="F189" cm="1">
        <f t="array" ref="F189">_xlfn.XLOOKUP(B189, $T$1:$T188, $V$1:$V188, D189, 0, -1)</f>
        <v>1459.3647323881944</v>
      </c>
      <c r="G189" cm="1">
        <f t="array" ref="G189">_xlfn.XLOOKUP(C189, $U$1:$U188, $W$1:$W188, E189, 0, -1)</f>
        <v>1554.1885466658973</v>
      </c>
      <c r="H189">
        <f>Schedule!F189</f>
        <v>0.19008264462809901</v>
      </c>
      <c r="I189" t="str">
        <f>IF(ISBLANK(Games!D189), "", Games!D189)</f>
        <v/>
      </c>
      <c r="J189" t="str">
        <f>IF(ISBLANK(Games!E189), "", Games!E189)</f>
        <v/>
      </c>
      <c r="K189" t="str">
        <f>IF(ISBLANK(Games!D189), "",VLOOKUP(I189, 'Pitchers Pre-Season'!$B$2:$X$790, 23, FALSE))</f>
        <v/>
      </c>
      <c r="L189" t="str">
        <f>IF(ISBLANK(Games!E189), "",VLOOKUP(J189, 'Pitchers Pre-Season'!$B$2:$X$790, 23, FALSE))</f>
        <v/>
      </c>
      <c r="M189">
        <f>IF(ISBLANK(Games!D189), Calc!F189, F189+K189)</f>
        <v>1459.3647323881944</v>
      </c>
      <c r="N189">
        <f>IF(ISBLANK(Games!E189), Calc!G189, G189+L189)</f>
        <v>1554.1885466658973</v>
      </c>
      <c r="O189" s="1">
        <f t="shared" si="14"/>
        <v>0.46186915527007061</v>
      </c>
      <c r="P189" s="1">
        <f t="shared" si="15"/>
        <v>0.53813084472992945</v>
      </c>
      <c r="Q189" s="3" t="str">
        <f>Games!N189</f>
        <v/>
      </c>
      <c r="R189" s="1" t="str">
        <f t="shared" si="16"/>
        <v/>
      </c>
      <c r="S189" s="1" t="str">
        <f>IF(ISBLANK(Games!L189), "",IF(Q189=B189, C189, B189))</f>
        <v/>
      </c>
      <c r="T189" s="1" t="str">
        <f t="shared" si="17"/>
        <v>KCR</v>
      </c>
      <c r="U189" s="1" t="str">
        <f t="shared" si="18"/>
        <v>HOU</v>
      </c>
      <c r="V189" s="1">
        <f t="shared" si="19"/>
        <v>1459.3647323881944</v>
      </c>
      <c r="W189" s="1">
        <f t="shared" si="20"/>
        <v>1554.1885466658973</v>
      </c>
    </row>
    <row r="190" spans="1:23" x14ac:dyDescent="0.45">
      <c r="A190" t="str">
        <f>Schedule!A190</f>
        <v>2024-04-10</v>
      </c>
      <c r="B190" t="str">
        <f>Schedule!B190</f>
        <v>TEX</v>
      </c>
      <c r="C190" t="str">
        <f>Schedule!C190</f>
        <v>OAK</v>
      </c>
      <c r="D190">
        <f>Schedule!D190</f>
        <v>1527.6277566730801</v>
      </c>
      <c r="E190">
        <f>Schedule!E190</f>
        <v>1427.1354796158</v>
      </c>
      <c r="F190" cm="1">
        <f t="array" ref="F190">_xlfn.XLOOKUP(B190, $T$1:$T189, $V$1:$V189, D190, 0, -1)</f>
        <v>1535.7428778604465</v>
      </c>
      <c r="G190" cm="1">
        <f t="array" ref="G190">_xlfn.XLOOKUP(C190, $U$1:$U189, $W$1:$W189, E190, 0, -1)</f>
        <v>1422.9458950386379</v>
      </c>
      <c r="H190">
        <f>Schedule!F190</f>
        <v>6.3291139240506306E-2</v>
      </c>
      <c r="I190" t="str">
        <f>IF(ISBLANK(Games!D190), "", Games!D190)</f>
        <v/>
      </c>
      <c r="J190" t="str">
        <f>IF(ISBLANK(Games!E190), "", Games!E190)</f>
        <v/>
      </c>
      <c r="K190" t="str">
        <f>IF(ISBLANK(Games!D190), "",VLOOKUP(I190, 'Pitchers Pre-Season'!$B$2:$X$790, 23, FALSE))</f>
        <v/>
      </c>
      <c r="L190" t="str">
        <f>IF(ISBLANK(Games!E190), "",VLOOKUP(J190, 'Pitchers Pre-Season'!$B$2:$X$790, 23, FALSE))</f>
        <v/>
      </c>
      <c r="M190">
        <f>IF(ISBLANK(Games!D190), Calc!F190, F190+K190)</f>
        <v>1535.7428778604465</v>
      </c>
      <c r="N190">
        <f>IF(ISBLANK(Games!E190), Calc!G190, G190+L190)</f>
        <v>1422.9458950386379</v>
      </c>
      <c r="O190" s="1">
        <f t="shared" si="14"/>
        <v>0.68850089246395896</v>
      </c>
      <c r="P190" s="1">
        <f t="shared" si="15"/>
        <v>0.31149910753604099</v>
      </c>
      <c r="Q190" s="3" t="str">
        <f>Games!N190</f>
        <v/>
      </c>
      <c r="R190" s="1" t="str">
        <f t="shared" si="16"/>
        <v/>
      </c>
      <c r="S190" s="1" t="str">
        <f>IF(ISBLANK(Games!L190), "",IF(Q190=B190, C190, B190))</f>
        <v/>
      </c>
      <c r="T190" s="1" t="str">
        <f t="shared" si="17"/>
        <v>TEX</v>
      </c>
      <c r="U190" s="1" t="str">
        <f t="shared" si="18"/>
        <v>OAK</v>
      </c>
      <c r="V190" s="1">
        <f t="shared" si="19"/>
        <v>1535.7428778604465</v>
      </c>
      <c r="W190" s="1">
        <f t="shared" si="20"/>
        <v>1422.9458950386379</v>
      </c>
    </row>
    <row r="191" spans="1:23" x14ac:dyDescent="0.45">
      <c r="A191" t="str">
        <f>Schedule!A191</f>
        <v>2024-04-11</v>
      </c>
      <c r="B191" t="str">
        <f>Schedule!B191</f>
        <v>ATL</v>
      </c>
      <c r="C191" t="str">
        <f>Schedule!C191</f>
        <v>NYM</v>
      </c>
      <c r="D191">
        <f>Schedule!D191</f>
        <v>1590.545270505</v>
      </c>
      <c r="E191">
        <f>Schedule!E191</f>
        <v>1505.1761432511801</v>
      </c>
      <c r="F191" cm="1">
        <f t="array" ref="F191">_xlfn.XLOOKUP(B191, $T$1:$T190, $V$1:$V190, D191, 0, -1)</f>
        <v>1593.2508682491175</v>
      </c>
      <c r="G191" cm="1">
        <f t="array" ref="G191">_xlfn.XLOOKUP(C191, $U$1:$U190, $W$1:$W190, E191, 0, -1)</f>
        <v>1510.288270753422</v>
      </c>
      <c r="H191">
        <f>Schedule!F191</f>
        <v>4.3902439024390297E-2</v>
      </c>
      <c r="I191" t="str">
        <f>IF(ISBLANK(Games!D191), "", Games!D191)</f>
        <v/>
      </c>
      <c r="J191" t="str">
        <f>IF(ISBLANK(Games!E191), "", Games!E191)</f>
        <v/>
      </c>
      <c r="K191" t="str">
        <f>IF(ISBLANK(Games!D191), "",VLOOKUP(I191, 'Pitchers Pre-Season'!$B$2:$X$790, 23, FALSE))</f>
        <v/>
      </c>
      <c r="L191" t="str">
        <f>IF(ISBLANK(Games!E191), "",VLOOKUP(J191, 'Pitchers Pre-Season'!$B$2:$X$790, 23, FALSE))</f>
        <v/>
      </c>
      <c r="M191">
        <f>IF(ISBLANK(Games!D191), Calc!F191, F191+K191)</f>
        <v>1593.2508682491175</v>
      </c>
      <c r="N191">
        <f>IF(ISBLANK(Games!E191), Calc!G191, G191+L191)</f>
        <v>1510.288270753422</v>
      </c>
      <c r="O191" s="1">
        <f t="shared" si="14"/>
        <v>0.63912538127673868</v>
      </c>
      <c r="P191" s="1">
        <f t="shared" si="15"/>
        <v>0.36087461872326143</v>
      </c>
      <c r="Q191" s="3" t="str">
        <f>Games!N191</f>
        <v/>
      </c>
      <c r="R191" s="1" t="str">
        <f t="shared" si="16"/>
        <v/>
      </c>
      <c r="S191" s="1" t="str">
        <f>IF(ISBLANK(Games!L191), "",IF(Q191=B191, C191, B191))</f>
        <v/>
      </c>
      <c r="T191" s="1" t="str">
        <f t="shared" si="17"/>
        <v>ATL</v>
      </c>
      <c r="U191" s="1" t="str">
        <f t="shared" si="18"/>
        <v>NYM</v>
      </c>
      <c r="V191" s="1">
        <f t="shared" si="19"/>
        <v>1593.2508682491175</v>
      </c>
      <c r="W191" s="1">
        <f t="shared" si="20"/>
        <v>1510.288270753422</v>
      </c>
    </row>
    <row r="192" spans="1:23" x14ac:dyDescent="0.45">
      <c r="A192" t="str">
        <f>Schedule!A192</f>
        <v>2024-04-11</v>
      </c>
      <c r="B192" t="str">
        <f>Schedule!B192</f>
        <v>DET</v>
      </c>
      <c r="C192" t="str">
        <f>Schedule!C192</f>
        <v>MIN</v>
      </c>
      <c r="D192">
        <f>Schedule!D192</f>
        <v>1477.56939209144</v>
      </c>
      <c r="E192">
        <f>Schedule!E192</f>
        <v>1535.44519643647</v>
      </c>
      <c r="F192" cm="1">
        <f t="array" ref="F192">_xlfn.XLOOKUP(B192, $T$1:$T191, $V$1:$V191, D192, 0, -1)</f>
        <v>1481.7589766686021</v>
      </c>
      <c r="G192" cm="1">
        <f t="array" ref="G192">_xlfn.XLOOKUP(C192, $U$1:$U191, $W$1:$W191, E192, 0, -1)</f>
        <v>1539.5424706464416</v>
      </c>
      <c r="H192">
        <f>Schedule!F192</f>
        <v>7.6687116564418296E-3</v>
      </c>
      <c r="I192" t="str">
        <f>IF(ISBLANK(Games!D192), "", Games!D192)</f>
        <v/>
      </c>
      <c r="J192" t="str">
        <f>IF(ISBLANK(Games!E192), "", Games!E192)</f>
        <v/>
      </c>
      <c r="K192" t="str">
        <f>IF(ISBLANK(Games!D192), "",VLOOKUP(I192, 'Pitchers Pre-Season'!$B$2:$X$790, 23, FALSE))</f>
        <v/>
      </c>
      <c r="L192" t="str">
        <f>IF(ISBLANK(Games!E192), "",VLOOKUP(J192, 'Pitchers Pre-Season'!$B$2:$X$790, 23, FALSE))</f>
        <v/>
      </c>
      <c r="M192">
        <f>IF(ISBLANK(Games!D192), Calc!F192, F192+K192)</f>
        <v>1481.7589766686021</v>
      </c>
      <c r="N192">
        <f>IF(ISBLANK(Games!E192), Calc!G192, G192+L192)</f>
        <v>1539.5424706464416</v>
      </c>
      <c r="O192" s="1">
        <f t="shared" si="14"/>
        <v>0.42143555502004804</v>
      </c>
      <c r="P192" s="1">
        <f t="shared" si="15"/>
        <v>0.57856444497995196</v>
      </c>
      <c r="Q192" s="3" t="str">
        <f>Games!N192</f>
        <v/>
      </c>
      <c r="R192" s="1" t="str">
        <f t="shared" si="16"/>
        <v/>
      </c>
      <c r="S192" s="1" t="str">
        <f>IF(ISBLANK(Games!L192), "",IF(Q192=B192, C192, B192))</f>
        <v/>
      </c>
      <c r="T192" s="1" t="str">
        <f t="shared" si="17"/>
        <v>DET</v>
      </c>
      <c r="U192" s="1" t="str">
        <f t="shared" si="18"/>
        <v>MIN</v>
      </c>
      <c r="V192" s="1">
        <f t="shared" si="19"/>
        <v>1481.7589766686021</v>
      </c>
      <c r="W192" s="1">
        <f t="shared" si="20"/>
        <v>1539.5424706464416</v>
      </c>
    </row>
    <row r="193" spans="1:23" x14ac:dyDescent="0.45">
      <c r="A193" t="str">
        <f>Schedule!A193</f>
        <v>2024-04-11</v>
      </c>
      <c r="B193" t="str">
        <f>Schedule!B193</f>
        <v>CIN</v>
      </c>
      <c r="C193" t="str">
        <f>Schedule!C193</f>
        <v>MIL</v>
      </c>
      <c r="D193">
        <f>Schedule!D193</f>
        <v>1496.2510574284499</v>
      </c>
      <c r="E193">
        <f>Schedule!E193</f>
        <v>1511.74507850229</v>
      </c>
      <c r="F193" cm="1">
        <f t="array" ref="F193">_xlfn.XLOOKUP(B193, $T$1:$T192, $V$1:$V192, D193, 0, -1)</f>
        <v>1493.1662146218293</v>
      </c>
      <c r="G193" cm="1">
        <f t="array" ref="G193">_xlfn.XLOOKUP(C193, $U$1:$U192, $W$1:$W192, E193, 0, -1)</f>
        <v>1527.5334034496079</v>
      </c>
      <c r="H193">
        <f>Schedule!F193</f>
        <v>-1.38888888888888E-2</v>
      </c>
      <c r="I193" t="str">
        <f>IF(ISBLANK(Games!D193), "", Games!D193)</f>
        <v/>
      </c>
      <c r="J193" t="str">
        <f>IF(ISBLANK(Games!E193), "", Games!E193)</f>
        <v/>
      </c>
      <c r="K193" t="str">
        <f>IF(ISBLANK(Games!D193), "",VLOOKUP(I193, 'Pitchers Pre-Season'!$B$2:$X$790, 23, FALSE))</f>
        <v/>
      </c>
      <c r="L193" t="str">
        <f>IF(ISBLANK(Games!E193), "",VLOOKUP(J193, 'Pitchers Pre-Season'!$B$2:$X$790, 23, FALSE))</f>
        <v/>
      </c>
      <c r="M193">
        <f>IF(ISBLANK(Games!D193), Calc!F193, F193+K193)</f>
        <v>1493.1662146218293</v>
      </c>
      <c r="N193">
        <f>IF(ISBLANK(Games!E193), Calc!G193, G193+L193)</f>
        <v>1527.5334034496079</v>
      </c>
      <c r="O193" s="1">
        <f t="shared" si="14"/>
        <v>0.44375787502164726</v>
      </c>
      <c r="P193" s="1">
        <f t="shared" si="15"/>
        <v>0.55624212497835279</v>
      </c>
      <c r="Q193" s="3" t="str">
        <f>Games!N193</f>
        <v/>
      </c>
      <c r="R193" s="1" t="str">
        <f t="shared" si="16"/>
        <v/>
      </c>
      <c r="S193" s="1" t="str">
        <f>IF(ISBLANK(Games!L193), "",IF(Q193=B193, C193, B193))</f>
        <v/>
      </c>
      <c r="T193" s="1" t="str">
        <f t="shared" si="17"/>
        <v>CIN</v>
      </c>
      <c r="U193" s="1" t="str">
        <f t="shared" si="18"/>
        <v>MIL</v>
      </c>
      <c r="V193" s="1">
        <f t="shared" si="19"/>
        <v>1493.1662146218293</v>
      </c>
      <c r="W193" s="1">
        <f t="shared" si="20"/>
        <v>1527.5334034496079</v>
      </c>
    </row>
    <row r="194" spans="1:23" x14ac:dyDescent="0.45">
      <c r="A194" t="str">
        <f>Schedule!A194</f>
        <v>2024-04-11</v>
      </c>
      <c r="B194" t="str">
        <f>Schedule!B194</f>
        <v>KCR</v>
      </c>
      <c r="C194" t="str">
        <f>Schedule!C194</f>
        <v>HOU</v>
      </c>
      <c r="D194">
        <f>Schedule!D194</f>
        <v>1455.5883504191299</v>
      </c>
      <c r="E194">
        <f>Schedule!E194</f>
        <v>1559.22207084247</v>
      </c>
      <c r="F194" cm="1">
        <f t="array" ref="F194">_xlfn.XLOOKUP(B194, $T$1:$T193, $V$1:$V193, D194, 0, -1)</f>
        <v>1459.3647323881944</v>
      </c>
      <c r="G194" cm="1">
        <f t="array" ref="G194">_xlfn.XLOOKUP(C194, $U$1:$U193, $W$1:$W193, E194, 0, -1)</f>
        <v>1554.1885466658973</v>
      </c>
      <c r="H194">
        <f>Schedule!F194</f>
        <v>0.19008264462809901</v>
      </c>
      <c r="I194" t="str">
        <f>IF(ISBLANK(Games!D194), "", Games!D194)</f>
        <v/>
      </c>
      <c r="J194" t="str">
        <f>IF(ISBLANK(Games!E194), "", Games!E194)</f>
        <v/>
      </c>
      <c r="K194" t="str">
        <f>IF(ISBLANK(Games!D194), "",VLOOKUP(I194, 'Pitchers Pre-Season'!$B$2:$X$790, 23, FALSE))</f>
        <v/>
      </c>
      <c r="L194" t="str">
        <f>IF(ISBLANK(Games!E194), "",VLOOKUP(J194, 'Pitchers Pre-Season'!$B$2:$X$790, 23, FALSE))</f>
        <v/>
      </c>
      <c r="M194">
        <f>IF(ISBLANK(Games!D194), Calc!F194, F194+K194)</f>
        <v>1459.3647323881944</v>
      </c>
      <c r="N194">
        <f>IF(ISBLANK(Games!E194), Calc!G194, G194+L194)</f>
        <v>1554.1885466658973</v>
      </c>
      <c r="O194" s="1">
        <f t="shared" si="14"/>
        <v>0.46186915527007061</v>
      </c>
      <c r="P194" s="1">
        <f t="shared" si="15"/>
        <v>0.53813084472992945</v>
      </c>
      <c r="Q194" s="3" t="str">
        <f>Games!N194</f>
        <v/>
      </c>
      <c r="R194" s="1" t="str">
        <f t="shared" si="16"/>
        <v/>
      </c>
      <c r="S194" s="1" t="str">
        <f>IF(ISBLANK(Games!L194), "",IF(Q194=B194, C194, B194))</f>
        <v/>
      </c>
      <c r="T194" s="1" t="str">
        <f t="shared" si="17"/>
        <v>KCR</v>
      </c>
      <c r="U194" s="1" t="str">
        <f t="shared" si="18"/>
        <v>HOU</v>
      </c>
      <c r="V194" s="1">
        <f t="shared" si="19"/>
        <v>1459.3647323881944</v>
      </c>
      <c r="W194" s="1">
        <f t="shared" si="20"/>
        <v>1554.1885466658973</v>
      </c>
    </row>
    <row r="195" spans="1:23" x14ac:dyDescent="0.45">
      <c r="A195" t="str">
        <f>Schedule!A195</f>
        <v>2024-04-11</v>
      </c>
      <c r="B195" t="str">
        <f>Schedule!B195</f>
        <v>TEX</v>
      </c>
      <c r="C195" t="str">
        <f>Schedule!C195</f>
        <v>OAK</v>
      </c>
      <c r="D195">
        <f>Schedule!D195</f>
        <v>1527.6277566730801</v>
      </c>
      <c r="E195">
        <f>Schedule!E195</f>
        <v>1427.1354796158</v>
      </c>
      <c r="F195" cm="1">
        <f t="array" ref="F195">_xlfn.XLOOKUP(B195, $T$1:$T194, $V$1:$V194, D195, 0, -1)</f>
        <v>1535.7428778604465</v>
      </c>
      <c r="G195" cm="1">
        <f t="array" ref="G195">_xlfn.XLOOKUP(C195, $U$1:$U194, $W$1:$W194, E195, 0, -1)</f>
        <v>1422.9458950386379</v>
      </c>
      <c r="H195">
        <f>Schedule!F195</f>
        <v>6.3291139240506306E-2</v>
      </c>
      <c r="I195" t="str">
        <f>IF(ISBLANK(Games!D195), "", Games!D195)</f>
        <v/>
      </c>
      <c r="J195" t="str">
        <f>IF(ISBLANK(Games!E195), "", Games!E195)</f>
        <v/>
      </c>
      <c r="K195" t="str">
        <f>IF(ISBLANK(Games!D195), "",VLOOKUP(I195, 'Pitchers Pre-Season'!$B$2:$X$790, 23, FALSE))</f>
        <v/>
      </c>
      <c r="L195" t="str">
        <f>IF(ISBLANK(Games!E195), "",VLOOKUP(J195, 'Pitchers Pre-Season'!$B$2:$X$790, 23, FALSE))</f>
        <v/>
      </c>
      <c r="M195">
        <f>IF(ISBLANK(Games!D195), Calc!F195, F195+K195)</f>
        <v>1535.7428778604465</v>
      </c>
      <c r="N195">
        <f>IF(ISBLANK(Games!E195), Calc!G195, G195+L195)</f>
        <v>1422.9458950386379</v>
      </c>
      <c r="O195" s="1">
        <f t="shared" ref="O195:O258" si="21">(1/(1+(10^((N195-M195)/400)))+(0.5*H195))</f>
        <v>0.68850089246395896</v>
      </c>
      <c r="P195" s="1">
        <f t="shared" ref="P195:P258" si="22">(1/(1+(10^((M195-N195)/400)))-(0.5*H195))</f>
        <v>0.31149910753604099</v>
      </c>
      <c r="Q195" s="3" t="str">
        <f>Games!N195</f>
        <v/>
      </c>
      <c r="R195" s="1" t="str">
        <f t="shared" ref="R195:R258" si="23">Q195</f>
        <v/>
      </c>
      <c r="S195" s="1" t="str">
        <f>IF(ISBLANK(Games!L195), "",IF(Q195=B195, C195, B195))</f>
        <v/>
      </c>
      <c r="T195" s="1" t="str">
        <f t="shared" ref="T195:T258" si="24">B195</f>
        <v>TEX</v>
      </c>
      <c r="U195" s="1" t="str">
        <f t="shared" ref="U195:U258" si="25">C195</f>
        <v>OAK</v>
      </c>
      <c r="V195" s="1">
        <f t="shared" ref="V195:V258" si="26">IF(R195=B195,F195+(10*(1-O195)),IF(S195=B195,F195+(10*(0-O195)),F195))</f>
        <v>1535.7428778604465</v>
      </c>
      <c r="W195" s="1">
        <f t="shared" ref="W195:W258" si="27">IF(R195=C195,G195+(10*(1-P195)),IF(S195=C195,G195+(10*(0-P195)),G195))</f>
        <v>1422.9458950386379</v>
      </c>
    </row>
    <row r="196" spans="1:23" x14ac:dyDescent="0.45">
      <c r="A196" t="str">
        <f>Schedule!A196</f>
        <v>2024-04-11</v>
      </c>
      <c r="B196" t="str">
        <f>Schedule!B196</f>
        <v>PHI</v>
      </c>
      <c r="C196" t="str">
        <f>Schedule!C196</f>
        <v>PIT</v>
      </c>
      <c r="D196">
        <f>Schedule!D196</f>
        <v>1537.03223861109</v>
      </c>
      <c r="E196">
        <f>Schedule!E196</f>
        <v>1468.3919248330999</v>
      </c>
      <c r="F196" cm="1">
        <f t="array" ref="F196">_xlfn.XLOOKUP(B196, $T$1:$T195, $V$1:$V195, D196, 0, -1)</f>
        <v>1516.0751994709906</v>
      </c>
      <c r="G196" cm="1">
        <f t="array" ref="G196">_xlfn.XLOOKUP(C196, $U$1:$U195, $W$1:$W195, E196, 0, -1)</f>
        <v>1490.342604018655</v>
      </c>
      <c r="H196">
        <f>Schedule!F196</f>
        <v>8.4745762711864403E-2</v>
      </c>
      <c r="I196" t="str">
        <f>IF(ISBLANK(Games!D196), "", Games!D196)</f>
        <v/>
      </c>
      <c r="J196" t="str">
        <f>IF(ISBLANK(Games!E196), "", Games!E196)</f>
        <v/>
      </c>
      <c r="K196" t="str">
        <f>IF(ISBLANK(Games!D196), "",VLOOKUP(I196, 'Pitchers Pre-Season'!$B$2:$X$790, 23, FALSE))</f>
        <v/>
      </c>
      <c r="L196" t="str">
        <f>IF(ISBLANK(Games!E196), "",VLOOKUP(J196, 'Pitchers Pre-Season'!$B$2:$X$790, 23, FALSE))</f>
        <v/>
      </c>
      <c r="M196">
        <f>IF(ISBLANK(Games!D196), Calc!F196, F196+K196)</f>
        <v>1516.0751994709906</v>
      </c>
      <c r="N196">
        <f>IF(ISBLANK(Games!E196), Calc!G196, G196+L196)</f>
        <v>1490.342604018655</v>
      </c>
      <c r="O196" s="1">
        <f t="shared" si="21"/>
        <v>0.57933749757433173</v>
      </c>
      <c r="P196" s="1">
        <f t="shared" si="22"/>
        <v>0.42066250242566816</v>
      </c>
      <c r="Q196" s="3" t="str">
        <f>Games!N196</f>
        <v/>
      </c>
      <c r="R196" s="1" t="str">
        <f t="shared" si="23"/>
        <v/>
      </c>
      <c r="S196" s="1" t="str">
        <f>IF(ISBLANK(Games!L196), "",IF(Q196=B196, C196, B196))</f>
        <v/>
      </c>
      <c r="T196" s="1" t="str">
        <f t="shared" si="24"/>
        <v>PHI</v>
      </c>
      <c r="U196" s="1" t="str">
        <f t="shared" si="25"/>
        <v>PIT</v>
      </c>
      <c r="V196" s="1">
        <f t="shared" si="26"/>
        <v>1516.0751994709906</v>
      </c>
      <c r="W196" s="1">
        <f t="shared" si="27"/>
        <v>1490.342604018655</v>
      </c>
    </row>
    <row r="197" spans="1:23" x14ac:dyDescent="0.45">
      <c r="A197" t="str">
        <f>Schedule!A197</f>
        <v>2024-04-11</v>
      </c>
      <c r="B197" t="str">
        <f>Schedule!B197</f>
        <v>BOS</v>
      </c>
      <c r="C197" t="str">
        <f>Schedule!C197</f>
        <v>BAL</v>
      </c>
      <c r="D197">
        <f>Schedule!D197</f>
        <v>1500.26839934439</v>
      </c>
      <c r="E197">
        <f>Schedule!E197</f>
        <v>1535.1075395159701</v>
      </c>
      <c r="F197" cm="1">
        <f t="array" ref="F197">_xlfn.XLOOKUP(B197, $T$1:$T196, $V$1:$V196, D197, 0, -1)</f>
        <v>1500.26839934439</v>
      </c>
      <c r="G197" cm="1">
        <f t="array" ref="G197">_xlfn.XLOOKUP(C197, $U$1:$U196, $W$1:$W196, E197, 0, -1)</f>
        <v>1539.0873746407135</v>
      </c>
      <c r="H197">
        <f>Schedule!F197</f>
        <v>5.1282051282051398E-2</v>
      </c>
      <c r="I197" t="str">
        <f>IF(ISBLANK(Games!D197), "", Games!D197)</f>
        <v/>
      </c>
      <c r="J197" t="str">
        <f>IF(ISBLANK(Games!E197), "", Games!E197)</f>
        <v/>
      </c>
      <c r="K197" t="str">
        <f>IF(ISBLANK(Games!D197), "",VLOOKUP(I197, 'Pitchers Pre-Season'!$B$2:$X$790, 23, FALSE))</f>
        <v/>
      </c>
      <c r="L197" t="str">
        <f>IF(ISBLANK(Games!E197), "",VLOOKUP(J197, 'Pitchers Pre-Season'!$B$2:$X$790, 23, FALSE))</f>
        <v/>
      </c>
      <c r="M197">
        <f>IF(ISBLANK(Games!D197), Calc!F197, F197+K197)</f>
        <v>1500.26839934439</v>
      </c>
      <c r="N197">
        <f>IF(ISBLANK(Games!E197), Calc!G197, G197+L197)</f>
        <v>1539.0873746407135</v>
      </c>
      <c r="O197" s="1">
        <f t="shared" si="21"/>
        <v>0.47000733978250353</v>
      </c>
      <c r="P197" s="1">
        <f t="shared" si="22"/>
        <v>0.52999266021749658</v>
      </c>
      <c r="Q197" s="3" t="str">
        <f>Games!N197</f>
        <v/>
      </c>
      <c r="R197" s="1" t="str">
        <f t="shared" si="23"/>
        <v/>
      </c>
      <c r="S197" s="1" t="str">
        <f>IF(ISBLANK(Games!L197), "",IF(Q197=B197, C197, B197))</f>
        <v/>
      </c>
      <c r="T197" s="1" t="str">
        <f t="shared" si="24"/>
        <v>BOS</v>
      </c>
      <c r="U197" s="1" t="str">
        <f t="shared" si="25"/>
        <v>BAL</v>
      </c>
      <c r="V197" s="1">
        <f t="shared" si="26"/>
        <v>1500.26839934439</v>
      </c>
      <c r="W197" s="1">
        <f t="shared" si="27"/>
        <v>1539.0873746407135</v>
      </c>
    </row>
    <row r="198" spans="1:23" x14ac:dyDescent="0.45">
      <c r="A198" t="str">
        <f>Schedule!A198</f>
        <v>2024-04-12</v>
      </c>
      <c r="B198" t="str">
        <f>Schedule!B198</f>
        <v>DET</v>
      </c>
      <c r="C198" t="str">
        <f>Schedule!C198</f>
        <v>MIN</v>
      </c>
      <c r="D198">
        <f>Schedule!D198</f>
        <v>1477.56939209144</v>
      </c>
      <c r="E198">
        <f>Schedule!E198</f>
        <v>1535.44519643647</v>
      </c>
      <c r="F198" cm="1">
        <f t="array" ref="F198">_xlfn.XLOOKUP(B198, $T$1:$T197, $V$1:$V197, D198, 0, -1)</f>
        <v>1481.7589766686021</v>
      </c>
      <c r="G198" cm="1">
        <f t="array" ref="G198">_xlfn.XLOOKUP(C198, $U$1:$U197, $W$1:$W197, E198, 0, -1)</f>
        <v>1539.5424706464416</v>
      </c>
      <c r="H198">
        <f>Schedule!F198</f>
        <v>7.6687116564418296E-3</v>
      </c>
      <c r="I198" t="str">
        <f>IF(ISBLANK(Games!D198), "", Games!D198)</f>
        <v/>
      </c>
      <c r="J198" t="str">
        <f>IF(ISBLANK(Games!E198), "", Games!E198)</f>
        <v/>
      </c>
      <c r="K198" t="str">
        <f>IF(ISBLANK(Games!D198), "",VLOOKUP(I198, 'Pitchers Pre-Season'!$B$2:$X$790, 23, FALSE))</f>
        <v/>
      </c>
      <c r="L198" t="str">
        <f>IF(ISBLANK(Games!E198), "",VLOOKUP(J198, 'Pitchers Pre-Season'!$B$2:$X$790, 23, FALSE))</f>
        <v/>
      </c>
      <c r="M198">
        <f>IF(ISBLANK(Games!D198), Calc!F198, F198+K198)</f>
        <v>1481.7589766686021</v>
      </c>
      <c r="N198">
        <f>IF(ISBLANK(Games!E198), Calc!G198, G198+L198)</f>
        <v>1539.5424706464416</v>
      </c>
      <c r="O198" s="1">
        <f t="shared" si="21"/>
        <v>0.42143555502004804</v>
      </c>
      <c r="P198" s="1">
        <f t="shared" si="22"/>
        <v>0.57856444497995196</v>
      </c>
      <c r="Q198" s="3" t="str">
        <f>Games!N198</f>
        <v/>
      </c>
      <c r="R198" s="1" t="str">
        <f t="shared" si="23"/>
        <v/>
      </c>
      <c r="S198" s="1" t="str">
        <f>IF(ISBLANK(Games!L198), "",IF(Q198=B198, C198, B198))</f>
        <v/>
      </c>
      <c r="T198" s="1" t="str">
        <f t="shared" si="24"/>
        <v>DET</v>
      </c>
      <c r="U198" s="1" t="str">
        <f t="shared" si="25"/>
        <v>MIN</v>
      </c>
      <c r="V198" s="1">
        <f t="shared" si="26"/>
        <v>1481.7589766686021</v>
      </c>
      <c r="W198" s="1">
        <f t="shared" si="27"/>
        <v>1539.5424706464416</v>
      </c>
    </row>
    <row r="199" spans="1:23" x14ac:dyDescent="0.45">
      <c r="A199" t="str">
        <f>Schedule!A199</f>
        <v>2024-04-12</v>
      </c>
      <c r="B199" t="str">
        <f>Schedule!B199</f>
        <v>PHI</v>
      </c>
      <c r="C199" t="str">
        <f>Schedule!C199</f>
        <v>PIT</v>
      </c>
      <c r="D199">
        <f>Schedule!D199</f>
        <v>1537.03223861109</v>
      </c>
      <c r="E199">
        <f>Schedule!E199</f>
        <v>1468.3919248330999</v>
      </c>
      <c r="F199" cm="1">
        <f t="array" ref="F199">_xlfn.XLOOKUP(B199, $T$1:$T198, $V$1:$V198, D199, 0, -1)</f>
        <v>1516.0751994709906</v>
      </c>
      <c r="G199" cm="1">
        <f t="array" ref="G199">_xlfn.XLOOKUP(C199, $U$1:$U198, $W$1:$W198, E199, 0, -1)</f>
        <v>1490.342604018655</v>
      </c>
      <c r="H199">
        <f>Schedule!F199</f>
        <v>8.4745762711864403E-2</v>
      </c>
      <c r="I199" t="str">
        <f>IF(ISBLANK(Games!D199), "", Games!D199)</f>
        <v/>
      </c>
      <c r="J199" t="str">
        <f>IF(ISBLANK(Games!E199), "", Games!E199)</f>
        <v/>
      </c>
      <c r="K199" t="str">
        <f>IF(ISBLANK(Games!D199), "",VLOOKUP(I199, 'Pitchers Pre-Season'!$B$2:$X$790, 23, FALSE))</f>
        <v/>
      </c>
      <c r="L199" t="str">
        <f>IF(ISBLANK(Games!E199), "",VLOOKUP(J199, 'Pitchers Pre-Season'!$B$2:$X$790, 23, FALSE))</f>
        <v/>
      </c>
      <c r="M199">
        <f>IF(ISBLANK(Games!D199), Calc!F199, F199+K199)</f>
        <v>1516.0751994709906</v>
      </c>
      <c r="N199">
        <f>IF(ISBLANK(Games!E199), Calc!G199, G199+L199)</f>
        <v>1490.342604018655</v>
      </c>
      <c r="O199" s="1">
        <f t="shared" si="21"/>
        <v>0.57933749757433173</v>
      </c>
      <c r="P199" s="1">
        <f t="shared" si="22"/>
        <v>0.42066250242566816</v>
      </c>
      <c r="Q199" s="3" t="str">
        <f>Games!N199</f>
        <v/>
      </c>
      <c r="R199" s="1" t="str">
        <f t="shared" si="23"/>
        <v/>
      </c>
      <c r="S199" s="1" t="str">
        <f>IF(ISBLANK(Games!L199), "",IF(Q199=B199, C199, B199))</f>
        <v/>
      </c>
      <c r="T199" s="1" t="str">
        <f t="shared" si="24"/>
        <v>PHI</v>
      </c>
      <c r="U199" s="1" t="str">
        <f t="shared" si="25"/>
        <v>PIT</v>
      </c>
      <c r="V199" s="1">
        <f t="shared" si="26"/>
        <v>1516.0751994709906</v>
      </c>
      <c r="W199" s="1">
        <f t="shared" si="27"/>
        <v>1490.342604018655</v>
      </c>
    </row>
    <row r="200" spans="1:23" x14ac:dyDescent="0.45">
      <c r="A200" t="str">
        <f>Schedule!A200</f>
        <v>2024-04-12</v>
      </c>
      <c r="B200" t="str">
        <f>Schedule!B200</f>
        <v>TBR</v>
      </c>
      <c r="C200" t="str">
        <f>Schedule!C200</f>
        <v>SFG</v>
      </c>
      <c r="D200">
        <f>Schedule!D200</f>
        <v>1537.2568075547799</v>
      </c>
      <c r="E200">
        <f>Schedule!E200</f>
        <v>1501.1235706124401</v>
      </c>
      <c r="F200" cm="1">
        <f t="array" ref="F200">_xlfn.XLOOKUP(B200, $T$1:$T199, $V$1:$V199, D200, 0, -1)</f>
        <v>1528.0229512954211</v>
      </c>
      <c r="G200" cm="1">
        <f t="array" ref="G200">_xlfn.XLOOKUP(C200, $U$1:$U199, $W$1:$W199, E200, 0, -1)</f>
        <v>1491.6063482058917</v>
      </c>
      <c r="H200">
        <f>Schedule!F200</f>
        <v>0.124324324324324</v>
      </c>
      <c r="I200" t="str">
        <f>IF(ISBLANK(Games!D200), "", Games!D200)</f>
        <v/>
      </c>
      <c r="J200" t="str">
        <f>IF(ISBLANK(Games!E200), "", Games!E200)</f>
        <v/>
      </c>
      <c r="K200" t="str">
        <f>IF(ISBLANK(Games!D200), "",VLOOKUP(I200, 'Pitchers Pre-Season'!$B$2:$X$790, 23, FALSE))</f>
        <v/>
      </c>
      <c r="L200" t="str">
        <f>IF(ISBLANK(Games!E200), "",VLOOKUP(J200, 'Pitchers Pre-Season'!$B$2:$X$790, 23, FALSE))</f>
        <v/>
      </c>
      <c r="M200">
        <f>IF(ISBLANK(Games!D200), Calc!F200, F200+K200)</f>
        <v>1528.0229512954211</v>
      </c>
      <c r="N200">
        <f>IF(ISBLANK(Games!E200), Calc!G200, G200+L200)</f>
        <v>1491.6063482058917</v>
      </c>
      <c r="O200" s="1">
        <f t="shared" si="21"/>
        <v>0.61437878473066432</v>
      </c>
      <c r="P200" s="1">
        <f t="shared" si="22"/>
        <v>0.38562121526933557</v>
      </c>
      <c r="Q200" s="3" t="str">
        <f>Games!N200</f>
        <v/>
      </c>
      <c r="R200" s="1" t="str">
        <f t="shared" si="23"/>
        <v/>
      </c>
      <c r="S200" s="1" t="str">
        <f>IF(ISBLANK(Games!L200), "",IF(Q200=B200, C200, B200))</f>
        <v/>
      </c>
      <c r="T200" s="1" t="str">
        <f t="shared" si="24"/>
        <v>TBR</v>
      </c>
      <c r="U200" s="1" t="str">
        <f t="shared" si="25"/>
        <v>SFG</v>
      </c>
      <c r="V200" s="1">
        <f t="shared" si="26"/>
        <v>1528.0229512954211</v>
      </c>
      <c r="W200" s="1">
        <f t="shared" si="27"/>
        <v>1491.6063482058917</v>
      </c>
    </row>
    <row r="201" spans="1:23" x14ac:dyDescent="0.45">
      <c r="A201" t="str">
        <f>Schedule!A201</f>
        <v>2024-04-12</v>
      </c>
      <c r="B201" t="str">
        <f>Schedule!B201</f>
        <v>BAL</v>
      </c>
      <c r="C201" t="str">
        <f>Schedule!C201</f>
        <v>MIL</v>
      </c>
      <c r="D201">
        <f>Schedule!D201</f>
        <v>1535.1075395159701</v>
      </c>
      <c r="E201">
        <f>Schedule!E201</f>
        <v>1511.74507850229</v>
      </c>
      <c r="F201" cm="1">
        <f t="array" ref="F201">_xlfn.XLOOKUP(B201, $T$1:$T200, $V$1:$V200, D201, 0, -1)</f>
        <v>1527.1786991040578</v>
      </c>
      <c r="G201" cm="1">
        <f t="array" ref="G201">_xlfn.XLOOKUP(C201, $U$1:$U200, $W$1:$W200, E201, 0, -1)</f>
        <v>1527.5334034496079</v>
      </c>
      <c r="H201">
        <f>Schedule!F201</f>
        <v>2.1739130434782698E-2</v>
      </c>
      <c r="I201" t="str">
        <f>IF(ISBLANK(Games!D201), "", Games!D201)</f>
        <v/>
      </c>
      <c r="J201" t="str">
        <f>IF(ISBLANK(Games!E201), "", Games!E201)</f>
        <v/>
      </c>
      <c r="K201" t="str">
        <f>IF(ISBLANK(Games!D201), "",VLOOKUP(I201, 'Pitchers Pre-Season'!$B$2:$X$790, 23, FALSE))</f>
        <v/>
      </c>
      <c r="L201" t="str">
        <f>IF(ISBLANK(Games!E201), "",VLOOKUP(J201, 'Pitchers Pre-Season'!$B$2:$X$790, 23, FALSE))</f>
        <v/>
      </c>
      <c r="M201">
        <f>IF(ISBLANK(Games!D201), Calc!F201, F201+K201)</f>
        <v>1527.1786991040578</v>
      </c>
      <c r="N201">
        <f>IF(ISBLANK(Games!E201), Calc!G201, G201+L201)</f>
        <v>1527.5334034496079</v>
      </c>
      <c r="O201" s="1">
        <f t="shared" si="21"/>
        <v>0.51035910480818647</v>
      </c>
      <c r="P201" s="1">
        <f t="shared" si="22"/>
        <v>0.48964089519181342</v>
      </c>
      <c r="Q201" s="3" t="str">
        <f>Games!N201</f>
        <v/>
      </c>
      <c r="R201" s="1" t="str">
        <f t="shared" si="23"/>
        <v/>
      </c>
      <c r="S201" s="1" t="str">
        <f>IF(ISBLANK(Games!L201), "",IF(Q201=B201, C201, B201))</f>
        <v/>
      </c>
      <c r="T201" s="1" t="str">
        <f t="shared" si="24"/>
        <v>BAL</v>
      </c>
      <c r="U201" s="1" t="str">
        <f t="shared" si="25"/>
        <v>MIL</v>
      </c>
      <c r="V201" s="1">
        <f t="shared" si="26"/>
        <v>1527.1786991040578</v>
      </c>
      <c r="W201" s="1">
        <f t="shared" si="27"/>
        <v>1527.5334034496079</v>
      </c>
    </row>
    <row r="202" spans="1:23" x14ac:dyDescent="0.45">
      <c r="A202" t="str">
        <f>Schedule!A202</f>
        <v>2024-04-12</v>
      </c>
      <c r="B202" t="str">
        <f>Schedule!B202</f>
        <v>TOR</v>
      </c>
      <c r="C202" t="str">
        <f>Schedule!C202</f>
        <v>COL</v>
      </c>
      <c r="D202">
        <f>Schedule!D202</f>
        <v>1536.86484917293</v>
      </c>
      <c r="E202">
        <f>Schedule!E202</f>
        <v>1418.47649220432</v>
      </c>
      <c r="F202" cm="1">
        <f t="array" ref="F202">_xlfn.XLOOKUP(B202, $T$1:$T201, $V$1:$V201, D202, 0, -1)</f>
        <v>1536.86484917293</v>
      </c>
      <c r="G202" cm="1">
        <f t="array" ref="G202">_xlfn.XLOOKUP(C202, $U$1:$U201, $W$1:$W201, E202, 0, -1)</f>
        <v>1405.4006829938121</v>
      </c>
      <c r="H202">
        <f>Schedule!F202</f>
        <v>-5.5248618784530601E-3</v>
      </c>
      <c r="I202" t="str">
        <f>IF(ISBLANK(Games!D202), "", Games!D202)</f>
        <v/>
      </c>
      <c r="J202" t="str">
        <f>IF(ISBLANK(Games!E202), "", Games!E202)</f>
        <v/>
      </c>
      <c r="K202" t="str">
        <f>IF(ISBLANK(Games!D202), "",VLOOKUP(I202, 'Pitchers Pre-Season'!$B$2:$X$790, 23, FALSE))</f>
        <v/>
      </c>
      <c r="L202" t="str">
        <f>IF(ISBLANK(Games!E202), "",VLOOKUP(J202, 'Pitchers Pre-Season'!$B$2:$X$790, 23, FALSE))</f>
        <v/>
      </c>
      <c r="M202">
        <f>IF(ISBLANK(Games!D202), Calc!F202, F202+K202)</f>
        <v>1536.86484917293</v>
      </c>
      <c r="N202">
        <f>IF(ISBLANK(Games!E202), Calc!G202, G202+L202)</f>
        <v>1405.4006829938121</v>
      </c>
      <c r="O202" s="1">
        <f t="shared" si="21"/>
        <v>0.67788931435524646</v>
      </c>
      <c r="P202" s="1">
        <f t="shared" si="22"/>
        <v>0.32211068564475348</v>
      </c>
      <c r="Q202" s="3" t="str">
        <f>Games!N202</f>
        <v/>
      </c>
      <c r="R202" s="1" t="str">
        <f t="shared" si="23"/>
        <v/>
      </c>
      <c r="S202" s="1" t="str">
        <f>IF(ISBLANK(Games!L202), "",IF(Q202=B202, C202, B202))</f>
        <v/>
      </c>
      <c r="T202" s="1" t="str">
        <f t="shared" si="24"/>
        <v>TOR</v>
      </c>
      <c r="U202" s="1" t="str">
        <f t="shared" si="25"/>
        <v>COL</v>
      </c>
      <c r="V202" s="1">
        <f t="shared" si="26"/>
        <v>1536.86484917293</v>
      </c>
      <c r="W202" s="1">
        <f t="shared" si="27"/>
        <v>1405.4006829938121</v>
      </c>
    </row>
    <row r="203" spans="1:23" x14ac:dyDescent="0.45">
      <c r="A203" t="str">
        <f>Schedule!A203</f>
        <v>2024-04-12</v>
      </c>
      <c r="B203" t="str">
        <f>Schedule!B203</f>
        <v>BOS</v>
      </c>
      <c r="C203" t="str">
        <f>Schedule!C203</f>
        <v>LAA</v>
      </c>
      <c r="D203">
        <f>Schedule!D203</f>
        <v>1500.26839934439</v>
      </c>
      <c r="E203">
        <f>Schedule!E203</f>
        <v>1474.3085107648601</v>
      </c>
      <c r="F203" cm="1">
        <f t="array" ref="F203">_xlfn.XLOOKUP(B203, $T$1:$T202, $V$1:$V202, D203, 0, -1)</f>
        <v>1500.26839934439</v>
      </c>
      <c r="G203" cm="1">
        <f t="array" ref="G203">_xlfn.XLOOKUP(C203, $U$1:$U202, $W$1:$W202, E203, 0, -1)</f>
        <v>1486.8682858001625</v>
      </c>
      <c r="H203">
        <f>Schedule!F203</f>
        <v>5.1282051282051398E-2</v>
      </c>
      <c r="I203" t="str">
        <f>IF(ISBLANK(Games!D203), "", Games!D203)</f>
        <v/>
      </c>
      <c r="J203" t="str">
        <f>IF(ISBLANK(Games!E203), "", Games!E203)</f>
        <v/>
      </c>
      <c r="K203" t="str">
        <f>IF(ISBLANK(Games!D203), "",VLOOKUP(I203, 'Pitchers Pre-Season'!$B$2:$X$790, 23, FALSE))</f>
        <v/>
      </c>
      <c r="L203" t="str">
        <f>IF(ISBLANK(Games!E203), "",VLOOKUP(J203, 'Pitchers Pre-Season'!$B$2:$X$790, 23, FALSE))</f>
        <v/>
      </c>
      <c r="M203">
        <f>IF(ISBLANK(Games!D203), Calc!F203, F203+K203)</f>
        <v>1500.26839934439</v>
      </c>
      <c r="N203">
        <f>IF(ISBLANK(Games!E203), Calc!G203, G203+L203)</f>
        <v>1486.8682858001625</v>
      </c>
      <c r="O203" s="1">
        <f t="shared" si="21"/>
        <v>0.54491578282812636</v>
      </c>
      <c r="P203" s="1">
        <f t="shared" si="22"/>
        <v>0.45508421717187358</v>
      </c>
      <c r="Q203" s="3" t="str">
        <f>Games!N203</f>
        <v/>
      </c>
      <c r="R203" s="1" t="str">
        <f t="shared" si="23"/>
        <v/>
      </c>
      <c r="S203" s="1" t="str">
        <f>IF(ISBLANK(Games!L203), "",IF(Q203=B203, C203, B203))</f>
        <v/>
      </c>
      <c r="T203" s="1" t="str">
        <f t="shared" si="24"/>
        <v>BOS</v>
      </c>
      <c r="U203" s="1" t="str">
        <f t="shared" si="25"/>
        <v>LAA</v>
      </c>
      <c r="V203" s="1">
        <f t="shared" si="26"/>
        <v>1500.26839934439</v>
      </c>
      <c r="W203" s="1">
        <f t="shared" si="27"/>
        <v>1486.8682858001625</v>
      </c>
    </row>
    <row r="204" spans="1:23" x14ac:dyDescent="0.45">
      <c r="A204" t="str">
        <f>Schedule!A204</f>
        <v>2024-04-12</v>
      </c>
      <c r="B204" t="str">
        <f>Schedule!B204</f>
        <v>NYM</v>
      </c>
      <c r="C204" t="str">
        <f>Schedule!C204</f>
        <v>KCR</v>
      </c>
      <c r="D204">
        <f>Schedule!D204</f>
        <v>1505.1761432511801</v>
      </c>
      <c r="E204">
        <f>Schedule!E204</f>
        <v>1455.5883504191299</v>
      </c>
      <c r="F204" cm="1">
        <f t="array" ref="F204">_xlfn.XLOOKUP(B204, $T$1:$T203, $V$1:$V203, D204, 0, -1)</f>
        <v>1483.2891783762693</v>
      </c>
      <c r="G204" cm="1">
        <f t="array" ref="G204">_xlfn.XLOOKUP(C204, $U$1:$U203, $W$1:$W203, E204, 0, -1)</f>
        <v>1465.2610239810729</v>
      </c>
      <c r="H204">
        <f>Schedule!F204</f>
        <v>0.102272727272727</v>
      </c>
      <c r="I204" t="str">
        <f>IF(ISBLANK(Games!D204), "", Games!D204)</f>
        <v/>
      </c>
      <c r="J204" t="str">
        <f>IF(ISBLANK(Games!E204), "", Games!E204)</f>
        <v/>
      </c>
      <c r="K204" t="str">
        <f>IF(ISBLANK(Games!D204), "",VLOOKUP(I204, 'Pitchers Pre-Season'!$B$2:$X$790, 23, FALSE))</f>
        <v/>
      </c>
      <c r="L204" t="str">
        <f>IF(ISBLANK(Games!E204), "",VLOOKUP(J204, 'Pitchers Pre-Season'!$B$2:$X$790, 23, FALSE))</f>
        <v/>
      </c>
      <c r="M204">
        <f>IF(ISBLANK(Games!D204), Calc!F204, F204+K204)</f>
        <v>1483.2891783762693</v>
      </c>
      <c r="N204">
        <f>IF(ISBLANK(Games!E204), Calc!G204, G204+L204)</f>
        <v>1465.2610239810729</v>
      </c>
      <c r="O204" s="1">
        <f t="shared" si="21"/>
        <v>0.57705770323166217</v>
      </c>
      <c r="P204" s="1">
        <f t="shared" si="22"/>
        <v>0.42294229676833783</v>
      </c>
      <c r="Q204" s="3" t="str">
        <f>Games!N204</f>
        <v/>
      </c>
      <c r="R204" s="1" t="str">
        <f t="shared" si="23"/>
        <v/>
      </c>
      <c r="S204" s="1" t="str">
        <f>IF(ISBLANK(Games!L204), "",IF(Q204=B204, C204, B204))</f>
        <v/>
      </c>
      <c r="T204" s="1" t="str">
        <f t="shared" si="24"/>
        <v>NYM</v>
      </c>
      <c r="U204" s="1" t="str">
        <f t="shared" si="25"/>
        <v>KCR</v>
      </c>
      <c r="V204" s="1">
        <f t="shared" si="26"/>
        <v>1483.2891783762693</v>
      </c>
      <c r="W204" s="1">
        <f t="shared" si="27"/>
        <v>1465.2610239810729</v>
      </c>
    </row>
    <row r="205" spans="1:23" x14ac:dyDescent="0.45">
      <c r="A205" t="str">
        <f>Schedule!A205</f>
        <v>2024-04-12</v>
      </c>
      <c r="B205" t="str">
        <f>Schedule!B205</f>
        <v>MIA</v>
      </c>
      <c r="C205" t="str">
        <f>Schedule!C205</f>
        <v>ATL</v>
      </c>
      <c r="D205">
        <f>Schedule!D205</f>
        <v>1488.4482383178499</v>
      </c>
      <c r="E205">
        <f>Schedule!E205</f>
        <v>1590.545270505</v>
      </c>
      <c r="F205" cm="1">
        <f t="array" ref="F205">_xlfn.XLOOKUP(B205, $T$1:$T204, $V$1:$V204, D205, 0, -1)</f>
        <v>1453.0099819148713</v>
      </c>
      <c r="G205" cm="1">
        <f t="array" ref="G205">_xlfn.XLOOKUP(C205, $U$1:$U204, $W$1:$W204, E205, 0, -1)</f>
        <v>1588.8399964445969</v>
      </c>
      <c r="H205">
        <f>Schedule!F205</f>
        <v>4.5751633986928102E-2</v>
      </c>
      <c r="I205" t="str">
        <f>IF(ISBLANK(Games!D205), "", Games!D205)</f>
        <v/>
      </c>
      <c r="J205" t="str">
        <f>IF(ISBLANK(Games!E205), "", Games!E205)</f>
        <v/>
      </c>
      <c r="K205" t="str">
        <f>IF(ISBLANK(Games!D205), "",VLOOKUP(I205, 'Pitchers Pre-Season'!$B$2:$X$790, 23, FALSE))</f>
        <v/>
      </c>
      <c r="L205" t="str">
        <f>IF(ISBLANK(Games!E205), "",VLOOKUP(J205, 'Pitchers Pre-Season'!$B$2:$X$790, 23, FALSE))</f>
        <v/>
      </c>
      <c r="M205">
        <f>IF(ISBLANK(Games!D205), Calc!F205, F205+K205)</f>
        <v>1453.0099819148713</v>
      </c>
      <c r="N205">
        <f>IF(ISBLANK(Games!E205), Calc!G205, G205+L205)</f>
        <v>1588.8399964445969</v>
      </c>
      <c r="O205" s="1">
        <f t="shared" si="21"/>
        <v>0.33678626437045334</v>
      </c>
      <c r="P205" s="1">
        <f t="shared" si="22"/>
        <v>0.66321373562954655</v>
      </c>
      <c r="Q205" s="3" t="str">
        <f>Games!N205</f>
        <v/>
      </c>
      <c r="R205" s="1" t="str">
        <f t="shared" si="23"/>
        <v/>
      </c>
      <c r="S205" s="1" t="str">
        <f>IF(ISBLANK(Games!L205), "",IF(Q205=B205, C205, B205))</f>
        <v/>
      </c>
      <c r="T205" s="1" t="str">
        <f t="shared" si="24"/>
        <v>MIA</v>
      </c>
      <c r="U205" s="1" t="str">
        <f t="shared" si="25"/>
        <v>ATL</v>
      </c>
      <c r="V205" s="1">
        <f t="shared" si="26"/>
        <v>1453.0099819148713</v>
      </c>
      <c r="W205" s="1">
        <f t="shared" si="27"/>
        <v>1588.8399964445969</v>
      </c>
    </row>
    <row r="206" spans="1:23" x14ac:dyDescent="0.45">
      <c r="A206" t="str">
        <f>Schedule!A206</f>
        <v>2024-04-12</v>
      </c>
      <c r="B206" t="str">
        <f>Schedule!B206</f>
        <v>CLE</v>
      </c>
      <c r="C206" t="str">
        <f>Schedule!C206</f>
        <v>NYY</v>
      </c>
      <c r="D206">
        <f>Schedule!D206</f>
        <v>1503.8938502056101</v>
      </c>
      <c r="E206">
        <f>Schedule!E206</f>
        <v>1539.4562396036399</v>
      </c>
      <c r="F206" cm="1">
        <f t="array" ref="F206">_xlfn.XLOOKUP(B206, $T$1:$T205, $V$1:$V205, D206, 0, -1)</f>
        <v>1503.8938502056101</v>
      </c>
      <c r="G206" cm="1">
        <f t="array" ref="G206">_xlfn.XLOOKUP(C206, $U$1:$U205, $W$1:$W205, E206, 0, -1)</f>
        <v>1562.9327852564061</v>
      </c>
      <c r="H206">
        <f>Schedule!F206</f>
        <v>4.7619047619047603E-2</v>
      </c>
      <c r="I206" t="str">
        <f>IF(ISBLANK(Games!D206), "", Games!D206)</f>
        <v/>
      </c>
      <c r="J206" t="str">
        <f>IF(ISBLANK(Games!E206), "", Games!E206)</f>
        <v/>
      </c>
      <c r="K206" t="str">
        <f>IF(ISBLANK(Games!D206), "",VLOOKUP(I206, 'Pitchers Pre-Season'!$B$2:$X$790, 23, FALSE))</f>
        <v/>
      </c>
      <c r="L206" t="str">
        <f>IF(ISBLANK(Games!E206), "",VLOOKUP(J206, 'Pitchers Pre-Season'!$B$2:$X$790, 23, FALSE))</f>
        <v/>
      </c>
      <c r="M206">
        <f>IF(ISBLANK(Games!D206), Calc!F206, F206+K206)</f>
        <v>1503.8938502056101</v>
      </c>
      <c r="N206">
        <f>IF(ISBLANK(Games!E206), Calc!G206, G206+L206)</f>
        <v>1562.9327852564061</v>
      </c>
      <c r="O206" s="1">
        <f t="shared" si="21"/>
        <v>0.43965411923221986</v>
      </c>
      <c r="P206" s="1">
        <f t="shared" si="22"/>
        <v>0.56034588076778002</v>
      </c>
      <c r="Q206" s="3" t="str">
        <f>Games!N206</f>
        <v/>
      </c>
      <c r="R206" s="1" t="str">
        <f t="shared" si="23"/>
        <v/>
      </c>
      <c r="S206" s="1" t="str">
        <f>IF(ISBLANK(Games!L206), "",IF(Q206=B206, C206, B206))</f>
        <v/>
      </c>
      <c r="T206" s="1" t="str">
        <f t="shared" si="24"/>
        <v>CLE</v>
      </c>
      <c r="U206" s="1" t="str">
        <f t="shared" si="25"/>
        <v>NYY</v>
      </c>
      <c r="V206" s="1">
        <f t="shared" si="26"/>
        <v>1503.8938502056101</v>
      </c>
      <c r="W206" s="1">
        <f t="shared" si="27"/>
        <v>1562.9327852564061</v>
      </c>
    </row>
    <row r="207" spans="1:23" x14ac:dyDescent="0.45">
      <c r="A207" t="str">
        <f>Schedule!A207</f>
        <v>2024-04-12</v>
      </c>
      <c r="B207" t="str">
        <f>Schedule!B207</f>
        <v>CHW</v>
      </c>
      <c r="C207" t="str">
        <f>Schedule!C207</f>
        <v>CIN</v>
      </c>
      <c r="D207">
        <f>Schedule!D207</f>
        <v>1433.33420073452</v>
      </c>
      <c r="E207">
        <f>Schedule!E207</f>
        <v>1496.2510574284499</v>
      </c>
      <c r="F207" cm="1">
        <f t="array" ref="F207">_xlfn.XLOOKUP(B207, $T$1:$T206, $V$1:$V206, D207, 0, -1)</f>
        <v>1426.513159308995</v>
      </c>
      <c r="G207" cm="1">
        <f t="array" ref="G207">_xlfn.XLOOKUP(C207, $U$1:$U206, $W$1:$W206, E207, 0, -1)</f>
        <v>1513.6155661274754</v>
      </c>
      <c r="H207">
        <f>Schedule!F207</f>
        <v>-4.2253521126760597E-2</v>
      </c>
      <c r="I207" t="str">
        <f>IF(ISBLANK(Games!D207), "", Games!D207)</f>
        <v/>
      </c>
      <c r="J207" t="str">
        <f>IF(ISBLANK(Games!E207), "", Games!E207)</f>
        <v/>
      </c>
      <c r="K207" t="str">
        <f>IF(ISBLANK(Games!D207), "",VLOOKUP(I207, 'Pitchers Pre-Season'!$B$2:$X$790, 23, FALSE))</f>
        <v/>
      </c>
      <c r="L207" t="str">
        <f>IF(ISBLANK(Games!E207), "",VLOOKUP(J207, 'Pitchers Pre-Season'!$B$2:$X$790, 23, FALSE))</f>
        <v/>
      </c>
      <c r="M207">
        <f>IF(ISBLANK(Games!D207), Calc!F207, F207+K207)</f>
        <v>1426.513159308995</v>
      </c>
      <c r="N207">
        <f>IF(ISBLANK(Games!E207), Calc!G207, G207+L207)</f>
        <v>1513.6155661274754</v>
      </c>
      <c r="O207" s="1">
        <f t="shared" si="21"/>
        <v>0.35608454631415876</v>
      </c>
      <c r="P207" s="1">
        <f t="shared" si="22"/>
        <v>0.64391545368584113</v>
      </c>
      <c r="Q207" s="3" t="str">
        <f>Games!N207</f>
        <v/>
      </c>
      <c r="R207" s="1" t="str">
        <f t="shared" si="23"/>
        <v/>
      </c>
      <c r="S207" s="1" t="str">
        <f>IF(ISBLANK(Games!L207), "",IF(Q207=B207, C207, B207))</f>
        <v/>
      </c>
      <c r="T207" s="1" t="str">
        <f t="shared" si="24"/>
        <v>CHW</v>
      </c>
      <c r="U207" s="1" t="str">
        <f t="shared" si="25"/>
        <v>CIN</v>
      </c>
      <c r="V207" s="1">
        <f t="shared" si="26"/>
        <v>1426.513159308995</v>
      </c>
      <c r="W207" s="1">
        <f t="shared" si="27"/>
        <v>1513.6155661274754</v>
      </c>
    </row>
    <row r="208" spans="1:23" x14ac:dyDescent="0.45">
      <c r="A208" t="str">
        <f>Schedule!A208</f>
        <v>2024-04-12</v>
      </c>
      <c r="B208" t="str">
        <f>Schedule!B208</f>
        <v>HOU</v>
      </c>
      <c r="C208" t="str">
        <f>Schedule!C208</f>
        <v>TEX</v>
      </c>
      <c r="D208">
        <f>Schedule!D208</f>
        <v>1559.22207084247</v>
      </c>
      <c r="E208">
        <f>Schedule!E208</f>
        <v>1527.6277566730801</v>
      </c>
      <c r="F208" cm="1">
        <f t="array" ref="F208">_xlfn.XLOOKUP(B208, $T$1:$T207, $V$1:$V207, D208, 0, -1)</f>
        <v>1535.1961987191132</v>
      </c>
      <c r="G208" cm="1">
        <f t="array" ref="G208">_xlfn.XLOOKUP(C208, $U$1:$U207, $W$1:$W207, E208, 0, -1)</f>
        <v>1534.4506247578865</v>
      </c>
      <c r="H208">
        <f>Schedule!F208</f>
        <v>-4.08163265306122E-2</v>
      </c>
      <c r="I208" t="str">
        <f>IF(ISBLANK(Games!D208), "", Games!D208)</f>
        <v/>
      </c>
      <c r="J208" t="str">
        <f>IF(ISBLANK(Games!E208), "", Games!E208)</f>
        <v/>
      </c>
      <c r="K208" t="str">
        <f>IF(ISBLANK(Games!D208), "",VLOOKUP(I208, 'Pitchers Pre-Season'!$B$2:$X$790, 23, FALSE))</f>
        <v/>
      </c>
      <c r="L208" t="str">
        <f>IF(ISBLANK(Games!E208), "",VLOOKUP(J208, 'Pitchers Pre-Season'!$B$2:$X$790, 23, FALSE))</f>
        <v/>
      </c>
      <c r="M208">
        <f>IF(ISBLANK(Games!D208), Calc!F208, F208+K208)</f>
        <v>1535.1961987191132</v>
      </c>
      <c r="N208">
        <f>IF(ISBLANK(Games!E208), Calc!G208, G208+L208)</f>
        <v>1534.4506247578865</v>
      </c>
      <c r="O208" s="1">
        <f t="shared" si="21"/>
        <v>0.48066480226820824</v>
      </c>
      <c r="P208" s="1">
        <f t="shared" si="22"/>
        <v>0.51933519773179182</v>
      </c>
      <c r="Q208" s="3" t="str">
        <f>Games!N208</f>
        <v/>
      </c>
      <c r="R208" s="1" t="str">
        <f t="shared" si="23"/>
        <v/>
      </c>
      <c r="S208" s="1" t="str">
        <f>IF(ISBLANK(Games!L208), "",IF(Q208=B208, C208, B208))</f>
        <v/>
      </c>
      <c r="T208" s="1" t="str">
        <f t="shared" si="24"/>
        <v>HOU</v>
      </c>
      <c r="U208" s="1" t="str">
        <f t="shared" si="25"/>
        <v>TEX</v>
      </c>
      <c r="V208" s="1">
        <f t="shared" si="26"/>
        <v>1535.1961987191132</v>
      </c>
      <c r="W208" s="1">
        <f t="shared" si="27"/>
        <v>1534.4506247578865</v>
      </c>
    </row>
    <row r="209" spans="1:23" x14ac:dyDescent="0.45">
      <c r="A209" t="str">
        <f>Schedule!A209</f>
        <v>2024-04-12</v>
      </c>
      <c r="B209" t="str">
        <f>Schedule!B209</f>
        <v>OAK</v>
      </c>
      <c r="C209" t="str">
        <f>Schedule!C209</f>
        <v>WAS</v>
      </c>
      <c r="D209">
        <f>Schedule!D209</f>
        <v>1427.1354796158</v>
      </c>
      <c r="E209">
        <f>Schedule!E209</f>
        <v>1422.7330514932301</v>
      </c>
      <c r="F209" cm="1">
        <f t="array" ref="F209">_xlfn.XLOOKUP(B209, $T$1:$T208, $V$1:$V208, D209, 0, -1)</f>
        <v>1410.609331202211</v>
      </c>
      <c r="G209" cm="1">
        <f t="array" ref="G209">_xlfn.XLOOKUP(C209, $U$1:$U208, $W$1:$W208, E209, 0, -1)</f>
        <v>1420.7057667976087</v>
      </c>
      <c r="H209">
        <f>Schedule!F209</f>
        <v>6.2111801242235101E-3</v>
      </c>
      <c r="I209" t="str">
        <f>IF(ISBLANK(Games!D209), "", Games!D209)</f>
        <v/>
      </c>
      <c r="J209" t="str">
        <f>IF(ISBLANK(Games!E209), "", Games!E209)</f>
        <v/>
      </c>
      <c r="K209" t="str">
        <f>IF(ISBLANK(Games!D209), "",VLOOKUP(I209, 'Pitchers Pre-Season'!$B$2:$X$790, 23, FALSE))</f>
        <v/>
      </c>
      <c r="L209" t="str">
        <f>IF(ISBLANK(Games!E209), "",VLOOKUP(J209, 'Pitchers Pre-Season'!$B$2:$X$790, 23, FALSE))</f>
        <v/>
      </c>
      <c r="M209">
        <f>IF(ISBLANK(Games!D209), Calc!F209, F209+K209)</f>
        <v>1410.609331202211</v>
      </c>
      <c r="N209">
        <f>IF(ISBLANK(Games!E209), Calc!G209, G209+L209)</f>
        <v>1420.7057667976087</v>
      </c>
      <c r="O209" s="1">
        <f t="shared" si="21"/>
        <v>0.48857973993593279</v>
      </c>
      <c r="P209" s="1">
        <f t="shared" si="22"/>
        <v>0.51142026006406727</v>
      </c>
      <c r="Q209" s="3" t="str">
        <f>Games!N209</f>
        <v/>
      </c>
      <c r="R209" s="1" t="str">
        <f t="shared" si="23"/>
        <v/>
      </c>
      <c r="S209" s="1" t="str">
        <f>IF(ISBLANK(Games!L209), "",IF(Q209=B209, C209, B209))</f>
        <v/>
      </c>
      <c r="T209" s="1" t="str">
        <f t="shared" si="24"/>
        <v>OAK</v>
      </c>
      <c r="U209" s="1" t="str">
        <f t="shared" si="25"/>
        <v>WAS</v>
      </c>
      <c r="V209" s="1">
        <f t="shared" si="26"/>
        <v>1410.609331202211</v>
      </c>
      <c r="W209" s="1">
        <f t="shared" si="27"/>
        <v>1420.7057667976087</v>
      </c>
    </row>
    <row r="210" spans="1:23" x14ac:dyDescent="0.45">
      <c r="A210" t="str">
        <f>Schedule!A210</f>
        <v>2024-04-12</v>
      </c>
      <c r="B210" t="str">
        <f>Schedule!B210</f>
        <v>SEA</v>
      </c>
      <c r="C210" t="str">
        <f>Schedule!C210</f>
        <v>CHC</v>
      </c>
      <c r="D210">
        <f>Schedule!D210</f>
        <v>1526.2027098211199</v>
      </c>
      <c r="E210">
        <f>Schedule!E210</f>
        <v>1514.0316812078199</v>
      </c>
      <c r="F210" cm="1">
        <f t="array" ref="F210">_xlfn.XLOOKUP(B210, $T$1:$T209, $V$1:$V209, D210, 0, -1)</f>
        <v>1518.2292368487947</v>
      </c>
      <c r="G210" cm="1">
        <f t="array" ref="G210">_xlfn.XLOOKUP(C210, $U$1:$U209, $W$1:$W209, E210, 0, -1)</f>
        <v>1510.9500841970262</v>
      </c>
      <c r="H210">
        <f>Schedule!F210</f>
        <v>2.2471910112359699E-2</v>
      </c>
      <c r="I210" t="str">
        <f>IF(ISBLANK(Games!D210), "", Games!D210)</f>
        <v/>
      </c>
      <c r="J210" t="str">
        <f>IF(ISBLANK(Games!E210), "", Games!E210)</f>
        <v/>
      </c>
      <c r="K210" t="str">
        <f>IF(ISBLANK(Games!D210), "",VLOOKUP(I210, 'Pitchers Pre-Season'!$B$2:$X$790, 23, FALSE))</f>
        <v/>
      </c>
      <c r="L210" t="str">
        <f>IF(ISBLANK(Games!E210), "",VLOOKUP(J210, 'Pitchers Pre-Season'!$B$2:$X$790, 23, FALSE))</f>
        <v/>
      </c>
      <c r="M210">
        <f>IF(ISBLANK(Games!D210), Calc!F210, F210+K210)</f>
        <v>1518.2292368487947</v>
      </c>
      <c r="N210">
        <f>IF(ISBLANK(Games!E210), Calc!G210, G210+L210)</f>
        <v>1510.9500841970262</v>
      </c>
      <c r="O210" s="1">
        <f t="shared" si="21"/>
        <v>0.52170996532679115</v>
      </c>
      <c r="P210" s="1">
        <f t="shared" si="22"/>
        <v>0.47829003467320874</v>
      </c>
      <c r="Q210" s="3" t="str">
        <f>Games!N210</f>
        <v/>
      </c>
      <c r="R210" s="1" t="str">
        <f t="shared" si="23"/>
        <v/>
      </c>
      <c r="S210" s="1" t="str">
        <f>IF(ISBLANK(Games!L210), "",IF(Q210=B210, C210, B210))</f>
        <v/>
      </c>
      <c r="T210" s="1" t="str">
        <f t="shared" si="24"/>
        <v>SEA</v>
      </c>
      <c r="U210" s="1" t="str">
        <f t="shared" si="25"/>
        <v>CHC</v>
      </c>
      <c r="V210" s="1">
        <f t="shared" si="26"/>
        <v>1518.2292368487947</v>
      </c>
      <c r="W210" s="1">
        <f t="shared" si="27"/>
        <v>1510.9500841970262</v>
      </c>
    </row>
    <row r="211" spans="1:23" x14ac:dyDescent="0.45">
      <c r="A211" t="str">
        <f>Schedule!A211</f>
        <v>2024-04-12</v>
      </c>
      <c r="B211" t="str">
        <f>Schedule!B211</f>
        <v>ARI</v>
      </c>
      <c r="C211" t="str">
        <f>Schedule!C211</f>
        <v>STL</v>
      </c>
      <c r="D211">
        <f>Schedule!D211</f>
        <v>1517.8440011816001</v>
      </c>
      <c r="E211">
        <f>Schedule!E211</f>
        <v>1506.4629567151301</v>
      </c>
      <c r="F211" cm="1">
        <f t="array" ref="F211">_xlfn.XLOOKUP(B211, $T$1:$T210, $V$1:$V210, D211, 0, -1)</f>
        <v>1516.9891876380354</v>
      </c>
      <c r="G211" cm="1">
        <f t="array" ref="G211">_xlfn.XLOOKUP(C211, $U$1:$U210, $W$1:$W210, E211, 0, -1)</f>
        <v>1507.9516916859375</v>
      </c>
      <c r="H211">
        <f>Schedule!F211</f>
        <v>5.0632911392405201E-2</v>
      </c>
      <c r="I211" t="str">
        <f>IF(ISBLANK(Games!D211), "", Games!D211)</f>
        <v/>
      </c>
      <c r="J211" t="str">
        <f>IF(ISBLANK(Games!E211), "", Games!E211)</f>
        <v/>
      </c>
      <c r="K211" t="str">
        <f>IF(ISBLANK(Games!D211), "",VLOOKUP(I211, 'Pitchers Pre-Season'!$B$2:$X$790, 23, FALSE))</f>
        <v/>
      </c>
      <c r="L211" t="str">
        <f>IF(ISBLANK(Games!E211), "",VLOOKUP(J211, 'Pitchers Pre-Season'!$B$2:$X$790, 23, FALSE))</f>
        <v/>
      </c>
      <c r="M211">
        <f>IF(ISBLANK(Games!D211), Calc!F211, F211+K211)</f>
        <v>1516.9891876380354</v>
      </c>
      <c r="N211">
        <f>IF(ISBLANK(Games!E211), Calc!G211, G211+L211)</f>
        <v>1507.9516916859375</v>
      </c>
      <c r="O211" s="1">
        <f t="shared" si="21"/>
        <v>0.53831952525804871</v>
      </c>
      <c r="P211" s="1">
        <f t="shared" si="22"/>
        <v>0.46168047474195123</v>
      </c>
      <c r="Q211" s="3" t="str">
        <f>Games!N211</f>
        <v/>
      </c>
      <c r="R211" s="1" t="str">
        <f t="shared" si="23"/>
        <v/>
      </c>
      <c r="S211" s="1" t="str">
        <f>IF(ISBLANK(Games!L211), "",IF(Q211=B211, C211, B211))</f>
        <v/>
      </c>
      <c r="T211" s="1" t="str">
        <f t="shared" si="24"/>
        <v>ARI</v>
      </c>
      <c r="U211" s="1" t="str">
        <f t="shared" si="25"/>
        <v>STL</v>
      </c>
      <c r="V211" s="1">
        <f t="shared" si="26"/>
        <v>1516.9891876380354</v>
      </c>
      <c r="W211" s="1">
        <f t="shared" si="27"/>
        <v>1507.9516916859375</v>
      </c>
    </row>
    <row r="212" spans="1:23" x14ac:dyDescent="0.45">
      <c r="A212" t="str">
        <f>Schedule!A212</f>
        <v>2024-04-12</v>
      </c>
      <c r="B212" t="str">
        <f>Schedule!B212</f>
        <v>LAD</v>
      </c>
      <c r="C212" t="str">
        <f>Schedule!C212</f>
        <v>SDP</v>
      </c>
      <c r="D212">
        <f>Schedule!D212</f>
        <v>1588.6730971234199</v>
      </c>
      <c r="E212">
        <f>Schedule!E212</f>
        <v>1513.7838452168801</v>
      </c>
      <c r="F212" cm="1">
        <f t="array" ref="F212">_xlfn.XLOOKUP(B212, $T$1:$T211, $V$1:$V211, D212, 0, -1)</f>
        <v>1596.6514930600529</v>
      </c>
      <c r="G212" cm="1">
        <f t="array" ref="G212">_xlfn.XLOOKUP(C212, $U$1:$U211, $W$1:$W211, E212, 0, -1)</f>
        <v>1514.2912987524817</v>
      </c>
      <c r="H212">
        <f>Schedule!F212</f>
        <v>4.2654028436019002E-2</v>
      </c>
      <c r="I212" t="str">
        <f>IF(ISBLANK(Games!D212), "", Games!D212)</f>
        <v/>
      </c>
      <c r="J212" t="str">
        <f>IF(ISBLANK(Games!E212), "", Games!E212)</f>
        <v/>
      </c>
      <c r="K212" t="str">
        <f>IF(ISBLANK(Games!D212), "",VLOOKUP(I212, 'Pitchers Pre-Season'!$B$2:$X$790, 23, FALSE))</f>
        <v/>
      </c>
      <c r="L212" t="str">
        <f>IF(ISBLANK(Games!E212), "",VLOOKUP(J212, 'Pitchers Pre-Season'!$B$2:$X$790, 23, FALSE))</f>
        <v/>
      </c>
      <c r="M212">
        <f>IF(ISBLANK(Games!D212), Calc!F212, F212+K212)</f>
        <v>1596.6514930600529</v>
      </c>
      <c r="N212">
        <f>IF(ISBLANK(Games!E212), Calc!G212, G212+L212)</f>
        <v>1514.2912987524817</v>
      </c>
      <c r="O212" s="1">
        <f t="shared" si="21"/>
        <v>0.63768152681394086</v>
      </c>
      <c r="P212" s="1">
        <f t="shared" si="22"/>
        <v>0.36231847318605925</v>
      </c>
      <c r="Q212" s="3" t="str">
        <f>Games!N212</f>
        <v/>
      </c>
      <c r="R212" s="1" t="str">
        <f t="shared" si="23"/>
        <v/>
      </c>
      <c r="S212" s="1" t="str">
        <f>IF(ISBLANK(Games!L212), "",IF(Q212=B212, C212, B212))</f>
        <v/>
      </c>
      <c r="T212" s="1" t="str">
        <f t="shared" si="24"/>
        <v>LAD</v>
      </c>
      <c r="U212" s="1" t="str">
        <f t="shared" si="25"/>
        <v>SDP</v>
      </c>
      <c r="V212" s="1">
        <f t="shared" si="26"/>
        <v>1596.6514930600529</v>
      </c>
      <c r="W212" s="1">
        <f t="shared" si="27"/>
        <v>1514.2912987524817</v>
      </c>
    </row>
    <row r="213" spans="1:23" x14ac:dyDescent="0.45">
      <c r="A213" t="str">
        <f>Schedule!A213</f>
        <v>2024-04-13</v>
      </c>
      <c r="B213" t="str">
        <f>Schedule!B213</f>
        <v>DET</v>
      </c>
      <c r="C213" t="str">
        <f>Schedule!C213</f>
        <v>MIN</v>
      </c>
      <c r="D213">
        <f>Schedule!D213</f>
        <v>1477.56939209144</v>
      </c>
      <c r="E213">
        <f>Schedule!E213</f>
        <v>1535.44519643647</v>
      </c>
      <c r="F213" cm="1">
        <f t="array" ref="F213">_xlfn.XLOOKUP(B213, $T$1:$T212, $V$1:$V212, D213, 0, -1)</f>
        <v>1481.7589766686021</v>
      </c>
      <c r="G213" cm="1">
        <f t="array" ref="G213">_xlfn.XLOOKUP(C213, $U$1:$U212, $W$1:$W212, E213, 0, -1)</f>
        <v>1539.5424706464416</v>
      </c>
      <c r="H213">
        <f>Schedule!F213</f>
        <v>7.6687116564418296E-3</v>
      </c>
      <c r="I213" t="str">
        <f>IF(ISBLANK(Games!D213), "", Games!D213)</f>
        <v/>
      </c>
      <c r="J213" t="str">
        <f>IF(ISBLANK(Games!E213), "", Games!E213)</f>
        <v/>
      </c>
      <c r="K213" t="str">
        <f>IF(ISBLANK(Games!D213), "",VLOOKUP(I213, 'Pitchers Pre-Season'!$B$2:$X$790, 23, FALSE))</f>
        <v/>
      </c>
      <c r="L213" t="str">
        <f>IF(ISBLANK(Games!E213), "",VLOOKUP(J213, 'Pitchers Pre-Season'!$B$2:$X$790, 23, FALSE))</f>
        <v/>
      </c>
      <c r="M213">
        <f>IF(ISBLANK(Games!D213), Calc!F213, F213+K213)</f>
        <v>1481.7589766686021</v>
      </c>
      <c r="N213">
        <f>IF(ISBLANK(Games!E213), Calc!G213, G213+L213)</f>
        <v>1539.5424706464416</v>
      </c>
      <c r="O213" s="1">
        <f t="shared" si="21"/>
        <v>0.42143555502004804</v>
      </c>
      <c r="P213" s="1">
        <f t="shared" si="22"/>
        <v>0.57856444497995196</v>
      </c>
      <c r="Q213" s="3" t="str">
        <f>Games!N213</f>
        <v/>
      </c>
      <c r="R213" s="1" t="str">
        <f t="shared" si="23"/>
        <v/>
      </c>
      <c r="S213" s="1" t="str">
        <f>IF(ISBLANK(Games!L213), "",IF(Q213=B213, C213, B213))</f>
        <v/>
      </c>
      <c r="T213" s="1" t="str">
        <f t="shared" si="24"/>
        <v>DET</v>
      </c>
      <c r="U213" s="1" t="str">
        <f t="shared" si="25"/>
        <v>MIN</v>
      </c>
      <c r="V213" s="1">
        <f t="shared" si="26"/>
        <v>1481.7589766686021</v>
      </c>
      <c r="W213" s="1">
        <f t="shared" si="27"/>
        <v>1539.5424706464416</v>
      </c>
    </row>
    <row r="214" spans="1:23" x14ac:dyDescent="0.45">
      <c r="A214" t="str">
        <f>Schedule!A214</f>
        <v>2024-04-13</v>
      </c>
      <c r="B214" t="str">
        <f>Schedule!B214</f>
        <v>NYM</v>
      </c>
      <c r="C214" t="str">
        <f>Schedule!C214</f>
        <v>KCR</v>
      </c>
      <c r="D214">
        <f>Schedule!D214</f>
        <v>1505.1761432511801</v>
      </c>
      <c r="E214">
        <f>Schedule!E214</f>
        <v>1455.5883504191299</v>
      </c>
      <c r="F214" cm="1">
        <f t="array" ref="F214">_xlfn.XLOOKUP(B214, $T$1:$T213, $V$1:$V213, D214, 0, -1)</f>
        <v>1483.2891783762693</v>
      </c>
      <c r="G214" cm="1">
        <f t="array" ref="G214">_xlfn.XLOOKUP(C214, $U$1:$U213, $W$1:$W213, E214, 0, -1)</f>
        <v>1465.2610239810729</v>
      </c>
      <c r="H214">
        <f>Schedule!F214</f>
        <v>0.102272727272727</v>
      </c>
      <c r="I214" t="str">
        <f>IF(ISBLANK(Games!D214), "", Games!D214)</f>
        <v/>
      </c>
      <c r="J214" t="str">
        <f>IF(ISBLANK(Games!E214), "", Games!E214)</f>
        <v/>
      </c>
      <c r="K214" t="str">
        <f>IF(ISBLANK(Games!D214), "",VLOOKUP(I214, 'Pitchers Pre-Season'!$B$2:$X$790, 23, FALSE))</f>
        <v/>
      </c>
      <c r="L214" t="str">
        <f>IF(ISBLANK(Games!E214), "",VLOOKUP(J214, 'Pitchers Pre-Season'!$B$2:$X$790, 23, FALSE))</f>
        <v/>
      </c>
      <c r="M214">
        <f>IF(ISBLANK(Games!D214), Calc!F214, F214+K214)</f>
        <v>1483.2891783762693</v>
      </c>
      <c r="N214">
        <f>IF(ISBLANK(Games!E214), Calc!G214, G214+L214)</f>
        <v>1465.2610239810729</v>
      </c>
      <c r="O214" s="1">
        <f t="shared" si="21"/>
        <v>0.57705770323166217</v>
      </c>
      <c r="P214" s="1">
        <f t="shared" si="22"/>
        <v>0.42294229676833783</v>
      </c>
      <c r="Q214" s="3" t="str">
        <f>Games!N214</f>
        <v/>
      </c>
      <c r="R214" s="1" t="str">
        <f t="shared" si="23"/>
        <v/>
      </c>
      <c r="S214" s="1" t="str">
        <f>IF(ISBLANK(Games!L214), "",IF(Q214=B214, C214, B214))</f>
        <v/>
      </c>
      <c r="T214" s="1" t="str">
        <f t="shared" si="24"/>
        <v>NYM</v>
      </c>
      <c r="U214" s="1" t="str">
        <f t="shared" si="25"/>
        <v>KCR</v>
      </c>
      <c r="V214" s="1">
        <f t="shared" si="26"/>
        <v>1483.2891783762693</v>
      </c>
      <c r="W214" s="1">
        <f t="shared" si="27"/>
        <v>1465.2610239810729</v>
      </c>
    </row>
    <row r="215" spans="1:23" x14ac:dyDescent="0.45">
      <c r="A215" t="str">
        <f>Schedule!A215</f>
        <v>2024-04-13</v>
      </c>
      <c r="B215" t="str">
        <f>Schedule!B215</f>
        <v>CHW</v>
      </c>
      <c r="C215" t="str">
        <f>Schedule!C215</f>
        <v>CIN</v>
      </c>
      <c r="D215">
        <f>Schedule!D215</f>
        <v>1433.33420073452</v>
      </c>
      <c r="E215">
        <f>Schedule!E215</f>
        <v>1496.2510574284499</v>
      </c>
      <c r="F215" cm="1">
        <f t="array" ref="F215">_xlfn.XLOOKUP(B215, $T$1:$T214, $V$1:$V214, D215, 0, -1)</f>
        <v>1426.513159308995</v>
      </c>
      <c r="G215" cm="1">
        <f t="array" ref="G215">_xlfn.XLOOKUP(C215, $U$1:$U214, $W$1:$W214, E215, 0, -1)</f>
        <v>1513.6155661274754</v>
      </c>
      <c r="H215">
        <f>Schedule!F215</f>
        <v>-4.2253521126760597E-2</v>
      </c>
      <c r="I215" t="str">
        <f>IF(ISBLANK(Games!D215), "", Games!D215)</f>
        <v/>
      </c>
      <c r="J215" t="str">
        <f>IF(ISBLANK(Games!E215), "", Games!E215)</f>
        <v/>
      </c>
      <c r="K215" t="str">
        <f>IF(ISBLANK(Games!D215), "",VLOOKUP(I215, 'Pitchers Pre-Season'!$B$2:$X$790, 23, FALSE))</f>
        <v/>
      </c>
      <c r="L215" t="str">
        <f>IF(ISBLANK(Games!E215), "",VLOOKUP(J215, 'Pitchers Pre-Season'!$B$2:$X$790, 23, FALSE))</f>
        <v/>
      </c>
      <c r="M215">
        <f>IF(ISBLANK(Games!D215), Calc!F215, F215+K215)</f>
        <v>1426.513159308995</v>
      </c>
      <c r="N215">
        <f>IF(ISBLANK(Games!E215), Calc!G215, G215+L215)</f>
        <v>1513.6155661274754</v>
      </c>
      <c r="O215" s="1">
        <f t="shared" si="21"/>
        <v>0.35608454631415876</v>
      </c>
      <c r="P215" s="1">
        <f t="shared" si="22"/>
        <v>0.64391545368584113</v>
      </c>
      <c r="Q215" s="3" t="str">
        <f>Games!N215</f>
        <v/>
      </c>
      <c r="R215" s="1" t="str">
        <f t="shared" si="23"/>
        <v/>
      </c>
      <c r="S215" s="1" t="str">
        <f>IF(ISBLANK(Games!L215), "",IF(Q215=B215, C215, B215))</f>
        <v/>
      </c>
      <c r="T215" s="1" t="str">
        <f t="shared" si="24"/>
        <v>CHW</v>
      </c>
      <c r="U215" s="1" t="str">
        <f t="shared" si="25"/>
        <v>CIN</v>
      </c>
      <c r="V215" s="1">
        <f t="shared" si="26"/>
        <v>1426.513159308995</v>
      </c>
      <c r="W215" s="1">
        <f t="shared" si="27"/>
        <v>1513.6155661274754</v>
      </c>
    </row>
    <row r="216" spans="1:23" x14ac:dyDescent="0.45">
      <c r="A216" t="str">
        <f>Schedule!A216</f>
        <v>2024-04-13</v>
      </c>
      <c r="B216" t="str">
        <f>Schedule!B216</f>
        <v>TOR</v>
      </c>
      <c r="C216" t="str">
        <f>Schedule!C216</f>
        <v>COL</v>
      </c>
      <c r="D216">
        <f>Schedule!D216</f>
        <v>1536.86484917293</v>
      </c>
      <c r="E216">
        <f>Schedule!E216</f>
        <v>1418.47649220432</v>
      </c>
      <c r="F216" cm="1">
        <f t="array" ref="F216">_xlfn.XLOOKUP(B216, $T$1:$T215, $V$1:$V215, D216, 0, -1)</f>
        <v>1536.86484917293</v>
      </c>
      <c r="G216" cm="1">
        <f t="array" ref="G216">_xlfn.XLOOKUP(C216, $U$1:$U215, $W$1:$W215, E216, 0, -1)</f>
        <v>1405.4006829938121</v>
      </c>
      <c r="H216">
        <f>Schedule!F216</f>
        <v>-5.5248618784530601E-3</v>
      </c>
      <c r="I216" t="str">
        <f>IF(ISBLANK(Games!D216), "", Games!D216)</f>
        <v/>
      </c>
      <c r="J216" t="str">
        <f>IF(ISBLANK(Games!E216), "", Games!E216)</f>
        <v/>
      </c>
      <c r="K216" t="str">
        <f>IF(ISBLANK(Games!D216), "",VLOOKUP(I216, 'Pitchers Pre-Season'!$B$2:$X$790, 23, FALSE))</f>
        <v/>
      </c>
      <c r="L216" t="str">
        <f>IF(ISBLANK(Games!E216), "",VLOOKUP(J216, 'Pitchers Pre-Season'!$B$2:$X$790, 23, FALSE))</f>
        <v/>
      </c>
      <c r="M216">
        <f>IF(ISBLANK(Games!D216), Calc!F216, F216+K216)</f>
        <v>1536.86484917293</v>
      </c>
      <c r="N216">
        <f>IF(ISBLANK(Games!E216), Calc!G216, G216+L216)</f>
        <v>1405.4006829938121</v>
      </c>
      <c r="O216" s="1">
        <f t="shared" si="21"/>
        <v>0.67788931435524646</v>
      </c>
      <c r="P216" s="1">
        <f t="shared" si="22"/>
        <v>0.32211068564475348</v>
      </c>
      <c r="Q216" s="3" t="str">
        <f>Games!N216</f>
        <v/>
      </c>
      <c r="R216" s="1" t="str">
        <f t="shared" si="23"/>
        <v/>
      </c>
      <c r="S216" s="1" t="str">
        <f>IF(ISBLANK(Games!L216), "",IF(Q216=B216, C216, B216))</f>
        <v/>
      </c>
      <c r="T216" s="1" t="str">
        <f t="shared" si="24"/>
        <v>TOR</v>
      </c>
      <c r="U216" s="1" t="str">
        <f t="shared" si="25"/>
        <v>COL</v>
      </c>
      <c r="V216" s="1">
        <f t="shared" si="26"/>
        <v>1536.86484917293</v>
      </c>
      <c r="W216" s="1">
        <f t="shared" si="27"/>
        <v>1405.4006829938121</v>
      </c>
    </row>
    <row r="217" spans="1:23" x14ac:dyDescent="0.45">
      <c r="A217" t="str">
        <f>Schedule!A217</f>
        <v>2024-04-13</v>
      </c>
      <c r="B217" t="str">
        <f>Schedule!B217</f>
        <v>HOU</v>
      </c>
      <c r="C217" t="str">
        <f>Schedule!C217</f>
        <v>TEX</v>
      </c>
      <c r="D217">
        <f>Schedule!D217</f>
        <v>1559.22207084247</v>
      </c>
      <c r="E217">
        <f>Schedule!E217</f>
        <v>1527.6277566730801</v>
      </c>
      <c r="F217" cm="1">
        <f t="array" ref="F217">_xlfn.XLOOKUP(B217, $T$1:$T216, $V$1:$V216, D217, 0, -1)</f>
        <v>1535.1961987191132</v>
      </c>
      <c r="G217" cm="1">
        <f t="array" ref="G217">_xlfn.XLOOKUP(C217, $U$1:$U216, $W$1:$W216, E217, 0, -1)</f>
        <v>1534.4506247578865</v>
      </c>
      <c r="H217">
        <f>Schedule!F217</f>
        <v>-4.08163265306122E-2</v>
      </c>
      <c r="I217" t="str">
        <f>IF(ISBLANK(Games!D217), "", Games!D217)</f>
        <v/>
      </c>
      <c r="J217" t="str">
        <f>IF(ISBLANK(Games!E217), "", Games!E217)</f>
        <v/>
      </c>
      <c r="K217" t="str">
        <f>IF(ISBLANK(Games!D217), "",VLOOKUP(I217, 'Pitchers Pre-Season'!$B$2:$X$790, 23, FALSE))</f>
        <v/>
      </c>
      <c r="L217" t="str">
        <f>IF(ISBLANK(Games!E217), "",VLOOKUP(J217, 'Pitchers Pre-Season'!$B$2:$X$790, 23, FALSE))</f>
        <v/>
      </c>
      <c r="M217">
        <f>IF(ISBLANK(Games!D217), Calc!F217, F217+K217)</f>
        <v>1535.1961987191132</v>
      </c>
      <c r="N217">
        <f>IF(ISBLANK(Games!E217), Calc!G217, G217+L217)</f>
        <v>1534.4506247578865</v>
      </c>
      <c r="O217" s="1">
        <f t="shared" si="21"/>
        <v>0.48066480226820824</v>
      </c>
      <c r="P217" s="1">
        <f t="shared" si="22"/>
        <v>0.51933519773179182</v>
      </c>
      <c r="Q217" s="3" t="str">
        <f>Games!N217</f>
        <v/>
      </c>
      <c r="R217" s="1" t="str">
        <f t="shared" si="23"/>
        <v/>
      </c>
      <c r="S217" s="1" t="str">
        <f>IF(ISBLANK(Games!L217), "",IF(Q217=B217, C217, B217))</f>
        <v/>
      </c>
      <c r="T217" s="1" t="str">
        <f t="shared" si="24"/>
        <v>HOU</v>
      </c>
      <c r="U217" s="1" t="str">
        <f t="shared" si="25"/>
        <v>TEX</v>
      </c>
      <c r="V217" s="1">
        <f t="shared" si="26"/>
        <v>1535.1961987191132</v>
      </c>
      <c r="W217" s="1">
        <f t="shared" si="27"/>
        <v>1534.4506247578865</v>
      </c>
    </row>
    <row r="218" spans="1:23" x14ac:dyDescent="0.45">
      <c r="A218" t="str">
        <f>Schedule!A218</f>
        <v>2024-04-13</v>
      </c>
      <c r="B218" t="str">
        <f>Schedule!B218</f>
        <v>PHI</v>
      </c>
      <c r="C218" t="str">
        <f>Schedule!C218</f>
        <v>PIT</v>
      </c>
      <c r="D218">
        <f>Schedule!D218</f>
        <v>1537.03223861109</v>
      </c>
      <c r="E218">
        <f>Schedule!E218</f>
        <v>1468.3919248330999</v>
      </c>
      <c r="F218" cm="1">
        <f t="array" ref="F218">_xlfn.XLOOKUP(B218, $T$1:$T217, $V$1:$V217, D218, 0, -1)</f>
        <v>1516.0751994709906</v>
      </c>
      <c r="G218" cm="1">
        <f t="array" ref="G218">_xlfn.XLOOKUP(C218, $U$1:$U217, $W$1:$W217, E218, 0, -1)</f>
        <v>1490.342604018655</v>
      </c>
      <c r="H218">
        <f>Schedule!F218</f>
        <v>8.4745762711864403E-2</v>
      </c>
      <c r="I218" t="str">
        <f>IF(ISBLANK(Games!D218), "", Games!D218)</f>
        <v/>
      </c>
      <c r="J218" t="str">
        <f>IF(ISBLANK(Games!E218), "", Games!E218)</f>
        <v/>
      </c>
      <c r="K218" t="str">
        <f>IF(ISBLANK(Games!D218), "",VLOOKUP(I218, 'Pitchers Pre-Season'!$B$2:$X$790, 23, FALSE))</f>
        <v/>
      </c>
      <c r="L218" t="str">
        <f>IF(ISBLANK(Games!E218), "",VLOOKUP(J218, 'Pitchers Pre-Season'!$B$2:$X$790, 23, FALSE))</f>
        <v/>
      </c>
      <c r="M218">
        <f>IF(ISBLANK(Games!D218), Calc!F218, F218+K218)</f>
        <v>1516.0751994709906</v>
      </c>
      <c r="N218">
        <f>IF(ISBLANK(Games!E218), Calc!G218, G218+L218)</f>
        <v>1490.342604018655</v>
      </c>
      <c r="O218" s="1">
        <f t="shared" si="21"/>
        <v>0.57933749757433173</v>
      </c>
      <c r="P218" s="1">
        <f t="shared" si="22"/>
        <v>0.42066250242566816</v>
      </c>
      <c r="Q218" s="3" t="str">
        <f>Games!N218</f>
        <v/>
      </c>
      <c r="R218" s="1" t="str">
        <f t="shared" si="23"/>
        <v/>
      </c>
      <c r="S218" s="1" t="str">
        <f>IF(ISBLANK(Games!L218), "",IF(Q218=B218, C218, B218))</f>
        <v/>
      </c>
      <c r="T218" s="1" t="str">
        <f t="shared" si="24"/>
        <v>PHI</v>
      </c>
      <c r="U218" s="1" t="str">
        <f t="shared" si="25"/>
        <v>PIT</v>
      </c>
      <c r="V218" s="1">
        <f t="shared" si="26"/>
        <v>1516.0751994709906</v>
      </c>
      <c r="W218" s="1">
        <f t="shared" si="27"/>
        <v>1490.342604018655</v>
      </c>
    </row>
    <row r="219" spans="1:23" x14ac:dyDescent="0.45">
      <c r="A219" t="str">
        <f>Schedule!A219</f>
        <v>2024-04-13</v>
      </c>
      <c r="B219" t="str">
        <f>Schedule!B219</f>
        <v>BAL</v>
      </c>
      <c r="C219" t="str">
        <f>Schedule!C219</f>
        <v>MIL</v>
      </c>
      <c r="D219">
        <f>Schedule!D219</f>
        <v>1535.1075395159701</v>
      </c>
      <c r="E219">
        <f>Schedule!E219</f>
        <v>1511.74507850229</v>
      </c>
      <c r="F219" cm="1">
        <f t="array" ref="F219">_xlfn.XLOOKUP(B219, $T$1:$T218, $V$1:$V218, D219, 0, -1)</f>
        <v>1527.1786991040578</v>
      </c>
      <c r="G219" cm="1">
        <f t="array" ref="G219">_xlfn.XLOOKUP(C219, $U$1:$U218, $W$1:$W218, E219, 0, -1)</f>
        <v>1527.5334034496079</v>
      </c>
      <c r="H219">
        <f>Schedule!F219</f>
        <v>2.1739130434782698E-2</v>
      </c>
      <c r="I219" t="str">
        <f>IF(ISBLANK(Games!D219), "", Games!D219)</f>
        <v/>
      </c>
      <c r="J219" t="str">
        <f>IF(ISBLANK(Games!E219), "", Games!E219)</f>
        <v/>
      </c>
      <c r="K219" t="str">
        <f>IF(ISBLANK(Games!D219), "",VLOOKUP(I219, 'Pitchers Pre-Season'!$B$2:$X$790, 23, FALSE))</f>
        <v/>
      </c>
      <c r="L219" t="str">
        <f>IF(ISBLANK(Games!E219), "",VLOOKUP(J219, 'Pitchers Pre-Season'!$B$2:$X$790, 23, FALSE))</f>
        <v/>
      </c>
      <c r="M219">
        <f>IF(ISBLANK(Games!D219), Calc!F219, F219+K219)</f>
        <v>1527.1786991040578</v>
      </c>
      <c r="N219">
        <f>IF(ISBLANK(Games!E219), Calc!G219, G219+L219)</f>
        <v>1527.5334034496079</v>
      </c>
      <c r="O219" s="1">
        <f t="shared" si="21"/>
        <v>0.51035910480818647</v>
      </c>
      <c r="P219" s="1">
        <f t="shared" si="22"/>
        <v>0.48964089519181342</v>
      </c>
      <c r="Q219" s="3" t="str">
        <f>Games!N219</f>
        <v/>
      </c>
      <c r="R219" s="1" t="str">
        <f t="shared" si="23"/>
        <v/>
      </c>
      <c r="S219" s="1" t="str">
        <f>IF(ISBLANK(Games!L219), "",IF(Q219=B219, C219, B219))</f>
        <v/>
      </c>
      <c r="T219" s="1" t="str">
        <f t="shared" si="24"/>
        <v>BAL</v>
      </c>
      <c r="U219" s="1" t="str">
        <f t="shared" si="25"/>
        <v>MIL</v>
      </c>
      <c r="V219" s="1">
        <f t="shared" si="26"/>
        <v>1527.1786991040578</v>
      </c>
      <c r="W219" s="1">
        <f t="shared" si="27"/>
        <v>1527.5334034496079</v>
      </c>
    </row>
    <row r="220" spans="1:23" x14ac:dyDescent="0.45">
      <c r="A220" t="str">
        <f>Schedule!A220</f>
        <v>2024-04-13</v>
      </c>
      <c r="B220" t="str">
        <f>Schedule!B220</f>
        <v>OAK</v>
      </c>
      <c r="C220" t="str">
        <f>Schedule!C220</f>
        <v>WAS</v>
      </c>
      <c r="D220">
        <f>Schedule!D220</f>
        <v>1427.1354796158</v>
      </c>
      <c r="E220">
        <f>Schedule!E220</f>
        <v>1422.7330514932301</v>
      </c>
      <c r="F220" cm="1">
        <f t="array" ref="F220">_xlfn.XLOOKUP(B220, $T$1:$T219, $V$1:$V219, D220, 0, -1)</f>
        <v>1410.609331202211</v>
      </c>
      <c r="G220" cm="1">
        <f t="array" ref="G220">_xlfn.XLOOKUP(C220, $U$1:$U219, $W$1:$W219, E220, 0, -1)</f>
        <v>1420.7057667976087</v>
      </c>
      <c r="H220">
        <f>Schedule!F220</f>
        <v>6.2111801242235101E-3</v>
      </c>
      <c r="I220" t="str">
        <f>IF(ISBLANK(Games!D220), "", Games!D220)</f>
        <v/>
      </c>
      <c r="J220" t="str">
        <f>IF(ISBLANK(Games!E220), "", Games!E220)</f>
        <v/>
      </c>
      <c r="K220" t="str">
        <f>IF(ISBLANK(Games!D220), "",VLOOKUP(I220, 'Pitchers Pre-Season'!$B$2:$X$790, 23, FALSE))</f>
        <v/>
      </c>
      <c r="L220" t="str">
        <f>IF(ISBLANK(Games!E220), "",VLOOKUP(J220, 'Pitchers Pre-Season'!$B$2:$X$790, 23, FALSE))</f>
        <v/>
      </c>
      <c r="M220">
        <f>IF(ISBLANK(Games!D220), Calc!F220, F220+K220)</f>
        <v>1410.609331202211</v>
      </c>
      <c r="N220">
        <f>IF(ISBLANK(Games!E220), Calc!G220, G220+L220)</f>
        <v>1420.7057667976087</v>
      </c>
      <c r="O220" s="1">
        <f t="shared" si="21"/>
        <v>0.48857973993593279</v>
      </c>
      <c r="P220" s="1">
        <f t="shared" si="22"/>
        <v>0.51142026006406727</v>
      </c>
      <c r="Q220" s="3" t="str">
        <f>Games!N220</f>
        <v/>
      </c>
      <c r="R220" s="1" t="str">
        <f t="shared" si="23"/>
        <v/>
      </c>
      <c r="S220" s="1" t="str">
        <f>IF(ISBLANK(Games!L220), "",IF(Q220=B220, C220, B220))</f>
        <v/>
      </c>
      <c r="T220" s="1" t="str">
        <f t="shared" si="24"/>
        <v>OAK</v>
      </c>
      <c r="U220" s="1" t="str">
        <f t="shared" si="25"/>
        <v>WAS</v>
      </c>
      <c r="V220" s="1">
        <f t="shared" si="26"/>
        <v>1410.609331202211</v>
      </c>
      <c r="W220" s="1">
        <f t="shared" si="27"/>
        <v>1420.7057667976087</v>
      </c>
    </row>
    <row r="221" spans="1:23" x14ac:dyDescent="0.45">
      <c r="A221" t="str">
        <f>Schedule!A221</f>
        <v>2024-04-13</v>
      </c>
      <c r="B221" t="str">
        <f>Schedule!B221</f>
        <v>BOS</v>
      </c>
      <c r="C221" t="str">
        <f>Schedule!C221</f>
        <v>LAA</v>
      </c>
      <c r="D221">
        <f>Schedule!D221</f>
        <v>1500.26839934439</v>
      </c>
      <c r="E221">
        <f>Schedule!E221</f>
        <v>1474.3085107648601</v>
      </c>
      <c r="F221" cm="1">
        <f t="array" ref="F221">_xlfn.XLOOKUP(B221, $T$1:$T220, $V$1:$V220, D221, 0, -1)</f>
        <v>1500.26839934439</v>
      </c>
      <c r="G221" cm="1">
        <f t="array" ref="G221">_xlfn.XLOOKUP(C221, $U$1:$U220, $W$1:$W220, E221, 0, -1)</f>
        <v>1486.8682858001625</v>
      </c>
      <c r="H221">
        <f>Schedule!F221</f>
        <v>5.1282051282051398E-2</v>
      </c>
      <c r="I221" t="str">
        <f>IF(ISBLANK(Games!D221), "", Games!D221)</f>
        <v/>
      </c>
      <c r="J221" t="str">
        <f>IF(ISBLANK(Games!E221), "", Games!E221)</f>
        <v/>
      </c>
      <c r="K221" t="str">
        <f>IF(ISBLANK(Games!D221), "",VLOOKUP(I221, 'Pitchers Pre-Season'!$B$2:$X$790, 23, FALSE))</f>
        <v/>
      </c>
      <c r="L221" t="str">
        <f>IF(ISBLANK(Games!E221), "",VLOOKUP(J221, 'Pitchers Pre-Season'!$B$2:$X$790, 23, FALSE))</f>
        <v/>
      </c>
      <c r="M221">
        <f>IF(ISBLANK(Games!D221), Calc!F221, F221+K221)</f>
        <v>1500.26839934439</v>
      </c>
      <c r="N221">
        <f>IF(ISBLANK(Games!E221), Calc!G221, G221+L221)</f>
        <v>1486.8682858001625</v>
      </c>
      <c r="O221" s="1">
        <f t="shared" si="21"/>
        <v>0.54491578282812636</v>
      </c>
      <c r="P221" s="1">
        <f t="shared" si="22"/>
        <v>0.45508421717187358</v>
      </c>
      <c r="Q221" s="3" t="str">
        <f>Games!N221</f>
        <v/>
      </c>
      <c r="R221" s="1" t="str">
        <f t="shared" si="23"/>
        <v/>
      </c>
      <c r="S221" s="1" t="str">
        <f>IF(ISBLANK(Games!L221), "",IF(Q221=B221, C221, B221))</f>
        <v/>
      </c>
      <c r="T221" s="1" t="str">
        <f t="shared" si="24"/>
        <v>BOS</v>
      </c>
      <c r="U221" s="1" t="str">
        <f t="shared" si="25"/>
        <v>LAA</v>
      </c>
      <c r="V221" s="1">
        <f t="shared" si="26"/>
        <v>1500.26839934439</v>
      </c>
      <c r="W221" s="1">
        <f t="shared" si="27"/>
        <v>1486.8682858001625</v>
      </c>
    </row>
    <row r="222" spans="1:23" x14ac:dyDescent="0.45">
      <c r="A222" t="str">
        <f>Schedule!A222</f>
        <v>2024-04-13</v>
      </c>
      <c r="B222" t="str">
        <f>Schedule!B222</f>
        <v>TBR</v>
      </c>
      <c r="C222" t="str">
        <f>Schedule!C222</f>
        <v>SFG</v>
      </c>
      <c r="D222">
        <f>Schedule!D222</f>
        <v>1537.2568075547799</v>
      </c>
      <c r="E222">
        <f>Schedule!E222</f>
        <v>1501.1235706124401</v>
      </c>
      <c r="F222" cm="1">
        <f t="array" ref="F222">_xlfn.XLOOKUP(B222, $T$1:$T221, $V$1:$V221, D222, 0, -1)</f>
        <v>1528.0229512954211</v>
      </c>
      <c r="G222" cm="1">
        <f t="array" ref="G222">_xlfn.XLOOKUP(C222, $U$1:$U221, $W$1:$W221, E222, 0, -1)</f>
        <v>1491.6063482058917</v>
      </c>
      <c r="H222">
        <f>Schedule!F222</f>
        <v>0.124324324324324</v>
      </c>
      <c r="I222" t="str">
        <f>IF(ISBLANK(Games!D222), "", Games!D222)</f>
        <v/>
      </c>
      <c r="J222" t="str">
        <f>IF(ISBLANK(Games!E222), "", Games!E222)</f>
        <v/>
      </c>
      <c r="K222" t="str">
        <f>IF(ISBLANK(Games!D222), "",VLOOKUP(I222, 'Pitchers Pre-Season'!$B$2:$X$790, 23, FALSE))</f>
        <v/>
      </c>
      <c r="L222" t="str">
        <f>IF(ISBLANK(Games!E222), "",VLOOKUP(J222, 'Pitchers Pre-Season'!$B$2:$X$790, 23, FALSE))</f>
        <v/>
      </c>
      <c r="M222">
        <f>IF(ISBLANK(Games!D222), Calc!F222, F222+K222)</f>
        <v>1528.0229512954211</v>
      </c>
      <c r="N222">
        <f>IF(ISBLANK(Games!E222), Calc!G222, G222+L222)</f>
        <v>1491.6063482058917</v>
      </c>
      <c r="O222" s="1">
        <f t="shared" si="21"/>
        <v>0.61437878473066432</v>
      </c>
      <c r="P222" s="1">
        <f t="shared" si="22"/>
        <v>0.38562121526933557</v>
      </c>
      <c r="Q222" s="3" t="str">
        <f>Games!N222</f>
        <v/>
      </c>
      <c r="R222" s="1" t="str">
        <f t="shared" si="23"/>
        <v/>
      </c>
      <c r="S222" s="1" t="str">
        <f>IF(ISBLANK(Games!L222), "",IF(Q222=B222, C222, B222))</f>
        <v/>
      </c>
      <c r="T222" s="1" t="str">
        <f t="shared" si="24"/>
        <v>TBR</v>
      </c>
      <c r="U222" s="1" t="str">
        <f t="shared" si="25"/>
        <v>SFG</v>
      </c>
      <c r="V222" s="1">
        <f t="shared" si="26"/>
        <v>1528.0229512954211</v>
      </c>
      <c r="W222" s="1">
        <f t="shared" si="27"/>
        <v>1491.6063482058917</v>
      </c>
    </row>
    <row r="223" spans="1:23" x14ac:dyDescent="0.45">
      <c r="A223" t="str">
        <f>Schedule!A223</f>
        <v>2024-04-13</v>
      </c>
      <c r="B223" t="str">
        <f>Schedule!B223</f>
        <v>MIA</v>
      </c>
      <c r="C223" t="str">
        <f>Schedule!C223</f>
        <v>ATL</v>
      </c>
      <c r="D223">
        <f>Schedule!D223</f>
        <v>1488.4482383178499</v>
      </c>
      <c r="E223">
        <f>Schedule!E223</f>
        <v>1590.545270505</v>
      </c>
      <c r="F223" cm="1">
        <f t="array" ref="F223">_xlfn.XLOOKUP(B223, $T$1:$T222, $V$1:$V222, D223, 0, -1)</f>
        <v>1453.0099819148713</v>
      </c>
      <c r="G223" cm="1">
        <f t="array" ref="G223">_xlfn.XLOOKUP(C223, $U$1:$U222, $W$1:$W222, E223, 0, -1)</f>
        <v>1588.8399964445969</v>
      </c>
      <c r="H223">
        <f>Schedule!F223</f>
        <v>4.5751633986928102E-2</v>
      </c>
      <c r="I223" t="str">
        <f>IF(ISBLANK(Games!D223), "", Games!D223)</f>
        <v/>
      </c>
      <c r="J223" t="str">
        <f>IF(ISBLANK(Games!E223), "", Games!E223)</f>
        <v/>
      </c>
      <c r="K223" t="str">
        <f>IF(ISBLANK(Games!D223), "",VLOOKUP(I223, 'Pitchers Pre-Season'!$B$2:$X$790, 23, FALSE))</f>
        <v/>
      </c>
      <c r="L223" t="str">
        <f>IF(ISBLANK(Games!E223), "",VLOOKUP(J223, 'Pitchers Pre-Season'!$B$2:$X$790, 23, FALSE))</f>
        <v/>
      </c>
      <c r="M223">
        <f>IF(ISBLANK(Games!D223), Calc!F223, F223+K223)</f>
        <v>1453.0099819148713</v>
      </c>
      <c r="N223">
        <f>IF(ISBLANK(Games!E223), Calc!G223, G223+L223)</f>
        <v>1588.8399964445969</v>
      </c>
      <c r="O223" s="1">
        <f t="shared" si="21"/>
        <v>0.33678626437045334</v>
      </c>
      <c r="P223" s="1">
        <f t="shared" si="22"/>
        <v>0.66321373562954655</v>
      </c>
      <c r="Q223" s="3" t="str">
        <f>Games!N223</f>
        <v/>
      </c>
      <c r="R223" s="1" t="str">
        <f t="shared" si="23"/>
        <v/>
      </c>
      <c r="S223" s="1" t="str">
        <f>IF(ISBLANK(Games!L223), "",IF(Q223=B223, C223, B223))</f>
        <v/>
      </c>
      <c r="T223" s="1" t="str">
        <f t="shared" si="24"/>
        <v>MIA</v>
      </c>
      <c r="U223" s="1" t="str">
        <f t="shared" si="25"/>
        <v>ATL</v>
      </c>
      <c r="V223" s="1">
        <f t="shared" si="26"/>
        <v>1453.0099819148713</v>
      </c>
      <c r="W223" s="1">
        <f t="shared" si="27"/>
        <v>1588.8399964445969</v>
      </c>
    </row>
    <row r="224" spans="1:23" x14ac:dyDescent="0.45">
      <c r="A224" t="str">
        <f>Schedule!A224</f>
        <v>2024-04-13</v>
      </c>
      <c r="B224" t="str">
        <f>Schedule!B224</f>
        <v>CLE</v>
      </c>
      <c r="C224" t="str">
        <f>Schedule!C224</f>
        <v>NYY</v>
      </c>
      <c r="D224">
        <f>Schedule!D224</f>
        <v>1503.8938502056101</v>
      </c>
      <c r="E224">
        <f>Schedule!E224</f>
        <v>1539.4562396036399</v>
      </c>
      <c r="F224" cm="1">
        <f t="array" ref="F224">_xlfn.XLOOKUP(B224, $T$1:$T223, $V$1:$V223, D224, 0, -1)</f>
        <v>1503.8938502056101</v>
      </c>
      <c r="G224" cm="1">
        <f t="array" ref="G224">_xlfn.XLOOKUP(C224, $U$1:$U223, $W$1:$W223, E224, 0, -1)</f>
        <v>1562.9327852564061</v>
      </c>
      <c r="H224">
        <f>Schedule!F224</f>
        <v>4.7619047619047603E-2</v>
      </c>
      <c r="I224" t="str">
        <f>IF(ISBLANK(Games!D224), "", Games!D224)</f>
        <v/>
      </c>
      <c r="J224" t="str">
        <f>IF(ISBLANK(Games!E224), "", Games!E224)</f>
        <v/>
      </c>
      <c r="K224" t="str">
        <f>IF(ISBLANK(Games!D224), "",VLOOKUP(I224, 'Pitchers Pre-Season'!$B$2:$X$790, 23, FALSE))</f>
        <v/>
      </c>
      <c r="L224" t="str">
        <f>IF(ISBLANK(Games!E224), "",VLOOKUP(J224, 'Pitchers Pre-Season'!$B$2:$X$790, 23, FALSE))</f>
        <v/>
      </c>
      <c r="M224">
        <f>IF(ISBLANK(Games!D224), Calc!F224, F224+K224)</f>
        <v>1503.8938502056101</v>
      </c>
      <c r="N224">
        <f>IF(ISBLANK(Games!E224), Calc!G224, G224+L224)</f>
        <v>1562.9327852564061</v>
      </c>
      <c r="O224" s="1">
        <f t="shared" si="21"/>
        <v>0.43965411923221986</v>
      </c>
      <c r="P224" s="1">
        <f t="shared" si="22"/>
        <v>0.56034588076778002</v>
      </c>
      <c r="Q224" s="3" t="str">
        <f>Games!N224</f>
        <v/>
      </c>
      <c r="R224" s="1" t="str">
        <f t="shared" si="23"/>
        <v/>
      </c>
      <c r="S224" s="1" t="str">
        <f>IF(ISBLANK(Games!L224), "",IF(Q224=B224, C224, B224))</f>
        <v/>
      </c>
      <c r="T224" s="1" t="str">
        <f t="shared" si="24"/>
        <v>CLE</v>
      </c>
      <c r="U224" s="1" t="str">
        <f t="shared" si="25"/>
        <v>NYY</v>
      </c>
      <c r="V224" s="1">
        <f t="shared" si="26"/>
        <v>1503.8938502056101</v>
      </c>
      <c r="W224" s="1">
        <f t="shared" si="27"/>
        <v>1562.9327852564061</v>
      </c>
    </row>
    <row r="225" spans="1:23" x14ac:dyDescent="0.45">
      <c r="A225" t="str">
        <f>Schedule!A225</f>
        <v>2024-04-13</v>
      </c>
      <c r="B225" t="str">
        <f>Schedule!B225</f>
        <v>ARI</v>
      </c>
      <c r="C225" t="str">
        <f>Schedule!C225</f>
        <v>STL</v>
      </c>
      <c r="D225">
        <f>Schedule!D225</f>
        <v>1517.8440011816001</v>
      </c>
      <c r="E225">
        <f>Schedule!E225</f>
        <v>1506.4629567151301</v>
      </c>
      <c r="F225" cm="1">
        <f t="array" ref="F225">_xlfn.XLOOKUP(B225, $T$1:$T224, $V$1:$V224, D225, 0, -1)</f>
        <v>1516.9891876380354</v>
      </c>
      <c r="G225" cm="1">
        <f t="array" ref="G225">_xlfn.XLOOKUP(C225, $U$1:$U224, $W$1:$W224, E225, 0, -1)</f>
        <v>1507.9516916859375</v>
      </c>
      <c r="H225">
        <f>Schedule!F225</f>
        <v>5.0632911392405201E-2</v>
      </c>
      <c r="I225" t="str">
        <f>IF(ISBLANK(Games!D225), "", Games!D225)</f>
        <v/>
      </c>
      <c r="J225" t="str">
        <f>IF(ISBLANK(Games!E225), "", Games!E225)</f>
        <v/>
      </c>
      <c r="K225" t="str">
        <f>IF(ISBLANK(Games!D225), "",VLOOKUP(I225, 'Pitchers Pre-Season'!$B$2:$X$790, 23, FALSE))</f>
        <v/>
      </c>
      <c r="L225" t="str">
        <f>IF(ISBLANK(Games!E225), "",VLOOKUP(J225, 'Pitchers Pre-Season'!$B$2:$X$790, 23, FALSE))</f>
        <v/>
      </c>
      <c r="M225">
        <f>IF(ISBLANK(Games!D225), Calc!F225, F225+K225)</f>
        <v>1516.9891876380354</v>
      </c>
      <c r="N225">
        <f>IF(ISBLANK(Games!E225), Calc!G225, G225+L225)</f>
        <v>1507.9516916859375</v>
      </c>
      <c r="O225" s="1">
        <f t="shared" si="21"/>
        <v>0.53831952525804871</v>
      </c>
      <c r="P225" s="1">
        <f t="shared" si="22"/>
        <v>0.46168047474195123</v>
      </c>
      <c r="Q225" s="3" t="str">
        <f>Games!N225</f>
        <v/>
      </c>
      <c r="R225" s="1" t="str">
        <f t="shared" si="23"/>
        <v/>
      </c>
      <c r="S225" s="1" t="str">
        <f>IF(ISBLANK(Games!L225), "",IF(Q225=B225, C225, B225))</f>
        <v/>
      </c>
      <c r="T225" s="1" t="str">
        <f t="shared" si="24"/>
        <v>ARI</v>
      </c>
      <c r="U225" s="1" t="str">
        <f t="shared" si="25"/>
        <v>STL</v>
      </c>
      <c r="V225" s="1">
        <f t="shared" si="26"/>
        <v>1516.9891876380354</v>
      </c>
      <c r="W225" s="1">
        <f t="shared" si="27"/>
        <v>1507.9516916859375</v>
      </c>
    </row>
    <row r="226" spans="1:23" x14ac:dyDescent="0.45">
      <c r="A226" t="str">
        <f>Schedule!A226</f>
        <v>2024-04-13</v>
      </c>
      <c r="B226" t="str">
        <f>Schedule!B226</f>
        <v>LAD</v>
      </c>
      <c r="C226" t="str">
        <f>Schedule!C226</f>
        <v>SDP</v>
      </c>
      <c r="D226">
        <f>Schedule!D226</f>
        <v>1588.6730971234199</v>
      </c>
      <c r="E226">
        <f>Schedule!E226</f>
        <v>1513.7838452168801</v>
      </c>
      <c r="F226" cm="1">
        <f t="array" ref="F226">_xlfn.XLOOKUP(B226, $T$1:$T225, $V$1:$V225, D226, 0, -1)</f>
        <v>1596.6514930600529</v>
      </c>
      <c r="G226" cm="1">
        <f t="array" ref="G226">_xlfn.XLOOKUP(C226, $U$1:$U225, $W$1:$W225, E226, 0, -1)</f>
        <v>1514.2912987524817</v>
      </c>
      <c r="H226">
        <f>Schedule!F226</f>
        <v>4.2654028436019002E-2</v>
      </c>
      <c r="I226" t="str">
        <f>IF(ISBLANK(Games!D226), "", Games!D226)</f>
        <v/>
      </c>
      <c r="J226" t="str">
        <f>IF(ISBLANK(Games!E226), "", Games!E226)</f>
        <v/>
      </c>
      <c r="K226" t="str">
        <f>IF(ISBLANK(Games!D226), "",VLOOKUP(I226, 'Pitchers Pre-Season'!$B$2:$X$790, 23, FALSE))</f>
        <v/>
      </c>
      <c r="L226" t="str">
        <f>IF(ISBLANK(Games!E226), "",VLOOKUP(J226, 'Pitchers Pre-Season'!$B$2:$X$790, 23, FALSE))</f>
        <v/>
      </c>
      <c r="M226">
        <f>IF(ISBLANK(Games!D226), Calc!F226, F226+K226)</f>
        <v>1596.6514930600529</v>
      </c>
      <c r="N226">
        <f>IF(ISBLANK(Games!E226), Calc!G226, G226+L226)</f>
        <v>1514.2912987524817</v>
      </c>
      <c r="O226" s="1">
        <f t="shared" si="21"/>
        <v>0.63768152681394086</v>
      </c>
      <c r="P226" s="1">
        <f t="shared" si="22"/>
        <v>0.36231847318605925</v>
      </c>
      <c r="Q226" s="3" t="str">
        <f>Games!N226</f>
        <v/>
      </c>
      <c r="R226" s="1" t="str">
        <f t="shared" si="23"/>
        <v/>
      </c>
      <c r="S226" s="1" t="str">
        <f>IF(ISBLANK(Games!L226), "",IF(Q226=B226, C226, B226))</f>
        <v/>
      </c>
      <c r="T226" s="1" t="str">
        <f t="shared" si="24"/>
        <v>LAD</v>
      </c>
      <c r="U226" s="1" t="str">
        <f t="shared" si="25"/>
        <v>SDP</v>
      </c>
      <c r="V226" s="1">
        <f t="shared" si="26"/>
        <v>1596.6514930600529</v>
      </c>
      <c r="W226" s="1">
        <f t="shared" si="27"/>
        <v>1514.2912987524817</v>
      </c>
    </row>
    <row r="227" spans="1:23" x14ac:dyDescent="0.45">
      <c r="A227" t="str">
        <f>Schedule!A227</f>
        <v>2024-04-13</v>
      </c>
      <c r="B227" t="str">
        <f>Schedule!B227</f>
        <v>SEA</v>
      </c>
      <c r="C227" t="str">
        <f>Schedule!C227</f>
        <v>CHC</v>
      </c>
      <c r="D227">
        <f>Schedule!D227</f>
        <v>1526.2027098211199</v>
      </c>
      <c r="E227">
        <f>Schedule!E227</f>
        <v>1514.0316812078199</v>
      </c>
      <c r="F227" cm="1">
        <f t="array" ref="F227">_xlfn.XLOOKUP(B227, $T$1:$T226, $V$1:$V226, D227, 0, -1)</f>
        <v>1518.2292368487947</v>
      </c>
      <c r="G227" cm="1">
        <f t="array" ref="G227">_xlfn.XLOOKUP(C227, $U$1:$U226, $W$1:$W226, E227, 0, -1)</f>
        <v>1510.9500841970262</v>
      </c>
      <c r="H227">
        <f>Schedule!F227</f>
        <v>2.2471910112359699E-2</v>
      </c>
      <c r="I227" t="str">
        <f>IF(ISBLANK(Games!D227), "", Games!D227)</f>
        <v/>
      </c>
      <c r="J227" t="str">
        <f>IF(ISBLANK(Games!E227), "", Games!E227)</f>
        <v/>
      </c>
      <c r="K227" t="str">
        <f>IF(ISBLANK(Games!D227), "",VLOOKUP(I227, 'Pitchers Pre-Season'!$B$2:$X$790, 23, FALSE))</f>
        <v/>
      </c>
      <c r="L227" t="str">
        <f>IF(ISBLANK(Games!E227), "",VLOOKUP(J227, 'Pitchers Pre-Season'!$B$2:$X$790, 23, FALSE))</f>
        <v/>
      </c>
      <c r="M227">
        <f>IF(ISBLANK(Games!D227), Calc!F227, F227+K227)</f>
        <v>1518.2292368487947</v>
      </c>
      <c r="N227">
        <f>IF(ISBLANK(Games!E227), Calc!G227, G227+L227)</f>
        <v>1510.9500841970262</v>
      </c>
      <c r="O227" s="1">
        <f t="shared" si="21"/>
        <v>0.52170996532679115</v>
      </c>
      <c r="P227" s="1">
        <f t="shared" si="22"/>
        <v>0.47829003467320874</v>
      </c>
      <c r="Q227" s="3" t="str">
        <f>Games!N227</f>
        <v/>
      </c>
      <c r="R227" s="1" t="str">
        <f t="shared" si="23"/>
        <v/>
      </c>
      <c r="S227" s="1" t="str">
        <f>IF(ISBLANK(Games!L227), "",IF(Q227=B227, C227, B227))</f>
        <v/>
      </c>
      <c r="T227" s="1" t="str">
        <f t="shared" si="24"/>
        <v>SEA</v>
      </c>
      <c r="U227" s="1" t="str">
        <f t="shared" si="25"/>
        <v>CHC</v>
      </c>
      <c r="V227" s="1">
        <f t="shared" si="26"/>
        <v>1518.2292368487947</v>
      </c>
      <c r="W227" s="1">
        <f t="shared" si="27"/>
        <v>1510.9500841970262</v>
      </c>
    </row>
    <row r="228" spans="1:23" x14ac:dyDescent="0.45">
      <c r="A228" t="str">
        <f>Schedule!A228</f>
        <v>2024-04-14</v>
      </c>
      <c r="B228" t="str">
        <f>Schedule!B228</f>
        <v>BOS</v>
      </c>
      <c r="C228" t="str">
        <f>Schedule!C228</f>
        <v>LAA</v>
      </c>
      <c r="D228">
        <f>Schedule!D228</f>
        <v>1500.26839934439</v>
      </c>
      <c r="E228">
        <f>Schedule!E228</f>
        <v>1474.3085107648601</v>
      </c>
      <c r="F228" cm="1">
        <f t="array" ref="F228">_xlfn.XLOOKUP(B228, $T$1:$T227, $V$1:$V227, D228, 0, -1)</f>
        <v>1500.26839934439</v>
      </c>
      <c r="G228" cm="1">
        <f t="array" ref="G228">_xlfn.XLOOKUP(C228, $U$1:$U227, $W$1:$W227, E228, 0, -1)</f>
        <v>1486.8682858001625</v>
      </c>
      <c r="H228">
        <f>Schedule!F228</f>
        <v>5.1282051282051398E-2</v>
      </c>
      <c r="I228" t="str">
        <f>IF(ISBLANK(Games!D228), "", Games!D228)</f>
        <v/>
      </c>
      <c r="J228" t="str">
        <f>IF(ISBLANK(Games!E228), "", Games!E228)</f>
        <v/>
      </c>
      <c r="K228" t="str">
        <f>IF(ISBLANK(Games!D228), "",VLOOKUP(I228, 'Pitchers Pre-Season'!$B$2:$X$790, 23, FALSE))</f>
        <v/>
      </c>
      <c r="L228" t="str">
        <f>IF(ISBLANK(Games!E228), "",VLOOKUP(J228, 'Pitchers Pre-Season'!$B$2:$X$790, 23, FALSE))</f>
        <v/>
      </c>
      <c r="M228">
        <f>IF(ISBLANK(Games!D228), Calc!F228, F228+K228)</f>
        <v>1500.26839934439</v>
      </c>
      <c r="N228">
        <f>IF(ISBLANK(Games!E228), Calc!G228, G228+L228)</f>
        <v>1486.8682858001625</v>
      </c>
      <c r="O228" s="1">
        <f t="shared" si="21"/>
        <v>0.54491578282812636</v>
      </c>
      <c r="P228" s="1">
        <f t="shared" si="22"/>
        <v>0.45508421717187358</v>
      </c>
      <c r="Q228" s="3" t="str">
        <f>Games!N228</f>
        <v/>
      </c>
      <c r="R228" s="1" t="str">
        <f t="shared" si="23"/>
        <v/>
      </c>
      <c r="S228" s="1" t="str">
        <f>IF(ISBLANK(Games!L228), "",IF(Q228=B228, C228, B228))</f>
        <v/>
      </c>
      <c r="T228" s="1" t="str">
        <f t="shared" si="24"/>
        <v>BOS</v>
      </c>
      <c r="U228" s="1" t="str">
        <f t="shared" si="25"/>
        <v>LAA</v>
      </c>
      <c r="V228" s="1">
        <f t="shared" si="26"/>
        <v>1500.26839934439</v>
      </c>
      <c r="W228" s="1">
        <f t="shared" si="27"/>
        <v>1486.8682858001625</v>
      </c>
    </row>
    <row r="229" spans="1:23" x14ac:dyDescent="0.45">
      <c r="A229" t="str">
        <f>Schedule!A229</f>
        <v>2024-04-14</v>
      </c>
      <c r="B229" t="str">
        <f>Schedule!B229</f>
        <v>PHI</v>
      </c>
      <c r="C229" t="str">
        <f>Schedule!C229</f>
        <v>PIT</v>
      </c>
      <c r="D229">
        <f>Schedule!D229</f>
        <v>1537.03223861109</v>
      </c>
      <c r="E229">
        <f>Schedule!E229</f>
        <v>1468.3919248330999</v>
      </c>
      <c r="F229" cm="1">
        <f t="array" ref="F229">_xlfn.XLOOKUP(B229, $T$1:$T228, $V$1:$V228, D229, 0, -1)</f>
        <v>1516.0751994709906</v>
      </c>
      <c r="G229" cm="1">
        <f t="array" ref="G229">_xlfn.XLOOKUP(C229, $U$1:$U228, $W$1:$W228, E229, 0, -1)</f>
        <v>1490.342604018655</v>
      </c>
      <c r="H229">
        <f>Schedule!F229</f>
        <v>8.4745762711864403E-2</v>
      </c>
      <c r="I229" t="str">
        <f>IF(ISBLANK(Games!D229), "", Games!D229)</f>
        <v/>
      </c>
      <c r="J229" t="str">
        <f>IF(ISBLANK(Games!E229), "", Games!E229)</f>
        <v/>
      </c>
      <c r="K229" t="str">
        <f>IF(ISBLANK(Games!D229), "",VLOOKUP(I229, 'Pitchers Pre-Season'!$B$2:$X$790, 23, FALSE))</f>
        <v/>
      </c>
      <c r="L229" t="str">
        <f>IF(ISBLANK(Games!E229), "",VLOOKUP(J229, 'Pitchers Pre-Season'!$B$2:$X$790, 23, FALSE))</f>
        <v/>
      </c>
      <c r="M229">
        <f>IF(ISBLANK(Games!D229), Calc!F229, F229+K229)</f>
        <v>1516.0751994709906</v>
      </c>
      <c r="N229">
        <f>IF(ISBLANK(Games!E229), Calc!G229, G229+L229)</f>
        <v>1490.342604018655</v>
      </c>
      <c r="O229" s="1">
        <f t="shared" si="21"/>
        <v>0.57933749757433173</v>
      </c>
      <c r="P229" s="1">
        <f t="shared" si="22"/>
        <v>0.42066250242566816</v>
      </c>
      <c r="Q229" s="3" t="str">
        <f>Games!N229</f>
        <v/>
      </c>
      <c r="R229" s="1" t="str">
        <f t="shared" si="23"/>
        <v/>
      </c>
      <c r="S229" s="1" t="str">
        <f>IF(ISBLANK(Games!L229), "",IF(Q229=B229, C229, B229))</f>
        <v/>
      </c>
      <c r="T229" s="1" t="str">
        <f t="shared" si="24"/>
        <v>PHI</v>
      </c>
      <c r="U229" s="1" t="str">
        <f t="shared" si="25"/>
        <v>PIT</v>
      </c>
      <c r="V229" s="1">
        <f t="shared" si="26"/>
        <v>1516.0751994709906</v>
      </c>
      <c r="W229" s="1">
        <f t="shared" si="27"/>
        <v>1490.342604018655</v>
      </c>
    </row>
    <row r="230" spans="1:23" x14ac:dyDescent="0.45">
      <c r="A230" t="str">
        <f>Schedule!A230</f>
        <v>2024-04-14</v>
      </c>
      <c r="B230" t="str">
        <f>Schedule!B230</f>
        <v>BAL</v>
      </c>
      <c r="C230" t="str">
        <f>Schedule!C230</f>
        <v>MIL</v>
      </c>
      <c r="D230">
        <f>Schedule!D230</f>
        <v>1535.1075395159701</v>
      </c>
      <c r="E230">
        <f>Schedule!E230</f>
        <v>1511.74507850229</v>
      </c>
      <c r="F230" cm="1">
        <f t="array" ref="F230">_xlfn.XLOOKUP(B230, $T$1:$T229, $V$1:$V229, D230, 0, -1)</f>
        <v>1527.1786991040578</v>
      </c>
      <c r="G230" cm="1">
        <f t="array" ref="G230">_xlfn.XLOOKUP(C230, $U$1:$U229, $W$1:$W229, E230, 0, -1)</f>
        <v>1527.5334034496079</v>
      </c>
      <c r="H230">
        <f>Schedule!F230</f>
        <v>2.1739130434782698E-2</v>
      </c>
      <c r="I230" t="str">
        <f>IF(ISBLANK(Games!D230), "", Games!D230)</f>
        <v/>
      </c>
      <c r="J230" t="str">
        <f>IF(ISBLANK(Games!E230), "", Games!E230)</f>
        <v/>
      </c>
      <c r="K230" t="str">
        <f>IF(ISBLANK(Games!D230), "",VLOOKUP(I230, 'Pitchers Pre-Season'!$B$2:$X$790, 23, FALSE))</f>
        <v/>
      </c>
      <c r="L230" t="str">
        <f>IF(ISBLANK(Games!E230), "",VLOOKUP(J230, 'Pitchers Pre-Season'!$B$2:$X$790, 23, FALSE))</f>
        <v/>
      </c>
      <c r="M230">
        <f>IF(ISBLANK(Games!D230), Calc!F230, F230+K230)</f>
        <v>1527.1786991040578</v>
      </c>
      <c r="N230">
        <f>IF(ISBLANK(Games!E230), Calc!G230, G230+L230)</f>
        <v>1527.5334034496079</v>
      </c>
      <c r="O230" s="1">
        <f t="shared" si="21"/>
        <v>0.51035910480818647</v>
      </c>
      <c r="P230" s="1">
        <f t="shared" si="22"/>
        <v>0.48964089519181342</v>
      </c>
      <c r="Q230" s="3" t="str">
        <f>Games!N230</f>
        <v/>
      </c>
      <c r="R230" s="1" t="str">
        <f t="shared" si="23"/>
        <v/>
      </c>
      <c r="S230" s="1" t="str">
        <f>IF(ISBLANK(Games!L230), "",IF(Q230=B230, C230, B230))</f>
        <v/>
      </c>
      <c r="T230" s="1" t="str">
        <f t="shared" si="24"/>
        <v>BAL</v>
      </c>
      <c r="U230" s="1" t="str">
        <f t="shared" si="25"/>
        <v>MIL</v>
      </c>
      <c r="V230" s="1">
        <f t="shared" si="26"/>
        <v>1527.1786991040578</v>
      </c>
      <c r="W230" s="1">
        <f t="shared" si="27"/>
        <v>1527.5334034496079</v>
      </c>
    </row>
    <row r="231" spans="1:23" x14ac:dyDescent="0.45">
      <c r="A231" t="str">
        <f>Schedule!A231</f>
        <v>2024-04-14</v>
      </c>
      <c r="B231" t="str">
        <f>Schedule!B231</f>
        <v>TOR</v>
      </c>
      <c r="C231" t="str">
        <f>Schedule!C231</f>
        <v>COL</v>
      </c>
      <c r="D231">
        <f>Schedule!D231</f>
        <v>1536.86484917293</v>
      </c>
      <c r="E231">
        <f>Schedule!E231</f>
        <v>1418.47649220432</v>
      </c>
      <c r="F231" cm="1">
        <f t="array" ref="F231">_xlfn.XLOOKUP(B231, $T$1:$T230, $V$1:$V230, D231, 0, -1)</f>
        <v>1536.86484917293</v>
      </c>
      <c r="G231" cm="1">
        <f t="array" ref="G231">_xlfn.XLOOKUP(C231, $U$1:$U230, $W$1:$W230, E231, 0, -1)</f>
        <v>1405.4006829938121</v>
      </c>
      <c r="H231">
        <f>Schedule!F231</f>
        <v>-5.5248618784530601E-3</v>
      </c>
      <c r="I231" t="str">
        <f>IF(ISBLANK(Games!D231), "", Games!D231)</f>
        <v/>
      </c>
      <c r="J231" t="str">
        <f>IF(ISBLANK(Games!E231), "", Games!E231)</f>
        <v/>
      </c>
      <c r="K231" t="str">
        <f>IF(ISBLANK(Games!D231), "",VLOOKUP(I231, 'Pitchers Pre-Season'!$B$2:$X$790, 23, FALSE))</f>
        <v/>
      </c>
      <c r="L231" t="str">
        <f>IF(ISBLANK(Games!E231), "",VLOOKUP(J231, 'Pitchers Pre-Season'!$B$2:$X$790, 23, FALSE))</f>
        <v/>
      </c>
      <c r="M231">
        <f>IF(ISBLANK(Games!D231), Calc!F231, F231+K231)</f>
        <v>1536.86484917293</v>
      </c>
      <c r="N231">
        <f>IF(ISBLANK(Games!E231), Calc!G231, G231+L231)</f>
        <v>1405.4006829938121</v>
      </c>
      <c r="O231" s="1">
        <f t="shared" si="21"/>
        <v>0.67788931435524646</v>
      </c>
      <c r="P231" s="1">
        <f t="shared" si="22"/>
        <v>0.32211068564475348</v>
      </c>
      <c r="Q231" s="3" t="str">
        <f>Games!N231</f>
        <v/>
      </c>
      <c r="R231" s="1" t="str">
        <f t="shared" si="23"/>
        <v/>
      </c>
      <c r="S231" s="1" t="str">
        <f>IF(ISBLANK(Games!L231), "",IF(Q231=B231, C231, B231))</f>
        <v/>
      </c>
      <c r="T231" s="1" t="str">
        <f t="shared" si="24"/>
        <v>TOR</v>
      </c>
      <c r="U231" s="1" t="str">
        <f t="shared" si="25"/>
        <v>COL</v>
      </c>
      <c r="V231" s="1">
        <f t="shared" si="26"/>
        <v>1536.86484917293</v>
      </c>
      <c r="W231" s="1">
        <f t="shared" si="27"/>
        <v>1405.4006829938121</v>
      </c>
    </row>
    <row r="232" spans="1:23" x14ac:dyDescent="0.45">
      <c r="A232" t="str">
        <f>Schedule!A232</f>
        <v>2024-04-14</v>
      </c>
      <c r="B232" t="str">
        <f>Schedule!B232</f>
        <v>NYM</v>
      </c>
      <c r="C232" t="str">
        <f>Schedule!C232</f>
        <v>KCR</v>
      </c>
      <c r="D232">
        <f>Schedule!D232</f>
        <v>1505.1761432511801</v>
      </c>
      <c r="E232">
        <f>Schedule!E232</f>
        <v>1455.5883504191299</v>
      </c>
      <c r="F232" cm="1">
        <f t="array" ref="F232">_xlfn.XLOOKUP(B232, $T$1:$T231, $V$1:$V231, D232, 0, -1)</f>
        <v>1483.2891783762693</v>
      </c>
      <c r="G232" cm="1">
        <f t="array" ref="G232">_xlfn.XLOOKUP(C232, $U$1:$U231, $W$1:$W231, E232, 0, -1)</f>
        <v>1465.2610239810729</v>
      </c>
      <c r="H232">
        <f>Schedule!F232</f>
        <v>0.102272727272727</v>
      </c>
      <c r="I232" t="str">
        <f>IF(ISBLANK(Games!D232), "", Games!D232)</f>
        <v/>
      </c>
      <c r="J232" t="str">
        <f>IF(ISBLANK(Games!E232), "", Games!E232)</f>
        <v/>
      </c>
      <c r="K232" t="str">
        <f>IF(ISBLANK(Games!D232), "",VLOOKUP(I232, 'Pitchers Pre-Season'!$B$2:$X$790, 23, FALSE))</f>
        <v/>
      </c>
      <c r="L232" t="str">
        <f>IF(ISBLANK(Games!E232), "",VLOOKUP(J232, 'Pitchers Pre-Season'!$B$2:$X$790, 23, FALSE))</f>
        <v/>
      </c>
      <c r="M232">
        <f>IF(ISBLANK(Games!D232), Calc!F232, F232+K232)</f>
        <v>1483.2891783762693</v>
      </c>
      <c r="N232">
        <f>IF(ISBLANK(Games!E232), Calc!G232, G232+L232)</f>
        <v>1465.2610239810729</v>
      </c>
      <c r="O232" s="1">
        <f t="shared" si="21"/>
        <v>0.57705770323166217</v>
      </c>
      <c r="P232" s="1">
        <f t="shared" si="22"/>
        <v>0.42294229676833783</v>
      </c>
      <c r="Q232" s="3" t="str">
        <f>Games!N232</f>
        <v/>
      </c>
      <c r="R232" s="1" t="str">
        <f t="shared" si="23"/>
        <v/>
      </c>
      <c r="S232" s="1" t="str">
        <f>IF(ISBLANK(Games!L232), "",IF(Q232=B232, C232, B232))</f>
        <v/>
      </c>
      <c r="T232" s="1" t="str">
        <f t="shared" si="24"/>
        <v>NYM</v>
      </c>
      <c r="U232" s="1" t="str">
        <f t="shared" si="25"/>
        <v>KCR</v>
      </c>
      <c r="V232" s="1">
        <f t="shared" si="26"/>
        <v>1483.2891783762693</v>
      </c>
      <c r="W232" s="1">
        <f t="shared" si="27"/>
        <v>1465.2610239810729</v>
      </c>
    </row>
    <row r="233" spans="1:23" x14ac:dyDescent="0.45">
      <c r="A233" t="str">
        <f>Schedule!A233</f>
        <v>2024-04-14</v>
      </c>
      <c r="B233" t="str">
        <f>Schedule!B233</f>
        <v>TBR</v>
      </c>
      <c r="C233" t="str">
        <f>Schedule!C233</f>
        <v>SFG</v>
      </c>
      <c r="D233">
        <f>Schedule!D233</f>
        <v>1537.2568075547799</v>
      </c>
      <c r="E233">
        <f>Schedule!E233</f>
        <v>1501.1235706124401</v>
      </c>
      <c r="F233" cm="1">
        <f t="array" ref="F233">_xlfn.XLOOKUP(B233, $T$1:$T232, $V$1:$V232, D233, 0, -1)</f>
        <v>1528.0229512954211</v>
      </c>
      <c r="G233" cm="1">
        <f t="array" ref="G233">_xlfn.XLOOKUP(C233, $U$1:$U232, $W$1:$W232, E233, 0, -1)</f>
        <v>1491.6063482058917</v>
      </c>
      <c r="H233">
        <f>Schedule!F233</f>
        <v>0.124324324324324</v>
      </c>
      <c r="I233" t="str">
        <f>IF(ISBLANK(Games!D233), "", Games!D233)</f>
        <v/>
      </c>
      <c r="J233" t="str">
        <f>IF(ISBLANK(Games!E233), "", Games!E233)</f>
        <v/>
      </c>
      <c r="K233" t="str">
        <f>IF(ISBLANK(Games!D233), "",VLOOKUP(I233, 'Pitchers Pre-Season'!$B$2:$X$790, 23, FALSE))</f>
        <v/>
      </c>
      <c r="L233" t="str">
        <f>IF(ISBLANK(Games!E233), "",VLOOKUP(J233, 'Pitchers Pre-Season'!$B$2:$X$790, 23, FALSE))</f>
        <v/>
      </c>
      <c r="M233">
        <f>IF(ISBLANK(Games!D233), Calc!F233, F233+K233)</f>
        <v>1528.0229512954211</v>
      </c>
      <c r="N233">
        <f>IF(ISBLANK(Games!E233), Calc!G233, G233+L233)</f>
        <v>1491.6063482058917</v>
      </c>
      <c r="O233" s="1">
        <f t="shared" si="21"/>
        <v>0.61437878473066432</v>
      </c>
      <c r="P233" s="1">
        <f t="shared" si="22"/>
        <v>0.38562121526933557</v>
      </c>
      <c r="Q233" s="3" t="str">
        <f>Games!N233</f>
        <v/>
      </c>
      <c r="R233" s="1" t="str">
        <f t="shared" si="23"/>
        <v/>
      </c>
      <c r="S233" s="1" t="str">
        <f>IF(ISBLANK(Games!L233), "",IF(Q233=B233, C233, B233))</f>
        <v/>
      </c>
      <c r="T233" s="1" t="str">
        <f t="shared" si="24"/>
        <v>TBR</v>
      </c>
      <c r="U233" s="1" t="str">
        <f t="shared" si="25"/>
        <v>SFG</v>
      </c>
      <c r="V233" s="1">
        <f t="shared" si="26"/>
        <v>1528.0229512954211</v>
      </c>
      <c r="W233" s="1">
        <f t="shared" si="27"/>
        <v>1491.6063482058917</v>
      </c>
    </row>
    <row r="234" spans="1:23" x14ac:dyDescent="0.45">
      <c r="A234" t="str">
        <f>Schedule!A234</f>
        <v>2024-04-14</v>
      </c>
      <c r="B234" t="str">
        <f>Schedule!B234</f>
        <v>DET</v>
      </c>
      <c r="C234" t="str">
        <f>Schedule!C234</f>
        <v>MIN</v>
      </c>
      <c r="D234">
        <f>Schedule!D234</f>
        <v>1477.56939209144</v>
      </c>
      <c r="E234">
        <f>Schedule!E234</f>
        <v>1535.44519643647</v>
      </c>
      <c r="F234" cm="1">
        <f t="array" ref="F234">_xlfn.XLOOKUP(B234, $T$1:$T233, $V$1:$V233, D234, 0, -1)</f>
        <v>1481.7589766686021</v>
      </c>
      <c r="G234" cm="1">
        <f t="array" ref="G234">_xlfn.XLOOKUP(C234, $U$1:$U233, $W$1:$W233, E234, 0, -1)</f>
        <v>1539.5424706464416</v>
      </c>
      <c r="H234">
        <f>Schedule!F234</f>
        <v>7.6687116564418296E-3</v>
      </c>
      <c r="I234" t="str">
        <f>IF(ISBLANK(Games!D234), "", Games!D234)</f>
        <v/>
      </c>
      <c r="J234" t="str">
        <f>IF(ISBLANK(Games!E234), "", Games!E234)</f>
        <v/>
      </c>
      <c r="K234" t="str">
        <f>IF(ISBLANK(Games!D234), "",VLOOKUP(I234, 'Pitchers Pre-Season'!$B$2:$X$790, 23, FALSE))</f>
        <v/>
      </c>
      <c r="L234" t="str">
        <f>IF(ISBLANK(Games!E234), "",VLOOKUP(J234, 'Pitchers Pre-Season'!$B$2:$X$790, 23, FALSE))</f>
        <v/>
      </c>
      <c r="M234">
        <f>IF(ISBLANK(Games!D234), Calc!F234, F234+K234)</f>
        <v>1481.7589766686021</v>
      </c>
      <c r="N234">
        <f>IF(ISBLANK(Games!E234), Calc!G234, G234+L234)</f>
        <v>1539.5424706464416</v>
      </c>
      <c r="O234" s="1">
        <f t="shared" si="21"/>
        <v>0.42143555502004804</v>
      </c>
      <c r="P234" s="1">
        <f t="shared" si="22"/>
        <v>0.57856444497995196</v>
      </c>
      <c r="Q234" s="3" t="str">
        <f>Games!N234</f>
        <v/>
      </c>
      <c r="R234" s="1" t="str">
        <f t="shared" si="23"/>
        <v/>
      </c>
      <c r="S234" s="1" t="str">
        <f>IF(ISBLANK(Games!L234), "",IF(Q234=B234, C234, B234))</f>
        <v/>
      </c>
      <c r="T234" s="1" t="str">
        <f t="shared" si="24"/>
        <v>DET</v>
      </c>
      <c r="U234" s="1" t="str">
        <f t="shared" si="25"/>
        <v>MIN</v>
      </c>
      <c r="V234" s="1">
        <f t="shared" si="26"/>
        <v>1481.7589766686021</v>
      </c>
      <c r="W234" s="1">
        <f t="shared" si="27"/>
        <v>1539.5424706464416</v>
      </c>
    </row>
    <row r="235" spans="1:23" x14ac:dyDescent="0.45">
      <c r="A235" t="str">
        <f>Schedule!A235</f>
        <v>2024-04-14</v>
      </c>
      <c r="B235" t="str">
        <f>Schedule!B235</f>
        <v>MIA</v>
      </c>
      <c r="C235" t="str">
        <f>Schedule!C235</f>
        <v>ATL</v>
      </c>
      <c r="D235">
        <f>Schedule!D235</f>
        <v>1488.4482383178499</v>
      </c>
      <c r="E235">
        <f>Schedule!E235</f>
        <v>1590.545270505</v>
      </c>
      <c r="F235" cm="1">
        <f t="array" ref="F235">_xlfn.XLOOKUP(B235, $T$1:$T234, $V$1:$V234, D235, 0, -1)</f>
        <v>1453.0099819148713</v>
      </c>
      <c r="G235" cm="1">
        <f t="array" ref="G235">_xlfn.XLOOKUP(C235, $U$1:$U234, $W$1:$W234, E235, 0, -1)</f>
        <v>1588.8399964445969</v>
      </c>
      <c r="H235">
        <f>Schedule!F235</f>
        <v>4.5751633986928102E-2</v>
      </c>
      <c r="I235" t="str">
        <f>IF(ISBLANK(Games!D235), "", Games!D235)</f>
        <v/>
      </c>
      <c r="J235" t="str">
        <f>IF(ISBLANK(Games!E235), "", Games!E235)</f>
        <v/>
      </c>
      <c r="K235" t="str">
        <f>IF(ISBLANK(Games!D235), "",VLOOKUP(I235, 'Pitchers Pre-Season'!$B$2:$X$790, 23, FALSE))</f>
        <v/>
      </c>
      <c r="L235" t="str">
        <f>IF(ISBLANK(Games!E235), "",VLOOKUP(J235, 'Pitchers Pre-Season'!$B$2:$X$790, 23, FALSE))</f>
        <v/>
      </c>
      <c r="M235">
        <f>IF(ISBLANK(Games!D235), Calc!F235, F235+K235)</f>
        <v>1453.0099819148713</v>
      </c>
      <c r="N235">
        <f>IF(ISBLANK(Games!E235), Calc!G235, G235+L235)</f>
        <v>1588.8399964445969</v>
      </c>
      <c r="O235" s="1">
        <f t="shared" si="21"/>
        <v>0.33678626437045334</v>
      </c>
      <c r="P235" s="1">
        <f t="shared" si="22"/>
        <v>0.66321373562954655</v>
      </c>
      <c r="Q235" s="3" t="str">
        <f>Games!N235</f>
        <v/>
      </c>
      <c r="R235" s="1" t="str">
        <f t="shared" si="23"/>
        <v/>
      </c>
      <c r="S235" s="1" t="str">
        <f>IF(ISBLANK(Games!L235), "",IF(Q235=B235, C235, B235))</f>
        <v/>
      </c>
      <c r="T235" s="1" t="str">
        <f t="shared" si="24"/>
        <v>MIA</v>
      </c>
      <c r="U235" s="1" t="str">
        <f t="shared" si="25"/>
        <v>ATL</v>
      </c>
      <c r="V235" s="1">
        <f t="shared" si="26"/>
        <v>1453.0099819148713</v>
      </c>
      <c r="W235" s="1">
        <f t="shared" si="27"/>
        <v>1588.8399964445969</v>
      </c>
    </row>
    <row r="236" spans="1:23" x14ac:dyDescent="0.45">
      <c r="A236" t="str">
        <f>Schedule!A236</f>
        <v>2024-04-14</v>
      </c>
      <c r="B236" t="str">
        <f>Schedule!B236</f>
        <v>CLE</v>
      </c>
      <c r="C236" t="str">
        <f>Schedule!C236</f>
        <v>NYY</v>
      </c>
      <c r="D236">
        <f>Schedule!D236</f>
        <v>1503.8938502056101</v>
      </c>
      <c r="E236">
        <f>Schedule!E236</f>
        <v>1539.4562396036399</v>
      </c>
      <c r="F236" cm="1">
        <f t="array" ref="F236">_xlfn.XLOOKUP(B236, $T$1:$T235, $V$1:$V235, D236, 0, -1)</f>
        <v>1503.8938502056101</v>
      </c>
      <c r="G236" cm="1">
        <f t="array" ref="G236">_xlfn.XLOOKUP(C236, $U$1:$U235, $W$1:$W235, E236, 0, -1)</f>
        <v>1562.9327852564061</v>
      </c>
      <c r="H236">
        <f>Schedule!F236</f>
        <v>4.7619047619047603E-2</v>
      </c>
      <c r="I236" t="str">
        <f>IF(ISBLANK(Games!D236), "", Games!D236)</f>
        <v/>
      </c>
      <c r="J236" t="str">
        <f>IF(ISBLANK(Games!E236), "", Games!E236)</f>
        <v/>
      </c>
      <c r="K236" t="str">
        <f>IF(ISBLANK(Games!D236), "",VLOOKUP(I236, 'Pitchers Pre-Season'!$B$2:$X$790, 23, FALSE))</f>
        <v/>
      </c>
      <c r="L236" t="str">
        <f>IF(ISBLANK(Games!E236), "",VLOOKUP(J236, 'Pitchers Pre-Season'!$B$2:$X$790, 23, FALSE))</f>
        <v/>
      </c>
      <c r="M236">
        <f>IF(ISBLANK(Games!D236), Calc!F236, F236+K236)</f>
        <v>1503.8938502056101</v>
      </c>
      <c r="N236">
        <f>IF(ISBLANK(Games!E236), Calc!G236, G236+L236)</f>
        <v>1562.9327852564061</v>
      </c>
      <c r="O236" s="1">
        <f t="shared" si="21"/>
        <v>0.43965411923221986</v>
      </c>
      <c r="P236" s="1">
        <f t="shared" si="22"/>
        <v>0.56034588076778002</v>
      </c>
      <c r="Q236" s="3" t="str">
        <f>Games!N236</f>
        <v/>
      </c>
      <c r="R236" s="1" t="str">
        <f t="shared" si="23"/>
        <v/>
      </c>
      <c r="S236" s="1" t="str">
        <f>IF(ISBLANK(Games!L236), "",IF(Q236=B236, C236, B236))</f>
        <v/>
      </c>
      <c r="T236" s="1" t="str">
        <f t="shared" si="24"/>
        <v>CLE</v>
      </c>
      <c r="U236" s="1" t="str">
        <f t="shared" si="25"/>
        <v>NYY</v>
      </c>
      <c r="V236" s="1">
        <f t="shared" si="26"/>
        <v>1503.8938502056101</v>
      </c>
      <c r="W236" s="1">
        <f t="shared" si="27"/>
        <v>1562.9327852564061</v>
      </c>
    </row>
    <row r="237" spans="1:23" x14ac:dyDescent="0.45">
      <c r="A237" t="str">
        <f>Schedule!A237</f>
        <v>2024-04-14</v>
      </c>
      <c r="B237" t="str">
        <f>Schedule!B237</f>
        <v>HOU</v>
      </c>
      <c r="C237" t="str">
        <f>Schedule!C237</f>
        <v>TEX</v>
      </c>
      <c r="D237">
        <f>Schedule!D237</f>
        <v>1559.22207084247</v>
      </c>
      <c r="E237">
        <f>Schedule!E237</f>
        <v>1527.6277566730801</v>
      </c>
      <c r="F237" cm="1">
        <f t="array" ref="F237">_xlfn.XLOOKUP(B237, $T$1:$T236, $V$1:$V236, D237, 0, -1)</f>
        <v>1535.1961987191132</v>
      </c>
      <c r="G237" cm="1">
        <f t="array" ref="G237">_xlfn.XLOOKUP(C237, $U$1:$U236, $W$1:$W236, E237, 0, -1)</f>
        <v>1534.4506247578865</v>
      </c>
      <c r="H237">
        <f>Schedule!F237</f>
        <v>-4.08163265306122E-2</v>
      </c>
      <c r="I237" t="str">
        <f>IF(ISBLANK(Games!D237), "", Games!D237)</f>
        <v/>
      </c>
      <c r="J237" t="str">
        <f>IF(ISBLANK(Games!E237), "", Games!E237)</f>
        <v/>
      </c>
      <c r="K237" t="str">
        <f>IF(ISBLANK(Games!D237), "",VLOOKUP(I237, 'Pitchers Pre-Season'!$B$2:$X$790, 23, FALSE))</f>
        <v/>
      </c>
      <c r="L237" t="str">
        <f>IF(ISBLANK(Games!E237), "",VLOOKUP(J237, 'Pitchers Pre-Season'!$B$2:$X$790, 23, FALSE))</f>
        <v/>
      </c>
      <c r="M237">
        <f>IF(ISBLANK(Games!D237), Calc!F237, F237+K237)</f>
        <v>1535.1961987191132</v>
      </c>
      <c r="N237">
        <f>IF(ISBLANK(Games!E237), Calc!G237, G237+L237)</f>
        <v>1534.4506247578865</v>
      </c>
      <c r="O237" s="1">
        <f t="shared" si="21"/>
        <v>0.48066480226820824</v>
      </c>
      <c r="P237" s="1">
        <f t="shared" si="22"/>
        <v>0.51933519773179182</v>
      </c>
      <c r="Q237" s="3" t="str">
        <f>Games!N237</f>
        <v/>
      </c>
      <c r="R237" s="1" t="str">
        <f t="shared" si="23"/>
        <v/>
      </c>
      <c r="S237" s="1" t="str">
        <f>IF(ISBLANK(Games!L237), "",IF(Q237=B237, C237, B237))</f>
        <v/>
      </c>
      <c r="T237" s="1" t="str">
        <f t="shared" si="24"/>
        <v>HOU</v>
      </c>
      <c r="U237" s="1" t="str">
        <f t="shared" si="25"/>
        <v>TEX</v>
      </c>
      <c r="V237" s="1">
        <f t="shared" si="26"/>
        <v>1535.1961987191132</v>
      </c>
      <c r="W237" s="1">
        <f t="shared" si="27"/>
        <v>1534.4506247578865</v>
      </c>
    </row>
    <row r="238" spans="1:23" x14ac:dyDescent="0.45">
      <c r="A238" t="str">
        <f>Schedule!A238</f>
        <v>2024-04-14</v>
      </c>
      <c r="B238" t="str">
        <f>Schedule!B238</f>
        <v>CHW</v>
      </c>
      <c r="C238" t="str">
        <f>Schedule!C238</f>
        <v>CIN</v>
      </c>
      <c r="D238">
        <f>Schedule!D238</f>
        <v>1433.33420073452</v>
      </c>
      <c r="E238">
        <f>Schedule!E238</f>
        <v>1496.2510574284499</v>
      </c>
      <c r="F238" cm="1">
        <f t="array" ref="F238">_xlfn.XLOOKUP(B238, $T$1:$T237, $V$1:$V237, D238, 0, -1)</f>
        <v>1426.513159308995</v>
      </c>
      <c r="G238" cm="1">
        <f t="array" ref="G238">_xlfn.XLOOKUP(C238, $U$1:$U237, $W$1:$W237, E238, 0, -1)</f>
        <v>1513.6155661274754</v>
      </c>
      <c r="H238">
        <f>Schedule!F238</f>
        <v>-4.2253521126760597E-2</v>
      </c>
      <c r="I238" t="str">
        <f>IF(ISBLANK(Games!D238), "", Games!D238)</f>
        <v/>
      </c>
      <c r="J238" t="str">
        <f>IF(ISBLANK(Games!E238), "", Games!E238)</f>
        <v/>
      </c>
      <c r="K238" t="str">
        <f>IF(ISBLANK(Games!D238), "",VLOOKUP(I238, 'Pitchers Pre-Season'!$B$2:$X$790, 23, FALSE))</f>
        <v/>
      </c>
      <c r="L238" t="str">
        <f>IF(ISBLANK(Games!E238), "",VLOOKUP(J238, 'Pitchers Pre-Season'!$B$2:$X$790, 23, FALSE))</f>
        <v/>
      </c>
      <c r="M238">
        <f>IF(ISBLANK(Games!D238), Calc!F238, F238+K238)</f>
        <v>1426.513159308995</v>
      </c>
      <c r="N238">
        <f>IF(ISBLANK(Games!E238), Calc!G238, G238+L238)</f>
        <v>1513.6155661274754</v>
      </c>
      <c r="O238" s="1">
        <f t="shared" si="21"/>
        <v>0.35608454631415876</v>
      </c>
      <c r="P238" s="1">
        <f t="shared" si="22"/>
        <v>0.64391545368584113</v>
      </c>
      <c r="Q238" s="3" t="str">
        <f>Games!N238</f>
        <v/>
      </c>
      <c r="R238" s="1" t="str">
        <f t="shared" si="23"/>
        <v/>
      </c>
      <c r="S238" s="1" t="str">
        <f>IF(ISBLANK(Games!L238), "",IF(Q238=B238, C238, B238))</f>
        <v/>
      </c>
      <c r="T238" s="1" t="str">
        <f t="shared" si="24"/>
        <v>CHW</v>
      </c>
      <c r="U238" s="1" t="str">
        <f t="shared" si="25"/>
        <v>CIN</v>
      </c>
      <c r="V238" s="1">
        <f t="shared" si="26"/>
        <v>1426.513159308995</v>
      </c>
      <c r="W238" s="1">
        <f t="shared" si="27"/>
        <v>1513.6155661274754</v>
      </c>
    </row>
    <row r="239" spans="1:23" x14ac:dyDescent="0.45">
      <c r="A239" t="str">
        <f>Schedule!A239</f>
        <v>2024-04-14</v>
      </c>
      <c r="B239" t="str">
        <f>Schedule!B239</f>
        <v>OAK</v>
      </c>
      <c r="C239" t="str">
        <f>Schedule!C239</f>
        <v>WAS</v>
      </c>
      <c r="D239">
        <f>Schedule!D239</f>
        <v>1427.1354796158</v>
      </c>
      <c r="E239">
        <f>Schedule!E239</f>
        <v>1422.7330514932301</v>
      </c>
      <c r="F239" cm="1">
        <f t="array" ref="F239">_xlfn.XLOOKUP(B239, $T$1:$T238, $V$1:$V238, D239, 0, -1)</f>
        <v>1410.609331202211</v>
      </c>
      <c r="G239" cm="1">
        <f t="array" ref="G239">_xlfn.XLOOKUP(C239, $U$1:$U238, $W$1:$W238, E239, 0, -1)</f>
        <v>1420.7057667976087</v>
      </c>
      <c r="H239">
        <f>Schedule!F239</f>
        <v>6.2111801242235101E-3</v>
      </c>
      <c r="I239" t="str">
        <f>IF(ISBLANK(Games!D239), "", Games!D239)</f>
        <v/>
      </c>
      <c r="J239" t="str">
        <f>IF(ISBLANK(Games!E239), "", Games!E239)</f>
        <v/>
      </c>
      <c r="K239" t="str">
        <f>IF(ISBLANK(Games!D239), "",VLOOKUP(I239, 'Pitchers Pre-Season'!$B$2:$X$790, 23, FALSE))</f>
        <v/>
      </c>
      <c r="L239" t="str">
        <f>IF(ISBLANK(Games!E239), "",VLOOKUP(J239, 'Pitchers Pre-Season'!$B$2:$X$790, 23, FALSE))</f>
        <v/>
      </c>
      <c r="M239">
        <f>IF(ISBLANK(Games!D239), Calc!F239, F239+K239)</f>
        <v>1410.609331202211</v>
      </c>
      <c r="N239">
        <f>IF(ISBLANK(Games!E239), Calc!G239, G239+L239)</f>
        <v>1420.7057667976087</v>
      </c>
      <c r="O239" s="1">
        <f t="shared" si="21"/>
        <v>0.48857973993593279</v>
      </c>
      <c r="P239" s="1">
        <f t="shared" si="22"/>
        <v>0.51142026006406727</v>
      </c>
      <c r="Q239" s="3" t="str">
        <f>Games!N239</f>
        <v/>
      </c>
      <c r="R239" s="1" t="str">
        <f t="shared" si="23"/>
        <v/>
      </c>
      <c r="S239" s="1" t="str">
        <f>IF(ISBLANK(Games!L239), "",IF(Q239=B239, C239, B239))</f>
        <v/>
      </c>
      <c r="T239" s="1" t="str">
        <f t="shared" si="24"/>
        <v>OAK</v>
      </c>
      <c r="U239" s="1" t="str">
        <f t="shared" si="25"/>
        <v>WAS</v>
      </c>
      <c r="V239" s="1">
        <f t="shared" si="26"/>
        <v>1410.609331202211</v>
      </c>
      <c r="W239" s="1">
        <f t="shared" si="27"/>
        <v>1420.7057667976087</v>
      </c>
    </row>
    <row r="240" spans="1:23" x14ac:dyDescent="0.45">
      <c r="A240" t="str">
        <f>Schedule!A240</f>
        <v>2024-04-14</v>
      </c>
      <c r="B240" t="str">
        <f>Schedule!B240</f>
        <v>SEA</v>
      </c>
      <c r="C240" t="str">
        <f>Schedule!C240</f>
        <v>CHC</v>
      </c>
      <c r="D240">
        <f>Schedule!D240</f>
        <v>1526.2027098211199</v>
      </c>
      <c r="E240">
        <f>Schedule!E240</f>
        <v>1514.0316812078199</v>
      </c>
      <c r="F240" cm="1">
        <f t="array" ref="F240">_xlfn.XLOOKUP(B240, $T$1:$T239, $V$1:$V239, D240, 0, -1)</f>
        <v>1518.2292368487947</v>
      </c>
      <c r="G240" cm="1">
        <f t="array" ref="G240">_xlfn.XLOOKUP(C240, $U$1:$U239, $W$1:$W239, E240, 0, -1)</f>
        <v>1510.9500841970262</v>
      </c>
      <c r="H240">
        <f>Schedule!F240</f>
        <v>2.2471910112359699E-2</v>
      </c>
      <c r="I240" t="str">
        <f>IF(ISBLANK(Games!D240), "", Games!D240)</f>
        <v/>
      </c>
      <c r="J240" t="str">
        <f>IF(ISBLANK(Games!E240), "", Games!E240)</f>
        <v/>
      </c>
      <c r="K240" t="str">
        <f>IF(ISBLANK(Games!D240), "",VLOOKUP(I240, 'Pitchers Pre-Season'!$B$2:$X$790, 23, FALSE))</f>
        <v/>
      </c>
      <c r="L240" t="str">
        <f>IF(ISBLANK(Games!E240), "",VLOOKUP(J240, 'Pitchers Pre-Season'!$B$2:$X$790, 23, FALSE))</f>
        <v/>
      </c>
      <c r="M240">
        <f>IF(ISBLANK(Games!D240), Calc!F240, F240+K240)</f>
        <v>1518.2292368487947</v>
      </c>
      <c r="N240">
        <f>IF(ISBLANK(Games!E240), Calc!G240, G240+L240)</f>
        <v>1510.9500841970262</v>
      </c>
      <c r="O240" s="1">
        <f t="shared" si="21"/>
        <v>0.52170996532679115</v>
      </c>
      <c r="P240" s="1">
        <f t="shared" si="22"/>
        <v>0.47829003467320874</v>
      </c>
      <c r="Q240" s="3" t="str">
        <f>Games!N240</f>
        <v/>
      </c>
      <c r="R240" s="1" t="str">
        <f t="shared" si="23"/>
        <v/>
      </c>
      <c r="S240" s="1" t="str">
        <f>IF(ISBLANK(Games!L240), "",IF(Q240=B240, C240, B240))</f>
        <v/>
      </c>
      <c r="T240" s="1" t="str">
        <f t="shared" si="24"/>
        <v>SEA</v>
      </c>
      <c r="U240" s="1" t="str">
        <f t="shared" si="25"/>
        <v>CHC</v>
      </c>
      <c r="V240" s="1">
        <f t="shared" si="26"/>
        <v>1518.2292368487947</v>
      </c>
      <c r="W240" s="1">
        <f t="shared" si="27"/>
        <v>1510.9500841970262</v>
      </c>
    </row>
    <row r="241" spans="1:23" x14ac:dyDescent="0.45">
      <c r="A241" t="str">
        <f>Schedule!A241</f>
        <v>2024-04-14</v>
      </c>
      <c r="B241" t="str">
        <f>Schedule!B241</f>
        <v>ARI</v>
      </c>
      <c r="C241" t="str">
        <f>Schedule!C241</f>
        <v>STL</v>
      </c>
      <c r="D241">
        <f>Schedule!D241</f>
        <v>1517.8440011816001</v>
      </c>
      <c r="E241">
        <f>Schedule!E241</f>
        <v>1506.4629567151301</v>
      </c>
      <c r="F241" cm="1">
        <f t="array" ref="F241">_xlfn.XLOOKUP(B241, $T$1:$T240, $V$1:$V240, D241, 0, -1)</f>
        <v>1516.9891876380354</v>
      </c>
      <c r="G241" cm="1">
        <f t="array" ref="G241">_xlfn.XLOOKUP(C241, $U$1:$U240, $W$1:$W240, E241, 0, -1)</f>
        <v>1507.9516916859375</v>
      </c>
      <c r="H241">
        <f>Schedule!F241</f>
        <v>5.0632911392405201E-2</v>
      </c>
      <c r="I241" t="str">
        <f>IF(ISBLANK(Games!D241), "", Games!D241)</f>
        <v/>
      </c>
      <c r="J241" t="str">
        <f>IF(ISBLANK(Games!E241), "", Games!E241)</f>
        <v/>
      </c>
      <c r="K241" t="str">
        <f>IF(ISBLANK(Games!D241), "",VLOOKUP(I241, 'Pitchers Pre-Season'!$B$2:$X$790, 23, FALSE))</f>
        <v/>
      </c>
      <c r="L241" t="str">
        <f>IF(ISBLANK(Games!E241), "",VLOOKUP(J241, 'Pitchers Pre-Season'!$B$2:$X$790, 23, FALSE))</f>
        <v/>
      </c>
      <c r="M241">
        <f>IF(ISBLANK(Games!D241), Calc!F241, F241+K241)</f>
        <v>1516.9891876380354</v>
      </c>
      <c r="N241">
        <f>IF(ISBLANK(Games!E241), Calc!G241, G241+L241)</f>
        <v>1507.9516916859375</v>
      </c>
      <c r="O241" s="1">
        <f t="shared" si="21"/>
        <v>0.53831952525804871</v>
      </c>
      <c r="P241" s="1">
        <f t="shared" si="22"/>
        <v>0.46168047474195123</v>
      </c>
      <c r="Q241" s="3" t="str">
        <f>Games!N241</f>
        <v/>
      </c>
      <c r="R241" s="1" t="str">
        <f t="shared" si="23"/>
        <v/>
      </c>
      <c r="S241" s="1" t="str">
        <f>IF(ISBLANK(Games!L241), "",IF(Q241=B241, C241, B241))</f>
        <v/>
      </c>
      <c r="T241" s="1" t="str">
        <f t="shared" si="24"/>
        <v>ARI</v>
      </c>
      <c r="U241" s="1" t="str">
        <f t="shared" si="25"/>
        <v>STL</v>
      </c>
      <c r="V241" s="1">
        <f t="shared" si="26"/>
        <v>1516.9891876380354</v>
      </c>
      <c r="W241" s="1">
        <f t="shared" si="27"/>
        <v>1507.9516916859375</v>
      </c>
    </row>
    <row r="242" spans="1:23" x14ac:dyDescent="0.45">
      <c r="A242" t="str">
        <f>Schedule!A242</f>
        <v>2024-04-14</v>
      </c>
      <c r="B242" t="str">
        <f>Schedule!B242</f>
        <v>LAD</v>
      </c>
      <c r="C242" t="str">
        <f>Schedule!C242</f>
        <v>SDP</v>
      </c>
      <c r="D242">
        <f>Schedule!D242</f>
        <v>1588.6730971234199</v>
      </c>
      <c r="E242">
        <f>Schedule!E242</f>
        <v>1513.7838452168801</v>
      </c>
      <c r="F242" cm="1">
        <f t="array" ref="F242">_xlfn.XLOOKUP(B242, $T$1:$T241, $V$1:$V241, D242, 0, -1)</f>
        <v>1596.6514930600529</v>
      </c>
      <c r="G242" cm="1">
        <f t="array" ref="G242">_xlfn.XLOOKUP(C242, $U$1:$U241, $W$1:$W241, E242, 0, -1)</f>
        <v>1514.2912987524817</v>
      </c>
      <c r="H242">
        <f>Schedule!F242</f>
        <v>4.2654028436019002E-2</v>
      </c>
      <c r="I242" t="str">
        <f>IF(ISBLANK(Games!D242), "", Games!D242)</f>
        <v/>
      </c>
      <c r="J242" t="str">
        <f>IF(ISBLANK(Games!E242), "", Games!E242)</f>
        <v/>
      </c>
      <c r="K242" t="str">
        <f>IF(ISBLANK(Games!D242), "",VLOOKUP(I242, 'Pitchers Pre-Season'!$B$2:$X$790, 23, FALSE))</f>
        <v/>
      </c>
      <c r="L242" t="str">
        <f>IF(ISBLANK(Games!E242), "",VLOOKUP(J242, 'Pitchers Pre-Season'!$B$2:$X$790, 23, FALSE))</f>
        <v/>
      </c>
      <c r="M242">
        <f>IF(ISBLANK(Games!D242), Calc!F242, F242+K242)</f>
        <v>1596.6514930600529</v>
      </c>
      <c r="N242">
        <f>IF(ISBLANK(Games!E242), Calc!G242, G242+L242)</f>
        <v>1514.2912987524817</v>
      </c>
      <c r="O242" s="1">
        <f t="shared" si="21"/>
        <v>0.63768152681394086</v>
      </c>
      <c r="P242" s="1">
        <f t="shared" si="22"/>
        <v>0.36231847318605925</v>
      </c>
      <c r="Q242" s="3" t="str">
        <f>Games!N242</f>
        <v/>
      </c>
      <c r="R242" s="1" t="str">
        <f t="shared" si="23"/>
        <v/>
      </c>
      <c r="S242" s="1" t="str">
        <f>IF(ISBLANK(Games!L242), "",IF(Q242=B242, C242, B242))</f>
        <v/>
      </c>
      <c r="T242" s="1" t="str">
        <f t="shared" si="24"/>
        <v>LAD</v>
      </c>
      <c r="U242" s="1" t="str">
        <f t="shared" si="25"/>
        <v>SDP</v>
      </c>
      <c r="V242" s="1">
        <f t="shared" si="26"/>
        <v>1596.6514930600529</v>
      </c>
      <c r="W242" s="1">
        <f t="shared" si="27"/>
        <v>1514.2912987524817</v>
      </c>
    </row>
    <row r="243" spans="1:23" x14ac:dyDescent="0.45">
      <c r="A243" t="str">
        <f>Schedule!A243</f>
        <v>2024-04-15</v>
      </c>
      <c r="B243" t="str">
        <f>Schedule!B243</f>
        <v>BOS</v>
      </c>
      <c r="C243" t="str">
        <f>Schedule!C243</f>
        <v>CLE</v>
      </c>
      <c r="D243">
        <f>Schedule!D243</f>
        <v>1500.26839934439</v>
      </c>
      <c r="E243">
        <f>Schedule!E243</f>
        <v>1503.8938502056101</v>
      </c>
      <c r="F243" cm="1">
        <f t="array" ref="F243">_xlfn.XLOOKUP(B243, $T$1:$T242, $V$1:$V242, D243, 0, -1)</f>
        <v>1500.26839934439</v>
      </c>
      <c r="G243" cm="1">
        <f t="array" ref="G243">_xlfn.XLOOKUP(C243, $U$1:$U242, $W$1:$W242, E243, 0, -1)</f>
        <v>1521.3210808926906</v>
      </c>
      <c r="H243">
        <f>Schedule!F243</f>
        <v>5.1282051282051398E-2</v>
      </c>
      <c r="I243" t="str">
        <f>IF(ISBLANK(Games!D243), "", Games!D243)</f>
        <v/>
      </c>
      <c r="J243" t="str">
        <f>IF(ISBLANK(Games!E243), "", Games!E243)</f>
        <v/>
      </c>
      <c r="K243" t="str">
        <f>IF(ISBLANK(Games!D243), "",VLOOKUP(I243, 'Pitchers Pre-Season'!$B$2:$X$790, 23, FALSE))</f>
        <v/>
      </c>
      <c r="L243" t="str">
        <f>IF(ISBLANK(Games!E243), "",VLOOKUP(J243, 'Pitchers Pre-Season'!$B$2:$X$790, 23, FALSE))</f>
        <v/>
      </c>
      <c r="M243">
        <f>IF(ISBLANK(Games!D243), Calc!F243, F243+K243)</f>
        <v>1500.26839934439</v>
      </c>
      <c r="N243">
        <f>IF(ISBLANK(Games!E243), Calc!G243, G243+L243)</f>
        <v>1521.3210808926906</v>
      </c>
      <c r="O243" s="1">
        <f t="shared" si="21"/>
        <v>0.4953808077909217</v>
      </c>
      <c r="P243" s="1">
        <f t="shared" si="22"/>
        <v>0.50461919220907836</v>
      </c>
      <c r="Q243" s="3" t="str">
        <f>Games!N243</f>
        <v/>
      </c>
      <c r="R243" s="1" t="str">
        <f t="shared" si="23"/>
        <v/>
      </c>
      <c r="S243" s="1" t="str">
        <f>IF(ISBLANK(Games!L243), "",IF(Q243=B243, C243, B243))</f>
        <v/>
      </c>
      <c r="T243" s="1" t="str">
        <f t="shared" si="24"/>
        <v>BOS</v>
      </c>
      <c r="U243" s="1" t="str">
        <f t="shared" si="25"/>
        <v>CLE</v>
      </c>
      <c r="V243" s="1">
        <f t="shared" si="26"/>
        <v>1500.26839934439</v>
      </c>
      <c r="W243" s="1">
        <f t="shared" si="27"/>
        <v>1521.3210808926906</v>
      </c>
    </row>
    <row r="244" spans="1:23" x14ac:dyDescent="0.45">
      <c r="A244" t="str">
        <f>Schedule!A244</f>
        <v>2024-04-15</v>
      </c>
      <c r="B244" t="str">
        <f>Schedule!B244</f>
        <v>BAL</v>
      </c>
      <c r="C244" t="str">
        <f>Schedule!C244</f>
        <v>MIN</v>
      </c>
      <c r="D244">
        <f>Schedule!D244</f>
        <v>1535.1075395159701</v>
      </c>
      <c r="E244">
        <f>Schedule!E244</f>
        <v>1535.44519643647</v>
      </c>
      <c r="F244" cm="1">
        <f t="array" ref="F244">_xlfn.XLOOKUP(B244, $T$1:$T243, $V$1:$V243, D244, 0, -1)</f>
        <v>1527.1786991040578</v>
      </c>
      <c r="G244" cm="1">
        <f t="array" ref="G244">_xlfn.XLOOKUP(C244, $U$1:$U243, $W$1:$W243, E244, 0, -1)</f>
        <v>1539.5424706464416</v>
      </c>
      <c r="H244">
        <f>Schedule!F244</f>
        <v>2.1739130434782698E-2</v>
      </c>
      <c r="I244" t="str">
        <f>IF(ISBLANK(Games!D244), "", Games!D244)</f>
        <v/>
      </c>
      <c r="J244" t="str">
        <f>IF(ISBLANK(Games!E244), "", Games!E244)</f>
        <v/>
      </c>
      <c r="K244" t="str">
        <f>IF(ISBLANK(Games!D244), "",VLOOKUP(I244, 'Pitchers Pre-Season'!$B$2:$X$790, 23, FALSE))</f>
        <v/>
      </c>
      <c r="L244" t="str">
        <f>IF(ISBLANK(Games!E244), "",VLOOKUP(J244, 'Pitchers Pre-Season'!$B$2:$X$790, 23, FALSE))</f>
        <v/>
      </c>
      <c r="M244">
        <f>IF(ISBLANK(Games!D244), Calc!F244, F244+K244)</f>
        <v>1527.1786991040578</v>
      </c>
      <c r="N244">
        <f>IF(ISBLANK(Games!E244), Calc!G244, G244+L244)</f>
        <v>1539.5424706464416</v>
      </c>
      <c r="O244" s="1">
        <f t="shared" si="21"/>
        <v>0.49308417455725251</v>
      </c>
      <c r="P244" s="1">
        <f t="shared" si="22"/>
        <v>0.50691582544274749</v>
      </c>
      <c r="Q244" s="3" t="str">
        <f>Games!N244</f>
        <v/>
      </c>
      <c r="R244" s="1" t="str">
        <f t="shared" si="23"/>
        <v/>
      </c>
      <c r="S244" s="1" t="str">
        <f>IF(ISBLANK(Games!L244), "",IF(Q244=B244, C244, B244))</f>
        <v/>
      </c>
      <c r="T244" s="1" t="str">
        <f t="shared" si="24"/>
        <v>BAL</v>
      </c>
      <c r="U244" s="1" t="str">
        <f t="shared" si="25"/>
        <v>MIN</v>
      </c>
      <c r="V244" s="1">
        <f t="shared" si="26"/>
        <v>1527.1786991040578</v>
      </c>
      <c r="W244" s="1">
        <f t="shared" si="27"/>
        <v>1539.5424706464416</v>
      </c>
    </row>
    <row r="245" spans="1:23" x14ac:dyDescent="0.45">
      <c r="A245" t="str">
        <f>Schedule!A245</f>
        <v>2024-04-15</v>
      </c>
      <c r="B245" t="str">
        <f>Schedule!B245</f>
        <v>DET</v>
      </c>
      <c r="C245" t="str">
        <f>Schedule!C245</f>
        <v>TEX</v>
      </c>
      <c r="D245">
        <f>Schedule!D245</f>
        <v>1477.56939209144</v>
      </c>
      <c r="E245">
        <f>Schedule!E245</f>
        <v>1527.6277566730801</v>
      </c>
      <c r="F245" cm="1">
        <f t="array" ref="F245">_xlfn.XLOOKUP(B245, $T$1:$T244, $V$1:$V244, D245, 0, -1)</f>
        <v>1481.7589766686021</v>
      </c>
      <c r="G245" cm="1">
        <f t="array" ref="G245">_xlfn.XLOOKUP(C245, $U$1:$U244, $W$1:$W244, E245, 0, -1)</f>
        <v>1534.4506247578865</v>
      </c>
      <c r="H245">
        <f>Schedule!F245</f>
        <v>7.6687116564418296E-3</v>
      </c>
      <c r="I245" t="str">
        <f>IF(ISBLANK(Games!D245), "", Games!D245)</f>
        <v/>
      </c>
      <c r="J245" t="str">
        <f>IF(ISBLANK(Games!E245), "", Games!E245)</f>
        <v/>
      </c>
      <c r="K245" t="str">
        <f>IF(ISBLANK(Games!D245), "",VLOOKUP(I245, 'Pitchers Pre-Season'!$B$2:$X$790, 23, FALSE))</f>
        <v/>
      </c>
      <c r="L245" t="str">
        <f>IF(ISBLANK(Games!E245), "",VLOOKUP(J245, 'Pitchers Pre-Season'!$B$2:$X$790, 23, FALSE))</f>
        <v/>
      </c>
      <c r="M245">
        <f>IF(ISBLANK(Games!D245), Calc!F245, F245+K245)</f>
        <v>1481.7589766686021</v>
      </c>
      <c r="N245">
        <f>IF(ISBLANK(Games!E245), Calc!G245, G245+L245)</f>
        <v>1534.4506247578865</v>
      </c>
      <c r="O245" s="1">
        <f t="shared" si="21"/>
        <v>0.42858104745974518</v>
      </c>
      <c r="P245" s="1">
        <f t="shared" si="22"/>
        <v>0.57141895254025477</v>
      </c>
      <c r="Q245" s="3" t="str">
        <f>Games!N245</f>
        <v/>
      </c>
      <c r="R245" s="1" t="str">
        <f t="shared" si="23"/>
        <v/>
      </c>
      <c r="S245" s="1" t="str">
        <f>IF(ISBLANK(Games!L245), "",IF(Q245=B245, C245, B245))</f>
        <v/>
      </c>
      <c r="T245" s="1" t="str">
        <f t="shared" si="24"/>
        <v>DET</v>
      </c>
      <c r="U245" s="1" t="str">
        <f t="shared" si="25"/>
        <v>TEX</v>
      </c>
      <c r="V245" s="1">
        <f t="shared" si="26"/>
        <v>1481.7589766686021</v>
      </c>
      <c r="W245" s="1">
        <f t="shared" si="27"/>
        <v>1534.4506247578865</v>
      </c>
    </row>
    <row r="246" spans="1:23" x14ac:dyDescent="0.45">
      <c r="A246" t="str">
        <f>Schedule!A246</f>
        <v>2024-04-15</v>
      </c>
      <c r="B246" t="str">
        <f>Schedule!B246</f>
        <v>PHI</v>
      </c>
      <c r="C246" t="str">
        <f>Schedule!C246</f>
        <v>COL</v>
      </c>
      <c r="D246">
        <f>Schedule!D246</f>
        <v>1537.03223861109</v>
      </c>
      <c r="E246">
        <f>Schedule!E246</f>
        <v>1418.47649220432</v>
      </c>
      <c r="F246" cm="1">
        <f t="array" ref="F246">_xlfn.XLOOKUP(B246, $T$1:$T245, $V$1:$V245, D246, 0, -1)</f>
        <v>1516.0751994709906</v>
      </c>
      <c r="G246" cm="1">
        <f t="array" ref="G246">_xlfn.XLOOKUP(C246, $U$1:$U245, $W$1:$W245, E246, 0, -1)</f>
        <v>1405.4006829938121</v>
      </c>
      <c r="H246">
        <f>Schedule!F246</f>
        <v>8.4745762711864403E-2</v>
      </c>
      <c r="I246" t="str">
        <f>IF(ISBLANK(Games!D246), "", Games!D246)</f>
        <v/>
      </c>
      <c r="J246" t="str">
        <f>IF(ISBLANK(Games!E246), "", Games!E246)</f>
        <v/>
      </c>
      <c r="K246" t="str">
        <f>IF(ISBLANK(Games!D246), "",VLOOKUP(I246, 'Pitchers Pre-Season'!$B$2:$X$790, 23, FALSE))</f>
        <v/>
      </c>
      <c r="L246" t="str">
        <f>IF(ISBLANK(Games!E246), "",VLOOKUP(J246, 'Pitchers Pre-Season'!$B$2:$X$790, 23, FALSE))</f>
        <v/>
      </c>
      <c r="M246">
        <f>IF(ISBLANK(Games!D246), Calc!F246, F246+K246)</f>
        <v>1516.0751994709906</v>
      </c>
      <c r="N246">
        <f>IF(ISBLANK(Games!E246), Calc!G246, G246+L246)</f>
        <v>1405.4006829938121</v>
      </c>
      <c r="O246" s="1">
        <f t="shared" si="21"/>
        <v>0.69646908040848765</v>
      </c>
      <c r="P246" s="1">
        <f t="shared" si="22"/>
        <v>0.30353091959151235</v>
      </c>
      <c r="Q246" s="3" t="str">
        <f>Games!N246</f>
        <v/>
      </c>
      <c r="R246" s="1" t="str">
        <f t="shared" si="23"/>
        <v/>
      </c>
      <c r="S246" s="1" t="str">
        <f>IF(ISBLANK(Games!L246), "",IF(Q246=B246, C246, B246))</f>
        <v/>
      </c>
      <c r="T246" s="1" t="str">
        <f t="shared" si="24"/>
        <v>PHI</v>
      </c>
      <c r="U246" s="1" t="str">
        <f t="shared" si="25"/>
        <v>COL</v>
      </c>
      <c r="V246" s="1">
        <f t="shared" si="26"/>
        <v>1516.0751994709906</v>
      </c>
      <c r="W246" s="1">
        <f t="shared" si="27"/>
        <v>1405.4006829938121</v>
      </c>
    </row>
    <row r="247" spans="1:23" x14ac:dyDescent="0.45">
      <c r="A247" t="str">
        <f>Schedule!A247</f>
        <v>2024-04-15</v>
      </c>
      <c r="B247" t="str">
        <f>Schedule!B247</f>
        <v>MIA</v>
      </c>
      <c r="C247" t="str">
        <f>Schedule!C247</f>
        <v>SFG</v>
      </c>
      <c r="D247">
        <f>Schedule!D247</f>
        <v>1488.4482383178499</v>
      </c>
      <c r="E247">
        <f>Schedule!E247</f>
        <v>1501.1235706124401</v>
      </c>
      <c r="F247" cm="1">
        <f t="array" ref="F247">_xlfn.XLOOKUP(B247, $T$1:$T246, $V$1:$V246, D247, 0, -1)</f>
        <v>1453.0099819148713</v>
      </c>
      <c r="G247" cm="1">
        <f t="array" ref="G247">_xlfn.XLOOKUP(C247, $U$1:$U246, $W$1:$W246, E247, 0, -1)</f>
        <v>1491.6063482058917</v>
      </c>
      <c r="H247">
        <f>Schedule!F247</f>
        <v>4.5751633986928102E-2</v>
      </c>
      <c r="I247" t="str">
        <f>IF(ISBLANK(Games!D247), "", Games!D247)</f>
        <v/>
      </c>
      <c r="J247" t="str">
        <f>IF(ISBLANK(Games!E247), "", Games!E247)</f>
        <v/>
      </c>
      <c r="K247" t="str">
        <f>IF(ISBLANK(Games!D247), "",VLOOKUP(I247, 'Pitchers Pre-Season'!$B$2:$X$790, 23, FALSE))</f>
        <v/>
      </c>
      <c r="L247" t="str">
        <f>IF(ISBLANK(Games!E247), "",VLOOKUP(J247, 'Pitchers Pre-Season'!$B$2:$X$790, 23, FALSE))</f>
        <v/>
      </c>
      <c r="M247">
        <f>IF(ISBLANK(Games!D247), Calc!F247, F247+K247)</f>
        <v>1453.0099819148713</v>
      </c>
      <c r="N247">
        <f>IF(ISBLANK(Games!E247), Calc!G247, G247+L247)</f>
        <v>1491.6063482058917</v>
      </c>
      <c r="O247" s="1">
        <f t="shared" si="21"/>
        <v>0.46755854756481557</v>
      </c>
      <c r="P247" s="1">
        <f t="shared" si="22"/>
        <v>0.53244145243518448</v>
      </c>
      <c r="Q247" s="3" t="str">
        <f>Games!N247</f>
        <v/>
      </c>
      <c r="R247" s="1" t="str">
        <f t="shared" si="23"/>
        <v/>
      </c>
      <c r="S247" s="1" t="str">
        <f>IF(ISBLANK(Games!L247), "",IF(Q247=B247, C247, B247))</f>
        <v/>
      </c>
      <c r="T247" s="1" t="str">
        <f t="shared" si="24"/>
        <v>MIA</v>
      </c>
      <c r="U247" s="1" t="str">
        <f t="shared" si="25"/>
        <v>SFG</v>
      </c>
      <c r="V247" s="1">
        <f t="shared" si="26"/>
        <v>1453.0099819148713</v>
      </c>
      <c r="W247" s="1">
        <f t="shared" si="27"/>
        <v>1491.6063482058917</v>
      </c>
    </row>
    <row r="248" spans="1:23" x14ac:dyDescent="0.45">
      <c r="A248" t="str">
        <f>Schedule!A248</f>
        <v>2024-04-15</v>
      </c>
      <c r="B248" t="str">
        <f>Schedule!B248</f>
        <v>TBR</v>
      </c>
      <c r="C248" t="str">
        <f>Schedule!C248</f>
        <v>LAA</v>
      </c>
      <c r="D248">
        <f>Schedule!D248</f>
        <v>1537.2568075547799</v>
      </c>
      <c r="E248">
        <f>Schedule!E248</f>
        <v>1474.3085107648601</v>
      </c>
      <c r="F248" cm="1">
        <f t="array" ref="F248">_xlfn.XLOOKUP(B248, $T$1:$T247, $V$1:$V247, D248, 0, -1)</f>
        <v>1528.0229512954211</v>
      </c>
      <c r="G248" cm="1">
        <f t="array" ref="G248">_xlfn.XLOOKUP(C248, $U$1:$U247, $W$1:$W247, E248, 0, -1)</f>
        <v>1486.8682858001625</v>
      </c>
      <c r="H248">
        <f>Schedule!F248</f>
        <v>0.124324324324324</v>
      </c>
      <c r="I248" t="str">
        <f>IF(ISBLANK(Games!D248), "", Games!D248)</f>
        <v/>
      </c>
      <c r="J248" t="str">
        <f>IF(ISBLANK(Games!E248), "", Games!E248)</f>
        <v/>
      </c>
      <c r="K248" t="str">
        <f>IF(ISBLANK(Games!D248), "",VLOOKUP(I248, 'Pitchers Pre-Season'!$B$2:$X$790, 23, FALSE))</f>
        <v/>
      </c>
      <c r="L248" t="str">
        <f>IF(ISBLANK(Games!E248), "",VLOOKUP(J248, 'Pitchers Pre-Season'!$B$2:$X$790, 23, FALSE))</f>
        <v/>
      </c>
      <c r="M248">
        <f>IF(ISBLANK(Games!D248), Calc!F248, F248+K248)</f>
        <v>1528.0229512954211</v>
      </c>
      <c r="N248">
        <f>IF(ISBLANK(Games!E248), Calc!G248, G248+L248)</f>
        <v>1486.8682858001625</v>
      </c>
      <c r="O248" s="1">
        <f t="shared" si="21"/>
        <v>0.62111303046699284</v>
      </c>
      <c r="P248" s="1">
        <f t="shared" si="22"/>
        <v>0.37888696953300716</v>
      </c>
      <c r="Q248" s="3" t="str">
        <f>Games!N248</f>
        <v/>
      </c>
      <c r="R248" s="1" t="str">
        <f t="shared" si="23"/>
        <v/>
      </c>
      <c r="S248" s="1" t="str">
        <f>IF(ISBLANK(Games!L248), "",IF(Q248=B248, C248, B248))</f>
        <v/>
      </c>
      <c r="T248" s="1" t="str">
        <f t="shared" si="24"/>
        <v>TBR</v>
      </c>
      <c r="U248" s="1" t="str">
        <f t="shared" si="25"/>
        <v>LAA</v>
      </c>
      <c r="V248" s="1">
        <f t="shared" si="26"/>
        <v>1528.0229512954211</v>
      </c>
      <c r="W248" s="1">
        <f t="shared" si="27"/>
        <v>1486.8682858001625</v>
      </c>
    </row>
    <row r="249" spans="1:23" x14ac:dyDescent="0.45">
      <c r="A249" t="str">
        <f>Schedule!A249</f>
        <v>2024-04-15</v>
      </c>
      <c r="B249" t="str">
        <f>Schedule!B249</f>
        <v>TOR</v>
      </c>
      <c r="C249" t="str">
        <f>Schedule!C249</f>
        <v>NYY</v>
      </c>
      <c r="D249">
        <f>Schedule!D249</f>
        <v>1536.86484917293</v>
      </c>
      <c r="E249">
        <f>Schedule!E249</f>
        <v>1539.4562396036399</v>
      </c>
      <c r="F249" cm="1">
        <f t="array" ref="F249">_xlfn.XLOOKUP(B249, $T$1:$T248, $V$1:$V248, D249, 0, -1)</f>
        <v>1536.86484917293</v>
      </c>
      <c r="G249" cm="1">
        <f t="array" ref="G249">_xlfn.XLOOKUP(C249, $U$1:$U248, $W$1:$W248, E249, 0, -1)</f>
        <v>1562.9327852564061</v>
      </c>
      <c r="H249">
        <f>Schedule!F249</f>
        <v>-5.5248618784530601E-3</v>
      </c>
      <c r="I249" t="str">
        <f>IF(ISBLANK(Games!D249), "", Games!D249)</f>
        <v/>
      </c>
      <c r="J249" t="str">
        <f>IF(ISBLANK(Games!E249), "", Games!E249)</f>
        <v/>
      </c>
      <c r="K249" t="str">
        <f>IF(ISBLANK(Games!D249), "",VLOOKUP(I249, 'Pitchers Pre-Season'!$B$2:$X$790, 23, FALSE))</f>
        <v/>
      </c>
      <c r="L249" t="str">
        <f>IF(ISBLANK(Games!E249), "",VLOOKUP(J249, 'Pitchers Pre-Season'!$B$2:$X$790, 23, FALSE))</f>
        <v/>
      </c>
      <c r="M249">
        <f>IF(ISBLANK(Games!D249), Calc!F249, F249+K249)</f>
        <v>1536.86484917293</v>
      </c>
      <c r="N249">
        <f>IF(ISBLANK(Games!E249), Calc!G249, G249+L249)</f>
        <v>1562.9327852564061</v>
      </c>
      <c r="O249" s="1">
        <f t="shared" si="21"/>
        <v>0.45979303090751439</v>
      </c>
      <c r="P249" s="1">
        <f t="shared" si="22"/>
        <v>0.54020696909248567</v>
      </c>
      <c r="Q249" s="3" t="str">
        <f>Games!N249</f>
        <v/>
      </c>
      <c r="R249" s="1" t="str">
        <f t="shared" si="23"/>
        <v/>
      </c>
      <c r="S249" s="1" t="str">
        <f>IF(ISBLANK(Games!L249), "",IF(Q249=B249, C249, B249))</f>
        <v/>
      </c>
      <c r="T249" s="1" t="str">
        <f t="shared" si="24"/>
        <v>TOR</v>
      </c>
      <c r="U249" s="1" t="str">
        <f t="shared" si="25"/>
        <v>NYY</v>
      </c>
      <c r="V249" s="1">
        <f t="shared" si="26"/>
        <v>1536.86484917293</v>
      </c>
      <c r="W249" s="1">
        <f t="shared" si="27"/>
        <v>1562.9327852564061</v>
      </c>
    </row>
    <row r="250" spans="1:23" x14ac:dyDescent="0.45">
      <c r="A250" t="str">
        <f>Schedule!A250</f>
        <v>2024-04-15</v>
      </c>
      <c r="B250" t="str">
        <f>Schedule!B250</f>
        <v>NYM</v>
      </c>
      <c r="C250" t="str">
        <f>Schedule!C250</f>
        <v>PIT</v>
      </c>
      <c r="D250">
        <f>Schedule!D250</f>
        <v>1505.1761432511801</v>
      </c>
      <c r="E250">
        <f>Schedule!E250</f>
        <v>1468.3919248330999</v>
      </c>
      <c r="F250" cm="1">
        <f t="array" ref="F250">_xlfn.XLOOKUP(B250, $T$1:$T249, $V$1:$V249, D250, 0, -1)</f>
        <v>1483.2891783762693</v>
      </c>
      <c r="G250" cm="1">
        <f t="array" ref="G250">_xlfn.XLOOKUP(C250, $U$1:$U249, $W$1:$W249, E250, 0, -1)</f>
        <v>1490.342604018655</v>
      </c>
      <c r="H250">
        <f>Schedule!F250</f>
        <v>0.102272727272727</v>
      </c>
      <c r="I250" t="str">
        <f>IF(ISBLANK(Games!D250), "", Games!D250)</f>
        <v/>
      </c>
      <c r="J250" t="str">
        <f>IF(ISBLANK(Games!E250), "", Games!E250)</f>
        <v/>
      </c>
      <c r="K250" t="str">
        <f>IF(ISBLANK(Games!D250), "",VLOOKUP(I250, 'Pitchers Pre-Season'!$B$2:$X$790, 23, FALSE))</f>
        <v/>
      </c>
      <c r="L250" t="str">
        <f>IF(ISBLANK(Games!E250), "",VLOOKUP(J250, 'Pitchers Pre-Season'!$B$2:$X$790, 23, FALSE))</f>
        <v/>
      </c>
      <c r="M250">
        <f>IF(ISBLANK(Games!D250), Calc!F250, F250+K250)</f>
        <v>1483.2891783762693</v>
      </c>
      <c r="N250">
        <f>IF(ISBLANK(Games!E250), Calc!G250, G250+L250)</f>
        <v>1490.342604018655</v>
      </c>
      <c r="O250" s="1">
        <f t="shared" si="21"/>
        <v>0.54098706246926132</v>
      </c>
      <c r="P250" s="1">
        <f t="shared" si="22"/>
        <v>0.45901293753073874</v>
      </c>
      <c r="Q250" s="3" t="str">
        <f>Games!N250</f>
        <v/>
      </c>
      <c r="R250" s="1" t="str">
        <f t="shared" si="23"/>
        <v/>
      </c>
      <c r="S250" s="1" t="str">
        <f>IF(ISBLANK(Games!L250), "",IF(Q250=B250, C250, B250))</f>
        <v/>
      </c>
      <c r="T250" s="1" t="str">
        <f t="shared" si="24"/>
        <v>NYM</v>
      </c>
      <c r="U250" s="1" t="str">
        <f t="shared" si="25"/>
        <v>PIT</v>
      </c>
      <c r="V250" s="1">
        <f t="shared" si="26"/>
        <v>1483.2891783762693</v>
      </c>
      <c r="W250" s="1">
        <f t="shared" si="27"/>
        <v>1490.342604018655</v>
      </c>
    </row>
    <row r="251" spans="1:23" x14ac:dyDescent="0.45">
      <c r="A251" t="str">
        <f>Schedule!A251</f>
        <v>2024-04-15</v>
      </c>
      <c r="B251" t="str">
        <f>Schedule!B251</f>
        <v>CHW</v>
      </c>
      <c r="C251" t="str">
        <f>Schedule!C251</f>
        <v>KCR</v>
      </c>
      <c r="D251">
        <f>Schedule!D251</f>
        <v>1433.33420073452</v>
      </c>
      <c r="E251">
        <f>Schedule!E251</f>
        <v>1455.5883504191299</v>
      </c>
      <c r="F251" cm="1">
        <f t="array" ref="F251">_xlfn.XLOOKUP(B251, $T$1:$T250, $V$1:$V250, D251, 0, -1)</f>
        <v>1426.513159308995</v>
      </c>
      <c r="G251" cm="1">
        <f t="array" ref="G251">_xlfn.XLOOKUP(C251, $U$1:$U250, $W$1:$W250, E251, 0, -1)</f>
        <v>1465.2610239810729</v>
      </c>
      <c r="H251">
        <f>Schedule!F251</f>
        <v>-4.2253521126760597E-2</v>
      </c>
      <c r="I251" t="str">
        <f>IF(ISBLANK(Games!D251), "", Games!D251)</f>
        <v/>
      </c>
      <c r="J251" t="str">
        <f>IF(ISBLANK(Games!E251), "", Games!E251)</f>
        <v/>
      </c>
      <c r="K251" t="str">
        <f>IF(ISBLANK(Games!D251), "",VLOOKUP(I251, 'Pitchers Pre-Season'!$B$2:$X$790, 23, FALSE))</f>
        <v/>
      </c>
      <c r="L251" t="str">
        <f>IF(ISBLANK(Games!E251), "",VLOOKUP(J251, 'Pitchers Pre-Season'!$B$2:$X$790, 23, FALSE))</f>
        <v/>
      </c>
      <c r="M251">
        <f>IF(ISBLANK(Games!D251), Calc!F251, F251+K251)</f>
        <v>1426.513159308995</v>
      </c>
      <c r="N251">
        <f>IF(ISBLANK(Games!E251), Calc!G251, G251+L251)</f>
        <v>1465.2610239810729</v>
      </c>
      <c r="O251" s="1">
        <f t="shared" si="21"/>
        <v>0.42334062532440919</v>
      </c>
      <c r="P251" s="1">
        <f t="shared" si="22"/>
        <v>0.5766593746755907</v>
      </c>
      <c r="Q251" s="3" t="str">
        <f>Games!N251</f>
        <v/>
      </c>
      <c r="R251" s="1" t="str">
        <f t="shared" si="23"/>
        <v/>
      </c>
      <c r="S251" s="1" t="str">
        <f>IF(ISBLANK(Games!L251), "",IF(Q251=B251, C251, B251))</f>
        <v/>
      </c>
      <c r="T251" s="1" t="str">
        <f t="shared" si="24"/>
        <v>CHW</v>
      </c>
      <c r="U251" s="1" t="str">
        <f t="shared" si="25"/>
        <v>KCR</v>
      </c>
      <c r="V251" s="1">
        <f t="shared" si="26"/>
        <v>1426.513159308995</v>
      </c>
      <c r="W251" s="1">
        <f t="shared" si="27"/>
        <v>1465.2610239810729</v>
      </c>
    </row>
    <row r="252" spans="1:23" x14ac:dyDescent="0.45">
      <c r="A252" t="str">
        <f>Schedule!A252</f>
        <v>2024-04-15</v>
      </c>
      <c r="B252" t="str">
        <f>Schedule!B252</f>
        <v>MIL</v>
      </c>
      <c r="C252" t="str">
        <f>Schedule!C252</f>
        <v>SDP</v>
      </c>
      <c r="D252">
        <f>Schedule!D252</f>
        <v>1511.74507850229</v>
      </c>
      <c r="E252">
        <f>Schedule!E252</f>
        <v>1513.7838452168801</v>
      </c>
      <c r="F252" cm="1">
        <f t="array" ref="F252">_xlfn.XLOOKUP(B252, $T$1:$T251, $V$1:$V251, D252, 0, -1)</f>
        <v>1516.6563185214643</v>
      </c>
      <c r="G252" cm="1">
        <f t="array" ref="G252">_xlfn.XLOOKUP(C252, $U$1:$U251, $W$1:$W251, E252, 0, -1)</f>
        <v>1514.2912987524817</v>
      </c>
      <c r="H252">
        <f>Schedule!F252</f>
        <v>6.7415730337078705E-2</v>
      </c>
      <c r="I252" t="str">
        <f>IF(ISBLANK(Games!D252), "", Games!D252)</f>
        <v/>
      </c>
      <c r="J252" t="str">
        <f>IF(ISBLANK(Games!E252), "", Games!E252)</f>
        <v/>
      </c>
      <c r="K252" t="str">
        <f>IF(ISBLANK(Games!D252), "",VLOOKUP(I252, 'Pitchers Pre-Season'!$B$2:$X$790, 23, FALSE))</f>
        <v/>
      </c>
      <c r="L252" t="str">
        <f>IF(ISBLANK(Games!E252), "",VLOOKUP(J252, 'Pitchers Pre-Season'!$B$2:$X$790, 23, FALSE))</f>
        <v/>
      </c>
      <c r="M252">
        <f>IF(ISBLANK(Games!D252), Calc!F252, F252+K252)</f>
        <v>1516.6563185214643</v>
      </c>
      <c r="N252">
        <f>IF(ISBLANK(Games!E252), Calc!G252, G252+L252)</f>
        <v>1514.2912987524817</v>
      </c>
      <c r="O252" s="1">
        <f t="shared" si="21"/>
        <v>0.53711134964089213</v>
      </c>
      <c r="P252" s="1">
        <f t="shared" si="22"/>
        <v>0.46288865035910781</v>
      </c>
      <c r="Q252" s="3" t="str">
        <f>Games!N252</f>
        <v/>
      </c>
      <c r="R252" s="1" t="str">
        <f t="shared" si="23"/>
        <v/>
      </c>
      <c r="S252" s="1" t="str">
        <f>IF(ISBLANK(Games!L252), "",IF(Q252=B252, C252, B252))</f>
        <v/>
      </c>
      <c r="T252" s="1" t="str">
        <f t="shared" si="24"/>
        <v>MIL</v>
      </c>
      <c r="U252" s="1" t="str">
        <f t="shared" si="25"/>
        <v>SDP</v>
      </c>
      <c r="V252" s="1">
        <f t="shared" si="26"/>
        <v>1516.6563185214643</v>
      </c>
      <c r="W252" s="1">
        <f t="shared" si="27"/>
        <v>1514.2912987524817</v>
      </c>
    </row>
    <row r="253" spans="1:23" x14ac:dyDescent="0.45">
      <c r="A253" t="str">
        <f>Schedule!A253</f>
        <v>2024-04-15</v>
      </c>
      <c r="B253" t="str">
        <f>Schedule!B253</f>
        <v>HOU</v>
      </c>
      <c r="C253" t="str">
        <f>Schedule!C253</f>
        <v>ATL</v>
      </c>
      <c r="D253">
        <f>Schedule!D253</f>
        <v>1559.22207084247</v>
      </c>
      <c r="E253">
        <f>Schedule!E253</f>
        <v>1590.545270505</v>
      </c>
      <c r="F253" cm="1">
        <f t="array" ref="F253">_xlfn.XLOOKUP(B253, $T$1:$T252, $V$1:$V252, D253, 0, -1)</f>
        <v>1535.1961987191132</v>
      </c>
      <c r="G253" cm="1">
        <f t="array" ref="G253">_xlfn.XLOOKUP(C253, $U$1:$U252, $W$1:$W252, E253, 0, -1)</f>
        <v>1588.8399964445969</v>
      </c>
      <c r="H253">
        <f>Schedule!F253</f>
        <v>-4.08163265306122E-2</v>
      </c>
      <c r="I253" t="str">
        <f>IF(ISBLANK(Games!D253), "", Games!D253)</f>
        <v/>
      </c>
      <c r="J253" t="str">
        <f>IF(ISBLANK(Games!E253), "", Games!E253)</f>
        <v/>
      </c>
      <c r="K253" t="str">
        <f>IF(ISBLANK(Games!D253), "",VLOOKUP(I253, 'Pitchers Pre-Season'!$B$2:$X$790, 23, FALSE))</f>
        <v/>
      </c>
      <c r="L253" t="str">
        <f>IF(ISBLANK(Games!E253), "",VLOOKUP(J253, 'Pitchers Pre-Season'!$B$2:$X$790, 23, FALSE))</f>
        <v/>
      </c>
      <c r="M253">
        <f>IF(ISBLANK(Games!D253), Calc!F253, F253+K253)</f>
        <v>1535.1961987191132</v>
      </c>
      <c r="N253">
        <f>IF(ISBLANK(Games!E253), Calc!G253, G253+L253)</f>
        <v>1588.8399964445969</v>
      </c>
      <c r="O253" s="1">
        <f t="shared" si="21"/>
        <v>0.40299986970530288</v>
      </c>
      <c r="P253" s="1">
        <f t="shared" si="22"/>
        <v>0.59700013029469723</v>
      </c>
      <c r="Q253" s="3" t="str">
        <f>Games!N253</f>
        <v/>
      </c>
      <c r="R253" s="1" t="str">
        <f t="shared" si="23"/>
        <v/>
      </c>
      <c r="S253" s="1" t="str">
        <f>IF(ISBLANK(Games!L253), "",IF(Q253=B253, C253, B253))</f>
        <v/>
      </c>
      <c r="T253" s="1" t="str">
        <f t="shared" si="24"/>
        <v>HOU</v>
      </c>
      <c r="U253" s="1" t="str">
        <f t="shared" si="25"/>
        <v>ATL</v>
      </c>
      <c r="V253" s="1">
        <f t="shared" si="26"/>
        <v>1535.1961987191132</v>
      </c>
      <c r="W253" s="1">
        <f t="shared" si="27"/>
        <v>1588.8399964445969</v>
      </c>
    </row>
    <row r="254" spans="1:23" x14ac:dyDescent="0.45">
      <c r="A254" t="str">
        <f>Schedule!A254</f>
        <v>2024-04-15</v>
      </c>
      <c r="B254" t="str">
        <f>Schedule!B254</f>
        <v>ARI</v>
      </c>
      <c r="C254" t="str">
        <f>Schedule!C254</f>
        <v>CHC</v>
      </c>
      <c r="D254">
        <f>Schedule!D254</f>
        <v>1517.8440011816001</v>
      </c>
      <c r="E254">
        <f>Schedule!E254</f>
        <v>1514.0316812078199</v>
      </c>
      <c r="F254" cm="1">
        <f t="array" ref="F254">_xlfn.XLOOKUP(B254, $T$1:$T253, $V$1:$V253, D254, 0, -1)</f>
        <v>1516.9891876380354</v>
      </c>
      <c r="G254" cm="1">
        <f t="array" ref="G254">_xlfn.XLOOKUP(C254, $U$1:$U253, $W$1:$W253, E254, 0, -1)</f>
        <v>1510.9500841970262</v>
      </c>
      <c r="H254">
        <f>Schedule!F254</f>
        <v>5.0632911392405201E-2</v>
      </c>
      <c r="I254" t="str">
        <f>IF(ISBLANK(Games!D254), "", Games!D254)</f>
        <v/>
      </c>
      <c r="J254" t="str">
        <f>IF(ISBLANK(Games!E254), "", Games!E254)</f>
        <v/>
      </c>
      <c r="K254" t="str">
        <f>IF(ISBLANK(Games!D254), "",VLOOKUP(I254, 'Pitchers Pre-Season'!$B$2:$X$790, 23, FALSE))</f>
        <v/>
      </c>
      <c r="L254" t="str">
        <f>IF(ISBLANK(Games!E254), "",VLOOKUP(J254, 'Pitchers Pre-Season'!$B$2:$X$790, 23, FALSE))</f>
        <v/>
      </c>
      <c r="M254">
        <f>IF(ISBLANK(Games!D254), Calc!F254, F254+K254)</f>
        <v>1516.9891876380354</v>
      </c>
      <c r="N254">
        <f>IF(ISBLANK(Games!E254), Calc!G254, G254+L254)</f>
        <v>1510.9500841970262</v>
      </c>
      <c r="O254" s="1">
        <f t="shared" si="21"/>
        <v>0.534006549003464</v>
      </c>
      <c r="P254" s="1">
        <f t="shared" si="22"/>
        <v>0.46599345099653589</v>
      </c>
      <c r="Q254" s="3" t="str">
        <f>Games!N254</f>
        <v/>
      </c>
      <c r="R254" s="1" t="str">
        <f t="shared" si="23"/>
        <v/>
      </c>
      <c r="S254" s="1" t="str">
        <f>IF(ISBLANK(Games!L254), "",IF(Q254=B254, C254, B254))</f>
        <v/>
      </c>
      <c r="T254" s="1" t="str">
        <f t="shared" si="24"/>
        <v>ARI</v>
      </c>
      <c r="U254" s="1" t="str">
        <f t="shared" si="25"/>
        <v>CHC</v>
      </c>
      <c r="V254" s="1">
        <f t="shared" si="26"/>
        <v>1516.9891876380354</v>
      </c>
      <c r="W254" s="1">
        <f t="shared" si="27"/>
        <v>1510.9500841970262</v>
      </c>
    </row>
    <row r="255" spans="1:23" x14ac:dyDescent="0.45">
      <c r="A255" t="str">
        <f>Schedule!A255</f>
        <v>2024-04-15</v>
      </c>
      <c r="B255" t="str">
        <f>Schedule!B255</f>
        <v>OAK</v>
      </c>
      <c r="C255" t="str">
        <f>Schedule!C255</f>
        <v>STL</v>
      </c>
      <c r="D255">
        <f>Schedule!D255</f>
        <v>1427.1354796158</v>
      </c>
      <c r="E255">
        <f>Schedule!E255</f>
        <v>1506.4629567151301</v>
      </c>
      <c r="F255" cm="1">
        <f t="array" ref="F255">_xlfn.XLOOKUP(B255, $T$1:$T254, $V$1:$V254, D255, 0, -1)</f>
        <v>1410.609331202211</v>
      </c>
      <c r="G255" cm="1">
        <f t="array" ref="G255">_xlfn.XLOOKUP(C255, $U$1:$U254, $W$1:$W254, E255, 0, -1)</f>
        <v>1507.9516916859375</v>
      </c>
      <c r="H255">
        <f>Schedule!F255</f>
        <v>6.2111801242235101E-3</v>
      </c>
      <c r="I255" t="str">
        <f>IF(ISBLANK(Games!D255), "", Games!D255)</f>
        <v/>
      </c>
      <c r="J255" t="str">
        <f>IF(ISBLANK(Games!E255), "", Games!E255)</f>
        <v/>
      </c>
      <c r="K255" t="str">
        <f>IF(ISBLANK(Games!D255), "",VLOOKUP(I255, 'Pitchers Pre-Season'!$B$2:$X$790, 23, FALSE))</f>
        <v/>
      </c>
      <c r="L255" t="str">
        <f>IF(ISBLANK(Games!E255), "",VLOOKUP(J255, 'Pitchers Pre-Season'!$B$2:$X$790, 23, FALSE))</f>
        <v/>
      </c>
      <c r="M255">
        <f>IF(ISBLANK(Games!D255), Calc!F255, F255+K255)</f>
        <v>1410.609331202211</v>
      </c>
      <c r="N255">
        <f>IF(ISBLANK(Games!E255), Calc!G255, G255+L255)</f>
        <v>1507.9516916859375</v>
      </c>
      <c r="O255" s="1">
        <f t="shared" si="21"/>
        <v>0.36657260937162589</v>
      </c>
      <c r="P255" s="1">
        <f t="shared" si="22"/>
        <v>0.63342739062837405</v>
      </c>
      <c r="Q255" s="3" t="str">
        <f>Games!N255</f>
        <v/>
      </c>
      <c r="R255" s="1" t="str">
        <f t="shared" si="23"/>
        <v/>
      </c>
      <c r="S255" s="1" t="str">
        <f>IF(ISBLANK(Games!L255), "",IF(Q255=B255, C255, B255))</f>
        <v/>
      </c>
      <c r="T255" s="1" t="str">
        <f t="shared" si="24"/>
        <v>OAK</v>
      </c>
      <c r="U255" s="1" t="str">
        <f t="shared" si="25"/>
        <v>STL</v>
      </c>
      <c r="V255" s="1">
        <f t="shared" si="26"/>
        <v>1410.609331202211</v>
      </c>
      <c r="W255" s="1">
        <f t="shared" si="27"/>
        <v>1507.9516916859375</v>
      </c>
    </row>
    <row r="256" spans="1:23" x14ac:dyDescent="0.45">
      <c r="A256" t="str">
        <f>Schedule!A256</f>
        <v>2024-04-15</v>
      </c>
      <c r="B256" t="str">
        <f>Schedule!B256</f>
        <v>SEA</v>
      </c>
      <c r="C256" t="str">
        <f>Schedule!C256</f>
        <v>CIN</v>
      </c>
      <c r="D256">
        <f>Schedule!D256</f>
        <v>1526.2027098211199</v>
      </c>
      <c r="E256">
        <f>Schedule!E256</f>
        <v>1496.2510574284499</v>
      </c>
      <c r="F256" cm="1">
        <f t="array" ref="F256">_xlfn.XLOOKUP(B256, $T$1:$T255, $V$1:$V255, D256, 0, -1)</f>
        <v>1518.2292368487947</v>
      </c>
      <c r="G256" cm="1">
        <f t="array" ref="G256">_xlfn.XLOOKUP(C256, $U$1:$U255, $W$1:$W255, E256, 0, -1)</f>
        <v>1513.6155661274754</v>
      </c>
      <c r="H256">
        <f>Schedule!F256</f>
        <v>2.2471910112359699E-2</v>
      </c>
      <c r="I256" t="str">
        <f>IF(ISBLANK(Games!D256), "", Games!D256)</f>
        <v/>
      </c>
      <c r="J256" t="str">
        <f>IF(ISBLANK(Games!E256), "", Games!E256)</f>
        <v/>
      </c>
      <c r="K256" t="str">
        <f>IF(ISBLANK(Games!D256), "",VLOOKUP(I256, 'Pitchers Pre-Season'!$B$2:$X$790, 23, FALSE))</f>
        <v/>
      </c>
      <c r="L256" t="str">
        <f>IF(ISBLANK(Games!E256), "",VLOOKUP(J256, 'Pitchers Pre-Season'!$B$2:$X$790, 23, FALSE))</f>
        <v/>
      </c>
      <c r="M256">
        <f>IF(ISBLANK(Games!D256), Calc!F256, F256+K256)</f>
        <v>1518.2292368487947</v>
      </c>
      <c r="N256">
        <f>IF(ISBLANK(Games!E256), Calc!G256, G256+L256)</f>
        <v>1513.6155661274754</v>
      </c>
      <c r="O256" s="1">
        <f t="shared" si="21"/>
        <v>0.51787517070508837</v>
      </c>
      <c r="P256" s="1">
        <f t="shared" si="22"/>
        <v>0.48212482929491152</v>
      </c>
      <c r="Q256" s="3" t="str">
        <f>Games!N256</f>
        <v/>
      </c>
      <c r="R256" s="1" t="str">
        <f t="shared" si="23"/>
        <v/>
      </c>
      <c r="S256" s="1" t="str">
        <f>IF(ISBLANK(Games!L256), "",IF(Q256=B256, C256, B256))</f>
        <v/>
      </c>
      <c r="T256" s="1" t="str">
        <f t="shared" si="24"/>
        <v>SEA</v>
      </c>
      <c r="U256" s="1" t="str">
        <f t="shared" si="25"/>
        <v>CIN</v>
      </c>
      <c r="V256" s="1">
        <f t="shared" si="26"/>
        <v>1518.2292368487947</v>
      </c>
      <c r="W256" s="1">
        <f t="shared" si="27"/>
        <v>1513.6155661274754</v>
      </c>
    </row>
    <row r="257" spans="1:23" x14ac:dyDescent="0.45">
      <c r="A257" t="str">
        <f>Schedule!A257</f>
        <v>2024-04-15</v>
      </c>
      <c r="B257" t="str">
        <f>Schedule!B257</f>
        <v>LAD</v>
      </c>
      <c r="C257" t="str">
        <f>Schedule!C257</f>
        <v>WAS</v>
      </c>
      <c r="D257">
        <f>Schedule!D257</f>
        <v>1588.6730971234199</v>
      </c>
      <c r="E257">
        <f>Schedule!E257</f>
        <v>1422.7330514932301</v>
      </c>
      <c r="F257" cm="1">
        <f t="array" ref="F257">_xlfn.XLOOKUP(B257, $T$1:$T256, $V$1:$V256, D257, 0, -1)</f>
        <v>1596.6514930600529</v>
      </c>
      <c r="G257" cm="1">
        <f t="array" ref="G257">_xlfn.XLOOKUP(C257, $U$1:$U256, $W$1:$W256, E257, 0, -1)</f>
        <v>1420.7057667976087</v>
      </c>
      <c r="H257">
        <f>Schedule!F257</f>
        <v>4.2654028436019002E-2</v>
      </c>
      <c r="I257" t="str">
        <f>IF(ISBLANK(Games!D257), "", Games!D257)</f>
        <v/>
      </c>
      <c r="J257" t="str">
        <f>IF(ISBLANK(Games!E257), "", Games!E257)</f>
        <v/>
      </c>
      <c r="K257" t="str">
        <f>IF(ISBLANK(Games!D257), "",VLOOKUP(I257, 'Pitchers Pre-Season'!$B$2:$X$790, 23, FALSE))</f>
        <v/>
      </c>
      <c r="L257" t="str">
        <f>IF(ISBLANK(Games!E257), "",VLOOKUP(J257, 'Pitchers Pre-Season'!$B$2:$X$790, 23, FALSE))</f>
        <v/>
      </c>
      <c r="M257">
        <f>IF(ISBLANK(Games!D257), Calc!F257, F257+K257)</f>
        <v>1596.6514930600529</v>
      </c>
      <c r="N257">
        <f>IF(ISBLANK(Games!E257), Calc!G257, G257+L257)</f>
        <v>1420.7057667976087</v>
      </c>
      <c r="O257" s="1">
        <f t="shared" si="21"/>
        <v>0.75489965960195948</v>
      </c>
      <c r="P257" s="1">
        <f t="shared" si="22"/>
        <v>0.2451003403980406</v>
      </c>
      <c r="Q257" s="3" t="str">
        <f>Games!N257</f>
        <v/>
      </c>
      <c r="R257" s="1" t="str">
        <f t="shared" si="23"/>
        <v/>
      </c>
      <c r="S257" s="1" t="str">
        <f>IF(ISBLANK(Games!L257), "",IF(Q257=B257, C257, B257))</f>
        <v/>
      </c>
      <c r="T257" s="1" t="str">
        <f t="shared" si="24"/>
        <v>LAD</v>
      </c>
      <c r="U257" s="1" t="str">
        <f t="shared" si="25"/>
        <v>WAS</v>
      </c>
      <c r="V257" s="1">
        <f t="shared" si="26"/>
        <v>1596.6514930600529</v>
      </c>
      <c r="W257" s="1">
        <f t="shared" si="27"/>
        <v>1420.7057667976087</v>
      </c>
    </row>
    <row r="258" spans="1:23" x14ac:dyDescent="0.45">
      <c r="A258" t="str">
        <f>Schedule!A258</f>
        <v>2024-04-16</v>
      </c>
      <c r="B258" t="str">
        <f>Schedule!B258</f>
        <v>DET</v>
      </c>
      <c r="C258" t="str">
        <f>Schedule!C258</f>
        <v>TEX</v>
      </c>
      <c r="D258">
        <f>Schedule!D258</f>
        <v>1477.56939209144</v>
      </c>
      <c r="E258">
        <f>Schedule!E258</f>
        <v>1527.6277566730801</v>
      </c>
      <c r="F258" cm="1">
        <f t="array" ref="F258">_xlfn.XLOOKUP(B258, $T$1:$T257, $V$1:$V257, D258, 0, -1)</f>
        <v>1481.7589766686021</v>
      </c>
      <c r="G258" cm="1">
        <f t="array" ref="G258">_xlfn.XLOOKUP(C258, $U$1:$U257, $W$1:$W257, E258, 0, -1)</f>
        <v>1534.4506247578865</v>
      </c>
      <c r="H258">
        <f>Schedule!F258</f>
        <v>7.6687116564418296E-3</v>
      </c>
      <c r="I258" t="str">
        <f>IF(ISBLANK(Games!D258), "", Games!D258)</f>
        <v/>
      </c>
      <c r="J258" t="str">
        <f>IF(ISBLANK(Games!E258), "", Games!E258)</f>
        <v/>
      </c>
      <c r="K258" t="str">
        <f>IF(ISBLANK(Games!D258), "",VLOOKUP(I258, 'Pitchers Pre-Season'!$B$2:$X$790, 23, FALSE))</f>
        <v/>
      </c>
      <c r="L258" t="str">
        <f>IF(ISBLANK(Games!E258), "",VLOOKUP(J258, 'Pitchers Pre-Season'!$B$2:$X$790, 23, FALSE))</f>
        <v/>
      </c>
      <c r="M258">
        <f>IF(ISBLANK(Games!D258), Calc!F258, F258+K258)</f>
        <v>1481.7589766686021</v>
      </c>
      <c r="N258">
        <f>IF(ISBLANK(Games!E258), Calc!G258, G258+L258)</f>
        <v>1534.4506247578865</v>
      </c>
      <c r="O258" s="1">
        <f t="shared" si="21"/>
        <v>0.42858104745974518</v>
      </c>
      <c r="P258" s="1">
        <f t="shared" si="22"/>
        <v>0.57141895254025477</v>
      </c>
      <c r="Q258" s="3" t="str">
        <f>Games!N258</f>
        <v/>
      </c>
      <c r="R258" s="1" t="str">
        <f t="shared" si="23"/>
        <v/>
      </c>
      <c r="S258" s="1" t="str">
        <f>IF(ISBLANK(Games!L258), "",IF(Q258=B258, C258, B258))</f>
        <v/>
      </c>
      <c r="T258" s="1" t="str">
        <f t="shared" si="24"/>
        <v>DET</v>
      </c>
      <c r="U258" s="1" t="str">
        <f t="shared" si="25"/>
        <v>TEX</v>
      </c>
      <c r="V258" s="1">
        <f t="shared" si="26"/>
        <v>1481.7589766686021</v>
      </c>
      <c r="W258" s="1">
        <f t="shared" si="27"/>
        <v>1534.4506247578865</v>
      </c>
    </row>
    <row r="259" spans="1:23" x14ac:dyDescent="0.45">
      <c r="A259" t="str">
        <f>Schedule!A259</f>
        <v>2024-04-16</v>
      </c>
      <c r="B259" t="str">
        <f>Schedule!B259</f>
        <v>BAL</v>
      </c>
      <c r="C259" t="str">
        <f>Schedule!C259</f>
        <v>MIN</v>
      </c>
      <c r="D259">
        <f>Schedule!D259</f>
        <v>1535.1075395159701</v>
      </c>
      <c r="E259">
        <f>Schedule!E259</f>
        <v>1535.44519643647</v>
      </c>
      <c r="F259" cm="1">
        <f t="array" ref="F259">_xlfn.XLOOKUP(B259, $T$1:$T258, $V$1:$V258, D259, 0, -1)</f>
        <v>1527.1786991040578</v>
      </c>
      <c r="G259" cm="1">
        <f t="array" ref="G259">_xlfn.XLOOKUP(C259, $U$1:$U258, $W$1:$W258, E259, 0, -1)</f>
        <v>1539.5424706464416</v>
      </c>
      <c r="H259">
        <f>Schedule!F259</f>
        <v>2.1739130434782698E-2</v>
      </c>
      <c r="I259" t="str">
        <f>IF(ISBLANK(Games!D259), "", Games!D259)</f>
        <v/>
      </c>
      <c r="J259" t="str">
        <f>IF(ISBLANK(Games!E259), "", Games!E259)</f>
        <v/>
      </c>
      <c r="K259" t="str">
        <f>IF(ISBLANK(Games!D259), "",VLOOKUP(I259, 'Pitchers Pre-Season'!$B$2:$X$790, 23, FALSE))</f>
        <v/>
      </c>
      <c r="L259" t="str">
        <f>IF(ISBLANK(Games!E259), "",VLOOKUP(J259, 'Pitchers Pre-Season'!$B$2:$X$790, 23, FALSE))</f>
        <v/>
      </c>
      <c r="M259">
        <f>IF(ISBLANK(Games!D259), Calc!F259, F259+K259)</f>
        <v>1527.1786991040578</v>
      </c>
      <c r="N259">
        <f>IF(ISBLANK(Games!E259), Calc!G259, G259+L259)</f>
        <v>1539.5424706464416</v>
      </c>
      <c r="O259" s="1">
        <f t="shared" ref="O259:O322" si="28">(1/(1+(10^((N259-M259)/400)))+(0.5*H259))</f>
        <v>0.49308417455725251</v>
      </c>
      <c r="P259" s="1">
        <f t="shared" ref="P259:P322" si="29">(1/(1+(10^((M259-N259)/400)))-(0.5*H259))</f>
        <v>0.50691582544274749</v>
      </c>
      <c r="Q259" s="3" t="str">
        <f>Games!N259</f>
        <v/>
      </c>
      <c r="R259" s="1" t="str">
        <f t="shared" ref="R259:R322" si="30">Q259</f>
        <v/>
      </c>
      <c r="S259" s="1" t="str">
        <f>IF(ISBLANK(Games!L259), "",IF(Q259=B259, C259, B259))</f>
        <v/>
      </c>
      <c r="T259" s="1" t="str">
        <f t="shared" ref="T259:T322" si="31">B259</f>
        <v>BAL</v>
      </c>
      <c r="U259" s="1" t="str">
        <f t="shared" ref="U259:U322" si="32">C259</f>
        <v>MIN</v>
      </c>
      <c r="V259" s="1">
        <f t="shared" ref="V259:V322" si="33">IF(R259=B259,F259+(10*(1-O259)),IF(S259=B259,F259+(10*(0-O259)),F259))</f>
        <v>1527.1786991040578</v>
      </c>
      <c r="W259" s="1">
        <f t="shared" ref="W259:W322" si="34">IF(R259=C259,G259+(10*(1-P259)),IF(S259=C259,G259+(10*(0-P259)),G259))</f>
        <v>1539.5424706464416</v>
      </c>
    </row>
    <row r="260" spans="1:23" x14ac:dyDescent="0.45">
      <c r="A260" t="str">
        <f>Schedule!A260</f>
        <v>2024-04-16</v>
      </c>
      <c r="B260" t="str">
        <f>Schedule!B260</f>
        <v>PHI</v>
      </c>
      <c r="C260" t="str">
        <f>Schedule!C260</f>
        <v>COL</v>
      </c>
      <c r="D260">
        <f>Schedule!D260</f>
        <v>1537.03223861109</v>
      </c>
      <c r="E260">
        <f>Schedule!E260</f>
        <v>1418.47649220432</v>
      </c>
      <c r="F260" cm="1">
        <f t="array" ref="F260">_xlfn.XLOOKUP(B260, $T$1:$T259, $V$1:$V259, D260, 0, -1)</f>
        <v>1516.0751994709906</v>
      </c>
      <c r="G260" cm="1">
        <f t="array" ref="G260">_xlfn.XLOOKUP(C260, $U$1:$U259, $W$1:$W259, E260, 0, -1)</f>
        <v>1405.4006829938121</v>
      </c>
      <c r="H260">
        <f>Schedule!F260</f>
        <v>8.4745762711864403E-2</v>
      </c>
      <c r="I260" t="str">
        <f>IF(ISBLANK(Games!D260), "", Games!D260)</f>
        <v/>
      </c>
      <c r="J260" t="str">
        <f>IF(ISBLANK(Games!E260), "", Games!E260)</f>
        <v/>
      </c>
      <c r="K260" t="str">
        <f>IF(ISBLANK(Games!D260), "",VLOOKUP(I260, 'Pitchers Pre-Season'!$B$2:$X$790, 23, FALSE))</f>
        <v/>
      </c>
      <c r="L260" t="str">
        <f>IF(ISBLANK(Games!E260), "",VLOOKUP(J260, 'Pitchers Pre-Season'!$B$2:$X$790, 23, FALSE))</f>
        <v/>
      </c>
      <c r="M260">
        <f>IF(ISBLANK(Games!D260), Calc!F260, F260+K260)</f>
        <v>1516.0751994709906</v>
      </c>
      <c r="N260">
        <f>IF(ISBLANK(Games!E260), Calc!G260, G260+L260)</f>
        <v>1405.4006829938121</v>
      </c>
      <c r="O260" s="1">
        <f t="shared" si="28"/>
        <v>0.69646908040848765</v>
      </c>
      <c r="P260" s="1">
        <f t="shared" si="29"/>
        <v>0.30353091959151235</v>
      </c>
      <c r="Q260" s="3" t="str">
        <f>Games!N260</f>
        <v/>
      </c>
      <c r="R260" s="1" t="str">
        <f t="shared" si="30"/>
        <v/>
      </c>
      <c r="S260" s="1" t="str">
        <f>IF(ISBLANK(Games!L260), "",IF(Q260=B260, C260, B260))</f>
        <v/>
      </c>
      <c r="T260" s="1" t="str">
        <f t="shared" si="31"/>
        <v>PHI</v>
      </c>
      <c r="U260" s="1" t="str">
        <f t="shared" si="32"/>
        <v>COL</v>
      </c>
      <c r="V260" s="1">
        <f t="shared" si="33"/>
        <v>1516.0751994709906</v>
      </c>
      <c r="W260" s="1">
        <f t="shared" si="34"/>
        <v>1405.4006829938121</v>
      </c>
    </row>
    <row r="261" spans="1:23" x14ac:dyDescent="0.45">
      <c r="A261" t="str">
        <f>Schedule!A261</f>
        <v>2024-04-16</v>
      </c>
      <c r="B261" t="str">
        <f>Schedule!B261</f>
        <v>MIA</v>
      </c>
      <c r="C261" t="str">
        <f>Schedule!C261</f>
        <v>SFG</v>
      </c>
      <c r="D261">
        <f>Schedule!D261</f>
        <v>1488.4482383178499</v>
      </c>
      <c r="E261">
        <f>Schedule!E261</f>
        <v>1501.1235706124401</v>
      </c>
      <c r="F261" cm="1">
        <f t="array" ref="F261">_xlfn.XLOOKUP(B261, $T$1:$T260, $V$1:$V260, D261, 0, -1)</f>
        <v>1453.0099819148713</v>
      </c>
      <c r="G261" cm="1">
        <f t="array" ref="G261">_xlfn.XLOOKUP(C261, $U$1:$U260, $W$1:$W260, E261, 0, -1)</f>
        <v>1491.6063482058917</v>
      </c>
      <c r="H261">
        <f>Schedule!F261</f>
        <v>4.5751633986928102E-2</v>
      </c>
      <c r="I261" t="str">
        <f>IF(ISBLANK(Games!D261), "", Games!D261)</f>
        <v/>
      </c>
      <c r="J261" t="str">
        <f>IF(ISBLANK(Games!E261), "", Games!E261)</f>
        <v/>
      </c>
      <c r="K261" t="str">
        <f>IF(ISBLANK(Games!D261), "",VLOOKUP(I261, 'Pitchers Pre-Season'!$B$2:$X$790, 23, FALSE))</f>
        <v/>
      </c>
      <c r="L261" t="str">
        <f>IF(ISBLANK(Games!E261), "",VLOOKUP(J261, 'Pitchers Pre-Season'!$B$2:$X$790, 23, FALSE))</f>
        <v/>
      </c>
      <c r="M261">
        <f>IF(ISBLANK(Games!D261), Calc!F261, F261+K261)</f>
        <v>1453.0099819148713</v>
      </c>
      <c r="N261">
        <f>IF(ISBLANK(Games!E261), Calc!G261, G261+L261)</f>
        <v>1491.6063482058917</v>
      </c>
      <c r="O261" s="1">
        <f t="shared" si="28"/>
        <v>0.46755854756481557</v>
      </c>
      <c r="P261" s="1">
        <f t="shared" si="29"/>
        <v>0.53244145243518448</v>
      </c>
      <c r="Q261" s="3" t="str">
        <f>Games!N261</f>
        <v/>
      </c>
      <c r="R261" s="1" t="str">
        <f t="shared" si="30"/>
        <v/>
      </c>
      <c r="S261" s="1" t="str">
        <f>IF(ISBLANK(Games!L261), "",IF(Q261=B261, C261, B261))</f>
        <v/>
      </c>
      <c r="T261" s="1" t="str">
        <f t="shared" si="31"/>
        <v>MIA</v>
      </c>
      <c r="U261" s="1" t="str">
        <f t="shared" si="32"/>
        <v>SFG</v>
      </c>
      <c r="V261" s="1">
        <f t="shared" si="33"/>
        <v>1453.0099819148713</v>
      </c>
      <c r="W261" s="1">
        <f t="shared" si="34"/>
        <v>1491.6063482058917</v>
      </c>
    </row>
    <row r="262" spans="1:23" x14ac:dyDescent="0.45">
      <c r="A262" t="str">
        <f>Schedule!A262</f>
        <v>2024-04-16</v>
      </c>
      <c r="B262" t="str">
        <f>Schedule!B262</f>
        <v>TBR</v>
      </c>
      <c r="C262" t="str">
        <f>Schedule!C262</f>
        <v>LAA</v>
      </c>
      <c r="D262">
        <f>Schedule!D262</f>
        <v>1537.2568075547799</v>
      </c>
      <c r="E262">
        <f>Schedule!E262</f>
        <v>1474.3085107648601</v>
      </c>
      <c r="F262" cm="1">
        <f t="array" ref="F262">_xlfn.XLOOKUP(B262, $T$1:$T261, $V$1:$V261, D262, 0, -1)</f>
        <v>1528.0229512954211</v>
      </c>
      <c r="G262" cm="1">
        <f t="array" ref="G262">_xlfn.XLOOKUP(C262, $U$1:$U261, $W$1:$W261, E262, 0, -1)</f>
        <v>1486.8682858001625</v>
      </c>
      <c r="H262">
        <f>Schedule!F262</f>
        <v>0.124324324324324</v>
      </c>
      <c r="I262" t="str">
        <f>IF(ISBLANK(Games!D262), "", Games!D262)</f>
        <v/>
      </c>
      <c r="J262" t="str">
        <f>IF(ISBLANK(Games!E262), "", Games!E262)</f>
        <v/>
      </c>
      <c r="K262" t="str">
        <f>IF(ISBLANK(Games!D262), "",VLOOKUP(I262, 'Pitchers Pre-Season'!$B$2:$X$790, 23, FALSE))</f>
        <v/>
      </c>
      <c r="L262" t="str">
        <f>IF(ISBLANK(Games!E262), "",VLOOKUP(J262, 'Pitchers Pre-Season'!$B$2:$X$790, 23, FALSE))</f>
        <v/>
      </c>
      <c r="M262">
        <f>IF(ISBLANK(Games!D262), Calc!F262, F262+K262)</f>
        <v>1528.0229512954211</v>
      </c>
      <c r="N262">
        <f>IF(ISBLANK(Games!E262), Calc!G262, G262+L262)</f>
        <v>1486.8682858001625</v>
      </c>
      <c r="O262" s="1">
        <f t="shared" si="28"/>
        <v>0.62111303046699284</v>
      </c>
      <c r="P262" s="1">
        <f t="shared" si="29"/>
        <v>0.37888696953300716</v>
      </c>
      <c r="Q262" s="3" t="str">
        <f>Games!N262</f>
        <v/>
      </c>
      <c r="R262" s="1" t="str">
        <f t="shared" si="30"/>
        <v/>
      </c>
      <c r="S262" s="1" t="str">
        <f>IF(ISBLANK(Games!L262), "",IF(Q262=B262, C262, B262))</f>
        <v/>
      </c>
      <c r="T262" s="1" t="str">
        <f t="shared" si="31"/>
        <v>TBR</v>
      </c>
      <c r="U262" s="1" t="str">
        <f t="shared" si="32"/>
        <v>LAA</v>
      </c>
      <c r="V262" s="1">
        <f t="shared" si="33"/>
        <v>1528.0229512954211</v>
      </c>
      <c r="W262" s="1">
        <f t="shared" si="34"/>
        <v>1486.8682858001625</v>
      </c>
    </row>
    <row r="263" spans="1:23" x14ac:dyDescent="0.45">
      <c r="A263" t="str">
        <f>Schedule!A263</f>
        <v>2024-04-16</v>
      </c>
      <c r="B263" t="str">
        <f>Schedule!B263</f>
        <v>TOR</v>
      </c>
      <c r="C263" t="str">
        <f>Schedule!C263</f>
        <v>NYY</v>
      </c>
      <c r="D263">
        <f>Schedule!D263</f>
        <v>1536.86484917293</v>
      </c>
      <c r="E263">
        <f>Schedule!E263</f>
        <v>1539.4562396036399</v>
      </c>
      <c r="F263" cm="1">
        <f t="array" ref="F263">_xlfn.XLOOKUP(B263, $T$1:$T262, $V$1:$V262, D263, 0, -1)</f>
        <v>1536.86484917293</v>
      </c>
      <c r="G263" cm="1">
        <f t="array" ref="G263">_xlfn.XLOOKUP(C263, $U$1:$U262, $W$1:$W262, E263, 0, -1)</f>
        <v>1562.9327852564061</v>
      </c>
      <c r="H263">
        <f>Schedule!F263</f>
        <v>-5.5248618784530601E-3</v>
      </c>
      <c r="I263" t="str">
        <f>IF(ISBLANK(Games!D263), "", Games!D263)</f>
        <v/>
      </c>
      <c r="J263" t="str">
        <f>IF(ISBLANK(Games!E263), "", Games!E263)</f>
        <v/>
      </c>
      <c r="K263" t="str">
        <f>IF(ISBLANK(Games!D263), "",VLOOKUP(I263, 'Pitchers Pre-Season'!$B$2:$X$790, 23, FALSE))</f>
        <v/>
      </c>
      <c r="L263" t="str">
        <f>IF(ISBLANK(Games!E263), "",VLOOKUP(J263, 'Pitchers Pre-Season'!$B$2:$X$790, 23, FALSE))</f>
        <v/>
      </c>
      <c r="M263">
        <f>IF(ISBLANK(Games!D263), Calc!F263, F263+K263)</f>
        <v>1536.86484917293</v>
      </c>
      <c r="N263">
        <f>IF(ISBLANK(Games!E263), Calc!G263, G263+L263)</f>
        <v>1562.9327852564061</v>
      </c>
      <c r="O263" s="1">
        <f t="shared" si="28"/>
        <v>0.45979303090751439</v>
      </c>
      <c r="P263" s="1">
        <f t="shared" si="29"/>
        <v>0.54020696909248567</v>
      </c>
      <c r="Q263" s="3" t="str">
        <f>Games!N263</f>
        <v/>
      </c>
      <c r="R263" s="1" t="str">
        <f t="shared" si="30"/>
        <v/>
      </c>
      <c r="S263" s="1" t="str">
        <f>IF(ISBLANK(Games!L263), "",IF(Q263=B263, C263, B263))</f>
        <v/>
      </c>
      <c r="T263" s="1" t="str">
        <f t="shared" si="31"/>
        <v>TOR</v>
      </c>
      <c r="U263" s="1" t="str">
        <f t="shared" si="32"/>
        <v>NYY</v>
      </c>
      <c r="V263" s="1">
        <f t="shared" si="33"/>
        <v>1536.86484917293</v>
      </c>
      <c r="W263" s="1">
        <f t="shared" si="34"/>
        <v>1562.9327852564061</v>
      </c>
    </row>
    <row r="264" spans="1:23" x14ac:dyDescent="0.45">
      <c r="A264" t="str">
        <f>Schedule!A264</f>
        <v>2024-04-16</v>
      </c>
      <c r="B264" t="str">
        <f>Schedule!B264</f>
        <v>BOS</v>
      </c>
      <c r="C264" t="str">
        <f>Schedule!C264</f>
        <v>CLE</v>
      </c>
      <c r="D264">
        <f>Schedule!D264</f>
        <v>1500.26839934439</v>
      </c>
      <c r="E264">
        <f>Schedule!E264</f>
        <v>1503.8938502056101</v>
      </c>
      <c r="F264" cm="1">
        <f t="array" ref="F264">_xlfn.XLOOKUP(B264, $T$1:$T263, $V$1:$V263, D264, 0, -1)</f>
        <v>1500.26839934439</v>
      </c>
      <c r="G264" cm="1">
        <f t="array" ref="G264">_xlfn.XLOOKUP(C264, $U$1:$U263, $W$1:$W263, E264, 0, -1)</f>
        <v>1521.3210808926906</v>
      </c>
      <c r="H264">
        <f>Schedule!F264</f>
        <v>5.1282051282051398E-2</v>
      </c>
      <c r="I264" t="str">
        <f>IF(ISBLANK(Games!D264), "", Games!D264)</f>
        <v/>
      </c>
      <c r="J264" t="str">
        <f>IF(ISBLANK(Games!E264), "", Games!E264)</f>
        <v/>
      </c>
      <c r="K264" t="str">
        <f>IF(ISBLANK(Games!D264), "",VLOOKUP(I264, 'Pitchers Pre-Season'!$B$2:$X$790, 23, FALSE))</f>
        <v/>
      </c>
      <c r="L264" t="str">
        <f>IF(ISBLANK(Games!E264), "",VLOOKUP(J264, 'Pitchers Pre-Season'!$B$2:$X$790, 23, FALSE))</f>
        <v/>
      </c>
      <c r="M264">
        <f>IF(ISBLANK(Games!D264), Calc!F264, F264+K264)</f>
        <v>1500.26839934439</v>
      </c>
      <c r="N264">
        <f>IF(ISBLANK(Games!E264), Calc!G264, G264+L264)</f>
        <v>1521.3210808926906</v>
      </c>
      <c r="O264" s="1">
        <f t="shared" si="28"/>
        <v>0.4953808077909217</v>
      </c>
      <c r="P264" s="1">
        <f t="shared" si="29"/>
        <v>0.50461919220907836</v>
      </c>
      <c r="Q264" s="3" t="str">
        <f>Games!N264</f>
        <v/>
      </c>
      <c r="R264" s="1" t="str">
        <f t="shared" si="30"/>
        <v/>
      </c>
      <c r="S264" s="1" t="str">
        <f>IF(ISBLANK(Games!L264), "",IF(Q264=B264, C264, B264))</f>
        <v/>
      </c>
      <c r="T264" s="1" t="str">
        <f t="shared" si="31"/>
        <v>BOS</v>
      </c>
      <c r="U264" s="1" t="str">
        <f t="shared" si="32"/>
        <v>CLE</v>
      </c>
      <c r="V264" s="1">
        <f t="shared" si="33"/>
        <v>1500.26839934439</v>
      </c>
      <c r="W264" s="1">
        <f t="shared" si="34"/>
        <v>1521.3210808926906</v>
      </c>
    </row>
    <row r="265" spans="1:23" x14ac:dyDescent="0.45">
      <c r="A265" t="str">
        <f>Schedule!A265</f>
        <v>2024-04-16</v>
      </c>
      <c r="B265" t="str">
        <f>Schedule!B265</f>
        <v>NYM</v>
      </c>
      <c r="C265" t="str">
        <f>Schedule!C265</f>
        <v>PIT</v>
      </c>
      <c r="D265">
        <f>Schedule!D265</f>
        <v>1505.1761432511801</v>
      </c>
      <c r="E265">
        <f>Schedule!E265</f>
        <v>1468.3919248330999</v>
      </c>
      <c r="F265" cm="1">
        <f t="array" ref="F265">_xlfn.XLOOKUP(B265, $T$1:$T264, $V$1:$V264, D265, 0, -1)</f>
        <v>1483.2891783762693</v>
      </c>
      <c r="G265" cm="1">
        <f t="array" ref="G265">_xlfn.XLOOKUP(C265, $U$1:$U264, $W$1:$W264, E265, 0, -1)</f>
        <v>1490.342604018655</v>
      </c>
      <c r="H265">
        <f>Schedule!F265</f>
        <v>0.102272727272727</v>
      </c>
      <c r="I265" t="str">
        <f>IF(ISBLANK(Games!D265), "", Games!D265)</f>
        <v/>
      </c>
      <c r="J265" t="str">
        <f>IF(ISBLANK(Games!E265), "", Games!E265)</f>
        <v/>
      </c>
      <c r="K265" t="str">
        <f>IF(ISBLANK(Games!D265), "",VLOOKUP(I265, 'Pitchers Pre-Season'!$B$2:$X$790, 23, FALSE))</f>
        <v/>
      </c>
      <c r="L265" t="str">
        <f>IF(ISBLANK(Games!E265), "",VLOOKUP(J265, 'Pitchers Pre-Season'!$B$2:$X$790, 23, FALSE))</f>
        <v/>
      </c>
      <c r="M265">
        <f>IF(ISBLANK(Games!D265), Calc!F265, F265+K265)</f>
        <v>1483.2891783762693</v>
      </c>
      <c r="N265">
        <f>IF(ISBLANK(Games!E265), Calc!G265, G265+L265)</f>
        <v>1490.342604018655</v>
      </c>
      <c r="O265" s="1">
        <f t="shared" si="28"/>
        <v>0.54098706246926132</v>
      </c>
      <c r="P265" s="1">
        <f t="shared" si="29"/>
        <v>0.45901293753073874</v>
      </c>
      <c r="Q265" s="3" t="str">
        <f>Games!N265</f>
        <v/>
      </c>
      <c r="R265" s="1" t="str">
        <f t="shared" si="30"/>
        <v/>
      </c>
      <c r="S265" s="1" t="str">
        <f>IF(ISBLANK(Games!L265), "",IF(Q265=B265, C265, B265))</f>
        <v/>
      </c>
      <c r="T265" s="1" t="str">
        <f t="shared" si="31"/>
        <v>NYM</v>
      </c>
      <c r="U265" s="1" t="str">
        <f t="shared" si="32"/>
        <v>PIT</v>
      </c>
      <c r="V265" s="1">
        <f t="shared" si="33"/>
        <v>1483.2891783762693</v>
      </c>
      <c r="W265" s="1">
        <f t="shared" si="34"/>
        <v>1490.342604018655</v>
      </c>
    </row>
    <row r="266" spans="1:23" x14ac:dyDescent="0.45">
      <c r="A266" t="str">
        <f>Schedule!A266</f>
        <v>2024-04-16</v>
      </c>
      <c r="B266" t="str">
        <f>Schedule!B266</f>
        <v>CHW</v>
      </c>
      <c r="C266" t="str">
        <f>Schedule!C266</f>
        <v>KCR</v>
      </c>
      <c r="D266">
        <f>Schedule!D266</f>
        <v>1433.33420073452</v>
      </c>
      <c r="E266">
        <f>Schedule!E266</f>
        <v>1455.5883504191299</v>
      </c>
      <c r="F266" cm="1">
        <f t="array" ref="F266">_xlfn.XLOOKUP(B266, $T$1:$T265, $V$1:$V265, D266, 0, -1)</f>
        <v>1426.513159308995</v>
      </c>
      <c r="G266" cm="1">
        <f t="array" ref="G266">_xlfn.XLOOKUP(C266, $U$1:$U265, $W$1:$W265, E266, 0, -1)</f>
        <v>1465.2610239810729</v>
      </c>
      <c r="H266">
        <f>Schedule!F266</f>
        <v>-4.2253521126760597E-2</v>
      </c>
      <c r="I266" t="str">
        <f>IF(ISBLANK(Games!D266), "", Games!D266)</f>
        <v/>
      </c>
      <c r="J266" t="str">
        <f>IF(ISBLANK(Games!E266), "", Games!E266)</f>
        <v/>
      </c>
      <c r="K266" t="str">
        <f>IF(ISBLANK(Games!D266), "",VLOOKUP(I266, 'Pitchers Pre-Season'!$B$2:$X$790, 23, FALSE))</f>
        <v/>
      </c>
      <c r="L266" t="str">
        <f>IF(ISBLANK(Games!E266), "",VLOOKUP(J266, 'Pitchers Pre-Season'!$B$2:$X$790, 23, FALSE))</f>
        <v/>
      </c>
      <c r="M266">
        <f>IF(ISBLANK(Games!D266), Calc!F266, F266+K266)</f>
        <v>1426.513159308995</v>
      </c>
      <c r="N266">
        <f>IF(ISBLANK(Games!E266), Calc!G266, G266+L266)</f>
        <v>1465.2610239810729</v>
      </c>
      <c r="O266" s="1">
        <f t="shared" si="28"/>
        <v>0.42334062532440919</v>
      </c>
      <c r="P266" s="1">
        <f t="shared" si="29"/>
        <v>0.5766593746755907</v>
      </c>
      <c r="Q266" s="3" t="str">
        <f>Games!N266</f>
        <v/>
      </c>
      <c r="R266" s="1" t="str">
        <f t="shared" si="30"/>
        <v/>
      </c>
      <c r="S266" s="1" t="str">
        <f>IF(ISBLANK(Games!L266), "",IF(Q266=B266, C266, B266))</f>
        <v/>
      </c>
      <c r="T266" s="1" t="str">
        <f t="shared" si="31"/>
        <v>CHW</v>
      </c>
      <c r="U266" s="1" t="str">
        <f t="shared" si="32"/>
        <v>KCR</v>
      </c>
      <c r="V266" s="1">
        <f t="shared" si="33"/>
        <v>1426.513159308995</v>
      </c>
      <c r="W266" s="1">
        <f t="shared" si="34"/>
        <v>1465.2610239810729</v>
      </c>
    </row>
    <row r="267" spans="1:23" x14ac:dyDescent="0.45">
      <c r="A267" t="str">
        <f>Schedule!A267</f>
        <v>2024-04-16</v>
      </c>
      <c r="B267" t="str">
        <f>Schedule!B267</f>
        <v>MIL</v>
      </c>
      <c r="C267" t="str">
        <f>Schedule!C267</f>
        <v>SDP</v>
      </c>
      <c r="D267">
        <f>Schedule!D267</f>
        <v>1511.74507850229</v>
      </c>
      <c r="E267">
        <f>Schedule!E267</f>
        <v>1513.7838452168801</v>
      </c>
      <c r="F267" cm="1">
        <f t="array" ref="F267">_xlfn.XLOOKUP(B267, $T$1:$T266, $V$1:$V266, D267, 0, -1)</f>
        <v>1516.6563185214643</v>
      </c>
      <c r="G267" cm="1">
        <f t="array" ref="G267">_xlfn.XLOOKUP(C267, $U$1:$U266, $W$1:$W266, E267, 0, -1)</f>
        <v>1514.2912987524817</v>
      </c>
      <c r="H267">
        <f>Schedule!F267</f>
        <v>6.7415730337078705E-2</v>
      </c>
      <c r="I267" t="str">
        <f>IF(ISBLANK(Games!D267), "", Games!D267)</f>
        <v/>
      </c>
      <c r="J267" t="str">
        <f>IF(ISBLANK(Games!E267), "", Games!E267)</f>
        <v/>
      </c>
      <c r="K267" t="str">
        <f>IF(ISBLANK(Games!D267), "",VLOOKUP(I267, 'Pitchers Pre-Season'!$B$2:$X$790, 23, FALSE))</f>
        <v/>
      </c>
      <c r="L267" t="str">
        <f>IF(ISBLANK(Games!E267), "",VLOOKUP(J267, 'Pitchers Pre-Season'!$B$2:$X$790, 23, FALSE))</f>
        <v/>
      </c>
      <c r="M267">
        <f>IF(ISBLANK(Games!D267), Calc!F267, F267+K267)</f>
        <v>1516.6563185214643</v>
      </c>
      <c r="N267">
        <f>IF(ISBLANK(Games!E267), Calc!G267, G267+L267)</f>
        <v>1514.2912987524817</v>
      </c>
      <c r="O267" s="1">
        <f t="shared" si="28"/>
        <v>0.53711134964089213</v>
      </c>
      <c r="P267" s="1">
        <f t="shared" si="29"/>
        <v>0.46288865035910781</v>
      </c>
      <c r="Q267" s="3" t="str">
        <f>Games!N267</f>
        <v/>
      </c>
      <c r="R267" s="1" t="str">
        <f t="shared" si="30"/>
        <v/>
      </c>
      <c r="S267" s="1" t="str">
        <f>IF(ISBLANK(Games!L267), "",IF(Q267=B267, C267, B267))</f>
        <v/>
      </c>
      <c r="T267" s="1" t="str">
        <f t="shared" si="31"/>
        <v>MIL</v>
      </c>
      <c r="U267" s="1" t="str">
        <f t="shared" si="32"/>
        <v>SDP</v>
      </c>
      <c r="V267" s="1">
        <f t="shared" si="33"/>
        <v>1516.6563185214643</v>
      </c>
      <c r="W267" s="1">
        <f t="shared" si="34"/>
        <v>1514.2912987524817</v>
      </c>
    </row>
    <row r="268" spans="1:23" x14ac:dyDescent="0.45">
      <c r="A268" t="str">
        <f>Schedule!A268</f>
        <v>2024-04-16</v>
      </c>
      <c r="B268" t="str">
        <f>Schedule!B268</f>
        <v>HOU</v>
      </c>
      <c r="C268" t="str">
        <f>Schedule!C268</f>
        <v>ATL</v>
      </c>
      <c r="D268">
        <f>Schedule!D268</f>
        <v>1559.22207084247</v>
      </c>
      <c r="E268">
        <f>Schedule!E268</f>
        <v>1590.545270505</v>
      </c>
      <c r="F268" cm="1">
        <f t="array" ref="F268">_xlfn.XLOOKUP(B268, $T$1:$T267, $V$1:$V267, D268, 0, -1)</f>
        <v>1535.1961987191132</v>
      </c>
      <c r="G268" cm="1">
        <f t="array" ref="G268">_xlfn.XLOOKUP(C268, $U$1:$U267, $W$1:$W267, E268, 0, -1)</f>
        <v>1588.8399964445969</v>
      </c>
      <c r="H268">
        <f>Schedule!F268</f>
        <v>-4.08163265306122E-2</v>
      </c>
      <c r="I268" t="str">
        <f>IF(ISBLANK(Games!D268), "", Games!D268)</f>
        <v/>
      </c>
      <c r="J268" t="str">
        <f>IF(ISBLANK(Games!E268), "", Games!E268)</f>
        <v/>
      </c>
      <c r="K268" t="str">
        <f>IF(ISBLANK(Games!D268), "",VLOOKUP(I268, 'Pitchers Pre-Season'!$B$2:$X$790, 23, FALSE))</f>
        <v/>
      </c>
      <c r="L268" t="str">
        <f>IF(ISBLANK(Games!E268), "",VLOOKUP(J268, 'Pitchers Pre-Season'!$B$2:$X$790, 23, FALSE))</f>
        <v/>
      </c>
      <c r="M268">
        <f>IF(ISBLANK(Games!D268), Calc!F268, F268+K268)</f>
        <v>1535.1961987191132</v>
      </c>
      <c r="N268">
        <f>IF(ISBLANK(Games!E268), Calc!G268, G268+L268)</f>
        <v>1588.8399964445969</v>
      </c>
      <c r="O268" s="1">
        <f t="shared" si="28"/>
        <v>0.40299986970530288</v>
      </c>
      <c r="P268" s="1">
        <f t="shared" si="29"/>
        <v>0.59700013029469723</v>
      </c>
      <c r="Q268" s="3" t="str">
        <f>Games!N268</f>
        <v/>
      </c>
      <c r="R268" s="1" t="str">
        <f t="shared" si="30"/>
        <v/>
      </c>
      <c r="S268" s="1" t="str">
        <f>IF(ISBLANK(Games!L268), "",IF(Q268=B268, C268, B268))</f>
        <v/>
      </c>
      <c r="T268" s="1" t="str">
        <f t="shared" si="31"/>
        <v>HOU</v>
      </c>
      <c r="U268" s="1" t="str">
        <f t="shared" si="32"/>
        <v>ATL</v>
      </c>
      <c r="V268" s="1">
        <f t="shared" si="33"/>
        <v>1535.1961987191132</v>
      </c>
      <c r="W268" s="1">
        <f t="shared" si="34"/>
        <v>1588.8399964445969</v>
      </c>
    </row>
    <row r="269" spans="1:23" x14ac:dyDescent="0.45">
      <c r="A269" t="str">
        <f>Schedule!A269</f>
        <v>2024-04-16</v>
      </c>
      <c r="B269" t="str">
        <f>Schedule!B269</f>
        <v>ARI</v>
      </c>
      <c r="C269" t="str">
        <f>Schedule!C269</f>
        <v>CHC</v>
      </c>
      <c r="D269">
        <f>Schedule!D269</f>
        <v>1517.8440011816001</v>
      </c>
      <c r="E269">
        <f>Schedule!E269</f>
        <v>1514.0316812078199</v>
      </c>
      <c r="F269" cm="1">
        <f t="array" ref="F269">_xlfn.XLOOKUP(B269, $T$1:$T268, $V$1:$V268, D269, 0, -1)</f>
        <v>1516.9891876380354</v>
      </c>
      <c r="G269" cm="1">
        <f t="array" ref="G269">_xlfn.XLOOKUP(C269, $U$1:$U268, $W$1:$W268, E269, 0, -1)</f>
        <v>1510.9500841970262</v>
      </c>
      <c r="H269">
        <f>Schedule!F269</f>
        <v>5.0632911392405201E-2</v>
      </c>
      <c r="I269" t="str">
        <f>IF(ISBLANK(Games!D269), "", Games!D269)</f>
        <v/>
      </c>
      <c r="J269" t="str">
        <f>IF(ISBLANK(Games!E269), "", Games!E269)</f>
        <v/>
      </c>
      <c r="K269" t="str">
        <f>IF(ISBLANK(Games!D269), "",VLOOKUP(I269, 'Pitchers Pre-Season'!$B$2:$X$790, 23, FALSE))</f>
        <v/>
      </c>
      <c r="L269" t="str">
        <f>IF(ISBLANK(Games!E269), "",VLOOKUP(J269, 'Pitchers Pre-Season'!$B$2:$X$790, 23, FALSE))</f>
        <v/>
      </c>
      <c r="M269">
        <f>IF(ISBLANK(Games!D269), Calc!F269, F269+K269)</f>
        <v>1516.9891876380354</v>
      </c>
      <c r="N269">
        <f>IF(ISBLANK(Games!E269), Calc!G269, G269+L269)</f>
        <v>1510.9500841970262</v>
      </c>
      <c r="O269" s="1">
        <f t="shared" si="28"/>
        <v>0.534006549003464</v>
      </c>
      <c r="P269" s="1">
        <f t="shared" si="29"/>
        <v>0.46599345099653589</v>
      </c>
      <c r="Q269" s="3" t="str">
        <f>Games!N269</f>
        <v/>
      </c>
      <c r="R269" s="1" t="str">
        <f t="shared" si="30"/>
        <v/>
      </c>
      <c r="S269" s="1" t="str">
        <f>IF(ISBLANK(Games!L269), "",IF(Q269=B269, C269, B269))</f>
        <v/>
      </c>
      <c r="T269" s="1" t="str">
        <f t="shared" si="31"/>
        <v>ARI</v>
      </c>
      <c r="U269" s="1" t="str">
        <f t="shared" si="32"/>
        <v>CHC</v>
      </c>
      <c r="V269" s="1">
        <f t="shared" si="33"/>
        <v>1516.9891876380354</v>
      </c>
      <c r="W269" s="1">
        <f t="shared" si="34"/>
        <v>1510.9500841970262</v>
      </c>
    </row>
    <row r="270" spans="1:23" x14ac:dyDescent="0.45">
      <c r="A270" t="str">
        <f>Schedule!A270</f>
        <v>2024-04-16</v>
      </c>
      <c r="B270" t="str">
        <f>Schedule!B270</f>
        <v>SEA</v>
      </c>
      <c r="C270" t="str">
        <f>Schedule!C270</f>
        <v>CIN</v>
      </c>
      <c r="D270">
        <f>Schedule!D270</f>
        <v>1526.2027098211199</v>
      </c>
      <c r="E270">
        <f>Schedule!E270</f>
        <v>1496.2510574284499</v>
      </c>
      <c r="F270" cm="1">
        <f t="array" ref="F270">_xlfn.XLOOKUP(B270, $T$1:$T269, $V$1:$V269, D270, 0, -1)</f>
        <v>1518.2292368487947</v>
      </c>
      <c r="G270" cm="1">
        <f t="array" ref="G270">_xlfn.XLOOKUP(C270, $U$1:$U269, $W$1:$W269, E270, 0, -1)</f>
        <v>1513.6155661274754</v>
      </c>
      <c r="H270">
        <f>Schedule!F270</f>
        <v>2.2471910112359699E-2</v>
      </c>
      <c r="I270" t="str">
        <f>IF(ISBLANK(Games!D270), "", Games!D270)</f>
        <v/>
      </c>
      <c r="J270" t="str">
        <f>IF(ISBLANK(Games!E270), "", Games!E270)</f>
        <v/>
      </c>
      <c r="K270" t="str">
        <f>IF(ISBLANK(Games!D270), "",VLOOKUP(I270, 'Pitchers Pre-Season'!$B$2:$X$790, 23, FALSE))</f>
        <v/>
      </c>
      <c r="L270" t="str">
        <f>IF(ISBLANK(Games!E270), "",VLOOKUP(J270, 'Pitchers Pre-Season'!$B$2:$X$790, 23, FALSE))</f>
        <v/>
      </c>
      <c r="M270">
        <f>IF(ISBLANK(Games!D270), Calc!F270, F270+K270)</f>
        <v>1518.2292368487947</v>
      </c>
      <c r="N270">
        <f>IF(ISBLANK(Games!E270), Calc!G270, G270+L270)</f>
        <v>1513.6155661274754</v>
      </c>
      <c r="O270" s="1">
        <f t="shared" si="28"/>
        <v>0.51787517070508837</v>
      </c>
      <c r="P270" s="1">
        <f t="shared" si="29"/>
        <v>0.48212482929491152</v>
      </c>
      <c r="Q270" s="3" t="str">
        <f>Games!N270</f>
        <v/>
      </c>
      <c r="R270" s="1" t="str">
        <f t="shared" si="30"/>
        <v/>
      </c>
      <c r="S270" s="1" t="str">
        <f>IF(ISBLANK(Games!L270), "",IF(Q270=B270, C270, B270))</f>
        <v/>
      </c>
      <c r="T270" s="1" t="str">
        <f t="shared" si="31"/>
        <v>SEA</v>
      </c>
      <c r="U270" s="1" t="str">
        <f t="shared" si="32"/>
        <v>CIN</v>
      </c>
      <c r="V270" s="1">
        <f t="shared" si="33"/>
        <v>1518.2292368487947</v>
      </c>
      <c r="W270" s="1">
        <f t="shared" si="34"/>
        <v>1513.6155661274754</v>
      </c>
    </row>
    <row r="271" spans="1:23" x14ac:dyDescent="0.45">
      <c r="A271" t="str">
        <f>Schedule!A271</f>
        <v>2024-04-16</v>
      </c>
      <c r="B271" t="str">
        <f>Schedule!B271</f>
        <v>OAK</v>
      </c>
      <c r="C271" t="str">
        <f>Schedule!C271</f>
        <v>STL</v>
      </c>
      <c r="D271">
        <f>Schedule!D271</f>
        <v>1427.1354796158</v>
      </c>
      <c r="E271">
        <f>Schedule!E271</f>
        <v>1506.4629567151301</v>
      </c>
      <c r="F271" cm="1">
        <f t="array" ref="F271">_xlfn.XLOOKUP(B271, $T$1:$T270, $V$1:$V270, D271, 0, -1)</f>
        <v>1410.609331202211</v>
      </c>
      <c r="G271" cm="1">
        <f t="array" ref="G271">_xlfn.XLOOKUP(C271, $U$1:$U270, $W$1:$W270, E271, 0, -1)</f>
        <v>1507.9516916859375</v>
      </c>
      <c r="H271">
        <f>Schedule!F271</f>
        <v>6.2111801242235101E-3</v>
      </c>
      <c r="I271" t="str">
        <f>IF(ISBLANK(Games!D271), "", Games!D271)</f>
        <v/>
      </c>
      <c r="J271" t="str">
        <f>IF(ISBLANK(Games!E271), "", Games!E271)</f>
        <v/>
      </c>
      <c r="K271" t="str">
        <f>IF(ISBLANK(Games!D271), "",VLOOKUP(I271, 'Pitchers Pre-Season'!$B$2:$X$790, 23, FALSE))</f>
        <v/>
      </c>
      <c r="L271" t="str">
        <f>IF(ISBLANK(Games!E271), "",VLOOKUP(J271, 'Pitchers Pre-Season'!$B$2:$X$790, 23, FALSE))</f>
        <v/>
      </c>
      <c r="M271">
        <f>IF(ISBLANK(Games!D271), Calc!F271, F271+K271)</f>
        <v>1410.609331202211</v>
      </c>
      <c r="N271">
        <f>IF(ISBLANK(Games!E271), Calc!G271, G271+L271)</f>
        <v>1507.9516916859375</v>
      </c>
      <c r="O271" s="1">
        <f t="shared" si="28"/>
        <v>0.36657260937162589</v>
      </c>
      <c r="P271" s="1">
        <f t="shared" si="29"/>
        <v>0.63342739062837405</v>
      </c>
      <c r="Q271" s="3" t="str">
        <f>Games!N271</f>
        <v/>
      </c>
      <c r="R271" s="1" t="str">
        <f t="shared" si="30"/>
        <v/>
      </c>
      <c r="S271" s="1" t="str">
        <f>IF(ISBLANK(Games!L271), "",IF(Q271=B271, C271, B271))</f>
        <v/>
      </c>
      <c r="T271" s="1" t="str">
        <f t="shared" si="31"/>
        <v>OAK</v>
      </c>
      <c r="U271" s="1" t="str">
        <f t="shared" si="32"/>
        <v>STL</v>
      </c>
      <c r="V271" s="1">
        <f t="shared" si="33"/>
        <v>1410.609331202211</v>
      </c>
      <c r="W271" s="1">
        <f t="shared" si="34"/>
        <v>1507.9516916859375</v>
      </c>
    </row>
    <row r="272" spans="1:23" x14ac:dyDescent="0.45">
      <c r="A272" t="str">
        <f>Schedule!A272</f>
        <v>2024-04-16</v>
      </c>
      <c r="B272" t="str">
        <f>Schedule!B272</f>
        <v>LAD</v>
      </c>
      <c r="C272" t="str">
        <f>Schedule!C272</f>
        <v>WAS</v>
      </c>
      <c r="D272">
        <f>Schedule!D272</f>
        <v>1588.6730971234199</v>
      </c>
      <c r="E272">
        <f>Schedule!E272</f>
        <v>1422.7330514932301</v>
      </c>
      <c r="F272" cm="1">
        <f t="array" ref="F272">_xlfn.XLOOKUP(B272, $T$1:$T271, $V$1:$V271, D272, 0, -1)</f>
        <v>1596.6514930600529</v>
      </c>
      <c r="G272" cm="1">
        <f t="array" ref="G272">_xlfn.XLOOKUP(C272, $U$1:$U271, $W$1:$W271, E272, 0, -1)</f>
        <v>1420.7057667976087</v>
      </c>
      <c r="H272">
        <f>Schedule!F272</f>
        <v>4.2654028436019002E-2</v>
      </c>
      <c r="I272" t="str">
        <f>IF(ISBLANK(Games!D272), "", Games!D272)</f>
        <v/>
      </c>
      <c r="J272" t="str">
        <f>IF(ISBLANK(Games!E272), "", Games!E272)</f>
        <v/>
      </c>
      <c r="K272" t="str">
        <f>IF(ISBLANK(Games!D272), "",VLOOKUP(I272, 'Pitchers Pre-Season'!$B$2:$X$790, 23, FALSE))</f>
        <v/>
      </c>
      <c r="L272" t="str">
        <f>IF(ISBLANK(Games!E272), "",VLOOKUP(J272, 'Pitchers Pre-Season'!$B$2:$X$790, 23, FALSE))</f>
        <v/>
      </c>
      <c r="M272">
        <f>IF(ISBLANK(Games!D272), Calc!F272, F272+K272)</f>
        <v>1596.6514930600529</v>
      </c>
      <c r="N272">
        <f>IF(ISBLANK(Games!E272), Calc!G272, G272+L272)</f>
        <v>1420.7057667976087</v>
      </c>
      <c r="O272" s="1">
        <f t="shared" si="28"/>
        <v>0.75489965960195948</v>
      </c>
      <c r="P272" s="1">
        <f t="shared" si="29"/>
        <v>0.2451003403980406</v>
      </c>
      <c r="Q272" s="3" t="str">
        <f>Games!N272</f>
        <v/>
      </c>
      <c r="R272" s="1" t="str">
        <f t="shared" si="30"/>
        <v/>
      </c>
      <c r="S272" s="1" t="str">
        <f>IF(ISBLANK(Games!L272), "",IF(Q272=B272, C272, B272))</f>
        <v/>
      </c>
      <c r="T272" s="1" t="str">
        <f t="shared" si="31"/>
        <v>LAD</v>
      </c>
      <c r="U272" s="1" t="str">
        <f t="shared" si="32"/>
        <v>WAS</v>
      </c>
      <c r="V272" s="1">
        <f t="shared" si="33"/>
        <v>1596.6514930600529</v>
      </c>
      <c r="W272" s="1">
        <f t="shared" si="34"/>
        <v>1420.7057667976087</v>
      </c>
    </row>
    <row r="273" spans="1:23" x14ac:dyDescent="0.45">
      <c r="A273" t="str">
        <f>Schedule!A273</f>
        <v>2024-04-17</v>
      </c>
      <c r="B273" t="str">
        <f>Schedule!B273</f>
        <v>MIA</v>
      </c>
      <c r="C273" t="str">
        <f>Schedule!C273</f>
        <v>SFG</v>
      </c>
      <c r="D273">
        <f>Schedule!D273</f>
        <v>1488.4482383178499</v>
      </c>
      <c r="E273">
        <f>Schedule!E273</f>
        <v>1501.1235706124401</v>
      </c>
      <c r="F273" cm="1">
        <f t="array" ref="F273">_xlfn.XLOOKUP(B273, $T$1:$T272, $V$1:$V272, D273, 0, -1)</f>
        <v>1453.0099819148713</v>
      </c>
      <c r="G273" cm="1">
        <f t="array" ref="G273">_xlfn.XLOOKUP(C273, $U$1:$U272, $W$1:$W272, E273, 0, -1)</f>
        <v>1491.6063482058917</v>
      </c>
      <c r="H273">
        <f>Schedule!F273</f>
        <v>4.5751633986928102E-2</v>
      </c>
      <c r="I273" t="str">
        <f>IF(ISBLANK(Games!D273), "", Games!D273)</f>
        <v/>
      </c>
      <c r="J273" t="str">
        <f>IF(ISBLANK(Games!E273), "", Games!E273)</f>
        <v/>
      </c>
      <c r="K273" t="str">
        <f>IF(ISBLANK(Games!D273), "",VLOOKUP(I273, 'Pitchers Pre-Season'!$B$2:$X$790, 23, FALSE))</f>
        <v/>
      </c>
      <c r="L273" t="str">
        <f>IF(ISBLANK(Games!E273), "",VLOOKUP(J273, 'Pitchers Pre-Season'!$B$2:$X$790, 23, FALSE))</f>
        <v/>
      </c>
      <c r="M273">
        <f>IF(ISBLANK(Games!D273), Calc!F273, F273+K273)</f>
        <v>1453.0099819148713</v>
      </c>
      <c r="N273">
        <f>IF(ISBLANK(Games!E273), Calc!G273, G273+L273)</f>
        <v>1491.6063482058917</v>
      </c>
      <c r="O273" s="1">
        <f t="shared" si="28"/>
        <v>0.46755854756481557</v>
      </c>
      <c r="P273" s="1">
        <f t="shared" si="29"/>
        <v>0.53244145243518448</v>
      </c>
      <c r="Q273" s="3" t="str">
        <f>Games!N273</f>
        <v/>
      </c>
      <c r="R273" s="1" t="str">
        <f t="shared" si="30"/>
        <v/>
      </c>
      <c r="S273" s="1" t="str">
        <f>IF(ISBLANK(Games!L273), "",IF(Q273=B273, C273, B273))</f>
        <v/>
      </c>
      <c r="T273" s="1" t="str">
        <f t="shared" si="31"/>
        <v>MIA</v>
      </c>
      <c r="U273" s="1" t="str">
        <f t="shared" si="32"/>
        <v>SFG</v>
      </c>
      <c r="V273" s="1">
        <f t="shared" si="33"/>
        <v>1453.0099819148713</v>
      </c>
      <c r="W273" s="1">
        <f t="shared" si="34"/>
        <v>1491.6063482058917</v>
      </c>
    </row>
    <row r="274" spans="1:23" x14ac:dyDescent="0.45">
      <c r="A274" t="str">
        <f>Schedule!A274</f>
        <v>2024-04-17</v>
      </c>
      <c r="B274" t="str">
        <f>Schedule!B274</f>
        <v>BAL</v>
      </c>
      <c r="C274" t="str">
        <f>Schedule!C274</f>
        <v>MIN</v>
      </c>
      <c r="D274">
        <f>Schedule!D274</f>
        <v>1535.1075395159701</v>
      </c>
      <c r="E274">
        <f>Schedule!E274</f>
        <v>1535.44519643647</v>
      </c>
      <c r="F274" cm="1">
        <f t="array" ref="F274">_xlfn.XLOOKUP(B274, $T$1:$T273, $V$1:$V273, D274, 0, -1)</f>
        <v>1527.1786991040578</v>
      </c>
      <c r="G274" cm="1">
        <f t="array" ref="G274">_xlfn.XLOOKUP(C274, $U$1:$U273, $W$1:$W273, E274, 0, -1)</f>
        <v>1539.5424706464416</v>
      </c>
      <c r="H274">
        <f>Schedule!F274</f>
        <v>2.1739130434782698E-2</v>
      </c>
      <c r="I274" t="str">
        <f>IF(ISBLANK(Games!D274), "", Games!D274)</f>
        <v/>
      </c>
      <c r="J274" t="str">
        <f>IF(ISBLANK(Games!E274), "", Games!E274)</f>
        <v/>
      </c>
      <c r="K274" t="str">
        <f>IF(ISBLANK(Games!D274), "",VLOOKUP(I274, 'Pitchers Pre-Season'!$B$2:$X$790, 23, FALSE))</f>
        <v/>
      </c>
      <c r="L274" t="str">
        <f>IF(ISBLANK(Games!E274), "",VLOOKUP(J274, 'Pitchers Pre-Season'!$B$2:$X$790, 23, FALSE))</f>
        <v/>
      </c>
      <c r="M274">
        <f>IF(ISBLANK(Games!D274), Calc!F274, F274+K274)</f>
        <v>1527.1786991040578</v>
      </c>
      <c r="N274">
        <f>IF(ISBLANK(Games!E274), Calc!G274, G274+L274)</f>
        <v>1539.5424706464416</v>
      </c>
      <c r="O274" s="1">
        <f t="shared" si="28"/>
        <v>0.49308417455725251</v>
      </c>
      <c r="P274" s="1">
        <f t="shared" si="29"/>
        <v>0.50691582544274749</v>
      </c>
      <c r="Q274" s="3" t="str">
        <f>Games!N274</f>
        <v/>
      </c>
      <c r="R274" s="1" t="str">
        <f t="shared" si="30"/>
        <v/>
      </c>
      <c r="S274" s="1" t="str">
        <f>IF(ISBLANK(Games!L274), "",IF(Q274=B274, C274, B274))</f>
        <v/>
      </c>
      <c r="T274" s="1" t="str">
        <f t="shared" si="31"/>
        <v>BAL</v>
      </c>
      <c r="U274" s="1" t="str">
        <f t="shared" si="32"/>
        <v>MIN</v>
      </c>
      <c r="V274" s="1">
        <f t="shared" si="33"/>
        <v>1527.1786991040578</v>
      </c>
      <c r="W274" s="1">
        <f t="shared" si="34"/>
        <v>1539.5424706464416</v>
      </c>
    </row>
    <row r="275" spans="1:23" x14ac:dyDescent="0.45">
      <c r="A275" t="str">
        <f>Schedule!A275</f>
        <v>2024-04-17</v>
      </c>
      <c r="B275" t="str">
        <f>Schedule!B275</f>
        <v>NYM</v>
      </c>
      <c r="C275" t="str">
        <f>Schedule!C275</f>
        <v>PIT</v>
      </c>
      <c r="D275">
        <f>Schedule!D275</f>
        <v>1505.1761432511801</v>
      </c>
      <c r="E275">
        <f>Schedule!E275</f>
        <v>1468.3919248330999</v>
      </c>
      <c r="F275" cm="1">
        <f t="array" ref="F275">_xlfn.XLOOKUP(B275, $T$1:$T274, $V$1:$V274, D275, 0, -1)</f>
        <v>1483.2891783762693</v>
      </c>
      <c r="G275" cm="1">
        <f t="array" ref="G275">_xlfn.XLOOKUP(C275, $U$1:$U274, $W$1:$W274, E275, 0, -1)</f>
        <v>1490.342604018655</v>
      </c>
      <c r="H275">
        <f>Schedule!F275</f>
        <v>0.102272727272727</v>
      </c>
      <c r="I275" t="str">
        <f>IF(ISBLANK(Games!D275), "", Games!D275)</f>
        <v/>
      </c>
      <c r="J275" t="str">
        <f>IF(ISBLANK(Games!E275), "", Games!E275)</f>
        <v/>
      </c>
      <c r="K275" t="str">
        <f>IF(ISBLANK(Games!D275), "",VLOOKUP(I275, 'Pitchers Pre-Season'!$B$2:$X$790, 23, FALSE))</f>
        <v/>
      </c>
      <c r="L275" t="str">
        <f>IF(ISBLANK(Games!E275), "",VLOOKUP(J275, 'Pitchers Pre-Season'!$B$2:$X$790, 23, FALSE))</f>
        <v/>
      </c>
      <c r="M275">
        <f>IF(ISBLANK(Games!D275), Calc!F275, F275+K275)</f>
        <v>1483.2891783762693</v>
      </c>
      <c r="N275">
        <f>IF(ISBLANK(Games!E275), Calc!G275, G275+L275)</f>
        <v>1490.342604018655</v>
      </c>
      <c r="O275" s="1">
        <f t="shared" si="28"/>
        <v>0.54098706246926132</v>
      </c>
      <c r="P275" s="1">
        <f t="shared" si="29"/>
        <v>0.45901293753073874</v>
      </c>
      <c r="Q275" s="3" t="str">
        <f>Games!N275</f>
        <v/>
      </c>
      <c r="R275" s="1" t="str">
        <f t="shared" si="30"/>
        <v/>
      </c>
      <c r="S275" s="1" t="str">
        <f>IF(ISBLANK(Games!L275), "",IF(Q275=B275, C275, B275))</f>
        <v/>
      </c>
      <c r="T275" s="1" t="str">
        <f t="shared" si="31"/>
        <v>NYM</v>
      </c>
      <c r="U275" s="1" t="str">
        <f t="shared" si="32"/>
        <v>PIT</v>
      </c>
      <c r="V275" s="1">
        <f t="shared" si="33"/>
        <v>1483.2891783762693</v>
      </c>
      <c r="W275" s="1">
        <f t="shared" si="34"/>
        <v>1490.342604018655</v>
      </c>
    </row>
    <row r="276" spans="1:23" x14ac:dyDescent="0.45">
      <c r="A276" t="str">
        <f>Schedule!A276</f>
        <v>2024-04-17</v>
      </c>
      <c r="B276" t="str">
        <f>Schedule!B276</f>
        <v>DET</v>
      </c>
      <c r="C276" t="str">
        <f>Schedule!C276</f>
        <v>TEX</v>
      </c>
      <c r="D276">
        <f>Schedule!D276</f>
        <v>1477.56939209144</v>
      </c>
      <c r="E276">
        <f>Schedule!E276</f>
        <v>1527.6277566730801</v>
      </c>
      <c r="F276" cm="1">
        <f t="array" ref="F276">_xlfn.XLOOKUP(B276, $T$1:$T275, $V$1:$V275, D276, 0, -1)</f>
        <v>1481.7589766686021</v>
      </c>
      <c r="G276" cm="1">
        <f t="array" ref="G276">_xlfn.XLOOKUP(C276, $U$1:$U275, $W$1:$W275, E276, 0, -1)</f>
        <v>1534.4506247578865</v>
      </c>
      <c r="H276">
        <f>Schedule!F276</f>
        <v>7.6687116564418296E-3</v>
      </c>
      <c r="I276" t="str">
        <f>IF(ISBLANK(Games!D276), "", Games!D276)</f>
        <v/>
      </c>
      <c r="J276" t="str">
        <f>IF(ISBLANK(Games!E276), "", Games!E276)</f>
        <v/>
      </c>
      <c r="K276" t="str">
        <f>IF(ISBLANK(Games!D276), "",VLOOKUP(I276, 'Pitchers Pre-Season'!$B$2:$X$790, 23, FALSE))</f>
        <v/>
      </c>
      <c r="L276" t="str">
        <f>IF(ISBLANK(Games!E276), "",VLOOKUP(J276, 'Pitchers Pre-Season'!$B$2:$X$790, 23, FALSE))</f>
        <v/>
      </c>
      <c r="M276">
        <f>IF(ISBLANK(Games!D276), Calc!F276, F276+K276)</f>
        <v>1481.7589766686021</v>
      </c>
      <c r="N276">
        <f>IF(ISBLANK(Games!E276), Calc!G276, G276+L276)</f>
        <v>1534.4506247578865</v>
      </c>
      <c r="O276" s="1">
        <f t="shared" si="28"/>
        <v>0.42858104745974518</v>
      </c>
      <c r="P276" s="1">
        <f t="shared" si="29"/>
        <v>0.57141895254025477</v>
      </c>
      <c r="Q276" s="3" t="str">
        <f>Games!N276</f>
        <v/>
      </c>
      <c r="R276" s="1" t="str">
        <f t="shared" si="30"/>
        <v/>
      </c>
      <c r="S276" s="1" t="str">
        <f>IF(ISBLANK(Games!L276), "",IF(Q276=B276, C276, B276))</f>
        <v/>
      </c>
      <c r="T276" s="1" t="str">
        <f t="shared" si="31"/>
        <v>DET</v>
      </c>
      <c r="U276" s="1" t="str">
        <f t="shared" si="32"/>
        <v>TEX</v>
      </c>
      <c r="V276" s="1">
        <f t="shared" si="33"/>
        <v>1481.7589766686021</v>
      </c>
      <c r="W276" s="1">
        <f t="shared" si="34"/>
        <v>1534.4506247578865</v>
      </c>
    </row>
    <row r="277" spans="1:23" x14ac:dyDescent="0.45">
      <c r="A277" t="str">
        <f>Schedule!A277</f>
        <v>2024-04-17</v>
      </c>
      <c r="B277" t="str">
        <f>Schedule!B277</f>
        <v>MIL</v>
      </c>
      <c r="C277" t="str">
        <f>Schedule!C277</f>
        <v>SDP</v>
      </c>
      <c r="D277">
        <f>Schedule!D277</f>
        <v>1511.74507850229</v>
      </c>
      <c r="E277">
        <f>Schedule!E277</f>
        <v>1513.7838452168801</v>
      </c>
      <c r="F277" cm="1">
        <f t="array" ref="F277">_xlfn.XLOOKUP(B277, $T$1:$T276, $V$1:$V276, D277, 0, -1)</f>
        <v>1516.6563185214643</v>
      </c>
      <c r="G277" cm="1">
        <f t="array" ref="G277">_xlfn.XLOOKUP(C277, $U$1:$U276, $W$1:$W276, E277, 0, -1)</f>
        <v>1514.2912987524817</v>
      </c>
      <c r="H277">
        <f>Schedule!F277</f>
        <v>6.7415730337078705E-2</v>
      </c>
      <c r="I277" t="str">
        <f>IF(ISBLANK(Games!D277), "", Games!D277)</f>
        <v/>
      </c>
      <c r="J277" t="str">
        <f>IF(ISBLANK(Games!E277), "", Games!E277)</f>
        <v/>
      </c>
      <c r="K277" t="str">
        <f>IF(ISBLANK(Games!D277), "",VLOOKUP(I277, 'Pitchers Pre-Season'!$B$2:$X$790, 23, FALSE))</f>
        <v/>
      </c>
      <c r="L277" t="str">
        <f>IF(ISBLANK(Games!E277), "",VLOOKUP(J277, 'Pitchers Pre-Season'!$B$2:$X$790, 23, FALSE))</f>
        <v/>
      </c>
      <c r="M277">
        <f>IF(ISBLANK(Games!D277), Calc!F277, F277+K277)</f>
        <v>1516.6563185214643</v>
      </c>
      <c r="N277">
        <f>IF(ISBLANK(Games!E277), Calc!G277, G277+L277)</f>
        <v>1514.2912987524817</v>
      </c>
      <c r="O277" s="1">
        <f t="shared" si="28"/>
        <v>0.53711134964089213</v>
      </c>
      <c r="P277" s="1">
        <f t="shared" si="29"/>
        <v>0.46288865035910781</v>
      </c>
      <c r="Q277" s="3" t="str">
        <f>Games!N277</f>
        <v/>
      </c>
      <c r="R277" s="1" t="str">
        <f t="shared" si="30"/>
        <v/>
      </c>
      <c r="S277" s="1" t="str">
        <f>IF(ISBLANK(Games!L277), "",IF(Q277=B277, C277, B277))</f>
        <v/>
      </c>
      <c r="T277" s="1" t="str">
        <f t="shared" si="31"/>
        <v>MIL</v>
      </c>
      <c r="U277" s="1" t="str">
        <f t="shared" si="32"/>
        <v>SDP</v>
      </c>
      <c r="V277" s="1">
        <f t="shared" si="33"/>
        <v>1516.6563185214643</v>
      </c>
      <c r="W277" s="1">
        <f t="shared" si="34"/>
        <v>1514.2912987524817</v>
      </c>
    </row>
    <row r="278" spans="1:23" x14ac:dyDescent="0.45">
      <c r="A278" t="str">
        <f>Schedule!A278</f>
        <v>2024-04-17</v>
      </c>
      <c r="B278" t="str">
        <f>Schedule!B278</f>
        <v>HOU</v>
      </c>
      <c r="C278" t="str">
        <f>Schedule!C278</f>
        <v>ATL</v>
      </c>
      <c r="D278">
        <f>Schedule!D278</f>
        <v>1559.22207084247</v>
      </c>
      <c r="E278">
        <f>Schedule!E278</f>
        <v>1590.545270505</v>
      </c>
      <c r="F278" cm="1">
        <f t="array" ref="F278">_xlfn.XLOOKUP(B278, $T$1:$T277, $V$1:$V277, D278, 0, -1)</f>
        <v>1535.1961987191132</v>
      </c>
      <c r="G278" cm="1">
        <f t="array" ref="G278">_xlfn.XLOOKUP(C278, $U$1:$U277, $W$1:$W277, E278, 0, -1)</f>
        <v>1588.8399964445969</v>
      </c>
      <c r="H278">
        <f>Schedule!F278</f>
        <v>-4.08163265306122E-2</v>
      </c>
      <c r="I278" t="str">
        <f>IF(ISBLANK(Games!D278), "", Games!D278)</f>
        <v/>
      </c>
      <c r="J278" t="str">
        <f>IF(ISBLANK(Games!E278), "", Games!E278)</f>
        <v/>
      </c>
      <c r="K278" t="str">
        <f>IF(ISBLANK(Games!D278), "",VLOOKUP(I278, 'Pitchers Pre-Season'!$B$2:$X$790, 23, FALSE))</f>
        <v/>
      </c>
      <c r="L278" t="str">
        <f>IF(ISBLANK(Games!E278), "",VLOOKUP(J278, 'Pitchers Pre-Season'!$B$2:$X$790, 23, FALSE))</f>
        <v/>
      </c>
      <c r="M278">
        <f>IF(ISBLANK(Games!D278), Calc!F278, F278+K278)</f>
        <v>1535.1961987191132</v>
      </c>
      <c r="N278">
        <f>IF(ISBLANK(Games!E278), Calc!G278, G278+L278)</f>
        <v>1588.8399964445969</v>
      </c>
      <c r="O278" s="1">
        <f t="shared" si="28"/>
        <v>0.40299986970530288</v>
      </c>
      <c r="P278" s="1">
        <f t="shared" si="29"/>
        <v>0.59700013029469723</v>
      </c>
      <c r="Q278" s="3" t="str">
        <f>Games!N278</f>
        <v/>
      </c>
      <c r="R278" s="1" t="str">
        <f t="shared" si="30"/>
        <v/>
      </c>
      <c r="S278" s="1" t="str">
        <f>IF(ISBLANK(Games!L278), "",IF(Q278=B278, C278, B278))</f>
        <v/>
      </c>
      <c r="T278" s="1" t="str">
        <f t="shared" si="31"/>
        <v>HOU</v>
      </c>
      <c r="U278" s="1" t="str">
        <f t="shared" si="32"/>
        <v>ATL</v>
      </c>
      <c r="V278" s="1">
        <f t="shared" si="33"/>
        <v>1535.1961987191132</v>
      </c>
      <c r="W278" s="1">
        <f t="shared" si="34"/>
        <v>1588.8399964445969</v>
      </c>
    </row>
    <row r="279" spans="1:23" x14ac:dyDescent="0.45">
      <c r="A279" t="str">
        <f>Schedule!A279</f>
        <v>2024-04-17</v>
      </c>
      <c r="B279" t="str">
        <f>Schedule!B279</f>
        <v>CHW</v>
      </c>
      <c r="C279" t="str">
        <f>Schedule!C279</f>
        <v>KCR</v>
      </c>
      <c r="D279">
        <f>Schedule!D279</f>
        <v>1433.33420073452</v>
      </c>
      <c r="E279">
        <f>Schedule!E279</f>
        <v>1455.5883504191299</v>
      </c>
      <c r="F279" cm="1">
        <f t="array" ref="F279">_xlfn.XLOOKUP(B279, $T$1:$T278, $V$1:$V278, D279, 0, -1)</f>
        <v>1426.513159308995</v>
      </c>
      <c r="G279" cm="1">
        <f t="array" ref="G279">_xlfn.XLOOKUP(C279, $U$1:$U278, $W$1:$W278, E279, 0, -1)</f>
        <v>1465.2610239810729</v>
      </c>
      <c r="H279">
        <f>Schedule!F279</f>
        <v>-4.2253521126760597E-2</v>
      </c>
      <c r="I279" t="str">
        <f>IF(ISBLANK(Games!D279), "", Games!D279)</f>
        <v/>
      </c>
      <c r="J279" t="str">
        <f>IF(ISBLANK(Games!E279), "", Games!E279)</f>
        <v/>
      </c>
      <c r="K279" t="str">
        <f>IF(ISBLANK(Games!D279), "",VLOOKUP(I279, 'Pitchers Pre-Season'!$B$2:$X$790, 23, FALSE))</f>
        <v/>
      </c>
      <c r="L279" t="str">
        <f>IF(ISBLANK(Games!E279), "",VLOOKUP(J279, 'Pitchers Pre-Season'!$B$2:$X$790, 23, FALSE))</f>
        <v/>
      </c>
      <c r="M279">
        <f>IF(ISBLANK(Games!D279), Calc!F279, F279+K279)</f>
        <v>1426.513159308995</v>
      </c>
      <c r="N279">
        <f>IF(ISBLANK(Games!E279), Calc!G279, G279+L279)</f>
        <v>1465.2610239810729</v>
      </c>
      <c r="O279" s="1">
        <f t="shared" si="28"/>
        <v>0.42334062532440919</v>
      </c>
      <c r="P279" s="1">
        <f t="shared" si="29"/>
        <v>0.5766593746755907</v>
      </c>
      <c r="Q279" s="3" t="str">
        <f>Games!N279</f>
        <v/>
      </c>
      <c r="R279" s="1" t="str">
        <f t="shared" si="30"/>
        <v/>
      </c>
      <c r="S279" s="1" t="str">
        <f>IF(ISBLANK(Games!L279), "",IF(Q279=B279, C279, B279))</f>
        <v/>
      </c>
      <c r="T279" s="1" t="str">
        <f t="shared" si="31"/>
        <v>CHW</v>
      </c>
      <c r="U279" s="1" t="str">
        <f t="shared" si="32"/>
        <v>KCR</v>
      </c>
      <c r="V279" s="1">
        <f t="shared" si="33"/>
        <v>1426.513159308995</v>
      </c>
      <c r="W279" s="1">
        <f t="shared" si="34"/>
        <v>1465.2610239810729</v>
      </c>
    </row>
    <row r="280" spans="1:23" x14ac:dyDescent="0.45">
      <c r="A280" t="str">
        <f>Schedule!A280</f>
        <v>2024-04-17</v>
      </c>
      <c r="B280" t="str">
        <f>Schedule!B280</f>
        <v>TOR</v>
      </c>
      <c r="C280" t="str">
        <f>Schedule!C280</f>
        <v>NYY</v>
      </c>
      <c r="D280">
        <f>Schedule!D280</f>
        <v>1536.86484917293</v>
      </c>
      <c r="E280">
        <f>Schedule!E280</f>
        <v>1539.4562396036399</v>
      </c>
      <c r="F280" cm="1">
        <f t="array" ref="F280">_xlfn.XLOOKUP(B280, $T$1:$T279, $V$1:$V279, D280, 0, -1)</f>
        <v>1536.86484917293</v>
      </c>
      <c r="G280" cm="1">
        <f t="array" ref="G280">_xlfn.XLOOKUP(C280, $U$1:$U279, $W$1:$W279, E280, 0, -1)</f>
        <v>1562.9327852564061</v>
      </c>
      <c r="H280">
        <f>Schedule!F280</f>
        <v>-5.5248618784530601E-3</v>
      </c>
      <c r="I280" t="str">
        <f>IF(ISBLANK(Games!D280), "", Games!D280)</f>
        <v/>
      </c>
      <c r="J280" t="str">
        <f>IF(ISBLANK(Games!E280), "", Games!E280)</f>
        <v/>
      </c>
      <c r="K280" t="str">
        <f>IF(ISBLANK(Games!D280), "",VLOOKUP(I280, 'Pitchers Pre-Season'!$B$2:$X$790, 23, FALSE))</f>
        <v/>
      </c>
      <c r="L280" t="str">
        <f>IF(ISBLANK(Games!E280), "",VLOOKUP(J280, 'Pitchers Pre-Season'!$B$2:$X$790, 23, FALSE))</f>
        <v/>
      </c>
      <c r="M280">
        <f>IF(ISBLANK(Games!D280), Calc!F280, F280+K280)</f>
        <v>1536.86484917293</v>
      </c>
      <c r="N280">
        <f>IF(ISBLANK(Games!E280), Calc!G280, G280+L280)</f>
        <v>1562.9327852564061</v>
      </c>
      <c r="O280" s="1">
        <f t="shared" si="28"/>
        <v>0.45979303090751439</v>
      </c>
      <c r="P280" s="1">
        <f t="shared" si="29"/>
        <v>0.54020696909248567</v>
      </c>
      <c r="Q280" s="3" t="str">
        <f>Games!N280</f>
        <v/>
      </c>
      <c r="R280" s="1" t="str">
        <f t="shared" si="30"/>
        <v/>
      </c>
      <c r="S280" s="1" t="str">
        <f>IF(ISBLANK(Games!L280), "",IF(Q280=B280, C280, B280))</f>
        <v/>
      </c>
      <c r="T280" s="1" t="str">
        <f t="shared" si="31"/>
        <v>TOR</v>
      </c>
      <c r="U280" s="1" t="str">
        <f t="shared" si="32"/>
        <v>NYY</v>
      </c>
      <c r="V280" s="1">
        <f t="shared" si="33"/>
        <v>1536.86484917293</v>
      </c>
      <c r="W280" s="1">
        <f t="shared" si="34"/>
        <v>1562.9327852564061</v>
      </c>
    </row>
    <row r="281" spans="1:23" x14ac:dyDescent="0.45">
      <c r="A281" t="str">
        <f>Schedule!A281</f>
        <v>2024-04-17</v>
      </c>
      <c r="B281" t="str">
        <f>Schedule!B281</f>
        <v>LAD</v>
      </c>
      <c r="C281" t="str">
        <f>Schedule!C281</f>
        <v>WAS</v>
      </c>
      <c r="D281">
        <f>Schedule!D281</f>
        <v>1588.6730971234199</v>
      </c>
      <c r="E281">
        <f>Schedule!E281</f>
        <v>1422.7330514932301</v>
      </c>
      <c r="F281" cm="1">
        <f t="array" ref="F281">_xlfn.XLOOKUP(B281, $T$1:$T280, $V$1:$V280, D281, 0, -1)</f>
        <v>1596.6514930600529</v>
      </c>
      <c r="G281" cm="1">
        <f t="array" ref="G281">_xlfn.XLOOKUP(C281, $U$1:$U280, $W$1:$W280, E281, 0, -1)</f>
        <v>1420.7057667976087</v>
      </c>
      <c r="H281">
        <f>Schedule!F281</f>
        <v>4.2654028436019002E-2</v>
      </c>
      <c r="I281" t="str">
        <f>IF(ISBLANK(Games!D281), "", Games!D281)</f>
        <v/>
      </c>
      <c r="J281" t="str">
        <f>IF(ISBLANK(Games!E281), "", Games!E281)</f>
        <v/>
      </c>
      <c r="K281" t="str">
        <f>IF(ISBLANK(Games!D281), "",VLOOKUP(I281, 'Pitchers Pre-Season'!$B$2:$X$790, 23, FALSE))</f>
        <v/>
      </c>
      <c r="L281" t="str">
        <f>IF(ISBLANK(Games!E281), "",VLOOKUP(J281, 'Pitchers Pre-Season'!$B$2:$X$790, 23, FALSE))</f>
        <v/>
      </c>
      <c r="M281">
        <f>IF(ISBLANK(Games!D281), Calc!F281, F281+K281)</f>
        <v>1596.6514930600529</v>
      </c>
      <c r="N281">
        <f>IF(ISBLANK(Games!E281), Calc!G281, G281+L281)</f>
        <v>1420.7057667976087</v>
      </c>
      <c r="O281" s="1">
        <f t="shared" si="28"/>
        <v>0.75489965960195948</v>
      </c>
      <c r="P281" s="1">
        <f t="shared" si="29"/>
        <v>0.2451003403980406</v>
      </c>
      <c r="Q281" s="3" t="str">
        <f>Games!N281</f>
        <v/>
      </c>
      <c r="R281" s="1" t="str">
        <f t="shared" si="30"/>
        <v/>
      </c>
      <c r="S281" s="1" t="str">
        <f>IF(ISBLANK(Games!L281), "",IF(Q281=B281, C281, B281))</f>
        <v/>
      </c>
      <c r="T281" s="1" t="str">
        <f t="shared" si="31"/>
        <v>LAD</v>
      </c>
      <c r="U281" s="1" t="str">
        <f t="shared" si="32"/>
        <v>WAS</v>
      </c>
      <c r="V281" s="1">
        <f t="shared" si="33"/>
        <v>1596.6514930600529</v>
      </c>
      <c r="W281" s="1">
        <f t="shared" si="34"/>
        <v>1420.7057667976087</v>
      </c>
    </row>
    <row r="282" spans="1:23" x14ac:dyDescent="0.45">
      <c r="A282" t="str">
        <f>Schedule!A282</f>
        <v>2024-04-17</v>
      </c>
      <c r="B282" t="str">
        <f>Schedule!B282</f>
        <v>OAK</v>
      </c>
      <c r="C282" t="str">
        <f>Schedule!C282</f>
        <v>STL</v>
      </c>
      <c r="D282">
        <f>Schedule!D282</f>
        <v>1427.1354796158</v>
      </c>
      <c r="E282">
        <f>Schedule!E282</f>
        <v>1506.4629567151301</v>
      </c>
      <c r="F282" cm="1">
        <f t="array" ref="F282">_xlfn.XLOOKUP(B282, $T$1:$T281, $V$1:$V281, D282, 0, -1)</f>
        <v>1410.609331202211</v>
      </c>
      <c r="G282" cm="1">
        <f t="array" ref="G282">_xlfn.XLOOKUP(C282, $U$1:$U281, $W$1:$W281, E282, 0, -1)</f>
        <v>1507.9516916859375</v>
      </c>
      <c r="H282">
        <f>Schedule!F282</f>
        <v>6.2111801242235101E-3</v>
      </c>
      <c r="I282" t="str">
        <f>IF(ISBLANK(Games!D282), "", Games!D282)</f>
        <v/>
      </c>
      <c r="J282" t="str">
        <f>IF(ISBLANK(Games!E282), "", Games!E282)</f>
        <v/>
      </c>
      <c r="K282" t="str">
        <f>IF(ISBLANK(Games!D282), "",VLOOKUP(I282, 'Pitchers Pre-Season'!$B$2:$X$790, 23, FALSE))</f>
        <v/>
      </c>
      <c r="L282" t="str">
        <f>IF(ISBLANK(Games!E282), "",VLOOKUP(J282, 'Pitchers Pre-Season'!$B$2:$X$790, 23, FALSE))</f>
        <v/>
      </c>
      <c r="M282">
        <f>IF(ISBLANK(Games!D282), Calc!F282, F282+K282)</f>
        <v>1410.609331202211</v>
      </c>
      <c r="N282">
        <f>IF(ISBLANK(Games!E282), Calc!G282, G282+L282)</f>
        <v>1507.9516916859375</v>
      </c>
      <c r="O282" s="1">
        <f t="shared" si="28"/>
        <v>0.36657260937162589</v>
      </c>
      <c r="P282" s="1">
        <f t="shared" si="29"/>
        <v>0.63342739062837405</v>
      </c>
      <c r="Q282" s="3" t="str">
        <f>Games!N282</f>
        <v/>
      </c>
      <c r="R282" s="1" t="str">
        <f t="shared" si="30"/>
        <v/>
      </c>
      <c r="S282" s="1" t="str">
        <f>IF(ISBLANK(Games!L282), "",IF(Q282=B282, C282, B282))</f>
        <v/>
      </c>
      <c r="T282" s="1" t="str">
        <f t="shared" si="31"/>
        <v>OAK</v>
      </c>
      <c r="U282" s="1" t="str">
        <f t="shared" si="32"/>
        <v>STL</v>
      </c>
      <c r="V282" s="1">
        <f t="shared" si="33"/>
        <v>1410.609331202211</v>
      </c>
      <c r="W282" s="1">
        <f t="shared" si="34"/>
        <v>1507.9516916859375</v>
      </c>
    </row>
    <row r="283" spans="1:23" x14ac:dyDescent="0.45">
      <c r="A283" t="str">
        <f>Schedule!A283</f>
        <v>2024-04-17</v>
      </c>
      <c r="B283" t="str">
        <f>Schedule!B283</f>
        <v>ARI</v>
      </c>
      <c r="C283" t="str">
        <f>Schedule!C283</f>
        <v>CHC</v>
      </c>
      <c r="D283">
        <f>Schedule!D283</f>
        <v>1517.8440011816001</v>
      </c>
      <c r="E283">
        <f>Schedule!E283</f>
        <v>1514.0316812078199</v>
      </c>
      <c r="F283" cm="1">
        <f t="array" ref="F283">_xlfn.XLOOKUP(B283, $T$1:$T282, $V$1:$V282, D283, 0, -1)</f>
        <v>1516.9891876380354</v>
      </c>
      <c r="G283" cm="1">
        <f t="array" ref="G283">_xlfn.XLOOKUP(C283, $U$1:$U282, $W$1:$W282, E283, 0, -1)</f>
        <v>1510.9500841970262</v>
      </c>
      <c r="H283">
        <f>Schedule!F283</f>
        <v>5.0632911392405201E-2</v>
      </c>
      <c r="I283" t="str">
        <f>IF(ISBLANK(Games!D283), "", Games!D283)</f>
        <v/>
      </c>
      <c r="J283" t="str">
        <f>IF(ISBLANK(Games!E283), "", Games!E283)</f>
        <v/>
      </c>
      <c r="K283" t="str">
        <f>IF(ISBLANK(Games!D283), "",VLOOKUP(I283, 'Pitchers Pre-Season'!$B$2:$X$790, 23, FALSE))</f>
        <v/>
      </c>
      <c r="L283" t="str">
        <f>IF(ISBLANK(Games!E283), "",VLOOKUP(J283, 'Pitchers Pre-Season'!$B$2:$X$790, 23, FALSE))</f>
        <v/>
      </c>
      <c r="M283">
        <f>IF(ISBLANK(Games!D283), Calc!F283, F283+K283)</f>
        <v>1516.9891876380354</v>
      </c>
      <c r="N283">
        <f>IF(ISBLANK(Games!E283), Calc!G283, G283+L283)</f>
        <v>1510.9500841970262</v>
      </c>
      <c r="O283" s="1">
        <f t="shared" si="28"/>
        <v>0.534006549003464</v>
      </c>
      <c r="P283" s="1">
        <f t="shared" si="29"/>
        <v>0.46599345099653589</v>
      </c>
      <c r="Q283" s="3" t="str">
        <f>Games!N283</f>
        <v/>
      </c>
      <c r="R283" s="1" t="str">
        <f t="shared" si="30"/>
        <v/>
      </c>
      <c r="S283" s="1" t="str">
        <f>IF(ISBLANK(Games!L283), "",IF(Q283=B283, C283, B283))</f>
        <v/>
      </c>
      <c r="T283" s="1" t="str">
        <f t="shared" si="31"/>
        <v>ARI</v>
      </c>
      <c r="U283" s="1" t="str">
        <f t="shared" si="32"/>
        <v>CHC</v>
      </c>
      <c r="V283" s="1">
        <f t="shared" si="33"/>
        <v>1516.9891876380354</v>
      </c>
      <c r="W283" s="1">
        <f t="shared" si="34"/>
        <v>1510.9500841970262</v>
      </c>
    </row>
    <row r="284" spans="1:23" x14ac:dyDescent="0.45">
      <c r="A284" t="str">
        <f>Schedule!A284</f>
        <v>2024-04-17</v>
      </c>
      <c r="B284" t="str">
        <f>Schedule!B284</f>
        <v>SEA</v>
      </c>
      <c r="C284" t="str">
        <f>Schedule!C284</f>
        <v>CIN</v>
      </c>
      <c r="D284">
        <f>Schedule!D284</f>
        <v>1526.2027098211199</v>
      </c>
      <c r="E284">
        <f>Schedule!E284</f>
        <v>1496.2510574284499</v>
      </c>
      <c r="F284" cm="1">
        <f t="array" ref="F284">_xlfn.XLOOKUP(B284, $T$1:$T283, $V$1:$V283, D284, 0, -1)</f>
        <v>1518.2292368487947</v>
      </c>
      <c r="G284" cm="1">
        <f t="array" ref="G284">_xlfn.XLOOKUP(C284, $U$1:$U283, $W$1:$W283, E284, 0, -1)</f>
        <v>1513.6155661274754</v>
      </c>
      <c r="H284">
        <f>Schedule!F284</f>
        <v>2.2471910112359699E-2</v>
      </c>
      <c r="I284" t="str">
        <f>IF(ISBLANK(Games!D284), "", Games!D284)</f>
        <v/>
      </c>
      <c r="J284" t="str">
        <f>IF(ISBLANK(Games!E284), "", Games!E284)</f>
        <v/>
      </c>
      <c r="K284" t="str">
        <f>IF(ISBLANK(Games!D284), "",VLOOKUP(I284, 'Pitchers Pre-Season'!$B$2:$X$790, 23, FALSE))</f>
        <v/>
      </c>
      <c r="L284" t="str">
        <f>IF(ISBLANK(Games!E284), "",VLOOKUP(J284, 'Pitchers Pre-Season'!$B$2:$X$790, 23, FALSE))</f>
        <v/>
      </c>
      <c r="M284">
        <f>IF(ISBLANK(Games!D284), Calc!F284, F284+K284)</f>
        <v>1518.2292368487947</v>
      </c>
      <c r="N284">
        <f>IF(ISBLANK(Games!E284), Calc!G284, G284+L284)</f>
        <v>1513.6155661274754</v>
      </c>
      <c r="O284" s="1">
        <f t="shared" si="28"/>
        <v>0.51787517070508837</v>
      </c>
      <c r="P284" s="1">
        <f t="shared" si="29"/>
        <v>0.48212482929491152</v>
      </c>
      <c r="Q284" s="3" t="str">
        <f>Games!N284</f>
        <v/>
      </c>
      <c r="R284" s="1" t="str">
        <f t="shared" si="30"/>
        <v/>
      </c>
      <c r="S284" s="1" t="str">
        <f>IF(ISBLANK(Games!L284), "",IF(Q284=B284, C284, B284))</f>
        <v/>
      </c>
      <c r="T284" s="1" t="str">
        <f t="shared" si="31"/>
        <v>SEA</v>
      </c>
      <c r="U284" s="1" t="str">
        <f t="shared" si="32"/>
        <v>CIN</v>
      </c>
      <c r="V284" s="1">
        <f t="shared" si="33"/>
        <v>1518.2292368487947</v>
      </c>
      <c r="W284" s="1">
        <f t="shared" si="34"/>
        <v>1513.6155661274754</v>
      </c>
    </row>
    <row r="285" spans="1:23" x14ac:dyDescent="0.45">
      <c r="A285" t="str">
        <f>Schedule!A285</f>
        <v>2024-04-17</v>
      </c>
      <c r="B285" t="str">
        <f>Schedule!B285</f>
        <v>PHI</v>
      </c>
      <c r="C285" t="str">
        <f>Schedule!C285</f>
        <v>COL</v>
      </c>
      <c r="D285">
        <f>Schedule!D285</f>
        <v>1537.03223861109</v>
      </c>
      <c r="E285">
        <f>Schedule!E285</f>
        <v>1418.47649220432</v>
      </c>
      <c r="F285" cm="1">
        <f t="array" ref="F285">_xlfn.XLOOKUP(B285, $T$1:$T284, $V$1:$V284, D285, 0, -1)</f>
        <v>1516.0751994709906</v>
      </c>
      <c r="G285" cm="1">
        <f t="array" ref="G285">_xlfn.XLOOKUP(C285, $U$1:$U284, $W$1:$W284, E285, 0, -1)</f>
        <v>1405.4006829938121</v>
      </c>
      <c r="H285">
        <f>Schedule!F285</f>
        <v>8.4745762711864403E-2</v>
      </c>
      <c r="I285" t="str">
        <f>IF(ISBLANK(Games!D285), "", Games!D285)</f>
        <v/>
      </c>
      <c r="J285" t="str">
        <f>IF(ISBLANK(Games!E285), "", Games!E285)</f>
        <v/>
      </c>
      <c r="K285" t="str">
        <f>IF(ISBLANK(Games!D285), "",VLOOKUP(I285, 'Pitchers Pre-Season'!$B$2:$X$790, 23, FALSE))</f>
        <v/>
      </c>
      <c r="L285" t="str">
        <f>IF(ISBLANK(Games!E285), "",VLOOKUP(J285, 'Pitchers Pre-Season'!$B$2:$X$790, 23, FALSE))</f>
        <v/>
      </c>
      <c r="M285">
        <f>IF(ISBLANK(Games!D285), Calc!F285, F285+K285)</f>
        <v>1516.0751994709906</v>
      </c>
      <c r="N285">
        <f>IF(ISBLANK(Games!E285), Calc!G285, G285+L285)</f>
        <v>1405.4006829938121</v>
      </c>
      <c r="O285" s="1">
        <f t="shared" si="28"/>
        <v>0.69646908040848765</v>
      </c>
      <c r="P285" s="1">
        <f t="shared" si="29"/>
        <v>0.30353091959151235</v>
      </c>
      <c r="Q285" s="3" t="str">
        <f>Games!N285</f>
        <v/>
      </c>
      <c r="R285" s="1" t="str">
        <f t="shared" si="30"/>
        <v/>
      </c>
      <c r="S285" s="1" t="str">
        <f>IF(ISBLANK(Games!L285), "",IF(Q285=B285, C285, B285))</f>
        <v/>
      </c>
      <c r="T285" s="1" t="str">
        <f t="shared" si="31"/>
        <v>PHI</v>
      </c>
      <c r="U285" s="1" t="str">
        <f t="shared" si="32"/>
        <v>COL</v>
      </c>
      <c r="V285" s="1">
        <f t="shared" si="33"/>
        <v>1516.0751994709906</v>
      </c>
      <c r="W285" s="1">
        <f t="shared" si="34"/>
        <v>1405.4006829938121</v>
      </c>
    </row>
    <row r="286" spans="1:23" x14ac:dyDescent="0.45">
      <c r="A286" t="str">
        <f>Schedule!A286</f>
        <v>2024-04-17</v>
      </c>
      <c r="B286" t="str">
        <f>Schedule!B286</f>
        <v>TBR</v>
      </c>
      <c r="C286" t="str">
        <f>Schedule!C286</f>
        <v>LAA</v>
      </c>
      <c r="D286">
        <f>Schedule!D286</f>
        <v>1537.2568075547799</v>
      </c>
      <c r="E286">
        <f>Schedule!E286</f>
        <v>1474.3085107648601</v>
      </c>
      <c r="F286" cm="1">
        <f t="array" ref="F286">_xlfn.XLOOKUP(B286, $T$1:$T285, $V$1:$V285, D286, 0, -1)</f>
        <v>1528.0229512954211</v>
      </c>
      <c r="G286" cm="1">
        <f t="array" ref="G286">_xlfn.XLOOKUP(C286, $U$1:$U285, $W$1:$W285, E286, 0, -1)</f>
        <v>1486.8682858001625</v>
      </c>
      <c r="H286">
        <f>Schedule!F286</f>
        <v>0.124324324324324</v>
      </c>
      <c r="I286" t="str">
        <f>IF(ISBLANK(Games!D286), "", Games!D286)</f>
        <v/>
      </c>
      <c r="J286" t="str">
        <f>IF(ISBLANK(Games!E286), "", Games!E286)</f>
        <v/>
      </c>
      <c r="K286" t="str">
        <f>IF(ISBLANK(Games!D286), "",VLOOKUP(I286, 'Pitchers Pre-Season'!$B$2:$X$790, 23, FALSE))</f>
        <v/>
      </c>
      <c r="L286" t="str">
        <f>IF(ISBLANK(Games!E286), "",VLOOKUP(J286, 'Pitchers Pre-Season'!$B$2:$X$790, 23, FALSE))</f>
        <v/>
      </c>
      <c r="M286">
        <f>IF(ISBLANK(Games!D286), Calc!F286, F286+K286)</f>
        <v>1528.0229512954211</v>
      </c>
      <c r="N286">
        <f>IF(ISBLANK(Games!E286), Calc!G286, G286+L286)</f>
        <v>1486.8682858001625</v>
      </c>
      <c r="O286" s="1">
        <f t="shared" si="28"/>
        <v>0.62111303046699284</v>
      </c>
      <c r="P286" s="1">
        <f t="shared" si="29"/>
        <v>0.37888696953300716</v>
      </c>
      <c r="Q286" s="3" t="str">
        <f>Games!N286</f>
        <v/>
      </c>
      <c r="R286" s="1" t="str">
        <f t="shared" si="30"/>
        <v/>
      </c>
      <c r="S286" s="1" t="str">
        <f>IF(ISBLANK(Games!L286), "",IF(Q286=B286, C286, B286))</f>
        <v/>
      </c>
      <c r="T286" s="1" t="str">
        <f t="shared" si="31"/>
        <v>TBR</v>
      </c>
      <c r="U286" s="1" t="str">
        <f t="shared" si="32"/>
        <v>LAA</v>
      </c>
      <c r="V286" s="1">
        <f t="shared" si="33"/>
        <v>1528.0229512954211</v>
      </c>
      <c r="W286" s="1">
        <f t="shared" si="34"/>
        <v>1486.8682858001625</v>
      </c>
    </row>
    <row r="287" spans="1:23" x14ac:dyDescent="0.45">
      <c r="A287" t="str">
        <f>Schedule!A287</f>
        <v>2024-04-17</v>
      </c>
      <c r="B287" t="str">
        <f>Schedule!B287</f>
        <v>BOS</v>
      </c>
      <c r="C287" t="str">
        <f>Schedule!C287</f>
        <v>CLE</v>
      </c>
      <c r="D287">
        <f>Schedule!D287</f>
        <v>1500.26839934439</v>
      </c>
      <c r="E287">
        <f>Schedule!E287</f>
        <v>1503.8938502056101</v>
      </c>
      <c r="F287" cm="1">
        <f t="array" ref="F287">_xlfn.XLOOKUP(B287, $T$1:$T286, $V$1:$V286, D287, 0, -1)</f>
        <v>1500.26839934439</v>
      </c>
      <c r="G287" cm="1">
        <f t="array" ref="G287">_xlfn.XLOOKUP(C287, $U$1:$U286, $W$1:$W286, E287, 0, -1)</f>
        <v>1521.3210808926906</v>
      </c>
      <c r="H287">
        <f>Schedule!F287</f>
        <v>5.1282051282051398E-2</v>
      </c>
      <c r="I287" t="str">
        <f>IF(ISBLANK(Games!D287), "", Games!D287)</f>
        <v/>
      </c>
      <c r="J287" t="str">
        <f>IF(ISBLANK(Games!E287), "", Games!E287)</f>
        <v/>
      </c>
      <c r="K287" t="str">
        <f>IF(ISBLANK(Games!D287), "",VLOOKUP(I287, 'Pitchers Pre-Season'!$B$2:$X$790, 23, FALSE))</f>
        <v/>
      </c>
      <c r="L287" t="str">
        <f>IF(ISBLANK(Games!E287), "",VLOOKUP(J287, 'Pitchers Pre-Season'!$B$2:$X$790, 23, FALSE))</f>
        <v/>
      </c>
      <c r="M287">
        <f>IF(ISBLANK(Games!D287), Calc!F287, F287+K287)</f>
        <v>1500.26839934439</v>
      </c>
      <c r="N287">
        <f>IF(ISBLANK(Games!E287), Calc!G287, G287+L287)</f>
        <v>1521.3210808926906</v>
      </c>
      <c r="O287" s="1">
        <f t="shared" si="28"/>
        <v>0.4953808077909217</v>
      </c>
      <c r="P287" s="1">
        <f t="shared" si="29"/>
        <v>0.50461919220907836</v>
      </c>
      <c r="Q287" s="3" t="str">
        <f>Games!N287</f>
        <v/>
      </c>
      <c r="R287" s="1" t="str">
        <f t="shared" si="30"/>
        <v/>
      </c>
      <c r="S287" s="1" t="str">
        <f>IF(ISBLANK(Games!L287), "",IF(Q287=B287, C287, B287))</f>
        <v/>
      </c>
      <c r="T287" s="1" t="str">
        <f t="shared" si="31"/>
        <v>BOS</v>
      </c>
      <c r="U287" s="1" t="str">
        <f t="shared" si="32"/>
        <v>CLE</v>
      </c>
      <c r="V287" s="1">
        <f t="shared" si="33"/>
        <v>1500.26839934439</v>
      </c>
      <c r="W287" s="1">
        <f t="shared" si="34"/>
        <v>1521.3210808926906</v>
      </c>
    </row>
    <row r="288" spans="1:23" x14ac:dyDescent="0.45">
      <c r="A288" t="str">
        <f>Schedule!A288</f>
        <v>2024-04-18</v>
      </c>
      <c r="B288" t="str">
        <f>Schedule!B288</f>
        <v>TBR</v>
      </c>
      <c r="C288" t="str">
        <f>Schedule!C288</f>
        <v>LAA</v>
      </c>
      <c r="D288">
        <f>Schedule!D288</f>
        <v>1537.2568075547799</v>
      </c>
      <c r="E288">
        <f>Schedule!E288</f>
        <v>1474.3085107648601</v>
      </c>
      <c r="F288" cm="1">
        <f t="array" ref="F288">_xlfn.XLOOKUP(B288, $T$1:$T287, $V$1:$V287, D288, 0, -1)</f>
        <v>1528.0229512954211</v>
      </c>
      <c r="G288" cm="1">
        <f t="array" ref="G288">_xlfn.XLOOKUP(C288, $U$1:$U287, $W$1:$W287, E288, 0, -1)</f>
        <v>1486.8682858001625</v>
      </c>
      <c r="H288">
        <f>Schedule!F288</f>
        <v>0.124324324324324</v>
      </c>
      <c r="I288" t="str">
        <f>IF(ISBLANK(Games!D288), "", Games!D288)</f>
        <v/>
      </c>
      <c r="J288" t="str">
        <f>IF(ISBLANK(Games!E288), "", Games!E288)</f>
        <v/>
      </c>
      <c r="K288" t="str">
        <f>IF(ISBLANK(Games!D288), "",VLOOKUP(I288, 'Pitchers Pre-Season'!$B$2:$X$790, 23, FALSE))</f>
        <v/>
      </c>
      <c r="L288" t="str">
        <f>IF(ISBLANK(Games!E288), "",VLOOKUP(J288, 'Pitchers Pre-Season'!$B$2:$X$790, 23, FALSE))</f>
        <v/>
      </c>
      <c r="M288">
        <f>IF(ISBLANK(Games!D288), Calc!F288, F288+K288)</f>
        <v>1528.0229512954211</v>
      </c>
      <c r="N288">
        <f>IF(ISBLANK(Games!E288), Calc!G288, G288+L288)</f>
        <v>1486.8682858001625</v>
      </c>
      <c r="O288" s="1">
        <f t="shared" si="28"/>
        <v>0.62111303046699284</v>
      </c>
      <c r="P288" s="1">
        <f t="shared" si="29"/>
        <v>0.37888696953300716</v>
      </c>
      <c r="Q288" s="3" t="str">
        <f>Games!N288</f>
        <v/>
      </c>
      <c r="R288" s="1" t="str">
        <f t="shared" si="30"/>
        <v/>
      </c>
      <c r="S288" s="1" t="str">
        <f>IF(ISBLANK(Games!L288), "",IF(Q288=B288, C288, B288))</f>
        <v/>
      </c>
      <c r="T288" s="1" t="str">
        <f t="shared" si="31"/>
        <v>TBR</v>
      </c>
      <c r="U288" s="1" t="str">
        <f t="shared" si="32"/>
        <v>LAA</v>
      </c>
      <c r="V288" s="1">
        <f t="shared" si="33"/>
        <v>1528.0229512954211</v>
      </c>
      <c r="W288" s="1">
        <f t="shared" si="34"/>
        <v>1486.8682858001625</v>
      </c>
    </row>
    <row r="289" spans="1:23" x14ac:dyDescent="0.45">
      <c r="A289" t="str">
        <f>Schedule!A289</f>
        <v>2024-04-18</v>
      </c>
      <c r="B289" t="str">
        <f>Schedule!B289</f>
        <v>DET</v>
      </c>
      <c r="C289" t="str">
        <f>Schedule!C289</f>
        <v>TEX</v>
      </c>
      <c r="D289">
        <f>Schedule!D289</f>
        <v>1477.56939209144</v>
      </c>
      <c r="E289">
        <f>Schedule!E289</f>
        <v>1527.6277566730801</v>
      </c>
      <c r="F289" cm="1">
        <f t="array" ref="F289">_xlfn.XLOOKUP(B289, $T$1:$T288, $V$1:$V288, D289, 0, -1)</f>
        <v>1481.7589766686021</v>
      </c>
      <c r="G289" cm="1">
        <f t="array" ref="G289">_xlfn.XLOOKUP(C289, $U$1:$U288, $W$1:$W288, E289, 0, -1)</f>
        <v>1534.4506247578865</v>
      </c>
      <c r="H289">
        <f>Schedule!F289</f>
        <v>7.6687116564418296E-3</v>
      </c>
      <c r="I289" t="str">
        <f>IF(ISBLANK(Games!D289), "", Games!D289)</f>
        <v/>
      </c>
      <c r="J289" t="str">
        <f>IF(ISBLANK(Games!E289), "", Games!E289)</f>
        <v/>
      </c>
      <c r="K289" t="str">
        <f>IF(ISBLANK(Games!D289), "",VLOOKUP(I289, 'Pitchers Pre-Season'!$B$2:$X$790, 23, FALSE))</f>
        <v/>
      </c>
      <c r="L289" t="str">
        <f>IF(ISBLANK(Games!E289), "",VLOOKUP(J289, 'Pitchers Pre-Season'!$B$2:$X$790, 23, FALSE))</f>
        <v/>
      </c>
      <c r="M289">
        <f>IF(ISBLANK(Games!D289), Calc!F289, F289+K289)</f>
        <v>1481.7589766686021</v>
      </c>
      <c r="N289">
        <f>IF(ISBLANK(Games!E289), Calc!G289, G289+L289)</f>
        <v>1534.4506247578865</v>
      </c>
      <c r="O289" s="1">
        <f t="shared" si="28"/>
        <v>0.42858104745974518</v>
      </c>
      <c r="P289" s="1">
        <f t="shared" si="29"/>
        <v>0.57141895254025477</v>
      </c>
      <c r="Q289" s="3" t="str">
        <f>Games!N289</f>
        <v/>
      </c>
      <c r="R289" s="1" t="str">
        <f t="shared" si="30"/>
        <v/>
      </c>
      <c r="S289" s="1" t="str">
        <f>IF(ISBLANK(Games!L289), "",IF(Q289=B289, C289, B289))</f>
        <v/>
      </c>
      <c r="T289" s="1" t="str">
        <f t="shared" si="31"/>
        <v>DET</v>
      </c>
      <c r="U289" s="1" t="str">
        <f t="shared" si="32"/>
        <v>TEX</v>
      </c>
      <c r="V289" s="1">
        <f t="shared" si="33"/>
        <v>1481.7589766686021</v>
      </c>
      <c r="W289" s="1">
        <f t="shared" si="34"/>
        <v>1534.4506247578865</v>
      </c>
    </row>
    <row r="290" spans="1:23" x14ac:dyDescent="0.45">
      <c r="A290" t="str">
        <f>Schedule!A290</f>
        <v>2024-04-18</v>
      </c>
      <c r="B290" t="str">
        <f>Schedule!B290</f>
        <v>BOS</v>
      </c>
      <c r="C290" t="str">
        <f>Schedule!C290</f>
        <v>CLE</v>
      </c>
      <c r="D290">
        <f>Schedule!D290</f>
        <v>1500.26839934439</v>
      </c>
      <c r="E290">
        <f>Schedule!E290</f>
        <v>1503.8938502056101</v>
      </c>
      <c r="F290" cm="1">
        <f t="array" ref="F290">_xlfn.XLOOKUP(B290, $T$1:$T289, $V$1:$V289, D290, 0, -1)</f>
        <v>1500.26839934439</v>
      </c>
      <c r="G290" cm="1">
        <f t="array" ref="G290">_xlfn.XLOOKUP(C290, $U$1:$U289, $W$1:$W289, E290, 0, -1)</f>
        <v>1521.3210808926906</v>
      </c>
      <c r="H290">
        <f>Schedule!F290</f>
        <v>5.1282051282051398E-2</v>
      </c>
      <c r="I290" t="str">
        <f>IF(ISBLANK(Games!D290), "", Games!D290)</f>
        <v/>
      </c>
      <c r="J290" t="str">
        <f>IF(ISBLANK(Games!E290), "", Games!E290)</f>
        <v/>
      </c>
      <c r="K290" t="str">
        <f>IF(ISBLANK(Games!D290), "",VLOOKUP(I290, 'Pitchers Pre-Season'!$B$2:$X$790, 23, FALSE))</f>
        <v/>
      </c>
      <c r="L290" t="str">
        <f>IF(ISBLANK(Games!E290), "",VLOOKUP(J290, 'Pitchers Pre-Season'!$B$2:$X$790, 23, FALSE))</f>
        <v/>
      </c>
      <c r="M290">
        <f>IF(ISBLANK(Games!D290), Calc!F290, F290+K290)</f>
        <v>1500.26839934439</v>
      </c>
      <c r="N290">
        <f>IF(ISBLANK(Games!E290), Calc!G290, G290+L290)</f>
        <v>1521.3210808926906</v>
      </c>
      <c r="O290" s="1">
        <f t="shared" si="28"/>
        <v>0.4953808077909217</v>
      </c>
      <c r="P290" s="1">
        <f t="shared" si="29"/>
        <v>0.50461919220907836</v>
      </c>
      <c r="Q290" s="3" t="str">
        <f>Games!N290</f>
        <v/>
      </c>
      <c r="R290" s="1" t="str">
        <f t="shared" si="30"/>
        <v/>
      </c>
      <c r="S290" s="1" t="str">
        <f>IF(ISBLANK(Games!L290), "",IF(Q290=B290, C290, B290))</f>
        <v/>
      </c>
      <c r="T290" s="1" t="str">
        <f t="shared" si="31"/>
        <v>BOS</v>
      </c>
      <c r="U290" s="1" t="str">
        <f t="shared" si="32"/>
        <v>CLE</v>
      </c>
      <c r="V290" s="1">
        <f t="shared" si="33"/>
        <v>1500.26839934439</v>
      </c>
      <c r="W290" s="1">
        <f t="shared" si="34"/>
        <v>1521.3210808926906</v>
      </c>
    </row>
    <row r="291" spans="1:23" x14ac:dyDescent="0.45">
      <c r="A291" t="str">
        <f>Schedule!A291</f>
        <v>2024-04-18</v>
      </c>
      <c r="B291" t="str">
        <f>Schedule!B291</f>
        <v>CHC</v>
      </c>
      <c r="C291" t="str">
        <f>Schedule!C291</f>
        <v>MIA</v>
      </c>
      <c r="D291">
        <f>Schedule!D291</f>
        <v>1514.0316812078199</v>
      </c>
      <c r="E291">
        <f>Schedule!E291</f>
        <v>1488.4482383178499</v>
      </c>
      <c r="F291" cm="1">
        <f t="array" ref="F291">_xlfn.XLOOKUP(B291, $T$1:$T290, $V$1:$V290, D291, 0, -1)</f>
        <v>1529.9566441509314</v>
      </c>
      <c r="G291" cm="1">
        <f t="array" ref="G291">_xlfn.XLOOKUP(C291, $U$1:$U290, $W$1:$W290, E291, 0, -1)</f>
        <v>1484.370768699393</v>
      </c>
      <c r="H291">
        <f>Schedule!F291</f>
        <v>4.4585987261146598E-2</v>
      </c>
      <c r="I291" t="str">
        <f>IF(ISBLANK(Games!D291), "", Games!D291)</f>
        <v/>
      </c>
      <c r="J291" t="str">
        <f>IF(ISBLANK(Games!E291), "", Games!E291)</f>
        <v/>
      </c>
      <c r="K291" t="str">
        <f>IF(ISBLANK(Games!D291), "",VLOOKUP(I291, 'Pitchers Pre-Season'!$B$2:$X$790, 23, FALSE))</f>
        <v/>
      </c>
      <c r="L291" t="str">
        <f>IF(ISBLANK(Games!E291), "",VLOOKUP(J291, 'Pitchers Pre-Season'!$B$2:$X$790, 23, FALSE))</f>
        <v/>
      </c>
      <c r="M291">
        <f>IF(ISBLANK(Games!D291), Calc!F291, F291+K291)</f>
        <v>1529.9566441509314</v>
      </c>
      <c r="N291">
        <f>IF(ISBLANK(Games!E291), Calc!G291, G291+L291)</f>
        <v>1484.370768699393</v>
      </c>
      <c r="O291" s="1">
        <f t="shared" si="28"/>
        <v>0.58752245811099879</v>
      </c>
      <c r="P291" s="1">
        <f t="shared" si="29"/>
        <v>0.41247754188900115</v>
      </c>
      <c r="Q291" s="3" t="str">
        <f>Games!N291</f>
        <v/>
      </c>
      <c r="R291" s="1" t="str">
        <f t="shared" si="30"/>
        <v/>
      </c>
      <c r="S291" s="1" t="str">
        <f>IF(ISBLANK(Games!L291), "",IF(Q291=B291, C291, B291))</f>
        <v/>
      </c>
      <c r="T291" s="1" t="str">
        <f t="shared" si="31"/>
        <v>CHC</v>
      </c>
      <c r="U291" s="1" t="str">
        <f t="shared" si="32"/>
        <v>MIA</v>
      </c>
      <c r="V291" s="1">
        <f t="shared" si="33"/>
        <v>1529.9566441509314</v>
      </c>
      <c r="W291" s="1">
        <f t="shared" si="34"/>
        <v>1484.370768699393</v>
      </c>
    </row>
    <row r="292" spans="1:23" x14ac:dyDescent="0.45">
      <c r="A292" t="str">
        <f>Schedule!A292</f>
        <v>2024-04-18</v>
      </c>
      <c r="B292" t="str">
        <f>Schedule!B292</f>
        <v>SFG</v>
      </c>
      <c r="C292" t="str">
        <f>Schedule!C292</f>
        <v>ARI</v>
      </c>
      <c r="D292">
        <f>Schedule!D292</f>
        <v>1501.1235706124401</v>
      </c>
      <c r="E292">
        <f>Schedule!E292</f>
        <v>1517.8440011816001</v>
      </c>
      <c r="F292" cm="1">
        <f t="array" ref="F292">_xlfn.XLOOKUP(B292, $T$1:$T291, $V$1:$V291, D292, 0, -1)</f>
        <v>1506.8907435815931</v>
      </c>
      <c r="G292" cm="1">
        <f t="array" ref="G292">_xlfn.XLOOKUP(C292, $U$1:$U291, $W$1:$W291, E292, 0, -1)</f>
        <v>1515.1384034374826</v>
      </c>
      <c r="H292">
        <f>Schedule!F292</f>
        <v>0.1125</v>
      </c>
      <c r="I292" t="str">
        <f>IF(ISBLANK(Games!D292), "", Games!D292)</f>
        <v/>
      </c>
      <c r="J292" t="str">
        <f>IF(ISBLANK(Games!E292), "", Games!E292)</f>
        <v/>
      </c>
      <c r="K292" t="str">
        <f>IF(ISBLANK(Games!D292), "",VLOOKUP(I292, 'Pitchers Pre-Season'!$B$2:$X$790, 23, FALSE))</f>
        <v/>
      </c>
      <c r="L292" t="str">
        <f>IF(ISBLANK(Games!E292), "",VLOOKUP(J292, 'Pitchers Pre-Season'!$B$2:$X$790, 23, FALSE))</f>
        <v/>
      </c>
      <c r="M292">
        <f>IF(ISBLANK(Games!D292), Calc!F292, F292+K292)</f>
        <v>1506.8907435815931</v>
      </c>
      <c r="N292">
        <f>IF(ISBLANK(Games!E292), Calc!G292, G292+L292)</f>
        <v>1515.1384034374826</v>
      </c>
      <c r="O292" s="1">
        <f t="shared" si="28"/>
        <v>0.54438289240432525</v>
      </c>
      <c r="P292" s="1">
        <f t="shared" si="29"/>
        <v>0.45561710759567475</v>
      </c>
      <c r="Q292" s="3" t="str">
        <f>Games!N292</f>
        <v/>
      </c>
      <c r="R292" s="1" t="str">
        <f t="shared" si="30"/>
        <v/>
      </c>
      <c r="S292" s="1" t="str">
        <f>IF(ISBLANK(Games!L292), "",IF(Q292=B292, C292, B292))</f>
        <v/>
      </c>
      <c r="T292" s="1" t="str">
        <f t="shared" si="31"/>
        <v>SFG</v>
      </c>
      <c r="U292" s="1" t="str">
        <f t="shared" si="32"/>
        <v>ARI</v>
      </c>
      <c r="V292" s="1">
        <f t="shared" si="33"/>
        <v>1506.8907435815931</v>
      </c>
      <c r="W292" s="1">
        <f t="shared" si="34"/>
        <v>1515.1384034374826</v>
      </c>
    </row>
    <row r="293" spans="1:23" x14ac:dyDescent="0.45">
      <c r="A293" t="str">
        <f>Schedule!A293</f>
        <v>2024-04-19</v>
      </c>
      <c r="B293" t="str">
        <f>Schedule!B293</f>
        <v>CHC</v>
      </c>
      <c r="C293" t="str">
        <f>Schedule!C293</f>
        <v>MIA</v>
      </c>
      <c r="D293">
        <f>Schedule!D293</f>
        <v>1514.0316812078199</v>
      </c>
      <c r="E293">
        <f>Schedule!E293</f>
        <v>1488.4482383178499</v>
      </c>
      <c r="F293" cm="1">
        <f t="array" ref="F293">_xlfn.XLOOKUP(B293, $T$1:$T292, $V$1:$V292, D293, 0, -1)</f>
        <v>1529.9566441509314</v>
      </c>
      <c r="G293" cm="1">
        <f t="array" ref="G293">_xlfn.XLOOKUP(C293, $U$1:$U292, $W$1:$W292, E293, 0, -1)</f>
        <v>1484.370768699393</v>
      </c>
      <c r="H293">
        <f>Schedule!F293</f>
        <v>4.4585987261146598E-2</v>
      </c>
      <c r="I293" t="str">
        <f>IF(ISBLANK(Games!D293), "", Games!D293)</f>
        <v/>
      </c>
      <c r="J293" t="str">
        <f>IF(ISBLANK(Games!E293), "", Games!E293)</f>
        <v/>
      </c>
      <c r="K293" t="str">
        <f>IF(ISBLANK(Games!D293), "",VLOOKUP(I293, 'Pitchers Pre-Season'!$B$2:$X$790, 23, FALSE))</f>
        <v/>
      </c>
      <c r="L293" t="str">
        <f>IF(ISBLANK(Games!E293), "",VLOOKUP(J293, 'Pitchers Pre-Season'!$B$2:$X$790, 23, FALSE))</f>
        <v/>
      </c>
      <c r="M293">
        <f>IF(ISBLANK(Games!D293), Calc!F293, F293+K293)</f>
        <v>1529.9566441509314</v>
      </c>
      <c r="N293">
        <f>IF(ISBLANK(Games!E293), Calc!G293, G293+L293)</f>
        <v>1484.370768699393</v>
      </c>
      <c r="O293" s="1">
        <f t="shared" si="28"/>
        <v>0.58752245811099879</v>
      </c>
      <c r="P293" s="1">
        <f t="shared" si="29"/>
        <v>0.41247754188900115</v>
      </c>
      <c r="Q293" s="3" t="str">
        <f>Games!N293</f>
        <v/>
      </c>
      <c r="R293" s="1" t="str">
        <f t="shared" si="30"/>
        <v/>
      </c>
      <c r="S293" s="1" t="str">
        <f>IF(ISBLANK(Games!L293), "",IF(Q293=B293, C293, B293))</f>
        <v/>
      </c>
      <c r="T293" s="1" t="str">
        <f t="shared" si="31"/>
        <v>CHC</v>
      </c>
      <c r="U293" s="1" t="str">
        <f t="shared" si="32"/>
        <v>MIA</v>
      </c>
      <c r="V293" s="1">
        <f t="shared" si="33"/>
        <v>1529.9566441509314</v>
      </c>
      <c r="W293" s="1">
        <f t="shared" si="34"/>
        <v>1484.370768699393</v>
      </c>
    </row>
    <row r="294" spans="1:23" x14ac:dyDescent="0.45">
      <c r="A294" t="str">
        <f>Schedule!A294</f>
        <v>2024-04-19</v>
      </c>
      <c r="B294" t="str">
        <f>Schedule!B294</f>
        <v>CIN</v>
      </c>
      <c r="C294" t="str">
        <f>Schedule!C294</f>
        <v>LAA</v>
      </c>
      <c r="D294">
        <f>Schedule!D294</f>
        <v>1496.2510574284499</v>
      </c>
      <c r="E294">
        <f>Schedule!E294</f>
        <v>1474.3085107648601</v>
      </c>
      <c r="F294" cm="1">
        <f t="array" ref="F294">_xlfn.XLOOKUP(B294, $T$1:$T293, $V$1:$V293, D294, 0, -1)</f>
        <v>1493.1662146218293</v>
      </c>
      <c r="G294" cm="1">
        <f t="array" ref="G294">_xlfn.XLOOKUP(C294, $U$1:$U293, $W$1:$W293, E294, 0, -1)</f>
        <v>1486.8682858001625</v>
      </c>
      <c r="H294">
        <f>Schedule!F294</f>
        <v>-1.38888888888888E-2</v>
      </c>
      <c r="I294" t="str">
        <f>IF(ISBLANK(Games!D294), "", Games!D294)</f>
        <v/>
      </c>
      <c r="J294" t="str">
        <f>IF(ISBLANK(Games!E294), "", Games!E294)</f>
        <v/>
      </c>
      <c r="K294" t="str">
        <f>IF(ISBLANK(Games!D294), "",VLOOKUP(I294, 'Pitchers Pre-Season'!$B$2:$X$790, 23, FALSE))</f>
        <v/>
      </c>
      <c r="L294" t="str">
        <f>IF(ISBLANK(Games!E294), "",VLOOKUP(J294, 'Pitchers Pre-Season'!$B$2:$X$790, 23, FALSE))</f>
        <v/>
      </c>
      <c r="M294">
        <f>IF(ISBLANK(Games!D294), Calc!F294, F294+K294)</f>
        <v>1493.1662146218293</v>
      </c>
      <c r="N294">
        <f>IF(ISBLANK(Games!E294), Calc!G294, G294+L294)</f>
        <v>1486.8682858001625</v>
      </c>
      <c r="O294" s="1">
        <f t="shared" si="28"/>
        <v>0.50211801112199361</v>
      </c>
      <c r="P294" s="1">
        <f t="shared" si="29"/>
        <v>0.49788198887800633</v>
      </c>
      <c r="Q294" s="3" t="str">
        <f>Games!N294</f>
        <v/>
      </c>
      <c r="R294" s="1" t="str">
        <f t="shared" si="30"/>
        <v/>
      </c>
      <c r="S294" s="1" t="str">
        <f>IF(ISBLANK(Games!L294), "",IF(Q294=B294, C294, B294))</f>
        <v/>
      </c>
      <c r="T294" s="1" t="str">
        <f t="shared" si="31"/>
        <v>CIN</v>
      </c>
      <c r="U294" s="1" t="str">
        <f t="shared" si="32"/>
        <v>LAA</v>
      </c>
      <c r="V294" s="1">
        <f t="shared" si="33"/>
        <v>1493.1662146218293</v>
      </c>
      <c r="W294" s="1">
        <f t="shared" si="34"/>
        <v>1486.8682858001625</v>
      </c>
    </row>
    <row r="295" spans="1:23" x14ac:dyDescent="0.45">
      <c r="A295" t="str">
        <f>Schedule!A295</f>
        <v>2024-04-19</v>
      </c>
      <c r="B295" t="str">
        <f>Schedule!B295</f>
        <v>PIT</v>
      </c>
      <c r="C295" t="str">
        <f>Schedule!C295</f>
        <v>BOS</v>
      </c>
      <c r="D295">
        <f>Schedule!D295</f>
        <v>1468.3919248330999</v>
      </c>
      <c r="E295">
        <f>Schedule!E295</f>
        <v>1500.26839934439</v>
      </c>
      <c r="F295" cm="1">
        <f t="array" ref="F295">_xlfn.XLOOKUP(B295, $T$1:$T294, $V$1:$V294, D295, 0, -1)</f>
        <v>1464.4120897083565</v>
      </c>
      <c r="G295" cm="1">
        <f t="array" ref="G295">_xlfn.XLOOKUP(C295, $U$1:$U294, $W$1:$W294, E295, 0, -1)</f>
        <v>1518.233689676287</v>
      </c>
      <c r="H295">
        <f>Schedule!F295</f>
        <v>5.7971014492753603E-2</v>
      </c>
      <c r="I295" t="str">
        <f>IF(ISBLANK(Games!D295), "", Games!D295)</f>
        <v/>
      </c>
      <c r="J295" t="str">
        <f>IF(ISBLANK(Games!E295), "", Games!E295)</f>
        <v/>
      </c>
      <c r="K295" t="str">
        <f>IF(ISBLANK(Games!D295), "",VLOOKUP(I295, 'Pitchers Pre-Season'!$B$2:$X$790, 23, FALSE))</f>
        <v/>
      </c>
      <c r="L295" t="str">
        <f>IF(ISBLANK(Games!E295), "",VLOOKUP(J295, 'Pitchers Pre-Season'!$B$2:$X$790, 23, FALSE))</f>
        <v/>
      </c>
      <c r="M295">
        <f>IF(ISBLANK(Games!D295), Calc!F295, F295+K295)</f>
        <v>1464.4120897083565</v>
      </c>
      <c r="N295">
        <f>IF(ISBLANK(Games!E295), Calc!G295, G295+L295)</f>
        <v>1518.233689676287</v>
      </c>
      <c r="O295" s="1">
        <f t="shared" si="28"/>
        <v>0.45214368608840916</v>
      </c>
      <c r="P295" s="1">
        <f t="shared" si="29"/>
        <v>0.54785631391159084</v>
      </c>
      <c r="Q295" s="3" t="str">
        <f>Games!N295</f>
        <v/>
      </c>
      <c r="R295" s="1" t="str">
        <f t="shared" si="30"/>
        <v/>
      </c>
      <c r="S295" s="1" t="str">
        <f>IF(ISBLANK(Games!L295), "",IF(Q295=B295, C295, B295))</f>
        <v/>
      </c>
      <c r="T295" s="1" t="str">
        <f t="shared" si="31"/>
        <v>PIT</v>
      </c>
      <c r="U295" s="1" t="str">
        <f t="shared" si="32"/>
        <v>BOS</v>
      </c>
      <c r="V295" s="1">
        <f t="shared" si="33"/>
        <v>1464.4120897083565</v>
      </c>
      <c r="W295" s="1">
        <f t="shared" si="34"/>
        <v>1518.233689676287</v>
      </c>
    </row>
    <row r="296" spans="1:23" x14ac:dyDescent="0.45">
      <c r="A296" t="str">
        <f>Schedule!A296</f>
        <v>2024-04-19</v>
      </c>
      <c r="B296" t="str">
        <f>Schedule!B296</f>
        <v>PHI</v>
      </c>
      <c r="C296" t="str">
        <f>Schedule!C296</f>
        <v>CHW</v>
      </c>
      <c r="D296">
        <f>Schedule!D296</f>
        <v>1537.03223861109</v>
      </c>
      <c r="E296">
        <f>Schedule!E296</f>
        <v>1433.33420073452</v>
      </c>
      <c r="F296" cm="1">
        <f t="array" ref="F296">_xlfn.XLOOKUP(B296, $T$1:$T295, $V$1:$V295, D296, 0, -1)</f>
        <v>1516.0751994709906</v>
      </c>
      <c r="G296" cm="1">
        <f t="array" ref="G296">_xlfn.XLOOKUP(C296, $U$1:$U295, $W$1:$W295, E296, 0, -1)</f>
        <v>1425.4820043556863</v>
      </c>
      <c r="H296">
        <f>Schedule!F296</f>
        <v>8.4745762711864403E-2</v>
      </c>
      <c r="I296" t="str">
        <f>IF(ISBLANK(Games!D296), "", Games!D296)</f>
        <v/>
      </c>
      <c r="J296" t="str">
        <f>IF(ISBLANK(Games!E296), "", Games!E296)</f>
        <v/>
      </c>
      <c r="K296" t="str">
        <f>IF(ISBLANK(Games!D296), "",VLOOKUP(I296, 'Pitchers Pre-Season'!$B$2:$X$790, 23, FALSE))</f>
        <v/>
      </c>
      <c r="L296" t="str">
        <f>IF(ISBLANK(Games!E296), "",VLOOKUP(J296, 'Pitchers Pre-Season'!$B$2:$X$790, 23, FALSE))</f>
        <v/>
      </c>
      <c r="M296">
        <f>IF(ISBLANK(Games!D296), Calc!F296, F296+K296)</f>
        <v>1516.0751994709906</v>
      </c>
      <c r="N296">
        <f>IF(ISBLANK(Games!E296), Calc!G296, G296+L296)</f>
        <v>1425.4820043556863</v>
      </c>
      <c r="O296" s="1">
        <f t="shared" si="28"/>
        <v>0.66987047807239686</v>
      </c>
      <c r="P296" s="1">
        <f t="shared" si="29"/>
        <v>0.3301295219276032</v>
      </c>
      <c r="Q296" s="3" t="str">
        <f>Games!N296</f>
        <v/>
      </c>
      <c r="R296" s="1" t="str">
        <f t="shared" si="30"/>
        <v/>
      </c>
      <c r="S296" s="1" t="str">
        <f>IF(ISBLANK(Games!L296), "",IF(Q296=B296, C296, B296))</f>
        <v/>
      </c>
      <c r="T296" s="1" t="str">
        <f t="shared" si="31"/>
        <v>PHI</v>
      </c>
      <c r="U296" s="1" t="str">
        <f t="shared" si="32"/>
        <v>CHW</v>
      </c>
      <c r="V296" s="1">
        <f t="shared" si="33"/>
        <v>1516.0751994709906</v>
      </c>
      <c r="W296" s="1">
        <f t="shared" si="34"/>
        <v>1425.4820043556863</v>
      </c>
    </row>
    <row r="297" spans="1:23" x14ac:dyDescent="0.45">
      <c r="A297" t="str">
        <f>Schedule!A297</f>
        <v>2024-04-19</v>
      </c>
      <c r="B297" t="str">
        <f>Schedule!B297</f>
        <v>WAS</v>
      </c>
      <c r="C297" t="str">
        <f>Schedule!C297</f>
        <v>HOU</v>
      </c>
      <c r="D297">
        <f>Schedule!D297</f>
        <v>1422.7330514932301</v>
      </c>
      <c r="E297">
        <f>Schedule!E297</f>
        <v>1559.22207084247</v>
      </c>
      <c r="F297" cm="1">
        <f t="array" ref="F297">_xlfn.XLOOKUP(B297, $T$1:$T296, $V$1:$V296, D297, 0, -1)</f>
        <v>1419.5380932200808</v>
      </c>
      <c r="G297" cm="1">
        <f t="array" ref="G297">_xlfn.XLOOKUP(C297, $U$1:$U296, $W$1:$W296, E297, 0, -1)</f>
        <v>1554.1885466658973</v>
      </c>
      <c r="H297">
        <f>Schedule!F297</f>
        <v>-4.76190476190477E-2</v>
      </c>
      <c r="I297" t="str">
        <f>IF(ISBLANK(Games!D297), "", Games!D297)</f>
        <v/>
      </c>
      <c r="J297" t="str">
        <f>IF(ISBLANK(Games!E297), "", Games!E297)</f>
        <v/>
      </c>
      <c r="K297" t="str">
        <f>IF(ISBLANK(Games!D297), "",VLOOKUP(I297, 'Pitchers Pre-Season'!$B$2:$X$790, 23, FALSE))</f>
        <v/>
      </c>
      <c r="L297" t="str">
        <f>IF(ISBLANK(Games!E297), "",VLOOKUP(J297, 'Pitchers Pre-Season'!$B$2:$X$790, 23, FALSE))</f>
        <v/>
      </c>
      <c r="M297">
        <f>IF(ISBLANK(Games!D297), Calc!F297, F297+K297)</f>
        <v>1419.5380932200808</v>
      </c>
      <c r="N297">
        <f>IF(ISBLANK(Games!E297), Calc!G297, G297+L297)</f>
        <v>1554.1885466658973</v>
      </c>
      <c r="O297" s="1">
        <f t="shared" si="28"/>
        <v>0.2915651564159441</v>
      </c>
      <c r="P297" s="1">
        <f t="shared" si="29"/>
        <v>0.70843484358405595</v>
      </c>
      <c r="Q297" s="3" t="str">
        <f>Games!N297</f>
        <v/>
      </c>
      <c r="R297" s="1" t="str">
        <f t="shared" si="30"/>
        <v/>
      </c>
      <c r="S297" s="1" t="str">
        <f>IF(ISBLANK(Games!L297), "",IF(Q297=B297, C297, B297))</f>
        <v/>
      </c>
      <c r="T297" s="1" t="str">
        <f t="shared" si="31"/>
        <v>WAS</v>
      </c>
      <c r="U297" s="1" t="str">
        <f t="shared" si="32"/>
        <v>HOU</v>
      </c>
      <c r="V297" s="1">
        <f t="shared" si="33"/>
        <v>1419.5380932200808</v>
      </c>
      <c r="W297" s="1">
        <f t="shared" si="34"/>
        <v>1554.1885466658973</v>
      </c>
    </row>
    <row r="298" spans="1:23" x14ac:dyDescent="0.45">
      <c r="A298" t="str">
        <f>Schedule!A298</f>
        <v>2024-04-19</v>
      </c>
      <c r="B298" t="str">
        <f>Schedule!B298</f>
        <v>NYY</v>
      </c>
      <c r="C298" t="str">
        <f>Schedule!C298</f>
        <v>TBR</v>
      </c>
      <c r="D298">
        <f>Schedule!D298</f>
        <v>1539.4562396036399</v>
      </c>
      <c r="E298">
        <f>Schedule!E298</f>
        <v>1537.2568075547799</v>
      </c>
      <c r="F298" cm="1">
        <f t="array" ref="F298">_xlfn.XLOOKUP(B298, $T$1:$T297, $V$1:$V297, D298, 0, -1)</f>
        <v>1533.7203518335739</v>
      </c>
      <c r="G298" cm="1">
        <f t="array" ref="G298">_xlfn.XLOOKUP(C298, $U$1:$U297, $W$1:$W297, E298, 0, -1)</f>
        <v>1532.6622500113572</v>
      </c>
      <c r="H298">
        <f>Schedule!F298</f>
        <v>9.3922651933701695E-2</v>
      </c>
      <c r="I298" t="str">
        <f>IF(ISBLANK(Games!D298), "", Games!D298)</f>
        <v/>
      </c>
      <c r="J298" t="str">
        <f>IF(ISBLANK(Games!E298), "", Games!E298)</f>
        <v/>
      </c>
      <c r="K298" t="str">
        <f>IF(ISBLANK(Games!D298), "",VLOOKUP(I298, 'Pitchers Pre-Season'!$B$2:$X$790, 23, FALSE))</f>
        <v/>
      </c>
      <c r="L298" t="str">
        <f>IF(ISBLANK(Games!E298), "",VLOOKUP(J298, 'Pitchers Pre-Season'!$B$2:$X$790, 23, FALSE))</f>
        <v/>
      </c>
      <c r="M298">
        <f>IF(ISBLANK(Games!D298), Calc!F298, F298+K298)</f>
        <v>1533.7203518335739</v>
      </c>
      <c r="N298">
        <f>IF(ISBLANK(Games!E298), Calc!G298, G298+L298)</f>
        <v>1532.6622500113572</v>
      </c>
      <c r="O298" s="1">
        <f t="shared" si="28"/>
        <v>0.54848405218586549</v>
      </c>
      <c r="P298" s="1">
        <f t="shared" si="29"/>
        <v>0.45151594781413462</v>
      </c>
      <c r="Q298" s="3" t="str">
        <f>Games!N298</f>
        <v/>
      </c>
      <c r="R298" s="1" t="str">
        <f t="shared" si="30"/>
        <v/>
      </c>
      <c r="S298" s="1" t="str">
        <f>IF(ISBLANK(Games!L298), "",IF(Q298=B298, C298, B298))</f>
        <v/>
      </c>
      <c r="T298" s="1" t="str">
        <f t="shared" si="31"/>
        <v>NYY</v>
      </c>
      <c r="U298" s="1" t="str">
        <f t="shared" si="32"/>
        <v>TBR</v>
      </c>
      <c r="V298" s="1">
        <f t="shared" si="33"/>
        <v>1533.7203518335739</v>
      </c>
      <c r="W298" s="1">
        <f t="shared" si="34"/>
        <v>1532.6622500113572</v>
      </c>
    </row>
    <row r="299" spans="1:23" x14ac:dyDescent="0.45">
      <c r="A299" t="str">
        <f>Schedule!A299</f>
        <v>2024-04-19</v>
      </c>
      <c r="B299" t="str">
        <f>Schedule!B299</f>
        <v>CLE</v>
      </c>
      <c r="C299" t="str">
        <f>Schedule!C299</f>
        <v>OAK</v>
      </c>
      <c r="D299">
        <f>Schedule!D299</f>
        <v>1503.8938502056101</v>
      </c>
      <c r="E299">
        <f>Schedule!E299</f>
        <v>1427.1354796158</v>
      </c>
      <c r="F299" cm="1">
        <f t="array" ref="F299">_xlfn.XLOOKUP(B299, $T$1:$T298, $V$1:$V298, D299, 0, -1)</f>
        <v>1503.8938502056101</v>
      </c>
      <c r="G299" cm="1">
        <f t="array" ref="G299">_xlfn.XLOOKUP(C299, $U$1:$U298, $W$1:$W298, E299, 0, -1)</f>
        <v>1422.9458950386379</v>
      </c>
      <c r="H299">
        <f>Schedule!F299</f>
        <v>4.7619047619047603E-2</v>
      </c>
      <c r="I299" t="str">
        <f>IF(ISBLANK(Games!D299), "", Games!D299)</f>
        <v/>
      </c>
      <c r="J299" t="str">
        <f>IF(ISBLANK(Games!E299), "", Games!E299)</f>
        <v/>
      </c>
      <c r="K299" t="str">
        <f>IF(ISBLANK(Games!D299), "",VLOOKUP(I299, 'Pitchers Pre-Season'!$B$2:$X$790, 23, FALSE))</f>
        <v/>
      </c>
      <c r="L299" t="str">
        <f>IF(ISBLANK(Games!E299), "",VLOOKUP(J299, 'Pitchers Pre-Season'!$B$2:$X$790, 23, FALSE))</f>
        <v/>
      </c>
      <c r="M299">
        <f>IF(ISBLANK(Games!D299), Calc!F299, F299+K299)</f>
        <v>1503.8938502056101</v>
      </c>
      <c r="N299">
        <f>IF(ISBLANK(Games!E299), Calc!G299, G299+L299)</f>
        <v>1422.9458950386379</v>
      </c>
      <c r="O299" s="1">
        <f t="shared" si="28"/>
        <v>0.63823991169599137</v>
      </c>
      <c r="P299" s="1">
        <f t="shared" si="29"/>
        <v>0.36176008830400874</v>
      </c>
      <c r="Q299" s="3" t="str">
        <f>Games!N299</f>
        <v/>
      </c>
      <c r="R299" s="1" t="str">
        <f t="shared" si="30"/>
        <v/>
      </c>
      <c r="S299" s="1" t="str">
        <f>IF(ISBLANK(Games!L299), "",IF(Q299=B299, C299, B299))</f>
        <v/>
      </c>
      <c r="T299" s="1" t="str">
        <f t="shared" si="31"/>
        <v>CLE</v>
      </c>
      <c r="U299" s="1" t="str">
        <f t="shared" si="32"/>
        <v>OAK</v>
      </c>
      <c r="V299" s="1">
        <f t="shared" si="33"/>
        <v>1503.8938502056101</v>
      </c>
      <c r="W299" s="1">
        <f t="shared" si="34"/>
        <v>1422.9458950386379</v>
      </c>
    </row>
    <row r="300" spans="1:23" x14ac:dyDescent="0.45">
      <c r="A300" t="str">
        <f>Schedule!A300</f>
        <v>2024-04-19</v>
      </c>
      <c r="B300" t="str">
        <f>Schedule!B300</f>
        <v>ATL</v>
      </c>
      <c r="C300" t="str">
        <f>Schedule!C300</f>
        <v>TEX</v>
      </c>
      <c r="D300">
        <f>Schedule!D300</f>
        <v>1590.545270505</v>
      </c>
      <c r="E300">
        <f>Schedule!E300</f>
        <v>1527.6277566730801</v>
      </c>
      <c r="F300" cm="1">
        <f t="array" ref="F300">_xlfn.XLOOKUP(B300, $T$1:$T299, $V$1:$V299, D300, 0, -1)</f>
        <v>1593.2508682491175</v>
      </c>
      <c r="G300" cm="1">
        <f t="array" ref="G300">_xlfn.XLOOKUP(C300, $U$1:$U299, $W$1:$W299, E300, 0, -1)</f>
        <v>1534.4506247578865</v>
      </c>
      <c r="H300">
        <f>Schedule!F300</f>
        <v>4.3902439024390297E-2</v>
      </c>
      <c r="I300" t="str">
        <f>IF(ISBLANK(Games!D300), "", Games!D300)</f>
        <v/>
      </c>
      <c r="J300" t="str">
        <f>IF(ISBLANK(Games!E300), "", Games!E300)</f>
        <v/>
      </c>
      <c r="K300" t="str">
        <f>IF(ISBLANK(Games!D300), "",VLOOKUP(I300, 'Pitchers Pre-Season'!$B$2:$X$790, 23, FALSE))</f>
        <v/>
      </c>
      <c r="L300" t="str">
        <f>IF(ISBLANK(Games!E300), "",VLOOKUP(J300, 'Pitchers Pre-Season'!$B$2:$X$790, 23, FALSE))</f>
        <v/>
      </c>
      <c r="M300">
        <f>IF(ISBLANK(Games!D300), Calc!F300, F300+K300)</f>
        <v>1593.2508682491175</v>
      </c>
      <c r="N300">
        <f>IF(ISBLANK(Games!E300), Calc!G300, G300+L300)</f>
        <v>1534.4506247578865</v>
      </c>
      <c r="O300" s="1">
        <f t="shared" si="28"/>
        <v>0.60577281176068987</v>
      </c>
      <c r="P300" s="1">
        <f t="shared" si="29"/>
        <v>0.39422718823931013</v>
      </c>
      <c r="Q300" s="3" t="str">
        <f>Games!N300</f>
        <v/>
      </c>
      <c r="R300" s="1" t="str">
        <f t="shared" si="30"/>
        <v/>
      </c>
      <c r="S300" s="1" t="str">
        <f>IF(ISBLANK(Games!L300), "",IF(Q300=B300, C300, B300))</f>
        <v/>
      </c>
      <c r="T300" s="1" t="str">
        <f t="shared" si="31"/>
        <v>ATL</v>
      </c>
      <c r="U300" s="1" t="str">
        <f t="shared" si="32"/>
        <v>TEX</v>
      </c>
      <c r="V300" s="1">
        <f t="shared" si="33"/>
        <v>1593.2508682491175</v>
      </c>
      <c r="W300" s="1">
        <f t="shared" si="34"/>
        <v>1534.4506247578865</v>
      </c>
    </row>
    <row r="301" spans="1:23" x14ac:dyDescent="0.45">
      <c r="A301" t="str">
        <f>Schedule!A301</f>
        <v>2024-04-19</v>
      </c>
      <c r="B301" t="str">
        <f>Schedule!B301</f>
        <v>KCR</v>
      </c>
      <c r="C301" t="str">
        <f>Schedule!C301</f>
        <v>BAL</v>
      </c>
      <c r="D301">
        <f>Schedule!D301</f>
        <v>1455.5883504191299</v>
      </c>
      <c r="E301">
        <f>Schedule!E301</f>
        <v>1535.1075395159701</v>
      </c>
      <c r="F301" cm="1">
        <f t="array" ref="F301">_xlfn.XLOOKUP(B301, $T$1:$T300, $V$1:$V300, D301, 0, -1)</f>
        <v>1459.3647323881944</v>
      </c>
      <c r="G301" cm="1">
        <f t="array" ref="G301">_xlfn.XLOOKUP(C301, $U$1:$U300, $W$1:$W300, E301, 0, -1)</f>
        <v>1539.0873746407135</v>
      </c>
      <c r="H301">
        <f>Schedule!F301</f>
        <v>0.19008264462809901</v>
      </c>
      <c r="I301" t="str">
        <f>IF(ISBLANK(Games!D301), "", Games!D301)</f>
        <v/>
      </c>
      <c r="J301" t="str">
        <f>IF(ISBLANK(Games!E301), "", Games!E301)</f>
        <v/>
      </c>
      <c r="K301" t="str">
        <f>IF(ISBLANK(Games!D301), "",VLOOKUP(I301, 'Pitchers Pre-Season'!$B$2:$X$790, 23, FALSE))</f>
        <v/>
      </c>
      <c r="L301" t="str">
        <f>IF(ISBLANK(Games!E301), "",VLOOKUP(J301, 'Pitchers Pre-Season'!$B$2:$X$790, 23, FALSE))</f>
        <v/>
      </c>
      <c r="M301">
        <f>IF(ISBLANK(Games!D301), Calc!F301, F301+K301)</f>
        <v>1459.3647323881944</v>
      </c>
      <c r="N301">
        <f>IF(ISBLANK(Games!E301), Calc!G301, G301+L301)</f>
        <v>1539.0873746407135</v>
      </c>
      <c r="O301" s="1">
        <f t="shared" si="28"/>
        <v>0.48228328400723591</v>
      </c>
      <c r="P301" s="1">
        <f t="shared" si="29"/>
        <v>0.51771671599276414</v>
      </c>
      <c r="Q301" s="3" t="str">
        <f>Games!N301</f>
        <v/>
      </c>
      <c r="R301" s="1" t="str">
        <f t="shared" si="30"/>
        <v/>
      </c>
      <c r="S301" s="1" t="str">
        <f>IF(ISBLANK(Games!L301), "",IF(Q301=B301, C301, B301))</f>
        <v/>
      </c>
      <c r="T301" s="1" t="str">
        <f t="shared" si="31"/>
        <v>KCR</v>
      </c>
      <c r="U301" s="1" t="str">
        <f t="shared" si="32"/>
        <v>BAL</v>
      </c>
      <c r="V301" s="1">
        <f t="shared" si="33"/>
        <v>1459.3647323881944</v>
      </c>
      <c r="W301" s="1">
        <f t="shared" si="34"/>
        <v>1539.0873746407135</v>
      </c>
    </row>
    <row r="302" spans="1:23" x14ac:dyDescent="0.45">
      <c r="A302" t="str">
        <f>Schedule!A302</f>
        <v>2024-04-19</v>
      </c>
      <c r="B302" t="str">
        <f>Schedule!B302</f>
        <v>MIN</v>
      </c>
      <c r="C302" t="str">
        <f>Schedule!C302</f>
        <v>DET</v>
      </c>
      <c r="D302">
        <f>Schedule!D302</f>
        <v>1535.44519643647</v>
      </c>
      <c r="E302">
        <f>Schedule!E302</f>
        <v>1477.56939209144</v>
      </c>
      <c r="F302" cm="1">
        <f t="array" ref="F302">_xlfn.XLOOKUP(B302, $T$1:$T301, $V$1:$V301, D302, 0, -1)</f>
        <v>1529.2726034226744</v>
      </c>
      <c r="G302" cm="1">
        <f t="array" ref="G302">_xlfn.XLOOKUP(C302, $U$1:$U301, $W$1:$W301, E302, 0, -1)</f>
        <v>1495.7868779460348</v>
      </c>
      <c r="H302">
        <f>Schedule!F302</f>
        <v>0.12727272727272701</v>
      </c>
      <c r="I302" t="str">
        <f>IF(ISBLANK(Games!D302), "", Games!D302)</f>
        <v/>
      </c>
      <c r="J302" t="str">
        <f>IF(ISBLANK(Games!E302), "", Games!E302)</f>
        <v/>
      </c>
      <c r="K302" t="str">
        <f>IF(ISBLANK(Games!D302), "",VLOOKUP(I302, 'Pitchers Pre-Season'!$B$2:$X$790, 23, FALSE))</f>
        <v/>
      </c>
      <c r="L302" t="str">
        <f>IF(ISBLANK(Games!E302), "",VLOOKUP(J302, 'Pitchers Pre-Season'!$B$2:$X$790, 23, FALSE))</f>
        <v/>
      </c>
      <c r="M302">
        <f>IF(ISBLANK(Games!D302), Calc!F302, F302+K302)</f>
        <v>1529.2726034226744</v>
      </c>
      <c r="N302">
        <f>IF(ISBLANK(Games!E302), Calc!G302, G302+L302)</f>
        <v>1495.7868779460348</v>
      </c>
      <c r="O302" s="1">
        <f t="shared" si="28"/>
        <v>0.61167753624362875</v>
      </c>
      <c r="P302" s="1">
        <f t="shared" si="29"/>
        <v>0.38832246375637125</v>
      </c>
      <c r="Q302" s="3" t="str">
        <f>Games!N302</f>
        <v/>
      </c>
      <c r="R302" s="1" t="str">
        <f t="shared" si="30"/>
        <v/>
      </c>
      <c r="S302" s="1" t="str">
        <f>IF(ISBLANK(Games!L302), "",IF(Q302=B302, C302, B302))</f>
        <v/>
      </c>
      <c r="T302" s="1" t="str">
        <f t="shared" si="31"/>
        <v>MIN</v>
      </c>
      <c r="U302" s="1" t="str">
        <f t="shared" si="32"/>
        <v>DET</v>
      </c>
      <c r="V302" s="1">
        <f t="shared" si="33"/>
        <v>1529.2726034226744</v>
      </c>
      <c r="W302" s="1">
        <f t="shared" si="34"/>
        <v>1495.7868779460348</v>
      </c>
    </row>
    <row r="303" spans="1:23" x14ac:dyDescent="0.45">
      <c r="A303" t="str">
        <f>Schedule!A303</f>
        <v>2024-04-19</v>
      </c>
      <c r="B303" t="str">
        <f>Schedule!B303</f>
        <v>STL</v>
      </c>
      <c r="C303" t="str">
        <f>Schedule!C303</f>
        <v>MIL</v>
      </c>
      <c r="D303">
        <f>Schedule!D303</f>
        <v>1506.4629567151301</v>
      </c>
      <c r="E303">
        <f>Schedule!E303</f>
        <v>1511.74507850229</v>
      </c>
      <c r="F303" cm="1">
        <f t="array" ref="F303">_xlfn.XLOOKUP(B303, $T$1:$T302, $V$1:$V302, D303, 0, -1)</f>
        <v>1510.540426333587</v>
      </c>
      <c r="G303" cm="1">
        <f t="array" ref="G303">_xlfn.XLOOKUP(C303, $U$1:$U302, $W$1:$W302, E303, 0, -1)</f>
        <v>1527.5334034496079</v>
      </c>
      <c r="H303">
        <f>Schedule!F303</f>
        <v>7.3170731707316999E-2</v>
      </c>
      <c r="I303" t="str">
        <f>IF(ISBLANK(Games!D303), "", Games!D303)</f>
        <v/>
      </c>
      <c r="J303" t="str">
        <f>IF(ISBLANK(Games!E303), "", Games!E303)</f>
        <v/>
      </c>
      <c r="K303" t="str">
        <f>IF(ISBLANK(Games!D303), "",VLOOKUP(I303, 'Pitchers Pre-Season'!$B$2:$X$790, 23, FALSE))</f>
        <v/>
      </c>
      <c r="L303" t="str">
        <f>IF(ISBLANK(Games!E303), "",VLOOKUP(J303, 'Pitchers Pre-Season'!$B$2:$X$790, 23, FALSE))</f>
        <v/>
      </c>
      <c r="M303">
        <f>IF(ISBLANK(Games!D303), Calc!F303, F303+K303)</f>
        <v>1510.540426333587</v>
      </c>
      <c r="N303">
        <f>IF(ISBLANK(Games!E303), Calc!G303, G303+L303)</f>
        <v>1527.5334034496079</v>
      </c>
      <c r="O303" s="1">
        <f t="shared" si="28"/>
        <v>0.51214998732706307</v>
      </c>
      <c r="P303" s="1">
        <f t="shared" si="29"/>
        <v>0.48785001267293676</v>
      </c>
      <c r="Q303" s="3" t="str">
        <f>Games!N303</f>
        <v/>
      </c>
      <c r="R303" s="1" t="str">
        <f t="shared" si="30"/>
        <v/>
      </c>
      <c r="S303" s="1" t="str">
        <f>IF(ISBLANK(Games!L303), "",IF(Q303=B303, C303, B303))</f>
        <v/>
      </c>
      <c r="T303" s="1" t="str">
        <f t="shared" si="31"/>
        <v>STL</v>
      </c>
      <c r="U303" s="1" t="str">
        <f t="shared" si="32"/>
        <v>MIL</v>
      </c>
      <c r="V303" s="1">
        <f t="shared" si="33"/>
        <v>1510.540426333587</v>
      </c>
      <c r="W303" s="1">
        <f t="shared" si="34"/>
        <v>1527.5334034496079</v>
      </c>
    </row>
    <row r="304" spans="1:23" x14ac:dyDescent="0.45">
      <c r="A304" t="str">
        <f>Schedule!A304</f>
        <v>2024-04-19</v>
      </c>
      <c r="B304" t="str">
        <f>Schedule!B304</f>
        <v>COL</v>
      </c>
      <c r="C304" t="str">
        <f>Schedule!C304</f>
        <v>SEA</v>
      </c>
      <c r="D304">
        <f>Schedule!D304</f>
        <v>1418.47649220432</v>
      </c>
      <c r="E304">
        <f>Schedule!E304</f>
        <v>1526.2027098211199</v>
      </c>
      <c r="F304" cm="1">
        <f t="array" ref="F304">_xlfn.XLOOKUP(B304, $T$1:$T303, $V$1:$V303, D304, 0, -1)</f>
        <v>1423.0710497477428</v>
      </c>
      <c r="G304" cm="1">
        <f t="array" ref="G304">_xlfn.XLOOKUP(C304, $U$1:$U303, $W$1:$W303, E304, 0, -1)</f>
        <v>1521.2700100017432</v>
      </c>
      <c r="H304">
        <f>Schedule!F304</f>
        <v>0.22834645669291301</v>
      </c>
      <c r="I304" t="str">
        <f>IF(ISBLANK(Games!D304), "", Games!D304)</f>
        <v/>
      </c>
      <c r="J304" t="str">
        <f>IF(ISBLANK(Games!E304), "", Games!E304)</f>
        <v/>
      </c>
      <c r="K304" t="str">
        <f>IF(ISBLANK(Games!D304), "",VLOOKUP(I304, 'Pitchers Pre-Season'!$B$2:$X$790, 23, FALSE))</f>
        <v/>
      </c>
      <c r="L304" t="str">
        <f>IF(ISBLANK(Games!E304), "",VLOOKUP(J304, 'Pitchers Pre-Season'!$B$2:$X$790, 23, FALSE))</f>
        <v/>
      </c>
      <c r="M304">
        <f>IF(ISBLANK(Games!D304), Calc!F304, F304+K304)</f>
        <v>1423.0710497477428</v>
      </c>
      <c r="N304">
        <f>IF(ISBLANK(Games!E304), Calc!G304, G304+L304)</f>
        <v>1521.2700100017432</v>
      </c>
      <c r="O304" s="1">
        <f t="shared" si="28"/>
        <v>0.47650019107785541</v>
      </c>
      <c r="P304" s="1">
        <f t="shared" si="29"/>
        <v>0.52349980892214465</v>
      </c>
      <c r="Q304" s="3" t="str">
        <f>Games!N304</f>
        <v/>
      </c>
      <c r="R304" s="1" t="str">
        <f t="shared" si="30"/>
        <v/>
      </c>
      <c r="S304" s="1" t="str">
        <f>IF(ISBLANK(Games!L304), "",IF(Q304=B304, C304, B304))</f>
        <v/>
      </c>
      <c r="T304" s="1" t="str">
        <f t="shared" si="31"/>
        <v>COL</v>
      </c>
      <c r="U304" s="1" t="str">
        <f t="shared" si="32"/>
        <v>SEA</v>
      </c>
      <c r="V304" s="1">
        <f t="shared" si="33"/>
        <v>1423.0710497477428</v>
      </c>
      <c r="W304" s="1">
        <f t="shared" si="34"/>
        <v>1521.2700100017432</v>
      </c>
    </row>
    <row r="305" spans="1:23" x14ac:dyDescent="0.45">
      <c r="A305" t="str">
        <f>Schedule!A305</f>
        <v>2024-04-19</v>
      </c>
      <c r="B305" t="str">
        <f>Schedule!B305</f>
        <v>SDP</v>
      </c>
      <c r="C305" t="str">
        <f>Schedule!C305</f>
        <v>TOR</v>
      </c>
      <c r="D305">
        <f>Schedule!D305</f>
        <v>1513.7838452168801</v>
      </c>
      <c r="E305">
        <f>Schedule!E305</f>
        <v>1536.86484917293</v>
      </c>
      <c r="F305" cm="1">
        <f t="array" ref="F305">_xlfn.XLOOKUP(B305, $T$1:$T304, $V$1:$V304, D305, 0, -1)</f>
        <v>1502.9671207118124</v>
      </c>
      <c r="G305" cm="1">
        <f t="array" ref="G305">_xlfn.XLOOKUP(C305, $U$1:$U304, $W$1:$W304, E305, 0, -1)</f>
        <v>1549.5770225833428</v>
      </c>
      <c r="H305">
        <f>Schedule!F305</f>
        <v>2.9239766081871298E-2</v>
      </c>
      <c r="I305" t="str">
        <f>IF(ISBLANK(Games!D305), "", Games!D305)</f>
        <v/>
      </c>
      <c r="J305" t="str">
        <f>IF(ISBLANK(Games!E305), "", Games!E305)</f>
        <v/>
      </c>
      <c r="K305" t="str">
        <f>IF(ISBLANK(Games!D305), "",VLOOKUP(I305, 'Pitchers Pre-Season'!$B$2:$X$790, 23, FALSE))</f>
        <v/>
      </c>
      <c r="L305" t="str">
        <f>IF(ISBLANK(Games!E305), "",VLOOKUP(J305, 'Pitchers Pre-Season'!$B$2:$X$790, 23, FALSE))</f>
        <v/>
      </c>
      <c r="M305">
        <f>IF(ISBLANK(Games!D305), Calc!F305, F305+K305)</f>
        <v>1502.9671207118124</v>
      </c>
      <c r="N305">
        <f>IF(ISBLANK(Games!E305), Calc!G305, G305+L305)</f>
        <v>1549.5770225833428</v>
      </c>
      <c r="O305" s="1">
        <f t="shared" si="28"/>
        <v>0.44794236862279652</v>
      </c>
      <c r="P305" s="1">
        <f t="shared" si="29"/>
        <v>0.55205763137720354</v>
      </c>
      <c r="Q305" s="3" t="str">
        <f>Games!N305</f>
        <v/>
      </c>
      <c r="R305" s="1" t="str">
        <f t="shared" si="30"/>
        <v/>
      </c>
      <c r="S305" s="1" t="str">
        <f>IF(ISBLANK(Games!L305), "",IF(Q305=B305, C305, B305))</f>
        <v/>
      </c>
      <c r="T305" s="1" t="str">
        <f t="shared" si="31"/>
        <v>SDP</v>
      </c>
      <c r="U305" s="1" t="str">
        <f t="shared" si="32"/>
        <v>TOR</v>
      </c>
      <c r="V305" s="1">
        <f t="shared" si="33"/>
        <v>1502.9671207118124</v>
      </c>
      <c r="W305" s="1">
        <f t="shared" si="34"/>
        <v>1549.5770225833428</v>
      </c>
    </row>
    <row r="306" spans="1:23" x14ac:dyDescent="0.45">
      <c r="A306" t="str">
        <f>Schedule!A306</f>
        <v>2024-04-19</v>
      </c>
      <c r="B306" t="str">
        <f>Schedule!B306</f>
        <v>LAD</v>
      </c>
      <c r="C306" t="str">
        <f>Schedule!C306</f>
        <v>NYM</v>
      </c>
      <c r="D306">
        <f>Schedule!D306</f>
        <v>1588.6730971234199</v>
      </c>
      <c r="E306">
        <f>Schedule!E306</f>
        <v>1505.1761432511801</v>
      </c>
      <c r="F306" cm="1">
        <f t="array" ref="F306">_xlfn.XLOOKUP(B306, $T$1:$T305, $V$1:$V305, D306, 0, -1)</f>
        <v>1596.6514930600529</v>
      </c>
      <c r="G306" cm="1">
        <f t="array" ref="G306">_xlfn.XLOOKUP(C306, $U$1:$U305, $W$1:$W305, E306, 0, -1)</f>
        <v>1510.288270753422</v>
      </c>
      <c r="H306">
        <f>Schedule!F306</f>
        <v>4.2654028436019002E-2</v>
      </c>
      <c r="I306" t="str">
        <f>IF(ISBLANK(Games!D306), "", Games!D306)</f>
        <v/>
      </c>
      <c r="J306" t="str">
        <f>IF(ISBLANK(Games!E306), "", Games!E306)</f>
        <v/>
      </c>
      <c r="K306" t="str">
        <f>IF(ISBLANK(Games!D306), "",VLOOKUP(I306, 'Pitchers Pre-Season'!$B$2:$X$790, 23, FALSE))</f>
        <v/>
      </c>
      <c r="L306" t="str">
        <f>IF(ISBLANK(Games!E306), "",VLOOKUP(J306, 'Pitchers Pre-Season'!$B$2:$X$790, 23, FALSE))</f>
        <v/>
      </c>
      <c r="M306">
        <f>IF(ISBLANK(Games!D306), Calc!F306, F306+K306)</f>
        <v>1596.6514930600529</v>
      </c>
      <c r="N306">
        <f>IF(ISBLANK(Games!E306), Calc!G306, G306+L306)</f>
        <v>1510.288270753422</v>
      </c>
      <c r="O306" s="1">
        <f t="shared" si="28"/>
        <v>0.64311556850848084</v>
      </c>
      <c r="P306" s="1">
        <f t="shared" si="29"/>
        <v>0.35688443149151916</v>
      </c>
      <c r="Q306" s="3" t="str">
        <f>Games!N306</f>
        <v/>
      </c>
      <c r="R306" s="1" t="str">
        <f t="shared" si="30"/>
        <v/>
      </c>
      <c r="S306" s="1" t="str">
        <f>IF(ISBLANK(Games!L306), "",IF(Q306=B306, C306, B306))</f>
        <v/>
      </c>
      <c r="T306" s="1" t="str">
        <f t="shared" si="31"/>
        <v>LAD</v>
      </c>
      <c r="U306" s="1" t="str">
        <f t="shared" si="32"/>
        <v>NYM</v>
      </c>
      <c r="V306" s="1">
        <f t="shared" si="33"/>
        <v>1596.6514930600529</v>
      </c>
      <c r="W306" s="1">
        <f t="shared" si="34"/>
        <v>1510.288270753422</v>
      </c>
    </row>
    <row r="307" spans="1:23" x14ac:dyDescent="0.45">
      <c r="A307" t="str">
        <f>Schedule!A307</f>
        <v>2024-04-19</v>
      </c>
      <c r="B307" t="str">
        <f>Schedule!B307</f>
        <v>SFG</v>
      </c>
      <c r="C307" t="str">
        <f>Schedule!C307</f>
        <v>ARI</v>
      </c>
      <c r="D307">
        <f>Schedule!D307</f>
        <v>1501.1235706124401</v>
      </c>
      <c r="E307">
        <f>Schedule!E307</f>
        <v>1517.8440011816001</v>
      </c>
      <c r="F307" cm="1">
        <f t="array" ref="F307">_xlfn.XLOOKUP(B307, $T$1:$T306, $V$1:$V306, D307, 0, -1)</f>
        <v>1506.8907435815931</v>
      </c>
      <c r="G307" cm="1">
        <f t="array" ref="G307">_xlfn.XLOOKUP(C307, $U$1:$U306, $W$1:$W306, E307, 0, -1)</f>
        <v>1515.1384034374826</v>
      </c>
      <c r="H307">
        <f>Schedule!F307</f>
        <v>0.1125</v>
      </c>
      <c r="I307" t="str">
        <f>IF(ISBLANK(Games!D307), "", Games!D307)</f>
        <v/>
      </c>
      <c r="J307" t="str">
        <f>IF(ISBLANK(Games!E307), "", Games!E307)</f>
        <v/>
      </c>
      <c r="K307" t="str">
        <f>IF(ISBLANK(Games!D307), "",VLOOKUP(I307, 'Pitchers Pre-Season'!$B$2:$X$790, 23, FALSE))</f>
        <v/>
      </c>
      <c r="L307" t="str">
        <f>IF(ISBLANK(Games!E307), "",VLOOKUP(J307, 'Pitchers Pre-Season'!$B$2:$X$790, 23, FALSE))</f>
        <v/>
      </c>
      <c r="M307">
        <f>IF(ISBLANK(Games!D307), Calc!F307, F307+K307)</f>
        <v>1506.8907435815931</v>
      </c>
      <c r="N307">
        <f>IF(ISBLANK(Games!E307), Calc!G307, G307+L307)</f>
        <v>1515.1384034374826</v>
      </c>
      <c r="O307" s="1">
        <f t="shared" si="28"/>
        <v>0.54438289240432525</v>
      </c>
      <c r="P307" s="1">
        <f t="shared" si="29"/>
        <v>0.45561710759567475</v>
      </c>
      <c r="Q307" s="3" t="str">
        <f>Games!N307</f>
        <v/>
      </c>
      <c r="R307" s="1" t="str">
        <f t="shared" si="30"/>
        <v/>
      </c>
      <c r="S307" s="1" t="str">
        <f>IF(ISBLANK(Games!L307), "",IF(Q307=B307, C307, B307))</f>
        <v/>
      </c>
      <c r="T307" s="1" t="str">
        <f t="shared" si="31"/>
        <v>SFG</v>
      </c>
      <c r="U307" s="1" t="str">
        <f t="shared" si="32"/>
        <v>ARI</v>
      </c>
      <c r="V307" s="1">
        <f t="shared" si="33"/>
        <v>1506.8907435815931</v>
      </c>
      <c r="W307" s="1">
        <f t="shared" si="34"/>
        <v>1515.1384034374826</v>
      </c>
    </row>
    <row r="308" spans="1:23" x14ac:dyDescent="0.45">
      <c r="A308" t="str">
        <f>Schedule!A308</f>
        <v>2024-04-20</v>
      </c>
      <c r="B308" t="str">
        <f>Schedule!B308</f>
        <v>NYY</v>
      </c>
      <c r="C308" t="str">
        <f>Schedule!C308</f>
        <v>TBR</v>
      </c>
      <c r="D308">
        <f>Schedule!D308</f>
        <v>1539.4562396036399</v>
      </c>
      <c r="E308">
        <f>Schedule!E308</f>
        <v>1537.2568075547799</v>
      </c>
      <c r="F308" cm="1">
        <f t="array" ref="F308">_xlfn.XLOOKUP(B308, $T$1:$T307, $V$1:$V307, D308, 0, -1)</f>
        <v>1533.7203518335739</v>
      </c>
      <c r="G308" cm="1">
        <f t="array" ref="G308">_xlfn.XLOOKUP(C308, $U$1:$U307, $W$1:$W307, E308, 0, -1)</f>
        <v>1532.6622500113572</v>
      </c>
      <c r="H308">
        <f>Schedule!F308</f>
        <v>9.3922651933701695E-2</v>
      </c>
      <c r="I308" t="str">
        <f>IF(ISBLANK(Games!D308), "", Games!D308)</f>
        <v/>
      </c>
      <c r="J308" t="str">
        <f>IF(ISBLANK(Games!E308), "", Games!E308)</f>
        <v/>
      </c>
      <c r="K308" t="str">
        <f>IF(ISBLANK(Games!D308), "",VLOOKUP(I308, 'Pitchers Pre-Season'!$B$2:$X$790, 23, FALSE))</f>
        <v/>
      </c>
      <c r="L308" t="str">
        <f>IF(ISBLANK(Games!E308), "",VLOOKUP(J308, 'Pitchers Pre-Season'!$B$2:$X$790, 23, FALSE))</f>
        <v/>
      </c>
      <c r="M308">
        <f>IF(ISBLANK(Games!D308), Calc!F308, F308+K308)</f>
        <v>1533.7203518335739</v>
      </c>
      <c r="N308">
        <f>IF(ISBLANK(Games!E308), Calc!G308, G308+L308)</f>
        <v>1532.6622500113572</v>
      </c>
      <c r="O308" s="1">
        <f t="shared" si="28"/>
        <v>0.54848405218586549</v>
      </c>
      <c r="P308" s="1">
        <f t="shared" si="29"/>
        <v>0.45151594781413462</v>
      </c>
      <c r="Q308" s="3" t="str">
        <f>Games!N308</f>
        <v/>
      </c>
      <c r="R308" s="1" t="str">
        <f t="shared" si="30"/>
        <v/>
      </c>
      <c r="S308" s="1" t="str">
        <f>IF(ISBLANK(Games!L308), "",IF(Q308=B308, C308, B308))</f>
        <v/>
      </c>
      <c r="T308" s="1" t="str">
        <f t="shared" si="31"/>
        <v>NYY</v>
      </c>
      <c r="U308" s="1" t="str">
        <f t="shared" si="32"/>
        <v>TBR</v>
      </c>
      <c r="V308" s="1">
        <f t="shared" si="33"/>
        <v>1533.7203518335739</v>
      </c>
      <c r="W308" s="1">
        <f t="shared" si="34"/>
        <v>1532.6622500113572</v>
      </c>
    </row>
    <row r="309" spans="1:23" x14ac:dyDescent="0.45">
      <c r="A309" t="str">
        <f>Schedule!A309</f>
        <v>2024-04-20</v>
      </c>
      <c r="B309" t="str">
        <f>Schedule!B309</f>
        <v>MIN</v>
      </c>
      <c r="C309" t="str">
        <f>Schedule!C309</f>
        <v>DET</v>
      </c>
      <c r="D309">
        <f>Schedule!D309</f>
        <v>1535.44519643647</v>
      </c>
      <c r="E309">
        <f>Schedule!E309</f>
        <v>1477.56939209144</v>
      </c>
      <c r="F309" cm="1">
        <f t="array" ref="F309">_xlfn.XLOOKUP(B309, $T$1:$T308, $V$1:$V308, D309, 0, -1)</f>
        <v>1529.2726034226744</v>
      </c>
      <c r="G309" cm="1">
        <f t="array" ref="G309">_xlfn.XLOOKUP(C309, $U$1:$U308, $W$1:$W308, E309, 0, -1)</f>
        <v>1495.7868779460348</v>
      </c>
      <c r="H309">
        <f>Schedule!F309</f>
        <v>0.12727272727272701</v>
      </c>
      <c r="I309" t="str">
        <f>IF(ISBLANK(Games!D309), "", Games!D309)</f>
        <v/>
      </c>
      <c r="J309" t="str">
        <f>IF(ISBLANK(Games!E309), "", Games!E309)</f>
        <v/>
      </c>
      <c r="K309" t="str">
        <f>IF(ISBLANK(Games!D309), "",VLOOKUP(I309, 'Pitchers Pre-Season'!$B$2:$X$790, 23, FALSE))</f>
        <v/>
      </c>
      <c r="L309" t="str">
        <f>IF(ISBLANK(Games!E309), "",VLOOKUP(J309, 'Pitchers Pre-Season'!$B$2:$X$790, 23, FALSE))</f>
        <v/>
      </c>
      <c r="M309">
        <f>IF(ISBLANK(Games!D309), Calc!F309, F309+K309)</f>
        <v>1529.2726034226744</v>
      </c>
      <c r="N309">
        <f>IF(ISBLANK(Games!E309), Calc!G309, G309+L309)</f>
        <v>1495.7868779460348</v>
      </c>
      <c r="O309" s="1">
        <f t="shared" si="28"/>
        <v>0.61167753624362875</v>
      </c>
      <c r="P309" s="1">
        <f t="shared" si="29"/>
        <v>0.38832246375637125</v>
      </c>
      <c r="Q309" s="3" t="str">
        <f>Games!N309</f>
        <v/>
      </c>
      <c r="R309" s="1" t="str">
        <f t="shared" si="30"/>
        <v/>
      </c>
      <c r="S309" s="1" t="str">
        <f>IF(ISBLANK(Games!L309), "",IF(Q309=B309, C309, B309))</f>
        <v/>
      </c>
      <c r="T309" s="1" t="str">
        <f t="shared" si="31"/>
        <v>MIN</v>
      </c>
      <c r="U309" s="1" t="str">
        <f t="shared" si="32"/>
        <v>DET</v>
      </c>
      <c r="V309" s="1">
        <f t="shared" si="33"/>
        <v>1529.2726034226744</v>
      </c>
      <c r="W309" s="1">
        <f t="shared" si="34"/>
        <v>1495.7868779460348</v>
      </c>
    </row>
    <row r="310" spans="1:23" x14ac:dyDescent="0.45">
      <c r="A310" t="str">
        <f>Schedule!A310</f>
        <v>2024-04-20</v>
      </c>
      <c r="B310" t="str">
        <f>Schedule!B310</f>
        <v>STL</v>
      </c>
      <c r="C310" t="str">
        <f>Schedule!C310</f>
        <v>MIL</v>
      </c>
      <c r="D310">
        <f>Schedule!D310</f>
        <v>1506.4629567151301</v>
      </c>
      <c r="E310">
        <f>Schedule!E310</f>
        <v>1511.74507850229</v>
      </c>
      <c r="F310" cm="1">
        <f t="array" ref="F310">_xlfn.XLOOKUP(B310, $T$1:$T309, $V$1:$V309, D310, 0, -1)</f>
        <v>1510.540426333587</v>
      </c>
      <c r="G310" cm="1">
        <f t="array" ref="G310">_xlfn.XLOOKUP(C310, $U$1:$U309, $W$1:$W309, E310, 0, -1)</f>
        <v>1527.5334034496079</v>
      </c>
      <c r="H310">
        <f>Schedule!F310</f>
        <v>7.3170731707316999E-2</v>
      </c>
      <c r="I310" t="str">
        <f>IF(ISBLANK(Games!D310), "", Games!D310)</f>
        <v/>
      </c>
      <c r="J310" t="str">
        <f>IF(ISBLANK(Games!E310), "", Games!E310)</f>
        <v/>
      </c>
      <c r="K310" t="str">
        <f>IF(ISBLANK(Games!D310), "",VLOOKUP(I310, 'Pitchers Pre-Season'!$B$2:$X$790, 23, FALSE))</f>
        <v/>
      </c>
      <c r="L310" t="str">
        <f>IF(ISBLANK(Games!E310), "",VLOOKUP(J310, 'Pitchers Pre-Season'!$B$2:$X$790, 23, FALSE))</f>
        <v/>
      </c>
      <c r="M310">
        <f>IF(ISBLANK(Games!D310), Calc!F310, F310+K310)</f>
        <v>1510.540426333587</v>
      </c>
      <c r="N310">
        <f>IF(ISBLANK(Games!E310), Calc!G310, G310+L310)</f>
        <v>1527.5334034496079</v>
      </c>
      <c r="O310" s="1">
        <f t="shared" si="28"/>
        <v>0.51214998732706307</v>
      </c>
      <c r="P310" s="1">
        <f t="shared" si="29"/>
        <v>0.48785001267293676</v>
      </c>
      <c r="Q310" s="3" t="str">
        <f>Games!N310</f>
        <v/>
      </c>
      <c r="R310" s="1" t="str">
        <f t="shared" si="30"/>
        <v/>
      </c>
      <c r="S310" s="1" t="str">
        <f>IF(ISBLANK(Games!L310), "",IF(Q310=B310, C310, B310))</f>
        <v/>
      </c>
      <c r="T310" s="1" t="str">
        <f t="shared" si="31"/>
        <v>STL</v>
      </c>
      <c r="U310" s="1" t="str">
        <f t="shared" si="32"/>
        <v>MIL</v>
      </c>
      <c r="V310" s="1">
        <f t="shared" si="33"/>
        <v>1510.540426333587</v>
      </c>
      <c r="W310" s="1">
        <f t="shared" si="34"/>
        <v>1527.5334034496079</v>
      </c>
    </row>
    <row r="311" spans="1:23" x14ac:dyDescent="0.45">
      <c r="A311" t="str">
        <f>Schedule!A311</f>
        <v>2024-04-20</v>
      </c>
      <c r="B311" t="str">
        <f>Schedule!B311</f>
        <v>CHC</v>
      </c>
      <c r="C311" t="str">
        <f>Schedule!C311</f>
        <v>MIA</v>
      </c>
      <c r="D311">
        <f>Schedule!D311</f>
        <v>1514.0316812078199</v>
      </c>
      <c r="E311">
        <f>Schedule!E311</f>
        <v>1488.4482383178499</v>
      </c>
      <c r="F311" cm="1">
        <f t="array" ref="F311">_xlfn.XLOOKUP(B311, $T$1:$T310, $V$1:$V310, D311, 0, -1)</f>
        <v>1529.9566441509314</v>
      </c>
      <c r="G311" cm="1">
        <f t="array" ref="G311">_xlfn.XLOOKUP(C311, $U$1:$U310, $W$1:$W310, E311, 0, -1)</f>
        <v>1484.370768699393</v>
      </c>
      <c r="H311">
        <f>Schedule!F311</f>
        <v>4.4585987261146598E-2</v>
      </c>
      <c r="I311" t="str">
        <f>IF(ISBLANK(Games!D311), "", Games!D311)</f>
        <v/>
      </c>
      <c r="J311" t="str">
        <f>IF(ISBLANK(Games!E311), "", Games!E311)</f>
        <v/>
      </c>
      <c r="K311" t="str">
        <f>IF(ISBLANK(Games!D311), "",VLOOKUP(I311, 'Pitchers Pre-Season'!$B$2:$X$790, 23, FALSE))</f>
        <v/>
      </c>
      <c r="L311" t="str">
        <f>IF(ISBLANK(Games!E311), "",VLOOKUP(J311, 'Pitchers Pre-Season'!$B$2:$X$790, 23, FALSE))</f>
        <v/>
      </c>
      <c r="M311">
        <f>IF(ISBLANK(Games!D311), Calc!F311, F311+K311)</f>
        <v>1529.9566441509314</v>
      </c>
      <c r="N311">
        <f>IF(ISBLANK(Games!E311), Calc!G311, G311+L311)</f>
        <v>1484.370768699393</v>
      </c>
      <c r="O311" s="1">
        <f t="shared" si="28"/>
        <v>0.58752245811099879</v>
      </c>
      <c r="P311" s="1">
        <f t="shared" si="29"/>
        <v>0.41247754188900115</v>
      </c>
      <c r="Q311" s="3" t="str">
        <f>Games!N311</f>
        <v/>
      </c>
      <c r="R311" s="1" t="str">
        <f t="shared" si="30"/>
        <v/>
      </c>
      <c r="S311" s="1" t="str">
        <f>IF(ISBLANK(Games!L311), "",IF(Q311=B311, C311, B311))</f>
        <v/>
      </c>
      <c r="T311" s="1" t="str">
        <f t="shared" si="31"/>
        <v>CHC</v>
      </c>
      <c r="U311" s="1" t="str">
        <f t="shared" si="32"/>
        <v>MIA</v>
      </c>
      <c r="V311" s="1">
        <f t="shared" si="33"/>
        <v>1529.9566441509314</v>
      </c>
      <c r="W311" s="1">
        <f t="shared" si="34"/>
        <v>1484.370768699393</v>
      </c>
    </row>
    <row r="312" spans="1:23" x14ac:dyDescent="0.45">
      <c r="A312" t="str">
        <f>Schedule!A312</f>
        <v>2024-04-20</v>
      </c>
      <c r="B312" t="str">
        <f>Schedule!B312</f>
        <v>WAS</v>
      </c>
      <c r="C312" t="str">
        <f>Schedule!C312</f>
        <v>HOU</v>
      </c>
      <c r="D312">
        <f>Schedule!D312</f>
        <v>1422.7330514932301</v>
      </c>
      <c r="E312">
        <f>Schedule!E312</f>
        <v>1559.22207084247</v>
      </c>
      <c r="F312" cm="1">
        <f t="array" ref="F312">_xlfn.XLOOKUP(B312, $T$1:$T311, $V$1:$V311, D312, 0, -1)</f>
        <v>1419.5380932200808</v>
      </c>
      <c r="G312" cm="1">
        <f t="array" ref="G312">_xlfn.XLOOKUP(C312, $U$1:$U311, $W$1:$W311, E312, 0, -1)</f>
        <v>1554.1885466658973</v>
      </c>
      <c r="H312">
        <f>Schedule!F312</f>
        <v>-4.76190476190477E-2</v>
      </c>
      <c r="I312" t="str">
        <f>IF(ISBLANK(Games!D312), "", Games!D312)</f>
        <v/>
      </c>
      <c r="J312" t="str">
        <f>IF(ISBLANK(Games!E312), "", Games!E312)</f>
        <v/>
      </c>
      <c r="K312" t="str">
        <f>IF(ISBLANK(Games!D312), "",VLOOKUP(I312, 'Pitchers Pre-Season'!$B$2:$X$790, 23, FALSE))</f>
        <v/>
      </c>
      <c r="L312" t="str">
        <f>IF(ISBLANK(Games!E312), "",VLOOKUP(J312, 'Pitchers Pre-Season'!$B$2:$X$790, 23, FALSE))</f>
        <v/>
      </c>
      <c r="M312">
        <f>IF(ISBLANK(Games!D312), Calc!F312, F312+K312)</f>
        <v>1419.5380932200808</v>
      </c>
      <c r="N312">
        <f>IF(ISBLANK(Games!E312), Calc!G312, G312+L312)</f>
        <v>1554.1885466658973</v>
      </c>
      <c r="O312" s="1">
        <f t="shared" si="28"/>
        <v>0.2915651564159441</v>
      </c>
      <c r="P312" s="1">
        <f t="shared" si="29"/>
        <v>0.70843484358405595</v>
      </c>
      <c r="Q312" s="3" t="str">
        <f>Games!N312</f>
        <v/>
      </c>
      <c r="R312" s="1" t="str">
        <f t="shared" si="30"/>
        <v/>
      </c>
      <c r="S312" s="1" t="str">
        <f>IF(ISBLANK(Games!L312), "",IF(Q312=B312, C312, B312))</f>
        <v/>
      </c>
      <c r="T312" s="1" t="str">
        <f t="shared" si="31"/>
        <v>WAS</v>
      </c>
      <c r="U312" s="1" t="str">
        <f t="shared" si="32"/>
        <v>HOU</v>
      </c>
      <c r="V312" s="1">
        <f t="shared" si="33"/>
        <v>1419.5380932200808</v>
      </c>
      <c r="W312" s="1">
        <f t="shared" si="34"/>
        <v>1554.1885466658973</v>
      </c>
    </row>
    <row r="313" spans="1:23" x14ac:dyDescent="0.45">
      <c r="A313" t="str">
        <f>Schedule!A313</f>
        <v>2024-04-20</v>
      </c>
      <c r="B313" t="str">
        <f>Schedule!B313</f>
        <v>LAD</v>
      </c>
      <c r="C313" t="str">
        <f>Schedule!C313</f>
        <v>NYM</v>
      </c>
      <c r="D313">
        <f>Schedule!D313</f>
        <v>1588.6730971234199</v>
      </c>
      <c r="E313">
        <f>Schedule!E313</f>
        <v>1505.1761432511801</v>
      </c>
      <c r="F313" cm="1">
        <f t="array" ref="F313">_xlfn.XLOOKUP(B313, $T$1:$T312, $V$1:$V312, D313, 0, -1)</f>
        <v>1596.6514930600529</v>
      </c>
      <c r="G313" cm="1">
        <f t="array" ref="G313">_xlfn.XLOOKUP(C313, $U$1:$U312, $W$1:$W312, E313, 0, -1)</f>
        <v>1510.288270753422</v>
      </c>
      <c r="H313">
        <f>Schedule!F313</f>
        <v>4.2654028436019002E-2</v>
      </c>
      <c r="I313" t="str">
        <f>IF(ISBLANK(Games!D313), "", Games!D313)</f>
        <v/>
      </c>
      <c r="J313" t="str">
        <f>IF(ISBLANK(Games!E313), "", Games!E313)</f>
        <v/>
      </c>
      <c r="K313" t="str">
        <f>IF(ISBLANK(Games!D313), "",VLOOKUP(I313, 'Pitchers Pre-Season'!$B$2:$X$790, 23, FALSE))</f>
        <v/>
      </c>
      <c r="L313" t="str">
        <f>IF(ISBLANK(Games!E313), "",VLOOKUP(J313, 'Pitchers Pre-Season'!$B$2:$X$790, 23, FALSE))</f>
        <v/>
      </c>
      <c r="M313">
        <f>IF(ISBLANK(Games!D313), Calc!F313, F313+K313)</f>
        <v>1596.6514930600529</v>
      </c>
      <c r="N313">
        <f>IF(ISBLANK(Games!E313), Calc!G313, G313+L313)</f>
        <v>1510.288270753422</v>
      </c>
      <c r="O313" s="1">
        <f t="shared" si="28"/>
        <v>0.64311556850848084</v>
      </c>
      <c r="P313" s="1">
        <f t="shared" si="29"/>
        <v>0.35688443149151916</v>
      </c>
      <c r="Q313" s="3" t="str">
        <f>Games!N313</f>
        <v/>
      </c>
      <c r="R313" s="1" t="str">
        <f t="shared" si="30"/>
        <v/>
      </c>
      <c r="S313" s="1" t="str">
        <f>IF(ISBLANK(Games!L313), "",IF(Q313=B313, C313, B313))</f>
        <v/>
      </c>
      <c r="T313" s="1" t="str">
        <f t="shared" si="31"/>
        <v>LAD</v>
      </c>
      <c r="U313" s="1" t="str">
        <f t="shared" si="32"/>
        <v>NYM</v>
      </c>
      <c r="V313" s="1">
        <f t="shared" si="33"/>
        <v>1596.6514930600529</v>
      </c>
      <c r="W313" s="1">
        <f t="shared" si="34"/>
        <v>1510.288270753422</v>
      </c>
    </row>
    <row r="314" spans="1:23" x14ac:dyDescent="0.45">
      <c r="A314" t="str">
        <f>Schedule!A314</f>
        <v>2024-04-20</v>
      </c>
      <c r="B314" t="str">
        <f>Schedule!B314</f>
        <v>PIT</v>
      </c>
      <c r="C314" t="str">
        <f>Schedule!C314</f>
        <v>BOS</v>
      </c>
      <c r="D314">
        <f>Schedule!D314</f>
        <v>1468.3919248330999</v>
      </c>
      <c r="E314">
        <f>Schedule!E314</f>
        <v>1500.26839934439</v>
      </c>
      <c r="F314" cm="1">
        <f t="array" ref="F314">_xlfn.XLOOKUP(B314, $T$1:$T313, $V$1:$V313, D314, 0, -1)</f>
        <v>1464.4120897083565</v>
      </c>
      <c r="G314" cm="1">
        <f t="array" ref="G314">_xlfn.XLOOKUP(C314, $U$1:$U313, $W$1:$W313, E314, 0, -1)</f>
        <v>1518.233689676287</v>
      </c>
      <c r="H314">
        <f>Schedule!F314</f>
        <v>5.7971014492753603E-2</v>
      </c>
      <c r="I314" t="str">
        <f>IF(ISBLANK(Games!D314), "", Games!D314)</f>
        <v/>
      </c>
      <c r="J314" t="str">
        <f>IF(ISBLANK(Games!E314), "", Games!E314)</f>
        <v/>
      </c>
      <c r="K314" t="str">
        <f>IF(ISBLANK(Games!D314), "",VLOOKUP(I314, 'Pitchers Pre-Season'!$B$2:$X$790, 23, FALSE))</f>
        <v/>
      </c>
      <c r="L314" t="str">
        <f>IF(ISBLANK(Games!E314), "",VLOOKUP(J314, 'Pitchers Pre-Season'!$B$2:$X$790, 23, FALSE))</f>
        <v/>
      </c>
      <c r="M314">
        <f>IF(ISBLANK(Games!D314), Calc!F314, F314+K314)</f>
        <v>1464.4120897083565</v>
      </c>
      <c r="N314">
        <f>IF(ISBLANK(Games!E314), Calc!G314, G314+L314)</f>
        <v>1518.233689676287</v>
      </c>
      <c r="O314" s="1">
        <f t="shared" si="28"/>
        <v>0.45214368608840916</v>
      </c>
      <c r="P314" s="1">
        <f t="shared" si="29"/>
        <v>0.54785631391159084</v>
      </c>
      <c r="Q314" s="3" t="str">
        <f>Games!N314</f>
        <v/>
      </c>
      <c r="R314" s="1" t="str">
        <f t="shared" si="30"/>
        <v/>
      </c>
      <c r="S314" s="1" t="str">
        <f>IF(ISBLANK(Games!L314), "",IF(Q314=B314, C314, B314))</f>
        <v/>
      </c>
      <c r="T314" s="1" t="str">
        <f t="shared" si="31"/>
        <v>PIT</v>
      </c>
      <c r="U314" s="1" t="str">
        <f t="shared" si="32"/>
        <v>BOS</v>
      </c>
      <c r="V314" s="1">
        <f t="shared" si="33"/>
        <v>1464.4120897083565</v>
      </c>
      <c r="W314" s="1">
        <f t="shared" si="34"/>
        <v>1518.233689676287</v>
      </c>
    </row>
    <row r="315" spans="1:23" x14ac:dyDescent="0.45">
      <c r="A315" t="str">
        <f>Schedule!A315</f>
        <v>2024-04-20</v>
      </c>
      <c r="B315" t="str">
        <f>Schedule!B315</f>
        <v>SFG</v>
      </c>
      <c r="C315" t="str">
        <f>Schedule!C315</f>
        <v>ARI</v>
      </c>
      <c r="D315">
        <f>Schedule!D315</f>
        <v>1501.1235706124401</v>
      </c>
      <c r="E315">
        <f>Schedule!E315</f>
        <v>1517.8440011816001</v>
      </c>
      <c r="F315" cm="1">
        <f t="array" ref="F315">_xlfn.XLOOKUP(B315, $T$1:$T314, $V$1:$V314, D315, 0, -1)</f>
        <v>1506.8907435815931</v>
      </c>
      <c r="G315" cm="1">
        <f t="array" ref="G315">_xlfn.XLOOKUP(C315, $U$1:$U314, $W$1:$W314, E315, 0, -1)</f>
        <v>1515.1384034374826</v>
      </c>
      <c r="H315">
        <f>Schedule!F315</f>
        <v>0.1125</v>
      </c>
      <c r="I315" t="str">
        <f>IF(ISBLANK(Games!D315), "", Games!D315)</f>
        <v/>
      </c>
      <c r="J315" t="str">
        <f>IF(ISBLANK(Games!E315), "", Games!E315)</f>
        <v/>
      </c>
      <c r="K315" t="str">
        <f>IF(ISBLANK(Games!D315), "",VLOOKUP(I315, 'Pitchers Pre-Season'!$B$2:$X$790, 23, FALSE))</f>
        <v/>
      </c>
      <c r="L315" t="str">
        <f>IF(ISBLANK(Games!E315), "",VLOOKUP(J315, 'Pitchers Pre-Season'!$B$2:$X$790, 23, FALSE))</f>
        <v/>
      </c>
      <c r="M315">
        <f>IF(ISBLANK(Games!D315), Calc!F315, F315+K315)</f>
        <v>1506.8907435815931</v>
      </c>
      <c r="N315">
        <f>IF(ISBLANK(Games!E315), Calc!G315, G315+L315)</f>
        <v>1515.1384034374826</v>
      </c>
      <c r="O315" s="1">
        <f t="shared" si="28"/>
        <v>0.54438289240432525</v>
      </c>
      <c r="P315" s="1">
        <f t="shared" si="29"/>
        <v>0.45561710759567475</v>
      </c>
      <c r="Q315" s="3" t="str">
        <f>Games!N315</f>
        <v/>
      </c>
      <c r="R315" s="1" t="str">
        <f t="shared" si="30"/>
        <v/>
      </c>
      <c r="S315" s="1" t="str">
        <f>IF(ISBLANK(Games!L315), "",IF(Q315=B315, C315, B315))</f>
        <v/>
      </c>
      <c r="T315" s="1" t="str">
        <f t="shared" si="31"/>
        <v>SFG</v>
      </c>
      <c r="U315" s="1" t="str">
        <f t="shared" si="32"/>
        <v>ARI</v>
      </c>
      <c r="V315" s="1">
        <f t="shared" si="33"/>
        <v>1506.8907435815931</v>
      </c>
      <c r="W315" s="1">
        <f t="shared" si="34"/>
        <v>1515.1384034374826</v>
      </c>
    </row>
    <row r="316" spans="1:23" x14ac:dyDescent="0.45">
      <c r="A316" t="str">
        <f>Schedule!A316</f>
        <v>2024-04-20</v>
      </c>
      <c r="B316" t="str">
        <f>Schedule!B316</f>
        <v>PHI</v>
      </c>
      <c r="C316" t="str">
        <f>Schedule!C316</f>
        <v>CHW</v>
      </c>
      <c r="D316">
        <f>Schedule!D316</f>
        <v>1537.03223861109</v>
      </c>
      <c r="E316">
        <f>Schedule!E316</f>
        <v>1433.33420073452</v>
      </c>
      <c r="F316" cm="1">
        <f t="array" ref="F316">_xlfn.XLOOKUP(B316, $T$1:$T315, $V$1:$V315, D316, 0, -1)</f>
        <v>1516.0751994709906</v>
      </c>
      <c r="G316" cm="1">
        <f t="array" ref="G316">_xlfn.XLOOKUP(C316, $U$1:$U315, $W$1:$W315, E316, 0, -1)</f>
        <v>1425.4820043556863</v>
      </c>
      <c r="H316">
        <f>Schedule!F316</f>
        <v>8.4745762711864403E-2</v>
      </c>
      <c r="I316" t="str">
        <f>IF(ISBLANK(Games!D316), "", Games!D316)</f>
        <v/>
      </c>
      <c r="J316" t="str">
        <f>IF(ISBLANK(Games!E316), "", Games!E316)</f>
        <v/>
      </c>
      <c r="K316" t="str">
        <f>IF(ISBLANK(Games!D316), "",VLOOKUP(I316, 'Pitchers Pre-Season'!$B$2:$X$790, 23, FALSE))</f>
        <v/>
      </c>
      <c r="L316" t="str">
        <f>IF(ISBLANK(Games!E316), "",VLOOKUP(J316, 'Pitchers Pre-Season'!$B$2:$X$790, 23, FALSE))</f>
        <v/>
      </c>
      <c r="M316">
        <f>IF(ISBLANK(Games!D316), Calc!F316, F316+K316)</f>
        <v>1516.0751994709906</v>
      </c>
      <c r="N316">
        <f>IF(ISBLANK(Games!E316), Calc!G316, G316+L316)</f>
        <v>1425.4820043556863</v>
      </c>
      <c r="O316" s="1">
        <f t="shared" si="28"/>
        <v>0.66987047807239686</v>
      </c>
      <c r="P316" s="1">
        <f t="shared" si="29"/>
        <v>0.3301295219276032</v>
      </c>
      <c r="Q316" s="3" t="str">
        <f>Games!N316</f>
        <v/>
      </c>
      <c r="R316" s="1" t="str">
        <f t="shared" si="30"/>
        <v/>
      </c>
      <c r="S316" s="1" t="str">
        <f>IF(ISBLANK(Games!L316), "",IF(Q316=B316, C316, B316))</f>
        <v/>
      </c>
      <c r="T316" s="1" t="str">
        <f t="shared" si="31"/>
        <v>PHI</v>
      </c>
      <c r="U316" s="1" t="str">
        <f t="shared" si="32"/>
        <v>CHW</v>
      </c>
      <c r="V316" s="1">
        <f t="shared" si="33"/>
        <v>1516.0751994709906</v>
      </c>
      <c r="W316" s="1">
        <f t="shared" si="34"/>
        <v>1425.4820043556863</v>
      </c>
    </row>
    <row r="317" spans="1:23" x14ac:dyDescent="0.45">
      <c r="A317" t="str">
        <f>Schedule!A317</f>
        <v>2024-04-20</v>
      </c>
      <c r="B317" t="str">
        <f>Schedule!B317</f>
        <v>CLE</v>
      </c>
      <c r="C317" t="str">
        <f>Schedule!C317</f>
        <v>OAK</v>
      </c>
      <c r="D317">
        <f>Schedule!D317</f>
        <v>1503.8938502056101</v>
      </c>
      <c r="E317">
        <f>Schedule!E317</f>
        <v>1427.1354796158</v>
      </c>
      <c r="F317" cm="1">
        <f t="array" ref="F317">_xlfn.XLOOKUP(B317, $T$1:$T316, $V$1:$V316, D317, 0, -1)</f>
        <v>1503.8938502056101</v>
      </c>
      <c r="G317" cm="1">
        <f t="array" ref="G317">_xlfn.XLOOKUP(C317, $U$1:$U316, $W$1:$W316, E317, 0, -1)</f>
        <v>1422.9458950386379</v>
      </c>
      <c r="H317">
        <f>Schedule!F317</f>
        <v>4.7619047619047603E-2</v>
      </c>
      <c r="I317" t="str">
        <f>IF(ISBLANK(Games!D317), "", Games!D317)</f>
        <v/>
      </c>
      <c r="J317" t="str">
        <f>IF(ISBLANK(Games!E317), "", Games!E317)</f>
        <v/>
      </c>
      <c r="K317" t="str">
        <f>IF(ISBLANK(Games!D317), "",VLOOKUP(I317, 'Pitchers Pre-Season'!$B$2:$X$790, 23, FALSE))</f>
        <v/>
      </c>
      <c r="L317" t="str">
        <f>IF(ISBLANK(Games!E317), "",VLOOKUP(J317, 'Pitchers Pre-Season'!$B$2:$X$790, 23, FALSE))</f>
        <v/>
      </c>
      <c r="M317">
        <f>IF(ISBLANK(Games!D317), Calc!F317, F317+K317)</f>
        <v>1503.8938502056101</v>
      </c>
      <c r="N317">
        <f>IF(ISBLANK(Games!E317), Calc!G317, G317+L317)</f>
        <v>1422.9458950386379</v>
      </c>
      <c r="O317" s="1">
        <f t="shared" si="28"/>
        <v>0.63823991169599137</v>
      </c>
      <c r="P317" s="1">
        <f t="shared" si="29"/>
        <v>0.36176008830400874</v>
      </c>
      <c r="Q317" s="3" t="str">
        <f>Games!N317</f>
        <v/>
      </c>
      <c r="R317" s="1" t="str">
        <f t="shared" si="30"/>
        <v/>
      </c>
      <c r="S317" s="1" t="str">
        <f>IF(ISBLANK(Games!L317), "",IF(Q317=B317, C317, B317))</f>
        <v/>
      </c>
      <c r="T317" s="1" t="str">
        <f t="shared" si="31"/>
        <v>CLE</v>
      </c>
      <c r="U317" s="1" t="str">
        <f t="shared" si="32"/>
        <v>OAK</v>
      </c>
      <c r="V317" s="1">
        <f t="shared" si="33"/>
        <v>1503.8938502056101</v>
      </c>
      <c r="W317" s="1">
        <f t="shared" si="34"/>
        <v>1422.9458950386379</v>
      </c>
    </row>
    <row r="318" spans="1:23" x14ac:dyDescent="0.45">
      <c r="A318" t="str">
        <f>Schedule!A318</f>
        <v>2024-04-20</v>
      </c>
      <c r="B318" t="str">
        <f>Schedule!B318</f>
        <v>CIN</v>
      </c>
      <c r="C318" t="str">
        <f>Schedule!C318</f>
        <v>LAA</v>
      </c>
      <c r="D318">
        <f>Schedule!D318</f>
        <v>1496.2510574284499</v>
      </c>
      <c r="E318">
        <f>Schedule!E318</f>
        <v>1474.3085107648601</v>
      </c>
      <c r="F318" cm="1">
        <f t="array" ref="F318">_xlfn.XLOOKUP(B318, $T$1:$T317, $V$1:$V317, D318, 0, -1)</f>
        <v>1493.1662146218293</v>
      </c>
      <c r="G318" cm="1">
        <f t="array" ref="G318">_xlfn.XLOOKUP(C318, $U$1:$U317, $W$1:$W317, E318, 0, -1)</f>
        <v>1486.8682858001625</v>
      </c>
      <c r="H318">
        <f>Schedule!F318</f>
        <v>-1.38888888888888E-2</v>
      </c>
      <c r="I318" t="str">
        <f>IF(ISBLANK(Games!D318), "", Games!D318)</f>
        <v/>
      </c>
      <c r="J318" t="str">
        <f>IF(ISBLANK(Games!E318), "", Games!E318)</f>
        <v/>
      </c>
      <c r="K318" t="str">
        <f>IF(ISBLANK(Games!D318), "",VLOOKUP(I318, 'Pitchers Pre-Season'!$B$2:$X$790, 23, FALSE))</f>
        <v/>
      </c>
      <c r="L318" t="str">
        <f>IF(ISBLANK(Games!E318), "",VLOOKUP(J318, 'Pitchers Pre-Season'!$B$2:$X$790, 23, FALSE))</f>
        <v/>
      </c>
      <c r="M318">
        <f>IF(ISBLANK(Games!D318), Calc!F318, F318+K318)</f>
        <v>1493.1662146218293</v>
      </c>
      <c r="N318">
        <f>IF(ISBLANK(Games!E318), Calc!G318, G318+L318)</f>
        <v>1486.8682858001625</v>
      </c>
      <c r="O318" s="1">
        <f t="shared" si="28"/>
        <v>0.50211801112199361</v>
      </c>
      <c r="P318" s="1">
        <f t="shared" si="29"/>
        <v>0.49788198887800633</v>
      </c>
      <c r="Q318" s="3" t="str">
        <f>Games!N318</f>
        <v/>
      </c>
      <c r="R318" s="1" t="str">
        <f t="shared" si="30"/>
        <v/>
      </c>
      <c r="S318" s="1" t="str">
        <f>IF(ISBLANK(Games!L318), "",IF(Q318=B318, C318, B318))</f>
        <v/>
      </c>
      <c r="T318" s="1" t="str">
        <f t="shared" si="31"/>
        <v>CIN</v>
      </c>
      <c r="U318" s="1" t="str">
        <f t="shared" si="32"/>
        <v>LAA</v>
      </c>
      <c r="V318" s="1">
        <f t="shared" si="33"/>
        <v>1493.1662146218293</v>
      </c>
      <c r="W318" s="1">
        <f t="shared" si="34"/>
        <v>1486.8682858001625</v>
      </c>
    </row>
    <row r="319" spans="1:23" x14ac:dyDescent="0.45">
      <c r="A319" t="str">
        <f>Schedule!A319</f>
        <v>2024-04-20</v>
      </c>
      <c r="B319" t="str">
        <f>Schedule!B319</f>
        <v>KCR</v>
      </c>
      <c r="C319" t="str">
        <f>Schedule!C319</f>
        <v>BAL</v>
      </c>
      <c r="D319">
        <f>Schedule!D319</f>
        <v>1455.5883504191299</v>
      </c>
      <c r="E319">
        <f>Schedule!E319</f>
        <v>1535.1075395159701</v>
      </c>
      <c r="F319" cm="1">
        <f t="array" ref="F319">_xlfn.XLOOKUP(B319, $T$1:$T318, $V$1:$V318, D319, 0, -1)</f>
        <v>1459.3647323881944</v>
      </c>
      <c r="G319" cm="1">
        <f t="array" ref="G319">_xlfn.XLOOKUP(C319, $U$1:$U318, $W$1:$W318, E319, 0, -1)</f>
        <v>1539.0873746407135</v>
      </c>
      <c r="H319">
        <f>Schedule!F319</f>
        <v>0.19008264462809901</v>
      </c>
      <c r="I319" t="str">
        <f>IF(ISBLANK(Games!D319), "", Games!D319)</f>
        <v/>
      </c>
      <c r="J319" t="str">
        <f>IF(ISBLANK(Games!E319), "", Games!E319)</f>
        <v/>
      </c>
      <c r="K319" t="str">
        <f>IF(ISBLANK(Games!D319), "",VLOOKUP(I319, 'Pitchers Pre-Season'!$B$2:$X$790, 23, FALSE))</f>
        <v/>
      </c>
      <c r="L319" t="str">
        <f>IF(ISBLANK(Games!E319), "",VLOOKUP(J319, 'Pitchers Pre-Season'!$B$2:$X$790, 23, FALSE))</f>
        <v/>
      </c>
      <c r="M319">
        <f>IF(ISBLANK(Games!D319), Calc!F319, F319+K319)</f>
        <v>1459.3647323881944</v>
      </c>
      <c r="N319">
        <f>IF(ISBLANK(Games!E319), Calc!G319, G319+L319)</f>
        <v>1539.0873746407135</v>
      </c>
      <c r="O319" s="1">
        <f t="shared" si="28"/>
        <v>0.48228328400723591</v>
      </c>
      <c r="P319" s="1">
        <f t="shared" si="29"/>
        <v>0.51771671599276414</v>
      </c>
      <c r="Q319" s="3" t="str">
        <f>Games!N319</f>
        <v/>
      </c>
      <c r="R319" s="1" t="str">
        <f t="shared" si="30"/>
        <v/>
      </c>
      <c r="S319" s="1" t="str">
        <f>IF(ISBLANK(Games!L319), "",IF(Q319=B319, C319, B319))</f>
        <v/>
      </c>
      <c r="T319" s="1" t="str">
        <f t="shared" si="31"/>
        <v>KCR</v>
      </c>
      <c r="U319" s="1" t="str">
        <f t="shared" si="32"/>
        <v>BAL</v>
      </c>
      <c r="V319" s="1">
        <f t="shared" si="33"/>
        <v>1459.3647323881944</v>
      </c>
      <c r="W319" s="1">
        <f t="shared" si="34"/>
        <v>1539.0873746407135</v>
      </c>
    </row>
    <row r="320" spans="1:23" x14ac:dyDescent="0.45">
      <c r="A320" t="str">
        <f>Schedule!A320</f>
        <v>2024-04-20</v>
      </c>
      <c r="B320" t="str">
        <f>Schedule!B320</f>
        <v>ATL</v>
      </c>
      <c r="C320" t="str">
        <f>Schedule!C320</f>
        <v>TEX</v>
      </c>
      <c r="D320">
        <f>Schedule!D320</f>
        <v>1590.545270505</v>
      </c>
      <c r="E320">
        <f>Schedule!E320</f>
        <v>1527.6277566730801</v>
      </c>
      <c r="F320" cm="1">
        <f t="array" ref="F320">_xlfn.XLOOKUP(B320, $T$1:$T319, $V$1:$V319, D320, 0, -1)</f>
        <v>1593.2508682491175</v>
      </c>
      <c r="G320" cm="1">
        <f t="array" ref="G320">_xlfn.XLOOKUP(C320, $U$1:$U319, $W$1:$W319, E320, 0, -1)</f>
        <v>1534.4506247578865</v>
      </c>
      <c r="H320">
        <f>Schedule!F320</f>
        <v>4.3902439024390297E-2</v>
      </c>
      <c r="I320" t="str">
        <f>IF(ISBLANK(Games!D320), "", Games!D320)</f>
        <v/>
      </c>
      <c r="J320" t="str">
        <f>IF(ISBLANK(Games!E320), "", Games!E320)</f>
        <v/>
      </c>
      <c r="K320" t="str">
        <f>IF(ISBLANK(Games!D320), "",VLOOKUP(I320, 'Pitchers Pre-Season'!$B$2:$X$790, 23, FALSE))</f>
        <v/>
      </c>
      <c r="L320" t="str">
        <f>IF(ISBLANK(Games!E320), "",VLOOKUP(J320, 'Pitchers Pre-Season'!$B$2:$X$790, 23, FALSE))</f>
        <v/>
      </c>
      <c r="M320">
        <f>IF(ISBLANK(Games!D320), Calc!F320, F320+K320)</f>
        <v>1593.2508682491175</v>
      </c>
      <c r="N320">
        <f>IF(ISBLANK(Games!E320), Calc!G320, G320+L320)</f>
        <v>1534.4506247578865</v>
      </c>
      <c r="O320" s="1">
        <f t="shared" si="28"/>
        <v>0.60577281176068987</v>
      </c>
      <c r="P320" s="1">
        <f t="shared" si="29"/>
        <v>0.39422718823931013</v>
      </c>
      <c r="Q320" s="3" t="str">
        <f>Games!N320</f>
        <v/>
      </c>
      <c r="R320" s="1" t="str">
        <f t="shared" si="30"/>
        <v/>
      </c>
      <c r="S320" s="1" t="str">
        <f>IF(ISBLANK(Games!L320), "",IF(Q320=B320, C320, B320))</f>
        <v/>
      </c>
      <c r="T320" s="1" t="str">
        <f t="shared" si="31"/>
        <v>ATL</v>
      </c>
      <c r="U320" s="1" t="str">
        <f t="shared" si="32"/>
        <v>TEX</v>
      </c>
      <c r="V320" s="1">
        <f t="shared" si="33"/>
        <v>1593.2508682491175</v>
      </c>
      <c r="W320" s="1">
        <f t="shared" si="34"/>
        <v>1534.4506247578865</v>
      </c>
    </row>
    <row r="321" spans="1:23" x14ac:dyDescent="0.45">
      <c r="A321" t="str">
        <f>Schedule!A321</f>
        <v>2024-04-20</v>
      </c>
      <c r="B321" t="str">
        <f>Schedule!B321</f>
        <v>COL</v>
      </c>
      <c r="C321" t="str">
        <f>Schedule!C321</f>
        <v>SEA</v>
      </c>
      <c r="D321">
        <f>Schedule!D321</f>
        <v>1418.47649220432</v>
      </c>
      <c r="E321">
        <f>Schedule!E321</f>
        <v>1526.2027098211199</v>
      </c>
      <c r="F321" cm="1">
        <f t="array" ref="F321">_xlfn.XLOOKUP(B321, $T$1:$T320, $V$1:$V320, D321, 0, -1)</f>
        <v>1423.0710497477428</v>
      </c>
      <c r="G321" cm="1">
        <f t="array" ref="G321">_xlfn.XLOOKUP(C321, $U$1:$U320, $W$1:$W320, E321, 0, -1)</f>
        <v>1521.2700100017432</v>
      </c>
      <c r="H321">
        <f>Schedule!F321</f>
        <v>0.22834645669291301</v>
      </c>
      <c r="I321" t="str">
        <f>IF(ISBLANK(Games!D321), "", Games!D321)</f>
        <v/>
      </c>
      <c r="J321" t="str">
        <f>IF(ISBLANK(Games!E321), "", Games!E321)</f>
        <v/>
      </c>
      <c r="K321" t="str">
        <f>IF(ISBLANK(Games!D321), "",VLOOKUP(I321, 'Pitchers Pre-Season'!$B$2:$X$790, 23, FALSE))</f>
        <v/>
      </c>
      <c r="L321" t="str">
        <f>IF(ISBLANK(Games!E321), "",VLOOKUP(J321, 'Pitchers Pre-Season'!$B$2:$X$790, 23, FALSE))</f>
        <v/>
      </c>
      <c r="M321">
        <f>IF(ISBLANK(Games!D321), Calc!F321, F321+K321)</f>
        <v>1423.0710497477428</v>
      </c>
      <c r="N321">
        <f>IF(ISBLANK(Games!E321), Calc!G321, G321+L321)</f>
        <v>1521.2700100017432</v>
      </c>
      <c r="O321" s="1">
        <f t="shared" si="28"/>
        <v>0.47650019107785541</v>
      </c>
      <c r="P321" s="1">
        <f t="shared" si="29"/>
        <v>0.52349980892214465</v>
      </c>
      <c r="Q321" s="3" t="str">
        <f>Games!N321</f>
        <v/>
      </c>
      <c r="R321" s="1" t="str">
        <f t="shared" si="30"/>
        <v/>
      </c>
      <c r="S321" s="1" t="str">
        <f>IF(ISBLANK(Games!L321), "",IF(Q321=B321, C321, B321))</f>
        <v/>
      </c>
      <c r="T321" s="1" t="str">
        <f t="shared" si="31"/>
        <v>COL</v>
      </c>
      <c r="U321" s="1" t="str">
        <f t="shared" si="32"/>
        <v>SEA</v>
      </c>
      <c r="V321" s="1">
        <f t="shared" si="33"/>
        <v>1423.0710497477428</v>
      </c>
      <c r="W321" s="1">
        <f t="shared" si="34"/>
        <v>1521.2700100017432</v>
      </c>
    </row>
    <row r="322" spans="1:23" x14ac:dyDescent="0.45">
      <c r="A322" t="str">
        <f>Schedule!A322</f>
        <v>2024-04-20</v>
      </c>
      <c r="B322" t="str">
        <f>Schedule!B322</f>
        <v>SDP</v>
      </c>
      <c r="C322" t="str">
        <f>Schedule!C322</f>
        <v>TOR</v>
      </c>
      <c r="D322">
        <f>Schedule!D322</f>
        <v>1513.7838452168801</v>
      </c>
      <c r="E322">
        <f>Schedule!E322</f>
        <v>1536.86484917293</v>
      </c>
      <c r="F322" cm="1">
        <f t="array" ref="F322">_xlfn.XLOOKUP(B322, $T$1:$T321, $V$1:$V321, D322, 0, -1)</f>
        <v>1502.9671207118124</v>
      </c>
      <c r="G322" cm="1">
        <f t="array" ref="G322">_xlfn.XLOOKUP(C322, $U$1:$U321, $W$1:$W321, E322, 0, -1)</f>
        <v>1549.5770225833428</v>
      </c>
      <c r="H322">
        <f>Schedule!F322</f>
        <v>2.9239766081871298E-2</v>
      </c>
      <c r="I322" t="str">
        <f>IF(ISBLANK(Games!D322), "", Games!D322)</f>
        <v/>
      </c>
      <c r="J322" t="str">
        <f>IF(ISBLANK(Games!E322), "", Games!E322)</f>
        <v/>
      </c>
      <c r="K322" t="str">
        <f>IF(ISBLANK(Games!D322), "",VLOOKUP(I322, 'Pitchers Pre-Season'!$B$2:$X$790, 23, FALSE))</f>
        <v/>
      </c>
      <c r="L322" t="str">
        <f>IF(ISBLANK(Games!E322), "",VLOOKUP(J322, 'Pitchers Pre-Season'!$B$2:$X$790, 23, FALSE))</f>
        <v/>
      </c>
      <c r="M322">
        <f>IF(ISBLANK(Games!D322), Calc!F322, F322+K322)</f>
        <v>1502.9671207118124</v>
      </c>
      <c r="N322">
        <f>IF(ISBLANK(Games!E322), Calc!G322, G322+L322)</f>
        <v>1549.5770225833428</v>
      </c>
      <c r="O322" s="1">
        <f t="shared" si="28"/>
        <v>0.44794236862279652</v>
      </c>
      <c r="P322" s="1">
        <f t="shared" si="29"/>
        <v>0.55205763137720354</v>
      </c>
      <c r="Q322" s="3" t="str">
        <f>Games!N322</f>
        <v/>
      </c>
      <c r="R322" s="1" t="str">
        <f t="shared" si="30"/>
        <v/>
      </c>
      <c r="S322" s="1" t="str">
        <f>IF(ISBLANK(Games!L322), "",IF(Q322=B322, C322, B322))</f>
        <v/>
      </c>
      <c r="T322" s="1" t="str">
        <f t="shared" si="31"/>
        <v>SDP</v>
      </c>
      <c r="U322" s="1" t="str">
        <f t="shared" si="32"/>
        <v>TOR</v>
      </c>
      <c r="V322" s="1">
        <f t="shared" si="33"/>
        <v>1502.9671207118124</v>
      </c>
      <c r="W322" s="1">
        <f t="shared" si="34"/>
        <v>1549.5770225833428</v>
      </c>
    </row>
    <row r="323" spans="1:23" x14ac:dyDescent="0.45">
      <c r="A323" t="str">
        <f>Schedule!A323</f>
        <v>2024-04-21</v>
      </c>
      <c r="B323" t="str">
        <f>Schedule!B323</f>
        <v>WAS</v>
      </c>
      <c r="C323" t="str">
        <f>Schedule!C323</f>
        <v>HOU</v>
      </c>
      <c r="D323">
        <f>Schedule!D323</f>
        <v>1422.7330514932301</v>
      </c>
      <c r="E323">
        <f>Schedule!E323</f>
        <v>1559.22207084247</v>
      </c>
      <c r="F323" cm="1">
        <f t="array" ref="F323">_xlfn.XLOOKUP(B323, $T$1:$T322, $V$1:$V322, D323, 0, -1)</f>
        <v>1419.5380932200808</v>
      </c>
      <c r="G323" cm="1">
        <f t="array" ref="G323">_xlfn.XLOOKUP(C323, $U$1:$U322, $W$1:$W322, E323, 0, -1)</f>
        <v>1554.1885466658973</v>
      </c>
      <c r="H323">
        <f>Schedule!F323</f>
        <v>-4.76190476190477E-2</v>
      </c>
      <c r="I323" t="str">
        <f>IF(ISBLANK(Games!D323), "", Games!D323)</f>
        <v/>
      </c>
      <c r="J323" t="str">
        <f>IF(ISBLANK(Games!E323), "", Games!E323)</f>
        <v/>
      </c>
      <c r="K323" t="str">
        <f>IF(ISBLANK(Games!D323), "",VLOOKUP(I323, 'Pitchers Pre-Season'!$B$2:$X$790, 23, FALSE))</f>
        <v/>
      </c>
      <c r="L323" t="str">
        <f>IF(ISBLANK(Games!E323), "",VLOOKUP(J323, 'Pitchers Pre-Season'!$B$2:$X$790, 23, FALSE))</f>
        <v/>
      </c>
      <c r="M323">
        <f>IF(ISBLANK(Games!D323), Calc!F323, F323+K323)</f>
        <v>1419.5380932200808</v>
      </c>
      <c r="N323">
        <f>IF(ISBLANK(Games!E323), Calc!G323, G323+L323)</f>
        <v>1554.1885466658973</v>
      </c>
      <c r="O323" s="1">
        <f t="shared" ref="O323:O386" si="35">(1/(1+(10^((N323-M323)/400)))+(0.5*H323))</f>
        <v>0.2915651564159441</v>
      </c>
      <c r="P323" s="1">
        <f t="shared" ref="P323:P386" si="36">(1/(1+(10^((M323-N323)/400)))-(0.5*H323))</f>
        <v>0.70843484358405595</v>
      </c>
      <c r="Q323" s="3" t="str">
        <f>Games!N323</f>
        <v/>
      </c>
      <c r="R323" s="1" t="str">
        <f t="shared" ref="R323:R386" si="37">Q323</f>
        <v/>
      </c>
      <c r="S323" s="1" t="str">
        <f>IF(ISBLANK(Games!L323), "",IF(Q323=B323, C323, B323))</f>
        <v/>
      </c>
      <c r="T323" s="1" t="str">
        <f t="shared" ref="T323:T386" si="38">B323</f>
        <v>WAS</v>
      </c>
      <c r="U323" s="1" t="str">
        <f t="shared" ref="U323:U386" si="39">C323</f>
        <v>HOU</v>
      </c>
      <c r="V323" s="1">
        <f t="shared" ref="V323:V386" si="40">IF(R323=B323,F323+(10*(1-O323)),IF(S323=B323,F323+(10*(0-O323)),F323))</f>
        <v>1419.5380932200808</v>
      </c>
      <c r="W323" s="1">
        <f t="shared" ref="W323:W386" si="41">IF(R323=C323,G323+(10*(1-P323)),IF(S323=C323,G323+(10*(0-P323)),G323))</f>
        <v>1554.1885466658973</v>
      </c>
    </row>
    <row r="324" spans="1:23" x14ac:dyDescent="0.45">
      <c r="A324" t="str">
        <f>Schedule!A324</f>
        <v>2024-04-21</v>
      </c>
      <c r="B324" t="str">
        <f>Schedule!B324</f>
        <v>PIT</v>
      </c>
      <c r="C324" t="str">
        <f>Schedule!C324</f>
        <v>BOS</v>
      </c>
      <c r="D324">
        <f>Schedule!D324</f>
        <v>1468.3919248330999</v>
      </c>
      <c r="E324">
        <f>Schedule!E324</f>
        <v>1500.26839934439</v>
      </c>
      <c r="F324" cm="1">
        <f t="array" ref="F324">_xlfn.XLOOKUP(B324, $T$1:$T323, $V$1:$V323, D324, 0, -1)</f>
        <v>1464.4120897083565</v>
      </c>
      <c r="G324" cm="1">
        <f t="array" ref="G324">_xlfn.XLOOKUP(C324, $U$1:$U323, $W$1:$W323, E324, 0, -1)</f>
        <v>1518.233689676287</v>
      </c>
      <c r="H324">
        <f>Schedule!F324</f>
        <v>5.7971014492753603E-2</v>
      </c>
      <c r="I324" t="str">
        <f>IF(ISBLANK(Games!D324), "", Games!D324)</f>
        <v/>
      </c>
      <c r="J324" t="str">
        <f>IF(ISBLANK(Games!E324), "", Games!E324)</f>
        <v/>
      </c>
      <c r="K324" t="str">
        <f>IF(ISBLANK(Games!D324), "",VLOOKUP(I324, 'Pitchers Pre-Season'!$B$2:$X$790, 23, FALSE))</f>
        <v/>
      </c>
      <c r="L324" t="str">
        <f>IF(ISBLANK(Games!E324), "",VLOOKUP(J324, 'Pitchers Pre-Season'!$B$2:$X$790, 23, FALSE))</f>
        <v/>
      </c>
      <c r="M324">
        <f>IF(ISBLANK(Games!D324), Calc!F324, F324+K324)</f>
        <v>1464.4120897083565</v>
      </c>
      <c r="N324">
        <f>IF(ISBLANK(Games!E324), Calc!G324, G324+L324)</f>
        <v>1518.233689676287</v>
      </c>
      <c r="O324" s="1">
        <f t="shared" si="35"/>
        <v>0.45214368608840916</v>
      </c>
      <c r="P324" s="1">
        <f t="shared" si="36"/>
        <v>0.54785631391159084</v>
      </c>
      <c r="Q324" s="3" t="str">
        <f>Games!N324</f>
        <v/>
      </c>
      <c r="R324" s="1" t="str">
        <f t="shared" si="37"/>
        <v/>
      </c>
      <c r="S324" s="1" t="str">
        <f>IF(ISBLANK(Games!L324), "",IF(Q324=B324, C324, B324))</f>
        <v/>
      </c>
      <c r="T324" s="1" t="str">
        <f t="shared" si="38"/>
        <v>PIT</v>
      </c>
      <c r="U324" s="1" t="str">
        <f t="shared" si="39"/>
        <v>BOS</v>
      </c>
      <c r="V324" s="1">
        <f t="shared" si="40"/>
        <v>1464.4120897083565</v>
      </c>
      <c r="W324" s="1">
        <f t="shared" si="41"/>
        <v>1518.233689676287</v>
      </c>
    </row>
    <row r="325" spans="1:23" x14ac:dyDescent="0.45">
      <c r="A325" t="str">
        <f>Schedule!A325</f>
        <v>2024-04-21</v>
      </c>
      <c r="B325" t="str">
        <f>Schedule!B325</f>
        <v>PHI</v>
      </c>
      <c r="C325" t="str">
        <f>Schedule!C325</f>
        <v>CHW</v>
      </c>
      <c r="D325">
        <f>Schedule!D325</f>
        <v>1537.03223861109</v>
      </c>
      <c r="E325">
        <f>Schedule!E325</f>
        <v>1433.33420073452</v>
      </c>
      <c r="F325" cm="1">
        <f t="array" ref="F325">_xlfn.XLOOKUP(B325, $T$1:$T324, $V$1:$V324, D325, 0, -1)</f>
        <v>1516.0751994709906</v>
      </c>
      <c r="G325" cm="1">
        <f t="array" ref="G325">_xlfn.XLOOKUP(C325, $U$1:$U324, $W$1:$W324, E325, 0, -1)</f>
        <v>1425.4820043556863</v>
      </c>
      <c r="H325">
        <f>Schedule!F325</f>
        <v>8.4745762711864403E-2</v>
      </c>
      <c r="I325" t="str">
        <f>IF(ISBLANK(Games!D325), "", Games!D325)</f>
        <v/>
      </c>
      <c r="J325" t="str">
        <f>IF(ISBLANK(Games!E325), "", Games!E325)</f>
        <v/>
      </c>
      <c r="K325" t="str">
        <f>IF(ISBLANK(Games!D325), "",VLOOKUP(I325, 'Pitchers Pre-Season'!$B$2:$X$790, 23, FALSE))</f>
        <v/>
      </c>
      <c r="L325" t="str">
        <f>IF(ISBLANK(Games!E325), "",VLOOKUP(J325, 'Pitchers Pre-Season'!$B$2:$X$790, 23, FALSE))</f>
        <v/>
      </c>
      <c r="M325">
        <f>IF(ISBLANK(Games!D325), Calc!F325, F325+K325)</f>
        <v>1516.0751994709906</v>
      </c>
      <c r="N325">
        <f>IF(ISBLANK(Games!E325), Calc!G325, G325+L325)</f>
        <v>1425.4820043556863</v>
      </c>
      <c r="O325" s="1">
        <f t="shared" si="35"/>
        <v>0.66987047807239686</v>
      </c>
      <c r="P325" s="1">
        <f t="shared" si="36"/>
        <v>0.3301295219276032</v>
      </c>
      <c r="Q325" s="3" t="str">
        <f>Games!N325</f>
        <v/>
      </c>
      <c r="R325" s="1" t="str">
        <f t="shared" si="37"/>
        <v/>
      </c>
      <c r="S325" s="1" t="str">
        <f>IF(ISBLANK(Games!L325), "",IF(Q325=B325, C325, B325))</f>
        <v/>
      </c>
      <c r="T325" s="1" t="str">
        <f t="shared" si="38"/>
        <v>PHI</v>
      </c>
      <c r="U325" s="1" t="str">
        <f t="shared" si="39"/>
        <v>CHW</v>
      </c>
      <c r="V325" s="1">
        <f t="shared" si="40"/>
        <v>1516.0751994709906</v>
      </c>
      <c r="W325" s="1">
        <f t="shared" si="41"/>
        <v>1425.4820043556863</v>
      </c>
    </row>
    <row r="326" spans="1:23" x14ac:dyDescent="0.45">
      <c r="A326" t="str">
        <f>Schedule!A326</f>
        <v>2024-04-21</v>
      </c>
      <c r="B326" t="str">
        <f>Schedule!B326</f>
        <v>NYY</v>
      </c>
      <c r="C326" t="str">
        <f>Schedule!C326</f>
        <v>TBR</v>
      </c>
      <c r="D326">
        <f>Schedule!D326</f>
        <v>1539.4562396036399</v>
      </c>
      <c r="E326">
        <f>Schedule!E326</f>
        <v>1537.2568075547799</v>
      </c>
      <c r="F326" cm="1">
        <f t="array" ref="F326">_xlfn.XLOOKUP(B326, $T$1:$T325, $V$1:$V325, D326, 0, -1)</f>
        <v>1533.7203518335739</v>
      </c>
      <c r="G326" cm="1">
        <f t="array" ref="G326">_xlfn.XLOOKUP(C326, $U$1:$U325, $W$1:$W325, E326, 0, -1)</f>
        <v>1532.6622500113572</v>
      </c>
      <c r="H326">
        <f>Schedule!F326</f>
        <v>9.3922651933701695E-2</v>
      </c>
      <c r="I326" t="str">
        <f>IF(ISBLANK(Games!D326), "", Games!D326)</f>
        <v/>
      </c>
      <c r="J326" t="str">
        <f>IF(ISBLANK(Games!E326), "", Games!E326)</f>
        <v/>
      </c>
      <c r="K326" t="str">
        <f>IF(ISBLANK(Games!D326), "",VLOOKUP(I326, 'Pitchers Pre-Season'!$B$2:$X$790, 23, FALSE))</f>
        <v/>
      </c>
      <c r="L326" t="str">
        <f>IF(ISBLANK(Games!E326), "",VLOOKUP(J326, 'Pitchers Pre-Season'!$B$2:$X$790, 23, FALSE))</f>
        <v/>
      </c>
      <c r="M326">
        <f>IF(ISBLANK(Games!D326), Calc!F326, F326+K326)</f>
        <v>1533.7203518335739</v>
      </c>
      <c r="N326">
        <f>IF(ISBLANK(Games!E326), Calc!G326, G326+L326)</f>
        <v>1532.6622500113572</v>
      </c>
      <c r="O326" s="1">
        <f t="shared" si="35"/>
        <v>0.54848405218586549</v>
      </c>
      <c r="P326" s="1">
        <f t="shared" si="36"/>
        <v>0.45151594781413462</v>
      </c>
      <c r="Q326" s="3" t="str">
        <f>Games!N326</f>
        <v/>
      </c>
      <c r="R326" s="1" t="str">
        <f t="shared" si="37"/>
        <v/>
      </c>
      <c r="S326" s="1" t="str">
        <f>IF(ISBLANK(Games!L326), "",IF(Q326=B326, C326, B326))</f>
        <v/>
      </c>
      <c r="T326" s="1" t="str">
        <f t="shared" si="38"/>
        <v>NYY</v>
      </c>
      <c r="U326" s="1" t="str">
        <f t="shared" si="39"/>
        <v>TBR</v>
      </c>
      <c r="V326" s="1">
        <f t="shared" si="40"/>
        <v>1533.7203518335739</v>
      </c>
      <c r="W326" s="1">
        <f t="shared" si="41"/>
        <v>1532.6622500113572</v>
      </c>
    </row>
    <row r="327" spans="1:23" x14ac:dyDescent="0.45">
      <c r="A327" t="str">
        <f>Schedule!A327</f>
        <v>2024-04-21</v>
      </c>
      <c r="B327" t="str">
        <f>Schedule!B327</f>
        <v>CIN</v>
      </c>
      <c r="C327" t="str">
        <f>Schedule!C327</f>
        <v>LAA</v>
      </c>
      <c r="D327">
        <f>Schedule!D327</f>
        <v>1496.2510574284499</v>
      </c>
      <c r="E327">
        <f>Schedule!E327</f>
        <v>1474.3085107648601</v>
      </c>
      <c r="F327" cm="1">
        <f t="array" ref="F327">_xlfn.XLOOKUP(B327, $T$1:$T326, $V$1:$V326, D327, 0, -1)</f>
        <v>1493.1662146218293</v>
      </c>
      <c r="G327" cm="1">
        <f t="array" ref="G327">_xlfn.XLOOKUP(C327, $U$1:$U326, $W$1:$W326, E327, 0, -1)</f>
        <v>1486.8682858001625</v>
      </c>
      <c r="H327">
        <f>Schedule!F327</f>
        <v>-1.38888888888888E-2</v>
      </c>
      <c r="I327" t="str">
        <f>IF(ISBLANK(Games!D327), "", Games!D327)</f>
        <v/>
      </c>
      <c r="J327" t="str">
        <f>IF(ISBLANK(Games!E327), "", Games!E327)</f>
        <v/>
      </c>
      <c r="K327" t="str">
        <f>IF(ISBLANK(Games!D327), "",VLOOKUP(I327, 'Pitchers Pre-Season'!$B$2:$X$790, 23, FALSE))</f>
        <v/>
      </c>
      <c r="L327" t="str">
        <f>IF(ISBLANK(Games!E327), "",VLOOKUP(J327, 'Pitchers Pre-Season'!$B$2:$X$790, 23, FALSE))</f>
        <v/>
      </c>
      <c r="M327">
        <f>IF(ISBLANK(Games!D327), Calc!F327, F327+K327)</f>
        <v>1493.1662146218293</v>
      </c>
      <c r="N327">
        <f>IF(ISBLANK(Games!E327), Calc!G327, G327+L327)</f>
        <v>1486.8682858001625</v>
      </c>
      <c r="O327" s="1">
        <f t="shared" si="35"/>
        <v>0.50211801112199361</v>
      </c>
      <c r="P327" s="1">
        <f t="shared" si="36"/>
        <v>0.49788198887800633</v>
      </c>
      <c r="Q327" s="3" t="str">
        <f>Games!N327</f>
        <v/>
      </c>
      <c r="R327" s="1" t="str">
        <f t="shared" si="37"/>
        <v/>
      </c>
      <c r="S327" s="1" t="str">
        <f>IF(ISBLANK(Games!L327), "",IF(Q327=B327, C327, B327))</f>
        <v/>
      </c>
      <c r="T327" s="1" t="str">
        <f t="shared" si="38"/>
        <v>CIN</v>
      </c>
      <c r="U327" s="1" t="str">
        <f t="shared" si="39"/>
        <v>LAA</v>
      </c>
      <c r="V327" s="1">
        <f t="shared" si="40"/>
        <v>1493.1662146218293</v>
      </c>
      <c r="W327" s="1">
        <f t="shared" si="41"/>
        <v>1486.8682858001625</v>
      </c>
    </row>
    <row r="328" spans="1:23" x14ac:dyDescent="0.45">
      <c r="A328" t="str">
        <f>Schedule!A328</f>
        <v>2024-04-21</v>
      </c>
      <c r="B328" t="str">
        <f>Schedule!B328</f>
        <v>CLE</v>
      </c>
      <c r="C328" t="str">
        <f>Schedule!C328</f>
        <v>OAK</v>
      </c>
      <c r="D328">
        <f>Schedule!D328</f>
        <v>1503.8938502056101</v>
      </c>
      <c r="E328">
        <f>Schedule!E328</f>
        <v>1427.1354796158</v>
      </c>
      <c r="F328" cm="1">
        <f t="array" ref="F328">_xlfn.XLOOKUP(B328, $T$1:$T327, $V$1:$V327, D328, 0, -1)</f>
        <v>1503.8938502056101</v>
      </c>
      <c r="G328" cm="1">
        <f t="array" ref="G328">_xlfn.XLOOKUP(C328, $U$1:$U327, $W$1:$W327, E328, 0, -1)</f>
        <v>1422.9458950386379</v>
      </c>
      <c r="H328">
        <f>Schedule!F328</f>
        <v>4.7619047619047603E-2</v>
      </c>
      <c r="I328" t="str">
        <f>IF(ISBLANK(Games!D328), "", Games!D328)</f>
        <v/>
      </c>
      <c r="J328" t="str">
        <f>IF(ISBLANK(Games!E328), "", Games!E328)</f>
        <v/>
      </c>
      <c r="K328" t="str">
        <f>IF(ISBLANK(Games!D328), "",VLOOKUP(I328, 'Pitchers Pre-Season'!$B$2:$X$790, 23, FALSE))</f>
        <v/>
      </c>
      <c r="L328" t="str">
        <f>IF(ISBLANK(Games!E328), "",VLOOKUP(J328, 'Pitchers Pre-Season'!$B$2:$X$790, 23, FALSE))</f>
        <v/>
      </c>
      <c r="M328">
        <f>IF(ISBLANK(Games!D328), Calc!F328, F328+K328)</f>
        <v>1503.8938502056101</v>
      </c>
      <c r="N328">
        <f>IF(ISBLANK(Games!E328), Calc!G328, G328+L328)</f>
        <v>1422.9458950386379</v>
      </c>
      <c r="O328" s="1">
        <f t="shared" si="35"/>
        <v>0.63823991169599137</v>
      </c>
      <c r="P328" s="1">
        <f t="shared" si="36"/>
        <v>0.36176008830400874</v>
      </c>
      <c r="Q328" s="3" t="str">
        <f>Games!N328</f>
        <v/>
      </c>
      <c r="R328" s="1" t="str">
        <f t="shared" si="37"/>
        <v/>
      </c>
      <c r="S328" s="1" t="str">
        <f>IF(ISBLANK(Games!L328), "",IF(Q328=B328, C328, B328))</f>
        <v/>
      </c>
      <c r="T328" s="1" t="str">
        <f t="shared" si="38"/>
        <v>CLE</v>
      </c>
      <c r="U328" s="1" t="str">
        <f t="shared" si="39"/>
        <v>OAK</v>
      </c>
      <c r="V328" s="1">
        <f t="shared" si="40"/>
        <v>1503.8938502056101</v>
      </c>
      <c r="W328" s="1">
        <f t="shared" si="41"/>
        <v>1422.9458950386379</v>
      </c>
    </row>
    <row r="329" spans="1:23" x14ac:dyDescent="0.45">
      <c r="A329" t="str">
        <f>Schedule!A329</f>
        <v>2024-04-21</v>
      </c>
      <c r="B329" t="str">
        <f>Schedule!B329</f>
        <v>KCR</v>
      </c>
      <c r="C329" t="str">
        <f>Schedule!C329</f>
        <v>BAL</v>
      </c>
      <c r="D329">
        <f>Schedule!D329</f>
        <v>1455.5883504191299</v>
      </c>
      <c r="E329">
        <f>Schedule!E329</f>
        <v>1535.1075395159701</v>
      </c>
      <c r="F329" cm="1">
        <f t="array" ref="F329">_xlfn.XLOOKUP(B329, $T$1:$T328, $V$1:$V328, D329, 0, -1)</f>
        <v>1459.3647323881944</v>
      </c>
      <c r="G329" cm="1">
        <f t="array" ref="G329">_xlfn.XLOOKUP(C329, $U$1:$U328, $W$1:$W328, E329, 0, -1)</f>
        <v>1539.0873746407135</v>
      </c>
      <c r="H329">
        <f>Schedule!F329</f>
        <v>0.19008264462809901</v>
      </c>
      <c r="I329" t="str">
        <f>IF(ISBLANK(Games!D329), "", Games!D329)</f>
        <v/>
      </c>
      <c r="J329" t="str">
        <f>IF(ISBLANK(Games!E329), "", Games!E329)</f>
        <v/>
      </c>
      <c r="K329" t="str">
        <f>IF(ISBLANK(Games!D329), "",VLOOKUP(I329, 'Pitchers Pre-Season'!$B$2:$X$790, 23, FALSE))</f>
        <v/>
      </c>
      <c r="L329" t="str">
        <f>IF(ISBLANK(Games!E329), "",VLOOKUP(J329, 'Pitchers Pre-Season'!$B$2:$X$790, 23, FALSE))</f>
        <v/>
      </c>
      <c r="M329">
        <f>IF(ISBLANK(Games!D329), Calc!F329, F329+K329)</f>
        <v>1459.3647323881944</v>
      </c>
      <c r="N329">
        <f>IF(ISBLANK(Games!E329), Calc!G329, G329+L329)</f>
        <v>1539.0873746407135</v>
      </c>
      <c r="O329" s="1">
        <f t="shared" si="35"/>
        <v>0.48228328400723591</v>
      </c>
      <c r="P329" s="1">
        <f t="shared" si="36"/>
        <v>0.51771671599276414</v>
      </c>
      <c r="Q329" s="3" t="str">
        <f>Games!N329</f>
        <v/>
      </c>
      <c r="R329" s="1" t="str">
        <f t="shared" si="37"/>
        <v/>
      </c>
      <c r="S329" s="1" t="str">
        <f>IF(ISBLANK(Games!L329), "",IF(Q329=B329, C329, B329))</f>
        <v/>
      </c>
      <c r="T329" s="1" t="str">
        <f t="shared" si="38"/>
        <v>KCR</v>
      </c>
      <c r="U329" s="1" t="str">
        <f t="shared" si="39"/>
        <v>BAL</v>
      </c>
      <c r="V329" s="1">
        <f t="shared" si="40"/>
        <v>1459.3647323881944</v>
      </c>
      <c r="W329" s="1">
        <f t="shared" si="41"/>
        <v>1539.0873746407135</v>
      </c>
    </row>
    <row r="330" spans="1:23" x14ac:dyDescent="0.45">
      <c r="A330" t="str">
        <f>Schedule!A330</f>
        <v>2024-04-21</v>
      </c>
      <c r="B330" t="str">
        <f>Schedule!B330</f>
        <v>MIN</v>
      </c>
      <c r="C330" t="str">
        <f>Schedule!C330</f>
        <v>DET</v>
      </c>
      <c r="D330">
        <f>Schedule!D330</f>
        <v>1535.44519643647</v>
      </c>
      <c r="E330">
        <f>Schedule!E330</f>
        <v>1477.56939209144</v>
      </c>
      <c r="F330" cm="1">
        <f t="array" ref="F330">_xlfn.XLOOKUP(B330, $T$1:$T329, $V$1:$V329, D330, 0, -1)</f>
        <v>1529.2726034226744</v>
      </c>
      <c r="G330" cm="1">
        <f t="array" ref="G330">_xlfn.XLOOKUP(C330, $U$1:$U329, $W$1:$W329, E330, 0, -1)</f>
        <v>1495.7868779460348</v>
      </c>
      <c r="H330">
        <f>Schedule!F330</f>
        <v>0.12727272727272701</v>
      </c>
      <c r="I330" t="str">
        <f>IF(ISBLANK(Games!D330), "", Games!D330)</f>
        <v/>
      </c>
      <c r="J330" t="str">
        <f>IF(ISBLANK(Games!E330), "", Games!E330)</f>
        <v/>
      </c>
      <c r="K330" t="str">
        <f>IF(ISBLANK(Games!D330), "",VLOOKUP(I330, 'Pitchers Pre-Season'!$B$2:$X$790, 23, FALSE))</f>
        <v/>
      </c>
      <c r="L330" t="str">
        <f>IF(ISBLANK(Games!E330), "",VLOOKUP(J330, 'Pitchers Pre-Season'!$B$2:$X$790, 23, FALSE))</f>
        <v/>
      </c>
      <c r="M330">
        <f>IF(ISBLANK(Games!D330), Calc!F330, F330+K330)</f>
        <v>1529.2726034226744</v>
      </c>
      <c r="N330">
        <f>IF(ISBLANK(Games!E330), Calc!G330, G330+L330)</f>
        <v>1495.7868779460348</v>
      </c>
      <c r="O330" s="1">
        <f t="shared" si="35"/>
        <v>0.61167753624362875</v>
      </c>
      <c r="P330" s="1">
        <f t="shared" si="36"/>
        <v>0.38832246375637125</v>
      </c>
      <c r="Q330" s="3" t="str">
        <f>Games!N330</f>
        <v/>
      </c>
      <c r="R330" s="1" t="str">
        <f t="shared" si="37"/>
        <v/>
      </c>
      <c r="S330" s="1" t="str">
        <f>IF(ISBLANK(Games!L330), "",IF(Q330=B330, C330, B330))</f>
        <v/>
      </c>
      <c r="T330" s="1" t="str">
        <f t="shared" si="38"/>
        <v>MIN</v>
      </c>
      <c r="U330" s="1" t="str">
        <f t="shared" si="39"/>
        <v>DET</v>
      </c>
      <c r="V330" s="1">
        <f t="shared" si="40"/>
        <v>1529.2726034226744</v>
      </c>
      <c r="W330" s="1">
        <f t="shared" si="41"/>
        <v>1495.7868779460348</v>
      </c>
    </row>
    <row r="331" spans="1:23" x14ac:dyDescent="0.45">
      <c r="A331" t="str">
        <f>Schedule!A331</f>
        <v>2024-04-21</v>
      </c>
      <c r="B331" t="str">
        <f>Schedule!B331</f>
        <v>STL</v>
      </c>
      <c r="C331" t="str">
        <f>Schedule!C331</f>
        <v>MIL</v>
      </c>
      <c r="D331">
        <f>Schedule!D331</f>
        <v>1506.4629567151301</v>
      </c>
      <c r="E331">
        <f>Schedule!E331</f>
        <v>1511.74507850229</v>
      </c>
      <c r="F331" cm="1">
        <f t="array" ref="F331">_xlfn.XLOOKUP(B331, $T$1:$T330, $V$1:$V330, D331, 0, -1)</f>
        <v>1510.540426333587</v>
      </c>
      <c r="G331" cm="1">
        <f t="array" ref="G331">_xlfn.XLOOKUP(C331, $U$1:$U330, $W$1:$W330, E331, 0, -1)</f>
        <v>1527.5334034496079</v>
      </c>
      <c r="H331">
        <f>Schedule!F331</f>
        <v>7.3170731707316999E-2</v>
      </c>
      <c r="I331" t="str">
        <f>IF(ISBLANK(Games!D331), "", Games!D331)</f>
        <v/>
      </c>
      <c r="J331" t="str">
        <f>IF(ISBLANK(Games!E331), "", Games!E331)</f>
        <v/>
      </c>
      <c r="K331" t="str">
        <f>IF(ISBLANK(Games!D331), "",VLOOKUP(I331, 'Pitchers Pre-Season'!$B$2:$X$790, 23, FALSE))</f>
        <v/>
      </c>
      <c r="L331" t="str">
        <f>IF(ISBLANK(Games!E331), "",VLOOKUP(J331, 'Pitchers Pre-Season'!$B$2:$X$790, 23, FALSE))</f>
        <v/>
      </c>
      <c r="M331">
        <f>IF(ISBLANK(Games!D331), Calc!F331, F331+K331)</f>
        <v>1510.540426333587</v>
      </c>
      <c r="N331">
        <f>IF(ISBLANK(Games!E331), Calc!G331, G331+L331)</f>
        <v>1527.5334034496079</v>
      </c>
      <c r="O331" s="1">
        <f t="shared" si="35"/>
        <v>0.51214998732706307</v>
      </c>
      <c r="P331" s="1">
        <f t="shared" si="36"/>
        <v>0.48785001267293676</v>
      </c>
      <c r="Q331" s="3" t="str">
        <f>Games!N331</f>
        <v/>
      </c>
      <c r="R331" s="1" t="str">
        <f t="shared" si="37"/>
        <v/>
      </c>
      <c r="S331" s="1" t="str">
        <f>IF(ISBLANK(Games!L331), "",IF(Q331=B331, C331, B331))</f>
        <v/>
      </c>
      <c r="T331" s="1" t="str">
        <f t="shared" si="38"/>
        <v>STL</v>
      </c>
      <c r="U331" s="1" t="str">
        <f t="shared" si="39"/>
        <v>MIL</v>
      </c>
      <c r="V331" s="1">
        <f t="shared" si="40"/>
        <v>1510.540426333587</v>
      </c>
      <c r="W331" s="1">
        <f t="shared" si="41"/>
        <v>1527.5334034496079</v>
      </c>
    </row>
    <row r="332" spans="1:23" x14ac:dyDescent="0.45">
      <c r="A332" t="str">
        <f>Schedule!A332</f>
        <v>2024-04-21</v>
      </c>
      <c r="B332" t="str">
        <f>Schedule!B332</f>
        <v>CHC</v>
      </c>
      <c r="C332" t="str">
        <f>Schedule!C332</f>
        <v>MIA</v>
      </c>
      <c r="D332">
        <f>Schedule!D332</f>
        <v>1514.0316812078199</v>
      </c>
      <c r="E332">
        <f>Schedule!E332</f>
        <v>1488.4482383178499</v>
      </c>
      <c r="F332" cm="1">
        <f t="array" ref="F332">_xlfn.XLOOKUP(B332, $T$1:$T331, $V$1:$V331, D332, 0, -1)</f>
        <v>1529.9566441509314</v>
      </c>
      <c r="G332" cm="1">
        <f t="array" ref="G332">_xlfn.XLOOKUP(C332, $U$1:$U331, $W$1:$W331, E332, 0, -1)</f>
        <v>1484.370768699393</v>
      </c>
      <c r="H332">
        <f>Schedule!F332</f>
        <v>4.4585987261146598E-2</v>
      </c>
      <c r="I332" t="str">
        <f>IF(ISBLANK(Games!D332), "", Games!D332)</f>
        <v/>
      </c>
      <c r="J332" t="str">
        <f>IF(ISBLANK(Games!E332), "", Games!E332)</f>
        <v/>
      </c>
      <c r="K332" t="str">
        <f>IF(ISBLANK(Games!D332), "",VLOOKUP(I332, 'Pitchers Pre-Season'!$B$2:$X$790, 23, FALSE))</f>
        <v/>
      </c>
      <c r="L332" t="str">
        <f>IF(ISBLANK(Games!E332), "",VLOOKUP(J332, 'Pitchers Pre-Season'!$B$2:$X$790, 23, FALSE))</f>
        <v/>
      </c>
      <c r="M332">
        <f>IF(ISBLANK(Games!D332), Calc!F332, F332+K332)</f>
        <v>1529.9566441509314</v>
      </c>
      <c r="N332">
        <f>IF(ISBLANK(Games!E332), Calc!G332, G332+L332)</f>
        <v>1484.370768699393</v>
      </c>
      <c r="O332" s="1">
        <f t="shared" si="35"/>
        <v>0.58752245811099879</v>
      </c>
      <c r="P332" s="1">
        <f t="shared" si="36"/>
        <v>0.41247754188900115</v>
      </c>
      <c r="Q332" s="3" t="str">
        <f>Games!N332</f>
        <v/>
      </c>
      <c r="R332" s="1" t="str">
        <f t="shared" si="37"/>
        <v/>
      </c>
      <c r="S332" s="1" t="str">
        <f>IF(ISBLANK(Games!L332), "",IF(Q332=B332, C332, B332))</f>
        <v/>
      </c>
      <c r="T332" s="1" t="str">
        <f t="shared" si="38"/>
        <v>CHC</v>
      </c>
      <c r="U332" s="1" t="str">
        <f t="shared" si="39"/>
        <v>MIA</v>
      </c>
      <c r="V332" s="1">
        <f t="shared" si="40"/>
        <v>1529.9566441509314</v>
      </c>
      <c r="W332" s="1">
        <f t="shared" si="41"/>
        <v>1484.370768699393</v>
      </c>
    </row>
    <row r="333" spans="1:23" x14ac:dyDescent="0.45">
      <c r="A333" t="str">
        <f>Schedule!A333</f>
        <v>2024-04-21</v>
      </c>
      <c r="B333" t="str">
        <f>Schedule!B333</f>
        <v>COL</v>
      </c>
      <c r="C333" t="str">
        <f>Schedule!C333</f>
        <v>SEA</v>
      </c>
      <c r="D333">
        <f>Schedule!D333</f>
        <v>1418.47649220432</v>
      </c>
      <c r="E333">
        <f>Schedule!E333</f>
        <v>1526.2027098211199</v>
      </c>
      <c r="F333" cm="1">
        <f t="array" ref="F333">_xlfn.XLOOKUP(B333, $T$1:$T332, $V$1:$V332, D333, 0, -1)</f>
        <v>1423.0710497477428</v>
      </c>
      <c r="G333" cm="1">
        <f t="array" ref="G333">_xlfn.XLOOKUP(C333, $U$1:$U332, $W$1:$W332, E333, 0, -1)</f>
        <v>1521.2700100017432</v>
      </c>
      <c r="H333">
        <f>Schedule!F333</f>
        <v>0.22834645669291301</v>
      </c>
      <c r="I333" t="str">
        <f>IF(ISBLANK(Games!D333), "", Games!D333)</f>
        <v/>
      </c>
      <c r="J333" t="str">
        <f>IF(ISBLANK(Games!E333), "", Games!E333)</f>
        <v/>
      </c>
      <c r="K333" t="str">
        <f>IF(ISBLANK(Games!D333), "",VLOOKUP(I333, 'Pitchers Pre-Season'!$B$2:$X$790, 23, FALSE))</f>
        <v/>
      </c>
      <c r="L333" t="str">
        <f>IF(ISBLANK(Games!E333), "",VLOOKUP(J333, 'Pitchers Pre-Season'!$B$2:$X$790, 23, FALSE))</f>
        <v/>
      </c>
      <c r="M333">
        <f>IF(ISBLANK(Games!D333), Calc!F333, F333+K333)</f>
        <v>1423.0710497477428</v>
      </c>
      <c r="N333">
        <f>IF(ISBLANK(Games!E333), Calc!G333, G333+L333)</f>
        <v>1521.2700100017432</v>
      </c>
      <c r="O333" s="1">
        <f t="shared" si="35"/>
        <v>0.47650019107785541</v>
      </c>
      <c r="P333" s="1">
        <f t="shared" si="36"/>
        <v>0.52349980892214465</v>
      </c>
      <c r="Q333" s="3" t="str">
        <f>Games!N333</f>
        <v/>
      </c>
      <c r="R333" s="1" t="str">
        <f t="shared" si="37"/>
        <v/>
      </c>
      <c r="S333" s="1" t="str">
        <f>IF(ISBLANK(Games!L333), "",IF(Q333=B333, C333, B333))</f>
        <v/>
      </c>
      <c r="T333" s="1" t="str">
        <f t="shared" si="38"/>
        <v>COL</v>
      </c>
      <c r="U333" s="1" t="str">
        <f t="shared" si="39"/>
        <v>SEA</v>
      </c>
      <c r="V333" s="1">
        <f t="shared" si="40"/>
        <v>1423.0710497477428</v>
      </c>
      <c r="W333" s="1">
        <f t="shared" si="41"/>
        <v>1521.2700100017432</v>
      </c>
    </row>
    <row r="334" spans="1:23" x14ac:dyDescent="0.45">
      <c r="A334" t="str">
        <f>Schedule!A334</f>
        <v>2024-04-21</v>
      </c>
      <c r="B334" t="str">
        <f>Schedule!B334</f>
        <v>SFG</v>
      </c>
      <c r="C334" t="str">
        <f>Schedule!C334</f>
        <v>ARI</v>
      </c>
      <c r="D334">
        <f>Schedule!D334</f>
        <v>1501.1235706124401</v>
      </c>
      <c r="E334">
        <f>Schedule!E334</f>
        <v>1517.8440011816001</v>
      </c>
      <c r="F334" cm="1">
        <f t="array" ref="F334">_xlfn.XLOOKUP(B334, $T$1:$T333, $V$1:$V333, D334, 0, -1)</f>
        <v>1506.8907435815931</v>
      </c>
      <c r="G334" cm="1">
        <f t="array" ref="G334">_xlfn.XLOOKUP(C334, $U$1:$U333, $W$1:$W333, E334, 0, -1)</f>
        <v>1515.1384034374826</v>
      </c>
      <c r="H334">
        <f>Schedule!F334</f>
        <v>0.1125</v>
      </c>
      <c r="I334" t="str">
        <f>IF(ISBLANK(Games!D334), "", Games!D334)</f>
        <v/>
      </c>
      <c r="J334" t="str">
        <f>IF(ISBLANK(Games!E334), "", Games!E334)</f>
        <v/>
      </c>
      <c r="K334" t="str">
        <f>IF(ISBLANK(Games!D334), "",VLOOKUP(I334, 'Pitchers Pre-Season'!$B$2:$X$790, 23, FALSE))</f>
        <v/>
      </c>
      <c r="L334" t="str">
        <f>IF(ISBLANK(Games!E334), "",VLOOKUP(J334, 'Pitchers Pre-Season'!$B$2:$X$790, 23, FALSE))</f>
        <v/>
      </c>
      <c r="M334">
        <f>IF(ISBLANK(Games!D334), Calc!F334, F334+K334)</f>
        <v>1506.8907435815931</v>
      </c>
      <c r="N334">
        <f>IF(ISBLANK(Games!E334), Calc!G334, G334+L334)</f>
        <v>1515.1384034374826</v>
      </c>
      <c r="O334" s="1">
        <f t="shared" si="35"/>
        <v>0.54438289240432525</v>
      </c>
      <c r="P334" s="1">
        <f t="shared" si="36"/>
        <v>0.45561710759567475</v>
      </c>
      <c r="Q334" s="3" t="str">
        <f>Games!N334</f>
        <v/>
      </c>
      <c r="R334" s="1" t="str">
        <f t="shared" si="37"/>
        <v/>
      </c>
      <c r="S334" s="1" t="str">
        <f>IF(ISBLANK(Games!L334), "",IF(Q334=B334, C334, B334))</f>
        <v/>
      </c>
      <c r="T334" s="1" t="str">
        <f t="shared" si="38"/>
        <v>SFG</v>
      </c>
      <c r="U334" s="1" t="str">
        <f t="shared" si="39"/>
        <v>ARI</v>
      </c>
      <c r="V334" s="1">
        <f t="shared" si="40"/>
        <v>1506.8907435815931</v>
      </c>
      <c r="W334" s="1">
        <f t="shared" si="41"/>
        <v>1515.1384034374826</v>
      </c>
    </row>
    <row r="335" spans="1:23" x14ac:dyDescent="0.45">
      <c r="A335" t="str">
        <f>Schedule!A335</f>
        <v>2024-04-21</v>
      </c>
      <c r="B335" t="str">
        <f>Schedule!B335</f>
        <v>LAD</v>
      </c>
      <c r="C335" t="str">
        <f>Schedule!C335</f>
        <v>NYM</v>
      </c>
      <c r="D335">
        <f>Schedule!D335</f>
        <v>1588.6730971234199</v>
      </c>
      <c r="E335">
        <f>Schedule!E335</f>
        <v>1505.1761432511801</v>
      </c>
      <c r="F335" cm="1">
        <f t="array" ref="F335">_xlfn.XLOOKUP(B335, $T$1:$T334, $V$1:$V334, D335, 0, -1)</f>
        <v>1596.6514930600529</v>
      </c>
      <c r="G335" cm="1">
        <f t="array" ref="G335">_xlfn.XLOOKUP(C335, $U$1:$U334, $W$1:$W334, E335, 0, -1)</f>
        <v>1510.288270753422</v>
      </c>
      <c r="H335">
        <f>Schedule!F335</f>
        <v>4.2654028436019002E-2</v>
      </c>
      <c r="I335" t="str">
        <f>IF(ISBLANK(Games!D335), "", Games!D335)</f>
        <v/>
      </c>
      <c r="J335" t="str">
        <f>IF(ISBLANK(Games!E335), "", Games!E335)</f>
        <v/>
      </c>
      <c r="K335" t="str">
        <f>IF(ISBLANK(Games!D335), "",VLOOKUP(I335, 'Pitchers Pre-Season'!$B$2:$X$790, 23, FALSE))</f>
        <v/>
      </c>
      <c r="L335" t="str">
        <f>IF(ISBLANK(Games!E335), "",VLOOKUP(J335, 'Pitchers Pre-Season'!$B$2:$X$790, 23, FALSE))</f>
        <v/>
      </c>
      <c r="M335">
        <f>IF(ISBLANK(Games!D335), Calc!F335, F335+K335)</f>
        <v>1596.6514930600529</v>
      </c>
      <c r="N335">
        <f>IF(ISBLANK(Games!E335), Calc!G335, G335+L335)</f>
        <v>1510.288270753422</v>
      </c>
      <c r="O335" s="1">
        <f t="shared" si="35"/>
        <v>0.64311556850848084</v>
      </c>
      <c r="P335" s="1">
        <f t="shared" si="36"/>
        <v>0.35688443149151916</v>
      </c>
      <c r="Q335" s="3" t="str">
        <f>Games!N335</f>
        <v/>
      </c>
      <c r="R335" s="1" t="str">
        <f t="shared" si="37"/>
        <v/>
      </c>
      <c r="S335" s="1" t="str">
        <f>IF(ISBLANK(Games!L335), "",IF(Q335=B335, C335, B335))</f>
        <v/>
      </c>
      <c r="T335" s="1" t="str">
        <f t="shared" si="38"/>
        <v>LAD</v>
      </c>
      <c r="U335" s="1" t="str">
        <f t="shared" si="39"/>
        <v>NYM</v>
      </c>
      <c r="V335" s="1">
        <f t="shared" si="40"/>
        <v>1596.6514930600529</v>
      </c>
      <c r="W335" s="1">
        <f t="shared" si="41"/>
        <v>1510.288270753422</v>
      </c>
    </row>
    <row r="336" spans="1:23" x14ac:dyDescent="0.45">
      <c r="A336" t="str">
        <f>Schedule!A336</f>
        <v>2024-04-21</v>
      </c>
      <c r="B336" t="str">
        <f>Schedule!B336</f>
        <v>SDP</v>
      </c>
      <c r="C336" t="str">
        <f>Schedule!C336</f>
        <v>TOR</v>
      </c>
      <c r="D336">
        <f>Schedule!D336</f>
        <v>1513.7838452168801</v>
      </c>
      <c r="E336">
        <f>Schedule!E336</f>
        <v>1536.86484917293</v>
      </c>
      <c r="F336" cm="1">
        <f t="array" ref="F336">_xlfn.XLOOKUP(B336, $T$1:$T335, $V$1:$V335, D336, 0, -1)</f>
        <v>1502.9671207118124</v>
      </c>
      <c r="G336" cm="1">
        <f t="array" ref="G336">_xlfn.XLOOKUP(C336, $U$1:$U335, $W$1:$W335, E336, 0, -1)</f>
        <v>1549.5770225833428</v>
      </c>
      <c r="H336">
        <f>Schedule!F336</f>
        <v>2.9239766081871298E-2</v>
      </c>
      <c r="I336" t="str">
        <f>IF(ISBLANK(Games!D336), "", Games!D336)</f>
        <v/>
      </c>
      <c r="J336" t="str">
        <f>IF(ISBLANK(Games!E336), "", Games!E336)</f>
        <v/>
      </c>
      <c r="K336" t="str">
        <f>IF(ISBLANK(Games!D336), "",VLOOKUP(I336, 'Pitchers Pre-Season'!$B$2:$X$790, 23, FALSE))</f>
        <v/>
      </c>
      <c r="L336" t="str">
        <f>IF(ISBLANK(Games!E336), "",VLOOKUP(J336, 'Pitchers Pre-Season'!$B$2:$X$790, 23, FALSE))</f>
        <v/>
      </c>
      <c r="M336">
        <f>IF(ISBLANK(Games!D336), Calc!F336, F336+K336)</f>
        <v>1502.9671207118124</v>
      </c>
      <c r="N336">
        <f>IF(ISBLANK(Games!E336), Calc!G336, G336+L336)</f>
        <v>1549.5770225833428</v>
      </c>
      <c r="O336" s="1">
        <f t="shared" si="35"/>
        <v>0.44794236862279652</v>
      </c>
      <c r="P336" s="1">
        <f t="shared" si="36"/>
        <v>0.55205763137720354</v>
      </c>
      <c r="Q336" s="3" t="str">
        <f>Games!N336</f>
        <v/>
      </c>
      <c r="R336" s="1" t="str">
        <f t="shared" si="37"/>
        <v/>
      </c>
      <c r="S336" s="1" t="str">
        <f>IF(ISBLANK(Games!L336), "",IF(Q336=B336, C336, B336))</f>
        <v/>
      </c>
      <c r="T336" s="1" t="str">
        <f t="shared" si="38"/>
        <v>SDP</v>
      </c>
      <c r="U336" s="1" t="str">
        <f t="shared" si="39"/>
        <v>TOR</v>
      </c>
      <c r="V336" s="1">
        <f t="shared" si="40"/>
        <v>1502.9671207118124</v>
      </c>
      <c r="W336" s="1">
        <f t="shared" si="41"/>
        <v>1549.5770225833428</v>
      </c>
    </row>
    <row r="337" spans="1:23" x14ac:dyDescent="0.45">
      <c r="A337" t="str">
        <f>Schedule!A337</f>
        <v>2024-04-21</v>
      </c>
      <c r="B337" t="str">
        <f>Schedule!B337</f>
        <v>ATL</v>
      </c>
      <c r="C337" t="str">
        <f>Schedule!C337</f>
        <v>TEX</v>
      </c>
      <c r="D337">
        <f>Schedule!D337</f>
        <v>1590.545270505</v>
      </c>
      <c r="E337">
        <f>Schedule!E337</f>
        <v>1527.6277566730801</v>
      </c>
      <c r="F337" cm="1">
        <f t="array" ref="F337">_xlfn.XLOOKUP(B337, $T$1:$T336, $V$1:$V336, D337, 0, -1)</f>
        <v>1593.2508682491175</v>
      </c>
      <c r="G337" cm="1">
        <f t="array" ref="G337">_xlfn.XLOOKUP(C337, $U$1:$U336, $W$1:$W336, E337, 0, -1)</f>
        <v>1534.4506247578865</v>
      </c>
      <c r="H337">
        <f>Schedule!F337</f>
        <v>4.3902439024390297E-2</v>
      </c>
      <c r="I337" t="str">
        <f>IF(ISBLANK(Games!D337), "", Games!D337)</f>
        <v/>
      </c>
      <c r="J337" t="str">
        <f>IF(ISBLANK(Games!E337), "", Games!E337)</f>
        <v/>
      </c>
      <c r="K337" t="str">
        <f>IF(ISBLANK(Games!D337), "",VLOOKUP(I337, 'Pitchers Pre-Season'!$B$2:$X$790, 23, FALSE))</f>
        <v/>
      </c>
      <c r="L337" t="str">
        <f>IF(ISBLANK(Games!E337), "",VLOOKUP(J337, 'Pitchers Pre-Season'!$B$2:$X$790, 23, FALSE))</f>
        <v/>
      </c>
      <c r="M337">
        <f>IF(ISBLANK(Games!D337), Calc!F337, F337+K337)</f>
        <v>1593.2508682491175</v>
      </c>
      <c r="N337">
        <f>IF(ISBLANK(Games!E337), Calc!G337, G337+L337)</f>
        <v>1534.4506247578865</v>
      </c>
      <c r="O337" s="1">
        <f t="shared" si="35"/>
        <v>0.60577281176068987</v>
      </c>
      <c r="P337" s="1">
        <f t="shared" si="36"/>
        <v>0.39422718823931013</v>
      </c>
      <c r="Q337" s="3" t="str">
        <f>Games!N337</f>
        <v/>
      </c>
      <c r="R337" s="1" t="str">
        <f t="shared" si="37"/>
        <v/>
      </c>
      <c r="S337" s="1" t="str">
        <f>IF(ISBLANK(Games!L337), "",IF(Q337=B337, C337, B337))</f>
        <v/>
      </c>
      <c r="T337" s="1" t="str">
        <f t="shared" si="38"/>
        <v>ATL</v>
      </c>
      <c r="U337" s="1" t="str">
        <f t="shared" si="39"/>
        <v>TEX</v>
      </c>
      <c r="V337" s="1">
        <f t="shared" si="40"/>
        <v>1593.2508682491175</v>
      </c>
      <c r="W337" s="1">
        <f t="shared" si="41"/>
        <v>1534.4506247578865</v>
      </c>
    </row>
    <row r="338" spans="1:23" x14ac:dyDescent="0.45">
      <c r="A338" t="str">
        <f>Schedule!A338</f>
        <v>2024-04-22</v>
      </c>
      <c r="B338" t="str">
        <f>Schedule!B338</f>
        <v>NYY</v>
      </c>
      <c r="C338" t="str">
        <f>Schedule!C338</f>
        <v>OAK</v>
      </c>
      <c r="D338">
        <f>Schedule!D338</f>
        <v>1539.4562396036399</v>
      </c>
      <c r="E338">
        <f>Schedule!E338</f>
        <v>1427.1354796158</v>
      </c>
      <c r="F338" cm="1">
        <f t="array" ref="F338">_xlfn.XLOOKUP(B338, $T$1:$T337, $V$1:$V337, D338, 0, -1)</f>
        <v>1533.7203518335739</v>
      </c>
      <c r="G338" cm="1">
        <f t="array" ref="G338">_xlfn.XLOOKUP(C338, $U$1:$U337, $W$1:$W337, E338, 0, -1)</f>
        <v>1422.9458950386379</v>
      </c>
      <c r="H338">
        <f>Schedule!F338</f>
        <v>9.3922651933701695E-2</v>
      </c>
      <c r="I338" t="str">
        <f>IF(ISBLANK(Games!D338), "", Games!D338)</f>
        <v/>
      </c>
      <c r="J338" t="str">
        <f>IF(ISBLANK(Games!E338), "", Games!E338)</f>
        <v/>
      </c>
      <c r="K338" t="str">
        <f>IF(ISBLANK(Games!D338), "",VLOOKUP(I338, 'Pitchers Pre-Season'!$B$2:$X$790, 23, FALSE))</f>
        <v/>
      </c>
      <c r="L338" t="str">
        <f>IF(ISBLANK(Games!E338), "",VLOOKUP(J338, 'Pitchers Pre-Season'!$B$2:$X$790, 23, FALSE))</f>
        <v/>
      </c>
      <c r="M338">
        <f>IF(ISBLANK(Games!D338), Calc!F338, F338+K338)</f>
        <v>1533.7203518335739</v>
      </c>
      <c r="N338">
        <f>IF(ISBLANK(Games!E338), Calc!G338, G338+L338)</f>
        <v>1422.9458950386379</v>
      </c>
      <c r="O338" s="1">
        <f t="shared" si="35"/>
        <v>0.70118767822581451</v>
      </c>
      <c r="P338" s="1">
        <f t="shared" si="36"/>
        <v>0.29881232177418549</v>
      </c>
      <c r="Q338" s="3" t="str">
        <f>Games!N338</f>
        <v/>
      </c>
      <c r="R338" s="1" t="str">
        <f t="shared" si="37"/>
        <v/>
      </c>
      <c r="S338" s="1" t="str">
        <f>IF(ISBLANK(Games!L338), "",IF(Q338=B338, C338, B338))</f>
        <v/>
      </c>
      <c r="T338" s="1" t="str">
        <f t="shared" si="38"/>
        <v>NYY</v>
      </c>
      <c r="U338" s="1" t="str">
        <f t="shared" si="39"/>
        <v>OAK</v>
      </c>
      <c r="V338" s="1">
        <f t="shared" si="40"/>
        <v>1533.7203518335739</v>
      </c>
      <c r="W338" s="1">
        <f t="shared" si="41"/>
        <v>1422.9458950386379</v>
      </c>
    </row>
    <row r="339" spans="1:23" x14ac:dyDescent="0.45">
      <c r="A339" t="str">
        <f>Schedule!A339</f>
        <v>2024-04-22</v>
      </c>
      <c r="B339" t="str">
        <f>Schedule!B339</f>
        <v>CIN</v>
      </c>
      <c r="C339" t="str">
        <f>Schedule!C339</f>
        <v>PHI</v>
      </c>
      <c r="D339">
        <f>Schedule!D339</f>
        <v>1496.2510574284499</v>
      </c>
      <c r="E339">
        <f>Schedule!E339</f>
        <v>1537.03223861109</v>
      </c>
      <c r="F339" cm="1">
        <f t="array" ref="F339">_xlfn.XLOOKUP(B339, $T$1:$T338, $V$1:$V338, D339, 0, -1)</f>
        <v>1493.1662146218293</v>
      </c>
      <c r="G339" cm="1">
        <f t="array" ref="G339">_xlfn.XLOOKUP(C339, $U$1:$U338, $W$1:$W338, E339, 0, -1)</f>
        <v>1539.4111659163295</v>
      </c>
      <c r="H339">
        <f>Schedule!F339</f>
        <v>-1.38888888888888E-2</v>
      </c>
      <c r="I339" t="str">
        <f>IF(ISBLANK(Games!D339), "", Games!D339)</f>
        <v/>
      </c>
      <c r="J339" t="str">
        <f>IF(ISBLANK(Games!E339), "", Games!E339)</f>
        <v/>
      </c>
      <c r="K339" t="str">
        <f>IF(ISBLANK(Games!D339), "",VLOOKUP(I339, 'Pitchers Pre-Season'!$B$2:$X$790, 23, FALSE))</f>
        <v/>
      </c>
      <c r="L339" t="str">
        <f>IF(ISBLANK(Games!E339), "",VLOOKUP(J339, 'Pitchers Pre-Season'!$B$2:$X$790, 23, FALSE))</f>
        <v/>
      </c>
      <c r="M339">
        <f>IF(ISBLANK(Games!D339), Calc!F339, F339+K339)</f>
        <v>1493.1662146218293</v>
      </c>
      <c r="N339">
        <f>IF(ISBLANK(Games!E339), Calc!G339, G339+L339)</f>
        <v>1539.4111659163295</v>
      </c>
      <c r="O339" s="1">
        <f t="shared" si="35"/>
        <v>0.42689397928195744</v>
      </c>
      <c r="P339" s="1">
        <f t="shared" si="36"/>
        <v>0.57310602071804251</v>
      </c>
      <c r="Q339" s="3" t="str">
        <f>Games!N339</f>
        <v/>
      </c>
      <c r="R339" s="1" t="str">
        <f t="shared" si="37"/>
        <v/>
      </c>
      <c r="S339" s="1" t="str">
        <f>IF(ISBLANK(Games!L339), "",IF(Q339=B339, C339, B339))</f>
        <v/>
      </c>
      <c r="T339" s="1" t="str">
        <f t="shared" si="38"/>
        <v>CIN</v>
      </c>
      <c r="U339" s="1" t="str">
        <f t="shared" si="39"/>
        <v>PHI</v>
      </c>
      <c r="V339" s="1">
        <f t="shared" si="40"/>
        <v>1493.1662146218293</v>
      </c>
      <c r="W339" s="1">
        <f t="shared" si="41"/>
        <v>1539.4111659163295</v>
      </c>
    </row>
    <row r="340" spans="1:23" x14ac:dyDescent="0.45">
      <c r="A340" t="str">
        <f>Schedule!A340</f>
        <v>2024-04-22</v>
      </c>
      <c r="B340" t="str">
        <f>Schedule!B340</f>
        <v>PIT</v>
      </c>
      <c r="C340" t="str">
        <f>Schedule!C340</f>
        <v>MIL</v>
      </c>
      <c r="D340">
        <f>Schedule!D340</f>
        <v>1468.3919248330999</v>
      </c>
      <c r="E340">
        <f>Schedule!E340</f>
        <v>1511.74507850229</v>
      </c>
      <c r="F340" cm="1">
        <f t="array" ref="F340">_xlfn.XLOOKUP(B340, $T$1:$T339, $V$1:$V339, D340, 0, -1)</f>
        <v>1464.4120897083565</v>
      </c>
      <c r="G340" cm="1">
        <f t="array" ref="G340">_xlfn.XLOOKUP(C340, $U$1:$U339, $W$1:$W339, E340, 0, -1)</f>
        <v>1527.5334034496079</v>
      </c>
      <c r="H340">
        <f>Schedule!F340</f>
        <v>5.7971014492753603E-2</v>
      </c>
      <c r="I340" t="str">
        <f>IF(ISBLANK(Games!D340), "", Games!D340)</f>
        <v/>
      </c>
      <c r="J340" t="str">
        <f>IF(ISBLANK(Games!E340), "", Games!E340)</f>
        <v/>
      </c>
      <c r="K340" t="str">
        <f>IF(ISBLANK(Games!D340), "",VLOOKUP(I340, 'Pitchers Pre-Season'!$B$2:$X$790, 23, FALSE))</f>
        <v/>
      </c>
      <c r="L340" t="str">
        <f>IF(ISBLANK(Games!E340), "",VLOOKUP(J340, 'Pitchers Pre-Season'!$B$2:$X$790, 23, FALSE))</f>
        <v/>
      </c>
      <c r="M340">
        <f>IF(ISBLANK(Games!D340), Calc!F340, F340+K340)</f>
        <v>1464.4120897083565</v>
      </c>
      <c r="N340">
        <f>IF(ISBLANK(Games!E340), Calc!G340, G340+L340)</f>
        <v>1527.5334034496079</v>
      </c>
      <c r="O340" s="1">
        <f t="shared" si="35"/>
        <v>0.43913304701143818</v>
      </c>
      <c r="P340" s="1">
        <f t="shared" si="36"/>
        <v>0.56086695298856182</v>
      </c>
      <c r="Q340" s="3" t="str">
        <f>Games!N340</f>
        <v/>
      </c>
      <c r="R340" s="1" t="str">
        <f t="shared" si="37"/>
        <v/>
      </c>
      <c r="S340" s="1" t="str">
        <f>IF(ISBLANK(Games!L340), "",IF(Q340=B340, C340, B340))</f>
        <v/>
      </c>
      <c r="T340" s="1" t="str">
        <f t="shared" si="38"/>
        <v>PIT</v>
      </c>
      <c r="U340" s="1" t="str">
        <f t="shared" si="39"/>
        <v>MIL</v>
      </c>
      <c r="V340" s="1">
        <f t="shared" si="40"/>
        <v>1464.4120897083565</v>
      </c>
      <c r="W340" s="1">
        <f t="shared" si="41"/>
        <v>1527.5334034496079</v>
      </c>
    </row>
    <row r="341" spans="1:23" x14ac:dyDescent="0.45">
      <c r="A341" t="str">
        <f>Schedule!A341</f>
        <v>2024-04-22</v>
      </c>
      <c r="B341" t="str">
        <f>Schedule!B341</f>
        <v>TBR</v>
      </c>
      <c r="C341" t="str">
        <f>Schedule!C341</f>
        <v>DET</v>
      </c>
      <c r="D341">
        <f>Schedule!D341</f>
        <v>1537.2568075547799</v>
      </c>
      <c r="E341">
        <f>Schedule!E341</f>
        <v>1477.56939209144</v>
      </c>
      <c r="F341" cm="1">
        <f t="array" ref="F341">_xlfn.XLOOKUP(B341, $T$1:$T340, $V$1:$V340, D341, 0, -1)</f>
        <v>1528.0229512954211</v>
      </c>
      <c r="G341" cm="1">
        <f t="array" ref="G341">_xlfn.XLOOKUP(C341, $U$1:$U340, $W$1:$W340, E341, 0, -1)</f>
        <v>1495.7868779460348</v>
      </c>
      <c r="H341">
        <f>Schedule!F341</f>
        <v>0.124324324324324</v>
      </c>
      <c r="I341" t="str">
        <f>IF(ISBLANK(Games!D341), "", Games!D341)</f>
        <v/>
      </c>
      <c r="J341" t="str">
        <f>IF(ISBLANK(Games!E341), "", Games!E341)</f>
        <v/>
      </c>
      <c r="K341" t="str">
        <f>IF(ISBLANK(Games!D341), "",VLOOKUP(I341, 'Pitchers Pre-Season'!$B$2:$X$790, 23, FALSE))</f>
        <v/>
      </c>
      <c r="L341" t="str">
        <f>IF(ISBLANK(Games!E341), "",VLOOKUP(J341, 'Pitchers Pre-Season'!$B$2:$X$790, 23, FALSE))</f>
        <v/>
      </c>
      <c r="M341">
        <f>IF(ISBLANK(Games!D341), Calc!F341, F341+K341)</f>
        <v>1528.0229512954211</v>
      </c>
      <c r="N341">
        <f>IF(ISBLANK(Games!E341), Calc!G341, G341+L341)</f>
        <v>1495.7868779460348</v>
      </c>
      <c r="O341" s="1">
        <f t="shared" si="35"/>
        <v>0.60842093494938709</v>
      </c>
      <c r="P341" s="1">
        <f t="shared" si="36"/>
        <v>0.3915790650506128</v>
      </c>
      <c r="Q341" s="3" t="str">
        <f>Games!N341</f>
        <v/>
      </c>
      <c r="R341" s="1" t="str">
        <f t="shared" si="37"/>
        <v/>
      </c>
      <c r="S341" s="1" t="str">
        <f>IF(ISBLANK(Games!L341), "",IF(Q341=B341, C341, B341))</f>
        <v/>
      </c>
      <c r="T341" s="1" t="str">
        <f t="shared" si="38"/>
        <v>TBR</v>
      </c>
      <c r="U341" s="1" t="str">
        <f t="shared" si="39"/>
        <v>DET</v>
      </c>
      <c r="V341" s="1">
        <f t="shared" si="40"/>
        <v>1528.0229512954211</v>
      </c>
      <c r="W341" s="1">
        <f t="shared" si="41"/>
        <v>1495.7868779460348</v>
      </c>
    </row>
    <row r="342" spans="1:23" x14ac:dyDescent="0.45">
      <c r="A342" t="str">
        <f>Schedule!A342</f>
        <v>2024-04-22</v>
      </c>
      <c r="B342" t="str">
        <f>Schedule!B342</f>
        <v>ATL</v>
      </c>
      <c r="C342" t="str">
        <f>Schedule!C342</f>
        <v>MIA</v>
      </c>
      <c r="D342">
        <f>Schedule!D342</f>
        <v>1590.545270505</v>
      </c>
      <c r="E342">
        <f>Schedule!E342</f>
        <v>1488.4482383178499</v>
      </c>
      <c r="F342" cm="1">
        <f t="array" ref="F342">_xlfn.XLOOKUP(B342, $T$1:$T341, $V$1:$V341, D342, 0, -1)</f>
        <v>1593.2508682491175</v>
      </c>
      <c r="G342" cm="1">
        <f t="array" ref="G342">_xlfn.XLOOKUP(C342, $U$1:$U341, $W$1:$W341, E342, 0, -1)</f>
        <v>1484.370768699393</v>
      </c>
      <c r="H342">
        <f>Schedule!F342</f>
        <v>4.3902439024390297E-2</v>
      </c>
      <c r="I342" t="str">
        <f>IF(ISBLANK(Games!D342), "", Games!D342)</f>
        <v/>
      </c>
      <c r="J342" t="str">
        <f>IF(ISBLANK(Games!E342), "", Games!E342)</f>
        <v/>
      </c>
      <c r="K342" t="str">
        <f>IF(ISBLANK(Games!D342), "",VLOOKUP(I342, 'Pitchers Pre-Season'!$B$2:$X$790, 23, FALSE))</f>
        <v/>
      </c>
      <c r="L342" t="str">
        <f>IF(ISBLANK(Games!E342), "",VLOOKUP(J342, 'Pitchers Pre-Season'!$B$2:$X$790, 23, FALSE))</f>
        <v/>
      </c>
      <c r="M342">
        <f>IF(ISBLANK(Games!D342), Calc!F342, F342+K342)</f>
        <v>1593.2508682491175</v>
      </c>
      <c r="N342">
        <f>IF(ISBLANK(Games!E342), Calc!G342, G342+L342)</f>
        <v>1484.370768699393</v>
      </c>
      <c r="O342" s="1">
        <f t="shared" si="35"/>
        <v>0.67370662033841844</v>
      </c>
      <c r="P342" s="1">
        <f t="shared" si="36"/>
        <v>0.32629337966158167</v>
      </c>
      <c r="Q342" s="3" t="str">
        <f>Games!N342</f>
        <v/>
      </c>
      <c r="R342" s="1" t="str">
        <f t="shared" si="37"/>
        <v/>
      </c>
      <c r="S342" s="1" t="str">
        <f>IF(ISBLANK(Games!L342), "",IF(Q342=B342, C342, B342))</f>
        <v/>
      </c>
      <c r="T342" s="1" t="str">
        <f t="shared" si="38"/>
        <v>ATL</v>
      </c>
      <c r="U342" s="1" t="str">
        <f t="shared" si="39"/>
        <v>MIA</v>
      </c>
      <c r="V342" s="1">
        <f t="shared" si="40"/>
        <v>1593.2508682491175</v>
      </c>
      <c r="W342" s="1">
        <f t="shared" si="41"/>
        <v>1484.370768699393</v>
      </c>
    </row>
    <row r="343" spans="1:23" x14ac:dyDescent="0.45">
      <c r="A343" t="str">
        <f>Schedule!A343</f>
        <v>2024-04-22</v>
      </c>
      <c r="B343" t="str">
        <f>Schedule!B343</f>
        <v>KCR</v>
      </c>
      <c r="C343" t="str">
        <f>Schedule!C343</f>
        <v>TOR</v>
      </c>
      <c r="D343">
        <f>Schedule!D343</f>
        <v>1455.5883504191299</v>
      </c>
      <c r="E343">
        <f>Schedule!E343</f>
        <v>1536.86484917293</v>
      </c>
      <c r="F343" cm="1">
        <f t="array" ref="F343">_xlfn.XLOOKUP(B343, $T$1:$T342, $V$1:$V342, D343, 0, -1)</f>
        <v>1459.3647323881944</v>
      </c>
      <c r="G343" cm="1">
        <f t="array" ref="G343">_xlfn.XLOOKUP(C343, $U$1:$U342, $W$1:$W342, E343, 0, -1)</f>
        <v>1549.5770225833428</v>
      </c>
      <c r="H343">
        <f>Schedule!F343</f>
        <v>0.19008264462809901</v>
      </c>
      <c r="I343" t="str">
        <f>IF(ISBLANK(Games!D343), "", Games!D343)</f>
        <v/>
      </c>
      <c r="J343" t="str">
        <f>IF(ISBLANK(Games!E343), "", Games!E343)</f>
        <v/>
      </c>
      <c r="K343" t="str">
        <f>IF(ISBLANK(Games!D343), "",VLOOKUP(I343, 'Pitchers Pre-Season'!$B$2:$X$790, 23, FALSE))</f>
        <v/>
      </c>
      <c r="L343" t="str">
        <f>IF(ISBLANK(Games!E343), "",VLOOKUP(J343, 'Pitchers Pre-Season'!$B$2:$X$790, 23, FALSE))</f>
        <v/>
      </c>
      <c r="M343">
        <f>IF(ISBLANK(Games!D343), Calc!F343, F343+K343)</f>
        <v>1459.3647323881944</v>
      </c>
      <c r="N343">
        <f>IF(ISBLANK(Games!E343), Calc!G343, G343+L343)</f>
        <v>1549.5770225833428</v>
      </c>
      <c r="O343" s="1">
        <f t="shared" si="35"/>
        <v>0.4680563917909667</v>
      </c>
      <c r="P343" s="1">
        <f t="shared" si="36"/>
        <v>0.5319436082090333</v>
      </c>
      <c r="Q343" s="3" t="str">
        <f>Games!N343</f>
        <v/>
      </c>
      <c r="R343" s="1" t="str">
        <f t="shared" si="37"/>
        <v/>
      </c>
      <c r="S343" s="1" t="str">
        <f>IF(ISBLANK(Games!L343), "",IF(Q343=B343, C343, B343))</f>
        <v/>
      </c>
      <c r="T343" s="1" t="str">
        <f t="shared" si="38"/>
        <v>KCR</v>
      </c>
      <c r="U343" s="1" t="str">
        <f t="shared" si="39"/>
        <v>TOR</v>
      </c>
      <c r="V343" s="1">
        <f t="shared" si="40"/>
        <v>1459.3647323881944</v>
      </c>
      <c r="W343" s="1">
        <f t="shared" si="41"/>
        <v>1549.5770225833428</v>
      </c>
    </row>
    <row r="344" spans="1:23" x14ac:dyDescent="0.45">
      <c r="A344" t="str">
        <f>Schedule!A344</f>
        <v>2024-04-22</v>
      </c>
      <c r="B344" t="str">
        <f>Schedule!B344</f>
        <v>MIN</v>
      </c>
      <c r="C344" t="str">
        <f>Schedule!C344</f>
        <v>CHW</v>
      </c>
      <c r="D344">
        <f>Schedule!D344</f>
        <v>1535.44519643647</v>
      </c>
      <c r="E344">
        <f>Schedule!E344</f>
        <v>1433.33420073452</v>
      </c>
      <c r="F344" cm="1">
        <f t="array" ref="F344">_xlfn.XLOOKUP(B344, $T$1:$T343, $V$1:$V343, D344, 0, -1)</f>
        <v>1529.2726034226744</v>
      </c>
      <c r="G344" cm="1">
        <f t="array" ref="G344">_xlfn.XLOOKUP(C344, $U$1:$U343, $W$1:$W343, E344, 0, -1)</f>
        <v>1425.4820043556863</v>
      </c>
      <c r="H344">
        <f>Schedule!F344</f>
        <v>0.12727272727272701</v>
      </c>
      <c r="I344" t="str">
        <f>IF(ISBLANK(Games!D344), "", Games!D344)</f>
        <v/>
      </c>
      <c r="J344" t="str">
        <f>IF(ISBLANK(Games!E344), "", Games!E344)</f>
        <v/>
      </c>
      <c r="K344" t="str">
        <f>IF(ISBLANK(Games!D344), "",VLOOKUP(I344, 'Pitchers Pre-Season'!$B$2:$X$790, 23, FALSE))</f>
        <v/>
      </c>
      <c r="L344" t="str">
        <f>IF(ISBLANK(Games!E344), "",VLOOKUP(J344, 'Pitchers Pre-Season'!$B$2:$X$790, 23, FALSE))</f>
        <v/>
      </c>
      <c r="M344">
        <f>IF(ISBLANK(Games!D344), Calc!F344, F344+K344)</f>
        <v>1529.2726034226744</v>
      </c>
      <c r="N344">
        <f>IF(ISBLANK(Games!E344), Calc!G344, G344+L344)</f>
        <v>1425.4820043556863</v>
      </c>
      <c r="O344" s="1">
        <f t="shared" si="35"/>
        <v>0.70871288066889249</v>
      </c>
      <c r="P344" s="1">
        <f t="shared" si="36"/>
        <v>0.29128711933110746</v>
      </c>
      <c r="Q344" s="3" t="str">
        <f>Games!N344</f>
        <v/>
      </c>
      <c r="R344" s="1" t="str">
        <f t="shared" si="37"/>
        <v/>
      </c>
      <c r="S344" s="1" t="str">
        <f>IF(ISBLANK(Games!L344), "",IF(Q344=B344, C344, B344))</f>
        <v/>
      </c>
      <c r="T344" s="1" t="str">
        <f t="shared" si="38"/>
        <v>MIN</v>
      </c>
      <c r="U344" s="1" t="str">
        <f t="shared" si="39"/>
        <v>CHW</v>
      </c>
      <c r="V344" s="1">
        <f t="shared" si="40"/>
        <v>1529.2726034226744</v>
      </c>
      <c r="W344" s="1">
        <f t="shared" si="41"/>
        <v>1425.4820043556863</v>
      </c>
    </row>
    <row r="345" spans="1:23" x14ac:dyDescent="0.45">
      <c r="A345" t="str">
        <f>Schedule!A345</f>
        <v>2024-04-22</v>
      </c>
      <c r="B345" t="str">
        <f>Schedule!B345</f>
        <v>STL</v>
      </c>
      <c r="C345" t="str">
        <f>Schedule!C345</f>
        <v>ARI</v>
      </c>
      <c r="D345">
        <f>Schedule!D345</f>
        <v>1506.4629567151301</v>
      </c>
      <c r="E345">
        <f>Schedule!E345</f>
        <v>1517.8440011816001</v>
      </c>
      <c r="F345" cm="1">
        <f t="array" ref="F345">_xlfn.XLOOKUP(B345, $T$1:$T344, $V$1:$V344, D345, 0, -1)</f>
        <v>1510.540426333587</v>
      </c>
      <c r="G345" cm="1">
        <f t="array" ref="G345">_xlfn.XLOOKUP(C345, $U$1:$U344, $W$1:$W344, E345, 0, -1)</f>
        <v>1515.1384034374826</v>
      </c>
      <c r="H345">
        <f>Schedule!F345</f>
        <v>7.3170731707316999E-2</v>
      </c>
      <c r="I345" t="str">
        <f>IF(ISBLANK(Games!D345), "", Games!D345)</f>
        <v/>
      </c>
      <c r="J345" t="str">
        <f>IF(ISBLANK(Games!E345), "", Games!E345)</f>
        <v/>
      </c>
      <c r="K345" t="str">
        <f>IF(ISBLANK(Games!D345), "",VLOOKUP(I345, 'Pitchers Pre-Season'!$B$2:$X$790, 23, FALSE))</f>
        <v/>
      </c>
      <c r="L345" t="str">
        <f>IF(ISBLANK(Games!E345), "",VLOOKUP(J345, 'Pitchers Pre-Season'!$B$2:$X$790, 23, FALSE))</f>
        <v/>
      </c>
      <c r="M345">
        <f>IF(ISBLANK(Games!D345), Calc!F345, F345+K345)</f>
        <v>1510.540426333587</v>
      </c>
      <c r="N345">
        <f>IF(ISBLANK(Games!E345), Calc!G345, G345+L345)</f>
        <v>1515.1384034374826</v>
      </c>
      <c r="O345" s="1">
        <f t="shared" si="35"/>
        <v>0.52996873116713616</v>
      </c>
      <c r="P345" s="1">
        <f t="shared" si="36"/>
        <v>0.47003126883286367</v>
      </c>
      <c r="Q345" s="3" t="str">
        <f>Games!N345</f>
        <v/>
      </c>
      <c r="R345" s="1" t="str">
        <f t="shared" si="37"/>
        <v/>
      </c>
      <c r="S345" s="1" t="str">
        <f>IF(ISBLANK(Games!L345), "",IF(Q345=B345, C345, B345))</f>
        <v/>
      </c>
      <c r="T345" s="1" t="str">
        <f t="shared" si="38"/>
        <v>STL</v>
      </c>
      <c r="U345" s="1" t="str">
        <f t="shared" si="39"/>
        <v>ARI</v>
      </c>
      <c r="V345" s="1">
        <f t="shared" si="40"/>
        <v>1510.540426333587</v>
      </c>
      <c r="W345" s="1">
        <f t="shared" si="41"/>
        <v>1515.1384034374826</v>
      </c>
    </row>
    <row r="346" spans="1:23" x14ac:dyDescent="0.45">
      <c r="A346" t="str">
        <f>Schedule!A346</f>
        <v>2024-04-22</v>
      </c>
      <c r="B346" t="str">
        <f>Schedule!B346</f>
        <v>COL</v>
      </c>
      <c r="C346" t="str">
        <f>Schedule!C346</f>
        <v>SDP</v>
      </c>
      <c r="D346">
        <f>Schedule!D346</f>
        <v>1418.47649220432</v>
      </c>
      <c r="E346">
        <f>Schedule!E346</f>
        <v>1513.7838452168801</v>
      </c>
      <c r="F346" cm="1">
        <f t="array" ref="F346">_xlfn.XLOOKUP(B346, $T$1:$T345, $V$1:$V345, D346, 0, -1)</f>
        <v>1423.0710497477428</v>
      </c>
      <c r="G346" cm="1">
        <f t="array" ref="G346">_xlfn.XLOOKUP(C346, $U$1:$U345, $W$1:$W345, E346, 0, -1)</f>
        <v>1514.2912987524817</v>
      </c>
      <c r="H346">
        <f>Schedule!F346</f>
        <v>0.22834645669291301</v>
      </c>
      <c r="I346" t="str">
        <f>IF(ISBLANK(Games!D346), "", Games!D346)</f>
        <v/>
      </c>
      <c r="J346" t="str">
        <f>IF(ISBLANK(Games!E346), "", Games!E346)</f>
        <v/>
      </c>
      <c r="K346" t="str">
        <f>IF(ISBLANK(Games!D346), "",VLOOKUP(I346, 'Pitchers Pre-Season'!$B$2:$X$790, 23, FALSE))</f>
        <v/>
      </c>
      <c r="L346" t="str">
        <f>IF(ISBLANK(Games!E346), "",VLOOKUP(J346, 'Pitchers Pre-Season'!$B$2:$X$790, 23, FALSE))</f>
        <v/>
      </c>
      <c r="M346">
        <f>IF(ISBLANK(Games!D346), Calc!F346, F346+K346)</f>
        <v>1423.0710497477428</v>
      </c>
      <c r="N346">
        <f>IF(ISBLANK(Games!E346), Calc!G346, G346+L346)</f>
        <v>1514.2912987524817</v>
      </c>
      <c r="O346" s="1">
        <f t="shared" si="35"/>
        <v>0.4858322941260021</v>
      </c>
      <c r="P346" s="1">
        <f t="shared" si="36"/>
        <v>0.51416770587399796</v>
      </c>
      <c r="Q346" s="3" t="str">
        <f>Games!N346</f>
        <v/>
      </c>
      <c r="R346" s="1" t="str">
        <f t="shared" si="37"/>
        <v/>
      </c>
      <c r="S346" s="1" t="str">
        <f>IF(ISBLANK(Games!L346), "",IF(Q346=B346, C346, B346))</f>
        <v/>
      </c>
      <c r="T346" s="1" t="str">
        <f t="shared" si="38"/>
        <v>COL</v>
      </c>
      <c r="U346" s="1" t="str">
        <f t="shared" si="39"/>
        <v>SDP</v>
      </c>
      <c r="V346" s="1">
        <f t="shared" si="40"/>
        <v>1423.0710497477428</v>
      </c>
      <c r="W346" s="1">
        <f t="shared" si="41"/>
        <v>1514.2912987524817</v>
      </c>
    </row>
    <row r="347" spans="1:23" x14ac:dyDescent="0.45">
      <c r="A347" t="str">
        <f>Schedule!A347</f>
        <v>2024-04-22</v>
      </c>
      <c r="B347" t="str">
        <f>Schedule!B347</f>
        <v>LAA</v>
      </c>
      <c r="C347" t="str">
        <f>Schedule!C347</f>
        <v>BAL</v>
      </c>
      <c r="D347">
        <f>Schedule!D347</f>
        <v>1474.3085107648601</v>
      </c>
      <c r="E347">
        <f>Schedule!E347</f>
        <v>1535.1075395159701</v>
      </c>
      <c r="F347" cm="1">
        <f t="array" ref="F347">_xlfn.XLOOKUP(B347, $T$1:$T346, $V$1:$V346, D347, 0, -1)</f>
        <v>1469.5882041455925</v>
      </c>
      <c r="G347" cm="1">
        <f t="array" ref="G347">_xlfn.XLOOKUP(C347, $U$1:$U346, $W$1:$W346, E347, 0, -1)</f>
        <v>1539.0873746407135</v>
      </c>
      <c r="H347">
        <f>Schedule!F347</f>
        <v>6.8493150684931406E-2</v>
      </c>
      <c r="I347" t="str">
        <f>IF(ISBLANK(Games!D347), "", Games!D347)</f>
        <v/>
      </c>
      <c r="J347" t="str">
        <f>IF(ISBLANK(Games!E347), "", Games!E347)</f>
        <v/>
      </c>
      <c r="K347" t="str">
        <f>IF(ISBLANK(Games!D347), "",VLOOKUP(I347, 'Pitchers Pre-Season'!$B$2:$X$790, 23, FALSE))</f>
        <v/>
      </c>
      <c r="L347" t="str">
        <f>IF(ISBLANK(Games!E347), "",VLOOKUP(J347, 'Pitchers Pre-Season'!$B$2:$X$790, 23, FALSE))</f>
        <v/>
      </c>
      <c r="M347">
        <f>IF(ISBLANK(Games!D347), Calc!F347, F347+K347)</f>
        <v>1469.5882041455925</v>
      </c>
      <c r="N347">
        <f>IF(ISBLANK(Games!E347), Calc!G347, G347+L347)</f>
        <v>1539.0873746407135</v>
      </c>
      <c r="O347" s="1">
        <f t="shared" si="35"/>
        <v>0.4355422448778436</v>
      </c>
      <c r="P347" s="1">
        <f t="shared" si="36"/>
        <v>0.56445775512215646</v>
      </c>
      <c r="Q347" s="3" t="str">
        <f>Games!N347</f>
        <v/>
      </c>
      <c r="R347" s="1" t="str">
        <f t="shared" si="37"/>
        <v/>
      </c>
      <c r="S347" s="1" t="str">
        <f>IF(ISBLANK(Games!L347), "",IF(Q347=B347, C347, B347))</f>
        <v/>
      </c>
      <c r="T347" s="1" t="str">
        <f t="shared" si="38"/>
        <v>LAA</v>
      </c>
      <c r="U347" s="1" t="str">
        <f t="shared" si="39"/>
        <v>BAL</v>
      </c>
      <c r="V347" s="1">
        <f t="shared" si="40"/>
        <v>1469.5882041455925</v>
      </c>
      <c r="W347" s="1">
        <f t="shared" si="41"/>
        <v>1539.0873746407135</v>
      </c>
    </row>
    <row r="348" spans="1:23" x14ac:dyDescent="0.45">
      <c r="A348" t="str">
        <f>Schedule!A348</f>
        <v>2024-04-22</v>
      </c>
      <c r="B348" t="str">
        <f>Schedule!B348</f>
        <v>SFG</v>
      </c>
      <c r="C348" t="str">
        <f>Schedule!C348</f>
        <v>NYM</v>
      </c>
      <c r="D348">
        <f>Schedule!D348</f>
        <v>1501.1235706124401</v>
      </c>
      <c r="E348">
        <f>Schedule!E348</f>
        <v>1505.1761432511801</v>
      </c>
      <c r="F348" cm="1">
        <f t="array" ref="F348">_xlfn.XLOOKUP(B348, $T$1:$T347, $V$1:$V347, D348, 0, -1)</f>
        <v>1506.8907435815931</v>
      </c>
      <c r="G348" cm="1">
        <f t="array" ref="G348">_xlfn.XLOOKUP(C348, $U$1:$U347, $W$1:$W347, E348, 0, -1)</f>
        <v>1510.288270753422</v>
      </c>
      <c r="H348">
        <f>Schedule!F348</f>
        <v>0.1125</v>
      </c>
      <c r="I348" t="str">
        <f>IF(ISBLANK(Games!D348), "", Games!D348)</f>
        <v/>
      </c>
      <c r="J348" t="str">
        <f>IF(ISBLANK(Games!E348), "", Games!E348)</f>
        <v/>
      </c>
      <c r="K348" t="str">
        <f>IF(ISBLANK(Games!D348), "",VLOOKUP(I348, 'Pitchers Pre-Season'!$B$2:$X$790, 23, FALSE))</f>
        <v/>
      </c>
      <c r="L348" t="str">
        <f>IF(ISBLANK(Games!E348), "",VLOOKUP(J348, 'Pitchers Pre-Season'!$B$2:$X$790, 23, FALSE))</f>
        <v/>
      </c>
      <c r="M348">
        <f>IF(ISBLANK(Games!D348), Calc!F348, F348+K348)</f>
        <v>1506.8907435815931</v>
      </c>
      <c r="N348">
        <f>IF(ISBLANK(Games!E348), Calc!G348, G348+L348)</f>
        <v>1510.288270753422</v>
      </c>
      <c r="O348" s="1">
        <f t="shared" si="35"/>
        <v>0.55136072121005131</v>
      </c>
      <c r="P348" s="1">
        <f t="shared" si="36"/>
        <v>0.44863927878994869</v>
      </c>
      <c r="Q348" s="3" t="str">
        <f>Games!N348</f>
        <v/>
      </c>
      <c r="R348" s="1" t="str">
        <f t="shared" si="37"/>
        <v/>
      </c>
      <c r="S348" s="1" t="str">
        <f>IF(ISBLANK(Games!L348), "",IF(Q348=B348, C348, B348))</f>
        <v/>
      </c>
      <c r="T348" s="1" t="str">
        <f t="shared" si="38"/>
        <v>SFG</v>
      </c>
      <c r="U348" s="1" t="str">
        <f t="shared" si="39"/>
        <v>NYM</v>
      </c>
      <c r="V348" s="1">
        <f t="shared" si="40"/>
        <v>1506.8907435815931</v>
      </c>
      <c r="W348" s="1">
        <f t="shared" si="41"/>
        <v>1510.288270753422</v>
      </c>
    </row>
    <row r="349" spans="1:23" x14ac:dyDescent="0.45">
      <c r="A349" t="str">
        <f>Schedule!A349</f>
        <v>2024-04-23</v>
      </c>
      <c r="B349" t="str">
        <f>Schedule!B349</f>
        <v>CLE</v>
      </c>
      <c r="C349" t="str">
        <f>Schedule!C349</f>
        <v>BOS</v>
      </c>
      <c r="D349">
        <f>Schedule!D349</f>
        <v>1503.8938502056101</v>
      </c>
      <c r="E349">
        <f>Schedule!E349</f>
        <v>1500.26839934439</v>
      </c>
      <c r="F349" cm="1">
        <f t="array" ref="F349">_xlfn.XLOOKUP(B349, $T$1:$T348, $V$1:$V348, D349, 0, -1)</f>
        <v>1503.8938502056101</v>
      </c>
      <c r="G349" cm="1">
        <f t="array" ref="G349">_xlfn.XLOOKUP(C349, $U$1:$U348, $W$1:$W348, E349, 0, -1)</f>
        <v>1518.233689676287</v>
      </c>
      <c r="H349">
        <f>Schedule!F349</f>
        <v>4.7619047619047603E-2</v>
      </c>
      <c r="I349" t="str">
        <f>IF(ISBLANK(Games!D349), "", Games!D349)</f>
        <v/>
      </c>
      <c r="J349" t="str">
        <f>IF(ISBLANK(Games!E349), "", Games!E349)</f>
        <v/>
      </c>
      <c r="K349" t="str">
        <f>IF(ISBLANK(Games!D349), "",VLOOKUP(I349, 'Pitchers Pre-Season'!$B$2:$X$790, 23, FALSE))</f>
        <v/>
      </c>
      <c r="L349" t="str">
        <f>IF(ISBLANK(Games!E349), "",VLOOKUP(J349, 'Pitchers Pre-Season'!$B$2:$X$790, 23, FALSE))</f>
        <v/>
      </c>
      <c r="M349">
        <f>IF(ISBLANK(Games!D349), Calc!F349, F349+K349)</f>
        <v>1503.8938502056101</v>
      </c>
      <c r="N349">
        <f>IF(ISBLANK(Games!E349), Calc!G349, G349+L349)</f>
        <v>1518.233689676287</v>
      </c>
      <c r="O349" s="1">
        <f t="shared" si="35"/>
        <v>0.5031845460957417</v>
      </c>
      <c r="P349" s="1">
        <f t="shared" si="36"/>
        <v>0.49681545390425824</v>
      </c>
      <c r="Q349" s="3" t="str">
        <f>Games!N349</f>
        <v/>
      </c>
      <c r="R349" s="1" t="str">
        <f t="shared" si="37"/>
        <v/>
      </c>
      <c r="S349" s="1" t="str">
        <f>IF(ISBLANK(Games!L349), "",IF(Q349=B349, C349, B349))</f>
        <v/>
      </c>
      <c r="T349" s="1" t="str">
        <f t="shared" si="38"/>
        <v>CLE</v>
      </c>
      <c r="U349" s="1" t="str">
        <f t="shared" si="39"/>
        <v>BOS</v>
      </c>
      <c r="V349" s="1">
        <f t="shared" si="40"/>
        <v>1503.8938502056101</v>
      </c>
      <c r="W349" s="1">
        <f t="shared" si="41"/>
        <v>1518.233689676287</v>
      </c>
    </row>
    <row r="350" spans="1:23" x14ac:dyDescent="0.45">
      <c r="A350" t="str">
        <f>Schedule!A350</f>
        <v>2024-04-23</v>
      </c>
      <c r="B350" t="str">
        <f>Schedule!B350</f>
        <v>CIN</v>
      </c>
      <c r="C350" t="str">
        <f>Schedule!C350</f>
        <v>PHI</v>
      </c>
      <c r="D350">
        <f>Schedule!D350</f>
        <v>1496.2510574284499</v>
      </c>
      <c r="E350">
        <f>Schedule!E350</f>
        <v>1537.03223861109</v>
      </c>
      <c r="F350" cm="1">
        <f t="array" ref="F350">_xlfn.XLOOKUP(B350, $T$1:$T349, $V$1:$V349, D350, 0, -1)</f>
        <v>1493.1662146218293</v>
      </c>
      <c r="G350" cm="1">
        <f t="array" ref="G350">_xlfn.XLOOKUP(C350, $U$1:$U349, $W$1:$W349, E350, 0, -1)</f>
        <v>1539.4111659163295</v>
      </c>
      <c r="H350">
        <f>Schedule!F350</f>
        <v>-1.38888888888888E-2</v>
      </c>
      <c r="I350" t="str">
        <f>IF(ISBLANK(Games!D350), "", Games!D350)</f>
        <v/>
      </c>
      <c r="J350" t="str">
        <f>IF(ISBLANK(Games!E350), "", Games!E350)</f>
        <v/>
      </c>
      <c r="K350" t="str">
        <f>IF(ISBLANK(Games!D350), "",VLOOKUP(I350, 'Pitchers Pre-Season'!$B$2:$X$790, 23, FALSE))</f>
        <v/>
      </c>
      <c r="L350" t="str">
        <f>IF(ISBLANK(Games!E350), "",VLOOKUP(J350, 'Pitchers Pre-Season'!$B$2:$X$790, 23, FALSE))</f>
        <v/>
      </c>
      <c r="M350">
        <f>IF(ISBLANK(Games!D350), Calc!F350, F350+K350)</f>
        <v>1493.1662146218293</v>
      </c>
      <c r="N350">
        <f>IF(ISBLANK(Games!E350), Calc!G350, G350+L350)</f>
        <v>1539.4111659163295</v>
      </c>
      <c r="O350" s="1">
        <f t="shared" si="35"/>
        <v>0.42689397928195744</v>
      </c>
      <c r="P350" s="1">
        <f t="shared" si="36"/>
        <v>0.57310602071804251</v>
      </c>
      <c r="Q350" s="3" t="str">
        <f>Games!N350</f>
        <v/>
      </c>
      <c r="R350" s="1" t="str">
        <f t="shared" si="37"/>
        <v/>
      </c>
      <c r="S350" s="1" t="str">
        <f>IF(ISBLANK(Games!L350), "",IF(Q350=B350, C350, B350))</f>
        <v/>
      </c>
      <c r="T350" s="1" t="str">
        <f t="shared" si="38"/>
        <v>CIN</v>
      </c>
      <c r="U350" s="1" t="str">
        <f t="shared" si="39"/>
        <v>PHI</v>
      </c>
      <c r="V350" s="1">
        <f t="shared" si="40"/>
        <v>1493.1662146218293</v>
      </c>
      <c r="W350" s="1">
        <f t="shared" si="41"/>
        <v>1539.4111659163295</v>
      </c>
    </row>
    <row r="351" spans="1:23" x14ac:dyDescent="0.45">
      <c r="A351" t="str">
        <f>Schedule!A351</f>
        <v>2024-04-23</v>
      </c>
      <c r="B351" t="str">
        <f>Schedule!B351</f>
        <v>PIT</v>
      </c>
      <c r="C351" t="str">
        <f>Schedule!C351</f>
        <v>MIL</v>
      </c>
      <c r="D351">
        <f>Schedule!D351</f>
        <v>1468.3919248330999</v>
      </c>
      <c r="E351">
        <f>Schedule!E351</f>
        <v>1511.74507850229</v>
      </c>
      <c r="F351" cm="1">
        <f t="array" ref="F351">_xlfn.XLOOKUP(B351, $T$1:$T350, $V$1:$V350, D351, 0, -1)</f>
        <v>1464.4120897083565</v>
      </c>
      <c r="G351" cm="1">
        <f t="array" ref="G351">_xlfn.XLOOKUP(C351, $U$1:$U350, $W$1:$W350, E351, 0, -1)</f>
        <v>1527.5334034496079</v>
      </c>
      <c r="H351">
        <f>Schedule!F351</f>
        <v>5.7971014492753603E-2</v>
      </c>
      <c r="I351" t="str">
        <f>IF(ISBLANK(Games!D351), "", Games!D351)</f>
        <v/>
      </c>
      <c r="J351" t="str">
        <f>IF(ISBLANK(Games!E351), "", Games!E351)</f>
        <v/>
      </c>
      <c r="K351" t="str">
        <f>IF(ISBLANK(Games!D351), "",VLOOKUP(I351, 'Pitchers Pre-Season'!$B$2:$X$790, 23, FALSE))</f>
        <v/>
      </c>
      <c r="L351" t="str">
        <f>IF(ISBLANK(Games!E351), "",VLOOKUP(J351, 'Pitchers Pre-Season'!$B$2:$X$790, 23, FALSE))</f>
        <v/>
      </c>
      <c r="M351">
        <f>IF(ISBLANK(Games!D351), Calc!F351, F351+K351)</f>
        <v>1464.4120897083565</v>
      </c>
      <c r="N351">
        <f>IF(ISBLANK(Games!E351), Calc!G351, G351+L351)</f>
        <v>1527.5334034496079</v>
      </c>
      <c r="O351" s="1">
        <f t="shared" si="35"/>
        <v>0.43913304701143818</v>
      </c>
      <c r="P351" s="1">
        <f t="shared" si="36"/>
        <v>0.56086695298856182</v>
      </c>
      <c r="Q351" s="3" t="str">
        <f>Games!N351</f>
        <v/>
      </c>
      <c r="R351" s="1" t="str">
        <f t="shared" si="37"/>
        <v/>
      </c>
      <c r="S351" s="1" t="str">
        <f>IF(ISBLANK(Games!L351), "",IF(Q351=B351, C351, B351))</f>
        <v/>
      </c>
      <c r="T351" s="1" t="str">
        <f t="shared" si="38"/>
        <v>PIT</v>
      </c>
      <c r="U351" s="1" t="str">
        <f t="shared" si="39"/>
        <v>MIL</v>
      </c>
      <c r="V351" s="1">
        <f t="shared" si="40"/>
        <v>1464.4120897083565</v>
      </c>
      <c r="W351" s="1">
        <f t="shared" si="41"/>
        <v>1527.5334034496079</v>
      </c>
    </row>
    <row r="352" spans="1:23" x14ac:dyDescent="0.45">
      <c r="A352" t="str">
        <f>Schedule!A352</f>
        <v>2024-04-23</v>
      </c>
      <c r="B352" t="str">
        <f>Schedule!B352</f>
        <v>WAS</v>
      </c>
      <c r="C352" t="str">
        <f>Schedule!C352</f>
        <v>LAD</v>
      </c>
      <c r="D352">
        <f>Schedule!D352</f>
        <v>1422.7330514932301</v>
      </c>
      <c r="E352">
        <f>Schedule!E352</f>
        <v>1588.6730971234199</v>
      </c>
      <c r="F352" cm="1">
        <f t="array" ref="F352">_xlfn.XLOOKUP(B352, $T$1:$T351, $V$1:$V351, D352, 0, -1)</f>
        <v>1419.5380932200808</v>
      </c>
      <c r="G352" cm="1">
        <f t="array" ref="G352">_xlfn.XLOOKUP(C352, $U$1:$U351, $W$1:$W351, E352, 0, -1)</f>
        <v>1587.2549754385982</v>
      </c>
      <c r="H352">
        <f>Schedule!F352</f>
        <v>-4.76190476190477E-2</v>
      </c>
      <c r="I352" t="str">
        <f>IF(ISBLANK(Games!D352), "", Games!D352)</f>
        <v/>
      </c>
      <c r="J352" t="str">
        <f>IF(ISBLANK(Games!E352), "", Games!E352)</f>
        <v/>
      </c>
      <c r="K352" t="str">
        <f>IF(ISBLANK(Games!D352), "",VLOOKUP(I352, 'Pitchers Pre-Season'!$B$2:$X$790, 23, FALSE))</f>
        <v/>
      </c>
      <c r="L352" t="str">
        <f>IF(ISBLANK(Games!E352), "",VLOOKUP(J352, 'Pitchers Pre-Season'!$B$2:$X$790, 23, FALSE))</f>
        <v/>
      </c>
      <c r="M352">
        <f>IF(ISBLANK(Games!D352), Calc!F352, F352+K352)</f>
        <v>1419.5380932200808</v>
      </c>
      <c r="N352">
        <f>IF(ISBLANK(Games!E352), Calc!G352, G352+L352)</f>
        <v>1587.2549754385982</v>
      </c>
      <c r="O352" s="1">
        <f t="shared" si="35"/>
        <v>0.25197762344444846</v>
      </c>
      <c r="P352" s="1">
        <f t="shared" si="36"/>
        <v>0.74802237655555148</v>
      </c>
      <c r="Q352" s="3" t="str">
        <f>Games!N352</f>
        <v/>
      </c>
      <c r="R352" s="1" t="str">
        <f t="shared" si="37"/>
        <v/>
      </c>
      <c r="S352" s="1" t="str">
        <f>IF(ISBLANK(Games!L352), "",IF(Q352=B352, C352, B352))</f>
        <v/>
      </c>
      <c r="T352" s="1" t="str">
        <f t="shared" si="38"/>
        <v>WAS</v>
      </c>
      <c r="U352" s="1" t="str">
        <f t="shared" si="39"/>
        <v>LAD</v>
      </c>
      <c r="V352" s="1">
        <f t="shared" si="40"/>
        <v>1419.5380932200808</v>
      </c>
      <c r="W352" s="1">
        <f t="shared" si="41"/>
        <v>1587.2549754385982</v>
      </c>
    </row>
    <row r="353" spans="1:23" x14ac:dyDescent="0.45">
      <c r="A353" t="str">
        <f>Schedule!A353</f>
        <v>2024-04-23</v>
      </c>
      <c r="B353" t="str">
        <f>Schedule!B353</f>
        <v>TBR</v>
      </c>
      <c r="C353" t="str">
        <f>Schedule!C353</f>
        <v>DET</v>
      </c>
      <c r="D353">
        <f>Schedule!D353</f>
        <v>1537.2568075547799</v>
      </c>
      <c r="E353">
        <f>Schedule!E353</f>
        <v>1477.56939209144</v>
      </c>
      <c r="F353" cm="1">
        <f t="array" ref="F353">_xlfn.XLOOKUP(B353, $T$1:$T352, $V$1:$V352, D353, 0, -1)</f>
        <v>1528.0229512954211</v>
      </c>
      <c r="G353" cm="1">
        <f t="array" ref="G353">_xlfn.XLOOKUP(C353, $U$1:$U352, $W$1:$W352, E353, 0, -1)</f>
        <v>1495.7868779460348</v>
      </c>
      <c r="H353">
        <f>Schedule!F353</f>
        <v>0.124324324324324</v>
      </c>
      <c r="I353" t="str">
        <f>IF(ISBLANK(Games!D353), "", Games!D353)</f>
        <v/>
      </c>
      <c r="J353" t="str">
        <f>IF(ISBLANK(Games!E353), "", Games!E353)</f>
        <v/>
      </c>
      <c r="K353" t="str">
        <f>IF(ISBLANK(Games!D353), "",VLOOKUP(I353, 'Pitchers Pre-Season'!$B$2:$X$790, 23, FALSE))</f>
        <v/>
      </c>
      <c r="L353" t="str">
        <f>IF(ISBLANK(Games!E353), "",VLOOKUP(J353, 'Pitchers Pre-Season'!$B$2:$X$790, 23, FALSE))</f>
        <v/>
      </c>
      <c r="M353">
        <f>IF(ISBLANK(Games!D353), Calc!F353, F353+K353)</f>
        <v>1528.0229512954211</v>
      </c>
      <c r="N353">
        <f>IF(ISBLANK(Games!E353), Calc!G353, G353+L353)</f>
        <v>1495.7868779460348</v>
      </c>
      <c r="O353" s="1">
        <f t="shared" si="35"/>
        <v>0.60842093494938709</v>
      </c>
      <c r="P353" s="1">
        <f t="shared" si="36"/>
        <v>0.3915790650506128</v>
      </c>
      <c r="Q353" s="3" t="str">
        <f>Games!N353</f>
        <v/>
      </c>
      <c r="R353" s="1" t="str">
        <f t="shared" si="37"/>
        <v/>
      </c>
      <c r="S353" s="1" t="str">
        <f>IF(ISBLANK(Games!L353), "",IF(Q353=B353, C353, B353))</f>
        <v/>
      </c>
      <c r="T353" s="1" t="str">
        <f t="shared" si="38"/>
        <v>TBR</v>
      </c>
      <c r="U353" s="1" t="str">
        <f t="shared" si="39"/>
        <v>DET</v>
      </c>
      <c r="V353" s="1">
        <f t="shared" si="40"/>
        <v>1528.0229512954211</v>
      </c>
      <c r="W353" s="1">
        <f t="shared" si="41"/>
        <v>1495.7868779460348</v>
      </c>
    </row>
    <row r="354" spans="1:23" x14ac:dyDescent="0.45">
      <c r="A354" t="str">
        <f>Schedule!A354</f>
        <v>2024-04-23</v>
      </c>
      <c r="B354" t="str">
        <f>Schedule!B354</f>
        <v>NYY</v>
      </c>
      <c r="C354" t="str">
        <f>Schedule!C354</f>
        <v>OAK</v>
      </c>
      <c r="D354">
        <f>Schedule!D354</f>
        <v>1539.4562396036399</v>
      </c>
      <c r="E354">
        <f>Schedule!E354</f>
        <v>1427.1354796158</v>
      </c>
      <c r="F354" cm="1">
        <f t="array" ref="F354">_xlfn.XLOOKUP(B354, $T$1:$T353, $V$1:$V353, D354, 0, -1)</f>
        <v>1533.7203518335739</v>
      </c>
      <c r="G354" cm="1">
        <f t="array" ref="G354">_xlfn.XLOOKUP(C354, $U$1:$U353, $W$1:$W353, E354, 0, -1)</f>
        <v>1422.9458950386379</v>
      </c>
      <c r="H354">
        <f>Schedule!F354</f>
        <v>9.3922651933701695E-2</v>
      </c>
      <c r="I354" t="str">
        <f>IF(ISBLANK(Games!D354), "", Games!D354)</f>
        <v/>
      </c>
      <c r="J354" t="str">
        <f>IF(ISBLANK(Games!E354), "", Games!E354)</f>
        <v/>
      </c>
      <c r="K354" t="str">
        <f>IF(ISBLANK(Games!D354), "",VLOOKUP(I354, 'Pitchers Pre-Season'!$B$2:$X$790, 23, FALSE))</f>
        <v/>
      </c>
      <c r="L354" t="str">
        <f>IF(ISBLANK(Games!E354), "",VLOOKUP(J354, 'Pitchers Pre-Season'!$B$2:$X$790, 23, FALSE))</f>
        <v/>
      </c>
      <c r="M354">
        <f>IF(ISBLANK(Games!D354), Calc!F354, F354+K354)</f>
        <v>1533.7203518335739</v>
      </c>
      <c r="N354">
        <f>IF(ISBLANK(Games!E354), Calc!G354, G354+L354)</f>
        <v>1422.9458950386379</v>
      </c>
      <c r="O354" s="1">
        <f t="shared" si="35"/>
        <v>0.70118767822581451</v>
      </c>
      <c r="P354" s="1">
        <f t="shared" si="36"/>
        <v>0.29881232177418549</v>
      </c>
      <c r="Q354" s="3" t="str">
        <f>Games!N354</f>
        <v/>
      </c>
      <c r="R354" s="1" t="str">
        <f t="shared" si="37"/>
        <v/>
      </c>
      <c r="S354" s="1" t="str">
        <f>IF(ISBLANK(Games!L354), "",IF(Q354=B354, C354, B354))</f>
        <v/>
      </c>
      <c r="T354" s="1" t="str">
        <f t="shared" si="38"/>
        <v>NYY</v>
      </c>
      <c r="U354" s="1" t="str">
        <f t="shared" si="39"/>
        <v>OAK</v>
      </c>
      <c r="V354" s="1">
        <f t="shared" si="40"/>
        <v>1533.7203518335739</v>
      </c>
      <c r="W354" s="1">
        <f t="shared" si="41"/>
        <v>1422.9458950386379</v>
      </c>
    </row>
    <row r="355" spans="1:23" x14ac:dyDescent="0.45">
      <c r="A355" t="str">
        <f>Schedule!A355</f>
        <v>2024-04-23</v>
      </c>
      <c r="B355" t="str">
        <f>Schedule!B355</f>
        <v>ATL</v>
      </c>
      <c r="C355" t="str">
        <f>Schedule!C355</f>
        <v>MIA</v>
      </c>
      <c r="D355">
        <f>Schedule!D355</f>
        <v>1590.545270505</v>
      </c>
      <c r="E355">
        <f>Schedule!E355</f>
        <v>1488.4482383178499</v>
      </c>
      <c r="F355" cm="1">
        <f t="array" ref="F355">_xlfn.XLOOKUP(B355, $T$1:$T354, $V$1:$V354, D355, 0, -1)</f>
        <v>1593.2508682491175</v>
      </c>
      <c r="G355" cm="1">
        <f t="array" ref="G355">_xlfn.XLOOKUP(C355, $U$1:$U354, $W$1:$W354, E355, 0, -1)</f>
        <v>1484.370768699393</v>
      </c>
      <c r="H355">
        <f>Schedule!F355</f>
        <v>4.3902439024390297E-2</v>
      </c>
      <c r="I355" t="str">
        <f>IF(ISBLANK(Games!D355), "", Games!D355)</f>
        <v/>
      </c>
      <c r="J355" t="str">
        <f>IF(ISBLANK(Games!E355), "", Games!E355)</f>
        <v/>
      </c>
      <c r="K355" t="str">
        <f>IF(ISBLANK(Games!D355), "",VLOOKUP(I355, 'Pitchers Pre-Season'!$B$2:$X$790, 23, FALSE))</f>
        <v/>
      </c>
      <c r="L355" t="str">
        <f>IF(ISBLANK(Games!E355), "",VLOOKUP(J355, 'Pitchers Pre-Season'!$B$2:$X$790, 23, FALSE))</f>
        <v/>
      </c>
      <c r="M355">
        <f>IF(ISBLANK(Games!D355), Calc!F355, F355+K355)</f>
        <v>1593.2508682491175</v>
      </c>
      <c r="N355">
        <f>IF(ISBLANK(Games!E355), Calc!G355, G355+L355)</f>
        <v>1484.370768699393</v>
      </c>
      <c r="O355" s="1">
        <f t="shared" si="35"/>
        <v>0.67370662033841844</v>
      </c>
      <c r="P355" s="1">
        <f t="shared" si="36"/>
        <v>0.32629337966158167</v>
      </c>
      <c r="Q355" s="3" t="str">
        <f>Games!N355</f>
        <v/>
      </c>
      <c r="R355" s="1" t="str">
        <f t="shared" si="37"/>
        <v/>
      </c>
      <c r="S355" s="1" t="str">
        <f>IF(ISBLANK(Games!L355), "",IF(Q355=B355, C355, B355))</f>
        <v/>
      </c>
      <c r="T355" s="1" t="str">
        <f t="shared" si="38"/>
        <v>ATL</v>
      </c>
      <c r="U355" s="1" t="str">
        <f t="shared" si="39"/>
        <v>MIA</v>
      </c>
      <c r="V355" s="1">
        <f t="shared" si="40"/>
        <v>1593.2508682491175</v>
      </c>
      <c r="W355" s="1">
        <f t="shared" si="41"/>
        <v>1484.370768699393</v>
      </c>
    </row>
    <row r="356" spans="1:23" x14ac:dyDescent="0.45">
      <c r="A356" t="str">
        <f>Schedule!A356</f>
        <v>2024-04-23</v>
      </c>
      <c r="B356" t="str">
        <f>Schedule!B356</f>
        <v>CHC</v>
      </c>
      <c r="C356" t="str">
        <f>Schedule!C356</f>
        <v>HOU</v>
      </c>
      <c r="D356">
        <f>Schedule!D356</f>
        <v>1514.0316812078199</v>
      </c>
      <c r="E356">
        <f>Schedule!E356</f>
        <v>1559.22207084247</v>
      </c>
      <c r="F356" cm="1">
        <f t="array" ref="F356">_xlfn.XLOOKUP(B356, $T$1:$T355, $V$1:$V355, D356, 0, -1)</f>
        <v>1529.9566441509314</v>
      </c>
      <c r="G356" cm="1">
        <f t="array" ref="G356">_xlfn.XLOOKUP(C356, $U$1:$U355, $W$1:$W355, E356, 0, -1)</f>
        <v>1554.1885466658973</v>
      </c>
      <c r="H356">
        <f>Schedule!F356</f>
        <v>4.4585987261146598E-2</v>
      </c>
      <c r="I356" t="str">
        <f>IF(ISBLANK(Games!D356), "", Games!D356)</f>
        <v/>
      </c>
      <c r="J356" t="str">
        <f>IF(ISBLANK(Games!E356), "", Games!E356)</f>
        <v/>
      </c>
      <c r="K356" t="str">
        <f>IF(ISBLANK(Games!D356), "",VLOOKUP(I356, 'Pitchers Pre-Season'!$B$2:$X$790, 23, FALSE))</f>
        <v/>
      </c>
      <c r="L356" t="str">
        <f>IF(ISBLANK(Games!E356), "",VLOOKUP(J356, 'Pitchers Pre-Season'!$B$2:$X$790, 23, FALSE))</f>
        <v/>
      </c>
      <c r="M356">
        <f>IF(ISBLANK(Games!D356), Calc!F356, F356+K356)</f>
        <v>1529.9566441509314</v>
      </c>
      <c r="N356">
        <f>IF(ISBLANK(Games!E356), Calc!G356, G356+L356)</f>
        <v>1554.1885466658973</v>
      </c>
      <c r="O356" s="1">
        <f t="shared" si="35"/>
        <v>0.48747691712781055</v>
      </c>
      <c r="P356" s="1">
        <f t="shared" si="36"/>
        <v>0.51252308287218939</v>
      </c>
      <c r="Q356" s="3" t="str">
        <f>Games!N356</f>
        <v/>
      </c>
      <c r="R356" s="1" t="str">
        <f t="shared" si="37"/>
        <v/>
      </c>
      <c r="S356" s="1" t="str">
        <f>IF(ISBLANK(Games!L356), "",IF(Q356=B356, C356, B356))</f>
        <v/>
      </c>
      <c r="T356" s="1" t="str">
        <f t="shared" si="38"/>
        <v>CHC</v>
      </c>
      <c r="U356" s="1" t="str">
        <f t="shared" si="39"/>
        <v>HOU</v>
      </c>
      <c r="V356" s="1">
        <f t="shared" si="40"/>
        <v>1529.9566441509314</v>
      </c>
      <c r="W356" s="1">
        <f t="shared" si="41"/>
        <v>1554.1885466658973</v>
      </c>
    </row>
    <row r="357" spans="1:23" x14ac:dyDescent="0.45">
      <c r="A357" t="str">
        <f>Schedule!A357</f>
        <v>2024-04-23</v>
      </c>
      <c r="B357" t="str">
        <f>Schedule!B357</f>
        <v>KCR</v>
      </c>
      <c r="C357" t="str">
        <f>Schedule!C357</f>
        <v>TOR</v>
      </c>
      <c r="D357">
        <f>Schedule!D357</f>
        <v>1455.5883504191299</v>
      </c>
      <c r="E357">
        <f>Schedule!E357</f>
        <v>1536.86484917293</v>
      </c>
      <c r="F357" cm="1">
        <f t="array" ref="F357">_xlfn.XLOOKUP(B357, $T$1:$T356, $V$1:$V356, D357, 0, -1)</f>
        <v>1459.3647323881944</v>
      </c>
      <c r="G357" cm="1">
        <f t="array" ref="G357">_xlfn.XLOOKUP(C357, $U$1:$U356, $W$1:$W356, E357, 0, -1)</f>
        <v>1549.5770225833428</v>
      </c>
      <c r="H357">
        <f>Schedule!F357</f>
        <v>0.19008264462809901</v>
      </c>
      <c r="I357" t="str">
        <f>IF(ISBLANK(Games!D357), "", Games!D357)</f>
        <v/>
      </c>
      <c r="J357" t="str">
        <f>IF(ISBLANK(Games!E357), "", Games!E357)</f>
        <v/>
      </c>
      <c r="K357" t="str">
        <f>IF(ISBLANK(Games!D357), "",VLOOKUP(I357, 'Pitchers Pre-Season'!$B$2:$X$790, 23, FALSE))</f>
        <v/>
      </c>
      <c r="L357" t="str">
        <f>IF(ISBLANK(Games!E357), "",VLOOKUP(J357, 'Pitchers Pre-Season'!$B$2:$X$790, 23, FALSE))</f>
        <v/>
      </c>
      <c r="M357">
        <f>IF(ISBLANK(Games!D357), Calc!F357, F357+K357)</f>
        <v>1459.3647323881944</v>
      </c>
      <c r="N357">
        <f>IF(ISBLANK(Games!E357), Calc!G357, G357+L357)</f>
        <v>1549.5770225833428</v>
      </c>
      <c r="O357" s="1">
        <f t="shared" si="35"/>
        <v>0.4680563917909667</v>
      </c>
      <c r="P357" s="1">
        <f t="shared" si="36"/>
        <v>0.5319436082090333</v>
      </c>
      <c r="Q357" s="3" t="str">
        <f>Games!N357</f>
        <v/>
      </c>
      <c r="R357" s="1" t="str">
        <f t="shared" si="37"/>
        <v/>
      </c>
      <c r="S357" s="1" t="str">
        <f>IF(ISBLANK(Games!L357), "",IF(Q357=B357, C357, B357))</f>
        <v/>
      </c>
      <c r="T357" s="1" t="str">
        <f t="shared" si="38"/>
        <v>KCR</v>
      </c>
      <c r="U357" s="1" t="str">
        <f t="shared" si="39"/>
        <v>TOR</v>
      </c>
      <c r="V357" s="1">
        <f t="shared" si="40"/>
        <v>1459.3647323881944</v>
      </c>
      <c r="W357" s="1">
        <f t="shared" si="41"/>
        <v>1549.5770225833428</v>
      </c>
    </row>
    <row r="358" spans="1:23" x14ac:dyDescent="0.45">
      <c r="A358" t="str">
        <f>Schedule!A358</f>
        <v>2024-04-23</v>
      </c>
      <c r="B358" t="str">
        <f>Schedule!B358</f>
        <v>MIN</v>
      </c>
      <c r="C358" t="str">
        <f>Schedule!C358</f>
        <v>CHW</v>
      </c>
      <c r="D358">
        <f>Schedule!D358</f>
        <v>1535.44519643647</v>
      </c>
      <c r="E358">
        <f>Schedule!E358</f>
        <v>1433.33420073452</v>
      </c>
      <c r="F358" cm="1">
        <f t="array" ref="F358">_xlfn.XLOOKUP(B358, $T$1:$T357, $V$1:$V357, D358, 0, -1)</f>
        <v>1529.2726034226744</v>
      </c>
      <c r="G358" cm="1">
        <f t="array" ref="G358">_xlfn.XLOOKUP(C358, $U$1:$U357, $W$1:$W357, E358, 0, -1)</f>
        <v>1425.4820043556863</v>
      </c>
      <c r="H358">
        <f>Schedule!F358</f>
        <v>0.12727272727272701</v>
      </c>
      <c r="I358" t="str">
        <f>IF(ISBLANK(Games!D358), "", Games!D358)</f>
        <v/>
      </c>
      <c r="J358" t="str">
        <f>IF(ISBLANK(Games!E358), "", Games!E358)</f>
        <v/>
      </c>
      <c r="K358" t="str">
        <f>IF(ISBLANK(Games!D358), "",VLOOKUP(I358, 'Pitchers Pre-Season'!$B$2:$X$790, 23, FALSE))</f>
        <v/>
      </c>
      <c r="L358" t="str">
        <f>IF(ISBLANK(Games!E358), "",VLOOKUP(J358, 'Pitchers Pre-Season'!$B$2:$X$790, 23, FALSE))</f>
        <v/>
      </c>
      <c r="M358">
        <f>IF(ISBLANK(Games!D358), Calc!F358, F358+K358)</f>
        <v>1529.2726034226744</v>
      </c>
      <c r="N358">
        <f>IF(ISBLANK(Games!E358), Calc!G358, G358+L358)</f>
        <v>1425.4820043556863</v>
      </c>
      <c r="O358" s="1">
        <f t="shared" si="35"/>
        <v>0.70871288066889249</v>
      </c>
      <c r="P358" s="1">
        <f t="shared" si="36"/>
        <v>0.29128711933110746</v>
      </c>
      <c r="Q358" s="3" t="str">
        <f>Games!N358</f>
        <v/>
      </c>
      <c r="R358" s="1" t="str">
        <f t="shared" si="37"/>
        <v/>
      </c>
      <c r="S358" s="1" t="str">
        <f>IF(ISBLANK(Games!L358), "",IF(Q358=B358, C358, B358))</f>
        <v/>
      </c>
      <c r="T358" s="1" t="str">
        <f t="shared" si="38"/>
        <v>MIN</v>
      </c>
      <c r="U358" s="1" t="str">
        <f t="shared" si="39"/>
        <v>CHW</v>
      </c>
      <c r="V358" s="1">
        <f t="shared" si="40"/>
        <v>1529.2726034226744</v>
      </c>
      <c r="W358" s="1">
        <f t="shared" si="41"/>
        <v>1425.4820043556863</v>
      </c>
    </row>
    <row r="359" spans="1:23" x14ac:dyDescent="0.45">
      <c r="A359" t="str">
        <f>Schedule!A359</f>
        <v>2024-04-23</v>
      </c>
      <c r="B359" t="str">
        <f>Schedule!B359</f>
        <v>STL</v>
      </c>
      <c r="C359" t="str">
        <f>Schedule!C359</f>
        <v>ARI</v>
      </c>
      <c r="D359">
        <f>Schedule!D359</f>
        <v>1506.4629567151301</v>
      </c>
      <c r="E359">
        <f>Schedule!E359</f>
        <v>1517.8440011816001</v>
      </c>
      <c r="F359" cm="1">
        <f t="array" ref="F359">_xlfn.XLOOKUP(B359, $T$1:$T358, $V$1:$V358, D359, 0, -1)</f>
        <v>1510.540426333587</v>
      </c>
      <c r="G359" cm="1">
        <f t="array" ref="G359">_xlfn.XLOOKUP(C359, $U$1:$U358, $W$1:$W358, E359, 0, -1)</f>
        <v>1515.1384034374826</v>
      </c>
      <c r="H359">
        <f>Schedule!F359</f>
        <v>7.3170731707316999E-2</v>
      </c>
      <c r="I359" t="str">
        <f>IF(ISBLANK(Games!D359), "", Games!D359)</f>
        <v/>
      </c>
      <c r="J359" t="str">
        <f>IF(ISBLANK(Games!E359), "", Games!E359)</f>
        <v/>
      </c>
      <c r="K359" t="str">
        <f>IF(ISBLANK(Games!D359), "",VLOOKUP(I359, 'Pitchers Pre-Season'!$B$2:$X$790, 23, FALSE))</f>
        <v/>
      </c>
      <c r="L359" t="str">
        <f>IF(ISBLANK(Games!E359), "",VLOOKUP(J359, 'Pitchers Pre-Season'!$B$2:$X$790, 23, FALSE))</f>
        <v/>
      </c>
      <c r="M359">
        <f>IF(ISBLANK(Games!D359), Calc!F359, F359+K359)</f>
        <v>1510.540426333587</v>
      </c>
      <c r="N359">
        <f>IF(ISBLANK(Games!E359), Calc!G359, G359+L359)</f>
        <v>1515.1384034374826</v>
      </c>
      <c r="O359" s="1">
        <f t="shared" si="35"/>
        <v>0.52996873116713616</v>
      </c>
      <c r="P359" s="1">
        <f t="shared" si="36"/>
        <v>0.47003126883286367</v>
      </c>
      <c r="Q359" s="3" t="str">
        <f>Games!N359</f>
        <v/>
      </c>
      <c r="R359" s="1" t="str">
        <f t="shared" si="37"/>
        <v/>
      </c>
      <c r="S359" s="1" t="str">
        <f>IF(ISBLANK(Games!L359), "",IF(Q359=B359, C359, B359))</f>
        <v/>
      </c>
      <c r="T359" s="1" t="str">
        <f t="shared" si="38"/>
        <v>STL</v>
      </c>
      <c r="U359" s="1" t="str">
        <f t="shared" si="39"/>
        <v>ARI</v>
      </c>
      <c r="V359" s="1">
        <f t="shared" si="40"/>
        <v>1510.540426333587</v>
      </c>
      <c r="W359" s="1">
        <f t="shared" si="41"/>
        <v>1515.1384034374826</v>
      </c>
    </row>
    <row r="360" spans="1:23" x14ac:dyDescent="0.45">
      <c r="A360" t="str">
        <f>Schedule!A360</f>
        <v>2024-04-23</v>
      </c>
      <c r="B360" t="str">
        <f>Schedule!B360</f>
        <v>TEX</v>
      </c>
      <c r="C360" t="str">
        <f>Schedule!C360</f>
        <v>SEA</v>
      </c>
      <c r="D360">
        <f>Schedule!D360</f>
        <v>1527.6277566730801</v>
      </c>
      <c r="E360">
        <f>Schedule!E360</f>
        <v>1526.2027098211199</v>
      </c>
      <c r="F360" cm="1">
        <f t="array" ref="F360">_xlfn.XLOOKUP(B360, $T$1:$T359, $V$1:$V359, D360, 0, -1)</f>
        <v>1535.7428778604465</v>
      </c>
      <c r="G360" cm="1">
        <f t="array" ref="G360">_xlfn.XLOOKUP(C360, $U$1:$U359, $W$1:$W359, E360, 0, -1)</f>
        <v>1521.2700100017432</v>
      </c>
      <c r="H360">
        <f>Schedule!F360</f>
        <v>6.3291139240506306E-2</v>
      </c>
      <c r="I360" t="str">
        <f>IF(ISBLANK(Games!D360), "", Games!D360)</f>
        <v/>
      </c>
      <c r="J360" t="str">
        <f>IF(ISBLANK(Games!E360), "", Games!E360)</f>
        <v/>
      </c>
      <c r="K360" t="str">
        <f>IF(ISBLANK(Games!D360), "",VLOOKUP(I360, 'Pitchers Pre-Season'!$B$2:$X$790, 23, FALSE))</f>
        <v/>
      </c>
      <c r="L360" t="str">
        <f>IF(ISBLANK(Games!E360), "",VLOOKUP(J360, 'Pitchers Pre-Season'!$B$2:$X$790, 23, FALSE))</f>
        <v/>
      </c>
      <c r="M360">
        <f>IF(ISBLANK(Games!D360), Calc!F360, F360+K360)</f>
        <v>1535.7428778604465</v>
      </c>
      <c r="N360">
        <f>IF(ISBLANK(Games!E360), Calc!G360, G360+L360)</f>
        <v>1521.2700100017432</v>
      </c>
      <c r="O360" s="1">
        <f t="shared" si="35"/>
        <v>0.5524616617938003</v>
      </c>
      <c r="P360" s="1">
        <f t="shared" si="36"/>
        <v>0.44753833820619965</v>
      </c>
      <c r="Q360" s="3" t="str">
        <f>Games!N360</f>
        <v/>
      </c>
      <c r="R360" s="1" t="str">
        <f t="shared" si="37"/>
        <v/>
      </c>
      <c r="S360" s="1" t="str">
        <f>IF(ISBLANK(Games!L360), "",IF(Q360=B360, C360, B360))</f>
        <v/>
      </c>
      <c r="T360" s="1" t="str">
        <f t="shared" si="38"/>
        <v>TEX</v>
      </c>
      <c r="U360" s="1" t="str">
        <f t="shared" si="39"/>
        <v>SEA</v>
      </c>
      <c r="V360" s="1">
        <f t="shared" si="40"/>
        <v>1535.7428778604465</v>
      </c>
      <c r="W360" s="1">
        <f t="shared" si="41"/>
        <v>1521.2700100017432</v>
      </c>
    </row>
    <row r="361" spans="1:23" x14ac:dyDescent="0.45">
      <c r="A361" t="str">
        <f>Schedule!A361</f>
        <v>2024-04-23</v>
      </c>
      <c r="B361" t="str">
        <f>Schedule!B361</f>
        <v>COL</v>
      </c>
      <c r="C361" t="str">
        <f>Schedule!C361</f>
        <v>SDP</v>
      </c>
      <c r="D361">
        <f>Schedule!D361</f>
        <v>1418.47649220432</v>
      </c>
      <c r="E361">
        <f>Schedule!E361</f>
        <v>1513.7838452168801</v>
      </c>
      <c r="F361" cm="1">
        <f t="array" ref="F361">_xlfn.XLOOKUP(B361, $T$1:$T360, $V$1:$V360, D361, 0, -1)</f>
        <v>1423.0710497477428</v>
      </c>
      <c r="G361" cm="1">
        <f t="array" ref="G361">_xlfn.XLOOKUP(C361, $U$1:$U360, $W$1:$W360, E361, 0, -1)</f>
        <v>1514.2912987524817</v>
      </c>
      <c r="H361">
        <f>Schedule!F361</f>
        <v>0.22834645669291301</v>
      </c>
      <c r="I361" t="str">
        <f>IF(ISBLANK(Games!D361), "", Games!D361)</f>
        <v/>
      </c>
      <c r="J361" t="str">
        <f>IF(ISBLANK(Games!E361), "", Games!E361)</f>
        <v/>
      </c>
      <c r="K361" t="str">
        <f>IF(ISBLANK(Games!D361), "",VLOOKUP(I361, 'Pitchers Pre-Season'!$B$2:$X$790, 23, FALSE))</f>
        <v/>
      </c>
      <c r="L361" t="str">
        <f>IF(ISBLANK(Games!E361), "",VLOOKUP(J361, 'Pitchers Pre-Season'!$B$2:$X$790, 23, FALSE))</f>
        <v/>
      </c>
      <c r="M361">
        <f>IF(ISBLANK(Games!D361), Calc!F361, F361+K361)</f>
        <v>1423.0710497477428</v>
      </c>
      <c r="N361">
        <f>IF(ISBLANK(Games!E361), Calc!G361, G361+L361)</f>
        <v>1514.2912987524817</v>
      </c>
      <c r="O361" s="1">
        <f t="shared" si="35"/>
        <v>0.4858322941260021</v>
      </c>
      <c r="P361" s="1">
        <f t="shared" si="36"/>
        <v>0.51416770587399796</v>
      </c>
      <c r="Q361" s="3" t="str">
        <f>Games!N361</f>
        <v/>
      </c>
      <c r="R361" s="1" t="str">
        <f t="shared" si="37"/>
        <v/>
      </c>
      <c r="S361" s="1" t="str">
        <f>IF(ISBLANK(Games!L361), "",IF(Q361=B361, C361, B361))</f>
        <v/>
      </c>
      <c r="T361" s="1" t="str">
        <f t="shared" si="38"/>
        <v>COL</v>
      </c>
      <c r="U361" s="1" t="str">
        <f t="shared" si="39"/>
        <v>SDP</v>
      </c>
      <c r="V361" s="1">
        <f t="shared" si="40"/>
        <v>1423.0710497477428</v>
      </c>
      <c r="W361" s="1">
        <f t="shared" si="41"/>
        <v>1514.2912987524817</v>
      </c>
    </row>
    <row r="362" spans="1:23" x14ac:dyDescent="0.45">
      <c r="A362" t="str">
        <f>Schedule!A362</f>
        <v>2024-04-23</v>
      </c>
      <c r="B362" t="str">
        <f>Schedule!B362</f>
        <v>LAA</v>
      </c>
      <c r="C362" t="str">
        <f>Schedule!C362</f>
        <v>BAL</v>
      </c>
      <c r="D362">
        <f>Schedule!D362</f>
        <v>1474.3085107648601</v>
      </c>
      <c r="E362">
        <f>Schedule!E362</f>
        <v>1535.1075395159701</v>
      </c>
      <c r="F362" cm="1">
        <f t="array" ref="F362">_xlfn.XLOOKUP(B362, $T$1:$T361, $V$1:$V361, D362, 0, -1)</f>
        <v>1469.5882041455925</v>
      </c>
      <c r="G362" cm="1">
        <f t="array" ref="G362">_xlfn.XLOOKUP(C362, $U$1:$U361, $W$1:$W361, E362, 0, -1)</f>
        <v>1539.0873746407135</v>
      </c>
      <c r="H362">
        <f>Schedule!F362</f>
        <v>6.8493150684931406E-2</v>
      </c>
      <c r="I362" t="str">
        <f>IF(ISBLANK(Games!D362), "", Games!D362)</f>
        <v/>
      </c>
      <c r="J362" t="str">
        <f>IF(ISBLANK(Games!E362), "", Games!E362)</f>
        <v/>
      </c>
      <c r="K362" t="str">
        <f>IF(ISBLANK(Games!D362), "",VLOOKUP(I362, 'Pitchers Pre-Season'!$B$2:$X$790, 23, FALSE))</f>
        <v/>
      </c>
      <c r="L362" t="str">
        <f>IF(ISBLANK(Games!E362), "",VLOOKUP(J362, 'Pitchers Pre-Season'!$B$2:$X$790, 23, FALSE))</f>
        <v/>
      </c>
      <c r="M362">
        <f>IF(ISBLANK(Games!D362), Calc!F362, F362+K362)</f>
        <v>1469.5882041455925</v>
      </c>
      <c r="N362">
        <f>IF(ISBLANK(Games!E362), Calc!G362, G362+L362)</f>
        <v>1539.0873746407135</v>
      </c>
      <c r="O362" s="1">
        <f t="shared" si="35"/>
        <v>0.4355422448778436</v>
      </c>
      <c r="P362" s="1">
        <f t="shared" si="36"/>
        <v>0.56445775512215646</v>
      </c>
      <c r="Q362" s="3" t="str">
        <f>Games!N362</f>
        <v/>
      </c>
      <c r="R362" s="1" t="str">
        <f t="shared" si="37"/>
        <v/>
      </c>
      <c r="S362" s="1" t="str">
        <f>IF(ISBLANK(Games!L362), "",IF(Q362=B362, C362, B362))</f>
        <v/>
      </c>
      <c r="T362" s="1" t="str">
        <f t="shared" si="38"/>
        <v>LAA</v>
      </c>
      <c r="U362" s="1" t="str">
        <f t="shared" si="39"/>
        <v>BAL</v>
      </c>
      <c r="V362" s="1">
        <f t="shared" si="40"/>
        <v>1469.5882041455925</v>
      </c>
      <c r="W362" s="1">
        <f t="shared" si="41"/>
        <v>1539.0873746407135</v>
      </c>
    </row>
    <row r="363" spans="1:23" x14ac:dyDescent="0.45">
      <c r="A363" t="str">
        <f>Schedule!A363</f>
        <v>2024-04-23</v>
      </c>
      <c r="B363" t="str">
        <f>Schedule!B363</f>
        <v>SFG</v>
      </c>
      <c r="C363" t="str">
        <f>Schedule!C363</f>
        <v>NYM</v>
      </c>
      <c r="D363">
        <f>Schedule!D363</f>
        <v>1501.1235706124401</v>
      </c>
      <c r="E363">
        <f>Schedule!E363</f>
        <v>1505.1761432511801</v>
      </c>
      <c r="F363" cm="1">
        <f t="array" ref="F363">_xlfn.XLOOKUP(B363, $T$1:$T362, $V$1:$V362, D363, 0, -1)</f>
        <v>1506.8907435815931</v>
      </c>
      <c r="G363" cm="1">
        <f t="array" ref="G363">_xlfn.XLOOKUP(C363, $U$1:$U362, $W$1:$W362, E363, 0, -1)</f>
        <v>1510.288270753422</v>
      </c>
      <c r="H363">
        <f>Schedule!F363</f>
        <v>0.1125</v>
      </c>
      <c r="I363" t="str">
        <f>IF(ISBLANK(Games!D363), "", Games!D363)</f>
        <v/>
      </c>
      <c r="J363" t="str">
        <f>IF(ISBLANK(Games!E363), "", Games!E363)</f>
        <v/>
      </c>
      <c r="K363" t="str">
        <f>IF(ISBLANK(Games!D363), "",VLOOKUP(I363, 'Pitchers Pre-Season'!$B$2:$X$790, 23, FALSE))</f>
        <v/>
      </c>
      <c r="L363" t="str">
        <f>IF(ISBLANK(Games!E363), "",VLOOKUP(J363, 'Pitchers Pre-Season'!$B$2:$X$790, 23, FALSE))</f>
        <v/>
      </c>
      <c r="M363">
        <f>IF(ISBLANK(Games!D363), Calc!F363, F363+K363)</f>
        <v>1506.8907435815931</v>
      </c>
      <c r="N363">
        <f>IF(ISBLANK(Games!E363), Calc!G363, G363+L363)</f>
        <v>1510.288270753422</v>
      </c>
      <c r="O363" s="1">
        <f t="shared" si="35"/>
        <v>0.55136072121005131</v>
      </c>
      <c r="P363" s="1">
        <f t="shared" si="36"/>
        <v>0.44863927878994869</v>
      </c>
      <c r="Q363" s="3" t="str">
        <f>Games!N363</f>
        <v/>
      </c>
      <c r="R363" s="1" t="str">
        <f t="shared" si="37"/>
        <v/>
      </c>
      <c r="S363" s="1" t="str">
        <f>IF(ISBLANK(Games!L363), "",IF(Q363=B363, C363, B363))</f>
        <v/>
      </c>
      <c r="T363" s="1" t="str">
        <f t="shared" si="38"/>
        <v>SFG</v>
      </c>
      <c r="U363" s="1" t="str">
        <f t="shared" si="39"/>
        <v>NYM</v>
      </c>
      <c r="V363" s="1">
        <f t="shared" si="40"/>
        <v>1506.8907435815931</v>
      </c>
      <c r="W363" s="1">
        <f t="shared" si="41"/>
        <v>1510.288270753422</v>
      </c>
    </row>
    <row r="364" spans="1:23" x14ac:dyDescent="0.45">
      <c r="A364" t="str">
        <f>Schedule!A364</f>
        <v>2024-04-24</v>
      </c>
      <c r="B364" t="str">
        <f>Schedule!B364</f>
        <v>STL</v>
      </c>
      <c r="C364" t="str">
        <f>Schedule!C364</f>
        <v>ARI</v>
      </c>
      <c r="D364">
        <f>Schedule!D364</f>
        <v>1506.4629567151301</v>
      </c>
      <c r="E364">
        <f>Schedule!E364</f>
        <v>1517.8440011816001</v>
      </c>
      <c r="F364" cm="1">
        <f t="array" ref="F364">_xlfn.XLOOKUP(B364, $T$1:$T363, $V$1:$V363, D364, 0, -1)</f>
        <v>1510.540426333587</v>
      </c>
      <c r="G364" cm="1">
        <f t="array" ref="G364">_xlfn.XLOOKUP(C364, $U$1:$U363, $W$1:$W363, E364, 0, -1)</f>
        <v>1515.1384034374826</v>
      </c>
      <c r="H364">
        <f>Schedule!F364</f>
        <v>7.3170731707316999E-2</v>
      </c>
      <c r="I364" t="str">
        <f>IF(ISBLANK(Games!D364), "", Games!D364)</f>
        <v/>
      </c>
      <c r="J364" t="str">
        <f>IF(ISBLANK(Games!E364), "", Games!E364)</f>
        <v/>
      </c>
      <c r="K364" t="str">
        <f>IF(ISBLANK(Games!D364), "",VLOOKUP(I364, 'Pitchers Pre-Season'!$B$2:$X$790, 23, FALSE))</f>
        <v/>
      </c>
      <c r="L364" t="str">
        <f>IF(ISBLANK(Games!E364), "",VLOOKUP(J364, 'Pitchers Pre-Season'!$B$2:$X$790, 23, FALSE))</f>
        <v/>
      </c>
      <c r="M364">
        <f>IF(ISBLANK(Games!D364), Calc!F364, F364+K364)</f>
        <v>1510.540426333587</v>
      </c>
      <c r="N364">
        <f>IF(ISBLANK(Games!E364), Calc!G364, G364+L364)</f>
        <v>1515.1384034374826</v>
      </c>
      <c r="O364" s="1">
        <f t="shared" si="35"/>
        <v>0.52996873116713616</v>
      </c>
      <c r="P364" s="1">
        <f t="shared" si="36"/>
        <v>0.47003126883286367</v>
      </c>
      <c r="Q364" s="3" t="str">
        <f>Games!N364</f>
        <v/>
      </c>
      <c r="R364" s="1" t="str">
        <f t="shared" si="37"/>
        <v/>
      </c>
      <c r="S364" s="1" t="str">
        <f>IF(ISBLANK(Games!L364), "",IF(Q364=B364, C364, B364))</f>
        <v/>
      </c>
      <c r="T364" s="1" t="str">
        <f t="shared" si="38"/>
        <v>STL</v>
      </c>
      <c r="U364" s="1" t="str">
        <f t="shared" si="39"/>
        <v>ARI</v>
      </c>
      <c r="V364" s="1">
        <f t="shared" si="40"/>
        <v>1510.540426333587</v>
      </c>
      <c r="W364" s="1">
        <f t="shared" si="41"/>
        <v>1515.1384034374826</v>
      </c>
    </row>
    <row r="365" spans="1:23" x14ac:dyDescent="0.45">
      <c r="A365" t="str">
        <f>Schedule!A365</f>
        <v>2024-04-24</v>
      </c>
      <c r="B365" t="str">
        <f>Schedule!B365</f>
        <v>SFG</v>
      </c>
      <c r="C365" t="str">
        <f>Schedule!C365</f>
        <v>NYM</v>
      </c>
      <c r="D365">
        <f>Schedule!D365</f>
        <v>1501.1235706124401</v>
      </c>
      <c r="E365">
        <f>Schedule!E365</f>
        <v>1505.1761432511801</v>
      </c>
      <c r="F365" cm="1">
        <f t="array" ref="F365">_xlfn.XLOOKUP(B365, $T$1:$T364, $V$1:$V364, D365, 0, -1)</f>
        <v>1506.8907435815931</v>
      </c>
      <c r="G365" cm="1">
        <f t="array" ref="G365">_xlfn.XLOOKUP(C365, $U$1:$U364, $W$1:$W364, E365, 0, -1)</f>
        <v>1510.288270753422</v>
      </c>
      <c r="H365">
        <f>Schedule!F365</f>
        <v>0.1125</v>
      </c>
      <c r="I365" t="str">
        <f>IF(ISBLANK(Games!D365), "", Games!D365)</f>
        <v/>
      </c>
      <c r="J365" t="str">
        <f>IF(ISBLANK(Games!E365), "", Games!E365)</f>
        <v/>
      </c>
      <c r="K365" t="str">
        <f>IF(ISBLANK(Games!D365), "",VLOOKUP(I365, 'Pitchers Pre-Season'!$B$2:$X$790, 23, FALSE))</f>
        <v/>
      </c>
      <c r="L365" t="str">
        <f>IF(ISBLANK(Games!E365), "",VLOOKUP(J365, 'Pitchers Pre-Season'!$B$2:$X$790, 23, FALSE))</f>
        <v/>
      </c>
      <c r="M365">
        <f>IF(ISBLANK(Games!D365), Calc!F365, F365+K365)</f>
        <v>1506.8907435815931</v>
      </c>
      <c r="N365">
        <f>IF(ISBLANK(Games!E365), Calc!G365, G365+L365)</f>
        <v>1510.288270753422</v>
      </c>
      <c r="O365" s="1">
        <f t="shared" si="35"/>
        <v>0.55136072121005131</v>
      </c>
      <c r="P365" s="1">
        <f t="shared" si="36"/>
        <v>0.44863927878994869</v>
      </c>
      <c r="Q365" s="3" t="str">
        <f>Games!N365</f>
        <v/>
      </c>
      <c r="R365" s="1" t="str">
        <f t="shared" si="37"/>
        <v/>
      </c>
      <c r="S365" s="1" t="str">
        <f>IF(ISBLANK(Games!L365), "",IF(Q365=B365, C365, B365))</f>
        <v/>
      </c>
      <c r="T365" s="1" t="str">
        <f t="shared" si="38"/>
        <v>SFG</v>
      </c>
      <c r="U365" s="1" t="str">
        <f t="shared" si="39"/>
        <v>NYM</v>
      </c>
      <c r="V365" s="1">
        <f t="shared" si="40"/>
        <v>1506.8907435815931</v>
      </c>
      <c r="W365" s="1">
        <f t="shared" si="41"/>
        <v>1510.288270753422</v>
      </c>
    </row>
    <row r="366" spans="1:23" x14ac:dyDescent="0.45">
      <c r="A366" t="str">
        <f>Schedule!A366</f>
        <v>2024-04-24</v>
      </c>
      <c r="B366" t="str">
        <f>Schedule!B366</f>
        <v>LAA</v>
      </c>
      <c r="C366" t="str">
        <f>Schedule!C366</f>
        <v>BAL</v>
      </c>
      <c r="D366">
        <f>Schedule!D366</f>
        <v>1474.3085107648601</v>
      </c>
      <c r="E366">
        <f>Schedule!E366</f>
        <v>1535.1075395159701</v>
      </c>
      <c r="F366" cm="1">
        <f t="array" ref="F366">_xlfn.XLOOKUP(B366, $T$1:$T365, $V$1:$V365, D366, 0, -1)</f>
        <v>1469.5882041455925</v>
      </c>
      <c r="G366" cm="1">
        <f t="array" ref="G366">_xlfn.XLOOKUP(C366, $U$1:$U365, $W$1:$W365, E366, 0, -1)</f>
        <v>1539.0873746407135</v>
      </c>
      <c r="H366">
        <f>Schedule!F366</f>
        <v>6.8493150684931406E-2</v>
      </c>
      <c r="I366" t="str">
        <f>IF(ISBLANK(Games!D366), "", Games!D366)</f>
        <v/>
      </c>
      <c r="J366" t="str">
        <f>IF(ISBLANK(Games!E366), "", Games!E366)</f>
        <v/>
      </c>
      <c r="K366" t="str">
        <f>IF(ISBLANK(Games!D366), "",VLOOKUP(I366, 'Pitchers Pre-Season'!$B$2:$X$790, 23, FALSE))</f>
        <v/>
      </c>
      <c r="L366" t="str">
        <f>IF(ISBLANK(Games!E366), "",VLOOKUP(J366, 'Pitchers Pre-Season'!$B$2:$X$790, 23, FALSE))</f>
        <v/>
      </c>
      <c r="M366">
        <f>IF(ISBLANK(Games!D366), Calc!F366, F366+K366)</f>
        <v>1469.5882041455925</v>
      </c>
      <c r="N366">
        <f>IF(ISBLANK(Games!E366), Calc!G366, G366+L366)</f>
        <v>1539.0873746407135</v>
      </c>
      <c r="O366" s="1">
        <f t="shared" si="35"/>
        <v>0.4355422448778436</v>
      </c>
      <c r="P366" s="1">
        <f t="shared" si="36"/>
        <v>0.56445775512215646</v>
      </c>
      <c r="Q366" s="3" t="str">
        <f>Games!N366</f>
        <v/>
      </c>
      <c r="R366" s="1" t="str">
        <f t="shared" si="37"/>
        <v/>
      </c>
      <c r="S366" s="1" t="str">
        <f>IF(ISBLANK(Games!L366), "",IF(Q366=B366, C366, B366))</f>
        <v/>
      </c>
      <c r="T366" s="1" t="str">
        <f t="shared" si="38"/>
        <v>LAA</v>
      </c>
      <c r="U366" s="1" t="str">
        <f t="shared" si="39"/>
        <v>BAL</v>
      </c>
      <c r="V366" s="1">
        <f t="shared" si="40"/>
        <v>1469.5882041455925</v>
      </c>
      <c r="W366" s="1">
        <f t="shared" si="41"/>
        <v>1539.0873746407135</v>
      </c>
    </row>
    <row r="367" spans="1:23" x14ac:dyDescent="0.45">
      <c r="A367" t="str">
        <f>Schedule!A367</f>
        <v>2024-04-24</v>
      </c>
      <c r="B367" t="str">
        <f>Schedule!B367</f>
        <v>CLE</v>
      </c>
      <c r="C367" t="str">
        <f>Schedule!C367</f>
        <v>BOS</v>
      </c>
      <c r="D367">
        <f>Schedule!D367</f>
        <v>1503.8938502056101</v>
      </c>
      <c r="E367">
        <f>Schedule!E367</f>
        <v>1500.26839934439</v>
      </c>
      <c r="F367" cm="1">
        <f t="array" ref="F367">_xlfn.XLOOKUP(B367, $T$1:$T366, $V$1:$V366, D367, 0, -1)</f>
        <v>1503.8938502056101</v>
      </c>
      <c r="G367" cm="1">
        <f t="array" ref="G367">_xlfn.XLOOKUP(C367, $U$1:$U366, $W$1:$W366, E367, 0, -1)</f>
        <v>1518.233689676287</v>
      </c>
      <c r="H367">
        <f>Schedule!F367</f>
        <v>4.7619047619047603E-2</v>
      </c>
      <c r="I367" t="str">
        <f>IF(ISBLANK(Games!D367), "", Games!D367)</f>
        <v/>
      </c>
      <c r="J367" t="str">
        <f>IF(ISBLANK(Games!E367), "", Games!E367)</f>
        <v/>
      </c>
      <c r="K367" t="str">
        <f>IF(ISBLANK(Games!D367), "",VLOOKUP(I367, 'Pitchers Pre-Season'!$B$2:$X$790, 23, FALSE))</f>
        <v/>
      </c>
      <c r="L367" t="str">
        <f>IF(ISBLANK(Games!E367), "",VLOOKUP(J367, 'Pitchers Pre-Season'!$B$2:$X$790, 23, FALSE))</f>
        <v/>
      </c>
      <c r="M367">
        <f>IF(ISBLANK(Games!D367), Calc!F367, F367+K367)</f>
        <v>1503.8938502056101</v>
      </c>
      <c r="N367">
        <f>IF(ISBLANK(Games!E367), Calc!G367, G367+L367)</f>
        <v>1518.233689676287</v>
      </c>
      <c r="O367" s="1">
        <f t="shared" si="35"/>
        <v>0.5031845460957417</v>
      </c>
      <c r="P367" s="1">
        <f t="shared" si="36"/>
        <v>0.49681545390425824</v>
      </c>
      <c r="Q367" s="3" t="str">
        <f>Games!N367</f>
        <v/>
      </c>
      <c r="R367" s="1" t="str">
        <f t="shared" si="37"/>
        <v/>
      </c>
      <c r="S367" s="1" t="str">
        <f>IF(ISBLANK(Games!L367), "",IF(Q367=B367, C367, B367))</f>
        <v/>
      </c>
      <c r="T367" s="1" t="str">
        <f t="shared" si="38"/>
        <v>CLE</v>
      </c>
      <c r="U367" s="1" t="str">
        <f t="shared" si="39"/>
        <v>BOS</v>
      </c>
      <c r="V367" s="1">
        <f t="shared" si="40"/>
        <v>1503.8938502056101</v>
      </c>
      <c r="W367" s="1">
        <f t="shared" si="41"/>
        <v>1518.233689676287</v>
      </c>
    </row>
    <row r="368" spans="1:23" x14ac:dyDescent="0.45">
      <c r="A368" t="str">
        <f>Schedule!A368</f>
        <v>2024-04-24</v>
      </c>
      <c r="B368" t="str">
        <f>Schedule!B368</f>
        <v>CIN</v>
      </c>
      <c r="C368" t="str">
        <f>Schedule!C368</f>
        <v>PHI</v>
      </c>
      <c r="D368">
        <f>Schedule!D368</f>
        <v>1496.2510574284499</v>
      </c>
      <c r="E368">
        <f>Schedule!E368</f>
        <v>1537.03223861109</v>
      </c>
      <c r="F368" cm="1">
        <f t="array" ref="F368">_xlfn.XLOOKUP(B368, $T$1:$T367, $V$1:$V367, D368, 0, -1)</f>
        <v>1493.1662146218293</v>
      </c>
      <c r="G368" cm="1">
        <f t="array" ref="G368">_xlfn.XLOOKUP(C368, $U$1:$U367, $W$1:$W367, E368, 0, -1)</f>
        <v>1539.4111659163295</v>
      </c>
      <c r="H368">
        <f>Schedule!F368</f>
        <v>-1.38888888888888E-2</v>
      </c>
      <c r="I368" t="str">
        <f>IF(ISBLANK(Games!D368), "", Games!D368)</f>
        <v/>
      </c>
      <c r="J368" t="str">
        <f>IF(ISBLANK(Games!E368), "", Games!E368)</f>
        <v/>
      </c>
      <c r="K368" t="str">
        <f>IF(ISBLANK(Games!D368), "",VLOOKUP(I368, 'Pitchers Pre-Season'!$B$2:$X$790, 23, FALSE))</f>
        <v/>
      </c>
      <c r="L368" t="str">
        <f>IF(ISBLANK(Games!E368), "",VLOOKUP(J368, 'Pitchers Pre-Season'!$B$2:$X$790, 23, FALSE))</f>
        <v/>
      </c>
      <c r="M368">
        <f>IF(ISBLANK(Games!D368), Calc!F368, F368+K368)</f>
        <v>1493.1662146218293</v>
      </c>
      <c r="N368">
        <f>IF(ISBLANK(Games!E368), Calc!G368, G368+L368)</f>
        <v>1539.4111659163295</v>
      </c>
      <c r="O368" s="1">
        <f t="shared" si="35"/>
        <v>0.42689397928195744</v>
      </c>
      <c r="P368" s="1">
        <f t="shared" si="36"/>
        <v>0.57310602071804251</v>
      </c>
      <c r="Q368" s="3" t="str">
        <f>Games!N368</f>
        <v/>
      </c>
      <c r="R368" s="1" t="str">
        <f t="shared" si="37"/>
        <v/>
      </c>
      <c r="S368" s="1" t="str">
        <f>IF(ISBLANK(Games!L368), "",IF(Q368=B368, C368, B368))</f>
        <v/>
      </c>
      <c r="T368" s="1" t="str">
        <f t="shared" si="38"/>
        <v>CIN</v>
      </c>
      <c r="U368" s="1" t="str">
        <f t="shared" si="39"/>
        <v>PHI</v>
      </c>
      <c r="V368" s="1">
        <f t="shared" si="40"/>
        <v>1493.1662146218293</v>
      </c>
      <c r="W368" s="1">
        <f t="shared" si="41"/>
        <v>1539.4111659163295</v>
      </c>
    </row>
    <row r="369" spans="1:23" x14ac:dyDescent="0.45">
      <c r="A369" t="str">
        <f>Schedule!A369</f>
        <v>2024-04-24</v>
      </c>
      <c r="B369" t="str">
        <f>Schedule!B369</f>
        <v>PIT</v>
      </c>
      <c r="C369" t="str">
        <f>Schedule!C369</f>
        <v>MIL</v>
      </c>
      <c r="D369">
        <f>Schedule!D369</f>
        <v>1468.3919248330999</v>
      </c>
      <c r="E369">
        <f>Schedule!E369</f>
        <v>1511.74507850229</v>
      </c>
      <c r="F369" cm="1">
        <f t="array" ref="F369">_xlfn.XLOOKUP(B369, $T$1:$T368, $V$1:$V368, D369, 0, -1)</f>
        <v>1464.4120897083565</v>
      </c>
      <c r="G369" cm="1">
        <f t="array" ref="G369">_xlfn.XLOOKUP(C369, $U$1:$U368, $W$1:$W368, E369, 0, -1)</f>
        <v>1527.5334034496079</v>
      </c>
      <c r="H369">
        <f>Schedule!F369</f>
        <v>5.7971014492753603E-2</v>
      </c>
      <c r="I369" t="str">
        <f>IF(ISBLANK(Games!D369), "", Games!D369)</f>
        <v/>
      </c>
      <c r="J369" t="str">
        <f>IF(ISBLANK(Games!E369), "", Games!E369)</f>
        <v/>
      </c>
      <c r="K369" t="str">
        <f>IF(ISBLANK(Games!D369), "",VLOOKUP(I369, 'Pitchers Pre-Season'!$B$2:$X$790, 23, FALSE))</f>
        <v/>
      </c>
      <c r="L369" t="str">
        <f>IF(ISBLANK(Games!E369), "",VLOOKUP(J369, 'Pitchers Pre-Season'!$B$2:$X$790, 23, FALSE))</f>
        <v/>
      </c>
      <c r="M369">
        <f>IF(ISBLANK(Games!D369), Calc!F369, F369+K369)</f>
        <v>1464.4120897083565</v>
      </c>
      <c r="N369">
        <f>IF(ISBLANK(Games!E369), Calc!G369, G369+L369)</f>
        <v>1527.5334034496079</v>
      </c>
      <c r="O369" s="1">
        <f t="shared" si="35"/>
        <v>0.43913304701143818</v>
      </c>
      <c r="P369" s="1">
        <f t="shared" si="36"/>
        <v>0.56086695298856182</v>
      </c>
      <c r="Q369" s="3" t="str">
        <f>Games!N369</f>
        <v/>
      </c>
      <c r="R369" s="1" t="str">
        <f t="shared" si="37"/>
        <v/>
      </c>
      <c r="S369" s="1" t="str">
        <f>IF(ISBLANK(Games!L369), "",IF(Q369=B369, C369, B369))</f>
        <v/>
      </c>
      <c r="T369" s="1" t="str">
        <f t="shared" si="38"/>
        <v>PIT</v>
      </c>
      <c r="U369" s="1" t="str">
        <f t="shared" si="39"/>
        <v>MIL</v>
      </c>
      <c r="V369" s="1">
        <f t="shared" si="40"/>
        <v>1464.4120897083565</v>
      </c>
      <c r="W369" s="1">
        <f t="shared" si="41"/>
        <v>1527.5334034496079</v>
      </c>
    </row>
    <row r="370" spans="1:23" x14ac:dyDescent="0.45">
      <c r="A370" t="str">
        <f>Schedule!A370</f>
        <v>2024-04-24</v>
      </c>
      <c r="B370" t="str">
        <f>Schedule!B370</f>
        <v>WAS</v>
      </c>
      <c r="C370" t="str">
        <f>Schedule!C370</f>
        <v>LAD</v>
      </c>
      <c r="D370">
        <f>Schedule!D370</f>
        <v>1422.7330514932301</v>
      </c>
      <c r="E370">
        <f>Schedule!E370</f>
        <v>1588.6730971234199</v>
      </c>
      <c r="F370" cm="1">
        <f t="array" ref="F370">_xlfn.XLOOKUP(B370, $T$1:$T369, $V$1:$V369, D370, 0, -1)</f>
        <v>1419.5380932200808</v>
      </c>
      <c r="G370" cm="1">
        <f t="array" ref="G370">_xlfn.XLOOKUP(C370, $U$1:$U369, $W$1:$W369, E370, 0, -1)</f>
        <v>1587.2549754385982</v>
      </c>
      <c r="H370">
        <f>Schedule!F370</f>
        <v>-4.76190476190477E-2</v>
      </c>
      <c r="I370" t="str">
        <f>IF(ISBLANK(Games!D370), "", Games!D370)</f>
        <v/>
      </c>
      <c r="J370" t="str">
        <f>IF(ISBLANK(Games!E370), "", Games!E370)</f>
        <v/>
      </c>
      <c r="K370" t="str">
        <f>IF(ISBLANK(Games!D370), "",VLOOKUP(I370, 'Pitchers Pre-Season'!$B$2:$X$790, 23, FALSE))</f>
        <v/>
      </c>
      <c r="L370" t="str">
        <f>IF(ISBLANK(Games!E370), "",VLOOKUP(J370, 'Pitchers Pre-Season'!$B$2:$X$790, 23, FALSE))</f>
        <v/>
      </c>
      <c r="M370">
        <f>IF(ISBLANK(Games!D370), Calc!F370, F370+K370)</f>
        <v>1419.5380932200808</v>
      </c>
      <c r="N370">
        <f>IF(ISBLANK(Games!E370), Calc!G370, G370+L370)</f>
        <v>1587.2549754385982</v>
      </c>
      <c r="O370" s="1">
        <f t="shared" si="35"/>
        <v>0.25197762344444846</v>
      </c>
      <c r="P370" s="1">
        <f t="shared" si="36"/>
        <v>0.74802237655555148</v>
      </c>
      <c r="Q370" s="3" t="str">
        <f>Games!N370</f>
        <v/>
      </c>
      <c r="R370" s="1" t="str">
        <f t="shared" si="37"/>
        <v/>
      </c>
      <c r="S370" s="1" t="str">
        <f>IF(ISBLANK(Games!L370), "",IF(Q370=B370, C370, B370))</f>
        <v/>
      </c>
      <c r="T370" s="1" t="str">
        <f t="shared" si="38"/>
        <v>WAS</v>
      </c>
      <c r="U370" s="1" t="str">
        <f t="shared" si="39"/>
        <v>LAD</v>
      </c>
      <c r="V370" s="1">
        <f t="shared" si="40"/>
        <v>1419.5380932200808</v>
      </c>
      <c r="W370" s="1">
        <f t="shared" si="41"/>
        <v>1587.2549754385982</v>
      </c>
    </row>
    <row r="371" spans="1:23" x14ac:dyDescent="0.45">
      <c r="A371" t="str">
        <f>Schedule!A371</f>
        <v>2024-04-24</v>
      </c>
      <c r="B371" t="str">
        <f>Schedule!B371</f>
        <v>TBR</v>
      </c>
      <c r="C371" t="str">
        <f>Schedule!C371</f>
        <v>DET</v>
      </c>
      <c r="D371">
        <f>Schedule!D371</f>
        <v>1537.2568075547799</v>
      </c>
      <c r="E371">
        <f>Schedule!E371</f>
        <v>1477.56939209144</v>
      </c>
      <c r="F371" cm="1">
        <f t="array" ref="F371">_xlfn.XLOOKUP(B371, $T$1:$T370, $V$1:$V370, D371, 0, -1)</f>
        <v>1528.0229512954211</v>
      </c>
      <c r="G371" cm="1">
        <f t="array" ref="G371">_xlfn.XLOOKUP(C371, $U$1:$U370, $W$1:$W370, E371, 0, -1)</f>
        <v>1495.7868779460348</v>
      </c>
      <c r="H371">
        <f>Schedule!F371</f>
        <v>0.124324324324324</v>
      </c>
      <c r="I371" t="str">
        <f>IF(ISBLANK(Games!D371), "", Games!D371)</f>
        <v/>
      </c>
      <c r="J371" t="str">
        <f>IF(ISBLANK(Games!E371), "", Games!E371)</f>
        <v/>
      </c>
      <c r="K371" t="str">
        <f>IF(ISBLANK(Games!D371), "",VLOOKUP(I371, 'Pitchers Pre-Season'!$B$2:$X$790, 23, FALSE))</f>
        <v/>
      </c>
      <c r="L371" t="str">
        <f>IF(ISBLANK(Games!E371), "",VLOOKUP(J371, 'Pitchers Pre-Season'!$B$2:$X$790, 23, FALSE))</f>
        <v/>
      </c>
      <c r="M371">
        <f>IF(ISBLANK(Games!D371), Calc!F371, F371+K371)</f>
        <v>1528.0229512954211</v>
      </c>
      <c r="N371">
        <f>IF(ISBLANK(Games!E371), Calc!G371, G371+L371)</f>
        <v>1495.7868779460348</v>
      </c>
      <c r="O371" s="1">
        <f t="shared" si="35"/>
        <v>0.60842093494938709</v>
      </c>
      <c r="P371" s="1">
        <f t="shared" si="36"/>
        <v>0.3915790650506128</v>
      </c>
      <c r="Q371" s="3" t="str">
        <f>Games!N371</f>
        <v/>
      </c>
      <c r="R371" s="1" t="str">
        <f t="shared" si="37"/>
        <v/>
      </c>
      <c r="S371" s="1" t="str">
        <f>IF(ISBLANK(Games!L371), "",IF(Q371=B371, C371, B371))</f>
        <v/>
      </c>
      <c r="T371" s="1" t="str">
        <f t="shared" si="38"/>
        <v>TBR</v>
      </c>
      <c r="U371" s="1" t="str">
        <f t="shared" si="39"/>
        <v>DET</v>
      </c>
      <c r="V371" s="1">
        <f t="shared" si="40"/>
        <v>1528.0229512954211</v>
      </c>
      <c r="W371" s="1">
        <f t="shared" si="41"/>
        <v>1495.7868779460348</v>
      </c>
    </row>
    <row r="372" spans="1:23" x14ac:dyDescent="0.45">
      <c r="A372" t="str">
        <f>Schedule!A372</f>
        <v>2024-04-24</v>
      </c>
      <c r="B372" t="str">
        <f>Schedule!B372</f>
        <v>NYY</v>
      </c>
      <c r="C372" t="str">
        <f>Schedule!C372</f>
        <v>OAK</v>
      </c>
      <c r="D372">
        <f>Schedule!D372</f>
        <v>1539.4562396036399</v>
      </c>
      <c r="E372">
        <f>Schedule!E372</f>
        <v>1427.1354796158</v>
      </c>
      <c r="F372" cm="1">
        <f t="array" ref="F372">_xlfn.XLOOKUP(B372, $T$1:$T371, $V$1:$V371, D372, 0, -1)</f>
        <v>1533.7203518335739</v>
      </c>
      <c r="G372" cm="1">
        <f t="array" ref="G372">_xlfn.XLOOKUP(C372, $U$1:$U371, $W$1:$W371, E372, 0, -1)</f>
        <v>1422.9458950386379</v>
      </c>
      <c r="H372">
        <f>Schedule!F372</f>
        <v>9.3922651933701695E-2</v>
      </c>
      <c r="I372" t="str">
        <f>IF(ISBLANK(Games!D372), "", Games!D372)</f>
        <v/>
      </c>
      <c r="J372" t="str">
        <f>IF(ISBLANK(Games!E372), "", Games!E372)</f>
        <v/>
      </c>
      <c r="K372" t="str">
        <f>IF(ISBLANK(Games!D372), "",VLOOKUP(I372, 'Pitchers Pre-Season'!$B$2:$X$790, 23, FALSE))</f>
        <v/>
      </c>
      <c r="L372" t="str">
        <f>IF(ISBLANK(Games!E372), "",VLOOKUP(J372, 'Pitchers Pre-Season'!$B$2:$X$790, 23, FALSE))</f>
        <v/>
      </c>
      <c r="M372">
        <f>IF(ISBLANK(Games!D372), Calc!F372, F372+K372)</f>
        <v>1533.7203518335739</v>
      </c>
      <c r="N372">
        <f>IF(ISBLANK(Games!E372), Calc!G372, G372+L372)</f>
        <v>1422.9458950386379</v>
      </c>
      <c r="O372" s="1">
        <f t="shared" si="35"/>
        <v>0.70118767822581451</v>
      </c>
      <c r="P372" s="1">
        <f t="shared" si="36"/>
        <v>0.29881232177418549</v>
      </c>
      <c r="Q372" s="3" t="str">
        <f>Games!N372</f>
        <v/>
      </c>
      <c r="R372" s="1" t="str">
        <f t="shared" si="37"/>
        <v/>
      </c>
      <c r="S372" s="1" t="str">
        <f>IF(ISBLANK(Games!L372), "",IF(Q372=B372, C372, B372))</f>
        <v/>
      </c>
      <c r="T372" s="1" t="str">
        <f t="shared" si="38"/>
        <v>NYY</v>
      </c>
      <c r="U372" s="1" t="str">
        <f t="shared" si="39"/>
        <v>OAK</v>
      </c>
      <c r="V372" s="1">
        <f t="shared" si="40"/>
        <v>1533.7203518335739</v>
      </c>
      <c r="W372" s="1">
        <f t="shared" si="41"/>
        <v>1422.9458950386379</v>
      </c>
    </row>
    <row r="373" spans="1:23" x14ac:dyDescent="0.45">
      <c r="A373" t="str">
        <f>Schedule!A373</f>
        <v>2024-04-24</v>
      </c>
      <c r="B373" t="str">
        <f>Schedule!B373</f>
        <v>ATL</v>
      </c>
      <c r="C373" t="str">
        <f>Schedule!C373</f>
        <v>MIA</v>
      </c>
      <c r="D373">
        <f>Schedule!D373</f>
        <v>1590.545270505</v>
      </c>
      <c r="E373">
        <f>Schedule!E373</f>
        <v>1488.4482383178499</v>
      </c>
      <c r="F373" cm="1">
        <f t="array" ref="F373">_xlfn.XLOOKUP(B373, $T$1:$T372, $V$1:$V372, D373, 0, -1)</f>
        <v>1593.2508682491175</v>
      </c>
      <c r="G373" cm="1">
        <f t="array" ref="G373">_xlfn.XLOOKUP(C373, $U$1:$U372, $W$1:$W372, E373, 0, -1)</f>
        <v>1484.370768699393</v>
      </c>
      <c r="H373">
        <f>Schedule!F373</f>
        <v>4.3902439024390297E-2</v>
      </c>
      <c r="I373" t="str">
        <f>IF(ISBLANK(Games!D373), "", Games!D373)</f>
        <v/>
      </c>
      <c r="J373" t="str">
        <f>IF(ISBLANK(Games!E373), "", Games!E373)</f>
        <v/>
      </c>
      <c r="K373" t="str">
        <f>IF(ISBLANK(Games!D373), "",VLOOKUP(I373, 'Pitchers Pre-Season'!$B$2:$X$790, 23, FALSE))</f>
        <v/>
      </c>
      <c r="L373" t="str">
        <f>IF(ISBLANK(Games!E373), "",VLOOKUP(J373, 'Pitchers Pre-Season'!$B$2:$X$790, 23, FALSE))</f>
        <v/>
      </c>
      <c r="M373">
        <f>IF(ISBLANK(Games!D373), Calc!F373, F373+K373)</f>
        <v>1593.2508682491175</v>
      </c>
      <c r="N373">
        <f>IF(ISBLANK(Games!E373), Calc!G373, G373+L373)</f>
        <v>1484.370768699393</v>
      </c>
      <c r="O373" s="1">
        <f t="shared" si="35"/>
        <v>0.67370662033841844</v>
      </c>
      <c r="P373" s="1">
        <f t="shared" si="36"/>
        <v>0.32629337966158167</v>
      </c>
      <c r="Q373" s="3" t="str">
        <f>Games!N373</f>
        <v/>
      </c>
      <c r="R373" s="1" t="str">
        <f t="shared" si="37"/>
        <v/>
      </c>
      <c r="S373" s="1" t="str">
        <f>IF(ISBLANK(Games!L373), "",IF(Q373=B373, C373, B373))</f>
        <v/>
      </c>
      <c r="T373" s="1" t="str">
        <f t="shared" si="38"/>
        <v>ATL</v>
      </c>
      <c r="U373" s="1" t="str">
        <f t="shared" si="39"/>
        <v>MIA</v>
      </c>
      <c r="V373" s="1">
        <f t="shared" si="40"/>
        <v>1593.2508682491175</v>
      </c>
      <c r="W373" s="1">
        <f t="shared" si="41"/>
        <v>1484.370768699393</v>
      </c>
    </row>
    <row r="374" spans="1:23" x14ac:dyDescent="0.45">
      <c r="A374" t="str">
        <f>Schedule!A374</f>
        <v>2024-04-24</v>
      </c>
      <c r="B374" t="str">
        <f>Schedule!B374</f>
        <v>CHC</v>
      </c>
      <c r="C374" t="str">
        <f>Schedule!C374</f>
        <v>HOU</v>
      </c>
      <c r="D374">
        <f>Schedule!D374</f>
        <v>1514.0316812078199</v>
      </c>
      <c r="E374">
        <f>Schedule!E374</f>
        <v>1559.22207084247</v>
      </c>
      <c r="F374" cm="1">
        <f t="array" ref="F374">_xlfn.XLOOKUP(B374, $T$1:$T373, $V$1:$V373, D374, 0, -1)</f>
        <v>1529.9566441509314</v>
      </c>
      <c r="G374" cm="1">
        <f t="array" ref="G374">_xlfn.XLOOKUP(C374, $U$1:$U373, $W$1:$W373, E374, 0, -1)</f>
        <v>1554.1885466658973</v>
      </c>
      <c r="H374">
        <f>Schedule!F374</f>
        <v>4.4585987261146598E-2</v>
      </c>
      <c r="I374" t="str">
        <f>IF(ISBLANK(Games!D374), "", Games!D374)</f>
        <v/>
      </c>
      <c r="J374" t="str">
        <f>IF(ISBLANK(Games!E374), "", Games!E374)</f>
        <v/>
      </c>
      <c r="K374" t="str">
        <f>IF(ISBLANK(Games!D374), "",VLOOKUP(I374, 'Pitchers Pre-Season'!$B$2:$X$790, 23, FALSE))</f>
        <v/>
      </c>
      <c r="L374" t="str">
        <f>IF(ISBLANK(Games!E374), "",VLOOKUP(J374, 'Pitchers Pre-Season'!$B$2:$X$790, 23, FALSE))</f>
        <v/>
      </c>
      <c r="M374">
        <f>IF(ISBLANK(Games!D374), Calc!F374, F374+K374)</f>
        <v>1529.9566441509314</v>
      </c>
      <c r="N374">
        <f>IF(ISBLANK(Games!E374), Calc!G374, G374+L374)</f>
        <v>1554.1885466658973</v>
      </c>
      <c r="O374" s="1">
        <f t="shared" si="35"/>
        <v>0.48747691712781055</v>
      </c>
      <c r="P374" s="1">
        <f t="shared" si="36"/>
        <v>0.51252308287218939</v>
      </c>
      <c r="Q374" s="3" t="str">
        <f>Games!N374</f>
        <v/>
      </c>
      <c r="R374" s="1" t="str">
        <f t="shared" si="37"/>
        <v/>
      </c>
      <c r="S374" s="1" t="str">
        <f>IF(ISBLANK(Games!L374), "",IF(Q374=B374, C374, B374))</f>
        <v/>
      </c>
      <c r="T374" s="1" t="str">
        <f t="shared" si="38"/>
        <v>CHC</v>
      </c>
      <c r="U374" s="1" t="str">
        <f t="shared" si="39"/>
        <v>HOU</v>
      </c>
      <c r="V374" s="1">
        <f t="shared" si="40"/>
        <v>1529.9566441509314</v>
      </c>
      <c r="W374" s="1">
        <f t="shared" si="41"/>
        <v>1554.1885466658973</v>
      </c>
    </row>
    <row r="375" spans="1:23" x14ac:dyDescent="0.45">
      <c r="A375" t="str">
        <f>Schedule!A375</f>
        <v>2024-04-24</v>
      </c>
      <c r="B375" t="str">
        <f>Schedule!B375</f>
        <v>KCR</v>
      </c>
      <c r="C375" t="str">
        <f>Schedule!C375</f>
        <v>TOR</v>
      </c>
      <c r="D375">
        <f>Schedule!D375</f>
        <v>1455.5883504191299</v>
      </c>
      <c r="E375">
        <f>Schedule!E375</f>
        <v>1536.86484917293</v>
      </c>
      <c r="F375" cm="1">
        <f t="array" ref="F375">_xlfn.XLOOKUP(B375, $T$1:$T374, $V$1:$V374, D375, 0, -1)</f>
        <v>1459.3647323881944</v>
      </c>
      <c r="G375" cm="1">
        <f t="array" ref="G375">_xlfn.XLOOKUP(C375, $U$1:$U374, $W$1:$W374, E375, 0, -1)</f>
        <v>1549.5770225833428</v>
      </c>
      <c r="H375">
        <f>Schedule!F375</f>
        <v>0.19008264462809901</v>
      </c>
      <c r="I375" t="str">
        <f>IF(ISBLANK(Games!D375), "", Games!D375)</f>
        <v/>
      </c>
      <c r="J375" t="str">
        <f>IF(ISBLANK(Games!E375), "", Games!E375)</f>
        <v/>
      </c>
      <c r="K375" t="str">
        <f>IF(ISBLANK(Games!D375), "",VLOOKUP(I375, 'Pitchers Pre-Season'!$B$2:$X$790, 23, FALSE))</f>
        <v/>
      </c>
      <c r="L375" t="str">
        <f>IF(ISBLANK(Games!E375), "",VLOOKUP(J375, 'Pitchers Pre-Season'!$B$2:$X$790, 23, FALSE))</f>
        <v/>
      </c>
      <c r="M375">
        <f>IF(ISBLANK(Games!D375), Calc!F375, F375+K375)</f>
        <v>1459.3647323881944</v>
      </c>
      <c r="N375">
        <f>IF(ISBLANK(Games!E375), Calc!G375, G375+L375)</f>
        <v>1549.5770225833428</v>
      </c>
      <c r="O375" s="1">
        <f t="shared" si="35"/>
        <v>0.4680563917909667</v>
      </c>
      <c r="P375" s="1">
        <f t="shared" si="36"/>
        <v>0.5319436082090333</v>
      </c>
      <c r="Q375" s="3" t="str">
        <f>Games!N375</f>
        <v/>
      </c>
      <c r="R375" s="1" t="str">
        <f t="shared" si="37"/>
        <v/>
      </c>
      <c r="S375" s="1" t="str">
        <f>IF(ISBLANK(Games!L375), "",IF(Q375=B375, C375, B375))</f>
        <v/>
      </c>
      <c r="T375" s="1" t="str">
        <f t="shared" si="38"/>
        <v>KCR</v>
      </c>
      <c r="U375" s="1" t="str">
        <f t="shared" si="39"/>
        <v>TOR</v>
      </c>
      <c r="V375" s="1">
        <f t="shared" si="40"/>
        <v>1459.3647323881944</v>
      </c>
      <c r="W375" s="1">
        <f t="shared" si="41"/>
        <v>1549.5770225833428</v>
      </c>
    </row>
    <row r="376" spans="1:23" x14ac:dyDescent="0.45">
      <c r="A376" t="str">
        <f>Schedule!A376</f>
        <v>2024-04-24</v>
      </c>
      <c r="B376" t="str">
        <f>Schedule!B376</f>
        <v>MIN</v>
      </c>
      <c r="C376" t="str">
        <f>Schedule!C376</f>
        <v>CHW</v>
      </c>
      <c r="D376">
        <f>Schedule!D376</f>
        <v>1535.44519643647</v>
      </c>
      <c r="E376">
        <f>Schedule!E376</f>
        <v>1433.33420073452</v>
      </c>
      <c r="F376" cm="1">
        <f t="array" ref="F376">_xlfn.XLOOKUP(B376, $T$1:$T375, $V$1:$V375, D376, 0, -1)</f>
        <v>1529.2726034226744</v>
      </c>
      <c r="G376" cm="1">
        <f t="array" ref="G376">_xlfn.XLOOKUP(C376, $U$1:$U375, $W$1:$W375, E376, 0, -1)</f>
        <v>1425.4820043556863</v>
      </c>
      <c r="H376">
        <f>Schedule!F376</f>
        <v>0.12727272727272701</v>
      </c>
      <c r="I376" t="str">
        <f>IF(ISBLANK(Games!D376), "", Games!D376)</f>
        <v/>
      </c>
      <c r="J376" t="str">
        <f>IF(ISBLANK(Games!E376), "", Games!E376)</f>
        <v/>
      </c>
      <c r="K376" t="str">
        <f>IF(ISBLANK(Games!D376), "",VLOOKUP(I376, 'Pitchers Pre-Season'!$B$2:$X$790, 23, FALSE))</f>
        <v/>
      </c>
      <c r="L376" t="str">
        <f>IF(ISBLANK(Games!E376), "",VLOOKUP(J376, 'Pitchers Pre-Season'!$B$2:$X$790, 23, FALSE))</f>
        <v/>
      </c>
      <c r="M376">
        <f>IF(ISBLANK(Games!D376), Calc!F376, F376+K376)</f>
        <v>1529.2726034226744</v>
      </c>
      <c r="N376">
        <f>IF(ISBLANK(Games!E376), Calc!G376, G376+L376)</f>
        <v>1425.4820043556863</v>
      </c>
      <c r="O376" s="1">
        <f t="shared" si="35"/>
        <v>0.70871288066889249</v>
      </c>
      <c r="P376" s="1">
        <f t="shared" si="36"/>
        <v>0.29128711933110746</v>
      </c>
      <c r="Q376" s="3" t="str">
        <f>Games!N376</f>
        <v/>
      </c>
      <c r="R376" s="1" t="str">
        <f t="shared" si="37"/>
        <v/>
      </c>
      <c r="S376" s="1" t="str">
        <f>IF(ISBLANK(Games!L376), "",IF(Q376=B376, C376, B376))</f>
        <v/>
      </c>
      <c r="T376" s="1" t="str">
        <f t="shared" si="38"/>
        <v>MIN</v>
      </c>
      <c r="U376" s="1" t="str">
        <f t="shared" si="39"/>
        <v>CHW</v>
      </c>
      <c r="V376" s="1">
        <f t="shared" si="40"/>
        <v>1529.2726034226744</v>
      </c>
      <c r="W376" s="1">
        <f t="shared" si="41"/>
        <v>1425.4820043556863</v>
      </c>
    </row>
    <row r="377" spans="1:23" x14ac:dyDescent="0.45">
      <c r="A377" t="str">
        <f>Schedule!A377</f>
        <v>2024-04-24</v>
      </c>
      <c r="B377" t="str">
        <f>Schedule!B377</f>
        <v>TEX</v>
      </c>
      <c r="C377" t="str">
        <f>Schedule!C377</f>
        <v>SEA</v>
      </c>
      <c r="D377">
        <f>Schedule!D377</f>
        <v>1527.6277566730801</v>
      </c>
      <c r="E377">
        <f>Schedule!E377</f>
        <v>1526.2027098211199</v>
      </c>
      <c r="F377" cm="1">
        <f t="array" ref="F377">_xlfn.XLOOKUP(B377, $T$1:$T376, $V$1:$V376, D377, 0, -1)</f>
        <v>1535.7428778604465</v>
      </c>
      <c r="G377" cm="1">
        <f t="array" ref="G377">_xlfn.XLOOKUP(C377, $U$1:$U376, $W$1:$W376, E377, 0, -1)</f>
        <v>1521.2700100017432</v>
      </c>
      <c r="H377">
        <f>Schedule!F377</f>
        <v>6.3291139240506306E-2</v>
      </c>
      <c r="I377" t="str">
        <f>IF(ISBLANK(Games!D377), "", Games!D377)</f>
        <v/>
      </c>
      <c r="J377" t="str">
        <f>IF(ISBLANK(Games!E377), "", Games!E377)</f>
        <v/>
      </c>
      <c r="K377" t="str">
        <f>IF(ISBLANK(Games!D377), "",VLOOKUP(I377, 'Pitchers Pre-Season'!$B$2:$X$790, 23, FALSE))</f>
        <v/>
      </c>
      <c r="L377" t="str">
        <f>IF(ISBLANK(Games!E377), "",VLOOKUP(J377, 'Pitchers Pre-Season'!$B$2:$X$790, 23, FALSE))</f>
        <v/>
      </c>
      <c r="M377">
        <f>IF(ISBLANK(Games!D377), Calc!F377, F377+K377)</f>
        <v>1535.7428778604465</v>
      </c>
      <c r="N377">
        <f>IF(ISBLANK(Games!E377), Calc!G377, G377+L377)</f>
        <v>1521.2700100017432</v>
      </c>
      <c r="O377" s="1">
        <f t="shared" si="35"/>
        <v>0.5524616617938003</v>
      </c>
      <c r="P377" s="1">
        <f t="shared" si="36"/>
        <v>0.44753833820619965</v>
      </c>
      <c r="Q377" s="3" t="str">
        <f>Games!N377</f>
        <v/>
      </c>
      <c r="R377" s="1" t="str">
        <f t="shared" si="37"/>
        <v/>
      </c>
      <c r="S377" s="1" t="str">
        <f>IF(ISBLANK(Games!L377), "",IF(Q377=B377, C377, B377))</f>
        <v/>
      </c>
      <c r="T377" s="1" t="str">
        <f t="shared" si="38"/>
        <v>TEX</v>
      </c>
      <c r="U377" s="1" t="str">
        <f t="shared" si="39"/>
        <v>SEA</v>
      </c>
      <c r="V377" s="1">
        <f t="shared" si="40"/>
        <v>1535.7428778604465</v>
      </c>
      <c r="W377" s="1">
        <f t="shared" si="41"/>
        <v>1521.2700100017432</v>
      </c>
    </row>
    <row r="378" spans="1:23" x14ac:dyDescent="0.45">
      <c r="A378" t="str">
        <f>Schedule!A378</f>
        <v>2024-04-24</v>
      </c>
      <c r="B378" t="str">
        <f>Schedule!B378</f>
        <v>COL</v>
      </c>
      <c r="C378" t="str">
        <f>Schedule!C378</f>
        <v>SDP</v>
      </c>
      <c r="D378">
        <f>Schedule!D378</f>
        <v>1418.47649220432</v>
      </c>
      <c r="E378">
        <f>Schedule!E378</f>
        <v>1513.7838452168801</v>
      </c>
      <c r="F378" cm="1">
        <f t="array" ref="F378">_xlfn.XLOOKUP(B378, $T$1:$T377, $V$1:$V377, D378, 0, -1)</f>
        <v>1423.0710497477428</v>
      </c>
      <c r="G378" cm="1">
        <f t="array" ref="G378">_xlfn.XLOOKUP(C378, $U$1:$U377, $W$1:$W377, E378, 0, -1)</f>
        <v>1514.2912987524817</v>
      </c>
      <c r="H378">
        <f>Schedule!F378</f>
        <v>0.22834645669291301</v>
      </c>
      <c r="I378" t="str">
        <f>IF(ISBLANK(Games!D378), "", Games!D378)</f>
        <v/>
      </c>
      <c r="J378" t="str">
        <f>IF(ISBLANK(Games!E378), "", Games!E378)</f>
        <v/>
      </c>
      <c r="K378" t="str">
        <f>IF(ISBLANK(Games!D378), "",VLOOKUP(I378, 'Pitchers Pre-Season'!$B$2:$X$790, 23, FALSE))</f>
        <v/>
      </c>
      <c r="L378" t="str">
        <f>IF(ISBLANK(Games!E378), "",VLOOKUP(J378, 'Pitchers Pre-Season'!$B$2:$X$790, 23, FALSE))</f>
        <v/>
      </c>
      <c r="M378">
        <f>IF(ISBLANK(Games!D378), Calc!F378, F378+K378)</f>
        <v>1423.0710497477428</v>
      </c>
      <c r="N378">
        <f>IF(ISBLANK(Games!E378), Calc!G378, G378+L378)</f>
        <v>1514.2912987524817</v>
      </c>
      <c r="O378" s="1">
        <f t="shared" si="35"/>
        <v>0.4858322941260021</v>
      </c>
      <c r="P378" s="1">
        <f t="shared" si="36"/>
        <v>0.51416770587399796</v>
      </c>
      <c r="Q378" s="3" t="str">
        <f>Games!N378</f>
        <v/>
      </c>
      <c r="R378" s="1" t="str">
        <f t="shared" si="37"/>
        <v/>
      </c>
      <c r="S378" s="1" t="str">
        <f>IF(ISBLANK(Games!L378), "",IF(Q378=B378, C378, B378))</f>
        <v/>
      </c>
      <c r="T378" s="1" t="str">
        <f t="shared" si="38"/>
        <v>COL</v>
      </c>
      <c r="U378" s="1" t="str">
        <f t="shared" si="39"/>
        <v>SDP</v>
      </c>
      <c r="V378" s="1">
        <f t="shared" si="40"/>
        <v>1423.0710497477428</v>
      </c>
      <c r="W378" s="1">
        <f t="shared" si="41"/>
        <v>1514.2912987524817</v>
      </c>
    </row>
    <row r="379" spans="1:23" x14ac:dyDescent="0.45">
      <c r="A379" t="str">
        <f>Schedule!A379</f>
        <v>2024-04-25</v>
      </c>
      <c r="B379" t="str">
        <f>Schedule!B379</f>
        <v>PIT</v>
      </c>
      <c r="C379" t="str">
        <f>Schedule!C379</f>
        <v>MIL</v>
      </c>
      <c r="D379">
        <f>Schedule!D379</f>
        <v>1468.3919248330999</v>
      </c>
      <c r="E379">
        <f>Schedule!E379</f>
        <v>1511.74507850229</v>
      </c>
      <c r="F379" cm="1">
        <f t="array" ref="F379">_xlfn.XLOOKUP(B379, $T$1:$T378, $V$1:$V378, D379, 0, -1)</f>
        <v>1464.4120897083565</v>
      </c>
      <c r="G379" cm="1">
        <f t="array" ref="G379">_xlfn.XLOOKUP(C379, $U$1:$U378, $W$1:$W378, E379, 0, -1)</f>
        <v>1527.5334034496079</v>
      </c>
      <c r="H379">
        <f>Schedule!F379</f>
        <v>5.7971014492753603E-2</v>
      </c>
      <c r="I379" t="str">
        <f>IF(ISBLANK(Games!D379), "", Games!D379)</f>
        <v/>
      </c>
      <c r="J379" t="str">
        <f>IF(ISBLANK(Games!E379), "", Games!E379)</f>
        <v/>
      </c>
      <c r="K379" t="str">
        <f>IF(ISBLANK(Games!D379), "",VLOOKUP(I379, 'Pitchers Pre-Season'!$B$2:$X$790, 23, FALSE))</f>
        <v/>
      </c>
      <c r="L379" t="str">
        <f>IF(ISBLANK(Games!E379), "",VLOOKUP(J379, 'Pitchers Pre-Season'!$B$2:$X$790, 23, FALSE))</f>
        <v/>
      </c>
      <c r="M379">
        <f>IF(ISBLANK(Games!D379), Calc!F379, F379+K379)</f>
        <v>1464.4120897083565</v>
      </c>
      <c r="N379">
        <f>IF(ISBLANK(Games!E379), Calc!G379, G379+L379)</f>
        <v>1527.5334034496079</v>
      </c>
      <c r="O379" s="1">
        <f t="shared" si="35"/>
        <v>0.43913304701143818</v>
      </c>
      <c r="P379" s="1">
        <f t="shared" si="36"/>
        <v>0.56086695298856182</v>
      </c>
      <c r="Q379" s="3" t="str">
        <f>Games!N379</f>
        <v/>
      </c>
      <c r="R379" s="1" t="str">
        <f t="shared" si="37"/>
        <v/>
      </c>
      <c r="S379" s="1" t="str">
        <f>IF(ISBLANK(Games!L379), "",IF(Q379=B379, C379, B379))</f>
        <v/>
      </c>
      <c r="T379" s="1" t="str">
        <f t="shared" si="38"/>
        <v>PIT</v>
      </c>
      <c r="U379" s="1" t="str">
        <f t="shared" si="39"/>
        <v>MIL</v>
      </c>
      <c r="V379" s="1">
        <f t="shared" si="40"/>
        <v>1464.4120897083565</v>
      </c>
      <c r="W379" s="1">
        <f t="shared" si="41"/>
        <v>1527.5334034496079</v>
      </c>
    </row>
    <row r="380" spans="1:23" x14ac:dyDescent="0.45">
      <c r="A380" t="str">
        <f>Schedule!A380</f>
        <v>2024-04-25</v>
      </c>
      <c r="B380" t="str">
        <f>Schedule!B380</f>
        <v>CLE</v>
      </c>
      <c r="C380" t="str">
        <f>Schedule!C380</f>
        <v>BOS</v>
      </c>
      <c r="D380">
        <f>Schedule!D380</f>
        <v>1503.8938502056101</v>
      </c>
      <c r="E380">
        <f>Schedule!E380</f>
        <v>1500.26839934439</v>
      </c>
      <c r="F380" cm="1">
        <f t="array" ref="F380">_xlfn.XLOOKUP(B380, $T$1:$T379, $V$1:$V379, D380, 0, -1)</f>
        <v>1503.8938502056101</v>
      </c>
      <c r="G380" cm="1">
        <f t="array" ref="G380">_xlfn.XLOOKUP(C380, $U$1:$U379, $W$1:$W379, E380, 0, -1)</f>
        <v>1518.233689676287</v>
      </c>
      <c r="H380">
        <f>Schedule!F380</f>
        <v>4.7619047619047603E-2</v>
      </c>
      <c r="I380" t="str">
        <f>IF(ISBLANK(Games!D380), "", Games!D380)</f>
        <v/>
      </c>
      <c r="J380" t="str">
        <f>IF(ISBLANK(Games!E380), "", Games!E380)</f>
        <v/>
      </c>
      <c r="K380" t="str">
        <f>IF(ISBLANK(Games!D380), "",VLOOKUP(I380, 'Pitchers Pre-Season'!$B$2:$X$790, 23, FALSE))</f>
        <v/>
      </c>
      <c r="L380" t="str">
        <f>IF(ISBLANK(Games!E380), "",VLOOKUP(J380, 'Pitchers Pre-Season'!$B$2:$X$790, 23, FALSE))</f>
        <v/>
      </c>
      <c r="M380">
        <f>IF(ISBLANK(Games!D380), Calc!F380, F380+K380)</f>
        <v>1503.8938502056101</v>
      </c>
      <c r="N380">
        <f>IF(ISBLANK(Games!E380), Calc!G380, G380+L380)</f>
        <v>1518.233689676287</v>
      </c>
      <c r="O380" s="1">
        <f t="shared" si="35"/>
        <v>0.5031845460957417</v>
      </c>
      <c r="P380" s="1">
        <f t="shared" si="36"/>
        <v>0.49681545390425824</v>
      </c>
      <c r="Q380" s="3" t="str">
        <f>Games!N380</f>
        <v/>
      </c>
      <c r="R380" s="1" t="str">
        <f t="shared" si="37"/>
        <v/>
      </c>
      <c r="S380" s="1" t="str">
        <f>IF(ISBLANK(Games!L380), "",IF(Q380=B380, C380, B380))</f>
        <v/>
      </c>
      <c r="T380" s="1" t="str">
        <f t="shared" si="38"/>
        <v>CLE</v>
      </c>
      <c r="U380" s="1" t="str">
        <f t="shared" si="39"/>
        <v>BOS</v>
      </c>
      <c r="V380" s="1">
        <f t="shared" si="40"/>
        <v>1503.8938502056101</v>
      </c>
      <c r="W380" s="1">
        <f t="shared" si="41"/>
        <v>1518.233689676287</v>
      </c>
    </row>
    <row r="381" spans="1:23" x14ac:dyDescent="0.45">
      <c r="A381" t="str">
        <f>Schedule!A381</f>
        <v>2024-04-25</v>
      </c>
      <c r="B381" t="str">
        <f>Schedule!B381</f>
        <v>CIN</v>
      </c>
      <c r="C381" t="str">
        <f>Schedule!C381</f>
        <v>PHI</v>
      </c>
      <c r="D381">
        <f>Schedule!D381</f>
        <v>1496.2510574284499</v>
      </c>
      <c r="E381">
        <f>Schedule!E381</f>
        <v>1537.03223861109</v>
      </c>
      <c r="F381" cm="1">
        <f t="array" ref="F381">_xlfn.XLOOKUP(B381, $T$1:$T380, $V$1:$V380, D381, 0, -1)</f>
        <v>1493.1662146218293</v>
      </c>
      <c r="G381" cm="1">
        <f t="array" ref="G381">_xlfn.XLOOKUP(C381, $U$1:$U380, $W$1:$W380, E381, 0, -1)</f>
        <v>1539.4111659163295</v>
      </c>
      <c r="H381">
        <f>Schedule!F381</f>
        <v>-1.38888888888888E-2</v>
      </c>
      <c r="I381" t="str">
        <f>IF(ISBLANK(Games!D381), "", Games!D381)</f>
        <v/>
      </c>
      <c r="J381" t="str">
        <f>IF(ISBLANK(Games!E381), "", Games!E381)</f>
        <v/>
      </c>
      <c r="K381" t="str">
        <f>IF(ISBLANK(Games!D381), "",VLOOKUP(I381, 'Pitchers Pre-Season'!$B$2:$X$790, 23, FALSE))</f>
        <v/>
      </c>
      <c r="L381" t="str">
        <f>IF(ISBLANK(Games!E381), "",VLOOKUP(J381, 'Pitchers Pre-Season'!$B$2:$X$790, 23, FALSE))</f>
        <v/>
      </c>
      <c r="M381">
        <f>IF(ISBLANK(Games!D381), Calc!F381, F381+K381)</f>
        <v>1493.1662146218293</v>
      </c>
      <c r="N381">
        <f>IF(ISBLANK(Games!E381), Calc!G381, G381+L381)</f>
        <v>1539.4111659163295</v>
      </c>
      <c r="O381" s="1">
        <f t="shared" si="35"/>
        <v>0.42689397928195744</v>
      </c>
      <c r="P381" s="1">
        <f t="shared" si="36"/>
        <v>0.57310602071804251</v>
      </c>
      <c r="Q381" s="3" t="str">
        <f>Games!N381</f>
        <v/>
      </c>
      <c r="R381" s="1" t="str">
        <f t="shared" si="37"/>
        <v/>
      </c>
      <c r="S381" s="1" t="str">
        <f>IF(ISBLANK(Games!L381), "",IF(Q381=B381, C381, B381))</f>
        <v/>
      </c>
      <c r="T381" s="1" t="str">
        <f t="shared" si="38"/>
        <v>CIN</v>
      </c>
      <c r="U381" s="1" t="str">
        <f t="shared" si="39"/>
        <v>PHI</v>
      </c>
      <c r="V381" s="1">
        <f t="shared" si="40"/>
        <v>1493.1662146218293</v>
      </c>
      <c r="W381" s="1">
        <f t="shared" si="41"/>
        <v>1539.4111659163295</v>
      </c>
    </row>
    <row r="382" spans="1:23" x14ac:dyDescent="0.45">
      <c r="A382" t="str">
        <f>Schedule!A382</f>
        <v>2024-04-25</v>
      </c>
      <c r="B382" t="str">
        <f>Schedule!B382</f>
        <v>MIN</v>
      </c>
      <c r="C382" t="str">
        <f>Schedule!C382</f>
        <v>CHW</v>
      </c>
      <c r="D382">
        <f>Schedule!D382</f>
        <v>1535.44519643647</v>
      </c>
      <c r="E382">
        <f>Schedule!E382</f>
        <v>1433.33420073452</v>
      </c>
      <c r="F382" cm="1">
        <f t="array" ref="F382">_xlfn.XLOOKUP(B382, $T$1:$T381, $V$1:$V381, D382, 0, -1)</f>
        <v>1529.2726034226744</v>
      </c>
      <c r="G382" cm="1">
        <f t="array" ref="G382">_xlfn.XLOOKUP(C382, $U$1:$U381, $W$1:$W381, E382, 0, -1)</f>
        <v>1425.4820043556863</v>
      </c>
      <c r="H382">
        <f>Schedule!F382</f>
        <v>0.12727272727272701</v>
      </c>
      <c r="I382" t="str">
        <f>IF(ISBLANK(Games!D382), "", Games!D382)</f>
        <v/>
      </c>
      <c r="J382" t="str">
        <f>IF(ISBLANK(Games!E382), "", Games!E382)</f>
        <v/>
      </c>
      <c r="K382" t="str">
        <f>IF(ISBLANK(Games!D382), "",VLOOKUP(I382, 'Pitchers Pre-Season'!$B$2:$X$790, 23, FALSE))</f>
        <v/>
      </c>
      <c r="L382" t="str">
        <f>IF(ISBLANK(Games!E382), "",VLOOKUP(J382, 'Pitchers Pre-Season'!$B$2:$X$790, 23, FALSE))</f>
        <v/>
      </c>
      <c r="M382">
        <f>IF(ISBLANK(Games!D382), Calc!F382, F382+K382)</f>
        <v>1529.2726034226744</v>
      </c>
      <c r="N382">
        <f>IF(ISBLANK(Games!E382), Calc!G382, G382+L382)</f>
        <v>1425.4820043556863</v>
      </c>
      <c r="O382" s="1">
        <f t="shared" si="35"/>
        <v>0.70871288066889249</v>
      </c>
      <c r="P382" s="1">
        <f t="shared" si="36"/>
        <v>0.29128711933110746</v>
      </c>
      <c r="Q382" s="3" t="str">
        <f>Games!N382</f>
        <v/>
      </c>
      <c r="R382" s="1" t="str">
        <f t="shared" si="37"/>
        <v/>
      </c>
      <c r="S382" s="1" t="str">
        <f>IF(ISBLANK(Games!L382), "",IF(Q382=B382, C382, B382))</f>
        <v/>
      </c>
      <c r="T382" s="1" t="str">
        <f t="shared" si="38"/>
        <v>MIN</v>
      </c>
      <c r="U382" s="1" t="str">
        <f t="shared" si="39"/>
        <v>CHW</v>
      </c>
      <c r="V382" s="1">
        <f t="shared" si="40"/>
        <v>1529.2726034226744</v>
      </c>
      <c r="W382" s="1">
        <f t="shared" si="41"/>
        <v>1425.4820043556863</v>
      </c>
    </row>
    <row r="383" spans="1:23" x14ac:dyDescent="0.45">
      <c r="A383" t="str">
        <f>Schedule!A383</f>
        <v>2024-04-25</v>
      </c>
      <c r="B383" t="str">
        <f>Schedule!B383</f>
        <v>KCR</v>
      </c>
      <c r="C383" t="str">
        <f>Schedule!C383</f>
        <v>TOR</v>
      </c>
      <c r="D383">
        <f>Schedule!D383</f>
        <v>1455.5883504191299</v>
      </c>
      <c r="E383">
        <f>Schedule!E383</f>
        <v>1536.86484917293</v>
      </c>
      <c r="F383" cm="1">
        <f t="array" ref="F383">_xlfn.XLOOKUP(B383, $T$1:$T382, $V$1:$V382, D383, 0, -1)</f>
        <v>1459.3647323881944</v>
      </c>
      <c r="G383" cm="1">
        <f t="array" ref="G383">_xlfn.XLOOKUP(C383, $U$1:$U382, $W$1:$W382, E383, 0, -1)</f>
        <v>1549.5770225833428</v>
      </c>
      <c r="H383">
        <f>Schedule!F383</f>
        <v>0.19008264462809901</v>
      </c>
      <c r="I383" t="str">
        <f>IF(ISBLANK(Games!D383), "", Games!D383)</f>
        <v/>
      </c>
      <c r="J383" t="str">
        <f>IF(ISBLANK(Games!E383), "", Games!E383)</f>
        <v/>
      </c>
      <c r="K383" t="str">
        <f>IF(ISBLANK(Games!D383), "",VLOOKUP(I383, 'Pitchers Pre-Season'!$B$2:$X$790, 23, FALSE))</f>
        <v/>
      </c>
      <c r="L383" t="str">
        <f>IF(ISBLANK(Games!E383), "",VLOOKUP(J383, 'Pitchers Pre-Season'!$B$2:$X$790, 23, FALSE))</f>
        <v/>
      </c>
      <c r="M383">
        <f>IF(ISBLANK(Games!D383), Calc!F383, F383+K383)</f>
        <v>1459.3647323881944</v>
      </c>
      <c r="N383">
        <f>IF(ISBLANK(Games!E383), Calc!G383, G383+L383)</f>
        <v>1549.5770225833428</v>
      </c>
      <c r="O383" s="1">
        <f t="shared" si="35"/>
        <v>0.4680563917909667</v>
      </c>
      <c r="P383" s="1">
        <f t="shared" si="36"/>
        <v>0.5319436082090333</v>
      </c>
      <c r="Q383" s="3" t="str">
        <f>Games!N383</f>
        <v/>
      </c>
      <c r="R383" s="1" t="str">
        <f t="shared" si="37"/>
        <v/>
      </c>
      <c r="S383" s="1" t="str">
        <f>IF(ISBLANK(Games!L383), "",IF(Q383=B383, C383, B383))</f>
        <v/>
      </c>
      <c r="T383" s="1" t="str">
        <f t="shared" si="38"/>
        <v>KCR</v>
      </c>
      <c r="U383" s="1" t="str">
        <f t="shared" si="39"/>
        <v>TOR</v>
      </c>
      <c r="V383" s="1">
        <f t="shared" si="40"/>
        <v>1459.3647323881944</v>
      </c>
      <c r="W383" s="1">
        <f t="shared" si="41"/>
        <v>1549.5770225833428</v>
      </c>
    </row>
    <row r="384" spans="1:23" x14ac:dyDescent="0.45">
      <c r="A384" t="str">
        <f>Schedule!A384</f>
        <v>2024-04-25</v>
      </c>
      <c r="B384" t="str">
        <f>Schedule!B384</f>
        <v>CHC</v>
      </c>
      <c r="C384" t="str">
        <f>Schedule!C384</f>
        <v>HOU</v>
      </c>
      <c r="D384">
        <f>Schedule!D384</f>
        <v>1514.0316812078199</v>
      </c>
      <c r="E384">
        <f>Schedule!E384</f>
        <v>1559.22207084247</v>
      </c>
      <c r="F384" cm="1">
        <f t="array" ref="F384">_xlfn.XLOOKUP(B384, $T$1:$T383, $V$1:$V383, D384, 0, -1)</f>
        <v>1529.9566441509314</v>
      </c>
      <c r="G384" cm="1">
        <f t="array" ref="G384">_xlfn.XLOOKUP(C384, $U$1:$U383, $W$1:$W383, E384, 0, -1)</f>
        <v>1554.1885466658973</v>
      </c>
      <c r="H384">
        <f>Schedule!F384</f>
        <v>4.4585987261146598E-2</v>
      </c>
      <c r="I384" t="str">
        <f>IF(ISBLANK(Games!D384), "", Games!D384)</f>
        <v/>
      </c>
      <c r="J384" t="str">
        <f>IF(ISBLANK(Games!E384), "", Games!E384)</f>
        <v/>
      </c>
      <c r="K384" t="str">
        <f>IF(ISBLANK(Games!D384), "",VLOOKUP(I384, 'Pitchers Pre-Season'!$B$2:$X$790, 23, FALSE))</f>
        <v/>
      </c>
      <c r="L384" t="str">
        <f>IF(ISBLANK(Games!E384), "",VLOOKUP(J384, 'Pitchers Pre-Season'!$B$2:$X$790, 23, FALSE))</f>
        <v/>
      </c>
      <c r="M384">
        <f>IF(ISBLANK(Games!D384), Calc!F384, F384+K384)</f>
        <v>1529.9566441509314</v>
      </c>
      <c r="N384">
        <f>IF(ISBLANK(Games!E384), Calc!G384, G384+L384)</f>
        <v>1554.1885466658973</v>
      </c>
      <c r="O384" s="1">
        <f t="shared" si="35"/>
        <v>0.48747691712781055</v>
      </c>
      <c r="P384" s="1">
        <f t="shared" si="36"/>
        <v>0.51252308287218939</v>
      </c>
      <c r="Q384" s="3" t="str">
        <f>Games!N384</f>
        <v/>
      </c>
      <c r="R384" s="1" t="str">
        <f t="shared" si="37"/>
        <v/>
      </c>
      <c r="S384" s="1" t="str">
        <f>IF(ISBLANK(Games!L384), "",IF(Q384=B384, C384, B384))</f>
        <v/>
      </c>
      <c r="T384" s="1" t="str">
        <f t="shared" si="38"/>
        <v>CHC</v>
      </c>
      <c r="U384" s="1" t="str">
        <f t="shared" si="39"/>
        <v>HOU</v>
      </c>
      <c r="V384" s="1">
        <f t="shared" si="40"/>
        <v>1529.9566441509314</v>
      </c>
      <c r="W384" s="1">
        <f t="shared" si="41"/>
        <v>1554.1885466658973</v>
      </c>
    </row>
    <row r="385" spans="1:23" x14ac:dyDescent="0.45">
      <c r="A385" t="str">
        <f>Schedule!A385</f>
        <v>2024-04-25</v>
      </c>
      <c r="B385" t="str">
        <f>Schedule!B385</f>
        <v>TEX</v>
      </c>
      <c r="C385" t="str">
        <f>Schedule!C385</f>
        <v>SEA</v>
      </c>
      <c r="D385">
        <f>Schedule!D385</f>
        <v>1527.6277566730801</v>
      </c>
      <c r="E385">
        <f>Schedule!E385</f>
        <v>1526.2027098211199</v>
      </c>
      <c r="F385" cm="1">
        <f t="array" ref="F385">_xlfn.XLOOKUP(B385, $T$1:$T384, $V$1:$V384, D385, 0, -1)</f>
        <v>1535.7428778604465</v>
      </c>
      <c r="G385" cm="1">
        <f t="array" ref="G385">_xlfn.XLOOKUP(C385, $U$1:$U384, $W$1:$W384, E385, 0, -1)</f>
        <v>1521.2700100017432</v>
      </c>
      <c r="H385">
        <f>Schedule!F385</f>
        <v>6.3291139240506306E-2</v>
      </c>
      <c r="I385" t="str">
        <f>IF(ISBLANK(Games!D385), "", Games!D385)</f>
        <v/>
      </c>
      <c r="J385" t="str">
        <f>IF(ISBLANK(Games!E385), "", Games!E385)</f>
        <v/>
      </c>
      <c r="K385" t="str">
        <f>IF(ISBLANK(Games!D385), "",VLOOKUP(I385, 'Pitchers Pre-Season'!$B$2:$X$790, 23, FALSE))</f>
        <v/>
      </c>
      <c r="L385" t="str">
        <f>IF(ISBLANK(Games!E385), "",VLOOKUP(J385, 'Pitchers Pre-Season'!$B$2:$X$790, 23, FALSE))</f>
        <v/>
      </c>
      <c r="M385">
        <f>IF(ISBLANK(Games!D385), Calc!F385, F385+K385)</f>
        <v>1535.7428778604465</v>
      </c>
      <c r="N385">
        <f>IF(ISBLANK(Games!E385), Calc!G385, G385+L385)</f>
        <v>1521.2700100017432</v>
      </c>
      <c r="O385" s="1">
        <f t="shared" si="35"/>
        <v>0.5524616617938003</v>
      </c>
      <c r="P385" s="1">
        <f t="shared" si="36"/>
        <v>0.44753833820619965</v>
      </c>
      <c r="Q385" s="3" t="str">
        <f>Games!N385</f>
        <v/>
      </c>
      <c r="R385" s="1" t="str">
        <f t="shared" si="37"/>
        <v/>
      </c>
      <c r="S385" s="1" t="str">
        <f>IF(ISBLANK(Games!L385), "",IF(Q385=B385, C385, B385))</f>
        <v/>
      </c>
      <c r="T385" s="1" t="str">
        <f t="shared" si="38"/>
        <v>TEX</v>
      </c>
      <c r="U385" s="1" t="str">
        <f t="shared" si="39"/>
        <v>SEA</v>
      </c>
      <c r="V385" s="1">
        <f t="shared" si="40"/>
        <v>1535.7428778604465</v>
      </c>
      <c r="W385" s="1">
        <f t="shared" si="41"/>
        <v>1521.2700100017432</v>
      </c>
    </row>
    <row r="386" spans="1:23" x14ac:dyDescent="0.45">
      <c r="A386" t="str">
        <f>Schedule!A386</f>
        <v>2024-04-25</v>
      </c>
      <c r="B386" t="str">
        <f>Schedule!B386</f>
        <v>COL</v>
      </c>
      <c r="C386" t="str">
        <f>Schedule!C386</f>
        <v>SDP</v>
      </c>
      <c r="D386">
        <f>Schedule!D386</f>
        <v>1418.47649220432</v>
      </c>
      <c r="E386">
        <f>Schedule!E386</f>
        <v>1513.7838452168801</v>
      </c>
      <c r="F386" cm="1">
        <f t="array" ref="F386">_xlfn.XLOOKUP(B386, $T$1:$T385, $V$1:$V385, D386, 0, -1)</f>
        <v>1423.0710497477428</v>
      </c>
      <c r="G386" cm="1">
        <f t="array" ref="G386">_xlfn.XLOOKUP(C386, $U$1:$U385, $W$1:$W385, E386, 0, -1)</f>
        <v>1514.2912987524817</v>
      </c>
      <c r="H386">
        <f>Schedule!F386</f>
        <v>0.22834645669291301</v>
      </c>
      <c r="I386" t="str">
        <f>IF(ISBLANK(Games!D386), "", Games!D386)</f>
        <v/>
      </c>
      <c r="J386" t="str">
        <f>IF(ISBLANK(Games!E386), "", Games!E386)</f>
        <v/>
      </c>
      <c r="K386" t="str">
        <f>IF(ISBLANK(Games!D386), "",VLOOKUP(I386, 'Pitchers Pre-Season'!$B$2:$X$790, 23, FALSE))</f>
        <v/>
      </c>
      <c r="L386" t="str">
        <f>IF(ISBLANK(Games!E386), "",VLOOKUP(J386, 'Pitchers Pre-Season'!$B$2:$X$790, 23, FALSE))</f>
        <v/>
      </c>
      <c r="M386">
        <f>IF(ISBLANK(Games!D386), Calc!F386, F386+K386)</f>
        <v>1423.0710497477428</v>
      </c>
      <c r="N386">
        <f>IF(ISBLANK(Games!E386), Calc!G386, G386+L386)</f>
        <v>1514.2912987524817</v>
      </c>
      <c r="O386" s="1">
        <f t="shared" si="35"/>
        <v>0.4858322941260021</v>
      </c>
      <c r="P386" s="1">
        <f t="shared" si="36"/>
        <v>0.51416770587399796</v>
      </c>
      <c r="Q386" s="3" t="str">
        <f>Games!N386</f>
        <v/>
      </c>
      <c r="R386" s="1" t="str">
        <f t="shared" si="37"/>
        <v/>
      </c>
      <c r="S386" s="1" t="str">
        <f>IF(ISBLANK(Games!L386), "",IF(Q386=B386, C386, B386))</f>
        <v/>
      </c>
      <c r="T386" s="1" t="str">
        <f t="shared" si="38"/>
        <v>COL</v>
      </c>
      <c r="U386" s="1" t="str">
        <f t="shared" si="39"/>
        <v>SDP</v>
      </c>
      <c r="V386" s="1">
        <f t="shared" si="40"/>
        <v>1423.0710497477428</v>
      </c>
      <c r="W386" s="1">
        <f t="shared" si="41"/>
        <v>1514.2912987524817</v>
      </c>
    </row>
    <row r="387" spans="1:23" x14ac:dyDescent="0.45">
      <c r="A387" t="str">
        <f>Schedule!A387</f>
        <v>2024-04-25</v>
      </c>
      <c r="B387" t="str">
        <f>Schedule!B387</f>
        <v>WAS</v>
      </c>
      <c r="C387" t="str">
        <f>Schedule!C387</f>
        <v>LAD</v>
      </c>
      <c r="D387">
        <f>Schedule!D387</f>
        <v>1422.7330514932301</v>
      </c>
      <c r="E387">
        <f>Schedule!E387</f>
        <v>1588.6730971234199</v>
      </c>
      <c r="F387" cm="1">
        <f t="array" ref="F387">_xlfn.XLOOKUP(B387, $T$1:$T386, $V$1:$V386, D387, 0, -1)</f>
        <v>1419.5380932200808</v>
      </c>
      <c r="G387" cm="1">
        <f t="array" ref="G387">_xlfn.XLOOKUP(C387, $U$1:$U386, $W$1:$W386, E387, 0, -1)</f>
        <v>1587.2549754385982</v>
      </c>
      <c r="H387">
        <f>Schedule!F387</f>
        <v>-4.76190476190477E-2</v>
      </c>
      <c r="I387" t="str">
        <f>IF(ISBLANK(Games!D387), "", Games!D387)</f>
        <v/>
      </c>
      <c r="J387" t="str">
        <f>IF(ISBLANK(Games!E387), "", Games!E387)</f>
        <v/>
      </c>
      <c r="K387" t="str">
        <f>IF(ISBLANK(Games!D387), "",VLOOKUP(I387, 'Pitchers Pre-Season'!$B$2:$X$790, 23, FALSE))</f>
        <v/>
      </c>
      <c r="L387" t="str">
        <f>IF(ISBLANK(Games!E387), "",VLOOKUP(J387, 'Pitchers Pre-Season'!$B$2:$X$790, 23, FALSE))</f>
        <v/>
      </c>
      <c r="M387">
        <f>IF(ISBLANK(Games!D387), Calc!F387, F387+K387)</f>
        <v>1419.5380932200808</v>
      </c>
      <c r="N387">
        <f>IF(ISBLANK(Games!E387), Calc!G387, G387+L387)</f>
        <v>1587.2549754385982</v>
      </c>
      <c r="O387" s="1">
        <f t="shared" ref="O387:O450" si="42">(1/(1+(10^((N387-M387)/400)))+(0.5*H387))</f>
        <v>0.25197762344444846</v>
      </c>
      <c r="P387" s="1">
        <f t="shared" ref="P387:P450" si="43">(1/(1+(10^((M387-N387)/400)))-(0.5*H387))</f>
        <v>0.74802237655555148</v>
      </c>
      <c r="Q387" s="3" t="str">
        <f>Games!N387</f>
        <v/>
      </c>
      <c r="R387" s="1" t="str">
        <f t="shared" ref="R387:R450" si="44">Q387</f>
        <v/>
      </c>
      <c r="S387" s="1" t="str">
        <f>IF(ISBLANK(Games!L387), "",IF(Q387=B387, C387, B387))</f>
        <v/>
      </c>
      <c r="T387" s="1" t="str">
        <f t="shared" ref="T387:T450" si="45">B387</f>
        <v>WAS</v>
      </c>
      <c r="U387" s="1" t="str">
        <f t="shared" ref="U387:U450" si="46">C387</f>
        <v>LAD</v>
      </c>
      <c r="V387" s="1">
        <f t="shared" ref="V387:V450" si="47">IF(R387=B387,F387+(10*(1-O387)),IF(S387=B387,F387+(10*(0-O387)),F387))</f>
        <v>1419.5380932200808</v>
      </c>
      <c r="W387" s="1">
        <f t="shared" ref="W387:W450" si="48">IF(R387=C387,G387+(10*(1-P387)),IF(S387=C387,G387+(10*(0-P387)),G387))</f>
        <v>1587.2549754385982</v>
      </c>
    </row>
    <row r="388" spans="1:23" x14ac:dyDescent="0.45">
      <c r="A388" t="str">
        <f>Schedule!A388</f>
        <v>2024-04-25</v>
      </c>
      <c r="B388" t="str">
        <f>Schedule!B388</f>
        <v>NYY</v>
      </c>
      <c r="C388" t="str">
        <f>Schedule!C388</f>
        <v>OAK</v>
      </c>
      <c r="D388">
        <f>Schedule!D388</f>
        <v>1539.4562396036399</v>
      </c>
      <c r="E388">
        <f>Schedule!E388</f>
        <v>1427.1354796158</v>
      </c>
      <c r="F388" cm="1">
        <f t="array" ref="F388">_xlfn.XLOOKUP(B388, $T$1:$T387, $V$1:$V387, D388, 0, -1)</f>
        <v>1533.7203518335739</v>
      </c>
      <c r="G388" cm="1">
        <f t="array" ref="G388">_xlfn.XLOOKUP(C388, $U$1:$U387, $W$1:$W387, E388, 0, -1)</f>
        <v>1422.9458950386379</v>
      </c>
      <c r="H388">
        <f>Schedule!F388</f>
        <v>9.3922651933701695E-2</v>
      </c>
      <c r="I388" t="str">
        <f>IF(ISBLANK(Games!D388), "", Games!D388)</f>
        <v/>
      </c>
      <c r="J388" t="str">
        <f>IF(ISBLANK(Games!E388), "", Games!E388)</f>
        <v/>
      </c>
      <c r="K388" t="str">
        <f>IF(ISBLANK(Games!D388), "",VLOOKUP(I388, 'Pitchers Pre-Season'!$B$2:$X$790, 23, FALSE))</f>
        <v/>
      </c>
      <c r="L388" t="str">
        <f>IF(ISBLANK(Games!E388), "",VLOOKUP(J388, 'Pitchers Pre-Season'!$B$2:$X$790, 23, FALSE))</f>
        <v/>
      </c>
      <c r="M388">
        <f>IF(ISBLANK(Games!D388), Calc!F388, F388+K388)</f>
        <v>1533.7203518335739</v>
      </c>
      <c r="N388">
        <f>IF(ISBLANK(Games!E388), Calc!G388, G388+L388)</f>
        <v>1422.9458950386379</v>
      </c>
      <c r="O388" s="1">
        <f t="shared" si="42"/>
        <v>0.70118767822581451</v>
      </c>
      <c r="P388" s="1">
        <f t="shared" si="43"/>
        <v>0.29881232177418549</v>
      </c>
      <c r="Q388" s="3" t="str">
        <f>Games!N388</f>
        <v/>
      </c>
      <c r="R388" s="1" t="str">
        <f t="shared" si="44"/>
        <v/>
      </c>
      <c r="S388" s="1" t="str">
        <f>IF(ISBLANK(Games!L388), "",IF(Q388=B388, C388, B388))</f>
        <v/>
      </c>
      <c r="T388" s="1" t="str">
        <f t="shared" si="45"/>
        <v>NYY</v>
      </c>
      <c r="U388" s="1" t="str">
        <f t="shared" si="46"/>
        <v>OAK</v>
      </c>
      <c r="V388" s="1">
        <f t="shared" si="47"/>
        <v>1533.7203518335739</v>
      </c>
      <c r="W388" s="1">
        <f t="shared" si="48"/>
        <v>1422.9458950386379</v>
      </c>
    </row>
    <row r="389" spans="1:23" x14ac:dyDescent="0.45">
      <c r="A389" t="str">
        <f>Schedule!A389</f>
        <v>2024-04-26</v>
      </c>
      <c r="B389" t="str">
        <f>Schedule!B389</f>
        <v>DET</v>
      </c>
      <c r="C389" t="str">
        <f>Schedule!C389</f>
        <v>KCR</v>
      </c>
      <c r="D389">
        <f>Schedule!D389</f>
        <v>1477.56939209144</v>
      </c>
      <c r="E389">
        <f>Schedule!E389</f>
        <v>1455.5883504191299</v>
      </c>
      <c r="F389" cm="1">
        <f t="array" ref="F389">_xlfn.XLOOKUP(B389, $T$1:$T388, $V$1:$V388, D389, 0, -1)</f>
        <v>1481.7589766686021</v>
      </c>
      <c r="G389" cm="1">
        <f t="array" ref="G389">_xlfn.XLOOKUP(C389, $U$1:$U388, $W$1:$W388, E389, 0, -1)</f>
        <v>1465.2610239810729</v>
      </c>
      <c r="H389">
        <f>Schedule!F389</f>
        <v>7.6687116564418296E-3</v>
      </c>
      <c r="I389" t="str">
        <f>IF(ISBLANK(Games!D389), "", Games!D389)</f>
        <v/>
      </c>
      <c r="J389" t="str">
        <f>IF(ISBLANK(Games!E389), "", Games!E389)</f>
        <v/>
      </c>
      <c r="K389" t="str">
        <f>IF(ISBLANK(Games!D389), "",VLOOKUP(I389, 'Pitchers Pre-Season'!$B$2:$X$790, 23, FALSE))</f>
        <v/>
      </c>
      <c r="L389" t="str">
        <f>IF(ISBLANK(Games!E389), "",VLOOKUP(J389, 'Pitchers Pre-Season'!$B$2:$X$790, 23, FALSE))</f>
        <v/>
      </c>
      <c r="M389">
        <f>IF(ISBLANK(Games!D389), Calc!F389, F389+K389)</f>
        <v>1481.7589766686021</v>
      </c>
      <c r="N389">
        <f>IF(ISBLANK(Games!E389), Calc!G389, G389+L389)</f>
        <v>1465.2610239810729</v>
      </c>
      <c r="O389" s="1">
        <f t="shared" si="42"/>
        <v>0.52755898938246215</v>
      </c>
      <c r="P389" s="1">
        <f t="shared" si="43"/>
        <v>0.47244101061753779</v>
      </c>
      <c r="Q389" s="3" t="str">
        <f>Games!N389</f>
        <v/>
      </c>
      <c r="R389" s="1" t="str">
        <f t="shared" si="44"/>
        <v/>
      </c>
      <c r="S389" s="1" t="str">
        <f>IF(ISBLANK(Games!L389), "",IF(Q389=B389, C389, B389))</f>
        <v/>
      </c>
      <c r="T389" s="1" t="str">
        <f t="shared" si="45"/>
        <v>DET</v>
      </c>
      <c r="U389" s="1" t="str">
        <f t="shared" si="46"/>
        <v>KCR</v>
      </c>
      <c r="V389" s="1">
        <f t="shared" si="47"/>
        <v>1481.7589766686021</v>
      </c>
      <c r="W389" s="1">
        <f t="shared" si="48"/>
        <v>1465.2610239810729</v>
      </c>
    </row>
    <row r="390" spans="1:23" x14ac:dyDescent="0.45">
      <c r="A390" t="str">
        <f>Schedule!A390</f>
        <v>2024-04-26</v>
      </c>
      <c r="B390" t="str">
        <f>Schedule!B390</f>
        <v>BAL</v>
      </c>
      <c r="C390" t="str">
        <f>Schedule!C390</f>
        <v>OAK</v>
      </c>
      <c r="D390">
        <f>Schedule!D390</f>
        <v>1535.1075395159701</v>
      </c>
      <c r="E390">
        <f>Schedule!E390</f>
        <v>1427.1354796158</v>
      </c>
      <c r="F390" cm="1">
        <f t="array" ref="F390">_xlfn.XLOOKUP(B390, $T$1:$T389, $V$1:$V389, D390, 0, -1)</f>
        <v>1527.1786991040578</v>
      </c>
      <c r="G390" cm="1">
        <f t="array" ref="G390">_xlfn.XLOOKUP(C390, $U$1:$U389, $W$1:$W389, E390, 0, -1)</f>
        <v>1422.9458950386379</v>
      </c>
      <c r="H390">
        <f>Schedule!F390</f>
        <v>2.1739130434782698E-2</v>
      </c>
      <c r="I390" t="str">
        <f>IF(ISBLANK(Games!D390), "", Games!D390)</f>
        <v/>
      </c>
      <c r="J390" t="str">
        <f>IF(ISBLANK(Games!E390), "", Games!E390)</f>
        <v/>
      </c>
      <c r="K390" t="str">
        <f>IF(ISBLANK(Games!D390), "",VLOOKUP(I390, 'Pitchers Pre-Season'!$B$2:$X$790, 23, FALSE))</f>
        <v/>
      </c>
      <c r="L390" t="str">
        <f>IF(ISBLANK(Games!E390), "",VLOOKUP(J390, 'Pitchers Pre-Season'!$B$2:$X$790, 23, FALSE))</f>
        <v/>
      </c>
      <c r="M390">
        <f>IF(ISBLANK(Games!D390), Calc!F390, F390+K390)</f>
        <v>1527.1786991040578</v>
      </c>
      <c r="N390">
        <f>IF(ISBLANK(Games!E390), Calc!G390, G390+L390)</f>
        <v>1422.9458950386379</v>
      </c>
      <c r="O390" s="1">
        <f t="shared" si="42"/>
        <v>0.6565286745267237</v>
      </c>
      <c r="P390" s="1">
        <f t="shared" si="43"/>
        <v>0.34347132547327625</v>
      </c>
      <c r="Q390" s="3" t="str">
        <f>Games!N390</f>
        <v/>
      </c>
      <c r="R390" s="1" t="str">
        <f t="shared" si="44"/>
        <v/>
      </c>
      <c r="S390" s="1" t="str">
        <f>IF(ISBLANK(Games!L390), "",IF(Q390=B390, C390, B390))</f>
        <v/>
      </c>
      <c r="T390" s="1" t="str">
        <f t="shared" si="45"/>
        <v>BAL</v>
      </c>
      <c r="U390" s="1" t="str">
        <f t="shared" si="46"/>
        <v>OAK</v>
      </c>
      <c r="V390" s="1">
        <f t="shared" si="47"/>
        <v>1527.1786991040578</v>
      </c>
      <c r="W390" s="1">
        <f t="shared" si="48"/>
        <v>1422.9458950386379</v>
      </c>
    </row>
    <row r="391" spans="1:23" x14ac:dyDescent="0.45">
      <c r="A391" t="str">
        <f>Schedule!A391</f>
        <v>2024-04-26</v>
      </c>
      <c r="B391" t="str">
        <f>Schedule!B391</f>
        <v>TOR</v>
      </c>
      <c r="C391" t="str">
        <f>Schedule!C391</f>
        <v>LAD</v>
      </c>
      <c r="D391">
        <f>Schedule!D391</f>
        <v>1536.86484917293</v>
      </c>
      <c r="E391">
        <f>Schedule!E391</f>
        <v>1588.6730971234199</v>
      </c>
      <c r="F391" cm="1">
        <f t="array" ref="F391">_xlfn.XLOOKUP(B391, $T$1:$T390, $V$1:$V390, D391, 0, -1)</f>
        <v>1536.86484917293</v>
      </c>
      <c r="G391" cm="1">
        <f t="array" ref="G391">_xlfn.XLOOKUP(C391, $U$1:$U390, $W$1:$W390, E391, 0, -1)</f>
        <v>1587.2549754385982</v>
      </c>
      <c r="H391">
        <f>Schedule!F391</f>
        <v>-5.5248618784530601E-3</v>
      </c>
      <c r="I391" t="str">
        <f>IF(ISBLANK(Games!D391), "", Games!D391)</f>
        <v/>
      </c>
      <c r="J391" t="str">
        <f>IF(ISBLANK(Games!E391), "", Games!E391)</f>
        <v/>
      </c>
      <c r="K391" t="str">
        <f>IF(ISBLANK(Games!D391), "",VLOOKUP(I391, 'Pitchers Pre-Season'!$B$2:$X$790, 23, FALSE))</f>
        <v/>
      </c>
      <c r="L391" t="str">
        <f>IF(ISBLANK(Games!E391), "",VLOOKUP(J391, 'Pitchers Pre-Season'!$B$2:$X$790, 23, FALSE))</f>
        <v/>
      </c>
      <c r="M391">
        <f>IF(ISBLANK(Games!D391), Calc!F391, F391+K391)</f>
        <v>1536.86484917293</v>
      </c>
      <c r="N391">
        <f>IF(ISBLANK(Games!E391), Calc!G391, G391+L391)</f>
        <v>1587.2549754385982</v>
      </c>
      <c r="O391" s="1">
        <f t="shared" si="42"/>
        <v>0.42522457228546506</v>
      </c>
      <c r="P391" s="1">
        <f t="shared" si="43"/>
        <v>0.57477542771453505</v>
      </c>
      <c r="Q391" s="3" t="str">
        <f>Games!N391</f>
        <v/>
      </c>
      <c r="R391" s="1" t="str">
        <f t="shared" si="44"/>
        <v/>
      </c>
      <c r="S391" s="1" t="str">
        <f>IF(ISBLANK(Games!L391), "",IF(Q391=B391, C391, B391))</f>
        <v/>
      </c>
      <c r="T391" s="1" t="str">
        <f t="shared" si="45"/>
        <v>TOR</v>
      </c>
      <c r="U391" s="1" t="str">
        <f t="shared" si="46"/>
        <v>LAD</v>
      </c>
      <c r="V391" s="1">
        <f t="shared" si="47"/>
        <v>1536.86484917293</v>
      </c>
      <c r="W391" s="1">
        <f t="shared" si="48"/>
        <v>1587.2549754385982</v>
      </c>
    </row>
    <row r="392" spans="1:23" x14ac:dyDescent="0.45">
      <c r="A392" t="str">
        <f>Schedule!A392</f>
        <v>2024-04-26</v>
      </c>
      <c r="B392" t="str">
        <f>Schedule!B392</f>
        <v>BOS</v>
      </c>
      <c r="C392" t="str">
        <f>Schedule!C392</f>
        <v>CHC</v>
      </c>
      <c r="D392">
        <f>Schedule!D392</f>
        <v>1500.26839934439</v>
      </c>
      <c r="E392">
        <f>Schedule!E392</f>
        <v>1514.0316812078199</v>
      </c>
      <c r="F392" cm="1">
        <f t="array" ref="F392">_xlfn.XLOOKUP(B392, $T$1:$T391, $V$1:$V391, D392, 0, -1)</f>
        <v>1500.26839934439</v>
      </c>
      <c r="G392" cm="1">
        <f t="array" ref="G392">_xlfn.XLOOKUP(C392, $U$1:$U391, $W$1:$W391, E392, 0, -1)</f>
        <v>1510.9500841970262</v>
      </c>
      <c r="H392">
        <f>Schedule!F392</f>
        <v>5.1282051282051398E-2</v>
      </c>
      <c r="I392" t="str">
        <f>IF(ISBLANK(Games!D392), "", Games!D392)</f>
        <v/>
      </c>
      <c r="J392" t="str">
        <f>IF(ISBLANK(Games!E392), "", Games!E392)</f>
        <v/>
      </c>
      <c r="K392" t="str">
        <f>IF(ISBLANK(Games!D392), "",VLOOKUP(I392, 'Pitchers Pre-Season'!$B$2:$X$790, 23, FALSE))</f>
        <v/>
      </c>
      <c r="L392" t="str">
        <f>IF(ISBLANK(Games!E392), "",VLOOKUP(J392, 'Pitchers Pre-Season'!$B$2:$X$790, 23, FALSE))</f>
        <v/>
      </c>
      <c r="M392">
        <f>IF(ISBLANK(Games!D392), Calc!F392, F392+K392)</f>
        <v>1500.26839934439</v>
      </c>
      <c r="N392">
        <f>IF(ISBLANK(Games!E392), Calc!G392, G392+L392)</f>
        <v>1510.9500841970262</v>
      </c>
      <c r="O392" s="1">
        <f t="shared" si="42"/>
        <v>0.51027368695893538</v>
      </c>
      <c r="P392" s="1">
        <f t="shared" si="43"/>
        <v>0.48972631304106456</v>
      </c>
      <c r="Q392" s="3" t="str">
        <f>Games!N392</f>
        <v/>
      </c>
      <c r="R392" s="1" t="str">
        <f t="shared" si="44"/>
        <v/>
      </c>
      <c r="S392" s="1" t="str">
        <f>IF(ISBLANK(Games!L392), "",IF(Q392=B392, C392, B392))</f>
        <v/>
      </c>
      <c r="T392" s="1" t="str">
        <f t="shared" si="45"/>
        <v>BOS</v>
      </c>
      <c r="U392" s="1" t="str">
        <f t="shared" si="46"/>
        <v>CHC</v>
      </c>
      <c r="V392" s="1">
        <f t="shared" si="47"/>
        <v>1500.26839934439</v>
      </c>
      <c r="W392" s="1">
        <f t="shared" si="48"/>
        <v>1510.9500841970262</v>
      </c>
    </row>
    <row r="393" spans="1:23" x14ac:dyDescent="0.45">
      <c r="A393" t="str">
        <f>Schedule!A393</f>
        <v>2024-04-26</v>
      </c>
      <c r="B393" t="str">
        <f>Schedule!B393</f>
        <v>NYM</v>
      </c>
      <c r="C393" t="str">
        <f>Schedule!C393</f>
        <v>STL</v>
      </c>
      <c r="D393">
        <f>Schedule!D393</f>
        <v>1505.1761432511801</v>
      </c>
      <c r="E393">
        <f>Schedule!E393</f>
        <v>1506.4629567151301</v>
      </c>
      <c r="F393" cm="1">
        <f t="array" ref="F393">_xlfn.XLOOKUP(B393, $T$1:$T392, $V$1:$V392, D393, 0, -1)</f>
        <v>1483.2891783762693</v>
      </c>
      <c r="G393" cm="1">
        <f t="array" ref="G393">_xlfn.XLOOKUP(C393, $U$1:$U392, $W$1:$W392, E393, 0, -1)</f>
        <v>1507.9516916859375</v>
      </c>
      <c r="H393">
        <f>Schedule!F393</f>
        <v>0.102272727272727</v>
      </c>
      <c r="I393" t="str">
        <f>IF(ISBLANK(Games!D393), "", Games!D393)</f>
        <v/>
      </c>
      <c r="J393" t="str">
        <f>IF(ISBLANK(Games!E393), "", Games!E393)</f>
        <v/>
      </c>
      <c r="K393" t="str">
        <f>IF(ISBLANK(Games!D393), "",VLOOKUP(I393, 'Pitchers Pre-Season'!$B$2:$X$790, 23, FALSE))</f>
        <v/>
      </c>
      <c r="L393" t="str">
        <f>IF(ISBLANK(Games!E393), "",VLOOKUP(J393, 'Pitchers Pre-Season'!$B$2:$X$790, 23, FALSE))</f>
        <v/>
      </c>
      <c r="M393">
        <f>IF(ISBLANK(Games!D393), Calc!F393, F393+K393)</f>
        <v>1483.2891783762693</v>
      </c>
      <c r="N393">
        <f>IF(ISBLANK(Games!E393), Calc!G393, G393+L393)</f>
        <v>1507.9516916859375</v>
      </c>
      <c r="O393" s="1">
        <f t="shared" si="42"/>
        <v>0.51570364661273593</v>
      </c>
      <c r="P393" s="1">
        <f t="shared" si="43"/>
        <v>0.48429635338726401</v>
      </c>
      <c r="Q393" s="3" t="str">
        <f>Games!N393</f>
        <v/>
      </c>
      <c r="R393" s="1" t="str">
        <f t="shared" si="44"/>
        <v/>
      </c>
      <c r="S393" s="1" t="str">
        <f>IF(ISBLANK(Games!L393), "",IF(Q393=B393, C393, B393))</f>
        <v/>
      </c>
      <c r="T393" s="1" t="str">
        <f t="shared" si="45"/>
        <v>NYM</v>
      </c>
      <c r="U393" s="1" t="str">
        <f t="shared" si="46"/>
        <v>STL</v>
      </c>
      <c r="V393" s="1">
        <f t="shared" si="47"/>
        <v>1483.2891783762693</v>
      </c>
      <c r="W393" s="1">
        <f t="shared" si="48"/>
        <v>1507.9516916859375</v>
      </c>
    </row>
    <row r="394" spans="1:23" x14ac:dyDescent="0.45">
      <c r="A394" t="str">
        <f>Schedule!A394</f>
        <v>2024-04-26</v>
      </c>
      <c r="B394" t="str">
        <f>Schedule!B394</f>
        <v>MIA</v>
      </c>
      <c r="C394" t="str">
        <f>Schedule!C394</f>
        <v>WAS</v>
      </c>
      <c r="D394">
        <f>Schedule!D394</f>
        <v>1488.4482383178499</v>
      </c>
      <c r="E394">
        <f>Schedule!E394</f>
        <v>1422.7330514932301</v>
      </c>
      <c r="F394" cm="1">
        <f t="array" ref="F394">_xlfn.XLOOKUP(B394, $T$1:$T393, $V$1:$V393, D394, 0, -1)</f>
        <v>1453.0099819148713</v>
      </c>
      <c r="G394" cm="1">
        <f t="array" ref="G394">_xlfn.XLOOKUP(C394, $U$1:$U393, $W$1:$W393, E394, 0, -1)</f>
        <v>1420.7057667976087</v>
      </c>
      <c r="H394">
        <f>Schedule!F394</f>
        <v>4.5751633986928102E-2</v>
      </c>
      <c r="I394" t="str">
        <f>IF(ISBLANK(Games!D394), "", Games!D394)</f>
        <v/>
      </c>
      <c r="J394" t="str">
        <f>IF(ISBLANK(Games!E394), "", Games!E394)</f>
        <v/>
      </c>
      <c r="K394" t="str">
        <f>IF(ISBLANK(Games!D394), "",VLOOKUP(I394, 'Pitchers Pre-Season'!$B$2:$X$790, 23, FALSE))</f>
        <v/>
      </c>
      <c r="L394" t="str">
        <f>IF(ISBLANK(Games!E394), "",VLOOKUP(J394, 'Pitchers Pre-Season'!$B$2:$X$790, 23, FALSE))</f>
        <v/>
      </c>
      <c r="M394">
        <f>IF(ISBLANK(Games!D394), Calc!F394, F394+K394)</f>
        <v>1453.0099819148713</v>
      </c>
      <c r="N394">
        <f>IF(ISBLANK(Games!E394), Calc!G394, G394+L394)</f>
        <v>1420.7057667976087</v>
      </c>
      <c r="O394" s="1">
        <f t="shared" si="42"/>
        <v>0.56923181252466659</v>
      </c>
      <c r="P394" s="1">
        <f t="shared" si="43"/>
        <v>0.43076818747533346</v>
      </c>
      <c r="Q394" s="3" t="str">
        <f>Games!N394</f>
        <v/>
      </c>
      <c r="R394" s="1" t="str">
        <f t="shared" si="44"/>
        <v/>
      </c>
      <c r="S394" s="1" t="str">
        <f>IF(ISBLANK(Games!L394), "",IF(Q394=B394, C394, B394))</f>
        <v/>
      </c>
      <c r="T394" s="1" t="str">
        <f t="shared" si="45"/>
        <v>MIA</v>
      </c>
      <c r="U394" s="1" t="str">
        <f t="shared" si="46"/>
        <v>WAS</v>
      </c>
      <c r="V394" s="1">
        <f t="shared" si="47"/>
        <v>1453.0099819148713</v>
      </c>
      <c r="W394" s="1">
        <f t="shared" si="48"/>
        <v>1420.7057667976087</v>
      </c>
    </row>
    <row r="395" spans="1:23" x14ac:dyDescent="0.45">
      <c r="A395" t="str">
        <f>Schedule!A395</f>
        <v>2024-04-26</v>
      </c>
      <c r="B395" t="str">
        <f>Schedule!B395</f>
        <v>ATL</v>
      </c>
      <c r="C395" t="str">
        <f>Schedule!C395</f>
        <v>CLE</v>
      </c>
      <c r="D395">
        <f>Schedule!D395</f>
        <v>1590.545270505</v>
      </c>
      <c r="E395">
        <f>Schedule!E395</f>
        <v>1503.8938502056101</v>
      </c>
      <c r="F395" cm="1">
        <f t="array" ref="F395">_xlfn.XLOOKUP(B395, $T$1:$T394, $V$1:$V394, D395, 0, -1)</f>
        <v>1593.2508682491175</v>
      </c>
      <c r="G395" cm="1">
        <f t="array" ref="G395">_xlfn.XLOOKUP(C395, $U$1:$U394, $W$1:$W394, E395, 0, -1)</f>
        <v>1521.3210808926906</v>
      </c>
      <c r="H395">
        <f>Schedule!F395</f>
        <v>4.3902439024390297E-2</v>
      </c>
      <c r="I395" t="str">
        <f>IF(ISBLANK(Games!D395), "", Games!D395)</f>
        <v/>
      </c>
      <c r="J395" t="str">
        <f>IF(ISBLANK(Games!E395), "", Games!E395)</f>
        <v/>
      </c>
      <c r="K395" t="str">
        <f>IF(ISBLANK(Games!D395), "",VLOOKUP(I395, 'Pitchers Pre-Season'!$B$2:$X$790, 23, FALSE))</f>
        <v/>
      </c>
      <c r="L395" t="str">
        <f>IF(ISBLANK(Games!E395), "",VLOOKUP(J395, 'Pitchers Pre-Season'!$B$2:$X$790, 23, FALSE))</f>
        <v/>
      </c>
      <c r="M395">
        <f>IF(ISBLANK(Games!D395), Calc!F395, F395+K395)</f>
        <v>1593.2508682491175</v>
      </c>
      <c r="N395">
        <f>IF(ISBLANK(Games!E395), Calc!G395, G395+L395)</f>
        <v>1521.3210808926906</v>
      </c>
      <c r="O395" s="1">
        <f t="shared" si="42"/>
        <v>0.62401248267076259</v>
      </c>
      <c r="P395" s="1">
        <f t="shared" si="43"/>
        <v>0.37598751732923746</v>
      </c>
      <c r="Q395" s="3" t="str">
        <f>Games!N395</f>
        <v/>
      </c>
      <c r="R395" s="1" t="str">
        <f t="shared" si="44"/>
        <v/>
      </c>
      <c r="S395" s="1" t="str">
        <f>IF(ISBLANK(Games!L395), "",IF(Q395=B395, C395, B395))</f>
        <v/>
      </c>
      <c r="T395" s="1" t="str">
        <f t="shared" si="45"/>
        <v>ATL</v>
      </c>
      <c r="U395" s="1" t="str">
        <f t="shared" si="46"/>
        <v>CLE</v>
      </c>
      <c r="V395" s="1">
        <f t="shared" si="47"/>
        <v>1593.2508682491175</v>
      </c>
      <c r="W395" s="1">
        <f t="shared" si="48"/>
        <v>1521.3210808926906</v>
      </c>
    </row>
    <row r="396" spans="1:23" x14ac:dyDescent="0.45">
      <c r="A396" t="str">
        <f>Schedule!A396</f>
        <v>2024-04-26</v>
      </c>
      <c r="B396" t="str">
        <f>Schedule!B396</f>
        <v>CHW</v>
      </c>
      <c r="C396" t="str">
        <f>Schedule!C396</f>
        <v>TBR</v>
      </c>
      <c r="D396">
        <f>Schedule!D396</f>
        <v>1433.33420073452</v>
      </c>
      <c r="E396">
        <f>Schedule!E396</f>
        <v>1537.2568075547799</v>
      </c>
      <c r="F396" cm="1">
        <f t="array" ref="F396">_xlfn.XLOOKUP(B396, $T$1:$T395, $V$1:$V395, D396, 0, -1)</f>
        <v>1426.513159308995</v>
      </c>
      <c r="G396" cm="1">
        <f t="array" ref="G396">_xlfn.XLOOKUP(C396, $U$1:$U395, $W$1:$W395, E396, 0, -1)</f>
        <v>1532.6622500113572</v>
      </c>
      <c r="H396">
        <f>Schedule!F396</f>
        <v>-4.2253521126760597E-2</v>
      </c>
      <c r="I396" t="str">
        <f>IF(ISBLANK(Games!D396), "", Games!D396)</f>
        <v/>
      </c>
      <c r="J396" t="str">
        <f>IF(ISBLANK(Games!E396), "", Games!E396)</f>
        <v/>
      </c>
      <c r="K396" t="str">
        <f>IF(ISBLANK(Games!D396), "",VLOOKUP(I396, 'Pitchers Pre-Season'!$B$2:$X$790, 23, FALSE))</f>
        <v/>
      </c>
      <c r="L396" t="str">
        <f>IF(ISBLANK(Games!E396), "",VLOOKUP(J396, 'Pitchers Pre-Season'!$B$2:$X$790, 23, FALSE))</f>
        <v/>
      </c>
      <c r="M396">
        <f>IF(ISBLANK(Games!D396), Calc!F396, F396+K396)</f>
        <v>1426.513159308995</v>
      </c>
      <c r="N396">
        <f>IF(ISBLANK(Games!E396), Calc!G396, G396+L396)</f>
        <v>1532.6622500113572</v>
      </c>
      <c r="O396" s="1">
        <f t="shared" si="42"/>
        <v>0.3306944867560736</v>
      </c>
      <c r="P396" s="1">
        <f t="shared" si="43"/>
        <v>0.6693055132439264</v>
      </c>
      <c r="Q396" s="3" t="str">
        <f>Games!N396</f>
        <v/>
      </c>
      <c r="R396" s="1" t="str">
        <f t="shared" si="44"/>
        <v/>
      </c>
      <c r="S396" s="1" t="str">
        <f>IF(ISBLANK(Games!L396), "",IF(Q396=B396, C396, B396))</f>
        <v/>
      </c>
      <c r="T396" s="1" t="str">
        <f t="shared" si="45"/>
        <v>CHW</v>
      </c>
      <c r="U396" s="1" t="str">
        <f t="shared" si="46"/>
        <v>TBR</v>
      </c>
      <c r="V396" s="1">
        <f t="shared" si="47"/>
        <v>1426.513159308995</v>
      </c>
      <c r="W396" s="1">
        <f t="shared" si="48"/>
        <v>1532.6622500113572</v>
      </c>
    </row>
    <row r="397" spans="1:23" x14ac:dyDescent="0.45">
      <c r="A397" t="str">
        <f>Schedule!A397</f>
        <v>2024-04-26</v>
      </c>
      <c r="B397" t="str">
        <f>Schedule!B397</f>
        <v>TEX</v>
      </c>
      <c r="C397" t="str">
        <f>Schedule!C397</f>
        <v>CIN</v>
      </c>
      <c r="D397">
        <f>Schedule!D397</f>
        <v>1527.6277566730801</v>
      </c>
      <c r="E397">
        <f>Schedule!E397</f>
        <v>1496.2510574284499</v>
      </c>
      <c r="F397" cm="1">
        <f t="array" ref="F397">_xlfn.XLOOKUP(B397, $T$1:$T396, $V$1:$V396, D397, 0, -1)</f>
        <v>1535.7428778604465</v>
      </c>
      <c r="G397" cm="1">
        <f t="array" ref="G397">_xlfn.XLOOKUP(C397, $U$1:$U396, $W$1:$W396, E397, 0, -1)</f>
        <v>1513.6155661274754</v>
      </c>
      <c r="H397">
        <f>Schedule!F397</f>
        <v>6.3291139240506306E-2</v>
      </c>
      <c r="I397" t="str">
        <f>IF(ISBLANK(Games!D397), "", Games!D397)</f>
        <v/>
      </c>
      <c r="J397" t="str">
        <f>IF(ISBLANK(Games!E397), "", Games!E397)</f>
        <v/>
      </c>
      <c r="K397" t="str">
        <f>IF(ISBLANK(Games!D397), "",VLOOKUP(I397, 'Pitchers Pre-Season'!$B$2:$X$790, 23, FALSE))</f>
        <v/>
      </c>
      <c r="L397" t="str">
        <f>IF(ISBLANK(Games!E397), "",VLOOKUP(J397, 'Pitchers Pre-Season'!$B$2:$X$790, 23, FALSE))</f>
        <v/>
      </c>
      <c r="M397">
        <f>IF(ISBLANK(Games!D397), Calc!F397, F397+K397)</f>
        <v>1535.7428778604465</v>
      </c>
      <c r="N397">
        <f>IF(ISBLANK(Games!E397), Calc!G397, G397+L397)</f>
        <v>1513.6155661274754</v>
      </c>
      <c r="O397" s="1">
        <f t="shared" si="42"/>
        <v>0.56344634686568518</v>
      </c>
      <c r="P397" s="1">
        <f t="shared" si="43"/>
        <v>0.43655365313431477</v>
      </c>
      <c r="Q397" s="3" t="str">
        <f>Games!N397</f>
        <v/>
      </c>
      <c r="R397" s="1" t="str">
        <f t="shared" si="44"/>
        <v/>
      </c>
      <c r="S397" s="1" t="str">
        <f>IF(ISBLANK(Games!L397), "",IF(Q397=B397, C397, B397))</f>
        <v/>
      </c>
      <c r="T397" s="1" t="str">
        <f t="shared" si="45"/>
        <v>TEX</v>
      </c>
      <c r="U397" s="1" t="str">
        <f t="shared" si="46"/>
        <v>CIN</v>
      </c>
      <c r="V397" s="1">
        <f t="shared" si="47"/>
        <v>1535.7428778604465</v>
      </c>
      <c r="W397" s="1">
        <f t="shared" si="48"/>
        <v>1513.6155661274754</v>
      </c>
    </row>
    <row r="398" spans="1:23" x14ac:dyDescent="0.45">
      <c r="A398" t="str">
        <f>Schedule!A398</f>
        <v>2024-04-26</v>
      </c>
      <c r="B398" t="str">
        <f>Schedule!B398</f>
        <v>MIL</v>
      </c>
      <c r="C398" t="str">
        <f>Schedule!C398</f>
        <v>NYY</v>
      </c>
      <c r="D398">
        <f>Schedule!D398</f>
        <v>1511.74507850229</v>
      </c>
      <c r="E398">
        <f>Schedule!E398</f>
        <v>1539.4562396036399</v>
      </c>
      <c r="F398" cm="1">
        <f t="array" ref="F398">_xlfn.XLOOKUP(B398, $T$1:$T397, $V$1:$V397, D398, 0, -1)</f>
        <v>1516.6563185214643</v>
      </c>
      <c r="G398" cm="1">
        <f t="array" ref="G398">_xlfn.XLOOKUP(C398, $U$1:$U397, $W$1:$W397, E398, 0, -1)</f>
        <v>1562.9327852564061</v>
      </c>
      <c r="H398">
        <f>Schedule!F398</f>
        <v>6.7415730337078705E-2</v>
      </c>
      <c r="I398" t="str">
        <f>IF(ISBLANK(Games!D398), "", Games!D398)</f>
        <v/>
      </c>
      <c r="J398" t="str">
        <f>IF(ISBLANK(Games!E398), "", Games!E398)</f>
        <v/>
      </c>
      <c r="K398" t="str">
        <f>IF(ISBLANK(Games!D398), "",VLOOKUP(I398, 'Pitchers Pre-Season'!$B$2:$X$790, 23, FALSE))</f>
        <v/>
      </c>
      <c r="L398" t="str">
        <f>IF(ISBLANK(Games!E398), "",VLOOKUP(J398, 'Pitchers Pre-Season'!$B$2:$X$790, 23, FALSE))</f>
        <v/>
      </c>
      <c r="M398">
        <f>IF(ISBLANK(Games!D398), Calc!F398, F398+K398)</f>
        <v>1516.6563185214643</v>
      </c>
      <c r="N398">
        <f>IF(ISBLANK(Games!E398), Calc!G398, G398+L398)</f>
        <v>1562.9327852564061</v>
      </c>
      <c r="O398" s="1">
        <f t="shared" si="42"/>
        <v>0.46750172919377658</v>
      </c>
      <c r="P398" s="1">
        <f t="shared" si="43"/>
        <v>0.53249827080622336</v>
      </c>
      <c r="Q398" s="3" t="str">
        <f>Games!N398</f>
        <v/>
      </c>
      <c r="R398" s="1" t="str">
        <f t="shared" si="44"/>
        <v/>
      </c>
      <c r="S398" s="1" t="str">
        <f>IF(ISBLANK(Games!L398), "",IF(Q398=B398, C398, B398))</f>
        <v/>
      </c>
      <c r="T398" s="1" t="str">
        <f t="shared" si="45"/>
        <v>MIL</v>
      </c>
      <c r="U398" s="1" t="str">
        <f t="shared" si="46"/>
        <v>NYY</v>
      </c>
      <c r="V398" s="1">
        <f t="shared" si="47"/>
        <v>1516.6563185214643</v>
      </c>
      <c r="W398" s="1">
        <f t="shared" si="48"/>
        <v>1562.9327852564061</v>
      </c>
    </row>
    <row r="399" spans="1:23" x14ac:dyDescent="0.45">
      <c r="A399" t="str">
        <f>Schedule!A399</f>
        <v>2024-04-26</v>
      </c>
      <c r="B399" t="str">
        <f>Schedule!B399</f>
        <v>LAA</v>
      </c>
      <c r="C399" t="str">
        <f>Schedule!C399</f>
        <v>MIN</v>
      </c>
      <c r="D399">
        <f>Schedule!D399</f>
        <v>1474.3085107648601</v>
      </c>
      <c r="E399">
        <f>Schedule!E399</f>
        <v>1535.44519643647</v>
      </c>
      <c r="F399" cm="1">
        <f t="array" ref="F399">_xlfn.XLOOKUP(B399, $T$1:$T398, $V$1:$V398, D399, 0, -1)</f>
        <v>1469.5882041455925</v>
      </c>
      <c r="G399" cm="1">
        <f t="array" ref="G399">_xlfn.XLOOKUP(C399, $U$1:$U398, $W$1:$W398, E399, 0, -1)</f>
        <v>1539.5424706464416</v>
      </c>
      <c r="H399">
        <f>Schedule!F399</f>
        <v>6.8493150684931406E-2</v>
      </c>
      <c r="I399" t="str">
        <f>IF(ISBLANK(Games!D399), "", Games!D399)</f>
        <v/>
      </c>
      <c r="J399" t="str">
        <f>IF(ISBLANK(Games!E399), "", Games!E399)</f>
        <v/>
      </c>
      <c r="K399" t="str">
        <f>IF(ISBLANK(Games!D399), "",VLOOKUP(I399, 'Pitchers Pre-Season'!$B$2:$X$790, 23, FALSE))</f>
        <v/>
      </c>
      <c r="L399" t="str">
        <f>IF(ISBLANK(Games!E399), "",VLOOKUP(J399, 'Pitchers Pre-Season'!$B$2:$X$790, 23, FALSE))</f>
        <v/>
      </c>
      <c r="M399">
        <f>IF(ISBLANK(Games!D399), Calc!F399, F399+K399)</f>
        <v>1469.5882041455925</v>
      </c>
      <c r="N399">
        <f>IF(ISBLANK(Games!E399), Calc!G399, G399+L399)</f>
        <v>1539.5424706464416</v>
      </c>
      <c r="O399" s="1">
        <f t="shared" si="42"/>
        <v>0.43491299511555359</v>
      </c>
      <c r="P399" s="1">
        <f t="shared" si="43"/>
        <v>0.56508700488444652</v>
      </c>
      <c r="Q399" s="3" t="str">
        <f>Games!N399</f>
        <v/>
      </c>
      <c r="R399" s="1" t="str">
        <f t="shared" si="44"/>
        <v/>
      </c>
      <c r="S399" s="1" t="str">
        <f>IF(ISBLANK(Games!L399), "",IF(Q399=B399, C399, B399))</f>
        <v/>
      </c>
      <c r="T399" s="1" t="str">
        <f t="shared" si="45"/>
        <v>LAA</v>
      </c>
      <c r="U399" s="1" t="str">
        <f t="shared" si="46"/>
        <v>MIN</v>
      </c>
      <c r="V399" s="1">
        <f t="shared" si="47"/>
        <v>1469.5882041455925</v>
      </c>
      <c r="W399" s="1">
        <f t="shared" si="48"/>
        <v>1539.5424706464416</v>
      </c>
    </row>
    <row r="400" spans="1:23" x14ac:dyDescent="0.45">
      <c r="A400" t="str">
        <f>Schedule!A400</f>
        <v>2024-04-26</v>
      </c>
      <c r="B400" t="str">
        <f>Schedule!B400</f>
        <v>SEA</v>
      </c>
      <c r="C400" t="str">
        <f>Schedule!C400</f>
        <v>ARI</v>
      </c>
      <c r="D400">
        <f>Schedule!D400</f>
        <v>1526.2027098211199</v>
      </c>
      <c r="E400">
        <f>Schedule!E400</f>
        <v>1517.8440011816001</v>
      </c>
      <c r="F400" cm="1">
        <f t="array" ref="F400">_xlfn.XLOOKUP(B400, $T$1:$T399, $V$1:$V399, D400, 0, -1)</f>
        <v>1518.2292368487947</v>
      </c>
      <c r="G400" cm="1">
        <f t="array" ref="G400">_xlfn.XLOOKUP(C400, $U$1:$U399, $W$1:$W399, E400, 0, -1)</f>
        <v>1515.1384034374826</v>
      </c>
      <c r="H400">
        <f>Schedule!F400</f>
        <v>2.2471910112359699E-2</v>
      </c>
      <c r="I400" t="str">
        <f>IF(ISBLANK(Games!D400), "", Games!D400)</f>
        <v/>
      </c>
      <c r="J400" t="str">
        <f>IF(ISBLANK(Games!E400), "", Games!E400)</f>
        <v/>
      </c>
      <c r="K400" t="str">
        <f>IF(ISBLANK(Games!D400), "",VLOOKUP(I400, 'Pitchers Pre-Season'!$B$2:$X$790, 23, FALSE))</f>
        <v/>
      </c>
      <c r="L400" t="str">
        <f>IF(ISBLANK(Games!E400), "",VLOOKUP(J400, 'Pitchers Pre-Season'!$B$2:$X$790, 23, FALSE))</f>
        <v/>
      </c>
      <c r="M400">
        <f>IF(ISBLANK(Games!D400), Calc!F400, F400+K400)</f>
        <v>1518.2292368487947</v>
      </c>
      <c r="N400">
        <f>IF(ISBLANK(Games!E400), Calc!G400, G400+L400)</f>
        <v>1515.1384034374826</v>
      </c>
      <c r="O400" s="1">
        <f t="shared" si="42"/>
        <v>0.51568390455425495</v>
      </c>
      <c r="P400" s="1">
        <f t="shared" si="43"/>
        <v>0.48431609544574511</v>
      </c>
      <c r="Q400" s="3" t="str">
        <f>Games!N400</f>
        <v/>
      </c>
      <c r="R400" s="1" t="str">
        <f t="shared" si="44"/>
        <v/>
      </c>
      <c r="S400" s="1" t="str">
        <f>IF(ISBLANK(Games!L400), "",IF(Q400=B400, C400, B400))</f>
        <v/>
      </c>
      <c r="T400" s="1" t="str">
        <f t="shared" si="45"/>
        <v>SEA</v>
      </c>
      <c r="U400" s="1" t="str">
        <f t="shared" si="46"/>
        <v>ARI</v>
      </c>
      <c r="V400" s="1">
        <f t="shared" si="47"/>
        <v>1518.2292368487947</v>
      </c>
      <c r="W400" s="1">
        <f t="shared" si="48"/>
        <v>1515.1384034374826</v>
      </c>
    </row>
    <row r="401" spans="1:23" x14ac:dyDescent="0.45">
      <c r="A401" t="str">
        <f>Schedule!A401</f>
        <v>2024-04-26</v>
      </c>
      <c r="B401" t="str">
        <f>Schedule!B401</f>
        <v>SDP</v>
      </c>
      <c r="C401" t="str">
        <f>Schedule!C401</f>
        <v>PHI</v>
      </c>
      <c r="D401">
        <f>Schedule!D401</f>
        <v>1513.7838452168801</v>
      </c>
      <c r="E401">
        <f>Schedule!E401</f>
        <v>1537.03223861109</v>
      </c>
      <c r="F401" cm="1">
        <f t="array" ref="F401">_xlfn.XLOOKUP(B401, $T$1:$T400, $V$1:$V400, D401, 0, -1)</f>
        <v>1502.9671207118124</v>
      </c>
      <c r="G401" cm="1">
        <f t="array" ref="G401">_xlfn.XLOOKUP(C401, $U$1:$U400, $W$1:$W400, E401, 0, -1)</f>
        <v>1539.4111659163295</v>
      </c>
      <c r="H401">
        <f>Schedule!F401</f>
        <v>2.9239766081871298E-2</v>
      </c>
      <c r="I401" t="str">
        <f>IF(ISBLANK(Games!D401), "", Games!D401)</f>
        <v/>
      </c>
      <c r="J401" t="str">
        <f>IF(ISBLANK(Games!E401), "", Games!E401)</f>
        <v/>
      </c>
      <c r="K401" t="str">
        <f>IF(ISBLANK(Games!D401), "",VLOOKUP(I401, 'Pitchers Pre-Season'!$B$2:$X$790, 23, FALSE))</f>
        <v/>
      </c>
      <c r="L401" t="str">
        <f>IF(ISBLANK(Games!E401), "",VLOOKUP(J401, 'Pitchers Pre-Season'!$B$2:$X$790, 23, FALSE))</f>
        <v/>
      </c>
      <c r="M401">
        <f>IF(ISBLANK(Games!D401), Calc!F401, F401+K401)</f>
        <v>1502.9671207118124</v>
      </c>
      <c r="N401">
        <f>IF(ISBLANK(Games!E401), Calc!G401, G401+L401)</f>
        <v>1539.4111659163295</v>
      </c>
      <c r="O401" s="1">
        <f t="shared" si="42"/>
        <v>0.46236419913248944</v>
      </c>
      <c r="P401" s="1">
        <f t="shared" si="43"/>
        <v>0.53763580086751062</v>
      </c>
      <c r="Q401" s="3" t="str">
        <f>Games!N401</f>
        <v/>
      </c>
      <c r="R401" s="1" t="str">
        <f t="shared" si="44"/>
        <v/>
      </c>
      <c r="S401" s="1" t="str">
        <f>IF(ISBLANK(Games!L401), "",IF(Q401=B401, C401, B401))</f>
        <v/>
      </c>
      <c r="T401" s="1" t="str">
        <f t="shared" si="45"/>
        <v>SDP</v>
      </c>
      <c r="U401" s="1" t="str">
        <f t="shared" si="46"/>
        <v>PHI</v>
      </c>
      <c r="V401" s="1">
        <f t="shared" si="47"/>
        <v>1502.9671207118124</v>
      </c>
      <c r="W401" s="1">
        <f t="shared" si="48"/>
        <v>1539.4111659163295</v>
      </c>
    </row>
    <row r="402" spans="1:23" x14ac:dyDescent="0.45">
      <c r="A402" t="str">
        <f>Schedule!A402</f>
        <v>2024-04-26</v>
      </c>
      <c r="B402" t="str">
        <f>Schedule!B402</f>
        <v>SFG</v>
      </c>
      <c r="C402" t="str">
        <f>Schedule!C402</f>
        <v>PIT</v>
      </c>
      <c r="D402">
        <f>Schedule!D402</f>
        <v>1501.1235706124401</v>
      </c>
      <c r="E402">
        <f>Schedule!E402</f>
        <v>1468.3919248330999</v>
      </c>
      <c r="F402" cm="1">
        <f t="array" ref="F402">_xlfn.XLOOKUP(B402, $T$1:$T401, $V$1:$V401, D402, 0, -1)</f>
        <v>1506.8907435815931</v>
      </c>
      <c r="G402" cm="1">
        <f t="array" ref="G402">_xlfn.XLOOKUP(C402, $U$1:$U401, $W$1:$W401, E402, 0, -1)</f>
        <v>1490.342604018655</v>
      </c>
      <c r="H402">
        <f>Schedule!F402</f>
        <v>0.1125</v>
      </c>
      <c r="I402" t="str">
        <f>IF(ISBLANK(Games!D402), "", Games!D402)</f>
        <v/>
      </c>
      <c r="J402" t="str">
        <f>IF(ISBLANK(Games!E402), "", Games!E402)</f>
        <v/>
      </c>
      <c r="K402" t="str">
        <f>IF(ISBLANK(Games!D402), "",VLOOKUP(I402, 'Pitchers Pre-Season'!$B$2:$X$790, 23, FALSE))</f>
        <v/>
      </c>
      <c r="L402" t="str">
        <f>IF(ISBLANK(Games!E402), "",VLOOKUP(J402, 'Pitchers Pre-Season'!$B$2:$X$790, 23, FALSE))</f>
        <v/>
      </c>
      <c r="M402">
        <f>IF(ISBLANK(Games!D402), Calc!F402, F402+K402)</f>
        <v>1506.8907435815931</v>
      </c>
      <c r="N402">
        <f>IF(ISBLANK(Games!E402), Calc!G402, G402+L402)</f>
        <v>1490.342604018655</v>
      </c>
      <c r="O402" s="1">
        <f t="shared" si="42"/>
        <v>0.5800466951702028</v>
      </c>
      <c r="P402" s="1">
        <f t="shared" si="43"/>
        <v>0.41995330482979715</v>
      </c>
      <c r="Q402" s="3" t="str">
        <f>Games!N402</f>
        <v/>
      </c>
      <c r="R402" s="1" t="str">
        <f t="shared" si="44"/>
        <v/>
      </c>
      <c r="S402" s="1" t="str">
        <f>IF(ISBLANK(Games!L402), "",IF(Q402=B402, C402, B402))</f>
        <v/>
      </c>
      <c r="T402" s="1" t="str">
        <f t="shared" si="45"/>
        <v>SFG</v>
      </c>
      <c r="U402" s="1" t="str">
        <f t="shared" si="46"/>
        <v>PIT</v>
      </c>
      <c r="V402" s="1">
        <f t="shared" si="47"/>
        <v>1506.8907435815931</v>
      </c>
      <c r="W402" s="1">
        <f t="shared" si="48"/>
        <v>1490.342604018655</v>
      </c>
    </row>
    <row r="403" spans="1:23" x14ac:dyDescent="0.45">
      <c r="A403" t="str">
        <f>Schedule!A403</f>
        <v>2024-04-27</v>
      </c>
      <c r="B403" t="str">
        <f>Schedule!B403</f>
        <v>TOR</v>
      </c>
      <c r="C403" t="str">
        <f>Schedule!C403</f>
        <v>LAD</v>
      </c>
      <c r="D403">
        <f>Schedule!D403</f>
        <v>1536.86484917293</v>
      </c>
      <c r="E403">
        <f>Schedule!E403</f>
        <v>1588.6730971234199</v>
      </c>
      <c r="F403" cm="1">
        <f t="array" ref="F403">_xlfn.XLOOKUP(B403, $T$1:$T402, $V$1:$V402, D403, 0, -1)</f>
        <v>1536.86484917293</v>
      </c>
      <c r="G403" cm="1">
        <f t="array" ref="G403">_xlfn.XLOOKUP(C403, $U$1:$U402, $W$1:$W402, E403, 0, -1)</f>
        <v>1587.2549754385982</v>
      </c>
      <c r="H403">
        <f>Schedule!F403</f>
        <v>-5.5248618784530601E-3</v>
      </c>
      <c r="I403" t="str">
        <f>IF(ISBLANK(Games!D403), "", Games!D403)</f>
        <v/>
      </c>
      <c r="J403" t="str">
        <f>IF(ISBLANK(Games!E403), "", Games!E403)</f>
        <v/>
      </c>
      <c r="K403" t="str">
        <f>IF(ISBLANK(Games!D403), "",VLOOKUP(I403, 'Pitchers Pre-Season'!$B$2:$X$790, 23, FALSE))</f>
        <v/>
      </c>
      <c r="L403" t="str">
        <f>IF(ISBLANK(Games!E403), "",VLOOKUP(J403, 'Pitchers Pre-Season'!$B$2:$X$790, 23, FALSE))</f>
        <v/>
      </c>
      <c r="M403">
        <f>IF(ISBLANK(Games!D403), Calc!F403, F403+K403)</f>
        <v>1536.86484917293</v>
      </c>
      <c r="N403">
        <f>IF(ISBLANK(Games!E403), Calc!G403, G403+L403)</f>
        <v>1587.2549754385982</v>
      </c>
      <c r="O403" s="1">
        <f t="shared" si="42"/>
        <v>0.42522457228546506</v>
      </c>
      <c r="P403" s="1">
        <f t="shared" si="43"/>
        <v>0.57477542771453505</v>
      </c>
      <c r="Q403" s="3" t="str">
        <f>Games!N403</f>
        <v/>
      </c>
      <c r="R403" s="1" t="str">
        <f t="shared" si="44"/>
        <v/>
      </c>
      <c r="S403" s="1" t="str">
        <f>IF(ISBLANK(Games!L403), "",IF(Q403=B403, C403, B403))</f>
        <v/>
      </c>
      <c r="T403" s="1" t="str">
        <f t="shared" si="45"/>
        <v>TOR</v>
      </c>
      <c r="U403" s="1" t="str">
        <f t="shared" si="46"/>
        <v>LAD</v>
      </c>
      <c r="V403" s="1">
        <f t="shared" si="47"/>
        <v>1536.86484917293</v>
      </c>
      <c r="W403" s="1">
        <f t="shared" si="48"/>
        <v>1587.2549754385982</v>
      </c>
    </row>
    <row r="404" spans="1:23" x14ac:dyDescent="0.45">
      <c r="A404" t="str">
        <f>Schedule!A404</f>
        <v>2024-04-27</v>
      </c>
      <c r="B404" t="str">
        <f>Schedule!B404</f>
        <v>BAL</v>
      </c>
      <c r="C404" t="str">
        <f>Schedule!C404</f>
        <v>OAK</v>
      </c>
      <c r="D404">
        <f>Schedule!D404</f>
        <v>1535.1075395159701</v>
      </c>
      <c r="E404">
        <f>Schedule!E404</f>
        <v>1427.1354796158</v>
      </c>
      <c r="F404" cm="1">
        <f t="array" ref="F404">_xlfn.XLOOKUP(B404, $T$1:$T403, $V$1:$V403, D404, 0, -1)</f>
        <v>1527.1786991040578</v>
      </c>
      <c r="G404" cm="1">
        <f t="array" ref="G404">_xlfn.XLOOKUP(C404, $U$1:$U403, $W$1:$W403, E404, 0, -1)</f>
        <v>1422.9458950386379</v>
      </c>
      <c r="H404">
        <f>Schedule!F404</f>
        <v>2.1739130434782698E-2</v>
      </c>
      <c r="I404" t="str">
        <f>IF(ISBLANK(Games!D404), "", Games!D404)</f>
        <v/>
      </c>
      <c r="J404" t="str">
        <f>IF(ISBLANK(Games!E404), "", Games!E404)</f>
        <v/>
      </c>
      <c r="K404" t="str">
        <f>IF(ISBLANK(Games!D404), "",VLOOKUP(I404, 'Pitchers Pre-Season'!$B$2:$X$790, 23, FALSE))</f>
        <v/>
      </c>
      <c r="L404" t="str">
        <f>IF(ISBLANK(Games!E404), "",VLOOKUP(J404, 'Pitchers Pre-Season'!$B$2:$X$790, 23, FALSE))</f>
        <v/>
      </c>
      <c r="M404">
        <f>IF(ISBLANK(Games!D404), Calc!F404, F404+K404)</f>
        <v>1527.1786991040578</v>
      </c>
      <c r="N404">
        <f>IF(ISBLANK(Games!E404), Calc!G404, G404+L404)</f>
        <v>1422.9458950386379</v>
      </c>
      <c r="O404" s="1">
        <f t="shared" si="42"/>
        <v>0.6565286745267237</v>
      </c>
      <c r="P404" s="1">
        <f t="shared" si="43"/>
        <v>0.34347132547327625</v>
      </c>
      <c r="Q404" s="3" t="str">
        <f>Games!N404</f>
        <v/>
      </c>
      <c r="R404" s="1" t="str">
        <f t="shared" si="44"/>
        <v/>
      </c>
      <c r="S404" s="1" t="str">
        <f>IF(ISBLANK(Games!L404), "",IF(Q404=B404, C404, B404))</f>
        <v/>
      </c>
      <c r="T404" s="1" t="str">
        <f t="shared" si="45"/>
        <v>BAL</v>
      </c>
      <c r="U404" s="1" t="str">
        <f t="shared" si="46"/>
        <v>OAK</v>
      </c>
      <c r="V404" s="1">
        <f t="shared" si="47"/>
        <v>1527.1786991040578</v>
      </c>
      <c r="W404" s="1">
        <f t="shared" si="48"/>
        <v>1422.9458950386379</v>
      </c>
    </row>
    <row r="405" spans="1:23" x14ac:dyDescent="0.45">
      <c r="A405" t="str">
        <f>Schedule!A405</f>
        <v>2024-04-27</v>
      </c>
      <c r="B405" t="str">
        <f>Schedule!B405</f>
        <v>NYM</v>
      </c>
      <c r="C405" t="str">
        <f>Schedule!C405</f>
        <v>STL</v>
      </c>
      <c r="D405">
        <f>Schedule!D405</f>
        <v>1505.1761432511801</v>
      </c>
      <c r="E405">
        <f>Schedule!E405</f>
        <v>1506.4629567151301</v>
      </c>
      <c r="F405" cm="1">
        <f t="array" ref="F405">_xlfn.XLOOKUP(B405, $T$1:$T404, $V$1:$V404, D405, 0, -1)</f>
        <v>1483.2891783762693</v>
      </c>
      <c r="G405" cm="1">
        <f t="array" ref="G405">_xlfn.XLOOKUP(C405, $U$1:$U404, $W$1:$W404, E405, 0, -1)</f>
        <v>1507.9516916859375</v>
      </c>
      <c r="H405">
        <f>Schedule!F405</f>
        <v>0.102272727272727</v>
      </c>
      <c r="I405" t="str">
        <f>IF(ISBLANK(Games!D405), "", Games!D405)</f>
        <v/>
      </c>
      <c r="J405" t="str">
        <f>IF(ISBLANK(Games!E405), "", Games!E405)</f>
        <v/>
      </c>
      <c r="K405" t="str">
        <f>IF(ISBLANK(Games!D405), "",VLOOKUP(I405, 'Pitchers Pre-Season'!$B$2:$X$790, 23, FALSE))</f>
        <v/>
      </c>
      <c r="L405" t="str">
        <f>IF(ISBLANK(Games!E405), "",VLOOKUP(J405, 'Pitchers Pre-Season'!$B$2:$X$790, 23, FALSE))</f>
        <v/>
      </c>
      <c r="M405">
        <f>IF(ISBLANK(Games!D405), Calc!F405, F405+K405)</f>
        <v>1483.2891783762693</v>
      </c>
      <c r="N405">
        <f>IF(ISBLANK(Games!E405), Calc!G405, G405+L405)</f>
        <v>1507.9516916859375</v>
      </c>
      <c r="O405" s="1">
        <f t="shared" si="42"/>
        <v>0.51570364661273593</v>
      </c>
      <c r="P405" s="1">
        <f t="shared" si="43"/>
        <v>0.48429635338726401</v>
      </c>
      <c r="Q405" s="3" t="str">
        <f>Games!N405</f>
        <v/>
      </c>
      <c r="R405" s="1" t="str">
        <f t="shared" si="44"/>
        <v/>
      </c>
      <c r="S405" s="1" t="str">
        <f>IF(ISBLANK(Games!L405), "",IF(Q405=B405, C405, B405))</f>
        <v/>
      </c>
      <c r="T405" s="1" t="str">
        <f t="shared" si="45"/>
        <v>NYM</v>
      </c>
      <c r="U405" s="1" t="str">
        <f t="shared" si="46"/>
        <v>STL</v>
      </c>
      <c r="V405" s="1">
        <f t="shared" si="47"/>
        <v>1483.2891783762693</v>
      </c>
      <c r="W405" s="1">
        <f t="shared" si="48"/>
        <v>1507.9516916859375</v>
      </c>
    </row>
    <row r="406" spans="1:23" x14ac:dyDescent="0.45">
      <c r="A406" t="str">
        <f>Schedule!A406</f>
        <v>2024-04-27</v>
      </c>
      <c r="B406" t="str">
        <f>Schedule!B406</f>
        <v>TEX</v>
      </c>
      <c r="C406" t="str">
        <f>Schedule!C406</f>
        <v>CIN</v>
      </c>
      <c r="D406">
        <f>Schedule!D406</f>
        <v>1527.6277566730801</v>
      </c>
      <c r="E406">
        <f>Schedule!E406</f>
        <v>1496.2510574284499</v>
      </c>
      <c r="F406" cm="1">
        <f t="array" ref="F406">_xlfn.XLOOKUP(B406, $T$1:$T405, $V$1:$V405, D406, 0, -1)</f>
        <v>1535.7428778604465</v>
      </c>
      <c r="G406" cm="1">
        <f t="array" ref="G406">_xlfn.XLOOKUP(C406, $U$1:$U405, $W$1:$W405, E406, 0, -1)</f>
        <v>1513.6155661274754</v>
      </c>
      <c r="H406">
        <f>Schedule!F406</f>
        <v>6.3291139240506306E-2</v>
      </c>
      <c r="I406" t="str">
        <f>IF(ISBLANK(Games!D406), "", Games!D406)</f>
        <v/>
      </c>
      <c r="J406" t="str">
        <f>IF(ISBLANK(Games!E406), "", Games!E406)</f>
        <v/>
      </c>
      <c r="K406" t="str">
        <f>IF(ISBLANK(Games!D406), "",VLOOKUP(I406, 'Pitchers Pre-Season'!$B$2:$X$790, 23, FALSE))</f>
        <v/>
      </c>
      <c r="L406" t="str">
        <f>IF(ISBLANK(Games!E406), "",VLOOKUP(J406, 'Pitchers Pre-Season'!$B$2:$X$790, 23, FALSE))</f>
        <v/>
      </c>
      <c r="M406">
        <f>IF(ISBLANK(Games!D406), Calc!F406, F406+K406)</f>
        <v>1535.7428778604465</v>
      </c>
      <c r="N406">
        <f>IF(ISBLANK(Games!E406), Calc!G406, G406+L406)</f>
        <v>1513.6155661274754</v>
      </c>
      <c r="O406" s="1">
        <f t="shared" si="42"/>
        <v>0.56344634686568518</v>
      </c>
      <c r="P406" s="1">
        <f t="shared" si="43"/>
        <v>0.43655365313431477</v>
      </c>
      <c r="Q406" s="3" t="str">
        <f>Games!N406</f>
        <v/>
      </c>
      <c r="R406" s="1" t="str">
        <f t="shared" si="44"/>
        <v/>
      </c>
      <c r="S406" s="1" t="str">
        <f>IF(ISBLANK(Games!L406), "",IF(Q406=B406, C406, B406))</f>
        <v/>
      </c>
      <c r="T406" s="1" t="str">
        <f t="shared" si="45"/>
        <v>TEX</v>
      </c>
      <c r="U406" s="1" t="str">
        <f t="shared" si="46"/>
        <v>CIN</v>
      </c>
      <c r="V406" s="1">
        <f t="shared" si="47"/>
        <v>1535.7428778604465</v>
      </c>
      <c r="W406" s="1">
        <f t="shared" si="48"/>
        <v>1513.6155661274754</v>
      </c>
    </row>
    <row r="407" spans="1:23" x14ac:dyDescent="0.45">
      <c r="A407" t="str">
        <f>Schedule!A407</f>
        <v>2024-04-27</v>
      </c>
      <c r="B407" t="str">
        <f>Schedule!B407</f>
        <v>BOS</v>
      </c>
      <c r="C407" t="str">
        <f>Schedule!C407</f>
        <v>CHC</v>
      </c>
      <c r="D407">
        <f>Schedule!D407</f>
        <v>1500.26839934439</v>
      </c>
      <c r="E407">
        <f>Schedule!E407</f>
        <v>1514.0316812078199</v>
      </c>
      <c r="F407" cm="1">
        <f t="array" ref="F407">_xlfn.XLOOKUP(B407, $T$1:$T406, $V$1:$V406, D407, 0, -1)</f>
        <v>1500.26839934439</v>
      </c>
      <c r="G407" cm="1">
        <f t="array" ref="G407">_xlfn.XLOOKUP(C407, $U$1:$U406, $W$1:$W406, E407, 0, -1)</f>
        <v>1510.9500841970262</v>
      </c>
      <c r="H407">
        <f>Schedule!F407</f>
        <v>5.1282051282051398E-2</v>
      </c>
      <c r="I407" t="str">
        <f>IF(ISBLANK(Games!D407), "", Games!D407)</f>
        <v/>
      </c>
      <c r="J407" t="str">
        <f>IF(ISBLANK(Games!E407), "", Games!E407)</f>
        <v/>
      </c>
      <c r="K407" t="str">
        <f>IF(ISBLANK(Games!D407), "",VLOOKUP(I407, 'Pitchers Pre-Season'!$B$2:$X$790, 23, FALSE))</f>
        <v/>
      </c>
      <c r="L407" t="str">
        <f>IF(ISBLANK(Games!E407), "",VLOOKUP(J407, 'Pitchers Pre-Season'!$B$2:$X$790, 23, FALSE))</f>
        <v/>
      </c>
      <c r="M407">
        <f>IF(ISBLANK(Games!D407), Calc!F407, F407+K407)</f>
        <v>1500.26839934439</v>
      </c>
      <c r="N407">
        <f>IF(ISBLANK(Games!E407), Calc!G407, G407+L407)</f>
        <v>1510.9500841970262</v>
      </c>
      <c r="O407" s="1">
        <f t="shared" si="42"/>
        <v>0.51027368695893538</v>
      </c>
      <c r="P407" s="1">
        <f t="shared" si="43"/>
        <v>0.48972631304106456</v>
      </c>
      <c r="Q407" s="3" t="str">
        <f>Games!N407</f>
        <v/>
      </c>
      <c r="R407" s="1" t="str">
        <f t="shared" si="44"/>
        <v/>
      </c>
      <c r="S407" s="1" t="str">
        <f>IF(ISBLANK(Games!L407), "",IF(Q407=B407, C407, B407))</f>
        <v/>
      </c>
      <c r="T407" s="1" t="str">
        <f t="shared" si="45"/>
        <v>BOS</v>
      </c>
      <c r="U407" s="1" t="str">
        <f t="shared" si="46"/>
        <v>CHC</v>
      </c>
      <c r="V407" s="1">
        <f t="shared" si="47"/>
        <v>1500.26839934439</v>
      </c>
      <c r="W407" s="1">
        <f t="shared" si="48"/>
        <v>1510.9500841970262</v>
      </c>
    </row>
    <row r="408" spans="1:23" x14ac:dyDescent="0.45">
      <c r="A408" t="str">
        <f>Schedule!A408</f>
        <v>2024-04-27</v>
      </c>
      <c r="B408" t="str">
        <f>Schedule!B408</f>
        <v>MIA</v>
      </c>
      <c r="C408" t="str">
        <f>Schedule!C408</f>
        <v>WAS</v>
      </c>
      <c r="D408">
        <f>Schedule!D408</f>
        <v>1488.4482383178499</v>
      </c>
      <c r="E408">
        <f>Schedule!E408</f>
        <v>1422.7330514932301</v>
      </c>
      <c r="F408" cm="1">
        <f t="array" ref="F408">_xlfn.XLOOKUP(B408, $T$1:$T407, $V$1:$V407, D408, 0, -1)</f>
        <v>1453.0099819148713</v>
      </c>
      <c r="G408" cm="1">
        <f t="array" ref="G408">_xlfn.XLOOKUP(C408, $U$1:$U407, $W$1:$W407, E408, 0, -1)</f>
        <v>1420.7057667976087</v>
      </c>
      <c r="H408">
        <f>Schedule!F408</f>
        <v>4.5751633986928102E-2</v>
      </c>
      <c r="I408" t="str">
        <f>IF(ISBLANK(Games!D408), "", Games!D408)</f>
        <v/>
      </c>
      <c r="J408" t="str">
        <f>IF(ISBLANK(Games!E408), "", Games!E408)</f>
        <v/>
      </c>
      <c r="K408" t="str">
        <f>IF(ISBLANK(Games!D408), "",VLOOKUP(I408, 'Pitchers Pre-Season'!$B$2:$X$790, 23, FALSE))</f>
        <v/>
      </c>
      <c r="L408" t="str">
        <f>IF(ISBLANK(Games!E408), "",VLOOKUP(J408, 'Pitchers Pre-Season'!$B$2:$X$790, 23, FALSE))</f>
        <v/>
      </c>
      <c r="M408">
        <f>IF(ISBLANK(Games!D408), Calc!F408, F408+K408)</f>
        <v>1453.0099819148713</v>
      </c>
      <c r="N408">
        <f>IF(ISBLANK(Games!E408), Calc!G408, G408+L408)</f>
        <v>1420.7057667976087</v>
      </c>
      <c r="O408" s="1">
        <f t="shared" si="42"/>
        <v>0.56923181252466659</v>
      </c>
      <c r="P408" s="1">
        <f t="shared" si="43"/>
        <v>0.43076818747533346</v>
      </c>
      <c r="Q408" s="3" t="str">
        <f>Games!N408</f>
        <v/>
      </c>
      <c r="R408" s="1" t="str">
        <f t="shared" si="44"/>
        <v/>
      </c>
      <c r="S408" s="1" t="str">
        <f>IF(ISBLANK(Games!L408), "",IF(Q408=B408, C408, B408))</f>
        <v/>
      </c>
      <c r="T408" s="1" t="str">
        <f t="shared" si="45"/>
        <v>MIA</v>
      </c>
      <c r="U408" s="1" t="str">
        <f t="shared" si="46"/>
        <v>WAS</v>
      </c>
      <c r="V408" s="1">
        <f t="shared" si="47"/>
        <v>1453.0099819148713</v>
      </c>
      <c r="W408" s="1">
        <f t="shared" si="48"/>
        <v>1420.7057667976087</v>
      </c>
    </row>
    <row r="409" spans="1:23" x14ac:dyDescent="0.45">
      <c r="A409" t="str">
        <f>Schedule!A409</f>
        <v>2024-04-27</v>
      </c>
      <c r="B409" t="str">
        <f>Schedule!B409</f>
        <v>COL</v>
      </c>
      <c r="C409" t="str">
        <f>Schedule!C409</f>
        <v>HOU</v>
      </c>
      <c r="D409">
        <f>Schedule!D409</f>
        <v>1418.47649220432</v>
      </c>
      <c r="E409">
        <f>Schedule!E409</f>
        <v>1559.22207084247</v>
      </c>
      <c r="F409" cm="1">
        <f t="array" ref="F409">_xlfn.XLOOKUP(B409, $T$1:$T408, $V$1:$V408, D409, 0, -1)</f>
        <v>1423.0710497477428</v>
      </c>
      <c r="G409" cm="1">
        <f t="array" ref="G409">_xlfn.XLOOKUP(C409, $U$1:$U408, $W$1:$W408, E409, 0, -1)</f>
        <v>1554.1885466658973</v>
      </c>
      <c r="H409">
        <f>Schedule!F409</f>
        <v>0.22834645669291301</v>
      </c>
      <c r="I409" t="str">
        <f>IF(ISBLANK(Games!D409), "", Games!D409)</f>
        <v/>
      </c>
      <c r="J409" t="str">
        <f>IF(ISBLANK(Games!E409), "", Games!E409)</f>
        <v/>
      </c>
      <c r="K409" t="str">
        <f>IF(ISBLANK(Games!D409), "",VLOOKUP(I409, 'Pitchers Pre-Season'!$B$2:$X$790, 23, FALSE))</f>
        <v/>
      </c>
      <c r="L409" t="str">
        <f>IF(ISBLANK(Games!E409), "",VLOOKUP(J409, 'Pitchers Pre-Season'!$B$2:$X$790, 23, FALSE))</f>
        <v/>
      </c>
      <c r="M409">
        <f>IF(ISBLANK(Games!D409), Calc!F409, F409+K409)</f>
        <v>1423.0710497477428</v>
      </c>
      <c r="N409">
        <f>IF(ISBLANK(Games!E409), Calc!G409, G409+L409)</f>
        <v>1554.1885466658973</v>
      </c>
      <c r="O409" s="1">
        <f t="shared" si="42"/>
        <v>0.43395541036940544</v>
      </c>
      <c r="P409" s="1">
        <f t="shared" si="43"/>
        <v>0.56604458963059445</v>
      </c>
      <c r="Q409" s="3" t="str">
        <f>Games!N409</f>
        <v/>
      </c>
      <c r="R409" s="1" t="str">
        <f t="shared" si="44"/>
        <v/>
      </c>
      <c r="S409" s="1" t="str">
        <f>IF(ISBLANK(Games!L409), "",IF(Q409=B409, C409, B409))</f>
        <v/>
      </c>
      <c r="T409" s="1" t="str">
        <f t="shared" si="45"/>
        <v>COL</v>
      </c>
      <c r="U409" s="1" t="str">
        <f t="shared" si="46"/>
        <v>HOU</v>
      </c>
      <c r="V409" s="1">
        <f t="shared" si="47"/>
        <v>1423.0710497477428</v>
      </c>
      <c r="W409" s="1">
        <f t="shared" si="48"/>
        <v>1554.1885466658973</v>
      </c>
    </row>
    <row r="410" spans="1:23" x14ac:dyDescent="0.45">
      <c r="A410" t="str">
        <f>Schedule!A410</f>
        <v>2024-04-27</v>
      </c>
      <c r="B410" t="str">
        <f>Schedule!B410</f>
        <v>DET</v>
      </c>
      <c r="C410" t="str">
        <f>Schedule!C410</f>
        <v>KCR</v>
      </c>
      <c r="D410">
        <f>Schedule!D410</f>
        <v>1477.56939209144</v>
      </c>
      <c r="E410">
        <f>Schedule!E410</f>
        <v>1455.5883504191299</v>
      </c>
      <c r="F410" cm="1">
        <f t="array" ref="F410">_xlfn.XLOOKUP(B410, $T$1:$T409, $V$1:$V409, D410, 0, -1)</f>
        <v>1481.7589766686021</v>
      </c>
      <c r="G410" cm="1">
        <f t="array" ref="G410">_xlfn.XLOOKUP(C410, $U$1:$U409, $W$1:$W409, E410, 0, -1)</f>
        <v>1465.2610239810729</v>
      </c>
      <c r="H410">
        <f>Schedule!F410</f>
        <v>7.6687116564418296E-3</v>
      </c>
      <c r="I410" t="str">
        <f>IF(ISBLANK(Games!D410), "", Games!D410)</f>
        <v/>
      </c>
      <c r="J410" t="str">
        <f>IF(ISBLANK(Games!E410), "", Games!E410)</f>
        <v/>
      </c>
      <c r="K410" t="str">
        <f>IF(ISBLANK(Games!D410), "",VLOOKUP(I410, 'Pitchers Pre-Season'!$B$2:$X$790, 23, FALSE))</f>
        <v/>
      </c>
      <c r="L410" t="str">
        <f>IF(ISBLANK(Games!E410), "",VLOOKUP(J410, 'Pitchers Pre-Season'!$B$2:$X$790, 23, FALSE))</f>
        <v/>
      </c>
      <c r="M410">
        <f>IF(ISBLANK(Games!D410), Calc!F410, F410+K410)</f>
        <v>1481.7589766686021</v>
      </c>
      <c r="N410">
        <f>IF(ISBLANK(Games!E410), Calc!G410, G410+L410)</f>
        <v>1465.2610239810729</v>
      </c>
      <c r="O410" s="1">
        <f t="shared" si="42"/>
        <v>0.52755898938246215</v>
      </c>
      <c r="P410" s="1">
        <f t="shared" si="43"/>
        <v>0.47244101061753779</v>
      </c>
      <c r="Q410" s="3" t="str">
        <f>Games!N410</f>
        <v/>
      </c>
      <c r="R410" s="1" t="str">
        <f t="shared" si="44"/>
        <v/>
      </c>
      <c r="S410" s="1" t="str">
        <f>IF(ISBLANK(Games!L410), "",IF(Q410=B410, C410, B410))</f>
        <v/>
      </c>
      <c r="T410" s="1" t="str">
        <f t="shared" si="45"/>
        <v>DET</v>
      </c>
      <c r="U410" s="1" t="str">
        <f t="shared" si="46"/>
        <v>KCR</v>
      </c>
      <c r="V410" s="1">
        <f t="shared" si="47"/>
        <v>1481.7589766686021</v>
      </c>
      <c r="W410" s="1">
        <f t="shared" si="48"/>
        <v>1465.2610239810729</v>
      </c>
    </row>
    <row r="411" spans="1:23" x14ac:dyDescent="0.45">
      <c r="A411" t="str">
        <f>Schedule!A411</f>
        <v>2024-04-27</v>
      </c>
      <c r="B411" t="str">
        <f>Schedule!B411</f>
        <v>CHW</v>
      </c>
      <c r="C411" t="str">
        <f>Schedule!C411</f>
        <v>TBR</v>
      </c>
      <c r="D411">
        <f>Schedule!D411</f>
        <v>1433.33420073452</v>
      </c>
      <c r="E411">
        <f>Schedule!E411</f>
        <v>1537.2568075547799</v>
      </c>
      <c r="F411" cm="1">
        <f t="array" ref="F411">_xlfn.XLOOKUP(B411, $T$1:$T410, $V$1:$V410, D411, 0, -1)</f>
        <v>1426.513159308995</v>
      </c>
      <c r="G411" cm="1">
        <f t="array" ref="G411">_xlfn.XLOOKUP(C411, $U$1:$U410, $W$1:$W410, E411, 0, -1)</f>
        <v>1532.6622500113572</v>
      </c>
      <c r="H411">
        <f>Schedule!F411</f>
        <v>-4.2253521126760597E-2</v>
      </c>
      <c r="I411" t="str">
        <f>IF(ISBLANK(Games!D411), "", Games!D411)</f>
        <v/>
      </c>
      <c r="J411" t="str">
        <f>IF(ISBLANK(Games!E411), "", Games!E411)</f>
        <v/>
      </c>
      <c r="K411" t="str">
        <f>IF(ISBLANK(Games!D411), "",VLOOKUP(I411, 'Pitchers Pre-Season'!$B$2:$X$790, 23, FALSE))</f>
        <v/>
      </c>
      <c r="L411" t="str">
        <f>IF(ISBLANK(Games!E411), "",VLOOKUP(J411, 'Pitchers Pre-Season'!$B$2:$X$790, 23, FALSE))</f>
        <v/>
      </c>
      <c r="M411">
        <f>IF(ISBLANK(Games!D411), Calc!F411, F411+K411)</f>
        <v>1426.513159308995</v>
      </c>
      <c r="N411">
        <f>IF(ISBLANK(Games!E411), Calc!G411, G411+L411)</f>
        <v>1532.6622500113572</v>
      </c>
      <c r="O411" s="1">
        <f t="shared" si="42"/>
        <v>0.3306944867560736</v>
      </c>
      <c r="P411" s="1">
        <f t="shared" si="43"/>
        <v>0.6693055132439264</v>
      </c>
      <c r="Q411" s="3" t="str">
        <f>Games!N411</f>
        <v/>
      </c>
      <c r="R411" s="1" t="str">
        <f t="shared" si="44"/>
        <v/>
      </c>
      <c r="S411" s="1" t="str">
        <f>IF(ISBLANK(Games!L411), "",IF(Q411=B411, C411, B411))</f>
        <v/>
      </c>
      <c r="T411" s="1" t="str">
        <f t="shared" si="45"/>
        <v>CHW</v>
      </c>
      <c r="U411" s="1" t="str">
        <f t="shared" si="46"/>
        <v>TBR</v>
      </c>
      <c r="V411" s="1">
        <f t="shared" si="47"/>
        <v>1426.513159308995</v>
      </c>
      <c r="W411" s="1">
        <f t="shared" si="48"/>
        <v>1532.6622500113572</v>
      </c>
    </row>
    <row r="412" spans="1:23" x14ac:dyDescent="0.45">
      <c r="A412" t="str">
        <f>Schedule!A412</f>
        <v>2024-04-27</v>
      </c>
      <c r="B412" t="str">
        <f>Schedule!B412</f>
        <v>MIL</v>
      </c>
      <c r="C412" t="str">
        <f>Schedule!C412</f>
        <v>NYY</v>
      </c>
      <c r="D412">
        <f>Schedule!D412</f>
        <v>1511.74507850229</v>
      </c>
      <c r="E412">
        <f>Schedule!E412</f>
        <v>1539.4562396036399</v>
      </c>
      <c r="F412" cm="1">
        <f t="array" ref="F412">_xlfn.XLOOKUP(B412, $T$1:$T411, $V$1:$V411, D412, 0, -1)</f>
        <v>1516.6563185214643</v>
      </c>
      <c r="G412" cm="1">
        <f t="array" ref="G412">_xlfn.XLOOKUP(C412, $U$1:$U411, $W$1:$W411, E412, 0, -1)</f>
        <v>1562.9327852564061</v>
      </c>
      <c r="H412">
        <f>Schedule!F412</f>
        <v>6.7415730337078705E-2</v>
      </c>
      <c r="I412" t="str">
        <f>IF(ISBLANK(Games!D412), "", Games!D412)</f>
        <v/>
      </c>
      <c r="J412" t="str">
        <f>IF(ISBLANK(Games!E412), "", Games!E412)</f>
        <v/>
      </c>
      <c r="K412" t="str">
        <f>IF(ISBLANK(Games!D412), "",VLOOKUP(I412, 'Pitchers Pre-Season'!$B$2:$X$790, 23, FALSE))</f>
        <v/>
      </c>
      <c r="L412" t="str">
        <f>IF(ISBLANK(Games!E412), "",VLOOKUP(J412, 'Pitchers Pre-Season'!$B$2:$X$790, 23, FALSE))</f>
        <v/>
      </c>
      <c r="M412">
        <f>IF(ISBLANK(Games!D412), Calc!F412, F412+K412)</f>
        <v>1516.6563185214643</v>
      </c>
      <c r="N412">
        <f>IF(ISBLANK(Games!E412), Calc!G412, G412+L412)</f>
        <v>1562.9327852564061</v>
      </c>
      <c r="O412" s="1">
        <f t="shared" si="42"/>
        <v>0.46750172919377658</v>
      </c>
      <c r="P412" s="1">
        <f t="shared" si="43"/>
        <v>0.53249827080622336</v>
      </c>
      <c r="Q412" s="3" t="str">
        <f>Games!N412</f>
        <v/>
      </c>
      <c r="R412" s="1" t="str">
        <f t="shared" si="44"/>
        <v/>
      </c>
      <c r="S412" s="1" t="str">
        <f>IF(ISBLANK(Games!L412), "",IF(Q412=B412, C412, B412))</f>
        <v/>
      </c>
      <c r="T412" s="1" t="str">
        <f t="shared" si="45"/>
        <v>MIL</v>
      </c>
      <c r="U412" s="1" t="str">
        <f t="shared" si="46"/>
        <v>NYY</v>
      </c>
      <c r="V412" s="1">
        <f t="shared" si="47"/>
        <v>1516.6563185214643</v>
      </c>
      <c r="W412" s="1">
        <f t="shared" si="48"/>
        <v>1562.9327852564061</v>
      </c>
    </row>
    <row r="413" spans="1:23" x14ac:dyDescent="0.45">
      <c r="A413" t="str">
        <f>Schedule!A413</f>
        <v>2024-04-27</v>
      </c>
      <c r="B413" t="str">
        <f>Schedule!B413</f>
        <v>ATL</v>
      </c>
      <c r="C413" t="str">
        <f>Schedule!C413</f>
        <v>CLE</v>
      </c>
      <c r="D413">
        <f>Schedule!D413</f>
        <v>1590.545270505</v>
      </c>
      <c r="E413">
        <f>Schedule!E413</f>
        <v>1503.8938502056101</v>
      </c>
      <c r="F413" cm="1">
        <f t="array" ref="F413">_xlfn.XLOOKUP(B413, $T$1:$T412, $V$1:$V412, D413, 0, -1)</f>
        <v>1593.2508682491175</v>
      </c>
      <c r="G413" cm="1">
        <f t="array" ref="G413">_xlfn.XLOOKUP(C413, $U$1:$U412, $W$1:$W412, E413, 0, -1)</f>
        <v>1521.3210808926906</v>
      </c>
      <c r="H413">
        <f>Schedule!F413</f>
        <v>4.3902439024390297E-2</v>
      </c>
      <c r="I413" t="str">
        <f>IF(ISBLANK(Games!D413), "", Games!D413)</f>
        <v/>
      </c>
      <c r="J413" t="str">
        <f>IF(ISBLANK(Games!E413), "", Games!E413)</f>
        <v/>
      </c>
      <c r="K413" t="str">
        <f>IF(ISBLANK(Games!D413), "",VLOOKUP(I413, 'Pitchers Pre-Season'!$B$2:$X$790, 23, FALSE))</f>
        <v/>
      </c>
      <c r="L413" t="str">
        <f>IF(ISBLANK(Games!E413), "",VLOOKUP(J413, 'Pitchers Pre-Season'!$B$2:$X$790, 23, FALSE))</f>
        <v/>
      </c>
      <c r="M413">
        <f>IF(ISBLANK(Games!D413), Calc!F413, F413+K413)</f>
        <v>1593.2508682491175</v>
      </c>
      <c r="N413">
        <f>IF(ISBLANK(Games!E413), Calc!G413, G413+L413)</f>
        <v>1521.3210808926906</v>
      </c>
      <c r="O413" s="1">
        <f t="shared" si="42"/>
        <v>0.62401248267076259</v>
      </c>
      <c r="P413" s="1">
        <f t="shared" si="43"/>
        <v>0.37598751732923746</v>
      </c>
      <c r="Q413" s="3" t="str">
        <f>Games!N413</f>
        <v/>
      </c>
      <c r="R413" s="1" t="str">
        <f t="shared" si="44"/>
        <v/>
      </c>
      <c r="S413" s="1" t="str">
        <f>IF(ISBLANK(Games!L413), "",IF(Q413=B413, C413, B413))</f>
        <v/>
      </c>
      <c r="T413" s="1" t="str">
        <f t="shared" si="45"/>
        <v>ATL</v>
      </c>
      <c r="U413" s="1" t="str">
        <f t="shared" si="46"/>
        <v>CLE</v>
      </c>
      <c r="V413" s="1">
        <f t="shared" si="47"/>
        <v>1593.2508682491175</v>
      </c>
      <c r="W413" s="1">
        <f t="shared" si="48"/>
        <v>1521.3210808926906</v>
      </c>
    </row>
    <row r="414" spans="1:23" x14ac:dyDescent="0.45">
      <c r="A414" t="str">
        <f>Schedule!A414</f>
        <v>2024-04-27</v>
      </c>
      <c r="B414" t="str">
        <f>Schedule!B414</f>
        <v>SDP</v>
      </c>
      <c r="C414" t="str">
        <f>Schedule!C414</f>
        <v>PHI</v>
      </c>
      <c r="D414">
        <f>Schedule!D414</f>
        <v>1513.7838452168801</v>
      </c>
      <c r="E414">
        <f>Schedule!E414</f>
        <v>1537.03223861109</v>
      </c>
      <c r="F414" cm="1">
        <f t="array" ref="F414">_xlfn.XLOOKUP(B414, $T$1:$T413, $V$1:$V413, D414, 0, -1)</f>
        <v>1502.9671207118124</v>
      </c>
      <c r="G414" cm="1">
        <f t="array" ref="G414">_xlfn.XLOOKUP(C414, $U$1:$U413, $W$1:$W413, E414, 0, -1)</f>
        <v>1539.4111659163295</v>
      </c>
      <c r="H414">
        <f>Schedule!F414</f>
        <v>2.9239766081871298E-2</v>
      </c>
      <c r="I414" t="str">
        <f>IF(ISBLANK(Games!D414), "", Games!D414)</f>
        <v/>
      </c>
      <c r="J414" t="str">
        <f>IF(ISBLANK(Games!E414), "", Games!E414)</f>
        <v/>
      </c>
      <c r="K414" t="str">
        <f>IF(ISBLANK(Games!D414), "",VLOOKUP(I414, 'Pitchers Pre-Season'!$B$2:$X$790, 23, FALSE))</f>
        <v/>
      </c>
      <c r="L414" t="str">
        <f>IF(ISBLANK(Games!E414), "",VLOOKUP(J414, 'Pitchers Pre-Season'!$B$2:$X$790, 23, FALSE))</f>
        <v/>
      </c>
      <c r="M414">
        <f>IF(ISBLANK(Games!D414), Calc!F414, F414+K414)</f>
        <v>1502.9671207118124</v>
      </c>
      <c r="N414">
        <f>IF(ISBLANK(Games!E414), Calc!G414, G414+L414)</f>
        <v>1539.4111659163295</v>
      </c>
      <c r="O414" s="1">
        <f t="shared" si="42"/>
        <v>0.46236419913248944</v>
      </c>
      <c r="P414" s="1">
        <f t="shared" si="43"/>
        <v>0.53763580086751062</v>
      </c>
      <c r="Q414" s="3" t="str">
        <f>Games!N414</f>
        <v/>
      </c>
      <c r="R414" s="1" t="str">
        <f t="shared" si="44"/>
        <v/>
      </c>
      <c r="S414" s="1" t="str">
        <f>IF(ISBLANK(Games!L414), "",IF(Q414=B414, C414, B414))</f>
        <v/>
      </c>
      <c r="T414" s="1" t="str">
        <f t="shared" si="45"/>
        <v>SDP</v>
      </c>
      <c r="U414" s="1" t="str">
        <f t="shared" si="46"/>
        <v>PHI</v>
      </c>
      <c r="V414" s="1">
        <f t="shared" si="47"/>
        <v>1502.9671207118124</v>
      </c>
      <c r="W414" s="1">
        <f t="shared" si="48"/>
        <v>1539.4111659163295</v>
      </c>
    </row>
    <row r="415" spans="1:23" x14ac:dyDescent="0.45">
      <c r="A415" t="str">
        <f>Schedule!A415</f>
        <v>2024-04-27</v>
      </c>
      <c r="B415" t="str">
        <f>Schedule!B415</f>
        <v>SFG</v>
      </c>
      <c r="C415" t="str">
        <f>Schedule!C415</f>
        <v>PIT</v>
      </c>
      <c r="D415">
        <f>Schedule!D415</f>
        <v>1501.1235706124401</v>
      </c>
      <c r="E415">
        <f>Schedule!E415</f>
        <v>1468.3919248330999</v>
      </c>
      <c r="F415" cm="1">
        <f t="array" ref="F415">_xlfn.XLOOKUP(B415, $T$1:$T414, $V$1:$V414, D415, 0, -1)</f>
        <v>1506.8907435815931</v>
      </c>
      <c r="G415" cm="1">
        <f t="array" ref="G415">_xlfn.XLOOKUP(C415, $U$1:$U414, $W$1:$W414, E415, 0, -1)</f>
        <v>1490.342604018655</v>
      </c>
      <c r="H415">
        <f>Schedule!F415</f>
        <v>0.1125</v>
      </c>
      <c r="I415" t="str">
        <f>IF(ISBLANK(Games!D415), "", Games!D415)</f>
        <v/>
      </c>
      <c r="J415" t="str">
        <f>IF(ISBLANK(Games!E415), "", Games!E415)</f>
        <v/>
      </c>
      <c r="K415" t="str">
        <f>IF(ISBLANK(Games!D415), "",VLOOKUP(I415, 'Pitchers Pre-Season'!$B$2:$X$790, 23, FALSE))</f>
        <v/>
      </c>
      <c r="L415" t="str">
        <f>IF(ISBLANK(Games!E415), "",VLOOKUP(J415, 'Pitchers Pre-Season'!$B$2:$X$790, 23, FALSE))</f>
        <v/>
      </c>
      <c r="M415">
        <f>IF(ISBLANK(Games!D415), Calc!F415, F415+K415)</f>
        <v>1506.8907435815931</v>
      </c>
      <c r="N415">
        <f>IF(ISBLANK(Games!E415), Calc!G415, G415+L415)</f>
        <v>1490.342604018655</v>
      </c>
      <c r="O415" s="1">
        <f t="shared" si="42"/>
        <v>0.5800466951702028</v>
      </c>
      <c r="P415" s="1">
        <f t="shared" si="43"/>
        <v>0.41995330482979715</v>
      </c>
      <c r="Q415" s="3" t="str">
        <f>Games!N415</f>
        <v/>
      </c>
      <c r="R415" s="1" t="str">
        <f t="shared" si="44"/>
        <v/>
      </c>
      <c r="S415" s="1" t="str">
        <f>IF(ISBLANK(Games!L415), "",IF(Q415=B415, C415, B415))</f>
        <v/>
      </c>
      <c r="T415" s="1" t="str">
        <f t="shared" si="45"/>
        <v>SFG</v>
      </c>
      <c r="U415" s="1" t="str">
        <f t="shared" si="46"/>
        <v>PIT</v>
      </c>
      <c r="V415" s="1">
        <f t="shared" si="47"/>
        <v>1506.8907435815931</v>
      </c>
      <c r="W415" s="1">
        <f t="shared" si="48"/>
        <v>1490.342604018655</v>
      </c>
    </row>
    <row r="416" spans="1:23" x14ac:dyDescent="0.45">
      <c r="A416" t="str">
        <f>Schedule!A416</f>
        <v>2024-04-27</v>
      </c>
      <c r="B416" t="str">
        <f>Schedule!B416</f>
        <v>LAA</v>
      </c>
      <c r="C416" t="str">
        <f>Schedule!C416</f>
        <v>MIN</v>
      </c>
      <c r="D416">
        <f>Schedule!D416</f>
        <v>1474.3085107648601</v>
      </c>
      <c r="E416">
        <f>Schedule!E416</f>
        <v>1535.44519643647</v>
      </c>
      <c r="F416" cm="1">
        <f t="array" ref="F416">_xlfn.XLOOKUP(B416, $T$1:$T415, $V$1:$V415, D416, 0, -1)</f>
        <v>1469.5882041455925</v>
      </c>
      <c r="G416" cm="1">
        <f t="array" ref="G416">_xlfn.XLOOKUP(C416, $U$1:$U415, $W$1:$W415, E416, 0, -1)</f>
        <v>1539.5424706464416</v>
      </c>
      <c r="H416">
        <f>Schedule!F416</f>
        <v>6.8493150684931406E-2</v>
      </c>
      <c r="I416" t="str">
        <f>IF(ISBLANK(Games!D416), "", Games!D416)</f>
        <v/>
      </c>
      <c r="J416" t="str">
        <f>IF(ISBLANK(Games!E416), "", Games!E416)</f>
        <v/>
      </c>
      <c r="K416" t="str">
        <f>IF(ISBLANK(Games!D416), "",VLOOKUP(I416, 'Pitchers Pre-Season'!$B$2:$X$790, 23, FALSE))</f>
        <v/>
      </c>
      <c r="L416" t="str">
        <f>IF(ISBLANK(Games!E416), "",VLOOKUP(J416, 'Pitchers Pre-Season'!$B$2:$X$790, 23, FALSE))</f>
        <v/>
      </c>
      <c r="M416">
        <f>IF(ISBLANK(Games!D416), Calc!F416, F416+K416)</f>
        <v>1469.5882041455925</v>
      </c>
      <c r="N416">
        <f>IF(ISBLANK(Games!E416), Calc!G416, G416+L416)</f>
        <v>1539.5424706464416</v>
      </c>
      <c r="O416" s="1">
        <f t="shared" si="42"/>
        <v>0.43491299511555359</v>
      </c>
      <c r="P416" s="1">
        <f t="shared" si="43"/>
        <v>0.56508700488444652</v>
      </c>
      <c r="Q416" s="3" t="str">
        <f>Games!N416</f>
        <v/>
      </c>
      <c r="R416" s="1" t="str">
        <f t="shared" si="44"/>
        <v/>
      </c>
      <c r="S416" s="1" t="str">
        <f>IF(ISBLANK(Games!L416), "",IF(Q416=B416, C416, B416))</f>
        <v/>
      </c>
      <c r="T416" s="1" t="str">
        <f t="shared" si="45"/>
        <v>LAA</v>
      </c>
      <c r="U416" s="1" t="str">
        <f t="shared" si="46"/>
        <v>MIN</v>
      </c>
      <c r="V416" s="1">
        <f t="shared" si="47"/>
        <v>1469.5882041455925</v>
      </c>
      <c r="W416" s="1">
        <f t="shared" si="48"/>
        <v>1539.5424706464416</v>
      </c>
    </row>
    <row r="417" spans="1:23" x14ac:dyDescent="0.45">
      <c r="A417" t="str">
        <f>Schedule!A417</f>
        <v>2024-04-27</v>
      </c>
      <c r="B417" t="str">
        <f>Schedule!B417</f>
        <v>SEA</v>
      </c>
      <c r="C417" t="str">
        <f>Schedule!C417</f>
        <v>ARI</v>
      </c>
      <c r="D417">
        <f>Schedule!D417</f>
        <v>1526.2027098211199</v>
      </c>
      <c r="E417">
        <f>Schedule!E417</f>
        <v>1517.8440011816001</v>
      </c>
      <c r="F417" cm="1">
        <f t="array" ref="F417">_xlfn.XLOOKUP(B417, $T$1:$T416, $V$1:$V416, D417, 0, -1)</f>
        <v>1518.2292368487947</v>
      </c>
      <c r="G417" cm="1">
        <f t="array" ref="G417">_xlfn.XLOOKUP(C417, $U$1:$U416, $W$1:$W416, E417, 0, -1)</f>
        <v>1515.1384034374826</v>
      </c>
      <c r="H417">
        <f>Schedule!F417</f>
        <v>2.2471910112359699E-2</v>
      </c>
      <c r="I417" t="str">
        <f>IF(ISBLANK(Games!D417), "", Games!D417)</f>
        <v/>
      </c>
      <c r="J417" t="str">
        <f>IF(ISBLANK(Games!E417), "", Games!E417)</f>
        <v/>
      </c>
      <c r="K417" t="str">
        <f>IF(ISBLANK(Games!D417), "",VLOOKUP(I417, 'Pitchers Pre-Season'!$B$2:$X$790, 23, FALSE))</f>
        <v/>
      </c>
      <c r="L417" t="str">
        <f>IF(ISBLANK(Games!E417), "",VLOOKUP(J417, 'Pitchers Pre-Season'!$B$2:$X$790, 23, FALSE))</f>
        <v/>
      </c>
      <c r="M417">
        <f>IF(ISBLANK(Games!D417), Calc!F417, F417+K417)</f>
        <v>1518.2292368487947</v>
      </c>
      <c r="N417">
        <f>IF(ISBLANK(Games!E417), Calc!G417, G417+L417)</f>
        <v>1515.1384034374826</v>
      </c>
      <c r="O417" s="1">
        <f t="shared" si="42"/>
        <v>0.51568390455425495</v>
      </c>
      <c r="P417" s="1">
        <f t="shared" si="43"/>
        <v>0.48431609544574511</v>
      </c>
      <c r="Q417" s="3" t="str">
        <f>Games!N417</f>
        <v/>
      </c>
      <c r="R417" s="1" t="str">
        <f t="shared" si="44"/>
        <v/>
      </c>
      <c r="S417" s="1" t="str">
        <f>IF(ISBLANK(Games!L417), "",IF(Q417=B417, C417, B417))</f>
        <v/>
      </c>
      <c r="T417" s="1" t="str">
        <f t="shared" si="45"/>
        <v>SEA</v>
      </c>
      <c r="U417" s="1" t="str">
        <f t="shared" si="46"/>
        <v>ARI</v>
      </c>
      <c r="V417" s="1">
        <f t="shared" si="47"/>
        <v>1518.2292368487947</v>
      </c>
      <c r="W417" s="1">
        <f t="shared" si="48"/>
        <v>1515.1384034374826</v>
      </c>
    </row>
    <row r="418" spans="1:23" x14ac:dyDescent="0.45">
      <c r="A418" t="str">
        <f>Schedule!A418</f>
        <v>2024-04-28</v>
      </c>
      <c r="B418" t="str">
        <f>Schedule!B418</f>
        <v>BAL</v>
      </c>
      <c r="C418" t="str">
        <f>Schedule!C418</f>
        <v>OAK</v>
      </c>
      <c r="D418">
        <f>Schedule!D418</f>
        <v>1535.1075395159701</v>
      </c>
      <c r="E418">
        <f>Schedule!E418</f>
        <v>1427.1354796158</v>
      </c>
      <c r="F418" cm="1">
        <f t="array" ref="F418">_xlfn.XLOOKUP(B418, $T$1:$T417, $V$1:$V417, D418, 0, -1)</f>
        <v>1527.1786991040578</v>
      </c>
      <c r="G418" cm="1">
        <f t="array" ref="G418">_xlfn.XLOOKUP(C418, $U$1:$U417, $W$1:$W417, E418, 0, -1)</f>
        <v>1422.9458950386379</v>
      </c>
      <c r="H418">
        <f>Schedule!F418</f>
        <v>2.1739130434782698E-2</v>
      </c>
      <c r="I418" t="str">
        <f>IF(ISBLANK(Games!D418), "", Games!D418)</f>
        <v/>
      </c>
      <c r="J418" t="str">
        <f>IF(ISBLANK(Games!E418), "", Games!E418)</f>
        <v/>
      </c>
      <c r="K418" t="str">
        <f>IF(ISBLANK(Games!D418), "",VLOOKUP(I418, 'Pitchers Pre-Season'!$B$2:$X$790, 23, FALSE))</f>
        <v/>
      </c>
      <c r="L418" t="str">
        <f>IF(ISBLANK(Games!E418), "",VLOOKUP(J418, 'Pitchers Pre-Season'!$B$2:$X$790, 23, FALSE))</f>
        <v/>
      </c>
      <c r="M418">
        <f>IF(ISBLANK(Games!D418), Calc!F418, F418+K418)</f>
        <v>1527.1786991040578</v>
      </c>
      <c r="N418">
        <f>IF(ISBLANK(Games!E418), Calc!G418, G418+L418)</f>
        <v>1422.9458950386379</v>
      </c>
      <c r="O418" s="1">
        <f t="shared" si="42"/>
        <v>0.6565286745267237</v>
      </c>
      <c r="P418" s="1">
        <f t="shared" si="43"/>
        <v>0.34347132547327625</v>
      </c>
      <c r="Q418" s="3" t="str">
        <f>Games!N418</f>
        <v/>
      </c>
      <c r="R418" s="1" t="str">
        <f t="shared" si="44"/>
        <v/>
      </c>
      <c r="S418" s="1" t="str">
        <f>IF(ISBLANK(Games!L418), "",IF(Q418=B418, C418, B418))</f>
        <v/>
      </c>
      <c r="T418" s="1" t="str">
        <f t="shared" si="45"/>
        <v>BAL</v>
      </c>
      <c r="U418" s="1" t="str">
        <f t="shared" si="46"/>
        <v>OAK</v>
      </c>
      <c r="V418" s="1">
        <f t="shared" si="47"/>
        <v>1527.1786991040578</v>
      </c>
      <c r="W418" s="1">
        <f t="shared" si="48"/>
        <v>1422.9458950386379</v>
      </c>
    </row>
    <row r="419" spans="1:23" x14ac:dyDescent="0.45">
      <c r="A419" t="str">
        <f>Schedule!A419</f>
        <v>2024-04-28</v>
      </c>
      <c r="B419" t="str">
        <f>Schedule!B419</f>
        <v>ATL</v>
      </c>
      <c r="C419" t="str">
        <f>Schedule!C419</f>
        <v>CLE</v>
      </c>
      <c r="D419">
        <f>Schedule!D419</f>
        <v>1590.545270505</v>
      </c>
      <c r="E419">
        <f>Schedule!E419</f>
        <v>1503.8938502056101</v>
      </c>
      <c r="F419" cm="1">
        <f t="array" ref="F419">_xlfn.XLOOKUP(B419, $T$1:$T418, $V$1:$V418, D419, 0, -1)</f>
        <v>1593.2508682491175</v>
      </c>
      <c r="G419" cm="1">
        <f t="array" ref="G419">_xlfn.XLOOKUP(C419, $U$1:$U418, $W$1:$W418, E419, 0, -1)</f>
        <v>1521.3210808926906</v>
      </c>
      <c r="H419">
        <f>Schedule!F419</f>
        <v>4.3902439024390297E-2</v>
      </c>
      <c r="I419" t="str">
        <f>IF(ISBLANK(Games!D419), "", Games!D419)</f>
        <v/>
      </c>
      <c r="J419" t="str">
        <f>IF(ISBLANK(Games!E419), "", Games!E419)</f>
        <v/>
      </c>
      <c r="K419" t="str">
        <f>IF(ISBLANK(Games!D419), "",VLOOKUP(I419, 'Pitchers Pre-Season'!$B$2:$X$790, 23, FALSE))</f>
        <v/>
      </c>
      <c r="L419" t="str">
        <f>IF(ISBLANK(Games!E419), "",VLOOKUP(J419, 'Pitchers Pre-Season'!$B$2:$X$790, 23, FALSE))</f>
        <v/>
      </c>
      <c r="M419">
        <f>IF(ISBLANK(Games!D419), Calc!F419, F419+K419)</f>
        <v>1593.2508682491175</v>
      </c>
      <c r="N419">
        <f>IF(ISBLANK(Games!E419), Calc!G419, G419+L419)</f>
        <v>1521.3210808926906</v>
      </c>
      <c r="O419" s="1">
        <f t="shared" si="42"/>
        <v>0.62401248267076259</v>
      </c>
      <c r="P419" s="1">
        <f t="shared" si="43"/>
        <v>0.37598751732923746</v>
      </c>
      <c r="Q419" s="3" t="str">
        <f>Games!N419</f>
        <v/>
      </c>
      <c r="R419" s="1" t="str">
        <f t="shared" si="44"/>
        <v/>
      </c>
      <c r="S419" s="1" t="str">
        <f>IF(ISBLANK(Games!L419), "",IF(Q419=B419, C419, B419))</f>
        <v/>
      </c>
      <c r="T419" s="1" t="str">
        <f t="shared" si="45"/>
        <v>ATL</v>
      </c>
      <c r="U419" s="1" t="str">
        <f t="shared" si="46"/>
        <v>CLE</v>
      </c>
      <c r="V419" s="1">
        <f t="shared" si="47"/>
        <v>1593.2508682491175</v>
      </c>
      <c r="W419" s="1">
        <f t="shared" si="48"/>
        <v>1521.3210808926906</v>
      </c>
    </row>
    <row r="420" spans="1:23" x14ac:dyDescent="0.45">
      <c r="A420" t="str">
        <f>Schedule!A420</f>
        <v>2024-04-28</v>
      </c>
      <c r="B420" t="str">
        <f>Schedule!B420</f>
        <v>TOR</v>
      </c>
      <c r="C420" t="str">
        <f>Schedule!C420</f>
        <v>LAD</v>
      </c>
      <c r="D420">
        <f>Schedule!D420</f>
        <v>1536.86484917293</v>
      </c>
      <c r="E420">
        <f>Schedule!E420</f>
        <v>1588.6730971234199</v>
      </c>
      <c r="F420" cm="1">
        <f t="array" ref="F420">_xlfn.XLOOKUP(B420, $T$1:$T419, $V$1:$V419, D420, 0, -1)</f>
        <v>1536.86484917293</v>
      </c>
      <c r="G420" cm="1">
        <f t="array" ref="G420">_xlfn.XLOOKUP(C420, $U$1:$U419, $W$1:$W419, E420, 0, -1)</f>
        <v>1587.2549754385982</v>
      </c>
      <c r="H420">
        <f>Schedule!F420</f>
        <v>-5.5248618784530601E-3</v>
      </c>
      <c r="I420" t="str">
        <f>IF(ISBLANK(Games!D420), "", Games!D420)</f>
        <v/>
      </c>
      <c r="J420" t="str">
        <f>IF(ISBLANK(Games!E420), "", Games!E420)</f>
        <v/>
      </c>
      <c r="K420" t="str">
        <f>IF(ISBLANK(Games!D420), "",VLOOKUP(I420, 'Pitchers Pre-Season'!$B$2:$X$790, 23, FALSE))</f>
        <v/>
      </c>
      <c r="L420" t="str">
        <f>IF(ISBLANK(Games!E420), "",VLOOKUP(J420, 'Pitchers Pre-Season'!$B$2:$X$790, 23, FALSE))</f>
        <v/>
      </c>
      <c r="M420">
        <f>IF(ISBLANK(Games!D420), Calc!F420, F420+K420)</f>
        <v>1536.86484917293</v>
      </c>
      <c r="N420">
        <f>IF(ISBLANK(Games!E420), Calc!G420, G420+L420)</f>
        <v>1587.2549754385982</v>
      </c>
      <c r="O420" s="1">
        <f t="shared" si="42"/>
        <v>0.42522457228546506</v>
      </c>
      <c r="P420" s="1">
        <f t="shared" si="43"/>
        <v>0.57477542771453505</v>
      </c>
      <c r="Q420" s="3" t="str">
        <f>Games!N420</f>
        <v/>
      </c>
      <c r="R420" s="1" t="str">
        <f t="shared" si="44"/>
        <v/>
      </c>
      <c r="S420" s="1" t="str">
        <f>IF(ISBLANK(Games!L420), "",IF(Q420=B420, C420, B420))</f>
        <v/>
      </c>
      <c r="T420" s="1" t="str">
        <f t="shared" si="45"/>
        <v>TOR</v>
      </c>
      <c r="U420" s="1" t="str">
        <f t="shared" si="46"/>
        <v>LAD</v>
      </c>
      <c r="V420" s="1">
        <f t="shared" si="47"/>
        <v>1536.86484917293</v>
      </c>
      <c r="W420" s="1">
        <f t="shared" si="48"/>
        <v>1587.2549754385982</v>
      </c>
    </row>
    <row r="421" spans="1:23" x14ac:dyDescent="0.45">
      <c r="A421" t="str">
        <f>Schedule!A421</f>
        <v>2024-04-28</v>
      </c>
      <c r="B421" t="str">
        <f>Schedule!B421</f>
        <v>DET</v>
      </c>
      <c r="C421" t="str">
        <f>Schedule!C421</f>
        <v>KCR</v>
      </c>
      <c r="D421">
        <f>Schedule!D421</f>
        <v>1477.56939209144</v>
      </c>
      <c r="E421">
        <f>Schedule!E421</f>
        <v>1455.5883504191299</v>
      </c>
      <c r="F421" cm="1">
        <f t="array" ref="F421">_xlfn.XLOOKUP(B421, $T$1:$T420, $V$1:$V420, D421, 0, -1)</f>
        <v>1481.7589766686021</v>
      </c>
      <c r="G421" cm="1">
        <f t="array" ref="G421">_xlfn.XLOOKUP(C421, $U$1:$U420, $W$1:$W420, E421, 0, -1)</f>
        <v>1465.2610239810729</v>
      </c>
      <c r="H421">
        <f>Schedule!F421</f>
        <v>7.6687116564418296E-3</v>
      </c>
      <c r="I421" t="str">
        <f>IF(ISBLANK(Games!D421), "", Games!D421)</f>
        <v/>
      </c>
      <c r="J421" t="str">
        <f>IF(ISBLANK(Games!E421), "", Games!E421)</f>
        <v/>
      </c>
      <c r="K421" t="str">
        <f>IF(ISBLANK(Games!D421), "",VLOOKUP(I421, 'Pitchers Pre-Season'!$B$2:$X$790, 23, FALSE))</f>
        <v/>
      </c>
      <c r="L421" t="str">
        <f>IF(ISBLANK(Games!E421), "",VLOOKUP(J421, 'Pitchers Pre-Season'!$B$2:$X$790, 23, FALSE))</f>
        <v/>
      </c>
      <c r="M421">
        <f>IF(ISBLANK(Games!D421), Calc!F421, F421+K421)</f>
        <v>1481.7589766686021</v>
      </c>
      <c r="N421">
        <f>IF(ISBLANK(Games!E421), Calc!G421, G421+L421)</f>
        <v>1465.2610239810729</v>
      </c>
      <c r="O421" s="1">
        <f t="shared" si="42"/>
        <v>0.52755898938246215</v>
      </c>
      <c r="P421" s="1">
        <f t="shared" si="43"/>
        <v>0.47244101061753779</v>
      </c>
      <c r="Q421" s="3" t="str">
        <f>Games!N421</f>
        <v/>
      </c>
      <c r="R421" s="1" t="str">
        <f t="shared" si="44"/>
        <v/>
      </c>
      <c r="S421" s="1" t="str">
        <f>IF(ISBLANK(Games!L421), "",IF(Q421=B421, C421, B421))</f>
        <v/>
      </c>
      <c r="T421" s="1" t="str">
        <f t="shared" si="45"/>
        <v>DET</v>
      </c>
      <c r="U421" s="1" t="str">
        <f t="shared" si="46"/>
        <v>KCR</v>
      </c>
      <c r="V421" s="1">
        <f t="shared" si="47"/>
        <v>1481.7589766686021</v>
      </c>
      <c r="W421" s="1">
        <f t="shared" si="48"/>
        <v>1465.2610239810729</v>
      </c>
    </row>
    <row r="422" spans="1:23" x14ac:dyDescent="0.45">
      <c r="A422" t="str">
        <f>Schedule!A422</f>
        <v>2024-04-28</v>
      </c>
      <c r="B422" t="str">
        <f>Schedule!B422</f>
        <v>NYM</v>
      </c>
      <c r="C422" t="str">
        <f>Schedule!C422</f>
        <v>STL</v>
      </c>
      <c r="D422">
        <f>Schedule!D422</f>
        <v>1505.1761432511801</v>
      </c>
      <c r="E422">
        <f>Schedule!E422</f>
        <v>1506.4629567151301</v>
      </c>
      <c r="F422" cm="1">
        <f t="array" ref="F422">_xlfn.XLOOKUP(B422, $T$1:$T421, $V$1:$V421, D422, 0, -1)</f>
        <v>1483.2891783762693</v>
      </c>
      <c r="G422" cm="1">
        <f t="array" ref="G422">_xlfn.XLOOKUP(C422, $U$1:$U421, $W$1:$W421, E422, 0, -1)</f>
        <v>1507.9516916859375</v>
      </c>
      <c r="H422">
        <f>Schedule!F422</f>
        <v>0.102272727272727</v>
      </c>
      <c r="I422" t="str">
        <f>IF(ISBLANK(Games!D422), "", Games!D422)</f>
        <v/>
      </c>
      <c r="J422" t="str">
        <f>IF(ISBLANK(Games!E422), "", Games!E422)</f>
        <v/>
      </c>
      <c r="K422" t="str">
        <f>IF(ISBLANK(Games!D422), "",VLOOKUP(I422, 'Pitchers Pre-Season'!$B$2:$X$790, 23, FALSE))</f>
        <v/>
      </c>
      <c r="L422" t="str">
        <f>IF(ISBLANK(Games!E422), "",VLOOKUP(J422, 'Pitchers Pre-Season'!$B$2:$X$790, 23, FALSE))</f>
        <v/>
      </c>
      <c r="M422">
        <f>IF(ISBLANK(Games!D422), Calc!F422, F422+K422)</f>
        <v>1483.2891783762693</v>
      </c>
      <c r="N422">
        <f>IF(ISBLANK(Games!E422), Calc!G422, G422+L422)</f>
        <v>1507.9516916859375</v>
      </c>
      <c r="O422" s="1">
        <f t="shared" si="42"/>
        <v>0.51570364661273593</v>
      </c>
      <c r="P422" s="1">
        <f t="shared" si="43"/>
        <v>0.48429635338726401</v>
      </c>
      <c r="Q422" s="3" t="str">
        <f>Games!N422</f>
        <v/>
      </c>
      <c r="R422" s="1" t="str">
        <f t="shared" si="44"/>
        <v/>
      </c>
      <c r="S422" s="1" t="str">
        <f>IF(ISBLANK(Games!L422), "",IF(Q422=B422, C422, B422))</f>
        <v/>
      </c>
      <c r="T422" s="1" t="str">
        <f t="shared" si="45"/>
        <v>NYM</v>
      </c>
      <c r="U422" s="1" t="str">
        <f t="shared" si="46"/>
        <v>STL</v>
      </c>
      <c r="V422" s="1">
        <f t="shared" si="47"/>
        <v>1483.2891783762693</v>
      </c>
      <c r="W422" s="1">
        <f t="shared" si="48"/>
        <v>1507.9516916859375</v>
      </c>
    </row>
    <row r="423" spans="1:23" x14ac:dyDescent="0.45">
      <c r="A423" t="str">
        <f>Schedule!A423</f>
        <v>2024-04-28</v>
      </c>
      <c r="B423" t="str">
        <f>Schedule!B423</f>
        <v>MIA</v>
      </c>
      <c r="C423" t="str">
        <f>Schedule!C423</f>
        <v>WAS</v>
      </c>
      <c r="D423">
        <f>Schedule!D423</f>
        <v>1488.4482383178499</v>
      </c>
      <c r="E423">
        <f>Schedule!E423</f>
        <v>1422.7330514932301</v>
      </c>
      <c r="F423" cm="1">
        <f t="array" ref="F423">_xlfn.XLOOKUP(B423, $T$1:$T422, $V$1:$V422, D423, 0, -1)</f>
        <v>1453.0099819148713</v>
      </c>
      <c r="G423" cm="1">
        <f t="array" ref="G423">_xlfn.XLOOKUP(C423, $U$1:$U422, $W$1:$W422, E423, 0, -1)</f>
        <v>1420.7057667976087</v>
      </c>
      <c r="H423">
        <f>Schedule!F423</f>
        <v>4.5751633986928102E-2</v>
      </c>
      <c r="I423" t="str">
        <f>IF(ISBLANK(Games!D423), "", Games!D423)</f>
        <v/>
      </c>
      <c r="J423" t="str">
        <f>IF(ISBLANK(Games!E423), "", Games!E423)</f>
        <v/>
      </c>
      <c r="K423" t="str">
        <f>IF(ISBLANK(Games!D423), "",VLOOKUP(I423, 'Pitchers Pre-Season'!$B$2:$X$790, 23, FALSE))</f>
        <v/>
      </c>
      <c r="L423" t="str">
        <f>IF(ISBLANK(Games!E423), "",VLOOKUP(J423, 'Pitchers Pre-Season'!$B$2:$X$790, 23, FALSE))</f>
        <v/>
      </c>
      <c r="M423">
        <f>IF(ISBLANK(Games!D423), Calc!F423, F423+K423)</f>
        <v>1453.0099819148713</v>
      </c>
      <c r="N423">
        <f>IF(ISBLANK(Games!E423), Calc!G423, G423+L423)</f>
        <v>1420.7057667976087</v>
      </c>
      <c r="O423" s="1">
        <f t="shared" si="42"/>
        <v>0.56923181252466659</v>
      </c>
      <c r="P423" s="1">
        <f t="shared" si="43"/>
        <v>0.43076818747533346</v>
      </c>
      <c r="Q423" s="3" t="str">
        <f>Games!N423</f>
        <v/>
      </c>
      <c r="R423" s="1" t="str">
        <f t="shared" si="44"/>
        <v/>
      </c>
      <c r="S423" s="1" t="str">
        <f>IF(ISBLANK(Games!L423), "",IF(Q423=B423, C423, B423))</f>
        <v/>
      </c>
      <c r="T423" s="1" t="str">
        <f t="shared" si="45"/>
        <v>MIA</v>
      </c>
      <c r="U423" s="1" t="str">
        <f t="shared" si="46"/>
        <v>WAS</v>
      </c>
      <c r="V423" s="1">
        <f t="shared" si="47"/>
        <v>1453.0099819148713</v>
      </c>
      <c r="W423" s="1">
        <f t="shared" si="48"/>
        <v>1420.7057667976087</v>
      </c>
    </row>
    <row r="424" spans="1:23" x14ac:dyDescent="0.45">
      <c r="A424" t="str">
        <f>Schedule!A424</f>
        <v>2024-04-28</v>
      </c>
      <c r="B424" t="str">
        <f>Schedule!B424</f>
        <v>CHW</v>
      </c>
      <c r="C424" t="str">
        <f>Schedule!C424</f>
        <v>TBR</v>
      </c>
      <c r="D424">
        <f>Schedule!D424</f>
        <v>1433.33420073452</v>
      </c>
      <c r="E424">
        <f>Schedule!E424</f>
        <v>1537.2568075547799</v>
      </c>
      <c r="F424" cm="1">
        <f t="array" ref="F424">_xlfn.XLOOKUP(B424, $T$1:$T423, $V$1:$V423, D424, 0, -1)</f>
        <v>1426.513159308995</v>
      </c>
      <c r="G424" cm="1">
        <f t="array" ref="G424">_xlfn.XLOOKUP(C424, $U$1:$U423, $W$1:$W423, E424, 0, -1)</f>
        <v>1532.6622500113572</v>
      </c>
      <c r="H424">
        <f>Schedule!F424</f>
        <v>-4.2253521126760597E-2</v>
      </c>
      <c r="I424" t="str">
        <f>IF(ISBLANK(Games!D424), "", Games!D424)</f>
        <v/>
      </c>
      <c r="J424" t="str">
        <f>IF(ISBLANK(Games!E424), "", Games!E424)</f>
        <v/>
      </c>
      <c r="K424" t="str">
        <f>IF(ISBLANK(Games!D424), "",VLOOKUP(I424, 'Pitchers Pre-Season'!$B$2:$X$790, 23, FALSE))</f>
        <v/>
      </c>
      <c r="L424" t="str">
        <f>IF(ISBLANK(Games!E424), "",VLOOKUP(J424, 'Pitchers Pre-Season'!$B$2:$X$790, 23, FALSE))</f>
        <v/>
      </c>
      <c r="M424">
        <f>IF(ISBLANK(Games!D424), Calc!F424, F424+K424)</f>
        <v>1426.513159308995</v>
      </c>
      <c r="N424">
        <f>IF(ISBLANK(Games!E424), Calc!G424, G424+L424)</f>
        <v>1532.6622500113572</v>
      </c>
      <c r="O424" s="1">
        <f t="shared" si="42"/>
        <v>0.3306944867560736</v>
      </c>
      <c r="P424" s="1">
        <f t="shared" si="43"/>
        <v>0.6693055132439264</v>
      </c>
      <c r="Q424" s="3" t="str">
        <f>Games!N424</f>
        <v/>
      </c>
      <c r="R424" s="1" t="str">
        <f t="shared" si="44"/>
        <v/>
      </c>
      <c r="S424" s="1" t="str">
        <f>IF(ISBLANK(Games!L424), "",IF(Q424=B424, C424, B424))</f>
        <v/>
      </c>
      <c r="T424" s="1" t="str">
        <f t="shared" si="45"/>
        <v>CHW</v>
      </c>
      <c r="U424" s="1" t="str">
        <f t="shared" si="46"/>
        <v>TBR</v>
      </c>
      <c r="V424" s="1">
        <f t="shared" si="47"/>
        <v>1426.513159308995</v>
      </c>
      <c r="W424" s="1">
        <f t="shared" si="48"/>
        <v>1532.6622500113572</v>
      </c>
    </row>
    <row r="425" spans="1:23" x14ac:dyDescent="0.45">
      <c r="A425" t="str">
        <f>Schedule!A425</f>
        <v>2024-04-28</v>
      </c>
      <c r="B425" t="str">
        <f>Schedule!B425</f>
        <v>MIL</v>
      </c>
      <c r="C425" t="str">
        <f>Schedule!C425</f>
        <v>NYY</v>
      </c>
      <c r="D425">
        <f>Schedule!D425</f>
        <v>1511.74507850229</v>
      </c>
      <c r="E425">
        <f>Schedule!E425</f>
        <v>1539.4562396036399</v>
      </c>
      <c r="F425" cm="1">
        <f t="array" ref="F425">_xlfn.XLOOKUP(B425, $T$1:$T424, $V$1:$V424, D425, 0, -1)</f>
        <v>1516.6563185214643</v>
      </c>
      <c r="G425" cm="1">
        <f t="array" ref="G425">_xlfn.XLOOKUP(C425, $U$1:$U424, $W$1:$W424, E425, 0, -1)</f>
        <v>1562.9327852564061</v>
      </c>
      <c r="H425">
        <f>Schedule!F425</f>
        <v>6.7415730337078705E-2</v>
      </c>
      <c r="I425" t="str">
        <f>IF(ISBLANK(Games!D425), "", Games!D425)</f>
        <v/>
      </c>
      <c r="J425" t="str">
        <f>IF(ISBLANK(Games!E425), "", Games!E425)</f>
        <v/>
      </c>
      <c r="K425" t="str">
        <f>IF(ISBLANK(Games!D425), "",VLOOKUP(I425, 'Pitchers Pre-Season'!$B$2:$X$790, 23, FALSE))</f>
        <v/>
      </c>
      <c r="L425" t="str">
        <f>IF(ISBLANK(Games!E425), "",VLOOKUP(J425, 'Pitchers Pre-Season'!$B$2:$X$790, 23, FALSE))</f>
        <v/>
      </c>
      <c r="M425">
        <f>IF(ISBLANK(Games!D425), Calc!F425, F425+K425)</f>
        <v>1516.6563185214643</v>
      </c>
      <c r="N425">
        <f>IF(ISBLANK(Games!E425), Calc!G425, G425+L425)</f>
        <v>1562.9327852564061</v>
      </c>
      <c r="O425" s="1">
        <f t="shared" si="42"/>
        <v>0.46750172919377658</v>
      </c>
      <c r="P425" s="1">
        <f t="shared" si="43"/>
        <v>0.53249827080622336</v>
      </c>
      <c r="Q425" s="3" t="str">
        <f>Games!N425</f>
        <v/>
      </c>
      <c r="R425" s="1" t="str">
        <f t="shared" si="44"/>
        <v/>
      </c>
      <c r="S425" s="1" t="str">
        <f>IF(ISBLANK(Games!L425), "",IF(Q425=B425, C425, B425))</f>
        <v/>
      </c>
      <c r="T425" s="1" t="str">
        <f t="shared" si="45"/>
        <v>MIL</v>
      </c>
      <c r="U425" s="1" t="str">
        <f t="shared" si="46"/>
        <v>NYY</v>
      </c>
      <c r="V425" s="1">
        <f t="shared" si="47"/>
        <v>1516.6563185214643</v>
      </c>
      <c r="W425" s="1">
        <f t="shared" si="48"/>
        <v>1562.9327852564061</v>
      </c>
    </row>
    <row r="426" spans="1:23" x14ac:dyDescent="0.45">
      <c r="A426" t="str">
        <f>Schedule!A426</f>
        <v>2024-04-28</v>
      </c>
      <c r="B426" t="str">
        <f>Schedule!B426</f>
        <v>TEX</v>
      </c>
      <c r="C426" t="str">
        <f>Schedule!C426</f>
        <v>CIN</v>
      </c>
      <c r="D426">
        <f>Schedule!D426</f>
        <v>1527.6277566730801</v>
      </c>
      <c r="E426">
        <f>Schedule!E426</f>
        <v>1496.2510574284499</v>
      </c>
      <c r="F426" cm="1">
        <f t="array" ref="F426">_xlfn.XLOOKUP(B426, $T$1:$T425, $V$1:$V425, D426, 0, -1)</f>
        <v>1535.7428778604465</v>
      </c>
      <c r="G426" cm="1">
        <f t="array" ref="G426">_xlfn.XLOOKUP(C426, $U$1:$U425, $W$1:$W425, E426, 0, -1)</f>
        <v>1513.6155661274754</v>
      </c>
      <c r="H426">
        <f>Schedule!F426</f>
        <v>6.3291139240506306E-2</v>
      </c>
      <c r="I426" t="str">
        <f>IF(ISBLANK(Games!D426), "", Games!D426)</f>
        <v/>
      </c>
      <c r="J426" t="str">
        <f>IF(ISBLANK(Games!E426), "", Games!E426)</f>
        <v/>
      </c>
      <c r="K426" t="str">
        <f>IF(ISBLANK(Games!D426), "",VLOOKUP(I426, 'Pitchers Pre-Season'!$B$2:$X$790, 23, FALSE))</f>
        <v/>
      </c>
      <c r="L426" t="str">
        <f>IF(ISBLANK(Games!E426), "",VLOOKUP(J426, 'Pitchers Pre-Season'!$B$2:$X$790, 23, FALSE))</f>
        <v/>
      </c>
      <c r="M426">
        <f>IF(ISBLANK(Games!D426), Calc!F426, F426+K426)</f>
        <v>1535.7428778604465</v>
      </c>
      <c r="N426">
        <f>IF(ISBLANK(Games!E426), Calc!G426, G426+L426)</f>
        <v>1513.6155661274754</v>
      </c>
      <c r="O426" s="1">
        <f t="shared" si="42"/>
        <v>0.56344634686568518</v>
      </c>
      <c r="P426" s="1">
        <f t="shared" si="43"/>
        <v>0.43655365313431477</v>
      </c>
      <c r="Q426" s="3" t="str">
        <f>Games!N426</f>
        <v/>
      </c>
      <c r="R426" s="1" t="str">
        <f t="shared" si="44"/>
        <v/>
      </c>
      <c r="S426" s="1" t="str">
        <f>IF(ISBLANK(Games!L426), "",IF(Q426=B426, C426, B426))</f>
        <v/>
      </c>
      <c r="T426" s="1" t="str">
        <f t="shared" si="45"/>
        <v>TEX</v>
      </c>
      <c r="U426" s="1" t="str">
        <f t="shared" si="46"/>
        <v>CIN</v>
      </c>
      <c r="V426" s="1">
        <f t="shared" si="47"/>
        <v>1535.7428778604465</v>
      </c>
      <c r="W426" s="1">
        <f t="shared" si="48"/>
        <v>1513.6155661274754</v>
      </c>
    </row>
    <row r="427" spans="1:23" x14ac:dyDescent="0.45">
      <c r="A427" t="str">
        <f>Schedule!A427</f>
        <v>2024-04-28</v>
      </c>
      <c r="B427" t="str">
        <f>Schedule!B427</f>
        <v>COL</v>
      </c>
      <c r="C427" t="str">
        <f>Schedule!C427</f>
        <v>HOU</v>
      </c>
      <c r="D427">
        <f>Schedule!D427</f>
        <v>1418.47649220432</v>
      </c>
      <c r="E427">
        <f>Schedule!E427</f>
        <v>1559.22207084247</v>
      </c>
      <c r="F427" cm="1">
        <f t="array" ref="F427">_xlfn.XLOOKUP(B427, $T$1:$T426, $V$1:$V426, D427, 0, -1)</f>
        <v>1423.0710497477428</v>
      </c>
      <c r="G427" cm="1">
        <f t="array" ref="G427">_xlfn.XLOOKUP(C427, $U$1:$U426, $W$1:$W426, E427, 0, -1)</f>
        <v>1554.1885466658973</v>
      </c>
      <c r="H427">
        <f>Schedule!F427</f>
        <v>0.22834645669291301</v>
      </c>
      <c r="I427" t="str">
        <f>IF(ISBLANK(Games!D427), "", Games!D427)</f>
        <v/>
      </c>
      <c r="J427" t="str">
        <f>IF(ISBLANK(Games!E427), "", Games!E427)</f>
        <v/>
      </c>
      <c r="K427" t="str">
        <f>IF(ISBLANK(Games!D427), "",VLOOKUP(I427, 'Pitchers Pre-Season'!$B$2:$X$790, 23, FALSE))</f>
        <v/>
      </c>
      <c r="L427" t="str">
        <f>IF(ISBLANK(Games!E427), "",VLOOKUP(J427, 'Pitchers Pre-Season'!$B$2:$X$790, 23, FALSE))</f>
        <v/>
      </c>
      <c r="M427">
        <f>IF(ISBLANK(Games!D427), Calc!F427, F427+K427)</f>
        <v>1423.0710497477428</v>
      </c>
      <c r="N427">
        <f>IF(ISBLANK(Games!E427), Calc!G427, G427+L427)</f>
        <v>1554.1885466658973</v>
      </c>
      <c r="O427" s="1">
        <f t="shared" si="42"/>
        <v>0.43395541036940544</v>
      </c>
      <c r="P427" s="1">
        <f t="shared" si="43"/>
        <v>0.56604458963059445</v>
      </c>
      <c r="Q427" s="3" t="str">
        <f>Games!N427</f>
        <v/>
      </c>
      <c r="R427" s="1" t="str">
        <f t="shared" si="44"/>
        <v/>
      </c>
      <c r="S427" s="1" t="str">
        <f>IF(ISBLANK(Games!L427), "",IF(Q427=B427, C427, B427))</f>
        <v/>
      </c>
      <c r="T427" s="1" t="str">
        <f t="shared" si="45"/>
        <v>COL</v>
      </c>
      <c r="U427" s="1" t="str">
        <f t="shared" si="46"/>
        <v>HOU</v>
      </c>
      <c r="V427" s="1">
        <f t="shared" si="47"/>
        <v>1423.0710497477428</v>
      </c>
      <c r="W427" s="1">
        <f t="shared" si="48"/>
        <v>1554.1885466658973</v>
      </c>
    </row>
    <row r="428" spans="1:23" x14ac:dyDescent="0.45">
      <c r="A428" t="str">
        <f>Schedule!A428</f>
        <v>2024-04-28</v>
      </c>
      <c r="B428" t="str">
        <f>Schedule!B428</f>
        <v>SFG</v>
      </c>
      <c r="C428" t="str">
        <f>Schedule!C428</f>
        <v>PIT</v>
      </c>
      <c r="D428">
        <f>Schedule!D428</f>
        <v>1501.1235706124401</v>
      </c>
      <c r="E428">
        <f>Schedule!E428</f>
        <v>1468.3919248330999</v>
      </c>
      <c r="F428" cm="1">
        <f t="array" ref="F428">_xlfn.XLOOKUP(B428, $T$1:$T427, $V$1:$V427, D428, 0, -1)</f>
        <v>1506.8907435815931</v>
      </c>
      <c r="G428" cm="1">
        <f t="array" ref="G428">_xlfn.XLOOKUP(C428, $U$1:$U427, $W$1:$W427, E428, 0, -1)</f>
        <v>1490.342604018655</v>
      </c>
      <c r="H428">
        <f>Schedule!F428</f>
        <v>0.1125</v>
      </c>
      <c r="I428" t="str">
        <f>IF(ISBLANK(Games!D428), "", Games!D428)</f>
        <v/>
      </c>
      <c r="J428" t="str">
        <f>IF(ISBLANK(Games!E428), "", Games!E428)</f>
        <v/>
      </c>
      <c r="K428" t="str">
        <f>IF(ISBLANK(Games!D428), "",VLOOKUP(I428, 'Pitchers Pre-Season'!$B$2:$X$790, 23, FALSE))</f>
        <v/>
      </c>
      <c r="L428" t="str">
        <f>IF(ISBLANK(Games!E428), "",VLOOKUP(J428, 'Pitchers Pre-Season'!$B$2:$X$790, 23, FALSE))</f>
        <v/>
      </c>
      <c r="M428">
        <f>IF(ISBLANK(Games!D428), Calc!F428, F428+K428)</f>
        <v>1506.8907435815931</v>
      </c>
      <c r="N428">
        <f>IF(ISBLANK(Games!E428), Calc!G428, G428+L428)</f>
        <v>1490.342604018655</v>
      </c>
      <c r="O428" s="1">
        <f t="shared" si="42"/>
        <v>0.5800466951702028</v>
      </c>
      <c r="P428" s="1">
        <f t="shared" si="43"/>
        <v>0.41995330482979715</v>
      </c>
      <c r="Q428" s="3" t="str">
        <f>Games!N428</f>
        <v/>
      </c>
      <c r="R428" s="1" t="str">
        <f t="shared" si="44"/>
        <v/>
      </c>
      <c r="S428" s="1" t="str">
        <f>IF(ISBLANK(Games!L428), "",IF(Q428=B428, C428, B428))</f>
        <v/>
      </c>
      <c r="T428" s="1" t="str">
        <f t="shared" si="45"/>
        <v>SFG</v>
      </c>
      <c r="U428" s="1" t="str">
        <f t="shared" si="46"/>
        <v>PIT</v>
      </c>
      <c r="V428" s="1">
        <f t="shared" si="47"/>
        <v>1506.8907435815931</v>
      </c>
      <c r="W428" s="1">
        <f t="shared" si="48"/>
        <v>1490.342604018655</v>
      </c>
    </row>
    <row r="429" spans="1:23" x14ac:dyDescent="0.45">
      <c r="A429" t="str">
        <f>Schedule!A429</f>
        <v>2024-04-28</v>
      </c>
      <c r="B429" t="str">
        <f>Schedule!B429</f>
        <v>LAA</v>
      </c>
      <c r="C429" t="str">
        <f>Schedule!C429</f>
        <v>MIN</v>
      </c>
      <c r="D429">
        <f>Schedule!D429</f>
        <v>1474.3085107648601</v>
      </c>
      <c r="E429">
        <f>Schedule!E429</f>
        <v>1535.44519643647</v>
      </c>
      <c r="F429" cm="1">
        <f t="array" ref="F429">_xlfn.XLOOKUP(B429, $T$1:$T428, $V$1:$V428, D429, 0, -1)</f>
        <v>1469.5882041455925</v>
      </c>
      <c r="G429" cm="1">
        <f t="array" ref="G429">_xlfn.XLOOKUP(C429, $U$1:$U428, $W$1:$W428, E429, 0, -1)</f>
        <v>1539.5424706464416</v>
      </c>
      <c r="H429">
        <f>Schedule!F429</f>
        <v>6.8493150684931406E-2</v>
      </c>
      <c r="I429" t="str">
        <f>IF(ISBLANK(Games!D429), "", Games!D429)</f>
        <v/>
      </c>
      <c r="J429" t="str">
        <f>IF(ISBLANK(Games!E429), "", Games!E429)</f>
        <v/>
      </c>
      <c r="K429" t="str">
        <f>IF(ISBLANK(Games!D429), "",VLOOKUP(I429, 'Pitchers Pre-Season'!$B$2:$X$790, 23, FALSE))</f>
        <v/>
      </c>
      <c r="L429" t="str">
        <f>IF(ISBLANK(Games!E429), "",VLOOKUP(J429, 'Pitchers Pre-Season'!$B$2:$X$790, 23, FALSE))</f>
        <v/>
      </c>
      <c r="M429">
        <f>IF(ISBLANK(Games!D429), Calc!F429, F429+K429)</f>
        <v>1469.5882041455925</v>
      </c>
      <c r="N429">
        <f>IF(ISBLANK(Games!E429), Calc!G429, G429+L429)</f>
        <v>1539.5424706464416</v>
      </c>
      <c r="O429" s="1">
        <f t="shared" si="42"/>
        <v>0.43491299511555359</v>
      </c>
      <c r="P429" s="1">
        <f t="shared" si="43"/>
        <v>0.56508700488444652</v>
      </c>
      <c r="Q429" s="3" t="str">
        <f>Games!N429</f>
        <v/>
      </c>
      <c r="R429" s="1" t="str">
        <f t="shared" si="44"/>
        <v/>
      </c>
      <c r="S429" s="1" t="str">
        <f>IF(ISBLANK(Games!L429), "",IF(Q429=B429, C429, B429))</f>
        <v/>
      </c>
      <c r="T429" s="1" t="str">
        <f t="shared" si="45"/>
        <v>LAA</v>
      </c>
      <c r="U429" s="1" t="str">
        <f t="shared" si="46"/>
        <v>MIN</v>
      </c>
      <c r="V429" s="1">
        <f t="shared" si="47"/>
        <v>1469.5882041455925</v>
      </c>
      <c r="W429" s="1">
        <f t="shared" si="48"/>
        <v>1539.5424706464416</v>
      </c>
    </row>
    <row r="430" spans="1:23" x14ac:dyDescent="0.45">
      <c r="A430" t="str">
        <f>Schedule!A430</f>
        <v>2024-04-28</v>
      </c>
      <c r="B430" t="str">
        <f>Schedule!B430</f>
        <v>SEA</v>
      </c>
      <c r="C430" t="str">
        <f>Schedule!C430</f>
        <v>ARI</v>
      </c>
      <c r="D430">
        <f>Schedule!D430</f>
        <v>1526.2027098211199</v>
      </c>
      <c r="E430">
        <f>Schedule!E430</f>
        <v>1517.8440011816001</v>
      </c>
      <c r="F430" cm="1">
        <f t="array" ref="F430">_xlfn.XLOOKUP(B430, $T$1:$T429, $V$1:$V429, D430, 0, -1)</f>
        <v>1518.2292368487947</v>
      </c>
      <c r="G430" cm="1">
        <f t="array" ref="G430">_xlfn.XLOOKUP(C430, $U$1:$U429, $W$1:$W429, E430, 0, -1)</f>
        <v>1515.1384034374826</v>
      </c>
      <c r="H430">
        <f>Schedule!F430</f>
        <v>2.2471910112359699E-2</v>
      </c>
      <c r="I430" t="str">
        <f>IF(ISBLANK(Games!D430), "", Games!D430)</f>
        <v/>
      </c>
      <c r="J430" t="str">
        <f>IF(ISBLANK(Games!E430), "", Games!E430)</f>
        <v/>
      </c>
      <c r="K430" t="str">
        <f>IF(ISBLANK(Games!D430), "",VLOOKUP(I430, 'Pitchers Pre-Season'!$B$2:$X$790, 23, FALSE))</f>
        <v/>
      </c>
      <c r="L430" t="str">
        <f>IF(ISBLANK(Games!E430), "",VLOOKUP(J430, 'Pitchers Pre-Season'!$B$2:$X$790, 23, FALSE))</f>
        <v/>
      </c>
      <c r="M430">
        <f>IF(ISBLANK(Games!D430), Calc!F430, F430+K430)</f>
        <v>1518.2292368487947</v>
      </c>
      <c r="N430">
        <f>IF(ISBLANK(Games!E430), Calc!G430, G430+L430)</f>
        <v>1515.1384034374826</v>
      </c>
      <c r="O430" s="1">
        <f t="shared" si="42"/>
        <v>0.51568390455425495</v>
      </c>
      <c r="P430" s="1">
        <f t="shared" si="43"/>
        <v>0.48431609544574511</v>
      </c>
      <c r="Q430" s="3" t="str">
        <f>Games!N430</f>
        <v/>
      </c>
      <c r="R430" s="1" t="str">
        <f t="shared" si="44"/>
        <v/>
      </c>
      <c r="S430" s="1" t="str">
        <f>IF(ISBLANK(Games!L430), "",IF(Q430=B430, C430, B430))</f>
        <v/>
      </c>
      <c r="T430" s="1" t="str">
        <f t="shared" si="45"/>
        <v>SEA</v>
      </c>
      <c r="U430" s="1" t="str">
        <f t="shared" si="46"/>
        <v>ARI</v>
      </c>
      <c r="V430" s="1">
        <f t="shared" si="47"/>
        <v>1518.2292368487947</v>
      </c>
      <c r="W430" s="1">
        <f t="shared" si="48"/>
        <v>1515.1384034374826</v>
      </c>
    </row>
    <row r="431" spans="1:23" x14ac:dyDescent="0.45">
      <c r="A431" t="str">
        <f>Schedule!A431</f>
        <v>2024-04-28</v>
      </c>
      <c r="B431" t="str">
        <f>Schedule!B431</f>
        <v>SDP</v>
      </c>
      <c r="C431" t="str">
        <f>Schedule!C431</f>
        <v>PHI</v>
      </c>
      <c r="D431">
        <f>Schedule!D431</f>
        <v>1513.7838452168801</v>
      </c>
      <c r="E431">
        <f>Schedule!E431</f>
        <v>1537.03223861109</v>
      </c>
      <c r="F431" cm="1">
        <f t="array" ref="F431">_xlfn.XLOOKUP(B431, $T$1:$T430, $V$1:$V430, D431, 0, -1)</f>
        <v>1502.9671207118124</v>
      </c>
      <c r="G431" cm="1">
        <f t="array" ref="G431">_xlfn.XLOOKUP(C431, $U$1:$U430, $W$1:$W430, E431, 0, -1)</f>
        <v>1539.4111659163295</v>
      </c>
      <c r="H431">
        <f>Schedule!F431</f>
        <v>2.9239766081871298E-2</v>
      </c>
      <c r="I431" t="str">
        <f>IF(ISBLANK(Games!D431), "", Games!D431)</f>
        <v/>
      </c>
      <c r="J431" t="str">
        <f>IF(ISBLANK(Games!E431), "", Games!E431)</f>
        <v/>
      </c>
      <c r="K431" t="str">
        <f>IF(ISBLANK(Games!D431), "",VLOOKUP(I431, 'Pitchers Pre-Season'!$B$2:$X$790, 23, FALSE))</f>
        <v/>
      </c>
      <c r="L431" t="str">
        <f>IF(ISBLANK(Games!E431), "",VLOOKUP(J431, 'Pitchers Pre-Season'!$B$2:$X$790, 23, FALSE))</f>
        <v/>
      </c>
      <c r="M431">
        <f>IF(ISBLANK(Games!D431), Calc!F431, F431+K431)</f>
        <v>1502.9671207118124</v>
      </c>
      <c r="N431">
        <f>IF(ISBLANK(Games!E431), Calc!G431, G431+L431)</f>
        <v>1539.4111659163295</v>
      </c>
      <c r="O431" s="1">
        <f t="shared" si="42"/>
        <v>0.46236419913248944</v>
      </c>
      <c r="P431" s="1">
        <f t="shared" si="43"/>
        <v>0.53763580086751062</v>
      </c>
      <c r="Q431" s="3" t="str">
        <f>Games!N431</f>
        <v/>
      </c>
      <c r="R431" s="1" t="str">
        <f t="shared" si="44"/>
        <v/>
      </c>
      <c r="S431" s="1" t="str">
        <f>IF(ISBLANK(Games!L431), "",IF(Q431=B431, C431, B431))</f>
        <v/>
      </c>
      <c r="T431" s="1" t="str">
        <f t="shared" si="45"/>
        <v>SDP</v>
      </c>
      <c r="U431" s="1" t="str">
        <f t="shared" si="46"/>
        <v>PHI</v>
      </c>
      <c r="V431" s="1">
        <f t="shared" si="47"/>
        <v>1502.9671207118124</v>
      </c>
      <c r="W431" s="1">
        <f t="shared" si="48"/>
        <v>1539.4111659163295</v>
      </c>
    </row>
    <row r="432" spans="1:23" x14ac:dyDescent="0.45">
      <c r="A432" t="str">
        <f>Schedule!A432</f>
        <v>2024-04-28</v>
      </c>
      <c r="B432" t="str">
        <f>Schedule!B432</f>
        <v>BOS</v>
      </c>
      <c r="C432" t="str">
        <f>Schedule!C432</f>
        <v>CHC</v>
      </c>
      <c r="D432">
        <f>Schedule!D432</f>
        <v>1500.26839934439</v>
      </c>
      <c r="E432">
        <f>Schedule!E432</f>
        <v>1514.0316812078199</v>
      </c>
      <c r="F432" cm="1">
        <f t="array" ref="F432">_xlfn.XLOOKUP(B432, $T$1:$T431, $V$1:$V431, D432, 0, -1)</f>
        <v>1500.26839934439</v>
      </c>
      <c r="G432" cm="1">
        <f t="array" ref="G432">_xlfn.XLOOKUP(C432, $U$1:$U431, $W$1:$W431, E432, 0, -1)</f>
        <v>1510.9500841970262</v>
      </c>
      <c r="H432">
        <f>Schedule!F432</f>
        <v>5.1282051282051398E-2</v>
      </c>
      <c r="I432" t="str">
        <f>IF(ISBLANK(Games!D432), "", Games!D432)</f>
        <v/>
      </c>
      <c r="J432" t="str">
        <f>IF(ISBLANK(Games!E432), "", Games!E432)</f>
        <v/>
      </c>
      <c r="K432" t="str">
        <f>IF(ISBLANK(Games!D432), "",VLOOKUP(I432, 'Pitchers Pre-Season'!$B$2:$X$790, 23, FALSE))</f>
        <v/>
      </c>
      <c r="L432" t="str">
        <f>IF(ISBLANK(Games!E432), "",VLOOKUP(J432, 'Pitchers Pre-Season'!$B$2:$X$790, 23, FALSE))</f>
        <v/>
      </c>
      <c r="M432">
        <f>IF(ISBLANK(Games!D432), Calc!F432, F432+K432)</f>
        <v>1500.26839934439</v>
      </c>
      <c r="N432">
        <f>IF(ISBLANK(Games!E432), Calc!G432, G432+L432)</f>
        <v>1510.9500841970262</v>
      </c>
      <c r="O432" s="1">
        <f t="shared" si="42"/>
        <v>0.51027368695893538</v>
      </c>
      <c r="P432" s="1">
        <f t="shared" si="43"/>
        <v>0.48972631304106456</v>
      </c>
      <c r="Q432" s="3" t="str">
        <f>Games!N432</f>
        <v/>
      </c>
      <c r="R432" s="1" t="str">
        <f t="shared" si="44"/>
        <v/>
      </c>
      <c r="S432" s="1" t="str">
        <f>IF(ISBLANK(Games!L432), "",IF(Q432=B432, C432, B432))</f>
        <v/>
      </c>
      <c r="T432" s="1" t="str">
        <f t="shared" si="45"/>
        <v>BOS</v>
      </c>
      <c r="U432" s="1" t="str">
        <f t="shared" si="46"/>
        <v>CHC</v>
      </c>
      <c r="V432" s="1">
        <f t="shared" si="47"/>
        <v>1500.26839934439</v>
      </c>
      <c r="W432" s="1">
        <f t="shared" si="48"/>
        <v>1510.9500841970262</v>
      </c>
    </row>
    <row r="433" spans="1:23" x14ac:dyDescent="0.45">
      <c r="A433" t="str">
        <f>Schedule!A433</f>
        <v>2024-04-29</v>
      </c>
      <c r="B433" t="str">
        <f>Schedule!B433</f>
        <v>BAL</v>
      </c>
      <c r="C433" t="str">
        <f>Schedule!C433</f>
        <v>NYY</v>
      </c>
      <c r="D433">
        <f>Schedule!D433</f>
        <v>1535.1075395159701</v>
      </c>
      <c r="E433">
        <f>Schedule!E433</f>
        <v>1539.4562396036399</v>
      </c>
      <c r="F433" cm="1">
        <f t="array" ref="F433">_xlfn.XLOOKUP(B433, $T$1:$T432, $V$1:$V432, D433, 0, -1)</f>
        <v>1527.1786991040578</v>
      </c>
      <c r="G433" cm="1">
        <f t="array" ref="G433">_xlfn.XLOOKUP(C433, $U$1:$U432, $W$1:$W432, E433, 0, -1)</f>
        <v>1562.9327852564061</v>
      </c>
      <c r="H433">
        <f>Schedule!F433</f>
        <v>2.1739130434782698E-2</v>
      </c>
      <c r="I433" t="str">
        <f>IF(ISBLANK(Games!D433), "", Games!D433)</f>
        <v/>
      </c>
      <c r="J433" t="str">
        <f>IF(ISBLANK(Games!E433), "", Games!E433)</f>
        <v/>
      </c>
      <c r="K433" t="str">
        <f>IF(ISBLANK(Games!D433), "",VLOOKUP(I433, 'Pitchers Pre-Season'!$B$2:$X$790, 23, FALSE))</f>
        <v/>
      </c>
      <c r="L433" t="str">
        <f>IF(ISBLANK(Games!E433), "",VLOOKUP(J433, 'Pitchers Pre-Season'!$B$2:$X$790, 23, FALSE))</f>
        <v/>
      </c>
      <c r="M433">
        <f>IF(ISBLANK(Games!D433), Calc!F433, F433+K433)</f>
        <v>1527.1786991040578</v>
      </c>
      <c r="N433">
        <f>IF(ISBLANK(Games!E433), Calc!G433, G433+L433)</f>
        <v>1562.9327852564061</v>
      </c>
      <c r="O433" s="1">
        <f t="shared" si="42"/>
        <v>0.4595961693666839</v>
      </c>
      <c r="P433" s="1">
        <f t="shared" si="43"/>
        <v>0.5404038306333161</v>
      </c>
      <c r="Q433" s="3" t="str">
        <f>Games!N433</f>
        <v/>
      </c>
      <c r="R433" s="1" t="str">
        <f t="shared" si="44"/>
        <v/>
      </c>
      <c r="S433" s="1" t="str">
        <f>IF(ISBLANK(Games!L433), "",IF(Q433=B433, C433, B433))</f>
        <v/>
      </c>
      <c r="T433" s="1" t="str">
        <f t="shared" si="45"/>
        <v>BAL</v>
      </c>
      <c r="U433" s="1" t="str">
        <f t="shared" si="46"/>
        <v>NYY</v>
      </c>
      <c r="V433" s="1">
        <f t="shared" si="47"/>
        <v>1527.1786991040578</v>
      </c>
      <c r="W433" s="1">
        <f t="shared" si="48"/>
        <v>1562.9327852564061</v>
      </c>
    </row>
    <row r="434" spans="1:23" x14ac:dyDescent="0.45">
      <c r="A434" t="str">
        <f>Schedule!A434</f>
        <v>2024-04-29</v>
      </c>
      <c r="B434" t="str">
        <f>Schedule!B434</f>
        <v>DET</v>
      </c>
      <c r="C434" t="str">
        <f>Schedule!C434</f>
        <v>STL</v>
      </c>
      <c r="D434">
        <f>Schedule!D434</f>
        <v>1477.56939209144</v>
      </c>
      <c r="E434">
        <f>Schedule!E434</f>
        <v>1506.4629567151301</v>
      </c>
      <c r="F434" cm="1">
        <f t="array" ref="F434">_xlfn.XLOOKUP(B434, $T$1:$T433, $V$1:$V433, D434, 0, -1)</f>
        <v>1481.7589766686021</v>
      </c>
      <c r="G434" cm="1">
        <f t="array" ref="G434">_xlfn.XLOOKUP(C434, $U$1:$U433, $W$1:$W433, E434, 0, -1)</f>
        <v>1507.9516916859375</v>
      </c>
      <c r="H434">
        <f>Schedule!F434</f>
        <v>7.6687116564418296E-3</v>
      </c>
      <c r="I434" t="str">
        <f>IF(ISBLANK(Games!D434), "", Games!D434)</f>
        <v/>
      </c>
      <c r="J434" t="str">
        <f>IF(ISBLANK(Games!E434), "", Games!E434)</f>
        <v/>
      </c>
      <c r="K434" t="str">
        <f>IF(ISBLANK(Games!D434), "",VLOOKUP(I434, 'Pitchers Pre-Season'!$B$2:$X$790, 23, FALSE))</f>
        <v/>
      </c>
      <c r="L434" t="str">
        <f>IF(ISBLANK(Games!E434), "",VLOOKUP(J434, 'Pitchers Pre-Season'!$B$2:$X$790, 23, FALSE))</f>
        <v/>
      </c>
      <c r="M434">
        <f>IF(ISBLANK(Games!D434), Calc!F434, F434+K434)</f>
        <v>1481.7589766686021</v>
      </c>
      <c r="N434">
        <f>IF(ISBLANK(Games!E434), Calc!G434, G434+L434)</f>
        <v>1507.9516916859375</v>
      </c>
      <c r="O434" s="1">
        <f t="shared" si="42"/>
        <v>0.46621125826758869</v>
      </c>
      <c r="P434" s="1">
        <f t="shared" si="43"/>
        <v>0.53378874173241131</v>
      </c>
      <c r="Q434" s="3" t="str">
        <f>Games!N434</f>
        <v/>
      </c>
      <c r="R434" s="1" t="str">
        <f t="shared" si="44"/>
        <v/>
      </c>
      <c r="S434" s="1" t="str">
        <f>IF(ISBLANK(Games!L434), "",IF(Q434=B434, C434, B434))</f>
        <v/>
      </c>
      <c r="T434" s="1" t="str">
        <f t="shared" si="45"/>
        <v>DET</v>
      </c>
      <c r="U434" s="1" t="str">
        <f t="shared" si="46"/>
        <v>STL</v>
      </c>
      <c r="V434" s="1">
        <f t="shared" si="47"/>
        <v>1481.7589766686021</v>
      </c>
      <c r="W434" s="1">
        <f t="shared" si="48"/>
        <v>1507.9516916859375</v>
      </c>
    </row>
    <row r="435" spans="1:23" x14ac:dyDescent="0.45">
      <c r="A435" t="str">
        <f>Schedule!A435</f>
        <v>2024-04-29</v>
      </c>
      <c r="B435" t="str">
        <f>Schedule!B435</f>
        <v>MIA</v>
      </c>
      <c r="C435" t="str">
        <f>Schedule!C435</f>
        <v>WAS</v>
      </c>
      <c r="D435">
        <f>Schedule!D435</f>
        <v>1488.4482383178499</v>
      </c>
      <c r="E435">
        <f>Schedule!E435</f>
        <v>1422.7330514932301</v>
      </c>
      <c r="F435" cm="1">
        <f t="array" ref="F435">_xlfn.XLOOKUP(B435, $T$1:$T434, $V$1:$V434, D435, 0, -1)</f>
        <v>1453.0099819148713</v>
      </c>
      <c r="G435" cm="1">
        <f t="array" ref="G435">_xlfn.XLOOKUP(C435, $U$1:$U434, $W$1:$W434, E435, 0, -1)</f>
        <v>1420.7057667976087</v>
      </c>
      <c r="H435">
        <f>Schedule!F435</f>
        <v>4.5751633986928102E-2</v>
      </c>
      <c r="I435" t="str">
        <f>IF(ISBLANK(Games!D435), "", Games!D435)</f>
        <v/>
      </c>
      <c r="J435" t="str">
        <f>IF(ISBLANK(Games!E435), "", Games!E435)</f>
        <v/>
      </c>
      <c r="K435" t="str">
        <f>IF(ISBLANK(Games!D435), "",VLOOKUP(I435, 'Pitchers Pre-Season'!$B$2:$X$790, 23, FALSE))</f>
        <v/>
      </c>
      <c r="L435" t="str">
        <f>IF(ISBLANK(Games!E435), "",VLOOKUP(J435, 'Pitchers Pre-Season'!$B$2:$X$790, 23, FALSE))</f>
        <v/>
      </c>
      <c r="M435">
        <f>IF(ISBLANK(Games!D435), Calc!F435, F435+K435)</f>
        <v>1453.0099819148713</v>
      </c>
      <c r="N435">
        <f>IF(ISBLANK(Games!E435), Calc!G435, G435+L435)</f>
        <v>1420.7057667976087</v>
      </c>
      <c r="O435" s="1">
        <f t="shared" si="42"/>
        <v>0.56923181252466659</v>
      </c>
      <c r="P435" s="1">
        <f t="shared" si="43"/>
        <v>0.43076818747533346</v>
      </c>
      <c r="Q435" s="3" t="str">
        <f>Games!N435</f>
        <v/>
      </c>
      <c r="R435" s="1" t="str">
        <f t="shared" si="44"/>
        <v/>
      </c>
      <c r="S435" s="1" t="str">
        <f>IF(ISBLANK(Games!L435), "",IF(Q435=B435, C435, B435))</f>
        <v/>
      </c>
      <c r="T435" s="1" t="str">
        <f t="shared" si="45"/>
        <v>MIA</v>
      </c>
      <c r="U435" s="1" t="str">
        <f t="shared" si="46"/>
        <v>WAS</v>
      </c>
      <c r="V435" s="1">
        <f t="shared" si="47"/>
        <v>1453.0099819148713</v>
      </c>
      <c r="W435" s="1">
        <f t="shared" si="48"/>
        <v>1420.7057667976087</v>
      </c>
    </row>
    <row r="436" spans="1:23" x14ac:dyDescent="0.45">
      <c r="A436" t="str">
        <f>Schedule!A436</f>
        <v>2024-04-29</v>
      </c>
      <c r="B436" t="str">
        <f>Schedule!B436</f>
        <v>TOR</v>
      </c>
      <c r="C436" t="str">
        <f>Schedule!C436</f>
        <v>KCR</v>
      </c>
      <c r="D436">
        <f>Schedule!D436</f>
        <v>1536.86484917293</v>
      </c>
      <c r="E436">
        <f>Schedule!E436</f>
        <v>1455.5883504191299</v>
      </c>
      <c r="F436" cm="1">
        <f t="array" ref="F436">_xlfn.XLOOKUP(B436, $T$1:$T435, $V$1:$V435, D436, 0, -1)</f>
        <v>1536.86484917293</v>
      </c>
      <c r="G436" cm="1">
        <f t="array" ref="G436">_xlfn.XLOOKUP(C436, $U$1:$U435, $W$1:$W435, E436, 0, -1)</f>
        <v>1465.2610239810729</v>
      </c>
      <c r="H436">
        <f>Schedule!F436</f>
        <v>-5.5248618784530601E-3</v>
      </c>
      <c r="I436" t="str">
        <f>IF(ISBLANK(Games!D436), "", Games!D436)</f>
        <v/>
      </c>
      <c r="J436" t="str">
        <f>IF(ISBLANK(Games!E436), "", Games!E436)</f>
        <v/>
      </c>
      <c r="K436" t="str">
        <f>IF(ISBLANK(Games!D436), "",VLOOKUP(I436, 'Pitchers Pre-Season'!$B$2:$X$790, 23, FALSE))</f>
        <v/>
      </c>
      <c r="L436" t="str">
        <f>IF(ISBLANK(Games!E436), "",VLOOKUP(J436, 'Pitchers Pre-Season'!$B$2:$X$790, 23, FALSE))</f>
        <v/>
      </c>
      <c r="M436">
        <f>IF(ISBLANK(Games!D436), Calc!F436, F436+K436)</f>
        <v>1536.86484917293</v>
      </c>
      <c r="N436">
        <f>IF(ISBLANK(Games!E436), Calc!G436, G436+L436)</f>
        <v>1465.2610239810729</v>
      </c>
      <c r="O436" s="1">
        <f t="shared" si="42"/>
        <v>0.59884919438876383</v>
      </c>
      <c r="P436" s="1">
        <f t="shared" si="43"/>
        <v>0.40115080561123606</v>
      </c>
      <c r="Q436" s="3" t="str">
        <f>Games!N436</f>
        <v/>
      </c>
      <c r="R436" s="1" t="str">
        <f t="shared" si="44"/>
        <v/>
      </c>
      <c r="S436" s="1" t="str">
        <f>IF(ISBLANK(Games!L436), "",IF(Q436=B436, C436, B436))</f>
        <v/>
      </c>
      <c r="T436" s="1" t="str">
        <f t="shared" si="45"/>
        <v>TOR</v>
      </c>
      <c r="U436" s="1" t="str">
        <f t="shared" si="46"/>
        <v>KCR</v>
      </c>
      <c r="V436" s="1">
        <f t="shared" si="47"/>
        <v>1536.86484917293</v>
      </c>
      <c r="W436" s="1">
        <f t="shared" si="48"/>
        <v>1465.2610239810729</v>
      </c>
    </row>
    <row r="437" spans="1:23" x14ac:dyDescent="0.45">
      <c r="A437" t="str">
        <f>Schedule!A437</f>
        <v>2024-04-29</v>
      </c>
      <c r="B437" t="str">
        <f>Schedule!B437</f>
        <v>NYM</v>
      </c>
      <c r="C437" t="str">
        <f>Schedule!C437</f>
        <v>CHC</v>
      </c>
      <c r="D437">
        <f>Schedule!D437</f>
        <v>1505.1761432511801</v>
      </c>
      <c r="E437">
        <f>Schedule!E437</f>
        <v>1514.0316812078199</v>
      </c>
      <c r="F437" cm="1">
        <f t="array" ref="F437">_xlfn.XLOOKUP(B437, $T$1:$T436, $V$1:$V436, D437, 0, -1)</f>
        <v>1483.2891783762693</v>
      </c>
      <c r="G437" cm="1">
        <f t="array" ref="G437">_xlfn.XLOOKUP(C437, $U$1:$U436, $W$1:$W436, E437, 0, -1)</f>
        <v>1510.9500841970262</v>
      </c>
      <c r="H437">
        <f>Schedule!F437</f>
        <v>0.102272727272727</v>
      </c>
      <c r="I437" t="str">
        <f>IF(ISBLANK(Games!D437), "", Games!D437)</f>
        <v/>
      </c>
      <c r="J437" t="str">
        <f>IF(ISBLANK(Games!E437), "", Games!E437)</f>
        <v/>
      </c>
      <c r="K437" t="str">
        <f>IF(ISBLANK(Games!D437), "",VLOOKUP(I437, 'Pitchers Pre-Season'!$B$2:$X$790, 23, FALSE))</f>
        <v/>
      </c>
      <c r="L437" t="str">
        <f>IF(ISBLANK(Games!E437), "",VLOOKUP(J437, 'Pitchers Pre-Season'!$B$2:$X$790, 23, FALSE))</f>
        <v/>
      </c>
      <c r="M437">
        <f>IF(ISBLANK(Games!D437), Calc!F437, F437+K437)</f>
        <v>1483.2891783762693</v>
      </c>
      <c r="N437">
        <f>IF(ISBLANK(Games!E437), Calc!G437, G437+L437)</f>
        <v>1510.9500841970262</v>
      </c>
      <c r="O437" s="1">
        <f t="shared" si="42"/>
        <v>0.51141301319198429</v>
      </c>
      <c r="P437" s="1">
        <f t="shared" si="43"/>
        <v>0.48858698680801577</v>
      </c>
      <c r="Q437" s="3" t="str">
        <f>Games!N437</f>
        <v/>
      </c>
      <c r="R437" s="1" t="str">
        <f t="shared" si="44"/>
        <v/>
      </c>
      <c r="S437" s="1" t="str">
        <f>IF(ISBLANK(Games!L437), "",IF(Q437=B437, C437, B437))</f>
        <v/>
      </c>
      <c r="T437" s="1" t="str">
        <f t="shared" si="45"/>
        <v>NYM</v>
      </c>
      <c r="U437" s="1" t="str">
        <f t="shared" si="46"/>
        <v>CHC</v>
      </c>
      <c r="V437" s="1">
        <f t="shared" si="47"/>
        <v>1483.2891783762693</v>
      </c>
      <c r="W437" s="1">
        <f t="shared" si="48"/>
        <v>1510.9500841970262</v>
      </c>
    </row>
    <row r="438" spans="1:23" x14ac:dyDescent="0.45">
      <c r="A438" t="str">
        <f>Schedule!A438</f>
        <v>2024-04-29</v>
      </c>
      <c r="B438" t="str">
        <f>Schedule!B438</f>
        <v>CHW</v>
      </c>
      <c r="C438" t="str">
        <f>Schedule!C438</f>
        <v>MIN</v>
      </c>
      <c r="D438">
        <f>Schedule!D438</f>
        <v>1433.33420073452</v>
      </c>
      <c r="E438">
        <f>Schedule!E438</f>
        <v>1535.44519643647</v>
      </c>
      <c r="F438" cm="1">
        <f t="array" ref="F438">_xlfn.XLOOKUP(B438, $T$1:$T437, $V$1:$V437, D438, 0, -1)</f>
        <v>1426.513159308995</v>
      </c>
      <c r="G438" cm="1">
        <f t="array" ref="G438">_xlfn.XLOOKUP(C438, $U$1:$U437, $W$1:$W437, E438, 0, -1)</f>
        <v>1539.5424706464416</v>
      </c>
      <c r="H438">
        <f>Schedule!F438</f>
        <v>-4.2253521126760597E-2</v>
      </c>
      <c r="I438" t="str">
        <f>IF(ISBLANK(Games!D438), "", Games!D438)</f>
        <v/>
      </c>
      <c r="J438" t="str">
        <f>IF(ISBLANK(Games!E438), "", Games!E438)</f>
        <v/>
      </c>
      <c r="K438" t="str">
        <f>IF(ISBLANK(Games!D438), "",VLOOKUP(I438, 'Pitchers Pre-Season'!$B$2:$X$790, 23, FALSE))</f>
        <v/>
      </c>
      <c r="L438" t="str">
        <f>IF(ISBLANK(Games!E438), "",VLOOKUP(J438, 'Pitchers Pre-Season'!$B$2:$X$790, 23, FALSE))</f>
        <v/>
      </c>
      <c r="M438">
        <f>IF(ISBLANK(Games!D438), Calc!F438, F438+K438)</f>
        <v>1426.513159308995</v>
      </c>
      <c r="N438">
        <f>IF(ISBLANK(Games!E438), Calc!G438, G438+L438)</f>
        <v>1539.5424706464416</v>
      </c>
      <c r="O438" s="1">
        <f t="shared" si="42"/>
        <v>0.32171653685900869</v>
      </c>
      <c r="P438" s="1">
        <f t="shared" si="43"/>
        <v>0.67828346314099119</v>
      </c>
      <c r="Q438" s="3" t="str">
        <f>Games!N438</f>
        <v/>
      </c>
      <c r="R438" s="1" t="str">
        <f t="shared" si="44"/>
        <v/>
      </c>
      <c r="S438" s="1" t="str">
        <f>IF(ISBLANK(Games!L438), "",IF(Q438=B438, C438, B438))</f>
        <v/>
      </c>
      <c r="T438" s="1" t="str">
        <f t="shared" si="45"/>
        <v>CHW</v>
      </c>
      <c r="U438" s="1" t="str">
        <f t="shared" si="46"/>
        <v>MIN</v>
      </c>
      <c r="V438" s="1">
        <f t="shared" si="47"/>
        <v>1426.513159308995</v>
      </c>
      <c r="W438" s="1">
        <f t="shared" si="48"/>
        <v>1539.5424706464416</v>
      </c>
    </row>
    <row r="439" spans="1:23" x14ac:dyDescent="0.45">
      <c r="A439" t="str">
        <f>Schedule!A439</f>
        <v>2024-04-29</v>
      </c>
      <c r="B439" t="str">
        <f>Schedule!B439</f>
        <v>MIL</v>
      </c>
      <c r="C439" t="str">
        <f>Schedule!C439</f>
        <v>TBR</v>
      </c>
      <c r="D439">
        <f>Schedule!D439</f>
        <v>1511.74507850229</v>
      </c>
      <c r="E439">
        <f>Schedule!E439</f>
        <v>1537.2568075547799</v>
      </c>
      <c r="F439" cm="1">
        <f t="array" ref="F439">_xlfn.XLOOKUP(B439, $T$1:$T438, $V$1:$V438, D439, 0, -1)</f>
        <v>1516.6563185214643</v>
      </c>
      <c r="G439" cm="1">
        <f t="array" ref="G439">_xlfn.XLOOKUP(C439, $U$1:$U438, $W$1:$W438, E439, 0, -1)</f>
        <v>1532.6622500113572</v>
      </c>
      <c r="H439">
        <f>Schedule!F439</f>
        <v>6.7415730337078705E-2</v>
      </c>
      <c r="I439" t="str">
        <f>IF(ISBLANK(Games!D439), "", Games!D439)</f>
        <v/>
      </c>
      <c r="J439" t="str">
        <f>IF(ISBLANK(Games!E439), "", Games!E439)</f>
        <v/>
      </c>
      <c r="K439" t="str">
        <f>IF(ISBLANK(Games!D439), "",VLOOKUP(I439, 'Pitchers Pre-Season'!$B$2:$X$790, 23, FALSE))</f>
        <v/>
      </c>
      <c r="L439" t="str">
        <f>IF(ISBLANK(Games!E439), "",VLOOKUP(J439, 'Pitchers Pre-Season'!$B$2:$X$790, 23, FALSE))</f>
        <v/>
      </c>
      <c r="M439">
        <f>IF(ISBLANK(Games!D439), Calc!F439, F439+K439)</f>
        <v>1516.6563185214643</v>
      </c>
      <c r="N439">
        <f>IF(ISBLANK(Games!E439), Calc!G439, G439+L439)</f>
        <v>1532.6622500113572</v>
      </c>
      <c r="O439" s="1">
        <f t="shared" si="42"/>
        <v>0.51068975985499021</v>
      </c>
      <c r="P439" s="1">
        <f t="shared" si="43"/>
        <v>0.48931024014500984</v>
      </c>
      <c r="Q439" s="3" t="str">
        <f>Games!N439</f>
        <v/>
      </c>
      <c r="R439" s="1" t="str">
        <f t="shared" si="44"/>
        <v/>
      </c>
      <c r="S439" s="1" t="str">
        <f>IF(ISBLANK(Games!L439), "",IF(Q439=B439, C439, B439))</f>
        <v/>
      </c>
      <c r="T439" s="1" t="str">
        <f t="shared" si="45"/>
        <v>MIL</v>
      </c>
      <c r="U439" s="1" t="str">
        <f t="shared" si="46"/>
        <v>TBR</v>
      </c>
      <c r="V439" s="1">
        <f t="shared" si="47"/>
        <v>1516.6563185214643</v>
      </c>
      <c r="W439" s="1">
        <f t="shared" si="48"/>
        <v>1532.6622500113572</v>
      </c>
    </row>
    <row r="440" spans="1:23" x14ac:dyDescent="0.45">
      <c r="A440" t="str">
        <f>Schedule!A440</f>
        <v>2024-04-29</v>
      </c>
      <c r="B440" t="str">
        <f>Schedule!B440</f>
        <v>LAA</v>
      </c>
      <c r="C440" t="str">
        <f>Schedule!C440</f>
        <v>PHI</v>
      </c>
      <c r="D440">
        <f>Schedule!D440</f>
        <v>1474.3085107648601</v>
      </c>
      <c r="E440">
        <f>Schedule!E440</f>
        <v>1537.03223861109</v>
      </c>
      <c r="F440" cm="1">
        <f t="array" ref="F440">_xlfn.XLOOKUP(B440, $T$1:$T439, $V$1:$V439, D440, 0, -1)</f>
        <v>1469.5882041455925</v>
      </c>
      <c r="G440" cm="1">
        <f t="array" ref="G440">_xlfn.XLOOKUP(C440, $U$1:$U439, $W$1:$W439, E440, 0, -1)</f>
        <v>1539.4111659163295</v>
      </c>
      <c r="H440">
        <f>Schedule!F440</f>
        <v>6.8493150684931406E-2</v>
      </c>
      <c r="I440" t="str">
        <f>IF(ISBLANK(Games!D440), "", Games!D440)</f>
        <v/>
      </c>
      <c r="J440" t="str">
        <f>IF(ISBLANK(Games!E440), "", Games!E440)</f>
        <v/>
      </c>
      <c r="K440" t="str">
        <f>IF(ISBLANK(Games!D440), "",VLOOKUP(I440, 'Pitchers Pre-Season'!$B$2:$X$790, 23, FALSE))</f>
        <v/>
      </c>
      <c r="L440" t="str">
        <f>IF(ISBLANK(Games!E440), "",VLOOKUP(J440, 'Pitchers Pre-Season'!$B$2:$X$790, 23, FALSE))</f>
        <v/>
      </c>
      <c r="M440">
        <f>IF(ISBLANK(Games!D440), Calc!F440, F440+K440)</f>
        <v>1469.5882041455925</v>
      </c>
      <c r="N440">
        <f>IF(ISBLANK(Games!E440), Calc!G440, G440+L440)</f>
        <v>1539.4111659163295</v>
      </c>
      <c r="O440" s="1">
        <f t="shared" si="42"/>
        <v>0.43509451333116128</v>
      </c>
      <c r="P440" s="1">
        <f t="shared" si="43"/>
        <v>0.56490548666883866</v>
      </c>
      <c r="Q440" s="3" t="str">
        <f>Games!N440</f>
        <v/>
      </c>
      <c r="R440" s="1" t="str">
        <f t="shared" si="44"/>
        <v/>
      </c>
      <c r="S440" s="1" t="str">
        <f>IF(ISBLANK(Games!L440), "",IF(Q440=B440, C440, B440))</f>
        <v/>
      </c>
      <c r="T440" s="1" t="str">
        <f t="shared" si="45"/>
        <v>LAA</v>
      </c>
      <c r="U440" s="1" t="str">
        <f t="shared" si="46"/>
        <v>PHI</v>
      </c>
      <c r="V440" s="1">
        <f t="shared" si="47"/>
        <v>1469.5882041455925</v>
      </c>
      <c r="W440" s="1">
        <f t="shared" si="48"/>
        <v>1539.4111659163295</v>
      </c>
    </row>
    <row r="441" spans="1:23" x14ac:dyDescent="0.45">
      <c r="A441" t="str">
        <f>Schedule!A441</f>
        <v>2024-04-29</v>
      </c>
      <c r="B441" t="str">
        <f>Schedule!B441</f>
        <v>ARI</v>
      </c>
      <c r="C441" t="str">
        <f>Schedule!C441</f>
        <v>LAD</v>
      </c>
      <c r="D441">
        <f>Schedule!D441</f>
        <v>1517.8440011816001</v>
      </c>
      <c r="E441">
        <f>Schedule!E441</f>
        <v>1588.6730971234199</v>
      </c>
      <c r="F441" cm="1">
        <f t="array" ref="F441">_xlfn.XLOOKUP(B441, $T$1:$T440, $V$1:$V440, D441, 0, -1)</f>
        <v>1516.9891876380354</v>
      </c>
      <c r="G441" cm="1">
        <f t="array" ref="G441">_xlfn.XLOOKUP(C441, $U$1:$U440, $W$1:$W440, E441, 0, -1)</f>
        <v>1587.2549754385982</v>
      </c>
      <c r="H441">
        <f>Schedule!F441</f>
        <v>5.0632911392405201E-2</v>
      </c>
      <c r="I441" t="str">
        <f>IF(ISBLANK(Games!D441), "", Games!D441)</f>
        <v/>
      </c>
      <c r="J441" t="str">
        <f>IF(ISBLANK(Games!E441), "", Games!E441)</f>
        <v/>
      </c>
      <c r="K441" t="str">
        <f>IF(ISBLANK(Games!D441), "",VLOOKUP(I441, 'Pitchers Pre-Season'!$B$2:$X$790, 23, FALSE))</f>
        <v/>
      </c>
      <c r="L441" t="str">
        <f>IF(ISBLANK(Games!E441), "",VLOOKUP(J441, 'Pitchers Pre-Season'!$B$2:$X$790, 23, FALSE))</f>
        <v/>
      </c>
      <c r="M441">
        <f>IF(ISBLANK(Games!D441), Calc!F441, F441+K441)</f>
        <v>1516.9891876380354</v>
      </c>
      <c r="N441">
        <f>IF(ISBLANK(Games!E441), Calc!G441, G441+L441)</f>
        <v>1587.2549754385982</v>
      </c>
      <c r="O441" s="1">
        <f t="shared" si="42"/>
        <v>0.42555233148091182</v>
      </c>
      <c r="P441" s="1">
        <f t="shared" si="43"/>
        <v>0.57444766851908824</v>
      </c>
      <c r="Q441" s="3" t="str">
        <f>Games!N441</f>
        <v/>
      </c>
      <c r="R441" s="1" t="str">
        <f t="shared" si="44"/>
        <v/>
      </c>
      <c r="S441" s="1" t="str">
        <f>IF(ISBLANK(Games!L441), "",IF(Q441=B441, C441, B441))</f>
        <v/>
      </c>
      <c r="T441" s="1" t="str">
        <f t="shared" si="45"/>
        <v>ARI</v>
      </c>
      <c r="U441" s="1" t="str">
        <f t="shared" si="46"/>
        <v>LAD</v>
      </c>
      <c r="V441" s="1">
        <f t="shared" si="47"/>
        <v>1516.9891876380354</v>
      </c>
      <c r="W441" s="1">
        <f t="shared" si="48"/>
        <v>1587.2549754385982</v>
      </c>
    </row>
    <row r="442" spans="1:23" x14ac:dyDescent="0.45">
      <c r="A442" t="str">
        <f>Schedule!A442</f>
        <v>2024-04-29</v>
      </c>
      <c r="B442" t="str">
        <f>Schedule!B442</f>
        <v>OAK</v>
      </c>
      <c r="C442" t="str">
        <f>Schedule!C442</f>
        <v>PIT</v>
      </c>
      <c r="D442">
        <f>Schedule!D442</f>
        <v>1427.1354796158</v>
      </c>
      <c r="E442">
        <f>Schedule!E442</f>
        <v>1468.3919248330999</v>
      </c>
      <c r="F442" cm="1">
        <f t="array" ref="F442">_xlfn.XLOOKUP(B442, $T$1:$T441, $V$1:$V441, D442, 0, -1)</f>
        <v>1410.609331202211</v>
      </c>
      <c r="G442" cm="1">
        <f t="array" ref="G442">_xlfn.XLOOKUP(C442, $U$1:$U441, $W$1:$W441, E442, 0, -1)</f>
        <v>1490.342604018655</v>
      </c>
      <c r="H442">
        <f>Schedule!F442</f>
        <v>6.2111801242235101E-3</v>
      </c>
      <c r="I442" t="str">
        <f>IF(ISBLANK(Games!D442), "", Games!D442)</f>
        <v/>
      </c>
      <c r="J442" t="str">
        <f>IF(ISBLANK(Games!E442), "", Games!E442)</f>
        <v/>
      </c>
      <c r="K442" t="str">
        <f>IF(ISBLANK(Games!D442), "",VLOOKUP(I442, 'Pitchers Pre-Season'!$B$2:$X$790, 23, FALSE))</f>
        <v/>
      </c>
      <c r="L442" t="str">
        <f>IF(ISBLANK(Games!E442), "",VLOOKUP(J442, 'Pitchers Pre-Season'!$B$2:$X$790, 23, FALSE))</f>
        <v/>
      </c>
      <c r="M442">
        <f>IF(ISBLANK(Games!D442), Calc!F442, F442+K442)</f>
        <v>1410.609331202211</v>
      </c>
      <c r="N442">
        <f>IF(ISBLANK(Games!E442), Calc!G442, G442+L442)</f>
        <v>1490.342604018655</v>
      </c>
      <c r="O442" s="1">
        <f t="shared" si="42"/>
        <v>0.39033303129336638</v>
      </c>
      <c r="P442" s="1">
        <f t="shared" si="43"/>
        <v>0.60966696870663373</v>
      </c>
      <c r="Q442" s="3" t="str">
        <f>Games!N442</f>
        <v/>
      </c>
      <c r="R442" s="1" t="str">
        <f t="shared" si="44"/>
        <v/>
      </c>
      <c r="S442" s="1" t="str">
        <f>IF(ISBLANK(Games!L442), "",IF(Q442=B442, C442, B442))</f>
        <v/>
      </c>
      <c r="T442" s="1" t="str">
        <f t="shared" si="45"/>
        <v>OAK</v>
      </c>
      <c r="U442" s="1" t="str">
        <f t="shared" si="46"/>
        <v>PIT</v>
      </c>
      <c r="V442" s="1">
        <f t="shared" si="47"/>
        <v>1410.609331202211</v>
      </c>
      <c r="W442" s="1">
        <f t="shared" si="48"/>
        <v>1490.342604018655</v>
      </c>
    </row>
    <row r="443" spans="1:23" x14ac:dyDescent="0.45">
      <c r="A443" t="str">
        <f>Schedule!A443</f>
        <v>2024-04-29</v>
      </c>
      <c r="B443" t="str">
        <f>Schedule!B443</f>
        <v>SDP</v>
      </c>
      <c r="C443" t="str">
        <f>Schedule!C443</f>
        <v>CIN</v>
      </c>
      <c r="D443">
        <f>Schedule!D443</f>
        <v>1513.7838452168801</v>
      </c>
      <c r="E443">
        <f>Schedule!E443</f>
        <v>1496.2510574284499</v>
      </c>
      <c r="F443" cm="1">
        <f t="array" ref="F443">_xlfn.XLOOKUP(B443, $T$1:$T442, $V$1:$V442, D443, 0, -1)</f>
        <v>1502.9671207118124</v>
      </c>
      <c r="G443" cm="1">
        <f t="array" ref="G443">_xlfn.XLOOKUP(C443, $U$1:$U442, $W$1:$W442, E443, 0, -1)</f>
        <v>1513.6155661274754</v>
      </c>
      <c r="H443">
        <f>Schedule!F443</f>
        <v>2.9239766081871298E-2</v>
      </c>
      <c r="I443" t="str">
        <f>IF(ISBLANK(Games!D443), "", Games!D443)</f>
        <v/>
      </c>
      <c r="J443" t="str">
        <f>IF(ISBLANK(Games!E443), "", Games!E443)</f>
        <v/>
      </c>
      <c r="K443" t="str">
        <f>IF(ISBLANK(Games!D443), "",VLOOKUP(I443, 'Pitchers Pre-Season'!$B$2:$X$790, 23, FALSE))</f>
        <v/>
      </c>
      <c r="L443" t="str">
        <f>IF(ISBLANK(Games!E443), "",VLOOKUP(J443, 'Pitchers Pre-Season'!$B$2:$X$790, 23, FALSE))</f>
        <v/>
      </c>
      <c r="M443">
        <f>IF(ISBLANK(Games!D443), Calc!F443, F443+K443)</f>
        <v>1502.9671207118124</v>
      </c>
      <c r="N443">
        <f>IF(ISBLANK(Games!E443), Calc!G443, G443+L443)</f>
        <v>1513.6155661274754</v>
      </c>
      <c r="O443" s="1">
        <f t="shared" si="42"/>
        <v>0.49930033470797947</v>
      </c>
      <c r="P443" s="1">
        <f t="shared" si="43"/>
        <v>0.50069966529202059</v>
      </c>
      <c r="Q443" s="3" t="str">
        <f>Games!N443</f>
        <v/>
      </c>
      <c r="R443" s="1" t="str">
        <f t="shared" si="44"/>
        <v/>
      </c>
      <c r="S443" s="1" t="str">
        <f>IF(ISBLANK(Games!L443), "",IF(Q443=B443, C443, B443))</f>
        <v/>
      </c>
      <c r="T443" s="1" t="str">
        <f t="shared" si="45"/>
        <v>SDP</v>
      </c>
      <c r="U443" s="1" t="str">
        <f t="shared" si="46"/>
        <v>CIN</v>
      </c>
      <c r="V443" s="1">
        <f t="shared" si="47"/>
        <v>1502.9671207118124</v>
      </c>
      <c r="W443" s="1">
        <f t="shared" si="48"/>
        <v>1513.6155661274754</v>
      </c>
    </row>
    <row r="444" spans="1:23" x14ac:dyDescent="0.45">
      <c r="A444" t="str">
        <f>Schedule!A444</f>
        <v>2024-04-29</v>
      </c>
      <c r="B444" t="str">
        <f>Schedule!B444</f>
        <v>SEA</v>
      </c>
      <c r="C444" t="str">
        <f>Schedule!C444</f>
        <v>ATL</v>
      </c>
      <c r="D444">
        <f>Schedule!D444</f>
        <v>1526.2027098211199</v>
      </c>
      <c r="E444">
        <f>Schedule!E444</f>
        <v>1590.545270505</v>
      </c>
      <c r="F444" cm="1">
        <f t="array" ref="F444">_xlfn.XLOOKUP(B444, $T$1:$T443, $V$1:$V443, D444, 0, -1)</f>
        <v>1518.2292368487947</v>
      </c>
      <c r="G444" cm="1">
        <f t="array" ref="G444">_xlfn.XLOOKUP(C444, $U$1:$U443, $W$1:$W443, E444, 0, -1)</f>
        <v>1588.8399964445969</v>
      </c>
      <c r="H444">
        <f>Schedule!F444</f>
        <v>2.2471910112359699E-2</v>
      </c>
      <c r="I444" t="str">
        <f>IF(ISBLANK(Games!D444), "", Games!D444)</f>
        <v/>
      </c>
      <c r="J444" t="str">
        <f>IF(ISBLANK(Games!E444), "", Games!E444)</f>
        <v/>
      </c>
      <c r="K444" t="str">
        <f>IF(ISBLANK(Games!D444), "",VLOOKUP(I444, 'Pitchers Pre-Season'!$B$2:$X$790, 23, FALSE))</f>
        <v/>
      </c>
      <c r="L444" t="str">
        <f>IF(ISBLANK(Games!E444), "",VLOOKUP(J444, 'Pitchers Pre-Season'!$B$2:$X$790, 23, FALSE))</f>
        <v/>
      </c>
      <c r="M444">
        <f>IF(ISBLANK(Games!D444), Calc!F444, F444+K444)</f>
        <v>1518.2292368487947</v>
      </c>
      <c r="N444">
        <f>IF(ISBLANK(Games!E444), Calc!G444, G444+L444)</f>
        <v>1588.8399964445969</v>
      </c>
      <c r="O444" s="1">
        <f t="shared" si="42"/>
        <v>0.41099523569866658</v>
      </c>
      <c r="P444" s="1">
        <f t="shared" si="43"/>
        <v>0.58900476430133353</v>
      </c>
      <c r="Q444" s="3" t="str">
        <f>Games!N444</f>
        <v/>
      </c>
      <c r="R444" s="1" t="str">
        <f t="shared" si="44"/>
        <v/>
      </c>
      <c r="S444" s="1" t="str">
        <f>IF(ISBLANK(Games!L444), "",IF(Q444=B444, C444, B444))</f>
        <v/>
      </c>
      <c r="T444" s="1" t="str">
        <f t="shared" si="45"/>
        <v>SEA</v>
      </c>
      <c r="U444" s="1" t="str">
        <f t="shared" si="46"/>
        <v>ATL</v>
      </c>
      <c r="V444" s="1">
        <f t="shared" si="47"/>
        <v>1518.2292368487947</v>
      </c>
      <c r="W444" s="1">
        <f t="shared" si="48"/>
        <v>1588.8399964445969</v>
      </c>
    </row>
    <row r="445" spans="1:23" x14ac:dyDescent="0.45">
      <c r="A445" t="str">
        <f>Schedule!A445</f>
        <v>2024-04-30</v>
      </c>
      <c r="B445" t="str">
        <f>Schedule!B445</f>
        <v>BAL</v>
      </c>
      <c r="C445" t="str">
        <f>Schedule!C445</f>
        <v>NYY</v>
      </c>
      <c r="D445">
        <f>Schedule!D445</f>
        <v>1535.1075395159701</v>
      </c>
      <c r="E445">
        <f>Schedule!E445</f>
        <v>1539.4562396036399</v>
      </c>
      <c r="F445" cm="1">
        <f t="array" ref="F445">_xlfn.XLOOKUP(B445, $T$1:$T444, $V$1:$V444, D445, 0, -1)</f>
        <v>1527.1786991040578</v>
      </c>
      <c r="G445" cm="1">
        <f t="array" ref="G445">_xlfn.XLOOKUP(C445, $U$1:$U444, $W$1:$W444, E445, 0, -1)</f>
        <v>1562.9327852564061</v>
      </c>
      <c r="H445">
        <f>Schedule!F445</f>
        <v>2.1739130434782698E-2</v>
      </c>
      <c r="I445" t="str">
        <f>IF(ISBLANK(Games!D445), "", Games!D445)</f>
        <v/>
      </c>
      <c r="J445" t="str">
        <f>IF(ISBLANK(Games!E445), "", Games!E445)</f>
        <v/>
      </c>
      <c r="K445" t="str">
        <f>IF(ISBLANK(Games!D445), "",VLOOKUP(I445, 'Pitchers Pre-Season'!$B$2:$X$790, 23, FALSE))</f>
        <v/>
      </c>
      <c r="L445" t="str">
        <f>IF(ISBLANK(Games!E445), "",VLOOKUP(J445, 'Pitchers Pre-Season'!$B$2:$X$790, 23, FALSE))</f>
        <v/>
      </c>
      <c r="M445">
        <f>IF(ISBLANK(Games!D445), Calc!F445, F445+K445)</f>
        <v>1527.1786991040578</v>
      </c>
      <c r="N445">
        <f>IF(ISBLANK(Games!E445), Calc!G445, G445+L445)</f>
        <v>1562.9327852564061</v>
      </c>
      <c r="O445" s="1">
        <f t="shared" si="42"/>
        <v>0.4595961693666839</v>
      </c>
      <c r="P445" s="1">
        <f t="shared" si="43"/>
        <v>0.5404038306333161</v>
      </c>
      <c r="Q445" s="3" t="str">
        <f>Games!N445</f>
        <v/>
      </c>
      <c r="R445" s="1" t="str">
        <f t="shared" si="44"/>
        <v/>
      </c>
      <c r="S445" s="1" t="str">
        <f>IF(ISBLANK(Games!L445), "",IF(Q445=B445, C445, B445))</f>
        <v/>
      </c>
      <c r="T445" s="1" t="str">
        <f t="shared" si="45"/>
        <v>BAL</v>
      </c>
      <c r="U445" s="1" t="str">
        <f t="shared" si="46"/>
        <v>NYY</v>
      </c>
      <c r="V445" s="1">
        <f t="shared" si="47"/>
        <v>1527.1786991040578</v>
      </c>
      <c r="W445" s="1">
        <f t="shared" si="48"/>
        <v>1562.9327852564061</v>
      </c>
    </row>
    <row r="446" spans="1:23" x14ac:dyDescent="0.45">
      <c r="A446" t="str">
        <f>Schedule!A446</f>
        <v>2024-04-30</v>
      </c>
      <c r="B446" t="str">
        <f>Schedule!B446</f>
        <v>DET</v>
      </c>
      <c r="C446" t="str">
        <f>Schedule!C446</f>
        <v>STL</v>
      </c>
      <c r="D446">
        <f>Schedule!D446</f>
        <v>1477.56939209144</v>
      </c>
      <c r="E446">
        <f>Schedule!E446</f>
        <v>1506.4629567151301</v>
      </c>
      <c r="F446" cm="1">
        <f t="array" ref="F446">_xlfn.XLOOKUP(B446, $T$1:$T445, $V$1:$V445, D446, 0, -1)</f>
        <v>1481.7589766686021</v>
      </c>
      <c r="G446" cm="1">
        <f t="array" ref="G446">_xlfn.XLOOKUP(C446, $U$1:$U445, $W$1:$W445, E446, 0, -1)</f>
        <v>1507.9516916859375</v>
      </c>
      <c r="H446">
        <f>Schedule!F446</f>
        <v>7.6687116564418296E-3</v>
      </c>
      <c r="I446" t="str">
        <f>IF(ISBLANK(Games!D446), "", Games!D446)</f>
        <v/>
      </c>
      <c r="J446" t="str">
        <f>IF(ISBLANK(Games!E446), "", Games!E446)</f>
        <v/>
      </c>
      <c r="K446" t="str">
        <f>IF(ISBLANK(Games!D446), "",VLOOKUP(I446, 'Pitchers Pre-Season'!$B$2:$X$790, 23, FALSE))</f>
        <v/>
      </c>
      <c r="L446" t="str">
        <f>IF(ISBLANK(Games!E446), "",VLOOKUP(J446, 'Pitchers Pre-Season'!$B$2:$X$790, 23, FALSE))</f>
        <v/>
      </c>
      <c r="M446">
        <f>IF(ISBLANK(Games!D446), Calc!F446, F446+K446)</f>
        <v>1481.7589766686021</v>
      </c>
      <c r="N446">
        <f>IF(ISBLANK(Games!E446), Calc!G446, G446+L446)</f>
        <v>1507.9516916859375</v>
      </c>
      <c r="O446" s="1">
        <f t="shared" si="42"/>
        <v>0.46621125826758869</v>
      </c>
      <c r="P446" s="1">
        <f t="shared" si="43"/>
        <v>0.53378874173241131</v>
      </c>
      <c r="Q446" s="3" t="str">
        <f>Games!N446</f>
        <v/>
      </c>
      <c r="R446" s="1" t="str">
        <f t="shared" si="44"/>
        <v/>
      </c>
      <c r="S446" s="1" t="str">
        <f>IF(ISBLANK(Games!L446), "",IF(Q446=B446, C446, B446))</f>
        <v/>
      </c>
      <c r="T446" s="1" t="str">
        <f t="shared" si="45"/>
        <v>DET</v>
      </c>
      <c r="U446" s="1" t="str">
        <f t="shared" si="46"/>
        <v>STL</v>
      </c>
      <c r="V446" s="1">
        <f t="shared" si="47"/>
        <v>1481.7589766686021</v>
      </c>
      <c r="W446" s="1">
        <f t="shared" si="48"/>
        <v>1507.9516916859375</v>
      </c>
    </row>
    <row r="447" spans="1:23" x14ac:dyDescent="0.45">
      <c r="A447" t="str">
        <f>Schedule!A447</f>
        <v>2024-04-30</v>
      </c>
      <c r="B447" t="str">
        <f>Schedule!B447</f>
        <v>MIA</v>
      </c>
      <c r="C447" t="str">
        <f>Schedule!C447</f>
        <v>COL</v>
      </c>
      <c r="D447">
        <f>Schedule!D447</f>
        <v>1488.4482383178499</v>
      </c>
      <c r="E447">
        <f>Schedule!E447</f>
        <v>1418.47649220432</v>
      </c>
      <c r="F447" cm="1">
        <f t="array" ref="F447">_xlfn.XLOOKUP(B447, $T$1:$T446, $V$1:$V446, D447, 0, -1)</f>
        <v>1453.0099819148713</v>
      </c>
      <c r="G447" cm="1">
        <f t="array" ref="G447">_xlfn.XLOOKUP(C447, $U$1:$U446, $W$1:$W446, E447, 0, -1)</f>
        <v>1405.4006829938121</v>
      </c>
      <c r="H447">
        <f>Schedule!F447</f>
        <v>4.5751633986928102E-2</v>
      </c>
      <c r="I447" t="str">
        <f>IF(ISBLANK(Games!D447), "", Games!D447)</f>
        <v/>
      </c>
      <c r="J447" t="str">
        <f>IF(ISBLANK(Games!E447), "", Games!E447)</f>
        <v/>
      </c>
      <c r="K447" t="str">
        <f>IF(ISBLANK(Games!D447), "",VLOOKUP(I447, 'Pitchers Pre-Season'!$B$2:$X$790, 23, FALSE))</f>
        <v/>
      </c>
      <c r="L447" t="str">
        <f>IF(ISBLANK(Games!E447), "",VLOOKUP(J447, 'Pitchers Pre-Season'!$B$2:$X$790, 23, FALSE))</f>
        <v/>
      </c>
      <c r="M447">
        <f>IF(ISBLANK(Games!D447), Calc!F447, F447+K447)</f>
        <v>1453.0099819148713</v>
      </c>
      <c r="N447">
        <f>IF(ISBLANK(Games!E447), Calc!G447, G447+L447)</f>
        <v>1405.4006829938121</v>
      </c>
      <c r="O447" s="1">
        <f t="shared" si="42"/>
        <v>0.5909654566256749</v>
      </c>
      <c r="P447" s="1">
        <f t="shared" si="43"/>
        <v>0.40903454337432515</v>
      </c>
      <c r="Q447" s="3" t="str">
        <f>Games!N447</f>
        <v/>
      </c>
      <c r="R447" s="1" t="str">
        <f t="shared" si="44"/>
        <v/>
      </c>
      <c r="S447" s="1" t="str">
        <f>IF(ISBLANK(Games!L447), "",IF(Q447=B447, C447, B447))</f>
        <v/>
      </c>
      <c r="T447" s="1" t="str">
        <f t="shared" si="45"/>
        <v>MIA</v>
      </c>
      <c r="U447" s="1" t="str">
        <f t="shared" si="46"/>
        <v>COL</v>
      </c>
      <c r="V447" s="1">
        <f t="shared" si="47"/>
        <v>1453.0099819148713</v>
      </c>
      <c r="W447" s="1">
        <f t="shared" si="48"/>
        <v>1405.4006829938121</v>
      </c>
    </row>
    <row r="448" spans="1:23" x14ac:dyDescent="0.45">
      <c r="A448" t="str">
        <f>Schedule!A448</f>
        <v>2024-04-30</v>
      </c>
      <c r="B448" t="str">
        <f>Schedule!B448</f>
        <v>TOR</v>
      </c>
      <c r="C448" t="str">
        <f>Schedule!C448</f>
        <v>KCR</v>
      </c>
      <c r="D448">
        <f>Schedule!D448</f>
        <v>1536.86484917293</v>
      </c>
      <c r="E448">
        <f>Schedule!E448</f>
        <v>1455.5883504191299</v>
      </c>
      <c r="F448" cm="1">
        <f t="array" ref="F448">_xlfn.XLOOKUP(B448, $T$1:$T447, $V$1:$V447, D448, 0, -1)</f>
        <v>1536.86484917293</v>
      </c>
      <c r="G448" cm="1">
        <f t="array" ref="G448">_xlfn.XLOOKUP(C448, $U$1:$U447, $W$1:$W447, E448, 0, -1)</f>
        <v>1465.2610239810729</v>
      </c>
      <c r="H448">
        <f>Schedule!F448</f>
        <v>-5.5248618784530601E-3</v>
      </c>
      <c r="I448" t="str">
        <f>IF(ISBLANK(Games!D448), "", Games!D448)</f>
        <v/>
      </c>
      <c r="J448" t="str">
        <f>IF(ISBLANK(Games!E448), "", Games!E448)</f>
        <v/>
      </c>
      <c r="K448" t="str">
        <f>IF(ISBLANK(Games!D448), "",VLOOKUP(I448, 'Pitchers Pre-Season'!$B$2:$X$790, 23, FALSE))</f>
        <v/>
      </c>
      <c r="L448" t="str">
        <f>IF(ISBLANK(Games!E448), "",VLOOKUP(J448, 'Pitchers Pre-Season'!$B$2:$X$790, 23, FALSE))</f>
        <v/>
      </c>
      <c r="M448">
        <f>IF(ISBLANK(Games!D448), Calc!F448, F448+K448)</f>
        <v>1536.86484917293</v>
      </c>
      <c r="N448">
        <f>IF(ISBLANK(Games!E448), Calc!G448, G448+L448)</f>
        <v>1465.2610239810729</v>
      </c>
      <c r="O448" s="1">
        <f t="shared" si="42"/>
        <v>0.59884919438876383</v>
      </c>
      <c r="P448" s="1">
        <f t="shared" si="43"/>
        <v>0.40115080561123606</v>
      </c>
      <c r="Q448" s="3" t="str">
        <f>Games!N448</f>
        <v/>
      </c>
      <c r="R448" s="1" t="str">
        <f t="shared" si="44"/>
        <v/>
      </c>
      <c r="S448" s="1" t="str">
        <f>IF(ISBLANK(Games!L448), "",IF(Q448=B448, C448, B448))</f>
        <v/>
      </c>
      <c r="T448" s="1" t="str">
        <f t="shared" si="45"/>
        <v>TOR</v>
      </c>
      <c r="U448" s="1" t="str">
        <f t="shared" si="46"/>
        <v>KCR</v>
      </c>
      <c r="V448" s="1">
        <f t="shared" si="47"/>
        <v>1536.86484917293</v>
      </c>
      <c r="W448" s="1">
        <f t="shared" si="48"/>
        <v>1465.2610239810729</v>
      </c>
    </row>
    <row r="449" spans="1:23" x14ac:dyDescent="0.45">
      <c r="A449" t="str">
        <f>Schedule!A449</f>
        <v>2024-04-30</v>
      </c>
      <c r="B449" t="str">
        <f>Schedule!B449</f>
        <v>NYM</v>
      </c>
      <c r="C449" t="str">
        <f>Schedule!C449</f>
        <v>CHC</v>
      </c>
      <c r="D449">
        <f>Schedule!D449</f>
        <v>1505.1761432511801</v>
      </c>
      <c r="E449">
        <f>Schedule!E449</f>
        <v>1514.0316812078199</v>
      </c>
      <c r="F449" cm="1">
        <f t="array" ref="F449">_xlfn.XLOOKUP(B449, $T$1:$T448, $V$1:$V448, D449, 0, -1)</f>
        <v>1483.2891783762693</v>
      </c>
      <c r="G449" cm="1">
        <f t="array" ref="G449">_xlfn.XLOOKUP(C449, $U$1:$U448, $W$1:$W448, E449, 0, -1)</f>
        <v>1510.9500841970262</v>
      </c>
      <c r="H449">
        <f>Schedule!F449</f>
        <v>0.102272727272727</v>
      </c>
      <c r="I449" t="str">
        <f>IF(ISBLANK(Games!D449), "", Games!D449)</f>
        <v/>
      </c>
      <c r="J449" t="str">
        <f>IF(ISBLANK(Games!E449), "", Games!E449)</f>
        <v/>
      </c>
      <c r="K449" t="str">
        <f>IF(ISBLANK(Games!D449), "",VLOOKUP(I449, 'Pitchers Pre-Season'!$B$2:$X$790, 23, FALSE))</f>
        <v/>
      </c>
      <c r="L449" t="str">
        <f>IF(ISBLANK(Games!E449), "",VLOOKUP(J449, 'Pitchers Pre-Season'!$B$2:$X$790, 23, FALSE))</f>
        <v/>
      </c>
      <c r="M449">
        <f>IF(ISBLANK(Games!D449), Calc!F449, F449+K449)</f>
        <v>1483.2891783762693</v>
      </c>
      <c r="N449">
        <f>IF(ISBLANK(Games!E449), Calc!G449, G449+L449)</f>
        <v>1510.9500841970262</v>
      </c>
      <c r="O449" s="1">
        <f t="shared" si="42"/>
        <v>0.51141301319198429</v>
      </c>
      <c r="P449" s="1">
        <f t="shared" si="43"/>
        <v>0.48858698680801577</v>
      </c>
      <c r="Q449" s="3" t="str">
        <f>Games!N449</f>
        <v/>
      </c>
      <c r="R449" s="1" t="str">
        <f t="shared" si="44"/>
        <v/>
      </c>
      <c r="S449" s="1" t="str">
        <f>IF(ISBLANK(Games!L449), "",IF(Q449=B449, C449, B449))</f>
        <v/>
      </c>
      <c r="T449" s="1" t="str">
        <f t="shared" si="45"/>
        <v>NYM</v>
      </c>
      <c r="U449" s="1" t="str">
        <f t="shared" si="46"/>
        <v>CHC</v>
      </c>
      <c r="V449" s="1">
        <f t="shared" si="47"/>
        <v>1483.2891783762693</v>
      </c>
      <c r="W449" s="1">
        <f t="shared" si="48"/>
        <v>1510.9500841970262</v>
      </c>
    </row>
    <row r="450" spans="1:23" x14ac:dyDescent="0.45">
      <c r="A450" t="str">
        <f>Schedule!A450</f>
        <v>2024-04-30</v>
      </c>
      <c r="B450" t="str">
        <f>Schedule!B450</f>
        <v>BOS</v>
      </c>
      <c r="C450" t="str">
        <f>Schedule!C450</f>
        <v>SFG</v>
      </c>
      <c r="D450">
        <f>Schedule!D450</f>
        <v>1500.26839934439</v>
      </c>
      <c r="E450">
        <f>Schedule!E450</f>
        <v>1501.1235706124401</v>
      </c>
      <c r="F450" cm="1">
        <f t="array" ref="F450">_xlfn.XLOOKUP(B450, $T$1:$T449, $V$1:$V449, D450, 0, -1)</f>
        <v>1500.26839934439</v>
      </c>
      <c r="G450" cm="1">
        <f t="array" ref="G450">_xlfn.XLOOKUP(C450, $U$1:$U449, $W$1:$W449, E450, 0, -1)</f>
        <v>1491.6063482058917</v>
      </c>
      <c r="H450">
        <f>Schedule!F450</f>
        <v>5.1282051282051398E-2</v>
      </c>
      <c r="I450" t="str">
        <f>IF(ISBLANK(Games!D450), "", Games!D450)</f>
        <v/>
      </c>
      <c r="J450" t="str">
        <f>IF(ISBLANK(Games!E450), "", Games!E450)</f>
        <v/>
      </c>
      <c r="K450" t="str">
        <f>IF(ISBLANK(Games!D450), "",VLOOKUP(I450, 'Pitchers Pre-Season'!$B$2:$X$790, 23, FALSE))</f>
        <v/>
      </c>
      <c r="L450" t="str">
        <f>IF(ISBLANK(Games!E450), "",VLOOKUP(J450, 'Pitchers Pre-Season'!$B$2:$X$790, 23, FALSE))</f>
        <v/>
      </c>
      <c r="M450">
        <f>IF(ISBLANK(Games!D450), Calc!F450, F450+K450)</f>
        <v>1500.26839934439</v>
      </c>
      <c r="N450">
        <f>IF(ISBLANK(Games!E450), Calc!G450, G450+L450)</f>
        <v>1491.6063482058917</v>
      </c>
      <c r="O450" s="1">
        <f t="shared" si="42"/>
        <v>0.53810413714044725</v>
      </c>
      <c r="P450" s="1">
        <f t="shared" si="43"/>
        <v>0.46189586285955275</v>
      </c>
      <c r="Q450" s="3" t="str">
        <f>Games!N450</f>
        <v/>
      </c>
      <c r="R450" s="1" t="str">
        <f t="shared" si="44"/>
        <v/>
      </c>
      <c r="S450" s="1" t="str">
        <f>IF(ISBLANK(Games!L450), "",IF(Q450=B450, C450, B450))</f>
        <v/>
      </c>
      <c r="T450" s="1" t="str">
        <f t="shared" si="45"/>
        <v>BOS</v>
      </c>
      <c r="U450" s="1" t="str">
        <f t="shared" si="46"/>
        <v>SFG</v>
      </c>
      <c r="V450" s="1">
        <f t="shared" si="47"/>
        <v>1500.26839934439</v>
      </c>
      <c r="W450" s="1">
        <f t="shared" si="48"/>
        <v>1491.6063482058917</v>
      </c>
    </row>
    <row r="451" spans="1:23" x14ac:dyDescent="0.45">
      <c r="A451" t="str">
        <f>Schedule!A451</f>
        <v>2024-04-30</v>
      </c>
      <c r="B451" t="str">
        <f>Schedule!B451</f>
        <v>CHW</v>
      </c>
      <c r="C451" t="str">
        <f>Schedule!C451</f>
        <v>MIN</v>
      </c>
      <c r="D451">
        <f>Schedule!D451</f>
        <v>1433.33420073452</v>
      </c>
      <c r="E451">
        <f>Schedule!E451</f>
        <v>1535.44519643647</v>
      </c>
      <c r="F451" cm="1">
        <f t="array" ref="F451">_xlfn.XLOOKUP(B451, $T$1:$T450, $V$1:$V450, D451, 0, -1)</f>
        <v>1426.513159308995</v>
      </c>
      <c r="G451" cm="1">
        <f t="array" ref="G451">_xlfn.XLOOKUP(C451, $U$1:$U450, $W$1:$W450, E451, 0, -1)</f>
        <v>1539.5424706464416</v>
      </c>
      <c r="H451">
        <f>Schedule!F451</f>
        <v>-4.2253521126760597E-2</v>
      </c>
      <c r="I451" t="str">
        <f>IF(ISBLANK(Games!D451), "", Games!D451)</f>
        <v/>
      </c>
      <c r="J451" t="str">
        <f>IF(ISBLANK(Games!E451), "", Games!E451)</f>
        <v/>
      </c>
      <c r="K451" t="str">
        <f>IF(ISBLANK(Games!D451), "",VLOOKUP(I451, 'Pitchers Pre-Season'!$B$2:$X$790, 23, FALSE))</f>
        <v/>
      </c>
      <c r="L451" t="str">
        <f>IF(ISBLANK(Games!E451), "",VLOOKUP(J451, 'Pitchers Pre-Season'!$B$2:$X$790, 23, FALSE))</f>
        <v/>
      </c>
      <c r="M451">
        <f>IF(ISBLANK(Games!D451), Calc!F451, F451+K451)</f>
        <v>1426.513159308995</v>
      </c>
      <c r="N451">
        <f>IF(ISBLANK(Games!E451), Calc!G451, G451+L451)</f>
        <v>1539.5424706464416</v>
      </c>
      <c r="O451" s="1">
        <f t="shared" ref="O451:O514" si="49">(1/(1+(10^((N451-M451)/400)))+(0.5*H451))</f>
        <v>0.32171653685900869</v>
      </c>
      <c r="P451" s="1">
        <f t="shared" ref="P451:P514" si="50">(1/(1+(10^((M451-N451)/400)))-(0.5*H451))</f>
        <v>0.67828346314099119</v>
      </c>
      <c r="Q451" s="3" t="str">
        <f>Games!N451</f>
        <v/>
      </c>
      <c r="R451" s="1" t="str">
        <f t="shared" ref="R451:R514" si="51">Q451</f>
        <v/>
      </c>
      <c r="S451" s="1" t="str">
        <f>IF(ISBLANK(Games!L451), "",IF(Q451=B451, C451, B451))</f>
        <v/>
      </c>
      <c r="T451" s="1" t="str">
        <f t="shared" ref="T451:T514" si="52">B451</f>
        <v>CHW</v>
      </c>
      <c r="U451" s="1" t="str">
        <f t="shared" ref="U451:U514" si="53">C451</f>
        <v>MIN</v>
      </c>
      <c r="V451" s="1">
        <f t="shared" ref="V451:V514" si="54">IF(R451=B451,F451+(10*(1-O451)),IF(S451=B451,F451+(10*(0-O451)),F451))</f>
        <v>1426.513159308995</v>
      </c>
      <c r="W451" s="1">
        <f t="shared" ref="W451:W514" si="55">IF(R451=C451,G451+(10*(1-P451)),IF(S451=C451,G451+(10*(0-P451)),G451))</f>
        <v>1539.5424706464416</v>
      </c>
    </row>
    <row r="452" spans="1:23" x14ac:dyDescent="0.45">
      <c r="A452" t="str">
        <f>Schedule!A452</f>
        <v>2024-04-30</v>
      </c>
      <c r="B452" t="str">
        <f>Schedule!B452</f>
        <v>MIL</v>
      </c>
      <c r="C452" t="str">
        <f>Schedule!C452</f>
        <v>TBR</v>
      </c>
      <c r="D452">
        <f>Schedule!D452</f>
        <v>1511.74507850229</v>
      </c>
      <c r="E452">
        <f>Schedule!E452</f>
        <v>1537.2568075547799</v>
      </c>
      <c r="F452" cm="1">
        <f t="array" ref="F452">_xlfn.XLOOKUP(B452, $T$1:$T451, $V$1:$V451, D452, 0, -1)</f>
        <v>1516.6563185214643</v>
      </c>
      <c r="G452" cm="1">
        <f t="array" ref="G452">_xlfn.XLOOKUP(C452, $U$1:$U451, $W$1:$W451, E452, 0, -1)</f>
        <v>1532.6622500113572</v>
      </c>
      <c r="H452">
        <f>Schedule!F452</f>
        <v>6.7415730337078705E-2</v>
      </c>
      <c r="I452" t="str">
        <f>IF(ISBLANK(Games!D452), "", Games!D452)</f>
        <v/>
      </c>
      <c r="J452" t="str">
        <f>IF(ISBLANK(Games!E452), "", Games!E452)</f>
        <v/>
      </c>
      <c r="K452" t="str">
        <f>IF(ISBLANK(Games!D452), "",VLOOKUP(I452, 'Pitchers Pre-Season'!$B$2:$X$790, 23, FALSE))</f>
        <v/>
      </c>
      <c r="L452" t="str">
        <f>IF(ISBLANK(Games!E452), "",VLOOKUP(J452, 'Pitchers Pre-Season'!$B$2:$X$790, 23, FALSE))</f>
        <v/>
      </c>
      <c r="M452">
        <f>IF(ISBLANK(Games!D452), Calc!F452, F452+K452)</f>
        <v>1516.6563185214643</v>
      </c>
      <c r="N452">
        <f>IF(ISBLANK(Games!E452), Calc!G452, G452+L452)</f>
        <v>1532.6622500113572</v>
      </c>
      <c r="O452" s="1">
        <f t="shared" si="49"/>
        <v>0.51068975985499021</v>
      </c>
      <c r="P452" s="1">
        <f t="shared" si="50"/>
        <v>0.48931024014500984</v>
      </c>
      <c r="Q452" s="3" t="str">
        <f>Games!N452</f>
        <v/>
      </c>
      <c r="R452" s="1" t="str">
        <f t="shared" si="51"/>
        <v/>
      </c>
      <c r="S452" s="1" t="str">
        <f>IF(ISBLANK(Games!L452), "",IF(Q452=B452, C452, B452))</f>
        <v/>
      </c>
      <c r="T452" s="1" t="str">
        <f t="shared" si="52"/>
        <v>MIL</v>
      </c>
      <c r="U452" s="1" t="str">
        <f t="shared" si="53"/>
        <v>TBR</v>
      </c>
      <c r="V452" s="1">
        <f t="shared" si="54"/>
        <v>1516.6563185214643</v>
      </c>
      <c r="W452" s="1">
        <f t="shared" si="55"/>
        <v>1532.6622500113572</v>
      </c>
    </row>
    <row r="453" spans="1:23" x14ac:dyDescent="0.45">
      <c r="A453" t="str">
        <f>Schedule!A453</f>
        <v>2024-04-30</v>
      </c>
      <c r="B453" t="str">
        <f>Schedule!B453</f>
        <v>TEX</v>
      </c>
      <c r="C453" t="str">
        <f>Schedule!C453</f>
        <v>WAS</v>
      </c>
      <c r="D453">
        <f>Schedule!D453</f>
        <v>1527.6277566730801</v>
      </c>
      <c r="E453">
        <f>Schedule!E453</f>
        <v>1422.7330514932301</v>
      </c>
      <c r="F453" cm="1">
        <f t="array" ref="F453">_xlfn.XLOOKUP(B453, $T$1:$T452, $V$1:$V452, D453, 0, -1)</f>
        <v>1535.7428778604465</v>
      </c>
      <c r="G453" cm="1">
        <f t="array" ref="G453">_xlfn.XLOOKUP(C453, $U$1:$U452, $W$1:$W452, E453, 0, -1)</f>
        <v>1420.7057667976087</v>
      </c>
      <c r="H453">
        <f>Schedule!F453</f>
        <v>6.3291139240506306E-2</v>
      </c>
      <c r="I453" t="str">
        <f>IF(ISBLANK(Games!D453), "", Games!D453)</f>
        <v/>
      </c>
      <c r="J453" t="str">
        <f>IF(ISBLANK(Games!E453), "", Games!E453)</f>
        <v/>
      </c>
      <c r="K453" t="str">
        <f>IF(ISBLANK(Games!D453), "",VLOOKUP(I453, 'Pitchers Pre-Season'!$B$2:$X$790, 23, FALSE))</f>
        <v/>
      </c>
      <c r="L453" t="str">
        <f>IF(ISBLANK(Games!E453), "",VLOOKUP(J453, 'Pitchers Pre-Season'!$B$2:$X$790, 23, FALSE))</f>
        <v/>
      </c>
      <c r="M453">
        <f>IF(ISBLANK(Games!D453), Calc!F453, F453+K453)</f>
        <v>1535.7428778604465</v>
      </c>
      <c r="N453">
        <f>IF(ISBLANK(Games!E453), Calc!G453, G453+L453)</f>
        <v>1420.7057667976087</v>
      </c>
      <c r="O453" s="1">
        <f t="shared" si="49"/>
        <v>0.69140152029647906</v>
      </c>
      <c r="P453" s="1">
        <f t="shared" si="50"/>
        <v>0.30859847970352083</v>
      </c>
      <c r="Q453" s="3" t="str">
        <f>Games!N453</f>
        <v/>
      </c>
      <c r="R453" s="1" t="str">
        <f t="shared" si="51"/>
        <v/>
      </c>
      <c r="S453" s="1" t="str">
        <f>IF(ISBLANK(Games!L453), "",IF(Q453=B453, C453, B453))</f>
        <v/>
      </c>
      <c r="T453" s="1" t="str">
        <f t="shared" si="52"/>
        <v>TEX</v>
      </c>
      <c r="U453" s="1" t="str">
        <f t="shared" si="53"/>
        <v>WAS</v>
      </c>
      <c r="V453" s="1">
        <f t="shared" si="54"/>
        <v>1535.7428778604465</v>
      </c>
      <c r="W453" s="1">
        <f t="shared" si="55"/>
        <v>1420.7057667976087</v>
      </c>
    </row>
    <row r="454" spans="1:23" x14ac:dyDescent="0.45">
      <c r="A454" t="str">
        <f>Schedule!A454</f>
        <v>2024-04-30</v>
      </c>
      <c r="B454" t="str">
        <f>Schedule!B454</f>
        <v>HOU</v>
      </c>
      <c r="C454" t="str">
        <f>Schedule!C454</f>
        <v>CLE</v>
      </c>
      <c r="D454">
        <f>Schedule!D454</f>
        <v>1559.22207084247</v>
      </c>
      <c r="E454">
        <f>Schedule!E454</f>
        <v>1503.8938502056101</v>
      </c>
      <c r="F454" cm="1">
        <f t="array" ref="F454">_xlfn.XLOOKUP(B454, $T$1:$T453, $V$1:$V453, D454, 0, -1)</f>
        <v>1535.1961987191132</v>
      </c>
      <c r="G454" cm="1">
        <f t="array" ref="G454">_xlfn.XLOOKUP(C454, $U$1:$U453, $W$1:$W453, E454, 0, -1)</f>
        <v>1521.3210808926906</v>
      </c>
      <c r="H454">
        <f>Schedule!F454</f>
        <v>-4.08163265306122E-2</v>
      </c>
      <c r="I454" t="str">
        <f>IF(ISBLANK(Games!D454), "", Games!D454)</f>
        <v/>
      </c>
      <c r="J454" t="str">
        <f>IF(ISBLANK(Games!E454), "", Games!E454)</f>
        <v/>
      </c>
      <c r="K454" t="str">
        <f>IF(ISBLANK(Games!D454), "",VLOOKUP(I454, 'Pitchers Pre-Season'!$B$2:$X$790, 23, FALSE))</f>
        <v/>
      </c>
      <c r="L454" t="str">
        <f>IF(ISBLANK(Games!E454), "",VLOOKUP(J454, 'Pitchers Pre-Season'!$B$2:$X$790, 23, FALSE))</f>
        <v/>
      </c>
      <c r="M454">
        <f>IF(ISBLANK(Games!D454), Calc!F454, F454+K454)</f>
        <v>1535.1961987191132</v>
      </c>
      <c r="N454">
        <f>IF(ISBLANK(Games!E454), Calc!G454, G454+L454)</f>
        <v>1521.3210808926906</v>
      </c>
      <c r="O454" s="1">
        <f t="shared" si="49"/>
        <v>0.49954912778301547</v>
      </c>
      <c r="P454" s="1">
        <f t="shared" si="50"/>
        <v>0.50045087221698448</v>
      </c>
      <c r="Q454" s="3" t="str">
        <f>Games!N454</f>
        <v/>
      </c>
      <c r="R454" s="1" t="str">
        <f t="shared" si="51"/>
        <v/>
      </c>
      <c r="S454" s="1" t="str">
        <f>IF(ISBLANK(Games!L454), "",IF(Q454=B454, C454, B454))</f>
        <v/>
      </c>
      <c r="T454" s="1" t="str">
        <f t="shared" si="52"/>
        <v>HOU</v>
      </c>
      <c r="U454" s="1" t="str">
        <f t="shared" si="53"/>
        <v>CLE</v>
      </c>
      <c r="V454" s="1">
        <f t="shared" si="54"/>
        <v>1535.1961987191132</v>
      </c>
      <c r="W454" s="1">
        <f t="shared" si="55"/>
        <v>1521.3210808926906</v>
      </c>
    </row>
    <row r="455" spans="1:23" x14ac:dyDescent="0.45">
      <c r="A455" t="str">
        <f>Schedule!A455</f>
        <v>2024-04-30</v>
      </c>
      <c r="B455" t="str">
        <f>Schedule!B455</f>
        <v>LAA</v>
      </c>
      <c r="C455" t="str">
        <f>Schedule!C455</f>
        <v>PHI</v>
      </c>
      <c r="D455">
        <f>Schedule!D455</f>
        <v>1474.3085107648601</v>
      </c>
      <c r="E455">
        <f>Schedule!E455</f>
        <v>1537.03223861109</v>
      </c>
      <c r="F455" cm="1">
        <f t="array" ref="F455">_xlfn.XLOOKUP(B455, $T$1:$T454, $V$1:$V454, D455, 0, -1)</f>
        <v>1469.5882041455925</v>
      </c>
      <c r="G455" cm="1">
        <f t="array" ref="G455">_xlfn.XLOOKUP(C455, $U$1:$U454, $W$1:$W454, E455, 0, -1)</f>
        <v>1539.4111659163295</v>
      </c>
      <c r="H455">
        <f>Schedule!F455</f>
        <v>6.8493150684931406E-2</v>
      </c>
      <c r="I455" t="str">
        <f>IF(ISBLANK(Games!D455), "", Games!D455)</f>
        <v/>
      </c>
      <c r="J455" t="str">
        <f>IF(ISBLANK(Games!E455), "", Games!E455)</f>
        <v/>
      </c>
      <c r="K455" t="str">
        <f>IF(ISBLANK(Games!D455), "",VLOOKUP(I455, 'Pitchers Pre-Season'!$B$2:$X$790, 23, FALSE))</f>
        <v/>
      </c>
      <c r="L455" t="str">
        <f>IF(ISBLANK(Games!E455), "",VLOOKUP(J455, 'Pitchers Pre-Season'!$B$2:$X$790, 23, FALSE))</f>
        <v/>
      </c>
      <c r="M455">
        <f>IF(ISBLANK(Games!D455), Calc!F455, F455+K455)</f>
        <v>1469.5882041455925</v>
      </c>
      <c r="N455">
        <f>IF(ISBLANK(Games!E455), Calc!G455, G455+L455)</f>
        <v>1539.4111659163295</v>
      </c>
      <c r="O455" s="1">
        <f t="shared" si="49"/>
        <v>0.43509451333116128</v>
      </c>
      <c r="P455" s="1">
        <f t="shared" si="50"/>
        <v>0.56490548666883866</v>
      </c>
      <c r="Q455" s="3" t="str">
        <f>Games!N455</f>
        <v/>
      </c>
      <c r="R455" s="1" t="str">
        <f t="shared" si="51"/>
        <v/>
      </c>
      <c r="S455" s="1" t="str">
        <f>IF(ISBLANK(Games!L455), "",IF(Q455=B455, C455, B455))</f>
        <v/>
      </c>
      <c r="T455" s="1" t="str">
        <f t="shared" si="52"/>
        <v>LAA</v>
      </c>
      <c r="U455" s="1" t="str">
        <f t="shared" si="53"/>
        <v>PHI</v>
      </c>
      <c r="V455" s="1">
        <f t="shared" si="54"/>
        <v>1469.5882041455925</v>
      </c>
      <c r="W455" s="1">
        <f t="shared" si="55"/>
        <v>1539.4111659163295</v>
      </c>
    </row>
    <row r="456" spans="1:23" x14ac:dyDescent="0.45">
      <c r="A456" t="str">
        <f>Schedule!A456</f>
        <v>2024-04-30</v>
      </c>
      <c r="B456" t="str">
        <f>Schedule!B456</f>
        <v>ARI</v>
      </c>
      <c r="C456" t="str">
        <f>Schedule!C456</f>
        <v>LAD</v>
      </c>
      <c r="D456">
        <f>Schedule!D456</f>
        <v>1517.8440011816001</v>
      </c>
      <c r="E456">
        <f>Schedule!E456</f>
        <v>1588.6730971234199</v>
      </c>
      <c r="F456" cm="1">
        <f t="array" ref="F456">_xlfn.XLOOKUP(B456, $T$1:$T455, $V$1:$V455, D456, 0, -1)</f>
        <v>1516.9891876380354</v>
      </c>
      <c r="G456" cm="1">
        <f t="array" ref="G456">_xlfn.XLOOKUP(C456, $U$1:$U455, $W$1:$W455, E456, 0, -1)</f>
        <v>1587.2549754385982</v>
      </c>
      <c r="H456">
        <f>Schedule!F456</f>
        <v>5.0632911392405201E-2</v>
      </c>
      <c r="I456" t="str">
        <f>IF(ISBLANK(Games!D456), "", Games!D456)</f>
        <v/>
      </c>
      <c r="J456" t="str">
        <f>IF(ISBLANK(Games!E456), "", Games!E456)</f>
        <v/>
      </c>
      <c r="K456" t="str">
        <f>IF(ISBLANK(Games!D456), "",VLOOKUP(I456, 'Pitchers Pre-Season'!$B$2:$X$790, 23, FALSE))</f>
        <v/>
      </c>
      <c r="L456" t="str">
        <f>IF(ISBLANK(Games!E456), "",VLOOKUP(J456, 'Pitchers Pre-Season'!$B$2:$X$790, 23, FALSE))</f>
        <v/>
      </c>
      <c r="M456">
        <f>IF(ISBLANK(Games!D456), Calc!F456, F456+K456)</f>
        <v>1516.9891876380354</v>
      </c>
      <c r="N456">
        <f>IF(ISBLANK(Games!E456), Calc!G456, G456+L456)</f>
        <v>1587.2549754385982</v>
      </c>
      <c r="O456" s="1">
        <f t="shared" si="49"/>
        <v>0.42555233148091182</v>
      </c>
      <c r="P456" s="1">
        <f t="shared" si="50"/>
        <v>0.57444766851908824</v>
      </c>
      <c r="Q456" s="3" t="str">
        <f>Games!N456</f>
        <v/>
      </c>
      <c r="R456" s="1" t="str">
        <f t="shared" si="51"/>
        <v/>
      </c>
      <c r="S456" s="1" t="str">
        <f>IF(ISBLANK(Games!L456), "",IF(Q456=B456, C456, B456))</f>
        <v/>
      </c>
      <c r="T456" s="1" t="str">
        <f t="shared" si="52"/>
        <v>ARI</v>
      </c>
      <c r="U456" s="1" t="str">
        <f t="shared" si="53"/>
        <v>LAD</v>
      </c>
      <c r="V456" s="1">
        <f t="shared" si="54"/>
        <v>1516.9891876380354</v>
      </c>
      <c r="W456" s="1">
        <f t="shared" si="55"/>
        <v>1587.2549754385982</v>
      </c>
    </row>
    <row r="457" spans="1:23" x14ac:dyDescent="0.45">
      <c r="A457" t="str">
        <f>Schedule!A457</f>
        <v>2024-04-30</v>
      </c>
      <c r="B457" t="str">
        <f>Schedule!B457</f>
        <v>OAK</v>
      </c>
      <c r="C457" t="str">
        <f>Schedule!C457</f>
        <v>PIT</v>
      </c>
      <c r="D457">
        <f>Schedule!D457</f>
        <v>1427.1354796158</v>
      </c>
      <c r="E457">
        <f>Schedule!E457</f>
        <v>1468.3919248330999</v>
      </c>
      <c r="F457" cm="1">
        <f t="array" ref="F457">_xlfn.XLOOKUP(B457, $T$1:$T456, $V$1:$V456, D457, 0, -1)</f>
        <v>1410.609331202211</v>
      </c>
      <c r="G457" cm="1">
        <f t="array" ref="G457">_xlfn.XLOOKUP(C457, $U$1:$U456, $W$1:$W456, E457, 0, -1)</f>
        <v>1490.342604018655</v>
      </c>
      <c r="H457">
        <f>Schedule!F457</f>
        <v>6.2111801242235101E-3</v>
      </c>
      <c r="I457" t="str">
        <f>IF(ISBLANK(Games!D457), "", Games!D457)</f>
        <v/>
      </c>
      <c r="J457" t="str">
        <f>IF(ISBLANK(Games!E457), "", Games!E457)</f>
        <v/>
      </c>
      <c r="K457" t="str">
        <f>IF(ISBLANK(Games!D457), "",VLOOKUP(I457, 'Pitchers Pre-Season'!$B$2:$X$790, 23, FALSE))</f>
        <v/>
      </c>
      <c r="L457" t="str">
        <f>IF(ISBLANK(Games!E457), "",VLOOKUP(J457, 'Pitchers Pre-Season'!$B$2:$X$790, 23, FALSE))</f>
        <v/>
      </c>
      <c r="M457">
        <f>IF(ISBLANK(Games!D457), Calc!F457, F457+K457)</f>
        <v>1410.609331202211</v>
      </c>
      <c r="N457">
        <f>IF(ISBLANK(Games!E457), Calc!G457, G457+L457)</f>
        <v>1490.342604018655</v>
      </c>
      <c r="O457" s="1">
        <f t="shared" si="49"/>
        <v>0.39033303129336638</v>
      </c>
      <c r="P457" s="1">
        <f t="shared" si="50"/>
        <v>0.60966696870663373</v>
      </c>
      <c r="Q457" s="3" t="str">
        <f>Games!N457</f>
        <v/>
      </c>
      <c r="R457" s="1" t="str">
        <f t="shared" si="51"/>
        <v/>
      </c>
      <c r="S457" s="1" t="str">
        <f>IF(ISBLANK(Games!L457), "",IF(Q457=B457, C457, B457))</f>
        <v/>
      </c>
      <c r="T457" s="1" t="str">
        <f t="shared" si="52"/>
        <v>OAK</v>
      </c>
      <c r="U457" s="1" t="str">
        <f t="shared" si="53"/>
        <v>PIT</v>
      </c>
      <c r="V457" s="1">
        <f t="shared" si="54"/>
        <v>1410.609331202211</v>
      </c>
      <c r="W457" s="1">
        <f t="shared" si="55"/>
        <v>1490.342604018655</v>
      </c>
    </row>
    <row r="458" spans="1:23" x14ac:dyDescent="0.45">
      <c r="A458" t="str">
        <f>Schedule!A458</f>
        <v>2024-04-30</v>
      </c>
      <c r="B458" t="str">
        <f>Schedule!B458</f>
        <v>SDP</v>
      </c>
      <c r="C458" t="str">
        <f>Schedule!C458</f>
        <v>CIN</v>
      </c>
      <c r="D458">
        <f>Schedule!D458</f>
        <v>1513.7838452168801</v>
      </c>
      <c r="E458">
        <f>Schedule!E458</f>
        <v>1496.2510574284499</v>
      </c>
      <c r="F458" cm="1">
        <f t="array" ref="F458">_xlfn.XLOOKUP(B458, $T$1:$T457, $V$1:$V457, D458, 0, -1)</f>
        <v>1502.9671207118124</v>
      </c>
      <c r="G458" cm="1">
        <f t="array" ref="G458">_xlfn.XLOOKUP(C458, $U$1:$U457, $W$1:$W457, E458, 0, -1)</f>
        <v>1513.6155661274754</v>
      </c>
      <c r="H458">
        <f>Schedule!F458</f>
        <v>2.9239766081871298E-2</v>
      </c>
      <c r="I458" t="str">
        <f>IF(ISBLANK(Games!D458), "", Games!D458)</f>
        <v/>
      </c>
      <c r="J458" t="str">
        <f>IF(ISBLANK(Games!E458), "", Games!E458)</f>
        <v/>
      </c>
      <c r="K458" t="str">
        <f>IF(ISBLANK(Games!D458), "",VLOOKUP(I458, 'Pitchers Pre-Season'!$B$2:$X$790, 23, FALSE))</f>
        <v/>
      </c>
      <c r="L458" t="str">
        <f>IF(ISBLANK(Games!E458), "",VLOOKUP(J458, 'Pitchers Pre-Season'!$B$2:$X$790, 23, FALSE))</f>
        <v/>
      </c>
      <c r="M458">
        <f>IF(ISBLANK(Games!D458), Calc!F458, F458+K458)</f>
        <v>1502.9671207118124</v>
      </c>
      <c r="N458">
        <f>IF(ISBLANK(Games!E458), Calc!G458, G458+L458)</f>
        <v>1513.6155661274754</v>
      </c>
      <c r="O458" s="1">
        <f t="shared" si="49"/>
        <v>0.49930033470797947</v>
      </c>
      <c r="P458" s="1">
        <f t="shared" si="50"/>
        <v>0.50069966529202059</v>
      </c>
      <c r="Q458" s="3" t="str">
        <f>Games!N458</f>
        <v/>
      </c>
      <c r="R458" s="1" t="str">
        <f t="shared" si="51"/>
        <v/>
      </c>
      <c r="S458" s="1" t="str">
        <f>IF(ISBLANK(Games!L458), "",IF(Q458=B458, C458, B458))</f>
        <v/>
      </c>
      <c r="T458" s="1" t="str">
        <f t="shared" si="52"/>
        <v>SDP</v>
      </c>
      <c r="U458" s="1" t="str">
        <f t="shared" si="53"/>
        <v>CIN</v>
      </c>
      <c r="V458" s="1">
        <f t="shared" si="54"/>
        <v>1502.9671207118124</v>
      </c>
      <c r="W458" s="1">
        <f t="shared" si="55"/>
        <v>1513.6155661274754</v>
      </c>
    </row>
    <row r="459" spans="1:23" x14ac:dyDescent="0.45">
      <c r="A459" t="str">
        <f>Schedule!A459</f>
        <v>2024-04-30</v>
      </c>
      <c r="B459" t="str">
        <f>Schedule!B459</f>
        <v>SEA</v>
      </c>
      <c r="C459" t="str">
        <f>Schedule!C459</f>
        <v>ATL</v>
      </c>
      <c r="D459">
        <f>Schedule!D459</f>
        <v>1526.2027098211199</v>
      </c>
      <c r="E459">
        <f>Schedule!E459</f>
        <v>1590.545270505</v>
      </c>
      <c r="F459" cm="1">
        <f t="array" ref="F459">_xlfn.XLOOKUP(B459, $T$1:$T458, $V$1:$V458, D459, 0, -1)</f>
        <v>1518.2292368487947</v>
      </c>
      <c r="G459" cm="1">
        <f t="array" ref="G459">_xlfn.XLOOKUP(C459, $U$1:$U458, $W$1:$W458, E459, 0, -1)</f>
        <v>1588.8399964445969</v>
      </c>
      <c r="H459">
        <f>Schedule!F459</f>
        <v>2.2471910112359699E-2</v>
      </c>
      <c r="I459" t="str">
        <f>IF(ISBLANK(Games!D459), "", Games!D459)</f>
        <v/>
      </c>
      <c r="J459" t="str">
        <f>IF(ISBLANK(Games!E459), "", Games!E459)</f>
        <v/>
      </c>
      <c r="K459" t="str">
        <f>IF(ISBLANK(Games!D459), "",VLOOKUP(I459, 'Pitchers Pre-Season'!$B$2:$X$790, 23, FALSE))</f>
        <v/>
      </c>
      <c r="L459" t="str">
        <f>IF(ISBLANK(Games!E459), "",VLOOKUP(J459, 'Pitchers Pre-Season'!$B$2:$X$790, 23, FALSE))</f>
        <v/>
      </c>
      <c r="M459">
        <f>IF(ISBLANK(Games!D459), Calc!F459, F459+K459)</f>
        <v>1518.2292368487947</v>
      </c>
      <c r="N459">
        <f>IF(ISBLANK(Games!E459), Calc!G459, G459+L459)</f>
        <v>1588.8399964445969</v>
      </c>
      <c r="O459" s="1">
        <f t="shared" si="49"/>
        <v>0.41099523569866658</v>
      </c>
      <c r="P459" s="1">
        <f t="shared" si="50"/>
        <v>0.58900476430133353</v>
      </c>
      <c r="Q459" s="3" t="str">
        <f>Games!N459</f>
        <v/>
      </c>
      <c r="R459" s="1" t="str">
        <f t="shared" si="51"/>
        <v/>
      </c>
      <c r="S459" s="1" t="str">
        <f>IF(ISBLANK(Games!L459), "",IF(Q459=B459, C459, B459))</f>
        <v/>
      </c>
      <c r="T459" s="1" t="str">
        <f t="shared" si="52"/>
        <v>SEA</v>
      </c>
      <c r="U459" s="1" t="str">
        <f t="shared" si="53"/>
        <v>ATL</v>
      </c>
      <c r="V459" s="1">
        <f t="shared" si="54"/>
        <v>1518.2292368487947</v>
      </c>
      <c r="W459" s="1">
        <f t="shared" si="55"/>
        <v>1588.8399964445969</v>
      </c>
    </row>
    <row r="460" spans="1:23" x14ac:dyDescent="0.45">
      <c r="A460" t="str">
        <f>Schedule!A460</f>
        <v>2024-05-01</v>
      </c>
      <c r="B460" t="str">
        <f>Schedule!B460</f>
        <v>DET</v>
      </c>
      <c r="C460" t="str">
        <f>Schedule!C460</f>
        <v>STL</v>
      </c>
      <c r="D460">
        <f>Schedule!D460</f>
        <v>1477.56939209144</v>
      </c>
      <c r="E460">
        <f>Schedule!E460</f>
        <v>1506.4629567151301</v>
      </c>
      <c r="F460" cm="1">
        <f t="array" ref="F460">_xlfn.XLOOKUP(B460, $T$1:$T459, $V$1:$V459, D460, 0, -1)</f>
        <v>1481.7589766686021</v>
      </c>
      <c r="G460" cm="1">
        <f t="array" ref="G460">_xlfn.XLOOKUP(C460, $U$1:$U459, $W$1:$W459, E460, 0, -1)</f>
        <v>1507.9516916859375</v>
      </c>
      <c r="H460">
        <f>Schedule!F460</f>
        <v>7.6687116564418296E-3</v>
      </c>
      <c r="I460" t="str">
        <f>IF(ISBLANK(Games!D460), "", Games!D460)</f>
        <v/>
      </c>
      <c r="J460" t="str">
        <f>IF(ISBLANK(Games!E460), "", Games!E460)</f>
        <v/>
      </c>
      <c r="K460" t="str">
        <f>IF(ISBLANK(Games!D460), "",VLOOKUP(I460, 'Pitchers Pre-Season'!$B$2:$X$790, 23, FALSE))</f>
        <v/>
      </c>
      <c r="L460" t="str">
        <f>IF(ISBLANK(Games!E460), "",VLOOKUP(J460, 'Pitchers Pre-Season'!$B$2:$X$790, 23, FALSE))</f>
        <v/>
      </c>
      <c r="M460">
        <f>IF(ISBLANK(Games!D460), Calc!F460, F460+K460)</f>
        <v>1481.7589766686021</v>
      </c>
      <c r="N460">
        <f>IF(ISBLANK(Games!E460), Calc!G460, G460+L460)</f>
        <v>1507.9516916859375</v>
      </c>
      <c r="O460" s="1">
        <f t="shared" si="49"/>
        <v>0.46621125826758869</v>
      </c>
      <c r="P460" s="1">
        <f t="shared" si="50"/>
        <v>0.53378874173241131</v>
      </c>
      <c r="Q460" s="3" t="str">
        <f>Games!N460</f>
        <v/>
      </c>
      <c r="R460" s="1" t="str">
        <f t="shared" si="51"/>
        <v/>
      </c>
      <c r="S460" s="1" t="str">
        <f>IF(ISBLANK(Games!L460), "",IF(Q460=B460, C460, B460))</f>
        <v/>
      </c>
      <c r="T460" s="1" t="str">
        <f t="shared" si="52"/>
        <v>DET</v>
      </c>
      <c r="U460" s="1" t="str">
        <f t="shared" si="53"/>
        <v>STL</v>
      </c>
      <c r="V460" s="1">
        <f t="shared" si="54"/>
        <v>1481.7589766686021</v>
      </c>
      <c r="W460" s="1">
        <f t="shared" si="55"/>
        <v>1507.9516916859375</v>
      </c>
    </row>
    <row r="461" spans="1:23" x14ac:dyDescent="0.45">
      <c r="A461" t="str">
        <f>Schedule!A461</f>
        <v>2024-05-01</v>
      </c>
      <c r="B461" t="str">
        <f>Schedule!B461</f>
        <v>MIL</v>
      </c>
      <c r="C461" t="str">
        <f>Schedule!C461</f>
        <v>TBR</v>
      </c>
      <c r="D461">
        <f>Schedule!D461</f>
        <v>1511.74507850229</v>
      </c>
      <c r="E461">
        <f>Schedule!E461</f>
        <v>1537.2568075547799</v>
      </c>
      <c r="F461" cm="1">
        <f t="array" ref="F461">_xlfn.XLOOKUP(B461, $T$1:$T460, $V$1:$V460, D461, 0, -1)</f>
        <v>1516.6563185214643</v>
      </c>
      <c r="G461" cm="1">
        <f t="array" ref="G461">_xlfn.XLOOKUP(C461, $U$1:$U460, $W$1:$W460, E461, 0, -1)</f>
        <v>1532.6622500113572</v>
      </c>
      <c r="H461">
        <f>Schedule!F461</f>
        <v>6.7415730337078705E-2</v>
      </c>
      <c r="I461" t="str">
        <f>IF(ISBLANK(Games!D461), "", Games!D461)</f>
        <v/>
      </c>
      <c r="J461" t="str">
        <f>IF(ISBLANK(Games!E461), "", Games!E461)</f>
        <v/>
      </c>
      <c r="K461" t="str">
        <f>IF(ISBLANK(Games!D461), "",VLOOKUP(I461, 'Pitchers Pre-Season'!$B$2:$X$790, 23, FALSE))</f>
        <v/>
      </c>
      <c r="L461" t="str">
        <f>IF(ISBLANK(Games!E461), "",VLOOKUP(J461, 'Pitchers Pre-Season'!$B$2:$X$790, 23, FALSE))</f>
        <v/>
      </c>
      <c r="M461">
        <f>IF(ISBLANK(Games!D461), Calc!F461, F461+K461)</f>
        <v>1516.6563185214643</v>
      </c>
      <c r="N461">
        <f>IF(ISBLANK(Games!E461), Calc!G461, G461+L461)</f>
        <v>1532.6622500113572</v>
      </c>
      <c r="O461" s="1">
        <f t="shared" si="49"/>
        <v>0.51068975985499021</v>
      </c>
      <c r="P461" s="1">
        <f t="shared" si="50"/>
        <v>0.48931024014500984</v>
      </c>
      <c r="Q461" s="3" t="str">
        <f>Games!N461</f>
        <v/>
      </c>
      <c r="R461" s="1" t="str">
        <f t="shared" si="51"/>
        <v/>
      </c>
      <c r="S461" s="1" t="str">
        <f>IF(ISBLANK(Games!L461), "",IF(Q461=B461, C461, B461))</f>
        <v/>
      </c>
      <c r="T461" s="1" t="str">
        <f t="shared" si="52"/>
        <v>MIL</v>
      </c>
      <c r="U461" s="1" t="str">
        <f t="shared" si="53"/>
        <v>TBR</v>
      </c>
      <c r="V461" s="1">
        <f t="shared" si="54"/>
        <v>1516.6563185214643</v>
      </c>
      <c r="W461" s="1">
        <f t="shared" si="55"/>
        <v>1532.6622500113572</v>
      </c>
    </row>
    <row r="462" spans="1:23" x14ac:dyDescent="0.45">
      <c r="A462" t="str">
        <f>Schedule!A462</f>
        <v>2024-05-01</v>
      </c>
      <c r="B462" t="str">
        <f>Schedule!B462</f>
        <v>CHW</v>
      </c>
      <c r="C462" t="str">
        <f>Schedule!C462</f>
        <v>MIN</v>
      </c>
      <c r="D462">
        <f>Schedule!D462</f>
        <v>1433.33420073452</v>
      </c>
      <c r="E462">
        <f>Schedule!E462</f>
        <v>1535.44519643647</v>
      </c>
      <c r="F462" cm="1">
        <f t="array" ref="F462">_xlfn.XLOOKUP(B462, $T$1:$T461, $V$1:$V461, D462, 0, -1)</f>
        <v>1426.513159308995</v>
      </c>
      <c r="G462" cm="1">
        <f t="array" ref="G462">_xlfn.XLOOKUP(C462, $U$1:$U461, $W$1:$W461, E462, 0, -1)</f>
        <v>1539.5424706464416</v>
      </c>
      <c r="H462">
        <f>Schedule!F462</f>
        <v>-4.2253521126760597E-2</v>
      </c>
      <c r="I462" t="str">
        <f>IF(ISBLANK(Games!D462), "", Games!D462)</f>
        <v/>
      </c>
      <c r="J462" t="str">
        <f>IF(ISBLANK(Games!E462), "", Games!E462)</f>
        <v/>
      </c>
      <c r="K462" t="str">
        <f>IF(ISBLANK(Games!D462), "",VLOOKUP(I462, 'Pitchers Pre-Season'!$B$2:$X$790, 23, FALSE))</f>
        <v/>
      </c>
      <c r="L462" t="str">
        <f>IF(ISBLANK(Games!E462), "",VLOOKUP(J462, 'Pitchers Pre-Season'!$B$2:$X$790, 23, FALSE))</f>
        <v/>
      </c>
      <c r="M462">
        <f>IF(ISBLANK(Games!D462), Calc!F462, F462+K462)</f>
        <v>1426.513159308995</v>
      </c>
      <c r="N462">
        <f>IF(ISBLANK(Games!E462), Calc!G462, G462+L462)</f>
        <v>1539.5424706464416</v>
      </c>
      <c r="O462" s="1">
        <f t="shared" si="49"/>
        <v>0.32171653685900869</v>
      </c>
      <c r="P462" s="1">
        <f t="shared" si="50"/>
        <v>0.67828346314099119</v>
      </c>
      <c r="Q462" s="3" t="str">
        <f>Games!N462</f>
        <v/>
      </c>
      <c r="R462" s="1" t="str">
        <f t="shared" si="51"/>
        <v/>
      </c>
      <c r="S462" s="1" t="str">
        <f>IF(ISBLANK(Games!L462), "",IF(Q462=B462, C462, B462))</f>
        <v/>
      </c>
      <c r="T462" s="1" t="str">
        <f t="shared" si="52"/>
        <v>CHW</v>
      </c>
      <c r="U462" s="1" t="str">
        <f t="shared" si="53"/>
        <v>MIN</v>
      </c>
      <c r="V462" s="1">
        <f t="shared" si="54"/>
        <v>1426.513159308995</v>
      </c>
      <c r="W462" s="1">
        <f t="shared" si="55"/>
        <v>1539.5424706464416</v>
      </c>
    </row>
    <row r="463" spans="1:23" x14ac:dyDescent="0.45">
      <c r="A463" t="str">
        <f>Schedule!A463</f>
        <v>2024-05-01</v>
      </c>
      <c r="B463" t="str">
        <f>Schedule!B463</f>
        <v>TOR</v>
      </c>
      <c r="C463" t="str">
        <f>Schedule!C463</f>
        <v>KCR</v>
      </c>
      <c r="D463">
        <f>Schedule!D463</f>
        <v>1536.86484917293</v>
      </c>
      <c r="E463">
        <f>Schedule!E463</f>
        <v>1455.5883504191299</v>
      </c>
      <c r="F463" cm="1">
        <f t="array" ref="F463">_xlfn.XLOOKUP(B463, $T$1:$T462, $V$1:$V462, D463, 0, -1)</f>
        <v>1536.86484917293</v>
      </c>
      <c r="G463" cm="1">
        <f t="array" ref="G463">_xlfn.XLOOKUP(C463, $U$1:$U462, $W$1:$W462, E463, 0, -1)</f>
        <v>1465.2610239810729</v>
      </c>
      <c r="H463">
        <f>Schedule!F463</f>
        <v>-5.5248618784530601E-3</v>
      </c>
      <c r="I463" t="str">
        <f>IF(ISBLANK(Games!D463), "", Games!D463)</f>
        <v/>
      </c>
      <c r="J463" t="str">
        <f>IF(ISBLANK(Games!E463), "", Games!E463)</f>
        <v/>
      </c>
      <c r="K463" t="str">
        <f>IF(ISBLANK(Games!D463), "",VLOOKUP(I463, 'Pitchers Pre-Season'!$B$2:$X$790, 23, FALSE))</f>
        <v/>
      </c>
      <c r="L463" t="str">
        <f>IF(ISBLANK(Games!E463), "",VLOOKUP(J463, 'Pitchers Pre-Season'!$B$2:$X$790, 23, FALSE))</f>
        <v/>
      </c>
      <c r="M463">
        <f>IF(ISBLANK(Games!D463), Calc!F463, F463+K463)</f>
        <v>1536.86484917293</v>
      </c>
      <c r="N463">
        <f>IF(ISBLANK(Games!E463), Calc!G463, G463+L463)</f>
        <v>1465.2610239810729</v>
      </c>
      <c r="O463" s="1">
        <f t="shared" si="49"/>
        <v>0.59884919438876383</v>
      </c>
      <c r="P463" s="1">
        <f t="shared" si="50"/>
        <v>0.40115080561123606</v>
      </c>
      <c r="Q463" s="3" t="str">
        <f>Games!N463</f>
        <v/>
      </c>
      <c r="R463" s="1" t="str">
        <f t="shared" si="51"/>
        <v/>
      </c>
      <c r="S463" s="1" t="str">
        <f>IF(ISBLANK(Games!L463), "",IF(Q463=B463, C463, B463))</f>
        <v/>
      </c>
      <c r="T463" s="1" t="str">
        <f t="shared" si="52"/>
        <v>TOR</v>
      </c>
      <c r="U463" s="1" t="str">
        <f t="shared" si="53"/>
        <v>KCR</v>
      </c>
      <c r="V463" s="1">
        <f t="shared" si="54"/>
        <v>1536.86484917293</v>
      </c>
      <c r="W463" s="1">
        <f t="shared" si="55"/>
        <v>1465.2610239810729</v>
      </c>
    </row>
    <row r="464" spans="1:23" x14ac:dyDescent="0.45">
      <c r="A464" t="str">
        <f>Schedule!A464</f>
        <v>2024-05-01</v>
      </c>
      <c r="B464" t="str">
        <f>Schedule!B464</f>
        <v>OAK</v>
      </c>
      <c r="C464" t="str">
        <f>Schedule!C464</f>
        <v>PIT</v>
      </c>
      <c r="D464">
        <f>Schedule!D464</f>
        <v>1427.1354796158</v>
      </c>
      <c r="E464">
        <f>Schedule!E464</f>
        <v>1468.3919248330999</v>
      </c>
      <c r="F464" cm="1">
        <f t="array" ref="F464">_xlfn.XLOOKUP(B464, $T$1:$T463, $V$1:$V463, D464, 0, -1)</f>
        <v>1410.609331202211</v>
      </c>
      <c r="G464" cm="1">
        <f t="array" ref="G464">_xlfn.XLOOKUP(C464, $U$1:$U463, $W$1:$W463, E464, 0, -1)</f>
        <v>1490.342604018655</v>
      </c>
      <c r="H464">
        <f>Schedule!F464</f>
        <v>6.2111801242235101E-3</v>
      </c>
      <c r="I464" t="str">
        <f>IF(ISBLANK(Games!D464), "", Games!D464)</f>
        <v/>
      </c>
      <c r="J464" t="str">
        <f>IF(ISBLANK(Games!E464), "", Games!E464)</f>
        <v/>
      </c>
      <c r="K464" t="str">
        <f>IF(ISBLANK(Games!D464), "",VLOOKUP(I464, 'Pitchers Pre-Season'!$B$2:$X$790, 23, FALSE))</f>
        <v/>
      </c>
      <c r="L464" t="str">
        <f>IF(ISBLANK(Games!E464), "",VLOOKUP(J464, 'Pitchers Pre-Season'!$B$2:$X$790, 23, FALSE))</f>
        <v/>
      </c>
      <c r="M464">
        <f>IF(ISBLANK(Games!D464), Calc!F464, F464+K464)</f>
        <v>1410.609331202211</v>
      </c>
      <c r="N464">
        <f>IF(ISBLANK(Games!E464), Calc!G464, G464+L464)</f>
        <v>1490.342604018655</v>
      </c>
      <c r="O464" s="1">
        <f t="shared" si="49"/>
        <v>0.39033303129336638</v>
      </c>
      <c r="P464" s="1">
        <f t="shared" si="50"/>
        <v>0.60966696870663373</v>
      </c>
      <c r="Q464" s="3" t="str">
        <f>Games!N464</f>
        <v/>
      </c>
      <c r="R464" s="1" t="str">
        <f t="shared" si="51"/>
        <v/>
      </c>
      <c r="S464" s="1" t="str">
        <f>IF(ISBLANK(Games!L464), "",IF(Q464=B464, C464, B464))</f>
        <v/>
      </c>
      <c r="T464" s="1" t="str">
        <f t="shared" si="52"/>
        <v>OAK</v>
      </c>
      <c r="U464" s="1" t="str">
        <f t="shared" si="53"/>
        <v>PIT</v>
      </c>
      <c r="V464" s="1">
        <f t="shared" si="54"/>
        <v>1410.609331202211</v>
      </c>
      <c r="W464" s="1">
        <f t="shared" si="55"/>
        <v>1490.342604018655</v>
      </c>
    </row>
    <row r="465" spans="1:23" x14ac:dyDescent="0.45">
      <c r="A465" t="str">
        <f>Schedule!A465</f>
        <v>2024-05-01</v>
      </c>
      <c r="B465" t="str">
        <f>Schedule!B465</f>
        <v>SEA</v>
      </c>
      <c r="C465" t="str">
        <f>Schedule!C465</f>
        <v>ATL</v>
      </c>
      <c r="D465">
        <f>Schedule!D465</f>
        <v>1526.2027098211199</v>
      </c>
      <c r="E465">
        <f>Schedule!E465</f>
        <v>1590.545270505</v>
      </c>
      <c r="F465" cm="1">
        <f t="array" ref="F465">_xlfn.XLOOKUP(B465, $T$1:$T464, $V$1:$V464, D465, 0, -1)</f>
        <v>1518.2292368487947</v>
      </c>
      <c r="G465" cm="1">
        <f t="array" ref="G465">_xlfn.XLOOKUP(C465, $U$1:$U464, $W$1:$W464, E465, 0, -1)</f>
        <v>1588.8399964445969</v>
      </c>
      <c r="H465">
        <f>Schedule!F465</f>
        <v>2.2471910112359699E-2</v>
      </c>
      <c r="I465" t="str">
        <f>IF(ISBLANK(Games!D465), "", Games!D465)</f>
        <v/>
      </c>
      <c r="J465" t="str">
        <f>IF(ISBLANK(Games!E465), "", Games!E465)</f>
        <v/>
      </c>
      <c r="K465" t="str">
        <f>IF(ISBLANK(Games!D465), "",VLOOKUP(I465, 'Pitchers Pre-Season'!$B$2:$X$790, 23, FALSE))</f>
        <v/>
      </c>
      <c r="L465" t="str">
        <f>IF(ISBLANK(Games!E465), "",VLOOKUP(J465, 'Pitchers Pre-Season'!$B$2:$X$790, 23, FALSE))</f>
        <v/>
      </c>
      <c r="M465">
        <f>IF(ISBLANK(Games!D465), Calc!F465, F465+K465)</f>
        <v>1518.2292368487947</v>
      </c>
      <c r="N465">
        <f>IF(ISBLANK(Games!E465), Calc!G465, G465+L465)</f>
        <v>1588.8399964445969</v>
      </c>
      <c r="O465" s="1">
        <f t="shared" si="49"/>
        <v>0.41099523569866658</v>
      </c>
      <c r="P465" s="1">
        <f t="shared" si="50"/>
        <v>0.58900476430133353</v>
      </c>
      <c r="Q465" s="3" t="str">
        <f>Games!N465</f>
        <v/>
      </c>
      <c r="R465" s="1" t="str">
        <f t="shared" si="51"/>
        <v/>
      </c>
      <c r="S465" s="1" t="str">
        <f>IF(ISBLANK(Games!L465), "",IF(Q465=B465, C465, B465))</f>
        <v/>
      </c>
      <c r="T465" s="1" t="str">
        <f t="shared" si="52"/>
        <v>SEA</v>
      </c>
      <c r="U465" s="1" t="str">
        <f t="shared" si="53"/>
        <v>ATL</v>
      </c>
      <c r="V465" s="1">
        <f t="shared" si="54"/>
        <v>1518.2292368487947</v>
      </c>
      <c r="W465" s="1">
        <f t="shared" si="55"/>
        <v>1588.8399964445969</v>
      </c>
    </row>
    <row r="466" spans="1:23" x14ac:dyDescent="0.45">
      <c r="A466" t="str">
        <f>Schedule!A466</f>
        <v>2024-05-01</v>
      </c>
      <c r="B466" t="str">
        <f>Schedule!B466</f>
        <v>LAA</v>
      </c>
      <c r="C466" t="str">
        <f>Schedule!C466</f>
        <v>PHI</v>
      </c>
      <c r="D466">
        <f>Schedule!D466</f>
        <v>1474.3085107648601</v>
      </c>
      <c r="E466">
        <f>Schedule!E466</f>
        <v>1537.03223861109</v>
      </c>
      <c r="F466" cm="1">
        <f t="array" ref="F466">_xlfn.XLOOKUP(B466, $T$1:$T465, $V$1:$V465, D466, 0, -1)</f>
        <v>1469.5882041455925</v>
      </c>
      <c r="G466" cm="1">
        <f t="array" ref="G466">_xlfn.XLOOKUP(C466, $U$1:$U465, $W$1:$W465, E466, 0, -1)</f>
        <v>1539.4111659163295</v>
      </c>
      <c r="H466">
        <f>Schedule!F466</f>
        <v>6.8493150684931406E-2</v>
      </c>
      <c r="I466" t="str">
        <f>IF(ISBLANK(Games!D466), "", Games!D466)</f>
        <v/>
      </c>
      <c r="J466" t="str">
        <f>IF(ISBLANK(Games!E466), "", Games!E466)</f>
        <v/>
      </c>
      <c r="K466" t="str">
        <f>IF(ISBLANK(Games!D466), "",VLOOKUP(I466, 'Pitchers Pre-Season'!$B$2:$X$790, 23, FALSE))</f>
        <v/>
      </c>
      <c r="L466" t="str">
        <f>IF(ISBLANK(Games!E466), "",VLOOKUP(J466, 'Pitchers Pre-Season'!$B$2:$X$790, 23, FALSE))</f>
        <v/>
      </c>
      <c r="M466">
        <f>IF(ISBLANK(Games!D466), Calc!F466, F466+K466)</f>
        <v>1469.5882041455925</v>
      </c>
      <c r="N466">
        <f>IF(ISBLANK(Games!E466), Calc!G466, G466+L466)</f>
        <v>1539.4111659163295</v>
      </c>
      <c r="O466" s="1">
        <f t="shared" si="49"/>
        <v>0.43509451333116128</v>
      </c>
      <c r="P466" s="1">
        <f t="shared" si="50"/>
        <v>0.56490548666883866</v>
      </c>
      <c r="Q466" s="3" t="str">
        <f>Games!N466</f>
        <v/>
      </c>
      <c r="R466" s="1" t="str">
        <f t="shared" si="51"/>
        <v/>
      </c>
      <c r="S466" s="1" t="str">
        <f>IF(ISBLANK(Games!L466), "",IF(Q466=B466, C466, B466))</f>
        <v/>
      </c>
      <c r="T466" s="1" t="str">
        <f t="shared" si="52"/>
        <v>LAA</v>
      </c>
      <c r="U466" s="1" t="str">
        <f t="shared" si="53"/>
        <v>PHI</v>
      </c>
      <c r="V466" s="1">
        <f t="shared" si="54"/>
        <v>1469.5882041455925</v>
      </c>
      <c r="W466" s="1">
        <f t="shared" si="55"/>
        <v>1539.4111659163295</v>
      </c>
    </row>
    <row r="467" spans="1:23" x14ac:dyDescent="0.45">
      <c r="A467" t="str">
        <f>Schedule!A467</f>
        <v>2024-05-01</v>
      </c>
      <c r="B467" t="str">
        <f>Schedule!B467</f>
        <v>SDP</v>
      </c>
      <c r="C467" t="str">
        <f>Schedule!C467</f>
        <v>CIN</v>
      </c>
      <c r="D467">
        <f>Schedule!D467</f>
        <v>1513.7838452168801</v>
      </c>
      <c r="E467">
        <f>Schedule!E467</f>
        <v>1496.2510574284499</v>
      </c>
      <c r="F467" cm="1">
        <f t="array" ref="F467">_xlfn.XLOOKUP(B467, $T$1:$T466, $V$1:$V466, D467, 0, -1)</f>
        <v>1502.9671207118124</v>
      </c>
      <c r="G467" cm="1">
        <f t="array" ref="G467">_xlfn.XLOOKUP(C467, $U$1:$U466, $W$1:$W466, E467, 0, -1)</f>
        <v>1513.6155661274754</v>
      </c>
      <c r="H467">
        <f>Schedule!F467</f>
        <v>2.9239766081871298E-2</v>
      </c>
      <c r="I467" t="str">
        <f>IF(ISBLANK(Games!D467), "", Games!D467)</f>
        <v/>
      </c>
      <c r="J467" t="str">
        <f>IF(ISBLANK(Games!E467), "", Games!E467)</f>
        <v/>
      </c>
      <c r="K467" t="str">
        <f>IF(ISBLANK(Games!D467), "",VLOOKUP(I467, 'Pitchers Pre-Season'!$B$2:$X$790, 23, FALSE))</f>
        <v/>
      </c>
      <c r="L467" t="str">
        <f>IF(ISBLANK(Games!E467), "",VLOOKUP(J467, 'Pitchers Pre-Season'!$B$2:$X$790, 23, FALSE))</f>
        <v/>
      </c>
      <c r="M467">
        <f>IF(ISBLANK(Games!D467), Calc!F467, F467+K467)</f>
        <v>1502.9671207118124</v>
      </c>
      <c r="N467">
        <f>IF(ISBLANK(Games!E467), Calc!G467, G467+L467)</f>
        <v>1513.6155661274754</v>
      </c>
      <c r="O467" s="1">
        <f t="shared" si="49"/>
        <v>0.49930033470797947</v>
      </c>
      <c r="P467" s="1">
        <f t="shared" si="50"/>
        <v>0.50069966529202059</v>
      </c>
      <c r="Q467" s="3" t="str">
        <f>Games!N467</f>
        <v/>
      </c>
      <c r="R467" s="1" t="str">
        <f t="shared" si="51"/>
        <v/>
      </c>
      <c r="S467" s="1" t="str">
        <f>IF(ISBLANK(Games!L467), "",IF(Q467=B467, C467, B467))</f>
        <v/>
      </c>
      <c r="T467" s="1" t="str">
        <f t="shared" si="52"/>
        <v>SDP</v>
      </c>
      <c r="U467" s="1" t="str">
        <f t="shared" si="53"/>
        <v>CIN</v>
      </c>
      <c r="V467" s="1">
        <f t="shared" si="54"/>
        <v>1502.9671207118124</v>
      </c>
      <c r="W467" s="1">
        <f t="shared" si="55"/>
        <v>1513.6155661274754</v>
      </c>
    </row>
    <row r="468" spans="1:23" x14ac:dyDescent="0.45">
      <c r="A468" t="str">
        <f>Schedule!A468</f>
        <v>2024-05-01</v>
      </c>
      <c r="B468" t="str">
        <f>Schedule!B468</f>
        <v>BAL</v>
      </c>
      <c r="C468" t="str">
        <f>Schedule!C468</f>
        <v>NYY</v>
      </c>
      <c r="D468">
        <f>Schedule!D468</f>
        <v>1535.1075395159701</v>
      </c>
      <c r="E468">
        <f>Schedule!E468</f>
        <v>1539.4562396036399</v>
      </c>
      <c r="F468" cm="1">
        <f t="array" ref="F468">_xlfn.XLOOKUP(B468, $T$1:$T467, $V$1:$V467, D468, 0, -1)</f>
        <v>1527.1786991040578</v>
      </c>
      <c r="G468" cm="1">
        <f t="array" ref="G468">_xlfn.XLOOKUP(C468, $U$1:$U467, $W$1:$W467, E468, 0, -1)</f>
        <v>1562.9327852564061</v>
      </c>
      <c r="H468">
        <f>Schedule!F468</f>
        <v>2.1739130434782698E-2</v>
      </c>
      <c r="I468" t="str">
        <f>IF(ISBLANK(Games!D468), "", Games!D468)</f>
        <v/>
      </c>
      <c r="J468" t="str">
        <f>IF(ISBLANK(Games!E468), "", Games!E468)</f>
        <v/>
      </c>
      <c r="K468" t="str">
        <f>IF(ISBLANK(Games!D468), "",VLOOKUP(I468, 'Pitchers Pre-Season'!$B$2:$X$790, 23, FALSE))</f>
        <v/>
      </c>
      <c r="L468" t="str">
        <f>IF(ISBLANK(Games!E468), "",VLOOKUP(J468, 'Pitchers Pre-Season'!$B$2:$X$790, 23, FALSE))</f>
        <v/>
      </c>
      <c r="M468">
        <f>IF(ISBLANK(Games!D468), Calc!F468, F468+K468)</f>
        <v>1527.1786991040578</v>
      </c>
      <c r="N468">
        <f>IF(ISBLANK(Games!E468), Calc!G468, G468+L468)</f>
        <v>1562.9327852564061</v>
      </c>
      <c r="O468" s="1">
        <f t="shared" si="49"/>
        <v>0.4595961693666839</v>
      </c>
      <c r="P468" s="1">
        <f t="shared" si="50"/>
        <v>0.5404038306333161</v>
      </c>
      <c r="Q468" s="3" t="str">
        <f>Games!N468</f>
        <v/>
      </c>
      <c r="R468" s="1" t="str">
        <f t="shared" si="51"/>
        <v/>
      </c>
      <c r="S468" s="1" t="str">
        <f>IF(ISBLANK(Games!L468), "",IF(Q468=B468, C468, B468))</f>
        <v/>
      </c>
      <c r="T468" s="1" t="str">
        <f t="shared" si="52"/>
        <v>BAL</v>
      </c>
      <c r="U468" s="1" t="str">
        <f t="shared" si="53"/>
        <v>NYY</v>
      </c>
      <c r="V468" s="1">
        <f t="shared" si="54"/>
        <v>1527.1786991040578</v>
      </c>
      <c r="W468" s="1">
        <f t="shared" si="55"/>
        <v>1562.9327852564061</v>
      </c>
    </row>
    <row r="469" spans="1:23" x14ac:dyDescent="0.45">
      <c r="A469" t="str">
        <f>Schedule!A469</f>
        <v>2024-05-01</v>
      </c>
      <c r="B469" t="str">
        <f>Schedule!B469</f>
        <v>MIA</v>
      </c>
      <c r="C469" t="str">
        <f>Schedule!C469</f>
        <v>COL</v>
      </c>
      <c r="D469">
        <f>Schedule!D469</f>
        <v>1488.4482383178499</v>
      </c>
      <c r="E469">
        <f>Schedule!E469</f>
        <v>1418.47649220432</v>
      </c>
      <c r="F469" cm="1">
        <f t="array" ref="F469">_xlfn.XLOOKUP(B469, $T$1:$T468, $V$1:$V468, D469, 0, -1)</f>
        <v>1453.0099819148713</v>
      </c>
      <c r="G469" cm="1">
        <f t="array" ref="G469">_xlfn.XLOOKUP(C469, $U$1:$U468, $W$1:$W468, E469, 0, -1)</f>
        <v>1405.4006829938121</v>
      </c>
      <c r="H469">
        <f>Schedule!F469</f>
        <v>4.5751633986928102E-2</v>
      </c>
      <c r="I469" t="str">
        <f>IF(ISBLANK(Games!D469), "", Games!D469)</f>
        <v/>
      </c>
      <c r="J469" t="str">
        <f>IF(ISBLANK(Games!E469), "", Games!E469)</f>
        <v/>
      </c>
      <c r="K469" t="str">
        <f>IF(ISBLANK(Games!D469), "",VLOOKUP(I469, 'Pitchers Pre-Season'!$B$2:$X$790, 23, FALSE))</f>
        <v/>
      </c>
      <c r="L469" t="str">
        <f>IF(ISBLANK(Games!E469), "",VLOOKUP(J469, 'Pitchers Pre-Season'!$B$2:$X$790, 23, FALSE))</f>
        <v/>
      </c>
      <c r="M469">
        <f>IF(ISBLANK(Games!D469), Calc!F469, F469+K469)</f>
        <v>1453.0099819148713</v>
      </c>
      <c r="N469">
        <f>IF(ISBLANK(Games!E469), Calc!G469, G469+L469)</f>
        <v>1405.4006829938121</v>
      </c>
      <c r="O469" s="1">
        <f t="shared" si="49"/>
        <v>0.5909654566256749</v>
      </c>
      <c r="P469" s="1">
        <f t="shared" si="50"/>
        <v>0.40903454337432515</v>
      </c>
      <c r="Q469" s="3" t="str">
        <f>Games!N469</f>
        <v/>
      </c>
      <c r="R469" s="1" t="str">
        <f t="shared" si="51"/>
        <v/>
      </c>
      <c r="S469" s="1" t="str">
        <f>IF(ISBLANK(Games!L469), "",IF(Q469=B469, C469, B469))</f>
        <v/>
      </c>
      <c r="T469" s="1" t="str">
        <f t="shared" si="52"/>
        <v>MIA</v>
      </c>
      <c r="U469" s="1" t="str">
        <f t="shared" si="53"/>
        <v>COL</v>
      </c>
      <c r="V469" s="1">
        <f t="shared" si="54"/>
        <v>1453.0099819148713</v>
      </c>
      <c r="W469" s="1">
        <f t="shared" si="55"/>
        <v>1405.4006829938121</v>
      </c>
    </row>
    <row r="470" spans="1:23" x14ac:dyDescent="0.45">
      <c r="A470" t="str">
        <f>Schedule!A470</f>
        <v>2024-05-01</v>
      </c>
      <c r="B470" t="str">
        <f>Schedule!B470</f>
        <v>NYM</v>
      </c>
      <c r="C470" t="str">
        <f>Schedule!C470</f>
        <v>CHC</v>
      </c>
      <c r="D470">
        <f>Schedule!D470</f>
        <v>1505.1761432511801</v>
      </c>
      <c r="E470">
        <f>Schedule!E470</f>
        <v>1514.0316812078199</v>
      </c>
      <c r="F470" cm="1">
        <f t="array" ref="F470">_xlfn.XLOOKUP(B470, $T$1:$T469, $V$1:$V469, D470, 0, -1)</f>
        <v>1483.2891783762693</v>
      </c>
      <c r="G470" cm="1">
        <f t="array" ref="G470">_xlfn.XLOOKUP(C470, $U$1:$U469, $W$1:$W469, E470, 0, -1)</f>
        <v>1510.9500841970262</v>
      </c>
      <c r="H470">
        <f>Schedule!F470</f>
        <v>0.102272727272727</v>
      </c>
      <c r="I470" t="str">
        <f>IF(ISBLANK(Games!D470), "", Games!D470)</f>
        <v/>
      </c>
      <c r="J470" t="str">
        <f>IF(ISBLANK(Games!E470), "", Games!E470)</f>
        <v/>
      </c>
      <c r="K470" t="str">
        <f>IF(ISBLANK(Games!D470), "",VLOOKUP(I470, 'Pitchers Pre-Season'!$B$2:$X$790, 23, FALSE))</f>
        <v/>
      </c>
      <c r="L470" t="str">
        <f>IF(ISBLANK(Games!E470), "",VLOOKUP(J470, 'Pitchers Pre-Season'!$B$2:$X$790, 23, FALSE))</f>
        <v/>
      </c>
      <c r="M470">
        <f>IF(ISBLANK(Games!D470), Calc!F470, F470+K470)</f>
        <v>1483.2891783762693</v>
      </c>
      <c r="N470">
        <f>IF(ISBLANK(Games!E470), Calc!G470, G470+L470)</f>
        <v>1510.9500841970262</v>
      </c>
      <c r="O470" s="1">
        <f t="shared" si="49"/>
        <v>0.51141301319198429</v>
      </c>
      <c r="P470" s="1">
        <f t="shared" si="50"/>
        <v>0.48858698680801577</v>
      </c>
      <c r="Q470" s="3" t="str">
        <f>Games!N470</f>
        <v/>
      </c>
      <c r="R470" s="1" t="str">
        <f t="shared" si="51"/>
        <v/>
      </c>
      <c r="S470" s="1" t="str">
        <f>IF(ISBLANK(Games!L470), "",IF(Q470=B470, C470, B470))</f>
        <v/>
      </c>
      <c r="T470" s="1" t="str">
        <f t="shared" si="52"/>
        <v>NYM</v>
      </c>
      <c r="U470" s="1" t="str">
        <f t="shared" si="53"/>
        <v>CHC</v>
      </c>
      <c r="V470" s="1">
        <f t="shared" si="54"/>
        <v>1483.2891783762693</v>
      </c>
      <c r="W470" s="1">
        <f t="shared" si="55"/>
        <v>1510.9500841970262</v>
      </c>
    </row>
    <row r="471" spans="1:23" x14ac:dyDescent="0.45">
      <c r="A471" t="str">
        <f>Schedule!A471</f>
        <v>2024-05-01</v>
      </c>
      <c r="B471" t="str">
        <f>Schedule!B471</f>
        <v>BOS</v>
      </c>
      <c r="C471" t="str">
        <f>Schedule!C471</f>
        <v>SFG</v>
      </c>
      <c r="D471">
        <f>Schedule!D471</f>
        <v>1500.26839934439</v>
      </c>
      <c r="E471">
        <f>Schedule!E471</f>
        <v>1501.1235706124401</v>
      </c>
      <c r="F471" cm="1">
        <f t="array" ref="F471">_xlfn.XLOOKUP(B471, $T$1:$T470, $V$1:$V470, D471, 0, -1)</f>
        <v>1500.26839934439</v>
      </c>
      <c r="G471" cm="1">
        <f t="array" ref="G471">_xlfn.XLOOKUP(C471, $U$1:$U470, $W$1:$W470, E471, 0, -1)</f>
        <v>1491.6063482058917</v>
      </c>
      <c r="H471">
        <f>Schedule!F471</f>
        <v>5.1282051282051398E-2</v>
      </c>
      <c r="I471" t="str">
        <f>IF(ISBLANK(Games!D471), "", Games!D471)</f>
        <v/>
      </c>
      <c r="J471" t="str">
        <f>IF(ISBLANK(Games!E471), "", Games!E471)</f>
        <v/>
      </c>
      <c r="K471" t="str">
        <f>IF(ISBLANK(Games!D471), "",VLOOKUP(I471, 'Pitchers Pre-Season'!$B$2:$X$790, 23, FALSE))</f>
        <v/>
      </c>
      <c r="L471" t="str">
        <f>IF(ISBLANK(Games!E471), "",VLOOKUP(J471, 'Pitchers Pre-Season'!$B$2:$X$790, 23, FALSE))</f>
        <v/>
      </c>
      <c r="M471">
        <f>IF(ISBLANK(Games!D471), Calc!F471, F471+K471)</f>
        <v>1500.26839934439</v>
      </c>
      <c r="N471">
        <f>IF(ISBLANK(Games!E471), Calc!G471, G471+L471)</f>
        <v>1491.6063482058917</v>
      </c>
      <c r="O471" s="1">
        <f t="shared" si="49"/>
        <v>0.53810413714044725</v>
      </c>
      <c r="P471" s="1">
        <f t="shared" si="50"/>
        <v>0.46189586285955275</v>
      </c>
      <c r="Q471" s="3" t="str">
        <f>Games!N471</f>
        <v/>
      </c>
      <c r="R471" s="1" t="str">
        <f t="shared" si="51"/>
        <v/>
      </c>
      <c r="S471" s="1" t="str">
        <f>IF(ISBLANK(Games!L471), "",IF(Q471=B471, C471, B471))</f>
        <v/>
      </c>
      <c r="T471" s="1" t="str">
        <f t="shared" si="52"/>
        <v>BOS</v>
      </c>
      <c r="U471" s="1" t="str">
        <f t="shared" si="53"/>
        <v>SFG</v>
      </c>
      <c r="V471" s="1">
        <f t="shared" si="54"/>
        <v>1500.26839934439</v>
      </c>
      <c r="W471" s="1">
        <f t="shared" si="55"/>
        <v>1491.6063482058917</v>
      </c>
    </row>
    <row r="472" spans="1:23" x14ac:dyDescent="0.45">
      <c r="A472" t="str">
        <f>Schedule!A472</f>
        <v>2024-05-01</v>
      </c>
      <c r="B472" t="str">
        <f>Schedule!B472</f>
        <v>TEX</v>
      </c>
      <c r="C472" t="str">
        <f>Schedule!C472</f>
        <v>WAS</v>
      </c>
      <c r="D472">
        <f>Schedule!D472</f>
        <v>1527.6277566730801</v>
      </c>
      <c r="E472">
        <f>Schedule!E472</f>
        <v>1422.7330514932301</v>
      </c>
      <c r="F472" cm="1">
        <f t="array" ref="F472">_xlfn.XLOOKUP(B472, $T$1:$T471, $V$1:$V471, D472, 0, -1)</f>
        <v>1535.7428778604465</v>
      </c>
      <c r="G472" cm="1">
        <f t="array" ref="G472">_xlfn.XLOOKUP(C472, $U$1:$U471, $W$1:$W471, E472, 0, -1)</f>
        <v>1420.7057667976087</v>
      </c>
      <c r="H472">
        <f>Schedule!F472</f>
        <v>6.3291139240506306E-2</v>
      </c>
      <c r="I472" t="str">
        <f>IF(ISBLANK(Games!D472), "", Games!D472)</f>
        <v/>
      </c>
      <c r="J472" t="str">
        <f>IF(ISBLANK(Games!E472), "", Games!E472)</f>
        <v/>
      </c>
      <c r="K472" t="str">
        <f>IF(ISBLANK(Games!D472), "",VLOOKUP(I472, 'Pitchers Pre-Season'!$B$2:$X$790, 23, FALSE))</f>
        <v/>
      </c>
      <c r="L472" t="str">
        <f>IF(ISBLANK(Games!E472), "",VLOOKUP(J472, 'Pitchers Pre-Season'!$B$2:$X$790, 23, FALSE))</f>
        <v/>
      </c>
      <c r="M472">
        <f>IF(ISBLANK(Games!D472), Calc!F472, F472+K472)</f>
        <v>1535.7428778604465</v>
      </c>
      <c r="N472">
        <f>IF(ISBLANK(Games!E472), Calc!G472, G472+L472)</f>
        <v>1420.7057667976087</v>
      </c>
      <c r="O472" s="1">
        <f t="shared" si="49"/>
        <v>0.69140152029647906</v>
      </c>
      <c r="P472" s="1">
        <f t="shared" si="50"/>
        <v>0.30859847970352083</v>
      </c>
      <c r="Q472" s="3" t="str">
        <f>Games!N472</f>
        <v/>
      </c>
      <c r="R472" s="1" t="str">
        <f t="shared" si="51"/>
        <v/>
      </c>
      <c r="S472" s="1" t="str">
        <f>IF(ISBLANK(Games!L472), "",IF(Q472=B472, C472, B472))</f>
        <v/>
      </c>
      <c r="T472" s="1" t="str">
        <f t="shared" si="52"/>
        <v>TEX</v>
      </c>
      <c r="U472" s="1" t="str">
        <f t="shared" si="53"/>
        <v>WAS</v>
      </c>
      <c r="V472" s="1">
        <f t="shared" si="54"/>
        <v>1535.7428778604465</v>
      </c>
      <c r="W472" s="1">
        <f t="shared" si="55"/>
        <v>1420.7057667976087</v>
      </c>
    </row>
    <row r="473" spans="1:23" x14ac:dyDescent="0.45">
      <c r="A473" t="str">
        <f>Schedule!A473</f>
        <v>2024-05-01</v>
      </c>
      <c r="B473" t="str">
        <f>Schedule!B473</f>
        <v>HOU</v>
      </c>
      <c r="C473" t="str">
        <f>Schedule!C473</f>
        <v>CLE</v>
      </c>
      <c r="D473">
        <f>Schedule!D473</f>
        <v>1559.22207084247</v>
      </c>
      <c r="E473">
        <f>Schedule!E473</f>
        <v>1503.8938502056101</v>
      </c>
      <c r="F473" cm="1">
        <f t="array" ref="F473">_xlfn.XLOOKUP(B473, $T$1:$T472, $V$1:$V472, D473, 0, -1)</f>
        <v>1535.1961987191132</v>
      </c>
      <c r="G473" cm="1">
        <f t="array" ref="G473">_xlfn.XLOOKUP(C473, $U$1:$U472, $W$1:$W472, E473, 0, -1)</f>
        <v>1521.3210808926906</v>
      </c>
      <c r="H473">
        <f>Schedule!F473</f>
        <v>-4.08163265306122E-2</v>
      </c>
      <c r="I473" t="str">
        <f>IF(ISBLANK(Games!D473), "", Games!D473)</f>
        <v/>
      </c>
      <c r="J473" t="str">
        <f>IF(ISBLANK(Games!E473), "", Games!E473)</f>
        <v/>
      </c>
      <c r="K473" t="str">
        <f>IF(ISBLANK(Games!D473), "",VLOOKUP(I473, 'Pitchers Pre-Season'!$B$2:$X$790, 23, FALSE))</f>
        <v/>
      </c>
      <c r="L473" t="str">
        <f>IF(ISBLANK(Games!E473), "",VLOOKUP(J473, 'Pitchers Pre-Season'!$B$2:$X$790, 23, FALSE))</f>
        <v/>
      </c>
      <c r="M473">
        <f>IF(ISBLANK(Games!D473), Calc!F473, F473+K473)</f>
        <v>1535.1961987191132</v>
      </c>
      <c r="N473">
        <f>IF(ISBLANK(Games!E473), Calc!G473, G473+L473)</f>
        <v>1521.3210808926906</v>
      </c>
      <c r="O473" s="1">
        <f t="shared" si="49"/>
        <v>0.49954912778301547</v>
      </c>
      <c r="P473" s="1">
        <f t="shared" si="50"/>
        <v>0.50045087221698448</v>
      </c>
      <c r="Q473" s="3" t="str">
        <f>Games!N473</f>
        <v/>
      </c>
      <c r="R473" s="1" t="str">
        <f t="shared" si="51"/>
        <v/>
      </c>
      <c r="S473" s="1" t="str">
        <f>IF(ISBLANK(Games!L473), "",IF(Q473=B473, C473, B473))</f>
        <v/>
      </c>
      <c r="T473" s="1" t="str">
        <f t="shared" si="52"/>
        <v>HOU</v>
      </c>
      <c r="U473" s="1" t="str">
        <f t="shared" si="53"/>
        <v>CLE</v>
      </c>
      <c r="V473" s="1">
        <f t="shared" si="54"/>
        <v>1535.1961987191132</v>
      </c>
      <c r="W473" s="1">
        <f t="shared" si="55"/>
        <v>1521.3210808926906</v>
      </c>
    </row>
    <row r="474" spans="1:23" x14ac:dyDescent="0.45">
      <c r="A474" t="str">
        <f>Schedule!A474</f>
        <v>2024-05-01</v>
      </c>
      <c r="B474" t="str">
        <f>Schedule!B474</f>
        <v>ARI</v>
      </c>
      <c r="C474" t="str">
        <f>Schedule!C474</f>
        <v>LAD</v>
      </c>
      <c r="D474">
        <f>Schedule!D474</f>
        <v>1517.8440011816001</v>
      </c>
      <c r="E474">
        <f>Schedule!E474</f>
        <v>1588.6730971234199</v>
      </c>
      <c r="F474" cm="1">
        <f t="array" ref="F474">_xlfn.XLOOKUP(B474, $T$1:$T473, $V$1:$V473, D474, 0, -1)</f>
        <v>1516.9891876380354</v>
      </c>
      <c r="G474" cm="1">
        <f t="array" ref="G474">_xlfn.XLOOKUP(C474, $U$1:$U473, $W$1:$W473, E474, 0, -1)</f>
        <v>1587.2549754385982</v>
      </c>
      <c r="H474">
        <f>Schedule!F474</f>
        <v>5.0632911392405201E-2</v>
      </c>
      <c r="I474" t="str">
        <f>IF(ISBLANK(Games!D474), "", Games!D474)</f>
        <v/>
      </c>
      <c r="J474" t="str">
        <f>IF(ISBLANK(Games!E474), "", Games!E474)</f>
        <v/>
      </c>
      <c r="K474" t="str">
        <f>IF(ISBLANK(Games!D474), "",VLOOKUP(I474, 'Pitchers Pre-Season'!$B$2:$X$790, 23, FALSE))</f>
        <v/>
      </c>
      <c r="L474" t="str">
        <f>IF(ISBLANK(Games!E474), "",VLOOKUP(J474, 'Pitchers Pre-Season'!$B$2:$X$790, 23, FALSE))</f>
        <v/>
      </c>
      <c r="M474">
        <f>IF(ISBLANK(Games!D474), Calc!F474, F474+K474)</f>
        <v>1516.9891876380354</v>
      </c>
      <c r="N474">
        <f>IF(ISBLANK(Games!E474), Calc!G474, G474+L474)</f>
        <v>1587.2549754385982</v>
      </c>
      <c r="O474" s="1">
        <f t="shared" si="49"/>
        <v>0.42555233148091182</v>
      </c>
      <c r="P474" s="1">
        <f t="shared" si="50"/>
        <v>0.57444766851908824</v>
      </c>
      <c r="Q474" s="3" t="str">
        <f>Games!N474</f>
        <v/>
      </c>
      <c r="R474" s="1" t="str">
        <f t="shared" si="51"/>
        <v/>
      </c>
      <c r="S474" s="1" t="str">
        <f>IF(ISBLANK(Games!L474), "",IF(Q474=B474, C474, B474))</f>
        <v/>
      </c>
      <c r="T474" s="1" t="str">
        <f t="shared" si="52"/>
        <v>ARI</v>
      </c>
      <c r="U474" s="1" t="str">
        <f t="shared" si="53"/>
        <v>LAD</v>
      </c>
      <c r="V474" s="1">
        <f t="shared" si="54"/>
        <v>1516.9891876380354</v>
      </c>
      <c r="W474" s="1">
        <f t="shared" si="55"/>
        <v>1587.2549754385982</v>
      </c>
    </row>
    <row r="475" spans="1:23" x14ac:dyDescent="0.45">
      <c r="A475" t="str">
        <f>Schedule!A475</f>
        <v>2024-05-02</v>
      </c>
      <c r="B475" t="str">
        <f>Schedule!B475</f>
        <v>MIA</v>
      </c>
      <c r="C475" t="str">
        <f>Schedule!C475</f>
        <v>COL</v>
      </c>
      <c r="D475">
        <f>Schedule!D475</f>
        <v>1488.4482383178499</v>
      </c>
      <c r="E475">
        <f>Schedule!E475</f>
        <v>1418.47649220432</v>
      </c>
      <c r="F475" cm="1">
        <f t="array" ref="F475">_xlfn.XLOOKUP(B475, $T$1:$T474, $V$1:$V474, D475, 0, -1)</f>
        <v>1453.0099819148713</v>
      </c>
      <c r="G475" cm="1">
        <f t="array" ref="G475">_xlfn.XLOOKUP(C475, $U$1:$U474, $W$1:$W474, E475, 0, -1)</f>
        <v>1405.4006829938121</v>
      </c>
      <c r="H475">
        <f>Schedule!F475</f>
        <v>4.5751633986928102E-2</v>
      </c>
      <c r="I475" t="str">
        <f>IF(ISBLANK(Games!D475), "", Games!D475)</f>
        <v/>
      </c>
      <c r="J475" t="str">
        <f>IF(ISBLANK(Games!E475), "", Games!E475)</f>
        <v/>
      </c>
      <c r="K475" t="str">
        <f>IF(ISBLANK(Games!D475), "",VLOOKUP(I475, 'Pitchers Pre-Season'!$B$2:$X$790, 23, FALSE))</f>
        <v/>
      </c>
      <c r="L475" t="str">
        <f>IF(ISBLANK(Games!E475), "",VLOOKUP(J475, 'Pitchers Pre-Season'!$B$2:$X$790, 23, FALSE))</f>
        <v/>
      </c>
      <c r="M475">
        <f>IF(ISBLANK(Games!D475), Calc!F475, F475+K475)</f>
        <v>1453.0099819148713</v>
      </c>
      <c r="N475">
        <f>IF(ISBLANK(Games!E475), Calc!G475, G475+L475)</f>
        <v>1405.4006829938121</v>
      </c>
      <c r="O475" s="1">
        <f t="shared" si="49"/>
        <v>0.5909654566256749</v>
      </c>
      <c r="P475" s="1">
        <f t="shared" si="50"/>
        <v>0.40903454337432515</v>
      </c>
      <c r="Q475" s="3" t="str">
        <f>Games!N475</f>
        <v/>
      </c>
      <c r="R475" s="1" t="str">
        <f t="shared" si="51"/>
        <v/>
      </c>
      <c r="S475" s="1" t="str">
        <f>IF(ISBLANK(Games!L475), "",IF(Q475=B475, C475, B475))</f>
        <v/>
      </c>
      <c r="T475" s="1" t="str">
        <f t="shared" si="52"/>
        <v>MIA</v>
      </c>
      <c r="U475" s="1" t="str">
        <f t="shared" si="53"/>
        <v>COL</v>
      </c>
      <c r="V475" s="1">
        <f t="shared" si="54"/>
        <v>1453.0099819148713</v>
      </c>
      <c r="W475" s="1">
        <f t="shared" si="55"/>
        <v>1405.4006829938121</v>
      </c>
    </row>
    <row r="476" spans="1:23" x14ac:dyDescent="0.45">
      <c r="A476" t="str">
        <f>Schedule!A476</f>
        <v>2024-05-02</v>
      </c>
      <c r="B476" t="str">
        <f>Schedule!B476</f>
        <v>BAL</v>
      </c>
      <c r="C476" t="str">
        <f>Schedule!C476</f>
        <v>NYY</v>
      </c>
      <c r="D476">
        <f>Schedule!D476</f>
        <v>1535.1075395159701</v>
      </c>
      <c r="E476">
        <f>Schedule!E476</f>
        <v>1539.4562396036399</v>
      </c>
      <c r="F476" cm="1">
        <f t="array" ref="F476">_xlfn.XLOOKUP(B476, $T$1:$T475, $V$1:$V475, D476, 0, -1)</f>
        <v>1527.1786991040578</v>
      </c>
      <c r="G476" cm="1">
        <f t="array" ref="G476">_xlfn.XLOOKUP(C476, $U$1:$U475, $W$1:$W475, E476, 0, -1)</f>
        <v>1562.9327852564061</v>
      </c>
      <c r="H476">
        <f>Schedule!F476</f>
        <v>2.1739130434782698E-2</v>
      </c>
      <c r="I476" t="str">
        <f>IF(ISBLANK(Games!D476), "", Games!D476)</f>
        <v/>
      </c>
      <c r="J476" t="str">
        <f>IF(ISBLANK(Games!E476), "", Games!E476)</f>
        <v/>
      </c>
      <c r="K476" t="str">
        <f>IF(ISBLANK(Games!D476), "",VLOOKUP(I476, 'Pitchers Pre-Season'!$B$2:$X$790, 23, FALSE))</f>
        <v/>
      </c>
      <c r="L476" t="str">
        <f>IF(ISBLANK(Games!E476), "",VLOOKUP(J476, 'Pitchers Pre-Season'!$B$2:$X$790, 23, FALSE))</f>
        <v/>
      </c>
      <c r="M476">
        <f>IF(ISBLANK(Games!D476), Calc!F476, F476+K476)</f>
        <v>1527.1786991040578</v>
      </c>
      <c r="N476">
        <f>IF(ISBLANK(Games!E476), Calc!G476, G476+L476)</f>
        <v>1562.9327852564061</v>
      </c>
      <c r="O476" s="1">
        <f t="shared" si="49"/>
        <v>0.4595961693666839</v>
      </c>
      <c r="P476" s="1">
        <f t="shared" si="50"/>
        <v>0.5404038306333161</v>
      </c>
      <c r="Q476" s="3" t="str">
        <f>Games!N476</f>
        <v/>
      </c>
      <c r="R476" s="1" t="str">
        <f t="shared" si="51"/>
        <v/>
      </c>
      <c r="S476" s="1" t="str">
        <f>IF(ISBLANK(Games!L476), "",IF(Q476=B476, C476, B476))</f>
        <v/>
      </c>
      <c r="T476" s="1" t="str">
        <f t="shared" si="52"/>
        <v>BAL</v>
      </c>
      <c r="U476" s="1" t="str">
        <f t="shared" si="53"/>
        <v>NYY</v>
      </c>
      <c r="V476" s="1">
        <f t="shared" si="54"/>
        <v>1527.1786991040578</v>
      </c>
      <c r="W476" s="1">
        <f t="shared" si="55"/>
        <v>1562.9327852564061</v>
      </c>
    </row>
    <row r="477" spans="1:23" x14ac:dyDescent="0.45">
      <c r="A477" t="str">
        <f>Schedule!A477</f>
        <v>2024-05-02</v>
      </c>
      <c r="B477" t="str">
        <f>Schedule!B477</f>
        <v>NYM</v>
      </c>
      <c r="C477" t="str">
        <f>Schedule!C477</f>
        <v>CHC</v>
      </c>
      <c r="D477">
        <f>Schedule!D477</f>
        <v>1505.1761432511801</v>
      </c>
      <c r="E477">
        <f>Schedule!E477</f>
        <v>1514.0316812078199</v>
      </c>
      <c r="F477" cm="1">
        <f t="array" ref="F477">_xlfn.XLOOKUP(B477, $T$1:$T476, $V$1:$V476, D477, 0, -1)</f>
        <v>1483.2891783762693</v>
      </c>
      <c r="G477" cm="1">
        <f t="array" ref="G477">_xlfn.XLOOKUP(C477, $U$1:$U476, $W$1:$W476, E477, 0, -1)</f>
        <v>1510.9500841970262</v>
      </c>
      <c r="H477">
        <f>Schedule!F477</f>
        <v>0.102272727272727</v>
      </c>
      <c r="I477" t="str">
        <f>IF(ISBLANK(Games!D477), "", Games!D477)</f>
        <v/>
      </c>
      <c r="J477" t="str">
        <f>IF(ISBLANK(Games!E477), "", Games!E477)</f>
        <v/>
      </c>
      <c r="K477" t="str">
        <f>IF(ISBLANK(Games!D477), "",VLOOKUP(I477, 'Pitchers Pre-Season'!$B$2:$X$790, 23, FALSE))</f>
        <v/>
      </c>
      <c r="L477" t="str">
        <f>IF(ISBLANK(Games!E477), "",VLOOKUP(J477, 'Pitchers Pre-Season'!$B$2:$X$790, 23, FALSE))</f>
        <v/>
      </c>
      <c r="M477">
        <f>IF(ISBLANK(Games!D477), Calc!F477, F477+K477)</f>
        <v>1483.2891783762693</v>
      </c>
      <c r="N477">
        <f>IF(ISBLANK(Games!E477), Calc!G477, G477+L477)</f>
        <v>1510.9500841970262</v>
      </c>
      <c r="O477" s="1">
        <f t="shared" si="49"/>
        <v>0.51141301319198429</v>
      </c>
      <c r="P477" s="1">
        <f t="shared" si="50"/>
        <v>0.48858698680801577</v>
      </c>
      <c r="Q477" s="3" t="str">
        <f>Games!N477</f>
        <v/>
      </c>
      <c r="R477" s="1" t="str">
        <f t="shared" si="51"/>
        <v/>
      </c>
      <c r="S477" s="1" t="str">
        <f>IF(ISBLANK(Games!L477), "",IF(Q477=B477, C477, B477))</f>
        <v/>
      </c>
      <c r="T477" s="1" t="str">
        <f t="shared" si="52"/>
        <v>NYM</v>
      </c>
      <c r="U477" s="1" t="str">
        <f t="shared" si="53"/>
        <v>CHC</v>
      </c>
      <c r="V477" s="1">
        <f t="shared" si="54"/>
        <v>1483.2891783762693</v>
      </c>
      <c r="W477" s="1">
        <f t="shared" si="55"/>
        <v>1510.9500841970262</v>
      </c>
    </row>
    <row r="478" spans="1:23" x14ac:dyDescent="0.45">
      <c r="A478" t="str">
        <f>Schedule!A478</f>
        <v>2024-05-02</v>
      </c>
      <c r="B478" t="str">
        <f>Schedule!B478</f>
        <v>BOS</v>
      </c>
      <c r="C478" t="str">
        <f>Schedule!C478</f>
        <v>SFG</v>
      </c>
      <c r="D478">
        <f>Schedule!D478</f>
        <v>1500.26839934439</v>
      </c>
      <c r="E478">
        <f>Schedule!E478</f>
        <v>1501.1235706124401</v>
      </c>
      <c r="F478" cm="1">
        <f t="array" ref="F478">_xlfn.XLOOKUP(B478, $T$1:$T477, $V$1:$V477, D478, 0, -1)</f>
        <v>1500.26839934439</v>
      </c>
      <c r="G478" cm="1">
        <f t="array" ref="G478">_xlfn.XLOOKUP(C478, $U$1:$U477, $W$1:$W477, E478, 0, -1)</f>
        <v>1491.6063482058917</v>
      </c>
      <c r="H478">
        <f>Schedule!F478</f>
        <v>5.1282051282051398E-2</v>
      </c>
      <c r="I478" t="str">
        <f>IF(ISBLANK(Games!D478), "", Games!D478)</f>
        <v/>
      </c>
      <c r="J478" t="str">
        <f>IF(ISBLANK(Games!E478), "", Games!E478)</f>
        <v/>
      </c>
      <c r="K478" t="str">
        <f>IF(ISBLANK(Games!D478), "",VLOOKUP(I478, 'Pitchers Pre-Season'!$B$2:$X$790, 23, FALSE))</f>
        <v/>
      </c>
      <c r="L478" t="str">
        <f>IF(ISBLANK(Games!E478), "",VLOOKUP(J478, 'Pitchers Pre-Season'!$B$2:$X$790, 23, FALSE))</f>
        <v/>
      </c>
      <c r="M478">
        <f>IF(ISBLANK(Games!D478), Calc!F478, F478+K478)</f>
        <v>1500.26839934439</v>
      </c>
      <c r="N478">
        <f>IF(ISBLANK(Games!E478), Calc!G478, G478+L478)</f>
        <v>1491.6063482058917</v>
      </c>
      <c r="O478" s="1">
        <f t="shared" si="49"/>
        <v>0.53810413714044725</v>
      </c>
      <c r="P478" s="1">
        <f t="shared" si="50"/>
        <v>0.46189586285955275</v>
      </c>
      <c r="Q478" s="3" t="str">
        <f>Games!N478</f>
        <v/>
      </c>
      <c r="R478" s="1" t="str">
        <f t="shared" si="51"/>
        <v/>
      </c>
      <c r="S478" s="1" t="str">
        <f>IF(ISBLANK(Games!L478), "",IF(Q478=B478, C478, B478))</f>
        <v/>
      </c>
      <c r="T478" s="1" t="str">
        <f t="shared" si="52"/>
        <v>BOS</v>
      </c>
      <c r="U478" s="1" t="str">
        <f t="shared" si="53"/>
        <v>SFG</v>
      </c>
      <c r="V478" s="1">
        <f t="shared" si="54"/>
        <v>1500.26839934439</v>
      </c>
      <c r="W478" s="1">
        <f t="shared" si="55"/>
        <v>1491.6063482058917</v>
      </c>
    </row>
    <row r="479" spans="1:23" x14ac:dyDescent="0.45">
      <c r="A479" t="str">
        <f>Schedule!A479</f>
        <v>2024-05-02</v>
      </c>
      <c r="B479" t="str">
        <f>Schedule!B479</f>
        <v>TEX</v>
      </c>
      <c r="C479" t="str">
        <f>Schedule!C479</f>
        <v>WAS</v>
      </c>
      <c r="D479">
        <f>Schedule!D479</f>
        <v>1527.6277566730801</v>
      </c>
      <c r="E479">
        <f>Schedule!E479</f>
        <v>1422.7330514932301</v>
      </c>
      <c r="F479" cm="1">
        <f t="array" ref="F479">_xlfn.XLOOKUP(B479, $T$1:$T478, $V$1:$V478, D479, 0, -1)</f>
        <v>1535.7428778604465</v>
      </c>
      <c r="G479" cm="1">
        <f t="array" ref="G479">_xlfn.XLOOKUP(C479, $U$1:$U478, $W$1:$W478, E479, 0, -1)</f>
        <v>1420.7057667976087</v>
      </c>
      <c r="H479">
        <f>Schedule!F479</f>
        <v>6.3291139240506306E-2</v>
      </c>
      <c r="I479" t="str">
        <f>IF(ISBLANK(Games!D479), "", Games!D479)</f>
        <v/>
      </c>
      <c r="J479" t="str">
        <f>IF(ISBLANK(Games!E479), "", Games!E479)</f>
        <v/>
      </c>
      <c r="K479" t="str">
        <f>IF(ISBLANK(Games!D479), "",VLOOKUP(I479, 'Pitchers Pre-Season'!$B$2:$X$790, 23, FALSE))</f>
        <v/>
      </c>
      <c r="L479" t="str">
        <f>IF(ISBLANK(Games!E479), "",VLOOKUP(J479, 'Pitchers Pre-Season'!$B$2:$X$790, 23, FALSE))</f>
        <v/>
      </c>
      <c r="M479">
        <f>IF(ISBLANK(Games!D479), Calc!F479, F479+K479)</f>
        <v>1535.7428778604465</v>
      </c>
      <c r="N479">
        <f>IF(ISBLANK(Games!E479), Calc!G479, G479+L479)</f>
        <v>1420.7057667976087</v>
      </c>
      <c r="O479" s="1">
        <f t="shared" si="49"/>
        <v>0.69140152029647906</v>
      </c>
      <c r="P479" s="1">
        <f t="shared" si="50"/>
        <v>0.30859847970352083</v>
      </c>
      <c r="Q479" s="3" t="str">
        <f>Games!N479</f>
        <v/>
      </c>
      <c r="R479" s="1" t="str">
        <f t="shared" si="51"/>
        <v/>
      </c>
      <c r="S479" s="1" t="str">
        <f>IF(ISBLANK(Games!L479), "",IF(Q479=B479, C479, B479))</f>
        <v/>
      </c>
      <c r="T479" s="1" t="str">
        <f t="shared" si="52"/>
        <v>TEX</v>
      </c>
      <c r="U479" s="1" t="str">
        <f t="shared" si="53"/>
        <v>WAS</v>
      </c>
      <c r="V479" s="1">
        <f t="shared" si="54"/>
        <v>1535.7428778604465</v>
      </c>
      <c r="W479" s="1">
        <f t="shared" si="55"/>
        <v>1420.7057667976087</v>
      </c>
    </row>
    <row r="480" spans="1:23" x14ac:dyDescent="0.45">
      <c r="A480" t="str">
        <f>Schedule!A480</f>
        <v>2024-05-02</v>
      </c>
      <c r="B480" t="str">
        <f>Schedule!B480</f>
        <v>HOU</v>
      </c>
      <c r="C480" t="str">
        <f>Schedule!C480</f>
        <v>CLE</v>
      </c>
      <c r="D480">
        <f>Schedule!D480</f>
        <v>1559.22207084247</v>
      </c>
      <c r="E480">
        <f>Schedule!E480</f>
        <v>1503.8938502056101</v>
      </c>
      <c r="F480" cm="1">
        <f t="array" ref="F480">_xlfn.XLOOKUP(B480, $T$1:$T479, $V$1:$V479, D480, 0, -1)</f>
        <v>1535.1961987191132</v>
      </c>
      <c r="G480" cm="1">
        <f t="array" ref="G480">_xlfn.XLOOKUP(C480, $U$1:$U479, $W$1:$W479, E480, 0, -1)</f>
        <v>1521.3210808926906</v>
      </c>
      <c r="H480">
        <f>Schedule!F480</f>
        <v>-4.08163265306122E-2</v>
      </c>
      <c r="I480" t="str">
        <f>IF(ISBLANK(Games!D480), "", Games!D480)</f>
        <v/>
      </c>
      <c r="J480" t="str">
        <f>IF(ISBLANK(Games!E480), "", Games!E480)</f>
        <v/>
      </c>
      <c r="K480" t="str">
        <f>IF(ISBLANK(Games!D480), "",VLOOKUP(I480, 'Pitchers Pre-Season'!$B$2:$X$790, 23, FALSE))</f>
        <v/>
      </c>
      <c r="L480" t="str">
        <f>IF(ISBLANK(Games!E480), "",VLOOKUP(J480, 'Pitchers Pre-Season'!$B$2:$X$790, 23, FALSE))</f>
        <v/>
      </c>
      <c r="M480">
        <f>IF(ISBLANK(Games!D480), Calc!F480, F480+K480)</f>
        <v>1535.1961987191132</v>
      </c>
      <c r="N480">
        <f>IF(ISBLANK(Games!E480), Calc!G480, G480+L480)</f>
        <v>1521.3210808926906</v>
      </c>
      <c r="O480" s="1">
        <f t="shared" si="49"/>
        <v>0.49954912778301547</v>
      </c>
      <c r="P480" s="1">
        <f t="shared" si="50"/>
        <v>0.50045087221698448</v>
      </c>
      <c r="Q480" s="3" t="str">
        <f>Games!N480</f>
        <v/>
      </c>
      <c r="R480" s="1" t="str">
        <f t="shared" si="51"/>
        <v/>
      </c>
      <c r="S480" s="1" t="str">
        <f>IF(ISBLANK(Games!L480), "",IF(Q480=B480, C480, B480))</f>
        <v/>
      </c>
      <c r="T480" s="1" t="str">
        <f t="shared" si="52"/>
        <v>HOU</v>
      </c>
      <c r="U480" s="1" t="str">
        <f t="shared" si="53"/>
        <v>CLE</v>
      </c>
      <c r="V480" s="1">
        <f t="shared" si="54"/>
        <v>1535.1961987191132</v>
      </c>
      <c r="W480" s="1">
        <f t="shared" si="55"/>
        <v>1521.3210808926906</v>
      </c>
    </row>
    <row r="481" spans="1:23" x14ac:dyDescent="0.45">
      <c r="A481" t="str">
        <f>Schedule!A481</f>
        <v>2024-05-03</v>
      </c>
      <c r="B481" t="str">
        <f>Schedule!B481</f>
        <v>CHC</v>
      </c>
      <c r="C481" t="str">
        <f>Schedule!C481</f>
        <v>MIL</v>
      </c>
      <c r="D481">
        <f>Schedule!D481</f>
        <v>1514.0316812078199</v>
      </c>
      <c r="E481">
        <f>Schedule!E481</f>
        <v>1511.74507850229</v>
      </c>
      <c r="F481" cm="1">
        <f t="array" ref="F481">_xlfn.XLOOKUP(B481, $T$1:$T480, $V$1:$V480, D481, 0, -1)</f>
        <v>1529.9566441509314</v>
      </c>
      <c r="G481" cm="1">
        <f t="array" ref="G481">_xlfn.XLOOKUP(C481, $U$1:$U480, $W$1:$W480, E481, 0, -1)</f>
        <v>1527.5334034496079</v>
      </c>
      <c r="H481">
        <f>Schedule!F481</f>
        <v>4.4585987261146598E-2</v>
      </c>
      <c r="I481" t="str">
        <f>IF(ISBLANK(Games!D481), "", Games!D481)</f>
        <v/>
      </c>
      <c r="J481" t="str">
        <f>IF(ISBLANK(Games!E481), "", Games!E481)</f>
        <v/>
      </c>
      <c r="K481" t="str">
        <f>IF(ISBLANK(Games!D481), "",VLOOKUP(I481, 'Pitchers Pre-Season'!$B$2:$X$790, 23, FALSE))</f>
        <v/>
      </c>
      <c r="L481" t="str">
        <f>IF(ISBLANK(Games!E481), "",VLOOKUP(J481, 'Pitchers Pre-Season'!$B$2:$X$790, 23, FALSE))</f>
        <v/>
      </c>
      <c r="M481">
        <f>IF(ISBLANK(Games!D481), Calc!F481, F481+K481)</f>
        <v>1529.9566441509314</v>
      </c>
      <c r="N481">
        <f>IF(ISBLANK(Games!E481), Calc!G481, G481+L481)</f>
        <v>1527.5334034496079</v>
      </c>
      <c r="O481" s="1">
        <f t="shared" si="49"/>
        <v>0.52578026078115125</v>
      </c>
      <c r="P481" s="1">
        <f t="shared" si="50"/>
        <v>0.47421973921884869</v>
      </c>
      <c r="Q481" s="3" t="str">
        <f>Games!N481</f>
        <v/>
      </c>
      <c r="R481" s="1" t="str">
        <f t="shared" si="51"/>
        <v/>
      </c>
      <c r="S481" s="1" t="str">
        <f>IF(ISBLANK(Games!L481), "",IF(Q481=B481, C481, B481))</f>
        <v/>
      </c>
      <c r="T481" s="1" t="str">
        <f t="shared" si="52"/>
        <v>CHC</v>
      </c>
      <c r="U481" s="1" t="str">
        <f t="shared" si="53"/>
        <v>MIL</v>
      </c>
      <c r="V481" s="1">
        <f t="shared" si="54"/>
        <v>1529.9566441509314</v>
      </c>
      <c r="W481" s="1">
        <f t="shared" si="55"/>
        <v>1527.5334034496079</v>
      </c>
    </row>
    <row r="482" spans="1:23" x14ac:dyDescent="0.45">
      <c r="A482" t="str">
        <f>Schedule!A482</f>
        <v>2024-05-03</v>
      </c>
      <c r="B482" t="str">
        <f>Schedule!B482</f>
        <v>CIN</v>
      </c>
      <c r="C482" t="str">
        <f>Schedule!C482</f>
        <v>BAL</v>
      </c>
      <c r="D482">
        <f>Schedule!D482</f>
        <v>1496.2510574284499</v>
      </c>
      <c r="E482">
        <f>Schedule!E482</f>
        <v>1535.1075395159701</v>
      </c>
      <c r="F482" cm="1">
        <f t="array" ref="F482">_xlfn.XLOOKUP(B482, $T$1:$T481, $V$1:$V481, D482, 0, -1)</f>
        <v>1493.1662146218293</v>
      </c>
      <c r="G482" cm="1">
        <f t="array" ref="G482">_xlfn.XLOOKUP(C482, $U$1:$U481, $W$1:$W481, E482, 0, -1)</f>
        <v>1539.0873746407135</v>
      </c>
      <c r="H482">
        <f>Schedule!F482</f>
        <v>-1.38888888888888E-2</v>
      </c>
      <c r="I482" t="str">
        <f>IF(ISBLANK(Games!D482), "", Games!D482)</f>
        <v/>
      </c>
      <c r="J482" t="str">
        <f>IF(ISBLANK(Games!E482), "", Games!E482)</f>
        <v/>
      </c>
      <c r="K482" t="str">
        <f>IF(ISBLANK(Games!D482), "",VLOOKUP(I482, 'Pitchers Pre-Season'!$B$2:$X$790, 23, FALSE))</f>
        <v/>
      </c>
      <c r="L482" t="str">
        <f>IF(ISBLANK(Games!E482), "",VLOOKUP(J482, 'Pitchers Pre-Season'!$B$2:$X$790, 23, FALSE))</f>
        <v/>
      </c>
      <c r="M482">
        <f>IF(ISBLANK(Games!D482), Calc!F482, F482+K482)</f>
        <v>1493.1662146218293</v>
      </c>
      <c r="N482">
        <f>IF(ISBLANK(Games!E482), Calc!G482, G482+L482)</f>
        <v>1539.0873746407135</v>
      </c>
      <c r="O482" s="1">
        <f t="shared" si="49"/>
        <v>0.42735184979867313</v>
      </c>
      <c r="P482" s="1">
        <f t="shared" si="50"/>
        <v>0.57264815020132687</v>
      </c>
      <c r="Q482" s="3" t="str">
        <f>Games!N482</f>
        <v/>
      </c>
      <c r="R482" s="1" t="str">
        <f t="shared" si="51"/>
        <v/>
      </c>
      <c r="S482" s="1" t="str">
        <f>IF(ISBLANK(Games!L482), "",IF(Q482=B482, C482, B482))</f>
        <v/>
      </c>
      <c r="T482" s="1" t="str">
        <f t="shared" si="52"/>
        <v>CIN</v>
      </c>
      <c r="U482" s="1" t="str">
        <f t="shared" si="53"/>
        <v>BAL</v>
      </c>
      <c r="V482" s="1">
        <f t="shared" si="54"/>
        <v>1493.1662146218293</v>
      </c>
      <c r="W482" s="1">
        <f t="shared" si="55"/>
        <v>1539.0873746407135</v>
      </c>
    </row>
    <row r="483" spans="1:23" x14ac:dyDescent="0.45">
      <c r="A483" t="str">
        <f>Schedule!A483</f>
        <v>2024-05-03</v>
      </c>
      <c r="B483" t="str">
        <f>Schedule!B483</f>
        <v>PIT</v>
      </c>
      <c r="C483" t="str">
        <f>Schedule!C483</f>
        <v>COL</v>
      </c>
      <c r="D483">
        <f>Schedule!D483</f>
        <v>1468.3919248330999</v>
      </c>
      <c r="E483">
        <f>Schedule!E483</f>
        <v>1418.47649220432</v>
      </c>
      <c r="F483" cm="1">
        <f t="array" ref="F483">_xlfn.XLOOKUP(B483, $T$1:$T482, $V$1:$V482, D483, 0, -1)</f>
        <v>1464.4120897083565</v>
      </c>
      <c r="G483" cm="1">
        <f t="array" ref="G483">_xlfn.XLOOKUP(C483, $U$1:$U482, $W$1:$W482, E483, 0, -1)</f>
        <v>1405.4006829938121</v>
      </c>
      <c r="H483">
        <f>Schedule!F483</f>
        <v>5.7971014492753603E-2</v>
      </c>
      <c r="I483" t="str">
        <f>IF(ISBLANK(Games!D483), "", Games!D483)</f>
        <v/>
      </c>
      <c r="J483" t="str">
        <f>IF(ISBLANK(Games!E483), "", Games!E483)</f>
        <v/>
      </c>
      <c r="K483" t="str">
        <f>IF(ISBLANK(Games!D483), "",VLOOKUP(I483, 'Pitchers Pre-Season'!$B$2:$X$790, 23, FALSE))</f>
        <v/>
      </c>
      <c r="L483" t="str">
        <f>IF(ISBLANK(Games!E483), "",VLOOKUP(J483, 'Pitchers Pre-Season'!$B$2:$X$790, 23, FALSE))</f>
        <v/>
      </c>
      <c r="M483">
        <f>IF(ISBLANK(Games!D483), Calc!F483, F483+K483)</f>
        <v>1464.4120897083565</v>
      </c>
      <c r="N483">
        <f>IF(ISBLANK(Games!E483), Calc!G483, G483+L483)</f>
        <v>1405.4006829938121</v>
      </c>
      <c r="O483" s="1">
        <f t="shared" si="49"/>
        <v>0.61310241712600289</v>
      </c>
      <c r="P483" s="1">
        <f t="shared" si="50"/>
        <v>0.38689758287399711</v>
      </c>
      <c r="Q483" s="3" t="str">
        <f>Games!N483</f>
        <v/>
      </c>
      <c r="R483" s="1" t="str">
        <f t="shared" si="51"/>
        <v/>
      </c>
      <c r="S483" s="1" t="str">
        <f>IF(ISBLANK(Games!L483), "",IF(Q483=B483, C483, B483))</f>
        <v/>
      </c>
      <c r="T483" s="1" t="str">
        <f t="shared" si="52"/>
        <v>PIT</v>
      </c>
      <c r="U483" s="1" t="str">
        <f t="shared" si="53"/>
        <v>COL</v>
      </c>
      <c r="V483" s="1">
        <f t="shared" si="54"/>
        <v>1464.4120897083565</v>
      </c>
      <c r="W483" s="1">
        <f t="shared" si="55"/>
        <v>1405.4006829938121</v>
      </c>
    </row>
    <row r="484" spans="1:23" x14ac:dyDescent="0.45">
      <c r="A484" t="str">
        <f>Schedule!A484</f>
        <v>2024-05-03</v>
      </c>
      <c r="B484" t="str">
        <f>Schedule!B484</f>
        <v>PHI</v>
      </c>
      <c r="C484" t="str">
        <f>Schedule!C484</f>
        <v>SFG</v>
      </c>
      <c r="D484">
        <f>Schedule!D484</f>
        <v>1537.03223861109</v>
      </c>
      <c r="E484">
        <f>Schedule!E484</f>
        <v>1501.1235706124401</v>
      </c>
      <c r="F484" cm="1">
        <f t="array" ref="F484">_xlfn.XLOOKUP(B484, $T$1:$T483, $V$1:$V483, D484, 0, -1)</f>
        <v>1516.0751994709906</v>
      </c>
      <c r="G484" cm="1">
        <f t="array" ref="G484">_xlfn.XLOOKUP(C484, $U$1:$U483, $W$1:$W483, E484, 0, -1)</f>
        <v>1491.6063482058917</v>
      </c>
      <c r="H484">
        <f>Schedule!F484</f>
        <v>8.4745762711864403E-2</v>
      </c>
      <c r="I484" t="str">
        <f>IF(ISBLANK(Games!D484), "", Games!D484)</f>
        <v/>
      </c>
      <c r="J484" t="str">
        <f>IF(ISBLANK(Games!E484), "", Games!E484)</f>
        <v/>
      </c>
      <c r="K484" t="str">
        <f>IF(ISBLANK(Games!D484), "",VLOOKUP(I484, 'Pitchers Pre-Season'!$B$2:$X$790, 23, FALSE))</f>
        <v/>
      </c>
      <c r="L484" t="str">
        <f>IF(ISBLANK(Games!E484), "",VLOOKUP(J484, 'Pitchers Pre-Season'!$B$2:$X$790, 23, FALSE))</f>
        <v/>
      </c>
      <c r="M484">
        <f>IF(ISBLANK(Games!D484), Calc!F484, F484+K484)</f>
        <v>1516.0751994709906</v>
      </c>
      <c r="N484">
        <f>IF(ISBLANK(Games!E484), Calc!G484, G484+L484)</f>
        <v>1491.6063482058917</v>
      </c>
      <c r="O484" s="1">
        <f t="shared" si="49"/>
        <v>0.57752828498536402</v>
      </c>
      <c r="P484" s="1">
        <f t="shared" si="50"/>
        <v>0.42247171501463604</v>
      </c>
      <c r="Q484" s="3" t="str">
        <f>Games!N484</f>
        <v/>
      </c>
      <c r="R484" s="1" t="str">
        <f t="shared" si="51"/>
        <v/>
      </c>
      <c r="S484" s="1" t="str">
        <f>IF(ISBLANK(Games!L484), "",IF(Q484=B484, C484, B484))</f>
        <v/>
      </c>
      <c r="T484" s="1" t="str">
        <f t="shared" si="52"/>
        <v>PHI</v>
      </c>
      <c r="U484" s="1" t="str">
        <f t="shared" si="53"/>
        <v>SFG</v>
      </c>
      <c r="V484" s="1">
        <f t="shared" si="54"/>
        <v>1516.0751994709906</v>
      </c>
      <c r="W484" s="1">
        <f t="shared" si="55"/>
        <v>1491.6063482058917</v>
      </c>
    </row>
    <row r="485" spans="1:23" x14ac:dyDescent="0.45">
      <c r="A485" t="str">
        <f>Schedule!A485</f>
        <v>2024-05-03</v>
      </c>
      <c r="B485" t="str">
        <f>Schedule!B485</f>
        <v>WAS</v>
      </c>
      <c r="C485" t="str">
        <f>Schedule!C485</f>
        <v>TOR</v>
      </c>
      <c r="D485">
        <f>Schedule!D485</f>
        <v>1422.7330514932301</v>
      </c>
      <c r="E485">
        <f>Schedule!E485</f>
        <v>1536.86484917293</v>
      </c>
      <c r="F485" cm="1">
        <f t="array" ref="F485">_xlfn.XLOOKUP(B485, $T$1:$T484, $V$1:$V484, D485, 0, -1)</f>
        <v>1419.5380932200808</v>
      </c>
      <c r="G485" cm="1">
        <f t="array" ref="G485">_xlfn.XLOOKUP(C485, $U$1:$U484, $W$1:$W484, E485, 0, -1)</f>
        <v>1549.5770225833428</v>
      </c>
      <c r="H485">
        <f>Schedule!F485</f>
        <v>-4.76190476190477E-2</v>
      </c>
      <c r="I485" t="str">
        <f>IF(ISBLANK(Games!D485), "", Games!D485)</f>
        <v/>
      </c>
      <c r="J485" t="str">
        <f>IF(ISBLANK(Games!E485), "", Games!E485)</f>
        <v/>
      </c>
      <c r="K485" t="str">
        <f>IF(ISBLANK(Games!D485), "",VLOOKUP(I485, 'Pitchers Pre-Season'!$B$2:$X$790, 23, FALSE))</f>
        <v/>
      </c>
      <c r="L485" t="str">
        <f>IF(ISBLANK(Games!E485), "",VLOOKUP(J485, 'Pitchers Pre-Season'!$B$2:$X$790, 23, FALSE))</f>
        <v/>
      </c>
      <c r="M485">
        <f>IF(ISBLANK(Games!D485), Calc!F485, F485+K485)</f>
        <v>1419.5380932200808</v>
      </c>
      <c r="N485">
        <f>IF(ISBLANK(Games!E485), Calc!G485, G485+L485)</f>
        <v>1549.5770225833428</v>
      </c>
      <c r="O485" s="1">
        <f t="shared" si="49"/>
        <v>0.29732470005781708</v>
      </c>
      <c r="P485" s="1">
        <f t="shared" si="50"/>
        <v>0.70267529994218292</v>
      </c>
      <c r="Q485" s="3" t="str">
        <f>Games!N485</f>
        <v/>
      </c>
      <c r="R485" s="1" t="str">
        <f t="shared" si="51"/>
        <v/>
      </c>
      <c r="S485" s="1" t="str">
        <f>IF(ISBLANK(Games!L485), "",IF(Q485=B485, C485, B485))</f>
        <v/>
      </c>
      <c r="T485" s="1" t="str">
        <f t="shared" si="52"/>
        <v>WAS</v>
      </c>
      <c r="U485" s="1" t="str">
        <f t="shared" si="53"/>
        <v>TOR</v>
      </c>
      <c r="V485" s="1">
        <f t="shared" si="54"/>
        <v>1419.5380932200808</v>
      </c>
      <c r="W485" s="1">
        <f t="shared" si="55"/>
        <v>1549.5770225833428</v>
      </c>
    </row>
    <row r="486" spans="1:23" x14ac:dyDescent="0.45">
      <c r="A486" t="str">
        <f>Schedule!A486</f>
        <v>2024-05-03</v>
      </c>
      <c r="B486" t="str">
        <f>Schedule!B486</f>
        <v>TBR</v>
      </c>
      <c r="C486" t="str">
        <f>Schedule!C486</f>
        <v>NYM</v>
      </c>
      <c r="D486">
        <f>Schedule!D486</f>
        <v>1537.2568075547799</v>
      </c>
      <c r="E486">
        <f>Schedule!E486</f>
        <v>1505.1761432511801</v>
      </c>
      <c r="F486" cm="1">
        <f t="array" ref="F486">_xlfn.XLOOKUP(B486, $T$1:$T485, $V$1:$V485, D486, 0, -1)</f>
        <v>1528.0229512954211</v>
      </c>
      <c r="G486" cm="1">
        <f t="array" ref="G486">_xlfn.XLOOKUP(C486, $U$1:$U485, $W$1:$W485, E486, 0, -1)</f>
        <v>1510.288270753422</v>
      </c>
      <c r="H486">
        <f>Schedule!F486</f>
        <v>0.124324324324324</v>
      </c>
      <c r="I486" t="str">
        <f>IF(ISBLANK(Games!D486), "", Games!D486)</f>
        <v/>
      </c>
      <c r="J486" t="str">
        <f>IF(ISBLANK(Games!E486), "", Games!E486)</f>
        <v/>
      </c>
      <c r="K486" t="str">
        <f>IF(ISBLANK(Games!D486), "",VLOOKUP(I486, 'Pitchers Pre-Season'!$B$2:$X$790, 23, FALSE))</f>
        <v/>
      </c>
      <c r="L486" t="str">
        <f>IF(ISBLANK(Games!E486), "",VLOOKUP(J486, 'Pitchers Pre-Season'!$B$2:$X$790, 23, FALSE))</f>
        <v/>
      </c>
      <c r="M486">
        <f>IF(ISBLANK(Games!D486), Calc!F486, F486+K486)</f>
        <v>1528.0229512954211</v>
      </c>
      <c r="N486">
        <f>IF(ISBLANK(Games!E486), Calc!G486, G486+L486)</f>
        <v>1510.288270753422</v>
      </c>
      <c r="O486" s="1">
        <f t="shared" si="49"/>
        <v>0.58766227570245311</v>
      </c>
      <c r="P486" s="1">
        <f t="shared" si="50"/>
        <v>0.41233772429754689</v>
      </c>
      <c r="Q486" s="3" t="str">
        <f>Games!N486</f>
        <v/>
      </c>
      <c r="R486" s="1" t="str">
        <f t="shared" si="51"/>
        <v/>
      </c>
      <c r="S486" s="1" t="str">
        <f>IF(ISBLANK(Games!L486), "",IF(Q486=B486, C486, B486))</f>
        <v/>
      </c>
      <c r="T486" s="1" t="str">
        <f t="shared" si="52"/>
        <v>TBR</v>
      </c>
      <c r="U486" s="1" t="str">
        <f t="shared" si="53"/>
        <v>NYM</v>
      </c>
      <c r="V486" s="1">
        <f t="shared" si="54"/>
        <v>1528.0229512954211</v>
      </c>
      <c r="W486" s="1">
        <f t="shared" si="55"/>
        <v>1510.288270753422</v>
      </c>
    </row>
    <row r="487" spans="1:23" x14ac:dyDescent="0.45">
      <c r="A487" t="str">
        <f>Schedule!A487</f>
        <v>2024-05-03</v>
      </c>
      <c r="B487" t="str">
        <f>Schedule!B487</f>
        <v>NYY</v>
      </c>
      <c r="C487" t="str">
        <f>Schedule!C487</f>
        <v>DET</v>
      </c>
      <c r="D487">
        <f>Schedule!D487</f>
        <v>1539.4562396036399</v>
      </c>
      <c r="E487">
        <f>Schedule!E487</f>
        <v>1477.56939209144</v>
      </c>
      <c r="F487" cm="1">
        <f t="array" ref="F487">_xlfn.XLOOKUP(B487, $T$1:$T486, $V$1:$V486, D487, 0, -1)</f>
        <v>1533.7203518335739</v>
      </c>
      <c r="G487" cm="1">
        <f t="array" ref="G487">_xlfn.XLOOKUP(C487, $U$1:$U486, $W$1:$W486, E487, 0, -1)</f>
        <v>1495.7868779460348</v>
      </c>
      <c r="H487">
        <f>Schedule!F487</f>
        <v>9.3922651933701695E-2</v>
      </c>
      <c r="I487" t="str">
        <f>IF(ISBLANK(Games!D487), "", Games!D487)</f>
        <v/>
      </c>
      <c r="J487" t="str">
        <f>IF(ISBLANK(Games!E487), "", Games!E487)</f>
        <v/>
      </c>
      <c r="K487" t="str">
        <f>IF(ISBLANK(Games!D487), "",VLOOKUP(I487, 'Pitchers Pre-Season'!$B$2:$X$790, 23, FALSE))</f>
        <v/>
      </c>
      <c r="L487" t="str">
        <f>IF(ISBLANK(Games!E487), "",VLOOKUP(J487, 'Pitchers Pre-Season'!$B$2:$X$790, 23, FALSE))</f>
        <v/>
      </c>
      <c r="M487">
        <f>IF(ISBLANK(Games!D487), Calc!F487, F487+K487)</f>
        <v>1533.7203518335739</v>
      </c>
      <c r="N487">
        <f>IF(ISBLANK(Games!E487), Calc!G487, G487+L487)</f>
        <v>1495.7868779460348</v>
      </c>
      <c r="O487" s="1">
        <f t="shared" si="49"/>
        <v>0.60133609543883049</v>
      </c>
      <c r="P487" s="1">
        <f t="shared" si="50"/>
        <v>0.39866390456116951</v>
      </c>
      <c r="Q487" s="3" t="str">
        <f>Games!N487</f>
        <v/>
      </c>
      <c r="R487" s="1" t="str">
        <f t="shared" si="51"/>
        <v/>
      </c>
      <c r="S487" s="1" t="str">
        <f>IF(ISBLANK(Games!L487), "",IF(Q487=B487, C487, B487))</f>
        <v/>
      </c>
      <c r="T487" s="1" t="str">
        <f t="shared" si="52"/>
        <v>NYY</v>
      </c>
      <c r="U487" s="1" t="str">
        <f t="shared" si="53"/>
        <v>DET</v>
      </c>
      <c r="V487" s="1">
        <f t="shared" si="54"/>
        <v>1533.7203518335739</v>
      </c>
      <c r="W487" s="1">
        <f t="shared" si="55"/>
        <v>1495.7868779460348</v>
      </c>
    </row>
    <row r="488" spans="1:23" x14ac:dyDescent="0.45">
      <c r="A488" t="str">
        <f>Schedule!A488</f>
        <v>2024-05-03</v>
      </c>
      <c r="B488" t="str">
        <f>Schedule!B488</f>
        <v>CLE</v>
      </c>
      <c r="C488" t="str">
        <f>Schedule!C488</f>
        <v>LAA</v>
      </c>
      <c r="D488">
        <f>Schedule!D488</f>
        <v>1503.8938502056101</v>
      </c>
      <c r="E488">
        <f>Schedule!E488</f>
        <v>1474.3085107648601</v>
      </c>
      <c r="F488" cm="1">
        <f t="array" ref="F488">_xlfn.XLOOKUP(B488, $T$1:$T487, $V$1:$V487, D488, 0, -1)</f>
        <v>1503.8938502056101</v>
      </c>
      <c r="G488" cm="1">
        <f t="array" ref="G488">_xlfn.XLOOKUP(C488, $U$1:$U487, $W$1:$W487, E488, 0, -1)</f>
        <v>1486.8682858001625</v>
      </c>
      <c r="H488">
        <f>Schedule!F488</f>
        <v>4.7619047619047603E-2</v>
      </c>
      <c r="I488" t="str">
        <f>IF(ISBLANK(Games!D488), "", Games!D488)</f>
        <v/>
      </c>
      <c r="J488" t="str">
        <f>IF(ISBLANK(Games!E488), "", Games!E488)</f>
        <v/>
      </c>
      <c r="K488" t="str">
        <f>IF(ISBLANK(Games!D488), "",VLOOKUP(I488, 'Pitchers Pre-Season'!$B$2:$X$790, 23, FALSE))</f>
        <v/>
      </c>
      <c r="L488" t="str">
        <f>IF(ISBLANK(Games!E488), "",VLOOKUP(J488, 'Pitchers Pre-Season'!$B$2:$X$790, 23, FALSE))</f>
        <v/>
      </c>
      <c r="M488">
        <f>IF(ISBLANK(Games!D488), Calc!F488, F488+K488)</f>
        <v>1503.8938502056101</v>
      </c>
      <c r="N488">
        <f>IF(ISBLANK(Games!E488), Calc!G488, G488+L488)</f>
        <v>1486.8682858001625</v>
      </c>
      <c r="O488" s="1">
        <f t="shared" si="49"/>
        <v>0.54829168699461239</v>
      </c>
      <c r="P488" s="1">
        <f t="shared" si="50"/>
        <v>0.45170831300538766</v>
      </c>
      <c r="Q488" s="3" t="str">
        <f>Games!N488</f>
        <v/>
      </c>
      <c r="R488" s="1" t="str">
        <f t="shared" si="51"/>
        <v/>
      </c>
      <c r="S488" s="1" t="str">
        <f>IF(ISBLANK(Games!L488), "",IF(Q488=B488, C488, B488))</f>
        <v/>
      </c>
      <c r="T488" s="1" t="str">
        <f t="shared" si="52"/>
        <v>CLE</v>
      </c>
      <c r="U488" s="1" t="str">
        <f t="shared" si="53"/>
        <v>LAA</v>
      </c>
      <c r="V488" s="1">
        <f t="shared" si="54"/>
        <v>1503.8938502056101</v>
      </c>
      <c r="W488" s="1">
        <f t="shared" si="55"/>
        <v>1486.8682858001625</v>
      </c>
    </row>
    <row r="489" spans="1:23" x14ac:dyDescent="0.45">
      <c r="A489" t="str">
        <f>Schedule!A489</f>
        <v>2024-05-03</v>
      </c>
      <c r="B489" t="str">
        <f>Schedule!B489</f>
        <v>KCR</v>
      </c>
      <c r="C489" t="str">
        <f>Schedule!C489</f>
        <v>TEX</v>
      </c>
      <c r="D489">
        <f>Schedule!D489</f>
        <v>1455.5883504191299</v>
      </c>
      <c r="E489">
        <f>Schedule!E489</f>
        <v>1527.6277566730801</v>
      </c>
      <c r="F489" cm="1">
        <f t="array" ref="F489">_xlfn.XLOOKUP(B489, $T$1:$T488, $V$1:$V488, D489, 0, -1)</f>
        <v>1459.3647323881944</v>
      </c>
      <c r="G489" cm="1">
        <f t="array" ref="G489">_xlfn.XLOOKUP(C489, $U$1:$U488, $W$1:$W488, E489, 0, -1)</f>
        <v>1534.4506247578865</v>
      </c>
      <c r="H489">
        <f>Schedule!F489</f>
        <v>0.19008264462809901</v>
      </c>
      <c r="I489" t="str">
        <f>IF(ISBLANK(Games!D489), "", Games!D489)</f>
        <v/>
      </c>
      <c r="J489" t="str">
        <f>IF(ISBLANK(Games!E489), "", Games!E489)</f>
        <v/>
      </c>
      <c r="K489" t="str">
        <f>IF(ISBLANK(Games!D489), "",VLOOKUP(I489, 'Pitchers Pre-Season'!$B$2:$X$790, 23, FALSE))</f>
        <v/>
      </c>
      <c r="L489" t="str">
        <f>IF(ISBLANK(Games!E489), "",VLOOKUP(J489, 'Pitchers Pre-Season'!$B$2:$X$790, 23, FALSE))</f>
        <v/>
      </c>
      <c r="M489">
        <f>IF(ISBLANK(Games!D489), Calc!F489, F489+K489)</f>
        <v>1459.3647323881944</v>
      </c>
      <c r="N489">
        <f>IF(ISBLANK(Games!E489), Calc!G489, G489+L489)</f>
        <v>1534.4506247578865</v>
      </c>
      <c r="O489" s="1">
        <f t="shared" si="49"/>
        <v>0.48863548137305696</v>
      </c>
      <c r="P489" s="1">
        <f t="shared" si="50"/>
        <v>0.5113645186269431</v>
      </c>
      <c r="Q489" s="3" t="str">
        <f>Games!N489</f>
        <v/>
      </c>
      <c r="R489" s="1" t="str">
        <f t="shared" si="51"/>
        <v/>
      </c>
      <c r="S489" s="1" t="str">
        <f>IF(ISBLANK(Games!L489), "",IF(Q489=B489, C489, B489))</f>
        <v/>
      </c>
      <c r="T489" s="1" t="str">
        <f t="shared" si="52"/>
        <v>KCR</v>
      </c>
      <c r="U489" s="1" t="str">
        <f t="shared" si="53"/>
        <v>TEX</v>
      </c>
      <c r="V489" s="1">
        <f t="shared" si="54"/>
        <v>1459.3647323881944</v>
      </c>
      <c r="W489" s="1">
        <f t="shared" si="55"/>
        <v>1534.4506247578865</v>
      </c>
    </row>
    <row r="490" spans="1:23" x14ac:dyDescent="0.45">
      <c r="A490" t="str">
        <f>Schedule!A490</f>
        <v>2024-05-03</v>
      </c>
      <c r="B490" t="str">
        <f>Schedule!B490</f>
        <v>HOU</v>
      </c>
      <c r="C490" t="str">
        <f>Schedule!C490</f>
        <v>SEA</v>
      </c>
      <c r="D490">
        <f>Schedule!D490</f>
        <v>1559.22207084247</v>
      </c>
      <c r="E490">
        <f>Schedule!E490</f>
        <v>1526.2027098211199</v>
      </c>
      <c r="F490" cm="1">
        <f t="array" ref="F490">_xlfn.XLOOKUP(B490, $T$1:$T489, $V$1:$V489, D490, 0, -1)</f>
        <v>1535.1961987191132</v>
      </c>
      <c r="G490" cm="1">
        <f t="array" ref="G490">_xlfn.XLOOKUP(C490, $U$1:$U489, $W$1:$W489, E490, 0, -1)</f>
        <v>1521.2700100017432</v>
      </c>
      <c r="H490">
        <f>Schedule!F490</f>
        <v>-4.08163265306122E-2</v>
      </c>
      <c r="I490" t="str">
        <f>IF(ISBLANK(Games!D490), "", Games!D490)</f>
        <v/>
      </c>
      <c r="J490" t="str">
        <f>IF(ISBLANK(Games!E490), "", Games!E490)</f>
        <v/>
      </c>
      <c r="K490" t="str">
        <f>IF(ISBLANK(Games!D490), "",VLOOKUP(I490, 'Pitchers Pre-Season'!$B$2:$X$790, 23, FALSE))</f>
        <v/>
      </c>
      <c r="L490" t="str">
        <f>IF(ISBLANK(Games!E490), "",VLOOKUP(J490, 'Pitchers Pre-Season'!$B$2:$X$790, 23, FALSE))</f>
        <v/>
      </c>
      <c r="M490">
        <f>IF(ISBLANK(Games!D490), Calc!F490, F490+K490)</f>
        <v>1535.1961987191132</v>
      </c>
      <c r="N490">
        <f>IF(ISBLANK(Games!E490), Calc!G490, G490+L490)</f>
        <v>1521.2700100017432</v>
      </c>
      <c r="O490" s="1">
        <f t="shared" si="49"/>
        <v>0.49962250717869666</v>
      </c>
      <c r="P490" s="1">
        <f t="shared" si="50"/>
        <v>0.50037749282130328</v>
      </c>
      <c r="Q490" s="3" t="str">
        <f>Games!N490</f>
        <v/>
      </c>
      <c r="R490" s="1" t="str">
        <f t="shared" si="51"/>
        <v/>
      </c>
      <c r="S490" s="1" t="str">
        <f>IF(ISBLANK(Games!L490), "",IF(Q490=B490, C490, B490))</f>
        <v/>
      </c>
      <c r="T490" s="1" t="str">
        <f t="shared" si="52"/>
        <v>HOU</v>
      </c>
      <c r="U490" s="1" t="str">
        <f t="shared" si="53"/>
        <v>SEA</v>
      </c>
      <c r="V490" s="1">
        <f t="shared" si="54"/>
        <v>1535.1961987191132</v>
      </c>
      <c r="W490" s="1">
        <f t="shared" si="55"/>
        <v>1521.2700100017432</v>
      </c>
    </row>
    <row r="491" spans="1:23" x14ac:dyDescent="0.45">
      <c r="A491" t="str">
        <f>Schedule!A491</f>
        <v>2024-05-03</v>
      </c>
      <c r="B491" t="str">
        <f>Schedule!B491</f>
        <v>MIN</v>
      </c>
      <c r="C491" t="str">
        <f>Schedule!C491</f>
        <v>BOS</v>
      </c>
      <c r="D491">
        <f>Schedule!D491</f>
        <v>1535.44519643647</v>
      </c>
      <c r="E491">
        <f>Schedule!E491</f>
        <v>1500.26839934439</v>
      </c>
      <c r="F491" cm="1">
        <f t="array" ref="F491">_xlfn.XLOOKUP(B491, $T$1:$T490, $V$1:$V490, D491, 0, -1)</f>
        <v>1529.2726034226744</v>
      </c>
      <c r="G491" cm="1">
        <f t="array" ref="G491">_xlfn.XLOOKUP(C491, $U$1:$U490, $W$1:$W490, E491, 0, -1)</f>
        <v>1518.233689676287</v>
      </c>
      <c r="H491">
        <f>Schedule!F491</f>
        <v>0.12727272727272701</v>
      </c>
      <c r="I491" t="str">
        <f>IF(ISBLANK(Games!D491), "", Games!D491)</f>
        <v/>
      </c>
      <c r="J491" t="str">
        <f>IF(ISBLANK(Games!E491), "", Games!E491)</f>
        <v/>
      </c>
      <c r="K491" t="str">
        <f>IF(ISBLANK(Games!D491), "",VLOOKUP(I491, 'Pitchers Pre-Season'!$B$2:$X$790, 23, FALSE))</f>
        <v/>
      </c>
      <c r="L491" t="str">
        <f>IF(ISBLANK(Games!E491), "",VLOOKUP(J491, 'Pitchers Pre-Season'!$B$2:$X$790, 23, FALSE))</f>
        <v/>
      </c>
      <c r="M491">
        <f>IF(ISBLANK(Games!D491), Calc!F491, F491+K491)</f>
        <v>1529.2726034226744</v>
      </c>
      <c r="N491">
        <f>IF(ISBLANK(Games!E491), Calc!G491, G491+L491)</f>
        <v>1518.233689676287</v>
      </c>
      <c r="O491" s="1">
        <f t="shared" si="49"/>
        <v>0.57951729398752017</v>
      </c>
      <c r="P491" s="1">
        <f t="shared" si="50"/>
        <v>0.42048270601247989</v>
      </c>
      <c r="Q491" s="3" t="str">
        <f>Games!N491</f>
        <v/>
      </c>
      <c r="R491" s="1" t="str">
        <f t="shared" si="51"/>
        <v/>
      </c>
      <c r="S491" s="1" t="str">
        <f>IF(ISBLANK(Games!L491), "",IF(Q491=B491, C491, B491))</f>
        <v/>
      </c>
      <c r="T491" s="1" t="str">
        <f t="shared" si="52"/>
        <v>MIN</v>
      </c>
      <c r="U491" s="1" t="str">
        <f t="shared" si="53"/>
        <v>BOS</v>
      </c>
      <c r="V491" s="1">
        <f t="shared" si="54"/>
        <v>1529.2726034226744</v>
      </c>
      <c r="W491" s="1">
        <f t="shared" si="55"/>
        <v>1518.233689676287</v>
      </c>
    </row>
    <row r="492" spans="1:23" x14ac:dyDescent="0.45">
      <c r="A492" t="str">
        <f>Schedule!A492</f>
        <v>2024-05-03</v>
      </c>
      <c r="B492" t="str">
        <f>Schedule!B492</f>
        <v>STL</v>
      </c>
      <c r="C492" t="str">
        <f>Schedule!C492</f>
        <v>CHW</v>
      </c>
      <c r="D492">
        <f>Schedule!D492</f>
        <v>1506.4629567151301</v>
      </c>
      <c r="E492">
        <f>Schedule!E492</f>
        <v>1433.33420073452</v>
      </c>
      <c r="F492" cm="1">
        <f t="array" ref="F492">_xlfn.XLOOKUP(B492, $T$1:$T491, $V$1:$V491, D492, 0, -1)</f>
        <v>1510.540426333587</v>
      </c>
      <c r="G492" cm="1">
        <f t="array" ref="G492">_xlfn.XLOOKUP(C492, $U$1:$U491, $W$1:$W491, E492, 0, -1)</f>
        <v>1425.4820043556863</v>
      </c>
      <c r="H492">
        <f>Schedule!F492</f>
        <v>7.3170731707316999E-2</v>
      </c>
      <c r="I492" t="str">
        <f>IF(ISBLANK(Games!D492), "", Games!D492)</f>
        <v/>
      </c>
      <c r="J492" t="str">
        <f>IF(ISBLANK(Games!E492), "", Games!E492)</f>
        <v/>
      </c>
      <c r="K492" t="str">
        <f>IF(ISBLANK(Games!D492), "",VLOOKUP(I492, 'Pitchers Pre-Season'!$B$2:$X$790, 23, FALSE))</f>
        <v/>
      </c>
      <c r="L492" t="str">
        <f>IF(ISBLANK(Games!E492), "",VLOOKUP(J492, 'Pitchers Pre-Season'!$B$2:$X$790, 23, FALSE))</f>
        <v/>
      </c>
      <c r="M492">
        <f>IF(ISBLANK(Games!D492), Calc!F492, F492+K492)</f>
        <v>1510.540426333587</v>
      </c>
      <c r="N492">
        <f>IF(ISBLANK(Games!E492), Calc!G492, G492+L492)</f>
        <v>1425.4820043556863</v>
      </c>
      <c r="O492" s="1">
        <f t="shared" si="49"/>
        <v>0.65660595964121149</v>
      </c>
      <c r="P492" s="1">
        <f t="shared" si="50"/>
        <v>0.3433940403587884</v>
      </c>
      <c r="Q492" s="3" t="str">
        <f>Games!N492</f>
        <v/>
      </c>
      <c r="R492" s="1" t="str">
        <f t="shared" si="51"/>
        <v/>
      </c>
      <c r="S492" s="1" t="str">
        <f>IF(ISBLANK(Games!L492), "",IF(Q492=B492, C492, B492))</f>
        <v/>
      </c>
      <c r="T492" s="1" t="str">
        <f t="shared" si="52"/>
        <v>STL</v>
      </c>
      <c r="U492" s="1" t="str">
        <f t="shared" si="53"/>
        <v>CHW</v>
      </c>
      <c r="V492" s="1">
        <f t="shared" si="54"/>
        <v>1510.540426333587</v>
      </c>
      <c r="W492" s="1">
        <f t="shared" si="55"/>
        <v>1425.4820043556863</v>
      </c>
    </row>
    <row r="493" spans="1:23" x14ac:dyDescent="0.45">
      <c r="A493" t="str">
        <f>Schedule!A493</f>
        <v>2024-05-03</v>
      </c>
      <c r="B493" t="str">
        <f>Schedule!B493</f>
        <v>ARI</v>
      </c>
      <c r="C493" t="str">
        <f>Schedule!C493</f>
        <v>SDP</v>
      </c>
      <c r="D493">
        <f>Schedule!D493</f>
        <v>1517.8440011816001</v>
      </c>
      <c r="E493">
        <f>Schedule!E493</f>
        <v>1513.7838452168801</v>
      </c>
      <c r="F493" cm="1">
        <f t="array" ref="F493">_xlfn.XLOOKUP(B493, $T$1:$T492, $V$1:$V492, D493, 0, -1)</f>
        <v>1516.9891876380354</v>
      </c>
      <c r="G493" cm="1">
        <f t="array" ref="G493">_xlfn.XLOOKUP(C493, $U$1:$U492, $W$1:$W492, E493, 0, -1)</f>
        <v>1514.2912987524817</v>
      </c>
      <c r="H493">
        <f>Schedule!F493</f>
        <v>5.0632911392405201E-2</v>
      </c>
      <c r="I493" t="str">
        <f>IF(ISBLANK(Games!D493), "", Games!D493)</f>
        <v/>
      </c>
      <c r="J493" t="str">
        <f>IF(ISBLANK(Games!E493), "", Games!E493)</f>
        <v/>
      </c>
      <c r="K493" t="str">
        <f>IF(ISBLANK(Games!D493), "",VLOOKUP(I493, 'Pitchers Pre-Season'!$B$2:$X$790, 23, FALSE))</f>
        <v/>
      </c>
      <c r="L493" t="str">
        <f>IF(ISBLANK(Games!E493), "",VLOOKUP(J493, 'Pitchers Pre-Season'!$B$2:$X$790, 23, FALSE))</f>
        <v/>
      </c>
      <c r="M493">
        <f>IF(ISBLANK(Games!D493), Calc!F493, F493+K493)</f>
        <v>1516.9891876380354</v>
      </c>
      <c r="N493">
        <f>IF(ISBLANK(Games!E493), Calc!G493, G493+L493)</f>
        <v>1514.2912987524817</v>
      </c>
      <c r="O493" s="1">
        <f t="shared" si="49"/>
        <v>0.52919895186805888</v>
      </c>
      <c r="P493" s="1">
        <f t="shared" si="50"/>
        <v>0.47080104813194107</v>
      </c>
      <c r="Q493" s="3" t="str">
        <f>Games!N493</f>
        <v/>
      </c>
      <c r="R493" s="1" t="str">
        <f t="shared" si="51"/>
        <v/>
      </c>
      <c r="S493" s="1" t="str">
        <f>IF(ISBLANK(Games!L493), "",IF(Q493=B493, C493, B493))</f>
        <v/>
      </c>
      <c r="T493" s="1" t="str">
        <f t="shared" si="52"/>
        <v>ARI</v>
      </c>
      <c r="U493" s="1" t="str">
        <f t="shared" si="53"/>
        <v>SDP</v>
      </c>
      <c r="V493" s="1">
        <f t="shared" si="54"/>
        <v>1516.9891876380354</v>
      </c>
      <c r="W493" s="1">
        <f t="shared" si="55"/>
        <v>1514.2912987524817</v>
      </c>
    </row>
    <row r="494" spans="1:23" x14ac:dyDescent="0.45">
      <c r="A494" t="str">
        <f>Schedule!A494</f>
        <v>2024-05-03</v>
      </c>
      <c r="B494" t="str">
        <f>Schedule!B494</f>
        <v>OAK</v>
      </c>
      <c r="C494" t="str">
        <f>Schedule!C494</f>
        <v>MIA</v>
      </c>
      <c r="D494">
        <f>Schedule!D494</f>
        <v>1427.1354796158</v>
      </c>
      <c r="E494">
        <f>Schedule!E494</f>
        <v>1488.4482383178499</v>
      </c>
      <c r="F494" cm="1">
        <f t="array" ref="F494">_xlfn.XLOOKUP(B494, $T$1:$T493, $V$1:$V493, D494, 0, -1)</f>
        <v>1410.609331202211</v>
      </c>
      <c r="G494" cm="1">
        <f t="array" ref="G494">_xlfn.XLOOKUP(C494, $U$1:$U493, $W$1:$W493, E494, 0, -1)</f>
        <v>1484.370768699393</v>
      </c>
      <c r="H494">
        <f>Schedule!F494</f>
        <v>6.2111801242235101E-3</v>
      </c>
      <c r="I494" t="str">
        <f>IF(ISBLANK(Games!D494), "", Games!D494)</f>
        <v/>
      </c>
      <c r="J494" t="str">
        <f>IF(ISBLANK(Games!E494), "", Games!E494)</f>
        <v/>
      </c>
      <c r="K494" t="str">
        <f>IF(ISBLANK(Games!D494), "",VLOOKUP(I494, 'Pitchers Pre-Season'!$B$2:$X$790, 23, FALSE))</f>
        <v/>
      </c>
      <c r="L494" t="str">
        <f>IF(ISBLANK(Games!E494), "",VLOOKUP(J494, 'Pitchers Pre-Season'!$B$2:$X$790, 23, FALSE))</f>
        <v/>
      </c>
      <c r="M494">
        <f>IF(ISBLANK(Games!D494), Calc!F494, F494+K494)</f>
        <v>1410.609331202211</v>
      </c>
      <c r="N494">
        <f>IF(ISBLANK(Games!E494), Calc!G494, G494+L494)</f>
        <v>1484.370768699393</v>
      </c>
      <c r="O494" s="1">
        <f t="shared" si="49"/>
        <v>0.39852093907231029</v>
      </c>
      <c r="P494" s="1">
        <f t="shared" si="50"/>
        <v>0.60147906092768966</v>
      </c>
      <c r="Q494" s="3" t="str">
        <f>Games!N494</f>
        <v/>
      </c>
      <c r="R494" s="1" t="str">
        <f t="shared" si="51"/>
        <v/>
      </c>
      <c r="S494" s="1" t="str">
        <f>IF(ISBLANK(Games!L494), "",IF(Q494=B494, C494, B494))</f>
        <v/>
      </c>
      <c r="T494" s="1" t="str">
        <f t="shared" si="52"/>
        <v>OAK</v>
      </c>
      <c r="U494" s="1" t="str">
        <f t="shared" si="53"/>
        <v>MIA</v>
      </c>
      <c r="V494" s="1">
        <f t="shared" si="54"/>
        <v>1410.609331202211</v>
      </c>
      <c r="W494" s="1">
        <f t="shared" si="55"/>
        <v>1484.370768699393</v>
      </c>
    </row>
    <row r="495" spans="1:23" x14ac:dyDescent="0.45">
      <c r="A495" t="str">
        <f>Schedule!A495</f>
        <v>2024-05-03</v>
      </c>
      <c r="B495" t="str">
        <f>Schedule!B495</f>
        <v>LAD</v>
      </c>
      <c r="C495" t="str">
        <f>Schedule!C495</f>
        <v>ATL</v>
      </c>
      <c r="D495">
        <f>Schedule!D495</f>
        <v>1588.6730971234199</v>
      </c>
      <c r="E495">
        <f>Schedule!E495</f>
        <v>1590.545270505</v>
      </c>
      <c r="F495" cm="1">
        <f t="array" ref="F495">_xlfn.XLOOKUP(B495, $T$1:$T494, $V$1:$V494, D495, 0, -1)</f>
        <v>1596.6514930600529</v>
      </c>
      <c r="G495" cm="1">
        <f t="array" ref="G495">_xlfn.XLOOKUP(C495, $U$1:$U494, $W$1:$W494, E495, 0, -1)</f>
        <v>1588.8399964445969</v>
      </c>
      <c r="H495">
        <f>Schedule!F495</f>
        <v>4.2654028436019002E-2</v>
      </c>
      <c r="I495" t="str">
        <f>IF(ISBLANK(Games!D495), "", Games!D495)</f>
        <v/>
      </c>
      <c r="J495" t="str">
        <f>IF(ISBLANK(Games!E495), "", Games!E495)</f>
        <v/>
      </c>
      <c r="K495" t="str">
        <f>IF(ISBLANK(Games!D495), "",VLOOKUP(I495, 'Pitchers Pre-Season'!$B$2:$X$790, 23, FALSE))</f>
        <v/>
      </c>
      <c r="L495" t="str">
        <f>IF(ISBLANK(Games!E495), "",VLOOKUP(J495, 'Pitchers Pre-Season'!$B$2:$X$790, 23, FALSE))</f>
        <v/>
      </c>
      <c r="M495">
        <f>IF(ISBLANK(Games!D495), Calc!F495, F495+K495)</f>
        <v>1596.6514930600529</v>
      </c>
      <c r="N495">
        <f>IF(ISBLANK(Games!E495), Calc!G495, G495+L495)</f>
        <v>1588.8399964445969</v>
      </c>
      <c r="O495" s="1">
        <f t="shared" si="49"/>
        <v>0.53256676767681299</v>
      </c>
      <c r="P495" s="1">
        <f t="shared" si="50"/>
        <v>0.46743323232318701</v>
      </c>
      <c r="Q495" s="3" t="str">
        <f>Games!N495</f>
        <v/>
      </c>
      <c r="R495" s="1" t="str">
        <f t="shared" si="51"/>
        <v/>
      </c>
      <c r="S495" s="1" t="str">
        <f>IF(ISBLANK(Games!L495), "",IF(Q495=B495, C495, B495))</f>
        <v/>
      </c>
      <c r="T495" s="1" t="str">
        <f t="shared" si="52"/>
        <v>LAD</v>
      </c>
      <c r="U495" s="1" t="str">
        <f t="shared" si="53"/>
        <v>ATL</v>
      </c>
      <c r="V495" s="1">
        <f t="shared" si="54"/>
        <v>1596.6514930600529</v>
      </c>
      <c r="W495" s="1">
        <f t="shared" si="55"/>
        <v>1588.8399964445969</v>
      </c>
    </row>
    <row r="496" spans="1:23" x14ac:dyDescent="0.45">
      <c r="A496" t="str">
        <f>Schedule!A496</f>
        <v>2024-05-04</v>
      </c>
      <c r="B496" t="str">
        <f>Schedule!B496</f>
        <v>NYY</v>
      </c>
      <c r="C496" t="str">
        <f>Schedule!C496</f>
        <v>DET</v>
      </c>
      <c r="D496">
        <f>Schedule!D496</f>
        <v>1539.4562396036399</v>
      </c>
      <c r="E496">
        <f>Schedule!E496</f>
        <v>1477.56939209144</v>
      </c>
      <c r="F496" cm="1">
        <f t="array" ref="F496">_xlfn.XLOOKUP(B496, $T$1:$T495, $V$1:$V495, D496, 0, -1)</f>
        <v>1533.7203518335739</v>
      </c>
      <c r="G496" cm="1">
        <f t="array" ref="G496">_xlfn.XLOOKUP(C496, $U$1:$U495, $W$1:$W495, E496, 0, -1)</f>
        <v>1495.7868779460348</v>
      </c>
      <c r="H496">
        <f>Schedule!F496</f>
        <v>9.3922651933701695E-2</v>
      </c>
      <c r="I496" t="str">
        <f>IF(ISBLANK(Games!D496), "", Games!D496)</f>
        <v/>
      </c>
      <c r="J496" t="str">
        <f>IF(ISBLANK(Games!E496), "", Games!E496)</f>
        <v/>
      </c>
      <c r="K496" t="str">
        <f>IF(ISBLANK(Games!D496), "",VLOOKUP(I496, 'Pitchers Pre-Season'!$B$2:$X$790, 23, FALSE))</f>
        <v/>
      </c>
      <c r="L496" t="str">
        <f>IF(ISBLANK(Games!E496), "",VLOOKUP(J496, 'Pitchers Pre-Season'!$B$2:$X$790, 23, FALSE))</f>
        <v/>
      </c>
      <c r="M496">
        <f>IF(ISBLANK(Games!D496), Calc!F496, F496+K496)</f>
        <v>1533.7203518335739</v>
      </c>
      <c r="N496">
        <f>IF(ISBLANK(Games!E496), Calc!G496, G496+L496)</f>
        <v>1495.7868779460348</v>
      </c>
      <c r="O496" s="1">
        <f t="shared" si="49"/>
        <v>0.60133609543883049</v>
      </c>
      <c r="P496" s="1">
        <f t="shared" si="50"/>
        <v>0.39866390456116951</v>
      </c>
      <c r="Q496" s="3" t="str">
        <f>Games!N496</f>
        <v/>
      </c>
      <c r="R496" s="1" t="str">
        <f t="shared" si="51"/>
        <v/>
      </c>
      <c r="S496" s="1" t="str">
        <f>IF(ISBLANK(Games!L496), "",IF(Q496=B496, C496, B496))</f>
        <v/>
      </c>
      <c r="T496" s="1" t="str">
        <f t="shared" si="52"/>
        <v>NYY</v>
      </c>
      <c r="U496" s="1" t="str">
        <f t="shared" si="53"/>
        <v>DET</v>
      </c>
      <c r="V496" s="1">
        <f t="shared" si="54"/>
        <v>1533.7203518335739</v>
      </c>
      <c r="W496" s="1">
        <f t="shared" si="55"/>
        <v>1495.7868779460348</v>
      </c>
    </row>
    <row r="497" spans="1:23" x14ac:dyDescent="0.45">
      <c r="A497" t="str">
        <f>Schedule!A497</f>
        <v>2024-05-04</v>
      </c>
      <c r="B497" t="str">
        <f>Schedule!B497</f>
        <v>MIN</v>
      </c>
      <c r="C497" t="str">
        <f>Schedule!C497</f>
        <v>BOS</v>
      </c>
      <c r="D497">
        <f>Schedule!D497</f>
        <v>1535.44519643647</v>
      </c>
      <c r="E497">
        <f>Schedule!E497</f>
        <v>1500.26839934439</v>
      </c>
      <c r="F497" cm="1">
        <f t="array" ref="F497">_xlfn.XLOOKUP(B497, $T$1:$T496, $V$1:$V496, D497, 0, -1)</f>
        <v>1529.2726034226744</v>
      </c>
      <c r="G497" cm="1">
        <f t="array" ref="G497">_xlfn.XLOOKUP(C497, $U$1:$U496, $W$1:$W496, E497, 0, -1)</f>
        <v>1518.233689676287</v>
      </c>
      <c r="H497">
        <f>Schedule!F497</f>
        <v>0.12727272727272701</v>
      </c>
      <c r="I497" t="str">
        <f>IF(ISBLANK(Games!D497), "", Games!D497)</f>
        <v/>
      </c>
      <c r="J497" t="str">
        <f>IF(ISBLANK(Games!E497), "", Games!E497)</f>
        <v/>
      </c>
      <c r="K497" t="str">
        <f>IF(ISBLANK(Games!D497), "",VLOOKUP(I497, 'Pitchers Pre-Season'!$B$2:$X$790, 23, FALSE))</f>
        <v/>
      </c>
      <c r="L497" t="str">
        <f>IF(ISBLANK(Games!E497), "",VLOOKUP(J497, 'Pitchers Pre-Season'!$B$2:$X$790, 23, FALSE))</f>
        <v/>
      </c>
      <c r="M497">
        <f>IF(ISBLANK(Games!D497), Calc!F497, F497+K497)</f>
        <v>1529.2726034226744</v>
      </c>
      <c r="N497">
        <f>IF(ISBLANK(Games!E497), Calc!G497, G497+L497)</f>
        <v>1518.233689676287</v>
      </c>
      <c r="O497" s="1">
        <f t="shared" si="49"/>
        <v>0.57951729398752017</v>
      </c>
      <c r="P497" s="1">
        <f t="shared" si="50"/>
        <v>0.42048270601247989</v>
      </c>
      <c r="Q497" s="3" t="str">
        <f>Games!N497</f>
        <v/>
      </c>
      <c r="R497" s="1" t="str">
        <f t="shared" si="51"/>
        <v/>
      </c>
      <c r="S497" s="1" t="str">
        <f>IF(ISBLANK(Games!L497), "",IF(Q497=B497, C497, B497))</f>
        <v/>
      </c>
      <c r="T497" s="1" t="str">
        <f t="shared" si="52"/>
        <v>MIN</v>
      </c>
      <c r="U497" s="1" t="str">
        <f t="shared" si="53"/>
        <v>BOS</v>
      </c>
      <c r="V497" s="1">
        <f t="shared" si="54"/>
        <v>1529.2726034226744</v>
      </c>
      <c r="W497" s="1">
        <f t="shared" si="55"/>
        <v>1518.233689676287</v>
      </c>
    </row>
    <row r="498" spans="1:23" x14ac:dyDescent="0.45">
      <c r="A498" t="str">
        <f>Schedule!A498</f>
        <v>2024-05-04</v>
      </c>
      <c r="B498" t="str">
        <f>Schedule!B498</f>
        <v>STL</v>
      </c>
      <c r="C498" t="str">
        <f>Schedule!C498</f>
        <v>CHW</v>
      </c>
      <c r="D498">
        <f>Schedule!D498</f>
        <v>1506.4629567151301</v>
      </c>
      <c r="E498">
        <f>Schedule!E498</f>
        <v>1433.33420073452</v>
      </c>
      <c r="F498" cm="1">
        <f t="array" ref="F498">_xlfn.XLOOKUP(B498, $T$1:$T497, $V$1:$V497, D498, 0, -1)</f>
        <v>1510.540426333587</v>
      </c>
      <c r="G498" cm="1">
        <f t="array" ref="G498">_xlfn.XLOOKUP(C498, $U$1:$U497, $W$1:$W497, E498, 0, -1)</f>
        <v>1425.4820043556863</v>
      </c>
      <c r="H498">
        <f>Schedule!F498</f>
        <v>7.3170731707316999E-2</v>
      </c>
      <c r="I498" t="str">
        <f>IF(ISBLANK(Games!D498), "", Games!D498)</f>
        <v/>
      </c>
      <c r="J498" t="str">
        <f>IF(ISBLANK(Games!E498), "", Games!E498)</f>
        <v/>
      </c>
      <c r="K498" t="str">
        <f>IF(ISBLANK(Games!D498), "",VLOOKUP(I498, 'Pitchers Pre-Season'!$B$2:$X$790, 23, FALSE))</f>
        <v/>
      </c>
      <c r="L498" t="str">
        <f>IF(ISBLANK(Games!E498), "",VLOOKUP(J498, 'Pitchers Pre-Season'!$B$2:$X$790, 23, FALSE))</f>
        <v/>
      </c>
      <c r="M498">
        <f>IF(ISBLANK(Games!D498), Calc!F498, F498+K498)</f>
        <v>1510.540426333587</v>
      </c>
      <c r="N498">
        <f>IF(ISBLANK(Games!E498), Calc!G498, G498+L498)</f>
        <v>1425.4820043556863</v>
      </c>
      <c r="O498" s="1">
        <f t="shared" si="49"/>
        <v>0.65660595964121149</v>
      </c>
      <c r="P498" s="1">
        <f t="shared" si="50"/>
        <v>0.3433940403587884</v>
      </c>
      <c r="Q498" s="3" t="str">
        <f>Games!N498</f>
        <v/>
      </c>
      <c r="R498" s="1" t="str">
        <f t="shared" si="51"/>
        <v/>
      </c>
      <c r="S498" s="1" t="str">
        <f>IF(ISBLANK(Games!L498), "",IF(Q498=B498, C498, B498))</f>
        <v/>
      </c>
      <c r="T498" s="1" t="str">
        <f t="shared" si="52"/>
        <v>STL</v>
      </c>
      <c r="U498" s="1" t="str">
        <f t="shared" si="53"/>
        <v>CHW</v>
      </c>
      <c r="V498" s="1">
        <f t="shared" si="54"/>
        <v>1510.540426333587</v>
      </c>
      <c r="W498" s="1">
        <f t="shared" si="55"/>
        <v>1425.4820043556863</v>
      </c>
    </row>
    <row r="499" spans="1:23" x14ac:dyDescent="0.45">
      <c r="A499" t="str">
        <f>Schedule!A499</f>
        <v>2024-05-04</v>
      </c>
      <c r="B499" t="str">
        <f>Schedule!B499</f>
        <v>CHC</v>
      </c>
      <c r="C499" t="str">
        <f>Schedule!C499</f>
        <v>MIL</v>
      </c>
      <c r="D499">
        <f>Schedule!D499</f>
        <v>1514.0316812078199</v>
      </c>
      <c r="E499">
        <f>Schedule!E499</f>
        <v>1511.74507850229</v>
      </c>
      <c r="F499" cm="1">
        <f t="array" ref="F499">_xlfn.XLOOKUP(B499, $T$1:$T498, $V$1:$V498, D499, 0, -1)</f>
        <v>1529.9566441509314</v>
      </c>
      <c r="G499" cm="1">
        <f t="array" ref="G499">_xlfn.XLOOKUP(C499, $U$1:$U498, $W$1:$W498, E499, 0, -1)</f>
        <v>1527.5334034496079</v>
      </c>
      <c r="H499">
        <f>Schedule!F499</f>
        <v>4.4585987261146598E-2</v>
      </c>
      <c r="I499" t="str">
        <f>IF(ISBLANK(Games!D499), "", Games!D499)</f>
        <v/>
      </c>
      <c r="J499" t="str">
        <f>IF(ISBLANK(Games!E499), "", Games!E499)</f>
        <v/>
      </c>
      <c r="K499" t="str">
        <f>IF(ISBLANK(Games!D499), "",VLOOKUP(I499, 'Pitchers Pre-Season'!$B$2:$X$790, 23, FALSE))</f>
        <v/>
      </c>
      <c r="L499" t="str">
        <f>IF(ISBLANK(Games!E499), "",VLOOKUP(J499, 'Pitchers Pre-Season'!$B$2:$X$790, 23, FALSE))</f>
        <v/>
      </c>
      <c r="M499">
        <f>IF(ISBLANK(Games!D499), Calc!F499, F499+K499)</f>
        <v>1529.9566441509314</v>
      </c>
      <c r="N499">
        <f>IF(ISBLANK(Games!E499), Calc!G499, G499+L499)</f>
        <v>1527.5334034496079</v>
      </c>
      <c r="O499" s="1">
        <f t="shared" si="49"/>
        <v>0.52578026078115125</v>
      </c>
      <c r="P499" s="1">
        <f t="shared" si="50"/>
        <v>0.47421973921884869</v>
      </c>
      <c r="Q499" s="3" t="str">
        <f>Games!N499</f>
        <v/>
      </c>
      <c r="R499" s="1" t="str">
        <f t="shared" si="51"/>
        <v/>
      </c>
      <c r="S499" s="1" t="str">
        <f>IF(ISBLANK(Games!L499), "",IF(Q499=B499, C499, B499))</f>
        <v/>
      </c>
      <c r="T499" s="1" t="str">
        <f t="shared" si="52"/>
        <v>CHC</v>
      </c>
      <c r="U499" s="1" t="str">
        <f t="shared" si="53"/>
        <v>MIL</v>
      </c>
      <c r="V499" s="1">
        <f t="shared" si="54"/>
        <v>1529.9566441509314</v>
      </c>
      <c r="W499" s="1">
        <f t="shared" si="55"/>
        <v>1527.5334034496079</v>
      </c>
    </row>
    <row r="500" spans="1:23" x14ac:dyDescent="0.45">
      <c r="A500" t="str">
        <f>Schedule!A500</f>
        <v>2024-05-04</v>
      </c>
      <c r="B500" t="str">
        <f>Schedule!B500</f>
        <v>PIT</v>
      </c>
      <c r="C500" t="str">
        <f>Schedule!C500</f>
        <v>COL</v>
      </c>
      <c r="D500">
        <f>Schedule!D500</f>
        <v>1468.3919248330999</v>
      </c>
      <c r="E500">
        <f>Schedule!E500</f>
        <v>1418.47649220432</v>
      </c>
      <c r="F500" cm="1">
        <f t="array" ref="F500">_xlfn.XLOOKUP(B500, $T$1:$T499, $V$1:$V499, D500, 0, -1)</f>
        <v>1464.4120897083565</v>
      </c>
      <c r="G500" cm="1">
        <f t="array" ref="G500">_xlfn.XLOOKUP(C500, $U$1:$U499, $W$1:$W499, E500, 0, -1)</f>
        <v>1405.4006829938121</v>
      </c>
      <c r="H500">
        <f>Schedule!F500</f>
        <v>5.7971014492753603E-2</v>
      </c>
      <c r="I500" t="str">
        <f>IF(ISBLANK(Games!D500), "", Games!D500)</f>
        <v/>
      </c>
      <c r="J500" t="str">
        <f>IF(ISBLANK(Games!E500), "", Games!E500)</f>
        <v/>
      </c>
      <c r="K500" t="str">
        <f>IF(ISBLANK(Games!D500), "",VLOOKUP(I500, 'Pitchers Pre-Season'!$B$2:$X$790, 23, FALSE))</f>
        <v/>
      </c>
      <c r="L500" t="str">
        <f>IF(ISBLANK(Games!E500), "",VLOOKUP(J500, 'Pitchers Pre-Season'!$B$2:$X$790, 23, FALSE))</f>
        <v/>
      </c>
      <c r="M500">
        <f>IF(ISBLANK(Games!D500), Calc!F500, F500+K500)</f>
        <v>1464.4120897083565</v>
      </c>
      <c r="N500">
        <f>IF(ISBLANK(Games!E500), Calc!G500, G500+L500)</f>
        <v>1405.4006829938121</v>
      </c>
      <c r="O500" s="1">
        <f t="shared" si="49"/>
        <v>0.61310241712600289</v>
      </c>
      <c r="P500" s="1">
        <f t="shared" si="50"/>
        <v>0.38689758287399711</v>
      </c>
      <c r="Q500" s="3" t="str">
        <f>Games!N500</f>
        <v/>
      </c>
      <c r="R500" s="1" t="str">
        <f t="shared" si="51"/>
        <v/>
      </c>
      <c r="S500" s="1" t="str">
        <f>IF(ISBLANK(Games!L500), "",IF(Q500=B500, C500, B500))</f>
        <v/>
      </c>
      <c r="T500" s="1" t="str">
        <f t="shared" si="52"/>
        <v>PIT</v>
      </c>
      <c r="U500" s="1" t="str">
        <f t="shared" si="53"/>
        <v>COL</v>
      </c>
      <c r="V500" s="1">
        <f t="shared" si="54"/>
        <v>1464.4120897083565</v>
      </c>
      <c r="W500" s="1">
        <f t="shared" si="55"/>
        <v>1405.4006829938121</v>
      </c>
    </row>
    <row r="501" spans="1:23" x14ac:dyDescent="0.45">
      <c r="A501" t="str">
        <f>Schedule!A501</f>
        <v>2024-05-04</v>
      </c>
      <c r="B501" t="str">
        <f>Schedule!B501</f>
        <v>WAS</v>
      </c>
      <c r="C501" t="str">
        <f>Schedule!C501</f>
        <v>TOR</v>
      </c>
      <c r="D501">
        <f>Schedule!D501</f>
        <v>1422.7330514932301</v>
      </c>
      <c r="E501">
        <f>Schedule!E501</f>
        <v>1536.86484917293</v>
      </c>
      <c r="F501" cm="1">
        <f t="array" ref="F501">_xlfn.XLOOKUP(B501, $T$1:$T500, $V$1:$V500, D501, 0, -1)</f>
        <v>1419.5380932200808</v>
      </c>
      <c r="G501" cm="1">
        <f t="array" ref="G501">_xlfn.XLOOKUP(C501, $U$1:$U500, $W$1:$W500, E501, 0, -1)</f>
        <v>1549.5770225833428</v>
      </c>
      <c r="H501">
        <f>Schedule!F501</f>
        <v>-4.76190476190477E-2</v>
      </c>
      <c r="I501" t="str">
        <f>IF(ISBLANK(Games!D501), "", Games!D501)</f>
        <v/>
      </c>
      <c r="J501" t="str">
        <f>IF(ISBLANK(Games!E501), "", Games!E501)</f>
        <v/>
      </c>
      <c r="K501" t="str">
        <f>IF(ISBLANK(Games!D501), "",VLOOKUP(I501, 'Pitchers Pre-Season'!$B$2:$X$790, 23, FALSE))</f>
        <v/>
      </c>
      <c r="L501" t="str">
        <f>IF(ISBLANK(Games!E501), "",VLOOKUP(J501, 'Pitchers Pre-Season'!$B$2:$X$790, 23, FALSE))</f>
        <v/>
      </c>
      <c r="M501">
        <f>IF(ISBLANK(Games!D501), Calc!F501, F501+K501)</f>
        <v>1419.5380932200808</v>
      </c>
      <c r="N501">
        <f>IF(ISBLANK(Games!E501), Calc!G501, G501+L501)</f>
        <v>1549.5770225833428</v>
      </c>
      <c r="O501" s="1">
        <f t="shared" si="49"/>
        <v>0.29732470005781708</v>
      </c>
      <c r="P501" s="1">
        <f t="shared" si="50"/>
        <v>0.70267529994218292</v>
      </c>
      <c r="Q501" s="3" t="str">
        <f>Games!N501</f>
        <v/>
      </c>
      <c r="R501" s="1" t="str">
        <f t="shared" si="51"/>
        <v/>
      </c>
      <c r="S501" s="1" t="str">
        <f>IF(ISBLANK(Games!L501), "",IF(Q501=B501, C501, B501))</f>
        <v/>
      </c>
      <c r="T501" s="1" t="str">
        <f t="shared" si="52"/>
        <v>WAS</v>
      </c>
      <c r="U501" s="1" t="str">
        <f t="shared" si="53"/>
        <v>TOR</v>
      </c>
      <c r="V501" s="1">
        <f t="shared" si="54"/>
        <v>1419.5380932200808</v>
      </c>
      <c r="W501" s="1">
        <f t="shared" si="55"/>
        <v>1549.5770225833428</v>
      </c>
    </row>
    <row r="502" spans="1:23" x14ac:dyDescent="0.45">
      <c r="A502" t="str">
        <f>Schedule!A502</f>
        <v>2024-05-04</v>
      </c>
      <c r="B502" t="str">
        <f>Schedule!B502</f>
        <v>OAK</v>
      </c>
      <c r="C502" t="str">
        <f>Schedule!C502</f>
        <v>MIA</v>
      </c>
      <c r="D502">
        <f>Schedule!D502</f>
        <v>1427.1354796158</v>
      </c>
      <c r="E502">
        <f>Schedule!E502</f>
        <v>1488.4482383178499</v>
      </c>
      <c r="F502" cm="1">
        <f t="array" ref="F502">_xlfn.XLOOKUP(B502, $T$1:$T501, $V$1:$V501, D502, 0, -1)</f>
        <v>1410.609331202211</v>
      </c>
      <c r="G502" cm="1">
        <f t="array" ref="G502">_xlfn.XLOOKUP(C502, $U$1:$U501, $W$1:$W501, E502, 0, -1)</f>
        <v>1484.370768699393</v>
      </c>
      <c r="H502">
        <f>Schedule!F502</f>
        <v>6.2111801242235101E-3</v>
      </c>
      <c r="I502" t="str">
        <f>IF(ISBLANK(Games!D502), "", Games!D502)</f>
        <v/>
      </c>
      <c r="J502" t="str">
        <f>IF(ISBLANK(Games!E502), "", Games!E502)</f>
        <v/>
      </c>
      <c r="K502" t="str">
        <f>IF(ISBLANK(Games!D502), "",VLOOKUP(I502, 'Pitchers Pre-Season'!$B$2:$X$790, 23, FALSE))</f>
        <v/>
      </c>
      <c r="L502" t="str">
        <f>IF(ISBLANK(Games!E502), "",VLOOKUP(J502, 'Pitchers Pre-Season'!$B$2:$X$790, 23, FALSE))</f>
        <v/>
      </c>
      <c r="M502">
        <f>IF(ISBLANK(Games!D502), Calc!F502, F502+K502)</f>
        <v>1410.609331202211</v>
      </c>
      <c r="N502">
        <f>IF(ISBLANK(Games!E502), Calc!G502, G502+L502)</f>
        <v>1484.370768699393</v>
      </c>
      <c r="O502" s="1">
        <f t="shared" si="49"/>
        <v>0.39852093907231029</v>
      </c>
      <c r="P502" s="1">
        <f t="shared" si="50"/>
        <v>0.60147906092768966</v>
      </c>
      <c r="Q502" s="3" t="str">
        <f>Games!N502</f>
        <v/>
      </c>
      <c r="R502" s="1" t="str">
        <f t="shared" si="51"/>
        <v/>
      </c>
      <c r="S502" s="1" t="str">
        <f>IF(ISBLANK(Games!L502), "",IF(Q502=B502, C502, B502))</f>
        <v/>
      </c>
      <c r="T502" s="1" t="str">
        <f t="shared" si="52"/>
        <v>OAK</v>
      </c>
      <c r="U502" s="1" t="str">
        <f t="shared" si="53"/>
        <v>MIA</v>
      </c>
      <c r="V502" s="1">
        <f t="shared" si="54"/>
        <v>1410.609331202211</v>
      </c>
      <c r="W502" s="1">
        <f t="shared" si="55"/>
        <v>1484.370768699393</v>
      </c>
    </row>
    <row r="503" spans="1:23" x14ac:dyDescent="0.45">
      <c r="A503" t="str">
        <f>Schedule!A503</f>
        <v>2024-05-04</v>
      </c>
      <c r="B503" t="str">
        <f>Schedule!B503</f>
        <v>PHI</v>
      </c>
      <c r="C503" t="str">
        <f>Schedule!C503</f>
        <v>SFG</v>
      </c>
      <c r="D503">
        <f>Schedule!D503</f>
        <v>1537.03223861109</v>
      </c>
      <c r="E503">
        <f>Schedule!E503</f>
        <v>1501.1235706124401</v>
      </c>
      <c r="F503" cm="1">
        <f t="array" ref="F503">_xlfn.XLOOKUP(B503, $T$1:$T502, $V$1:$V502, D503, 0, -1)</f>
        <v>1516.0751994709906</v>
      </c>
      <c r="G503" cm="1">
        <f t="array" ref="G503">_xlfn.XLOOKUP(C503, $U$1:$U502, $W$1:$W502, E503, 0, -1)</f>
        <v>1491.6063482058917</v>
      </c>
      <c r="H503">
        <f>Schedule!F503</f>
        <v>8.4745762711864403E-2</v>
      </c>
      <c r="I503" t="str">
        <f>IF(ISBLANK(Games!D503), "", Games!D503)</f>
        <v/>
      </c>
      <c r="J503" t="str">
        <f>IF(ISBLANK(Games!E503), "", Games!E503)</f>
        <v/>
      </c>
      <c r="K503" t="str">
        <f>IF(ISBLANK(Games!D503), "",VLOOKUP(I503, 'Pitchers Pre-Season'!$B$2:$X$790, 23, FALSE))</f>
        <v/>
      </c>
      <c r="L503" t="str">
        <f>IF(ISBLANK(Games!E503), "",VLOOKUP(J503, 'Pitchers Pre-Season'!$B$2:$X$790, 23, FALSE))</f>
        <v/>
      </c>
      <c r="M503">
        <f>IF(ISBLANK(Games!D503), Calc!F503, F503+K503)</f>
        <v>1516.0751994709906</v>
      </c>
      <c r="N503">
        <f>IF(ISBLANK(Games!E503), Calc!G503, G503+L503)</f>
        <v>1491.6063482058917</v>
      </c>
      <c r="O503" s="1">
        <f t="shared" si="49"/>
        <v>0.57752828498536402</v>
      </c>
      <c r="P503" s="1">
        <f t="shared" si="50"/>
        <v>0.42247171501463604</v>
      </c>
      <c r="Q503" s="3" t="str">
        <f>Games!N503</f>
        <v/>
      </c>
      <c r="R503" s="1" t="str">
        <f t="shared" si="51"/>
        <v/>
      </c>
      <c r="S503" s="1" t="str">
        <f>IF(ISBLANK(Games!L503), "",IF(Q503=B503, C503, B503))</f>
        <v/>
      </c>
      <c r="T503" s="1" t="str">
        <f t="shared" si="52"/>
        <v>PHI</v>
      </c>
      <c r="U503" s="1" t="str">
        <f t="shared" si="53"/>
        <v>SFG</v>
      </c>
      <c r="V503" s="1">
        <f t="shared" si="54"/>
        <v>1516.0751994709906</v>
      </c>
      <c r="W503" s="1">
        <f t="shared" si="55"/>
        <v>1491.6063482058917</v>
      </c>
    </row>
    <row r="504" spans="1:23" x14ac:dyDescent="0.45">
      <c r="A504" t="str">
        <f>Schedule!A504</f>
        <v>2024-05-04</v>
      </c>
      <c r="B504" t="str">
        <f>Schedule!B504</f>
        <v>CLE</v>
      </c>
      <c r="C504" t="str">
        <f>Schedule!C504</f>
        <v>LAA</v>
      </c>
      <c r="D504">
        <f>Schedule!D504</f>
        <v>1503.8938502056101</v>
      </c>
      <c r="E504">
        <f>Schedule!E504</f>
        <v>1474.3085107648601</v>
      </c>
      <c r="F504" cm="1">
        <f t="array" ref="F504">_xlfn.XLOOKUP(B504, $T$1:$T503, $V$1:$V503, D504, 0, -1)</f>
        <v>1503.8938502056101</v>
      </c>
      <c r="G504" cm="1">
        <f t="array" ref="G504">_xlfn.XLOOKUP(C504, $U$1:$U503, $W$1:$W503, E504, 0, -1)</f>
        <v>1486.8682858001625</v>
      </c>
      <c r="H504">
        <f>Schedule!F504</f>
        <v>4.7619047619047603E-2</v>
      </c>
      <c r="I504" t="str">
        <f>IF(ISBLANK(Games!D504), "", Games!D504)</f>
        <v/>
      </c>
      <c r="J504" t="str">
        <f>IF(ISBLANK(Games!E504), "", Games!E504)</f>
        <v/>
      </c>
      <c r="K504" t="str">
        <f>IF(ISBLANK(Games!D504), "",VLOOKUP(I504, 'Pitchers Pre-Season'!$B$2:$X$790, 23, FALSE))</f>
        <v/>
      </c>
      <c r="L504" t="str">
        <f>IF(ISBLANK(Games!E504), "",VLOOKUP(J504, 'Pitchers Pre-Season'!$B$2:$X$790, 23, FALSE))</f>
        <v/>
      </c>
      <c r="M504">
        <f>IF(ISBLANK(Games!D504), Calc!F504, F504+K504)</f>
        <v>1503.8938502056101</v>
      </c>
      <c r="N504">
        <f>IF(ISBLANK(Games!E504), Calc!G504, G504+L504)</f>
        <v>1486.8682858001625</v>
      </c>
      <c r="O504" s="1">
        <f t="shared" si="49"/>
        <v>0.54829168699461239</v>
      </c>
      <c r="P504" s="1">
        <f t="shared" si="50"/>
        <v>0.45170831300538766</v>
      </c>
      <c r="Q504" s="3" t="str">
        <f>Games!N504</f>
        <v/>
      </c>
      <c r="R504" s="1" t="str">
        <f t="shared" si="51"/>
        <v/>
      </c>
      <c r="S504" s="1" t="str">
        <f>IF(ISBLANK(Games!L504), "",IF(Q504=B504, C504, B504))</f>
        <v/>
      </c>
      <c r="T504" s="1" t="str">
        <f t="shared" si="52"/>
        <v>CLE</v>
      </c>
      <c r="U504" s="1" t="str">
        <f t="shared" si="53"/>
        <v>LAA</v>
      </c>
      <c r="V504" s="1">
        <f t="shared" si="54"/>
        <v>1503.8938502056101</v>
      </c>
      <c r="W504" s="1">
        <f t="shared" si="55"/>
        <v>1486.8682858001625</v>
      </c>
    </row>
    <row r="505" spans="1:23" x14ac:dyDescent="0.45">
      <c r="A505" t="str">
        <f>Schedule!A505</f>
        <v>2024-05-04</v>
      </c>
      <c r="B505" t="str">
        <f>Schedule!B505</f>
        <v>CIN</v>
      </c>
      <c r="C505" t="str">
        <f>Schedule!C505</f>
        <v>BAL</v>
      </c>
      <c r="D505">
        <f>Schedule!D505</f>
        <v>1496.2510574284499</v>
      </c>
      <c r="E505">
        <f>Schedule!E505</f>
        <v>1535.1075395159701</v>
      </c>
      <c r="F505" cm="1">
        <f t="array" ref="F505">_xlfn.XLOOKUP(B505, $T$1:$T504, $V$1:$V504, D505, 0, -1)</f>
        <v>1493.1662146218293</v>
      </c>
      <c r="G505" cm="1">
        <f t="array" ref="G505">_xlfn.XLOOKUP(C505, $U$1:$U504, $W$1:$W504, E505, 0, -1)</f>
        <v>1539.0873746407135</v>
      </c>
      <c r="H505">
        <f>Schedule!F505</f>
        <v>-1.38888888888888E-2</v>
      </c>
      <c r="I505" t="str">
        <f>IF(ISBLANK(Games!D505), "", Games!D505)</f>
        <v/>
      </c>
      <c r="J505" t="str">
        <f>IF(ISBLANK(Games!E505), "", Games!E505)</f>
        <v/>
      </c>
      <c r="K505" t="str">
        <f>IF(ISBLANK(Games!D505), "",VLOOKUP(I505, 'Pitchers Pre-Season'!$B$2:$X$790, 23, FALSE))</f>
        <v/>
      </c>
      <c r="L505" t="str">
        <f>IF(ISBLANK(Games!E505), "",VLOOKUP(J505, 'Pitchers Pre-Season'!$B$2:$X$790, 23, FALSE))</f>
        <v/>
      </c>
      <c r="M505">
        <f>IF(ISBLANK(Games!D505), Calc!F505, F505+K505)</f>
        <v>1493.1662146218293</v>
      </c>
      <c r="N505">
        <f>IF(ISBLANK(Games!E505), Calc!G505, G505+L505)</f>
        <v>1539.0873746407135</v>
      </c>
      <c r="O505" s="1">
        <f t="shared" si="49"/>
        <v>0.42735184979867313</v>
      </c>
      <c r="P505" s="1">
        <f t="shared" si="50"/>
        <v>0.57264815020132687</v>
      </c>
      <c r="Q505" s="3" t="str">
        <f>Games!N505</f>
        <v/>
      </c>
      <c r="R505" s="1" t="str">
        <f t="shared" si="51"/>
        <v/>
      </c>
      <c r="S505" s="1" t="str">
        <f>IF(ISBLANK(Games!L505), "",IF(Q505=B505, C505, B505))</f>
        <v/>
      </c>
      <c r="T505" s="1" t="str">
        <f t="shared" si="52"/>
        <v>CIN</v>
      </c>
      <c r="U505" s="1" t="str">
        <f t="shared" si="53"/>
        <v>BAL</v>
      </c>
      <c r="V505" s="1">
        <f t="shared" si="54"/>
        <v>1493.1662146218293</v>
      </c>
      <c r="W505" s="1">
        <f t="shared" si="55"/>
        <v>1539.0873746407135</v>
      </c>
    </row>
    <row r="506" spans="1:23" x14ac:dyDescent="0.45">
      <c r="A506" t="str">
        <f>Schedule!A506</f>
        <v>2024-05-04</v>
      </c>
      <c r="B506" t="str">
        <f>Schedule!B506</f>
        <v>KCR</v>
      </c>
      <c r="C506" t="str">
        <f>Schedule!C506</f>
        <v>TEX</v>
      </c>
      <c r="D506">
        <f>Schedule!D506</f>
        <v>1455.5883504191299</v>
      </c>
      <c r="E506">
        <f>Schedule!E506</f>
        <v>1527.6277566730801</v>
      </c>
      <c r="F506" cm="1">
        <f t="array" ref="F506">_xlfn.XLOOKUP(B506, $T$1:$T505, $V$1:$V505, D506, 0, -1)</f>
        <v>1459.3647323881944</v>
      </c>
      <c r="G506" cm="1">
        <f t="array" ref="G506">_xlfn.XLOOKUP(C506, $U$1:$U505, $W$1:$W505, E506, 0, -1)</f>
        <v>1534.4506247578865</v>
      </c>
      <c r="H506">
        <f>Schedule!F506</f>
        <v>0.19008264462809901</v>
      </c>
      <c r="I506" t="str">
        <f>IF(ISBLANK(Games!D506), "", Games!D506)</f>
        <v/>
      </c>
      <c r="J506" t="str">
        <f>IF(ISBLANK(Games!E506), "", Games!E506)</f>
        <v/>
      </c>
      <c r="K506" t="str">
        <f>IF(ISBLANK(Games!D506), "",VLOOKUP(I506, 'Pitchers Pre-Season'!$B$2:$X$790, 23, FALSE))</f>
        <v/>
      </c>
      <c r="L506" t="str">
        <f>IF(ISBLANK(Games!E506), "",VLOOKUP(J506, 'Pitchers Pre-Season'!$B$2:$X$790, 23, FALSE))</f>
        <v/>
      </c>
      <c r="M506">
        <f>IF(ISBLANK(Games!D506), Calc!F506, F506+K506)</f>
        <v>1459.3647323881944</v>
      </c>
      <c r="N506">
        <f>IF(ISBLANK(Games!E506), Calc!G506, G506+L506)</f>
        <v>1534.4506247578865</v>
      </c>
      <c r="O506" s="1">
        <f t="shared" si="49"/>
        <v>0.48863548137305696</v>
      </c>
      <c r="P506" s="1">
        <f t="shared" si="50"/>
        <v>0.5113645186269431</v>
      </c>
      <c r="Q506" s="3" t="str">
        <f>Games!N506</f>
        <v/>
      </c>
      <c r="R506" s="1" t="str">
        <f t="shared" si="51"/>
        <v/>
      </c>
      <c r="S506" s="1" t="str">
        <f>IF(ISBLANK(Games!L506), "",IF(Q506=B506, C506, B506))</f>
        <v/>
      </c>
      <c r="T506" s="1" t="str">
        <f t="shared" si="52"/>
        <v>KCR</v>
      </c>
      <c r="U506" s="1" t="str">
        <f t="shared" si="53"/>
        <v>TEX</v>
      </c>
      <c r="V506" s="1">
        <f t="shared" si="54"/>
        <v>1459.3647323881944</v>
      </c>
      <c r="W506" s="1">
        <f t="shared" si="55"/>
        <v>1534.4506247578865</v>
      </c>
    </row>
    <row r="507" spans="1:23" x14ac:dyDescent="0.45">
      <c r="A507" t="str">
        <f>Schedule!A507</f>
        <v>2024-05-04</v>
      </c>
      <c r="B507" t="str">
        <f>Schedule!B507</f>
        <v>HOU</v>
      </c>
      <c r="C507" t="str">
        <f>Schedule!C507</f>
        <v>SEA</v>
      </c>
      <c r="D507">
        <f>Schedule!D507</f>
        <v>1559.22207084247</v>
      </c>
      <c r="E507">
        <f>Schedule!E507</f>
        <v>1526.2027098211199</v>
      </c>
      <c r="F507" cm="1">
        <f t="array" ref="F507">_xlfn.XLOOKUP(B507, $T$1:$T506, $V$1:$V506, D507, 0, -1)</f>
        <v>1535.1961987191132</v>
      </c>
      <c r="G507" cm="1">
        <f t="array" ref="G507">_xlfn.XLOOKUP(C507, $U$1:$U506, $W$1:$W506, E507, 0, -1)</f>
        <v>1521.2700100017432</v>
      </c>
      <c r="H507">
        <f>Schedule!F507</f>
        <v>-4.08163265306122E-2</v>
      </c>
      <c r="I507" t="str">
        <f>IF(ISBLANK(Games!D507), "", Games!D507)</f>
        <v/>
      </c>
      <c r="J507" t="str">
        <f>IF(ISBLANK(Games!E507), "", Games!E507)</f>
        <v/>
      </c>
      <c r="K507" t="str">
        <f>IF(ISBLANK(Games!D507), "",VLOOKUP(I507, 'Pitchers Pre-Season'!$B$2:$X$790, 23, FALSE))</f>
        <v/>
      </c>
      <c r="L507" t="str">
        <f>IF(ISBLANK(Games!E507), "",VLOOKUP(J507, 'Pitchers Pre-Season'!$B$2:$X$790, 23, FALSE))</f>
        <v/>
      </c>
      <c r="M507">
        <f>IF(ISBLANK(Games!D507), Calc!F507, F507+K507)</f>
        <v>1535.1961987191132</v>
      </c>
      <c r="N507">
        <f>IF(ISBLANK(Games!E507), Calc!G507, G507+L507)</f>
        <v>1521.2700100017432</v>
      </c>
      <c r="O507" s="1">
        <f t="shared" si="49"/>
        <v>0.49962250717869666</v>
      </c>
      <c r="P507" s="1">
        <f t="shared" si="50"/>
        <v>0.50037749282130328</v>
      </c>
      <c r="Q507" s="3" t="str">
        <f>Games!N507</f>
        <v/>
      </c>
      <c r="R507" s="1" t="str">
        <f t="shared" si="51"/>
        <v/>
      </c>
      <c r="S507" s="1" t="str">
        <f>IF(ISBLANK(Games!L507), "",IF(Q507=B507, C507, B507))</f>
        <v/>
      </c>
      <c r="T507" s="1" t="str">
        <f t="shared" si="52"/>
        <v>HOU</v>
      </c>
      <c r="U507" s="1" t="str">
        <f t="shared" si="53"/>
        <v>SEA</v>
      </c>
      <c r="V507" s="1">
        <f t="shared" si="54"/>
        <v>1535.1961987191132</v>
      </c>
      <c r="W507" s="1">
        <f t="shared" si="55"/>
        <v>1521.2700100017432</v>
      </c>
    </row>
    <row r="508" spans="1:23" x14ac:dyDescent="0.45">
      <c r="A508" t="str">
        <f>Schedule!A508</f>
        <v>2024-05-04</v>
      </c>
      <c r="B508" t="str">
        <f>Schedule!B508</f>
        <v>TBR</v>
      </c>
      <c r="C508" t="str">
        <f>Schedule!C508</f>
        <v>NYM</v>
      </c>
      <c r="D508">
        <f>Schedule!D508</f>
        <v>1537.2568075547799</v>
      </c>
      <c r="E508">
        <f>Schedule!E508</f>
        <v>1505.1761432511801</v>
      </c>
      <c r="F508" cm="1">
        <f t="array" ref="F508">_xlfn.XLOOKUP(B508, $T$1:$T507, $V$1:$V507, D508, 0, -1)</f>
        <v>1528.0229512954211</v>
      </c>
      <c r="G508" cm="1">
        <f t="array" ref="G508">_xlfn.XLOOKUP(C508, $U$1:$U507, $W$1:$W507, E508, 0, -1)</f>
        <v>1510.288270753422</v>
      </c>
      <c r="H508">
        <f>Schedule!F508</f>
        <v>0.124324324324324</v>
      </c>
      <c r="I508" t="str">
        <f>IF(ISBLANK(Games!D508), "", Games!D508)</f>
        <v/>
      </c>
      <c r="J508" t="str">
        <f>IF(ISBLANK(Games!E508), "", Games!E508)</f>
        <v/>
      </c>
      <c r="K508" t="str">
        <f>IF(ISBLANK(Games!D508), "",VLOOKUP(I508, 'Pitchers Pre-Season'!$B$2:$X$790, 23, FALSE))</f>
        <v/>
      </c>
      <c r="L508" t="str">
        <f>IF(ISBLANK(Games!E508), "",VLOOKUP(J508, 'Pitchers Pre-Season'!$B$2:$X$790, 23, FALSE))</f>
        <v/>
      </c>
      <c r="M508">
        <f>IF(ISBLANK(Games!D508), Calc!F508, F508+K508)</f>
        <v>1528.0229512954211</v>
      </c>
      <c r="N508">
        <f>IF(ISBLANK(Games!E508), Calc!G508, G508+L508)</f>
        <v>1510.288270753422</v>
      </c>
      <c r="O508" s="1">
        <f t="shared" si="49"/>
        <v>0.58766227570245311</v>
      </c>
      <c r="P508" s="1">
        <f t="shared" si="50"/>
        <v>0.41233772429754689</v>
      </c>
      <c r="Q508" s="3" t="str">
        <f>Games!N508</f>
        <v/>
      </c>
      <c r="R508" s="1" t="str">
        <f t="shared" si="51"/>
        <v/>
      </c>
      <c r="S508" s="1" t="str">
        <f>IF(ISBLANK(Games!L508), "",IF(Q508=B508, C508, B508))</f>
        <v/>
      </c>
      <c r="T508" s="1" t="str">
        <f t="shared" si="52"/>
        <v>TBR</v>
      </c>
      <c r="U508" s="1" t="str">
        <f t="shared" si="53"/>
        <v>NYM</v>
      </c>
      <c r="V508" s="1">
        <f t="shared" si="54"/>
        <v>1528.0229512954211</v>
      </c>
      <c r="W508" s="1">
        <f t="shared" si="55"/>
        <v>1510.288270753422</v>
      </c>
    </row>
    <row r="509" spans="1:23" x14ac:dyDescent="0.45">
      <c r="A509" t="str">
        <f>Schedule!A509</f>
        <v>2024-05-04</v>
      </c>
      <c r="B509" t="str">
        <f>Schedule!B509</f>
        <v>ARI</v>
      </c>
      <c r="C509" t="str">
        <f>Schedule!C509</f>
        <v>SDP</v>
      </c>
      <c r="D509">
        <f>Schedule!D509</f>
        <v>1517.8440011816001</v>
      </c>
      <c r="E509">
        <f>Schedule!E509</f>
        <v>1513.7838452168801</v>
      </c>
      <c r="F509" cm="1">
        <f t="array" ref="F509">_xlfn.XLOOKUP(B509, $T$1:$T508, $V$1:$V508, D509, 0, -1)</f>
        <v>1516.9891876380354</v>
      </c>
      <c r="G509" cm="1">
        <f t="array" ref="G509">_xlfn.XLOOKUP(C509, $U$1:$U508, $W$1:$W508, E509, 0, -1)</f>
        <v>1514.2912987524817</v>
      </c>
      <c r="H509">
        <f>Schedule!F509</f>
        <v>5.0632911392405201E-2</v>
      </c>
      <c r="I509" t="str">
        <f>IF(ISBLANK(Games!D509), "", Games!D509)</f>
        <v/>
      </c>
      <c r="J509" t="str">
        <f>IF(ISBLANK(Games!E509), "", Games!E509)</f>
        <v/>
      </c>
      <c r="K509" t="str">
        <f>IF(ISBLANK(Games!D509), "",VLOOKUP(I509, 'Pitchers Pre-Season'!$B$2:$X$790, 23, FALSE))</f>
        <v/>
      </c>
      <c r="L509" t="str">
        <f>IF(ISBLANK(Games!E509), "",VLOOKUP(J509, 'Pitchers Pre-Season'!$B$2:$X$790, 23, FALSE))</f>
        <v/>
      </c>
      <c r="M509">
        <f>IF(ISBLANK(Games!D509), Calc!F509, F509+K509)</f>
        <v>1516.9891876380354</v>
      </c>
      <c r="N509">
        <f>IF(ISBLANK(Games!E509), Calc!G509, G509+L509)</f>
        <v>1514.2912987524817</v>
      </c>
      <c r="O509" s="1">
        <f t="shared" si="49"/>
        <v>0.52919895186805888</v>
      </c>
      <c r="P509" s="1">
        <f t="shared" si="50"/>
        <v>0.47080104813194107</v>
      </c>
      <c r="Q509" s="3" t="str">
        <f>Games!N509</f>
        <v/>
      </c>
      <c r="R509" s="1" t="str">
        <f t="shared" si="51"/>
        <v/>
      </c>
      <c r="S509" s="1" t="str">
        <f>IF(ISBLANK(Games!L509), "",IF(Q509=B509, C509, B509))</f>
        <v/>
      </c>
      <c r="T509" s="1" t="str">
        <f t="shared" si="52"/>
        <v>ARI</v>
      </c>
      <c r="U509" s="1" t="str">
        <f t="shared" si="53"/>
        <v>SDP</v>
      </c>
      <c r="V509" s="1">
        <f t="shared" si="54"/>
        <v>1516.9891876380354</v>
      </c>
      <c r="W509" s="1">
        <f t="shared" si="55"/>
        <v>1514.2912987524817</v>
      </c>
    </row>
    <row r="510" spans="1:23" x14ac:dyDescent="0.45">
      <c r="A510" t="str">
        <f>Schedule!A510</f>
        <v>2024-05-04</v>
      </c>
      <c r="B510" t="str">
        <f>Schedule!B510</f>
        <v>LAD</v>
      </c>
      <c r="C510" t="str">
        <f>Schedule!C510</f>
        <v>ATL</v>
      </c>
      <c r="D510">
        <f>Schedule!D510</f>
        <v>1588.6730971234199</v>
      </c>
      <c r="E510">
        <f>Schedule!E510</f>
        <v>1590.545270505</v>
      </c>
      <c r="F510" cm="1">
        <f t="array" ref="F510">_xlfn.XLOOKUP(B510, $T$1:$T509, $V$1:$V509, D510, 0, -1)</f>
        <v>1596.6514930600529</v>
      </c>
      <c r="G510" cm="1">
        <f t="array" ref="G510">_xlfn.XLOOKUP(C510, $U$1:$U509, $W$1:$W509, E510, 0, -1)</f>
        <v>1588.8399964445969</v>
      </c>
      <c r="H510">
        <f>Schedule!F510</f>
        <v>4.2654028436019002E-2</v>
      </c>
      <c r="I510" t="str">
        <f>IF(ISBLANK(Games!D510), "", Games!D510)</f>
        <v/>
      </c>
      <c r="J510" t="str">
        <f>IF(ISBLANK(Games!E510), "", Games!E510)</f>
        <v/>
      </c>
      <c r="K510" t="str">
        <f>IF(ISBLANK(Games!D510), "",VLOOKUP(I510, 'Pitchers Pre-Season'!$B$2:$X$790, 23, FALSE))</f>
        <v/>
      </c>
      <c r="L510" t="str">
        <f>IF(ISBLANK(Games!E510), "",VLOOKUP(J510, 'Pitchers Pre-Season'!$B$2:$X$790, 23, FALSE))</f>
        <v/>
      </c>
      <c r="M510">
        <f>IF(ISBLANK(Games!D510), Calc!F510, F510+K510)</f>
        <v>1596.6514930600529</v>
      </c>
      <c r="N510">
        <f>IF(ISBLANK(Games!E510), Calc!G510, G510+L510)</f>
        <v>1588.8399964445969</v>
      </c>
      <c r="O510" s="1">
        <f t="shared" si="49"/>
        <v>0.53256676767681299</v>
      </c>
      <c r="P510" s="1">
        <f t="shared" si="50"/>
        <v>0.46743323232318701</v>
      </c>
      <c r="Q510" s="3" t="str">
        <f>Games!N510</f>
        <v/>
      </c>
      <c r="R510" s="1" t="str">
        <f t="shared" si="51"/>
        <v/>
      </c>
      <c r="S510" s="1" t="str">
        <f>IF(ISBLANK(Games!L510), "",IF(Q510=B510, C510, B510))</f>
        <v/>
      </c>
      <c r="T510" s="1" t="str">
        <f t="shared" si="52"/>
        <v>LAD</v>
      </c>
      <c r="U510" s="1" t="str">
        <f t="shared" si="53"/>
        <v>ATL</v>
      </c>
      <c r="V510" s="1">
        <f t="shared" si="54"/>
        <v>1596.6514930600529</v>
      </c>
      <c r="W510" s="1">
        <f t="shared" si="55"/>
        <v>1588.8399964445969</v>
      </c>
    </row>
    <row r="511" spans="1:23" x14ac:dyDescent="0.45">
      <c r="A511" t="str">
        <f>Schedule!A511</f>
        <v>2024-05-05</v>
      </c>
      <c r="B511" t="str">
        <f>Schedule!B511</f>
        <v>PIT</v>
      </c>
      <c r="C511" t="str">
        <f>Schedule!C511</f>
        <v>COL</v>
      </c>
      <c r="D511">
        <f>Schedule!D511</f>
        <v>1468.3919248330999</v>
      </c>
      <c r="E511">
        <f>Schedule!E511</f>
        <v>1418.47649220432</v>
      </c>
      <c r="F511" cm="1">
        <f t="array" ref="F511">_xlfn.XLOOKUP(B511, $T$1:$T510, $V$1:$V510, D511, 0, -1)</f>
        <v>1464.4120897083565</v>
      </c>
      <c r="G511" cm="1">
        <f t="array" ref="G511">_xlfn.XLOOKUP(C511, $U$1:$U510, $W$1:$W510, E511, 0, -1)</f>
        <v>1405.4006829938121</v>
      </c>
      <c r="H511">
        <f>Schedule!F511</f>
        <v>5.7971014492753603E-2</v>
      </c>
      <c r="I511" t="str">
        <f>IF(ISBLANK(Games!D511), "", Games!D511)</f>
        <v/>
      </c>
      <c r="J511" t="str">
        <f>IF(ISBLANK(Games!E511), "", Games!E511)</f>
        <v/>
      </c>
      <c r="K511" t="str">
        <f>IF(ISBLANK(Games!D511), "",VLOOKUP(I511, 'Pitchers Pre-Season'!$B$2:$X$790, 23, FALSE))</f>
        <v/>
      </c>
      <c r="L511" t="str">
        <f>IF(ISBLANK(Games!E511), "",VLOOKUP(J511, 'Pitchers Pre-Season'!$B$2:$X$790, 23, FALSE))</f>
        <v/>
      </c>
      <c r="M511">
        <f>IF(ISBLANK(Games!D511), Calc!F511, F511+K511)</f>
        <v>1464.4120897083565</v>
      </c>
      <c r="N511">
        <f>IF(ISBLANK(Games!E511), Calc!G511, G511+L511)</f>
        <v>1405.4006829938121</v>
      </c>
      <c r="O511" s="1">
        <f t="shared" si="49"/>
        <v>0.61310241712600289</v>
      </c>
      <c r="P511" s="1">
        <f t="shared" si="50"/>
        <v>0.38689758287399711</v>
      </c>
      <c r="Q511" s="3" t="str">
        <f>Games!N511</f>
        <v/>
      </c>
      <c r="R511" s="1" t="str">
        <f t="shared" si="51"/>
        <v/>
      </c>
      <c r="S511" s="1" t="str">
        <f>IF(ISBLANK(Games!L511), "",IF(Q511=B511, C511, B511))</f>
        <v/>
      </c>
      <c r="T511" s="1" t="str">
        <f t="shared" si="52"/>
        <v>PIT</v>
      </c>
      <c r="U511" s="1" t="str">
        <f t="shared" si="53"/>
        <v>COL</v>
      </c>
      <c r="V511" s="1">
        <f t="shared" si="54"/>
        <v>1464.4120897083565</v>
      </c>
      <c r="W511" s="1">
        <f t="shared" si="55"/>
        <v>1405.4006829938121</v>
      </c>
    </row>
    <row r="512" spans="1:23" x14ac:dyDescent="0.45">
      <c r="A512" t="str">
        <f>Schedule!A512</f>
        <v>2024-05-05</v>
      </c>
      <c r="B512" t="str">
        <f>Schedule!B512</f>
        <v>WAS</v>
      </c>
      <c r="C512" t="str">
        <f>Schedule!C512</f>
        <v>TOR</v>
      </c>
      <c r="D512">
        <f>Schedule!D512</f>
        <v>1422.7330514932301</v>
      </c>
      <c r="E512">
        <f>Schedule!E512</f>
        <v>1536.86484917293</v>
      </c>
      <c r="F512" cm="1">
        <f t="array" ref="F512">_xlfn.XLOOKUP(B512, $T$1:$T511, $V$1:$V511, D512, 0, -1)</f>
        <v>1419.5380932200808</v>
      </c>
      <c r="G512" cm="1">
        <f t="array" ref="G512">_xlfn.XLOOKUP(C512, $U$1:$U511, $W$1:$W511, E512, 0, -1)</f>
        <v>1549.5770225833428</v>
      </c>
      <c r="H512">
        <f>Schedule!F512</f>
        <v>-4.76190476190477E-2</v>
      </c>
      <c r="I512" t="str">
        <f>IF(ISBLANK(Games!D512), "", Games!D512)</f>
        <v/>
      </c>
      <c r="J512" t="str">
        <f>IF(ISBLANK(Games!E512), "", Games!E512)</f>
        <v/>
      </c>
      <c r="K512" t="str">
        <f>IF(ISBLANK(Games!D512), "",VLOOKUP(I512, 'Pitchers Pre-Season'!$B$2:$X$790, 23, FALSE))</f>
        <v/>
      </c>
      <c r="L512" t="str">
        <f>IF(ISBLANK(Games!E512), "",VLOOKUP(J512, 'Pitchers Pre-Season'!$B$2:$X$790, 23, FALSE))</f>
        <v/>
      </c>
      <c r="M512">
        <f>IF(ISBLANK(Games!D512), Calc!F512, F512+K512)</f>
        <v>1419.5380932200808</v>
      </c>
      <c r="N512">
        <f>IF(ISBLANK(Games!E512), Calc!G512, G512+L512)</f>
        <v>1549.5770225833428</v>
      </c>
      <c r="O512" s="1">
        <f t="shared" si="49"/>
        <v>0.29732470005781708</v>
      </c>
      <c r="P512" s="1">
        <f t="shared" si="50"/>
        <v>0.70267529994218292</v>
      </c>
      <c r="Q512" s="3" t="str">
        <f>Games!N512</f>
        <v/>
      </c>
      <c r="R512" s="1" t="str">
        <f t="shared" si="51"/>
        <v/>
      </c>
      <c r="S512" s="1" t="str">
        <f>IF(ISBLANK(Games!L512), "",IF(Q512=B512, C512, B512))</f>
        <v/>
      </c>
      <c r="T512" s="1" t="str">
        <f t="shared" si="52"/>
        <v>WAS</v>
      </c>
      <c r="U512" s="1" t="str">
        <f t="shared" si="53"/>
        <v>TOR</v>
      </c>
      <c r="V512" s="1">
        <f t="shared" si="54"/>
        <v>1419.5380932200808</v>
      </c>
      <c r="W512" s="1">
        <f t="shared" si="55"/>
        <v>1549.5770225833428</v>
      </c>
    </row>
    <row r="513" spans="1:23" x14ac:dyDescent="0.45">
      <c r="A513" t="str">
        <f>Schedule!A513</f>
        <v>2024-05-05</v>
      </c>
      <c r="B513" t="str">
        <f>Schedule!B513</f>
        <v>NYY</v>
      </c>
      <c r="C513" t="str">
        <f>Schedule!C513</f>
        <v>DET</v>
      </c>
      <c r="D513">
        <f>Schedule!D513</f>
        <v>1539.4562396036399</v>
      </c>
      <c r="E513">
        <f>Schedule!E513</f>
        <v>1477.56939209144</v>
      </c>
      <c r="F513" cm="1">
        <f t="array" ref="F513">_xlfn.XLOOKUP(B513, $T$1:$T512, $V$1:$V512, D513, 0, -1)</f>
        <v>1533.7203518335739</v>
      </c>
      <c r="G513" cm="1">
        <f t="array" ref="G513">_xlfn.XLOOKUP(C513, $U$1:$U512, $W$1:$W512, E513, 0, -1)</f>
        <v>1495.7868779460348</v>
      </c>
      <c r="H513">
        <f>Schedule!F513</f>
        <v>9.3922651933701695E-2</v>
      </c>
      <c r="I513" t="str">
        <f>IF(ISBLANK(Games!D513), "", Games!D513)</f>
        <v/>
      </c>
      <c r="J513" t="str">
        <f>IF(ISBLANK(Games!E513), "", Games!E513)</f>
        <v/>
      </c>
      <c r="K513" t="str">
        <f>IF(ISBLANK(Games!D513), "",VLOOKUP(I513, 'Pitchers Pre-Season'!$B$2:$X$790, 23, FALSE))</f>
        <v/>
      </c>
      <c r="L513" t="str">
        <f>IF(ISBLANK(Games!E513), "",VLOOKUP(J513, 'Pitchers Pre-Season'!$B$2:$X$790, 23, FALSE))</f>
        <v/>
      </c>
      <c r="M513">
        <f>IF(ISBLANK(Games!D513), Calc!F513, F513+K513)</f>
        <v>1533.7203518335739</v>
      </c>
      <c r="N513">
        <f>IF(ISBLANK(Games!E513), Calc!G513, G513+L513)</f>
        <v>1495.7868779460348</v>
      </c>
      <c r="O513" s="1">
        <f t="shared" si="49"/>
        <v>0.60133609543883049</v>
      </c>
      <c r="P513" s="1">
        <f t="shared" si="50"/>
        <v>0.39866390456116951</v>
      </c>
      <c r="Q513" s="3" t="str">
        <f>Games!N513</f>
        <v/>
      </c>
      <c r="R513" s="1" t="str">
        <f t="shared" si="51"/>
        <v/>
      </c>
      <c r="S513" s="1" t="str">
        <f>IF(ISBLANK(Games!L513), "",IF(Q513=B513, C513, B513))</f>
        <v/>
      </c>
      <c r="T513" s="1" t="str">
        <f t="shared" si="52"/>
        <v>NYY</v>
      </c>
      <c r="U513" s="1" t="str">
        <f t="shared" si="53"/>
        <v>DET</v>
      </c>
      <c r="V513" s="1">
        <f t="shared" si="54"/>
        <v>1533.7203518335739</v>
      </c>
      <c r="W513" s="1">
        <f t="shared" si="55"/>
        <v>1495.7868779460348</v>
      </c>
    </row>
    <row r="514" spans="1:23" x14ac:dyDescent="0.45">
      <c r="A514" t="str">
        <f>Schedule!A514</f>
        <v>2024-05-05</v>
      </c>
      <c r="B514" t="str">
        <f>Schedule!B514</f>
        <v>CLE</v>
      </c>
      <c r="C514" t="str">
        <f>Schedule!C514</f>
        <v>LAA</v>
      </c>
      <c r="D514">
        <f>Schedule!D514</f>
        <v>1503.8938502056101</v>
      </c>
      <c r="E514">
        <f>Schedule!E514</f>
        <v>1474.3085107648601</v>
      </c>
      <c r="F514" cm="1">
        <f t="array" ref="F514">_xlfn.XLOOKUP(B514, $T$1:$T513, $V$1:$V513, D514, 0, -1)</f>
        <v>1503.8938502056101</v>
      </c>
      <c r="G514" cm="1">
        <f t="array" ref="G514">_xlfn.XLOOKUP(C514, $U$1:$U513, $W$1:$W513, E514, 0, -1)</f>
        <v>1486.8682858001625</v>
      </c>
      <c r="H514">
        <f>Schedule!F514</f>
        <v>4.7619047619047603E-2</v>
      </c>
      <c r="I514" t="str">
        <f>IF(ISBLANK(Games!D514), "", Games!D514)</f>
        <v/>
      </c>
      <c r="J514" t="str">
        <f>IF(ISBLANK(Games!E514), "", Games!E514)</f>
        <v/>
      </c>
      <c r="K514" t="str">
        <f>IF(ISBLANK(Games!D514), "",VLOOKUP(I514, 'Pitchers Pre-Season'!$B$2:$X$790, 23, FALSE))</f>
        <v/>
      </c>
      <c r="L514" t="str">
        <f>IF(ISBLANK(Games!E514), "",VLOOKUP(J514, 'Pitchers Pre-Season'!$B$2:$X$790, 23, FALSE))</f>
        <v/>
      </c>
      <c r="M514">
        <f>IF(ISBLANK(Games!D514), Calc!F514, F514+K514)</f>
        <v>1503.8938502056101</v>
      </c>
      <c r="N514">
        <f>IF(ISBLANK(Games!E514), Calc!G514, G514+L514)</f>
        <v>1486.8682858001625</v>
      </c>
      <c r="O514" s="1">
        <f t="shared" si="49"/>
        <v>0.54829168699461239</v>
      </c>
      <c r="P514" s="1">
        <f t="shared" si="50"/>
        <v>0.45170831300538766</v>
      </c>
      <c r="Q514" s="3" t="str">
        <f>Games!N514</f>
        <v/>
      </c>
      <c r="R514" s="1" t="str">
        <f t="shared" si="51"/>
        <v/>
      </c>
      <c r="S514" s="1" t="str">
        <f>IF(ISBLANK(Games!L514), "",IF(Q514=B514, C514, B514))</f>
        <v/>
      </c>
      <c r="T514" s="1" t="str">
        <f t="shared" si="52"/>
        <v>CLE</v>
      </c>
      <c r="U514" s="1" t="str">
        <f t="shared" si="53"/>
        <v>LAA</v>
      </c>
      <c r="V514" s="1">
        <f t="shared" si="54"/>
        <v>1503.8938502056101</v>
      </c>
      <c r="W514" s="1">
        <f t="shared" si="55"/>
        <v>1486.8682858001625</v>
      </c>
    </row>
    <row r="515" spans="1:23" x14ac:dyDescent="0.45">
      <c r="A515" t="str">
        <f>Schedule!A515</f>
        <v>2024-05-05</v>
      </c>
      <c r="B515" t="str">
        <f>Schedule!B515</f>
        <v>TBR</v>
      </c>
      <c r="C515" t="str">
        <f>Schedule!C515</f>
        <v>NYM</v>
      </c>
      <c r="D515">
        <f>Schedule!D515</f>
        <v>1537.2568075547799</v>
      </c>
      <c r="E515">
        <f>Schedule!E515</f>
        <v>1505.1761432511801</v>
      </c>
      <c r="F515" cm="1">
        <f t="array" ref="F515">_xlfn.XLOOKUP(B515, $T$1:$T514, $V$1:$V514, D515, 0, -1)</f>
        <v>1528.0229512954211</v>
      </c>
      <c r="G515" cm="1">
        <f t="array" ref="G515">_xlfn.XLOOKUP(C515, $U$1:$U514, $W$1:$W514, E515, 0, -1)</f>
        <v>1510.288270753422</v>
      </c>
      <c r="H515">
        <f>Schedule!F515</f>
        <v>0.124324324324324</v>
      </c>
      <c r="I515" t="str">
        <f>IF(ISBLANK(Games!D515), "", Games!D515)</f>
        <v/>
      </c>
      <c r="J515" t="str">
        <f>IF(ISBLANK(Games!E515), "", Games!E515)</f>
        <v/>
      </c>
      <c r="K515" t="str">
        <f>IF(ISBLANK(Games!D515), "",VLOOKUP(I515, 'Pitchers Pre-Season'!$B$2:$X$790, 23, FALSE))</f>
        <v/>
      </c>
      <c r="L515" t="str">
        <f>IF(ISBLANK(Games!E515), "",VLOOKUP(J515, 'Pitchers Pre-Season'!$B$2:$X$790, 23, FALSE))</f>
        <v/>
      </c>
      <c r="M515">
        <f>IF(ISBLANK(Games!D515), Calc!F515, F515+K515)</f>
        <v>1528.0229512954211</v>
      </c>
      <c r="N515">
        <f>IF(ISBLANK(Games!E515), Calc!G515, G515+L515)</f>
        <v>1510.288270753422</v>
      </c>
      <c r="O515" s="1">
        <f t="shared" ref="O515:O578" si="56">(1/(1+(10^((N515-M515)/400)))+(0.5*H515))</f>
        <v>0.58766227570245311</v>
      </c>
      <c r="P515" s="1">
        <f t="shared" ref="P515:P578" si="57">(1/(1+(10^((M515-N515)/400)))-(0.5*H515))</f>
        <v>0.41233772429754689</v>
      </c>
      <c r="Q515" s="3" t="str">
        <f>Games!N515</f>
        <v/>
      </c>
      <c r="R515" s="1" t="str">
        <f t="shared" ref="R515:R578" si="58">Q515</f>
        <v/>
      </c>
      <c r="S515" s="1" t="str">
        <f>IF(ISBLANK(Games!L515), "",IF(Q515=B515, C515, B515))</f>
        <v/>
      </c>
      <c r="T515" s="1" t="str">
        <f t="shared" ref="T515:T578" si="59">B515</f>
        <v>TBR</v>
      </c>
      <c r="U515" s="1" t="str">
        <f t="shared" ref="U515:U578" si="60">C515</f>
        <v>NYM</v>
      </c>
      <c r="V515" s="1">
        <f t="shared" ref="V515:V578" si="61">IF(R515=B515,F515+(10*(1-O515)),IF(S515=B515,F515+(10*(0-O515)),F515))</f>
        <v>1528.0229512954211</v>
      </c>
      <c r="W515" s="1">
        <f t="shared" ref="W515:W578" si="62">IF(R515=C515,G515+(10*(1-P515)),IF(S515=C515,G515+(10*(0-P515)),G515))</f>
        <v>1510.288270753422</v>
      </c>
    </row>
    <row r="516" spans="1:23" x14ac:dyDescent="0.45">
      <c r="A516" t="str">
        <f>Schedule!A516</f>
        <v>2024-05-05</v>
      </c>
      <c r="B516" t="str">
        <f>Schedule!B516</f>
        <v>HOU</v>
      </c>
      <c r="C516" t="str">
        <f>Schedule!C516</f>
        <v>SEA</v>
      </c>
      <c r="D516">
        <f>Schedule!D516</f>
        <v>1559.22207084247</v>
      </c>
      <c r="E516">
        <f>Schedule!E516</f>
        <v>1526.2027098211199</v>
      </c>
      <c r="F516" cm="1">
        <f t="array" ref="F516">_xlfn.XLOOKUP(B516, $T$1:$T515, $V$1:$V515, D516, 0, -1)</f>
        <v>1535.1961987191132</v>
      </c>
      <c r="G516" cm="1">
        <f t="array" ref="G516">_xlfn.XLOOKUP(C516, $U$1:$U515, $W$1:$W515, E516, 0, -1)</f>
        <v>1521.2700100017432</v>
      </c>
      <c r="H516">
        <f>Schedule!F516</f>
        <v>-4.08163265306122E-2</v>
      </c>
      <c r="I516" t="str">
        <f>IF(ISBLANK(Games!D516), "", Games!D516)</f>
        <v/>
      </c>
      <c r="J516" t="str">
        <f>IF(ISBLANK(Games!E516), "", Games!E516)</f>
        <v/>
      </c>
      <c r="K516" t="str">
        <f>IF(ISBLANK(Games!D516), "",VLOOKUP(I516, 'Pitchers Pre-Season'!$B$2:$X$790, 23, FALSE))</f>
        <v/>
      </c>
      <c r="L516" t="str">
        <f>IF(ISBLANK(Games!E516), "",VLOOKUP(J516, 'Pitchers Pre-Season'!$B$2:$X$790, 23, FALSE))</f>
        <v/>
      </c>
      <c r="M516">
        <f>IF(ISBLANK(Games!D516), Calc!F516, F516+K516)</f>
        <v>1535.1961987191132</v>
      </c>
      <c r="N516">
        <f>IF(ISBLANK(Games!E516), Calc!G516, G516+L516)</f>
        <v>1521.2700100017432</v>
      </c>
      <c r="O516" s="1">
        <f t="shared" si="56"/>
        <v>0.49962250717869666</v>
      </c>
      <c r="P516" s="1">
        <f t="shared" si="57"/>
        <v>0.50037749282130328</v>
      </c>
      <c r="Q516" s="3" t="str">
        <f>Games!N516</f>
        <v/>
      </c>
      <c r="R516" s="1" t="str">
        <f t="shared" si="58"/>
        <v/>
      </c>
      <c r="S516" s="1" t="str">
        <f>IF(ISBLANK(Games!L516), "",IF(Q516=B516, C516, B516))</f>
        <v/>
      </c>
      <c r="T516" s="1" t="str">
        <f t="shared" si="59"/>
        <v>HOU</v>
      </c>
      <c r="U516" s="1" t="str">
        <f t="shared" si="60"/>
        <v>SEA</v>
      </c>
      <c r="V516" s="1">
        <f t="shared" si="61"/>
        <v>1535.1961987191132</v>
      </c>
      <c r="W516" s="1">
        <f t="shared" si="62"/>
        <v>1521.2700100017432</v>
      </c>
    </row>
    <row r="517" spans="1:23" x14ac:dyDescent="0.45">
      <c r="A517" t="str">
        <f>Schedule!A517</f>
        <v>2024-05-05</v>
      </c>
      <c r="B517" t="str">
        <f>Schedule!B517</f>
        <v>KCR</v>
      </c>
      <c r="C517" t="str">
        <f>Schedule!C517</f>
        <v>TEX</v>
      </c>
      <c r="D517">
        <f>Schedule!D517</f>
        <v>1455.5883504191299</v>
      </c>
      <c r="E517">
        <f>Schedule!E517</f>
        <v>1527.6277566730801</v>
      </c>
      <c r="F517" cm="1">
        <f t="array" ref="F517">_xlfn.XLOOKUP(B517, $T$1:$T516, $V$1:$V516, D517, 0, -1)</f>
        <v>1459.3647323881944</v>
      </c>
      <c r="G517" cm="1">
        <f t="array" ref="G517">_xlfn.XLOOKUP(C517, $U$1:$U516, $W$1:$W516, E517, 0, -1)</f>
        <v>1534.4506247578865</v>
      </c>
      <c r="H517">
        <f>Schedule!F517</f>
        <v>0.19008264462809901</v>
      </c>
      <c r="I517" t="str">
        <f>IF(ISBLANK(Games!D517), "", Games!D517)</f>
        <v/>
      </c>
      <c r="J517" t="str">
        <f>IF(ISBLANK(Games!E517), "", Games!E517)</f>
        <v/>
      </c>
      <c r="K517" t="str">
        <f>IF(ISBLANK(Games!D517), "",VLOOKUP(I517, 'Pitchers Pre-Season'!$B$2:$X$790, 23, FALSE))</f>
        <v/>
      </c>
      <c r="L517" t="str">
        <f>IF(ISBLANK(Games!E517), "",VLOOKUP(J517, 'Pitchers Pre-Season'!$B$2:$X$790, 23, FALSE))</f>
        <v/>
      </c>
      <c r="M517">
        <f>IF(ISBLANK(Games!D517), Calc!F517, F517+K517)</f>
        <v>1459.3647323881944</v>
      </c>
      <c r="N517">
        <f>IF(ISBLANK(Games!E517), Calc!G517, G517+L517)</f>
        <v>1534.4506247578865</v>
      </c>
      <c r="O517" s="1">
        <f t="shared" si="56"/>
        <v>0.48863548137305696</v>
      </c>
      <c r="P517" s="1">
        <f t="shared" si="57"/>
        <v>0.5113645186269431</v>
      </c>
      <c r="Q517" s="3" t="str">
        <f>Games!N517</f>
        <v/>
      </c>
      <c r="R517" s="1" t="str">
        <f t="shared" si="58"/>
        <v/>
      </c>
      <c r="S517" s="1" t="str">
        <f>IF(ISBLANK(Games!L517), "",IF(Q517=B517, C517, B517))</f>
        <v/>
      </c>
      <c r="T517" s="1" t="str">
        <f t="shared" si="59"/>
        <v>KCR</v>
      </c>
      <c r="U517" s="1" t="str">
        <f t="shared" si="60"/>
        <v>TEX</v>
      </c>
      <c r="V517" s="1">
        <f t="shared" si="61"/>
        <v>1459.3647323881944</v>
      </c>
      <c r="W517" s="1">
        <f t="shared" si="62"/>
        <v>1534.4506247578865</v>
      </c>
    </row>
    <row r="518" spans="1:23" x14ac:dyDescent="0.45">
      <c r="A518" t="str">
        <f>Schedule!A518</f>
        <v>2024-05-05</v>
      </c>
      <c r="B518" t="str">
        <f>Schedule!B518</f>
        <v>MIN</v>
      </c>
      <c r="C518" t="str">
        <f>Schedule!C518</f>
        <v>BOS</v>
      </c>
      <c r="D518">
        <f>Schedule!D518</f>
        <v>1535.44519643647</v>
      </c>
      <c r="E518">
        <f>Schedule!E518</f>
        <v>1500.26839934439</v>
      </c>
      <c r="F518" cm="1">
        <f t="array" ref="F518">_xlfn.XLOOKUP(B518, $T$1:$T517, $V$1:$V517, D518, 0, -1)</f>
        <v>1529.2726034226744</v>
      </c>
      <c r="G518" cm="1">
        <f t="array" ref="G518">_xlfn.XLOOKUP(C518, $U$1:$U517, $W$1:$W517, E518, 0, -1)</f>
        <v>1518.233689676287</v>
      </c>
      <c r="H518">
        <f>Schedule!F518</f>
        <v>0.12727272727272701</v>
      </c>
      <c r="I518" t="str">
        <f>IF(ISBLANK(Games!D518), "", Games!D518)</f>
        <v/>
      </c>
      <c r="J518" t="str">
        <f>IF(ISBLANK(Games!E518), "", Games!E518)</f>
        <v/>
      </c>
      <c r="K518" t="str">
        <f>IF(ISBLANK(Games!D518), "",VLOOKUP(I518, 'Pitchers Pre-Season'!$B$2:$X$790, 23, FALSE))</f>
        <v/>
      </c>
      <c r="L518" t="str">
        <f>IF(ISBLANK(Games!E518), "",VLOOKUP(J518, 'Pitchers Pre-Season'!$B$2:$X$790, 23, FALSE))</f>
        <v/>
      </c>
      <c r="M518">
        <f>IF(ISBLANK(Games!D518), Calc!F518, F518+K518)</f>
        <v>1529.2726034226744</v>
      </c>
      <c r="N518">
        <f>IF(ISBLANK(Games!E518), Calc!G518, G518+L518)</f>
        <v>1518.233689676287</v>
      </c>
      <c r="O518" s="1">
        <f t="shared" si="56"/>
        <v>0.57951729398752017</v>
      </c>
      <c r="P518" s="1">
        <f t="shared" si="57"/>
        <v>0.42048270601247989</v>
      </c>
      <c r="Q518" s="3" t="str">
        <f>Games!N518</f>
        <v/>
      </c>
      <c r="R518" s="1" t="str">
        <f t="shared" si="58"/>
        <v/>
      </c>
      <c r="S518" s="1" t="str">
        <f>IF(ISBLANK(Games!L518), "",IF(Q518=B518, C518, B518))</f>
        <v/>
      </c>
      <c r="T518" s="1" t="str">
        <f t="shared" si="59"/>
        <v>MIN</v>
      </c>
      <c r="U518" s="1" t="str">
        <f t="shared" si="60"/>
        <v>BOS</v>
      </c>
      <c r="V518" s="1">
        <f t="shared" si="61"/>
        <v>1529.2726034226744</v>
      </c>
      <c r="W518" s="1">
        <f t="shared" si="62"/>
        <v>1518.233689676287</v>
      </c>
    </row>
    <row r="519" spans="1:23" x14ac:dyDescent="0.45">
      <c r="A519" t="str">
        <f>Schedule!A519</f>
        <v>2024-05-05</v>
      </c>
      <c r="B519" t="str">
        <f>Schedule!B519</f>
        <v>STL</v>
      </c>
      <c r="C519" t="str">
        <f>Schedule!C519</f>
        <v>CHW</v>
      </c>
      <c r="D519">
        <f>Schedule!D519</f>
        <v>1506.4629567151301</v>
      </c>
      <c r="E519">
        <f>Schedule!E519</f>
        <v>1433.33420073452</v>
      </c>
      <c r="F519" cm="1">
        <f t="array" ref="F519">_xlfn.XLOOKUP(B519, $T$1:$T518, $V$1:$V518, D519, 0, -1)</f>
        <v>1510.540426333587</v>
      </c>
      <c r="G519" cm="1">
        <f t="array" ref="G519">_xlfn.XLOOKUP(C519, $U$1:$U518, $W$1:$W518, E519, 0, -1)</f>
        <v>1425.4820043556863</v>
      </c>
      <c r="H519">
        <f>Schedule!F519</f>
        <v>7.3170731707316999E-2</v>
      </c>
      <c r="I519" t="str">
        <f>IF(ISBLANK(Games!D519), "", Games!D519)</f>
        <v/>
      </c>
      <c r="J519" t="str">
        <f>IF(ISBLANK(Games!E519), "", Games!E519)</f>
        <v/>
      </c>
      <c r="K519" t="str">
        <f>IF(ISBLANK(Games!D519), "",VLOOKUP(I519, 'Pitchers Pre-Season'!$B$2:$X$790, 23, FALSE))</f>
        <v/>
      </c>
      <c r="L519" t="str">
        <f>IF(ISBLANK(Games!E519), "",VLOOKUP(J519, 'Pitchers Pre-Season'!$B$2:$X$790, 23, FALSE))</f>
        <v/>
      </c>
      <c r="M519">
        <f>IF(ISBLANK(Games!D519), Calc!F519, F519+K519)</f>
        <v>1510.540426333587</v>
      </c>
      <c r="N519">
        <f>IF(ISBLANK(Games!E519), Calc!G519, G519+L519)</f>
        <v>1425.4820043556863</v>
      </c>
      <c r="O519" s="1">
        <f t="shared" si="56"/>
        <v>0.65660595964121149</v>
      </c>
      <c r="P519" s="1">
        <f t="shared" si="57"/>
        <v>0.3433940403587884</v>
      </c>
      <c r="Q519" s="3" t="str">
        <f>Games!N519</f>
        <v/>
      </c>
      <c r="R519" s="1" t="str">
        <f t="shared" si="58"/>
        <v/>
      </c>
      <c r="S519" s="1" t="str">
        <f>IF(ISBLANK(Games!L519), "",IF(Q519=B519, C519, B519))</f>
        <v/>
      </c>
      <c r="T519" s="1" t="str">
        <f t="shared" si="59"/>
        <v>STL</v>
      </c>
      <c r="U519" s="1" t="str">
        <f t="shared" si="60"/>
        <v>CHW</v>
      </c>
      <c r="V519" s="1">
        <f t="shared" si="61"/>
        <v>1510.540426333587</v>
      </c>
      <c r="W519" s="1">
        <f t="shared" si="62"/>
        <v>1425.4820043556863</v>
      </c>
    </row>
    <row r="520" spans="1:23" x14ac:dyDescent="0.45">
      <c r="A520" t="str">
        <f>Schedule!A520</f>
        <v>2024-05-05</v>
      </c>
      <c r="B520" t="str">
        <f>Schedule!B520</f>
        <v>CHC</v>
      </c>
      <c r="C520" t="str">
        <f>Schedule!C520</f>
        <v>MIL</v>
      </c>
      <c r="D520">
        <f>Schedule!D520</f>
        <v>1514.0316812078199</v>
      </c>
      <c r="E520">
        <f>Schedule!E520</f>
        <v>1511.74507850229</v>
      </c>
      <c r="F520" cm="1">
        <f t="array" ref="F520">_xlfn.XLOOKUP(B520, $T$1:$T519, $V$1:$V519, D520, 0, -1)</f>
        <v>1529.9566441509314</v>
      </c>
      <c r="G520" cm="1">
        <f t="array" ref="G520">_xlfn.XLOOKUP(C520, $U$1:$U519, $W$1:$W519, E520, 0, -1)</f>
        <v>1527.5334034496079</v>
      </c>
      <c r="H520">
        <f>Schedule!F520</f>
        <v>4.4585987261146598E-2</v>
      </c>
      <c r="I520" t="str">
        <f>IF(ISBLANK(Games!D520), "", Games!D520)</f>
        <v/>
      </c>
      <c r="J520" t="str">
        <f>IF(ISBLANK(Games!E520), "", Games!E520)</f>
        <v/>
      </c>
      <c r="K520" t="str">
        <f>IF(ISBLANK(Games!D520), "",VLOOKUP(I520, 'Pitchers Pre-Season'!$B$2:$X$790, 23, FALSE))</f>
        <v/>
      </c>
      <c r="L520" t="str">
        <f>IF(ISBLANK(Games!E520), "",VLOOKUP(J520, 'Pitchers Pre-Season'!$B$2:$X$790, 23, FALSE))</f>
        <v/>
      </c>
      <c r="M520">
        <f>IF(ISBLANK(Games!D520), Calc!F520, F520+K520)</f>
        <v>1529.9566441509314</v>
      </c>
      <c r="N520">
        <f>IF(ISBLANK(Games!E520), Calc!G520, G520+L520)</f>
        <v>1527.5334034496079</v>
      </c>
      <c r="O520" s="1">
        <f t="shared" si="56"/>
        <v>0.52578026078115125</v>
      </c>
      <c r="P520" s="1">
        <f t="shared" si="57"/>
        <v>0.47421973921884869</v>
      </c>
      <c r="Q520" s="3" t="str">
        <f>Games!N520</f>
        <v/>
      </c>
      <c r="R520" s="1" t="str">
        <f t="shared" si="58"/>
        <v/>
      </c>
      <c r="S520" s="1" t="str">
        <f>IF(ISBLANK(Games!L520), "",IF(Q520=B520, C520, B520))</f>
        <v/>
      </c>
      <c r="T520" s="1" t="str">
        <f t="shared" si="59"/>
        <v>CHC</v>
      </c>
      <c r="U520" s="1" t="str">
        <f t="shared" si="60"/>
        <v>MIL</v>
      </c>
      <c r="V520" s="1">
        <f t="shared" si="61"/>
        <v>1529.9566441509314</v>
      </c>
      <c r="W520" s="1">
        <f t="shared" si="62"/>
        <v>1527.5334034496079</v>
      </c>
    </row>
    <row r="521" spans="1:23" x14ac:dyDescent="0.45">
      <c r="A521" t="str">
        <f>Schedule!A521</f>
        <v>2024-05-05</v>
      </c>
      <c r="B521" t="str">
        <f>Schedule!B521</f>
        <v>OAK</v>
      </c>
      <c r="C521" t="str">
        <f>Schedule!C521</f>
        <v>MIA</v>
      </c>
      <c r="D521">
        <f>Schedule!D521</f>
        <v>1427.1354796158</v>
      </c>
      <c r="E521">
        <f>Schedule!E521</f>
        <v>1488.4482383178499</v>
      </c>
      <c r="F521" cm="1">
        <f t="array" ref="F521">_xlfn.XLOOKUP(B521, $T$1:$T520, $V$1:$V520, D521, 0, -1)</f>
        <v>1410.609331202211</v>
      </c>
      <c r="G521" cm="1">
        <f t="array" ref="G521">_xlfn.XLOOKUP(C521, $U$1:$U520, $W$1:$W520, E521, 0, -1)</f>
        <v>1484.370768699393</v>
      </c>
      <c r="H521">
        <f>Schedule!F521</f>
        <v>6.2111801242235101E-3</v>
      </c>
      <c r="I521" t="str">
        <f>IF(ISBLANK(Games!D521), "", Games!D521)</f>
        <v/>
      </c>
      <c r="J521" t="str">
        <f>IF(ISBLANK(Games!E521), "", Games!E521)</f>
        <v/>
      </c>
      <c r="K521" t="str">
        <f>IF(ISBLANK(Games!D521), "",VLOOKUP(I521, 'Pitchers Pre-Season'!$B$2:$X$790, 23, FALSE))</f>
        <v/>
      </c>
      <c r="L521" t="str">
        <f>IF(ISBLANK(Games!E521), "",VLOOKUP(J521, 'Pitchers Pre-Season'!$B$2:$X$790, 23, FALSE))</f>
        <v/>
      </c>
      <c r="M521">
        <f>IF(ISBLANK(Games!D521), Calc!F521, F521+K521)</f>
        <v>1410.609331202211</v>
      </c>
      <c r="N521">
        <f>IF(ISBLANK(Games!E521), Calc!G521, G521+L521)</f>
        <v>1484.370768699393</v>
      </c>
      <c r="O521" s="1">
        <f t="shared" si="56"/>
        <v>0.39852093907231029</v>
      </c>
      <c r="P521" s="1">
        <f t="shared" si="57"/>
        <v>0.60147906092768966</v>
      </c>
      <c r="Q521" s="3" t="str">
        <f>Games!N521</f>
        <v/>
      </c>
      <c r="R521" s="1" t="str">
        <f t="shared" si="58"/>
        <v/>
      </c>
      <c r="S521" s="1" t="str">
        <f>IF(ISBLANK(Games!L521), "",IF(Q521=B521, C521, B521))</f>
        <v/>
      </c>
      <c r="T521" s="1" t="str">
        <f t="shared" si="59"/>
        <v>OAK</v>
      </c>
      <c r="U521" s="1" t="str">
        <f t="shared" si="60"/>
        <v>MIA</v>
      </c>
      <c r="V521" s="1">
        <f t="shared" si="61"/>
        <v>1410.609331202211</v>
      </c>
      <c r="W521" s="1">
        <f t="shared" si="62"/>
        <v>1484.370768699393</v>
      </c>
    </row>
    <row r="522" spans="1:23" x14ac:dyDescent="0.45">
      <c r="A522" t="str">
        <f>Schedule!A522</f>
        <v>2024-05-05</v>
      </c>
      <c r="B522" t="str">
        <f>Schedule!B522</f>
        <v>CIN</v>
      </c>
      <c r="C522" t="str">
        <f>Schedule!C522</f>
        <v>BAL</v>
      </c>
      <c r="D522">
        <f>Schedule!D522</f>
        <v>1496.2510574284499</v>
      </c>
      <c r="E522">
        <f>Schedule!E522</f>
        <v>1535.1075395159701</v>
      </c>
      <c r="F522" cm="1">
        <f t="array" ref="F522">_xlfn.XLOOKUP(B522, $T$1:$T521, $V$1:$V521, D522, 0, -1)</f>
        <v>1493.1662146218293</v>
      </c>
      <c r="G522" cm="1">
        <f t="array" ref="G522">_xlfn.XLOOKUP(C522, $U$1:$U521, $W$1:$W521, E522, 0, -1)</f>
        <v>1539.0873746407135</v>
      </c>
      <c r="H522">
        <f>Schedule!F522</f>
        <v>-1.38888888888888E-2</v>
      </c>
      <c r="I522" t="str">
        <f>IF(ISBLANK(Games!D522), "", Games!D522)</f>
        <v/>
      </c>
      <c r="J522" t="str">
        <f>IF(ISBLANK(Games!E522), "", Games!E522)</f>
        <v/>
      </c>
      <c r="K522" t="str">
        <f>IF(ISBLANK(Games!D522), "",VLOOKUP(I522, 'Pitchers Pre-Season'!$B$2:$X$790, 23, FALSE))</f>
        <v/>
      </c>
      <c r="L522" t="str">
        <f>IF(ISBLANK(Games!E522), "",VLOOKUP(J522, 'Pitchers Pre-Season'!$B$2:$X$790, 23, FALSE))</f>
        <v/>
      </c>
      <c r="M522">
        <f>IF(ISBLANK(Games!D522), Calc!F522, F522+K522)</f>
        <v>1493.1662146218293</v>
      </c>
      <c r="N522">
        <f>IF(ISBLANK(Games!E522), Calc!G522, G522+L522)</f>
        <v>1539.0873746407135</v>
      </c>
      <c r="O522" s="1">
        <f t="shared" si="56"/>
        <v>0.42735184979867313</v>
      </c>
      <c r="P522" s="1">
        <f t="shared" si="57"/>
        <v>0.57264815020132687</v>
      </c>
      <c r="Q522" s="3" t="str">
        <f>Games!N522</f>
        <v/>
      </c>
      <c r="R522" s="1" t="str">
        <f t="shared" si="58"/>
        <v/>
      </c>
      <c r="S522" s="1" t="str">
        <f>IF(ISBLANK(Games!L522), "",IF(Q522=B522, C522, B522))</f>
        <v/>
      </c>
      <c r="T522" s="1" t="str">
        <f t="shared" si="59"/>
        <v>CIN</v>
      </c>
      <c r="U522" s="1" t="str">
        <f t="shared" si="60"/>
        <v>BAL</v>
      </c>
      <c r="V522" s="1">
        <f t="shared" si="61"/>
        <v>1493.1662146218293</v>
      </c>
      <c r="W522" s="1">
        <f t="shared" si="62"/>
        <v>1539.0873746407135</v>
      </c>
    </row>
    <row r="523" spans="1:23" x14ac:dyDescent="0.45">
      <c r="A523" t="str">
        <f>Schedule!A523</f>
        <v>2024-05-05</v>
      </c>
      <c r="B523" t="str">
        <f>Schedule!B523</f>
        <v>ARI</v>
      </c>
      <c r="C523" t="str">
        <f>Schedule!C523</f>
        <v>SDP</v>
      </c>
      <c r="D523">
        <f>Schedule!D523</f>
        <v>1517.8440011816001</v>
      </c>
      <c r="E523">
        <f>Schedule!E523</f>
        <v>1513.7838452168801</v>
      </c>
      <c r="F523" cm="1">
        <f t="array" ref="F523">_xlfn.XLOOKUP(B523, $T$1:$T522, $V$1:$V522, D523, 0, -1)</f>
        <v>1516.9891876380354</v>
      </c>
      <c r="G523" cm="1">
        <f t="array" ref="G523">_xlfn.XLOOKUP(C523, $U$1:$U522, $W$1:$W522, E523, 0, -1)</f>
        <v>1514.2912987524817</v>
      </c>
      <c r="H523">
        <f>Schedule!F523</f>
        <v>5.0632911392405201E-2</v>
      </c>
      <c r="I523" t="str">
        <f>IF(ISBLANK(Games!D523), "", Games!D523)</f>
        <v/>
      </c>
      <c r="J523" t="str">
        <f>IF(ISBLANK(Games!E523), "", Games!E523)</f>
        <v/>
      </c>
      <c r="K523" t="str">
        <f>IF(ISBLANK(Games!D523), "",VLOOKUP(I523, 'Pitchers Pre-Season'!$B$2:$X$790, 23, FALSE))</f>
        <v/>
      </c>
      <c r="L523" t="str">
        <f>IF(ISBLANK(Games!E523), "",VLOOKUP(J523, 'Pitchers Pre-Season'!$B$2:$X$790, 23, FALSE))</f>
        <v/>
      </c>
      <c r="M523">
        <f>IF(ISBLANK(Games!D523), Calc!F523, F523+K523)</f>
        <v>1516.9891876380354</v>
      </c>
      <c r="N523">
        <f>IF(ISBLANK(Games!E523), Calc!G523, G523+L523)</f>
        <v>1514.2912987524817</v>
      </c>
      <c r="O523" s="1">
        <f t="shared" si="56"/>
        <v>0.52919895186805888</v>
      </c>
      <c r="P523" s="1">
        <f t="shared" si="57"/>
        <v>0.47080104813194107</v>
      </c>
      <c r="Q523" s="3" t="str">
        <f>Games!N523</f>
        <v/>
      </c>
      <c r="R523" s="1" t="str">
        <f t="shared" si="58"/>
        <v/>
      </c>
      <c r="S523" s="1" t="str">
        <f>IF(ISBLANK(Games!L523), "",IF(Q523=B523, C523, B523))</f>
        <v/>
      </c>
      <c r="T523" s="1" t="str">
        <f t="shared" si="59"/>
        <v>ARI</v>
      </c>
      <c r="U523" s="1" t="str">
        <f t="shared" si="60"/>
        <v>SDP</v>
      </c>
      <c r="V523" s="1">
        <f t="shared" si="61"/>
        <v>1516.9891876380354</v>
      </c>
      <c r="W523" s="1">
        <f t="shared" si="62"/>
        <v>1514.2912987524817</v>
      </c>
    </row>
    <row r="524" spans="1:23" x14ac:dyDescent="0.45">
      <c r="A524" t="str">
        <f>Schedule!A524</f>
        <v>2024-05-05</v>
      </c>
      <c r="B524" t="str">
        <f>Schedule!B524</f>
        <v>LAD</v>
      </c>
      <c r="C524" t="str">
        <f>Schedule!C524</f>
        <v>ATL</v>
      </c>
      <c r="D524">
        <f>Schedule!D524</f>
        <v>1588.6730971234199</v>
      </c>
      <c r="E524">
        <f>Schedule!E524</f>
        <v>1590.545270505</v>
      </c>
      <c r="F524" cm="1">
        <f t="array" ref="F524">_xlfn.XLOOKUP(B524, $T$1:$T523, $V$1:$V523, D524, 0, -1)</f>
        <v>1596.6514930600529</v>
      </c>
      <c r="G524" cm="1">
        <f t="array" ref="G524">_xlfn.XLOOKUP(C524, $U$1:$U523, $W$1:$W523, E524, 0, -1)</f>
        <v>1588.8399964445969</v>
      </c>
      <c r="H524">
        <f>Schedule!F524</f>
        <v>4.2654028436019002E-2</v>
      </c>
      <c r="I524" t="str">
        <f>IF(ISBLANK(Games!D524), "", Games!D524)</f>
        <v/>
      </c>
      <c r="J524" t="str">
        <f>IF(ISBLANK(Games!E524), "", Games!E524)</f>
        <v/>
      </c>
      <c r="K524" t="str">
        <f>IF(ISBLANK(Games!D524), "",VLOOKUP(I524, 'Pitchers Pre-Season'!$B$2:$X$790, 23, FALSE))</f>
        <v/>
      </c>
      <c r="L524" t="str">
        <f>IF(ISBLANK(Games!E524), "",VLOOKUP(J524, 'Pitchers Pre-Season'!$B$2:$X$790, 23, FALSE))</f>
        <v/>
      </c>
      <c r="M524">
        <f>IF(ISBLANK(Games!D524), Calc!F524, F524+K524)</f>
        <v>1596.6514930600529</v>
      </c>
      <c r="N524">
        <f>IF(ISBLANK(Games!E524), Calc!G524, G524+L524)</f>
        <v>1588.8399964445969</v>
      </c>
      <c r="O524" s="1">
        <f t="shared" si="56"/>
        <v>0.53256676767681299</v>
      </c>
      <c r="P524" s="1">
        <f t="shared" si="57"/>
        <v>0.46743323232318701</v>
      </c>
      <c r="Q524" s="3" t="str">
        <f>Games!N524</f>
        <v/>
      </c>
      <c r="R524" s="1" t="str">
        <f t="shared" si="58"/>
        <v/>
      </c>
      <c r="S524" s="1" t="str">
        <f>IF(ISBLANK(Games!L524), "",IF(Q524=B524, C524, B524))</f>
        <v/>
      </c>
      <c r="T524" s="1" t="str">
        <f t="shared" si="59"/>
        <v>LAD</v>
      </c>
      <c r="U524" s="1" t="str">
        <f t="shared" si="60"/>
        <v>ATL</v>
      </c>
      <c r="V524" s="1">
        <f t="shared" si="61"/>
        <v>1596.6514930600529</v>
      </c>
      <c r="W524" s="1">
        <f t="shared" si="62"/>
        <v>1588.8399964445969</v>
      </c>
    </row>
    <row r="525" spans="1:23" x14ac:dyDescent="0.45">
      <c r="A525" t="str">
        <f>Schedule!A525</f>
        <v>2024-05-05</v>
      </c>
      <c r="B525" t="str">
        <f>Schedule!B525</f>
        <v>PHI</v>
      </c>
      <c r="C525" t="str">
        <f>Schedule!C525</f>
        <v>SFG</v>
      </c>
      <c r="D525">
        <f>Schedule!D525</f>
        <v>1537.03223861109</v>
      </c>
      <c r="E525">
        <f>Schedule!E525</f>
        <v>1501.1235706124401</v>
      </c>
      <c r="F525" cm="1">
        <f t="array" ref="F525">_xlfn.XLOOKUP(B525, $T$1:$T524, $V$1:$V524, D525, 0, -1)</f>
        <v>1516.0751994709906</v>
      </c>
      <c r="G525" cm="1">
        <f t="array" ref="G525">_xlfn.XLOOKUP(C525, $U$1:$U524, $W$1:$W524, E525, 0, -1)</f>
        <v>1491.6063482058917</v>
      </c>
      <c r="H525">
        <f>Schedule!F525</f>
        <v>8.4745762711864403E-2</v>
      </c>
      <c r="I525" t="str">
        <f>IF(ISBLANK(Games!D525), "", Games!D525)</f>
        <v/>
      </c>
      <c r="J525" t="str">
        <f>IF(ISBLANK(Games!E525), "", Games!E525)</f>
        <v/>
      </c>
      <c r="K525" t="str">
        <f>IF(ISBLANK(Games!D525), "",VLOOKUP(I525, 'Pitchers Pre-Season'!$B$2:$X$790, 23, FALSE))</f>
        <v/>
      </c>
      <c r="L525" t="str">
        <f>IF(ISBLANK(Games!E525), "",VLOOKUP(J525, 'Pitchers Pre-Season'!$B$2:$X$790, 23, FALSE))</f>
        <v/>
      </c>
      <c r="M525">
        <f>IF(ISBLANK(Games!D525), Calc!F525, F525+K525)</f>
        <v>1516.0751994709906</v>
      </c>
      <c r="N525">
        <f>IF(ISBLANK(Games!E525), Calc!G525, G525+L525)</f>
        <v>1491.6063482058917</v>
      </c>
      <c r="O525" s="1">
        <f t="shared" si="56"/>
        <v>0.57752828498536402</v>
      </c>
      <c r="P525" s="1">
        <f t="shared" si="57"/>
        <v>0.42247171501463604</v>
      </c>
      <c r="Q525" s="3" t="str">
        <f>Games!N525</f>
        <v/>
      </c>
      <c r="R525" s="1" t="str">
        <f t="shared" si="58"/>
        <v/>
      </c>
      <c r="S525" s="1" t="str">
        <f>IF(ISBLANK(Games!L525), "",IF(Q525=B525, C525, B525))</f>
        <v/>
      </c>
      <c r="T525" s="1" t="str">
        <f t="shared" si="59"/>
        <v>PHI</v>
      </c>
      <c r="U525" s="1" t="str">
        <f t="shared" si="60"/>
        <v>SFG</v>
      </c>
      <c r="V525" s="1">
        <f t="shared" si="61"/>
        <v>1516.0751994709906</v>
      </c>
      <c r="W525" s="1">
        <f t="shared" si="62"/>
        <v>1491.6063482058917</v>
      </c>
    </row>
    <row r="526" spans="1:23" x14ac:dyDescent="0.45">
      <c r="A526" t="str">
        <f>Schedule!A526</f>
        <v>2024-05-06</v>
      </c>
      <c r="B526" t="str">
        <f>Schedule!B526</f>
        <v>PHI</v>
      </c>
      <c r="C526" t="str">
        <f>Schedule!C526</f>
        <v>SFG</v>
      </c>
      <c r="D526">
        <f>Schedule!D526</f>
        <v>1537.03223861109</v>
      </c>
      <c r="E526">
        <f>Schedule!E526</f>
        <v>1501.1235706124401</v>
      </c>
      <c r="F526" cm="1">
        <f t="array" ref="F526">_xlfn.XLOOKUP(B526, $T$1:$T525, $V$1:$V525, D526, 0, -1)</f>
        <v>1516.0751994709906</v>
      </c>
      <c r="G526" cm="1">
        <f t="array" ref="G526">_xlfn.XLOOKUP(C526, $U$1:$U525, $W$1:$W525, E526, 0, -1)</f>
        <v>1491.6063482058917</v>
      </c>
      <c r="H526">
        <f>Schedule!F526</f>
        <v>8.4745762711864403E-2</v>
      </c>
      <c r="I526" t="str">
        <f>IF(ISBLANK(Games!D526), "", Games!D526)</f>
        <v/>
      </c>
      <c r="J526" t="str">
        <f>IF(ISBLANK(Games!E526), "", Games!E526)</f>
        <v/>
      </c>
      <c r="K526" t="str">
        <f>IF(ISBLANK(Games!D526), "",VLOOKUP(I526, 'Pitchers Pre-Season'!$B$2:$X$790, 23, FALSE))</f>
        <v/>
      </c>
      <c r="L526" t="str">
        <f>IF(ISBLANK(Games!E526), "",VLOOKUP(J526, 'Pitchers Pre-Season'!$B$2:$X$790, 23, FALSE))</f>
        <v/>
      </c>
      <c r="M526">
        <f>IF(ISBLANK(Games!D526), Calc!F526, F526+K526)</f>
        <v>1516.0751994709906</v>
      </c>
      <c r="N526">
        <f>IF(ISBLANK(Games!E526), Calc!G526, G526+L526)</f>
        <v>1491.6063482058917</v>
      </c>
      <c r="O526" s="1">
        <f t="shared" si="56"/>
        <v>0.57752828498536402</v>
      </c>
      <c r="P526" s="1">
        <f t="shared" si="57"/>
        <v>0.42247171501463604</v>
      </c>
      <c r="Q526" s="3" t="str">
        <f>Games!N526</f>
        <v/>
      </c>
      <c r="R526" s="1" t="str">
        <f t="shared" si="58"/>
        <v/>
      </c>
      <c r="S526" s="1" t="str">
        <f>IF(ISBLANK(Games!L526), "",IF(Q526=B526, C526, B526))</f>
        <v/>
      </c>
      <c r="T526" s="1" t="str">
        <f t="shared" si="59"/>
        <v>PHI</v>
      </c>
      <c r="U526" s="1" t="str">
        <f t="shared" si="60"/>
        <v>SFG</v>
      </c>
      <c r="V526" s="1">
        <f t="shared" si="61"/>
        <v>1516.0751994709906</v>
      </c>
      <c r="W526" s="1">
        <f t="shared" si="62"/>
        <v>1491.6063482058917</v>
      </c>
    </row>
    <row r="527" spans="1:23" x14ac:dyDescent="0.45">
      <c r="A527" t="str">
        <f>Schedule!A527</f>
        <v>2024-05-06</v>
      </c>
      <c r="B527" t="str">
        <f>Schedule!B527</f>
        <v>CLE</v>
      </c>
      <c r="C527" t="str">
        <f>Schedule!C527</f>
        <v>DET</v>
      </c>
      <c r="D527">
        <f>Schedule!D527</f>
        <v>1503.8938502056101</v>
      </c>
      <c r="E527">
        <f>Schedule!E527</f>
        <v>1477.56939209144</v>
      </c>
      <c r="F527" cm="1">
        <f t="array" ref="F527">_xlfn.XLOOKUP(B527, $T$1:$T526, $V$1:$V526, D527, 0, -1)</f>
        <v>1503.8938502056101</v>
      </c>
      <c r="G527" cm="1">
        <f t="array" ref="G527">_xlfn.XLOOKUP(C527, $U$1:$U526, $W$1:$W526, E527, 0, -1)</f>
        <v>1495.7868779460348</v>
      </c>
      <c r="H527">
        <f>Schedule!F527</f>
        <v>4.7619047619047603E-2</v>
      </c>
      <c r="I527" t="str">
        <f>IF(ISBLANK(Games!D527), "", Games!D527)</f>
        <v/>
      </c>
      <c r="J527" t="str">
        <f>IF(ISBLANK(Games!E527), "", Games!E527)</f>
        <v/>
      </c>
      <c r="K527" t="str">
        <f>IF(ISBLANK(Games!D527), "",VLOOKUP(I527, 'Pitchers Pre-Season'!$B$2:$X$790, 23, FALSE))</f>
        <v/>
      </c>
      <c r="L527" t="str">
        <f>IF(ISBLANK(Games!E527), "",VLOOKUP(J527, 'Pitchers Pre-Season'!$B$2:$X$790, 23, FALSE))</f>
        <v/>
      </c>
      <c r="M527">
        <f>IF(ISBLANK(Games!D527), Calc!F527, F527+K527)</f>
        <v>1503.8938502056101</v>
      </c>
      <c r="N527">
        <f>IF(ISBLANK(Games!E527), Calc!G527, G527+L527)</f>
        <v>1495.7868779460348</v>
      </c>
      <c r="O527" s="1">
        <f t="shared" si="56"/>
        <v>0.53547427779678602</v>
      </c>
      <c r="P527" s="1">
        <f t="shared" si="57"/>
        <v>0.46452572220321403</v>
      </c>
      <c r="Q527" s="3" t="str">
        <f>Games!N527</f>
        <v/>
      </c>
      <c r="R527" s="1" t="str">
        <f t="shared" si="58"/>
        <v/>
      </c>
      <c r="S527" s="1" t="str">
        <f>IF(ISBLANK(Games!L527), "",IF(Q527=B527, C527, B527))</f>
        <v/>
      </c>
      <c r="T527" s="1" t="str">
        <f t="shared" si="59"/>
        <v>CLE</v>
      </c>
      <c r="U527" s="1" t="str">
        <f t="shared" si="60"/>
        <v>DET</v>
      </c>
      <c r="V527" s="1">
        <f t="shared" si="61"/>
        <v>1503.8938502056101</v>
      </c>
      <c r="W527" s="1">
        <f t="shared" si="62"/>
        <v>1495.7868779460348</v>
      </c>
    </row>
    <row r="528" spans="1:23" x14ac:dyDescent="0.45">
      <c r="A528" t="str">
        <f>Schedule!A528</f>
        <v>2024-05-06</v>
      </c>
      <c r="B528" t="str">
        <f>Schedule!B528</f>
        <v>PIT</v>
      </c>
      <c r="C528" t="str">
        <f>Schedule!C528</f>
        <v>LAA</v>
      </c>
      <c r="D528">
        <f>Schedule!D528</f>
        <v>1468.3919248330999</v>
      </c>
      <c r="E528">
        <f>Schedule!E528</f>
        <v>1474.3085107648601</v>
      </c>
      <c r="F528" cm="1">
        <f t="array" ref="F528">_xlfn.XLOOKUP(B528, $T$1:$T527, $V$1:$V527, D528, 0, -1)</f>
        <v>1464.4120897083565</v>
      </c>
      <c r="G528" cm="1">
        <f t="array" ref="G528">_xlfn.XLOOKUP(C528, $U$1:$U527, $W$1:$W527, E528, 0, -1)</f>
        <v>1486.8682858001625</v>
      </c>
      <c r="H528">
        <f>Schedule!F528</f>
        <v>5.7971014492753603E-2</v>
      </c>
      <c r="I528" t="str">
        <f>IF(ISBLANK(Games!D528), "", Games!D528)</f>
        <v/>
      </c>
      <c r="J528" t="str">
        <f>IF(ISBLANK(Games!E528), "", Games!E528)</f>
        <v/>
      </c>
      <c r="K528" t="str">
        <f>IF(ISBLANK(Games!D528), "",VLOOKUP(I528, 'Pitchers Pre-Season'!$B$2:$X$790, 23, FALSE))</f>
        <v/>
      </c>
      <c r="L528" t="str">
        <f>IF(ISBLANK(Games!E528), "",VLOOKUP(J528, 'Pitchers Pre-Season'!$B$2:$X$790, 23, FALSE))</f>
        <v/>
      </c>
      <c r="M528">
        <f>IF(ISBLANK(Games!D528), Calc!F528, F528+K528)</f>
        <v>1464.4120897083565</v>
      </c>
      <c r="N528">
        <f>IF(ISBLANK(Games!E528), Calc!G528, G528+L528)</f>
        <v>1486.8682858001625</v>
      </c>
      <c r="O528" s="1">
        <f t="shared" si="56"/>
        <v>0.49671337046529862</v>
      </c>
      <c r="P528" s="1">
        <f t="shared" si="57"/>
        <v>0.50328662953470127</v>
      </c>
      <c r="Q528" s="3" t="str">
        <f>Games!N528</f>
        <v/>
      </c>
      <c r="R528" s="1" t="str">
        <f t="shared" si="58"/>
        <v/>
      </c>
      <c r="S528" s="1" t="str">
        <f>IF(ISBLANK(Games!L528), "",IF(Q528=B528, C528, B528))</f>
        <v/>
      </c>
      <c r="T528" s="1" t="str">
        <f t="shared" si="59"/>
        <v>PIT</v>
      </c>
      <c r="U528" s="1" t="str">
        <f t="shared" si="60"/>
        <v>LAA</v>
      </c>
      <c r="V528" s="1">
        <f t="shared" si="61"/>
        <v>1464.4120897083565</v>
      </c>
      <c r="W528" s="1">
        <f t="shared" si="62"/>
        <v>1486.8682858001625</v>
      </c>
    </row>
    <row r="529" spans="1:23" x14ac:dyDescent="0.45">
      <c r="A529" t="str">
        <f>Schedule!A529</f>
        <v>2024-05-06</v>
      </c>
      <c r="B529" t="str">
        <f>Schedule!B529</f>
        <v>TBR</v>
      </c>
      <c r="C529" t="str">
        <f>Schedule!C529</f>
        <v>CHW</v>
      </c>
      <c r="D529">
        <f>Schedule!D529</f>
        <v>1537.2568075547799</v>
      </c>
      <c r="E529">
        <f>Schedule!E529</f>
        <v>1433.33420073452</v>
      </c>
      <c r="F529" cm="1">
        <f t="array" ref="F529">_xlfn.XLOOKUP(B529, $T$1:$T528, $V$1:$V528, D529, 0, -1)</f>
        <v>1528.0229512954211</v>
      </c>
      <c r="G529" cm="1">
        <f t="array" ref="G529">_xlfn.XLOOKUP(C529, $U$1:$U528, $W$1:$W528, E529, 0, -1)</f>
        <v>1425.4820043556863</v>
      </c>
      <c r="H529">
        <f>Schedule!F529</f>
        <v>0.124324324324324</v>
      </c>
      <c r="I529" t="str">
        <f>IF(ISBLANK(Games!D529), "", Games!D529)</f>
        <v/>
      </c>
      <c r="J529" t="str">
        <f>IF(ISBLANK(Games!E529), "", Games!E529)</f>
        <v/>
      </c>
      <c r="K529" t="str">
        <f>IF(ISBLANK(Games!D529), "",VLOOKUP(I529, 'Pitchers Pre-Season'!$B$2:$X$790, 23, FALSE))</f>
        <v/>
      </c>
      <c r="L529" t="str">
        <f>IF(ISBLANK(Games!E529), "",VLOOKUP(J529, 'Pitchers Pre-Season'!$B$2:$X$790, 23, FALSE))</f>
        <v/>
      </c>
      <c r="M529">
        <f>IF(ISBLANK(Games!D529), Calc!F529, F529+K529)</f>
        <v>1528.0229512954211</v>
      </c>
      <c r="N529">
        <f>IF(ISBLANK(Games!E529), Calc!G529, G529+L529)</f>
        <v>1425.4820043556863</v>
      </c>
      <c r="O529" s="1">
        <f t="shared" si="56"/>
        <v>0.70558997631246212</v>
      </c>
      <c r="P529" s="1">
        <f t="shared" si="57"/>
        <v>0.29441002368753777</v>
      </c>
      <c r="Q529" s="3" t="str">
        <f>Games!N529</f>
        <v/>
      </c>
      <c r="R529" s="1" t="str">
        <f t="shared" si="58"/>
        <v/>
      </c>
      <c r="S529" s="1" t="str">
        <f>IF(ISBLANK(Games!L529), "",IF(Q529=B529, C529, B529))</f>
        <v/>
      </c>
      <c r="T529" s="1" t="str">
        <f t="shared" si="59"/>
        <v>TBR</v>
      </c>
      <c r="U529" s="1" t="str">
        <f t="shared" si="60"/>
        <v>CHW</v>
      </c>
      <c r="V529" s="1">
        <f t="shared" si="61"/>
        <v>1528.0229512954211</v>
      </c>
      <c r="W529" s="1">
        <f t="shared" si="62"/>
        <v>1425.4820043556863</v>
      </c>
    </row>
    <row r="530" spans="1:23" x14ac:dyDescent="0.45">
      <c r="A530" t="str">
        <f>Schedule!A530</f>
        <v>2024-05-06</v>
      </c>
      <c r="B530" t="str">
        <f>Schedule!B530</f>
        <v>CHC</v>
      </c>
      <c r="C530" t="str">
        <f>Schedule!C530</f>
        <v>SDP</v>
      </c>
      <c r="D530">
        <f>Schedule!D530</f>
        <v>1514.0316812078199</v>
      </c>
      <c r="E530">
        <f>Schedule!E530</f>
        <v>1513.7838452168801</v>
      </c>
      <c r="F530" cm="1">
        <f t="array" ref="F530">_xlfn.XLOOKUP(B530, $T$1:$T529, $V$1:$V529, D530, 0, -1)</f>
        <v>1529.9566441509314</v>
      </c>
      <c r="G530" cm="1">
        <f t="array" ref="G530">_xlfn.XLOOKUP(C530, $U$1:$U529, $W$1:$W529, E530, 0, -1)</f>
        <v>1514.2912987524817</v>
      </c>
      <c r="H530">
        <f>Schedule!F530</f>
        <v>4.4585987261146598E-2</v>
      </c>
      <c r="I530" t="str">
        <f>IF(ISBLANK(Games!D530), "", Games!D530)</f>
        <v/>
      </c>
      <c r="J530" t="str">
        <f>IF(ISBLANK(Games!E530), "", Games!E530)</f>
        <v/>
      </c>
      <c r="K530" t="str">
        <f>IF(ISBLANK(Games!D530), "",VLOOKUP(I530, 'Pitchers Pre-Season'!$B$2:$X$790, 23, FALSE))</f>
        <v/>
      </c>
      <c r="L530" t="str">
        <f>IF(ISBLANK(Games!E530), "",VLOOKUP(J530, 'Pitchers Pre-Season'!$B$2:$X$790, 23, FALSE))</f>
        <v/>
      </c>
      <c r="M530">
        <f>IF(ISBLANK(Games!D530), Calc!F530, F530+K530)</f>
        <v>1529.9566441509314</v>
      </c>
      <c r="N530">
        <f>IF(ISBLANK(Games!E530), Calc!G530, G530+L530)</f>
        <v>1514.2912987524817</v>
      </c>
      <c r="O530" s="1">
        <f t="shared" si="56"/>
        <v>0.54482197301719393</v>
      </c>
      <c r="P530" s="1">
        <f t="shared" si="57"/>
        <v>0.45517802698280613</v>
      </c>
      <c r="Q530" s="3" t="str">
        <f>Games!N530</f>
        <v/>
      </c>
      <c r="R530" s="1" t="str">
        <f t="shared" si="58"/>
        <v/>
      </c>
      <c r="S530" s="1" t="str">
        <f>IF(ISBLANK(Games!L530), "",IF(Q530=B530, C530, B530))</f>
        <v/>
      </c>
      <c r="T530" s="1" t="str">
        <f t="shared" si="59"/>
        <v>CHC</v>
      </c>
      <c r="U530" s="1" t="str">
        <f t="shared" si="60"/>
        <v>SDP</v>
      </c>
      <c r="V530" s="1">
        <f t="shared" si="61"/>
        <v>1529.9566441509314</v>
      </c>
      <c r="W530" s="1">
        <f t="shared" si="62"/>
        <v>1514.2912987524817</v>
      </c>
    </row>
    <row r="531" spans="1:23" x14ac:dyDescent="0.45">
      <c r="A531" t="str">
        <f>Schedule!A531</f>
        <v>2024-05-06</v>
      </c>
      <c r="B531" t="str">
        <f>Schedule!B531</f>
        <v>MIN</v>
      </c>
      <c r="C531" t="str">
        <f>Schedule!C531</f>
        <v>SEA</v>
      </c>
      <c r="D531">
        <f>Schedule!D531</f>
        <v>1535.44519643647</v>
      </c>
      <c r="E531">
        <f>Schedule!E531</f>
        <v>1526.2027098211199</v>
      </c>
      <c r="F531" cm="1">
        <f t="array" ref="F531">_xlfn.XLOOKUP(B531, $T$1:$T530, $V$1:$V530, D531, 0, -1)</f>
        <v>1529.2726034226744</v>
      </c>
      <c r="G531" cm="1">
        <f t="array" ref="G531">_xlfn.XLOOKUP(C531, $U$1:$U530, $W$1:$W530, E531, 0, -1)</f>
        <v>1521.2700100017432</v>
      </c>
      <c r="H531">
        <f>Schedule!F531</f>
        <v>0.12727272727272701</v>
      </c>
      <c r="I531" t="str">
        <f>IF(ISBLANK(Games!D531), "", Games!D531)</f>
        <v/>
      </c>
      <c r="J531" t="str">
        <f>IF(ISBLANK(Games!E531), "", Games!E531)</f>
        <v/>
      </c>
      <c r="K531" t="str">
        <f>IF(ISBLANK(Games!D531), "",VLOOKUP(I531, 'Pitchers Pre-Season'!$B$2:$X$790, 23, FALSE))</f>
        <v/>
      </c>
      <c r="L531" t="str">
        <f>IF(ISBLANK(Games!E531), "",VLOOKUP(J531, 'Pitchers Pre-Season'!$B$2:$X$790, 23, FALSE))</f>
        <v/>
      </c>
      <c r="M531">
        <f>IF(ISBLANK(Games!D531), Calc!F531, F531+K531)</f>
        <v>1529.2726034226744</v>
      </c>
      <c r="N531">
        <f>IF(ISBLANK(Games!E531), Calc!G531, G531+L531)</f>
        <v>1521.2700100017432</v>
      </c>
      <c r="O531" s="1">
        <f t="shared" si="56"/>
        <v>0.57515098510815643</v>
      </c>
      <c r="P531" s="1">
        <f t="shared" si="57"/>
        <v>0.42484901489184346</v>
      </c>
      <c r="Q531" s="3" t="str">
        <f>Games!N531</f>
        <v/>
      </c>
      <c r="R531" s="1" t="str">
        <f t="shared" si="58"/>
        <v/>
      </c>
      <c r="S531" s="1" t="str">
        <f>IF(ISBLANK(Games!L531), "",IF(Q531=B531, C531, B531))</f>
        <v/>
      </c>
      <c r="T531" s="1" t="str">
        <f t="shared" si="59"/>
        <v>MIN</v>
      </c>
      <c r="U531" s="1" t="str">
        <f t="shared" si="60"/>
        <v>SEA</v>
      </c>
      <c r="V531" s="1">
        <f t="shared" si="61"/>
        <v>1529.2726034226744</v>
      </c>
      <c r="W531" s="1">
        <f t="shared" si="62"/>
        <v>1521.2700100017432</v>
      </c>
    </row>
    <row r="532" spans="1:23" x14ac:dyDescent="0.45">
      <c r="A532" t="str">
        <f>Schedule!A532</f>
        <v>2024-05-06</v>
      </c>
      <c r="B532" t="str">
        <f>Schedule!B532</f>
        <v>KCR</v>
      </c>
      <c r="C532" t="str">
        <f>Schedule!C532</f>
        <v>MIL</v>
      </c>
      <c r="D532">
        <f>Schedule!D532</f>
        <v>1455.5883504191299</v>
      </c>
      <c r="E532">
        <f>Schedule!E532</f>
        <v>1511.74507850229</v>
      </c>
      <c r="F532" cm="1">
        <f t="array" ref="F532">_xlfn.XLOOKUP(B532, $T$1:$T531, $V$1:$V531, D532, 0, -1)</f>
        <v>1459.3647323881944</v>
      </c>
      <c r="G532" cm="1">
        <f t="array" ref="G532">_xlfn.XLOOKUP(C532, $U$1:$U531, $W$1:$W531, E532, 0, -1)</f>
        <v>1527.5334034496079</v>
      </c>
      <c r="H532">
        <f>Schedule!F532</f>
        <v>0.19008264462809901</v>
      </c>
      <c r="I532" t="str">
        <f>IF(ISBLANK(Games!D532), "", Games!D532)</f>
        <v/>
      </c>
      <c r="J532" t="str">
        <f>IF(ISBLANK(Games!E532), "", Games!E532)</f>
        <v/>
      </c>
      <c r="K532" t="str">
        <f>IF(ISBLANK(Games!D532), "",VLOOKUP(I532, 'Pitchers Pre-Season'!$B$2:$X$790, 23, FALSE))</f>
        <v/>
      </c>
      <c r="L532" t="str">
        <f>IF(ISBLANK(Games!E532), "",VLOOKUP(J532, 'Pitchers Pre-Season'!$B$2:$X$790, 23, FALSE))</f>
        <v/>
      </c>
      <c r="M532">
        <f>IF(ISBLANK(Games!D532), Calc!F532, F532+K532)</f>
        <v>1459.3647323881944</v>
      </c>
      <c r="N532">
        <f>IF(ISBLANK(Games!E532), Calc!G532, G532+L532)</f>
        <v>1527.5334034496079</v>
      </c>
      <c r="O532" s="1">
        <f t="shared" si="56"/>
        <v>0.49817849971752204</v>
      </c>
      <c r="P532" s="1">
        <f t="shared" si="57"/>
        <v>0.50182150028247796</v>
      </c>
      <c r="Q532" s="3" t="str">
        <f>Games!N532</f>
        <v/>
      </c>
      <c r="R532" s="1" t="str">
        <f t="shared" si="58"/>
        <v/>
      </c>
      <c r="S532" s="1" t="str">
        <f>IF(ISBLANK(Games!L532), "",IF(Q532=B532, C532, B532))</f>
        <v/>
      </c>
      <c r="T532" s="1" t="str">
        <f t="shared" si="59"/>
        <v>KCR</v>
      </c>
      <c r="U532" s="1" t="str">
        <f t="shared" si="60"/>
        <v>MIL</v>
      </c>
      <c r="V532" s="1">
        <f t="shared" si="61"/>
        <v>1459.3647323881944</v>
      </c>
      <c r="W532" s="1">
        <f t="shared" si="62"/>
        <v>1527.5334034496079</v>
      </c>
    </row>
    <row r="533" spans="1:23" x14ac:dyDescent="0.45">
      <c r="A533" t="str">
        <f>Schedule!A533</f>
        <v>2024-05-06</v>
      </c>
      <c r="B533" t="str">
        <f>Schedule!B533</f>
        <v>STL</v>
      </c>
      <c r="C533" t="str">
        <f>Schedule!C533</f>
        <v>NYM</v>
      </c>
      <c r="D533">
        <f>Schedule!D533</f>
        <v>1506.4629567151301</v>
      </c>
      <c r="E533">
        <f>Schedule!E533</f>
        <v>1505.1761432511801</v>
      </c>
      <c r="F533" cm="1">
        <f t="array" ref="F533">_xlfn.XLOOKUP(B533, $T$1:$T532, $V$1:$V532, D533, 0, -1)</f>
        <v>1510.540426333587</v>
      </c>
      <c r="G533" cm="1">
        <f t="array" ref="G533">_xlfn.XLOOKUP(C533, $U$1:$U532, $W$1:$W532, E533, 0, -1)</f>
        <v>1510.288270753422</v>
      </c>
      <c r="H533">
        <f>Schedule!F533</f>
        <v>7.3170731707316999E-2</v>
      </c>
      <c r="I533" t="str">
        <f>IF(ISBLANK(Games!D533), "", Games!D533)</f>
        <v/>
      </c>
      <c r="J533" t="str">
        <f>IF(ISBLANK(Games!E533), "", Games!E533)</f>
        <v/>
      </c>
      <c r="K533" t="str">
        <f>IF(ISBLANK(Games!D533), "",VLOOKUP(I533, 'Pitchers Pre-Season'!$B$2:$X$790, 23, FALSE))</f>
        <v/>
      </c>
      <c r="L533" t="str">
        <f>IF(ISBLANK(Games!E533), "",VLOOKUP(J533, 'Pitchers Pre-Season'!$B$2:$X$790, 23, FALSE))</f>
        <v/>
      </c>
      <c r="M533">
        <f>IF(ISBLANK(Games!D533), Calc!F533, F533+K533)</f>
        <v>1510.540426333587</v>
      </c>
      <c r="N533">
        <f>IF(ISBLANK(Games!E533), Calc!G533, G533+L533)</f>
        <v>1510.288270753422</v>
      </c>
      <c r="O533" s="1">
        <f t="shared" si="56"/>
        <v>0.53694824683994691</v>
      </c>
      <c r="P533" s="1">
        <f t="shared" si="57"/>
        <v>0.46305175316005298</v>
      </c>
      <c r="Q533" s="3" t="str">
        <f>Games!N533</f>
        <v/>
      </c>
      <c r="R533" s="1" t="str">
        <f t="shared" si="58"/>
        <v/>
      </c>
      <c r="S533" s="1" t="str">
        <f>IF(ISBLANK(Games!L533), "",IF(Q533=B533, C533, B533))</f>
        <v/>
      </c>
      <c r="T533" s="1" t="str">
        <f t="shared" si="59"/>
        <v>STL</v>
      </c>
      <c r="U533" s="1" t="str">
        <f t="shared" si="60"/>
        <v>NYM</v>
      </c>
      <c r="V533" s="1">
        <f t="shared" si="61"/>
        <v>1510.540426333587</v>
      </c>
      <c r="W533" s="1">
        <f t="shared" si="62"/>
        <v>1510.288270753422</v>
      </c>
    </row>
    <row r="534" spans="1:23" x14ac:dyDescent="0.45">
      <c r="A534" t="str">
        <f>Schedule!A534</f>
        <v>2024-05-06</v>
      </c>
      <c r="B534" t="str">
        <f>Schedule!B534</f>
        <v>OAK</v>
      </c>
      <c r="C534" t="str">
        <f>Schedule!C534</f>
        <v>TEX</v>
      </c>
      <c r="D534">
        <f>Schedule!D534</f>
        <v>1427.1354796158</v>
      </c>
      <c r="E534">
        <f>Schedule!E534</f>
        <v>1527.6277566730801</v>
      </c>
      <c r="F534" cm="1">
        <f t="array" ref="F534">_xlfn.XLOOKUP(B534, $T$1:$T533, $V$1:$V533, D534, 0, -1)</f>
        <v>1410.609331202211</v>
      </c>
      <c r="G534" cm="1">
        <f t="array" ref="G534">_xlfn.XLOOKUP(C534, $U$1:$U533, $W$1:$W533, E534, 0, -1)</f>
        <v>1534.4506247578865</v>
      </c>
      <c r="H534">
        <f>Schedule!F534</f>
        <v>6.2111801242235101E-3</v>
      </c>
      <c r="I534" t="str">
        <f>IF(ISBLANK(Games!D534), "", Games!D534)</f>
        <v/>
      </c>
      <c r="J534" t="str">
        <f>IF(ISBLANK(Games!E534), "", Games!E534)</f>
        <v/>
      </c>
      <c r="K534" t="str">
        <f>IF(ISBLANK(Games!D534), "",VLOOKUP(I534, 'Pitchers Pre-Season'!$B$2:$X$790, 23, FALSE))</f>
        <v/>
      </c>
      <c r="L534" t="str">
        <f>IF(ISBLANK(Games!E534), "",VLOOKUP(J534, 'Pitchers Pre-Season'!$B$2:$X$790, 23, FALSE))</f>
        <v/>
      </c>
      <c r="M534">
        <f>IF(ISBLANK(Games!D534), Calc!F534, F534+K534)</f>
        <v>1410.609331202211</v>
      </c>
      <c r="N534">
        <f>IF(ISBLANK(Games!E534), Calc!G534, G534+L534)</f>
        <v>1534.4506247578865</v>
      </c>
      <c r="O534" s="1">
        <f t="shared" si="56"/>
        <v>0.33206664826985904</v>
      </c>
      <c r="P534" s="1">
        <f t="shared" si="57"/>
        <v>0.66793335173014101</v>
      </c>
      <c r="Q534" s="3" t="str">
        <f>Games!N534</f>
        <v/>
      </c>
      <c r="R534" s="1" t="str">
        <f t="shared" si="58"/>
        <v/>
      </c>
      <c r="S534" s="1" t="str">
        <f>IF(ISBLANK(Games!L534), "",IF(Q534=B534, C534, B534))</f>
        <v/>
      </c>
      <c r="T534" s="1" t="str">
        <f t="shared" si="59"/>
        <v>OAK</v>
      </c>
      <c r="U534" s="1" t="str">
        <f t="shared" si="60"/>
        <v>TEX</v>
      </c>
      <c r="V534" s="1">
        <f t="shared" si="61"/>
        <v>1410.609331202211</v>
      </c>
      <c r="W534" s="1">
        <f t="shared" si="62"/>
        <v>1534.4506247578865</v>
      </c>
    </row>
    <row r="535" spans="1:23" x14ac:dyDescent="0.45">
      <c r="A535" t="str">
        <f>Schedule!A535</f>
        <v>2024-05-06</v>
      </c>
      <c r="B535" t="str">
        <f>Schedule!B535</f>
        <v>LAD</v>
      </c>
      <c r="C535" t="str">
        <f>Schedule!C535</f>
        <v>MIA</v>
      </c>
      <c r="D535">
        <f>Schedule!D535</f>
        <v>1588.6730971234199</v>
      </c>
      <c r="E535">
        <f>Schedule!E535</f>
        <v>1488.4482383178499</v>
      </c>
      <c r="F535" cm="1">
        <f t="array" ref="F535">_xlfn.XLOOKUP(B535, $T$1:$T534, $V$1:$V534, D535, 0, -1)</f>
        <v>1596.6514930600529</v>
      </c>
      <c r="G535" cm="1">
        <f t="array" ref="G535">_xlfn.XLOOKUP(C535, $U$1:$U534, $W$1:$W534, E535, 0, -1)</f>
        <v>1484.370768699393</v>
      </c>
      <c r="H535">
        <f>Schedule!F535</f>
        <v>4.2654028436019002E-2</v>
      </c>
      <c r="I535" t="str">
        <f>IF(ISBLANK(Games!D535), "", Games!D535)</f>
        <v/>
      </c>
      <c r="J535" t="str">
        <f>IF(ISBLANK(Games!E535), "", Games!E535)</f>
        <v/>
      </c>
      <c r="K535" t="str">
        <f>IF(ISBLANK(Games!D535), "",VLOOKUP(I535, 'Pitchers Pre-Season'!$B$2:$X$790, 23, FALSE))</f>
        <v/>
      </c>
      <c r="L535" t="str">
        <f>IF(ISBLANK(Games!E535), "",VLOOKUP(J535, 'Pitchers Pre-Season'!$B$2:$X$790, 23, FALSE))</f>
        <v/>
      </c>
      <c r="M535">
        <f>IF(ISBLANK(Games!D535), Calc!F535, F535+K535)</f>
        <v>1596.6514930600529</v>
      </c>
      <c r="N535">
        <f>IF(ISBLANK(Games!E535), Calc!G535, G535+L535)</f>
        <v>1484.370768699393</v>
      </c>
      <c r="O535" s="1">
        <f t="shared" si="56"/>
        <v>0.6775121870305153</v>
      </c>
      <c r="P535" s="1">
        <f t="shared" si="57"/>
        <v>0.32248781296948487</v>
      </c>
      <c r="Q535" s="3" t="str">
        <f>Games!N535</f>
        <v/>
      </c>
      <c r="R535" s="1" t="str">
        <f t="shared" si="58"/>
        <v/>
      </c>
      <c r="S535" s="1" t="str">
        <f>IF(ISBLANK(Games!L535), "",IF(Q535=B535, C535, B535))</f>
        <v/>
      </c>
      <c r="T535" s="1" t="str">
        <f t="shared" si="59"/>
        <v>LAD</v>
      </c>
      <c r="U535" s="1" t="str">
        <f t="shared" si="60"/>
        <v>MIA</v>
      </c>
      <c r="V535" s="1">
        <f t="shared" si="61"/>
        <v>1596.6514930600529</v>
      </c>
      <c r="W535" s="1">
        <f t="shared" si="62"/>
        <v>1484.370768699393</v>
      </c>
    </row>
    <row r="536" spans="1:23" x14ac:dyDescent="0.45">
      <c r="A536" t="str">
        <f>Schedule!A536</f>
        <v>2024-05-07</v>
      </c>
      <c r="B536" t="str">
        <f>Schedule!B536</f>
        <v>OAK</v>
      </c>
      <c r="C536" t="str">
        <f>Schedule!C536</f>
        <v>TEX</v>
      </c>
      <c r="D536">
        <f>Schedule!D536</f>
        <v>1427.1354796158</v>
      </c>
      <c r="E536">
        <f>Schedule!E536</f>
        <v>1527.6277566730801</v>
      </c>
      <c r="F536" cm="1">
        <f t="array" ref="F536">_xlfn.XLOOKUP(B536, $T$1:$T535, $V$1:$V535, D536, 0, -1)</f>
        <v>1410.609331202211</v>
      </c>
      <c r="G536" cm="1">
        <f t="array" ref="G536">_xlfn.XLOOKUP(C536, $U$1:$U535, $W$1:$W535, E536, 0, -1)</f>
        <v>1534.4506247578865</v>
      </c>
      <c r="H536">
        <f>Schedule!F536</f>
        <v>6.2111801242235101E-3</v>
      </c>
      <c r="I536" t="str">
        <f>IF(ISBLANK(Games!D536), "", Games!D536)</f>
        <v/>
      </c>
      <c r="J536" t="str">
        <f>IF(ISBLANK(Games!E536), "", Games!E536)</f>
        <v/>
      </c>
      <c r="K536" t="str">
        <f>IF(ISBLANK(Games!D536), "",VLOOKUP(I536, 'Pitchers Pre-Season'!$B$2:$X$790, 23, FALSE))</f>
        <v/>
      </c>
      <c r="L536" t="str">
        <f>IF(ISBLANK(Games!E536), "",VLOOKUP(J536, 'Pitchers Pre-Season'!$B$2:$X$790, 23, FALSE))</f>
        <v/>
      </c>
      <c r="M536">
        <f>IF(ISBLANK(Games!D536), Calc!F536, F536+K536)</f>
        <v>1410.609331202211</v>
      </c>
      <c r="N536">
        <f>IF(ISBLANK(Games!E536), Calc!G536, G536+L536)</f>
        <v>1534.4506247578865</v>
      </c>
      <c r="O536" s="1">
        <f t="shared" si="56"/>
        <v>0.33206664826985904</v>
      </c>
      <c r="P536" s="1">
        <f t="shared" si="57"/>
        <v>0.66793335173014101</v>
      </c>
      <c r="Q536" s="3" t="str">
        <f>Games!N536</f>
        <v/>
      </c>
      <c r="R536" s="1" t="str">
        <f t="shared" si="58"/>
        <v/>
      </c>
      <c r="S536" s="1" t="str">
        <f>IF(ISBLANK(Games!L536), "",IF(Q536=B536, C536, B536))</f>
        <v/>
      </c>
      <c r="T536" s="1" t="str">
        <f t="shared" si="59"/>
        <v>OAK</v>
      </c>
      <c r="U536" s="1" t="str">
        <f t="shared" si="60"/>
        <v>TEX</v>
      </c>
      <c r="V536" s="1">
        <f t="shared" si="61"/>
        <v>1410.609331202211</v>
      </c>
      <c r="W536" s="1">
        <f t="shared" si="62"/>
        <v>1534.4506247578865</v>
      </c>
    </row>
    <row r="537" spans="1:23" x14ac:dyDescent="0.45">
      <c r="A537" t="str">
        <f>Schedule!A537</f>
        <v>2024-05-07</v>
      </c>
      <c r="B537" t="str">
        <f>Schedule!B537</f>
        <v>CLE</v>
      </c>
      <c r="C537" t="str">
        <f>Schedule!C537</f>
        <v>DET</v>
      </c>
      <c r="D537">
        <f>Schedule!D537</f>
        <v>1503.8938502056101</v>
      </c>
      <c r="E537">
        <f>Schedule!E537</f>
        <v>1477.56939209144</v>
      </c>
      <c r="F537" cm="1">
        <f t="array" ref="F537">_xlfn.XLOOKUP(B537, $T$1:$T536, $V$1:$V536, D537, 0, -1)</f>
        <v>1503.8938502056101</v>
      </c>
      <c r="G537" cm="1">
        <f t="array" ref="G537">_xlfn.XLOOKUP(C537, $U$1:$U536, $W$1:$W536, E537, 0, -1)</f>
        <v>1495.7868779460348</v>
      </c>
      <c r="H537">
        <f>Schedule!F537</f>
        <v>4.7619047619047603E-2</v>
      </c>
      <c r="I537" t="str">
        <f>IF(ISBLANK(Games!D537), "", Games!D537)</f>
        <v/>
      </c>
      <c r="J537" t="str">
        <f>IF(ISBLANK(Games!E537), "", Games!E537)</f>
        <v/>
      </c>
      <c r="K537" t="str">
        <f>IF(ISBLANK(Games!D537), "",VLOOKUP(I537, 'Pitchers Pre-Season'!$B$2:$X$790, 23, FALSE))</f>
        <v/>
      </c>
      <c r="L537" t="str">
        <f>IF(ISBLANK(Games!E537), "",VLOOKUP(J537, 'Pitchers Pre-Season'!$B$2:$X$790, 23, FALSE))</f>
        <v/>
      </c>
      <c r="M537">
        <f>IF(ISBLANK(Games!D537), Calc!F537, F537+K537)</f>
        <v>1503.8938502056101</v>
      </c>
      <c r="N537">
        <f>IF(ISBLANK(Games!E537), Calc!G537, G537+L537)</f>
        <v>1495.7868779460348</v>
      </c>
      <c r="O537" s="1">
        <f t="shared" si="56"/>
        <v>0.53547427779678602</v>
      </c>
      <c r="P537" s="1">
        <f t="shared" si="57"/>
        <v>0.46452572220321403</v>
      </c>
      <c r="Q537" s="3" t="str">
        <f>Games!N537</f>
        <v/>
      </c>
      <c r="R537" s="1" t="str">
        <f t="shared" si="58"/>
        <v/>
      </c>
      <c r="S537" s="1" t="str">
        <f>IF(ISBLANK(Games!L537), "",IF(Q537=B537, C537, B537))</f>
        <v/>
      </c>
      <c r="T537" s="1" t="str">
        <f t="shared" si="59"/>
        <v>CLE</v>
      </c>
      <c r="U537" s="1" t="str">
        <f t="shared" si="60"/>
        <v>DET</v>
      </c>
      <c r="V537" s="1">
        <f t="shared" si="61"/>
        <v>1503.8938502056101</v>
      </c>
      <c r="W537" s="1">
        <f t="shared" si="62"/>
        <v>1495.7868779460348</v>
      </c>
    </row>
    <row r="538" spans="1:23" x14ac:dyDescent="0.45">
      <c r="A538" t="str">
        <f>Schedule!A538</f>
        <v>2024-05-07</v>
      </c>
      <c r="B538" t="str">
        <f>Schedule!B538</f>
        <v>CIN</v>
      </c>
      <c r="C538" t="str">
        <f>Schedule!C538</f>
        <v>ARI</v>
      </c>
      <c r="D538">
        <f>Schedule!D538</f>
        <v>1496.2510574284499</v>
      </c>
      <c r="E538">
        <f>Schedule!E538</f>
        <v>1517.8440011816001</v>
      </c>
      <c r="F538" cm="1">
        <f t="array" ref="F538">_xlfn.XLOOKUP(B538, $T$1:$T537, $V$1:$V537, D538, 0, -1)</f>
        <v>1493.1662146218293</v>
      </c>
      <c r="G538" cm="1">
        <f t="array" ref="G538">_xlfn.XLOOKUP(C538, $U$1:$U537, $W$1:$W537, E538, 0, -1)</f>
        <v>1515.1384034374826</v>
      </c>
      <c r="H538">
        <f>Schedule!F538</f>
        <v>-1.38888888888888E-2</v>
      </c>
      <c r="I538" t="str">
        <f>IF(ISBLANK(Games!D538), "", Games!D538)</f>
        <v/>
      </c>
      <c r="J538" t="str">
        <f>IF(ISBLANK(Games!E538), "", Games!E538)</f>
        <v/>
      </c>
      <c r="K538" t="str">
        <f>IF(ISBLANK(Games!D538), "",VLOOKUP(I538, 'Pitchers Pre-Season'!$B$2:$X$790, 23, FALSE))</f>
        <v/>
      </c>
      <c r="L538" t="str">
        <f>IF(ISBLANK(Games!E538), "",VLOOKUP(J538, 'Pitchers Pre-Season'!$B$2:$X$790, 23, FALSE))</f>
        <v/>
      </c>
      <c r="M538">
        <f>IF(ISBLANK(Games!D538), Calc!F538, F538+K538)</f>
        <v>1493.1662146218293</v>
      </c>
      <c r="N538">
        <f>IF(ISBLANK(Games!E538), Calc!G538, G538+L538)</f>
        <v>1515.1384034374826</v>
      </c>
      <c r="O538" s="1">
        <f t="shared" si="56"/>
        <v>0.46147712139200781</v>
      </c>
      <c r="P538" s="1">
        <f t="shared" si="57"/>
        <v>0.53852287860799208</v>
      </c>
      <c r="Q538" s="3" t="str">
        <f>Games!N538</f>
        <v/>
      </c>
      <c r="R538" s="1" t="str">
        <f t="shared" si="58"/>
        <v/>
      </c>
      <c r="S538" s="1" t="str">
        <f>IF(ISBLANK(Games!L538), "",IF(Q538=B538, C538, B538))</f>
        <v/>
      </c>
      <c r="T538" s="1" t="str">
        <f t="shared" si="59"/>
        <v>CIN</v>
      </c>
      <c r="U538" s="1" t="str">
        <f t="shared" si="60"/>
        <v>ARI</v>
      </c>
      <c r="V538" s="1">
        <f t="shared" si="61"/>
        <v>1493.1662146218293</v>
      </c>
      <c r="W538" s="1">
        <f t="shared" si="62"/>
        <v>1515.1384034374826</v>
      </c>
    </row>
    <row r="539" spans="1:23" x14ac:dyDescent="0.45">
      <c r="A539" t="str">
        <f>Schedule!A539</f>
        <v>2024-05-07</v>
      </c>
      <c r="B539" t="str">
        <f>Schedule!B539</f>
        <v>PIT</v>
      </c>
      <c r="C539" t="str">
        <f>Schedule!C539</f>
        <v>LAA</v>
      </c>
      <c r="D539">
        <f>Schedule!D539</f>
        <v>1468.3919248330999</v>
      </c>
      <c r="E539">
        <f>Schedule!E539</f>
        <v>1474.3085107648601</v>
      </c>
      <c r="F539" cm="1">
        <f t="array" ref="F539">_xlfn.XLOOKUP(B539, $T$1:$T538, $V$1:$V538, D539, 0, -1)</f>
        <v>1464.4120897083565</v>
      </c>
      <c r="G539" cm="1">
        <f t="array" ref="G539">_xlfn.XLOOKUP(C539, $U$1:$U538, $W$1:$W538, E539, 0, -1)</f>
        <v>1486.8682858001625</v>
      </c>
      <c r="H539">
        <f>Schedule!F539</f>
        <v>5.7971014492753603E-2</v>
      </c>
      <c r="I539" t="str">
        <f>IF(ISBLANK(Games!D539), "", Games!D539)</f>
        <v/>
      </c>
      <c r="J539" t="str">
        <f>IF(ISBLANK(Games!E539), "", Games!E539)</f>
        <v/>
      </c>
      <c r="K539" t="str">
        <f>IF(ISBLANK(Games!D539), "",VLOOKUP(I539, 'Pitchers Pre-Season'!$B$2:$X$790, 23, FALSE))</f>
        <v/>
      </c>
      <c r="L539" t="str">
        <f>IF(ISBLANK(Games!E539), "",VLOOKUP(J539, 'Pitchers Pre-Season'!$B$2:$X$790, 23, FALSE))</f>
        <v/>
      </c>
      <c r="M539">
        <f>IF(ISBLANK(Games!D539), Calc!F539, F539+K539)</f>
        <v>1464.4120897083565</v>
      </c>
      <c r="N539">
        <f>IF(ISBLANK(Games!E539), Calc!G539, G539+L539)</f>
        <v>1486.8682858001625</v>
      </c>
      <c r="O539" s="1">
        <f t="shared" si="56"/>
        <v>0.49671337046529862</v>
      </c>
      <c r="P539" s="1">
        <f t="shared" si="57"/>
        <v>0.50328662953470127</v>
      </c>
      <c r="Q539" s="3" t="str">
        <f>Games!N539</f>
        <v/>
      </c>
      <c r="R539" s="1" t="str">
        <f t="shared" si="58"/>
        <v/>
      </c>
      <c r="S539" s="1" t="str">
        <f>IF(ISBLANK(Games!L539), "",IF(Q539=B539, C539, B539))</f>
        <v/>
      </c>
      <c r="T539" s="1" t="str">
        <f t="shared" si="59"/>
        <v>PIT</v>
      </c>
      <c r="U539" s="1" t="str">
        <f t="shared" si="60"/>
        <v>LAA</v>
      </c>
      <c r="V539" s="1">
        <f t="shared" si="61"/>
        <v>1464.4120897083565</v>
      </c>
      <c r="W539" s="1">
        <f t="shared" si="62"/>
        <v>1486.8682858001625</v>
      </c>
    </row>
    <row r="540" spans="1:23" x14ac:dyDescent="0.45">
      <c r="A540" t="str">
        <f>Schedule!A540</f>
        <v>2024-05-07</v>
      </c>
      <c r="B540" t="str">
        <f>Schedule!B540</f>
        <v>PHI</v>
      </c>
      <c r="C540" t="str">
        <f>Schedule!C540</f>
        <v>TOR</v>
      </c>
      <c r="D540">
        <f>Schedule!D540</f>
        <v>1537.03223861109</v>
      </c>
      <c r="E540">
        <f>Schedule!E540</f>
        <v>1536.86484917293</v>
      </c>
      <c r="F540" cm="1">
        <f t="array" ref="F540">_xlfn.XLOOKUP(B540, $T$1:$T539, $V$1:$V539, D540, 0, -1)</f>
        <v>1516.0751994709906</v>
      </c>
      <c r="G540" cm="1">
        <f t="array" ref="G540">_xlfn.XLOOKUP(C540, $U$1:$U539, $W$1:$W539, E540, 0, -1)</f>
        <v>1549.5770225833428</v>
      </c>
      <c r="H540">
        <f>Schedule!F540</f>
        <v>8.4745762711864403E-2</v>
      </c>
      <c r="I540" t="str">
        <f>IF(ISBLANK(Games!D540), "", Games!D540)</f>
        <v/>
      </c>
      <c r="J540" t="str">
        <f>IF(ISBLANK(Games!E540), "", Games!E540)</f>
        <v/>
      </c>
      <c r="K540" t="str">
        <f>IF(ISBLANK(Games!D540), "",VLOOKUP(I540, 'Pitchers Pre-Season'!$B$2:$X$790, 23, FALSE))</f>
        <v/>
      </c>
      <c r="L540" t="str">
        <f>IF(ISBLANK(Games!E540), "",VLOOKUP(J540, 'Pitchers Pre-Season'!$B$2:$X$790, 23, FALSE))</f>
        <v/>
      </c>
      <c r="M540">
        <f>IF(ISBLANK(Games!D540), Calc!F540, F540+K540)</f>
        <v>1516.0751994709906</v>
      </c>
      <c r="N540">
        <f>IF(ISBLANK(Games!E540), Calc!G540, G540+L540)</f>
        <v>1549.5770225833428</v>
      </c>
      <c r="O540" s="1">
        <f t="shared" si="56"/>
        <v>0.49430875635844429</v>
      </c>
      <c r="P540" s="1">
        <f t="shared" si="57"/>
        <v>0.50569124364155571</v>
      </c>
      <c r="Q540" s="3" t="str">
        <f>Games!N540</f>
        <v/>
      </c>
      <c r="R540" s="1" t="str">
        <f t="shared" si="58"/>
        <v/>
      </c>
      <c r="S540" s="1" t="str">
        <f>IF(ISBLANK(Games!L540), "",IF(Q540=B540, C540, B540))</f>
        <v/>
      </c>
      <c r="T540" s="1" t="str">
        <f t="shared" si="59"/>
        <v>PHI</v>
      </c>
      <c r="U540" s="1" t="str">
        <f t="shared" si="60"/>
        <v>TOR</v>
      </c>
      <c r="V540" s="1">
        <f t="shared" si="61"/>
        <v>1516.0751994709906</v>
      </c>
      <c r="W540" s="1">
        <f t="shared" si="62"/>
        <v>1549.5770225833428</v>
      </c>
    </row>
    <row r="541" spans="1:23" x14ac:dyDescent="0.45">
      <c r="A541" t="str">
        <f>Schedule!A541</f>
        <v>2024-05-07</v>
      </c>
      <c r="B541" t="str">
        <f>Schedule!B541</f>
        <v>WAS</v>
      </c>
      <c r="C541" t="str">
        <f>Schedule!C541</f>
        <v>BAL</v>
      </c>
      <c r="D541">
        <f>Schedule!D541</f>
        <v>1422.7330514932301</v>
      </c>
      <c r="E541">
        <f>Schedule!E541</f>
        <v>1535.1075395159701</v>
      </c>
      <c r="F541" cm="1">
        <f t="array" ref="F541">_xlfn.XLOOKUP(B541, $T$1:$T540, $V$1:$V540, D541, 0, -1)</f>
        <v>1419.5380932200808</v>
      </c>
      <c r="G541" cm="1">
        <f t="array" ref="G541">_xlfn.XLOOKUP(C541, $U$1:$U540, $W$1:$W540, E541, 0, -1)</f>
        <v>1539.0873746407135</v>
      </c>
      <c r="H541">
        <f>Schedule!F541</f>
        <v>-4.76190476190477E-2</v>
      </c>
      <c r="I541" t="str">
        <f>IF(ISBLANK(Games!D541), "", Games!D541)</f>
        <v/>
      </c>
      <c r="J541" t="str">
        <f>IF(ISBLANK(Games!E541), "", Games!E541)</f>
        <v/>
      </c>
      <c r="K541" t="str">
        <f>IF(ISBLANK(Games!D541), "",VLOOKUP(I541, 'Pitchers Pre-Season'!$B$2:$X$790, 23, FALSE))</f>
        <v/>
      </c>
      <c r="L541" t="str">
        <f>IF(ISBLANK(Games!E541), "",VLOOKUP(J541, 'Pitchers Pre-Season'!$B$2:$X$790, 23, FALSE))</f>
        <v/>
      </c>
      <c r="M541">
        <f>IF(ISBLANK(Games!D541), Calc!F541, F541+K541)</f>
        <v>1419.5380932200808</v>
      </c>
      <c r="N541">
        <f>IF(ISBLANK(Games!E541), Calc!G541, G541+L541)</f>
        <v>1539.0873746407135</v>
      </c>
      <c r="O541" s="1">
        <f t="shared" si="56"/>
        <v>0.31062832087213277</v>
      </c>
      <c r="P541" s="1">
        <f t="shared" si="57"/>
        <v>0.68937167912786723</v>
      </c>
      <c r="Q541" s="3" t="str">
        <f>Games!N541</f>
        <v/>
      </c>
      <c r="R541" s="1" t="str">
        <f t="shared" si="58"/>
        <v/>
      </c>
      <c r="S541" s="1" t="str">
        <f>IF(ISBLANK(Games!L541), "",IF(Q541=B541, C541, B541))</f>
        <v/>
      </c>
      <c r="T541" s="1" t="str">
        <f t="shared" si="59"/>
        <v>WAS</v>
      </c>
      <c r="U541" s="1" t="str">
        <f t="shared" si="60"/>
        <v>BAL</v>
      </c>
      <c r="V541" s="1">
        <f t="shared" si="61"/>
        <v>1419.5380932200808</v>
      </c>
      <c r="W541" s="1">
        <f t="shared" si="62"/>
        <v>1539.0873746407135</v>
      </c>
    </row>
    <row r="542" spans="1:23" x14ac:dyDescent="0.45">
      <c r="A542" t="str">
        <f>Schedule!A542</f>
        <v>2024-05-07</v>
      </c>
      <c r="B542" t="str">
        <f>Schedule!B542</f>
        <v>TBR</v>
      </c>
      <c r="C542" t="str">
        <f>Schedule!C542</f>
        <v>CHW</v>
      </c>
      <c r="D542">
        <f>Schedule!D542</f>
        <v>1537.2568075547799</v>
      </c>
      <c r="E542">
        <f>Schedule!E542</f>
        <v>1433.33420073452</v>
      </c>
      <c r="F542" cm="1">
        <f t="array" ref="F542">_xlfn.XLOOKUP(B542, $T$1:$T541, $V$1:$V541, D542, 0, -1)</f>
        <v>1528.0229512954211</v>
      </c>
      <c r="G542" cm="1">
        <f t="array" ref="G542">_xlfn.XLOOKUP(C542, $U$1:$U541, $W$1:$W541, E542, 0, -1)</f>
        <v>1425.4820043556863</v>
      </c>
      <c r="H542">
        <f>Schedule!F542</f>
        <v>0.124324324324324</v>
      </c>
      <c r="I542" t="str">
        <f>IF(ISBLANK(Games!D542), "", Games!D542)</f>
        <v/>
      </c>
      <c r="J542" t="str">
        <f>IF(ISBLANK(Games!E542), "", Games!E542)</f>
        <v/>
      </c>
      <c r="K542" t="str">
        <f>IF(ISBLANK(Games!D542), "",VLOOKUP(I542, 'Pitchers Pre-Season'!$B$2:$X$790, 23, FALSE))</f>
        <v/>
      </c>
      <c r="L542" t="str">
        <f>IF(ISBLANK(Games!E542), "",VLOOKUP(J542, 'Pitchers Pre-Season'!$B$2:$X$790, 23, FALSE))</f>
        <v/>
      </c>
      <c r="M542">
        <f>IF(ISBLANK(Games!D542), Calc!F542, F542+K542)</f>
        <v>1528.0229512954211</v>
      </c>
      <c r="N542">
        <f>IF(ISBLANK(Games!E542), Calc!G542, G542+L542)</f>
        <v>1425.4820043556863</v>
      </c>
      <c r="O542" s="1">
        <f t="shared" si="56"/>
        <v>0.70558997631246212</v>
      </c>
      <c r="P542" s="1">
        <f t="shared" si="57"/>
        <v>0.29441002368753777</v>
      </c>
      <c r="Q542" s="3" t="str">
        <f>Games!N542</f>
        <v/>
      </c>
      <c r="R542" s="1" t="str">
        <f t="shared" si="58"/>
        <v/>
      </c>
      <c r="S542" s="1" t="str">
        <f>IF(ISBLANK(Games!L542), "",IF(Q542=B542, C542, B542))</f>
        <v/>
      </c>
      <c r="T542" s="1" t="str">
        <f t="shared" si="59"/>
        <v>TBR</v>
      </c>
      <c r="U542" s="1" t="str">
        <f t="shared" si="60"/>
        <v>CHW</v>
      </c>
      <c r="V542" s="1">
        <f t="shared" si="61"/>
        <v>1528.0229512954211</v>
      </c>
      <c r="W542" s="1">
        <f t="shared" si="62"/>
        <v>1425.4820043556863</v>
      </c>
    </row>
    <row r="543" spans="1:23" x14ac:dyDescent="0.45">
      <c r="A543" t="str">
        <f>Schedule!A543</f>
        <v>2024-05-07</v>
      </c>
      <c r="B543" t="str">
        <f>Schedule!B543</f>
        <v>NYY</v>
      </c>
      <c r="C543" t="str">
        <f>Schedule!C543</f>
        <v>HOU</v>
      </c>
      <c r="D543">
        <f>Schedule!D543</f>
        <v>1539.4562396036399</v>
      </c>
      <c r="E543">
        <f>Schedule!E543</f>
        <v>1559.22207084247</v>
      </c>
      <c r="F543" cm="1">
        <f t="array" ref="F543">_xlfn.XLOOKUP(B543, $T$1:$T542, $V$1:$V542, D543, 0, -1)</f>
        <v>1533.7203518335739</v>
      </c>
      <c r="G543" cm="1">
        <f t="array" ref="G543">_xlfn.XLOOKUP(C543, $U$1:$U542, $W$1:$W542, E543, 0, -1)</f>
        <v>1554.1885466658973</v>
      </c>
      <c r="H543">
        <f>Schedule!F543</f>
        <v>9.3922651933701695E-2</v>
      </c>
      <c r="I543" t="str">
        <f>IF(ISBLANK(Games!D543), "", Games!D543)</f>
        <v/>
      </c>
      <c r="J543" t="str">
        <f>IF(ISBLANK(Games!E543), "", Games!E543)</f>
        <v/>
      </c>
      <c r="K543" t="str">
        <f>IF(ISBLANK(Games!D543), "",VLOOKUP(I543, 'Pitchers Pre-Season'!$B$2:$X$790, 23, FALSE))</f>
        <v/>
      </c>
      <c r="L543" t="str">
        <f>IF(ISBLANK(Games!E543), "",VLOOKUP(J543, 'Pitchers Pre-Season'!$B$2:$X$790, 23, FALSE))</f>
        <v/>
      </c>
      <c r="M543">
        <f>IF(ISBLANK(Games!D543), Calc!F543, F543+K543)</f>
        <v>1533.7203518335739</v>
      </c>
      <c r="N543">
        <f>IF(ISBLANK(Games!E543), Calc!G543, G543+L543)</f>
        <v>1554.1885466658973</v>
      </c>
      <c r="O543" s="1">
        <f t="shared" si="56"/>
        <v>0.51753925578218118</v>
      </c>
      <c r="P543" s="1">
        <f t="shared" si="57"/>
        <v>0.48246074421781882</v>
      </c>
      <c r="Q543" s="3" t="str">
        <f>Games!N543</f>
        <v/>
      </c>
      <c r="R543" s="1" t="str">
        <f t="shared" si="58"/>
        <v/>
      </c>
      <c r="S543" s="1" t="str">
        <f>IF(ISBLANK(Games!L543), "",IF(Q543=B543, C543, B543))</f>
        <v/>
      </c>
      <c r="T543" s="1" t="str">
        <f t="shared" si="59"/>
        <v>NYY</v>
      </c>
      <c r="U543" s="1" t="str">
        <f t="shared" si="60"/>
        <v>HOU</v>
      </c>
      <c r="V543" s="1">
        <f t="shared" si="61"/>
        <v>1533.7203518335739</v>
      </c>
      <c r="W543" s="1">
        <f t="shared" si="62"/>
        <v>1554.1885466658973</v>
      </c>
    </row>
    <row r="544" spans="1:23" x14ac:dyDescent="0.45">
      <c r="A544" t="str">
        <f>Schedule!A544</f>
        <v>2024-05-07</v>
      </c>
      <c r="B544" t="str">
        <f>Schedule!B544</f>
        <v>ATL</v>
      </c>
      <c r="C544" t="str">
        <f>Schedule!C544</f>
        <v>BOS</v>
      </c>
      <c r="D544">
        <f>Schedule!D544</f>
        <v>1590.545270505</v>
      </c>
      <c r="E544">
        <f>Schedule!E544</f>
        <v>1500.26839934439</v>
      </c>
      <c r="F544" cm="1">
        <f t="array" ref="F544">_xlfn.XLOOKUP(B544, $T$1:$T543, $V$1:$V543, D544, 0, -1)</f>
        <v>1593.2508682491175</v>
      </c>
      <c r="G544" cm="1">
        <f t="array" ref="G544">_xlfn.XLOOKUP(C544, $U$1:$U543, $W$1:$W543, E544, 0, -1)</f>
        <v>1518.233689676287</v>
      </c>
      <c r="H544">
        <f>Schedule!F544</f>
        <v>4.3902439024390297E-2</v>
      </c>
      <c r="I544" t="str">
        <f>IF(ISBLANK(Games!D544), "", Games!D544)</f>
        <v/>
      </c>
      <c r="J544" t="str">
        <f>IF(ISBLANK(Games!E544), "", Games!E544)</f>
        <v/>
      </c>
      <c r="K544" t="str">
        <f>IF(ISBLANK(Games!D544), "",VLOOKUP(I544, 'Pitchers Pre-Season'!$B$2:$X$790, 23, FALSE))</f>
        <v/>
      </c>
      <c r="L544" t="str">
        <f>IF(ISBLANK(Games!E544), "",VLOOKUP(J544, 'Pitchers Pre-Season'!$B$2:$X$790, 23, FALSE))</f>
        <v/>
      </c>
      <c r="M544">
        <f>IF(ISBLANK(Games!D544), Calc!F544, F544+K544)</f>
        <v>1593.2508682491175</v>
      </c>
      <c r="N544">
        <f>IF(ISBLANK(Games!E544), Calc!G544, G544+L544)</f>
        <v>1518.233689676287</v>
      </c>
      <c r="O544" s="1">
        <f t="shared" si="56"/>
        <v>0.62826264785740704</v>
      </c>
      <c r="P544" s="1">
        <f t="shared" si="57"/>
        <v>0.37173735214259301</v>
      </c>
      <c r="Q544" s="3" t="str">
        <f>Games!N544</f>
        <v/>
      </c>
      <c r="R544" s="1" t="str">
        <f t="shared" si="58"/>
        <v/>
      </c>
      <c r="S544" s="1" t="str">
        <f>IF(ISBLANK(Games!L544), "",IF(Q544=B544, C544, B544))</f>
        <v/>
      </c>
      <c r="T544" s="1" t="str">
        <f t="shared" si="59"/>
        <v>ATL</v>
      </c>
      <c r="U544" s="1" t="str">
        <f t="shared" si="60"/>
        <v>BOS</v>
      </c>
      <c r="V544" s="1">
        <f t="shared" si="61"/>
        <v>1593.2508682491175</v>
      </c>
      <c r="W544" s="1">
        <f t="shared" si="62"/>
        <v>1518.233689676287</v>
      </c>
    </row>
    <row r="545" spans="1:23" x14ac:dyDescent="0.45">
      <c r="A545" t="str">
        <f>Schedule!A545</f>
        <v>2024-05-07</v>
      </c>
      <c r="B545" t="str">
        <f>Schedule!B545</f>
        <v>CHC</v>
      </c>
      <c r="C545" t="str">
        <f>Schedule!C545</f>
        <v>SDP</v>
      </c>
      <c r="D545">
        <f>Schedule!D545</f>
        <v>1514.0316812078199</v>
      </c>
      <c r="E545">
        <f>Schedule!E545</f>
        <v>1513.7838452168801</v>
      </c>
      <c r="F545" cm="1">
        <f t="array" ref="F545">_xlfn.XLOOKUP(B545, $T$1:$T544, $V$1:$V544, D545, 0, -1)</f>
        <v>1529.9566441509314</v>
      </c>
      <c r="G545" cm="1">
        <f t="array" ref="G545">_xlfn.XLOOKUP(C545, $U$1:$U544, $W$1:$W544, E545, 0, -1)</f>
        <v>1514.2912987524817</v>
      </c>
      <c r="H545">
        <f>Schedule!F545</f>
        <v>4.4585987261146598E-2</v>
      </c>
      <c r="I545" t="str">
        <f>IF(ISBLANK(Games!D545), "", Games!D545)</f>
        <v/>
      </c>
      <c r="J545" t="str">
        <f>IF(ISBLANK(Games!E545), "", Games!E545)</f>
        <v/>
      </c>
      <c r="K545" t="str">
        <f>IF(ISBLANK(Games!D545), "",VLOOKUP(I545, 'Pitchers Pre-Season'!$B$2:$X$790, 23, FALSE))</f>
        <v/>
      </c>
      <c r="L545" t="str">
        <f>IF(ISBLANK(Games!E545), "",VLOOKUP(J545, 'Pitchers Pre-Season'!$B$2:$X$790, 23, FALSE))</f>
        <v/>
      </c>
      <c r="M545">
        <f>IF(ISBLANK(Games!D545), Calc!F545, F545+K545)</f>
        <v>1529.9566441509314</v>
      </c>
      <c r="N545">
        <f>IF(ISBLANK(Games!E545), Calc!G545, G545+L545)</f>
        <v>1514.2912987524817</v>
      </c>
      <c r="O545" s="1">
        <f t="shared" si="56"/>
        <v>0.54482197301719393</v>
      </c>
      <c r="P545" s="1">
        <f t="shared" si="57"/>
        <v>0.45517802698280613</v>
      </c>
      <c r="Q545" s="3" t="str">
        <f>Games!N545</f>
        <v/>
      </c>
      <c r="R545" s="1" t="str">
        <f t="shared" si="58"/>
        <v/>
      </c>
      <c r="S545" s="1" t="str">
        <f>IF(ISBLANK(Games!L545), "",IF(Q545=B545, C545, B545))</f>
        <v/>
      </c>
      <c r="T545" s="1" t="str">
        <f t="shared" si="59"/>
        <v>CHC</v>
      </c>
      <c r="U545" s="1" t="str">
        <f t="shared" si="60"/>
        <v>SDP</v>
      </c>
      <c r="V545" s="1">
        <f t="shared" si="61"/>
        <v>1529.9566441509314</v>
      </c>
      <c r="W545" s="1">
        <f t="shared" si="62"/>
        <v>1514.2912987524817</v>
      </c>
    </row>
    <row r="546" spans="1:23" x14ac:dyDescent="0.45">
      <c r="A546" t="str">
        <f>Schedule!A546</f>
        <v>2024-05-07</v>
      </c>
      <c r="B546" t="str">
        <f>Schedule!B546</f>
        <v>MIN</v>
      </c>
      <c r="C546" t="str">
        <f>Schedule!C546</f>
        <v>SEA</v>
      </c>
      <c r="D546">
        <f>Schedule!D546</f>
        <v>1535.44519643647</v>
      </c>
      <c r="E546">
        <f>Schedule!E546</f>
        <v>1526.2027098211199</v>
      </c>
      <c r="F546" cm="1">
        <f t="array" ref="F546">_xlfn.XLOOKUP(B546, $T$1:$T545, $V$1:$V545, D546, 0, -1)</f>
        <v>1529.2726034226744</v>
      </c>
      <c r="G546" cm="1">
        <f t="array" ref="G546">_xlfn.XLOOKUP(C546, $U$1:$U545, $W$1:$W545, E546, 0, -1)</f>
        <v>1521.2700100017432</v>
      </c>
      <c r="H546">
        <f>Schedule!F546</f>
        <v>0.12727272727272701</v>
      </c>
      <c r="I546" t="str">
        <f>IF(ISBLANK(Games!D546), "", Games!D546)</f>
        <v/>
      </c>
      <c r="J546" t="str">
        <f>IF(ISBLANK(Games!E546), "", Games!E546)</f>
        <v/>
      </c>
      <c r="K546" t="str">
        <f>IF(ISBLANK(Games!D546), "",VLOOKUP(I546, 'Pitchers Pre-Season'!$B$2:$X$790, 23, FALSE))</f>
        <v/>
      </c>
      <c r="L546" t="str">
        <f>IF(ISBLANK(Games!E546), "",VLOOKUP(J546, 'Pitchers Pre-Season'!$B$2:$X$790, 23, FALSE))</f>
        <v/>
      </c>
      <c r="M546">
        <f>IF(ISBLANK(Games!D546), Calc!F546, F546+K546)</f>
        <v>1529.2726034226744</v>
      </c>
      <c r="N546">
        <f>IF(ISBLANK(Games!E546), Calc!G546, G546+L546)</f>
        <v>1521.2700100017432</v>
      </c>
      <c r="O546" s="1">
        <f t="shared" si="56"/>
        <v>0.57515098510815643</v>
      </c>
      <c r="P546" s="1">
        <f t="shared" si="57"/>
        <v>0.42484901489184346</v>
      </c>
      <c r="Q546" s="3" t="str">
        <f>Games!N546</f>
        <v/>
      </c>
      <c r="R546" s="1" t="str">
        <f t="shared" si="58"/>
        <v/>
      </c>
      <c r="S546" s="1" t="str">
        <f>IF(ISBLANK(Games!L546), "",IF(Q546=B546, C546, B546))</f>
        <v/>
      </c>
      <c r="T546" s="1" t="str">
        <f t="shared" si="59"/>
        <v>MIN</v>
      </c>
      <c r="U546" s="1" t="str">
        <f t="shared" si="60"/>
        <v>SEA</v>
      </c>
      <c r="V546" s="1">
        <f t="shared" si="61"/>
        <v>1529.2726034226744</v>
      </c>
      <c r="W546" s="1">
        <f t="shared" si="62"/>
        <v>1521.2700100017432</v>
      </c>
    </row>
    <row r="547" spans="1:23" x14ac:dyDescent="0.45">
      <c r="A547" t="str">
        <f>Schedule!A547</f>
        <v>2024-05-07</v>
      </c>
      <c r="B547" t="str">
        <f>Schedule!B547</f>
        <v>KCR</v>
      </c>
      <c r="C547" t="str">
        <f>Schedule!C547</f>
        <v>MIL</v>
      </c>
      <c r="D547">
        <f>Schedule!D547</f>
        <v>1455.5883504191299</v>
      </c>
      <c r="E547">
        <f>Schedule!E547</f>
        <v>1511.74507850229</v>
      </c>
      <c r="F547" cm="1">
        <f t="array" ref="F547">_xlfn.XLOOKUP(B547, $T$1:$T546, $V$1:$V546, D547, 0, -1)</f>
        <v>1459.3647323881944</v>
      </c>
      <c r="G547" cm="1">
        <f t="array" ref="G547">_xlfn.XLOOKUP(C547, $U$1:$U546, $W$1:$W546, E547, 0, -1)</f>
        <v>1527.5334034496079</v>
      </c>
      <c r="H547">
        <f>Schedule!F547</f>
        <v>0.19008264462809901</v>
      </c>
      <c r="I547" t="str">
        <f>IF(ISBLANK(Games!D547), "", Games!D547)</f>
        <v/>
      </c>
      <c r="J547" t="str">
        <f>IF(ISBLANK(Games!E547), "", Games!E547)</f>
        <v/>
      </c>
      <c r="K547" t="str">
        <f>IF(ISBLANK(Games!D547), "",VLOOKUP(I547, 'Pitchers Pre-Season'!$B$2:$X$790, 23, FALSE))</f>
        <v/>
      </c>
      <c r="L547" t="str">
        <f>IF(ISBLANK(Games!E547), "",VLOOKUP(J547, 'Pitchers Pre-Season'!$B$2:$X$790, 23, FALSE))</f>
        <v/>
      </c>
      <c r="M547">
        <f>IF(ISBLANK(Games!D547), Calc!F547, F547+K547)</f>
        <v>1459.3647323881944</v>
      </c>
      <c r="N547">
        <f>IF(ISBLANK(Games!E547), Calc!G547, G547+L547)</f>
        <v>1527.5334034496079</v>
      </c>
      <c r="O547" s="1">
        <f t="shared" si="56"/>
        <v>0.49817849971752204</v>
      </c>
      <c r="P547" s="1">
        <f t="shared" si="57"/>
        <v>0.50182150028247796</v>
      </c>
      <c r="Q547" s="3" t="str">
        <f>Games!N547</f>
        <v/>
      </c>
      <c r="R547" s="1" t="str">
        <f t="shared" si="58"/>
        <v/>
      </c>
      <c r="S547" s="1" t="str">
        <f>IF(ISBLANK(Games!L547), "",IF(Q547=B547, C547, B547))</f>
        <v/>
      </c>
      <c r="T547" s="1" t="str">
        <f t="shared" si="59"/>
        <v>KCR</v>
      </c>
      <c r="U547" s="1" t="str">
        <f t="shared" si="60"/>
        <v>MIL</v>
      </c>
      <c r="V547" s="1">
        <f t="shared" si="61"/>
        <v>1459.3647323881944</v>
      </c>
      <c r="W547" s="1">
        <f t="shared" si="62"/>
        <v>1527.5334034496079</v>
      </c>
    </row>
    <row r="548" spans="1:23" x14ac:dyDescent="0.45">
      <c r="A548" t="str">
        <f>Schedule!A548</f>
        <v>2024-05-07</v>
      </c>
      <c r="B548" t="str">
        <f>Schedule!B548</f>
        <v>STL</v>
      </c>
      <c r="C548" t="str">
        <f>Schedule!C548</f>
        <v>NYM</v>
      </c>
      <c r="D548">
        <f>Schedule!D548</f>
        <v>1506.4629567151301</v>
      </c>
      <c r="E548">
        <f>Schedule!E548</f>
        <v>1505.1761432511801</v>
      </c>
      <c r="F548" cm="1">
        <f t="array" ref="F548">_xlfn.XLOOKUP(B548, $T$1:$T547, $V$1:$V547, D548, 0, -1)</f>
        <v>1510.540426333587</v>
      </c>
      <c r="G548" cm="1">
        <f t="array" ref="G548">_xlfn.XLOOKUP(C548, $U$1:$U547, $W$1:$W547, E548, 0, -1)</f>
        <v>1510.288270753422</v>
      </c>
      <c r="H548">
        <f>Schedule!F548</f>
        <v>7.3170731707316999E-2</v>
      </c>
      <c r="I548" t="str">
        <f>IF(ISBLANK(Games!D548), "", Games!D548)</f>
        <v/>
      </c>
      <c r="J548" t="str">
        <f>IF(ISBLANK(Games!E548), "", Games!E548)</f>
        <v/>
      </c>
      <c r="K548" t="str">
        <f>IF(ISBLANK(Games!D548), "",VLOOKUP(I548, 'Pitchers Pre-Season'!$B$2:$X$790, 23, FALSE))</f>
        <v/>
      </c>
      <c r="L548" t="str">
        <f>IF(ISBLANK(Games!E548), "",VLOOKUP(J548, 'Pitchers Pre-Season'!$B$2:$X$790, 23, FALSE))</f>
        <v/>
      </c>
      <c r="M548">
        <f>IF(ISBLANK(Games!D548), Calc!F548, F548+K548)</f>
        <v>1510.540426333587</v>
      </c>
      <c r="N548">
        <f>IF(ISBLANK(Games!E548), Calc!G548, G548+L548)</f>
        <v>1510.288270753422</v>
      </c>
      <c r="O548" s="1">
        <f t="shared" si="56"/>
        <v>0.53694824683994691</v>
      </c>
      <c r="P548" s="1">
        <f t="shared" si="57"/>
        <v>0.46305175316005298</v>
      </c>
      <c r="Q548" s="3" t="str">
        <f>Games!N548</f>
        <v/>
      </c>
      <c r="R548" s="1" t="str">
        <f t="shared" si="58"/>
        <v/>
      </c>
      <c r="S548" s="1" t="str">
        <f>IF(ISBLANK(Games!L548), "",IF(Q548=B548, C548, B548))</f>
        <v/>
      </c>
      <c r="T548" s="1" t="str">
        <f t="shared" si="59"/>
        <v>STL</v>
      </c>
      <c r="U548" s="1" t="str">
        <f t="shared" si="60"/>
        <v>NYM</v>
      </c>
      <c r="V548" s="1">
        <f t="shared" si="61"/>
        <v>1510.540426333587</v>
      </c>
      <c r="W548" s="1">
        <f t="shared" si="62"/>
        <v>1510.288270753422</v>
      </c>
    </row>
    <row r="549" spans="1:23" x14ac:dyDescent="0.45">
      <c r="A549" t="str">
        <f>Schedule!A549</f>
        <v>2024-05-07</v>
      </c>
      <c r="B549" t="str">
        <f>Schedule!B549</f>
        <v>COL</v>
      </c>
      <c r="C549" t="str">
        <f>Schedule!C549</f>
        <v>SFG</v>
      </c>
      <c r="D549">
        <f>Schedule!D549</f>
        <v>1418.47649220432</v>
      </c>
      <c r="E549">
        <f>Schedule!E549</f>
        <v>1501.1235706124401</v>
      </c>
      <c r="F549" cm="1">
        <f t="array" ref="F549">_xlfn.XLOOKUP(B549, $T$1:$T548, $V$1:$V548, D549, 0, -1)</f>
        <v>1423.0710497477428</v>
      </c>
      <c r="G549" cm="1">
        <f t="array" ref="G549">_xlfn.XLOOKUP(C549, $U$1:$U548, $W$1:$W548, E549, 0, -1)</f>
        <v>1491.6063482058917</v>
      </c>
      <c r="H549">
        <f>Schedule!F549</f>
        <v>0.22834645669291301</v>
      </c>
      <c r="I549" t="str">
        <f>IF(ISBLANK(Games!D549), "", Games!D549)</f>
        <v/>
      </c>
      <c r="J549" t="str">
        <f>IF(ISBLANK(Games!E549), "", Games!E549)</f>
        <v/>
      </c>
      <c r="K549" t="str">
        <f>IF(ISBLANK(Games!D549), "",VLOOKUP(I549, 'Pitchers Pre-Season'!$B$2:$X$790, 23, FALSE))</f>
        <v/>
      </c>
      <c r="L549" t="str">
        <f>IF(ISBLANK(Games!E549), "",VLOOKUP(J549, 'Pitchers Pre-Season'!$B$2:$X$790, 23, FALSE))</f>
        <v/>
      </c>
      <c r="M549">
        <f>IF(ISBLANK(Games!D549), Calc!F549, F549+K549)</f>
        <v>1423.0710497477428</v>
      </c>
      <c r="N549">
        <f>IF(ISBLANK(Games!E549), Calc!G549, G549+L549)</f>
        <v>1491.6063482058917</v>
      </c>
      <c r="O549" s="1">
        <f t="shared" si="56"/>
        <v>0.51680269184459049</v>
      </c>
      <c r="P549" s="1">
        <f t="shared" si="57"/>
        <v>0.48319730815540951</v>
      </c>
      <c r="Q549" s="3" t="str">
        <f>Games!N549</f>
        <v/>
      </c>
      <c r="R549" s="1" t="str">
        <f t="shared" si="58"/>
        <v/>
      </c>
      <c r="S549" s="1" t="str">
        <f>IF(ISBLANK(Games!L549), "",IF(Q549=B549, C549, B549))</f>
        <v/>
      </c>
      <c r="T549" s="1" t="str">
        <f t="shared" si="59"/>
        <v>COL</v>
      </c>
      <c r="U549" s="1" t="str">
        <f t="shared" si="60"/>
        <v>SFG</v>
      </c>
      <c r="V549" s="1">
        <f t="shared" si="61"/>
        <v>1423.0710497477428</v>
      </c>
      <c r="W549" s="1">
        <f t="shared" si="62"/>
        <v>1491.6063482058917</v>
      </c>
    </row>
    <row r="550" spans="1:23" x14ac:dyDescent="0.45">
      <c r="A550" t="str">
        <f>Schedule!A550</f>
        <v>2024-05-07</v>
      </c>
      <c r="B550" t="str">
        <f>Schedule!B550</f>
        <v>LAD</v>
      </c>
      <c r="C550" t="str">
        <f>Schedule!C550</f>
        <v>MIA</v>
      </c>
      <c r="D550">
        <f>Schedule!D550</f>
        <v>1588.6730971234199</v>
      </c>
      <c r="E550">
        <f>Schedule!E550</f>
        <v>1488.4482383178499</v>
      </c>
      <c r="F550" cm="1">
        <f t="array" ref="F550">_xlfn.XLOOKUP(B550, $T$1:$T549, $V$1:$V549, D550, 0, -1)</f>
        <v>1596.6514930600529</v>
      </c>
      <c r="G550" cm="1">
        <f t="array" ref="G550">_xlfn.XLOOKUP(C550, $U$1:$U549, $W$1:$W549, E550, 0, -1)</f>
        <v>1484.370768699393</v>
      </c>
      <c r="H550">
        <f>Schedule!F550</f>
        <v>4.2654028436019002E-2</v>
      </c>
      <c r="I550" t="str">
        <f>IF(ISBLANK(Games!D550), "", Games!D550)</f>
        <v/>
      </c>
      <c r="J550" t="str">
        <f>IF(ISBLANK(Games!E550), "", Games!E550)</f>
        <v/>
      </c>
      <c r="K550" t="str">
        <f>IF(ISBLANK(Games!D550), "",VLOOKUP(I550, 'Pitchers Pre-Season'!$B$2:$X$790, 23, FALSE))</f>
        <v/>
      </c>
      <c r="L550" t="str">
        <f>IF(ISBLANK(Games!E550), "",VLOOKUP(J550, 'Pitchers Pre-Season'!$B$2:$X$790, 23, FALSE))</f>
        <v/>
      </c>
      <c r="M550">
        <f>IF(ISBLANK(Games!D550), Calc!F550, F550+K550)</f>
        <v>1596.6514930600529</v>
      </c>
      <c r="N550">
        <f>IF(ISBLANK(Games!E550), Calc!G550, G550+L550)</f>
        <v>1484.370768699393</v>
      </c>
      <c r="O550" s="1">
        <f t="shared" si="56"/>
        <v>0.6775121870305153</v>
      </c>
      <c r="P550" s="1">
        <f t="shared" si="57"/>
        <v>0.32248781296948487</v>
      </c>
      <c r="Q550" s="3" t="str">
        <f>Games!N550</f>
        <v/>
      </c>
      <c r="R550" s="1" t="str">
        <f t="shared" si="58"/>
        <v/>
      </c>
      <c r="S550" s="1" t="str">
        <f>IF(ISBLANK(Games!L550), "",IF(Q550=B550, C550, B550))</f>
        <v/>
      </c>
      <c r="T550" s="1" t="str">
        <f t="shared" si="59"/>
        <v>LAD</v>
      </c>
      <c r="U550" s="1" t="str">
        <f t="shared" si="60"/>
        <v>MIA</v>
      </c>
      <c r="V550" s="1">
        <f t="shared" si="61"/>
        <v>1596.6514930600529</v>
      </c>
      <c r="W550" s="1">
        <f t="shared" si="62"/>
        <v>1484.370768699393</v>
      </c>
    </row>
    <row r="551" spans="1:23" x14ac:dyDescent="0.45">
      <c r="A551" t="str">
        <f>Schedule!A551</f>
        <v>2024-05-08</v>
      </c>
      <c r="B551" t="str">
        <f>Schedule!B551</f>
        <v>PIT</v>
      </c>
      <c r="C551" t="str">
        <f>Schedule!C551</f>
        <v>LAA</v>
      </c>
      <c r="D551">
        <f>Schedule!D551</f>
        <v>1468.3919248330999</v>
      </c>
      <c r="E551">
        <f>Schedule!E551</f>
        <v>1474.3085107648601</v>
      </c>
      <c r="F551" cm="1">
        <f t="array" ref="F551">_xlfn.XLOOKUP(B551, $T$1:$T550, $V$1:$V550, D551, 0, -1)</f>
        <v>1464.4120897083565</v>
      </c>
      <c r="G551" cm="1">
        <f t="array" ref="G551">_xlfn.XLOOKUP(C551, $U$1:$U550, $W$1:$W550, E551, 0, -1)</f>
        <v>1486.8682858001625</v>
      </c>
      <c r="H551">
        <f>Schedule!F551</f>
        <v>5.7971014492753603E-2</v>
      </c>
      <c r="I551" t="str">
        <f>IF(ISBLANK(Games!D551), "", Games!D551)</f>
        <v/>
      </c>
      <c r="J551" t="str">
        <f>IF(ISBLANK(Games!E551), "", Games!E551)</f>
        <v/>
      </c>
      <c r="K551" t="str">
        <f>IF(ISBLANK(Games!D551), "",VLOOKUP(I551, 'Pitchers Pre-Season'!$B$2:$X$790, 23, FALSE))</f>
        <v/>
      </c>
      <c r="L551" t="str">
        <f>IF(ISBLANK(Games!E551), "",VLOOKUP(J551, 'Pitchers Pre-Season'!$B$2:$X$790, 23, FALSE))</f>
        <v/>
      </c>
      <c r="M551">
        <f>IF(ISBLANK(Games!D551), Calc!F551, F551+K551)</f>
        <v>1464.4120897083565</v>
      </c>
      <c r="N551">
        <f>IF(ISBLANK(Games!E551), Calc!G551, G551+L551)</f>
        <v>1486.8682858001625</v>
      </c>
      <c r="O551" s="1">
        <f t="shared" si="56"/>
        <v>0.49671337046529862</v>
      </c>
      <c r="P551" s="1">
        <f t="shared" si="57"/>
        <v>0.50328662953470127</v>
      </c>
      <c r="Q551" s="3" t="str">
        <f>Games!N551</f>
        <v/>
      </c>
      <c r="R551" s="1" t="str">
        <f t="shared" si="58"/>
        <v/>
      </c>
      <c r="S551" s="1" t="str">
        <f>IF(ISBLANK(Games!L551), "",IF(Q551=B551, C551, B551))</f>
        <v/>
      </c>
      <c r="T551" s="1" t="str">
        <f t="shared" si="59"/>
        <v>PIT</v>
      </c>
      <c r="U551" s="1" t="str">
        <f t="shared" si="60"/>
        <v>LAA</v>
      </c>
      <c r="V551" s="1">
        <f t="shared" si="61"/>
        <v>1464.4120897083565</v>
      </c>
      <c r="W551" s="1">
        <f t="shared" si="62"/>
        <v>1486.8682858001625</v>
      </c>
    </row>
    <row r="552" spans="1:23" x14ac:dyDescent="0.45">
      <c r="A552" t="str">
        <f>Schedule!A552</f>
        <v>2024-05-08</v>
      </c>
      <c r="B552" t="str">
        <f>Schedule!B552</f>
        <v>PHI</v>
      </c>
      <c r="C552" t="str">
        <f>Schedule!C552</f>
        <v>TOR</v>
      </c>
      <c r="D552">
        <f>Schedule!D552</f>
        <v>1537.03223861109</v>
      </c>
      <c r="E552">
        <f>Schedule!E552</f>
        <v>1536.86484917293</v>
      </c>
      <c r="F552" cm="1">
        <f t="array" ref="F552">_xlfn.XLOOKUP(B552, $T$1:$T551, $V$1:$V551, D552, 0, -1)</f>
        <v>1516.0751994709906</v>
      </c>
      <c r="G552" cm="1">
        <f t="array" ref="G552">_xlfn.XLOOKUP(C552, $U$1:$U551, $W$1:$W551, E552, 0, -1)</f>
        <v>1549.5770225833428</v>
      </c>
      <c r="H552">
        <f>Schedule!F552</f>
        <v>8.4745762711864403E-2</v>
      </c>
      <c r="I552" t="str">
        <f>IF(ISBLANK(Games!D552), "", Games!D552)</f>
        <v/>
      </c>
      <c r="J552" t="str">
        <f>IF(ISBLANK(Games!E552), "", Games!E552)</f>
        <v/>
      </c>
      <c r="K552" t="str">
        <f>IF(ISBLANK(Games!D552), "",VLOOKUP(I552, 'Pitchers Pre-Season'!$B$2:$X$790, 23, FALSE))</f>
        <v/>
      </c>
      <c r="L552" t="str">
        <f>IF(ISBLANK(Games!E552), "",VLOOKUP(J552, 'Pitchers Pre-Season'!$B$2:$X$790, 23, FALSE))</f>
        <v/>
      </c>
      <c r="M552">
        <f>IF(ISBLANK(Games!D552), Calc!F552, F552+K552)</f>
        <v>1516.0751994709906</v>
      </c>
      <c r="N552">
        <f>IF(ISBLANK(Games!E552), Calc!G552, G552+L552)</f>
        <v>1549.5770225833428</v>
      </c>
      <c r="O552" s="1">
        <f t="shared" si="56"/>
        <v>0.49430875635844429</v>
      </c>
      <c r="P552" s="1">
        <f t="shared" si="57"/>
        <v>0.50569124364155571</v>
      </c>
      <c r="Q552" s="3" t="str">
        <f>Games!N552</f>
        <v/>
      </c>
      <c r="R552" s="1" t="str">
        <f t="shared" si="58"/>
        <v/>
      </c>
      <c r="S552" s="1" t="str">
        <f>IF(ISBLANK(Games!L552), "",IF(Q552=B552, C552, B552))</f>
        <v/>
      </c>
      <c r="T552" s="1" t="str">
        <f t="shared" si="59"/>
        <v>PHI</v>
      </c>
      <c r="U552" s="1" t="str">
        <f t="shared" si="60"/>
        <v>TOR</v>
      </c>
      <c r="V552" s="1">
        <f t="shared" si="61"/>
        <v>1516.0751994709906</v>
      </c>
      <c r="W552" s="1">
        <f t="shared" si="62"/>
        <v>1549.5770225833428</v>
      </c>
    </row>
    <row r="553" spans="1:23" x14ac:dyDescent="0.45">
      <c r="A553" t="str">
        <f>Schedule!A553</f>
        <v>2024-05-08</v>
      </c>
      <c r="B553" t="str">
        <f>Schedule!B553</f>
        <v>CLE</v>
      </c>
      <c r="C553" t="str">
        <f>Schedule!C553</f>
        <v>DET</v>
      </c>
      <c r="D553">
        <f>Schedule!D553</f>
        <v>1503.8938502056101</v>
      </c>
      <c r="E553">
        <f>Schedule!E553</f>
        <v>1477.56939209144</v>
      </c>
      <c r="F553" cm="1">
        <f t="array" ref="F553">_xlfn.XLOOKUP(B553, $T$1:$T552, $V$1:$V552, D553, 0, -1)</f>
        <v>1503.8938502056101</v>
      </c>
      <c r="G553" cm="1">
        <f t="array" ref="G553">_xlfn.XLOOKUP(C553, $U$1:$U552, $W$1:$W552, E553, 0, -1)</f>
        <v>1495.7868779460348</v>
      </c>
      <c r="H553">
        <f>Schedule!F553</f>
        <v>4.7619047619047603E-2</v>
      </c>
      <c r="I553" t="str">
        <f>IF(ISBLANK(Games!D553), "", Games!D553)</f>
        <v/>
      </c>
      <c r="J553" t="str">
        <f>IF(ISBLANK(Games!E553), "", Games!E553)</f>
        <v/>
      </c>
      <c r="K553" t="str">
        <f>IF(ISBLANK(Games!D553), "",VLOOKUP(I553, 'Pitchers Pre-Season'!$B$2:$X$790, 23, FALSE))</f>
        <v/>
      </c>
      <c r="L553" t="str">
        <f>IF(ISBLANK(Games!E553), "",VLOOKUP(J553, 'Pitchers Pre-Season'!$B$2:$X$790, 23, FALSE))</f>
        <v/>
      </c>
      <c r="M553">
        <f>IF(ISBLANK(Games!D553), Calc!F553, F553+K553)</f>
        <v>1503.8938502056101</v>
      </c>
      <c r="N553">
        <f>IF(ISBLANK(Games!E553), Calc!G553, G553+L553)</f>
        <v>1495.7868779460348</v>
      </c>
      <c r="O553" s="1">
        <f t="shared" si="56"/>
        <v>0.53547427779678602</v>
      </c>
      <c r="P553" s="1">
        <f t="shared" si="57"/>
        <v>0.46452572220321403</v>
      </c>
      <c r="Q553" s="3" t="str">
        <f>Games!N553</f>
        <v/>
      </c>
      <c r="R553" s="1" t="str">
        <f t="shared" si="58"/>
        <v/>
      </c>
      <c r="S553" s="1" t="str">
        <f>IF(ISBLANK(Games!L553), "",IF(Q553=B553, C553, B553))</f>
        <v/>
      </c>
      <c r="T553" s="1" t="str">
        <f t="shared" si="59"/>
        <v>CLE</v>
      </c>
      <c r="U553" s="1" t="str">
        <f t="shared" si="60"/>
        <v>DET</v>
      </c>
      <c r="V553" s="1">
        <f t="shared" si="61"/>
        <v>1503.8938502056101</v>
      </c>
      <c r="W553" s="1">
        <f t="shared" si="62"/>
        <v>1495.7868779460348</v>
      </c>
    </row>
    <row r="554" spans="1:23" x14ac:dyDescent="0.45">
      <c r="A554" t="str">
        <f>Schedule!A554</f>
        <v>2024-05-08</v>
      </c>
      <c r="B554" t="str">
        <f>Schedule!B554</f>
        <v>STL</v>
      </c>
      <c r="C554" t="str">
        <f>Schedule!C554</f>
        <v>NYM</v>
      </c>
      <c r="D554">
        <f>Schedule!D554</f>
        <v>1506.4629567151301</v>
      </c>
      <c r="E554">
        <f>Schedule!E554</f>
        <v>1505.1761432511801</v>
      </c>
      <c r="F554" cm="1">
        <f t="array" ref="F554">_xlfn.XLOOKUP(B554, $T$1:$T553, $V$1:$V553, D554, 0, -1)</f>
        <v>1510.540426333587</v>
      </c>
      <c r="G554" cm="1">
        <f t="array" ref="G554">_xlfn.XLOOKUP(C554, $U$1:$U553, $W$1:$W553, E554, 0, -1)</f>
        <v>1510.288270753422</v>
      </c>
      <c r="H554">
        <f>Schedule!F554</f>
        <v>7.3170731707316999E-2</v>
      </c>
      <c r="I554" t="str">
        <f>IF(ISBLANK(Games!D554), "", Games!D554)</f>
        <v/>
      </c>
      <c r="J554" t="str">
        <f>IF(ISBLANK(Games!E554), "", Games!E554)</f>
        <v/>
      </c>
      <c r="K554" t="str">
        <f>IF(ISBLANK(Games!D554), "",VLOOKUP(I554, 'Pitchers Pre-Season'!$B$2:$X$790, 23, FALSE))</f>
        <v/>
      </c>
      <c r="L554" t="str">
        <f>IF(ISBLANK(Games!E554), "",VLOOKUP(J554, 'Pitchers Pre-Season'!$B$2:$X$790, 23, FALSE))</f>
        <v/>
      </c>
      <c r="M554">
        <f>IF(ISBLANK(Games!D554), Calc!F554, F554+K554)</f>
        <v>1510.540426333587</v>
      </c>
      <c r="N554">
        <f>IF(ISBLANK(Games!E554), Calc!G554, G554+L554)</f>
        <v>1510.288270753422</v>
      </c>
      <c r="O554" s="1">
        <f t="shared" si="56"/>
        <v>0.53694824683994691</v>
      </c>
      <c r="P554" s="1">
        <f t="shared" si="57"/>
        <v>0.46305175316005298</v>
      </c>
      <c r="Q554" s="3" t="str">
        <f>Games!N554</f>
        <v/>
      </c>
      <c r="R554" s="1" t="str">
        <f t="shared" si="58"/>
        <v/>
      </c>
      <c r="S554" s="1" t="str">
        <f>IF(ISBLANK(Games!L554), "",IF(Q554=B554, C554, B554))</f>
        <v/>
      </c>
      <c r="T554" s="1" t="str">
        <f t="shared" si="59"/>
        <v>STL</v>
      </c>
      <c r="U554" s="1" t="str">
        <f t="shared" si="60"/>
        <v>NYM</v>
      </c>
      <c r="V554" s="1">
        <f t="shared" si="61"/>
        <v>1510.540426333587</v>
      </c>
      <c r="W554" s="1">
        <f t="shared" si="62"/>
        <v>1510.288270753422</v>
      </c>
    </row>
    <row r="555" spans="1:23" x14ac:dyDescent="0.45">
      <c r="A555" t="str">
        <f>Schedule!A555</f>
        <v>2024-05-08</v>
      </c>
      <c r="B555" t="str">
        <f>Schedule!B555</f>
        <v>KCR</v>
      </c>
      <c r="C555" t="str">
        <f>Schedule!C555</f>
        <v>MIL</v>
      </c>
      <c r="D555">
        <f>Schedule!D555</f>
        <v>1455.5883504191299</v>
      </c>
      <c r="E555">
        <f>Schedule!E555</f>
        <v>1511.74507850229</v>
      </c>
      <c r="F555" cm="1">
        <f t="array" ref="F555">_xlfn.XLOOKUP(B555, $T$1:$T554, $V$1:$V554, D555, 0, -1)</f>
        <v>1459.3647323881944</v>
      </c>
      <c r="G555" cm="1">
        <f t="array" ref="G555">_xlfn.XLOOKUP(C555, $U$1:$U554, $W$1:$W554, E555, 0, -1)</f>
        <v>1527.5334034496079</v>
      </c>
      <c r="H555">
        <f>Schedule!F555</f>
        <v>0.19008264462809901</v>
      </c>
      <c r="I555" t="str">
        <f>IF(ISBLANK(Games!D555), "", Games!D555)</f>
        <v/>
      </c>
      <c r="J555" t="str">
        <f>IF(ISBLANK(Games!E555), "", Games!E555)</f>
        <v/>
      </c>
      <c r="K555" t="str">
        <f>IF(ISBLANK(Games!D555), "",VLOOKUP(I555, 'Pitchers Pre-Season'!$B$2:$X$790, 23, FALSE))</f>
        <v/>
      </c>
      <c r="L555" t="str">
        <f>IF(ISBLANK(Games!E555), "",VLOOKUP(J555, 'Pitchers Pre-Season'!$B$2:$X$790, 23, FALSE))</f>
        <v/>
      </c>
      <c r="M555">
        <f>IF(ISBLANK(Games!D555), Calc!F555, F555+K555)</f>
        <v>1459.3647323881944</v>
      </c>
      <c r="N555">
        <f>IF(ISBLANK(Games!E555), Calc!G555, G555+L555)</f>
        <v>1527.5334034496079</v>
      </c>
      <c r="O555" s="1">
        <f t="shared" si="56"/>
        <v>0.49817849971752204</v>
      </c>
      <c r="P555" s="1">
        <f t="shared" si="57"/>
        <v>0.50182150028247796</v>
      </c>
      <c r="Q555" s="3" t="str">
        <f>Games!N555</f>
        <v/>
      </c>
      <c r="R555" s="1" t="str">
        <f t="shared" si="58"/>
        <v/>
      </c>
      <c r="S555" s="1" t="str">
        <f>IF(ISBLANK(Games!L555), "",IF(Q555=B555, C555, B555))</f>
        <v/>
      </c>
      <c r="T555" s="1" t="str">
        <f t="shared" si="59"/>
        <v>KCR</v>
      </c>
      <c r="U555" s="1" t="str">
        <f t="shared" si="60"/>
        <v>MIL</v>
      </c>
      <c r="V555" s="1">
        <f t="shared" si="61"/>
        <v>1459.3647323881944</v>
      </c>
      <c r="W555" s="1">
        <f t="shared" si="62"/>
        <v>1527.5334034496079</v>
      </c>
    </row>
    <row r="556" spans="1:23" x14ac:dyDescent="0.45">
      <c r="A556" t="str">
        <f>Schedule!A556</f>
        <v>2024-05-08</v>
      </c>
      <c r="B556" t="str">
        <f>Schedule!B556</f>
        <v>CHC</v>
      </c>
      <c r="C556" t="str">
        <f>Schedule!C556</f>
        <v>SDP</v>
      </c>
      <c r="D556">
        <f>Schedule!D556</f>
        <v>1514.0316812078199</v>
      </c>
      <c r="E556">
        <f>Schedule!E556</f>
        <v>1513.7838452168801</v>
      </c>
      <c r="F556" cm="1">
        <f t="array" ref="F556">_xlfn.XLOOKUP(B556, $T$1:$T555, $V$1:$V555, D556, 0, -1)</f>
        <v>1529.9566441509314</v>
      </c>
      <c r="G556" cm="1">
        <f t="array" ref="G556">_xlfn.XLOOKUP(C556, $U$1:$U555, $W$1:$W555, E556, 0, -1)</f>
        <v>1514.2912987524817</v>
      </c>
      <c r="H556">
        <f>Schedule!F556</f>
        <v>4.4585987261146598E-2</v>
      </c>
      <c r="I556" t="str">
        <f>IF(ISBLANK(Games!D556), "", Games!D556)</f>
        <v/>
      </c>
      <c r="J556" t="str">
        <f>IF(ISBLANK(Games!E556), "", Games!E556)</f>
        <v/>
      </c>
      <c r="K556" t="str">
        <f>IF(ISBLANK(Games!D556), "",VLOOKUP(I556, 'Pitchers Pre-Season'!$B$2:$X$790, 23, FALSE))</f>
        <v/>
      </c>
      <c r="L556" t="str">
        <f>IF(ISBLANK(Games!E556), "",VLOOKUP(J556, 'Pitchers Pre-Season'!$B$2:$X$790, 23, FALSE))</f>
        <v/>
      </c>
      <c r="M556">
        <f>IF(ISBLANK(Games!D556), Calc!F556, F556+K556)</f>
        <v>1529.9566441509314</v>
      </c>
      <c r="N556">
        <f>IF(ISBLANK(Games!E556), Calc!G556, G556+L556)</f>
        <v>1514.2912987524817</v>
      </c>
      <c r="O556" s="1">
        <f t="shared" si="56"/>
        <v>0.54482197301719393</v>
      </c>
      <c r="P556" s="1">
        <f t="shared" si="57"/>
        <v>0.45517802698280613</v>
      </c>
      <c r="Q556" s="3" t="str">
        <f>Games!N556</f>
        <v/>
      </c>
      <c r="R556" s="1" t="str">
        <f t="shared" si="58"/>
        <v/>
      </c>
      <c r="S556" s="1" t="str">
        <f>IF(ISBLANK(Games!L556), "",IF(Q556=B556, C556, B556))</f>
        <v/>
      </c>
      <c r="T556" s="1" t="str">
        <f t="shared" si="59"/>
        <v>CHC</v>
      </c>
      <c r="U556" s="1" t="str">
        <f t="shared" si="60"/>
        <v>SDP</v>
      </c>
      <c r="V556" s="1">
        <f t="shared" si="61"/>
        <v>1529.9566441509314</v>
      </c>
      <c r="W556" s="1">
        <f t="shared" si="62"/>
        <v>1514.2912987524817</v>
      </c>
    </row>
    <row r="557" spans="1:23" x14ac:dyDescent="0.45">
      <c r="A557" t="str">
        <f>Schedule!A557</f>
        <v>2024-05-08</v>
      </c>
      <c r="B557" t="str">
        <f>Schedule!B557</f>
        <v>LAD</v>
      </c>
      <c r="C557" t="str">
        <f>Schedule!C557</f>
        <v>MIA</v>
      </c>
      <c r="D557">
        <f>Schedule!D557</f>
        <v>1588.6730971234199</v>
      </c>
      <c r="E557">
        <f>Schedule!E557</f>
        <v>1488.4482383178499</v>
      </c>
      <c r="F557" cm="1">
        <f t="array" ref="F557">_xlfn.XLOOKUP(B557, $T$1:$T556, $V$1:$V556, D557, 0, -1)</f>
        <v>1596.6514930600529</v>
      </c>
      <c r="G557" cm="1">
        <f t="array" ref="G557">_xlfn.XLOOKUP(C557, $U$1:$U556, $W$1:$W556, E557, 0, -1)</f>
        <v>1484.370768699393</v>
      </c>
      <c r="H557">
        <f>Schedule!F557</f>
        <v>4.2654028436019002E-2</v>
      </c>
      <c r="I557" t="str">
        <f>IF(ISBLANK(Games!D557), "", Games!D557)</f>
        <v/>
      </c>
      <c r="J557" t="str">
        <f>IF(ISBLANK(Games!E557), "", Games!E557)</f>
        <v/>
      </c>
      <c r="K557" t="str">
        <f>IF(ISBLANK(Games!D557), "",VLOOKUP(I557, 'Pitchers Pre-Season'!$B$2:$X$790, 23, FALSE))</f>
        <v/>
      </c>
      <c r="L557" t="str">
        <f>IF(ISBLANK(Games!E557), "",VLOOKUP(J557, 'Pitchers Pre-Season'!$B$2:$X$790, 23, FALSE))</f>
        <v/>
      </c>
      <c r="M557">
        <f>IF(ISBLANK(Games!D557), Calc!F557, F557+K557)</f>
        <v>1596.6514930600529</v>
      </c>
      <c r="N557">
        <f>IF(ISBLANK(Games!E557), Calc!G557, G557+L557)</f>
        <v>1484.370768699393</v>
      </c>
      <c r="O557" s="1">
        <f t="shared" si="56"/>
        <v>0.6775121870305153</v>
      </c>
      <c r="P557" s="1">
        <f t="shared" si="57"/>
        <v>0.32248781296948487</v>
      </c>
      <c r="Q557" s="3" t="str">
        <f>Games!N557</f>
        <v/>
      </c>
      <c r="R557" s="1" t="str">
        <f t="shared" si="58"/>
        <v/>
      </c>
      <c r="S557" s="1" t="str">
        <f>IF(ISBLANK(Games!L557), "",IF(Q557=B557, C557, B557))</f>
        <v/>
      </c>
      <c r="T557" s="1" t="str">
        <f t="shared" si="59"/>
        <v>LAD</v>
      </c>
      <c r="U557" s="1" t="str">
        <f t="shared" si="60"/>
        <v>MIA</v>
      </c>
      <c r="V557" s="1">
        <f t="shared" si="61"/>
        <v>1596.6514930600529</v>
      </c>
      <c r="W557" s="1">
        <f t="shared" si="62"/>
        <v>1484.370768699393</v>
      </c>
    </row>
    <row r="558" spans="1:23" x14ac:dyDescent="0.45">
      <c r="A558" t="str">
        <f>Schedule!A558</f>
        <v>2024-05-08</v>
      </c>
      <c r="B558" t="str">
        <f>Schedule!B558</f>
        <v>OAK</v>
      </c>
      <c r="C558" t="str">
        <f>Schedule!C558</f>
        <v>TEX</v>
      </c>
      <c r="D558">
        <f>Schedule!D558</f>
        <v>1427.1354796158</v>
      </c>
      <c r="E558">
        <f>Schedule!E558</f>
        <v>1527.6277566730801</v>
      </c>
      <c r="F558" cm="1">
        <f t="array" ref="F558">_xlfn.XLOOKUP(B558, $T$1:$T557, $V$1:$V557, D558, 0, -1)</f>
        <v>1410.609331202211</v>
      </c>
      <c r="G558" cm="1">
        <f t="array" ref="G558">_xlfn.XLOOKUP(C558, $U$1:$U557, $W$1:$W557, E558, 0, -1)</f>
        <v>1534.4506247578865</v>
      </c>
      <c r="H558">
        <f>Schedule!F558</f>
        <v>6.2111801242235101E-3</v>
      </c>
      <c r="I558" t="str">
        <f>IF(ISBLANK(Games!D558), "", Games!D558)</f>
        <v/>
      </c>
      <c r="J558" t="str">
        <f>IF(ISBLANK(Games!E558), "", Games!E558)</f>
        <v/>
      </c>
      <c r="K558" t="str">
        <f>IF(ISBLANK(Games!D558), "",VLOOKUP(I558, 'Pitchers Pre-Season'!$B$2:$X$790, 23, FALSE))</f>
        <v/>
      </c>
      <c r="L558" t="str">
        <f>IF(ISBLANK(Games!E558), "",VLOOKUP(J558, 'Pitchers Pre-Season'!$B$2:$X$790, 23, FALSE))</f>
        <v/>
      </c>
      <c r="M558">
        <f>IF(ISBLANK(Games!D558), Calc!F558, F558+K558)</f>
        <v>1410.609331202211</v>
      </c>
      <c r="N558">
        <f>IF(ISBLANK(Games!E558), Calc!G558, G558+L558)</f>
        <v>1534.4506247578865</v>
      </c>
      <c r="O558" s="1">
        <f t="shared" si="56"/>
        <v>0.33206664826985904</v>
      </c>
      <c r="P558" s="1">
        <f t="shared" si="57"/>
        <v>0.66793335173014101</v>
      </c>
      <c r="Q558" s="3" t="str">
        <f>Games!N558</f>
        <v/>
      </c>
      <c r="R558" s="1" t="str">
        <f t="shared" si="58"/>
        <v/>
      </c>
      <c r="S558" s="1" t="str">
        <f>IF(ISBLANK(Games!L558), "",IF(Q558=B558, C558, B558))</f>
        <v/>
      </c>
      <c r="T558" s="1" t="str">
        <f t="shared" si="59"/>
        <v>OAK</v>
      </c>
      <c r="U558" s="1" t="str">
        <f t="shared" si="60"/>
        <v>TEX</v>
      </c>
      <c r="V558" s="1">
        <f t="shared" si="61"/>
        <v>1410.609331202211</v>
      </c>
      <c r="W558" s="1">
        <f t="shared" si="62"/>
        <v>1534.4506247578865</v>
      </c>
    </row>
    <row r="559" spans="1:23" x14ac:dyDescent="0.45">
      <c r="A559" t="str">
        <f>Schedule!A559</f>
        <v>2024-05-08</v>
      </c>
      <c r="B559" t="str">
        <f>Schedule!B559</f>
        <v>OAK</v>
      </c>
      <c r="C559" t="str">
        <f>Schedule!C559</f>
        <v>TEX</v>
      </c>
      <c r="D559">
        <f>Schedule!D559</f>
        <v>1427.1354796158</v>
      </c>
      <c r="E559">
        <f>Schedule!E559</f>
        <v>1527.6277566730801</v>
      </c>
      <c r="F559" cm="1">
        <f t="array" ref="F559">_xlfn.XLOOKUP(B559, $T$1:$T558, $V$1:$V558, D559, 0, -1)</f>
        <v>1410.609331202211</v>
      </c>
      <c r="G559" cm="1">
        <f t="array" ref="G559">_xlfn.XLOOKUP(C559, $U$1:$U558, $W$1:$W558, E559, 0, -1)</f>
        <v>1534.4506247578865</v>
      </c>
      <c r="H559">
        <f>Schedule!F559</f>
        <v>6.2111801242235101E-3</v>
      </c>
      <c r="I559" t="str">
        <f>IF(ISBLANK(Games!D559), "", Games!D559)</f>
        <v/>
      </c>
      <c r="J559" t="str">
        <f>IF(ISBLANK(Games!E559), "", Games!E559)</f>
        <v/>
      </c>
      <c r="K559" t="str">
        <f>IF(ISBLANK(Games!D559), "",VLOOKUP(I559, 'Pitchers Pre-Season'!$B$2:$X$790, 23, FALSE))</f>
        <v/>
      </c>
      <c r="L559" t="str">
        <f>IF(ISBLANK(Games!E559), "",VLOOKUP(J559, 'Pitchers Pre-Season'!$B$2:$X$790, 23, FALSE))</f>
        <v/>
      </c>
      <c r="M559">
        <f>IF(ISBLANK(Games!D559), Calc!F559, F559+K559)</f>
        <v>1410.609331202211</v>
      </c>
      <c r="N559">
        <f>IF(ISBLANK(Games!E559), Calc!G559, G559+L559)</f>
        <v>1534.4506247578865</v>
      </c>
      <c r="O559" s="1">
        <f t="shared" si="56"/>
        <v>0.33206664826985904</v>
      </c>
      <c r="P559" s="1">
        <f t="shared" si="57"/>
        <v>0.66793335173014101</v>
      </c>
      <c r="Q559" s="3" t="str">
        <f>Games!N559</f>
        <v/>
      </c>
      <c r="R559" s="1" t="str">
        <f t="shared" si="58"/>
        <v/>
      </c>
      <c r="S559" s="1" t="str">
        <f>IF(ISBLANK(Games!L559), "",IF(Q559=B559, C559, B559))</f>
        <v/>
      </c>
      <c r="T559" s="1" t="str">
        <f t="shared" si="59"/>
        <v>OAK</v>
      </c>
      <c r="U559" s="1" t="str">
        <f t="shared" si="60"/>
        <v>TEX</v>
      </c>
      <c r="V559" s="1">
        <f t="shared" si="61"/>
        <v>1410.609331202211</v>
      </c>
      <c r="W559" s="1">
        <f t="shared" si="62"/>
        <v>1534.4506247578865</v>
      </c>
    </row>
    <row r="560" spans="1:23" x14ac:dyDescent="0.45">
      <c r="A560" t="str">
        <f>Schedule!A560</f>
        <v>2024-05-08</v>
      </c>
      <c r="B560" t="str">
        <f>Schedule!B560</f>
        <v>CIN</v>
      </c>
      <c r="C560" t="str">
        <f>Schedule!C560</f>
        <v>ARI</v>
      </c>
      <c r="D560">
        <f>Schedule!D560</f>
        <v>1496.2510574284499</v>
      </c>
      <c r="E560">
        <f>Schedule!E560</f>
        <v>1517.8440011816001</v>
      </c>
      <c r="F560" cm="1">
        <f t="array" ref="F560">_xlfn.XLOOKUP(B560, $T$1:$T559, $V$1:$V559, D560, 0, -1)</f>
        <v>1493.1662146218293</v>
      </c>
      <c r="G560" cm="1">
        <f t="array" ref="G560">_xlfn.XLOOKUP(C560, $U$1:$U559, $W$1:$W559, E560, 0, -1)</f>
        <v>1515.1384034374826</v>
      </c>
      <c r="H560">
        <f>Schedule!F560</f>
        <v>-1.38888888888888E-2</v>
      </c>
      <c r="I560" t="str">
        <f>IF(ISBLANK(Games!D560), "", Games!D560)</f>
        <v/>
      </c>
      <c r="J560" t="str">
        <f>IF(ISBLANK(Games!E560), "", Games!E560)</f>
        <v/>
      </c>
      <c r="K560" t="str">
        <f>IF(ISBLANK(Games!D560), "",VLOOKUP(I560, 'Pitchers Pre-Season'!$B$2:$X$790, 23, FALSE))</f>
        <v/>
      </c>
      <c r="L560" t="str">
        <f>IF(ISBLANK(Games!E560), "",VLOOKUP(J560, 'Pitchers Pre-Season'!$B$2:$X$790, 23, FALSE))</f>
        <v/>
      </c>
      <c r="M560">
        <f>IF(ISBLANK(Games!D560), Calc!F560, F560+K560)</f>
        <v>1493.1662146218293</v>
      </c>
      <c r="N560">
        <f>IF(ISBLANK(Games!E560), Calc!G560, G560+L560)</f>
        <v>1515.1384034374826</v>
      </c>
      <c r="O560" s="1">
        <f t="shared" si="56"/>
        <v>0.46147712139200781</v>
      </c>
      <c r="P560" s="1">
        <f t="shared" si="57"/>
        <v>0.53852287860799208</v>
      </c>
      <c r="Q560" s="3" t="str">
        <f>Games!N560</f>
        <v/>
      </c>
      <c r="R560" s="1" t="str">
        <f t="shared" si="58"/>
        <v/>
      </c>
      <c r="S560" s="1" t="str">
        <f>IF(ISBLANK(Games!L560), "",IF(Q560=B560, C560, B560))</f>
        <v/>
      </c>
      <c r="T560" s="1" t="str">
        <f t="shared" si="59"/>
        <v>CIN</v>
      </c>
      <c r="U560" s="1" t="str">
        <f t="shared" si="60"/>
        <v>ARI</v>
      </c>
      <c r="V560" s="1">
        <f t="shared" si="61"/>
        <v>1493.1662146218293</v>
      </c>
      <c r="W560" s="1">
        <f t="shared" si="62"/>
        <v>1515.1384034374826</v>
      </c>
    </row>
    <row r="561" spans="1:23" x14ac:dyDescent="0.45">
      <c r="A561" t="str">
        <f>Schedule!A561</f>
        <v>2024-05-08</v>
      </c>
      <c r="B561" t="str">
        <f>Schedule!B561</f>
        <v>WAS</v>
      </c>
      <c r="C561" t="str">
        <f>Schedule!C561</f>
        <v>BAL</v>
      </c>
      <c r="D561">
        <f>Schedule!D561</f>
        <v>1422.7330514932301</v>
      </c>
      <c r="E561">
        <f>Schedule!E561</f>
        <v>1535.1075395159701</v>
      </c>
      <c r="F561" cm="1">
        <f t="array" ref="F561">_xlfn.XLOOKUP(B561, $T$1:$T560, $V$1:$V560, D561, 0, -1)</f>
        <v>1419.5380932200808</v>
      </c>
      <c r="G561" cm="1">
        <f t="array" ref="G561">_xlfn.XLOOKUP(C561, $U$1:$U560, $W$1:$W560, E561, 0, -1)</f>
        <v>1539.0873746407135</v>
      </c>
      <c r="H561">
        <f>Schedule!F561</f>
        <v>-4.76190476190477E-2</v>
      </c>
      <c r="I561" t="str">
        <f>IF(ISBLANK(Games!D561), "", Games!D561)</f>
        <v/>
      </c>
      <c r="J561" t="str">
        <f>IF(ISBLANK(Games!E561), "", Games!E561)</f>
        <v/>
      </c>
      <c r="K561" t="str">
        <f>IF(ISBLANK(Games!D561), "",VLOOKUP(I561, 'Pitchers Pre-Season'!$B$2:$X$790, 23, FALSE))</f>
        <v/>
      </c>
      <c r="L561" t="str">
        <f>IF(ISBLANK(Games!E561), "",VLOOKUP(J561, 'Pitchers Pre-Season'!$B$2:$X$790, 23, FALSE))</f>
        <v/>
      </c>
      <c r="M561">
        <f>IF(ISBLANK(Games!D561), Calc!F561, F561+K561)</f>
        <v>1419.5380932200808</v>
      </c>
      <c r="N561">
        <f>IF(ISBLANK(Games!E561), Calc!G561, G561+L561)</f>
        <v>1539.0873746407135</v>
      </c>
      <c r="O561" s="1">
        <f t="shared" si="56"/>
        <v>0.31062832087213277</v>
      </c>
      <c r="P561" s="1">
        <f t="shared" si="57"/>
        <v>0.68937167912786723</v>
      </c>
      <c r="Q561" s="3" t="str">
        <f>Games!N561</f>
        <v/>
      </c>
      <c r="R561" s="1" t="str">
        <f t="shared" si="58"/>
        <v/>
      </c>
      <c r="S561" s="1" t="str">
        <f>IF(ISBLANK(Games!L561), "",IF(Q561=B561, C561, B561))</f>
        <v/>
      </c>
      <c r="T561" s="1" t="str">
        <f t="shared" si="59"/>
        <v>WAS</v>
      </c>
      <c r="U561" s="1" t="str">
        <f t="shared" si="60"/>
        <v>BAL</v>
      </c>
      <c r="V561" s="1">
        <f t="shared" si="61"/>
        <v>1419.5380932200808</v>
      </c>
      <c r="W561" s="1">
        <f t="shared" si="62"/>
        <v>1539.0873746407135</v>
      </c>
    </row>
    <row r="562" spans="1:23" x14ac:dyDescent="0.45">
      <c r="A562" t="str">
        <f>Schedule!A562</f>
        <v>2024-05-08</v>
      </c>
      <c r="B562" t="str">
        <f>Schedule!B562</f>
        <v>TBR</v>
      </c>
      <c r="C562" t="str">
        <f>Schedule!C562</f>
        <v>CHW</v>
      </c>
      <c r="D562">
        <f>Schedule!D562</f>
        <v>1537.2568075547799</v>
      </c>
      <c r="E562">
        <f>Schedule!E562</f>
        <v>1433.33420073452</v>
      </c>
      <c r="F562" cm="1">
        <f t="array" ref="F562">_xlfn.XLOOKUP(B562, $T$1:$T561, $V$1:$V561, D562, 0, -1)</f>
        <v>1528.0229512954211</v>
      </c>
      <c r="G562" cm="1">
        <f t="array" ref="G562">_xlfn.XLOOKUP(C562, $U$1:$U561, $W$1:$W561, E562, 0, -1)</f>
        <v>1425.4820043556863</v>
      </c>
      <c r="H562">
        <f>Schedule!F562</f>
        <v>0.124324324324324</v>
      </c>
      <c r="I562" t="str">
        <f>IF(ISBLANK(Games!D562), "", Games!D562)</f>
        <v/>
      </c>
      <c r="J562" t="str">
        <f>IF(ISBLANK(Games!E562), "", Games!E562)</f>
        <v/>
      </c>
      <c r="K562" t="str">
        <f>IF(ISBLANK(Games!D562), "",VLOOKUP(I562, 'Pitchers Pre-Season'!$B$2:$X$790, 23, FALSE))</f>
        <v/>
      </c>
      <c r="L562" t="str">
        <f>IF(ISBLANK(Games!E562), "",VLOOKUP(J562, 'Pitchers Pre-Season'!$B$2:$X$790, 23, FALSE))</f>
        <v/>
      </c>
      <c r="M562">
        <f>IF(ISBLANK(Games!D562), Calc!F562, F562+K562)</f>
        <v>1528.0229512954211</v>
      </c>
      <c r="N562">
        <f>IF(ISBLANK(Games!E562), Calc!G562, G562+L562)</f>
        <v>1425.4820043556863</v>
      </c>
      <c r="O562" s="1">
        <f t="shared" si="56"/>
        <v>0.70558997631246212</v>
      </c>
      <c r="P562" s="1">
        <f t="shared" si="57"/>
        <v>0.29441002368753777</v>
      </c>
      <c r="Q562" s="3" t="str">
        <f>Games!N562</f>
        <v/>
      </c>
      <c r="R562" s="1" t="str">
        <f t="shared" si="58"/>
        <v/>
      </c>
      <c r="S562" s="1" t="str">
        <f>IF(ISBLANK(Games!L562), "",IF(Q562=B562, C562, B562))</f>
        <v/>
      </c>
      <c r="T562" s="1" t="str">
        <f t="shared" si="59"/>
        <v>TBR</v>
      </c>
      <c r="U562" s="1" t="str">
        <f t="shared" si="60"/>
        <v>CHW</v>
      </c>
      <c r="V562" s="1">
        <f t="shared" si="61"/>
        <v>1528.0229512954211</v>
      </c>
      <c r="W562" s="1">
        <f t="shared" si="62"/>
        <v>1425.4820043556863</v>
      </c>
    </row>
    <row r="563" spans="1:23" x14ac:dyDescent="0.45">
      <c r="A563" t="str">
        <f>Schedule!A563</f>
        <v>2024-05-08</v>
      </c>
      <c r="B563" t="str">
        <f>Schedule!B563</f>
        <v>NYY</v>
      </c>
      <c r="C563" t="str">
        <f>Schedule!C563</f>
        <v>HOU</v>
      </c>
      <c r="D563">
        <f>Schedule!D563</f>
        <v>1539.4562396036399</v>
      </c>
      <c r="E563">
        <f>Schedule!E563</f>
        <v>1559.22207084247</v>
      </c>
      <c r="F563" cm="1">
        <f t="array" ref="F563">_xlfn.XLOOKUP(B563, $T$1:$T562, $V$1:$V562, D563, 0, -1)</f>
        <v>1533.7203518335739</v>
      </c>
      <c r="G563" cm="1">
        <f t="array" ref="G563">_xlfn.XLOOKUP(C563, $U$1:$U562, $W$1:$W562, E563, 0, -1)</f>
        <v>1554.1885466658973</v>
      </c>
      <c r="H563">
        <f>Schedule!F563</f>
        <v>9.3922651933701695E-2</v>
      </c>
      <c r="I563" t="str">
        <f>IF(ISBLANK(Games!D563), "", Games!D563)</f>
        <v/>
      </c>
      <c r="J563" t="str">
        <f>IF(ISBLANK(Games!E563), "", Games!E563)</f>
        <v/>
      </c>
      <c r="K563" t="str">
        <f>IF(ISBLANK(Games!D563), "",VLOOKUP(I563, 'Pitchers Pre-Season'!$B$2:$X$790, 23, FALSE))</f>
        <v/>
      </c>
      <c r="L563" t="str">
        <f>IF(ISBLANK(Games!E563), "",VLOOKUP(J563, 'Pitchers Pre-Season'!$B$2:$X$790, 23, FALSE))</f>
        <v/>
      </c>
      <c r="M563">
        <f>IF(ISBLANK(Games!D563), Calc!F563, F563+K563)</f>
        <v>1533.7203518335739</v>
      </c>
      <c r="N563">
        <f>IF(ISBLANK(Games!E563), Calc!G563, G563+L563)</f>
        <v>1554.1885466658973</v>
      </c>
      <c r="O563" s="1">
        <f t="shared" si="56"/>
        <v>0.51753925578218118</v>
      </c>
      <c r="P563" s="1">
        <f t="shared" si="57"/>
        <v>0.48246074421781882</v>
      </c>
      <c r="Q563" s="3" t="str">
        <f>Games!N563</f>
        <v/>
      </c>
      <c r="R563" s="1" t="str">
        <f t="shared" si="58"/>
        <v/>
      </c>
      <c r="S563" s="1" t="str">
        <f>IF(ISBLANK(Games!L563), "",IF(Q563=B563, C563, B563))</f>
        <v/>
      </c>
      <c r="T563" s="1" t="str">
        <f t="shared" si="59"/>
        <v>NYY</v>
      </c>
      <c r="U563" s="1" t="str">
        <f t="shared" si="60"/>
        <v>HOU</v>
      </c>
      <c r="V563" s="1">
        <f t="shared" si="61"/>
        <v>1533.7203518335739</v>
      </c>
      <c r="W563" s="1">
        <f t="shared" si="62"/>
        <v>1554.1885466658973</v>
      </c>
    </row>
    <row r="564" spans="1:23" x14ac:dyDescent="0.45">
      <c r="A564" t="str">
        <f>Schedule!A564</f>
        <v>2024-05-08</v>
      </c>
      <c r="B564" t="str">
        <f>Schedule!B564</f>
        <v>ATL</v>
      </c>
      <c r="C564" t="str">
        <f>Schedule!C564</f>
        <v>BOS</v>
      </c>
      <c r="D564">
        <f>Schedule!D564</f>
        <v>1590.545270505</v>
      </c>
      <c r="E564">
        <f>Schedule!E564</f>
        <v>1500.26839934439</v>
      </c>
      <c r="F564" cm="1">
        <f t="array" ref="F564">_xlfn.XLOOKUP(B564, $T$1:$T563, $V$1:$V563, D564, 0, -1)</f>
        <v>1593.2508682491175</v>
      </c>
      <c r="G564" cm="1">
        <f t="array" ref="G564">_xlfn.XLOOKUP(C564, $U$1:$U563, $W$1:$W563, E564, 0, -1)</f>
        <v>1518.233689676287</v>
      </c>
      <c r="H564">
        <f>Schedule!F564</f>
        <v>4.3902439024390297E-2</v>
      </c>
      <c r="I564" t="str">
        <f>IF(ISBLANK(Games!D564), "", Games!D564)</f>
        <v/>
      </c>
      <c r="J564" t="str">
        <f>IF(ISBLANK(Games!E564), "", Games!E564)</f>
        <v/>
      </c>
      <c r="K564" t="str">
        <f>IF(ISBLANK(Games!D564), "",VLOOKUP(I564, 'Pitchers Pre-Season'!$B$2:$X$790, 23, FALSE))</f>
        <v/>
      </c>
      <c r="L564" t="str">
        <f>IF(ISBLANK(Games!E564), "",VLOOKUP(J564, 'Pitchers Pre-Season'!$B$2:$X$790, 23, FALSE))</f>
        <v/>
      </c>
      <c r="M564">
        <f>IF(ISBLANK(Games!D564), Calc!F564, F564+K564)</f>
        <v>1593.2508682491175</v>
      </c>
      <c r="N564">
        <f>IF(ISBLANK(Games!E564), Calc!G564, G564+L564)</f>
        <v>1518.233689676287</v>
      </c>
      <c r="O564" s="1">
        <f t="shared" si="56"/>
        <v>0.62826264785740704</v>
      </c>
      <c r="P564" s="1">
        <f t="shared" si="57"/>
        <v>0.37173735214259301</v>
      </c>
      <c r="Q564" s="3" t="str">
        <f>Games!N564</f>
        <v/>
      </c>
      <c r="R564" s="1" t="str">
        <f t="shared" si="58"/>
        <v/>
      </c>
      <c r="S564" s="1" t="str">
        <f>IF(ISBLANK(Games!L564), "",IF(Q564=B564, C564, B564))</f>
        <v/>
      </c>
      <c r="T564" s="1" t="str">
        <f t="shared" si="59"/>
        <v>ATL</v>
      </c>
      <c r="U564" s="1" t="str">
        <f t="shared" si="60"/>
        <v>BOS</v>
      </c>
      <c r="V564" s="1">
        <f t="shared" si="61"/>
        <v>1593.2508682491175</v>
      </c>
      <c r="W564" s="1">
        <f t="shared" si="62"/>
        <v>1518.233689676287</v>
      </c>
    </row>
    <row r="565" spans="1:23" x14ac:dyDescent="0.45">
      <c r="A565" t="str">
        <f>Schedule!A565</f>
        <v>2024-05-08</v>
      </c>
      <c r="B565" t="str">
        <f>Schedule!B565</f>
        <v>MIN</v>
      </c>
      <c r="C565" t="str">
        <f>Schedule!C565</f>
        <v>SEA</v>
      </c>
      <c r="D565">
        <f>Schedule!D565</f>
        <v>1535.44519643647</v>
      </c>
      <c r="E565">
        <f>Schedule!E565</f>
        <v>1526.2027098211199</v>
      </c>
      <c r="F565" cm="1">
        <f t="array" ref="F565">_xlfn.XLOOKUP(B565, $T$1:$T564, $V$1:$V564, D565, 0, -1)</f>
        <v>1529.2726034226744</v>
      </c>
      <c r="G565" cm="1">
        <f t="array" ref="G565">_xlfn.XLOOKUP(C565, $U$1:$U564, $W$1:$W564, E565, 0, -1)</f>
        <v>1521.2700100017432</v>
      </c>
      <c r="H565">
        <f>Schedule!F565</f>
        <v>0.12727272727272701</v>
      </c>
      <c r="I565" t="str">
        <f>IF(ISBLANK(Games!D565), "", Games!D565)</f>
        <v/>
      </c>
      <c r="J565" t="str">
        <f>IF(ISBLANK(Games!E565), "", Games!E565)</f>
        <v/>
      </c>
      <c r="K565" t="str">
        <f>IF(ISBLANK(Games!D565), "",VLOOKUP(I565, 'Pitchers Pre-Season'!$B$2:$X$790, 23, FALSE))</f>
        <v/>
      </c>
      <c r="L565" t="str">
        <f>IF(ISBLANK(Games!E565), "",VLOOKUP(J565, 'Pitchers Pre-Season'!$B$2:$X$790, 23, FALSE))</f>
        <v/>
      </c>
      <c r="M565">
        <f>IF(ISBLANK(Games!D565), Calc!F565, F565+K565)</f>
        <v>1529.2726034226744</v>
      </c>
      <c r="N565">
        <f>IF(ISBLANK(Games!E565), Calc!G565, G565+L565)</f>
        <v>1521.2700100017432</v>
      </c>
      <c r="O565" s="1">
        <f t="shared" si="56"/>
        <v>0.57515098510815643</v>
      </c>
      <c r="P565" s="1">
        <f t="shared" si="57"/>
        <v>0.42484901489184346</v>
      </c>
      <c r="Q565" s="3" t="str">
        <f>Games!N565</f>
        <v/>
      </c>
      <c r="R565" s="1" t="str">
        <f t="shared" si="58"/>
        <v/>
      </c>
      <c r="S565" s="1" t="str">
        <f>IF(ISBLANK(Games!L565), "",IF(Q565=B565, C565, B565))</f>
        <v/>
      </c>
      <c r="T565" s="1" t="str">
        <f t="shared" si="59"/>
        <v>MIN</v>
      </c>
      <c r="U565" s="1" t="str">
        <f t="shared" si="60"/>
        <v>SEA</v>
      </c>
      <c r="V565" s="1">
        <f t="shared" si="61"/>
        <v>1529.2726034226744</v>
      </c>
      <c r="W565" s="1">
        <f t="shared" si="62"/>
        <v>1521.2700100017432</v>
      </c>
    </row>
    <row r="566" spans="1:23" x14ac:dyDescent="0.45">
      <c r="A566" t="str">
        <f>Schedule!A566</f>
        <v>2024-05-08</v>
      </c>
      <c r="B566" t="str">
        <f>Schedule!B566</f>
        <v>COL</v>
      </c>
      <c r="C566" t="str">
        <f>Schedule!C566</f>
        <v>SFG</v>
      </c>
      <c r="D566">
        <f>Schedule!D566</f>
        <v>1418.47649220432</v>
      </c>
      <c r="E566">
        <f>Schedule!E566</f>
        <v>1501.1235706124401</v>
      </c>
      <c r="F566" cm="1">
        <f t="array" ref="F566">_xlfn.XLOOKUP(B566, $T$1:$T565, $V$1:$V565, D566, 0, -1)</f>
        <v>1423.0710497477428</v>
      </c>
      <c r="G566" cm="1">
        <f t="array" ref="G566">_xlfn.XLOOKUP(C566, $U$1:$U565, $W$1:$W565, E566, 0, -1)</f>
        <v>1491.6063482058917</v>
      </c>
      <c r="H566">
        <f>Schedule!F566</f>
        <v>0.22834645669291301</v>
      </c>
      <c r="I566" t="str">
        <f>IF(ISBLANK(Games!D566), "", Games!D566)</f>
        <v/>
      </c>
      <c r="J566" t="str">
        <f>IF(ISBLANK(Games!E566), "", Games!E566)</f>
        <v/>
      </c>
      <c r="K566" t="str">
        <f>IF(ISBLANK(Games!D566), "",VLOOKUP(I566, 'Pitchers Pre-Season'!$B$2:$X$790, 23, FALSE))</f>
        <v/>
      </c>
      <c r="L566" t="str">
        <f>IF(ISBLANK(Games!E566), "",VLOOKUP(J566, 'Pitchers Pre-Season'!$B$2:$X$790, 23, FALSE))</f>
        <v/>
      </c>
      <c r="M566">
        <f>IF(ISBLANK(Games!D566), Calc!F566, F566+K566)</f>
        <v>1423.0710497477428</v>
      </c>
      <c r="N566">
        <f>IF(ISBLANK(Games!E566), Calc!G566, G566+L566)</f>
        <v>1491.6063482058917</v>
      </c>
      <c r="O566" s="1">
        <f t="shared" si="56"/>
        <v>0.51680269184459049</v>
      </c>
      <c r="P566" s="1">
        <f t="shared" si="57"/>
        <v>0.48319730815540951</v>
      </c>
      <c r="Q566" s="3" t="str">
        <f>Games!N566</f>
        <v/>
      </c>
      <c r="R566" s="1" t="str">
        <f t="shared" si="58"/>
        <v/>
      </c>
      <c r="S566" s="1" t="str">
        <f>IF(ISBLANK(Games!L566), "",IF(Q566=B566, C566, B566))</f>
        <v/>
      </c>
      <c r="T566" s="1" t="str">
        <f t="shared" si="59"/>
        <v>COL</v>
      </c>
      <c r="U566" s="1" t="str">
        <f t="shared" si="60"/>
        <v>SFG</v>
      </c>
      <c r="V566" s="1">
        <f t="shared" si="61"/>
        <v>1423.0710497477428</v>
      </c>
      <c r="W566" s="1">
        <f t="shared" si="62"/>
        <v>1491.6063482058917</v>
      </c>
    </row>
    <row r="567" spans="1:23" x14ac:dyDescent="0.45">
      <c r="A567" t="str">
        <f>Schedule!A567</f>
        <v>2024-05-09</v>
      </c>
      <c r="B567" t="str">
        <f>Schedule!B567</f>
        <v>CIN</v>
      </c>
      <c r="C567" t="str">
        <f>Schedule!C567</f>
        <v>ARI</v>
      </c>
      <c r="D567">
        <f>Schedule!D567</f>
        <v>1496.2510574284499</v>
      </c>
      <c r="E567">
        <f>Schedule!E567</f>
        <v>1517.8440011816001</v>
      </c>
      <c r="F567" cm="1">
        <f t="array" ref="F567">_xlfn.XLOOKUP(B567, $T$1:$T566, $V$1:$V566, D567, 0, -1)</f>
        <v>1493.1662146218293</v>
      </c>
      <c r="G567" cm="1">
        <f t="array" ref="G567">_xlfn.XLOOKUP(C567, $U$1:$U566, $W$1:$W566, E567, 0, -1)</f>
        <v>1515.1384034374826</v>
      </c>
      <c r="H567">
        <f>Schedule!F567</f>
        <v>-1.38888888888888E-2</v>
      </c>
      <c r="I567" t="str">
        <f>IF(ISBLANK(Games!D567), "", Games!D567)</f>
        <v/>
      </c>
      <c r="J567" t="str">
        <f>IF(ISBLANK(Games!E567), "", Games!E567)</f>
        <v/>
      </c>
      <c r="K567" t="str">
        <f>IF(ISBLANK(Games!D567), "",VLOOKUP(I567, 'Pitchers Pre-Season'!$B$2:$X$790, 23, FALSE))</f>
        <v/>
      </c>
      <c r="L567" t="str">
        <f>IF(ISBLANK(Games!E567), "",VLOOKUP(J567, 'Pitchers Pre-Season'!$B$2:$X$790, 23, FALSE))</f>
        <v/>
      </c>
      <c r="M567">
        <f>IF(ISBLANK(Games!D567), Calc!F567, F567+K567)</f>
        <v>1493.1662146218293</v>
      </c>
      <c r="N567">
        <f>IF(ISBLANK(Games!E567), Calc!G567, G567+L567)</f>
        <v>1515.1384034374826</v>
      </c>
      <c r="O567" s="1">
        <f t="shared" si="56"/>
        <v>0.46147712139200781</v>
      </c>
      <c r="P567" s="1">
        <f t="shared" si="57"/>
        <v>0.53852287860799208</v>
      </c>
      <c r="Q567" s="3" t="str">
        <f>Games!N567</f>
        <v/>
      </c>
      <c r="R567" s="1" t="str">
        <f t="shared" si="58"/>
        <v/>
      </c>
      <c r="S567" s="1" t="str">
        <f>IF(ISBLANK(Games!L567), "",IF(Q567=B567, C567, B567))</f>
        <v/>
      </c>
      <c r="T567" s="1" t="str">
        <f t="shared" si="59"/>
        <v>CIN</v>
      </c>
      <c r="U567" s="1" t="str">
        <f t="shared" si="60"/>
        <v>ARI</v>
      </c>
      <c r="V567" s="1">
        <f t="shared" si="61"/>
        <v>1493.1662146218293</v>
      </c>
      <c r="W567" s="1">
        <f t="shared" si="62"/>
        <v>1515.1384034374826</v>
      </c>
    </row>
    <row r="568" spans="1:23" x14ac:dyDescent="0.45">
      <c r="A568" t="str">
        <f>Schedule!A568</f>
        <v>2024-05-09</v>
      </c>
      <c r="B568" t="str">
        <f>Schedule!B568</f>
        <v>MIN</v>
      </c>
      <c r="C568" t="str">
        <f>Schedule!C568</f>
        <v>SEA</v>
      </c>
      <c r="D568">
        <f>Schedule!D568</f>
        <v>1535.44519643647</v>
      </c>
      <c r="E568">
        <f>Schedule!E568</f>
        <v>1526.2027098211199</v>
      </c>
      <c r="F568" cm="1">
        <f t="array" ref="F568">_xlfn.XLOOKUP(B568, $T$1:$T567, $V$1:$V567, D568, 0, -1)</f>
        <v>1529.2726034226744</v>
      </c>
      <c r="G568" cm="1">
        <f t="array" ref="G568">_xlfn.XLOOKUP(C568, $U$1:$U567, $W$1:$W567, E568, 0, -1)</f>
        <v>1521.2700100017432</v>
      </c>
      <c r="H568">
        <f>Schedule!F568</f>
        <v>0.12727272727272701</v>
      </c>
      <c r="I568" t="str">
        <f>IF(ISBLANK(Games!D568), "", Games!D568)</f>
        <v/>
      </c>
      <c r="J568" t="str">
        <f>IF(ISBLANK(Games!E568), "", Games!E568)</f>
        <v/>
      </c>
      <c r="K568" t="str">
        <f>IF(ISBLANK(Games!D568), "",VLOOKUP(I568, 'Pitchers Pre-Season'!$B$2:$X$790, 23, FALSE))</f>
        <v/>
      </c>
      <c r="L568" t="str">
        <f>IF(ISBLANK(Games!E568), "",VLOOKUP(J568, 'Pitchers Pre-Season'!$B$2:$X$790, 23, FALSE))</f>
        <v/>
      </c>
      <c r="M568">
        <f>IF(ISBLANK(Games!D568), Calc!F568, F568+K568)</f>
        <v>1529.2726034226744</v>
      </c>
      <c r="N568">
        <f>IF(ISBLANK(Games!E568), Calc!G568, G568+L568)</f>
        <v>1521.2700100017432</v>
      </c>
      <c r="O568" s="1">
        <f t="shared" si="56"/>
        <v>0.57515098510815643</v>
      </c>
      <c r="P568" s="1">
        <f t="shared" si="57"/>
        <v>0.42484901489184346</v>
      </c>
      <c r="Q568" s="3" t="str">
        <f>Games!N568</f>
        <v/>
      </c>
      <c r="R568" s="1" t="str">
        <f t="shared" si="58"/>
        <v/>
      </c>
      <c r="S568" s="1" t="str">
        <f>IF(ISBLANK(Games!L568), "",IF(Q568=B568, C568, B568))</f>
        <v/>
      </c>
      <c r="T568" s="1" t="str">
        <f t="shared" si="59"/>
        <v>MIN</v>
      </c>
      <c r="U568" s="1" t="str">
        <f t="shared" si="60"/>
        <v>SEA</v>
      </c>
      <c r="V568" s="1">
        <f t="shared" si="61"/>
        <v>1529.2726034226744</v>
      </c>
      <c r="W568" s="1">
        <f t="shared" si="62"/>
        <v>1521.2700100017432</v>
      </c>
    </row>
    <row r="569" spans="1:23" x14ac:dyDescent="0.45">
      <c r="A569" t="str">
        <f>Schedule!A569</f>
        <v>2024-05-09</v>
      </c>
      <c r="B569" t="str">
        <f>Schedule!B569</f>
        <v>COL</v>
      </c>
      <c r="C569" t="str">
        <f>Schedule!C569</f>
        <v>SFG</v>
      </c>
      <c r="D569">
        <f>Schedule!D569</f>
        <v>1418.47649220432</v>
      </c>
      <c r="E569">
        <f>Schedule!E569</f>
        <v>1501.1235706124401</v>
      </c>
      <c r="F569" cm="1">
        <f t="array" ref="F569">_xlfn.XLOOKUP(B569, $T$1:$T568, $V$1:$V568, D569, 0, -1)</f>
        <v>1423.0710497477428</v>
      </c>
      <c r="G569" cm="1">
        <f t="array" ref="G569">_xlfn.XLOOKUP(C569, $U$1:$U568, $W$1:$W568, E569, 0, -1)</f>
        <v>1491.6063482058917</v>
      </c>
      <c r="H569">
        <f>Schedule!F569</f>
        <v>0.22834645669291301</v>
      </c>
      <c r="I569" t="str">
        <f>IF(ISBLANK(Games!D569), "", Games!D569)</f>
        <v/>
      </c>
      <c r="J569" t="str">
        <f>IF(ISBLANK(Games!E569), "", Games!E569)</f>
        <v/>
      </c>
      <c r="K569" t="str">
        <f>IF(ISBLANK(Games!D569), "",VLOOKUP(I569, 'Pitchers Pre-Season'!$B$2:$X$790, 23, FALSE))</f>
        <v/>
      </c>
      <c r="L569" t="str">
        <f>IF(ISBLANK(Games!E569), "",VLOOKUP(J569, 'Pitchers Pre-Season'!$B$2:$X$790, 23, FALSE))</f>
        <v/>
      </c>
      <c r="M569">
        <f>IF(ISBLANK(Games!D569), Calc!F569, F569+K569)</f>
        <v>1423.0710497477428</v>
      </c>
      <c r="N569">
        <f>IF(ISBLANK(Games!E569), Calc!G569, G569+L569)</f>
        <v>1491.6063482058917</v>
      </c>
      <c r="O569" s="1">
        <f t="shared" si="56"/>
        <v>0.51680269184459049</v>
      </c>
      <c r="P569" s="1">
        <f t="shared" si="57"/>
        <v>0.48319730815540951</v>
      </c>
      <c r="Q569" s="3" t="str">
        <f>Games!N569</f>
        <v/>
      </c>
      <c r="R569" s="1" t="str">
        <f t="shared" si="58"/>
        <v/>
      </c>
      <c r="S569" s="1" t="str">
        <f>IF(ISBLANK(Games!L569), "",IF(Q569=B569, C569, B569))</f>
        <v/>
      </c>
      <c r="T569" s="1" t="str">
        <f t="shared" si="59"/>
        <v>COL</v>
      </c>
      <c r="U569" s="1" t="str">
        <f t="shared" si="60"/>
        <v>SFG</v>
      </c>
      <c r="V569" s="1">
        <f t="shared" si="61"/>
        <v>1423.0710497477428</v>
      </c>
      <c r="W569" s="1">
        <f t="shared" si="62"/>
        <v>1491.6063482058917</v>
      </c>
    </row>
    <row r="570" spans="1:23" x14ac:dyDescent="0.45">
      <c r="A570" t="str">
        <f>Schedule!A570</f>
        <v>2024-05-09</v>
      </c>
      <c r="B570" t="str">
        <f>Schedule!B570</f>
        <v>NYY</v>
      </c>
      <c r="C570" t="str">
        <f>Schedule!C570</f>
        <v>HOU</v>
      </c>
      <c r="D570">
        <f>Schedule!D570</f>
        <v>1539.4562396036399</v>
      </c>
      <c r="E570">
        <f>Schedule!E570</f>
        <v>1559.22207084247</v>
      </c>
      <c r="F570" cm="1">
        <f t="array" ref="F570">_xlfn.XLOOKUP(B570, $T$1:$T569, $V$1:$V569, D570, 0, -1)</f>
        <v>1533.7203518335739</v>
      </c>
      <c r="G570" cm="1">
        <f t="array" ref="G570">_xlfn.XLOOKUP(C570, $U$1:$U569, $W$1:$W569, E570, 0, -1)</f>
        <v>1554.1885466658973</v>
      </c>
      <c r="H570">
        <f>Schedule!F570</f>
        <v>9.3922651933701695E-2</v>
      </c>
      <c r="I570" t="str">
        <f>IF(ISBLANK(Games!D570), "", Games!D570)</f>
        <v/>
      </c>
      <c r="J570" t="str">
        <f>IF(ISBLANK(Games!E570), "", Games!E570)</f>
        <v/>
      </c>
      <c r="K570" t="str">
        <f>IF(ISBLANK(Games!D570), "",VLOOKUP(I570, 'Pitchers Pre-Season'!$B$2:$X$790, 23, FALSE))</f>
        <v/>
      </c>
      <c r="L570" t="str">
        <f>IF(ISBLANK(Games!E570), "",VLOOKUP(J570, 'Pitchers Pre-Season'!$B$2:$X$790, 23, FALSE))</f>
        <v/>
      </c>
      <c r="M570">
        <f>IF(ISBLANK(Games!D570), Calc!F570, F570+K570)</f>
        <v>1533.7203518335739</v>
      </c>
      <c r="N570">
        <f>IF(ISBLANK(Games!E570), Calc!G570, G570+L570)</f>
        <v>1554.1885466658973</v>
      </c>
      <c r="O570" s="1">
        <f t="shared" si="56"/>
        <v>0.51753925578218118</v>
      </c>
      <c r="P570" s="1">
        <f t="shared" si="57"/>
        <v>0.48246074421781882</v>
      </c>
      <c r="Q570" s="3" t="str">
        <f>Games!N570</f>
        <v/>
      </c>
      <c r="R570" s="1" t="str">
        <f t="shared" si="58"/>
        <v/>
      </c>
      <c r="S570" s="1" t="str">
        <f>IF(ISBLANK(Games!L570), "",IF(Q570=B570, C570, B570))</f>
        <v/>
      </c>
      <c r="T570" s="1" t="str">
        <f t="shared" si="59"/>
        <v>NYY</v>
      </c>
      <c r="U570" s="1" t="str">
        <f t="shared" si="60"/>
        <v>HOU</v>
      </c>
      <c r="V570" s="1">
        <f t="shared" si="61"/>
        <v>1533.7203518335739</v>
      </c>
      <c r="W570" s="1">
        <f t="shared" si="62"/>
        <v>1554.1885466658973</v>
      </c>
    </row>
    <row r="571" spans="1:23" x14ac:dyDescent="0.45">
      <c r="A571" t="str">
        <f>Schedule!A571</f>
        <v>2024-05-09</v>
      </c>
      <c r="B571" t="str">
        <f>Schedule!B571</f>
        <v>CHW</v>
      </c>
      <c r="C571" t="str">
        <f>Schedule!C571</f>
        <v>CLE</v>
      </c>
      <c r="D571">
        <f>Schedule!D571</f>
        <v>1433.33420073452</v>
      </c>
      <c r="E571">
        <f>Schedule!E571</f>
        <v>1503.8938502056101</v>
      </c>
      <c r="F571" cm="1">
        <f t="array" ref="F571">_xlfn.XLOOKUP(B571, $T$1:$T570, $V$1:$V570, D571, 0, -1)</f>
        <v>1426.513159308995</v>
      </c>
      <c r="G571" cm="1">
        <f t="array" ref="G571">_xlfn.XLOOKUP(C571, $U$1:$U570, $W$1:$W570, E571, 0, -1)</f>
        <v>1521.3210808926906</v>
      </c>
      <c r="H571">
        <f>Schedule!F571</f>
        <v>-4.2253521126760597E-2</v>
      </c>
      <c r="I571" t="str">
        <f>IF(ISBLANK(Games!D571), "", Games!D571)</f>
        <v/>
      </c>
      <c r="J571" t="str">
        <f>IF(ISBLANK(Games!E571), "", Games!E571)</f>
        <v/>
      </c>
      <c r="K571" t="str">
        <f>IF(ISBLANK(Games!D571), "",VLOOKUP(I571, 'Pitchers Pre-Season'!$B$2:$X$790, 23, FALSE))</f>
        <v/>
      </c>
      <c r="L571" t="str">
        <f>IF(ISBLANK(Games!E571), "",VLOOKUP(J571, 'Pitchers Pre-Season'!$B$2:$X$790, 23, FALSE))</f>
        <v/>
      </c>
      <c r="M571">
        <f>IF(ISBLANK(Games!D571), Calc!F571, F571+K571)</f>
        <v>1426.513159308995</v>
      </c>
      <c r="N571">
        <f>IF(ISBLANK(Games!E571), Calc!G571, G571+L571)</f>
        <v>1521.3210808926906</v>
      </c>
      <c r="O571" s="1">
        <f t="shared" si="56"/>
        <v>0.34572232159371385</v>
      </c>
      <c r="P571" s="1">
        <f t="shared" si="57"/>
        <v>0.65427767840628615</v>
      </c>
      <c r="Q571" s="3" t="str">
        <f>Games!N571</f>
        <v/>
      </c>
      <c r="R571" s="1" t="str">
        <f t="shared" si="58"/>
        <v/>
      </c>
      <c r="S571" s="1" t="str">
        <f>IF(ISBLANK(Games!L571), "",IF(Q571=B571, C571, B571))</f>
        <v/>
      </c>
      <c r="T571" s="1" t="str">
        <f t="shared" si="59"/>
        <v>CHW</v>
      </c>
      <c r="U571" s="1" t="str">
        <f t="shared" si="60"/>
        <v>CLE</v>
      </c>
      <c r="V571" s="1">
        <f t="shared" si="61"/>
        <v>1426.513159308995</v>
      </c>
      <c r="W571" s="1">
        <f t="shared" si="62"/>
        <v>1521.3210808926906</v>
      </c>
    </row>
    <row r="572" spans="1:23" x14ac:dyDescent="0.45">
      <c r="A572" t="str">
        <f>Schedule!A572</f>
        <v>2024-05-09</v>
      </c>
      <c r="B572" t="str">
        <f>Schedule!B572</f>
        <v>MIL</v>
      </c>
      <c r="C572" t="str">
        <f>Schedule!C572</f>
        <v>STL</v>
      </c>
      <c r="D572">
        <f>Schedule!D572</f>
        <v>1511.74507850229</v>
      </c>
      <c r="E572">
        <f>Schedule!E572</f>
        <v>1506.4629567151301</v>
      </c>
      <c r="F572" cm="1">
        <f t="array" ref="F572">_xlfn.XLOOKUP(B572, $T$1:$T571, $V$1:$V571, D572, 0, -1)</f>
        <v>1516.6563185214643</v>
      </c>
      <c r="G572" cm="1">
        <f t="array" ref="G572">_xlfn.XLOOKUP(C572, $U$1:$U571, $W$1:$W571, E572, 0, -1)</f>
        <v>1507.9516916859375</v>
      </c>
      <c r="H572">
        <f>Schedule!F572</f>
        <v>6.7415730337078705E-2</v>
      </c>
      <c r="I572" t="str">
        <f>IF(ISBLANK(Games!D572), "", Games!D572)</f>
        <v/>
      </c>
      <c r="J572" t="str">
        <f>IF(ISBLANK(Games!E572), "", Games!E572)</f>
        <v/>
      </c>
      <c r="K572" t="str">
        <f>IF(ISBLANK(Games!D572), "",VLOOKUP(I572, 'Pitchers Pre-Season'!$B$2:$X$790, 23, FALSE))</f>
        <v/>
      </c>
      <c r="L572" t="str">
        <f>IF(ISBLANK(Games!E572), "",VLOOKUP(J572, 'Pitchers Pre-Season'!$B$2:$X$790, 23, FALSE))</f>
        <v/>
      </c>
      <c r="M572">
        <f>IF(ISBLANK(Games!D572), Calc!F572, F572+K572)</f>
        <v>1516.6563185214643</v>
      </c>
      <c r="N572">
        <f>IF(ISBLANK(Games!E572), Calc!G572, G572+L572)</f>
        <v>1507.9516916859375</v>
      </c>
      <c r="O572" s="1">
        <f t="shared" si="56"/>
        <v>0.5462322097650214</v>
      </c>
      <c r="P572" s="1">
        <f t="shared" si="57"/>
        <v>0.45376779023497871</v>
      </c>
      <c r="Q572" s="3" t="str">
        <f>Games!N572</f>
        <v/>
      </c>
      <c r="R572" s="1" t="str">
        <f t="shared" si="58"/>
        <v/>
      </c>
      <c r="S572" s="1" t="str">
        <f>IF(ISBLANK(Games!L572), "",IF(Q572=B572, C572, B572))</f>
        <v/>
      </c>
      <c r="T572" s="1" t="str">
        <f t="shared" si="59"/>
        <v>MIL</v>
      </c>
      <c r="U572" s="1" t="str">
        <f t="shared" si="60"/>
        <v>STL</v>
      </c>
      <c r="V572" s="1">
        <f t="shared" si="61"/>
        <v>1516.6563185214643</v>
      </c>
      <c r="W572" s="1">
        <f t="shared" si="62"/>
        <v>1507.9516916859375</v>
      </c>
    </row>
    <row r="573" spans="1:23" x14ac:dyDescent="0.45">
      <c r="A573" t="str">
        <f>Schedule!A573</f>
        <v>2024-05-09</v>
      </c>
      <c r="B573" t="str">
        <f>Schedule!B573</f>
        <v>LAA</v>
      </c>
      <c r="C573" t="str">
        <f>Schedule!C573</f>
        <v>KCR</v>
      </c>
      <c r="D573">
        <f>Schedule!D573</f>
        <v>1474.3085107648601</v>
      </c>
      <c r="E573">
        <f>Schedule!E573</f>
        <v>1455.5883504191299</v>
      </c>
      <c r="F573" cm="1">
        <f t="array" ref="F573">_xlfn.XLOOKUP(B573, $T$1:$T572, $V$1:$V572, D573, 0, -1)</f>
        <v>1469.5882041455925</v>
      </c>
      <c r="G573" cm="1">
        <f t="array" ref="G573">_xlfn.XLOOKUP(C573, $U$1:$U572, $W$1:$W572, E573, 0, -1)</f>
        <v>1465.2610239810729</v>
      </c>
      <c r="H573">
        <f>Schedule!F573</f>
        <v>6.8493150684931406E-2</v>
      </c>
      <c r="I573" t="str">
        <f>IF(ISBLANK(Games!D573), "", Games!D573)</f>
        <v/>
      </c>
      <c r="J573" t="str">
        <f>IF(ISBLANK(Games!E573), "", Games!E573)</f>
        <v/>
      </c>
      <c r="K573" t="str">
        <f>IF(ISBLANK(Games!D573), "",VLOOKUP(I573, 'Pitchers Pre-Season'!$B$2:$X$790, 23, FALSE))</f>
        <v/>
      </c>
      <c r="L573" t="str">
        <f>IF(ISBLANK(Games!E573), "",VLOOKUP(J573, 'Pitchers Pre-Season'!$B$2:$X$790, 23, FALSE))</f>
        <v/>
      </c>
      <c r="M573">
        <f>IF(ISBLANK(Games!D573), Calc!F573, F573+K573)</f>
        <v>1469.5882041455925</v>
      </c>
      <c r="N573">
        <f>IF(ISBLANK(Games!E573), Calc!G573, G573+L573)</f>
        <v>1465.2610239810729</v>
      </c>
      <c r="O573" s="1">
        <f t="shared" si="56"/>
        <v>0.54047356621207798</v>
      </c>
      <c r="P573" s="1">
        <f t="shared" si="57"/>
        <v>0.45952643378792202</v>
      </c>
      <c r="Q573" s="3" t="str">
        <f>Games!N573</f>
        <v/>
      </c>
      <c r="R573" s="1" t="str">
        <f t="shared" si="58"/>
        <v/>
      </c>
      <c r="S573" s="1" t="str">
        <f>IF(ISBLANK(Games!L573), "",IF(Q573=B573, C573, B573))</f>
        <v/>
      </c>
      <c r="T573" s="1" t="str">
        <f t="shared" si="59"/>
        <v>LAA</v>
      </c>
      <c r="U573" s="1" t="str">
        <f t="shared" si="60"/>
        <v>KCR</v>
      </c>
      <c r="V573" s="1">
        <f t="shared" si="61"/>
        <v>1469.5882041455925</v>
      </c>
      <c r="W573" s="1">
        <f t="shared" si="62"/>
        <v>1465.2610239810729</v>
      </c>
    </row>
    <row r="574" spans="1:23" x14ac:dyDescent="0.45">
      <c r="A574" t="str">
        <f>Schedule!A574</f>
        <v>2024-05-10</v>
      </c>
      <c r="B574" t="str">
        <f>Schedule!B574</f>
        <v>DET</v>
      </c>
      <c r="C574" t="str">
        <f>Schedule!C574</f>
        <v>HOU</v>
      </c>
      <c r="D574">
        <f>Schedule!D574</f>
        <v>1477.56939209144</v>
      </c>
      <c r="E574">
        <f>Schedule!E574</f>
        <v>1559.22207084247</v>
      </c>
      <c r="F574" cm="1">
        <f t="array" ref="F574">_xlfn.XLOOKUP(B574, $T$1:$T573, $V$1:$V573, D574, 0, -1)</f>
        <v>1481.7589766686021</v>
      </c>
      <c r="G574" cm="1">
        <f t="array" ref="G574">_xlfn.XLOOKUP(C574, $U$1:$U573, $W$1:$W573, E574, 0, -1)</f>
        <v>1554.1885466658973</v>
      </c>
      <c r="H574">
        <f>Schedule!F574</f>
        <v>7.6687116564418296E-3</v>
      </c>
      <c r="I574" t="str">
        <f>IF(ISBLANK(Games!D574), "", Games!D574)</f>
        <v/>
      </c>
      <c r="J574" t="str">
        <f>IF(ISBLANK(Games!E574), "", Games!E574)</f>
        <v/>
      </c>
      <c r="K574" t="str">
        <f>IF(ISBLANK(Games!D574), "",VLOOKUP(I574, 'Pitchers Pre-Season'!$B$2:$X$790, 23, FALSE))</f>
        <v/>
      </c>
      <c r="L574" t="str">
        <f>IF(ISBLANK(Games!E574), "",VLOOKUP(J574, 'Pitchers Pre-Season'!$B$2:$X$790, 23, FALSE))</f>
        <v/>
      </c>
      <c r="M574">
        <f>IF(ISBLANK(Games!D574), Calc!F574, F574+K574)</f>
        <v>1481.7589766686021</v>
      </c>
      <c r="N574">
        <f>IF(ISBLANK(Games!E574), Calc!G574, G574+L574)</f>
        <v>1554.1885466658973</v>
      </c>
      <c r="O574" s="1">
        <f t="shared" si="56"/>
        <v>0.40108401850777464</v>
      </c>
      <c r="P574" s="1">
        <f t="shared" si="57"/>
        <v>0.59891598149222536</v>
      </c>
      <c r="Q574" s="3" t="str">
        <f>Games!N574</f>
        <v/>
      </c>
      <c r="R574" s="1" t="str">
        <f t="shared" si="58"/>
        <v/>
      </c>
      <c r="S574" s="1" t="str">
        <f>IF(ISBLANK(Games!L574), "",IF(Q574=B574, C574, B574))</f>
        <v/>
      </c>
      <c r="T574" s="1" t="str">
        <f t="shared" si="59"/>
        <v>DET</v>
      </c>
      <c r="U574" s="1" t="str">
        <f t="shared" si="60"/>
        <v>HOU</v>
      </c>
      <c r="V574" s="1">
        <f t="shared" si="61"/>
        <v>1481.7589766686021</v>
      </c>
      <c r="W574" s="1">
        <f t="shared" si="62"/>
        <v>1554.1885466658973</v>
      </c>
    </row>
    <row r="575" spans="1:23" x14ac:dyDescent="0.45">
      <c r="A575" t="str">
        <f>Schedule!A575</f>
        <v>2024-05-10</v>
      </c>
      <c r="B575" t="str">
        <f>Schedule!B575</f>
        <v>PIT</v>
      </c>
      <c r="C575" t="str">
        <f>Schedule!C575</f>
        <v>CHC</v>
      </c>
      <c r="D575">
        <f>Schedule!D575</f>
        <v>1468.3919248330999</v>
      </c>
      <c r="E575">
        <f>Schedule!E575</f>
        <v>1514.0316812078199</v>
      </c>
      <c r="F575" cm="1">
        <f t="array" ref="F575">_xlfn.XLOOKUP(B575, $T$1:$T574, $V$1:$V574, D575, 0, -1)</f>
        <v>1464.4120897083565</v>
      </c>
      <c r="G575" cm="1">
        <f t="array" ref="G575">_xlfn.XLOOKUP(C575, $U$1:$U574, $W$1:$W574, E575, 0, -1)</f>
        <v>1510.9500841970262</v>
      </c>
      <c r="H575">
        <f>Schedule!F575</f>
        <v>5.7971014492753603E-2</v>
      </c>
      <c r="I575" t="str">
        <f>IF(ISBLANK(Games!D575), "", Games!D575)</f>
        <v/>
      </c>
      <c r="J575" t="str">
        <f>IF(ISBLANK(Games!E575), "", Games!E575)</f>
        <v/>
      </c>
      <c r="K575" t="str">
        <f>IF(ISBLANK(Games!D575), "",VLOOKUP(I575, 'Pitchers Pre-Season'!$B$2:$X$790, 23, FALSE))</f>
        <v/>
      </c>
      <c r="L575" t="str">
        <f>IF(ISBLANK(Games!E575), "",VLOOKUP(J575, 'Pitchers Pre-Season'!$B$2:$X$790, 23, FALSE))</f>
        <v/>
      </c>
      <c r="M575">
        <f>IF(ISBLANK(Games!D575), Calc!F575, F575+K575)</f>
        <v>1464.4120897083565</v>
      </c>
      <c r="N575">
        <f>IF(ISBLANK(Games!E575), Calc!G575, G575+L575)</f>
        <v>1510.9500841970262</v>
      </c>
      <c r="O575" s="1">
        <f t="shared" si="56"/>
        <v>0.46240963837732907</v>
      </c>
      <c r="P575" s="1">
        <f t="shared" si="57"/>
        <v>0.53759036162267093</v>
      </c>
      <c r="Q575" s="3" t="str">
        <f>Games!N575</f>
        <v/>
      </c>
      <c r="R575" s="1" t="str">
        <f t="shared" si="58"/>
        <v/>
      </c>
      <c r="S575" s="1" t="str">
        <f>IF(ISBLANK(Games!L575), "",IF(Q575=B575, C575, B575))</f>
        <v/>
      </c>
      <c r="T575" s="1" t="str">
        <f t="shared" si="59"/>
        <v>PIT</v>
      </c>
      <c r="U575" s="1" t="str">
        <f t="shared" si="60"/>
        <v>CHC</v>
      </c>
      <c r="V575" s="1">
        <f t="shared" si="61"/>
        <v>1464.4120897083565</v>
      </c>
      <c r="W575" s="1">
        <f t="shared" si="62"/>
        <v>1510.9500841970262</v>
      </c>
    </row>
    <row r="576" spans="1:23" x14ac:dyDescent="0.45">
      <c r="A576" t="str">
        <f>Schedule!A576</f>
        <v>2024-05-10</v>
      </c>
      <c r="B576" t="str">
        <f>Schedule!B576</f>
        <v>TBR</v>
      </c>
      <c r="C576" t="str">
        <f>Schedule!C576</f>
        <v>NYY</v>
      </c>
      <c r="D576">
        <f>Schedule!D576</f>
        <v>1537.2568075547799</v>
      </c>
      <c r="E576">
        <f>Schedule!E576</f>
        <v>1539.4562396036399</v>
      </c>
      <c r="F576" cm="1">
        <f t="array" ref="F576">_xlfn.XLOOKUP(B576, $T$1:$T575, $V$1:$V575, D576, 0, -1)</f>
        <v>1528.0229512954211</v>
      </c>
      <c r="G576" cm="1">
        <f t="array" ref="G576">_xlfn.XLOOKUP(C576, $U$1:$U575, $W$1:$W575, E576, 0, -1)</f>
        <v>1562.9327852564061</v>
      </c>
      <c r="H576">
        <f>Schedule!F576</f>
        <v>0.124324324324324</v>
      </c>
      <c r="I576" t="str">
        <f>IF(ISBLANK(Games!D576), "", Games!D576)</f>
        <v/>
      </c>
      <c r="J576" t="str">
        <f>IF(ISBLANK(Games!E576), "", Games!E576)</f>
        <v/>
      </c>
      <c r="K576" t="str">
        <f>IF(ISBLANK(Games!D576), "",VLOOKUP(I576, 'Pitchers Pre-Season'!$B$2:$X$790, 23, FALSE))</f>
        <v/>
      </c>
      <c r="L576" t="str">
        <f>IF(ISBLANK(Games!E576), "",VLOOKUP(J576, 'Pitchers Pre-Season'!$B$2:$X$790, 23, FALSE))</f>
        <v/>
      </c>
      <c r="M576">
        <f>IF(ISBLANK(Games!D576), Calc!F576, F576+K576)</f>
        <v>1528.0229512954211</v>
      </c>
      <c r="N576">
        <f>IF(ISBLANK(Games!E576), Calc!G576, G576+L576)</f>
        <v>1562.9327852564061</v>
      </c>
      <c r="O576" s="1">
        <f t="shared" si="56"/>
        <v>0.51209126365208901</v>
      </c>
      <c r="P576" s="1">
        <f t="shared" si="57"/>
        <v>0.48790873634791099</v>
      </c>
      <c r="Q576" s="3" t="str">
        <f>Games!N576</f>
        <v/>
      </c>
      <c r="R576" s="1" t="str">
        <f t="shared" si="58"/>
        <v/>
      </c>
      <c r="S576" s="1" t="str">
        <f>IF(ISBLANK(Games!L576), "",IF(Q576=B576, C576, B576))</f>
        <v/>
      </c>
      <c r="T576" s="1" t="str">
        <f t="shared" si="59"/>
        <v>TBR</v>
      </c>
      <c r="U576" s="1" t="str">
        <f t="shared" si="60"/>
        <v>NYY</v>
      </c>
      <c r="V576" s="1">
        <f t="shared" si="61"/>
        <v>1528.0229512954211</v>
      </c>
      <c r="W576" s="1">
        <f t="shared" si="62"/>
        <v>1562.9327852564061</v>
      </c>
    </row>
    <row r="577" spans="1:23" x14ac:dyDescent="0.45">
      <c r="A577" t="str">
        <f>Schedule!A577</f>
        <v>2024-05-10</v>
      </c>
      <c r="B577" t="str">
        <f>Schedule!B577</f>
        <v>BAL</v>
      </c>
      <c r="C577" t="str">
        <f>Schedule!C577</f>
        <v>ARI</v>
      </c>
      <c r="D577">
        <f>Schedule!D577</f>
        <v>1535.1075395159701</v>
      </c>
      <c r="E577">
        <f>Schedule!E577</f>
        <v>1517.8440011816001</v>
      </c>
      <c r="F577" cm="1">
        <f t="array" ref="F577">_xlfn.XLOOKUP(B577, $T$1:$T576, $V$1:$V576, D577, 0, -1)</f>
        <v>1527.1786991040578</v>
      </c>
      <c r="G577" cm="1">
        <f t="array" ref="G577">_xlfn.XLOOKUP(C577, $U$1:$U576, $W$1:$W576, E577, 0, -1)</f>
        <v>1515.1384034374826</v>
      </c>
      <c r="H577">
        <f>Schedule!F577</f>
        <v>2.1739130434782698E-2</v>
      </c>
      <c r="I577" t="str">
        <f>IF(ISBLANK(Games!D577), "", Games!D577)</f>
        <v/>
      </c>
      <c r="J577" t="str">
        <f>IF(ISBLANK(Games!E577), "", Games!E577)</f>
        <v/>
      </c>
      <c r="K577" t="str">
        <f>IF(ISBLANK(Games!D577), "",VLOOKUP(I577, 'Pitchers Pre-Season'!$B$2:$X$790, 23, FALSE))</f>
        <v/>
      </c>
      <c r="L577" t="str">
        <f>IF(ISBLANK(Games!E577), "",VLOOKUP(J577, 'Pitchers Pre-Season'!$B$2:$X$790, 23, FALSE))</f>
        <v/>
      </c>
      <c r="M577">
        <f>IF(ISBLANK(Games!D577), Calc!F577, F577+K577)</f>
        <v>1527.1786991040578</v>
      </c>
      <c r="N577">
        <f>IF(ISBLANK(Games!E577), Calc!G577, G577+L577)</f>
        <v>1515.1384034374826</v>
      </c>
      <c r="O577" s="1">
        <f t="shared" si="56"/>
        <v>0.52819001042029845</v>
      </c>
      <c r="P577" s="1">
        <f t="shared" si="57"/>
        <v>0.47180998957970161</v>
      </c>
      <c r="Q577" s="3" t="str">
        <f>Games!N577</f>
        <v/>
      </c>
      <c r="R577" s="1" t="str">
        <f t="shared" si="58"/>
        <v/>
      </c>
      <c r="S577" s="1" t="str">
        <f>IF(ISBLANK(Games!L577), "",IF(Q577=B577, C577, B577))</f>
        <v/>
      </c>
      <c r="T577" s="1" t="str">
        <f t="shared" si="59"/>
        <v>BAL</v>
      </c>
      <c r="U577" s="1" t="str">
        <f t="shared" si="60"/>
        <v>ARI</v>
      </c>
      <c r="V577" s="1">
        <f t="shared" si="61"/>
        <v>1527.1786991040578</v>
      </c>
      <c r="W577" s="1">
        <f t="shared" si="62"/>
        <v>1515.1384034374826</v>
      </c>
    </row>
    <row r="578" spans="1:23" x14ac:dyDescent="0.45">
      <c r="A578" t="str">
        <f>Schedule!A578</f>
        <v>2024-05-10</v>
      </c>
      <c r="B578" t="str">
        <f>Schedule!B578</f>
        <v>TOR</v>
      </c>
      <c r="C578" t="str">
        <f>Schedule!C578</f>
        <v>MIN</v>
      </c>
      <c r="D578">
        <f>Schedule!D578</f>
        <v>1536.86484917293</v>
      </c>
      <c r="E578">
        <f>Schedule!E578</f>
        <v>1535.44519643647</v>
      </c>
      <c r="F578" cm="1">
        <f t="array" ref="F578">_xlfn.XLOOKUP(B578, $T$1:$T577, $V$1:$V577, D578, 0, -1)</f>
        <v>1536.86484917293</v>
      </c>
      <c r="G578" cm="1">
        <f t="array" ref="G578">_xlfn.XLOOKUP(C578, $U$1:$U577, $W$1:$W577, E578, 0, -1)</f>
        <v>1539.5424706464416</v>
      </c>
      <c r="H578">
        <f>Schedule!F578</f>
        <v>-5.5248618784530601E-3</v>
      </c>
      <c r="I578" t="str">
        <f>IF(ISBLANK(Games!D578), "", Games!D578)</f>
        <v/>
      </c>
      <c r="J578" t="str">
        <f>IF(ISBLANK(Games!E578), "", Games!E578)</f>
        <v/>
      </c>
      <c r="K578" t="str">
        <f>IF(ISBLANK(Games!D578), "",VLOOKUP(I578, 'Pitchers Pre-Season'!$B$2:$X$790, 23, FALSE))</f>
        <v/>
      </c>
      <c r="L578" t="str">
        <f>IF(ISBLANK(Games!E578), "",VLOOKUP(J578, 'Pitchers Pre-Season'!$B$2:$X$790, 23, FALSE))</f>
        <v/>
      </c>
      <c r="M578">
        <f>IF(ISBLANK(Games!D578), Calc!F578, F578+K578)</f>
        <v>1536.86484917293</v>
      </c>
      <c r="N578">
        <f>IF(ISBLANK(Games!E578), Calc!G578, G578+L578)</f>
        <v>1539.5424706464416</v>
      </c>
      <c r="O578" s="1">
        <f t="shared" si="56"/>
        <v>0.49338423829398459</v>
      </c>
      <c r="P578" s="1">
        <f t="shared" si="57"/>
        <v>0.50661576170601541</v>
      </c>
      <c r="Q578" s="3" t="str">
        <f>Games!N578</f>
        <v/>
      </c>
      <c r="R578" s="1" t="str">
        <f t="shared" si="58"/>
        <v/>
      </c>
      <c r="S578" s="1" t="str">
        <f>IF(ISBLANK(Games!L578), "",IF(Q578=B578, C578, B578))</f>
        <v/>
      </c>
      <c r="T578" s="1" t="str">
        <f t="shared" si="59"/>
        <v>TOR</v>
      </c>
      <c r="U578" s="1" t="str">
        <f t="shared" si="60"/>
        <v>MIN</v>
      </c>
      <c r="V578" s="1">
        <f t="shared" si="61"/>
        <v>1536.86484917293</v>
      </c>
      <c r="W578" s="1">
        <f t="shared" si="62"/>
        <v>1539.5424706464416</v>
      </c>
    </row>
    <row r="579" spans="1:23" x14ac:dyDescent="0.45">
      <c r="A579" t="str">
        <f>Schedule!A579</f>
        <v>2024-05-10</v>
      </c>
      <c r="B579" t="str">
        <f>Schedule!B579</f>
        <v>BOS</v>
      </c>
      <c r="C579" t="str">
        <f>Schedule!C579</f>
        <v>WAS</v>
      </c>
      <c r="D579">
        <f>Schedule!D579</f>
        <v>1500.26839934439</v>
      </c>
      <c r="E579">
        <f>Schedule!E579</f>
        <v>1422.7330514932301</v>
      </c>
      <c r="F579" cm="1">
        <f t="array" ref="F579">_xlfn.XLOOKUP(B579, $T$1:$T578, $V$1:$V578, D579, 0, -1)</f>
        <v>1500.26839934439</v>
      </c>
      <c r="G579" cm="1">
        <f t="array" ref="G579">_xlfn.XLOOKUP(C579, $U$1:$U578, $W$1:$W578, E579, 0, -1)</f>
        <v>1420.7057667976087</v>
      </c>
      <c r="H579">
        <f>Schedule!F579</f>
        <v>5.1282051282051398E-2</v>
      </c>
      <c r="I579" t="str">
        <f>IF(ISBLANK(Games!D579), "", Games!D579)</f>
        <v/>
      </c>
      <c r="J579" t="str">
        <f>IF(ISBLANK(Games!E579), "", Games!E579)</f>
        <v/>
      </c>
      <c r="K579" t="str">
        <f>IF(ISBLANK(Games!D579), "",VLOOKUP(I579, 'Pitchers Pre-Season'!$B$2:$X$790, 23, FALSE))</f>
        <v/>
      </c>
      <c r="L579" t="str">
        <f>IF(ISBLANK(Games!E579), "",VLOOKUP(J579, 'Pitchers Pre-Season'!$B$2:$X$790, 23, FALSE))</f>
        <v/>
      </c>
      <c r="M579">
        <f>IF(ISBLANK(Games!D579), Calc!F579, F579+K579)</f>
        <v>1500.26839934439</v>
      </c>
      <c r="N579">
        <f>IF(ISBLANK(Games!E579), Calc!G579, G579+L579)</f>
        <v>1420.7057667976087</v>
      </c>
      <c r="O579" s="1">
        <f t="shared" ref="O579:O642" si="63">(1/(1+(10^((N579-M579)/400)))+(0.5*H579))</f>
        <v>0.63818047986679283</v>
      </c>
      <c r="P579" s="1">
        <f t="shared" ref="P579:P642" si="64">(1/(1+(10^((M579-N579)/400)))-(0.5*H579))</f>
        <v>0.36181952013320712</v>
      </c>
      <c r="Q579" s="3" t="str">
        <f>Games!N579</f>
        <v/>
      </c>
      <c r="R579" s="1" t="str">
        <f t="shared" ref="R579:R642" si="65">Q579</f>
        <v/>
      </c>
      <c r="S579" s="1" t="str">
        <f>IF(ISBLANK(Games!L579), "",IF(Q579=B579, C579, B579))</f>
        <v/>
      </c>
      <c r="T579" s="1" t="str">
        <f t="shared" ref="T579:T642" si="66">B579</f>
        <v>BOS</v>
      </c>
      <c r="U579" s="1" t="str">
        <f t="shared" ref="U579:U642" si="67">C579</f>
        <v>WAS</v>
      </c>
      <c r="V579" s="1">
        <f t="shared" ref="V579:V642" si="68">IF(R579=B579,F579+(10*(1-O579)),IF(S579=B579,F579+(10*(0-O579)),F579))</f>
        <v>1500.26839934439</v>
      </c>
      <c r="W579" s="1">
        <f t="shared" ref="W579:W642" si="69">IF(R579=C579,G579+(10*(1-P579)),IF(S579=C579,G579+(10*(0-P579)),G579))</f>
        <v>1420.7057667976087</v>
      </c>
    </row>
    <row r="580" spans="1:23" x14ac:dyDescent="0.45">
      <c r="A580" t="str">
        <f>Schedule!A580</f>
        <v>2024-05-10</v>
      </c>
      <c r="B580" t="str">
        <f>Schedule!B580</f>
        <v>NYM</v>
      </c>
      <c r="C580" t="str">
        <f>Schedule!C580</f>
        <v>ATL</v>
      </c>
      <c r="D580">
        <f>Schedule!D580</f>
        <v>1505.1761432511801</v>
      </c>
      <c r="E580">
        <f>Schedule!E580</f>
        <v>1590.545270505</v>
      </c>
      <c r="F580" cm="1">
        <f t="array" ref="F580">_xlfn.XLOOKUP(B580, $T$1:$T579, $V$1:$V579, D580, 0, -1)</f>
        <v>1483.2891783762693</v>
      </c>
      <c r="G580" cm="1">
        <f t="array" ref="G580">_xlfn.XLOOKUP(C580, $U$1:$U579, $W$1:$W579, E580, 0, -1)</f>
        <v>1588.8399964445969</v>
      </c>
      <c r="H580">
        <f>Schedule!F580</f>
        <v>0.102272727272727</v>
      </c>
      <c r="I580" t="str">
        <f>IF(ISBLANK(Games!D580), "", Games!D580)</f>
        <v/>
      </c>
      <c r="J580" t="str">
        <f>IF(ISBLANK(Games!E580), "", Games!E580)</f>
        <v/>
      </c>
      <c r="K580" t="str">
        <f>IF(ISBLANK(Games!D580), "",VLOOKUP(I580, 'Pitchers Pre-Season'!$B$2:$X$790, 23, FALSE))</f>
        <v/>
      </c>
      <c r="L580" t="str">
        <f>IF(ISBLANK(Games!E580), "",VLOOKUP(J580, 'Pitchers Pre-Season'!$B$2:$X$790, 23, FALSE))</f>
        <v/>
      </c>
      <c r="M580">
        <f>IF(ISBLANK(Games!D580), Calc!F580, F580+K580)</f>
        <v>1483.2891783762693</v>
      </c>
      <c r="N580">
        <f>IF(ISBLANK(Games!E580), Calc!G580, G580+L580)</f>
        <v>1588.8399964445969</v>
      </c>
      <c r="O580" s="1">
        <f t="shared" si="63"/>
        <v>0.40374337643542541</v>
      </c>
      <c r="P580" s="1">
        <f t="shared" si="64"/>
        <v>0.59625662356457443</v>
      </c>
      <c r="Q580" s="3" t="str">
        <f>Games!N580</f>
        <v/>
      </c>
      <c r="R580" s="1" t="str">
        <f t="shared" si="65"/>
        <v/>
      </c>
      <c r="S580" s="1" t="str">
        <f>IF(ISBLANK(Games!L580), "",IF(Q580=B580, C580, B580))</f>
        <v/>
      </c>
      <c r="T580" s="1" t="str">
        <f t="shared" si="66"/>
        <v>NYM</v>
      </c>
      <c r="U580" s="1" t="str">
        <f t="shared" si="67"/>
        <v>ATL</v>
      </c>
      <c r="V580" s="1">
        <f t="shared" si="68"/>
        <v>1483.2891783762693</v>
      </c>
      <c r="W580" s="1">
        <f t="shared" si="69"/>
        <v>1588.8399964445969</v>
      </c>
    </row>
    <row r="581" spans="1:23" x14ac:dyDescent="0.45">
      <c r="A581" t="str">
        <f>Schedule!A581</f>
        <v>2024-05-10</v>
      </c>
      <c r="B581" t="str">
        <f>Schedule!B581</f>
        <v>MIA</v>
      </c>
      <c r="C581" t="str">
        <f>Schedule!C581</f>
        <v>PHI</v>
      </c>
      <c r="D581">
        <f>Schedule!D581</f>
        <v>1488.4482383178499</v>
      </c>
      <c r="E581">
        <f>Schedule!E581</f>
        <v>1537.03223861109</v>
      </c>
      <c r="F581" cm="1">
        <f t="array" ref="F581">_xlfn.XLOOKUP(B581, $T$1:$T580, $V$1:$V580, D581, 0, -1)</f>
        <v>1453.0099819148713</v>
      </c>
      <c r="G581" cm="1">
        <f t="array" ref="G581">_xlfn.XLOOKUP(C581, $U$1:$U580, $W$1:$W580, E581, 0, -1)</f>
        <v>1539.4111659163295</v>
      </c>
      <c r="H581">
        <f>Schedule!F581</f>
        <v>4.5751633986928102E-2</v>
      </c>
      <c r="I581" t="str">
        <f>IF(ISBLANK(Games!D581), "", Games!D581)</f>
        <v/>
      </c>
      <c r="J581" t="str">
        <f>IF(ISBLANK(Games!E581), "", Games!E581)</f>
        <v/>
      </c>
      <c r="K581" t="str">
        <f>IF(ISBLANK(Games!D581), "",VLOOKUP(I581, 'Pitchers Pre-Season'!$B$2:$X$790, 23, FALSE))</f>
        <v/>
      </c>
      <c r="L581" t="str">
        <f>IF(ISBLANK(Games!E581), "",VLOOKUP(J581, 'Pitchers Pre-Season'!$B$2:$X$790, 23, FALSE))</f>
        <v/>
      </c>
      <c r="M581">
        <f>IF(ISBLANK(Games!D581), Calc!F581, F581+K581)</f>
        <v>1453.0099819148713</v>
      </c>
      <c r="N581">
        <f>IF(ISBLANK(Games!E581), Calc!G581, G581+L581)</f>
        <v>1539.4111659163295</v>
      </c>
      <c r="O581" s="1">
        <f t="shared" si="63"/>
        <v>0.40103587406323621</v>
      </c>
      <c r="P581" s="1">
        <f t="shared" si="64"/>
        <v>0.59896412593676374</v>
      </c>
      <c r="Q581" s="3" t="str">
        <f>Games!N581</f>
        <v/>
      </c>
      <c r="R581" s="1" t="str">
        <f t="shared" si="65"/>
        <v/>
      </c>
      <c r="S581" s="1" t="str">
        <f>IF(ISBLANK(Games!L581), "",IF(Q581=B581, C581, B581))</f>
        <v/>
      </c>
      <c r="T581" s="1" t="str">
        <f t="shared" si="66"/>
        <v>MIA</v>
      </c>
      <c r="U581" s="1" t="str">
        <f t="shared" si="67"/>
        <v>PHI</v>
      </c>
      <c r="V581" s="1">
        <f t="shared" si="68"/>
        <v>1453.0099819148713</v>
      </c>
      <c r="W581" s="1">
        <f t="shared" si="69"/>
        <v>1539.4111659163295</v>
      </c>
    </row>
    <row r="582" spans="1:23" x14ac:dyDescent="0.45">
      <c r="A582" t="str">
        <f>Schedule!A582</f>
        <v>2024-05-10</v>
      </c>
      <c r="B582" t="str">
        <f>Schedule!B582</f>
        <v>CHW</v>
      </c>
      <c r="C582" t="str">
        <f>Schedule!C582</f>
        <v>CLE</v>
      </c>
      <c r="D582">
        <f>Schedule!D582</f>
        <v>1433.33420073452</v>
      </c>
      <c r="E582">
        <f>Schedule!E582</f>
        <v>1503.8938502056101</v>
      </c>
      <c r="F582" cm="1">
        <f t="array" ref="F582">_xlfn.XLOOKUP(B582, $T$1:$T581, $V$1:$V581, D582, 0, -1)</f>
        <v>1426.513159308995</v>
      </c>
      <c r="G582" cm="1">
        <f t="array" ref="G582">_xlfn.XLOOKUP(C582, $U$1:$U581, $W$1:$W581, E582, 0, -1)</f>
        <v>1521.3210808926906</v>
      </c>
      <c r="H582">
        <f>Schedule!F582</f>
        <v>-4.2253521126760597E-2</v>
      </c>
      <c r="I582" t="str">
        <f>IF(ISBLANK(Games!D582), "", Games!D582)</f>
        <v/>
      </c>
      <c r="J582" t="str">
        <f>IF(ISBLANK(Games!E582), "", Games!E582)</f>
        <v/>
      </c>
      <c r="K582" t="str">
        <f>IF(ISBLANK(Games!D582), "",VLOOKUP(I582, 'Pitchers Pre-Season'!$B$2:$X$790, 23, FALSE))</f>
        <v/>
      </c>
      <c r="L582" t="str">
        <f>IF(ISBLANK(Games!E582), "",VLOOKUP(J582, 'Pitchers Pre-Season'!$B$2:$X$790, 23, FALSE))</f>
        <v/>
      </c>
      <c r="M582">
        <f>IF(ISBLANK(Games!D582), Calc!F582, F582+K582)</f>
        <v>1426.513159308995</v>
      </c>
      <c r="N582">
        <f>IF(ISBLANK(Games!E582), Calc!G582, G582+L582)</f>
        <v>1521.3210808926906</v>
      </c>
      <c r="O582" s="1">
        <f t="shared" si="63"/>
        <v>0.34572232159371385</v>
      </c>
      <c r="P582" s="1">
        <f t="shared" si="64"/>
        <v>0.65427767840628615</v>
      </c>
      <c r="Q582" s="3" t="str">
        <f>Games!N582</f>
        <v/>
      </c>
      <c r="R582" s="1" t="str">
        <f t="shared" si="65"/>
        <v/>
      </c>
      <c r="S582" s="1" t="str">
        <f>IF(ISBLANK(Games!L582), "",IF(Q582=B582, C582, B582))</f>
        <v/>
      </c>
      <c r="T582" s="1" t="str">
        <f t="shared" si="66"/>
        <v>CHW</v>
      </c>
      <c r="U582" s="1" t="str">
        <f t="shared" si="67"/>
        <v>CLE</v>
      </c>
      <c r="V582" s="1">
        <f t="shared" si="68"/>
        <v>1426.513159308995</v>
      </c>
      <c r="W582" s="1">
        <f t="shared" si="69"/>
        <v>1521.3210808926906</v>
      </c>
    </row>
    <row r="583" spans="1:23" x14ac:dyDescent="0.45">
      <c r="A583" t="str">
        <f>Schedule!A583</f>
        <v>2024-05-10</v>
      </c>
      <c r="B583" t="str">
        <f>Schedule!B583</f>
        <v>MIL</v>
      </c>
      <c r="C583" t="str">
        <f>Schedule!C583</f>
        <v>STL</v>
      </c>
      <c r="D583">
        <f>Schedule!D583</f>
        <v>1511.74507850229</v>
      </c>
      <c r="E583">
        <f>Schedule!E583</f>
        <v>1506.4629567151301</v>
      </c>
      <c r="F583" cm="1">
        <f t="array" ref="F583">_xlfn.XLOOKUP(B583, $T$1:$T582, $V$1:$V582, D583, 0, -1)</f>
        <v>1516.6563185214643</v>
      </c>
      <c r="G583" cm="1">
        <f t="array" ref="G583">_xlfn.XLOOKUP(C583, $U$1:$U582, $W$1:$W582, E583, 0, -1)</f>
        <v>1507.9516916859375</v>
      </c>
      <c r="H583">
        <f>Schedule!F583</f>
        <v>6.7415730337078705E-2</v>
      </c>
      <c r="I583" t="str">
        <f>IF(ISBLANK(Games!D583), "", Games!D583)</f>
        <v/>
      </c>
      <c r="J583" t="str">
        <f>IF(ISBLANK(Games!E583), "", Games!E583)</f>
        <v/>
      </c>
      <c r="K583" t="str">
        <f>IF(ISBLANK(Games!D583), "",VLOOKUP(I583, 'Pitchers Pre-Season'!$B$2:$X$790, 23, FALSE))</f>
        <v/>
      </c>
      <c r="L583" t="str">
        <f>IF(ISBLANK(Games!E583), "",VLOOKUP(J583, 'Pitchers Pre-Season'!$B$2:$X$790, 23, FALSE))</f>
        <v/>
      </c>
      <c r="M583">
        <f>IF(ISBLANK(Games!D583), Calc!F583, F583+K583)</f>
        <v>1516.6563185214643</v>
      </c>
      <c r="N583">
        <f>IF(ISBLANK(Games!E583), Calc!G583, G583+L583)</f>
        <v>1507.9516916859375</v>
      </c>
      <c r="O583" s="1">
        <f t="shared" si="63"/>
        <v>0.5462322097650214</v>
      </c>
      <c r="P583" s="1">
        <f t="shared" si="64"/>
        <v>0.45376779023497871</v>
      </c>
      <c r="Q583" s="3" t="str">
        <f>Games!N583</f>
        <v/>
      </c>
      <c r="R583" s="1" t="str">
        <f t="shared" si="65"/>
        <v/>
      </c>
      <c r="S583" s="1" t="str">
        <f>IF(ISBLANK(Games!L583), "",IF(Q583=B583, C583, B583))</f>
        <v/>
      </c>
      <c r="T583" s="1" t="str">
        <f t="shared" si="66"/>
        <v>MIL</v>
      </c>
      <c r="U583" s="1" t="str">
        <f t="shared" si="67"/>
        <v>STL</v>
      </c>
      <c r="V583" s="1">
        <f t="shared" si="68"/>
        <v>1516.6563185214643</v>
      </c>
      <c r="W583" s="1">
        <f t="shared" si="69"/>
        <v>1507.9516916859375</v>
      </c>
    </row>
    <row r="584" spans="1:23" x14ac:dyDescent="0.45">
      <c r="A584" t="str">
        <f>Schedule!A584</f>
        <v>2024-05-10</v>
      </c>
      <c r="B584" t="str">
        <f>Schedule!B584</f>
        <v>COL</v>
      </c>
      <c r="C584" t="str">
        <f>Schedule!C584</f>
        <v>TEX</v>
      </c>
      <c r="D584">
        <f>Schedule!D584</f>
        <v>1418.47649220432</v>
      </c>
      <c r="E584">
        <f>Schedule!E584</f>
        <v>1527.6277566730801</v>
      </c>
      <c r="F584" cm="1">
        <f t="array" ref="F584">_xlfn.XLOOKUP(B584, $T$1:$T583, $V$1:$V583, D584, 0, -1)</f>
        <v>1423.0710497477428</v>
      </c>
      <c r="G584" cm="1">
        <f t="array" ref="G584">_xlfn.XLOOKUP(C584, $U$1:$U583, $W$1:$W583, E584, 0, -1)</f>
        <v>1534.4506247578865</v>
      </c>
      <c r="H584">
        <f>Schedule!F584</f>
        <v>0.22834645669291301</v>
      </c>
      <c r="I584" t="str">
        <f>IF(ISBLANK(Games!D584), "", Games!D584)</f>
        <v/>
      </c>
      <c r="J584" t="str">
        <f>IF(ISBLANK(Games!E584), "", Games!E584)</f>
        <v/>
      </c>
      <c r="K584" t="str">
        <f>IF(ISBLANK(Games!D584), "",VLOOKUP(I584, 'Pitchers Pre-Season'!$B$2:$X$790, 23, FALSE))</f>
        <v/>
      </c>
      <c r="L584" t="str">
        <f>IF(ISBLANK(Games!E584), "",VLOOKUP(J584, 'Pitchers Pre-Season'!$B$2:$X$790, 23, FALSE))</f>
        <v/>
      </c>
      <c r="M584">
        <f>IF(ISBLANK(Games!D584), Calc!F584, F584+K584)</f>
        <v>1423.0710497477428</v>
      </c>
      <c r="N584">
        <f>IF(ISBLANK(Games!E584), Calc!G584, G584+L584)</f>
        <v>1534.4506247578865</v>
      </c>
      <c r="O584" s="1">
        <f t="shared" si="63"/>
        <v>0.45915931879096394</v>
      </c>
      <c r="P584" s="1">
        <f t="shared" si="64"/>
        <v>0.54084068120903606</v>
      </c>
      <c r="Q584" s="3" t="str">
        <f>Games!N584</f>
        <v/>
      </c>
      <c r="R584" s="1" t="str">
        <f t="shared" si="65"/>
        <v/>
      </c>
      <c r="S584" s="1" t="str">
        <f>IF(ISBLANK(Games!L584), "",IF(Q584=B584, C584, B584))</f>
        <v/>
      </c>
      <c r="T584" s="1" t="str">
        <f t="shared" si="66"/>
        <v>COL</v>
      </c>
      <c r="U584" s="1" t="str">
        <f t="shared" si="67"/>
        <v>TEX</v>
      </c>
      <c r="V584" s="1">
        <f t="shared" si="68"/>
        <v>1423.0710497477428</v>
      </c>
      <c r="W584" s="1">
        <f t="shared" si="69"/>
        <v>1534.4506247578865</v>
      </c>
    </row>
    <row r="585" spans="1:23" x14ac:dyDescent="0.45">
      <c r="A585" t="str">
        <f>Schedule!A585</f>
        <v>2024-05-10</v>
      </c>
      <c r="B585" t="str">
        <f>Schedule!B585</f>
        <v>LAA</v>
      </c>
      <c r="C585" t="str">
        <f>Schedule!C585</f>
        <v>KCR</v>
      </c>
      <c r="D585">
        <f>Schedule!D585</f>
        <v>1474.3085107648601</v>
      </c>
      <c r="E585">
        <f>Schedule!E585</f>
        <v>1455.5883504191299</v>
      </c>
      <c r="F585" cm="1">
        <f t="array" ref="F585">_xlfn.XLOOKUP(B585, $T$1:$T584, $V$1:$V584, D585, 0, -1)</f>
        <v>1469.5882041455925</v>
      </c>
      <c r="G585" cm="1">
        <f t="array" ref="G585">_xlfn.XLOOKUP(C585, $U$1:$U584, $W$1:$W584, E585, 0, -1)</f>
        <v>1465.2610239810729</v>
      </c>
      <c r="H585">
        <f>Schedule!F585</f>
        <v>6.8493150684931406E-2</v>
      </c>
      <c r="I585" t="str">
        <f>IF(ISBLANK(Games!D585), "", Games!D585)</f>
        <v/>
      </c>
      <c r="J585" t="str">
        <f>IF(ISBLANK(Games!E585), "", Games!E585)</f>
        <v/>
      </c>
      <c r="K585" t="str">
        <f>IF(ISBLANK(Games!D585), "",VLOOKUP(I585, 'Pitchers Pre-Season'!$B$2:$X$790, 23, FALSE))</f>
        <v/>
      </c>
      <c r="L585" t="str">
        <f>IF(ISBLANK(Games!E585), "",VLOOKUP(J585, 'Pitchers Pre-Season'!$B$2:$X$790, 23, FALSE))</f>
        <v/>
      </c>
      <c r="M585">
        <f>IF(ISBLANK(Games!D585), Calc!F585, F585+K585)</f>
        <v>1469.5882041455925</v>
      </c>
      <c r="N585">
        <f>IF(ISBLANK(Games!E585), Calc!G585, G585+L585)</f>
        <v>1465.2610239810729</v>
      </c>
      <c r="O585" s="1">
        <f t="shared" si="63"/>
        <v>0.54047356621207798</v>
      </c>
      <c r="P585" s="1">
        <f t="shared" si="64"/>
        <v>0.45952643378792202</v>
      </c>
      <c r="Q585" s="3" t="str">
        <f>Games!N585</f>
        <v/>
      </c>
      <c r="R585" s="1" t="str">
        <f t="shared" si="65"/>
        <v/>
      </c>
      <c r="S585" s="1" t="str">
        <f>IF(ISBLANK(Games!L585), "",IF(Q585=B585, C585, B585))</f>
        <v/>
      </c>
      <c r="T585" s="1" t="str">
        <f t="shared" si="66"/>
        <v>LAA</v>
      </c>
      <c r="U585" s="1" t="str">
        <f t="shared" si="67"/>
        <v>KCR</v>
      </c>
      <c r="V585" s="1">
        <f t="shared" si="68"/>
        <v>1469.5882041455925</v>
      </c>
      <c r="W585" s="1">
        <f t="shared" si="69"/>
        <v>1465.2610239810729</v>
      </c>
    </row>
    <row r="586" spans="1:23" x14ac:dyDescent="0.45">
      <c r="A586" t="str">
        <f>Schedule!A586</f>
        <v>2024-05-10</v>
      </c>
      <c r="B586" t="str">
        <f>Schedule!B586</f>
        <v>SDP</v>
      </c>
      <c r="C586" t="str">
        <f>Schedule!C586</f>
        <v>LAD</v>
      </c>
      <c r="D586">
        <f>Schedule!D586</f>
        <v>1513.7838452168801</v>
      </c>
      <c r="E586">
        <f>Schedule!E586</f>
        <v>1588.6730971234199</v>
      </c>
      <c r="F586" cm="1">
        <f t="array" ref="F586">_xlfn.XLOOKUP(B586, $T$1:$T585, $V$1:$V585, D586, 0, -1)</f>
        <v>1502.9671207118124</v>
      </c>
      <c r="G586" cm="1">
        <f t="array" ref="G586">_xlfn.XLOOKUP(C586, $U$1:$U585, $W$1:$W585, E586, 0, -1)</f>
        <v>1587.2549754385982</v>
      </c>
      <c r="H586">
        <f>Schedule!F586</f>
        <v>2.9239766081871298E-2</v>
      </c>
      <c r="I586" t="str">
        <f>IF(ISBLANK(Games!D586), "", Games!D586)</f>
        <v/>
      </c>
      <c r="J586" t="str">
        <f>IF(ISBLANK(Games!E586), "", Games!E586)</f>
        <v/>
      </c>
      <c r="K586" t="str">
        <f>IF(ISBLANK(Games!D586), "",VLOOKUP(I586, 'Pitchers Pre-Season'!$B$2:$X$790, 23, FALSE))</f>
        <v/>
      </c>
      <c r="L586" t="str">
        <f>IF(ISBLANK(Games!E586), "",VLOOKUP(J586, 'Pitchers Pre-Season'!$B$2:$X$790, 23, FALSE))</f>
        <v/>
      </c>
      <c r="M586">
        <f>IF(ISBLANK(Games!D586), Calc!F586, F586+K586)</f>
        <v>1502.9671207118124</v>
      </c>
      <c r="N586">
        <f>IF(ISBLANK(Games!E586), Calc!G586, G586+L586)</f>
        <v>1587.2549754385982</v>
      </c>
      <c r="O586" s="1">
        <f t="shared" si="63"/>
        <v>0.39564488300298412</v>
      </c>
      <c r="P586" s="1">
        <f t="shared" si="64"/>
        <v>0.60435511699701594</v>
      </c>
      <c r="Q586" s="3" t="str">
        <f>Games!N586</f>
        <v/>
      </c>
      <c r="R586" s="1" t="str">
        <f t="shared" si="65"/>
        <v/>
      </c>
      <c r="S586" s="1" t="str">
        <f>IF(ISBLANK(Games!L586), "",IF(Q586=B586, C586, B586))</f>
        <v/>
      </c>
      <c r="T586" s="1" t="str">
        <f t="shared" si="66"/>
        <v>SDP</v>
      </c>
      <c r="U586" s="1" t="str">
        <f t="shared" si="67"/>
        <v>LAD</v>
      </c>
      <c r="V586" s="1">
        <f t="shared" si="68"/>
        <v>1502.9671207118124</v>
      </c>
      <c r="W586" s="1">
        <f t="shared" si="69"/>
        <v>1587.2549754385982</v>
      </c>
    </row>
    <row r="587" spans="1:23" x14ac:dyDescent="0.45">
      <c r="A587" t="str">
        <f>Schedule!A587</f>
        <v>2024-05-10</v>
      </c>
      <c r="B587" t="str">
        <f>Schedule!B587</f>
        <v>SEA</v>
      </c>
      <c r="C587" t="str">
        <f>Schedule!C587</f>
        <v>OAK</v>
      </c>
      <c r="D587">
        <f>Schedule!D587</f>
        <v>1526.2027098211199</v>
      </c>
      <c r="E587">
        <f>Schedule!E587</f>
        <v>1427.1354796158</v>
      </c>
      <c r="F587" cm="1">
        <f t="array" ref="F587">_xlfn.XLOOKUP(B587, $T$1:$T586, $V$1:$V586, D587, 0, -1)</f>
        <v>1518.2292368487947</v>
      </c>
      <c r="G587" cm="1">
        <f t="array" ref="G587">_xlfn.XLOOKUP(C587, $U$1:$U586, $W$1:$W586, E587, 0, -1)</f>
        <v>1422.9458950386379</v>
      </c>
      <c r="H587">
        <f>Schedule!F587</f>
        <v>2.2471910112359699E-2</v>
      </c>
      <c r="I587" t="str">
        <f>IF(ISBLANK(Games!D587), "", Games!D587)</f>
        <v/>
      </c>
      <c r="J587" t="str">
        <f>IF(ISBLANK(Games!E587), "", Games!E587)</f>
        <v/>
      </c>
      <c r="K587" t="str">
        <f>IF(ISBLANK(Games!D587), "",VLOOKUP(I587, 'Pitchers Pre-Season'!$B$2:$X$790, 23, FALSE))</f>
        <v/>
      </c>
      <c r="L587" t="str">
        <f>IF(ISBLANK(Games!E587), "",VLOOKUP(J587, 'Pitchers Pre-Season'!$B$2:$X$790, 23, FALSE))</f>
        <v/>
      </c>
      <c r="M587">
        <f>IF(ISBLANK(Games!D587), Calc!F587, F587+K587)</f>
        <v>1518.2292368487947</v>
      </c>
      <c r="N587">
        <f>IF(ISBLANK(Games!E587), Calc!G587, G587+L587)</f>
        <v>1422.9458950386379</v>
      </c>
      <c r="O587" s="1">
        <f t="shared" si="63"/>
        <v>0.64502230555596096</v>
      </c>
      <c r="P587" s="1">
        <f t="shared" si="64"/>
        <v>0.35497769444403898</v>
      </c>
      <c r="Q587" s="3" t="str">
        <f>Games!N587</f>
        <v/>
      </c>
      <c r="R587" s="1" t="str">
        <f t="shared" si="65"/>
        <v/>
      </c>
      <c r="S587" s="1" t="str">
        <f>IF(ISBLANK(Games!L587), "",IF(Q587=B587, C587, B587))</f>
        <v/>
      </c>
      <c r="T587" s="1" t="str">
        <f t="shared" si="66"/>
        <v>SEA</v>
      </c>
      <c r="U587" s="1" t="str">
        <f t="shared" si="67"/>
        <v>OAK</v>
      </c>
      <c r="V587" s="1">
        <f t="shared" si="68"/>
        <v>1518.2292368487947</v>
      </c>
      <c r="W587" s="1">
        <f t="shared" si="69"/>
        <v>1422.9458950386379</v>
      </c>
    </row>
    <row r="588" spans="1:23" x14ac:dyDescent="0.45">
      <c r="A588" t="str">
        <f>Schedule!A588</f>
        <v>2024-05-10</v>
      </c>
      <c r="B588" t="str">
        <f>Schedule!B588</f>
        <v>SFG</v>
      </c>
      <c r="C588" t="str">
        <f>Schedule!C588</f>
        <v>CIN</v>
      </c>
      <c r="D588">
        <f>Schedule!D588</f>
        <v>1501.1235706124401</v>
      </c>
      <c r="E588">
        <f>Schedule!E588</f>
        <v>1496.2510574284499</v>
      </c>
      <c r="F588" cm="1">
        <f t="array" ref="F588">_xlfn.XLOOKUP(B588, $T$1:$T587, $V$1:$V587, D588, 0, -1)</f>
        <v>1506.8907435815931</v>
      </c>
      <c r="G588" cm="1">
        <f t="array" ref="G588">_xlfn.XLOOKUP(C588, $U$1:$U587, $W$1:$W587, E588, 0, -1)</f>
        <v>1513.6155661274754</v>
      </c>
      <c r="H588">
        <f>Schedule!F588</f>
        <v>0.1125</v>
      </c>
      <c r="I588" t="str">
        <f>IF(ISBLANK(Games!D588), "", Games!D588)</f>
        <v/>
      </c>
      <c r="J588" t="str">
        <f>IF(ISBLANK(Games!E588), "", Games!E588)</f>
        <v/>
      </c>
      <c r="K588" t="str">
        <f>IF(ISBLANK(Games!D588), "",VLOOKUP(I588, 'Pitchers Pre-Season'!$B$2:$X$790, 23, FALSE))</f>
        <v/>
      </c>
      <c r="L588" t="str">
        <f>IF(ISBLANK(Games!E588), "",VLOOKUP(J588, 'Pitchers Pre-Season'!$B$2:$X$790, 23, FALSE))</f>
        <v/>
      </c>
      <c r="M588">
        <f>IF(ISBLANK(Games!D588), Calc!F588, F588+K588)</f>
        <v>1506.8907435815931</v>
      </c>
      <c r="N588">
        <f>IF(ISBLANK(Games!E588), Calc!G588, G588+L588)</f>
        <v>1513.6155661274754</v>
      </c>
      <c r="O588" s="1">
        <f t="shared" si="63"/>
        <v>0.54657341078727795</v>
      </c>
      <c r="P588" s="1">
        <f t="shared" si="64"/>
        <v>0.45342658921272194</v>
      </c>
      <c r="Q588" s="3" t="str">
        <f>Games!N588</f>
        <v/>
      </c>
      <c r="R588" s="1" t="str">
        <f t="shared" si="65"/>
        <v/>
      </c>
      <c r="S588" s="1" t="str">
        <f>IF(ISBLANK(Games!L588), "",IF(Q588=B588, C588, B588))</f>
        <v/>
      </c>
      <c r="T588" s="1" t="str">
        <f t="shared" si="66"/>
        <v>SFG</v>
      </c>
      <c r="U588" s="1" t="str">
        <f t="shared" si="67"/>
        <v>CIN</v>
      </c>
      <c r="V588" s="1">
        <f t="shared" si="68"/>
        <v>1506.8907435815931</v>
      </c>
      <c r="W588" s="1">
        <f t="shared" si="69"/>
        <v>1513.6155661274754</v>
      </c>
    </row>
    <row r="589" spans="1:23" x14ac:dyDescent="0.45">
      <c r="A589" t="str">
        <f>Schedule!A589</f>
        <v>2024-05-11</v>
      </c>
      <c r="B589" t="str">
        <f>Schedule!B589</f>
        <v>TOR</v>
      </c>
      <c r="C589" t="str">
        <f>Schedule!C589</f>
        <v>MIN</v>
      </c>
      <c r="D589">
        <f>Schedule!D589</f>
        <v>1536.86484917293</v>
      </c>
      <c r="E589">
        <f>Schedule!E589</f>
        <v>1535.44519643647</v>
      </c>
      <c r="F589" cm="1">
        <f t="array" ref="F589">_xlfn.XLOOKUP(B589, $T$1:$T588, $V$1:$V588, D589, 0, -1)</f>
        <v>1536.86484917293</v>
      </c>
      <c r="G589" cm="1">
        <f t="array" ref="G589">_xlfn.XLOOKUP(C589, $U$1:$U588, $W$1:$W588, E589, 0, -1)</f>
        <v>1539.5424706464416</v>
      </c>
      <c r="H589">
        <f>Schedule!F589</f>
        <v>-5.5248618784530601E-3</v>
      </c>
      <c r="I589" t="str">
        <f>IF(ISBLANK(Games!D589), "", Games!D589)</f>
        <v/>
      </c>
      <c r="J589" t="str">
        <f>IF(ISBLANK(Games!E589), "", Games!E589)</f>
        <v/>
      </c>
      <c r="K589" t="str">
        <f>IF(ISBLANK(Games!D589), "",VLOOKUP(I589, 'Pitchers Pre-Season'!$B$2:$X$790, 23, FALSE))</f>
        <v/>
      </c>
      <c r="L589" t="str">
        <f>IF(ISBLANK(Games!E589), "",VLOOKUP(J589, 'Pitchers Pre-Season'!$B$2:$X$790, 23, FALSE))</f>
        <v/>
      </c>
      <c r="M589">
        <f>IF(ISBLANK(Games!D589), Calc!F589, F589+K589)</f>
        <v>1536.86484917293</v>
      </c>
      <c r="N589">
        <f>IF(ISBLANK(Games!E589), Calc!G589, G589+L589)</f>
        <v>1539.5424706464416</v>
      </c>
      <c r="O589" s="1">
        <f t="shared" si="63"/>
        <v>0.49338423829398459</v>
      </c>
      <c r="P589" s="1">
        <f t="shared" si="64"/>
        <v>0.50661576170601541</v>
      </c>
      <c r="Q589" s="3" t="str">
        <f>Games!N589</f>
        <v/>
      </c>
      <c r="R589" s="1" t="str">
        <f t="shared" si="65"/>
        <v/>
      </c>
      <c r="S589" s="1" t="str">
        <f>IF(ISBLANK(Games!L589), "",IF(Q589=B589, C589, B589))</f>
        <v/>
      </c>
      <c r="T589" s="1" t="str">
        <f t="shared" si="66"/>
        <v>TOR</v>
      </c>
      <c r="U589" s="1" t="str">
        <f t="shared" si="67"/>
        <v>MIN</v>
      </c>
      <c r="V589" s="1">
        <f t="shared" si="68"/>
        <v>1536.86484917293</v>
      </c>
      <c r="W589" s="1">
        <f t="shared" si="69"/>
        <v>1539.5424706464416</v>
      </c>
    </row>
    <row r="590" spans="1:23" x14ac:dyDescent="0.45">
      <c r="A590" t="str">
        <f>Schedule!A590</f>
        <v>2024-05-11</v>
      </c>
      <c r="B590" t="str">
        <f>Schedule!B590</f>
        <v>BAL</v>
      </c>
      <c r="C590" t="str">
        <f>Schedule!C590</f>
        <v>ARI</v>
      </c>
      <c r="D590">
        <f>Schedule!D590</f>
        <v>1535.1075395159701</v>
      </c>
      <c r="E590">
        <f>Schedule!E590</f>
        <v>1517.8440011816001</v>
      </c>
      <c r="F590" cm="1">
        <f t="array" ref="F590">_xlfn.XLOOKUP(B590, $T$1:$T589, $V$1:$V589, D590, 0, -1)</f>
        <v>1527.1786991040578</v>
      </c>
      <c r="G590" cm="1">
        <f t="array" ref="G590">_xlfn.XLOOKUP(C590, $U$1:$U589, $W$1:$W589, E590, 0, -1)</f>
        <v>1515.1384034374826</v>
      </c>
      <c r="H590">
        <f>Schedule!F590</f>
        <v>2.1739130434782698E-2</v>
      </c>
      <c r="I590" t="str">
        <f>IF(ISBLANK(Games!D590), "", Games!D590)</f>
        <v/>
      </c>
      <c r="J590" t="str">
        <f>IF(ISBLANK(Games!E590), "", Games!E590)</f>
        <v/>
      </c>
      <c r="K590" t="str">
        <f>IF(ISBLANK(Games!D590), "",VLOOKUP(I590, 'Pitchers Pre-Season'!$B$2:$X$790, 23, FALSE))</f>
        <v/>
      </c>
      <c r="L590" t="str">
        <f>IF(ISBLANK(Games!E590), "",VLOOKUP(J590, 'Pitchers Pre-Season'!$B$2:$X$790, 23, FALSE))</f>
        <v/>
      </c>
      <c r="M590">
        <f>IF(ISBLANK(Games!D590), Calc!F590, F590+K590)</f>
        <v>1527.1786991040578</v>
      </c>
      <c r="N590">
        <f>IF(ISBLANK(Games!E590), Calc!G590, G590+L590)</f>
        <v>1515.1384034374826</v>
      </c>
      <c r="O590" s="1">
        <f t="shared" si="63"/>
        <v>0.52819001042029845</v>
      </c>
      <c r="P590" s="1">
        <f t="shared" si="64"/>
        <v>0.47180998957970161</v>
      </c>
      <c r="Q590" s="3" t="str">
        <f>Games!N590</f>
        <v/>
      </c>
      <c r="R590" s="1" t="str">
        <f t="shared" si="65"/>
        <v/>
      </c>
      <c r="S590" s="1" t="str">
        <f>IF(ISBLANK(Games!L590), "",IF(Q590=B590, C590, B590))</f>
        <v/>
      </c>
      <c r="T590" s="1" t="str">
        <f t="shared" si="66"/>
        <v>BAL</v>
      </c>
      <c r="U590" s="1" t="str">
        <f t="shared" si="67"/>
        <v>ARI</v>
      </c>
      <c r="V590" s="1">
        <f t="shared" si="68"/>
        <v>1527.1786991040578</v>
      </c>
      <c r="W590" s="1">
        <f t="shared" si="69"/>
        <v>1515.1384034374826</v>
      </c>
    </row>
    <row r="591" spans="1:23" x14ac:dyDescent="0.45">
      <c r="A591" t="str">
        <f>Schedule!A591</f>
        <v>2024-05-11</v>
      </c>
      <c r="B591" t="str">
        <f>Schedule!B591</f>
        <v>PIT</v>
      </c>
      <c r="C591" t="str">
        <f>Schedule!C591</f>
        <v>CHC</v>
      </c>
      <c r="D591">
        <f>Schedule!D591</f>
        <v>1468.3919248330999</v>
      </c>
      <c r="E591">
        <f>Schedule!E591</f>
        <v>1514.0316812078199</v>
      </c>
      <c r="F591" cm="1">
        <f t="array" ref="F591">_xlfn.XLOOKUP(B591, $T$1:$T590, $V$1:$V590, D591, 0, -1)</f>
        <v>1464.4120897083565</v>
      </c>
      <c r="G591" cm="1">
        <f t="array" ref="G591">_xlfn.XLOOKUP(C591, $U$1:$U590, $W$1:$W590, E591, 0, -1)</f>
        <v>1510.9500841970262</v>
      </c>
      <c r="H591">
        <f>Schedule!F591</f>
        <v>5.7971014492753603E-2</v>
      </c>
      <c r="I591" t="str">
        <f>IF(ISBLANK(Games!D591), "", Games!D591)</f>
        <v/>
      </c>
      <c r="J591" t="str">
        <f>IF(ISBLANK(Games!E591), "", Games!E591)</f>
        <v/>
      </c>
      <c r="K591" t="str">
        <f>IF(ISBLANK(Games!D591), "",VLOOKUP(I591, 'Pitchers Pre-Season'!$B$2:$X$790, 23, FALSE))</f>
        <v/>
      </c>
      <c r="L591" t="str">
        <f>IF(ISBLANK(Games!E591), "",VLOOKUP(J591, 'Pitchers Pre-Season'!$B$2:$X$790, 23, FALSE))</f>
        <v/>
      </c>
      <c r="M591">
        <f>IF(ISBLANK(Games!D591), Calc!F591, F591+K591)</f>
        <v>1464.4120897083565</v>
      </c>
      <c r="N591">
        <f>IF(ISBLANK(Games!E591), Calc!G591, G591+L591)</f>
        <v>1510.9500841970262</v>
      </c>
      <c r="O591" s="1">
        <f t="shared" si="63"/>
        <v>0.46240963837732907</v>
      </c>
      <c r="P591" s="1">
        <f t="shared" si="64"/>
        <v>0.53759036162267093</v>
      </c>
      <c r="Q591" s="3" t="str">
        <f>Games!N591</f>
        <v/>
      </c>
      <c r="R591" s="1" t="str">
        <f t="shared" si="65"/>
        <v/>
      </c>
      <c r="S591" s="1" t="str">
        <f>IF(ISBLANK(Games!L591), "",IF(Q591=B591, C591, B591))</f>
        <v/>
      </c>
      <c r="T591" s="1" t="str">
        <f t="shared" si="66"/>
        <v>PIT</v>
      </c>
      <c r="U591" s="1" t="str">
        <f t="shared" si="67"/>
        <v>CHC</v>
      </c>
      <c r="V591" s="1">
        <f t="shared" si="68"/>
        <v>1464.4120897083565</v>
      </c>
      <c r="W591" s="1">
        <f t="shared" si="69"/>
        <v>1510.9500841970262</v>
      </c>
    </row>
    <row r="592" spans="1:23" x14ac:dyDescent="0.45">
      <c r="A592" t="str">
        <f>Schedule!A592</f>
        <v>2024-05-11</v>
      </c>
      <c r="B592" t="str">
        <f>Schedule!B592</f>
        <v>BOS</v>
      </c>
      <c r="C592" t="str">
        <f>Schedule!C592</f>
        <v>WAS</v>
      </c>
      <c r="D592">
        <f>Schedule!D592</f>
        <v>1500.26839934439</v>
      </c>
      <c r="E592">
        <f>Schedule!E592</f>
        <v>1422.7330514932301</v>
      </c>
      <c r="F592" cm="1">
        <f t="array" ref="F592">_xlfn.XLOOKUP(B592, $T$1:$T591, $V$1:$V591, D592, 0, -1)</f>
        <v>1500.26839934439</v>
      </c>
      <c r="G592" cm="1">
        <f t="array" ref="G592">_xlfn.XLOOKUP(C592, $U$1:$U591, $W$1:$W591, E592, 0, -1)</f>
        <v>1420.7057667976087</v>
      </c>
      <c r="H592">
        <f>Schedule!F592</f>
        <v>5.1282051282051398E-2</v>
      </c>
      <c r="I592" t="str">
        <f>IF(ISBLANK(Games!D592), "", Games!D592)</f>
        <v/>
      </c>
      <c r="J592" t="str">
        <f>IF(ISBLANK(Games!E592), "", Games!E592)</f>
        <v/>
      </c>
      <c r="K592" t="str">
        <f>IF(ISBLANK(Games!D592), "",VLOOKUP(I592, 'Pitchers Pre-Season'!$B$2:$X$790, 23, FALSE))</f>
        <v/>
      </c>
      <c r="L592" t="str">
        <f>IF(ISBLANK(Games!E592), "",VLOOKUP(J592, 'Pitchers Pre-Season'!$B$2:$X$790, 23, FALSE))</f>
        <v/>
      </c>
      <c r="M592">
        <f>IF(ISBLANK(Games!D592), Calc!F592, F592+K592)</f>
        <v>1500.26839934439</v>
      </c>
      <c r="N592">
        <f>IF(ISBLANK(Games!E592), Calc!G592, G592+L592)</f>
        <v>1420.7057667976087</v>
      </c>
      <c r="O592" s="1">
        <f t="shared" si="63"/>
        <v>0.63818047986679283</v>
      </c>
      <c r="P592" s="1">
        <f t="shared" si="64"/>
        <v>0.36181952013320712</v>
      </c>
      <c r="Q592" s="3" t="str">
        <f>Games!N592</f>
        <v/>
      </c>
      <c r="R592" s="1" t="str">
        <f t="shared" si="65"/>
        <v/>
      </c>
      <c r="S592" s="1" t="str">
        <f>IF(ISBLANK(Games!L592), "",IF(Q592=B592, C592, B592))</f>
        <v/>
      </c>
      <c r="T592" s="1" t="str">
        <f t="shared" si="66"/>
        <v>BOS</v>
      </c>
      <c r="U592" s="1" t="str">
        <f t="shared" si="67"/>
        <v>WAS</v>
      </c>
      <c r="V592" s="1">
        <f t="shared" si="68"/>
        <v>1500.26839934439</v>
      </c>
      <c r="W592" s="1">
        <f t="shared" si="69"/>
        <v>1420.7057667976087</v>
      </c>
    </row>
    <row r="593" spans="1:23" x14ac:dyDescent="0.45">
      <c r="A593" t="str">
        <f>Schedule!A593</f>
        <v>2024-05-11</v>
      </c>
      <c r="B593" t="str">
        <f>Schedule!B593</f>
        <v>NYM</v>
      </c>
      <c r="C593" t="str">
        <f>Schedule!C593</f>
        <v>ATL</v>
      </c>
      <c r="D593">
        <f>Schedule!D593</f>
        <v>1505.1761432511801</v>
      </c>
      <c r="E593">
        <f>Schedule!E593</f>
        <v>1590.545270505</v>
      </c>
      <c r="F593" cm="1">
        <f t="array" ref="F593">_xlfn.XLOOKUP(B593, $T$1:$T592, $V$1:$V592, D593, 0, -1)</f>
        <v>1483.2891783762693</v>
      </c>
      <c r="G593" cm="1">
        <f t="array" ref="G593">_xlfn.XLOOKUP(C593, $U$1:$U592, $W$1:$W592, E593, 0, -1)</f>
        <v>1588.8399964445969</v>
      </c>
      <c r="H593">
        <f>Schedule!F593</f>
        <v>0.102272727272727</v>
      </c>
      <c r="I593" t="str">
        <f>IF(ISBLANK(Games!D593), "", Games!D593)</f>
        <v/>
      </c>
      <c r="J593" t="str">
        <f>IF(ISBLANK(Games!E593), "", Games!E593)</f>
        <v/>
      </c>
      <c r="K593" t="str">
        <f>IF(ISBLANK(Games!D593), "",VLOOKUP(I593, 'Pitchers Pre-Season'!$B$2:$X$790, 23, FALSE))</f>
        <v/>
      </c>
      <c r="L593" t="str">
        <f>IF(ISBLANK(Games!E593), "",VLOOKUP(J593, 'Pitchers Pre-Season'!$B$2:$X$790, 23, FALSE))</f>
        <v/>
      </c>
      <c r="M593">
        <f>IF(ISBLANK(Games!D593), Calc!F593, F593+K593)</f>
        <v>1483.2891783762693</v>
      </c>
      <c r="N593">
        <f>IF(ISBLANK(Games!E593), Calc!G593, G593+L593)</f>
        <v>1588.8399964445969</v>
      </c>
      <c r="O593" s="1">
        <f t="shared" si="63"/>
        <v>0.40374337643542541</v>
      </c>
      <c r="P593" s="1">
        <f t="shared" si="64"/>
        <v>0.59625662356457443</v>
      </c>
      <c r="Q593" s="3" t="str">
        <f>Games!N593</f>
        <v/>
      </c>
      <c r="R593" s="1" t="str">
        <f t="shared" si="65"/>
        <v/>
      </c>
      <c r="S593" s="1" t="str">
        <f>IF(ISBLANK(Games!L593), "",IF(Q593=B593, C593, B593))</f>
        <v/>
      </c>
      <c r="T593" s="1" t="str">
        <f t="shared" si="66"/>
        <v>NYM</v>
      </c>
      <c r="U593" s="1" t="str">
        <f t="shared" si="67"/>
        <v>ATL</v>
      </c>
      <c r="V593" s="1">
        <f t="shared" si="68"/>
        <v>1483.2891783762693</v>
      </c>
      <c r="W593" s="1">
        <f t="shared" si="69"/>
        <v>1588.8399964445969</v>
      </c>
    </row>
    <row r="594" spans="1:23" x14ac:dyDescent="0.45">
      <c r="A594" t="str">
        <f>Schedule!A594</f>
        <v>2024-05-11</v>
      </c>
      <c r="B594" t="str">
        <f>Schedule!B594</f>
        <v>MIA</v>
      </c>
      <c r="C594" t="str">
        <f>Schedule!C594</f>
        <v>PHI</v>
      </c>
      <c r="D594">
        <f>Schedule!D594</f>
        <v>1488.4482383178499</v>
      </c>
      <c r="E594">
        <f>Schedule!E594</f>
        <v>1537.03223861109</v>
      </c>
      <c r="F594" cm="1">
        <f t="array" ref="F594">_xlfn.XLOOKUP(B594, $T$1:$T593, $V$1:$V593, D594, 0, -1)</f>
        <v>1453.0099819148713</v>
      </c>
      <c r="G594" cm="1">
        <f t="array" ref="G594">_xlfn.XLOOKUP(C594, $U$1:$U593, $W$1:$W593, E594, 0, -1)</f>
        <v>1539.4111659163295</v>
      </c>
      <c r="H594">
        <f>Schedule!F594</f>
        <v>4.5751633986928102E-2</v>
      </c>
      <c r="I594" t="str">
        <f>IF(ISBLANK(Games!D594), "", Games!D594)</f>
        <v/>
      </c>
      <c r="J594" t="str">
        <f>IF(ISBLANK(Games!E594), "", Games!E594)</f>
        <v/>
      </c>
      <c r="K594" t="str">
        <f>IF(ISBLANK(Games!D594), "",VLOOKUP(I594, 'Pitchers Pre-Season'!$B$2:$X$790, 23, FALSE))</f>
        <v/>
      </c>
      <c r="L594" t="str">
        <f>IF(ISBLANK(Games!E594), "",VLOOKUP(J594, 'Pitchers Pre-Season'!$B$2:$X$790, 23, FALSE))</f>
        <v/>
      </c>
      <c r="M594">
        <f>IF(ISBLANK(Games!D594), Calc!F594, F594+K594)</f>
        <v>1453.0099819148713</v>
      </c>
      <c r="N594">
        <f>IF(ISBLANK(Games!E594), Calc!G594, G594+L594)</f>
        <v>1539.4111659163295</v>
      </c>
      <c r="O594" s="1">
        <f t="shared" si="63"/>
        <v>0.40103587406323621</v>
      </c>
      <c r="P594" s="1">
        <f t="shared" si="64"/>
        <v>0.59896412593676374</v>
      </c>
      <c r="Q594" s="3" t="str">
        <f>Games!N594</f>
        <v/>
      </c>
      <c r="R594" s="1" t="str">
        <f t="shared" si="65"/>
        <v/>
      </c>
      <c r="S594" s="1" t="str">
        <f>IF(ISBLANK(Games!L594), "",IF(Q594=B594, C594, B594))</f>
        <v/>
      </c>
      <c r="T594" s="1" t="str">
        <f t="shared" si="66"/>
        <v>MIA</v>
      </c>
      <c r="U594" s="1" t="str">
        <f t="shared" si="67"/>
        <v>PHI</v>
      </c>
      <c r="V594" s="1">
        <f t="shared" si="68"/>
        <v>1453.0099819148713</v>
      </c>
      <c r="W594" s="1">
        <f t="shared" si="69"/>
        <v>1539.4111659163295</v>
      </c>
    </row>
    <row r="595" spans="1:23" x14ac:dyDescent="0.45">
      <c r="A595" t="str">
        <f>Schedule!A595</f>
        <v>2024-05-11</v>
      </c>
      <c r="B595" t="str">
        <f>Schedule!B595</f>
        <v>TBR</v>
      </c>
      <c r="C595" t="str">
        <f>Schedule!C595</f>
        <v>NYY</v>
      </c>
      <c r="D595">
        <f>Schedule!D595</f>
        <v>1537.2568075547799</v>
      </c>
      <c r="E595">
        <f>Schedule!E595</f>
        <v>1539.4562396036399</v>
      </c>
      <c r="F595" cm="1">
        <f t="array" ref="F595">_xlfn.XLOOKUP(B595, $T$1:$T594, $V$1:$V594, D595, 0, -1)</f>
        <v>1528.0229512954211</v>
      </c>
      <c r="G595" cm="1">
        <f t="array" ref="G595">_xlfn.XLOOKUP(C595, $U$1:$U594, $W$1:$W594, E595, 0, -1)</f>
        <v>1562.9327852564061</v>
      </c>
      <c r="H595">
        <f>Schedule!F595</f>
        <v>0.124324324324324</v>
      </c>
      <c r="I595" t="str">
        <f>IF(ISBLANK(Games!D595), "", Games!D595)</f>
        <v/>
      </c>
      <c r="J595" t="str">
        <f>IF(ISBLANK(Games!E595), "", Games!E595)</f>
        <v/>
      </c>
      <c r="K595" t="str">
        <f>IF(ISBLANK(Games!D595), "",VLOOKUP(I595, 'Pitchers Pre-Season'!$B$2:$X$790, 23, FALSE))</f>
        <v/>
      </c>
      <c r="L595" t="str">
        <f>IF(ISBLANK(Games!E595), "",VLOOKUP(J595, 'Pitchers Pre-Season'!$B$2:$X$790, 23, FALSE))</f>
        <v/>
      </c>
      <c r="M595">
        <f>IF(ISBLANK(Games!D595), Calc!F595, F595+K595)</f>
        <v>1528.0229512954211</v>
      </c>
      <c r="N595">
        <f>IF(ISBLANK(Games!E595), Calc!G595, G595+L595)</f>
        <v>1562.9327852564061</v>
      </c>
      <c r="O595" s="1">
        <f t="shared" si="63"/>
        <v>0.51209126365208901</v>
      </c>
      <c r="P595" s="1">
        <f t="shared" si="64"/>
        <v>0.48790873634791099</v>
      </c>
      <c r="Q595" s="3" t="str">
        <f>Games!N595</f>
        <v/>
      </c>
      <c r="R595" s="1" t="str">
        <f t="shared" si="65"/>
        <v/>
      </c>
      <c r="S595" s="1" t="str">
        <f>IF(ISBLANK(Games!L595), "",IF(Q595=B595, C595, B595))</f>
        <v/>
      </c>
      <c r="T595" s="1" t="str">
        <f t="shared" si="66"/>
        <v>TBR</v>
      </c>
      <c r="U595" s="1" t="str">
        <f t="shared" si="67"/>
        <v>NYY</v>
      </c>
      <c r="V595" s="1">
        <f t="shared" si="68"/>
        <v>1528.0229512954211</v>
      </c>
      <c r="W595" s="1">
        <f t="shared" si="69"/>
        <v>1562.9327852564061</v>
      </c>
    </row>
    <row r="596" spans="1:23" x14ac:dyDescent="0.45">
      <c r="A596" t="str">
        <f>Schedule!A596</f>
        <v>2024-05-11</v>
      </c>
      <c r="B596" t="str">
        <f>Schedule!B596</f>
        <v>DET</v>
      </c>
      <c r="C596" t="str">
        <f>Schedule!C596</f>
        <v>HOU</v>
      </c>
      <c r="D596">
        <f>Schedule!D596</f>
        <v>1477.56939209144</v>
      </c>
      <c r="E596">
        <f>Schedule!E596</f>
        <v>1559.22207084247</v>
      </c>
      <c r="F596" cm="1">
        <f t="array" ref="F596">_xlfn.XLOOKUP(B596, $T$1:$T595, $V$1:$V595, D596, 0, -1)</f>
        <v>1481.7589766686021</v>
      </c>
      <c r="G596" cm="1">
        <f t="array" ref="G596">_xlfn.XLOOKUP(C596, $U$1:$U595, $W$1:$W595, E596, 0, -1)</f>
        <v>1554.1885466658973</v>
      </c>
      <c r="H596">
        <f>Schedule!F596</f>
        <v>7.6687116564418296E-3</v>
      </c>
      <c r="I596" t="str">
        <f>IF(ISBLANK(Games!D596), "", Games!D596)</f>
        <v/>
      </c>
      <c r="J596" t="str">
        <f>IF(ISBLANK(Games!E596), "", Games!E596)</f>
        <v/>
      </c>
      <c r="K596" t="str">
        <f>IF(ISBLANK(Games!D596), "",VLOOKUP(I596, 'Pitchers Pre-Season'!$B$2:$X$790, 23, FALSE))</f>
        <v/>
      </c>
      <c r="L596" t="str">
        <f>IF(ISBLANK(Games!E596), "",VLOOKUP(J596, 'Pitchers Pre-Season'!$B$2:$X$790, 23, FALSE))</f>
        <v/>
      </c>
      <c r="M596">
        <f>IF(ISBLANK(Games!D596), Calc!F596, F596+K596)</f>
        <v>1481.7589766686021</v>
      </c>
      <c r="N596">
        <f>IF(ISBLANK(Games!E596), Calc!G596, G596+L596)</f>
        <v>1554.1885466658973</v>
      </c>
      <c r="O596" s="1">
        <f t="shared" si="63"/>
        <v>0.40108401850777464</v>
      </c>
      <c r="P596" s="1">
        <f t="shared" si="64"/>
        <v>0.59891598149222536</v>
      </c>
      <c r="Q596" s="3" t="str">
        <f>Games!N596</f>
        <v/>
      </c>
      <c r="R596" s="1" t="str">
        <f t="shared" si="65"/>
        <v/>
      </c>
      <c r="S596" s="1" t="str">
        <f>IF(ISBLANK(Games!L596), "",IF(Q596=B596, C596, B596))</f>
        <v/>
      </c>
      <c r="T596" s="1" t="str">
        <f t="shared" si="66"/>
        <v>DET</v>
      </c>
      <c r="U596" s="1" t="str">
        <f t="shared" si="67"/>
        <v>HOU</v>
      </c>
      <c r="V596" s="1">
        <f t="shared" si="68"/>
        <v>1481.7589766686021</v>
      </c>
      <c r="W596" s="1">
        <f t="shared" si="69"/>
        <v>1554.1885466658973</v>
      </c>
    </row>
    <row r="597" spans="1:23" x14ac:dyDescent="0.45">
      <c r="A597" t="str">
        <f>Schedule!A597</f>
        <v>2024-05-11</v>
      </c>
      <c r="B597" t="str">
        <f>Schedule!B597</f>
        <v>CHW</v>
      </c>
      <c r="C597" t="str">
        <f>Schedule!C597</f>
        <v>CLE</v>
      </c>
      <c r="D597">
        <f>Schedule!D597</f>
        <v>1433.33420073452</v>
      </c>
      <c r="E597">
        <f>Schedule!E597</f>
        <v>1503.8938502056101</v>
      </c>
      <c r="F597" cm="1">
        <f t="array" ref="F597">_xlfn.XLOOKUP(B597, $T$1:$T596, $V$1:$V596, D597, 0, -1)</f>
        <v>1426.513159308995</v>
      </c>
      <c r="G597" cm="1">
        <f t="array" ref="G597">_xlfn.XLOOKUP(C597, $U$1:$U596, $W$1:$W596, E597, 0, -1)</f>
        <v>1521.3210808926906</v>
      </c>
      <c r="H597">
        <f>Schedule!F597</f>
        <v>-4.2253521126760597E-2</v>
      </c>
      <c r="I597" t="str">
        <f>IF(ISBLANK(Games!D597), "", Games!D597)</f>
        <v/>
      </c>
      <c r="J597" t="str">
        <f>IF(ISBLANK(Games!E597), "", Games!E597)</f>
        <v/>
      </c>
      <c r="K597" t="str">
        <f>IF(ISBLANK(Games!D597), "",VLOOKUP(I597, 'Pitchers Pre-Season'!$B$2:$X$790, 23, FALSE))</f>
        <v/>
      </c>
      <c r="L597" t="str">
        <f>IF(ISBLANK(Games!E597), "",VLOOKUP(J597, 'Pitchers Pre-Season'!$B$2:$X$790, 23, FALSE))</f>
        <v/>
      </c>
      <c r="M597">
        <f>IF(ISBLANK(Games!D597), Calc!F597, F597+K597)</f>
        <v>1426.513159308995</v>
      </c>
      <c r="N597">
        <f>IF(ISBLANK(Games!E597), Calc!G597, G597+L597)</f>
        <v>1521.3210808926906</v>
      </c>
      <c r="O597" s="1">
        <f t="shared" si="63"/>
        <v>0.34572232159371385</v>
      </c>
      <c r="P597" s="1">
        <f t="shared" si="64"/>
        <v>0.65427767840628615</v>
      </c>
      <c r="Q597" s="3" t="str">
        <f>Games!N597</f>
        <v/>
      </c>
      <c r="R597" s="1" t="str">
        <f t="shared" si="65"/>
        <v/>
      </c>
      <c r="S597" s="1" t="str">
        <f>IF(ISBLANK(Games!L597), "",IF(Q597=B597, C597, B597))</f>
        <v/>
      </c>
      <c r="T597" s="1" t="str">
        <f t="shared" si="66"/>
        <v>CHW</v>
      </c>
      <c r="U597" s="1" t="str">
        <f t="shared" si="67"/>
        <v>CLE</v>
      </c>
      <c r="V597" s="1">
        <f t="shared" si="68"/>
        <v>1426.513159308995</v>
      </c>
      <c r="W597" s="1">
        <f t="shared" si="69"/>
        <v>1521.3210808926906</v>
      </c>
    </row>
    <row r="598" spans="1:23" x14ac:dyDescent="0.45">
      <c r="A598" t="str">
        <f>Schedule!A598</f>
        <v>2024-05-11</v>
      </c>
      <c r="B598" t="str">
        <f>Schedule!B598</f>
        <v>SFG</v>
      </c>
      <c r="C598" t="str">
        <f>Schedule!C598</f>
        <v>CIN</v>
      </c>
      <c r="D598">
        <f>Schedule!D598</f>
        <v>1501.1235706124401</v>
      </c>
      <c r="E598">
        <f>Schedule!E598</f>
        <v>1496.2510574284499</v>
      </c>
      <c r="F598" cm="1">
        <f t="array" ref="F598">_xlfn.XLOOKUP(B598, $T$1:$T597, $V$1:$V597, D598, 0, -1)</f>
        <v>1506.8907435815931</v>
      </c>
      <c r="G598" cm="1">
        <f t="array" ref="G598">_xlfn.XLOOKUP(C598, $U$1:$U597, $W$1:$W597, E598, 0, -1)</f>
        <v>1513.6155661274754</v>
      </c>
      <c r="H598">
        <f>Schedule!F598</f>
        <v>0.1125</v>
      </c>
      <c r="I598" t="str">
        <f>IF(ISBLANK(Games!D598), "", Games!D598)</f>
        <v/>
      </c>
      <c r="J598" t="str">
        <f>IF(ISBLANK(Games!E598), "", Games!E598)</f>
        <v/>
      </c>
      <c r="K598" t="str">
        <f>IF(ISBLANK(Games!D598), "",VLOOKUP(I598, 'Pitchers Pre-Season'!$B$2:$X$790, 23, FALSE))</f>
        <v/>
      </c>
      <c r="L598" t="str">
        <f>IF(ISBLANK(Games!E598), "",VLOOKUP(J598, 'Pitchers Pre-Season'!$B$2:$X$790, 23, FALSE))</f>
        <v/>
      </c>
      <c r="M598">
        <f>IF(ISBLANK(Games!D598), Calc!F598, F598+K598)</f>
        <v>1506.8907435815931</v>
      </c>
      <c r="N598">
        <f>IF(ISBLANK(Games!E598), Calc!G598, G598+L598)</f>
        <v>1513.6155661274754</v>
      </c>
      <c r="O598" s="1">
        <f t="shared" si="63"/>
        <v>0.54657341078727795</v>
      </c>
      <c r="P598" s="1">
        <f t="shared" si="64"/>
        <v>0.45342658921272194</v>
      </c>
      <c r="Q598" s="3" t="str">
        <f>Games!N598</f>
        <v/>
      </c>
      <c r="R598" s="1" t="str">
        <f t="shared" si="65"/>
        <v/>
      </c>
      <c r="S598" s="1" t="str">
        <f>IF(ISBLANK(Games!L598), "",IF(Q598=B598, C598, B598))</f>
        <v/>
      </c>
      <c r="T598" s="1" t="str">
        <f t="shared" si="66"/>
        <v>SFG</v>
      </c>
      <c r="U598" s="1" t="str">
        <f t="shared" si="67"/>
        <v>CIN</v>
      </c>
      <c r="V598" s="1">
        <f t="shared" si="68"/>
        <v>1506.8907435815931</v>
      </c>
      <c r="W598" s="1">
        <f t="shared" si="69"/>
        <v>1513.6155661274754</v>
      </c>
    </row>
    <row r="599" spans="1:23" x14ac:dyDescent="0.45">
      <c r="A599" t="str">
        <f>Schedule!A599</f>
        <v>2024-05-11</v>
      </c>
      <c r="B599" t="str">
        <f>Schedule!B599</f>
        <v>MIL</v>
      </c>
      <c r="C599" t="str">
        <f>Schedule!C599</f>
        <v>STL</v>
      </c>
      <c r="D599">
        <f>Schedule!D599</f>
        <v>1511.74507850229</v>
      </c>
      <c r="E599">
        <f>Schedule!E599</f>
        <v>1506.4629567151301</v>
      </c>
      <c r="F599" cm="1">
        <f t="array" ref="F599">_xlfn.XLOOKUP(B599, $T$1:$T598, $V$1:$V598, D599, 0, -1)</f>
        <v>1516.6563185214643</v>
      </c>
      <c r="G599" cm="1">
        <f t="array" ref="G599">_xlfn.XLOOKUP(C599, $U$1:$U598, $W$1:$W598, E599, 0, -1)</f>
        <v>1507.9516916859375</v>
      </c>
      <c r="H599">
        <f>Schedule!F599</f>
        <v>6.7415730337078705E-2</v>
      </c>
      <c r="I599" t="str">
        <f>IF(ISBLANK(Games!D599), "", Games!D599)</f>
        <v/>
      </c>
      <c r="J599" t="str">
        <f>IF(ISBLANK(Games!E599), "", Games!E599)</f>
        <v/>
      </c>
      <c r="K599" t="str">
        <f>IF(ISBLANK(Games!D599), "",VLOOKUP(I599, 'Pitchers Pre-Season'!$B$2:$X$790, 23, FALSE))</f>
        <v/>
      </c>
      <c r="L599" t="str">
        <f>IF(ISBLANK(Games!E599), "",VLOOKUP(J599, 'Pitchers Pre-Season'!$B$2:$X$790, 23, FALSE))</f>
        <v/>
      </c>
      <c r="M599">
        <f>IF(ISBLANK(Games!D599), Calc!F599, F599+K599)</f>
        <v>1516.6563185214643</v>
      </c>
      <c r="N599">
        <f>IF(ISBLANK(Games!E599), Calc!G599, G599+L599)</f>
        <v>1507.9516916859375</v>
      </c>
      <c r="O599" s="1">
        <f t="shared" si="63"/>
        <v>0.5462322097650214</v>
      </c>
      <c r="P599" s="1">
        <f t="shared" si="64"/>
        <v>0.45376779023497871</v>
      </c>
      <c r="Q599" s="3" t="str">
        <f>Games!N599</f>
        <v/>
      </c>
      <c r="R599" s="1" t="str">
        <f t="shared" si="65"/>
        <v/>
      </c>
      <c r="S599" s="1" t="str">
        <f>IF(ISBLANK(Games!L599), "",IF(Q599=B599, C599, B599))</f>
        <v/>
      </c>
      <c r="T599" s="1" t="str">
        <f t="shared" si="66"/>
        <v>MIL</v>
      </c>
      <c r="U599" s="1" t="str">
        <f t="shared" si="67"/>
        <v>STL</v>
      </c>
      <c r="V599" s="1">
        <f t="shared" si="68"/>
        <v>1516.6563185214643</v>
      </c>
      <c r="W599" s="1">
        <f t="shared" si="69"/>
        <v>1507.9516916859375</v>
      </c>
    </row>
    <row r="600" spans="1:23" x14ac:dyDescent="0.45">
      <c r="A600" t="str">
        <f>Schedule!A600</f>
        <v>2024-05-11</v>
      </c>
      <c r="B600" t="str">
        <f>Schedule!B600</f>
        <v>COL</v>
      </c>
      <c r="C600" t="str">
        <f>Schedule!C600</f>
        <v>TEX</v>
      </c>
      <c r="D600">
        <f>Schedule!D600</f>
        <v>1418.47649220432</v>
      </c>
      <c r="E600">
        <f>Schedule!E600</f>
        <v>1527.6277566730801</v>
      </c>
      <c r="F600" cm="1">
        <f t="array" ref="F600">_xlfn.XLOOKUP(B600, $T$1:$T599, $V$1:$V599, D600, 0, -1)</f>
        <v>1423.0710497477428</v>
      </c>
      <c r="G600" cm="1">
        <f t="array" ref="G600">_xlfn.XLOOKUP(C600, $U$1:$U599, $W$1:$W599, E600, 0, -1)</f>
        <v>1534.4506247578865</v>
      </c>
      <c r="H600">
        <f>Schedule!F600</f>
        <v>0.22834645669291301</v>
      </c>
      <c r="I600" t="str">
        <f>IF(ISBLANK(Games!D600), "", Games!D600)</f>
        <v/>
      </c>
      <c r="J600" t="str">
        <f>IF(ISBLANK(Games!E600), "", Games!E600)</f>
        <v/>
      </c>
      <c r="K600" t="str">
        <f>IF(ISBLANK(Games!D600), "",VLOOKUP(I600, 'Pitchers Pre-Season'!$B$2:$X$790, 23, FALSE))</f>
        <v/>
      </c>
      <c r="L600" t="str">
        <f>IF(ISBLANK(Games!E600), "",VLOOKUP(J600, 'Pitchers Pre-Season'!$B$2:$X$790, 23, FALSE))</f>
        <v/>
      </c>
      <c r="M600">
        <f>IF(ISBLANK(Games!D600), Calc!F600, F600+K600)</f>
        <v>1423.0710497477428</v>
      </c>
      <c r="N600">
        <f>IF(ISBLANK(Games!E600), Calc!G600, G600+L600)</f>
        <v>1534.4506247578865</v>
      </c>
      <c r="O600" s="1">
        <f t="shared" si="63"/>
        <v>0.45915931879096394</v>
      </c>
      <c r="P600" s="1">
        <f t="shared" si="64"/>
        <v>0.54084068120903606</v>
      </c>
      <c r="Q600" s="3" t="str">
        <f>Games!N600</f>
        <v/>
      </c>
      <c r="R600" s="1" t="str">
        <f t="shared" si="65"/>
        <v/>
      </c>
      <c r="S600" s="1" t="str">
        <f>IF(ISBLANK(Games!L600), "",IF(Q600=B600, C600, B600))</f>
        <v/>
      </c>
      <c r="T600" s="1" t="str">
        <f t="shared" si="66"/>
        <v>COL</v>
      </c>
      <c r="U600" s="1" t="str">
        <f t="shared" si="67"/>
        <v>TEX</v>
      </c>
      <c r="V600" s="1">
        <f t="shared" si="68"/>
        <v>1423.0710497477428</v>
      </c>
      <c r="W600" s="1">
        <f t="shared" si="69"/>
        <v>1534.4506247578865</v>
      </c>
    </row>
    <row r="601" spans="1:23" x14ac:dyDescent="0.45">
      <c r="A601" t="str">
        <f>Schedule!A601</f>
        <v>2024-05-11</v>
      </c>
      <c r="B601" t="str">
        <f>Schedule!B601</f>
        <v>SDP</v>
      </c>
      <c r="C601" t="str">
        <f>Schedule!C601</f>
        <v>LAD</v>
      </c>
      <c r="D601">
        <f>Schedule!D601</f>
        <v>1513.7838452168801</v>
      </c>
      <c r="E601">
        <f>Schedule!E601</f>
        <v>1588.6730971234199</v>
      </c>
      <c r="F601" cm="1">
        <f t="array" ref="F601">_xlfn.XLOOKUP(B601, $T$1:$T600, $V$1:$V600, D601, 0, -1)</f>
        <v>1502.9671207118124</v>
      </c>
      <c r="G601" cm="1">
        <f t="array" ref="G601">_xlfn.XLOOKUP(C601, $U$1:$U600, $W$1:$W600, E601, 0, -1)</f>
        <v>1587.2549754385982</v>
      </c>
      <c r="H601">
        <f>Schedule!F601</f>
        <v>2.9239766081871298E-2</v>
      </c>
      <c r="I601" t="str">
        <f>IF(ISBLANK(Games!D601), "", Games!D601)</f>
        <v/>
      </c>
      <c r="J601" t="str">
        <f>IF(ISBLANK(Games!E601), "", Games!E601)</f>
        <v/>
      </c>
      <c r="K601" t="str">
        <f>IF(ISBLANK(Games!D601), "",VLOOKUP(I601, 'Pitchers Pre-Season'!$B$2:$X$790, 23, FALSE))</f>
        <v/>
      </c>
      <c r="L601" t="str">
        <f>IF(ISBLANK(Games!E601), "",VLOOKUP(J601, 'Pitchers Pre-Season'!$B$2:$X$790, 23, FALSE))</f>
        <v/>
      </c>
      <c r="M601">
        <f>IF(ISBLANK(Games!D601), Calc!F601, F601+K601)</f>
        <v>1502.9671207118124</v>
      </c>
      <c r="N601">
        <f>IF(ISBLANK(Games!E601), Calc!G601, G601+L601)</f>
        <v>1587.2549754385982</v>
      </c>
      <c r="O601" s="1">
        <f t="shared" si="63"/>
        <v>0.39564488300298412</v>
      </c>
      <c r="P601" s="1">
        <f t="shared" si="64"/>
        <v>0.60435511699701594</v>
      </c>
      <c r="Q601" s="3" t="str">
        <f>Games!N601</f>
        <v/>
      </c>
      <c r="R601" s="1" t="str">
        <f t="shared" si="65"/>
        <v/>
      </c>
      <c r="S601" s="1" t="str">
        <f>IF(ISBLANK(Games!L601), "",IF(Q601=B601, C601, B601))</f>
        <v/>
      </c>
      <c r="T601" s="1" t="str">
        <f t="shared" si="66"/>
        <v>SDP</v>
      </c>
      <c r="U601" s="1" t="str">
        <f t="shared" si="67"/>
        <v>LAD</v>
      </c>
      <c r="V601" s="1">
        <f t="shared" si="68"/>
        <v>1502.9671207118124</v>
      </c>
      <c r="W601" s="1">
        <f t="shared" si="69"/>
        <v>1587.2549754385982</v>
      </c>
    </row>
    <row r="602" spans="1:23" x14ac:dyDescent="0.45">
      <c r="A602" t="str">
        <f>Schedule!A602</f>
        <v>2024-05-11</v>
      </c>
      <c r="B602" t="str">
        <f>Schedule!B602</f>
        <v>LAA</v>
      </c>
      <c r="C602" t="str">
        <f>Schedule!C602</f>
        <v>KCR</v>
      </c>
      <c r="D602">
        <f>Schedule!D602</f>
        <v>1474.3085107648601</v>
      </c>
      <c r="E602">
        <f>Schedule!E602</f>
        <v>1455.5883504191299</v>
      </c>
      <c r="F602" cm="1">
        <f t="array" ref="F602">_xlfn.XLOOKUP(B602, $T$1:$T601, $V$1:$V601, D602, 0, -1)</f>
        <v>1469.5882041455925</v>
      </c>
      <c r="G602" cm="1">
        <f t="array" ref="G602">_xlfn.XLOOKUP(C602, $U$1:$U601, $W$1:$W601, E602, 0, -1)</f>
        <v>1465.2610239810729</v>
      </c>
      <c r="H602">
        <f>Schedule!F602</f>
        <v>6.8493150684931406E-2</v>
      </c>
      <c r="I602" t="str">
        <f>IF(ISBLANK(Games!D602), "", Games!D602)</f>
        <v/>
      </c>
      <c r="J602" t="str">
        <f>IF(ISBLANK(Games!E602), "", Games!E602)</f>
        <v/>
      </c>
      <c r="K602" t="str">
        <f>IF(ISBLANK(Games!D602), "",VLOOKUP(I602, 'Pitchers Pre-Season'!$B$2:$X$790, 23, FALSE))</f>
        <v/>
      </c>
      <c r="L602" t="str">
        <f>IF(ISBLANK(Games!E602), "",VLOOKUP(J602, 'Pitchers Pre-Season'!$B$2:$X$790, 23, FALSE))</f>
        <v/>
      </c>
      <c r="M602">
        <f>IF(ISBLANK(Games!D602), Calc!F602, F602+K602)</f>
        <v>1469.5882041455925</v>
      </c>
      <c r="N602">
        <f>IF(ISBLANK(Games!E602), Calc!G602, G602+L602)</f>
        <v>1465.2610239810729</v>
      </c>
      <c r="O602" s="1">
        <f t="shared" si="63"/>
        <v>0.54047356621207798</v>
      </c>
      <c r="P602" s="1">
        <f t="shared" si="64"/>
        <v>0.45952643378792202</v>
      </c>
      <c r="Q602" s="3" t="str">
        <f>Games!N602</f>
        <v/>
      </c>
      <c r="R602" s="1" t="str">
        <f t="shared" si="65"/>
        <v/>
      </c>
      <c r="S602" s="1" t="str">
        <f>IF(ISBLANK(Games!L602), "",IF(Q602=B602, C602, B602))</f>
        <v/>
      </c>
      <c r="T602" s="1" t="str">
        <f t="shared" si="66"/>
        <v>LAA</v>
      </c>
      <c r="U602" s="1" t="str">
        <f t="shared" si="67"/>
        <v>KCR</v>
      </c>
      <c r="V602" s="1">
        <f t="shared" si="68"/>
        <v>1469.5882041455925</v>
      </c>
      <c r="W602" s="1">
        <f t="shared" si="69"/>
        <v>1465.2610239810729</v>
      </c>
    </row>
    <row r="603" spans="1:23" x14ac:dyDescent="0.45">
      <c r="A603" t="str">
        <f>Schedule!A603</f>
        <v>2024-05-11</v>
      </c>
      <c r="B603" t="str">
        <f>Schedule!B603</f>
        <v>SEA</v>
      </c>
      <c r="C603" t="str">
        <f>Schedule!C603</f>
        <v>OAK</v>
      </c>
      <c r="D603">
        <f>Schedule!D603</f>
        <v>1526.2027098211199</v>
      </c>
      <c r="E603">
        <f>Schedule!E603</f>
        <v>1427.1354796158</v>
      </c>
      <c r="F603" cm="1">
        <f t="array" ref="F603">_xlfn.XLOOKUP(B603, $T$1:$T602, $V$1:$V602, D603, 0, -1)</f>
        <v>1518.2292368487947</v>
      </c>
      <c r="G603" cm="1">
        <f t="array" ref="G603">_xlfn.XLOOKUP(C603, $U$1:$U602, $W$1:$W602, E603, 0, -1)</f>
        <v>1422.9458950386379</v>
      </c>
      <c r="H603">
        <f>Schedule!F603</f>
        <v>2.2471910112359699E-2</v>
      </c>
      <c r="I603" t="str">
        <f>IF(ISBLANK(Games!D603), "", Games!D603)</f>
        <v/>
      </c>
      <c r="J603" t="str">
        <f>IF(ISBLANK(Games!E603), "", Games!E603)</f>
        <v/>
      </c>
      <c r="K603" t="str">
        <f>IF(ISBLANK(Games!D603), "",VLOOKUP(I603, 'Pitchers Pre-Season'!$B$2:$X$790, 23, FALSE))</f>
        <v/>
      </c>
      <c r="L603" t="str">
        <f>IF(ISBLANK(Games!E603), "",VLOOKUP(J603, 'Pitchers Pre-Season'!$B$2:$X$790, 23, FALSE))</f>
        <v/>
      </c>
      <c r="M603">
        <f>IF(ISBLANK(Games!D603), Calc!F603, F603+K603)</f>
        <v>1518.2292368487947</v>
      </c>
      <c r="N603">
        <f>IF(ISBLANK(Games!E603), Calc!G603, G603+L603)</f>
        <v>1422.9458950386379</v>
      </c>
      <c r="O603" s="1">
        <f t="shared" si="63"/>
        <v>0.64502230555596096</v>
      </c>
      <c r="P603" s="1">
        <f t="shared" si="64"/>
        <v>0.35497769444403898</v>
      </c>
      <c r="Q603" s="3" t="str">
        <f>Games!N603</f>
        <v/>
      </c>
      <c r="R603" s="1" t="str">
        <f t="shared" si="65"/>
        <v/>
      </c>
      <c r="S603" s="1" t="str">
        <f>IF(ISBLANK(Games!L603), "",IF(Q603=B603, C603, B603))</f>
        <v/>
      </c>
      <c r="T603" s="1" t="str">
        <f t="shared" si="66"/>
        <v>SEA</v>
      </c>
      <c r="U603" s="1" t="str">
        <f t="shared" si="67"/>
        <v>OAK</v>
      </c>
      <c r="V603" s="1">
        <f t="shared" si="68"/>
        <v>1518.2292368487947</v>
      </c>
      <c r="W603" s="1">
        <f t="shared" si="69"/>
        <v>1422.9458950386379</v>
      </c>
    </row>
    <row r="604" spans="1:23" x14ac:dyDescent="0.45">
      <c r="A604" t="str">
        <f>Schedule!A604</f>
        <v>2024-05-12</v>
      </c>
      <c r="B604" t="str">
        <f>Schedule!B604</f>
        <v>BAL</v>
      </c>
      <c r="C604" t="str">
        <f>Schedule!C604</f>
        <v>ARI</v>
      </c>
      <c r="D604">
        <f>Schedule!D604</f>
        <v>1535.1075395159701</v>
      </c>
      <c r="E604">
        <f>Schedule!E604</f>
        <v>1517.8440011816001</v>
      </c>
      <c r="F604" cm="1">
        <f t="array" ref="F604">_xlfn.XLOOKUP(B604, $T$1:$T603, $V$1:$V603, D604, 0, -1)</f>
        <v>1527.1786991040578</v>
      </c>
      <c r="G604" cm="1">
        <f t="array" ref="G604">_xlfn.XLOOKUP(C604, $U$1:$U603, $W$1:$W603, E604, 0, -1)</f>
        <v>1515.1384034374826</v>
      </c>
      <c r="H604">
        <f>Schedule!F604</f>
        <v>2.1739130434782698E-2</v>
      </c>
      <c r="I604" t="str">
        <f>IF(ISBLANK(Games!D604), "", Games!D604)</f>
        <v/>
      </c>
      <c r="J604" t="str">
        <f>IF(ISBLANK(Games!E604), "", Games!E604)</f>
        <v/>
      </c>
      <c r="K604" t="str">
        <f>IF(ISBLANK(Games!D604), "",VLOOKUP(I604, 'Pitchers Pre-Season'!$B$2:$X$790, 23, FALSE))</f>
        <v/>
      </c>
      <c r="L604" t="str">
        <f>IF(ISBLANK(Games!E604), "",VLOOKUP(J604, 'Pitchers Pre-Season'!$B$2:$X$790, 23, FALSE))</f>
        <v/>
      </c>
      <c r="M604">
        <f>IF(ISBLANK(Games!D604), Calc!F604, F604+K604)</f>
        <v>1527.1786991040578</v>
      </c>
      <c r="N604">
        <f>IF(ISBLANK(Games!E604), Calc!G604, G604+L604)</f>
        <v>1515.1384034374826</v>
      </c>
      <c r="O604" s="1">
        <f t="shared" si="63"/>
        <v>0.52819001042029845</v>
      </c>
      <c r="P604" s="1">
        <f t="shared" si="64"/>
        <v>0.47180998957970161</v>
      </c>
      <c r="Q604" s="3" t="str">
        <f>Games!N604</f>
        <v/>
      </c>
      <c r="R604" s="1" t="str">
        <f t="shared" si="65"/>
        <v/>
      </c>
      <c r="S604" s="1" t="str">
        <f>IF(ISBLANK(Games!L604), "",IF(Q604=B604, C604, B604))</f>
        <v/>
      </c>
      <c r="T604" s="1" t="str">
        <f t="shared" si="66"/>
        <v>BAL</v>
      </c>
      <c r="U604" s="1" t="str">
        <f t="shared" si="67"/>
        <v>ARI</v>
      </c>
      <c r="V604" s="1">
        <f t="shared" si="68"/>
        <v>1527.1786991040578</v>
      </c>
      <c r="W604" s="1">
        <f t="shared" si="69"/>
        <v>1515.1384034374826</v>
      </c>
    </row>
    <row r="605" spans="1:23" x14ac:dyDescent="0.45">
      <c r="A605" t="str">
        <f>Schedule!A605</f>
        <v>2024-05-12</v>
      </c>
      <c r="B605" t="str">
        <f>Schedule!B605</f>
        <v>BOS</v>
      </c>
      <c r="C605" t="str">
        <f>Schedule!C605</f>
        <v>WAS</v>
      </c>
      <c r="D605">
        <f>Schedule!D605</f>
        <v>1500.26839934439</v>
      </c>
      <c r="E605">
        <f>Schedule!E605</f>
        <v>1422.7330514932301</v>
      </c>
      <c r="F605" cm="1">
        <f t="array" ref="F605">_xlfn.XLOOKUP(B605, $T$1:$T604, $V$1:$V604, D605, 0, -1)</f>
        <v>1500.26839934439</v>
      </c>
      <c r="G605" cm="1">
        <f t="array" ref="G605">_xlfn.XLOOKUP(C605, $U$1:$U604, $W$1:$W604, E605, 0, -1)</f>
        <v>1420.7057667976087</v>
      </c>
      <c r="H605">
        <f>Schedule!F605</f>
        <v>5.1282051282051398E-2</v>
      </c>
      <c r="I605" t="str">
        <f>IF(ISBLANK(Games!D605), "", Games!D605)</f>
        <v/>
      </c>
      <c r="J605" t="str">
        <f>IF(ISBLANK(Games!E605), "", Games!E605)</f>
        <v/>
      </c>
      <c r="K605" t="str">
        <f>IF(ISBLANK(Games!D605), "",VLOOKUP(I605, 'Pitchers Pre-Season'!$B$2:$X$790, 23, FALSE))</f>
        <v/>
      </c>
      <c r="L605" t="str">
        <f>IF(ISBLANK(Games!E605), "",VLOOKUP(J605, 'Pitchers Pre-Season'!$B$2:$X$790, 23, FALSE))</f>
        <v/>
      </c>
      <c r="M605">
        <f>IF(ISBLANK(Games!D605), Calc!F605, F605+K605)</f>
        <v>1500.26839934439</v>
      </c>
      <c r="N605">
        <f>IF(ISBLANK(Games!E605), Calc!G605, G605+L605)</f>
        <v>1420.7057667976087</v>
      </c>
      <c r="O605" s="1">
        <f t="shared" si="63"/>
        <v>0.63818047986679283</v>
      </c>
      <c r="P605" s="1">
        <f t="shared" si="64"/>
        <v>0.36181952013320712</v>
      </c>
      <c r="Q605" s="3" t="str">
        <f>Games!N605</f>
        <v/>
      </c>
      <c r="R605" s="1" t="str">
        <f t="shared" si="65"/>
        <v/>
      </c>
      <c r="S605" s="1" t="str">
        <f>IF(ISBLANK(Games!L605), "",IF(Q605=B605, C605, B605))</f>
        <v/>
      </c>
      <c r="T605" s="1" t="str">
        <f t="shared" si="66"/>
        <v>BOS</v>
      </c>
      <c r="U605" s="1" t="str">
        <f t="shared" si="67"/>
        <v>WAS</v>
      </c>
      <c r="V605" s="1">
        <f t="shared" si="68"/>
        <v>1500.26839934439</v>
      </c>
      <c r="W605" s="1">
        <f t="shared" si="69"/>
        <v>1420.7057667976087</v>
      </c>
    </row>
    <row r="606" spans="1:23" x14ac:dyDescent="0.45">
      <c r="A606" t="str">
        <f>Schedule!A606</f>
        <v>2024-05-12</v>
      </c>
      <c r="B606" t="str">
        <f>Schedule!B606</f>
        <v>PIT</v>
      </c>
      <c r="C606" t="str">
        <f>Schedule!C606</f>
        <v>CHC</v>
      </c>
      <c r="D606">
        <f>Schedule!D606</f>
        <v>1468.3919248330999</v>
      </c>
      <c r="E606">
        <f>Schedule!E606</f>
        <v>1514.0316812078199</v>
      </c>
      <c r="F606" cm="1">
        <f t="array" ref="F606">_xlfn.XLOOKUP(B606, $T$1:$T605, $V$1:$V605, D606, 0, -1)</f>
        <v>1464.4120897083565</v>
      </c>
      <c r="G606" cm="1">
        <f t="array" ref="G606">_xlfn.XLOOKUP(C606, $U$1:$U605, $W$1:$W605, E606, 0, -1)</f>
        <v>1510.9500841970262</v>
      </c>
      <c r="H606">
        <f>Schedule!F606</f>
        <v>5.7971014492753603E-2</v>
      </c>
      <c r="I606" t="str">
        <f>IF(ISBLANK(Games!D606), "", Games!D606)</f>
        <v/>
      </c>
      <c r="J606" t="str">
        <f>IF(ISBLANK(Games!E606), "", Games!E606)</f>
        <v/>
      </c>
      <c r="K606" t="str">
        <f>IF(ISBLANK(Games!D606), "",VLOOKUP(I606, 'Pitchers Pre-Season'!$B$2:$X$790, 23, FALSE))</f>
        <v/>
      </c>
      <c r="L606" t="str">
        <f>IF(ISBLANK(Games!E606), "",VLOOKUP(J606, 'Pitchers Pre-Season'!$B$2:$X$790, 23, FALSE))</f>
        <v/>
      </c>
      <c r="M606">
        <f>IF(ISBLANK(Games!D606), Calc!F606, F606+K606)</f>
        <v>1464.4120897083565</v>
      </c>
      <c r="N606">
        <f>IF(ISBLANK(Games!E606), Calc!G606, G606+L606)</f>
        <v>1510.9500841970262</v>
      </c>
      <c r="O606" s="1">
        <f t="shared" si="63"/>
        <v>0.46240963837732907</v>
      </c>
      <c r="P606" s="1">
        <f t="shared" si="64"/>
        <v>0.53759036162267093</v>
      </c>
      <c r="Q606" s="3" t="str">
        <f>Games!N606</f>
        <v/>
      </c>
      <c r="R606" s="1" t="str">
        <f t="shared" si="65"/>
        <v/>
      </c>
      <c r="S606" s="1" t="str">
        <f>IF(ISBLANK(Games!L606), "",IF(Q606=B606, C606, B606))</f>
        <v/>
      </c>
      <c r="T606" s="1" t="str">
        <f t="shared" si="66"/>
        <v>PIT</v>
      </c>
      <c r="U606" s="1" t="str">
        <f t="shared" si="67"/>
        <v>CHC</v>
      </c>
      <c r="V606" s="1">
        <f t="shared" si="68"/>
        <v>1464.4120897083565</v>
      </c>
      <c r="W606" s="1">
        <f t="shared" si="69"/>
        <v>1510.9500841970262</v>
      </c>
    </row>
    <row r="607" spans="1:23" x14ac:dyDescent="0.45">
      <c r="A607" t="str">
        <f>Schedule!A607</f>
        <v>2024-05-12</v>
      </c>
      <c r="B607" t="str">
        <f>Schedule!B607</f>
        <v>TOR</v>
      </c>
      <c r="C607" t="str">
        <f>Schedule!C607</f>
        <v>MIN</v>
      </c>
      <c r="D607">
        <f>Schedule!D607</f>
        <v>1536.86484917293</v>
      </c>
      <c r="E607">
        <f>Schedule!E607</f>
        <v>1535.44519643647</v>
      </c>
      <c r="F607" cm="1">
        <f t="array" ref="F607">_xlfn.XLOOKUP(B607, $T$1:$T606, $V$1:$V606, D607, 0, -1)</f>
        <v>1536.86484917293</v>
      </c>
      <c r="G607" cm="1">
        <f t="array" ref="G607">_xlfn.XLOOKUP(C607, $U$1:$U606, $W$1:$W606, E607, 0, -1)</f>
        <v>1539.5424706464416</v>
      </c>
      <c r="H607">
        <f>Schedule!F607</f>
        <v>-5.5248618784530601E-3</v>
      </c>
      <c r="I607" t="str">
        <f>IF(ISBLANK(Games!D607), "", Games!D607)</f>
        <v/>
      </c>
      <c r="J607" t="str">
        <f>IF(ISBLANK(Games!E607), "", Games!E607)</f>
        <v/>
      </c>
      <c r="K607" t="str">
        <f>IF(ISBLANK(Games!D607), "",VLOOKUP(I607, 'Pitchers Pre-Season'!$B$2:$X$790, 23, FALSE))</f>
        <v/>
      </c>
      <c r="L607" t="str">
        <f>IF(ISBLANK(Games!E607), "",VLOOKUP(J607, 'Pitchers Pre-Season'!$B$2:$X$790, 23, FALSE))</f>
        <v/>
      </c>
      <c r="M607">
        <f>IF(ISBLANK(Games!D607), Calc!F607, F607+K607)</f>
        <v>1536.86484917293</v>
      </c>
      <c r="N607">
        <f>IF(ISBLANK(Games!E607), Calc!G607, G607+L607)</f>
        <v>1539.5424706464416</v>
      </c>
      <c r="O607" s="1">
        <f t="shared" si="63"/>
        <v>0.49338423829398459</v>
      </c>
      <c r="P607" s="1">
        <f t="shared" si="64"/>
        <v>0.50661576170601541</v>
      </c>
      <c r="Q607" s="3" t="str">
        <f>Games!N607</f>
        <v/>
      </c>
      <c r="R607" s="1" t="str">
        <f t="shared" si="65"/>
        <v/>
      </c>
      <c r="S607" s="1" t="str">
        <f>IF(ISBLANK(Games!L607), "",IF(Q607=B607, C607, B607))</f>
        <v/>
      </c>
      <c r="T607" s="1" t="str">
        <f t="shared" si="66"/>
        <v>TOR</v>
      </c>
      <c r="U607" s="1" t="str">
        <f t="shared" si="67"/>
        <v>MIN</v>
      </c>
      <c r="V607" s="1">
        <f t="shared" si="68"/>
        <v>1536.86484917293</v>
      </c>
      <c r="W607" s="1">
        <f t="shared" si="69"/>
        <v>1539.5424706464416</v>
      </c>
    </row>
    <row r="608" spans="1:23" x14ac:dyDescent="0.45">
      <c r="A608" t="str">
        <f>Schedule!A608</f>
        <v>2024-05-12</v>
      </c>
      <c r="B608" t="str">
        <f>Schedule!B608</f>
        <v>DET</v>
      </c>
      <c r="C608" t="str">
        <f>Schedule!C608</f>
        <v>HOU</v>
      </c>
      <c r="D608">
        <f>Schedule!D608</f>
        <v>1477.56939209144</v>
      </c>
      <c r="E608">
        <f>Schedule!E608</f>
        <v>1559.22207084247</v>
      </c>
      <c r="F608" cm="1">
        <f t="array" ref="F608">_xlfn.XLOOKUP(B608, $T$1:$T607, $V$1:$V607, D608, 0, -1)</f>
        <v>1481.7589766686021</v>
      </c>
      <c r="G608" cm="1">
        <f t="array" ref="G608">_xlfn.XLOOKUP(C608, $U$1:$U607, $W$1:$W607, E608, 0, -1)</f>
        <v>1554.1885466658973</v>
      </c>
      <c r="H608">
        <f>Schedule!F608</f>
        <v>7.6687116564418296E-3</v>
      </c>
      <c r="I608" t="str">
        <f>IF(ISBLANK(Games!D608), "", Games!D608)</f>
        <v/>
      </c>
      <c r="J608" t="str">
        <f>IF(ISBLANK(Games!E608), "", Games!E608)</f>
        <v/>
      </c>
      <c r="K608" t="str">
        <f>IF(ISBLANK(Games!D608), "",VLOOKUP(I608, 'Pitchers Pre-Season'!$B$2:$X$790, 23, FALSE))</f>
        <v/>
      </c>
      <c r="L608" t="str">
        <f>IF(ISBLANK(Games!E608), "",VLOOKUP(J608, 'Pitchers Pre-Season'!$B$2:$X$790, 23, FALSE))</f>
        <v/>
      </c>
      <c r="M608">
        <f>IF(ISBLANK(Games!D608), Calc!F608, F608+K608)</f>
        <v>1481.7589766686021</v>
      </c>
      <c r="N608">
        <f>IF(ISBLANK(Games!E608), Calc!G608, G608+L608)</f>
        <v>1554.1885466658973</v>
      </c>
      <c r="O608" s="1">
        <f t="shared" si="63"/>
        <v>0.40108401850777464</v>
      </c>
      <c r="P608" s="1">
        <f t="shared" si="64"/>
        <v>0.59891598149222536</v>
      </c>
      <c r="Q608" s="3" t="str">
        <f>Games!N608</f>
        <v/>
      </c>
      <c r="R608" s="1" t="str">
        <f t="shared" si="65"/>
        <v/>
      </c>
      <c r="S608" s="1" t="str">
        <f>IF(ISBLANK(Games!L608), "",IF(Q608=B608, C608, B608))</f>
        <v/>
      </c>
      <c r="T608" s="1" t="str">
        <f t="shared" si="66"/>
        <v>DET</v>
      </c>
      <c r="U608" s="1" t="str">
        <f t="shared" si="67"/>
        <v>HOU</v>
      </c>
      <c r="V608" s="1">
        <f t="shared" si="68"/>
        <v>1481.7589766686021</v>
      </c>
      <c r="W608" s="1">
        <f t="shared" si="69"/>
        <v>1554.1885466658973</v>
      </c>
    </row>
    <row r="609" spans="1:23" x14ac:dyDescent="0.45">
      <c r="A609" t="str">
        <f>Schedule!A609</f>
        <v>2024-05-12</v>
      </c>
      <c r="B609" t="str">
        <f>Schedule!B609</f>
        <v>MIA</v>
      </c>
      <c r="C609" t="str">
        <f>Schedule!C609</f>
        <v>PHI</v>
      </c>
      <c r="D609">
        <f>Schedule!D609</f>
        <v>1488.4482383178499</v>
      </c>
      <c r="E609">
        <f>Schedule!E609</f>
        <v>1537.03223861109</v>
      </c>
      <c r="F609" cm="1">
        <f t="array" ref="F609">_xlfn.XLOOKUP(B609, $T$1:$T608, $V$1:$V608, D609, 0, -1)</f>
        <v>1453.0099819148713</v>
      </c>
      <c r="G609" cm="1">
        <f t="array" ref="G609">_xlfn.XLOOKUP(C609, $U$1:$U608, $W$1:$W608, E609, 0, -1)</f>
        <v>1539.4111659163295</v>
      </c>
      <c r="H609">
        <f>Schedule!F609</f>
        <v>4.5751633986928102E-2</v>
      </c>
      <c r="I609" t="str">
        <f>IF(ISBLANK(Games!D609), "", Games!D609)</f>
        <v/>
      </c>
      <c r="J609" t="str">
        <f>IF(ISBLANK(Games!E609), "", Games!E609)</f>
        <v/>
      </c>
      <c r="K609" t="str">
        <f>IF(ISBLANK(Games!D609), "",VLOOKUP(I609, 'Pitchers Pre-Season'!$B$2:$X$790, 23, FALSE))</f>
        <v/>
      </c>
      <c r="L609" t="str">
        <f>IF(ISBLANK(Games!E609), "",VLOOKUP(J609, 'Pitchers Pre-Season'!$B$2:$X$790, 23, FALSE))</f>
        <v/>
      </c>
      <c r="M609">
        <f>IF(ISBLANK(Games!D609), Calc!F609, F609+K609)</f>
        <v>1453.0099819148713</v>
      </c>
      <c r="N609">
        <f>IF(ISBLANK(Games!E609), Calc!G609, G609+L609)</f>
        <v>1539.4111659163295</v>
      </c>
      <c r="O609" s="1">
        <f t="shared" si="63"/>
        <v>0.40103587406323621</v>
      </c>
      <c r="P609" s="1">
        <f t="shared" si="64"/>
        <v>0.59896412593676374</v>
      </c>
      <c r="Q609" s="3" t="str">
        <f>Games!N609</f>
        <v/>
      </c>
      <c r="R609" s="1" t="str">
        <f t="shared" si="65"/>
        <v/>
      </c>
      <c r="S609" s="1" t="str">
        <f>IF(ISBLANK(Games!L609), "",IF(Q609=B609, C609, B609))</f>
        <v/>
      </c>
      <c r="T609" s="1" t="str">
        <f t="shared" si="66"/>
        <v>MIA</v>
      </c>
      <c r="U609" s="1" t="str">
        <f t="shared" si="67"/>
        <v>PHI</v>
      </c>
      <c r="V609" s="1">
        <f t="shared" si="68"/>
        <v>1453.0099819148713</v>
      </c>
      <c r="W609" s="1">
        <f t="shared" si="69"/>
        <v>1539.4111659163295</v>
      </c>
    </row>
    <row r="610" spans="1:23" x14ac:dyDescent="0.45">
      <c r="A610" t="str">
        <f>Schedule!A610</f>
        <v>2024-05-12</v>
      </c>
      <c r="B610" t="str">
        <f>Schedule!B610</f>
        <v>TBR</v>
      </c>
      <c r="C610" t="str">
        <f>Schedule!C610</f>
        <v>NYY</v>
      </c>
      <c r="D610">
        <f>Schedule!D610</f>
        <v>1537.2568075547799</v>
      </c>
      <c r="E610">
        <f>Schedule!E610</f>
        <v>1539.4562396036399</v>
      </c>
      <c r="F610" cm="1">
        <f t="array" ref="F610">_xlfn.XLOOKUP(B610, $T$1:$T609, $V$1:$V609, D610, 0, -1)</f>
        <v>1528.0229512954211</v>
      </c>
      <c r="G610" cm="1">
        <f t="array" ref="G610">_xlfn.XLOOKUP(C610, $U$1:$U609, $W$1:$W609, E610, 0, -1)</f>
        <v>1562.9327852564061</v>
      </c>
      <c r="H610">
        <f>Schedule!F610</f>
        <v>0.124324324324324</v>
      </c>
      <c r="I610" t="str">
        <f>IF(ISBLANK(Games!D610), "", Games!D610)</f>
        <v/>
      </c>
      <c r="J610" t="str">
        <f>IF(ISBLANK(Games!E610), "", Games!E610)</f>
        <v/>
      </c>
      <c r="K610" t="str">
        <f>IF(ISBLANK(Games!D610), "",VLOOKUP(I610, 'Pitchers Pre-Season'!$B$2:$X$790, 23, FALSE))</f>
        <v/>
      </c>
      <c r="L610" t="str">
        <f>IF(ISBLANK(Games!E610), "",VLOOKUP(J610, 'Pitchers Pre-Season'!$B$2:$X$790, 23, FALSE))</f>
        <v/>
      </c>
      <c r="M610">
        <f>IF(ISBLANK(Games!D610), Calc!F610, F610+K610)</f>
        <v>1528.0229512954211</v>
      </c>
      <c r="N610">
        <f>IF(ISBLANK(Games!E610), Calc!G610, G610+L610)</f>
        <v>1562.9327852564061</v>
      </c>
      <c r="O610" s="1">
        <f t="shared" si="63"/>
        <v>0.51209126365208901</v>
      </c>
      <c r="P610" s="1">
        <f t="shared" si="64"/>
        <v>0.48790873634791099</v>
      </c>
      <c r="Q610" s="3" t="str">
        <f>Games!N610</f>
        <v/>
      </c>
      <c r="R610" s="1" t="str">
        <f t="shared" si="65"/>
        <v/>
      </c>
      <c r="S610" s="1" t="str">
        <f>IF(ISBLANK(Games!L610), "",IF(Q610=B610, C610, B610))</f>
        <v/>
      </c>
      <c r="T610" s="1" t="str">
        <f t="shared" si="66"/>
        <v>TBR</v>
      </c>
      <c r="U610" s="1" t="str">
        <f t="shared" si="67"/>
        <v>NYY</v>
      </c>
      <c r="V610" s="1">
        <f t="shared" si="68"/>
        <v>1528.0229512954211</v>
      </c>
      <c r="W610" s="1">
        <f t="shared" si="69"/>
        <v>1562.9327852564061</v>
      </c>
    </row>
    <row r="611" spans="1:23" x14ac:dyDescent="0.45">
      <c r="A611" t="str">
        <f>Schedule!A611</f>
        <v>2024-05-12</v>
      </c>
      <c r="B611" t="str">
        <f>Schedule!B611</f>
        <v>CHW</v>
      </c>
      <c r="C611" t="str">
        <f>Schedule!C611</f>
        <v>CLE</v>
      </c>
      <c r="D611">
        <f>Schedule!D611</f>
        <v>1433.33420073452</v>
      </c>
      <c r="E611">
        <f>Schedule!E611</f>
        <v>1503.8938502056101</v>
      </c>
      <c r="F611" cm="1">
        <f t="array" ref="F611">_xlfn.XLOOKUP(B611, $T$1:$T610, $V$1:$V610, D611, 0, -1)</f>
        <v>1426.513159308995</v>
      </c>
      <c r="G611" cm="1">
        <f t="array" ref="G611">_xlfn.XLOOKUP(C611, $U$1:$U610, $W$1:$W610, E611, 0, -1)</f>
        <v>1521.3210808926906</v>
      </c>
      <c r="H611">
        <f>Schedule!F611</f>
        <v>-4.2253521126760597E-2</v>
      </c>
      <c r="I611" t="str">
        <f>IF(ISBLANK(Games!D611), "", Games!D611)</f>
        <v/>
      </c>
      <c r="J611" t="str">
        <f>IF(ISBLANK(Games!E611), "", Games!E611)</f>
        <v/>
      </c>
      <c r="K611" t="str">
        <f>IF(ISBLANK(Games!D611), "",VLOOKUP(I611, 'Pitchers Pre-Season'!$B$2:$X$790, 23, FALSE))</f>
        <v/>
      </c>
      <c r="L611" t="str">
        <f>IF(ISBLANK(Games!E611), "",VLOOKUP(J611, 'Pitchers Pre-Season'!$B$2:$X$790, 23, FALSE))</f>
        <v/>
      </c>
      <c r="M611">
        <f>IF(ISBLANK(Games!D611), Calc!F611, F611+K611)</f>
        <v>1426.513159308995</v>
      </c>
      <c r="N611">
        <f>IF(ISBLANK(Games!E611), Calc!G611, G611+L611)</f>
        <v>1521.3210808926906</v>
      </c>
      <c r="O611" s="1">
        <f t="shared" si="63"/>
        <v>0.34572232159371385</v>
      </c>
      <c r="P611" s="1">
        <f t="shared" si="64"/>
        <v>0.65427767840628615</v>
      </c>
      <c r="Q611" s="3" t="str">
        <f>Games!N611</f>
        <v/>
      </c>
      <c r="R611" s="1" t="str">
        <f t="shared" si="65"/>
        <v/>
      </c>
      <c r="S611" s="1" t="str">
        <f>IF(ISBLANK(Games!L611), "",IF(Q611=B611, C611, B611))</f>
        <v/>
      </c>
      <c r="T611" s="1" t="str">
        <f t="shared" si="66"/>
        <v>CHW</v>
      </c>
      <c r="U611" s="1" t="str">
        <f t="shared" si="67"/>
        <v>CLE</v>
      </c>
      <c r="V611" s="1">
        <f t="shared" si="68"/>
        <v>1426.513159308995</v>
      </c>
      <c r="W611" s="1">
        <f t="shared" si="69"/>
        <v>1521.3210808926906</v>
      </c>
    </row>
    <row r="612" spans="1:23" x14ac:dyDescent="0.45">
      <c r="A612" t="str">
        <f>Schedule!A612</f>
        <v>2024-05-12</v>
      </c>
      <c r="B612" t="str">
        <f>Schedule!B612</f>
        <v>MIL</v>
      </c>
      <c r="C612" t="str">
        <f>Schedule!C612</f>
        <v>STL</v>
      </c>
      <c r="D612">
        <f>Schedule!D612</f>
        <v>1511.74507850229</v>
      </c>
      <c r="E612">
        <f>Schedule!E612</f>
        <v>1506.4629567151301</v>
      </c>
      <c r="F612" cm="1">
        <f t="array" ref="F612">_xlfn.XLOOKUP(B612, $T$1:$T611, $V$1:$V611, D612, 0, -1)</f>
        <v>1516.6563185214643</v>
      </c>
      <c r="G612" cm="1">
        <f t="array" ref="G612">_xlfn.XLOOKUP(C612, $U$1:$U611, $W$1:$W611, E612, 0, -1)</f>
        <v>1507.9516916859375</v>
      </c>
      <c r="H612">
        <f>Schedule!F612</f>
        <v>6.7415730337078705E-2</v>
      </c>
      <c r="I612" t="str">
        <f>IF(ISBLANK(Games!D612), "", Games!D612)</f>
        <v/>
      </c>
      <c r="J612" t="str">
        <f>IF(ISBLANK(Games!E612), "", Games!E612)</f>
        <v/>
      </c>
      <c r="K612" t="str">
        <f>IF(ISBLANK(Games!D612), "",VLOOKUP(I612, 'Pitchers Pre-Season'!$B$2:$X$790, 23, FALSE))</f>
        <v/>
      </c>
      <c r="L612" t="str">
        <f>IF(ISBLANK(Games!E612), "",VLOOKUP(J612, 'Pitchers Pre-Season'!$B$2:$X$790, 23, FALSE))</f>
        <v/>
      </c>
      <c r="M612">
        <f>IF(ISBLANK(Games!D612), Calc!F612, F612+K612)</f>
        <v>1516.6563185214643</v>
      </c>
      <c r="N612">
        <f>IF(ISBLANK(Games!E612), Calc!G612, G612+L612)</f>
        <v>1507.9516916859375</v>
      </c>
      <c r="O612" s="1">
        <f t="shared" si="63"/>
        <v>0.5462322097650214</v>
      </c>
      <c r="P612" s="1">
        <f t="shared" si="64"/>
        <v>0.45376779023497871</v>
      </c>
      <c r="Q612" s="3" t="str">
        <f>Games!N612</f>
        <v/>
      </c>
      <c r="R612" s="1" t="str">
        <f t="shared" si="65"/>
        <v/>
      </c>
      <c r="S612" s="1" t="str">
        <f>IF(ISBLANK(Games!L612), "",IF(Q612=B612, C612, B612))</f>
        <v/>
      </c>
      <c r="T612" s="1" t="str">
        <f t="shared" si="66"/>
        <v>MIL</v>
      </c>
      <c r="U612" s="1" t="str">
        <f t="shared" si="67"/>
        <v>STL</v>
      </c>
      <c r="V612" s="1">
        <f t="shared" si="68"/>
        <v>1516.6563185214643</v>
      </c>
      <c r="W612" s="1">
        <f t="shared" si="69"/>
        <v>1507.9516916859375</v>
      </c>
    </row>
    <row r="613" spans="1:23" x14ac:dyDescent="0.45">
      <c r="A613" t="str">
        <f>Schedule!A613</f>
        <v>2024-05-12</v>
      </c>
      <c r="B613" t="str">
        <f>Schedule!B613</f>
        <v>COL</v>
      </c>
      <c r="C613" t="str">
        <f>Schedule!C613</f>
        <v>TEX</v>
      </c>
      <c r="D613">
        <f>Schedule!D613</f>
        <v>1418.47649220432</v>
      </c>
      <c r="E613">
        <f>Schedule!E613</f>
        <v>1527.6277566730801</v>
      </c>
      <c r="F613" cm="1">
        <f t="array" ref="F613">_xlfn.XLOOKUP(B613, $T$1:$T612, $V$1:$V612, D613, 0, -1)</f>
        <v>1423.0710497477428</v>
      </c>
      <c r="G613" cm="1">
        <f t="array" ref="G613">_xlfn.XLOOKUP(C613, $U$1:$U612, $W$1:$W612, E613, 0, -1)</f>
        <v>1534.4506247578865</v>
      </c>
      <c r="H613">
        <f>Schedule!F613</f>
        <v>0.22834645669291301</v>
      </c>
      <c r="I613" t="str">
        <f>IF(ISBLANK(Games!D613), "", Games!D613)</f>
        <v/>
      </c>
      <c r="J613" t="str">
        <f>IF(ISBLANK(Games!E613), "", Games!E613)</f>
        <v/>
      </c>
      <c r="K613" t="str">
        <f>IF(ISBLANK(Games!D613), "",VLOOKUP(I613, 'Pitchers Pre-Season'!$B$2:$X$790, 23, FALSE))</f>
        <v/>
      </c>
      <c r="L613" t="str">
        <f>IF(ISBLANK(Games!E613), "",VLOOKUP(J613, 'Pitchers Pre-Season'!$B$2:$X$790, 23, FALSE))</f>
        <v/>
      </c>
      <c r="M613">
        <f>IF(ISBLANK(Games!D613), Calc!F613, F613+K613)</f>
        <v>1423.0710497477428</v>
      </c>
      <c r="N613">
        <f>IF(ISBLANK(Games!E613), Calc!G613, G613+L613)</f>
        <v>1534.4506247578865</v>
      </c>
      <c r="O613" s="1">
        <f t="shared" si="63"/>
        <v>0.45915931879096394</v>
      </c>
      <c r="P613" s="1">
        <f t="shared" si="64"/>
        <v>0.54084068120903606</v>
      </c>
      <c r="Q613" s="3" t="str">
        <f>Games!N613</f>
        <v/>
      </c>
      <c r="R613" s="1" t="str">
        <f t="shared" si="65"/>
        <v/>
      </c>
      <c r="S613" s="1" t="str">
        <f>IF(ISBLANK(Games!L613), "",IF(Q613=B613, C613, B613))</f>
        <v/>
      </c>
      <c r="T613" s="1" t="str">
        <f t="shared" si="66"/>
        <v>COL</v>
      </c>
      <c r="U613" s="1" t="str">
        <f t="shared" si="67"/>
        <v>TEX</v>
      </c>
      <c r="V613" s="1">
        <f t="shared" si="68"/>
        <v>1423.0710497477428</v>
      </c>
      <c r="W613" s="1">
        <f t="shared" si="69"/>
        <v>1534.4506247578865</v>
      </c>
    </row>
    <row r="614" spans="1:23" x14ac:dyDescent="0.45">
      <c r="A614" t="str">
        <f>Schedule!A614</f>
        <v>2024-05-12</v>
      </c>
      <c r="B614" t="str">
        <f>Schedule!B614</f>
        <v>SFG</v>
      </c>
      <c r="C614" t="str">
        <f>Schedule!C614</f>
        <v>CIN</v>
      </c>
      <c r="D614">
        <f>Schedule!D614</f>
        <v>1501.1235706124401</v>
      </c>
      <c r="E614">
        <f>Schedule!E614</f>
        <v>1496.2510574284499</v>
      </c>
      <c r="F614" cm="1">
        <f t="array" ref="F614">_xlfn.XLOOKUP(B614, $T$1:$T613, $V$1:$V613, D614, 0, -1)</f>
        <v>1506.8907435815931</v>
      </c>
      <c r="G614" cm="1">
        <f t="array" ref="G614">_xlfn.XLOOKUP(C614, $U$1:$U613, $W$1:$W613, E614, 0, -1)</f>
        <v>1513.6155661274754</v>
      </c>
      <c r="H614">
        <f>Schedule!F614</f>
        <v>0.1125</v>
      </c>
      <c r="I614" t="str">
        <f>IF(ISBLANK(Games!D614), "", Games!D614)</f>
        <v/>
      </c>
      <c r="J614" t="str">
        <f>IF(ISBLANK(Games!E614), "", Games!E614)</f>
        <v/>
      </c>
      <c r="K614" t="str">
        <f>IF(ISBLANK(Games!D614), "",VLOOKUP(I614, 'Pitchers Pre-Season'!$B$2:$X$790, 23, FALSE))</f>
        <v/>
      </c>
      <c r="L614" t="str">
        <f>IF(ISBLANK(Games!E614), "",VLOOKUP(J614, 'Pitchers Pre-Season'!$B$2:$X$790, 23, FALSE))</f>
        <v/>
      </c>
      <c r="M614">
        <f>IF(ISBLANK(Games!D614), Calc!F614, F614+K614)</f>
        <v>1506.8907435815931</v>
      </c>
      <c r="N614">
        <f>IF(ISBLANK(Games!E614), Calc!G614, G614+L614)</f>
        <v>1513.6155661274754</v>
      </c>
      <c r="O614" s="1">
        <f t="shared" si="63"/>
        <v>0.54657341078727795</v>
      </c>
      <c r="P614" s="1">
        <f t="shared" si="64"/>
        <v>0.45342658921272194</v>
      </c>
      <c r="Q614" s="3" t="str">
        <f>Games!N614</f>
        <v/>
      </c>
      <c r="R614" s="1" t="str">
        <f t="shared" si="65"/>
        <v/>
      </c>
      <c r="S614" s="1" t="str">
        <f>IF(ISBLANK(Games!L614), "",IF(Q614=B614, C614, B614))</f>
        <v/>
      </c>
      <c r="T614" s="1" t="str">
        <f t="shared" si="66"/>
        <v>SFG</v>
      </c>
      <c r="U614" s="1" t="str">
        <f t="shared" si="67"/>
        <v>CIN</v>
      </c>
      <c r="V614" s="1">
        <f t="shared" si="68"/>
        <v>1506.8907435815931</v>
      </c>
      <c r="W614" s="1">
        <f t="shared" si="69"/>
        <v>1513.6155661274754</v>
      </c>
    </row>
    <row r="615" spans="1:23" x14ac:dyDescent="0.45">
      <c r="A615" t="str">
        <f>Schedule!A615</f>
        <v>2024-05-12</v>
      </c>
      <c r="B615" t="str">
        <f>Schedule!B615</f>
        <v>LAA</v>
      </c>
      <c r="C615" t="str">
        <f>Schedule!C615</f>
        <v>KCR</v>
      </c>
      <c r="D615">
        <f>Schedule!D615</f>
        <v>1474.3085107648601</v>
      </c>
      <c r="E615">
        <f>Schedule!E615</f>
        <v>1455.5883504191299</v>
      </c>
      <c r="F615" cm="1">
        <f t="array" ref="F615">_xlfn.XLOOKUP(B615, $T$1:$T614, $V$1:$V614, D615, 0, -1)</f>
        <v>1469.5882041455925</v>
      </c>
      <c r="G615" cm="1">
        <f t="array" ref="G615">_xlfn.XLOOKUP(C615, $U$1:$U614, $W$1:$W614, E615, 0, -1)</f>
        <v>1465.2610239810729</v>
      </c>
      <c r="H615">
        <f>Schedule!F615</f>
        <v>6.8493150684931406E-2</v>
      </c>
      <c r="I615" t="str">
        <f>IF(ISBLANK(Games!D615), "", Games!D615)</f>
        <v/>
      </c>
      <c r="J615" t="str">
        <f>IF(ISBLANK(Games!E615), "", Games!E615)</f>
        <v/>
      </c>
      <c r="K615" t="str">
        <f>IF(ISBLANK(Games!D615), "",VLOOKUP(I615, 'Pitchers Pre-Season'!$B$2:$X$790, 23, FALSE))</f>
        <v/>
      </c>
      <c r="L615" t="str">
        <f>IF(ISBLANK(Games!E615), "",VLOOKUP(J615, 'Pitchers Pre-Season'!$B$2:$X$790, 23, FALSE))</f>
        <v/>
      </c>
      <c r="M615">
        <f>IF(ISBLANK(Games!D615), Calc!F615, F615+K615)</f>
        <v>1469.5882041455925</v>
      </c>
      <c r="N615">
        <f>IF(ISBLANK(Games!E615), Calc!G615, G615+L615)</f>
        <v>1465.2610239810729</v>
      </c>
      <c r="O615" s="1">
        <f t="shared" si="63"/>
        <v>0.54047356621207798</v>
      </c>
      <c r="P615" s="1">
        <f t="shared" si="64"/>
        <v>0.45952643378792202</v>
      </c>
      <c r="Q615" s="3" t="str">
        <f>Games!N615</f>
        <v/>
      </c>
      <c r="R615" s="1" t="str">
        <f t="shared" si="65"/>
        <v/>
      </c>
      <c r="S615" s="1" t="str">
        <f>IF(ISBLANK(Games!L615), "",IF(Q615=B615, C615, B615))</f>
        <v/>
      </c>
      <c r="T615" s="1" t="str">
        <f t="shared" si="66"/>
        <v>LAA</v>
      </c>
      <c r="U615" s="1" t="str">
        <f t="shared" si="67"/>
        <v>KCR</v>
      </c>
      <c r="V615" s="1">
        <f t="shared" si="68"/>
        <v>1469.5882041455925</v>
      </c>
      <c r="W615" s="1">
        <f t="shared" si="69"/>
        <v>1465.2610239810729</v>
      </c>
    </row>
    <row r="616" spans="1:23" x14ac:dyDescent="0.45">
      <c r="A616" t="str">
        <f>Schedule!A616</f>
        <v>2024-05-12</v>
      </c>
      <c r="B616" t="str">
        <f>Schedule!B616</f>
        <v>SDP</v>
      </c>
      <c r="C616" t="str">
        <f>Schedule!C616</f>
        <v>LAD</v>
      </c>
      <c r="D616">
        <f>Schedule!D616</f>
        <v>1513.7838452168801</v>
      </c>
      <c r="E616">
        <f>Schedule!E616</f>
        <v>1588.6730971234199</v>
      </c>
      <c r="F616" cm="1">
        <f t="array" ref="F616">_xlfn.XLOOKUP(B616, $T$1:$T615, $V$1:$V615, D616, 0, -1)</f>
        <v>1502.9671207118124</v>
      </c>
      <c r="G616" cm="1">
        <f t="array" ref="G616">_xlfn.XLOOKUP(C616, $U$1:$U615, $W$1:$W615, E616, 0, -1)</f>
        <v>1587.2549754385982</v>
      </c>
      <c r="H616">
        <f>Schedule!F616</f>
        <v>2.9239766081871298E-2</v>
      </c>
      <c r="I616" t="str">
        <f>IF(ISBLANK(Games!D616), "", Games!D616)</f>
        <v/>
      </c>
      <c r="J616" t="str">
        <f>IF(ISBLANK(Games!E616), "", Games!E616)</f>
        <v/>
      </c>
      <c r="K616" t="str">
        <f>IF(ISBLANK(Games!D616), "",VLOOKUP(I616, 'Pitchers Pre-Season'!$B$2:$X$790, 23, FALSE))</f>
        <v/>
      </c>
      <c r="L616" t="str">
        <f>IF(ISBLANK(Games!E616), "",VLOOKUP(J616, 'Pitchers Pre-Season'!$B$2:$X$790, 23, FALSE))</f>
        <v/>
      </c>
      <c r="M616">
        <f>IF(ISBLANK(Games!D616), Calc!F616, F616+K616)</f>
        <v>1502.9671207118124</v>
      </c>
      <c r="N616">
        <f>IF(ISBLANK(Games!E616), Calc!G616, G616+L616)</f>
        <v>1587.2549754385982</v>
      </c>
      <c r="O616" s="1">
        <f t="shared" si="63"/>
        <v>0.39564488300298412</v>
      </c>
      <c r="P616" s="1">
        <f t="shared" si="64"/>
        <v>0.60435511699701594</v>
      </c>
      <c r="Q616" s="3" t="str">
        <f>Games!N616</f>
        <v/>
      </c>
      <c r="R616" s="1" t="str">
        <f t="shared" si="65"/>
        <v/>
      </c>
      <c r="S616" s="1" t="str">
        <f>IF(ISBLANK(Games!L616), "",IF(Q616=B616, C616, B616))</f>
        <v/>
      </c>
      <c r="T616" s="1" t="str">
        <f t="shared" si="66"/>
        <v>SDP</v>
      </c>
      <c r="U616" s="1" t="str">
        <f t="shared" si="67"/>
        <v>LAD</v>
      </c>
      <c r="V616" s="1">
        <f t="shared" si="68"/>
        <v>1502.9671207118124</v>
      </c>
      <c r="W616" s="1">
        <f t="shared" si="69"/>
        <v>1587.2549754385982</v>
      </c>
    </row>
    <row r="617" spans="1:23" x14ac:dyDescent="0.45">
      <c r="A617" t="str">
        <f>Schedule!A617</f>
        <v>2024-05-12</v>
      </c>
      <c r="B617" t="str">
        <f>Schedule!B617</f>
        <v>SEA</v>
      </c>
      <c r="C617" t="str">
        <f>Schedule!C617</f>
        <v>OAK</v>
      </c>
      <c r="D617">
        <f>Schedule!D617</f>
        <v>1526.2027098211199</v>
      </c>
      <c r="E617">
        <f>Schedule!E617</f>
        <v>1427.1354796158</v>
      </c>
      <c r="F617" cm="1">
        <f t="array" ref="F617">_xlfn.XLOOKUP(B617, $T$1:$T616, $V$1:$V616, D617, 0, -1)</f>
        <v>1518.2292368487947</v>
      </c>
      <c r="G617" cm="1">
        <f t="array" ref="G617">_xlfn.XLOOKUP(C617, $U$1:$U616, $W$1:$W616, E617, 0, -1)</f>
        <v>1422.9458950386379</v>
      </c>
      <c r="H617">
        <f>Schedule!F617</f>
        <v>2.2471910112359699E-2</v>
      </c>
      <c r="I617" t="str">
        <f>IF(ISBLANK(Games!D617), "", Games!D617)</f>
        <v/>
      </c>
      <c r="J617" t="str">
        <f>IF(ISBLANK(Games!E617), "", Games!E617)</f>
        <v/>
      </c>
      <c r="K617" t="str">
        <f>IF(ISBLANK(Games!D617), "",VLOOKUP(I617, 'Pitchers Pre-Season'!$B$2:$X$790, 23, FALSE))</f>
        <v/>
      </c>
      <c r="L617" t="str">
        <f>IF(ISBLANK(Games!E617), "",VLOOKUP(J617, 'Pitchers Pre-Season'!$B$2:$X$790, 23, FALSE))</f>
        <v/>
      </c>
      <c r="M617">
        <f>IF(ISBLANK(Games!D617), Calc!F617, F617+K617)</f>
        <v>1518.2292368487947</v>
      </c>
      <c r="N617">
        <f>IF(ISBLANK(Games!E617), Calc!G617, G617+L617)</f>
        <v>1422.9458950386379</v>
      </c>
      <c r="O617" s="1">
        <f t="shared" si="63"/>
        <v>0.64502230555596096</v>
      </c>
      <c r="P617" s="1">
        <f t="shared" si="64"/>
        <v>0.35497769444403898</v>
      </c>
      <c r="Q617" s="3" t="str">
        <f>Games!N617</f>
        <v/>
      </c>
      <c r="R617" s="1" t="str">
        <f t="shared" si="65"/>
        <v/>
      </c>
      <c r="S617" s="1" t="str">
        <f>IF(ISBLANK(Games!L617), "",IF(Q617=B617, C617, B617))</f>
        <v/>
      </c>
      <c r="T617" s="1" t="str">
        <f t="shared" si="66"/>
        <v>SEA</v>
      </c>
      <c r="U617" s="1" t="str">
        <f t="shared" si="67"/>
        <v>OAK</v>
      </c>
      <c r="V617" s="1">
        <f t="shared" si="68"/>
        <v>1518.2292368487947</v>
      </c>
      <c r="W617" s="1">
        <f t="shared" si="69"/>
        <v>1422.9458950386379</v>
      </c>
    </row>
    <row r="618" spans="1:23" x14ac:dyDescent="0.45">
      <c r="A618" t="str">
        <f>Schedule!A618</f>
        <v>2024-05-12</v>
      </c>
      <c r="B618" t="str">
        <f>Schedule!B618</f>
        <v>NYM</v>
      </c>
      <c r="C618" t="str">
        <f>Schedule!C618</f>
        <v>ATL</v>
      </c>
      <c r="D618">
        <f>Schedule!D618</f>
        <v>1505.1761432511801</v>
      </c>
      <c r="E618">
        <f>Schedule!E618</f>
        <v>1590.545270505</v>
      </c>
      <c r="F618" cm="1">
        <f t="array" ref="F618">_xlfn.XLOOKUP(B618, $T$1:$T617, $V$1:$V617, D618, 0, -1)</f>
        <v>1483.2891783762693</v>
      </c>
      <c r="G618" cm="1">
        <f t="array" ref="G618">_xlfn.XLOOKUP(C618, $U$1:$U617, $W$1:$W617, E618, 0, -1)</f>
        <v>1588.8399964445969</v>
      </c>
      <c r="H618">
        <f>Schedule!F618</f>
        <v>0.102272727272727</v>
      </c>
      <c r="I618" t="str">
        <f>IF(ISBLANK(Games!D618), "", Games!D618)</f>
        <v/>
      </c>
      <c r="J618" t="str">
        <f>IF(ISBLANK(Games!E618), "", Games!E618)</f>
        <v/>
      </c>
      <c r="K618" t="str">
        <f>IF(ISBLANK(Games!D618), "",VLOOKUP(I618, 'Pitchers Pre-Season'!$B$2:$X$790, 23, FALSE))</f>
        <v/>
      </c>
      <c r="L618" t="str">
        <f>IF(ISBLANK(Games!E618), "",VLOOKUP(J618, 'Pitchers Pre-Season'!$B$2:$X$790, 23, FALSE))</f>
        <v/>
      </c>
      <c r="M618">
        <f>IF(ISBLANK(Games!D618), Calc!F618, F618+K618)</f>
        <v>1483.2891783762693</v>
      </c>
      <c r="N618">
        <f>IF(ISBLANK(Games!E618), Calc!G618, G618+L618)</f>
        <v>1588.8399964445969</v>
      </c>
      <c r="O618" s="1">
        <f t="shared" si="63"/>
        <v>0.40374337643542541</v>
      </c>
      <c r="P618" s="1">
        <f t="shared" si="64"/>
        <v>0.59625662356457443</v>
      </c>
      <c r="Q618" s="3" t="str">
        <f>Games!N618</f>
        <v/>
      </c>
      <c r="R618" s="1" t="str">
        <f t="shared" si="65"/>
        <v/>
      </c>
      <c r="S618" s="1" t="str">
        <f>IF(ISBLANK(Games!L618), "",IF(Q618=B618, C618, B618))</f>
        <v/>
      </c>
      <c r="T618" s="1" t="str">
        <f t="shared" si="66"/>
        <v>NYM</v>
      </c>
      <c r="U618" s="1" t="str">
        <f t="shared" si="67"/>
        <v>ATL</v>
      </c>
      <c r="V618" s="1">
        <f t="shared" si="68"/>
        <v>1483.2891783762693</v>
      </c>
      <c r="W618" s="1">
        <f t="shared" si="69"/>
        <v>1588.8399964445969</v>
      </c>
    </row>
    <row r="619" spans="1:23" x14ac:dyDescent="0.45">
      <c r="A619" t="str">
        <f>Schedule!A619</f>
        <v>2024-05-13</v>
      </c>
      <c r="B619" t="str">
        <f>Schedule!B619</f>
        <v>BAL</v>
      </c>
      <c r="C619" t="str">
        <f>Schedule!C619</f>
        <v>TOR</v>
      </c>
      <c r="D619">
        <f>Schedule!D619</f>
        <v>1535.1075395159701</v>
      </c>
      <c r="E619">
        <f>Schedule!E619</f>
        <v>1536.86484917293</v>
      </c>
      <c r="F619" cm="1">
        <f t="array" ref="F619">_xlfn.XLOOKUP(B619, $T$1:$T618, $V$1:$V618, D619, 0, -1)</f>
        <v>1527.1786991040578</v>
      </c>
      <c r="G619" cm="1">
        <f t="array" ref="G619">_xlfn.XLOOKUP(C619, $U$1:$U618, $W$1:$W618, E619, 0, -1)</f>
        <v>1549.5770225833428</v>
      </c>
      <c r="H619">
        <f>Schedule!F619</f>
        <v>2.1739130434782698E-2</v>
      </c>
      <c r="I619" t="str">
        <f>IF(ISBLANK(Games!D619), "", Games!D619)</f>
        <v/>
      </c>
      <c r="J619" t="str">
        <f>IF(ISBLANK(Games!E619), "", Games!E619)</f>
        <v/>
      </c>
      <c r="K619" t="str">
        <f>IF(ISBLANK(Games!D619), "",VLOOKUP(I619, 'Pitchers Pre-Season'!$B$2:$X$790, 23, FALSE))</f>
        <v/>
      </c>
      <c r="L619" t="str">
        <f>IF(ISBLANK(Games!E619), "",VLOOKUP(J619, 'Pitchers Pre-Season'!$B$2:$X$790, 23, FALSE))</f>
        <v/>
      </c>
      <c r="M619">
        <f>IF(ISBLANK(Games!D619), Calc!F619, F619+K619)</f>
        <v>1527.1786991040578</v>
      </c>
      <c r="N619">
        <f>IF(ISBLANK(Games!E619), Calc!G619, G619+L619)</f>
        <v>1549.5770225833428</v>
      </c>
      <c r="O619" s="1">
        <f t="shared" si="63"/>
        <v>0.47868036774769446</v>
      </c>
      <c r="P619" s="1">
        <f t="shared" si="64"/>
        <v>0.52131963225230549</v>
      </c>
      <c r="Q619" s="3" t="str">
        <f>Games!N619</f>
        <v/>
      </c>
      <c r="R619" s="1" t="str">
        <f t="shared" si="65"/>
        <v/>
      </c>
      <c r="S619" s="1" t="str">
        <f>IF(ISBLANK(Games!L619), "",IF(Q619=B619, C619, B619))</f>
        <v/>
      </c>
      <c r="T619" s="1" t="str">
        <f t="shared" si="66"/>
        <v>BAL</v>
      </c>
      <c r="U619" s="1" t="str">
        <f t="shared" si="67"/>
        <v>TOR</v>
      </c>
      <c r="V619" s="1">
        <f t="shared" si="68"/>
        <v>1527.1786991040578</v>
      </c>
      <c r="W619" s="1">
        <f t="shared" si="69"/>
        <v>1549.5770225833428</v>
      </c>
    </row>
    <row r="620" spans="1:23" x14ac:dyDescent="0.45">
      <c r="A620" t="str">
        <f>Schedule!A620</f>
        <v>2024-05-13</v>
      </c>
      <c r="B620" t="str">
        <f>Schedule!B620</f>
        <v>DET</v>
      </c>
      <c r="C620" t="str">
        <f>Schedule!C620</f>
        <v>MIA</v>
      </c>
      <c r="D620">
        <f>Schedule!D620</f>
        <v>1477.56939209144</v>
      </c>
      <c r="E620">
        <f>Schedule!E620</f>
        <v>1488.4482383178499</v>
      </c>
      <c r="F620" cm="1">
        <f t="array" ref="F620">_xlfn.XLOOKUP(B620, $T$1:$T619, $V$1:$V619, D620, 0, -1)</f>
        <v>1481.7589766686021</v>
      </c>
      <c r="G620" cm="1">
        <f t="array" ref="G620">_xlfn.XLOOKUP(C620, $U$1:$U619, $W$1:$W619, E620, 0, -1)</f>
        <v>1484.370768699393</v>
      </c>
      <c r="H620">
        <f>Schedule!F620</f>
        <v>7.6687116564418296E-3</v>
      </c>
      <c r="I620" t="str">
        <f>IF(ISBLANK(Games!D620), "", Games!D620)</f>
        <v/>
      </c>
      <c r="J620" t="str">
        <f>IF(ISBLANK(Games!E620), "", Games!E620)</f>
        <v/>
      </c>
      <c r="K620" t="str">
        <f>IF(ISBLANK(Games!D620), "",VLOOKUP(I620, 'Pitchers Pre-Season'!$B$2:$X$790, 23, FALSE))</f>
        <v/>
      </c>
      <c r="L620" t="str">
        <f>IF(ISBLANK(Games!E620), "",VLOOKUP(J620, 'Pitchers Pre-Season'!$B$2:$X$790, 23, FALSE))</f>
        <v/>
      </c>
      <c r="M620">
        <f>IF(ISBLANK(Games!D620), Calc!F620, F620+K620)</f>
        <v>1481.7589766686021</v>
      </c>
      <c r="N620">
        <f>IF(ISBLANK(Games!E620), Calc!G620, G620+L620)</f>
        <v>1484.370768699393</v>
      </c>
      <c r="O620" s="1">
        <f t="shared" si="63"/>
        <v>0.5000757557554234</v>
      </c>
      <c r="P620" s="1">
        <f t="shared" si="64"/>
        <v>0.4999242442445766</v>
      </c>
      <c r="Q620" s="3" t="str">
        <f>Games!N620</f>
        <v/>
      </c>
      <c r="R620" s="1" t="str">
        <f t="shared" si="65"/>
        <v/>
      </c>
      <c r="S620" s="1" t="str">
        <f>IF(ISBLANK(Games!L620), "",IF(Q620=B620, C620, B620))</f>
        <v/>
      </c>
      <c r="T620" s="1" t="str">
        <f t="shared" si="66"/>
        <v>DET</v>
      </c>
      <c r="U620" s="1" t="str">
        <f t="shared" si="67"/>
        <v>MIA</v>
      </c>
      <c r="V620" s="1">
        <f t="shared" si="68"/>
        <v>1481.7589766686021</v>
      </c>
      <c r="W620" s="1">
        <f t="shared" si="69"/>
        <v>1484.370768699393</v>
      </c>
    </row>
    <row r="621" spans="1:23" x14ac:dyDescent="0.45">
      <c r="A621" t="str">
        <f>Schedule!A621</f>
        <v>2024-05-13</v>
      </c>
      <c r="B621" t="str">
        <f>Schedule!B621</f>
        <v>BOS</v>
      </c>
      <c r="C621" t="str">
        <f>Schedule!C621</f>
        <v>TBR</v>
      </c>
      <c r="D621">
        <f>Schedule!D621</f>
        <v>1500.26839934439</v>
      </c>
      <c r="E621">
        <f>Schedule!E621</f>
        <v>1537.2568075547799</v>
      </c>
      <c r="F621" cm="1">
        <f t="array" ref="F621">_xlfn.XLOOKUP(B621, $T$1:$T620, $V$1:$V620, D621, 0, -1)</f>
        <v>1500.26839934439</v>
      </c>
      <c r="G621" cm="1">
        <f t="array" ref="G621">_xlfn.XLOOKUP(C621, $U$1:$U620, $W$1:$W620, E621, 0, -1)</f>
        <v>1532.6622500113572</v>
      </c>
      <c r="H621">
        <f>Schedule!F621</f>
        <v>5.1282051282051398E-2</v>
      </c>
      <c r="I621" t="str">
        <f>IF(ISBLANK(Games!D621), "", Games!D621)</f>
        <v/>
      </c>
      <c r="J621" t="str">
        <f>IF(ISBLANK(Games!E621), "", Games!E621)</f>
        <v/>
      </c>
      <c r="K621" t="str">
        <f>IF(ISBLANK(Games!D621), "",VLOOKUP(I621, 'Pitchers Pre-Season'!$B$2:$X$790, 23, FALSE))</f>
        <v/>
      </c>
      <c r="L621" t="str">
        <f>IF(ISBLANK(Games!E621), "",VLOOKUP(J621, 'Pitchers Pre-Season'!$B$2:$X$790, 23, FALSE))</f>
        <v/>
      </c>
      <c r="M621">
        <f>IF(ISBLANK(Games!D621), Calc!F621, F621+K621)</f>
        <v>1500.26839934439</v>
      </c>
      <c r="N621">
        <f>IF(ISBLANK(Games!E621), Calc!G621, G621+L621)</f>
        <v>1532.6622500113572</v>
      </c>
      <c r="O621" s="1">
        <f t="shared" si="63"/>
        <v>0.47915714603235698</v>
      </c>
      <c r="P621" s="1">
        <f t="shared" si="64"/>
        <v>0.52084285396764307</v>
      </c>
      <c r="Q621" s="3" t="str">
        <f>Games!N621</f>
        <v/>
      </c>
      <c r="R621" s="1" t="str">
        <f t="shared" si="65"/>
        <v/>
      </c>
      <c r="S621" s="1" t="str">
        <f>IF(ISBLANK(Games!L621), "",IF(Q621=B621, C621, B621))</f>
        <v/>
      </c>
      <c r="T621" s="1" t="str">
        <f t="shared" si="66"/>
        <v>BOS</v>
      </c>
      <c r="U621" s="1" t="str">
        <f t="shared" si="67"/>
        <v>TBR</v>
      </c>
      <c r="V621" s="1">
        <f t="shared" si="68"/>
        <v>1500.26839934439</v>
      </c>
      <c r="W621" s="1">
        <f t="shared" si="69"/>
        <v>1532.6622500113572</v>
      </c>
    </row>
    <row r="622" spans="1:23" x14ac:dyDescent="0.45">
      <c r="A622" t="str">
        <f>Schedule!A622</f>
        <v>2024-05-13</v>
      </c>
      <c r="B622" t="str">
        <f>Schedule!B622</f>
        <v>NYM</v>
      </c>
      <c r="C622" t="str">
        <f>Schedule!C622</f>
        <v>PHI</v>
      </c>
      <c r="D622">
        <f>Schedule!D622</f>
        <v>1505.1761432511801</v>
      </c>
      <c r="E622">
        <f>Schedule!E622</f>
        <v>1537.03223861109</v>
      </c>
      <c r="F622" cm="1">
        <f t="array" ref="F622">_xlfn.XLOOKUP(B622, $T$1:$T621, $V$1:$V621, D622, 0, -1)</f>
        <v>1483.2891783762693</v>
      </c>
      <c r="G622" cm="1">
        <f t="array" ref="G622">_xlfn.XLOOKUP(C622, $U$1:$U621, $W$1:$W621, E622, 0, -1)</f>
        <v>1539.4111659163295</v>
      </c>
      <c r="H622">
        <f>Schedule!F622</f>
        <v>0.102272727272727</v>
      </c>
      <c r="I622" t="str">
        <f>IF(ISBLANK(Games!D622), "", Games!D622)</f>
        <v/>
      </c>
      <c r="J622" t="str">
        <f>IF(ISBLANK(Games!E622), "", Games!E622)</f>
        <v/>
      </c>
      <c r="K622" t="str">
        <f>IF(ISBLANK(Games!D622), "",VLOOKUP(I622, 'Pitchers Pre-Season'!$B$2:$X$790, 23, FALSE))</f>
        <v/>
      </c>
      <c r="L622" t="str">
        <f>IF(ISBLANK(Games!E622), "",VLOOKUP(J622, 'Pitchers Pre-Season'!$B$2:$X$790, 23, FALSE))</f>
        <v/>
      </c>
      <c r="M622">
        <f>IF(ISBLANK(Games!D622), Calc!F622, F622+K622)</f>
        <v>1483.2891783762693</v>
      </c>
      <c r="N622">
        <f>IF(ISBLANK(Games!E622), Calc!G622, G622+L622)</f>
        <v>1539.4111659163295</v>
      </c>
      <c r="O622" s="1">
        <f t="shared" si="63"/>
        <v>0.47106554163293585</v>
      </c>
      <c r="P622" s="1">
        <f t="shared" si="64"/>
        <v>0.5289344583670641</v>
      </c>
      <c r="Q622" s="3" t="str">
        <f>Games!N622</f>
        <v/>
      </c>
      <c r="R622" s="1" t="str">
        <f t="shared" si="65"/>
        <v/>
      </c>
      <c r="S622" s="1" t="str">
        <f>IF(ISBLANK(Games!L622), "",IF(Q622=B622, C622, B622))</f>
        <v/>
      </c>
      <c r="T622" s="1" t="str">
        <f t="shared" si="66"/>
        <v>NYM</v>
      </c>
      <c r="U622" s="1" t="str">
        <f t="shared" si="67"/>
        <v>PHI</v>
      </c>
      <c r="V622" s="1">
        <f t="shared" si="68"/>
        <v>1483.2891783762693</v>
      </c>
      <c r="W622" s="1">
        <f t="shared" si="69"/>
        <v>1539.4111659163295</v>
      </c>
    </row>
    <row r="623" spans="1:23" x14ac:dyDescent="0.45">
      <c r="A623" t="str">
        <f>Schedule!A623</f>
        <v>2024-05-13</v>
      </c>
      <c r="B623" t="str">
        <f>Schedule!B623</f>
        <v>ATL</v>
      </c>
      <c r="C623" t="str">
        <f>Schedule!C623</f>
        <v>CHC</v>
      </c>
      <c r="D623">
        <f>Schedule!D623</f>
        <v>1590.545270505</v>
      </c>
      <c r="E623">
        <f>Schedule!E623</f>
        <v>1514.0316812078199</v>
      </c>
      <c r="F623" cm="1">
        <f t="array" ref="F623">_xlfn.XLOOKUP(B623, $T$1:$T622, $V$1:$V622, D623, 0, -1)</f>
        <v>1593.2508682491175</v>
      </c>
      <c r="G623" cm="1">
        <f t="array" ref="G623">_xlfn.XLOOKUP(C623, $U$1:$U622, $W$1:$W622, E623, 0, -1)</f>
        <v>1510.9500841970262</v>
      </c>
      <c r="H623">
        <f>Schedule!F623</f>
        <v>4.3902439024390297E-2</v>
      </c>
      <c r="I623" t="str">
        <f>IF(ISBLANK(Games!D623), "", Games!D623)</f>
        <v/>
      </c>
      <c r="J623" t="str">
        <f>IF(ISBLANK(Games!E623), "", Games!E623)</f>
        <v/>
      </c>
      <c r="K623" t="str">
        <f>IF(ISBLANK(Games!D623), "",VLOOKUP(I623, 'Pitchers Pre-Season'!$B$2:$X$790, 23, FALSE))</f>
        <v/>
      </c>
      <c r="L623" t="str">
        <f>IF(ISBLANK(Games!E623), "",VLOOKUP(J623, 'Pitchers Pre-Season'!$B$2:$X$790, 23, FALSE))</f>
        <v/>
      </c>
      <c r="M623">
        <f>IF(ISBLANK(Games!D623), Calc!F623, F623+K623)</f>
        <v>1593.2508682491175</v>
      </c>
      <c r="N623">
        <f>IF(ISBLANK(Games!E623), Calc!G623, G623+L623)</f>
        <v>1510.9500841970262</v>
      </c>
      <c r="O623" s="1">
        <f t="shared" si="63"/>
        <v>0.6382248606880454</v>
      </c>
      <c r="P623" s="1">
        <f t="shared" si="64"/>
        <v>0.36177513931195454</v>
      </c>
      <c r="Q623" s="3" t="str">
        <f>Games!N623</f>
        <v/>
      </c>
      <c r="R623" s="1" t="str">
        <f t="shared" si="65"/>
        <v/>
      </c>
      <c r="S623" s="1" t="str">
        <f>IF(ISBLANK(Games!L623), "",IF(Q623=B623, C623, B623))</f>
        <v/>
      </c>
      <c r="T623" s="1" t="str">
        <f t="shared" si="66"/>
        <v>ATL</v>
      </c>
      <c r="U623" s="1" t="str">
        <f t="shared" si="67"/>
        <v>CHC</v>
      </c>
      <c r="V623" s="1">
        <f t="shared" si="68"/>
        <v>1593.2508682491175</v>
      </c>
      <c r="W623" s="1">
        <f t="shared" si="69"/>
        <v>1510.9500841970262</v>
      </c>
    </row>
    <row r="624" spans="1:23" x14ac:dyDescent="0.45">
      <c r="A624" t="str">
        <f>Schedule!A624</f>
        <v>2024-05-13</v>
      </c>
      <c r="B624" t="str">
        <f>Schedule!B624</f>
        <v>CHW</v>
      </c>
      <c r="C624" t="str">
        <f>Schedule!C624</f>
        <v>WAS</v>
      </c>
      <c r="D624">
        <f>Schedule!D624</f>
        <v>1433.33420073452</v>
      </c>
      <c r="E624">
        <f>Schedule!E624</f>
        <v>1422.7330514932301</v>
      </c>
      <c r="F624" cm="1">
        <f t="array" ref="F624">_xlfn.XLOOKUP(B624, $T$1:$T623, $V$1:$V623, D624, 0, -1)</f>
        <v>1426.513159308995</v>
      </c>
      <c r="G624" cm="1">
        <f t="array" ref="G624">_xlfn.XLOOKUP(C624, $U$1:$U623, $W$1:$W623, E624, 0, -1)</f>
        <v>1420.7057667976087</v>
      </c>
      <c r="H624">
        <f>Schedule!F624</f>
        <v>-4.2253521126760597E-2</v>
      </c>
      <c r="I624" t="str">
        <f>IF(ISBLANK(Games!D624), "", Games!D624)</f>
        <v/>
      </c>
      <c r="J624" t="str">
        <f>IF(ISBLANK(Games!E624), "", Games!E624)</f>
        <v/>
      </c>
      <c r="K624" t="str">
        <f>IF(ISBLANK(Games!D624), "",VLOOKUP(I624, 'Pitchers Pre-Season'!$B$2:$X$790, 23, FALSE))</f>
        <v/>
      </c>
      <c r="L624" t="str">
        <f>IF(ISBLANK(Games!E624), "",VLOOKUP(J624, 'Pitchers Pre-Season'!$B$2:$X$790, 23, FALSE))</f>
        <v/>
      </c>
      <c r="M624">
        <f>IF(ISBLANK(Games!D624), Calc!F624, F624+K624)</f>
        <v>1426.513159308995</v>
      </c>
      <c r="N624">
        <f>IF(ISBLANK(Games!E624), Calc!G624, G624+L624)</f>
        <v>1420.7057667976087</v>
      </c>
      <c r="O624" s="1">
        <f t="shared" si="63"/>
        <v>0.48722997082469038</v>
      </c>
      <c r="P624" s="1">
        <f t="shared" si="64"/>
        <v>0.51277002917530956</v>
      </c>
      <c r="Q624" s="3" t="str">
        <f>Games!N624</f>
        <v/>
      </c>
      <c r="R624" s="1" t="str">
        <f t="shared" si="65"/>
        <v/>
      </c>
      <c r="S624" s="1" t="str">
        <f>IF(ISBLANK(Games!L624), "",IF(Q624=B624, C624, B624))</f>
        <v/>
      </c>
      <c r="T624" s="1" t="str">
        <f t="shared" si="66"/>
        <v>CHW</v>
      </c>
      <c r="U624" s="1" t="str">
        <f t="shared" si="67"/>
        <v>WAS</v>
      </c>
      <c r="V624" s="1">
        <f t="shared" si="68"/>
        <v>1426.513159308995</v>
      </c>
      <c r="W624" s="1">
        <f t="shared" si="69"/>
        <v>1420.7057667976087</v>
      </c>
    </row>
    <row r="625" spans="1:23" x14ac:dyDescent="0.45">
      <c r="A625" t="str">
        <f>Schedule!A625</f>
        <v>2024-05-13</v>
      </c>
      <c r="B625" t="str">
        <f>Schedule!B625</f>
        <v>MIL</v>
      </c>
      <c r="C625" t="str">
        <f>Schedule!C625</f>
        <v>PIT</v>
      </c>
      <c r="D625">
        <f>Schedule!D625</f>
        <v>1511.74507850229</v>
      </c>
      <c r="E625">
        <f>Schedule!E625</f>
        <v>1468.3919248330999</v>
      </c>
      <c r="F625" cm="1">
        <f t="array" ref="F625">_xlfn.XLOOKUP(B625, $T$1:$T624, $V$1:$V624, D625, 0, -1)</f>
        <v>1516.6563185214643</v>
      </c>
      <c r="G625" cm="1">
        <f t="array" ref="G625">_xlfn.XLOOKUP(C625, $U$1:$U624, $W$1:$W624, E625, 0, -1)</f>
        <v>1490.342604018655</v>
      </c>
      <c r="H625">
        <f>Schedule!F625</f>
        <v>6.7415730337078705E-2</v>
      </c>
      <c r="I625" t="str">
        <f>IF(ISBLANK(Games!D625), "", Games!D625)</f>
        <v/>
      </c>
      <c r="J625" t="str">
        <f>IF(ISBLANK(Games!E625), "", Games!E625)</f>
        <v/>
      </c>
      <c r="K625" t="str">
        <f>IF(ISBLANK(Games!D625), "",VLOOKUP(I625, 'Pitchers Pre-Season'!$B$2:$X$790, 23, FALSE))</f>
        <v/>
      </c>
      <c r="L625" t="str">
        <f>IF(ISBLANK(Games!E625), "",VLOOKUP(J625, 'Pitchers Pre-Season'!$B$2:$X$790, 23, FALSE))</f>
        <v/>
      </c>
      <c r="M625">
        <f>IF(ISBLANK(Games!D625), Calc!F625, F625+K625)</f>
        <v>1516.6563185214643</v>
      </c>
      <c r="N625">
        <f>IF(ISBLANK(Games!E625), Calc!G625, G625+L625)</f>
        <v>1490.342604018655</v>
      </c>
      <c r="O625" s="1">
        <f t="shared" si="63"/>
        <v>0.57150410450700795</v>
      </c>
      <c r="P625" s="1">
        <f t="shared" si="64"/>
        <v>0.428495895492992</v>
      </c>
      <c r="Q625" s="3" t="str">
        <f>Games!N625</f>
        <v/>
      </c>
      <c r="R625" s="1" t="str">
        <f t="shared" si="65"/>
        <v/>
      </c>
      <c r="S625" s="1" t="str">
        <f>IF(ISBLANK(Games!L625), "",IF(Q625=B625, C625, B625))</f>
        <v/>
      </c>
      <c r="T625" s="1" t="str">
        <f t="shared" si="66"/>
        <v>MIL</v>
      </c>
      <c r="U625" s="1" t="str">
        <f t="shared" si="67"/>
        <v>PIT</v>
      </c>
      <c r="V625" s="1">
        <f t="shared" si="68"/>
        <v>1516.6563185214643</v>
      </c>
      <c r="W625" s="1">
        <f t="shared" si="69"/>
        <v>1490.342604018655</v>
      </c>
    </row>
    <row r="626" spans="1:23" x14ac:dyDescent="0.45">
      <c r="A626" t="str">
        <f>Schedule!A626</f>
        <v>2024-05-13</v>
      </c>
      <c r="B626" t="str">
        <f>Schedule!B626</f>
        <v>TEX</v>
      </c>
      <c r="C626" t="str">
        <f>Schedule!C626</f>
        <v>CLE</v>
      </c>
      <c r="D626">
        <f>Schedule!D626</f>
        <v>1527.6277566730801</v>
      </c>
      <c r="E626">
        <f>Schedule!E626</f>
        <v>1503.8938502056101</v>
      </c>
      <c r="F626" cm="1">
        <f t="array" ref="F626">_xlfn.XLOOKUP(B626, $T$1:$T625, $V$1:$V625, D626, 0, -1)</f>
        <v>1535.7428778604465</v>
      </c>
      <c r="G626" cm="1">
        <f t="array" ref="G626">_xlfn.XLOOKUP(C626, $U$1:$U625, $W$1:$W625, E626, 0, -1)</f>
        <v>1521.3210808926906</v>
      </c>
      <c r="H626">
        <f>Schedule!F626</f>
        <v>6.3291139240506306E-2</v>
      </c>
      <c r="I626" t="str">
        <f>IF(ISBLANK(Games!D626), "", Games!D626)</f>
        <v/>
      </c>
      <c r="J626" t="str">
        <f>IF(ISBLANK(Games!E626), "", Games!E626)</f>
        <v/>
      </c>
      <c r="K626" t="str">
        <f>IF(ISBLANK(Games!D626), "",VLOOKUP(I626, 'Pitchers Pre-Season'!$B$2:$X$790, 23, FALSE))</f>
        <v/>
      </c>
      <c r="L626" t="str">
        <f>IF(ISBLANK(Games!E626), "",VLOOKUP(J626, 'Pitchers Pre-Season'!$B$2:$X$790, 23, FALSE))</f>
        <v/>
      </c>
      <c r="M626">
        <f>IF(ISBLANK(Games!D626), Calc!F626, F626+K626)</f>
        <v>1535.7428778604465</v>
      </c>
      <c r="N626">
        <f>IF(ISBLANK(Games!E626), Calc!G626, G626+L626)</f>
        <v>1521.3210808926906</v>
      </c>
      <c r="O626" s="1">
        <f t="shared" si="63"/>
        <v>0.5523882918129267</v>
      </c>
      <c r="P626" s="1">
        <f t="shared" si="64"/>
        <v>0.44761170818707319</v>
      </c>
      <c r="Q626" s="3" t="str">
        <f>Games!N626</f>
        <v/>
      </c>
      <c r="R626" s="1" t="str">
        <f t="shared" si="65"/>
        <v/>
      </c>
      <c r="S626" s="1" t="str">
        <f>IF(ISBLANK(Games!L626), "",IF(Q626=B626, C626, B626))</f>
        <v/>
      </c>
      <c r="T626" s="1" t="str">
        <f t="shared" si="66"/>
        <v>TEX</v>
      </c>
      <c r="U626" s="1" t="str">
        <f t="shared" si="67"/>
        <v>CLE</v>
      </c>
      <c r="V626" s="1">
        <f t="shared" si="68"/>
        <v>1535.7428778604465</v>
      </c>
      <c r="W626" s="1">
        <f t="shared" si="69"/>
        <v>1521.3210808926906</v>
      </c>
    </row>
    <row r="627" spans="1:23" x14ac:dyDescent="0.45">
      <c r="A627" t="str">
        <f>Schedule!A627</f>
        <v>2024-05-13</v>
      </c>
      <c r="B627" t="str">
        <f>Schedule!B627</f>
        <v>HOU</v>
      </c>
      <c r="C627" t="str">
        <f>Schedule!C627</f>
        <v>OAK</v>
      </c>
      <c r="D627">
        <f>Schedule!D627</f>
        <v>1559.22207084247</v>
      </c>
      <c r="E627">
        <f>Schedule!E627</f>
        <v>1427.1354796158</v>
      </c>
      <c r="F627" cm="1">
        <f t="array" ref="F627">_xlfn.XLOOKUP(B627, $T$1:$T626, $V$1:$V626, D627, 0, -1)</f>
        <v>1535.1961987191132</v>
      </c>
      <c r="G627" cm="1">
        <f t="array" ref="G627">_xlfn.XLOOKUP(C627, $U$1:$U626, $W$1:$W626, E627, 0, -1)</f>
        <v>1422.9458950386379</v>
      </c>
      <c r="H627">
        <f>Schedule!F627</f>
        <v>-4.08163265306122E-2</v>
      </c>
      <c r="I627" t="str">
        <f>IF(ISBLANK(Games!D627), "", Games!D627)</f>
        <v/>
      </c>
      <c r="J627" t="str">
        <f>IF(ISBLANK(Games!E627), "", Games!E627)</f>
        <v/>
      </c>
      <c r="K627" t="str">
        <f>IF(ISBLANK(Games!D627), "",VLOOKUP(I627, 'Pitchers Pre-Season'!$B$2:$X$790, 23, FALSE))</f>
        <v/>
      </c>
      <c r="L627" t="str">
        <f>IF(ISBLANK(Games!E627), "",VLOOKUP(J627, 'Pitchers Pre-Season'!$B$2:$X$790, 23, FALSE))</f>
        <v/>
      </c>
      <c r="M627">
        <f>IF(ISBLANK(Games!D627), Calc!F627, F627+K627)</f>
        <v>1535.1961987191132</v>
      </c>
      <c r="N627">
        <f>IF(ISBLANK(Games!E627), Calc!G627, G627+L627)</f>
        <v>1422.9458950386379</v>
      </c>
      <c r="O627" s="1">
        <f t="shared" si="63"/>
        <v>0.63573750132299645</v>
      </c>
      <c r="P627" s="1">
        <f t="shared" si="64"/>
        <v>0.3642624986770035</v>
      </c>
      <c r="Q627" s="3" t="str">
        <f>Games!N627</f>
        <v/>
      </c>
      <c r="R627" s="1" t="str">
        <f t="shared" si="65"/>
        <v/>
      </c>
      <c r="S627" s="1" t="str">
        <f>IF(ISBLANK(Games!L627), "",IF(Q627=B627, C627, B627))</f>
        <v/>
      </c>
      <c r="T627" s="1" t="str">
        <f t="shared" si="66"/>
        <v>HOU</v>
      </c>
      <c r="U627" s="1" t="str">
        <f t="shared" si="67"/>
        <v>OAK</v>
      </c>
      <c r="V627" s="1">
        <f t="shared" si="68"/>
        <v>1535.1961987191132</v>
      </c>
      <c r="W627" s="1">
        <f t="shared" si="69"/>
        <v>1422.9458950386379</v>
      </c>
    </row>
    <row r="628" spans="1:23" x14ac:dyDescent="0.45">
      <c r="A628" t="str">
        <f>Schedule!A628</f>
        <v>2024-05-13</v>
      </c>
      <c r="B628" t="str">
        <f>Schedule!B628</f>
        <v>LAA</v>
      </c>
      <c r="C628" t="str">
        <f>Schedule!C628</f>
        <v>STL</v>
      </c>
      <c r="D628">
        <f>Schedule!D628</f>
        <v>1474.3085107648601</v>
      </c>
      <c r="E628">
        <f>Schedule!E628</f>
        <v>1506.4629567151301</v>
      </c>
      <c r="F628" cm="1">
        <f t="array" ref="F628">_xlfn.XLOOKUP(B628, $T$1:$T627, $V$1:$V627, D628, 0, -1)</f>
        <v>1469.5882041455925</v>
      </c>
      <c r="G628" cm="1">
        <f t="array" ref="G628">_xlfn.XLOOKUP(C628, $U$1:$U627, $W$1:$W627, E628, 0, -1)</f>
        <v>1507.9516916859375</v>
      </c>
      <c r="H628">
        <f>Schedule!F628</f>
        <v>6.8493150684931406E-2</v>
      </c>
      <c r="I628" t="str">
        <f>IF(ISBLANK(Games!D628), "", Games!D628)</f>
        <v/>
      </c>
      <c r="J628" t="str">
        <f>IF(ISBLANK(Games!E628), "", Games!E628)</f>
        <v/>
      </c>
      <c r="K628" t="str">
        <f>IF(ISBLANK(Games!D628), "",VLOOKUP(I628, 'Pitchers Pre-Season'!$B$2:$X$790, 23, FALSE))</f>
        <v/>
      </c>
      <c r="L628" t="str">
        <f>IF(ISBLANK(Games!E628), "",VLOOKUP(J628, 'Pitchers Pre-Season'!$B$2:$X$790, 23, FALSE))</f>
        <v/>
      </c>
      <c r="M628">
        <f>IF(ISBLANK(Games!D628), Calc!F628, F628+K628)</f>
        <v>1469.5882041455925</v>
      </c>
      <c r="N628">
        <f>IF(ISBLANK(Games!E628), Calc!G628, G628+L628)</f>
        <v>1507.9516916859375</v>
      </c>
      <c r="O628" s="1">
        <f t="shared" si="63"/>
        <v>0.47926036776940595</v>
      </c>
      <c r="P628" s="1">
        <f t="shared" si="64"/>
        <v>0.52073963223059405</v>
      </c>
      <c r="Q628" s="3" t="str">
        <f>Games!N628</f>
        <v/>
      </c>
      <c r="R628" s="1" t="str">
        <f t="shared" si="65"/>
        <v/>
      </c>
      <c r="S628" s="1" t="str">
        <f>IF(ISBLANK(Games!L628), "",IF(Q628=B628, C628, B628))</f>
        <v/>
      </c>
      <c r="T628" s="1" t="str">
        <f t="shared" si="66"/>
        <v>LAA</v>
      </c>
      <c r="U628" s="1" t="str">
        <f t="shared" si="67"/>
        <v>STL</v>
      </c>
      <c r="V628" s="1">
        <f t="shared" si="68"/>
        <v>1469.5882041455925</v>
      </c>
      <c r="W628" s="1">
        <f t="shared" si="69"/>
        <v>1507.9516916859375</v>
      </c>
    </row>
    <row r="629" spans="1:23" x14ac:dyDescent="0.45">
      <c r="A629" t="str">
        <f>Schedule!A629</f>
        <v>2024-05-13</v>
      </c>
      <c r="B629" t="str">
        <f>Schedule!B629</f>
        <v>ARI</v>
      </c>
      <c r="C629" t="str">
        <f>Schedule!C629</f>
        <v>CIN</v>
      </c>
      <c r="D629">
        <f>Schedule!D629</f>
        <v>1517.8440011816001</v>
      </c>
      <c r="E629">
        <f>Schedule!E629</f>
        <v>1496.2510574284499</v>
      </c>
      <c r="F629" cm="1">
        <f t="array" ref="F629">_xlfn.XLOOKUP(B629, $T$1:$T628, $V$1:$V628, D629, 0, -1)</f>
        <v>1516.9891876380354</v>
      </c>
      <c r="G629" cm="1">
        <f t="array" ref="G629">_xlfn.XLOOKUP(C629, $U$1:$U628, $W$1:$W628, E629, 0, -1)</f>
        <v>1513.6155661274754</v>
      </c>
      <c r="H629">
        <f>Schedule!F629</f>
        <v>5.0632911392405201E-2</v>
      </c>
      <c r="I629" t="str">
        <f>IF(ISBLANK(Games!D629), "", Games!D629)</f>
        <v/>
      </c>
      <c r="J629" t="str">
        <f>IF(ISBLANK(Games!E629), "", Games!E629)</f>
        <v/>
      </c>
      <c r="K629" t="str">
        <f>IF(ISBLANK(Games!D629), "",VLOOKUP(I629, 'Pitchers Pre-Season'!$B$2:$X$790, 23, FALSE))</f>
        <v/>
      </c>
      <c r="L629" t="str">
        <f>IF(ISBLANK(Games!E629), "",VLOOKUP(J629, 'Pitchers Pre-Season'!$B$2:$X$790, 23, FALSE))</f>
        <v/>
      </c>
      <c r="M629">
        <f>IF(ISBLANK(Games!D629), Calc!F629, F629+K629)</f>
        <v>1516.9891876380354</v>
      </c>
      <c r="N629">
        <f>IF(ISBLANK(Games!E629), Calc!G629, G629+L629)</f>
        <v>1513.6155661274754</v>
      </c>
      <c r="O629" s="1">
        <f t="shared" si="63"/>
        <v>0.5301713347406356</v>
      </c>
      <c r="P629" s="1">
        <f t="shared" si="64"/>
        <v>0.46982866525936429</v>
      </c>
      <c r="Q629" s="3" t="str">
        <f>Games!N629</f>
        <v/>
      </c>
      <c r="R629" s="1" t="str">
        <f t="shared" si="65"/>
        <v/>
      </c>
      <c r="S629" s="1" t="str">
        <f>IF(ISBLANK(Games!L629), "",IF(Q629=B629, C629, B629))</f>
        <v/>
      </c>
      <c r="T629" s="1" t="str">
        <f t="shared" si="66"/>
        <v>ARI</v>
      </c>
      <c r="U629" s="1" t="str">
        <f t="shared" si="67"/>
        <v>CIN</v>
      </c>
      <c r="V629" s="1">
        <f t="shared" si="68"/>
        <v>1516.9891876380354</v>
      </c>
      <c r="W629" s="1">
        <f t="shared" si="69"/>
        <v>1513.6155661274754</v>
      </c>
    </row>
    <row r="630" spans="1:23" x14ac:dyDescent="0.45">
      <c r="A630" t="str">
        <f>Schedule!A630</f>
        <v>2024-05-13</v>
      </c>
      <c r="B630" t="str">
        <f>Schedule!B630</f>
        <v>SDP</v>
      </c>
      <c r="C630" t="str">
        <f>Schedule!C630</f>
        <v>COL</v>
      </c>
      <c r="D630">
        <f>Schedule!D630</f>
        <v>1513.7838452168801</v>
      </c>
      <c r="E630">
        <f>Schedule!E630</f>
        <v>1418.47649220432</v>
      </c>
      <c r="F630" cm="1">
        <f t="array" ref="F630">_xlfn.XLOOKUP(B630, $T$1:$T629, $V$1:$V629, D630, 0, -1)</f>
        <v>1502.9671207118124</v>
      </c>
      <c r="G630" cm="1">
        <f t="array" ref="G630">_xlfn.XLOOKUP(C630, $U$1:$U629, $W$1:$W629, E630, 0, -1)</f>
        <v>1405.4006829938121</v>
      </c>
      <c r="H630">
        <f>Schedule!F630</f>
        <v>2.9239766081871298E-2</v>
      </c>
      <c r="I630" t="str">
        <f>IF(ISBLANK(Games!D630), "", Games!D630)</f>
        <v/>
      </c>
      <c r="J630" t="str">
        <f>IF(ISBLANK(Games!E630), "", Games!E630)</f>
        <v/>
      </c>
      <c r="K630" t="str">
        <f>IF(ISBLANK(Games!D630), "",VLOOKUP(I630, 'Pitchers Pre-Season'!$B$2:$X$790, 23, FALSE))</f>
        <v/>
      </c>
      <c r="L630" t="str">
        <f>IF(ISBLANK(Games!E630), "",VLOOKUP(J630, 'Pitchers Pre-Season'!$B$2:$X$790, 23, FALSE))</f>
        <v/>
      </c>
      <c r="M630">
        <f>IF(ISBLANK(Games!D630), Calc!F630, F630+K630)</f>
        <v>1502.9671207118124</v>
      </c>
      <c r="N630">
        <f>IF(ISBLANK(Games!E630), Calc!G630, G630+L630)</f>
        <v>1405.4006829938121</v>
      </c>
      <c r="O630" s="1">
        <f t="shared" si="63"/>
        <v>0.65145123899432611</v>
      </c>
      <c r="P630" s="1">
        <f t="shared" si="64"/>
        <v>0.34854876100567378</v>
      </c>
      <c r="Q630" s="3" t="str">
        <f>Games!N630</f>
        <v/>
      </c>
      <c r="R630" s="1" t="str">
        <f t="shared" si="65"/>
        <v/>
      </c>
      <c r="S630" s="1" t="str">
        <f>IF(ISBLANK(Games!L630), "",IF(Q630=B630, C630, B630))</f>
        <v/>
      </c>
      <c r="T630" s="1" t="str">
        <f t="shared" si="66"/>
        <v>SDP</v>
      </c>
      <c r="U630" s="1" t="str">
        <f t="shared" si="67"/>
        <v>COL</v>
      </c>
      <c r="V630" s="1">
        <f t="shared" si="68"/>
        <v>1502.9671207118124</v>
      </c>
      <c r="W630" s="1">
        <f t="shared" si="69"/>
        <v>1405.4006829938121</v>
      </c>
    </row>
    <row r="631" spans="1:23" x14ac:dyDescent="0.45">
      <c r="A631" t="str">
        <f>Schedule!A631</f>
        <v>2024-05-13</v>
      </c>
      <c r="B631" t="str">
        <f>Schedule!B631</f>
        <v>SEA</v>
      </c>
      <c r="C631" t="str">
        <f>Schedule!C631</f>
        <v>KCR</v>
      </c>
      <c r="D631">
        <f>Schedule!D631</f>
        <v>1526.2027098211199</v>
      </c>
      <c r="E631">
        <f>Schedule!E631</f>
        <v>1455.5883504191299</v>
      </c>
      <c r="F631" cm="1">
        <f t="array" ref="F631">_xlfn.XLOOKUP(B631, $T$1:$T630, $V$1:$V630, D631, 0, -1)</f>
        <v>1518.2292368487947</v>
      </c>
      <c r="G631" cm="1">
        <f t="array" ref="G631">_xlfn.XLOOKUP(C631, $U$1:$U630, $W$1:$W630, E631, 0, -1)</f>
        <v>1465.2610239810729</v>
      </c>
      <c r="H631">
        <f>Schedule!F631</f>
        <v>2.2471910112359699E-2</v>
      </c>
      <c r="I631" t="str">
        <f>IF(ISBLANK(Games!D631), "", Games!D631)</f>
        <v/>
      </c>
      <c r="J631" t="str">
        <f>IF(ISBLANK(Games!E631), "", Games!E631)</f>
        <v/>
      </c>
      <c r="K631" t="str">
        <f>IF(ISBLANK(Games!D631), "",VLOOKUP(I631, 'Pitchers Pre-Season'!$B$2:$X$790, 23, FALSE))</f>
        <v/>
      </c>
      <c r="L631" t="str">
        <f>IF(ISBLANK(Games!E631), "",VLOOKUP(J631, 'Pitchers Pre-Season'!$B$2:$X$790, 23, FALSE))</f>
        <v/>
      </c>
      <c r="M631">
        <f>IF(ISBLANK(Games!D631), Calc!F631, F631+K631)</f>
        <v>1518.2292368487947</v>
      </c>
      <c r="N631">
        <f>IF(ISBLANK(Games!E631), Calc!G631, G631+L631)</f>
        <v>1465.2610239810729</v>
      </c>
      <c r="O631" s="1">
        <f t="shared" si="63"/>
        <v>0.58687820966501125</v>
      </c>
      <c r="P631" s="1">
        <f t="shared" si="64"/>
        <v>0.41312179033498869</v>
      </c>
      <c r="Q631" s="3" t="str">
        <f>Games!N631</f>
        <v/>
      </c>
      <c r="R631" s="1" t="str">
        <f t="shared" si="65"/>
        <v/>
      </c>
      <c r="S631" s="1" t="str">
        <f>IF(ISBLANK(Games!L631), "",IF(Q631=B631, C631, B631))</f>
        <v/>
      </c>
      <c r="T631" s="1" t="str">
        <f t="shared" si="66"/>
        <v>SEA</v>
      </c>
      <c r="U631" s="1" t="str">
        <f t="shared" si="67"/>
        <v>KCR</v>
      </c>
      <c r="V631" s="1">
        <f t="shared" si="68"/>
        <v>1518.2292368487947</v>
      </c>
      <c r="W631" s="1">
        <f t="shared" si="69"/>
        <v>1465.2610239810729</v>
      </c>
    </row>
    <row r="632" spans="1:23" x14ac:dyDescent="0.45">
      <c r="A632" t="str">
        <f>Schedule!A632</f>
        <v>2024-05-13</v>
      </c>
      <c r="B632" t="str">
        <f>Schedule!B632</f>
        <v>SFG</v>
      </c>
      <c r="C632" t="str">
        <f>Schedule!C632</f>
        <v>LAD</v>
      </c>
      <c r="D632">
        <f>Schedule!D632</f>
        <v>1501.1235706124401</v>
      </c>
      <c r="E632">
        <f>Schedule!E632</f>
        <v>1588.6730971234199</v>
      </c>
      <c r="F632" cm="1">
        <f t="array" ref="F632">_xlfn.XLOOKUP(B632, $T$1:$T631, $V$1:$V631, D632, 0, -1)</f>
        <v>1506.8907435815931</v>
      </c>
      <c r="G632" cm="1">
        <f t="array" ref="G632">_xlfn.XLOOKUP(C632, $U$1:$U631, $W$1:$W631, E632, 0, -1)</f>
        <v>1587.2549754385982</v>
      </c>
      <c r="H632">
        <f>Schedule!F632</f>
        <v>0.1125</v>
      </c>
      <c r="I632" t="str">
        <f>IF(ISBLANK(Games!D632), "", Games!D632)</f>
        <v/>
      </c>
      <c r="J632" t="str">
        <f>IF(ISBLANK(Games!E632), "", Games!E632)</f>
        <v/>
      </c>
      <c r="K632" t="str">
        <f>IF(ISBLANK(Games!D632), "",VLOOKUP(I632, 'Pitchers Pre-Season'!$B$2:$X$790, 23, FALSE))</f>
        <v/>
      </c>
      <c r="L632" t="str">
        <f>IF(ISBLANK(Games!E632), "",VLOOKUP(J632, 'Pitchers Pre-Season'!$B$2:$X$790, 23, FALSE))</f>
        <v/>
      </c>
      <c r="M632">
        <f>IF(ISBLANK(Games!D632), Calc!F632, F632+K632)</f>
        <v>1506.8907435815931</v>
      </c>
      <c r="N632">
        <f>IF(ISBLANK(Games!E632), Calc!G632, G632+L632)</f>
        <v>1587.2549754385982</v>
      </c>
      <c r="O632" s="1">
        <f t="shared" si="63"/>
        <v>0.4426159636665723</v>
      </c>
      <c r="P632" s="1">
        <f t="shared" si="64"/>
        <v>0.55738403633342781</v>
      </c>
      <c r="Q632" s="3" t="str">
        <f>Games!N632</f>
        <v/>
      </c>
      <c r="R632" s="1" t="str">
        <f t="shared" si="65"/>
        <v/>
      </c>
      <c r="S632" s="1" t="str">
        <f>IF(ISBLANK(Games!L632), "",IF(Q632=B632, C632, B632))</f>
        <v/>
      </c>
      <c r="T632" s="1" t="str">
        <f t="shared" si="66"/>
        <v>SFG</v>
      </c>
      <c r="U632" s="1" t="str">
        <f t="shared" si="67"/>
        <v>LAD</v>
      </c>
      <c r="V632" s="1">
        <f t="shared" si="68"/>
        <v>1506.8907435815931</v>
      </c>
      <c r="W632" s="1">
        <f t="shared" si="69"/>
        <v>1587.2549754385982</v>
      </c>
    </row>
    <row r="633" spans="1:23" x14ac:dyDescent="0.45">
      <c r="A633" t="str">
        <f>Schedule!A633</f>
        <v>2024-05-14</v>
      </c>
      <c r="B633" t="str">
        <f>Schedule!B633</f>
        <v>NYM</v>
      </c>
      <c r="C633" t="str">
        <f>Schedule!C633</f>
        <v>PHI</v>
      </c>
      <c r="D633">
        <f>Schedule!D633</f>
        <v>1505.1761432511801</v>
      </c>
      <c r="E633">
        <f>Schedule!E633</f>
        <v>1537.03223861109</v>
      </c>
      <c r="F633" cm="1">
        <f t="array" ref="F633">_xlfn.XLOOKUP(B633, $T$1:$T632, $V$1:$V632, D633, 0, -1)</f>
        <v>1483.2891783762693</v>
      </c>
      <c r="G633" cm="1">
        <f t="array" ref="G633">_xlfn.XLOOKUP(C633, $U$1:$U632, $W$1:$W632, E633, 0, -1)</f>
        <v>1539.4111659163295</v>
      </c>
      <c r="H633">
        <f>Schedule!F633</f>
        <v>0.102272727272727</v>
      </c>
      <c r="I633" t="str">
        <f>IF(ISBLANK(Games!D633), "", Games!D633)</f>
        <v/>
      </c>
      <c r="J633" t="str">
        <f>IF(ISBLANK(Games!E633), "", Games!E633)</f>
        <v/>
      </c>
      <c r="K633" t="str">
        <f>IF(ISBLANK(Games!D633), "",VLOOKUP(I633, 'Pitchers Pre-Season'!$B$2:$X$790, 23, FALSE))</f>
        <v/>
      </c>
      <c r="L633" t="str">
        <f>IF(ISBLANK(Games!E633), "",VLOOKUP(J633, 'Pitchers Pre-Season'!$B$2:$X$790, 23, FALSE))</f>
        <v/>
      </c>
      <c r="M633">
        <f>IF(ISBLANK(Games!D633), Calc!F633, F633+K633)</f>
        <v>1483.2891783762693</v>
      </c>
      <c r="N633">
        <f>IF(ISBLANK(Games!E633), Calc!G633, G633+L633)</f>
        <v>1539.4111659163295</v>
      </c>
      <c r="O633" s="1">
        <f t="shared" si="63"/>
        <v>0.47106554163293585</v>
      </c>
      <c r="P633" s="1">
        <f t="shared" si="64"/>
        <v>0.5289344583670641</v>
      </c>
      <c r="Q633" s="3" t="str">
        <f>Games!N633</f>
        <v/>
      </c>
      <c r="R633" s="1" t="str">
        <f t="shared" si="65"/>
        <v/>
      </c>
      <c r="S633" s="1" t="str">
        <f>IF(ISBLANK(Games!L633), "",IF(Q633=B633, C633, B633))</f>
        <v/>
      </c>
      <c r="T633" s="1" t="str">
        <f t="shared" si="66"/>
        <v>NYM</v>
      </c>
      <c r="U633" s="1" t="str">
        <f t="shared" si="67"/>
        <v>PHI</v>
      </c>
      <c r="V633" s="1">
        <f t="shared" si="68"/>
        <v>1483.2891783762693</v>
      </c>
      <c r="W633" s="1">
        <f t="shared" si="69"/>
        <v>1539.4111659163295</v>
      </c>
    </row>
    <row r="634" spans="1:23" x14ac:dyDescent="0.45">
      <c r="A634" t="str">
        <f>Schedule!A634</f>
        <v>2024-05-14</v>
      </c>
      <c r="B634" t="str">
        <f>Schedule!B634</f>
        <v>BAL</v>
      </c>
      <c r="C634" t="str">
        <f>Schedule!C634</f>
        <v>TOR</v>
      </c>
      <c r="D634">
        <f>Schedule!D634</f>
        <v>1535.1075395159701</v>
      </c>
      <c r="E634">
        <f>Schedule!E634</f>
        <v>1536.86484917293</v>
      </c>
      <c r="F634" cm="1">
        <f t="array" ref="F634">_xlfn.XLOOKUP(B634, $T$1:$T633, $V$1:$V633, D634, 0, -1)</f>
        <v>1527.1786991040578</v>
      </c>
      <c r="G634" cm="1">
        <f t="array" ref="G634">_xlfn.XLOOKUP(C634, $U$1:$U633, $W$1:$W633, E634, 0, -1)</f>
        <v>1549.5770225833428</v>
      </c>
      <c r="H634">
        <f>Schedule!F634</f>
        <v>2.1739130434782698E-2</v>
      </c>
      <c r="I634" t="str">
        <f>IF(ISBLANK(Games!D634), "", Games!D634)</f>
        <v/>
      </c>
      <c r="J634" t="str">
        <f>IF(ISBLANK(Games!E634), "", Games!E634)</f>
        <v/>
      </c>
      <c r="K634" t="str">
        <f>IF(ISBLANK(Games!D634), "",VLOOKUP(I634, 'Pitchers Pre-Season'!$B$2:$X$790, 23, FALSE))</f>
        <v/>
      </c>
      <c r="L634" t="str">
        <f>IF(ISBLANK(Games!E634), "",VLOOKUP(J634, 'Pitchers Pre-Season'!$B$2:$X$790, 23, FALSE))</f>
        <v/>
      </c>
      <c r="M634">
        <f>IF(ISBLANK(Games!D634), Calc!F634, F634+K634)</f>
        <v>1527.1786991040578</v>
      </c>
      <c r="N634">
        <f>IF(ISBLANK(Games!E634), Calc!G634, G634+L634)</f>
        <v>1549.5770225833428</v>
      </c>
      <c r="O634" s="1">
        <f t="shared" si="63"/>
        <v>0.47868036774769446</v>
      </c>
      <c r="P634" s="1">
        <f t="shared" si="64"/>
        <v>0.52131963225230549</v>
      </c>
      <c r="Q634" s="3" t="str">
        <f>Games!N634</f>
        <v/>
      </c>
      <c r="R634" s="1" t="str">
        <f t="shared" si="65"/>
        <v/>
      </c>
      <c r="S634" s="1" t="str">
        <f>IF(ISBLANK(Games!L634), "",IF(Q634=B634, C634, B634))</f>
        <v/>
      </c>
      <c r="T634" s="1" t="str">
        <f t="shared" si="66"/>
        <v>BAL</v>
      </c>
      <c r="U634" s="1" t="str">
        <f t="shared" si="67"/>
        <v>TOR</v>
      </c>
      <c r="V634" s="1">
        <f t="shared" si="68"/>
        <v>1527.1786991040578</v>
      </c>
      <c r="W634" s="1">
        <f t="shared" si="69"/>
        <v>1549.5770225833428</v>
      </c>
    </row>
    <row r="635" spans="1:23" x14ac:dyDescent="0.45">
      <c r="A635" t="str">
        <f>Schedule!A635</f>
        <v>2024-05-14</v>
      </c>
      <c r="B635" t="str">
        <f>Schedule!B635</f>
        <v>DET</v>
      </c>
      <c r="C635" t="str">
        <f>Schedule!C635</f>
        <v>MIA</v>
      </c>
      <c r="D635">
        <f>Schedule!D635</f>
        <v>1477.56939209144</v>
      </c>
      <c r="E635">
        <f>Schedule!E635</f>
        <v>1488.4482383178499</v>
      </c>
      <c r="F635" cm="1">
        <f t="array" ref="F635">_xlfn.XLOOKUP(B635, $T$1:$T634, $V$1:$V634, D635, 0, -1)</f>
        <v>1481.7589766686021</v>
      </c>
      <c r="G635" cm="1">
        <f t="array" ref="G635">_xlfn.XLOOKUP(C635, $U$1:$U634, $W$1:$W634, E635, 0, -1)</f>
        <v>1484.370768699393</v>
      </c>
      <c r="H635">
        <f>Schedule!F635</f>
        <v>7.6687116564418296E-3</v>
      </c>
      <c r="I635" t="str">
        <f>IF(ISBLANK(Games!D635), "", Games!D635)</f>
        <v/>
      </c>
      <c r="J635" t="str">
        <f>IF(ISBLANK(Games!E635), "", Games!E635)</f>
        <v/>
      </c>
      <c r="K635" t="str">
        <f>IF(ISBLANK(Games!D635), "",VLOOKUP(I635, 'Pitchers Pre-Season'!$B$2:$X$790, 23, FALSE))</f>
        <v/>
      </c>
      <c r="L635" t="str">
        <f>IF(ISBLANK(Games!E635), "",VLOOKUP(J635, 'Pitchers Pre-Season'!$B$2:$X$790, 23, FALSE))</f>
        <v/>
      </c>
      <c r="M635">
        <f>IF(ISBLANK(Games!D635), Calc!F635, F635+K635)</f>
        <v>1481.7589766686021</v>
      </c>
      <c r="N635">
        <f>IF(ISBLANK(Games!E635), Calc!G635, G635+L635)</f>
        <v>1484.370768699393</v>
      </c>
      <c r="O635" s="1">
        <f t="shared" si="63"/>
        <v>0.5000757557554234</v>
      </c>
      <c r="P635" s="1">
        <f t="shared" si="64"/>
        <v>0.4999242442445766</v>
      </c>
      <c r="Q635" s="3" t="str">
        <f>Games!N635</f>
        <v/>
      </c>
      <c r="R635" s="1" t="str">
        <f t="shared" si="65"/>
        <v/>
      </c>
      <c r="S635" s="1" t="str">
        <f>IF(ISBLANK(Games!L635), "",IF(Q635=B635, C635, B635))</f>
        <v/>
      </c>
      <c r="T635" s="1" t="str">
        <f t="shared" si="66"/>
        <v>DET</v>
      </c>
      <c r="U635" s="1" t="str">
        <f t="shared" si="67"/>
        <v>MIA</v>
      </c>
      <c r="V635" s="1">
        <f t="shared" si="68"/>
        <v>1481.7589766686021</v>
      </c>
      <c r="W635" s="1">
        <f t="shared" si="69"/>
        <v>1484.370768699393</v>
      </c>
    </row>
    <row r="636" spans="1:23" x14ac:dyDescent="0.45">
      <c r="A636" t="str">
        <f>Schedule!A636</f>
        <v>2024-05-14</v>
      </c>
      <c r="B636" t="str">
        <f>Schedule!B636</f>
        <v>BOS</v>
      </c>
      <c r="C636" t="str">
        <f>Schedule!C636</f>
        <v>TBR</v>
      </c>
      <c r="D636">
        <f>Schedule!D636</f>
        <v>1500.26839934439</v>
      </c>
      <c r="E636">
        <f>Schedule!E636</f>
        <v>1537.2568075547799</v>
      </c>
      <c r="F636" cm="1">
        <f t="array" ref="F636">_xlfn.XLOOKUP(B636, $T$1:$T635, $V$1:$V635, D636, 0, -1)</f>
        <v>1500.26839934439</v>
      </c>
      <c r="G636" cm="1">
        <f t="array" ref="G636">_xlfn.XLOOKUP(C636, $U$1:$U635, $W$1:$W635, E636, 0, -1)</f>
        <v>1532.6622500113572</v>
      </c>
      <c r="H636">
        <f>Schedule!F636</f>
        <v>5.1282051282051398E-2</v>
      </c>
      <c r="I636" t="str">
        <f>IF(ISBLANK(Games!D636), "", Games!D636)</f>
        <v/>
      </c>
      <c r="J636" t="str">
        <f>IF(ISBLANK(Games!E636), "", Games!E636)</f>
        <v/>
      </c>
      <c r="K636" t="str">
        <f>IF(ISBLANK(Games!D636), "",VLOOKUP(I636, 'Pitchers Pre-Season'!$B$2:$X$790, 23, FALSE))</f>
        <v/>
      </c>
      <c r="L636" t="str">
        <f>IF(ISBLANK(Games!E636), "",VLOOKUP(J636, 'Pitchers Pre-Season'!$B$2:$X$790, 23, FALSE))</f>
        <v/>
      </c>
      <c r="M636">
        <f>IF(ISBLANK(Games!D636), Calc!F636, F636+K636)</f>
        <v>1500.26839934439</v>
      </c>
      <c r="N636">
        <f>IF(ISBLANK(Games!E636), Calc!G636, G636+L636)</f>
        <v>1532.6622500113572</v>
      </c>
      <c r="O636" s="1">
        <f t="shared" si="63"/>
        <v>0.47915714603235698</v>
      </c>
      <c r="P636" s="1">
        <f t="shared" si="64"/>
        <v>0.52084285396764307</v>
      </c>
      <c r="Q636" s="3" t="str">
        <f>Games!N636</f>
        <v/>
      </c>
      <c r="R636" s="1" t="str">
        <f t="shared" si="65"/>
        <v/>
      </c>
      <c r="S636" s="1" t="str">
        <f>IF(ISBLANK(Games!L636), "",IF(Q636=B636, C636, B636))</f>
        <v/>
      </c>
      <c r="T636" s="1" t="str">
        <f t="shared" si="66"/>
        <v>BOS</v>
      </c>
      <c r="U636" s="1" t="str">
        <f t="shared" si="67"/>
        <v>TBR</v>
      </c>
      <c r="V636" s="1">
        <f t="shared" si="68"/>
        <v>1500.26839934439</v>
      </c>
      <c r="W636" s="1">
        <f t="shared" si="69"/>
        <v>1532.6622500113572</v>
      </c>
    </row>
    <row r="637" spans="1:23" x14ac:dyDescent="0.45">
      <c r="A637" t="str">
        <f>Schedule!A637</f>
        <v>2024-05-14</v>
      </c>
      <c r="B637" t="str">
        <f>Schedule!B637</f>
        <v>ATL</v>
      </c>
      <c r="C637" t="str">
        <f>Schedule!C637</f>
        <v>CHC</v>
      </c>
      <c r="D637">
        <f>Schedule!D637</f>
        <v>1590.545270505</v>
      </c>
      <c r="E637">
        <f>Schedule!E637</f>
        <v>1514.0316812078199</v>
      </c>
      <c r="F637" cm="1">
        <f t="array" ref="F637">_xlfn.XLOOKUP(B637, $T$1:$T636, $V$1:$V636, D637, 0, -1)</f>
        <v>1593.2508682491175</v>
      </c>
      <c r="G637" cm="1">
        <f t="array" ref="G637">_xlfn.XLOOKUP(C637, $U$1:$U636, $W$1:$W636, E637, 0, -1)</f>
        <v>1510.9500841970262</v>
      </c>
      <c r="H637">
        <f>Schedule!F637</f>
        <v>4.3902439024390297E-2</v>
      </c>
      <c r="I637" t="str">
        <f>IF(ISBLANK(Games!D637), "", Games!D637)</f>
        <v/>
      </c>
      <c r="J637" t="str">
        <f>IF(ISBLANK(Games!E637), "", Games!E637)</f>
        <v/>
      </c>
      <c r="K637" t="str">
        <f>IF(ISBLANK(Games!D637), "",VLOOKUP(I637, 'Pitchers Pre-Season'!$B$2:$X$790, 23, FALSE))</f>
        <v/>
      </c>
      <c r="L637" t="str">
        <f>IF(ISBLANK(Games!E637), "",VLOOKUP(J637, 'Pitchers Pre-Season'!$B$2:$X$790, 23, FALSE))</f>
        <v/>
      </c>
      <c r="M637">
        <f>IF(ISBLANK(Games!D637), Calc!F637, F637+K637)</f>
        <v>1593.2508682491175</v>
      </c>
      <c r="N637">
        <f>IF(ISBLANK(Games!E637), Calc!G637, G637+L637)</f>
        <v>1510.9500841970262</v>
      </c>
      <c r="O637" s="1">
        <f t="shared" si="63"/>
        <v>0.6382248606880454</v>
      </c>
      <c r="P637" s="1">
        <f t="shared" si="64"/>
        <v>0.36177513931195454</v>
      </c>
      <c r="Q637" s="3" t="str">
        <f>Games!N637</f>
        <v/>
      </c>
      <c r="R637" s="1" t="str">
        <f t="shared" si="65"/>
        <v/>
      </c>
      <c r="S637" s="1" t="str">
        <f>IF(ISBLANK(Games!L637), "",IF(Q637=B637, C637, B637))</f>
        <v/>
      </c>
      <c r="T637" s="1" t="str">
        <f t="shared" si="66"/>
        <v>ATL</v>
      </c>
      <c r="U637" s="1" t="str">
        <f t="shared" si="67"/>
        <v>CHC</v>
      </c>
      <c r="V637" s="1">
        <f t="shared" si="68"/>
        <v>1593.2508682491175</v>
      </c>
      <c r="W637" s="1">
        <f t="shared" si="69"/>
        <v>1510.9500841970262</v>
      </c>
    </row>
    <row r="638" spans="1:23" x14ac:dyDescent="0.45">
      <c r="A638" t="str">
        <f>Schedule!A638</f>
        <v>2024-05-14</v>
      </c>
      <c r="B638" t="str">
        <f>Schedule!B638</f>
        <v>CHW</v>
      </c>
      <c r="C638" t="str">
        <f>Schedule!C638</f>
        <v>WAS</v>
      </c>
      <c r="D638">
        <f>Schedule!D638</f>
        <v>1433.33420073452</v>
      </c>
      <c r="E638">
        <f>Schedule!E638</f>
        <v>1422.7330514932301</v>
      </c>
      <c r="F638" cm="1">
        <f t="array" ref="F638">_xlfn.XLOOKUP(B638, $T$1:$T637, $V$1:$V637, D638, 0, -1)</f>
        <v>1426.513159308995</v>
      </c>
      <c r="G638" cm="1">
        <f t="array" ref="G638">_xlfn.XLOOKUP(C638, $U$1:$U637, $W$1:$W637, E638, 0, -1)</f>
        <v>1420.7057667976087</v>
      </c>
      <c r="H638">
        <f>Schedule!F638</f>
        <v>-4.2253521126760597E-2</v>
      </c>
      <c r="I638" t="str">
        <f>IF(ISBLANK(Games!D638), "", Games!D638)</f>
        <v/>
      </c>
      <c r="J638" t="str">
        <f>IF(ISBLANK(Games!E638), "", Games!E638)</f>
        <v/>
      </c>
      <c r="K638" t="str">
        <f>IF(ISBLANK(Games!D638), "",VLOOKUP(I638, 'Pitchers Pre-Season'!$B$2:$X$790, 23, FALSE))</f>
        <v/>
      </c>
      <c r="L638" t="str">
        <f>IF(ISBLANK(Games!E638), "",VLOOKUP(J638, 'Pitchers Pre-Season'!$B$2:$X$790, 23, FALSE))</f>
        <v/>
      </c>
      <c r="M638">
        <f>IF(ISBLANK(Games!D638), Calc!F638, F638+K638)</f>
        <v>1426.513159308995</v>
      </c>
      <c r="N638">
        <f>IF(ISBLANK(Games!E638), Calc!G638, G638+L638)</f>
        <v>1420.7057667976087</v>
      </c>
      <c r="O638" s="1">
        <f t="shared" si="63"/>
        <v>0.48722997082469038</v>
      </c>
      <c r="P638" s="1">
        <f t="shared" si="64"/>
        <v>0.51277002917530956</v>
      </c>
      <c r="Q638" s="3" t="str">
        <f>Games!N638</f>
        <v/>
      </c>
      <c r="R638" s="1" t="str">
        <f t="shared" si="65"/>
        <v/>
      </c>
      <c r="S638" s="1" t="str">
        <f>IF(ISBLANK(Games!L638), "",IF(Q638=B638, C638, B638))</f>
        <v/>
      </c>
      <c r="T638" s="1" t="str">
        <f t="shared" si="66"/>
        <v>CHW</v>
      </c>
      <c r="U638" s="1" t="str">
        <f t="shared" si="67"/>
        <v>WAS</v>
      </c>
      <c r="V638" s="1">
        <f t="shared" si="68"/>
        <v>1426.513159308995</v>
      </c>
      <c r="W638" s="1">
        <f t="shared" si="69"/>
        <v>1420.7057667976087</v>
      </c>
    </row>
    <row r="639" spans="1:23" x14ac:dyDescent="0.45">
      <c r="A639" t="str">
        <f>Schedule!A639</f>
        <v>2024-05-14</v>
      </c>
      <c r="B639" t="str">
        <f>Schedule!B639</f>
        <v>MIN</v>
      </c>
      <c r="C639" t="str">
        <f>Schedule!C639</f>
        <v>NYY</v>
      </c>
      <c r="D639">
        <f>Schedule!D639</f>
        <v>1535.44519643647</v>
      </c>
      <c r="E639">
        <f>Schedule!E639</f>
        <v>1539.4562396036399</v>
      </c>
      <c r="F639" cm="1">
        <f t="array" ref="F639">_xlfn.XLOOKUP(B639, $T$1:$T638, $V$1:$V638, D639, 0, -1)</f>
        <v>1529.2726034226744</v>
      </c>
      <c r="G639" cm="1">
        <f t="array" ref="G639">_xlfn.XLOOKUP(C639, $U$1:$U638, $W$1:$W638, E639, 0, -1)</f>
        <v>1562.9327852564061</v>
      </c>
      <c r="H639">
        <f>Schedule!F639</f>
        <v>0.12727272727272701</v>
      </c>
      <c r="I639" t="str">
        <f>IF(ISBLANK(Games!D639), "", Games!D639)</f>
        <v/>
      </c>
      <c r="J639" t="str">
        <f>IF(ISBLANK(Games!E639), "", Games!E639)</f>
        <v/>
      </c>
      <c r="K639" t="str">
        <f>IF(ISBLANK(Games!D639), "",VLOOKUP(I639, 'Pitchers Pre-Season'!$B$2:$X$790, 23, FALSE))</f>
        <v/>
      </c>
      <c r="L639" t="str">
        <f>IF(ISBLANK(Games!E639), "",VLOOKUP(J639, 'Pitchers Pre-Season'!$B$2:$X$790, 23, FALSE))</f>
        <v/>
      </c>
      <c r="M639">
        <f>IF(ISBLANK(Games!D639), Calc!F639, F639+K639)</f>
        <v>1529.2726034226744</v>
      </c>
      <c r="N639">
        <f>IF(ISBLANK(Games!E639), Calc!G639, G639+L639)</f>
        <v>1562.9327852564061</v>
      </c>
      <c r="O639" s="1">
        <f t="shared" si="63"/>
        <v>0.5153464579372985</v>
      </c>
      <c r="P639" s="1">
        <f t="shared" si="64"/>
        <v>0.48465354206270161</v>
      </c>
      <c r="Q639" s="3" t="str">
        <f>Games!N639</f>
        <v/>
      </c>
      <c r="R639" s="1" t="str">
        <f t="shared" si="65"/>
        <v/>
      </c>
      <c r="S639" s="1" t="str">
        <f>IF(ISBLANK(Games!L639), "",IF(Q639=B639, C639, B639))</f>
        <v/>
      </c>
      <c r="T639" s="1" t="str">
        <f t="shared" si="66"/>
        <v>MIN</v>
      </c>
      <c r="U639" s="1" t="str">
        <f t="shared" si="67"/>
        <v>NYY</v>
      </c>
      <c r="V639" s="1">
        <f t="shared" si="68"/>
        <v>1529.2726034226744</v>
      </c>
      <c r="W639" s="1">
        <f t="shared" si="69"/>
        <v>1562.9327852564061</v>
      </c>
    </row>
    <row r="640" spans="1:23" x14ac:dyDescent="0.45">
      <c r="A640" t="str">
        <f>Schedule!A640</f>
        <v>2024-05-14</v>
      </c>
      <c r="B640" t="str">
        <f>Schedule!B640</f>
        <v>MIL</v>
      </c>
      <c r="C640" t="str">
        <f>Schedule!C640</f>
        <v>PIT</v>
      </c>
      <c r="D640">
        <f>Schedule!D640</f>
        <v>1511.74507850229</v>
      </c>
      <c r="E640">
        <f>Schedule!E640</f>
        <v>1468.3919248330999</v>
      </c>
      <c r="F640" cm="1">
        <f t="array" ref="F640">_xlfn.XLOOKUP(B640, $T$1:$T639, $V$1:$V639, D640, 0, -1)</f>
        <v>1516.6563185214643</v>
      </c>
      <c r="G640" cm="1">
        <f t="array" ref="G640">_xlfn.XLOOKUP(C640, $U$1:$U639, $W$1:$W639, E640, 0, -1)</f>
        <v>1490.342604018655</v>
      </c>
      <c r="H640">
        <f>Schedule!F640</f>
        <v>6.7415730337078705E-2</v>
      </c>
      <c r="I640" t="str">
        <f>IF(ISBLANK(Games!D640), "", Games!D640)</f>
        <v/>
      </c>
      <c r="J640" t="str">
        <f>IF(ISBLANK(Games!E640), "", Games!E640)</f>
        <v/>
      </c>
      <c r="K640" t="str">
        <f>IF(ISBLANK(Games!D640), "",VLOOKUP(I640, 'Pitchers Pre-Season'!$B$2:$X$790, 23, FALSE))</f>
        <v/>
      </c>
      <c r="L640" t="str">
        <f>IF(ISBLANK(Games!E640), "",VLOOKUP(J640, 'Pitchers Pre-Season'!$B$2:$X$790, 23, FALSE))</f>
        <v/>
      </c>
      <c r="M640">
        <f>IF(ISBLANK(Games!D640), Calc!F640, F640+K640)</f>
        <v>1516.6563185214643</v>
      </c>
      <c r="N640">
        <f>IF(ISBLANK(Games!E640), Calc!G640, G640+L640)</f>
        <v>1490.342604018655</v>
      </c>
      <c r="O640" s="1">
        <f t="shared" si="63"/>
        <v>0.57150410450700795</v>
      </c>
      <c r="P640" s="1">
        <f t="shared" si="64"/>
        <v>0.428495895492992</v>
      </c>
      <c r="Q640" s="3" t="str">
        <f>Games!N640</f>
        <v/>
      </c>
      <c r="R640" s="1" t="str">
        <f t="shared" si="65"/>
        <v/>
      </c>
      <c r="S640" s="1" t="str">
        <f>IF(ISBLANK(Games!L640), "",IF(Q640=B640, C640, B640))</f>
        <v/>
      </c>
      <c r="T640" s="1" t="str">
        <f t="shared" si="66"/>
        <v>MIL</v>
      </c>
      <c r="U640" s="1" t="str">
        <f t="shared" si="67"/>
        <v>PIT</v>
      </c>
      <c r="V640" s="1">
        <f t="shared" si="68"/>
        <v>1516.6563185214643</v>
      </c>
      <c r="W640" s="1">
        <f t="shared" si="69"/>
        <v>1490.342604018655</v>
      </c>
    </row>
    <row r="641" spans="1:23" x14ac:dyDescent="0.45">
      <c r="A641" t="str">
        <f>Schedule!A641</f>
        <v>2024-05-14</v>
      </c>
      <c r="B641" t="str">
        <f>Schedule!B641</f>
        <v>TEX</v>
      </c>
      <c r="C641" t="str">
        <f>Schedule!C641</f>
        <v>CLE</v>
      </c>
      <c r="D641">
        <f>Schedule!D641</f>
        <v>1527.6277566730801</v>
      </c>
      <c r="E641">
        <f>Schedule!E641</f>
        <v>1503.8938502056101</v>
      </c>
      <c r="F641" cm="1">
        <f t="array" ref="F641">_xlfn.XLOOKUP(B641, $T$1:$T640, $V$1:$V640, D641, 0, -1)</f>
        <v>1535.7428778604465</v>
      </c>
      <c r="G641" cm="1">
        <f t="array" ref="G641">_xlfn.XLOOKUP(C641, $U$1:$U640, $W$1:$W640, E641, 0, -1)</f>
        <v>1521.3210808926906</v>
      </c>
      <c r="H641">
        <f>Schedule!F641</f>
        <v>6.3291139240506306E-2</v>
      </c>
      <c r="I641" t="str">
        <f>IF(ISBLANK(Games!D641), "", Games!D641)</f>
        <v/>
      </c>
      <c r="J641" t="str">
        <f>IF(ISBLANK(Games!E641), "", Games!E641)</f>
        <v/>
      </c>
      <c r="K641" t="str">
        <f>IF(ISBLANK(Games!D641), "",VLOOKUP(I641, 'Pitchers Pre-Season'!$B$2:$X$790, 23, FALSE))</f>
        <v/>
      </c>
      <c r="L641" t="str">
        <f>IF(ISBLANK(Games!E641), "",VLOOKUP(J641, 'Pitchers Pre-Season'!$B$2:$X$790, 23, FALSE))</f>
        <v/>
      </c>
      <c r="M641">
        <f>IF(ISBLANK(Games!D641), Calc!F641, F641+K641)</f>
        <v>1535.7428778604465</v>
      </c>
      <c r="N641">
        <f>IF(ISBLANK(Games!E641), Calc!G641, G641+L641)</f>
        <v>1521.3210808926906</v>
      </c>
      <c r="O641" s="1">
        <f t="shared" si="63"/>
        <v>0.5523882918129267</v>
      </c>
      <c r="P641" s="1">
        <f t="shared" si="64"/>
        <v>0.44761170818707319</v>
      </c>
      <c r="Q641" s="3" t="str">
        <f>Games!N641</f>
        <v/>
      </c>
      <c r="R641" s="1" t="str">
        <f t="shared" si="65"/>
        <v/>
      </c>
      <c r="S641" s="1" t="str">
        <f>IF(ISBLANK(Games!L641), "",IF(Q641=B641, C641, B641))</f>
        <v/>
      </c>
      <c r="T641" s="1" t="str">
        <f t="shared" si="66"/>
        <v>TEX</v>
      </c>
      <c r="U641" s="1" t="str">
        <f t="shared" si="67"/>
        <v>CLE</v>
      </c>
      <c r="V641" s="1">
        <f t="shared" si="68"/>
        <v>1535.7428778604465</v>
      </c>
      <c r="W641" s="1">
        <f t="shared" si="69"/>
        <v>1521.3210808926906</v>
      </c>
    </row>
    <row r="642" spans="1:23" x14ac:dyDescent="0.45">
      <c r="A642" t="str">
        <f>Schedule!A642</f>
        <v>2024-05-14</v>
      </c>
      <c r="B642" t="str">
        <f>Schedule!B642</f>
        <v>HOU</v>
      </c>
      <c r="C642" t="str">
        <f>Schedule!C642</f>
        <v>OAK</v>
      </c>
      <c r="D642">
        <f>Schedule!D642</f>
        <v>1559.22207084247</v>
      </c>
      <c r="E642">
        <f>Schedule!E642</f>
        <v>1427.1354796158</v>
      </c>
      <c r="F642" cm="1">
        <f t="array" ref="F642">_xlfn.XLOOKUP(B642, $T$1:$T641, $V$1:$V641, D642, 0, -1)</f>
        <v>1535.1961987191132</v>
      </c>
      <c r="G642" cm="1">
        <f t="array" ref="G642">_xlfn.XLOOKUP(C642, $U$1:$U641, $W$1:$W641, E642, 0, -1)</f>
        <v>1422.9458950386379</v>
      </c>
      <c r="H642">
        <f>Schedule!F642</f>
        <v>-4.08163265306122E-2</v>
      </c>
      <c r="I642" t="str">
        <f>IF(ISBLANK(Games!D642), "", Games!D642)</f>
        <v/>
      </c>
      <c r="J642" t="str">
        <f>IF(ISBLANK(Games!E642), "", Games!E642)</f>
        <v/>
      </c>
      <c r="K642" t="str">
        <f>IF(ISBLANK(Games!D642), "",VLOOKUP(I642, 'Pitchers Pre-Season'!$B$2:$X$790, 23, FALSE))</f>
        <v/>
      </c>
      <c r="L642" t="str">
        <f>IF(ISBLANK(Games!E642), "",VLOOKUP(J642, 'Pitchers Pre-Season'!$B$2:$X$790, 23, FALSE))</f>
        <v/>
      </c>
      <c r="M642">
        <f>IF(ISBLANK(Games!D642), Calc!F642, F642+K642)</f>
        <v>1535.1961987191132</v>
      </c>
      <c r="N642">
        <f>IF(ISBLANK(Games!E642), Calc!G642, G642+L642)</f>
        <v>1422.9458950386379</v>
      </c>
      <c r="O642" s="1">
        <f t="shared" si="63"/>
        <v>0.63573750132299645</v>
      </c>
      <c r="P642" s="1">
        <f t="shared" si="64"/>
        <v>0.3642624986770035</v>
      </c>
      <c r="Q642" s="3" t="str">
        <f>Games!N642</f>
        <v/>
      </c>
      <c r="R642" s="1" t="str">
        <f t="shared" si="65"/>
        <v/>
      </c>
      <c r="S642" s="1" t="str">
        <f>IF(ISBLANK(Games!L642), "",IF(Q642=B642, C642, B642))</f>
        <v/>
      </c>
      <c r="T642" s="1" t="str">
        <f t="shared" si="66"/>
        <v>HOU</v>
      </c>
      <c r="U642" s="1" t="str">
        <f t="shared" si="67"/>
        <v>OAK</v>
      </c>
      <c r="V642" s="1">
        <f t="shared" si="68"/>
        <v>1535.1961987191132</v>
      </c>
      <c r="W642" s="1">
        <f t="shared" si="69"/>
        <v>1422.9458950386379</v>
      </c>
    </row>
    <row r="643" spans="1:23" x14ac:dyDescent="0.45">
      <c r="A643" t="str">
        <f>Schedule!A643</f>
        <v>2024-05-14</v>
      </c>
      <c r="B643" t="str">
        <f>Schedule!B643</f>
        <v>LAA</v>
      </c>
      <c r="C643" t="str">
        <f>Schedule!C643</f>
        <v>STL</v>
      </c>
      <c r="D643">
        <f>Schedule!D643</f>
        <v>1474.3085107648601</v>
      </c>
      <c r="E643">
        <f>Schedule!E643</f>
        <v>1506.4629567151301</v>
      </c>
      <c r="F643" cm="1">
        <f t="array" ref="F643">_xlfn.XLOOKUP(B643, $T$1:$T642, $V$1:$V642, D643, 0, -1)</f>
        <v>1469.5882041455925</v>
      </c>
      <c r="G643" cm="1">
        <f t="array" ref="G643">_xlfn.XLOOKUP(C643, $U$1:$U642, $W$1:$W642, E643, 0, -1)</f>
        <v>1507.9516916859375</v>
      </c>
      <c r="H643">
        <f>Schedule!F643</f>
        <v>6.8493150684931406E-2</v>
      </c>
      <c r="I643" t="str">
        <f>IF(ISBLANK(Games!D643), "", Games!D643)</f>
        <v/>
      </c>
      <c r="J643" t="str">
        <f>IF(ISBLANK(Games!E643), "", Games!E643)</f>
        <v/>
      </c>
      <c r="K643" t="str">
        <f>IF(ISBLANK(Games!D643), "",VLOOKUP(I643, 'Pitchers Pre-Season'!$B$2:$X$790, 23, FALSE))</f>
        <v/>
      </c>
      <c r="L643" t="str">
        <f>IF(ISBLANK(Games!E643), "",VLOOKUP(J643, 'Pitchers Pre-Season'!$B$2:$X$790, 23, FALSE))</f>
        <v/>
      </c>
      <c r="M643">
        <f>IF(ISBLANK(Games!D643), Calc!F643, F643+K643)</f>
        <v>1469.5882041455925</v>
      </c>
      <c r="N643">
        <f>IF(ISBLANK(Games!E643), Calc!G643, G643+L643)</f>
        <v>1507.9516916859375</v>
      </c>
      <c r="O643" s="1">
        <f t="shared" ref="O643:O706" si="70">(1/(1+(10^((N643-M643)/400)))+(0.5*H643))</f>
        <v>0.47926036776940595</v>
      </c>
      <c r="P643" s="1">
        <f t="shared" ref="P643:P706" si="71">(1/(1+(10^((M643-N643)/400)))-(0.5*H643))</f>
        <v>0.52073963223059405</v>
      </c>
      <c r="Q643" s="3" t="str">
        <f>Games!N643</f>
        <v/>
      </c>
      <c r="R643" s="1" t="str">
        <f t="shared" ref="R643:R706" si="72">Q643</f>
        <v/>
      </c>
      <c r="S643" s="1" t="str">
        <f>IF(ISBLANK(Games!L643), "",IF(Q643=B643, C643, B643))</f>
        <v/>
      </c>
      <c r="T643" s="1" t="str">
        <f t="shared" ref="T643:T706" si="73">B643</f>
        <v>LAA</v>
      </c>
      <c r="U643" s="1" t="str">
        <f t="shared" ref="U643:U706" si="74">C643</f>
        <v>STL</v>
      </c>
      <c r="V643" s="1">
        <f t="shared" ref="V643:V706" si="75">IF(R643=B643,F643+(10*(1-O643)),IF(S643=B643,F643+(10*(0-O643)),F643))</f>
        <v>1469.5882041455925</v>
      </c>
      <c r="W643" s="1">
        <f t="shared" ref="W643:W706" si="76">IF(R643=C643,G643+(10*(1-P643)),IF(S643=C643,G643+(10*(0-P643)),G643))</f>
        <v>1507.9516916859375</v>
      </c>
    </row>
    <row r="644" spans="1:23" x14ac:dyDescent="0.45">
      <c r="A644" t="str">
        <f>Schedule!A644</f>
        <v>2024-05-14</v>
      </c>
      <c r="B644" t="str">
        <f>Schedule!B644</f>
        <v>ARI</v>
      </c>
      <c r="C644" t="str">
        <f>Schedule!C644</f>
        <v>CIN</v>
      </c>
      <c r="D644">
        <f>Schedule!D644</f>
        <v>1517.8440011816001</v>
      </c>
      <c r="E644">
        <f>Schedule!E644</f>
        <v>1496.2510574284499</v>
      </c>
      <c r="F644" cm="1">
        <f t="array" ref="F644">_xlfn.XLOOKUP(B644, $T$1:$T643, $V$1:$V643, D644, 0, -1)</f>
        <v>1516.9891876380354</v>
      </c>
      <c r="G644" cm="1">
        <f t="array" ref="G644">_xlfn.XLOOKUP(C644, $U$1:$U643, $W$1:$W643, E644, 0, -1)</f>
        <v>1513.6155661274754</v>
      </c>
      <c r="H644">
        <f>Schedule!F644</f>
        <v>5.0632911392405201E-2</v>
      </c>
      <c r="I644" t="str">
        <f>IF(ISBLANK(Games!D644), "", Games!D644)</f>
        <v/>
      </c>
      <c r="J644" t="str">
        <f>IF(ISBLANK(Games!E644), "", Games!E644)</f>
        <v/>
      </c>
      <c r="K644" t="str">
        <f>IF(ISBLANK(Games!D644), "",VLOOKUP(I644, 'Pitchers Pre-Season'!$B$2:$X$790, 23, FALSE))</f>
        <v/>
      </c>
      <c r="L644" t="str">
        <f>IF(ISBLANK(Games!E644), "",VLOOKUP(J644, 'Pitchers Pre-Season'!$B$2:$X$790, 23, FALSE))</f>
        <v/>
      </c>
      <c r="M644">
        <f>IF(ISBLANK(Games!D644), Calc!F644, F644+K644)</f>
        <v>1516.9891876380354</v>
      </c>
      <c r="N644">
        <f>IF(ISBLANK(Games!E644), Calc!G644, G644+L644)</f>
        <v>1513.6155661274754</v>
      </c>
      <c r="O644" s="1">
        <f t="shared" si="70"/>
        <v>0.5301713347406356</v>
      </c>
      <c r="P644" s="1">
        <f t="shared" si="71"/>
        <v>0.46982866525936429</v>
      </c>
      <c r="Q644" s="3" t="str">
        <f>Games!N644</f>
        <v/>
      </c>
      <c r="R644" s="1" t="str">
        <f t="shared" si="72"/>
        <v/>
      </c>
      <c r="S644" s="1" t="str">
        <f>IF(ISBLANK(Games!L644), "",IF(Q644=B644, C644, B644))</f>
        <v/>
      </c>
      <c r="T644" s="1" t="str">
        <f t="shared" si="73"/>
        <v>ARI</v>
      </c>
      <c r="U644" s="1" t="str">
        <f t="shared" si="74"/>
        <v>CIN</v>
      </c>
      <c r="V644" s="1">
        <f t="shared" si="75"/>
        <v>1516.9891876380354</v>
      </c>
      <c r="W644" s="1">
        <f t="shared" si="76"/>
        <v>1513.6155661274754</v>
      </c>
    </row>
    <row r="645" spans="1:23" x14ac:dyDescent="0.45">
      <c r="A645" t="str">
        <f>Schedule!A645</f>
        <v>2024-05-14</v>
      </c>
      <c r="B645" t="str">
        <f>Schedule!B645</f>
        <v>SDP</v>
      </c>
      <c r="C645" t="str">
        <f>Schedule!C645</f>
        <v>COL</v>
      </c>
      <c r="D645">
        <f>Schedule!D645</f>
        <v>1513.7838452168801</v>
      </c>
      <c r="E645">
        <f>Schedule!E645</f>
        <v>1418.47649220432</v>
      </c>
      <c r="F645" cm="1">
        <f t="array" ref="F645">_xlfn.XLOOKUP(B645, $T$1:$T644, $V$1:$V644, D645, 0, -1)</f>
        <v>1502.9671207118124</v>
      </c>
      <c r="G645" cm="1">
        <f t="array" ref="G645">_xlfn.XLOOKUP(C645, $U$1:$U644, $W$1:$W644, E645, 0, -1)</f>
        <v>1405.4006829938121</v>
      </c>
      <c r="H645">
        <f>Schedule!F645</f>
        <v>2.9239766081871298E-2</v>
      </c>
      <c r="I645" t="str">
        <f>IF(ISBLANK(Games!D645), "", Games!D645)</f>
        <v/>
      </c>
      <c r="J645" t="str">
        <f>IF(ISBLANK(Games!E645), "", Games!E645)</f>
        <v/>
      </c>
      <c r="K645" t="str">
        <f>IF(ISBLANK(Games!D645), "",VLOOKUP(I645, 'Pitchers Pre-Season'!$B$2:$X$790, 23, FALSE))</f>
        <v/>
      </c>
      <c r="L645" t="str">
        <f>IF(ISBLANK(Games!E645), "",VLOOKUP(J645, 'Pitchers Pre-Season'!$B$2:$X$790, 23, FALSE))</f>
        <v/>
      </c>
      <c r="M645">
        <f>IF(ISBLANK(Games!D645), Calc!F645, F645+K645)</f>
        <v>1502.9671207118124</v>
      </c>
      <c r="N645">
        <f>IF(ISBLANK(Games!E645), Calc!G645, G645+L645)</f>
        <v>1405.4006829938121</v>
      </c>
      <c r="O645" s="1">
        <f t="shared" si="70"/>
        <v>0.65145123899432611</v>
      </c>
      <c r="P645" s="1">
        <f t="shared" si="71"/>
        <v>0.34854876100567378</v>
      </c>
      <c r="Q645" s="3" t="str">
        <f>Games!N645</f>
        <v/>
      </c>
      <c r="R645" s="1" t="str">
        <f t="shared" si="72"/>
        <v/>
      </c>
      <c r="S645" s="1" t="str">
        <f>IF(ISBLANK(Games!L645), "",IF(Q645=B645, C645, B645))</f>
        <v/>
      </c>
      <c r="T645" s="1" t="str">
        <f t="shared" si="73"/>
        <v>SDP</v>
      </c>
      <c r="U645" s="1" t="str">
        <f t="shared" si="74"/>
        <v>COL</v>
      </c>
      <c r="V645" s="1">
        <f t="shared" si="75"/>
        <v>1502.9671207118124</v>
      </c>
      <c r="W645" s="1">
        <f t="shared" si="76"/>
        <v>1405.4006829938121</v>
      </c>
    </row>
    <row r="646" spans="1:23" x14ac:dyDescent="0.45">
      <c r="A646" t="str">
        <f>Schedule!A646</f>
        <v>2024-05-14</v>
      </c>
      <c r="B646" t="str">
        <f>Schedule!B646</f>
        <v>SEA</v>
      </c>
      <c r="C646" t="str">
        <f>Schedule!C646</f>
        <v>KCR</v>
      </c>
      <c r="D646">
        <f>Schedule!D646</f>
        <v>1526.2027098211199</v>
      </c>
      <c r="E646">
        <f>Schedule!E646</f>
        <v>1455.5883504191299</v>
      </c>
      <c r="F646" cm="1">
        <f t="array" ref="F646">_xlfn.XLOOKUP(B646, $T$1:$T645, $V$1:$V645, D646, 0, -1)</f>
        <v>1518.2292368487947</v>
      </c>
      <c r="G646" cm="1">
        <f t="array" ref="G646">_xlfn.XLOOKUP(C646, $U$1:$U645, $W$1:$W645, E646, 0, -1)</f>
        <v>1465.2610239810729</v>
      </c>
      <c r="H646">
        <f>Schedule!F646</f>
        <v>2.2471910112359699E-2</v>
      </c>
      <c r="I646" t="str">
        <f>IF(ISBLANK(Games!D646), "", Games!D646)</f>
        <v/>
      </c>
      <c r="J646" t="str">
        <f>IF(ISBLANK(Games!E646), "", Games!E646)</f>
        <v/>
      </c>
      <c r="K646" t="str">
        <f>IF(ISBLANK(Games!D646), "",VLOOKUP(I646, 'Pitchers Pre-Season'!$B$2:$X$790, 23, FALSE))</f>
        <v/>
      </c>
      <c r="L646" t="str">
        <f>IF(ISBLANK(Games!E646), "",VLOOKUP(J646, 'Pitchers Pre-Season'!$B$2:$X$790, 23, FALSE))</f>
        <v/>
      </c>
      <c r="M646">
        <f>IF(ISBLANK(Games!D646), Calc!F646, F646+K646)</f>
        <v>1518.2292368487947</v>
      </c>
      <c r="N646">
        <f>IF(ISBLANK(Games!E646), Calc!G646, G646+L646)</f>
        <v>1465.2610239810729</v>
      </c>
      <c r="O646" s="1">
        <f t="shared" si="70"/>
        <v>0.58687820966501125</v>
      </c>
      <c r="P646" s="1">
        <f t="shared" si="71"/>
        <v>0.41312179033498869</v>
      </c>
      <c r="Q646" s="3" t="str">
        <f>Games!N646</f>
        <v/>
      </c>
      <c r="R646" s="1" t="str">
        <f t="shared" si="72"/>
        <v/>
      </c>
      <c r="S646" s="1" t="str">
        <f>IF(ISBLANK(Games!L646), "",IF(Q646=B646, C646, B646))</f>
        <v/>
      </c>
      <c r="T646" s="1" t="str">
        <f t="shared" si="73"/>
        <v>SEA</v>
      </c>
      <c r="U646" s="1" t="str">
        <f t="shared" si="74"/>
        <v>KCR</v>
      </c>
      <c r="V646" s="1">
        <f t="shared" si="75"/>
        <v>1518.2292368487947</v>
      </c>
      <c r="W646" s="1">
        <f t="shared" si="76"/>
        <v>1465.2610239810729</v>
      </c>
    </row>
    <row r="647" spans="1:23" x14ac:dyDescent="0.45">
      <c r="A647" t="str">
        <f>Schedule!A647</f>
        <v>2024-05-14</v>
      </c>
      <c r="B647" t="str">
        <f>Schedule!B647</f>
        <v>SFG</v>
      </c>
      <c r="C647" t="str">
        <f>Schedule!C647</f>
        <v>LAD</v>
      </c>
      <c r="D647">
        <f>Schedule!D647</f>
        <v>1501.1235706124401</v>
      </c>
      <c r="E647">
        <f>Schedule!E647</f>
        <v>1588.6730971234199</v>
      </c>
      <c r="F647" cm="1">
        <f t="array" ref="F647">_xlfn.XLOOKUP(B647, $T$1:$T646, $V$1:$V646, D647, 0, -1)</f>
        <v>1506.8907435815931</v>
      </c>
      <c r="G647" cm="1">
        <f t="array" ref="G647">_xlfn.XLOOKUP(C647, $U$1:$U646, $W$1:$W646, E647, 0, -1)</f>
        <v>1587.2549754385982</v>
      </c>
      <c r="H647">
        <f>Schedule!F647</f>
        <v>0.1125</v>
      </c>
      <c r="I647" t="str">
        <f>IF(ISBLANK(Games!D647), "", Games!D647)</f>
        <v/>
      </c>
      <c r="J647" t="str">
        <f>IF(ISBLANK(Games!E647), "", Games!E647)</f>
        <v/>
      </c>
      <c r="K647" t="str">
        <f>IF(ISBLANK(Games!D647), "",VLOOKUP(I647, 'Pitchers Pre-Season'!$B$2:$X$790, 23, FALSE))</f>
        <v/>
      </c>
      <c r="L647" t="str">
        <f>IF(ISBLANK(Games!E647), "",VLOOKUP(J647, 'Pitchers Pre-Season'!$B$2:$X$790, 23, FALSE))</f>
        <v/>
      </c>
      <c r="M647">
        <f>IF(ISBLANK(Games!D647), Calc!F647, F647+K647)</f>
        <v>1506.8907435815931</v>
      </c>
      <c r="N647">
        <f>IF(ISBLANK(Games!E647), Calc!G647, G647+L647)</f>
        <v>1587.2549754385982</v>
      </c>
      <c r="O647" s="1">
        <f t="shared" si="70"/>
        <v>0.4426159636665723</v>
      </c>
      <c r="P647" s="1">
        <f t="shared" si="71"/>
        <v>0.55738403633342781</v>
      </c>
      <c r="Q647" s="3" t="str">
        <f>Games!N647</f>
        <v/>
      </c>
      <c r="R647" s="1" t="str">
        <f t="shared" si="72"/>
        <v/>
      </c>
      <c r="S647" s="1" t="str">
        <f>IF(ISBLANK(Games!L647), "",IF(Q647=B647, C647, B647))</f>
        <v/>
      </c>
      <c r="T647" s="1" t="str">
        <f t="shared" si="73"/>
        <v>SFG</v>
      </c>
      <c r="U647" s="1" t="str">
        <f t="shared" si="74"/>
        <v>LAD</v>
      </c>
      <c r="V647" s="1">
        <f t="shared" si="75"/>
        <v>1506.8907435815931</v>
      </c>
      <c r="W647" s="1">
        <f t="shared" si="76"/>
        <v>1587.2549754385982</v>
      </c>
    </row>
    <row r="648" spans="1:23" x14ac:dyDescent="0.45">
      <c r="A648" t="str">
        <f>Schedule!A648</f>
        <v>2024-05-15</v>
      </c>
      <c r="B648" t="str">
        <f>Schedule!B648</f>
        <v>BAL</v>
      </c>
      <c r="C648" t="str">
        <f>Schedule!C648</f>
        <v>TOR</v>
      </c>
      <c r="D648">
        <f>Schedule!D648</f>
        <v>1535.1075395159701</v>
      </c>
      <c r="E648">
        <f>Schedule!E648</f>
        <v>1536.86484917293</v>
      </c>
      <c r="F648" cm="1">
        <f t="array" ref="F648">_xlfn.XLOOKUP(B648, $T$1:$T647, $V$1:$V647, D648, 0, -1)</f>
        <v>1527.1786991040578</v>
      </c>
      <c r="G648" cm="1">
        <f t="array" ref="G648">_xlfn.XLOOKUP(C648, $U$1:$U647, $W$1:$W647, E648, 0, -1)</f>
        <v>1549.5770225833428</v>
      </c>
      <c r="H648">
        <f>Schedule!F648</f>
        <v>2.1739130434782698E-2</v>
      </c>
      <c r="I648" t="str">
        <f>IF(ISBLANK(Games!D648), "", Games!D648)</f>
        <v/>
      </c>
      <c r="J648" t="str">
        <f>IF(ISBLANK(Games!E648), "", Games!E648)</f>
        <v/>
      </c>
      <c r="K648" t="str">
        <f>IF(ISBLANK(Games!D648), "",VLOOKUP(I648, 'Pitchers Pre-Season'!$B$2:$X$790, 23, FALSE))</f>
        <v/>
      </c>
      <c r="L648" t="str">
        <f>IF(ISBLANK(Games!E648), "",VLOOKUP(J648, 'Pitchers Pre-Season'!$B$2:$X$790, 23, FALSE))</f>
        <v/>
      </c>
      <c r="M648">
        <f>IF(ISBLANK(Games!D648), Calc!F648, F648+K648)</f>
        <v>1527.1786991040578</v>
      </c>
      <c r="N648">
        <f>IF(ISBLANK(Games!E648), Calc!G648, G648+L648)</f>
        <v>1549.5770225833428</v>
      </c>
      <c r="O648" s="1">
        <f t="shared" si="70"/>
        <v>0.47868036774769446</v>
      </c>
      <c r="P648" s="1">
        <f t="shared" si="71"/>
        <v>0.52131963225230549</v>
      </c>
      <c r="Q648" s="3" t="str">
        <f>Games!N648</f>
        <v/>
      </c>
      <c r="R648" s="1" t="str">
        <f t="shared" si="72"/>
        <v/>
      </c>
      <c r="S648" s="1" t="str">
        <f>IF(ISBLANK(Games!L648), "",IF(Q648=B648, C648, B648))</f>
        <v/>
      </c>
      <c r="T648" s="1" t="str">
        <f t="shared" si="73"/>
        <v>BAL</v>
      </c>
      <c r="U648" s="1" t="str">
        <f t="shared" si="74"/>
        <v>TOR</v>
      </c>
      <c r="V648" s="1">
        <f t="shared" si="75"/>
        <v>1527.1786991040578</v>
      </c>
      <c r="W648" s="1">
        <f t="shared" si="76"/>
        <v>1549.5770225833428</v>
      </c>
    </row>
    <row r="649" spans="1:23" x14ac:dyDescent="0.45">
      <c r="A649" t="str">
        <f>Schedule!A649</f>
        <v>2024-05-15</v>
      </c>
      <c r="B649" t="str">
        <f>Schedule!B649</f>
        <v>DET</v>
      </c>
      <c r="C649" t="str">
        <f>Schedule!C649</f>
        <v>MIA</v>
      </c>
      <c r="D649">
        <f>Schedule!D649</f>
        <v>1477.56939209144</v>
      </c>
      <c r="E649">
        <f>Schedule!E649</f>
        <v>1488.4482383178499</v>
      </c>
      <c r="F649" cm="1">
        <f t="array" ref="F649">_xlfn.XLOOKUP(B649, $T$1:$T648, $V$1:$V648, D649, 0, -1)</f>
        <v>1481.7589766686021</v>
      </c>
      <c r="G649" cm="1">
        <f t="array" ref="G649">_xlfn.XLOOKUP(C649, $U$1:$U648, $W$1:$W648, E649, 0, -1)</f>
        <v>1484.370768699393</v>
      </c>
      <c r="H649">
        <f>Schedule!F649</f>
        <v>7.6687116564418296E-3</v>
      </c>
      <c r="I649" t="str">
        <f>IF(ISBLANK(Games!D649), "", Games!D649)</f>
        <v/>
      </c>
      <c r="J649" t="str">
        <f>IF(ISBLANK(Games!E649), "", Games!E649)</f>
        <v/>
      </c>
      <c r="K649" t="str">
        <f>IF(ISBLANK(Games!D649), "",VLOOKUP(I649, 'Pitchers Pre-Season'!$B$2:$X$790, 23, FALSE))</f>
        <v/>
      </c>
      <c r="L649" t="str">
        <f>IF(ISBLANK(Games!E649), "",VLOOKUP(J649, 'Pitchers Pre-Season'!$B$2:$X$790, 23, FALSE))</f>
        <v/>
      </c>
      <c r="M649">
        <f>IF(ISBLANK(Games!D649), Calc!F649, F649+K649)</f>
        <v>1481.7589766686021</v>
      </c>
      <c r="N649">
        <f>IF(ISBLANK(Games!E649), Calc!G649, G649+L649)</f>
        <v>1484.370768699393</v>
      </c>
      <c r="O649" s="1">
        <f t="shared" si="70"/>
        <v>0.5000757557554234</v>
      </c>
      <c r="P649" s="1">
        <f t="shared" si="71"/>
        <v>0.4999242442445766</v>
      </c>
      <c r="Q649" s="3" t="str">
        <f>Games!N649</f>
        <v/>
      </c>
      <c r="R649" s="1" t="str">
        <f t="shared" si="72"/>
        <v/>
      </c>
      <c r="S649" s="1" t="str">
        <f>IF(ISBLANK(Games!L649), "",IF(Q649=B649, C649, B649))</f>
        <v/>
      </c>
      <c r="T649" s="1" t="str">
        <f t="shared" si="73"/>
        <v>DET</v>
      </c>
      <c r="U649" s="1" t="str">
        <f t="shared" si="74"/>
        <v>MIA</v>
      </c>
      <c r="V649" s="1">
        <f t="shared" si="75"/>
        <v>1481.7589766686021</v>
      </c>
      <c r="W649" s="1">
        <f t="shared" si="76"/>
        <v>1484.370768699393</v>
      </c>
    </row>
    <row r="650" spans="1:23" x14ac:dyDescent="0.45">
      <c r="A650" t="str">
        <f>Schedule!A650</f>
        <v>2024-05-15</v>
      </c>
      <c r="B650" t="str">
        <f>Schedule!B650</f>
        <v>MIL</v>
      </c>
      <c r="C650" t="str">
        <f>Schedule!C650</f>
        <v>PIT</v>
      </c>
      <c r="D650">
        <f>Schedule!D650</f>
        <v>1511.74507850229</v>
      </c>
      <c r="E650">
        <f>Schedule!E650</f>
        <v>1468.3919248330999</v>
      </c>
      <c r="F650" cm="1">
        <f t="array" ref="F650">_xlfn.XLOOKUP(B650, $T$1:$T649, $V$1:$V649, D650, 0, -1)</f>
        <v>1516.6563185214643</v>
      </c>
      <c r="G650" cm="1">
        <f t="array" ref="G650">_xlfn.XLOOKUP(C650, $U$1:$U649, $W$1:$W649, E650, 0, -1)</f>
        <v>1490.342604018655</v>
      </c>
      <c r="H650">
        <f>Schedule!F650</f>
        <v>6.7415730337078705E-2</v>
      </c>
      <c r="I650" t="str">
        <f>IF(ISBLANK(Games!D650), "", Games!D650)</f>
        <v/>
      </c>
      <c r="J650" t="str">
        <f>IF(ISBLANK(Games!E650), "", Games!E650)</f>
        <v/>
      </c>
      <c r="K650" t="str">
        <f>IF(ISBLANK(Games!D650), "",VLOOKUP(I650, 'Pitchers Pre-Season'!$B$2:$X$790, 23, FALSE))</f>
        <v/>
      </c>
      <c r="L650" t="str">
        <f>IF(ISBLANK(Games!E650), "",VLOOKUP(J650, 'Pitchers Pre-Season'!$B$2:$X$790, 23, FALSE))</f>
        <v/>
      </c>
      <c r="M650">
        <f>IF(ISBLANK(Games!D650), Calc!F650, F650+K650)</f>
        <v>1516.6563185214643</v>
      </c>
      <c r="N650">
        <f>IF(ISBLANK(Games!E650), Calc!G650, G650+L650)</f>
        <v>1490.342604018655</v>
      </c>
      <c r="O650" s="1">
        <f t="shared" si="70"/>
        <v>0.57150410450700795</v>
      </c>
      <c r="P650" s="1">
        <f t="shared" si="71"/>
        <v>0.428495895492992</v>
      </c>
      <c r="Q650" s="3" t="str">
        <f>Games!N650</f>
        <v/>
      </c>
      <c r="R650" s="1" t="str">
        <f t="shared" si="72"/>
        <v/>
      </c>
      <c r="S650" s="1" t="str">
        <f>IF(ISBLANK(Games!L650), "",IF(Q650=B650, C650, B650))</f>
        <v/>
      </c>
      <c r="T650" s="1" t="str">
        <f t="shared" si="73"/>
        <v>MIL</v>
      </c>
      <c r="U650" s="1" t="str">
        <f t="shared" si="74"/>
        <v>PIT</v>
      </c>
      <c r="V650" s="1">
        <f t="shared" si="75"/>
        <v>1516.6563185214643</v>
      </c>
      <c r="W650" s="1">
        <f t="shared" si="76"/>
        <v>1490.342604018655</v>
      </c>
    </row>
    <row r="651" spans="1:23" x14ac:dyDescent="0.45">
      <c r="A651" t="str">
        <f>Schedule!A651</f>
        <v>2024-05-15</v>
      </c>
      <c r="B651" t="str">
        <f>Schedule!B651</f>
        <v>CHW</v>
      </c>
      <c r="C651" t="str">
        <f>Schedule!C651</f>
        <v>WAS</v>
      </c>
      <c r="D651">
        <f>Schedule!D651</f>
        <v>1433.33420073452</v>
      </c>
      <c r="E651">
        <f>Schedule!E651</f>
        <v>1422.7330514932301</v>
      </c>
      <c r="F651" cm="1">
        <f t="array" ref="F651">_xlfn.XLOOKUP(B651, $T$1:$T650, $V$1:$V650, D651, 0, -1)</f>
        <v>1426.513159308995</v>
      </c>
      <c r="G651" cm="1">
        <f t="array" ref="G651">_xlfn.XLOOKUP(C651, $U$1:$U650, $W$1:$W650, E651, 0, -1)</f>
        <v>1420.7057667976087</v>
      </c>
      <c r="H651">
        <f>Schedule!F651</f>
        <v>-4.2253521126760597E-2</v>
      </c>
      <c r="I651" t="str">
        <f>IF(ISBLANK(Games!D651), "", Games!D651)</f>
        <v/>
      </c>
      <c r="J651" t="str">
        <f>IF(ISBLANK(Games!E651), "", Games!E651)</f>
        <v/>
      </c>
      <c r="K651" t="str">
        <f>IF(ISBLANK(Games!D651), "",VLOOKUP(I651, 'Pitchers Pre-Season'!$B$2:$X$790, 23, FALSE))</f>
        <v/>
      </c>
      <c r="L651" t="str">
        <f>IF(ISBLANK(Games!E651), "",VLOOKUP(J651, 'Pitchers Pre-Season'!$B$2:$X$790, 23, FALSE))</f>
        <v/>
      </c>
      <c r="M651">
        <f>IF(ISBLANK(Games!D651), Calc!F651, F651+K651)</f>
        <v>1426.513159308995</v>
      </c>
      <c r="N651">
        <f>IF(ISBLANK(Games!E651), Calc!G651, G651+L651)</f>
        <v>1420.7057667976087</v>
      </c>
      <c r="O651" s="1">
        <f t="shared" si="70"/>
        <v>0.48722997082469038</v>
      </c>
      <c r="P651" s="1">
        <f t="shared" si="71"/>
        <v>0.51277002917530956</v>
      </c>
      <c r="Q651" s="3" t="str">
        <f>Games!N651</f>
        <v/>
      </c>
      <c r="R651" s="1" t="str">
        <f t="shared" si="72"/>
        <v/>
      </c>
      <c r="S651" s="1" t="str">
        <f>IF(ISBLANK(Games!L651), "",IF(Q651=B651, C651, B651))</f>
        <v/>
      </c>
      <c r="T651" s="1" t="str">
        <f t="shared" si="73"/>
        <v>CHW</v>
      </c>
      <c r="U651" s="1" t="str">
        <f t="shared" si="74"/>
        <v>WAS</v>
      </c>
      <c r="V651" s="1">
        <f t="shared" si="75"/>
        <v>1426.513159308995</v>
      </c>
      <c r="W651" s="1">
        <f t="shared" si="76"/>
        <v>1420.7057667976087</v>
      </c>
    </row>
    <row r="652" spans="1:23" x14ac:dyDescent="0.45">
      <c r="A652" t="str">
        <f>Schedule!A652</f>
        <v>2024-05-15</v>
      </c>
      <c r="B652" t="str">
        <f>Schedule!B652</f>
        <v>ARI</v>
      </c>
      <c r="C652" t="str">
        <f>Schedule!C652</f>
        <v>CIN</v>
      </c>
      <c r="D652">
        <f>Schedule!D652</f>
        <v>1517.8440011816001</v>
      </c>
      <c r="E652">
        <f>Schedule!E652</f>
        <v>1496.2510574284499</v>
      </c>
      <c r="F652" cm="1">
        <f t="array" ref="F652">_xlfn.XLOOKUP(B652, $T$1:$T651, $V$1:$V651, D652, 0, -1)</f>
        <v>1516.9891876380354</v>
      </c>
      <c r="G652" cm="1">
        <f t="array" ref="G652">_xlfn.XLOOKUP(C652, $U$1:$U651, $W$1:$W651, E652, 0, -1)</f>
        <v>1513.6155661274754</v>
      </c>
      <c r="H652">
        <f>Schedule!F652</f>
        <v>5.0632911392405201E-2</v>
      </c>
      <c r="I652" t="str">
        <f>IF(ISBLANK(Games!D652), "", Games!D652)</f>
        <v/>
      </c>
      <c r="J652" t="str">
        <f>IF(ISBLANK(Games!E652), "", Games!E652)</f>
        <v/>
      </c>
      <c r="K652" t="str">
        <f>IF(ISBLANK(Games!D652), "",VLOOKUP(I652, 'Pitchers Pre-Season'!$B$2:$X$790, 23, FALSE))</f>
        <v/>
      </c>
      <c r="L652" t="str">
        <f>IF(ISBLANK(Games!E652), "",VLOOKUP(J652, 'Pitchers Pre-Season'!$B$2:$X$790, 23, FALSE))</f>
        <v/>
      </c>
      <c r="M652">
        <f>IF(ISBLANK(Games!D652), Calc!F652, F652+K652)</f>
        <v>1516.9891876380354</v>
      </c>
      <c r="N652">
        <f>IF(ISBLANK(Games!E652), Calc!G652, G652+L652)</f>
        <v>1513.6155661274754</v>
      </c>
      <c r="O652" s="1">
        <f t="shared" si="70"/>
        <v>0.5301713347406356</v>
      </c>
      <c r="P652" s="1">
        <f t="shared" si="71"/>
        <v>0.46982866525936429</v>
      </c>
      <c r="Q652" s="3" t="str">
        <f>Games!N652</f>
        <v/>
      </c>
      <c r="R652" s="1" t="str">
        <f t="shared" si="72"/>
        <v/>
      </c>
      <c r="S652" s="1" t="str">
        <f>IF(ISBLANK(Games!L652), "",IF(Q652=B652, C652, B652))</f>
        <v/>
      </c>
      <c r="T652" s="1" t="str">
        <f t="shared" si="73"/>
        <v>ARI</v>
      </c>
      <c r="U652" s="1" t="str">
        <f t="shared" si="74"/>
        <v>CIN</v>
      </c>
      <c r="V652" s="1">
        <f t="shared" si="75"/>
        <v>1516.9891876380354</v>
      </c>
      <c r="W652" s="1">
        <f t="shared" si="76"/>
        <v>1513.6155661274754</v>
      </c>
    </row>
    <row r="653" spans="1:23" x14ac:dyDescent="0.45">
      <c r="A653" t="str">
        <f>Schedule!A653</f>
        <v>2024-05-15</v>
      </c>
      <c r="B653" t="str">
        <f>Schedule!B653</f>
        <v>SDP</v>
      </c>
      <c r="C653" t="str">
        <f>Schedule!C653</f>
        <v>COL</v>
      </c>
      <c r="D653">
        <f>Schedule!D653</f>
        <v>1513.7838452168801</v>
      </c>
      <c r="E653">
        <f>Schedule!E653</f>
        <v>1418.47649220432</v>
      </c>
      <c r="F653" cm="1">
        <f t="array" ref="F653">_xlfn.XLOOKUP(B653, $T$1:$T652, $V$1:$V652, D653, 0, -1)</f>
        <v>1502.9671207118124</v>
      </c>
      <c r="G653" cm="1">
        <f t="array" ref="G653">_xlfn.XLOOKUP(C653, $U$1:$U652, $W$1:$W652, E653, 0, -1)</f>
        <v>1405.4006829938121</v>
      </c>
      <c r="H653">
        <f>Schedule!F653</f>
        <v>2.9239766081871298E-2</v>
      </c>
      <c r="I653" t="str">
        <f>IF(ISBLANK(Games!D653), "", Games!D653)</f>
        <v/>
      </c>
      <c r="J653" t="str">
        <f>IF(ISBLANK(Games!E653), "", Games!E653)</f>
        <v/>
      </c>
      <c r="K653" t="str">
        <f>IF(ISBLANK(Games!D653), "",VLOOKUP(I653, 'Pitchers Pre-Season'!$B$2:$X$790, 23, FALSE))</f>
        <v/>
      </c>
      <c r="L653" t="str">
        <f>IF(ISBLANK(Games!E653), "",VLOOKUP(J653, 'Pitchers Pre-Season'!$B$2:$X$790, 23, FALSE))</f>
        <v/>
      </c>
      <c r="M653">
        <f>IF(ISBLANK(Games!D653), Calc!F653, F653+K653)</f>
        <v>1502.9671207118124</v>
      </c>
      <c r="N653">
        <f>IF(ISBLANK(Games!E653), Calc!G653, G653+L653)</f>
        <v>1405.4006829938121</v>
      </c>
      <c r="O653" s="1">
        <f t="shared" si="70"/>
        <v>0.65145123899432611</v>
      </c>
      <c r="P653" s="1">
        <f t="shared" si="71"/>
        <v>0.34854876100567378</v>
      </c>
      <c r="Q653" s="3" t="str">
        <f>Games!N653</f>
        <v/>
      </c>
      <c r="R653" s="1" t="str">
        <f t="shared" si="72"/>
        <v/>
      </c>
      <c r="S653" s="1" t="str">
        <f>IF(ISBLANK(Games!L653), "",IF(Q653=B653, C653, B653))</f>
        <v/>
      </c>
      <c r="T653" s="1" t="str">
        <f t="shared" si="73"/>
        <v>SDP</v>
      </c>
      <c r="U653" s="1" t="str">
        <f t="shared" si="74"/>
        <v>COL</v>
      </c>
      <c r="V653" s="1">
        <f t="shared" si="75"/>
        <v>1502.9671207118124</v>
      </c>
      <c r="W653" s="1">
        <f t="shared" si="76"/>
        <v>1405.4006829938121</v>
      </c>
    </row>
    <row r="654" spans="1:23" x14ac:dyDescent="0.45">
      <c r="A654" t="str">
        <f>Schedule!A654</f>
        <v>2024-05-15</v>
      </c>
      <c r="B654" t="str">
        <f>Schedule!B654</f>
        <v>SEA</v>
      </c>
      <c r="C654" t="str">
        <f>Schedule!C654</f>
        <v>KCR</v>
      </c>
      <c r="D654">
        <f>Schedule!D654</f>
        <v>1526.2027098211199</v>
      </c>
      <c r="E654">
        <f>Schedule!E654</f>
        <v>1455.5883504191299</v>
      </c>
      <c r="F654" cm="1">
        <f t="array" ref="F654">_xlfn.XLOOKUP(B654, $T$1:$T653, $V$1:$V653, D654, 0, -1)</f>
        <v>1518.2292368487947</v>
      </c>
      <c r="G654" cm="1">
        <f t="array" ref="G654">_xlfn.XLOOKUP(C654, $U$1:$U653, $W$1:$W653, E654, 0, -1)</f>
        <v>1465.2610239810729</v>
      </c>
      <c r="H654">
        <f>Schedule!F654</f>
        <v>2.2471910112359699E-2</v>
      </c>
      <c r="I654" t="str">
        <f>IF(ISBLANK(Games!D654), "", Games!D654)</f>
        <v/>
      </c>
      <c r="J654" t="str">
        <f>IF(ISBLANK(Games!E654), "", Games!E654)</f>
        <v/>
      </c>
      <c r="K654" t="str">
        <f>IF(ISBLANK(Games!D654), "",VLOOKUP(I654, 'Pitchers Pre-Season'!$B$2:$X$790, 23, FALSE))</f>
        <v/>
      </c>
      <c r="L654" t="str">
        <f>IF(ISBLANK(Games!E654), "",VLOOKUP(J654, 'Pitchers Pre-Season'!$B$2:$X$790, 23, FALSE))</f>
        <v/>
      </c>
      <c r="M654">
        <f>IF(ISBLANK(Games!D654), Calc!F654, F654+K654)</f>
        <v>1518.2292368487947</v>
      </c>
      <c r="N654">
        <f>IF(ISBLANK(Games!E654), Calc!G654, G654+L654)</f>
        <v>1465.2610239810729</v>
      </c>
      <c r="O654" s="1">
        <f t="shared" si="70"/>
        <v>0.58687820966501125</v>
      </c>
      <c r="P654" s="1">
        <f t="shared" si="71"/>
        <v>0.41312179033498869</v>
      </c>
      <c r="Q654" s="3" t="str">
        <f>Games!N654</f>
        <v/>
      </c>
      <c r="R654" s="1" t="str">
        <f t="shared" si="72"/>
        <v/>
      </c>
      <c r="S654" s="1" t="str">
        <f>IF(ISBLANK(Games!L654), "",IF(Q654=B654, C654, B654))</f>
        <v/>
      </c>
      <c r="T654" s="1" t="str">
        <f t="shared" si="73"/>
        <v>SEA</v>
      </c>
      <c r="U654" s="1" t="str">
        <f t="shared" si="74"/>
        <v>KCR</v>
      </c>
      <c r="V654" s="1">
        <f t="shared" si="75"/>
        <v>1518.2292368487947</v>
      </c>
      <c r="W654" s="1">
        <f t="shared" si="76"/>
        <v>1465.2610239810729</v>
      </c>
    </row>
    <row r="655" spans="1:23" x14ac:dyDescent="0.45">
      <c r="A655" t="str">
        <f>Schedule!A655</f>
        <v>2024-05-15</v>
      </c>
      <c r="B655" t="str">
        <f>Schedule!B655</f>
        <v>PHI</v>
      </c>
      <c r="C655" t="str">
        <f>Schedule!C655</f>
        <v>NYM</v>
      </c>
      <c r="D655">
        <f>Schedule!D655</f>
        <v>1537.03223861109</v>
      </c>
      <c r="E655">
        <f>Schedule!E655</f>
        <v>1505.1761432511801</v>
      </c>
      <c r="F655" cm="1">
        <f t="array" ref="F655">_xlfn.XLOOKUP(B655, $T$1:$T654, $V$1:$V654, D655, 0, -1)</f>
        <v>1516.0751994709906</v>
      </c>
      <c r="G655" cm="1">
        <f t="array" ref="G655">_xlfn.XLOOKUP(C655, $U$1:$U654, $W$1:$W654, E655, 0, -1)</f>
        <v>1510.288270753422</v>
      </c>
      <c r="H655">
        <f>Schedule!F655</f>
        <v>8.4745762711864403E-2</v>
      </c>
      <c r="I655" t="str">
        <f>IF(ISBLANK(Games!D655), "", Games!D655)</f>
        <v/>
      </c>
      <c r="J655" t="str">
        <f>IF(ISBLANK(Games!E655), "", Games!E655)</f>
        <v/>
      </c>
      <c r="K655" t="str">
        <f>IF(ISBLANK(Games!D655), "",VLOOKUP(I655, 'Pitchers Pre-Season'!$B$2:$X$790, 23, FALSE))</f>
        <v/>
      </c>
      <c r="L655" t="str">
        <f>IF(ISBLANK(Games!E655), "",VLOOKUP(J655, 'Pitchers Pre-Season'!$B$2:$X$790, 23, FALSE))</f>
        <v/>
      </c>
      <c r="M655">
        <f>IF(ISBLANK(Games!D655), Calc!F655, F655+K655)</f>
        <v>1516.0751994709906</v>
      </c>
      <c r="N655">
        <f>IF(ISBLANK(Games!E655), Calc!G655, G655+L655)</f>
        <v>1510.288270753422</v>
      </c>
      <c r="O655" s="1">
        <f t="shared" si="70"/>
        <v>0.55070017117492798</v>
      </c>
      <c r="P655" s="1">
        <f t="shared" si="71"/>
        <v>0.44929982882507202</v>
      </c>
      <c r="Q655" s="3" t="str">
        <f>Games!N655</f>
        <v/>
      </c>
      <c r="R655" s="1" t="str">
        <f t="shared" si="72"/>
        <v/>
      </c>
      <c r="S655" s="1" t="str">
        <f>IF(ISBLANK(Games!L655), "",IF(Q655=B655, C655, B655))</f>
        <v/>
      </c>
      <c r="T655" s="1" t="str">
        <f t="shared" si="73"/>
        <v>PHI</v>
      </c>
      <c r="U655" s="1" t="str">
        <f t="shared" si="74"/>
        <v>NYM</v>
      </c>
      <c r="V655" s="1">
        <f t="shared" si="75"/>
        <v>1516.0751994709906</v>
      </c>
      <c r="W655" s="1">
        <f t="shared" si="76"/>
        <v>1510.288270753422</v>
      </c>
    </row>
    <row r="656" spans="1:23" x14ac:dyDescent="0.45">
      <c r="A656" t="str">
        <f>Schedule!A656</f>
        <v>2024-05-15</v>
      </c>
      <c r="B656" t="str">
        <f>Schedule!B656</f>
        <v>BOS</v>
      </c>
      <c r="C656" t="str">
        <f>Schedule!C656</f>
        <v>TBR</v>
      </c>
      <c r="D656">
        <f>Schedule!D656</f>
        <v>1500.26839934439</v>
      </c>
      <c r="E656">
        <f>Schedule!E656</f>
        <v>1537.2568075547799</v>
      </c>
      <c r="F656" cm="1">
        <f t="array" ref="F656">_xlfn.XLOOKUP(B656, $T$1:$T655, $V$1:$V655, D656, 0, -1)</f>
        <v>1500.26839934439</v>
      </c>
      <c r="G656" cm="1">
        <f t="array" ref="G656">_xlfn.XLOOKUP(C656, $U$1:$U655, $W$1:$W655, E656, 0, -1)</f>
        <v>1532.6622500113572</v>
      </c>
      <c r="H656">
        <f>Schedule!F656</f>
        <v>5.1282051282051398E-2</v>
      </c>
      <c r="I656" t="str">
        <f>IF(ISBLANK(Games!D656), "", Games!D656)</f>
        <v/>
      </c>
      <c r="J656" t="str">
        <f>IF(ISBLANK(Games!E656), "", Games!E656)</f>
        <v/>
      </c>
      <c r="K656" t="str">
        <f>IF(ISBLANK(Games!D656), "",VLOOKUP(I656, 'Pitchers Pre-Season'!$B$2:$X$790, 23, FALSE))</f>
        <v/>
      </c>
      <c r="L656" t="str">
        <f>IF(ISBLANK(Games!E656), "",VLOOKUP(J656, 'Pitchers Pre-Season'!$B$2:$X$790, 23, FALSE))</f>
        <v/>
      </c>
      <c r="M656">
        <f>IF(ISBLANK(Games!D656), Calc!F656, F656+K656)</f>
        <v>1500.26839934439</v>
      </c>
      <c r="N656">
        <f>IF(ISBLANK(Games!E656), Calc!G656, G656+L656)</f>
        <v>1532.6622500113572</v>
      </c>
      <c r="O656" s="1">
        <f t="shared" si="70"/>
        <v>0.47915714603235698</v>
      </c>
      <c r="P656" s="1">
        <f t="shared" si="71"/>
        <v>0.52084285396764307</v>
      </c>
      <c r="Q656" s="3" t="str">
        <f>Games!N656</f>
        <v/>
      </c>
      <c r="R656" s="1" t="str">
        <f t="shared" si="72"/>
        <v/>
      </c>
      <c r="S656" s="1" t="str">
        <f>IF(ISBLANK(Games!L656), "",IF(Q656=B656, C656, B656))</f>
        <v/>
      </c>
      <c r="T656" s="1" t="str">
        <f t="shared" si="73"/>
        <v>BOS</v>
      </c>
      <c r="U656" s="1" t="str">
        <f t="shared" si="74"/>
        <v>TBR</v>
      </c>
      <c r="V656" s="1">
        <f t="shared" si="75"/>
        <v>1500.26839934439</v>
      </c>
      <c r="W656" s="1">
        <f t="shared" si="76"/>
        <v>1532.6622500113572</v>
      </c>
    </row>
    <row r="657" spans="1:23" x14ac:dyDescent="0.45">
      <c r="A657" t="str">
        <f>Schedule!A657</f>
        <v>2024-05-15</v>
      </c>
      <c r="B657" t="str">
        <f>Schedule!B657</f>
        <v>ATL</v>
      </c>
      <c r="C657" t="str">
        <f>Schedule!C657</f>
        <v>CHC</v>
      </c>
      <c r="D657">
        <f>Schedule!D657</f>
        <v>1590.545270505</v>
      </c>
      <c r="E657">
        <f>Schedule!E657</f>
        <v>1514.0316812078199</v>
      </c>
      <c r="F657" cm="1">
        <f t="array" ref="F657">_xlfn.XLOOKUP(B657, $T$1:$T656, $V$1:$V656, D657, 0, -1)</f>
        <v>1593.2508682491175</v>
      </c>
      <c r="G657" cm="1">
        <f t="array" ref="G657">_xlfn.XLOOKUP(C657, $U$1:$U656, $W$1:$W656, E657, 0, -1)</f>
        <v>1510.9500841970262</v>
      </c>
      <c r="H657">
        <f>Schedule!F657</f>
        <v>4.3902439024390297E-2</v>
      </c>
      <c r="I657" t="str">
        <f>IF(ISBLANK(Games!D657), "", Games!D657)</f>
        <v/>
      </c>
      <c r="J657" t="str">
        <f>IF(ISBLANK(Games!E657), "", Games!E657)</f>
        <v/>
      </c>
      <c r="K657" t="str">
        <f>IF(ISBLANK(Games!D657), "",VLOOKUP(I657, 'Pitchers Pre-Season'!$B$2:$X$790, 23, FALSE))</f>
        <v/>
      </c>
      <c r="L657" t="str">
        <f>IF(ISBLANK(Games!E657), "",VLOOKUP(J657, 'Pitchers Pre-Season'!$B$2:$X$790, 23, FALSE))</f>
        <v/>
      </c>
      <c r="M657">
        <f>IF(ISBLANK(Games!D657), Calc!F657, F657+K657)</f>
        <v>1593.2508682491175</v>
      </c>
      <c r="N657">
        <f>IF(ISBLANK(Games!E657), Calc!G657, G657+L657)</f>
        <v>1510.9500841970262</v>
      </c>
      <c r="O657" s="1">
        <f t="shared" si="70"/>
        <v>0.6382248606880454</v>
      </c>
      <c r="P657" s="1">
        <f t="shared" si="71"/>
        <v>0.36177513931195454</v>
      </c>
      <c r="Q657" s="3" t="str">
        <f>Games!N657</f>
        <v/>
      </c>
      <c r="R657" s="1" t="str">
        <f t="shared" si="72"/>
        <v/>
      </c>
      <c r="S657" s="1" t="str">
        <f>IF(ISBLANK(Games!L657), "",IF(Q657=B657, C657, B657))</f>
        <v/>
      </c>
      <c r="T657" s="1" t="str">
        <f t="shared" si="73"/>
        <v>ATL</v>
      </c>
      <c r="U657" s="1" t="str">
        <f t="shared" si="74"/>
        <v>CHC</v>
      </c>
      <c r="V657" s="1">
        <f t="shared" si="75"/>
        <v>1593.2508682491175</v>
      </c>
      <c r="W657" s="1">
        <f t="shared" si="76"/>
        <v>1510.9500841970262</v>
      </c>
    </row>
    <row r="658" spans="1:23" x14ac:dyDescent="0.45">
      <c r="A658" t="str">
        <f>Schedule!A658</f>
        <v>2024-05-15</v>
      </c>
      <c r="B658" t="str">
        <f>Schedule!B658</f>
        <v>MIN</v>
      </c>
      <c r="C658" t="str">
        <f>Schedule!C658</f>
        <v>NYY</v>
      </c>
      <c r="D658">
        <f>Schedule!D658</f>
        <v>1535.44519643647</v>
      </c>
      <c r="E658">
        <f>Schedule!E658</f>
        <v>1539.4562396036399</v>
      </c>
      <c r="F658" cm="1">
        <f t="array" ref="F658">_xlfn.XLOOKUP(B658, $T$1:$T657, $V$1:$V657, D658, 0, -1)</f>
        <v>1529.2726034226744</v>
      </c>
      <c r="G658" cm="1">
        <f t="array" ref="G658">_xlfn.XLOOKUP(C658, $U$1:$U657, $W$1:$W657, E658, 0, -1)</f>
        <v>1562.9327852564061</v>
      </c>
      <c r="H658">
        <f>Schedule!F658</f>
        <v>0.12727272727272701</v>
      </c>
      <c r="I658" t="str">
        <f>IF(ISBLANK(Games!D658), "", Games!D658)</f>
        <v/>
      </c>
      <c r="J658" t="str">
        <f>IF(ISBLANK(Games!E658), "", Games!E658)</f>
        <v/>
      </c>
      <c r="K658" t="str">
        <f>IF(ISBLANK(Games!D658), "",VLOOKUP(I658, 'Pitchers Pre-Season'!$B$2:$X$790, 23, FALSE))</f>
        <v/>
      </c>
      <c r="L658" t="str">
        <f>IF(ISBLANK(Games!E658), "",VLOOKUP(J658, 'Pitchers Pre-Season'!$B$2:$X$790, 23, FALSE))</f>
        <v/>
      </c>
      <c r="M658">
        <f>IF(ISBLANK(Games!D658), Calc!F658, F658+K658)</f>
        <v>1529.2726034226744</v>
      </c>
      <c r="N658">
        <f>IF(ISBLANK(Games!E658), Calc!G658, G658+L658)</f>
        <v>1562.9327852564061</v>
      </c>
      <c r="O658" s="1">
        <f t="shared" si="70"/>
        <v>0.5153464579372985</v>
      </c>
      <c r="P658" s="1">
        <f t="shared" si="71"/>
        <v>0.48465354206270161</v>
      </c>
      <c r="Q658" s="3" t="str">
        <f>Games!N658</f>
        <v/>
      </c>
      <c r="R658" s="1" t="str">
        <f t="shared" si="72"/>
        <v/>
      </c>
      <c r="S658" s="1" t="str">
        <f>IF(ISBLANK(Games!L658), "",IF(Q658=B658, C658, B658))</f>
        <v/>
      </c>
      <c r="T658" s="1" t="str">
        <f t="shared" si="73"/>
        <v>MIN</v>
      </c>
      <c r="U658" s="1" t="str">
        <f t="shared" si="74"/>
        <v>NYY</v>
      </c>
      <c r="V658" s="1">
        <f t="shared" si="75"/>
        <v>1529.2726034226744</v>
      </c>
      <c r="W658" s="1">
        <f t="shared" si="76"/>
        <v>1562.9327852564061</v>
      </c>
    </row>
    <row r="659" spans="1:23" x14ac:dyDescent="0.45">
      <c r="A659" t="str">
        <f>Schedule!A659</f>
        <v>2024-05-15</v>
      </c>
      <c r="B659" t="str">
        <f>Schedule!B659</f>
        <v>TEX</v>
      </c>
      <c r="C659" t="str">
        <f>Schedule!C659</f>
        <v>CLE</v>
      </c>
      <c r="D659">
        <f>Schedule!D659</f>
        <v>1527.6277566730801</v>
      </c>
      <c r="E659">
        <f>Schedule!E659</f>
        <v>1503.8938502056101</v>
      </c>
      <c r="F659" cm="1">
        <f t="array" ref="F659">_xlfn.XLOOKUP(B659, $T$1:$T658, $V$1:$V658, D659, 0, -1)</f>
        <v>1535.7428778604465</v>
      </c>
      <c r="G659" cm="1">
        <f t="array" ref="G659">_xlfn.XLOOKUP(C659, $U$1:$U658, $W$1:$W658, E659, 0, -1)</f>
        <v>1521.3210808926906</v>
      </c>
      <c r="H659">
        <f>Schedule!F659</f>
        <v>6.3291139240506306E-2</v>
      </c>
      <c r="I659" t="str">
        <f>IF(ISBLANK(Games!D659), "", Games!D659)</f>
        <v/>
      </c>
      <c r="J659" t="str">
        <f>IF(ISBLANK(Games!E659), "", Games!E659)</f>
        <v/>
      </c>
      <c r="K659" t="str">
        <f>IF(ISBLANK(Games!D659), "",VLOOKUP(I659, 'Pitchers Pre-Season'!$B$2:$X$790, 23, FALSE))</f>
        <v/>
      </c>
      <c r="L659" t="str">
        <f>IF(ISBLANK(Games!E659), "",VLOOKUP(J659, 'Pitchers Pre-Season'!$B$2:$X$790, 23, FALSE))</f>
        <v/>
      </c>
      <c r="M659">
        <f>IF(ISBLANK(Games!D659), Calc!F659, F659+K659)</f>
        <v>1535.7428778604465</v>
      </c>
      <c r="N659">
        <f>IF(ISBLANK(Games!E659), Calc!G659, G659+L659)</f>
        <v>1521.3210808926906</v>
      </c>
      <c r="O659" s="1">
        <f t="shared" si="70"/>
        <v>0.5523882918129267</v>
      </c>
      <c r="P659" s="1">
        <f t="shared" si="71"/>
        <v>0.44761170818707319</v>
      </c>
      <c r="Q659" s="3" t="str">
        <f>Games!N659</f>
        <v/>
      </c>
      <c r="R659" s="1" t="str">
        <f t="shared" si="72"/>
        <v/>
      </c>
      <c r="S659" s="1" t="str">
        <f>IF(ISBLANK(Games!L659), "",IF(Q659=B659, C659, B659))</f>
        <v/>
      </c>
      <c r="T659" s="1" t="str">
        <f t="shared" si="73"/>
        <v>TEX</v>
      </c>
      <c r="U659" s="1" t="str">
        <f t="shared" si="74"/>
        <v>CLE</v>
      </c>
      <c r="V659" s="1">
        <f t="shared" si="75"/>
        <v>1535.7428778604465</v>
      </c>
      <c r="W659" s="1">
        <f t="shared" si="76"/>
        <v>1521.3210808926906</v>
      </c>
    </row>
    <row r="660" spans="1:23" x14ac:dyDescent="0.45">
      <c r="A660" t="str">
        <f>Schedule!A660</f>
        <v>2024-05-15</v>
      </c>
      <c r="B660" t="str">
        <f>Schedule!B660</f>
        <v>HOU</v>
      </c>
      <c r="C660" t="str">
        <f>Schedule!C660</f>
        <v>OAK</v>
      </c>
      <c r="D660">
        <f>Schedule!D660</f>
        <v>1559.22207084247</v>
      </c>
      <c r="E660">
        <f>Schedule!E660</f>
        <v>1427.1354796158</v>
      </c>
      <c r="F660" cm="1">
        <f t="array" ref="F660">_xlfn.XLOOKUP(B660, $T$1:$T659, $V$1:$V659, D660, 0, -1)</f>
        <v>1535.1961987191132</v>
      </c>
      <c r="G660" cm="1">
        <f t="array" ref="G660">_xlfn.XLOOKUP(C660, $U$1:$U659, $W$1:$W659, E660, 0, -1)</f>
        <v>1422.9458950386379</v>
      </c>
      <c r="H660">
        <f>Schedule!F660</f>
        <v>-4.08163265306122E-2</v>
      </c>
      <c r="I660" t="str">
        <f>IF(ISBLANK(Games!D660), "", Games!D660)</f>
        <v/>
      </c>
      <c r="J660" t="str">
        <f>IF(ISBLANK(Games!E660), "", Games!E660)</f>
        <v/>
      </c>
      <c r="K660" t="str">
        <f>IF(ISBLANK(Games!D660), "",VLOOKUP(I660, 'Pitchers Pre-Season'!$B$2:$X$790, 23, FALSE))</f>
        <v/>
      </c>
      <c r="L660" t="str">
        <f>IF(ISBLANK(Games!E660), "",VLOOKUP(J660, 'Pitchers Pre-Season'!$B$2:$X$790, 23, FALSE))</f>
        <v/>
      </c>
      <c r="M660">
        <f>IF(ISBLANK(Games!D660), Calc!F660, F660+K660)</f>
        <v>1535.1961987191132</v>
      </c>
      <c r="N660">
        <f>IF(ISBLANK(Games!E660), Calc!G660, G660+L660)</f>
        <v>1422.9458950386379</v>
      </c>
      <c r="O660" s="1">
        <f t="shared" si="70"/>
        <v>0.63573750132299645</v>
      </c>
      <c r="P660" s="1">
        <f t="shared" si="71"/>
        <v>0.3642624986770035</v>
      </c>
      <c r="Q660" s="3" t="str">
        <f>Games!N660</f>
        <v/>
      </c>
      <c r="R660" s="1" t="str">
        <f t="shared" si="72"/>
        <v/>
      </c>
      <c r="S660" s="1" t="str">
        <f>IF(ISBLANK(Games!L660), "",IF(Q660=B660, C660, B660))</f>
        <v/>
      </c>
      <c r="T660" s="1" t="str">
        <f t="shared" si="73"/>
        <v>HOU</v>
      </c>
      <c r="U660" s="1" t="str">
        <f t="shared" si="74"/>
        <v>OAK</v>
      </c>
      <c r="V660" s="1">
        <f t="shared" si="75"/>
        <v>1535.1961987191132</v>
      </c>
      <c r="W660" s="1">
        <f t="shared" si="76"/>
        <v>1422.9458950386379</v>
      </c>
    </row>
    <row r="661" spans="1:23" x14ac:dyDescent="0.45">
      <c r="A661" t="str">
        <f>Schedule!A661</f>
        <v>2024-05-15</v>
      </c>
      <c r="B661" t="str">
        <f>Schedule!B661</f>
        <v>LAA</v>
      </c>
      <c r="C661" t="str">
        <f>Schedule!C661</f>
        <v>STL</v>
      </c>
      <c r="D661">
        <f>Schedule!D661</f>
        <v>1474.3085107648601</v>
      </c>
      <c r="E661">
        <f>Schedule!E661</f>
        <v>1506.4629567151301</v>
      </c>
      <c r="F661" cm="1">
        <f t="array" ref="F661">_xlfn.XLOOKUP(B661, $T$1:$T660, $V$1:$V660, D661, 0, -1)</f>
        <v>1469.5882041455925</v>
      </c>
      <c r="G661" cm="1">
        <f t="array" ref="G661">_xlfn.XLOOKUP(C661, $U$1:$U660, $W$1:$W660, E661, 0, -1)</f>
        <v>1507.9516916859375</v>
      </c>
      <c r="H661">
        <f>Schedule!F661</f>
        <v>6.8493150684931406E-2</v>
      </c>
      <c r="I661" t="str">
        <f>IF(ISBLANK(Games!D661), "", Games!D661)</f>
        <v/>
      </c>
      <c r="J661" t="str">
        <f>IF(ISBLANK(Games!E661), "", Games!E661)</f>
        <v/>
      </c>
      <c r="K661" t="str">
        <f>IF(ISBLANK(Games!D661), "",VLOOKUP(I661, 'Pitchers Pre-Season'!$B$2:$X$790, 23, FALSE))</f>
        <v/>
      </c>
      <c r="L661" t="str">
        <f>IF(ISBLANK(Games!E661), "",VLOOKUP(J661, 'Pitchers Pre-Season'!$B$2:$X$790, 23, FALSE))</f>
        <v/>
      </c>
      <c r="M661">
        <f>IF(ISBLANK(Games!D661), Calc!F661, F661+K661)</f>
        <v>1469.5882041455925</v>
      </c>
      <c r="N661">
        <f>IF(ISBLANK(Games!E661), Calc!G661, G661+L661)</f>
        <v>1507.9516916859375</v>
      </c>
      <c r="O661" s="1">
        <f t="shared" si="70"/>
        <v>0.47926036776940595</v>
      </c>
      <c r="P661" s="1">
        <f t="shared" si="71"/>
        <v>0.52073963223059405</v>
      </c>
      <c r="Q661" s="3" t="str">
        <f>Games!N661</f>
        <v/>
      </c>
      <c r="R661" s="1" t="str">
        <f t="shared" si="72"/>
        <v/>
      </c>
      <c r="S661" s="1" t="str">
        <f>IF(ISBLANK(Games!L661), "",IF(Q661=B661, C661, B661))</f>
        <v/>
      </c>
      <c r="T661" s="1" t="str">
        <f t="shared" si="73"/>
        <v>LAA</v>
      </c>
      <c r="U661" s="1" t="str">
        <f t="shared" si="74"/>
        <v>STL</v>
      </c>
      <c r="V661" s="1">
        <f t="shared" si="75"/>
        <v>1469.5882041455925</v>
      </c>
      <c r="W661" s="1">
        <f t="shared" si="76"/>
        <v>1507.9516916859375</v>
      </c>
    </row>
    <row r="662" spans="1:23" x14ac:dyDescent="0.45">
      <c r="A662" t="str">
        <f>Schedule!A662</f>
        <v>2024-05-15</v>
      </c>
      <c r="B662" t="str">
        <f>Schedule!B662</f>
        <v>SFG</v>
      </c>
      <c r="C662" t="str">
        <f>Schedule!C662</f>
        <v>LAD</v>
      </c>
      <c r="D662">
        <f>Schedule!D662</f>
        <v>1501.1235706124401</v>
      </c>
      <c r="E662">
        <f>Schedule!E662</f>
        <v>1588.6730971234199</v>
      </c>
      <c r="F662" cm="1">
        <f t="array" ref="F662">_xlfn.XLOOKUP(B662, $T$1:$T661, $V$1:$V661, D662, 0, -1)</f>
        <v>1506.8907435815931</v>
      </c>
      <c r="G662" cm="1">
        <f t="array" ref="G662">_xlfn.XLOOKUP(C662, $U$1:$U661, $W$1:$W661, E662, 0, -1)</f>
        <v>1587.2549754385982</v>
      </c>
      <c r="H662">
        <f>Schedule!F662</f>
        <v>0.1125</v>
      </c>
      <c r="I662" t="str">
        <f>IF(ISBLANK(Games!D662), "", Games!D662)</f>
        <v/>
      </c>
      <c r="J662" t="str">
        <f>IF(ISBLANK(Games!E662), "", Games!E662)</f>
        <v/>
      </c>
      <c r="K662" t="str">
        <f>IF(ISBLANK(Games!D662), "",VLOOKUP(I662, 'Pitchers Pre-Season'!$B$2:$X$790, 23, FALSE))</f>
        <v/>
      </c>
      <c r="L662" t="str">
        <f>IF(ISBLANK(Games!E662), "",VLOOKUP(J662, 'Pitchers Pre-Season'!$B$2:$X$790, 23, FALSE))</f>
        <v/>
      </c>
      <c r="M662">
        <f>IF(ISBLANK(Games!D662), Calc!F662, F662+K662)</f>
        <v>1506.8907435815931</v>
      </c>
      <c r="N662">
        <f>IF(ISBLANK(Games!E662), Calc!G662, G662+L662)</f>
        <v>1587.2549754385982</v>
      </c>
      <c r="O662" s="1">
        <f t="shared" si="70"/>
        <v>0.4426159636665723</v>
      </c>
      <c r="P662" s="1">
        <f t="shared" si="71"/>
        <v>0.55738403633342781</v>
      </c>
      <c r="Q662" s="3" t="str">
        <f>Games!N662</f>
        <v/>
      </c>
      <c r="R662" s="1" t="str">
        <f t="shared" si="72"/>
        <v/>
      </c>
      <c r="S662" s="1" t="str">
        <f>IF(ISBLANK(Games!L662), "",IF(Q662=B662, C662, B662))</f>
        <v/>
      </c>
      <c r="T662" s="1" t="str">
        <f t="shared" si="73"/>
        <v>SFG</v>
      </c>
      <c r="U662" s="1" t="str">
        <f t="shared" si="74"/>
        <v>LAD</v>
      </c>
      <c r="V662" s="1">
        <f t="shared" si="75"/>
        <v>1506.8907435815931</v>
      </c>
      <c r="W662" s="1">
        <f t="shared" si="76"/>
        <v>1587.2549754385982</v>
      </c>
    </row>
    <row r="663" spans="1:23" x14ac:dyDescent="0.45">
      <c r="A663" t="str">
        <f>Schedule!A663</f>
        <v>2024-05-16</v>
      </c>
      <c r="B663" t="str">
        <f>Schedule!B663</f>
        <v>MIN</v>
      </c>
      <c r="C663" t="str">
        <f>Schedule!C663</f>
        <v>NYY</v>
      </c>
      <c r="D663">
        <f>Schedule!D663</f>
        <v>1535.44519643647</v>
      </c>
      <c r="E663">
        <f>Schedule!E663</f>
        <v>1539.4562396036399</v>
      </c>
      <c r="F663" cm="1">
        <f t="array" ref="F663">_xlfn.XLOOKUP(B663, $T$1:$T662, $V$1:$V662, D663, 0, -1)</f>
        <v>1529.2726034226744</v>
      </c>
      <c r="G663" cm="1">
        <f t="array" ref="G663">_xlfn.XLOOKUP(C663, $U$1:$U662, $W$1:$W662, E663, 0, -1)</f>
        <v>1562.9327852564061</v>
      </c>
      <c r="H663">
        <f>Schedule!F663</f>
        <v>0.12727272727272701</v>
      </c>
      <c r="I663" t="str">
        <f>IF(ISBLANK(Games!D663), "", Games!D663)</f>
        <v/>
      </c>
      <c r="J663" t="str">
        <f>IF(ISBLANK(Games!E663), "", Games!E663)</f>
        <v/>
      </c>
      <c r="K663" t="str">
        <f>IF(ISBLANK(Games!D663), "",VLOOKUP(I663, 'Pitchers Pre-Season'!$B$2:$X$790, 23, FALSE))</f>
        <v/>
      </c>
      <c r="L663" t="str">
        <f>IF(ISBLANK(Games!E663), "",VLOOKUP(J663, 'Pitchers Pre-Season'!$B$2:$X$790, 23, FALSE))</f>
        <v/>
      </c>
      <c r="M663">
        <f>IF(ISBLANK(Games!D663), Calc!F663, F663+K663)</f>
        <v>1529.2726034226744</v>
      </c>
      <c r="N663">
        <f>IF(ISBLANK(Games!E663), Calc!G663, G663+L663)</f>
        <v>1562.9327852564061</v>
      </c>
      <c r="O663" s="1">
        <f t="shared" si="70"/>
        <v>0.5153464579372985</v>
      </c>
      <c r="P663" s="1">
        <f t="shared" si="71"/>
        <v>0.48465354206270161</v>
      </c>
      <c r="Q663" s="3" t="str">
        <f>Games!N663</f>
        <v/>
      </c>
      <c r="R663" s="1" t="str">
        <f t="shared" si="72"/>
        <v/>
      </c>
      <c r="S663" s="1" t="str">
        <f>IF(ISBLANK(Games!L663), "",IF(Q663=B663, C663, B663))</f>
        <v/>
      </c>
      <c r="T663" s="1" t="str">
        <f t="shared" si="73"/>
        <v>MIN</v>
      </c>
      <c r="U663" s="1" t="str">
        <f t="shared" si="74"/>
        <v>NYY</v>
      </c>
      <c r="V663" s="1">
        <f t="shared" si="75"/>
        <v>1529.2726034226744</v>
      </c>
      <c r="W663" s="1">
        <f t="shared" si="76"/>
        <v>1562.9327852564061</v>
      </c>
    </row>
    <row r="664" spans="1:23" x14ac:dyDescent="0.45">
      <c r="A664" t="str">
        <f>Schedule!A664</f>
        <v>2024-05-16</v>
      </c>
      <c r="B664" t="str">
        <f>Schedule!B664</f>
        <v>PHI</v>
      </c>
      <c r="C664" t="str">
        <f>Schedule!C664</f>
        <v>NYM</v>
      </c>
      <c r="D664">
        <f>Schedule!D664</f>
        <v>1537.03223861109</v>
      </c>
      <c r="E664">
        <f>Schedule!E664</f>
        <v>1505.1761432511801</v>
      </c>
      <c r="F664" cm="1">
        <f t="array" ref="F664">_xlfn.XLOOKUP(B664, $T$1:$T663, $V$1:$V663, D664, 0, -1)</f>
        <v>1516.0751994709906</v>
      </c>
      <c r="G664" cm="1">
        <f t="array" ref="G664">_xlfn.XLOOKUP(C664, $U$1:$U663, $W$1:$W663, E664, 0, -1)</f>
        <v>1510.288270753422</v>
      </c>
      <c r="H664">
        <f>Schedule!F664</f>
        <v>8.4745762711864403E-2</v>
      </c>
      <c r="I664" t="str">
        <f>IF(ISBLANK(Games!D664), "", Games!D664)</f>
        <v/>
      </c>
      <c r="J664" t="str">
        <f>IF(ISBLANK(Games!E664), "", Games!E664)</f>
        <v/>
      </c>
      <c r="K664" t="str">
        <f>IF(ISBLANK(Games!D664), "",VLOOKUP(I664, 'Pitchers Pre-Season'!$B$2:$X$790, 23, FALSE))</f>
        <v/>
      </c>
      <c r="L664" t="str">
        <f>IF(ISBLANK(Games!E664), "",VLOOKUP(J664, 'Pitchers Pre-Season'!$B$2:$X$790, 23, FALSE))</f>
        <v/>
      </c>
      <c r="M664">
        <f>IF(ISBLANK(Games!D664), Calc!F664, F664+K664)</f>
        <v>1516.0751994709906</v>
      </c>
      <c r="N664">
        <f>IF(ISBLANK(Games!E664), Calc!G664, G664+L664)</f>
        <v>1510.288270753422</v>
      </c>
      <c r="O664" s="1">
        <f t="shared" si="70"/>
        <v>0.55070017117492798</v>
      </c>
      <c r="P664" s="1">
        <f t="shared" si="71"/>
        <v>0.44929982882507202</v>
      </c>
      <c r="Q664" s="3" t="str">
        <f>Games!N664</f>
        <v/>
      </c>
      <c r="R664" s="1" t="str">
        <f t="shared" si="72"/>
        <v/>
      </c>
      <c r="S664" s="1" t="str">
        <f>IF(ISBLANK(Games!L664), "",IF(Q664=B664, C664, B664))</f>
        <v/>
      </c>
      <c r="T664" s="1" t="str">
        <f t="shared" si="73"/>
        <v>PHI</v>
      </c>
      <c r="U664" s="1" t="str">
        <f t="shared" si="74"/>
        <v>NYM</v>
      </c>
      <c r="V664" s="1">
        <f t="shared" si="75"/>
        <v>1516.0751994709906</v>
      </c>
      <c r="W664" s="1">
        <f t="shared" si="76"/>
        <v>1510.288270753422</v>
      </c>
    </row>
    <row r="665" spans="1:23" x14ac:dyDescent="0.45">
      <c r="A665" t="str">
        <f>Schedule!A665</f>
        <v>2024-05-16</v>
      </c>
      <c r="B665" t="str">
        <f>Schedule!B665</f>
        <v>BOS</v>
      </c>
      <c r="C665" t="str">
        <f>Schedule!C665</f>
        <v>TBR</v>
      </c>
      <c r="D665">
        <f>Schedule!D665</f>
        <v>1500.26839934439</v>
      </c>
      <c r="E665">
        <f>Schedule!E665</f>
        <v>1537.2568075547799</v>
      </c>
      <c r="F665" cm="1">
        <f t="array" ref="F665">_xlfn.XLOOKUP(B665, $T$1:$T664, $V$1:$V664, D665, 0, -1)</f>
        <v>1500.26839934439</v>
      </c>
      <c r="G665" cm="1">
        <f t="array" ref="G665">_xlfn.XLOOKUP(C665, $U$1:$U664, $W$1:$W664, E665, 0, -1)</f>
        <v>1532.6622500113572</v>
      </c>
      <c r="H665">
        <f>Schedule!F665</f>
        <v>5.1282051282051398E-2</v>
      </c>
      <c r="I665" t="str">
        <f>IF(ISBLANK(Games!D665), "", Games!D665)</f>
        <v/>
      </c>
      <c r="J665" t="str">
        <f>IF(ISBLANK(Games!E665), "", Games!E665)</f>
        <v/>
      </c>
      <c r="K665" t="str">
        <f>IF(ISBLANK(Games!D665), "",VLOOKUP(I665, 'Pitchers Pre-Season'!$B$2:$X$790, 23, FALSE))</f>
        <v/>
      </c>
      <c r="L665" t="str">
        <f>IF(ISBLANK(Games!E665), "",VLOOKUP(J665, 'Pitchers Pre-Season'!$B$2:$X$790, 23, FALSE))</f>
        <v/>
      </c>
      <c r="M665">
        <f>IF(ISBLANK(Games!D665), Calc!F665, F665+K665)</f>
        <v>1500.26839934439</v>
      </c>
      <c r="N665">
        <f>IF(ISBLANK(Games!E665), Calc!G665, G665+L665)</f>
        <v>1532.6622500113572</v>
      </c>
      <c r="O665" s="1">
        <f t="shared" si="70"/>
        <v>0.47915714603235698</v>
      </c>
      <c r="P665" s="1">
        <f t="shared" si="71"/>
        <v>0.52084285396764307</v>
      </c>
      <c r="Q665" s="3" t="str">
        <f>Games!N665</f>
        <v/>
      </c>
      <c r="R665" s="1" t="str">
        <f t="shared" si="72"/>
        <v/>
      </c>
      <c r="S665" s="1" t="str">
        <f>IF(ISBLANK(Games!L665), "",IF(Q665=B665, C665, B665))</f>
        <v/>
      </c>
      <c r="T665" s="1" t="str">
        <f t="shared" si="73"/>
        <v>BOS</v>
      </c>
      <c r="U665" s="1" t="str">
        <f t="shared" si="74"/>
        <v>TBR</v>
      </c>
      <c r="V665" s="1">
        <f t="shared" si="75"/>
        <v>1500.26839934439</v>
      </c>
      <c r="W665" s="1">
        <f t="shared" si="76"/>
        <v>1532.6622500113572</v>
      </c>
    </row>
    <row r="666" spans="1:23" x14ac:dyDescent="0.45">
      <c r="A666" t="str">
        <f>Schedule!A666</f>
        <v>2024-05-16</v>
      </c>
      <c r="B666" t="str">
        <f>Schedule!B666</f>
        <v>CHC</v>
      </c>
      <c r="C666" t="str">
        <f>Schedule!C666</f>
        <v>PIT</v>
      </c>
      <c r="D666">
        <f>Schedule!D666</f>
        <v>1514.0316812078199</v>
      </c>
      <c r="E666">
        <f>Schedule!E666</f>
        <v>1468.3919248330999</v>
      </c>
      <c r="F666" cm="1">
        <f t="array" ref="F666">_xlfn.XLOOKUP(B666, $T$1:$T665, $V$1:$V665, D666, 0, -1)</f>
        <v>1529.9566441509314</v>
      </c>
      <c r="G666" cm="1">
        <f t="array" ref="G666">_xlfn.XLOOKUP(C666, $U$1:$U665, $W$1:$W665, E666, 0, -1)</f>
        <v>1490.342604018655</v>
      </c>
      <c r="H666">
        <f>Schedule!F666</f>
        <v>4.4585987261146598E-2</v>
      </c>
      <c r="I666" t="str">
        <f>IF(ISBLANK(Games!D666), "", Games!D666)</f>
        <v/>
      </c>
      <c r="J666" t="str">
        <f>IF(ISBLANK(Games!E666), "", Games!E666)</f>
        <v/>
      </c>
      <c r="K666" t="str">
        <f>IF(ISBLANK(Games!D666), "",VLOOKUP(I666, 'Pitchers Pre-Season'!$B$2:$X$790, 23, FALSE))</f>
        <v/>
      </c>
      <c r="L666" t="str">
        <f>IF(ISBLANK(Games!E666), "",VLOOKUP(J666, 'Pitchers Pre-Season'!$B$2:$X$790, 23, FALSE))</f>
        <v/>
      </c>
      <c r="M666">
        <f>IF(ISBLANK(Games!D666), Calc!F666, F666+K666)</f>
        <v>1529.9566441509314</v>
      </c>
      <c r="N666">
        <f>IF(ISBLANK(Games!E666), Calc!G666, G666+L666)</f>
        <v>1490.342604018655</v>
      </c>
      <c r="O666" s="1">
        <f t="shared" si="70"/>
        <v>0.57905641457076307</v>
      </c>
      <c r="P666" s="1">
        <f t="shared" si="71"/>
        <v>0.42094358542923704</v>
      </c>
      <c r="Q666" s="3" t="str">
        <f>Games!N666</f>
        <v/>
      </c>
      <c r="R666" s="1" t="str">
        <f t="shared" si="72"/>
        <v/>
      </c>
      <c r="S666" s="1" t="str">
        <f>IF(ISBLANK(Games!L666), "",IF(Q666=B666, C666, B666))</f>
        <v/>
      </c>
      <c r="T666" s="1" t="str">
        <f t="shared" si="73"/>
        <v>CHC</v>
      </c>
      <c r="U666" s="1" t="str">
        <f t="shared" si="74"/>
        <v>PIT</v>
      </c>
      <c r="V666" s="1">
        <f t="shared" si="75"/>
        <v>1529.9566441509314</v>
      </c>
      <c r="W666" s="1">
        <f t="shared" si="76"/>
        <v>1490.342604018655</v>
      </c>
    </row>
    <row r="667" spans="1:23" x14ac:dyDescent="0.45">
      <c r="A667" t="str">
        <f>Schedule!A667</f>
        <v>2024-05-16</v>
      </c>
      <c r="B667" t="str">
        <f>Schedule!B667</f>
        <v>HOU</v>
      </c>
      <c r="C667" t="str">
        <f>Schedule!C667</f>
        <v>OAK</v>
      </c>
      <c r="D667">
        <f>Schedule!D667</f>
        <v>1559.22207084247</v>
      </c>
      <c r="E667">
        <f>Schedule!E667</f>
        <v>1427.1354796158</v>
      </c>
      <c r="F667" cm="1">
        <f t="array" ref="F667">_xlfn.XLOOKUP(B667, $T$1:$T666, $V$1:$V666, D667, 0, -1)</f>
        <v>1535.1961987191132</v>
      </c>
      <c r="G667" cm="1">
        <f t="array" ref="G667">_xlfn.XLOOKUP(C667, $U$1:$U666, $W$1:$W666, E667, 0, -1)</f>
        <v>1422.9458950386379</v>
      </c>
      <c r="H667">
        <f>Schedule!F667</f>
        <v>-4.08163265306122E-2</v>
      </c>
      <c r="I667" t="str">
        <f>IF(ISBLANK(Games!D667), "", Games!D667)</f>
        <v/>
      </c>
      <c r="J667" t="str">
        <f>IF(ISBLANK(Games!E667), "", Games!E667)</f>
        <v/>
      </c>
      <c r="K667" t="str">
        <f>IF(ISBLANK(Games!D667), "",VLOOKUP(I667, 'Pitchers Pre-Season'!$B$2:$X$790, 23, FALSE))</f>
        <v/>
      </c>
      <c r="L667" t="str">
        <f>IF(ISBLANK(Games!E667), "",VLOOKUP(J667, 'Pitchers Pre-Season'!$B$2:$X$790, 23, FALSE))</f>
        <v/>
      </c>
      <c r="M667">
        <f>IF(ISBLANK(Games!D667), Calc!F667, F667+K667)</f>
        <v>1535.1961987191132</v>
      </c>
      <c r="N667">
        <f>IF(ISBLANK(Games!E667), Calc!G667, G667+L667)</f>
        <v>1422.9458950386379</v>
      </c>
      <c r="O667" s="1">
        <f t="shared" si="70"/>
        <v>0.63573750132299645</v>
      </c>
      <c r="P667" s="1">
        <f t="shared" si="71"/>
        <v>0.3642624986770035</v>
      </c>
      <c r="Q667" s="3" t="str">
        <f>Games!N667</f>
        <v/>
      </c>
      <c r="R667" s="1" t="str">
        <f t="shared" si="72"/>
        <v/>
      </c>
      <c r="S667" s="1" t="str">
        <f>IF(ISBLANK(Games!L667), "",IF(Q667=B667, C667, B667))</f>
        <v/>
      </c>
      <c r="T667" s="1" t="str">
        <f t="shared" si="73"/>
        <v>HOU</v>
      </c>
      <c r="U667" s="1" t="str">
        <f t="shared" si="74"/>
        <v>OAK</v>
      </c>
      <c r="V667" s="1">
        <f t="shared" si="75"/>
        <v>1535.1961987191132</v>
      </c>
      <c r="W667" s="1">
        <f t="shared" si="76"/>
        <v>1422.9458950386379</v>
      </c>
    </row>
    <row r="668" spans="1:23" x14ac:dyDescent="0.45">
      <c r="A668" t="str">
        <f>Schedule!A668</f>
        <v>2024-05-16</v>
      </c>
      <c r="B668" t="str">
        <f>Schedule!B668</f>
        <v>LAD</v>
      </c>
      <c r="C668" t="str">
        <f>Schedule!C668</f>
        <v>CIN</v>
      </c>
      <c r="D668">
        <f>Schedule!D668</f>
        <v>1588.6730971234199</v>
      </c>
      <c r="E668">
        <f>Schedule!E668</f>
        <v>1496.2510574284499</v>
      </c>
      <c r="F668" cm="1">
        <f t="array" ref="F668">_xlfn.XLOOKUP(B668, $T$1:$T667, $V$1:$V667, D668, 0, -1)</f>
        <v>1596.6514930600529</v>
      </c>
      <c r="G668" cm="1">
        <f t="array" ref="G668">_xlfn.XLOOKUP(C668, $U$1:$U667, $W$1:$W667, E668, 0, -1)</f>
        <v>1513.6155661274754</v>
      </c>
      <c r="H668">
        <f>Schedule!F668</f>
        <v>4.2654028436019002E-2</v>
      </c>
      <c r="I668" t="str">
        <f>IF(ISBLANK(Games!D668), "", Games!D668)</f>
        <v/>
      </c>
      <c r="J668" t="str">
        <f>IF(ISBLANK(Games!E668), "", Games!E668)</f>
        <v/>
      </c>
      <c r="K668" t="str">
        <f>IF(ISBLANK(Games!D668), "",VLOOKUP(I668, 'Pitchers Pre-Season'!$B$2:$X$790, 23, FALSE))</f>
        <v/>
      </c>
      <c r="L668" t="str">
        <f>IF(ISBLANK(Games!E668), "",VLOOKUP(J668, 'Pitchers Pre-Season'!$B$2:$X$790, 23, FALSE))</f>
        <v/>
      </c>
      <c r="M668">
        <f>IF(ISBLANK(Games!D668), Calc!F668, F668+K668)</f>
        <v>1596.6514930600529</v>
      </c>
      <c r="N668">
        <f>IF(ISBLANK(Games!E668), Calc!G668, G668+L668)</f>
        <v>1513.6155661274754</v>
      </c>
      <c r="O668" s="1">
        <f t="shared" si="70"/>
        <v>0.63860090499960931</v>
      </c>
      <c r="P668" s="1">
        <f t="shared" si="71"/>
        <v>0.3613990950003908</v>
      </c>
      <c r="Q668" s="3" t="str">
        <f>Games!N668</f>
        <v/>
      </c>
      <c r="R668" s="1" t="str">
        <f t="shared" si="72"/>
        <v/>
      </c>
      <c r="S668" s="1" t="str">
        <f>IF(ISBLANK(Games!L668), "",IF(Q668=B668, C668, B668))</f>
        <v/>
      </c>
      <c r="T668" s="1" t="str">
        <f t="shared" si="73"/>
        <v>LAD</v>
      </c>
      <c r="U668" s="1" t="str">
        <f t="shared" si="74"/>
        <v>CIN</v>
      </c>
      <c r="V668" s="1">
        <f t="shared" si="75"/>
        <v>1596.6514930600529</v>
      </c>
      <c r="W668" s="1">
        <f t="shared" si="76"/>
        <v>1513.6155661274754</v>
      </c>
    </row>
    <row r="669" spans="1:23" x14ac:dyDescent="0.45">
      <c r="A669" t="str">
        <f>Schedule!A669</f>
        <v>2024-05-17</v>
      </c>
      <c r="B669" t="str">
        <f>Schedule!B669</f>
        <v>CHC</v>
      </c>
      <c r="C669" t="str">
        <f>Schedule!C669</f>
        <v>PIT</v>
      </c>
      <c r="D669">
        <f>Schedule!D669</f>
        <v>1514.0316812078199</v>
      </c>
      <c r="E669">
        <f>Schedule!E669</f>
        <v>1468.3919248330999</v>
      </c>
      <c r="F669" cm="1">
        <f t="array" ref="F669">_xlfn.XLOOKUP(B669, $T$1:$T668, $V$1:$V668, D669, 0, -1)</f>
        <v>1529.9566441509314</v>
      </c>
      <c r="G669" cm="1">
        <f t="array" ref="G669">_xlfn.XLOOKUP(C669, $U$1:$U668, $W$1:$W668, E669, 0, -1)</f>
        <v>1490.342604018655</v>
      </c>
      <c r="H669">
        <f>Schedule!F669</f>
        <v>4.4585987261146598E-2</v>
      </c>
      <c r="I669" t="str">
        <f>IF(ISBLANK(Games!D669), "", Games!D669)</f>
        <v/>
      </c>
      <c r="J669" t="str">
        <f>IF(ISBLANK(Games!E669), "", Games!E669)</f>
        <v/>
      </c>
      <c r="K669" t="str">
        <f>IF(ISBLANK(Games!D669), "",VLOOKUP(I669, 'Pitchers Pre-Season'!$B$2:$X$790, 23, FALSE))</f>
        <v/>
      </c>
      <c r="L669" t="str">
        <f>IF(ISBLANK(Games!E669), "",VLOOKUP(J669, 'Pitchers Pre-Season'!$B$2:$X$790, 23, FALSE))</f>
        <v/>
      </c>
      <c r="M669">
        <f>IF(ISBLANK(Games!D669), Calc!F669, F669+K669)</f>
        <v>1529.9566441509314</v>
      </c>
      <c r="N669">
        <f>IF(ISBLANK(Games!E669), Calc!G669, G669+L669)</f>
        <v>1490.342604018655</v>
      </c>
      <c r="O669" s="1">
        <f t="shared" si="70"/>
        <v>0.57905641457076307</v>
      </c>
      <c r="P669" s="1">
        <f t="shared" si="71"/>
        <v>0.42094358542923704</v>
      </c>
      <c r="Q669" s="3" t="str">
        <f>Games!N669</f>
        <v/>
      </c>
      <c r="R669" s="1" t="str">
        <f t="shared" si="72"/>
        <v/>
      </c>
      <c r="S669" s="1" t="str">
        <f>IF(ISBLANK(Games!L669), "",IF(Q669=B669, C669, B669))</f>
        <v/>
      </c>
      <c r="T669" s="1" t="str">
        <f t="shared" si="73"/>
        <v>CHC</v>
      </c>
      <c r="U669" s="1" t="str">
        <f t="shared" si="74"/>
        <v>PIT</v>
      </c>
      <c r="V669" s="1">
        <f t="shared" si="75"/>
        <v>1529.9566441509314</v>
      </c>
      <c r="W669" s="1">
        <f t="shared" si="76"/>
        <v>1490.342604018655</v>
      </c>
    </row>
    <row r="670" spans="1:23" x14ac:dyDescent="0.45">
      <c r="A670" t="str">
        <f>Schedule!A670</f>
        <v>2024-05-17</v>
      </c>
      <c r="B670" t="str">
        <f>Schedule!B670</f>
        <v>PHI</v>
      </c>
      <c r="C670" t="str">
        <f>Schedule!C670</f>
        <v>WAS</v>
      </c>
      <c r="D670">
        <f>Schedule!D670</f>
        <v>1537.03223861109</v>
      </c>
      <c r="E670">
        <f>Schedule!E670</f>
        <v>1422.7330514932301</v>
      </c>
      <c r="F670" cm="1">
        <f t="array" ref="F670">_xlfn.XLOOKUP(B670, $T$1:$T669, $V$1:$V669, D670, 0, -1)</f>
        <v>1516.0751994709906</v>
      </c>
      <c r="G670" cm="1">
        <f t="array" ref="G670">_xlfn.XLOOKUP(C670, $U$1:$U669, $W$1:$W669, E670, 0, -1)</f>
        <v>1420.7057667976087</v>
      </c>
      <c r="H670">
        <f>Schedule!F670</f>
        <v>8.4745762711864403E-2</v>
      </c>
      <c r="I670" t="str">
        <f>IF(ISBLANK(Games!D670), "", Games!D670)</f>
        <v/>
      </c>
      <c r="J670" t="str">
        <f>IF(ISBLANK(Games!E670), "", Games!E670)</f>
        <v/>
      </c>
      <c r="K670" t="str">
        <f>IF(ISBLANK(Games!D670), "",VLOOKUP(I670, 'Pitchers Pre-Season'!$B$2:$X$790, 23, FALSE))</f>
        <v/>
      </c>
      <c r="L670" t="str">
        <f>IF(ISBLANK(Games!E670), "",VLOOKUP(J670, 'Pitchers Pre-Season'!$B$2:$X$790, 23, FALSE))</f>
        <v/>
      </c>
      <c r="M670">
        <f>IF(ISBLANK(Games!D670), Calc!F670, F670+K670)</f>
        <v>1516.0751994709906</v>
      </c>
      <c r="N670">
        <f>IF(ISBLANK(Games!E670), Calc!G670, G670+L670)</f>
        <v>1420.7057667976087</v>
      </c>
      <c r="O670" s="1">
        <f t="shared" si="70"/>
        <v>0.67627424867850139</v>
      </c>
      <c r="P670" s="1">
        <f t="shared" si="71"/>
        <v>0.32372575132149856</v>
      </c>
      <c r="Q670" s="3" t="str">
        <f>Games!N670</f>
        <v/>
      </c>
      <c r="R670" s="1" t="str">
        <f t="shared" si="72"/>
        <v/>
      </c>
      <c r="S670" s="1" t="str">
        <f>IF(ISBLANK(Games!L670), "",IF(Q670=B670, C670, B670))</f>
        <v/>
      </c>
      <c r="T670" s="1" t="str">
        <f t="shared" si="73"/>
        <v>PHI</v>
      </c>
      <c r="U670" s="1" t="str">
        <f t="shared" si="74"/>
        <v>WAS</v>
      </c>
      <c r="V670" s="1">
        <f t="shared" si="75"/>
        <v>1516.0751994709906</v>
      </c>
      <c r="W670" s="1">
        <f t="shared" si="76"/>
        <v>1420.7057667976087</v>
      </c>
    </row>
    <row r="671" spans="1:23" x14ac:dyDescent="0.45">
      <c r="A671" t="str">
        <f>Schedule!A671</f>
        <v>2024-05-17</v>
      </c>
      <c r="B671" t="str">
        <f>Schedule!B671</f>
        <v>BAL</v>
      </c>
      <c r="C671" t="str">
        <f>Schedule!C671</f>
        <v>SEA</v>
      </c>
      <c r="D671">
        <f>Schedule!D671</f>
        <v>1535.1075395159701</v>
      </c>
      <c r="E671">
        <f>Schedule!E671</f>
        <v>1526.2027098211199</v>
      </c>
      <c r="F671" cm="1">
        <f t="array" ref="F671">_xlfn.XLOOKUP(B671, $T$1:$T670, $V$1:$V670, D671, 0, -1)</f>
        <v>1527.1786991040578</v>
      </c>
      <c r="G671" cm="1">
        <f t="array" ref="G671">_xlfn.XLOOKUP(C671, $U$1:$U670, $W$1:$W670, E671, 0, -1)</f>
        <v>1521.2700100017432</v>
      </c>
      <c r="H671">
        <f>Schedule!F671</f>
        <v>2.1739130434782698E-2</v>
      </c>
      <c r="I671" t="str">
        <f>IF(ISBLANK(Games!D671), "", Games!D671)</f>
        <v/>
      </c>
      <c r="J671" t="str">
        <f>IF(ISBLANK(Games!E671), "", Games!E671)</f>
        <v/>
      </c>
      <c r="K671" t="str">
        <f>IF(ISBLANK(Games!D671), "",VLOOKUP(I671, 'Pitchers Pre-Season'!$B$2:$X$790, 23, FALSE))</f>
        <v/>
      </c>
      <c r="L671" t="str">
        <f>IF(ISBLANK(Games!E671), "",VLOOKUP(J671, 'Pitchers Pre-Season'!$B$2:$X$790, 23, FALSE))</f>
        <v/>
      </c>
      <c r="M671">
        <f>IF(ISBLANK(Games!D671), Calc!F671, F671+K671)</f>
        <v>1527.1786991040578</v>
      </c>
      <c r="N671">
        <f>IF(ISBLANK(Games!E671), Calc!G671, G671+L671)</f>
        <v>1521.2700100017432</v>
      </c>
      <c r="O671" s="1">
        <f t="shared" si="70"/>
        <v>0.51937203268236098</v>
      </c>
      <c r="P671" s="1">
        <f t="shared" si="71"/>
        <v>0.4806279673176389</v>
      </c>
      <c r="Q671" s="3" t="str">
        <f>Games!N671</f>
        <v/>
      </c>
      <c r="R671" s="1" t="str">
        <f t="shared" si="72"/>
        <v/>
      </c>
      <c r="S671" s="1" t="str">
        <f>IF(ISBLANK(Games!L671), "",IF(Q671=B671, C671, B671))</f>
        <v/>
      </c>
      <c r="T671" s="1" t="str">
        <f t="shared" si="73"/>
        <v>BAL</v>
      </c>
      <c r="U671" s="1" t="str">
        <f t="shared" si="74"/>
        <v>SEA</v>
      </c>
      <c r="V671" s="1">
        <f t="shared" si="75"/>
        <v>1527.1786991040578</v>
      </c>
      <c r="W671" s="1">
        <f t="shared" si="76"/>
        <v>1521.2700100017432</v>
      </c>
    </row>
    <row r="672" spans="1:23" x14ac:dyDescent="0.45">
      <c r="A672" t="str">
        <f>Schedule!A672</f>
        <v>2024-05-17</v>
      </c>
      <c r="B672" t="str">
        <f>Schedule!B672</f>
        <v>NYY</v>
      </c>
      <c r="C672" t="str">
        <f>Schedule!C672</f>
        <v>CHW</v>
      </c>
      <c r="D672">
        <f>Schedule!D672</f>
        <v>1539.4562396036399</v>
      </c>
      <c r="E672">
        <f>Schedule!E672</f>
        <v>1433.33420073452</v>
      </c>
      <c r="F672" cm="1">
        <f t="array" ref="F672">_xlfn.XLOOKUP(B672, $T$1:$T671, $V$1:$V671, D672, 0, -1)</f>
        <v>1533.7203518335739</v>
      </c>
      <c r="G672" cm="1">
        <f t="array" ref="G672">_xlfn.XLOOKUP(C672, $U$1:$U671, $W$1:$W671, E672, 0, -1)</f>
        <v>1425.4820043556863</v>
      </c>
      <c r="H672">
        <f>Schedule!F672</f>
        <v>9.3922651933701695E-2</v>
      </c>
      <c r="I672" t="str">
        <f>IF(ISBLANK(Games!D672), "", Games!D672)</f>
        <v/>
      </c>
      <c r="J672" t="str">
        <f>IF(ISBLANK(Games!E672), "", Games!E672)</f>
        <v/>
      </c>
      <c r="K672" t="str">
        <f>IF(ISBLANK(Games!D672), "",VLOOKUP(I672, 'Pitchers Pre-Season'!$B$2:$X$790, 23, FALSE))</f>
        <v/>
      </c>
      <c r="L672" t="str">
        <f>IF(ISBLANK(Games!E672), "",VLOOKUP(J672, 'Pitchers Pre-Season'!$B$2:$X$790, 23, FALSE))</f>
        <v/>
      </c>
      <c r="M672">
        <f>IF(ISBLANK(Games!D672), Calc!F672, F672+K672)</f>
        <v>1533.7203518335739</v>
      </c>
      <c r="N672">
        <f>IF(ISBLANK(Games!E672), Calc!G672, G672+L672)</f>
        <v>1425.4820043556863</v>
      </c>
      <c r="O672" s="1">
        <f t="shared" si="70"/>
        <v>0.69787777877441892</v>
      </c>
      <c r="P672" s="1">
        <f t="shared" si="71"/>
        <v>0.30212222122558108</v>
      </c>
      <c r="Q672" s="3" t="str">
        <f>Games!N672</f>
        <v/>
      </c>
      <c r="R672" s="1" t="str">
        <f t="shared" si="72"/>
        <v/>
      </c>
      <c r="S672" s="1" t="str">
        <f>IF(ISBLANK(Games!L672), "",IF(Q672=B672, C672, B672))</f>
        <v/>
      </c>
      <c r="T672" s="1" t="str">
        <f t="shared" si="73"/>
        <v>NYY</v>
      </c>
      <c r="U672" s="1" t="str">
        <f t="shared" si="74"/>
        <v>CHW</v>
      </c>
      <c r="V672" s="1">
        <f t="shared" si="75"/>
        <v>1533.7203518335739</v>
      </c>
      <c r="W672" s="1">
        <f t="shared" si="76"/>
        <v>1425.4820043556863</v>
      </c>
    </row>
    <row r="673" spans="1:23" x14ac:dyDescent="0.45">
      <c r="A673" t="str">
        <f>Schedule!A673</f>
        <v>2024-05-17</v>
      </c>
      <c r="B673" t="str">
        <f>Schedule!B673</f>
        <v>TOR</v>
      </c>
      <c r="C673" t="str">
        <f>Schedule!C673</f>
        <v>TBR</v>
      </c>
      <c r="D673">
        <f>Schedule!D673</f>
        <v>1536.86484917293</v>
      </c>
      <c r="E673">
        <f>Schedule!E673</f>
        <v>1537.2568075547799</v>
      </c>
      <c r="F673" cm="1">
        <f t="array" ref="F673">_xlfn.XLOOKUP(B673, $T$1:$T672, $V$1:$V672, D673, 0, -1)</f>
        <v>1536.86484917293</v>
      </c>
      <c r="G673" cm="1">
        <f t="array" ref="G673">_xlfn.XLOOKUP(C673, $U$1:$U672, $W$1:$W672, E673, 0, -1)</f>
        <v>1532.6622500113572</v>
      </c>
      <c r="H673">
        <f>Schedule!F673</f>
        <v>-5.5248618784530601E-3</v>
      </c>
      <c r="I673" t="str">
        <f>IF(ISBLANK(Games!D673), "", Games!D673)</f>
        <v/>
      </c>
      <c r="J673" t="str">
        <f>IF(ISBLANK(Games!E673), "", Games!E673)</f>
        <v/>
      </c>
      <c r="K673" t="str">
        <f>IF(ISBLANK(Games!D673), "",VLOOKUP(I673, 'Pitchers Pre-Season'!$B$2:$X$790, 23, FALSE))</f>
        <v/>
      </c>
      <c r="L673" t="str">
        <f>IF(ISBLANK(Games!E673), "",VLOOKUP(J673, 'Pitchers Pre-Season'!$B$2:$X$790, 23, FALSE))</f>
        <v/>
      </c>
      <c r="M673">
        <f>IF(ISBLANK(Games!D673), Calc!F673, F673+K673)</f>
        <v>1536.86484917293</v>
      </c>
      <c r="N673">
        <f>IF(ISBLANK(Games!E673), Calc!G673, G673+L673)</f>
        <v>1532.6622500113572</v>
      </c>
      <c r="O673" s="1">
        <f t="shared" si="70"/>
        <v>0.50328530047002695</v>
      </c>
      <c r="P673" s="1">
        <f t="shared" si="71"/>
        <v>0.49671469952997299</v>
      </c>
      <c r="Q673" s="3" t="str">
        <f>Games!N673</f>
        <v/>
      </c>
      <c r="R673" s="1" t="str">
        <f t="shared" si="72"/>
        <v/>
      </c>
      <c r="S673" s="1" t="str">
        <f>IF(ISBLANK(Games!L673), "",IF(Q673=B673, C673, B673))</f>
        <v/>
      </c>
      <c r="T673" s="1" t="str">
        <f t="shared" si="73"/>
        <v>TOR</v>
      </c>
      <c r="U673" s="1" t="str">
        <f t="shared" si="74"/>
        <v>TBR</v>
      </c>
      <c r="V673" s="1">
        <f t="shared" si="75"/>
        <v>1536.86484917293</v>
      </c>
      <c r="W673" s="1">
        <f t="shared" si="76"/>
        <v>1532.6622500113572</v>
      </c>
    </row>
    <row r="674" spans="1:23" x14ac:dyDescent="0.45">
      <c r="A674" t="str">
        <f>Schedule!A674</f>
        <v>2024-05-17</v>
      </c>
      <c r="B674" t="str">
        <f>Schedule!B674</f>
        <v>CLE</v>
      </c>
      <c r="C674" t="str">
        <f>Schedule!C674</f>
        <v>MIN</v>
      </c>
      <c r="D674">
        <f>Schedule!D674</f>
        <v>1503.8938502056101</v>
      </c>
      <c r="E674">
        <f>Schedule!E674</f>
        <v>1535.44519643647</v>
      </c>
      <c r="F674" cm="1">
        <f t="array" ref="F674">_xlfn.XLOOKUP(B674, $T$1:$T673, $V$1:$V673, D674, 0, -1)</f>
        <v>1503.8938502056101</v>
      </c>
      <c r="G674" cm="1">
        <f t="array" ref="G674">_xlfn.XLOOKUP(C674, $U$1:$U673, $W$1:$W673, E674, 0, -1)</f>
        <v>1539.5424706464416</v>
      </c>
      <c r="H674">
        <f>Schedule!F674</f>
        <v>4.7619047619047603E-2</v>
      </c>
      <c r="I674" t="str">
        <f>IF(ISBLANK(Games!D674), "", Games!D674)</f>
        <v/>
      </c>
      <c r="J674" t="str">
        <f>IF(ISBLANK(Games!E674), "", Games!E674)</f>
        <v/>
      </c>
      <c r="K674" t="str">
        <f>IF(ISBLANK(Games!D674), "",VLOOKUP(I674, 'Pitchers Pre-Season'!$B$2:$X$790, 23, FALSE))</f>
        <v/>
      </c>
      <c r="L674" t="str">
        <f>IF(ISBLANK(Games!E674), "",VLOOKUP(J674, 'Pitchers Pre-Season'!$B$2:$X$790, 23, FALSE))</f>
        <v/>
      </c>
      <c r="M674">
        <f>IF(ISBLANK(Games!D674), Calc!F674, F674+K674)</f>
        <v>1503.8938502056101</v>
      </c>
      <c r="N674">
        <f>IF(ISBLANK(Games!E674), Calc!G674, G674+L674)</f>
        <v>1539.5424706464416</v>
      </c>
      <c r="O674" s="1">
        <f t="shared" si="70"/>
        <v>0.47268631392164256</v>
      </c>
      <c r="P674" s="1">
        <f t="shared" si="71"/>
        <v>0.52731368607835749</v>
      </c>
      <c r="Q674" s="3" t="str">
        <f>Games!N674</f>
        <v/>
      </c>
      <c r="R674" s="1" t="str">
        <f t="shared" si="72"/>
        <v/>
      </c>
      <c r="S674" s="1" t="str">
        <f>IF(ISBLANK(Games!L674), "",IF(Q674=B674, C674, B674))</f>
        <v/>
      </c>
      <c r="T674" s="1" t="str">
        <f t="shared" si="73"/>
        <v>CLE</v>
      </c>
      <c r="U674" s="1" t="str">
        <f t="shared" si="74"/>
        <v>MIN</v>
      </c>
      <c r="V674" s="1">
        <f t="shared" si="75"/>
        <v>1503.8938502056101</v>
      </c>
      <c r="W674" s="1">
        <f t="shared" si="76"/>
        <v>1539.5424706464416</v>
      </c>
    </row>
    <row r="675" spans="1:23" x14ac:dyDescent="0.45">
      <c r="A675" t="str">
        <f>Schedule!A675</f>
        <v>2024-05-17</v>
      </c>
      <c r="B675" t="str">
        <f>Schedule!B675</f>
        <v>MIA</v>
      </c>
      <c r="C675" t="str">
        <f>Schedule!C675</f>
        <v>NYM</v>
      </c>
      <c r="D675">
        <f>Schedule!D675</f>
        <v>1488.4482383178499</v>
      </c>
      <c r="E675">
        <f>Schedule!E675</f>
        <v>1505.1761432511801</v>
      </c>
      <c r="F675" cm="1">
        <f t="array" ref="F675">_xlfn.XLOOKUP(B675, $T$1:$T674, $V$1:$V674, D675, 0, -1)</f>
        <v>1453.0099819148713</v>
      </c>
      <c r="G675" cm="1">
        <f t="array" ref="G675">_xlfn.XLOOKUP(C675, $U$1:$U674, $W$1:$W674, E675, 0, -1)</f>
        <v>1510.288270753422</v>
      </c>
      <c r="H675">
        <f>Schedule!F675</f>
        <v>4.5751633986928102E-2</v>
      </c>
      <c r="I675" t="str">
        <f>IF(ISBLANK(Games!D675), "", Games!D675)</f>
        <v/>
      </c>
      <c r="J675" t="str">
        <f>IF(ISBLANK(Games!E675), "", Games!E675)</f>
        <v/>
      </c>
      <c r="K675" t="str">
        <f>IF(ISBLANK(Games!D675), "",VLOOKUP(I675, 'Pitchers Pre-Season'!$B$2:$X$790, 23, FALSE))</f>
        <v/>
      </c>
      <c r="L675" t="str">
        <f>IF(ISBLANK(Games!E675), "",VLOOKUP(J675, 'Pitchers Pre-Season'!$B$2:$X$790, 23, FALSE))</f>
        <v/>
      </c>
      <c r="M675">
        <f>IF(ISBLANK(Games!D675), Calc!F675, F675+K675)</f>
        <v>1453.0099819148713</v>
      </c>
      <c r="N675">
        <f>IF(ISBLANK(Games!E675), Calc!G675, G675+L675)</f>
        <v>1510.288270753422</v>
      </c>
      <c r="O675" s="1">
        <f t="shared" si="70"/>
        <v>0.44118448849029185</v>
      </c>
      <c r="P675" s="1">
        <f t="shared" si="71"/>
        <v>0.5588155115097081</v>
      </c>
      <c r="Q675" s="3" t="str">
        <f>Games!N675</f>
        <v/>
      </c>
      <c r="R675" s="1" t="str">
        <f t="shared" si="72"/>
        <v/>
      </c>
      <c r="S675" s="1" t="str">
        <f>IF(ISBLANK(Games!L675), "",IF(Q675=B675, C675, B675))</f>
        <v/>
      </c>
      <c r="T675" s="1" t="str">
        <f t="shared" si="73"/>
        <v>MIA</v>
      </c>
      <c r="U675" s="1" t="str">
        <f t="shared" si="74"/>
        <v>NYM</v>
      </c>
      <c r="V675" s="1">
        <f t="shared" si="75"/>
        <v>1453.0099819148713</v>
      </c>
      <c r="W675" s="1">
        <f t="shared" si="76"/>
        <v>1510.288270753422</v>
      </c>
    </row>
    <row r="676" spans="1:23" x14ac:dyDescent="0.45">
      <c r="A676" t="str">
        <f>Schedule!A676</f>
        <v>2024-05-17</v>
      </c>
      <c r="B676" t="str">
        <f>Schedule!B676</f>
        <v>ATL</v>
      </c>
      <c r="C676" t="str">
        <f>Schedule!C676</f>
        <v>SDP</v>
      </c>
      <c r="D676">
        <f>Schedule!D676</f>
        <v>1590.545270505</v>
      </c>
      <c r="E676">
        <f>Schedule!E676</f>
        <v>1513.7838452168801</v>
      </c>
      <c r="F676" cm="1">
        <f t="array" ref="F676">_xlfn.XLOOKUP(B676, $T$1:$T675, $V$1:$V675, D676, 0, -1)</f>
        <v>1593.2508682491175</v>
      </c>
      <c r="G676" cm="1">
        <f t="array" ref="G676">_xlfn.XLOOKUP(C676, $U$1:$U675, $W$1:$W675, E676, 0, -1)</f>
        <v>1514.2912987524817</v>
      </c>
      <c r="H676">
        <f>Schedule!F676</f>
        <v>4.3902439024390297E-2</v>
      </c>
      <c r="I676" t="str">
        <f>IF(ISBLANK(Games!D676), "", Games!D676)</f>
        <v/>
      </c>
      <c r="J676" t="str">
        <f>IF(ISBLANK(Games!E676), "", Games!E676)</f>
        <v/>
      </c>
      <c r="K676" t="str">
        <f>IF(ISBLANK(Games!D676), "",VLOOKUP(I676, 'Pitchers Pre-Season'!$B$2:$X$790, 23, FALSE))</f>
        <v/>
      </c>
      <c r="L676" t="str">
        <f>IF(ISBLANK(Games!E676), "",VLOOKUP(J676, 'Pitchers Pre-Season'!$B$2:$X$790, 23, FALSE))</f>
        <v/>
      </c>
      <c r="M676">
        <f>IF(ISBLANK(Games!D676), Calc!F676, F676+K676)</f>
        <v>1593.2508682491175</v>
      </c>
      <c r="N676">
        <f>IF(ISBLANK(Games!E676), Calc!G676, G676+L676)</f>
        <v>1514.2912987524817</v>
      </c>
      <c r="O676" s="1">
        <f t="shared" si="70"/>
        <v>0.63366644218084511</v>
      </c>
      <c r="P676" s="1">
        <f t="shared" si="71"/>
        <v>0.36633355781915478</v>
      </c>
      <c r="Q676" s="3" t="str">
        <f>Games!N676</f>
        <v/>
      </c>
      <c r="R676" s="1" t="str">
        <f t="shared" si="72"/>
        <v/>
      </c>
      <c r="S676" s="1" t="str">
        <f>IF(ISBLANK(Games!L676), "",IF(Q676=B676, C676, B676))</f>
        <v/>
      </c>
      <c r="T676" s="1" t="str">
        <f t="shared" si="73"/>
        <v>ATL</v>
      </c>
      <c r="U676" s="1" t="str">
        <f t="shared" si="74"/>
        <v>SDP</v>
      </c>
      <c r="V676" s="1">
        <f t="shared" si="75"/>
        <v>1593.2508682491175</v>
      </c>
      <c r="W676" s="1">
        <f t="shared" si="76"/>
        <v>1514.2912987524817</v>
      </c>
    </row>
    <row r="677" spans="1:23" x14ac:dyDescent="0.45">
      <c r="A677" t="str">
        <f>Schedule!A677</f>
        <v>2024-05-17</v>
      </c>
      <c r="B677" t="str">
        <f>Schedule!B677</f>
        <v>KCR</v>
      </c>
      <c r="C677" t="str">
        <f>Schedule!C677</f>
        <v>OAK</v>
      </c>
      <c r="D677">
        <f>Schedule!D677</f>
        <v>1455.5883504191299</v>
      </c>
      <c r="E677">
        <f>Schedule!E677</f>
        <v>1427.1354796158</v>
      </c>
      <c r="F677" cm="1">
        <f t="array" ref="F677">_xlfn.XLOOKUP(B677, $T$1:$T676, $V$1:$V676, D677, 0, -1)</f>
        <v>1459.3647323881944</v>
      </c>
      <c r="G677" cm="1">
        <f t="array" ref="G677">_xlfn.XLOOKUP(C677, $U$1:$U676, $W$1:$W676, E677, 0, -1)</f>
        <v>1422.9458950386379</v>
      </c>
      <c r="H677">
        <f>Schedule!F677</f>
        <v>0.19008264462809901</v>
      </c>
      <c r="I677" t="str">
        <f>IF(ISBLANK(Games!D677), "", Games!D677)</f>
        <v/>
      </c>
      <c r="J677" t="str">
        <f>IF(ISBLANK(Games!E677), "", Games!E677)</f>
        <v/>
      </c>
      <c r="K677" t="str">
        <f>IF(ISBLANK(Games!D677), "",VLOOKUP(I677, 'Pitchers Pre-Season'!$B$2:$X$790, 23, FALSE))</f>
        <v/>
      </c>
      <c r="L677" t="str">
        <f>IF(ISBLANK(Games!E677), "",VLOOKUP(J677, 'Pitchers Pre-Season'!$B$2:$X$790, 23, FALSE))</f>
        <v/>
      </c>
      <c r="M677">
        <f>IF(ISBLANK(Games!D677), Calc!F677, F677+K677)</f>
        <v>1459.3647323881944</v>
      </c>
      <c r="N677">
        <f>IF(ISBLANK(Games!E677), Calc!G677, G677+L677)</f>
        <v>1422.9458950386379</v>
      </c>
      <c r="O677" s="1">
        <f t="shared" si="70"/>
        <v>0.64726112517138645</v>
      </c>
      <c r="P677" s="1">
        <f t="shared" si="71"/>
        <v>0.35273887482861344</v>
      </c>
      <c r="Q677" s="3" t="str">
        <f>Games!N677</f>
        <v/>
      </c>
      <c r="R677" s="1" t="str">
        <f t="shared" si="72"/>
        <v/>
      </c>
      <c r="S677" s="1" t="str">
        <f>IF(ISBLANK(Games!L677), "",IF(Q677=B677, C677, B677))</f>
        <v/>
      </c>
      <c r="T677" s="1" t="str">
        <f t="shared" si="73"/>
        <v>KCR</v>
      </c>
      <c r="U677" s="1" t="str">
        <f t="shared" si="74"/>
        <v>OAK</v>
      </c>
      <c r="V677" s="1">
        <f t="shared" si="75"/>
        <v>1459.3647323881944</v>
      </c>
      <c r="W677" s="1">
        <f t="shared" si="76"/>
        <v>1422.9458950386379</v>
      </c>
    </row>
    <row r="678" spans="1:23" x14ac:dyDescent="0.45">
      <c r="A678" t="str">
        <f>Schedule!A678</f>
        <v>2024-05-17</v>
      </c>
      <c r="B678" t="str">
        <f>Schedule!B678</f>
        <v>TEX</v>
      </c>
      <c r="C678" t="str">
        <f>Schedule!C678</f>
        <v>LAA</v>
      </c>
      <c r="D678">
        <f>Schedule!D678</f>
        <v>1527.6277566730801</v>
      </c>
      <c r="E678">
        <f>Schedule!E678</f>
        <v>1474.3085107648601</v>
      </c>
      <c r="F678" cm="1">
        <f t="array" ref="F678">_xlfn.XLOOKUP(B678, $T$1:$T677, $V$1:$V677, D678, 0, -1)</f>
        <v>1535.7428778604465</v>
      </c>
      <c r="G678" cm="1">
        <f t="array" ref="G678">_xlfn.XLOOKUP(C678, $U$1:$U677, $W$1:$W677, E678, 0, -1)</f>
        <v>1486.8682858001625</v>
      </c>
      <c r="H678">
        <f>Schedule!F678</f>
        <v>6.3291139240506306E-2</v>
      </c>
      <c r="I678" t="str">
        <f>IF(ISBLANK(Games!D678), "", Games!D678)</f>
        <v/>
      </c>
      <c r="J678" t="str">
        <f>IF(ISBLANK(Games!E678), "", Games!E678)</f>
        <v/>
      </c>
      <c r="K678" t="str">
        <f>IF(ISBLANK(Games!D678), "",VLOOKUP(I678, 'Pitchers Pre-Season'!$B$2:$X$790, 23, FALSE))</f>
        <v/>
      </c>
      <c r="L678" t="str">
        <f>IF(ISBLANK(Games!E678), "",VLOOKUP(J678, 'Pitchers Pre-Season'!$B$2:$X$790, 23, FALSE))</f>
        <v/>
      </c>
      <c r="M678">
        <f>IF(ISBLANK(Games!D678), Calc!F678, F678+K678)</f>
        <v>1535.7428778604465</v>
      </c>
      <c r="N678">
        <f>IF(ISBLANK(Games!E678), Calc!G678, G678+L678)</f>
        <v>1486.8682858001625</v>
      </c>
      <c r="O678" s="1">
        <f t="shared" si="70"/>
        <v>0.60152145041159044</v>
      </c>
      <c r="P678" s="1">
        <f t="shared" si="71"/>
        <v>0.3984785495884095</v>
      </c>
      <c r="Q678" s="3" t="str">
        <f>Games!N678</f>
        <v/>
      </c>
      <c r="R678" s="1" t="str">
        <f t="shared" si="72"/>
        <v/>
      </c>
      <c r="S678" s="1" t="str">
        <f>IF(ISBLANK(Games!L678), "",IF(Q678=B678, C678, B678))</f>
        <v/>
      </c>
      <c r="T678" s="1" t="str">
        <f t="shared" si="73"/>
        <v>TEX</v>
      </c>
      <c r="U678" s="1" t="str">
        <f t="shared" si="74"/>
        <v>LAA</v>
      </c>
      <c r="V678" s="1">
        <f t="shared" si="75"/>
        <v>1535.7428778604465</v>
      </c>
      <c r="W678" s="1">
        <f t="shared" si="76"/>
        <v>1486.8682858001625</v>
      </c>
    </row>
    <row r="679" spans="1:23" x14ac:dyDescent="0.45">
      <c r="A679" t="str">
        <f>Schedule!A679</f>
        <v>2024-05-17</v>
      </c>
      <c r="B679" t="str">
        <f>Schedule!B679</f>
        <v>HOU</v>
      </c>
      <c r="C679" t="str">
        <f>Schedule!C679</f>
        <v>MIL</v>
      </c>
      <c r="D679">
        <f>Schedule!D679</f>
        <v>1559.22207084247</v>
      </c>
      <c r="E679">
        <f>Schedule!E679</f>
        <v>1511.74507850229</v>
      </c>
      <c r="F679" cm="1">
        <f t="array" ref="F679">_xlfn.XLOOKUP(B679, $T$1:$T678, $V$1:$V678, D679, 0, -1)</f>
        <v>1535.1961987191132</v>
      </c>
      <c r="G679" cm="1">
        <f t="array" ref="G679">_xlfn.XLOOKUP(C679, $U$1:$U678, $W$1:$W678, E679, 0, -1)</f>
        <v>1527.5334034496079</v>
      </c>
      <c r="H679">
        <f>Schedule!F679</f>
        <v>-4.08163265306122E-2</v>
      </c>
      <c r="I679" t="str">
        <f>IF(ISBLANK(Games!D679), "", Games!D679)</f>
        <v/>
      </c>
      <c r="J679" t="str">
        <f>IF(ISBLANK(Games!E679), "", Games!E679)</f>
        <v/>
      </c>
      <c r="K679" t="str">
        <f>IF(ISBLANK(Games!D679), "",VLOOKUP(I679, 'Pitchers Pre-Season'!$B$2:$X$790, 23, FALSE))</f>
        <v/>
      </c>
      <c r="L679" t="str">
        <f>IF(ISBLANK(Games!E679), "",VLOOKUP(J679, 'Pitchers Pre-Season'!$B$2:$X$790, 23, FALSE))</f>
        <v/>
      </c>
      <c r="M679">
        <f>IF(ISBLANK(Games!D679), Calc!F679, F679+K679)</f>
        <v>1535.1961987191132</v>
      </c>
      <c r="N679">
        <f>IF(ISBLANK(Games!E679), Calc!G679, G679+L679)</f>
        <v>1527.5334034496079</v>
      </c>
      <c r="O679" s="1">
        <f t="shared" si="70"/>
        <v>0.49061769784905934</v>
      </c>
      <c r="P679" s="1">
        <f t="shared" si="71"/>
        <v>0.50938230215094071</v>
      </c>
      <c r="Q679" s="3" t="str">
        <f>Games!N679</f>
        <v/>
      </c>
      <c r="R679" s="1" t="str">
        <f t="shared" si="72"/>
        <v/>
      </c>
      <c r="S679" s="1" t="str">
        <f>IF(ISBLANK(Games!L679), "",IF(Q679=B679, C679, B679))</f>
        <v/>
      </c>
      <c r="T679" s="1" t="str">
        <f t="shared" si="73"/>
        <v>HOU</v>
      </c>
      <c r="U679" s="1" t="str">
        <f t="shared" si="74"/>
        <v>MIL</v>
      </c>
      <c r="V679" s="1">
        <f t="shared" si="75"/>
        <v>1535.1961987191132</v>
      </c>
      <c r="W679" s="1">
        <f t="shared" si="76"/>
        <v>1527.5334034496079</v>
      </c>
    </row>
    <row r="680" spans="1:23" x14ac:dyDescent="0.45">
      <c r="A680" t="str">
        <f>Schedule!A680</f>
        <v>2024-05-17</v>
      </c>
      <c r="B680" t="str">
        <f>Schedule!B680</f>
        <v>STL</v>
      </c>
      <c r="C680" t="str">
        <f>Schedule!C680</f>
        <v>BOS</v>
      </c>
      <c r="D680">
        <f>Schedule!D680</f>
        <v>1506.4629567151301</v>
      </c>
      <c r="E680">
        <f>Schedule!E680</f>
        <v>1500.26839934439</v>
      </c>
      <c r="F680" cm="1">
        <f t="array" ref="F680">_xlfn.XLOOKUP(B680, $T$1:$T679, $V$1:$V679, D680, 0, -1)</f>
        <v>1510.540426333587</v>
      </c>
      <c r="G680" cm="1">
        <f t="array" ref="G680">_xlfn.XLOOKUP(C680, $U$1:$U679, $W$1:$W679, E680, 0, -1)</f>
        <v>1518.233689676287</v>
      </c>
      <c r="H680">
        <f>Schedule!F680</f>
        <v>7.3170731707316999E-2</v>
      </c>
      <c r="I680" t="str">
        <f>IF(ISBLANK(Games!D680), "", Games!D680)</f>
        <v/>
      </c>
      <c r="J680" t="str">
        <f>IF(ISBLANK(Games!E680), "", Games!E680)</f>
        <v/>
      </c>
      <c r="K680" t="str">
        <f>IF(ISBLANK(Games!D680), "",VLOOKUP(I680, 'Pitchers Pre-Season'!$B$2:$X$790, 23, FALSE))</f>
        <v/>
      </c>
      <c r="L680" t="str">
        <f>IF(ISBLANK(Games!E680), "",VLOOKUP(J680, 'Pitchers Pre-Season'!$B$2:$X$790, 23, FALSE))</f>
        <v/>
      </c>
      <c r="M680">
        <f>IF(ISBLANK(Games!D680), Calc!F680, F680+K680)</f>
        <v>1510.540426333587</v>
      </c>
      <c r="N680">
        <f>IF(ISBLANK(Games!E680), Calc!G680, G680+L680)</f>
        <v>1518.233689676287</v>
      </c>
      <c r="O680" s="1">
        <f t="shared" si="70"/>
        <v>0.52551567906407815</v>
      </c>
      <c r="P680" s="1">
        <f t="shared" si="71"/>
        <v>0.47448432093592191</v>
      </c>
      <c r="Q680" s="3" t="str">
        <f>Games!N680</f>
        <v/>
      </c>
      <c r="R680" s="1" t="str">
        <f t="shared" si="72"/>
        <v/>
      </c>
      <c r="S680" s="1" t="str">
        <f>IF(ISBLANK(Games!L680), "",IF(Q680=B680, C680, B680))</f>
        <v/>
      </c>
      <c r="T680" s="1" t="str">
        <f t="shared" si="73"/>
        <v>STL</v>
      </c>
      <c r="U680" s="1" t="str">
        <f t="shared" si="74"/>
        <v>BOS</v>
      </c>
      <c r="V680" s="1">
        <f t="shared" si="75"/>
        <v>1510.540426333587</v>
      </c>
      <c r="W680" s="1">
        <f t="shared" si="76"/>
        <v>1518.233689676287</v>
      </c>
    </row>
    <row r="681" spans="1:23" x14ac:dyDescent="0.45">
      <c r="A681" t="str">
        <f>Schedule!A681</f>
        <v>2024-05-17</v>
      </c>
      <c r="B681" t="str">
        <f>Schedule!B681</f>
        <v>ARI</v>
      </c>
      <c r="C681" t="str">
        <f>Schedule!C681</f>
        <v>DET</v>
      </c>
      <c r="D681">
        <f>Schedule!D681</f>
        <v>1517.8440011816001</v>
      </c>
      <c r="E681">
        <f>Schedule!E681</f>
        <v>1477.56939209144</v>
      </c>
      <c r="F681" cm="1">
        <f t="array" ref="F681">_xlfn.XLOOKUP(B681, $T$1:$T680, $V$1:$V680, D681, 0, -1)</f>
        <v>1516.9891876380354</v>
      </c>
      <c r="G681" cm="1">
        <f t="array" ref="G681">_xlfn.XLOOKUP(C681, $U$1:$U680, $W$1:$W680, E681, 0, -1)</f>
        <v>1495.7868779460348</v>
      </c>
      <c r="H681">
        <f>Schedule!F681</f>
        <v>5.0632911392405201E-2</v>
      </c>
      <c r="I681" t="str">
        <f>IF(ISBLANK(Games!D681), "", Games!D681)</f>
        <v/>
      </c>
      <c r="J681" t="str">
        <f>IF(ISBLANK(Games!E681), "", Games!E681)</f>
        <v/>
      </c>
      <c r="K681" t="str">
        <f>IF(ISBLANK(Games!D681), "",VLOOKUP(I681, 'Pitchers Pre-Season'!$B$2:$X$790, 23, FALSE))</f>
        <v/>
      </c>
      <c r="L681" t="str">
        <f>IF(ISBLANK(Games!E681), "",VLOOKUP(J681, 'Pitchers Pre-Season'!$B$2:$X$790, 23, FALSE))</f>
        <v/>
      </c>
      <c r="M681">
        <f>IF(ISBLANK(Games!D681), Calc!F681, F681+K681)</f>
        <v>1516.9891876380354</v>
      </c>
      <c r="N681">
        <f>IF(ISBLANK(Games!E681), Calc!G681, G681+L681)</f>
        <v>1495.7868779460348</v>
      </c>
      <c r="O681" s="1">
        <f t="shared" si="70"/>
        <v>0.55579121144730126</v>
      </c>
      <c r="P681" s="1">
        <f t="shared" si="71"/>
        <v>0.44420878855269863</v>
      </c>
      <c r="Q681" s="3" t="str">
        <f>Games!N681</f>
        <v/>
      </c>
      <c r="R681" s="1" t="str">
        <f t="shared" si="72"/>
        <v/>
      </c>
      <c r="S681" s="1" t="str">
        <f>IF(ISBLANK(Games!L681), "",IF(Q681=B681, C681, B681))</f>
        <v/>
      </c>
      <c r="T681" s="1" t="str">
        <f t="shared" si="73"/>
        <v>ARI</v>
      </c>
      <c r="U681" s="1" t="str">
        <f t="shared" si="74"/>
        <v>DET</v>
      </c>
      <c r="V681" s="1">
        <f t="shared" si="75"/>
        <v>1516.9891876380354</v>
      </c>
      <c r="W681" s="1">
        <f t="shared" si="76"/>
        <v>1495.7868779460348</v>
      </c>
    </row>
    <row r="682" spans="1:23" x14ac:dyDescent="0.45">
      <c r="A682" t="str">
        <f>Schedule!A682</f>
        <v>2024-05-17</v>
      </c>
      <c r="B682" t="str">
        <f>Schedule!B682</f>
        <v>LAD</v>
      </c>
      <c r="C682" t="str">
        <f>Schedule!C682</f>
        <v>CIN</v>
      </c>
      <c r="D682">
        <f>Schedule!D682</f>
        <v>1588.6730971234199</v>
      </c>
      <c r="E682">
        <f>Schedule!E682</f>
        <v>1496.2510574284499</v>
      </c>
      <c r="F682" cm="1">
        <f t="array" ref="F682">_xlfn.XLOOKUP(B682, $T$1:$T681, $V$1:$V681, D682, 0, -1)</f>
        <v>1596.6514930600529</v>
      </c>
      <c r="G682" cm="1">
        <f t="array" ref="G682">_xlfn.XLOOKUP(C682, $U$1:$U681, $W$1:$W681, E682, 0, -1)</f>
        <v>1513.6155661274754</v>
      </c>
      <c r="H682">
        <f>Schedule!F682</f>
        <v>4.2654028436019002E-2</v>
      </c>
      <c r="I682" t="str">
        <f>IF(ISBLANK(Games!D682), "", Games!D682)</f>
        <v/>
      </c>
      <c r="J682" t="str">
        <f>IF(ISBLANK(Games!E682), "", Games!E682)</f>
        <v/>
      </c>
      <c r="K682" t="str">
        <f>IF(ISBLANK(Games!D682), "",VLOOKUP(I682, 'Pitchers Pre-Season'!$B$2:$X$790, 23, FALSE))</f>
        <v/>
      </c>
      <c r="L682" t="str">
        <f>IF(ISBLANK(Games!E682), "",VLOOKUP(J682, 'Pitchers Pre-Season'!$B$2:$X$790, 23, FALSE))</f>
        <v/>
      </c>
      <c r="M682">
        <f>IF(ISBLANK(Games!D682), Calc!F682, F682+K682)</f>
        <v>1596.6514930600529</v>
      </c>
      <c r="N682">
        <f>IF(ISBLANK(Games!E682), Calc!G682, G682+L682)</f>
        <v>1513.6155661274754</v>
      </c>
      <c r="O682" s="1">
        <f t="shared" si="70"/>
        <v>0.63860090499960931</v>
      </c>
      <c r="P682" s="1">
        <f t="shared" si="71"/>
        <v>0.3613990950003908</v>
      </c>
      <c r="Q682" s="3" t="str">
        <f>Games!N682</f>
        <v/>
      </c>
      <c r="R682" s="1" t="str">
        <f t="shared" si="72"/>
        <v/>
      </c>
      <c r="S682" s="1" t="str">
        <f>IF(ISBLANK(Games!L682), "",IF(Q682=B682, C682, B682))</f>
        <v/>
      </c>
      <c r="T682" s="1" t="str">
        <f t="shared" si="73"/>
        <v>LAD</v>
      </c>
      <c r="U682" s="1" t="str">
        <f t="shared" si="74"/>
        <v>CIN</v>
      </c>
      <c r="V682" s="1">
        <f t="shared" si="75"/>
        <v>1596.6514930600529</v>
      </c>
      <c r="W682" s="1">
        <f t="shared" si="76"/>
        <v>1513.6155661274754</v>
      </c>
    </row>
    <row r="683" spans="1:23" x14ac:dyDescent="0.45">
      <c r="A683" t="str">
        <f>Schedule!A683</f>
        <v>2024-05-17</v>
      </c>
      <c r="B683" t="str">
        <f>Schedule!B683</f>
        <v>SFG</v>
      </c>
      <c r="C683" t="str">
        <f>Schedule!C683</f>
        <v>COL</v>
      </c>
      <c r="D683">
        <f>Schedule!D683</f>
        <v>1501.1235706124401</v>
      </c>
      <c r="E683">
        <f>Schedule!E683</f>
        <v>1418.47649220432</v>
      </c>
      <c r="F683" cm="1">
        <f t="array" ref="F683">_xlfn.XLOOKUP(B683, $T$1:$T682, $V$1:$V682, D683, 0, -1)</f>
        <v>1506.8907435815931</v>
      </c>
      <c r="G683" cm="1">
        <f t="array" ref="G683">_xlfn.XLOOKUP(C683, $U$1:$U682, $W$1:$W682, E683, 0, -1)</f>
        <v>1405.4006829938121</v>
      </c>
      <c r="H683">
        <f>Schedule!F683</f>
        <v>0.1125</v>
      </c>
      <c r="I683" t="str">
        <f>IF(ISBLANK(Games!D683), "", Games!D683)</f>
        <v/>
      </c>
      <c r="J683" t="str">
        <f>IF(ISBLANK(Games!E683), "", Games!E683)</f>
        <v/>
      </c>
      <c r="K683" t="str">
        <f>IF(ISBLANK(Games!D683), "",VLOOKUP(I683, 'Pitchers Pre-Season'!$B$2:$X$790, 23, FALSE))</f>
        <v/>
      </c>
      <c r="L683" t="str">
        <f>IF(ISBLANK(Games!E683), "",VLOOKUP(J683, 'Pitchers Pre-Season'!$B$2:$X$790, 23, FALSE))</f>
        <v/>
      </c>
      <c r="M683">
        <f>IF(ISBLANK(Games!D683), Calc!F683, F683+K683)</f>
        <v>1506.8907435815931</v>
      </c>
      <c r="N683">
        <f>IF(ISBLANK(Games!E683), Calc!G683, G683+L683)</f>
        <v>1405.4006829938121</v>
      </c>
      <c r="O683" s="1">
        <f t="shared" si="70"/>
        <v>0.69828871131726555</v>
      </c>
      <c r="P683" s="1">
        <f t="shared" si="71"/>
        <v>0.30171128868273445</v>
      </c>
      <c r="Q683" s="3" t="str">
        <f>Games!N683</f>
        <v/>
      </c>
      <c r="R683" s="1" t="str">
        <f t="shared" si="72"/>
        <v/>
      </c>
      <c r="S683" s="1" t="str">
        <f>IF(ISBLANK(Games!L683), "",IF(Q683=B683, C683, B683))</f>
        <v/>
      </c>
      <c r="T683" s="1" t="str">
        <f t="shared" si="73"/>
        <v>SFG</v>
      </c>
      <c r="U683" s="1" t="str">
        <f t="shared" si="74"/>
        <v>COL</v>
      </c>
      <c r="V683" s="1">
        <f t="shared" si="75"/>
        <v>1506.8907435815931</v>
      </c>
      <c r="W683" s="1">
        <f t="shared" si="76"/>
        <v>1405.4006829938121</v>
      </c>
    </row>
    <row r="684" spans="1:23" x14ac:dyDescent="0.45">
      <c r="A684" t="str">
        <f>Schedule!A684</f>
        <v>2024-05-18</v>
      </c>
      <c r="B684" t="str">
        <f>Schedule!B684</f>
        <v>NYY</v>
      </c>
      <c r="C684" t="str">
        <f>Schedule!C684</f>
        <v>CHW</v>
      </c>
      <c r="D684">
        <f>Schedule!D684</f>
        <v>1539.4562396036399</v>
      </c>
      <c r="E684">
        <f>Schedule!E684</f>
        <v>1433.33420073452</v>
      </c>
      <c r="F684" cm="1">
        <f t="array" ref="F684">_xlfn.XLOOKUP(B684, $T$1:$T683, $V$1:$V683, D684, 0, -1)</f>
        <v>1533.7203518335739</v>
      </c>
      <c r="G684" cm="1">
        <f t="array" ref="G684">_xlfn.XLOOKUP(C684, $U$1:$U683, $W$1:$W683, E684, 0, -1)</f>
        <v>1425.4820043556863</v>
      </c>
      <c r="H684">
        <f>Schedule!F684</f>
        <v>9.3922651933701695E-2</v>
      </c>
      <c r="I684" t="str">
        <f>IF(ISBLANK(Games!D684), "", Games!D684)</f>
        <v/>
      </c>
      <c r="J684" t="str">
        <f>IF(ISBLANK(Games!E684), "", Games!E684)</f>
        <v/>
      </c>
      <c r="K684" t="str">
        <f>IF(ISBLANK(Games!D684), "",VLOOKUP(I684, 'Pitchers Pre-Season'!$B$2:$X$790, 23, FALSE))</f>
        <v/>
      </c>
      <c r="L684" t="str">
        <f>IF(ISBLANK(Games!E684), "",VLOOKUP(J684, 'Pitchers Pre-Season'!$B$2:$X$790, 23, FALSE))</f>
        <v/>
      </c>
      <c r="M684">
        <f>IF(ISBLANK(Games!D684), Calc!F684, F684+K684)</f>
        <v>1533.7203518335739</v>
      </c>
      <c r="N684">
        <f>IF(ISBLANK(Games!E684), Calc!G684, G684+L684)</f>
        <v>1425.4820043556863</v>
      </c>
      <c r="O684" s="1">
        <f t="shared" si="70"/>
        <v>0.69787777877441892</v>
      </c>
      <c r="P684" s="1">
        <f t="shared" si="71"/>
        <v>0.30212222122558108</v>
      </c>
      <c r="Q684" s="3" t="str">
        <f>Games!N684</f>
        <v/>
      </c>
      <c r="R684" s="1" t="str">
        <f t="shared" si="72"/>
        <v/>
      </c>
      <c r="S684" s="1" t="str">
        <f>IF(ISBLANK(Games!L684), "",IF(Q684=B684, C684, B684))</f>
        <v/>
      </c>
      <c r="T684" s="1" t="str">
        <f t="shared" si="73"/>
        <v>NYY</v>
      </c>
      <c r="U684" s="1" t="str">
        <f t="shared" si="74"/>
        <v>CHW</v>
      </c>
      <c r="V684" s="1">
        <f t="shared" si="75"/>
        <v>1533.7203518335739</v>
      </c>
      <c r="W684" s="1">
        <f t="shared" si="76"/>
        <v>1425.4820043556863</v>
      </c>
    </row>
    <row r="685" spans="1:23" x14ac:dyDescent="0.45">
      <c r="A685" t="str">
        <f>Schedule!A685</f>
        <v>2024-05-18</v>
      </c>
      <c r="B685" t="str">
        <f>Schedule!B685</f>
        <v>CHC</v>
      </c>
      <c r="C685" t="str">
        <f>Schedule!C685</f>
        <v>PIT</v>
      </c>
      <c r="D685">
        <f>Schedule!D685</f>
        <v>1514.0316812078199</v>
      </c>
      <c r="E685">
        <f>Schedule!E685</f>
        <v>1468.3919248330999</v>
      </c>
      <c r="F685" cm="1">
        <f t="array" ref="F685">_xlfn.XLOOKUP(B685, $T$1:$T684, $V$1:$V684, D685, 0, -1)</f>
        <v>1529.9566441509314</v>
      </c>
      <c r="G685" cm="1">
        <f t="array" ref="G685">_xlfn.XLOOKUP(C685, $U$1:$U684, $W$1:$W684, E685, 0, -1)</f>
        <v>1490.342604018655</v>
      </c>
      <c r="H685">
        <f>Schedule!F685</f>
        <v>4.4585987261146598E-2</v>
      </c>
      <c r="I685" t="str">
        <f>IF(ISBLANK(Games!D685), "", Games!D685)</f>
        <v/>
      </c>
      <c r="J685" t="str">
        <f>IF(ISBLANK(Games!E685), "", Games!E685)</f>
        <v/>
      </c>
      <c r="K685" t="str">
        <f>IF(ISBLANK(Games!D685), "",VLOOKUP(I685, 'Pitchers Pre-Season'!$B$2:$X$790, 23, FALSE))</f>
        <v/>
      </c>
      <c r="L685" t="str">
        <f>IF(ISBLANK(Games!E685), "",VLOOKUP(J685, 'Pitchers Pre-Season'!$B$2:$X$790, 23, FALSE))</f>
        <v/>
      </c>
      <c r="M685">
        <f>IF(ISBLANK(Games!D685), Calc!F685, F685+K685)</f>
        <v>1529.9566441509314</v>
      </c>
      <c r="N685">
        <f>IF(ISBLANK(Games!E685), Calc!G685, G685+L685)</f>
        <v>1490.342604018655</v>
      </c>
      <c r="O685" s="1">
        <f t="shared" si="70"/>
        <v>0.57905641457076307</v>
      </c>
      <c r="P685" s="1">
        <f t="shared" si="71"/>
        <v>0.42094358542923704</v>
      </c>
      <c r="Q685" s="3" t="str">
        <f>Games!N685</f>
        <v/>
      </c>
      <c r="R685" s="1" t="str">
        <f t="shared" si="72"/>
        <v/>
      </c>
      <c r="S685" s="1" t="str">
        <f>IF(ISBLANK(Games!L685), "",IF(Q685=B685, C685, B685))</f>
        <v/>
      </c>
      <c r="T685" s="1" t="str">
        <f t="shared" si="73"/>
        <v>CHC</v>
      </c>
      <c r="U685" s="1" t="str">
        <f t="shared" si="74"/>
        <v>PIT</v>
      </c>
      <c r="V685" s="1">
        <f t="shared" si="75"/>
        <v>1529.9566441509314</v>
      </c>
      <c r="W685" s="1">
        <f t="shared" si="76"/>
        <v>1490.342604018655</v>
      </c>
    </row>
    <row r="686" spans="1:23" x14ac:dyDescent="0.45">
      <c r="A686" t="str">
        <f>Schedule!A686</f>
        <v>2024-05-18</v>
      </c>
      <c r="B686" t="str">
        <f>Schedule!B686</f>
        <v>TOR</v>
      </c>
      <c r="C686" t="str">
        <f>Schedule!C686</f>
        <v>TBR</v>
      </c>
      <c r="D686">
        <f>Schedule!D686</f>
        <v>1536.86484917293</v>
      </c>
      <c r="E686">
        <f>Schedule!E686</f>
        <v>1537.2568075547799</v>
      </c>
      <c r="F686" cm="1">
        <f t="array" ref="F686">_xlfn.XLOOKUP(B686, $T$1:$T685, $V$1:$V685, D686, 0, -1)</f>
        <v>1536.86484917293</v>
      </c>
      <c r="G686" cm="1">
        <f t="array" ref="G686">_xlfn.XLOOKUP(C686, $U$1:$U685, $W$1:$W685, E686, 0, -1)</f>
        <v>1532.6622500113572</v>
      </c>
      <c r="H686">
        <f>Schedule!F686</f>
        <v>-5.5248618784530601E-3</v>
      </c>
      <c r="I686" t="str">
        <f>IF(ISBLANK(Games!D686), "", Games!D686)</f>
        <v/>
      </c>
      <c r="J686" t="str">
        <f>IF(ISBLANK(Games!E686), "", Games!E686)</f>
        <v/>
      </c>
      <c r="K686" t="str">
        <f>IF(ISBLANK(Games!D686), "",VLOOKUP(I686, 'Pitchers Pre-Season'!$B$2:$X$790, 23, FALSE))</f>
        <v/>
      </c>
      <c r="L686" t="str">
        <f>IF(ISBLANK(Games!E686), "",VLOOKUP(J686, 'Pitchers Pre-Season'!$B$2:$X$790, 23, FALSE))</f>
        <v/>
      </c>
      <c r="M686">
        <f>IF(ISBLANK(Games!D686), Calc!F686, F686+K686)</f>
        <v>1536.86484917293</v>
      </c>
      <c r="N686">
        <f>IF(ISBLANK(Games!E686), Calc!G686, G686+L686)</f>
        <v>1532.6622500113572</v>
      </c>
      <c r="O686" s="1">
        <f t="shared" si="70"/>
        <v>0.50328530047002695</v>
      </c>
      <c r="P686" s="1">
        <f t="shared" si="71"/>
        <v>0.49671469952997299</v>
      </c>
      <c r="Q686" s="3" t="str">
        <f>Games!N686</f>
        <v/>
      </c>
      <c r="R686" s="1" t="str">
        <f t="shared" si="72"/>
        <v/>
      </c>
      <c r="S686" s="1" t="str">
        <f>IF(ISBLANK(Games!L686), "",IF(Q686=B686, C686, B686))</f>
        <v/>
      </c>
      <c r="T686" s="1" t="str">
        <f t="shared" si="73"/>
        <v>TOR</v>
      </c>
      <c r="U686" s="1" t="str">
        <f t="shared" si="74"/>
        <v>TBR</v>
      </c>
      <c r="V686" s="1">
        <f t="shared" si="75"/>
        <v>1536.86484917293</v>
      </c>
      <c r="W686" s="1">
        <f t="shared" si="76"/>
        <v>1532.6622500113572</v>
      </c>
    </row>
    <row r="687" spans="1:23" x14ac:dyDescent="0.45">
      <c r="A687" t="str">
        <f>Schedule!A687</f>
        <v>2024-05-18</v>
      </c>
      <c r="B687" t="str">
        <f>Schedule!B687</f>
        <v>BAL</v>
      </c>
      <c r="C687" t="str">
        <f>Schedule!C687</f>
        <v>SEA</v>
      </c>
      <c r="D687">
        <f>Schedule!D687</f>
        <v>1535.1075395159701</v>
      </c>
      <c r="E687">
        <f>Schedule!E687</f>
        <v>1526.2027098211199</v>
      </c>
      <c r="F687" cm="1">
        <f t="array" ref="F687">_xlfn.XLOOKUP(B687, $T$1:$T686, $V$1:$V686, D687, 0, -1)</f>
        <v>1527.1786991040578</v>
      </c>
      <c r="G687" cm="1">
        <f t="array" ref="G687">_xlfn.XLOOKUP(C687, $U$1:$U686, $W$1:$W686, E687, 0, -1)</f>
        <v>1521.2700100017432</v>
      </c>
      <c r="H687">
        <f>Schedule!F687</f>
        <v>2.1739130434782698E-2</v>
      </c>
      <c r="I687" t="str">
        <f>IF(ISBLANK(Games!D687), "", Games!D687)</f>
        <v/>
      </c>
      <c r="J687" t="str">
        <f>IF(ISBLANK(Games!E687), "", Games!E687)</f>
        <v/>
      </c>
      <c r="K687" t="str">
        <f>IF(ISBLANK(Games!D687), "",VLOOKUP(I687, 'Pitchers Pre-Season'!$B$2:$X$790, 23, FALSE))</f>
        <v/>
      </c>
      <c r="L687" t="str">
        <f>IF(ISBLANK(Games!E687), "",VLOOKUP(J687, 'Pitchers Pre-Season'!$B$2:$X$790, 23, FALSE))</f>
        <v/>
      </c>
      <c r="M687">
        <f>IF(ISBLANK(Games!D687), Calc!F687, F687+K687)</f>
        <v>1527.1786991040578</v>
      </c>
      <c r="N687">
        <f>IF(ISBLANK(Games!E687), Calc!G687, G687+L687)</f>
        <v>1521.2700100017432</v>
      </c>
      <c r="O687" s="1">
        <f t="shared" si="70"/>
        <v>0.51937203268236098</v>
      </c>
      <c r="P687" s="1">
        <f t="shared" si="71"/>
        <v>0.4806279673176389</v>
      </c>
      <c r="Q687" s="3" t="str">
        <f>Games!N687</f>
        <v/>
      </c>
      <c r="R687" s="1" t="str">
        <f t="shared" si="72"/>
        <v/>
      </c>
      <c r="S687" s="1" t="str">
        <f>IF(ISBLANK(Games!L687), "",IF(Q687=B687, C687, B687))</f>
        <v/>
      </c>
      <c r="T687" s="1" t="str">
        <f t="shared" si="73"/>
        <v>BAL</v>
      </c>
      <c r="U687" s="1" t="str">
        <f t="shared" si="74"/>
        <v>SEA</v>
      </c>
      <c r="V687" s="1">
        <f t="shared" si="75"/>
        <v>1527.1786991040578</v>
      </c>
      <c r="W687" s="1">
        <f t="shared" si="76"/>
        <v>1521.2700100017432</v>
      </c>
    </row>
    <row r="688" spans="1:23" x14ac:dyDescent="0.45">
      <c r="A688" t="str">
        <f>Schedule!A688</f>
        <v>2024-05-18</v>
      </c>
      <c r="B688" t="str">
        <f>Schedule!B688</f>
        <v>SFG</v>
      </c>
      <c r="C688" t="str">
        <f>Schedule!C688</f>
        <v>COL</v>
      </c>
      <c r="D688">
        <f>Schedule!D688</f>
        <v>1501.1235706124401</v>
      </c>
      <c r="E688">
        <f>Schedule!E688</f>
        <v>1418.47649220432</v>
      </c>
      <c r="F688" cm="1">
        <f t="array" ref="F688">_xlfn.XLOOKUP(B688, $T$1:$T687, $V$1:$V687, D688, 0, -1)</f>
        <v>1506.8907435815931</v>
      </c>
      <c r="G688" cm="1">
        <f t="array" ref="G688">_xlfn.XLOOKUP(C688, $U$1:$U687, $W$1:$W687, E688, 0, -1)</f>
        <v>1405.4006829938121</v>
      </c>
      <c r="H688">
        <f>Schedule!F688</f>
        <v>0.1125</v>
      </c>
      <c r="I688" t="str">
        <f>IF(ISBLANK(Games!D688), "", Games!D688)</f>
        <v/>
      </c>
      <c r="J688" t="str">
        <f>IF(ISBLANK(Games!E688), "", Games!E688)</f>
        <v/>
      </c>
      <c r="K688" t="str">
        <f>IF(ISBLANK(Games!D688), "",VLOOKUP(I688, 'Pitchers Pre-Season'!$B$2:$X$790, 23, FALSE))</f>
        <v/>
      </c>
      <c r="L688" t="str">
        <f>IF(ISBLANK(Games!E688), "",VLOOKUP(J688, 'Pitchers Pre-Season'!$B$2:$X$790, 23, FALSE))</f>
        <v/>
      </c>
      <c r="M688">
        <f>IF(ISBLANK(Games!D688), Calc!F688, F688+K688)</f>
        <v>1506.8907435815931</v>
      </c>
      <c r="N688">
        <f>IF(ISBLANK(Games!E688), Calc!G688, G688+L688)</f>
        <v>1405.4006829938121</v>
      </c>
      <c r="O688" s="1">
        <f t="shared" si="70"/>
        <v>0.69828871131726555</v>
      </c>
      <c r="P688" s="1">
        <f t="shared" si="71"/>
        <v>0.30171128868273445</v>
      </c>
      <c r="Q688" s="3" t="str">
        <f>Games!N688</f>
        <v/>
      </c>
      <c r="R688" s="1" t="str">
        <f t="shared" si="72"/>
        <v/>
      </c>
      <c r="S688" s="1" t="str">
        <f>IF(ISBLANK(Games!L688), "",IF(Q688=B688, C688, B688))</f>
        <v/>
      </c>
      <c r="T688" s="1" t="str">
        <f t="shared" si="73"/>
        <v>SFG</v>
      </c>
      <c r="U688" s="1" t="str">
        <f t="shared" si="74"/>
        <v>COL</v>
      </c>
      <c r="V688" s="1">
        <f t="shared" si="75"/>
        <v>1506.8907435815931</v>
      </c>
      <c r="W688" s="1">
        <f t="shared" si="76"/>
        <v>1405.4006829938121</v>
      </c>
    </row>
    <row r="689" spans="1:23" x14ac:dyDescent="0.45">
      <c r="A689" t="str">
        <f>Schedule!A689</f>
        <v>2024-05-18</v>
      </c>
      <c r="B689" t="str">
        <f>Schedule!B689</f>
        <v>MIA</v>
      </c>
      <c r="C689" t="str">
        <f>Schedule!C689</f>
        <v>NYM</v>
      </c>
      <c r="D689">
        <f>Schedule!D689</f>
        <v>1488.4482383178499</v>
      </c>
      <c r="E689">
        <f>Schedule!E689</f>
        <v>1505.1761432511801</v>
      </c>
      <c r="F689" cm="1">
        <f t="array" ref="F689">_xlfn.XLOOKUP(B689, $T$1:$T688, $V$1:$V688, D689, 0, -1)</f>
        <v>1453.0099819148713</v>
      </c>
      <c r="G689" cm="1">
        <f t="array" ref="G689">_xlfn.XLOOKUP(C689, $U$1:$U688, $W$1:$W688, E689, 0, -1)</f>
        <v>1510.288270753422</v>
      </c>
      <c r="H689">
        <f>Schedule!F689</f>
        <v>4.5751633986928102E-2</v>
      </c>
      <c r="I689" t="str">
        <f>IF(ISBLANK(Games!D689), "", Games!D689)</f>
        <v/>
      </c>
      <c r="J689" t="str">
        <f>IF(ISBLANK(Games!E689), "", Games!E689)</f>
        <v/>
      </c>
      <c r="K689" t="str">
        <f>IF(ISBLANK(Games!D689), "",VLOOKUP(I689, 'Pitchers Pre-Season'!$B$2:$X$790, 23, FALSE))</f>
        <v/>
      </c>
      <c r="L689" t="str">
        <f>IF(ISBLANK(Games!E689), "",VLOOKUP(J689, 'Pitchers Pre-Season'!$B$2:$X$790, 23, FALSE))</f>
        <v/>
      </c>
      <c r="M689">
        <f>IF(ISBLANK(Games!D689), Calc!F689, F689+K689)</f>
        <v>1453.0099819148713</v>
      </c>
      <c r="N689">
        <f>IF(ISBLANK(Games!E689), Calc!G689, G689+L689)</f>
        <v>1510.288270753422</v>
      </c>
      <c r="O689" s="1">
        <f t="shared" si="70"/>
        <v>0.44118448849029185</v>
      </c>
      <c r="P689" s="1">
        <f t="shared" si="71"/>
        <v>0.5588155115097081</v>
      </c>
      <c r="Q689" s="3" t="str">
        <f>Games!N689</f>
        <v/>
      </c>
      <c r="R689" s="1" t="str">
        <f t="shared" si="72"/>
        <v/>
      </c>
      <c r="S689" s="1" t="str">
        <f>IF(ISBLANK(Games!L689), "",IF(Q689=B689, C689, B689))</f>
        <v/>
      </c>
      <c r="T689" s="1" t="str">
        <f t="shared" si="73"/>
        <v>MIA</v>
      </c>
      <c r="U689" s="1" t="str">
        <f t="shared" si="74"/>
        <v>NYM</v>
      </c>
      <c r="V689" s="1">
        <f t="shared" si="75"/>
        <v>1453.0099819148713</v>
      </c>
      <c r="W689" s="1">
        <f t="shared" si="76"/>
        <v>1510.288270753422</v>
      </c>
    </row>
    <row r="690" spans="1:23" x14ac:dyDescent="0.45">
      <c r="A690" t="str">
        <f>Schedule!A690</f>
        <v>2024-05-18</v>
      </c>
      <c r="B690" t="str">
        <f>Schedule!B690</f>
        <v>PHI</v>
      </c>
      <c r="C690" t="str">
        <f>Schedule!C690</f>
        <v>WAS</v>
      </c>
      <c r="D690">
        <f>Schedule!D690</f>
        <v>1537.03223861109</v>
      </c>
      <c r="E690">
        <f>Schedule!E690</f>
        <v>1422.7330514932301</v>
      </c>
      <c r="F690" cm="1">
        <f t="array" ref="F690">_xlfn.XLOOKUP(B690, $T$1:$T689, $V$1:$V689, D690, 0, -1)</f>
        <v>1516.0751994709906</v>
      </c>
      <c r="G690" cm="1">
        <f t="array" ref="G690">_xlfn.XLOOKUP(C690, $U$1:$U689, $W$1:$W689, E690, 0, -1)</f>
        <v>1420.7057667976087</v>
      </c>
      <c r="H690">
        <f>Schedule!F690</f>
        <v>8.4745762711864403E-2</v>
      </c>
      <c r="I690" t="str">
        <f>IF(ISBLANK(Games!D690), "", Games!D690)</f>
        <v/>
      </c>
      <c r="J690" t="str">
        <f>IF(ISBLANK(Games!E690), "", Games!E690)</f>
        <v/>
      </c>
      <c r="K690" t="str">
        <f>IF(ISBLANK(Games!D690), "",VLOOKUP(I690, 'Pitchers Pre-Season'!$B$2:$X$790, 23, FALSE))</f>
        <v/>
      </c>
      <c r="L690" t="str">
        <f>IF(ISBLANK(Games!E690), "",VLOOKUP(J690, 'Pitchers Pre-Season'!$B$2:$X$790, 23, FALSE))</f>
        <v/>
      </c>
      <c r="M690">
        <f>IF(ISBLANK(Games!D690), Calc!F690, F690+K690)</f>
        <v>1516.0751994709906</v>
      </c>
      <c r="N690">
        <f>IF(ISBLANK(Games!E690), Calc!G690, G690+L690)</f>
        <v>1420.7057667976087</v>
      </c>
      <c r="O690" s="1">
        <f t="shared" si="70"/>
        <v>0.67627424867850139</v>
      </c>
      <c r="P690" s="1">
        <f t="shared" si="71"/>
        <v>0.32372575132149856</v>
      </c>
      <c r="Q690" s="3" t="str">
        <f>Games!N690</f>
        <v/>
      </c>
      <c r="R690" s="1" t="str">
        <f t="shared" si="72"/>
        <v/>
      </c>
      <c r="S690" s="1" t="str">
        <f>IF(ISBLANK(Games!L690), "",IF(Q690=B690, C690, B690))</f>
        <v/>
      </c>
      <c r="T690" s="1" t="str">
        <f t="shared" si="73"/>
        <v>PHI</v>
      </c>
      <c r="U690" s="1" t="str">
        <f t="shared" si="74"/>
        <v>WAS</v>
      </c>
      <c r="V690" s="1">
        <f t="shared" si="75"/>
        <v>1516.0751994709906</v>
      </c>
      <c r="W690" s="1">
        <f t="shared" si="76"/>
        <v>1420.7057667976087</v>
      </c>
    </row>
    <row r="691" spans="1:23" x14ac:dyDescent="0.45">
      <c r="A691" t="str">
        <f>Schedule!A691</f>
        <v>2024-05-18</v>
      </c>
      <c r="B691" t="str">
        <f>Schedule!B691</f>
        <v>CLE</v>
      </c>
      <c r="C691" t="str">
        <f>Schedule!C691</f>
        <v>MIN</v>
      </c>
      <c r="D691">
        <f>Schedule!D691</f>
        <v>1503.8938502056101</v>
      </c>
      <c r="E691">
        <f>Schedule!E691</f>
        <v>1535.44519643647</v>
      </c>
      <c r="F691" cm="1">
        <f t="array" ref="F691">_xlfn.XLOOKUP(B691, $T$1:$T690, $V$1:$V690, D691, 0, -1)</f>
        <v>1503.8938502056101</v>
      </c>
      <c r="G691" cm="1">
        <f t="array" ref="G691">_xlfn.XLOOKUP(C691, $U$1:$U690, $W$1:$W690, E691, 0, -1)</f>
        <v>1539.5424706464416</v>
      </c>
      <c r="H691">
        <f>Schedule!F691</f>
        <v>4.7619047619047603E-2</v>
      </c>
      <c r="I691" t="str">
        <f>IF(ISBLANK(Games!D691), "", Games!D691)</f>
        <v/>
      </c>
      <c r="J691" t="str">
        <f>IF(ISBLANK(Games!E691), "", Games!E691)</f>
        <v/>
      </c>
      <c r="K691" t="str">
        <f>IF(ISBLANK(Games!D691), "",VLOOKUP(I691, 'Pitchers Pre-Season'!$B$2:$X$790, 23, FALSE))</f>
        <v/>
      </c>
      <c r="L691" t="str">
        <f>IF(ISBLANK(Games!E691), "",VLOOKUP(J691, 'Pitchers Pre-Season'!$B$2:$X$790, 23, FALSE))</f>
        <v/>
      </c>
      <c r="M691">
        <f>IF(ISBLANK(Games!D691), Calc!F691, F691+K691)</f>
        <v>1503.8938502056101</v>
      </c>
      <c r="N691">
        <f>IF(ISBLANK(Games!E691), Calc!G691, G691+L691)</f>
        <v>1539.5424706464416</v>
      </c>
      <c r="O691" s="1">
        <f t="shared" si="70"/>
        <v>0.47268631392164256</v>
      </c>
      <c r="P691" s="1">
        <f t="shared" si="71"/>
        <v>0.52731368607835749</v>
      </c>
      <c r="Q691" s="3" t="str">
        <f>Games!N691</f>
        <v/>
      </c>
      <c r="R691" s="1" t="str">
        <f t="shared" si="72"/>
        <v/>
      </c>
      <c r="S691" s="1" t="str">
        <f>IF(ISBLANK(Games!L691), "",IF(Q691=B691, C691, B691))</f>
        <v/>
      </c>
      <c r="T691" s="1" t="str">
        <f t="shared" si="73"/>
        <v>CLE</v>
      </c>
      <c r="U691" s="1" t="str">
        <f t="shared" si="74"/>
        <v>MIN</v>
      </c>
      <c r="V691" s="1">
        <f t="shared" si="75"/>
        <v>1503.8938502056101</v>
      </c>
      <c r="W691" s="1">
        <f t="shared" si="76"/>
        <v>1539.5424706464416</v>
      </c>
    </row>
    <row r="692" spans="1:23" x14ac:dyDescent="0.45">
      <c r="A692" t="str">
        <f>Schedule!A692</f>
        <v>2024-05-18</v>
      </c>
      <c r="B692" t="str">
        <f>Schedule!B692</f>
        <v>KCR</v>
      </c>
      <c r="C692" t="str">
        <f>Schedule!C692</f>
        <v>OAK</v>
      </c>
      <c r="D692">
        <f>Schedule!D692</f>
        <v>1455.5883504191299</v>
      </c>
      <c r="E692">
        <f>Schedule!E692</f>
        <v>1427.1354796158</v>
      </c>
      <c r="F692" cm="1">
        <f t="array" ref="F692">_xlfn.XLOOKUP(B692, $T$1:$T691, $V$1:$V691, D692, 0, -1)</f>
        <v>1459.3647323881944</v>
      </c>
      <c r="G692" cm="1">
        <f t="array" ref="G692">_xlfn.XLOOKUP(C692, $U$1:$U691, $W$1:$W691, E692, 0, -1)</f>
        <v>1422.9458950386379</v>
      </c>
      <c r="H692">
        <f>Schedule!F692</f>
        <v>0.19008264462809901</v>
      </c>
      <c r="I692" t="str">
        <f>IF(ISBLANK(Games!D692), "", Games!D692)</f>
        <v/>
      </c>
      <c r="J692" t="str">
        <f>IF(ISBLANK(Games!E692), "", Games!E692)</f>
        <v/>
      </c>
      <c r="K692" t="str">
        <f>IF(ISBLANK(Games!D692), "",VLOOKUP(I692, 'Pitchers Pre-Season'!$B$2:$X$790, 23, FALSE))</f>
        <v/>
      </c>
      <c r="L692" t="str">
        <f>IF(ISBLANK(Games!E692), "",VLOOKUP(J692, 'Pitchers Pre-Season'!$B$2:$X$790, 23, FALSE))</f>
        <v/>
      </c>
      <c r="M692">
        <f>IF(ISBLANK(Games!D692), Calc!F692, F692+K692)</f>
        <v>1459.3647323881944</v>
      </c>
      <c r="N692">
        <f>IF(ISBLANK(Games!E692), Calc!G692, G692+L692)</f>
        <v>1422.9458950386379</v>
      </c>
      <c r="O692" s="1">
        <f t="shared" si="70"/>
        <v>0.64726112517138645</v>
      </c>
      <c r="P692" s="1">
        <f t="shared" si="71"/>
        <v>0.35273887482861344</v>
      </c>
      <c r="Q692" s="3" t="str">
        <f>Games!N692</f>
        <v/>
      </c>
      <c r="R692" s="1" t="str">
        <f t="shared" si="72"/>
        <v/>
      </c>
      <c r="S692" s="1" t="str">
        <f>IF(ISBLANK(Games!L692), "",IF(Q692=B692, C692, B692))</f>
        <v/>
      </c>
      <c r="T692" s="1" t="str">
        <f t="shared" si="73"/>
        <v>KCR</v>
      </c>
      <c r="U692" s="1" t="str">
        <f t="shared" si="74"/>
        <v>OAK</v>
      </c>
      <c r="V692" s="1">
        <f t="shared" si="75"/>
        <v>1459.3647323881944</v>
      </c>
      <c r="W692" s="1">
        <f t="shared" si="76"/>
        <v>1422.9458950386379</v>
      </c>
    </row>
    <row r="693" spans="1:23" x14ac:dyDescent="0.45">
      <c r="A693" t="str">
        <f>Schedule!A693</f>
        <v>2024-05-18</v>
      </c>
      <c r="B693" t="str">
        <f>Schedule!B693</f>
        <v>HOU</v>
      </c>
      <c r="C693" t="str">
        <f>Schedule!C693</f>
        <v>MIL</v>
      </c>
      <c r="D693">
        <f>Schedule!D693</f>
        <v>1559.22207084247</v>
      </c>
      <c r="E693">
        <f>Schedule!E693</f>
        <v>1511.74507850229</v>
      </c>
      <c r="F693" cm="1">
        <f t="array" ref="F693">_xlfn.XLOOKUP(B693, $T$1:$T692, $V$1:$V692, D693, 0, -1)</f>
        <v>1535.1961987191132</v>
      </c>
      <c r="G693" cm="1">
        <f t="array" ref="G693">_xlfn.XLOOKUP(C693, $U$1:$U692, $W$1:$W692, E693, 0, -1)</f>
        <v>1527.5334034496079</v>
      </c>
      <c r="H693">
        <f>Schedule!F693</f>
        <v>-4.08163265306122E-2</v>
      </c>
      <c r="I693" t="str">
        <f>IF(ISBLANK(Games!D693), "", Games!D693)</f>
        <v/>
      </c>
      <c r="J693" t="str">
        <f>IF(ISBLANK(Games!E693), "", Games!E693)</f>
        <v/>
      </c>
      <c r="K693" t="str">
        <f>IF(ISBLANK(Games!D693), "",VLOOKUP(I693, 'Pitchers Pre-Season'!$B$2:$X$790, 23, FALSE))</f>
        <v/>
      </c>
      <c r="L693" t="str">
        <f>IF(ISBLANK(Games!E693), "",VLOOKUP(J693, 'Pitchers Pre-Season'!$B$2:$X$790, 23, FALSE))</f>
        <v/>
      </c>
      <c r="M693">
        <f>IF(ISBLANK(Games!D693), Calc!F693, F693+K693)</f>
        <v>1535.1961987191132</v>
      </c>
      <c r="N693">
        <f>IF(ISBLANK(Games!E693), Calc!G693, G693+L693)</f>
        <v>1527.5334034496079</v>
      </c>
      <c r="O693" s="1">
        <f t="shared" si="70"/>
        <v>0.49061769784905934</v>
      </c>
      <c r="P693" s="1">
        <f t="shared" si="71"/>
        <v>0.50938230215094071</v>
      </c>
      <c r="Q693" s="3" t="str">
        <f>Games!N693</f>
        <v/>
      </c>
      <c r="R693" s="1" t="str">
        <f t="shared" si="72"/>
        <v/>
      </c>
      <c r="S693" s="1" t="str">
        <f>IF(ISBLANK(Games!L693), "",IF(Q693=B693, C693, B693))</f>
        <v/>
      </c>
      <c r="T693" s="1" t="str">
        <f t="shared" si="73"/>
        <v>HOU</v>
      </c>
      <c r="U693" s="1" t="str">
        <f t="shared" si="74"/>
        <v>MIL</v>
      </c>
      <c r="V693" s="1">
        <f t="shared" si="75"/>
        <v>1535.1961987191132</v>
      </c>
      <c r="W693" s="1">
        <f t="shared" si="76"/>
        <v>1527.5334034496079</v>
      </c>
    </row>
    <row r="694" spans="1:23" x14ac:dyDescent="0.45">
      <c r="A694" t="str">
        <f>Schedule!A694</f>
        <v>2024-05-18</v>
      </c>
      <c r="B694" t="str">
        <f>Schedule!B694</f>
        <v>STL</v>
      </c>
      <c r="C694" t="str">
        <f>Schedule!C694</f>
        <v>BOS</v>
      </c>
      <c r="D694">
        <f>Schedule!D694</f>
        <v>1506.4629567151301</v>
      </c>
      <c r="E694">
        <f>Schedule!E694</f>
        <v>1500.26839934439</v>
      </c>
      <c r="F694" cm="1">
        <f t="array" ref="F694">_xlfn.XLOOKUP(B694, $T$1:$T693, $V$1:$V693, D694, 0, -1)</f>
        <v>1510.540426333587</v>
      </c>
      <c r="G694" cm="1">
        <f t="array" ref="G694">_xlfn.XLOOKUP(C694, $U$1:$U693, $W$1:$W693, E694, 0, -1)</f>
        <v>1518.233689676287</v>
      </c>
      <c r="H694">
        <f>Schedule!F694</f>
        <v>7.3170731707316999E-2</v>
      </c>
      <c r="I694" t="str">
        <f>IF(ISBLANK(Games!D694), "", Games!D694)</f>
        <v/>
      </c>
      <c r="J694" t="str">
        <f>IF(ISBLANK(Games!E694), "", Games!E694)</f>
        <v/>
      </c>
      <c r="K694" t="str">
        <f>IF(ISBLANK(Games!D694), "",VLOOKUP(I694, 'Pitchers Pre-Season'!$B$2:$X$790, 23, FALSE))</f>
        <v/>
      </c>
      <c r="L694" t="str">
        <f>IF(ISBLANK(Games!E694), "",VLOOKUP(J694, 'Pitchers Pre-Season'!$B$2:$X$790, 23, FALSE))</f>
        <v/>
      </c>
      <c r="M694">
        <f>IF(ISBLANK(Games!D694), Calc!F694, F694+K694)</f>
        <v>1510.540426333587</v>
      </c>
      <c r="N694">
        <f>IF(ISBLANK(Games!E694), Calc!G694, G694+L694)</f>
        <v>1518.233689676287</v>
      </c>
      <c r="O694" s="1">
        <f t="shared" si="70"/>
        <v>0.52551567906407815</v>
      </c>
      <c r="P694" s="1">
        <f t="shared" si="71"/>
        <v>0.47448432093592191</v>
      </c>
      <c r="Q694" s="3" t="str">
        <f>Games!N694</f>
        <v/>
      </c>
      <c r="R694" s="1" t="str">
        <f t="shared" si="72"/>
        <v/>
      </c>
      <c r="S694" s="1" t="str">
        <f>IF(ISBLANK(Games!L694), "",IF(Q694=B694, C694, B694))</f>
        <v/>
      </c>
      <c r="T694" s="1" t="str">
        <f t="shared" si="73"/>
        <v>STL</v>
      </c>
      <c r="U694" s="1" t="str">
        <f t="shared" si="74"/>
        <v>BOS</v>
      </c>
      <c r="V694" s="1">
        <f t="shared" si="75"/>
        <v>1510.540426333587</v>
      </c>
      <c r="W694" s="1">
        <f t="shared" si="76"/>
        <v>1518.233689676287</v>
      </c>
    </row>
    <row r="695" spans="1:23" x14ac:dyDescent="0.45">
      <c r="A695" t="str">
        <f>Schedule!A695</f>
        <v>2024-05-18</v>
      </c>
      <c r="B695" t="str">
        <f>Schedule!B695</f>
        <v>TEX</v>
      </c>
      <c r="C695" t="str">
        <f>Schedule!C695</f>
        <v>LAA</v>
      </c>
      <c r="D695">
        <f>Schedule!D695</f>
        <v>1527.6277566730801</v>
      </c>
      <c r="E695">
        <f>Schedule!E695</f>
        <v>1474.3085107648601</v>
      </c>
      <c r="F695" cm="1">
        <f t="array" ref="F695">_xlfn.XLOOKUP(B695, $T$1:$T694, $V$1:$V694, D695, 0, -1)</f>
        <v>1535.7428778604465</v>
      </c>
      <c r="G695" cm="1">
        <f t="array" ref="G695">_xlfn.XLOOKUP(C695, $U$1:$U694, $W$1:$W694, E695, 0, -1)</f>
        <v>1486.8682858001625</v>
      </c>
      <c r="H695">
        <f>Schedule!F695</f>
        <v>6.3291139240506306E-2</v>
      </c>
      <c r="I695" t="str">
        <f>IF(ISBLANK(Games!D695), "", Games!D695)</f>
        <v/>
      </c>
      <c r="J695" t="str">
        <f>IF(ISBLANK(Games!E695), "", Games!E695)</f>
        <v/>
      </c>
      <c r="K695" t="str">
        <f>IF(ISBLANK(Games!D695), "",VLOOKUP(I695, 'Pitchers Pre-Season'!$B$2:$X$790, 23, FALSE))</f>
        <v/>
      </c>
      <c r="L695" t="str">
        <f>IF(ISBLANK(Games!E695), "",VLOOKUP(J695, 'Pitchers Pre-Season'!$B$2:$X$790, 23, FALSE))</f>
        <v/>
      </c>
      <c r="M695">
        <f>IF(ISBLANK(Games!D695), Calc!F695, F695+K695)</f>
        <v>1535.7428778604465</v>
      </c>
      <c r="N695">
        <f>IF(ISBLANK(Games!E695), Calc!G695, G695+L695)</f>
        <v>1486.8682858001625</v>
      </c>
      <c r="O695" s="1">
        <f t="shared" si="70"/>
        <v>0.60152145041159044</v>
      </c>
      <c r="P695" s="1">
        <f t="shared" si="71"/>
        <v>0.3984785495884095</v>
      </c>
      <c r="Q695" s="3" t="str">
        <f>Games!N695</f>
        <v/>
      </c>
      <c r="R695" s="1" t="str">
        <f t="shared" si="72"/>
        <v/>
      </c>
      <c r="S695" s="1" t="str">
        <f>IF(ISBLANK(Games!L695), "",IF(Q695=B695, C695, B695))</f>
        <v/>
      </c>
      <c r="T695" s="1" t="str">
        <f t="shared" si="73"/>
        <v>TEX</v>
      </c>
      <c r="U695" s="1" t="str">
        <f t="shared" si="74"/>
        <v>LAA</v>
      </c>
      <c r="V695" s="1">
        <f t="shared" si="75"/>
        <v>1535.7428778604465</v>
      </c>
      <c r="W695" s="1">
        <f t="shared" si="76"/>
        <v>1486.8682858001625</v>
      </c>
    </row>
    <row r="696" spans="1:23" x14ac:dyDescent="0.45">
      <c r="A696" t="str">
        <f>Schedule!A696</f>
        <v>2024-05-18</v>
      </c>
      <c r="B696" t="str">
        <f>Schedule!B696</f>
        <v>ATL</v>
      </c>
      <c r="C696" t="str">
        <f>Schedule!C696</f>
        <v>SDP</v>
      </c>
      <c r="D696">
        <f>Schedule!D696</f>
        <v>1590.545270505</v>
      </c>
      <c r="E696">
        <f>Schedule!E696</f>
        <v>1513.7838452168801</v>
      </c>
      <c r="F696" cm="1">
        <f t="array" ref="F696">_xlfn.XLOOKUP(B696, $T$1:$T695, $V$1:$V695, D696, 0, -1)</f>
        <v>1593.2508682491175</v>
      </c>
      <c r="G696" cm="1">
        <f t="array" ref="G696">_xlfn.XLOOKUP(C696, $U$1:$U695, $W$1:$W695, E696, 0, -1)</f>
        <v>1514.2912987524817</v>
      </c>
      <c r="H696">
        <f>Schedule!F696</f>
        <v>4.3902439024390297E-2</v>
      </c>
      <c r="I696" t="str">
        <f>IF(ISBLANK(Games!D696), "", Games!D696)</f>
        <v/>
      </c>
      <c r="J696" t="str">
        <f>IF(ISBLANK(Games!E696), "", Games!E696)</f>
        <v/>
      </c>
      <c r="K696" t="str">
        <f>IF(ISBLANK(Games!D696), "",VLOOKUP(I696, 'Pitchers Pre-Season'!$B$2:$X$790, 23, FALSE))</f>
        <v/>
      </c>
      <c r="L696" t="str">
        <f>IF(ISBLANK(Games!E696), "",VLOOKUP(J696, 'Pitchers Pre-Season'!$B$2:$X$790, 23, FALSE))</f>
        <v/>
      </c>
      <c r="M696">
        <f>IF(ISBLANK(Games!D696), Calc!F696, F696+K696)</f>
        <v>1593.2508682491175</v>
      </c>
      <c r="N696">
        <f>IF(ISBLANK(Games!E696), Calc!G696, G696+L696)</f>
        <v>1514.2912987524817</v>
      </c>
      <c r="O696" s="1">
        <f t="shared" si="70"/>
        <v>0.63366644218084511</v>
      </c>
      <c r="P696" s="1">
        <f t="shared" si="71"/>
        <v>0.36633355781915478</v>
      </c>
      <c r="Q696" s="3" t="str">
        <f>Games!N696</f>
        <v/>
      </c>
      <c r="R696" s="1" t="str">
        <f t="shared" si="72"/>
        <v/>
      </c>
      <c r="S696" s="1" t="str">
        <f>IF(ISBLANK(Games!L696), "",IF(Q696=B696, C696, B696))</f>
        <v/>
      </c>
      <c r="T696" s="1" t="str">
        <f t="shared" si="73"/>
        <v>ATL</v>
      </c>
      <c r="U696" s="1" t="str">
        <f t="shared" si="74"/>
        <v>SDP</v>
      </c>
      <c r="V696" s="1">
        <f t="shared" si="75"/>
        <v>1593.2508682491175</v>
      </c>
      <c r="W696" s="1">
        <f t="shared" si="76"/>
        <v>1514.2912987524817</v>
      </c>
    </row>
    <row r="697" spans="1:23" x14ac:dyDescent="0.45">
      <c r="A697" t="str">
        <f>Schedule!A697</f>
        <v>2024-05-18</v>
      </c>
      <c r="B697" t="str">
        <f>Schedule!B697</f>
        <v>ARI</v>
      </c>
      <c r="C697" t="str">
        <f>Schedule!C697</f>
        <v>DET</v>
      </c>
      <c r="D697">
        <f>Schedule!D697</f>
        <v>1517.8440011816001</v>
      </c>
      <c r="E697">
        <f>Schedule!E697</f>
        <v>1477.56939209144</v>
      </c>
      <c r="F697" cm="1">
        <f t="array" ref="F697">_xlfn.XLOOKUP(B697, $T$1:$T696, $V$1:$V696, D697, 0, -1)</f>
        <v>1516.9891876380354</v>
      </c>
      <c r="G697" cm="1">
        <f t="array" ref="G697">_xlfn.XLOOKUP(C697, $U$1:$U696, $W$1:$W696, E697, 0, -1)</f>
        <v>1495.7868779460348</v>
      </c>
      <c r="H697">
        <f>Schedule!F697</f>
        <v>5.0632911392405201E-2</v>
      </c>
      <c r="I697" t="str">
        <f>IF(ISBLANK(Games!D697), "", Games!D697)</f>
        <v/>
      </c>
      <c r="J697" t="str">
        <f>IF(ISBLANK(Games!E697), "", Games!E697)</f>
        <v/>
      </c>
      <c r="K697" t="str">
        <f>IF(ISBLANK(Games!D697), "",VLOOKUP(I697, 'Pitchers Pre-Season'!$B$2:$X$790, 23, FALSE))</f>
        <v/>
      </c>
      <c r="L697" t="str">
        <f>IF(ISBLANK(Games!E697), "",VLOOKUP(J697, 'Pitchers Pre-Season'!$B$2:$X$790, 23, FALSE))</f>
        <v/>
      </c>
      <c r="M697">
        <f>IF(ISBLANK(Games!D697), Calc!F697, F697+K697)</f>
        <v>1516.9891876380354</v>
      </c>
      <c r="N697">
        <f>IF(ISBLANK(Games!E697), Calc!G697, G697+L697)</f>
        <v>1495.7868779460348</v>
      </c>
      <c r="O697" s="1">
        <f t="shared" si="70"/>
        <v>0.55579121144730126</v>
      </c>
      <c r="P697" s="1">
        <f t="shared" si="71"/>
        <v>0.44420878855269863</v>
      </c>
      <c r="Q697" s="3" t="str">
        <f>Games!N697</f>
        <v/>
      </c>
      <c r="R697" s="1" t="str">
        <f t="shared" si="72"/>
        <v/>
      </c>
      <c r="S697" s="1" t="str">
        <f>IF(ISBLANK(Games!L697), "",IF(Q697=B697, C697, B697))</f>
        <v/>
      </c>
      <c r="T697" s="1" t="str">
        <f t="shared" si="73"/>
        <v>ARI</v>
      </c>
      <c r="U697" s="1" t="str">
        <f t="shared" si="74"/>
        <v>DET</v>
      </c>
      <c r="V697" s="1">
        <f t="shared" si="75"/>
        <v>1516.9891876380354</v>
      </c>
      <c r="W697" s="1">
        <f t="shared" si="76"/>
        <v>1495.7868779460348</v>
      </c>
    </row>
    <row r="698" spans="1:23" x14ac:dyDescent="0.45">
      <c r="A698" t="str">
        <f>Schedule!A698</f>
        <v>2024-05-18</v>
      </c>
      <c r="B698" t="str">
        <f>Schedule!B698</f>
        <v>LAD</v>
      </c>
      <c r="C698" t="str">
        <f>Schedule!C698</f>
        <v>CIN</v>
      </c>
      <c r="D698">
        <f>Schedule!D698</f>
        <v>1588.6730971234199</v>
      </c>
      <c r="E698">
        <f>Schedule!E698</f>
        <v>1496.2510574284499</v>
      </c>
      <c r="F698" cm="1">
        <f t="array" ref="F698">_xlfn.XLOOKUP(B698, $T$1:$T697, $V$1:$V697, D698, 0, -1)</f>
        <v>1596.6514930600529</v>
      </c>
      <c r="G698" cm="1">
        <f t="array" ref="G698">_xlfn.XLOOKUP(C698, $U$1:$U697, $W$1:$W697, E698, 0, -1)</f>
        <v>1513.6155661274754</v>
      </c>
      <c r="H698">
        <f>Schedule!F698</f>
        <v>4.2654028436019002E-2</v>
      </c>
      <c r="I698" t="str">
        <f>IF(ISBLANK(Games!D698), "", Games!D698)</f>
        <v/>
      </c>
      <c r="J698" t="str">
        <f>IF(ISBLANK(Games!E698), "", Games!E698)</f>
        <v/>
      </c>
      <c r="K698" t="str">
        <f>IF(ISBLANK(Games!D698), "",VLOOKUP(I698, 'Pitchers Pre-Season'!$B$2:$X$790, 23, FALSE))</f>
        <v/>
      </c>
      <c r="L698" t="str">
        <f>IF(ISBLANK(Games!E698), "",VLOOKUP(J698, 'Pitchers Pre-Season'!$B$2:$X$790, 23, FALSE))</f>
        <v/>
      </c>
      <c r="M698">
        <f>IF(ISBLANK(Games!D698), Calc!F698, F698+K698)</f>
        <v>1596.6514930600529</v>
      </c>
      <c r="N698">
        <f>IF(ISBLANK(Games!E698), Calc!G698, G698+L698)</f>
        <v>1513.6155661274754</v>
      </c>
      <c r="O698" s="1">
        <f t="shared" si="70"/>
        <v>0.63860090499960931</v>
      </c>
      <c r="P698" s="1">
        <f t="shared" si="71"/>
        <v>0.3613990950003908</v>
      </c>
      <c r="Q698" s="3" t="str">
        <f>Games!N698</f>
        <v/>
      </c>
      <c r="R698" s="1" t="str">
        <f t="shared" si="72"/>
        <v/>
      </c>
      <c r="S698" s="1" t="str">
        <f>IF(ISBLANK(Games!L698), "",IF(Q698=B698, C698, B698))</f>
        <v/>
      </c>
      <c r="T698" s="1" t="str">
        <f t="shared" si="73"/>
        <v>LAD</v>
      </c>
      <c r="U698" s="1" t="str">
        <f t="shared" si="74"/>
        <v>CIN</v>
      </c>
      <c r="V698" s="1">
        <f t="shared" si="75"/>
        <v>1596.6514930600529</v>
      </c>
      <c r="W698" s="1">
        <f t="shared" si="76"/>
        <v>1513.6155661274754</v>
      </c>
    </row>
    <row r="699" spans="1:23" x14ac:dyDescent="0.45">
      <c r="A699" t="str">
        <f>Schedule!A699</f>
        <v>2024-05-19</v>
      </c>
      <c r="B699" t="str">
        <f>Schedule!B699</f>
        <v>BAL</v>
      </c>
      <c r="C699" t="str">
        <f>Schedule!C699</f>
        <v>SEA</v>
      </c>
      <c r="D699">
        <f>Schedule!D699</f>
        <v>1535.1075395159701</v>
      </c>
      <c r="E699">
        <f>Schedule!E699</f>
        <v>1526.2027098211199</v>
      </c>
      <c r="F699" cm="1">
        <f t="array" ref="F699">_xlfn.XLOOKUP(B699, $T$1:$T698, $V$1:$V698, D699, 0, -1)</f>
        <v>1527.1786991040578</v>
      </c>
      <c r="G699" cm="1">
        <f t="array" ref="G699">_xlfn.XLOOKUP(C699, $U$1:$U698, $W$1:$W698, E699, 0, -1)</f>
        <v>1521.2700100017432</v>
      </c>
      <c r="H699">
        <f>Schedule!F699</f>
        <v>2.1739130434782698E-2</v>
      </c>
      <c r="I699" t="str">
        <f>IF(ISBLANK(Games!D699), "", Games!D699)</f>
        <v/>
      </c>
      <c r="J699" t="str">
        <f>IF(ISBLANK(Games!E699), "", Games!E699)</f>
        <v/>
      </c>
      <c r="K699" t="str">
        <f>IF(ISBLANK(Games!D699), "",VLOOKUP(I699, 'Pitchers Pre-Season'!$B$2:$X$790, 23, FALSE))</f>
        <v/>
      </c>
      <c r="L699" t="str">
        <f>IF(ISBLANK(Games!E699), "",VLOOKUP(J699, 'Pitchers Pre-Season'!$B$2:$X$790, 23, FALSE))</f>
        <v/>
      </c>
      <c r="M699">
        <f>IF(ISBLANK(Games!D699), Calc!F699, F699+K699)</f>
        <v>1527.1786991040578</v>
      </c>
      <c r="N699">
        <f>IF(ISBLANK(Games!E699), Calc!G699, G699+L699)</f>
        <v>1521.2700100017432</v>
      </c>
      <c r="O699" s="1">
        <f t="shared" si="70"/>
        <v>0.51937203268236098</v>
      </c>
      <c r="P699" s="1">
        <f t="shared" si="71"/>
        <v>0.4806279673176389</v>
      </c>
      <c r="Q699" s="3" t="str">
        <f>Games!N699</f>
        <v/>
      </c>
      <c r="R699" s="1" t="str">
        <f t="shared" si="72"/>
        <v/>
      </c>
      <c r="S699" s="1" t="str">
        <f>IF(ISBLANK(Games!L699), "",IF(Q699=B699, C699, B699))</f>
        <v/>
      </c>
      <c r="T699" s="1" t="str">
        <f t="shared" si="73"/>
        <v>BAL</v>
      </c>
      <c r="U699" s="1" t="str">
        <f t="shared" si="74"/>
        <v>SEA</v>
      </c>
      <c r="V699" s="1">
        <f t="shared" si="75"/>
        <v>1527.1786991040578</v>
      </c>
      <c r="W699" s="1">
        <f t="shared" si="76"/>
        <v>1521.2700100017432</v>
      </c>
    </row>
    <row r="700" spans="1:23" x14ac:dyDescent="0.45">
      <c r="A700" t="str">
        <f>Schedule!A700</f>
        <v>2024-05-19</v>
      </c>
      <c r="B700" t="str">
        <f>Schedule!B700</f>
        <v>PHI</v>
      </c>
      <c r="C700" t="str">
        <f>Schedule!C700</f>
        <v>WAS</v>
      </c>
      <c r="D700">
        <f>Schedule!D700</f>
        <v>1537.03223861109</v>
      </c>
      <c r="E700">
        <f>Schedule!E700</f>
        <v>1422.7330514932301</v>
      </c>
      <c r="F700" cm="1">
        <f t="array" ref="F700">_xlfn.XLOOKUP(B700, $T$1:$T699, $V$1:$V699, D700, 0, -1)</f>
        <v>1516.0751994709906</v>
      </c>
      <c r="G700" cm="1">
        <f t="array" ref="G700">_xlfn.XLOOKUP(C700, $U$1:$U699, $W$1:$W699, E700, 0, -1)</f>
        <v>1420.7057667976087</v>
      </c>
      <c r="H700">
        <f>Schedule!F700</f>
        <v>8.4745762711864403E-2</v>
      </c>
      <c r="I700" t="str">
        <f>IF(ISBLANK(Games!D700), "", Games!D700)</f>
        <v/>
      </c>
      <c r="J700" t="str">
        <f>IF(ISBLANK(Games!E700), "", Games!E700)</f>
        <v/>
      </c>
      <c r="K700" t="str">
        <f>IF(ISBLANK(Games!D700), "",VLOOKUP(I700, 'Pitchers Pre-Season'!$B$2:$X$790, 23, FALSE))</f>
        <v/>
      </c>
      <c r="L700" t="str">
        <f>IF(ISBLANK(Games!E700), "",VLOOKUP(J700, 'Pitchers Pre-Season'!$B$2:$X$790, 23, FALSE))</f>
        <v/>
      </c>
      <c r="M700">
        <f>IF(ISBLANK(Games!D700), Calc!F700, F700+K700)</f>
        <v>1516.0751994709906</v>
      </c>
      <c r="N700">
        <f>IF(ISBLANK(Games!E700), Calc!G700, G700+L700)</f>
        <v>1420.7057667976087</v>
      </c>
      <c r="O700" s="1">
        <f t="shared" si="70"/>
        <v>0.67627424867850139</v>
      </c>
      <c r="P700" s="1">
        <f t="shared" si="71"/>
        <v>0.32372575132149856</v>
      </c>
      <c r="Q700" s="3" t="str">
        <f>Games!N700</f>
        <v/>
      </c>
      <c r="R700" s="1" t="str">
        <f t="shared" si="72"/>
        <v/>
      </c>
      <c r="S700" s="1" t="str">
        <f>IF(ISBLANK(Games!L700), "",IF(Q700=B700, C700, B700))</f>
        <v/>
      </c>
      <c r="T700" s="1" t="str">
        <f t="shared" si="73"/>
        <v>PHI</v>
      </c>
      <c r="U700" s="1" t="str">
        <f t="shared" si="74"/>
        <v>WAS</v>
      </c>
      <c r="V700" s="1">
        <f t="shared" si="75"/>
        <v>1516.0751994709906</v>
      </c>
      <c r="W700" s="1">
        <f t="shared" si="76"/>
        <v>1420.7057667976087</v>
      </c>
    </row>
    <row r="701" spans="1:23" x14ac:dyDescent="0.45">
      <c r="A701" t="str">
        <f>Schedule!A701</f>
        <v>2024-05-19</v>
      </c>
      <c r="B701" t="str">
        <f>Schedule!B701</f>
        <v>NYY</v>
      </c>
      <c r="C701" t="str">
        <f>Schedule!C701</f>
        <v>CHW</v>
      </c>
      <c r="D701">
        <f>Schedule!D701</f>
        <v>1539.4562396036399</v>
      </c>
      <c r="E701">
        <f>Schedule!E701</f>
        <v>1433.33420073452</v>
      </c>
      <c r="F701" cm="1">
        <f t="array" ref="F701">_xlfn.XLOOKUP(B701, $T$1:$T700, $V$1:$V700, D701, 0, -1)</f>
        <v>1533.7203518335739</v>
      </c>
      <c r="G701" cm="1">
        <f t="array" ref="G701">_xlfn.XLOOKUP(C701, $U$1:$U700, $W$1:$W700, E701, 0, -1)</f>
        <v>1425.4820043556863</v>
      </c>
      <c r="H701">
        <f>Schedule!F701</f>
        <v>9.3922651933701695E-2</v>
      </c>
      <c r="I701" t="str">
        <f>IF(ISBLANK(Games!D701), "", Games!D701)</f>
        <v/>
      </c>
      <c r="J701" t="str">
        <f>IF(ISBLANK(Games!E701), "", Games!E701)</f>
        <v/>
      </c>
      <c r="K701" t="str">
        <f>IF(ISBLANK(Games!D701), "",VLOOKUP(I701, 'Pitchers Pre-Season'!$B$2:$X$790, 23, FALSE))</f>
        <v/>
      </c>
      <c r="L701" t="str">
        <f>IF(ISBLANK(Games!E701), "",VLOOKUP(J701, 'Pitchers Pre-Season'!$B$2:$X$790, 23, FALSE))</f>
        <v/>
      </c>
      <c r="M701">
        <f>IF(ISBLANK(Games!D701), Calc!F701, F701+K701)</f>
        <v>1533.7203518335739</v>
      </c>
      <c r="N701">
        <f>IF(ISBLANK(Games!E701), Calc!G701, G701+L701)</f>
        <v>1425.4820043556863</v>
      </c>
      <c r="O701" s="1">
        <f t="shared" si="70"/>
        <v>0.69787777877441892</v>
      </c>
      <c r="P701" s="1">
        <f t="shared" si="71"/>
        <v>0.30212222122558108</v>
      </c>
      <c r="Q701" s="3" t="str">
        <f>Games!N701</f>
        <v/>
      </c>
      <c r="R701" s="1" t="str">
        <f t="shared" si="72"/>
        <v/>
      </c>
      <c r="S701" s="1" t="str">
        <f>IF(ISBLANK(Games!L701), "",IF(Q701=B701, C701, B701))</f>
        <v/>
      </c>
      <c r="T701" s="1" t="str">
        <f t="shared" si="73"/>
        <v>NYY</v>
      </c>
      <c r="U701" s="1" t="str">
        <f t="shared" si="74"/>
        <v>CHW</v>
      </c>
      <c r="V701" s="1">
        <f t="shared" si="75"/>
        <v>1533.7203518335739</v>
      </c>
      <c r="W701" s="1">
        <f t="shared" si="76"/>
        <v>1425.4820043556863</v>
      </c>
    </row>
    <row r="702" spans="1:23" x14ac:dyDescent="0.45">
      <c r="A702" t="str">
        <f>Schedule!A702</f>
        <v>2024-05-19</v>
      </c>
      <c r="B702" t="str">
        <f>Schedule!B702</f>
        <v>TOR</v>
      </c>
      <c r="C702" t="str">
        <f>Schedule!C702</f>
        <v>TBR</v>
      </c>
      <c r="D702">
        <f>Schedule!D702</f>
        <v>1536.86484917293</v>
      </c>
      <c r="E702">
        <f>Schedule!E702</f>
        <v>1537.2568075547799</v>
      </c>
      <c r="F702" cm="1">
        <f t="array" ref="F702">_xlfn.XLOOKUP(B702, $T$1:$T701, $V$1:$V701, D702, 0, -1)</f>
        <v>1536.86484917293</v>
      </c>
      <c r="G702" cm="1">
        <f t="array" ref="G702">_xlfn.XLOOKUP(C702, $U$1:$U701, $W$1:$W701, E702, 0, -1)</f>
        <v>1532.6622500113572</v>
      </c>
      <c r="H702">
        <f>Schedule!F702</f>
        <v>-5.5248618784530601E-3</v>
      </c>
      <c r="I702" t="str">
        <f>IF(ISBLANK(Games!D702), "", Games!D702)</f>
        <v/>
      </c>
      <c r="J702" t="str">
        <f>IF(ISBLANK(Games!E702), "", Games!E702)</f>
        <v/>
      </c>
      <c r="K702" t="str">
        <f>IF(ISBLANK(Games!D702), "",VLOOKUP(I702, 'Pitchers Pre-Season'!$B$2:$X$790, 23, FALSE))</f>
        <v/>
      </c>
      <c r="L702" t="str">
        <f>IF(ISBLANK(Games!E702), "",VLOOKUP(J702, 'Pitchers Pre-Season'!$B$2:$X$790, 23, FALSE))</f>
        <v/>
      </c>
      <c r="M702">
        <f>IF(ISBLANK(Games!D702), Calc!F702, F702+K702)</f>
        <v>1536.86484917293</v>
      </c>
      <c r="N702">
        <f>IF(ISBLANK(Games!E702), Calc!G702, G702+L702)</f>
        <v>1532.6622500113572</v>
      </c>
      <c r="O702" s="1">
        <f t="shared" si="70"/>
        <v>0.50328530047002695</v>
      </c>
      <c r="P702" s="1">
        <f t="shared" si="71"/>
        <v>0.49671469952997299</v>
      </c>
      <c r="Q702" s="3" t="str">
        <f>Games!N702</f>
        <v/>
      </c>
      <c r="R702" s="1" t="str">
        <f t="shared" si="72"/>
        <v/>
      </c>
      <c r="S702" s="1" t="str">
        <f>IF(ISBLANK(Games!L702), "",IF(Q702=B702, C702, B702))</f>
        <v/>
      </c>
      <c r="T702" s="1" t="str">
        <f t="shared" si="73"/>
        <v>TOR</v>
      </c>
      <c r="U702" s="1" t="str">
        <f t="shared" si="74"/>
        <v>TBR</v>
      </c>
      <c r="V702" s="1">
        <f t="shared" si="75"/>
        <v>1536.86484917293</v>
      </c>
      <c r="W702" s="1">
        <f t="shared" si="76"/>
        <v>1532.6622500113572</v>
      </c>
    </row>
    <row r="703" spans="1:23" x14ac:dyDescent="0.45">
      <c r="A703" t="str">
        <f>Schedule!A703</f>
        <v>2024-05-19</v>
      </c>
      <c r="B703" t="str">
        <f>Schedule!B703</f>
        <v>CLE</v>
      </c>
      <c r="C703" t="str">
        <f>Schedule!C703</f>
        <v>MIN</v>
      </c>
      <c r="D703">
        <f>Schedule!D703</f>
        <v>1503.8938502056101</v>
      </c>
      <c r="E703">
        <f>Schedule!E703</f>
        <v>1535.44519643647</v>
      </c>
      <c r="F703" cm="1">
        <f t="array" ref="F703">_xlfn.XLOOKUP(B703, $T$1:$T702, $V$1:$V702, D703, 0, -1)</f>
        <v>1503.8938502056101</v>
      </c>
      <c r="G703" cm="1">
        <f t="array" ref="G703">_xlfn.XLOOKUP(C703, $U$1:$U702, $W$1:$W702, E703, 0, -1)</f>
        <v>1539.5424706464416</v>
      </c>
      <c r="H703">
        <f>Schedule!F703</f>
        <v>4.7619047619047603E-2</v>
      </c>
      <c r="I703" t="str">
        <f>IF(ISBLANK(Games!D703), "", Games!D703)</f>
        <v/>
      </c>
      <c r="J703" t="str">
        <f>IF(ISBLANK(Games!E703), "", Games!E703)</f>
        <v/>
      </c>
      <c r="K703" t="str">
        <f>IF(ISBLANK(Games!D703), "",VLOOKUP(I703, 'Pitchers Pre-Season'!$B$2:$X$790, 23, FALSE))</f>
        <v/>
      </c>
      <c r="L703" t="str">
        <f>IF(ISBLANK(Games!E703), "",VLOOKUP(J703, 'Pitchers Pre-Season'!$B$2:$X$790, 23, FALSE))</f>
        <v/>
      </c>
      <c r="M703">
        <f>IF(ISBLANK(Games!D703), Calc!F703, F703+K703)</f>
        <v>1503.8938502056101</v>
      </c>
      <c r="N703">
        <f>IF(ISBLANK(Games!E703), Calc!G703, G703+L703)</f>
        <v>1539.5424706464416</v>
      </c>
      <c r="O703" s="1">
        <f t="shared" si="70"/>
        <v>0.47268631392164256</v>
      </c>
      <c r="P703" s="1">
        <f t="shared" si="71"/>
        <v>0.52731368607835749</v>
      </c>
      <c r="Q703" s="3" t="str">
        <f>Games!N703</f>
        <v/>
      </c>
      <c r="R703" s="1" t="str">
        <f t="shared" si="72"/>
        <v/>
      </c>
      <c r="S703" s="1" t="str">
        <f>IF(ISBLANK(Games!L703), "",IF(Q703=B703, C703, B703))</f>
        <v/>
      </c>
      <c r="T703" s="1" t="str">
        <f t="shared" si="73"/>
        <v>CLE</v>
      </c>
      <c r="U703" s="1" t="str">
        <f t="shared" si="74"/>
        <v>MIN</v>
      </c>
      <c r="V703" s="1">
        <f t="shared" si="75"/>
        <v>1503.8938502056101</v>
      </c>
      <c r="W703" s="1">
        <f t="shared" si="76"/>
        <v>1539.5424706464416</v>
      </c>
    </row>
    <row r="704" spans="1:23" x14ac:dyDescent="0.45">
      <c r="A704" t="str">
        <f>Schedule!A704</f>
        <v>2024-05-19</v>
      </c>
      <c r="B704" t="str">
        <f>Schedule!B704</f>
        <v>MIA</v>
      </c>
      <c r="C704" t="str">
        <f>Schedule!C704</f>
        <v>NYM</v>
      </c>
      <c r="D704">
        <f>Schedule!D704</f>
        <v>1488.4482383178499</v>
      </c>
      <c r="E704">
        <f>Schedule!E704</f>
        <v>1505.1761432511801</v>
      </c>
      <c r="F704" cm="1">
        <f t="array" ref="F704">_xlfn.XLOOKUP(B704, $T$1:$T703, $V$1:$V703, D704, 0, -1)</f>
        <v>1453.0099819148713</v>
      </c>
      <c r="G704" cm="1">
        <f t="array" ref="G704">_xlfn.XLOOKUP(C704, $U$1:$U703, $W$1:$W703, E704, 0, -1)</f>
        <v>1510.288270753422</v>
      </c>
      <c r="H704">
        <f>Schedule!F704</f>
        <v>4.5751633986928102E-2</v>
      </c>
      <c r="I704" t="str">
        <f>IF(ISBLANK(Games!D704), "", Games!D704)</f>
        <v/>
      </c>
      <c r="J704" t="str">
        <f>IF(ISBLANK(Games!E704), "", Games!E704)</f>
        <v/>
      </c>
      <c r="K704" t="str">
        <f>IF(ISBLANK(Games!D704), "",VLOOKUP(I704, 'Pitchers Pre-Season'!$B$2:$X$790, 23, FALSE))</f>
        <v/>
      </c>
      <c r="L704" t="str">
        <f>IF(ISBLANK(Games!E704), "",VLOOKUP(J704, 'Pitchers Pre-Season'!$B$2:$X$790, 23, FALSE))</f>
        <v/>
      </c>
      <c r="M704">
        <f>IF(ISBLANK(Games!D704), Calc!F704, F704+K704)</f>
        <v>1453.0099819148713</v>
      </c>
      <c r="N704">
        <f>IF(ISBLANK(Games!E704), Calc!G704, G704+L704)</f>
        <v>1510.288270753422</v>
      </c>
      <c r="O704" s="1">
        <f t="shared" si="70"/>
        <v>0.44118448849029185</v>
      </c>
      <c r="P704" s="1">
        <f t="shared" si="71"/>
        <v>0.5588155115097081</v>
      </c>
      <c r="Q704" s="3" t="str">
        <f>Games!N704</f>
        <v/>
      </c>
      <c r="R704" s="1" t="str">
        <f t="shared" si="72"/>
        <v/>
      </c>
      <c r="S704" s="1" t="str">
        <f>IF(ISBLANK(Games!L704), "",IF(Q704=B704, C704, B704))</f>
        <v/>
      </c>
      <c r="T704" s="1" t="str">
        <f t="shared" si="73"/>
        <v>MIA</v>
      </c>
      <c r="U704" s="1" t="str">
        <f t="shared" si="74"/>
        <v>NYM</v>
      </c>
      <c r="V704" s="1">
        <f t="shared" si="75"/>
        <v>1453.0099819148713</v>
      </c>
      <c r="W704" s="1">
        <f t="shared" si="76"/>
        <v>1510.288270753422</v>
      </c>
    </row>
    <row r="705" spans="1:23" x14ac:dyDescent="0.45">
      <c r="A705" t="str">
        <f>Schedule!A705</f>
        <v>2024-05-19</v>
      </c>
      <c r="B705" t="str">
        <f>Schedule!B705</f>
        <v>KCR</v>
      </c>
      <c r="C705" t="str">
        <f>Schedule!C705</f>
        <v>OAK</v>
      </c>
      <c r="D705">
        <f>Schedule!D705</f>
        <v>1455.5883504191299</v>
      </c>
      <c r="E705">
        <f>Schedule!E705</f>
        <v>1427.1354796158</v>
      </c>
      <c r="F705" cm="1">
        <f t="array" ref="F705">_xlfn.XLOOKUP(B705, $T$1:$T704, $V$1:$V704, D705, 0, -1)</f>
        <v>1459.3647323881944</v>
      </c>
      <c r="G705" cm="1">
        <f t="array" ref="G705">_xlfn.XLOOKUP(C705, $U$1:$U704, $W$1:$W704, E705, 0, -1)</f>
        <v>1422.9458950386379</v>
      </c>
      <c r="H705">
        <f>Schedule!F705</f>
        <v>0.19008264462809901</v>
      </c>
      <c r="I705" t="str">
        <f>IF(ISBLANK(Games!D705), "", Games!D705)</f>
        <v/>
      </c>
      <c r="J705" t="str">
        <f>IF(ISBLANK(Games!E705), "", Games!E705)</f>
        <v/>
      </c>
      <c r="K705" t="str">
        <f>IF(ISBLANK(Games!D705), "",VLOOKUP(I705, 'Pitchers Pre-Season'!$B$2:$X$790, 23, FALSE))</f>
        <v/>
      </c>
      <c r="L705" t="str">
        <f>IF(ISBLANK(Games!E705), "",VLOOKUP(J705, 'Pitchers Pre-Season'!$B$2:$X$790, 23, FALSE))</f>
        <v/>
      </c>
      <c r="M705">
        <f>IF(ISBLANK(Games!D705), Calc!F705, F705+K705)</f>
        <v>1459.3647323881944</v>
      </c>
      <c r="N705">
        <f>IF(ISBLANK(Games!E705), Calc!G705, G705+L705)</f>
        <v>1422.9458950386379</v>
      </c>
      <c r="O705" s="1">
        <f t="shared" si="70"/>
        <v>0.64726112517138645</v>
      </c>
      <c r="P705" s="1">
        <f t="shared" si="71"/>
        <v>0.35273887482861344</v>
      </c>
      <c r="Q705" s="3" t="str">
        <f>Games!N705</f>
        <v/>
      </c>
      <c r="R705" s="1" t="str">
        <f t="shared" si="72"/>
        <v/>
      </c>
      <c r="S705" s="1" t="str">
        <f>IF(ISBLANK(Games!L705), "",IF(Q705=B705, C705, B705))</f>
        <v/>
      </c>
      <c r="T705" s="1" t="str">
        <f t="shared" si="73"/>
        <v>KCR</v>
      </c>
      <c r="U705" s="1" t="str">
        <f t="shared" si="74"/>
        <v>OAK</v>
      </c>
      <c r="V705" s="1">
        <f t="shared" si="75"/>
        <v>1459.3647323881944</v>
      </c>
      <c r="W705" s="1">
        <f t="shared" si="76"/>
        <v>1422.9458950386379</v>
      </c>
    </row>
    <row r="706" spans="1:23" x14ac:dyDescent="0.45">
      <c r="A706" t="str">
        <f>Schedule!A706</f>
        <v>2024-05-19</v>
      </c>
      <c r="B706" t="str">
        <f>Schedule!B706</f>
        <v>HOU</v>
      </c>
      <c r="C706" t="str">
        <f>Schedule!C706</f>
        <v>MIL</v>
      </c>
      <c r="D706">
        <f>Schedule!D706</f>
        <v>1559.22207084247</v>
      </c>
      <c r="E706">
        <f>Schedule!E706</f>
        <v>1511.74507850229</v>
      </c>
      <c r="F706" cm="1">
        <f t="array" ref="F706">_xlfn.XLOOKUP(B706, $T$1:$T705, $V$1:$V705, D706, 0, -1)</f>
        <v>1535.1961987191132</v>
      </c>
      <c r="G706" cm="1">
        <f t="array" ref="G706">_xlfn.XLOOKUP(C706, $U$1:$U705, $W$1:$W705, E706, 0, -1)</f>
        <v>1527.5334034496079</v>
      </c>
      <c r="H706">
        <f>Schedule!F706</f>
        <v>-4.08163265306122E-2</v>
      </c>
      <c r="I706" t="str">
        <f>IF(ISBLANK(Games!D706), "", Games!D706)</f>
        <v/>
      </c>
      <c r="J706" t="str">
        <f>IF(ISBLANK(Games!E706), "", Games!E706)</f>
        <v/>
      </c>
      <c r="K706" t="str">
        <f>IF(ISBLANK(Games!D706), "",VLOOKUP(I706, 'Pitchers Pre-Season'!$B$2:$X$790, 23, FALSE))</f>
        <v/>
      </c>
      <c r="L706" t="str">
        <f>IF(ISBLANK(Games!E706), "",VLOOKUP(J706, 'Pitchers Pre-Season'!$B$2:$X$790, 23, FALSE))</f>
        <v/>
      </c>
      <c r="M706">
        <f>IF(ISBLANK(Games!D706), Calc!F706, F706+K706)</f>
        <v>1535.1961987191132</v>
      </c>
      <c r="N706">
        <f>IF(ISBLANK(Games!E706), Calc!G706, G706+L706)</f>
        <v>1527.5334034496079</v>
      </c>
      <c r="O706" s="1">
        <f t="shared" si="70"/>
        <v>0.49061769784905934</v>
      </c>
      <c r="P706" s="1">
        <f t="shared" si="71"/>
        <v>0.50938230215094071</v>
      </c>
      <c r="Q706" s="3" t="str">
        <f>Games!N706</f>
        <v/>
      </c>
      <c r="R706" s="1" t="str">
        <f t="shared" si="72"/>
        <v/>
      </c>
      <c r="S706" s="1" t="str">
        <f>IF(ISBLANK(Games!L706), "",IF(Q706=B706, C706, B706))</f>
        <v/>
      </c>
      <c r="T706" s="1" t="str">
        <f t="shared" si="73"/>
        <v>HOU</v>
      </c>
      <c r="U706" s="1" t="str">
        <f t="shared" si="74"/>
        <v>MIL</v>
      </c>
      <c r="V706" s="1">
        <f t="shared" si="75"/>
        <v>1535.1961987191132</v>
      </c>
      <c r="W706" s="1">
        <f t="shared" si="76"/>
        <v>1527.5334034496079</v>
      </c>
    </row>
    <row r="707" spans="1:23" x14ac:dyDescent="0.45">
      <c r="A707" t="str">
        <f>Schedule!A707</f>
        <v>2024-05-19</v>
      </c>
      <c r="B707" t="str">
        <f>Schedule!B707</f>
        <v>STL</v>
      </c>
      <c r="C707" t="str">
        <f>Schedule!C707</f>
        <v>BOS</v>
      </c>
      <c r="D707">
        <f>Schedule!D707</f>
        <v>1506.4629567151301</v>
      </c>
      <c r="E707">
        <f>Schedule!E707</f>
        <v>1500.26839934439</v>
      </c>
      <c r="F707" cm="1">
        <f t="array" ref="F707">_xlfn.XLOOKUP(B707, $T$1:$T706, $V$1:$V706, D707, 0, -1)</f>
        <v>1510.540426333587</v>
      </c>
      <c r="G707" cm="1">
        <f t="array" ref="G707">_xlfn.XLOOKUP(C707, $U$1:$U706, $W$1:$W706, E707, 0, -1)</f>
        <v>1518.233689676287</v>
      </c>
      <c r="H707">
        <f>Schedule!F707</f>
        <v>7.3170731707316999E-2</v>
      </c>
      <c r="I707" t="str">
        <f>IF(ISBLANK(Games!D707), "", Games!D707)</f>
        <v/>
      </c>
      <c r="J707" t="str">
        <f>IF(ISBLANK(Games!E707), "", Games!E707)</f>
        <v/>
      </c>
      <c r="K707" t="str">
        <f>IF(ISBLANK(Games!D707), "",VLOOKUP(I707, 'Pitchers Pre-Season'!$B$2:$X$790, 23, FALSE))</f>
        <v/>
      </c>
      <c r="L707" t="str">
        <f>IF(ISBLANK(Games!E707), "",VLOOKUP(J707, 'Pitchers Pre-Season'!$B$2:$X$790, 23, FALSE))</f>
        <v/>
      </c>
      <c r="M707">
        <f>IF(ISBLANK(Games!D707), Calc!F707, F707+K707)</f>
        <v>1510.540426333587</v>
      </c>
      <c r="N707">
        <f>IF(ISBLANK(Games!E707), Calc!G707, G707+L707)</f>
        <v>1518.233689676287</v>
      </c>
      <c r="O707" s="1">
        <f t="shared" ref="O707:O770" si="77">(1/(1+(10^((N707-M707)/400)))+(0.5*H707))</f>
        <v>0.52551567906407815</v>
      </c>
      <c r="P707" s="1">
        <f t="shared" ref="P707:P770" si="78">(1/(1+(10^((M707-N707)/400)))-(0.5*H707))</f>
        <v>0.47448432093592191</v>
      </c>
      <c r="Q707" s="3" t="str">
        <f>Games!N707</f>
        <v/>
      </c>
      <c r="R707" s="1" t="str">
        <f t="shared" ref="R707:R770" si="79">Q707</f>
        <v/>
      </c>
      <c r="S707" s="1" t="str">
        <f>IF(ISBLANK(Games!L707), "",IF(Q707=B707, C707, B707))</f>
        <v/>
      </c>
      <c r="T707" s="1" t="str">
        <f t="shared" ref="T707:T770" si="80">B707</f>
        <v>STL</v>
      </c>
      <c r="U707" s="1" t="str">
        <f t="shared" ref="U707:U770" si="81">C707</f>
        <v>BOS</v>
      </c>
      <c r="V707" s="1">
        <f t="shared" ref="V707:V770" si="82">IF(R707=B707,F707+(10*(1-O707)),IF(S707=B707,F707+(10*(0-O707)),F707))</f>
        <v>1510.540426333587</v>
      </c>
      <c r="W707" s="1">
        <f t="shared" ref="W707:W770" si="83">IF(R707=C707,G707+(10*(1-P707)),IF(S707=C707,G707+(10*(0-P707)),G707))</f>
        <v>1518.233689676287</v>
      </c>
    </row>
    <row r="708" spans="1:23" x14ac:dyDescent="0.45">
      <c r="A708" t="str">
        <f>Schedule!A708</f>
        <v>2024-05-19</v>
      </c>
      <c r="B708" t="str">
        <f>Schedule!B708</f>
        <v>CHC</v>
      </c>
      <c r="C708" t="str">
        <f>Schedule!C708</f>
        <v>PIT</v>
      </c>
      <c r="D708">
        <f>Schedule!D708</f>
        <v>1514.0316812078199</v>
      </c>
      <c r="E708">
        <f>Schedule!E708</f>
        <v>1468.3919248330999</v>
      </c>
      <c r="F708" cm="1">
        <f t="array" ref="F708">_xlfn.XLOOKUP(B708, $T$1:$T707, $V$1:$V707, D708, 0, -1)</f>
        <v>1529.9566441509314</v>
      </c>
      <c r="G708" cm="1">
        <f t="array" ref="G708">_xlfn.XLOOKUP(C708, $U$1:$U707, $W$1:$W707, E708, 0, -1)</f>
        <v>1490.342604018655</v>
      </c>
      <c r="H708">
        <f>Schedule!F708</f>
        <v>4.4585987261146598E-2</v>
      </c>
      <c r="I708" t="str">
        <f>IF(ISBLANK(Games!D708), "", Games!D708)</f>
        <v/>
      </c>
      <c r="J708" t="str">
        <f>IF(ISBLANK(Games!E708), "", Games!E708)</f>
        <v/>
      </c>
      <c r="K708" t="str">
        <f>IF(ISBLANK(Games!D708), "",VLOOKUP(I708, 'Pitchers Pre-Season'!$B$2:$X$790, 23, FALSE))</f>
        <v/>
      </c>
      <c r="L708" t="str">
        <f>IF(ISBLANK(Games!E708), "",VLOOKUP(J708, 'Pitchers Pre-Season'!$B$2:$X$790, 23, FALSE))</f>
        <v/>
      </c>
      <c r="M708">
        <f>IF(ISBLANK(Games!D708), Calc!F708, F708+K708)</f>
        <v>1529.9566441509314</v>
      </c>
      <c r="N708">
        <f>IF(ISBLANK(Games!E708), Calc!G708, G708+L708)</f>
        <v>1490.342604018655</v>
      </c>
      <c r="O708" s="1">
        <f t="shared" si="77"/>
        <v>0.57905641457076307</v>
      </c>
      <c r="P708" s="1">
        <f t="shared" si="78"/>
        <v>0.42094358542923704</v>
      </c>
      <c r="Q708" s="3" t="str">
        <f>Games!N708</f>
        <v/>
      </c>
      <c r="R708" s="1" t="str">
        <f t="shared" si="79"/>
        <v/>
      </c>
      <c r="S708" s="1" t="str">
        <f>IF(ISBLANK(Games!L708), "",IF(Q708=B708, C708, B708))</f>
        <v/>
      </c>
      <c r="T708" s="1" t="str">
        <f t="shared" si="80"/>
        <v>CHC</v>
      </c>
      <c r="U708" s="1" t="str">
        <f t="shared" si="81"/>
        <v>PIT</v>
      </c>
      <c r="V708" s="1">
        <f t="shared" si="82"/>
        <v>1529.9566441509314</v>
      </c>
      <c r="W708" s="1">
        <f t="shared" si="83"/>
        <v>1490.342604018655</v>
      </c>
    </row>
    <row r="709" spans="1:23" x14ac:dyDescent="0.45">
      <c r="A709" t="str">
        <f>Schedule!A709</f>
        <v>2024-05-19</v>
      </c>
      <c r="B709" t="str">
        <f>Schedule!B709</f>
        <v>TEX</v>
      </c>
      <c r="C709" t="str">
        <f>Schedule!C709</f>
        <v>LAA</v>
      </c>
      <c r="D709">
        <f>Schedule!D709</f>
        <v>1527.6277566730801</v>
      </c>
      <c r="E709">
        <f>Schedule!E709</f>
        <v>1474.3085107648601</v>
      </c>
      <c r="F709" cm="1">
        <f t="array" ref="F709">_xlfn.XLOOKUP(B709, $T$1:$T708, $V$1:$V708, D709, 0, -1)</f>
        <v>1535.7428778604465</v>
      </c>
      <c r="G709" cm="1">
        <f t="array" ref="G709">_xlfn.XLOOKUP(C709, $U$1:$U708, $W$1:$W708, E709, 0, -1)</f>
        <v>1486.8682858001625</v>
      </c>
      <c r="H709">
        <f>Schedule!F709</f>
        <v>6.3291139240506306E-2</v>
      </c>
      <c r="I709" t="str">
        <f>IF(ISBLANK(Games!D709), "", Games!D709)</f>
        <v/>
      </c>
      <c r="J709" t="str">
        <f>IF(ISBLANK(Games!E709), "", Games!E709)</f>
        <v/>
      </c>
      <c r="K709" t="str">
        <f>IF(ISBLANK(Games!D709), "",VLOOKUP(I709, 'Pitchers Pre-Season'!$B$2:$X$790, 23, FALSE))</f>
        <v/>
      </c>
      <c r="L709" t="str">
        <f>IF(ISBLANK(Games!E709), "",VLOOKUP(J709, 'Pitchers Pre-Season'!$B$2:$X$790, 23, FALSE))</f>
        <v/>
      </c>
      <c r="M709">
        <f>IF(ISBLANK(Games!D709), Calc!F709, F709+K709)</f>
        <v>1535.7428778604465</v>
      </c>
      <c r="N709">
        <f>IF(ISBLANK(Games!E709), Calc!G709, G709+L709)</f>
        <v>1486.8682858001625</v>
      </c>
      <c r="O709" s="1">
        <f t="shared" si="77"/>
        <v>0.60152145041159044</v>
      </c>
      <c r="P709" s="1">
        <f t="shared" si="78"/>
        <v>0.3984785495884095</v>
      </c>
      <c r="Q709" s="3" t="str">
        <f>Games!N709</f>
        <v/>
      </c>
      <c r="R709" s="1" t="str">
        <f t="shared" si="79"/>
        <v/>
      </c>
      <c r="S709" s="1" t="str">
        <f>IF(ISBLANK(Games!L709), "",IF(Q709=B709, C709, B709))</f>
        <v/>
      </c>
      <c r="T709" s="1" t="str">
        <f t="shared" si="80"/>
        <v>TEX</v>
      </c>
      <c r="U709" s="1" t="str">
        <f t="shared" si="81"/>
        <v>LAA</v>
      </c>
      <c r="V709" s="1">
        <f t="shared" si="82"/>
        <v>1535.7428778604465</v>
      </c>
      <c r="W709" s="1">
        <f t="shared" si="83"/>
        <v>1486.8682858001625</v>
      </c>
    </row>
    <row r="710" spans="1:23" x14ac:dyDescent="0.45">
      <c r="A710" t="str">
        <f>Schedule!A710</f>
        <v>2024-05-19</v>
      </c>
      <c r="B710" t="str">
        <f>Schedule!B710</f>
        <v>SFG</v>
      </c>
      <c r="C710" t="str">
        <f>Schedule!C710</f>
        <v>COL</v>
      </c>
      <c r="D710">
        <f>Schedule!D710</f>
        <v>1501.1235706124401</v>
      </c>
      <c r="E710">
        <f>Schedule!E710</f>
        <v>1418.47649220432</v>
      </c>
      <c r="F710" cm="1">
        <f t="array" ref="F710">_xlfn.XLOOKUP(B710, $T$1:$T709, $V$1:$V709, D710, 0, -1)</f>
        <v>1506.8907435815931</v>
      </c>
      <c r="G710" cm="1">
        <f t="array" ref="G710">_xlfn.XLOOKUP(C710, $U$1:$U709, $W$1:$W709, E710, 0, -1)</f>
        <v>1405.4006829938121</v>
      </c>
      <c r="H710">
        <f>Schedule!F710</f>
        <v>0.1125</v>
      </c>
      <c r="I710" t="str">
        <f>IF(ISBLANK(Games!D710), "", Games!D710)</f>
        <v/>
      </c>
      <c r="J710" t="str">
        <f>IF(ISBLANK(Games!E710), "", Games!E710)</f>
        <v/>
      </c>
      <c r="K710" t="str">
        <f>IF(ISBLANK(Games!D710), "",VLOOKUP(I710, 'Pitchers Pre-Season'!$B$2:$X$790, 23, FALSE))</f>
        <v/>
      </c>
      <c r="L710" t="str">
        <f>IF(ISBLANK(Games!E710), "",VLOOKUP(J710, 'Pitchers Pre-Season'!$B$2:$X$790, 23, FALSE))</f>
        <v/>
      </c>
      <c r="M710">
        <f>IF(ISBLANK(Games!D710), Calc!F710, F710+K710)</f>
        <v>1506.8907435815931</v>
      </c>
      <c r="N710">
        <f>IF(ISBLANK(Games!E710), Calc!G710, G710+L710)</f>
        <v>1405.4006829938121</v>
      </c>
      <c r="O710" s="1">
        <f t="shared" si="77"/>
        <v>0.69828871131726555</v>
      </c>
      <c r="P710" s="1">
        <f t="shared" si="78"/>
        <v>0.30171128868273445</v>
      </c>
      <c r="Q710" s="3" t="str">
        <f>Games!N710</f>
        <v/>
      </c>
      <c r="R710" s="1" t="str">
        <f t="shared" si="79"/>
        <v/>
      </c>
      <c r="S710" s="1" t="str">
        <f>IF(ISBLANK(Games!L710), "",IF(Q710=B710, C710, B710))</f>
        <v/>
      </c>
      <c r="T710" s="1" t="str">
        <f t="shared" si="80"/>
        <v>SFG</v>
      </c>
      <c r="U710" s="1" t="str">
        <f t="shared" si="81"/>
        <v>COL</v>
      </c>
      <c r="V710" s="1">
        <f t="shared" si="82"/>
        <v>1506.8907435815931</v>
      </c>
      <c r="W710" s="1">
        <f t="shared" si="83"/>
        <v>1405.4006829938121</v>
      </c>
    </row>
    <row r="711" spans="1:23" x14ac:dyDescent="0.45">
      <c r="A711" t="str">
        <f>Schedule!A711</f>
        <v>2024-05-19</v>
      </c>
      <c r="B711" t="str">
        <f>Schedule!B711</f>
        <v>ARI</v>
      </c>
      <c r="C711" t="str">
        <f>Schedule!C711</f>
        <v>DET</v>
      </c>
      <c r="D711">
        <f>Schedule!D711</f>
        <v>1517.8440011816001</v>
      </c>
      <c r="E711">
        <f>Schedule!E711</f>
        <v>1477.56939209144</v>
      </c>
      <c r="F711" cm="1">
        <f t="array" ref="F711">_xlfn.XLOOKUP(B711, $T$1:$T710, $V$1:$V710, D711, 0, -1)</f>
        <v>1516.9891876380354</v>
      </c>
      <c r="G711" cm="1">
        <f t="array" ref="G711">_xlfn.XLOOKUP(C711, $U$1:$U710, $W$1:$W710, E711, 0, -1)</f>
        <v>1495.7868779460348</v>
      </c>
      <c r="H711">
        <f>Schedule!F711</f>
        <v>5.0632911392405201E-2</v>
      </c>
      <c r="I711" t="str">
        <f>IF(ISBLANK(Games!D711), "", Games!D711)</f>
        <v/>
      </c>
      <c r="J711" t="str">
        <f>IF(ISBLANK(Games!E711), "", Games!E711)</f>
        <v/>
      </c>
      <c r="K711" t="str">
        <f>IF(ISBLANK(Games!D711), "",VLOOKUP(I711, 'Pitchers Pre-Season'!$B$2:$X$790, 23, FALSE))</f>
        <v/>
      </c>
      <c r="L711" t="str">
        <f>IF(ISBLANK(Games!E711), "",VLOOKUP(J711, 'Pitchers Pre-Season'!$B$2:$X$790, 23, FALSE))</f>
        <v/>
      </c>
      <c r="M711">
        <f>IF(ISBLANK(Games!D711), Calc!F711, F711+K711)</f>
        <v>1516.9891876380354</v>
      </c>
      <c r="N711">
        <f>IF(ISBLANK(Games!E711), Calc!G711, G711+L711)</f>
        <v>1495.7868779460348</v>
      </c>
      <c r="O711" s="1">
        <f t="shared" si="77"/>
        <v>0.55579121144730126</v>
      </c>
      <c r="P711" s="1">
        <f t="shared" si="78"/>
        <v>0.44420878855269863</v>
      </c>
      <c r="Q711" s="3" t="str">
        <f>Games!N711</f>
        <v/>
      </c>
      <c r="R711" s="1" t="str">
        <f t="shared" si="79"/>
        <v/>
      </c>
      <c r="S711" s="1" t="str">
        <f>IF(ISBLANK(Games!L711), "",IF(Q711=B711, C711, B711))</f>
        <v/>
      </c>
      <c r="T711" s="1" t="str">
        <f t="shared" si="80"/>
        <v>ARI</v>
      </c>
      <c r="U711" s="1" t="str">
        <f t="shared" si="81"/>
        <v>DET</v>
      </c>
      <c r="V711" s="1">
        <f t="shared" si="82"/>
        <v>1516.9891876380354</v>
      </c>
      <c r="W711" s="1">
        <f t="shared" si="83"/>
        <v>1495.7868779460348</v>
      </c>
    </row>
    <row r="712" spans="1:23" x14ac:dyDescent="0.45">
      <c r="A712" t="str">
        <f>Schedule!A712</f>
        <v>2024-05-19</v>
      </c>
      <c r="B712" t="str">
        <f>Schedule!B712</f>
        <v>LAD</v>
      </c>
      <c r="C712" t="str">
        <f>Schedule!C712</f>
        <v>CIN</v>
      </c>
      <c r="D712">
        <f>Schedule!D712</f>
        <v>1588.6730971234199</v>
      </c>
      <c r="E712">
        <f>Schedule!E712</f>
        <v>1496.2510574284499</v>
      </c>
      <c r="F712" cm="1">
        <f t="array" ref="F712">_xlfn.XLOOKUP(B712, $T$1:$T711, $V$1:$V711, D712, 0, -1)</f>
        <v>1596.6514930600529</v>
      </c>
      <c r="G712" cm="1">
        <f t="array" ref="G712">_xlfn.XLOOKUP(C712, $U$1:$U711, $W$1:$W711, E712, 0, -1)</f>
        <v>1513.6155661274754</v>
      </c>
      <c r="H712">
        <f>Schedule!F712</f>
        <v>4.2654028436019002E-2</v>
      </c>
      <c r="I712" t="str">
        <f>IF(ISBLANK(Games!D712), "", Games!D712)</f>
        <v/>
      </c>
      <c r="J712" t="str">
        <f>IF(ISBLANK(Games!E712), "", Games!E712)</f>
        <v/>
      </c>
      <c r="K712" t="str">
        <f>IF(ISBLANK(Games!D712), "",VLOOKUP(I712, 'Pitchers Pre-Season'!$B$2:$X$790, 23, FALSE))</f>
        <v/>
      </c>
      <c r="L712" t="str">
        <f>IF(ISBLANK(Games!E712), "",VLOOKUP(J712, 'Pitchers Pre-Season'!$B$2:$X$790, 23, FALSE))</f>
        <v/>
      </c>
      <c r="M712">
        <f>IF(ISBLANK(Games!D712), Calc!F712, F712+K712)</f>
        <v>1596.6514930600529</v>
      </c>
      <c r="N712">
        <f>IF(ISBLANK(Games!E712), Calc!G712, G712+L712)</f>
        <v>1513.6155661274754</v>
      </c>
      <c r="O712" s="1">
        <f t="shared" si="77"/>
        <v>0.63860090499960931</v>
      </c>
      <c r="P712" s="1">
        <f t="shared" si="78"/>
        <v>0.3613990950003908</v>
      </c>
      <c r="Q712" s="3" t="str">
        <f>Games!N712</f>
        <v/>
      </c>
      <c r="R712" s="1" t="str">
        <f t="shared" si="79"/>
        <v/>
      </c>
      <c r="S712" s="1" t="str">
        <f>IF(ISBLANK(Games!L712), "",IF(Q712=B712, C712, B712))</f>
        <v/>
      </c>
      <c r="T712" s="1" t="str">
        <f t="shared" si="80"/>
        <v>LAD</v>
      </c>
      <c r="U712" s="1" t="str">
        <f t="shared" si="81"/>
        <v>CIN</v>
      </c>
      <c r="V712" s="1">
        <f t="shared" si="82"/>
        <v>1596.6514930600529</v>
      </c>
      <c r="W712" s="1">
        <f t="shared" si="83"/>
        <v>1513.6155661274754</v>
      </c>
    </row>
    <row r="713" spans="1:23" x14ac:dyDescent="0.45">
      <c r="A713" t="str">
        <f>Schedule!A713</f>
        <v>2024-05-19</v>
      </c>
      <c r="B713" t="str">
        <f>Schedule!B713</f>
        <v>ATL</v>
      </c>
      <c r="C713" t="str">
        <f>Schedule!C713</f>
        <v>SDP</v>
      </c>
      <c r="D713">
        <f>Schedule!D713</f>
        <v>1590.545270505</v>
      </c>
      <c r="E713">
        <f>Schedule!E713</f>
        <v>1513.7838452168801</v>
      </c>
      <c r="F713" cm="1">
        <f t="array" ref="F713">_xlfn.XLOOKUP(B713, $T$1:$T712, $V$1:$V712, D713, 0, -1)</f>
        <v>1593.2508682491175</v>
      </c>
      <c r="G713" cm="1">
        <f t="array" ref="G713">_xlfn.XLOOKUP(C713, $U$1:$U712, $W$1:$W712, E713, 0, -1)</f>
        <v>1514.2912987524817</v>
      </c>
      <c r="H713">
        <f>Schedule!F713</f>
        <v>4.3902439024390297E-2</v>
      </c>
      <c r="I713" t="str">
        <f>IF(ISBLANK(Games!D713), "", Games!D713)</f>
        <v/>
      </c>
      <c r="J713" t="str">
        <f>IF(ISBLANK(Games!E713), "", Games!E713)</f>
        <v/>
      </c>
      <c r="K713" t="str">
        <f>IF(ISBLANK(Games!D713), "",VLOOKUP(I713, 'Pitchers Pre-Season'!$B$2:$X$790, 23, FALSE))</f>
        <v/>
      </c>
      <c r="L713" t="str">
        <f>IF(ISBLANK(Games!E713), "",VLOOKUP(J713, 'Pitchers Pre-Season'!$B$2:$X$790, 23, FALSE))</f>
        <v/>
      </c>
      <c r="M713">
        <f>IF(ISBLANK(Games!D713), Calc!F713, F713+K713)</f>
        <v>1593.2508682491175</v>
      </c>
      <c r="N713">
        <f>IF(ISBLANK(Games!E713), Calc!G713, G713+L713)</f>
        <v>1514.2912987524817</v>
      </c>
      <c r="O713" s="1">
        <f t="shared" si="77"/>
        <v>0.63366644218084511</v>
      </c>
      <c r="P713" s="1">
        <f t="shared" si="78"/>
        <v>0.36633355781915478</v>
      </c>
      <c r="Q713" s="3" t="str">
        <f>Games!N713</f>
        <v/>
      </c>
      <c r="R713" s="1" t="str">
        <f t="shared" si="79"/>
        <v/>
      </c>
      <c r="S713" s="1" t="str">
        <f>IF(ISBLANK(Games!L713), "",IF(Q713=B713, C713, B713))</f>
        <v/>
      </c>
      <c r="T713" s="1" t="str">
        <f t="shared" si="80"/>
        <v>ATL</v>
      </c>
      <c r="U713" s="1" t="str">
        <f t="shared" si="81"/>
        <v>SDP</v>
      </c>
      <c r="V713" s="1">
        <f t="shared" si="82"/>
        <v>1593.2508682491175</v>
      </c>
      <c r="W713" s="1">
        <f t="shared" si="83"/>
        <v>1514.2912987524817</v>
      </c>
    </row>
    <row r="714" spans="1:23" x14ac:dyDescent="0.45">
      <c r="A714" t="str">
        <f>Schedule!A714</f>
        <v>2024-05-20</v>
      </c>
      <c r="B714" t="str">
        <f>Schedule!B714</f>
        <v>ATL</v>
      </c>
      <c r="C714" t="str">
        <f>Schedule!C714</f>
        <v>SDP</v>
      </c>
      <c r="D714">
        <f>Schedule!D714</f>
        <v>1590.545270505</v>
      </c>
      <c r="E714">
        <f>Schedule!E714</f>
        <v>1513.7838452168801</v>
      </c>
      <c r="F714" cm="1">
        <f t="array" ref="F714">_xlfn.XLOOKUP(B714, $T$1:$T713, $V$1:$V713, D714, 0, -1)</f>
        <v>1593.2508682491175</v>
      </c>
      <c r="G714" cm="1">
        <f t="array" ref="G714">_xlfn.XLOOKUP(C714, $U$1:$U713, $W$1:$W713, E714, 0, -1)</f>
        <v>1514.2912987524817</v>
      </c>
      <c r="H714">
        <f>Schedule!F714</f>
        <v>4.3902439024390297E-2</v>
      </c>
      <c r="I714" t="str">
        <f>IF(ISBLANK(Games!D714), "", Games!D714)</f>
        <v/>
      </c>
      <c r="J714" t="str">
        <f>IF(ISBLANK(Games!E714), "", Games!E714)</f>
        <v/>
      </c>
      <c r="K714" t="str">
        <f>IF(ISBLANK(Games!D714), "",VLOOKUP(I714, 'Pitchers Pre-Season'!$B$2:$X$790, 23, FALSE))</f>
        <v/>
      </c>
      <c r="L714" t="str">
        <f>IF(ISBLANK(Games!E714), "",VLOOKUP(J714, 'Pitchers Pre-Season'!$B$2:$X$790, 23, FALSE))</f>
        <v/>
      </c>
      <c r="M714">
        <f>IF(ISBLANK(Games!D714), Calc!F714, F714+K714)</f>
        <v>1593.2508682491175</v>
      </c>
      <c r="N714">
        <f>IF(ISBLANK(Games!E714), Calc!G714, G714+L714)</f>
        <v>1514.2912987524817</v>
      </c>
      <c r="O714" s="1">
        <f t="shared" si="77"/>
        <v>0.63366644218084511</v>
      </c>
      <c r="P714" s="1">
        <f t="shared" si="78"/>
        <v>0.36633355781915478</v>
      </c>
      <c r="Q714" s="3" t="str">
        <f>Games!N714</f>
        <v/>
      </c>
      <c r="R714" s="1" t="str">
        <f t="shared" si="79"/>
        <v/>
      </c>
      <c r="S714" s="1" t="str">
        <f>IF(ISBLANK(Games!L714), "",IF(Q714=B714, C714, B714))</f>
        <v/>
      </c>
      <c r="T714" s="1" t="str">
        <f t="shared" si="80"/>
        <v>ATL</v>
      </c>
      <c r="U714" s="1" t="str">
        <f t="shared" si="81"/>
        <v>SDP</v>
      </c>
      <c r="V714" s="1">
        <f t="shared" si="82"/>
        <v>1593.2508682491175</v>
      </c>
      <c r="W714" s="1">
        <f t="shared" si="83"/>
        <v>1514.2912987524817</v>
      </c>
    </row>
    <row r="715" spans="1:23" x14ac:dyDescent="0.45">
      <c r="A715" t="str">
        <f>Schedule!A715</f>
        <v>2024-05-20</v>
      </c>
      <c r="B715" t="str">
        <f>Schedule!B715</f>
        <v>TOR</v>
      </c>
      <c r="C715" t="str">
        <f>Schedule!C715</f>
        <v>CHW</v>
      </c>
      <c r="D715">
        <f>Schedule!D715</f>
        <v>1536.86484917293</v>
      </c>
      <c r="E715">
        <f>Schedule!E715</f>
        <v>1433.33420073452</v>
      </c>
      <c r="F715" cm="1">
        <f t="array" ref="F715">_xlfn.XLOOKUP(B715, $T$1:$T714, $V$1:$V714, D715, 0, -1)</f>
        <v>1536.86484917293</v>
      </c>
      <c r="G715" cm="1">
        <f t="array" ref="G715">_xlfn.XLOOKUP(C715, $U$1:$U714, $W$1:$W714, E715, 0, -1)</f>
        <v>1425.4820043556863</v>
      </c>
      <c r="H715">
        <f>Schedule!F715</f>
        <v>-5.5248618784530601E-3</v>
      </c>
      <c r="I715" t="str">
        <f>IF(ISBLANK(Games!D715), "", Games!D715)</f>
        <v/>
      </c>
      <c r="J715" t="str">
        <f>IF(ISBLANK(Games!E715), "", Games!E715)</f>
        <v/>
      </c>
      <c r="K715" t="str">
        <f>IF(ISBLANK(Games!D715), "",VLOOKUP(I715, 'Pitchers Pre-Season'!$B$2:$X$790, 23, FALSE))</f>
        <v/>
      </c>
      <c r="L715" t="str">
        <f>IF(ISBLANK(Games!E715), "",VLOOKUP(J715, 'Pitchers Pre-Season'!$B$2:$X$790, 23, FALSE))</f>
        <v/>
      </c>
      <c r="M715">
        <f>IF(ISBLANK(Games!D715), Calc!F715, F715+K715)</f>
        <v>1536.86484917293</v>
      </c>
      <c r="N715">
        <f>IF(ISBLANK(Games!E715), Calc!G715, G715+L715)</f>
        <v>1425.4820043556863</v>
      </c>
      <c r="O715" s="1">
        <f t="shared" si="77"/>
        <v>0.65225573194226016</v>
      </c>
      <c r="P715" s="1">
        <f t="shared" si="78"/>
        <v>0.34774426805773978</v>
      </c>
      <c r="Q715" s="3" t="str">
        <f>Games!N715</f>
        <v/>
      </c>
      <c r="R715" s="1" t="str">
        <f t="shared" si="79"/>
        <v/>
      </c>
      <c r="S715" s="1" t="str">
        <f>IF(ISBLANK(Games!L715), "",IF(Q715=B715, C715, B715))</f>
        <v/>
      </c>
      <c r="T715" s="1" t="str">
        <f t="shared" si="80"/>
        <v>TOR</v>
      </c>
      <c r="U715" s="1" t="str">
        <f t="shared" si="81"/>
        <v>CHW</v>
      </c>
      <c r="V715" s="1">
        <f t="shared" si="82"/>
        <v>1536.86484917293</v>
      </c>
      <c r="W715" s="1">
        <f t="shared" si="83"/>
        <v>1425.4820043556863</v>
      </c>
    </row>
    <row r="716" spans="1:23" x14ac:dyDescent="0.45">
      <c r="A716" t="str">
        <f>Schedule!A716</f>
        <v>2024-05-20</v>
      </c>
      <c r="B716" t="str">
        <f>Schedule!B716</f>
        <v>CLE</v>
      </c>
      <c r="C716" t="str">
        <f>Schedule!C716</f>
        <v>NYM</v>
      </c>
      <c r="D716">
        <f>Schedule!D716</f>
        <v>1503.8938502056101</v>
      </c>
      <c r="E716">
        <f>Schedule!E716</f>
        <v>1505.1761432511801</v>
      </c>
      <c r="F716" cm="1">
        <f t="array" ref="F716">_xlfn.XLOOKUP(B716, $T$1:$T715, $V$1:$V715, D716, 0, -1)</f>
        <v>1503.8938502056101</v>
      </c>
      <c r="G716" cm="1">
        <f t="array" ref="G716">_xlfn.XLOOKUP(C716, $U$1:$U715, $W$1:$W715, E716, 0, -1)</f>
        <v>1510.288270753422</v>
      </c>
      <c r="H716">
        <f>Schedule!F716</f>
        <v>4.7619047619047603E-2</v>
      </c>
      <c r="I716" t="str">
        <f>IF(ISBLANK(Games!D716), "", Games!D716)</f>
        <v/>
      </c>
      <c r="J716" t="str">
        <f>IF(ISBLANK(Games!E716), "", Games!E716)</f>
        <v/>
      </c>
      <c r="K716" t="str">
        <f>IF(ISBLANK(Games!D716), "",VLOOKUP(I716, 'Pitchers Pre-Season'!$B$2:$X$790, 23, FALSE))</f>
        <v/>
      </c>
      <c r="L716" t="str">
        <f>IF(ISBLANK(Games!E716), "",VLOOKUP(J716, 'Pitchers Pre-Season'!$B$2:$X$790, 23, FALSE))</f>
        <v/>
      </c>
      <c r="M716">
        <f>IF(ISBLANK(Games!D716), Calc!F716, F716+K716)</f>
        <v>1503.8938502056101</v>
      </c>
      <c r="N716">
        <f>IF(ISBLANK(Games!E716), Calc!G716, G716+L716)</f>
        <v>1510.288270753422</v>
      </c>
      <c r="O716" s="1">
        <f t="shared" si="77"/>
        <v>0.51460825180717296</v>
      </c>
      <c r="P716" s="1">
        <f t="shared" si="78"/>
        <v>0.48539174819282699</v>
      </c>
      <c r="Q716" s="3" t="str">
        <f>Games!N716</f>
        <v/>
      </c>
      <c r="R716" s="1" t="str">
        <f t="shared" si="79"/>
        <v/>
      </c>
      <c r="S716" s="1" t="str">
        <f>IF(ISBLANK(Games!L716), "",IF(Q716=B716, C716, B716))</f>
        <v/>
      </c>
      <c r="T716" s="1" t="str">
        <f t="shared" si="80"/>
        <v>CLE</v>
      </c>
      <c r="U716" s="1" t="str">
        <f t="shared" si="81"/>
        <v>NYM</v>
      </c>
      <c r="V716" s="1">
        <f t="shared" si="82"/>
        <v>1503.8938502056101</v>
      </c>
      <c r="W716" s="1">
        <f t="shared" si="83"/>
        <v>1510.288270753422</v>
      </c>
    </row>
    <row r="717" spans="1:23" x14ac:dyDescent="0.45">
      <c r="A717" t="str">
        <f>Schedule!A717</f>
        <v>2024-05-20</v>
      </c>
      <c r="B717" t="str">
        <f>Schedule!B717</f>
        <v>MIA</v>
      </c>
      <c r="C717" t="str">
        <f>Schedule!C717</f>
        <v>MIL</v>
      </c>
      <c r="D717">
        <f>Schedule!D717</f>
        <v>1488.4482383178499</v>
      </c>
      <c r="E717">
        <f>Schedule!E717</f>
        <v>1511.74507850229</v>
      </c>
      <c r="F717" cm="1">
        <f t="array" ref="F717">_xlfn.XLOOKUP(B717, $T$1:$T716, $V$1:$V716, D717, 0, -1)</f>
        <v>1453.0099819148713</v>
      </c>
      <c r="G717" cm="1">
        <f t="array" ref="G717">_xlfn.XLOOKUP(C717, $U$1:$U716, $W$1:$W716, E717, 0, -1)</f>
        <v>1527.5334034496079</v>
      </c>
      <c r="H717">
        <f>Schedule!F717</f>
        <v>4.5751633986928102E-2</v>
      </c>
      <c r="I717" t="str">
        <f>IF(ISBLANK(Games!D717), "", Games!D717)</f>
        <v/>
      </c>
      <c r="J717" t="str">
        <f>IF(ISBLANK(Games!E717), "", Games!E717)</f>
        <v/>
      </c>
      <c r="K717" t="str">
        <f>IF(ISBLANK(Games!D717), "",VLOOKUP(I717, 'Pitchers Pre-Season'!$B$2:$X$790, 23, FALSE))</f>
        <v/>
      </c>
      <c r="L717" t="str">
        <f>IF(ISBLANK(Games!E717), "",VLOOKUP(J717, 'Pitchers Pre-Season'!$B$2:$X$790, 23, FALSE))</f>
        <v/>
      </c>
      <c r="M717">
        <f>IF(ISBLANK(Games!D717), Calc!F717, F717+K717)</f>
        <v>1453.0099819148713</v>
      </c>
      <c r="N717">
        <f>IF(ISBLANK(Games!E717), Calc!G717, G717+L717)</f>
        <v>1527.5334034496079</v>
      </c>
      <c r="O717" s="1">
        <f t="shared" si="77"/>
        <v>0.41724304280918045</v>
      </c>
      <c r="P717" s="1">
        <f t="shared" si="78"/>
        <v>0.58275695719081944</v>
      </c>
      <c r="Q717" s="3" t="str">
        <f>Games!N717</f>
        <v/>
      </c>
      <c r="R717" s="1" t="str">
        <f t="shared" si="79"/>
        <v/>
      </c>
      <c r="S717" s="1" t="str">
        <f>IF(ISBLANK(Games!L717), "",IF(Q717=B717, C717, B717))</f>
        <v/>
      </c>
      <c r="T717" s="1" t="str">
        <f t="shared" si="80"/>
        <v>MIA</v>
      </c>
      <c r="U717" s="1" t="str">
        <f t="shared" si="81"/>
        <v>MIL</v>
      </c>
      <c r="V717" s="1">
        <f t="shared" si="82"/>
        <v>1453.0099819148713</v>
      </c>
      <c r="W717" s="1">
        <f t="shared" si="83"/>
        <v>1527.5334034496079</v>
      </c>
    </row>
    <row r="718" spans="1:23" x14ac:dyDescent="0.45">
      <c r="A718" t="str">
        <f>Schedule!A718</f>
        <v>2024-05-20</v>
      </c>
      <c r="B718" t="str">
        <f>Schedule!B718</f>
        <v>WAS</v>
      </c>
      <c r="C718" t="str">
        <f>Schedule!C718</f>
        <v>MIN</v>
      </c>
      <c r="D718">
        <f>Schedule!D718</f>
        <v>1422.7330514932301</v>
      </c>
      <c r="E718">
        <f>Schedule!E718</f>
        <v>1535.44519643647</v>
      </c>
      <c r="F718" cm="1">
        <f t="array" ref="F718">_xlfn.XLOOKUP(B718, $T$1:$T717, $V$1:$V717, D718, 0, -1)</f>
        <v>1419.5380932200808</v>
      </c>
      <c r="G718" cm="1">
        <f t="array" ref="G718">_xlfn.XLOOKUP(C718, $U$1:$U717, $W$1:$W717, E718, 0, -1)</f>
        <v>1539.5424706464416</v>
      </c>
      <c r="H718">
        <f>Schedule!F718</f>
        <v>-4.76190476190477E-2</v>
      </c>
      <c r="I718" t="str">
        <f>IF(ISBLANK(Games!D718), "", Games!D718)</f>
        <v/>
      </c>
      <c r="J718" t="str">
        <f>IF(ISBLANK(Games!E718), "", Games!E718)</f>
        <v/>
      </c>
      <c r="K718" t="str">
        <f>IF(ISBLANK(Games!D718), "",VLOOKUP(I718, 'Pitchers Pre-Season'!$B$2:$X$790, 23, FALSE))</f>
        <v/>
      </c>
      <c r="L718" t="str">
        <f>IF(ISBLANK(Games!E718), "",VLOOKUP(J718, 'Pitchers Pre-Season'!$B$2:$X$790, 23, FALSE))</f>
        <v/>
      </c>
      <c r="M718">
        <f>IF(ISBLANK(Games!D718), Calc!F718, F718+K718)</f>
        <v>1419.5380932200808</v>
      </c>
      <c r="N718">
        <f>IF(ISBLANK(Games!E718), Calc!G718, G718+L718)</f>
        <v>1539.5424706464416</v>
      </c>
      <c r="O718" s="1">
        <f t="shared" si="77"/>
        <v>0.31004544754442742</v>
      </c>
      <c r="P718" s="1">
        <f t="shared" si="78"/>
        <v>0.68995455245557258</v>
      </c>
      <c r="Q718" s="3" t="str">
        <f>Games!N718</f>
        <v/>
      </c>
      <c r="R718" s="1" t="str">
        <f t="shared" si="79"/>
        <v/>
      </c>
      <c r="S718" s="1" t="str">
        <f>IF(ISBLANK(Games!L718), "",IF(Q718=B718, C718, B718))</f>
        <v/>
      </c>
      <c r="T718" s="1" t="str">
        <f t="shared" si="80"/>
        <v>WAS</v>
      </c>
      <c r="U718" s="1" t="str">
        <f t="shared" si="81"/>
        <v>MIN</v>
      </c>
      <c r="V718" s="1">
        <f t="shared" si="82"/>
        <v>1419.5380932200808</v>
      </c>
      <c r="W718" s="1">
        <f t="shared" si="83"/>
        <v>1539.5424706464416</v>
      </c>
    </row>
    <row r="719" spans="1:23" x14ac:dyDescent="0.45">
      <c r="A719" t="str">
        <f>Schedule!A719</f>
        <v>2024-05-20</v>
      </c>
      <c r="B719" t="str">
        <f>Schedule!B719</f>
        <v>TBR</v>
      </c>
      <c r="C719" t="str">
        <f>Schedule!C719</f>
        <v>BOS</v>
      </c>
      <c r="D719">
        <f>Schedule!D719</f>
        <v>1537.2568075547799</v>
      </c>
      <c r="E719">
        <f>Schedule!E719</f>
        <v>1500.26839934439</v>
      </c>
      <c r="F719" cm="1">
        <f t="array" ref="F719">_xlfn.XLOOKUP(B719, $T$1:$T718, $V$1:$V718, D719, 0, -1)</f>
        <v>1528.0229512954211</v>
      </c>
      <c r="G719" cm="1">
        <f t="array" ref="G719">_xlfn.XLOOKUP(C719, $U$1:$U718, $W$1:$W718, E719, 0, -1)</f>
        <v>1518.233689676287</v>
      </c>
      <c r="H719">
        <f>Schedule!F719</f>
        <v>0.124324324324324</v>
      </c>
      <c r="I719" t="str">
        <f>IF(ISBLANK(Games!D719), "", Games!D719)</f>
        <v/>
      </c>
      <c r="J719" t="str">
        <f>IF(ISBLANK(Games!E719), "", Games!E719)</f>
        <v/>
      </c>
      <c r="K719" t="str">
        <f>IF(ISBLANK(Games!D719), "",VLOOKUP(I719, 'Pitchers Pre-Season'!$B$2:$X$790, 23, FALSE))</f>
        <v/>
      </c>
      <c r="L719" t="str">
        <f>IF(ISBLANK(Games!E719), "",VLOOKUP(J719, 'Pitchers Pre-Season'!$B$2:$X$790, 23, FALSE))</f>
        <v/>
      </c>
      <c r="M719">
        <f>IF(ISBLANK(Games!D719), Calc!F719, F719+K719)</f>
        <v>1528.0229512954211</v>
      </c>
      <c r="N719">
        <f>IF(ISBLANK(Games!E719), Calc!G719, G719+L719)</f>
        <v>1518.233689676287</v>
      </c>
      <c r="O719" s="1">
        <f t="shared" si="77"/>
        <v>0.57624631526996628</v>
      </c>
      <c r="P719" s="1">
        <f t="shared" si="78"/>
        <v>0.42375368473003372</v>
      </c>
      <c r="Q719" s="3" t="str">
        <f>Games!N719</f>
        <v/>
      </c>
      <c r="R719" s="1" t="str">
        <f t="shared" si="79"/>
        <v/>
      </c>
      <c r="S719" s="1" t="str">
        <f>IF(ISBLANK(Games!L719), "",IF(Q719=B719, C719, B719))</f>
        <v/>
      </c>
      <c r="T719" s="1" t="str">
        <f t="shared" si="80"/>
        <v>TBR</v>
      </c>
      <c r="U719" s="1" t="str">
        <f t="shared" si="81"/>
        <v>BOS</v>
      </c>
      <c r="V719" s="1">
        <f t="shared" si="82"/>
        <v>1528.0229512954211</v>
      </c>
      <c r="W719" s="1">
        <f t="shared" si="83"/>
        <v>1518.233689676287</v>
      </c>
    </row>
    <row r="720" spans="1:23" x14ac:dyDescent="0.45">
      <c r="A720" t="str">
        <f>Schedule!A720</f>
        <v>2024-05-20</v>
      </c>
      <c r="B720" t="str">
        <f>Schedule!B720</f>
        <v>NYY</v>
      </c>
      <c r="C720" t="str">
        <f>Schedule!C720</f>
        <v>SEA</v>
      </c>
      <c r="D720">
        <f>Schedule!D720</f>
        <v>1539.4562396036399</v>
      </c>
      <c r="E720">
        <f>Schedule!E720</f>
        <v>1526.2027098211199</v>
      </c>
      <c r="F720" cm="1">
        <f t="array" ref="F720">_xlfn.XLOOKUP(B720, $T$1:$T719, $V$1:$V719, D720, 0, -1)</f>
        <v>1533.7203518335739</v>
      </c>
      <c r="G720" cm="1">
        <f t="array" ref="G720">_xlfn.XLOOKUP(C720, $U$1:$U719, $W$1:$W719, E720, 0, -1)</f>
        <v>1521.2700100017432</v>
      </c>
      <c r="H720">
        <f>Schedule!F720</f>
        <v>9.3922651933701695E-2</v>
      </c>
      <c r="I720" t="str">
        <f>IF(ISBLANK(Games!D720), "", Games!D720)</f>
        <v/>
      </c>
      <c r="J720" t="str">
        <f>IF(ISBLANK(Games!E720), "", Games!E720)</f>
        <v/>
      </c>
      <c r="K720" t="str">
        <f>IF(ISBLANK(Games!D720), "",VLOOKUP(I720, 'Pitchers Pre-Season'!$B$2:$X$790, 23, FALSE))</f>
        <v/>
      </c>
      <c r="L720" t="str">
        <f>IF(ISBLANK(Games!E720), "",VLOOKUP(J720, 'Pitchers Pre-Season'!$B$2:$X$790, 23, FALSE))</f>
        <v/>
      </c>
      <c r="M720">
        <f>IF(ISBLANK(Games!D720), Calc!F720, F720+K720)</f>
        <v>1533.7203518335739</v>
      </c>
      <c r="N720">
        <f>IF(ISBLANK(Games!E720), Calc!G720, G720+L720)</f>
        <v>1521.2700100017432</v>
      </c>
      <c r="O720" s="1">
        <f t="shared" si="77"/>
        <v>0.56487114254830439</v>
      </c>
      <c r="P720" s="1">
        <f t="shared" si="78"/>
        <v>0.43512885745169572</v>
      </c>
      <c r="Q720" s="3" t="str">
        <f>Games!N720</f>
        <v/>
      </c>
      <c r="R720" s="1" t="str">
        <f t="shared" si="79"/>
        <v/>
      </c>
      <c r="S720" s="1" t="str">
        <f>IF(ISBLANK(Games!L720), "",IF(Q720=B720, C720, B720))</f>
        <v/>
      </c>
      <c r="T720" s="1" t="str">
        <f t="shared" si="80"/>
        <v>NYY</v>
      </c>
      <c r="U720" s="1" t="str">
        <f t="shared" si="81"/>
        <v>SEA</v>
      </c>
      <c r="V720" s="1">
        <f t="shared" si="82"/>
        <v>1533.7203518335739</v>
      </c>
      <c r="W720" s="1">
        <f t="shared" si="83"/>
        <v>1521.2700100017432</v>
      </c>
    </row>
    <row r="721" spans="1:23" x14ac:dyDescent="0.45">
      <c r="A721" t="str">
        <f>Schedule!A721</f>
        <v>2024-05-20</v>
      </c>
      <c r="B721" t="str">
        <f>Schedule!B721</f>
        <v>KCR</v>
      </c>
      <c r="C721" t="str">
        <f>Schedule!C721</f>
        <v>DET</v>
      </c>
      <c r="D721">
        <f>Schedule!D721</f>
        <v>1455.5883504191299</v>
      </c>
      <c r="E721">
        <f>Schedule!E721</f>
        <v>1477.56939209144</v>
      </c>
      <c r="F721" cm="1">
        <f t="array" ref="F721">_xlfn.XLOOKUP(B721, $T$1:$T720, $V$1:$V720, D721, 0, -1)</f>
        <v>1459.3647323881944</v>
      </c>
      <c r="G721" cm="1">
        <f t="array" ref="G721">_xlfn.XLOOKUP(C721, $U$1:$U720, $W$1:$W720, E721, 0, -1)</f>
        <v>1495.7868779460348</v>
      </c>
      <c r="H721">
        <f>Schedule!F721</f>
        <v>0.19008264462809901</v>
      </c>
      <c r="I721" t="str">
        <f>IF(ISBLANK(Games!D721), "", Games!D721)</f>
        <v/>
      </c>
      <c r="J721" t="str">
        <f>IF(ISBLANK(Games!E721), "", Games!E721)</f>
        <v/>
      </c>
      <c r="K721" t="str">
        <f>IF(ISBLANK(Games!D721), "",VLOOKUP(I721, 'Pitchers Pre-Season'!$B$2:$X$790, 23, FALSE))</f>
        <v/>
      </c>
      <c r="L721" t="str">
        <f>IF(ISBLANK(Games!E721), "",VLOOKUP(J721, 'Pitchers Pre-Season'!$B$2:$X$790, 23, FALSE))</f>
        <v/>
      </c>
      <c r="M721">
        <f>IF(ISBLANK(Games!D721), Calc!F721, F721+K721)</f>
        <v>1459.3647323881944</v>
      </c>
      <c r="N721">
        <f>IF(ISBLANK(Games!E721), Calc!G721, G721+L721)</f>
        <v>1495.7868779460348</v>
      </c>
      <c r="O721" s="1">
        <f t="shared" si="77"/>
        <v>0.54281681049705177</v>
      </c>
      <c r="P721" s="1">
        <f t="shared" si="78"/>
        <v>0.45718318950294823</v>
      </c>
      <c r="Q721" s="3" t="str">
        <f>Games!N721</f>
        <v/>
      </c>
      <c r="R721" s="1" t="str">
        <f t="shared" si="79"/>
        <v/>
      </c>
      <c r="S721" s="1" t="str">
        <f>IF(ISBLANK(Games!L721), "",IF(Q721=B721, C721, B721))</f>
        <v/>
      </c>
      <c r="T721" s="1" t="str">
        <f t="shared" si="80"/>
        <v>KCR</v>
      </c>
      <c r="U721" s="1" t="str">
        <f t="shared" si="81"/>
        <v>DET</v>
      </c>
      <c r="V721" s="1">
        <f t="shared" si="82"/>
        <v>1459.3647323881944</v>
      </c>
      <c r="W721" s="1">
        <f t="shared" si="83"/>
        <v>1495.7868779460348</v>
      </c>
    </row>
    <row r="722" spans="1:23" x14ac:dyDescent="0.45">
      <c r="A722" t="str">
        <f>Schedule!A722</f>
        <v>2024-05-20</v>
      </c>
      <c r="B722" t="str">
        <f>Schedule!B722</f>
        <v>STL</v>
      </c>
      <c r="C722" t="str">
        <f>Schedule!C722</f>
        <v>BAL</v>
      </c>
      <c r="D722">
        <f>Schedule!D722</f>
        <v>1506.4629567151301</v>
      </c>
      <c r="E722">
        <f>Schedule!E722</f>
        <v>1535.1075395159701</v>
      </c>
      <c r="F722" cm="1">
        <f t="array" ref="F722">_xlfn.XLOOKUP(B722, $T$1:$T721, $V$1:$V721, D722, 0, -1)</f>
        <v>1510.540426333587</v>
      </c>
      <c r="G722" cm="1">
        <f t="array" ref="G722">_xlfn.XLOOKUP(C722, $U$1:$U721, $W$1:$W721, E722, 0, -1)</f>
        <v>1539.0873746407135</v>
      </c>
      <c r="H722">
        <f>Schedule!F722</f>
        <v>7.3170731707316999E-2</v>
      </c>
      <c r="I722" t="str">
        <f>IF(ISBLANK(Games!D722), "", Games!D722)</f>
        <v/>
      </c>
      <c r="J722" t="str">
        <f>IF(ISBLANK(Games!E722), "", Games!E722)</f>
        <v/>
      </c>
      <c r="K722" t="str">
        <f>IF(ISBLANK(Games!D722), "",VLOOKUP(I722, 'Pitchers Pre-Season'!$B$2:$X$790, 23, FALSE))</f>
        <v/>
      </c>
      <c r="L722" t="str">
        <f>IF(ISBLANK(Games!E722), "",VLOOKUP(J722, 'Pitchers Pre-Season'!$B$2:$X$790, 23, FALSE))</f>
        <v/>
      </c>
      <c r="M722">
        <f>IF(ISBLANK(Games!D722), Calc!F722, F722+K722)</f>
        <v>1510.540426333587</v>
      </c>
      <c r="N722">
        <f>IF(ISBLANK(Games!E722), Calc!G722, G722+L722)</f>
        <v>1539.0873746407135</v>
      </c>
      <c r="O722" s="1">
        <f t="shared" si="77"/>
        <v>0.49559520544291791</v>
      </c>
      <c r="P722" s="1">
        <f t="shared" si="78"/>
        <v>0.5044047945570822</v>
      </c>
      <c r="Q722" s="3" t="str">
        <f>Games!N722</f>
        <v/>
      </c>
      <c r="R722" s="1" t="str">
        <f t="shared" si="79"/>
        <v/>
      </c>
      <c r="S722" s="1" t="str">
        <f>IF(ISBLANK(Games!L722), "",IF(Q722=B722, C722, B722))</f>
        <v/>
      </c>
      <c r="T722" s="1" t="str">
        <f t="shared" si="80"/>
        <v>STL</v>
      </c>
      <c r="U722" s="1" t="str">
        <f t="shared" si="81"/>
        <v>BAL</v>
      </c>
      <c r="V722" s="1">
        <f t="shared" si="82"/>
        <v>1510.540426333587</v>
      </c>
      <c r="W722" s="1">
        <f t="shared" si="83"/>
        <v>1539.0873746407135</v>
      </c>
    </row>
    <row r="723" spans="1:23" x14ac:dyDescent="0.45">
      <c r="A723" t="str">
        <f>Schedule!A723</f>
        <v>2024-05-20</v>
      </c>
      <c r="B723" t="str">
        <f>Schedule!B723</f>
        <v>HOU</v>
      </c>
      <c r="C723" t="str">
        <f>Schedule!C723</f>
        <v>LAA</v>
      </c>
      <c r="D723">
        <f>Schedule!D723</f>
        <v>1559.22207084247</v>
      </c>
      <c r="E723">
        <f>Schedule!E723</f>
        <v>1474.3085107648601</v>
      </c>
      <c r="F723" cm="1">
        <f t="array" ref="F723">_xlfn.XLOOKUP(B723, $T$1:$T722, $V$1:$V722, D723, 0, -1)</f>
        <v>1535.1961987191132</v>
      </c>
      <c r="G723" cm="1">
        <f t="array" ref="G723">_xlfn.XLOOKUP(C723, $U$1:$U722, $W$1:$W722, E723, 0, -1)</f>
        <v>1486.8682858001625</v>
      </c>
      <c r="H723">
        <f>Schedule!F723</f>
        <v>-4.08163265306122E-2</v>
      </c>
      <c r="I723" t="str">
        <f>IF(ISBLANK(Games!D723), "", Games!D723)</f>
        <v/>
      </c>
      <c r="J723" t="str">
        <f>IF(ISBLANK(Games!E723), "", Games!E723)</f>
        <v/>
      </c>
      <c r="K723" t="str">
        <f>IF(ISBLANK(Games!D723), "",VLOOKUP(I723, 'Pitchers Pre-Season'!$B$2:$X$790, 23, FALSE))</f>
        <v/>
      </c>
      <c r="L723" t="str">
        <f>IF(ISBLANK(Games!E723), "",VLOOKUP(J723, 'Pitchers Pre-Season'!$B$2:$X$790, 23, FALSE))</f>
        <v/>
      </c>
      <c r="M723">
        <f>IF(ISBLANK(Games!D723), Calc!F723, F723+K723)</f>
        <v>1535.1961987191132</v>
      </c>
      <c r="N723">
        <f>IF(ISBLANK(Games!E723), Calc!G723, G723+L723)</f>
        <v>1486.8682858001625</v>
      </c>
      <c r="O723" s="1">
        <f t="shared" si="77"/>
        <v>0.54869617934120785</v>
      </c>
      <c r="P723" s="1">
        <f t="shared" si="78"/>
        <v>0.45130382065879215</v>
      </c>
      <c r="Q723" s="3" t="str">
        <f>Games!N723</f>
        <v/>
      </c>
      <c r="R723" s="1" t="str">
        <f t="shared" si="79"/>
        <v/>
      </c>
      <c r="S723" s="1" t="str">
        <f>IF(ISBLANK(Games!L723), "",IF(Q723=B723, C723, B723))</f>
        <v/>
      </c>
      <c r="T723" s="1" t="str">
        <f t="shared" si="80"/>
        <v>HOU</v>
      </c>
      <c r="U723" s="1" t="str">
        <f t="shared" si="81"/>
        <v>LAA</v>
      </c>
      <c r="V723" s="1">
        <f t="shared" si="82"/>
        <v>1535.1961987191132</v>
      </c>
      <c r="W723" s="1">
        <f t="shared" si="83"/>
        <v>1486.8682858001625</v>
      </c>
    </row>
    <row r="724" spans="1:23" x14ac:dyDescent="0.45">
      <c r="A724" t="str">
        <f>Schedule!A724</f>
        <v>2024-05-20</v>
      </c>
      <c r="B724" t="str">
        <f>Schedule!B724</f>
        <v>LAD</v>
      </c>
      <c r="C724" t="str">
        <f>Schedule!C724</f>
        <v>ARI</v>
      </c>
      <c r="D724">
        <f>Schedule!D724</f>
        <v>1588.6730971234199</v>
      </c>
      <c r="E724">
        <f>Schedule!E724</f>
        <v>1517.8440011816001</v>
      </c>
      <c r="F724" cm="1">
        <f t="array" ref="F724">_xlfn.XLOOKUP(B724, $T$1:$T723, $V$1:$V723, D724, 0, -1)</f>
        <v>1596.6514930600529</v>
      </c>
      <c r="G724" cm="1">
        <f t="array" ref="G724">_xlfn.XLOOKUP(C724, $U$1:$U723, $W$1:$W723, E724, 0, -1)</f>
        <v>1515.1384034374826</v>
      </c>
      <c r="H724">
        <f>Schedule!F724</f>
        <v>4.2654028436019002E-2</v>
      </c>
      <c r="I724" t="str">
        <f>IF(ISBLANK(Games!D724), "", Games!D724)</f>
        <v/>
      </c>
      <c r="J724" t="str">
        <f>IF(ISBLANK(Games!E724), "", Games!E724)</f>
        <v/>
      </c>
      <c r="K724" t="str">
        <f>IF(ISBLANK(Games!D724), "",VLOOKUP(I724, 'Pitchers Pre-Season'!$B$2:$X$790, 23, FALSE))</f>
        <v/>
      </c>
      <c r="L724" t="str">
        <f>IF(ISBLANK(Games!E724), "",VLOOKUP(J724, 'Pitchers Pre-Season'!$B$2:$X$790, 23, FALSE))</f>
        <v/>
      </c>
      <c r="M724">
        <f>IF(ISBLANK(Games!D724), Calc!F724, F724+K724)</f>
        <v>1596.6514930600529</v>
      </c>
      <c r="N724">
        <f>IF(ISBLANK(Games!E724), Calc!G724, G724+L724)</f>
        <v>1515.1384034374826</v>
      </c>
      <c r="O724" s="1">
        <f t="shared" si="77"/>
        <v>0.63652781038978579</v>
      </c>
      <c r="P724" s="1">
        <f t="shared" si="78"/>
        <v>0.36347218961021432</v>
      </c>
      <c r="Q724" s="3" t="str">
        <f>Games!N724</f>
        <v/>
      </c>
      <c r="R724" s="1" t="str">
        <f t="shared" si="79"/>
        <v/>
      </c>
      <c r="S724" s="1" t="str">
        <f>IF(ISBLANK(Games!L724), "",IF(Q724=B724, C724, B724))</f>
        <v/>
      </c>
      <c r="T724" s="1" t="str">
        <f t="shared" si="80"/>
        <v>LAD</v>
      </c>
      <c r="U724" s="1" t="str">
        <f t="shared" si="81"/>
        <v>ARI</v>
      </c>
      <c r="V724" s="1">
        <f t="shared" si="82"/>
        <v>1596.6514930600529</v>
      </c>
      <c r="W724" s="1">
        <f t="shared" si="83"/>
        <v>1515.1384034374826</v>
      </c>
    </row>
    <row r="725" spans="1:23" x14ac:dyDescent="0.45">
      <c r="A725" t="str">
        <f>Schedule!A725</f>
        <v>2024-05-21</v>
      </c>
      <c r="B725" t="str">
        <f>Schedule!B725</f>
        <v>CLE</v>
      </c>
      <c r="C725" t="str">
        <f>Schedule!C725</f>
        <v>NYM</v>
      </c>
      <c r="D725">
        <f>Schedule!D725</f>
        <v>1503.8938502056101</v>
      </c>
      <c r="E725">
        <f>Schedule!E725</f>
        <v>1505.1761432511801</v>
      </c>
      <c r="F725" cm="1">
        <f t="array" ref="F725">_xlfn.XLOOKUP(B725, $T$1:$T724, $V$1:$V724, D725, 0, -1)</f>
        <v>1503.8938502056101</v>
      </c>
      <c r="G725" cm="1">
        <f t="array" ref="G725">_xlfn.XLOOKUP(C725, $U$1:$U724, $W$1:$W724, E725, 0, -1)</f>
        <v>1510.288270753422</v>
      </c>
      <c r="H725">
        <f>Schedule!F725</f>
        <v>4.7619047619047603E-2</v>
      </c>
      <c r="I725" t="str">
        <f>IF(ISBLANK(Games!D725), "", Games!D725)</f>
        <v/>
      </c>
      <c r="J725" t="str">
        <f>IF(ISBLANK(Games!E725), "", Games!E725)</f>
        <v/>
      </c>
      <c r="K725" t="str">
        <f>IF(ISBLANK(Games!D725), "",VLOOKUP(I725, 'Pitchers Pre-Season'!$B$2:$X$790, 23, FALSE))</f>
        <v/>
      </c>
      <c r="L725" t="str">
        <f>IF(ISBLANK(Games!E725), "",VLOOKUP(J725, 'Pitchers Pre-Season'!$B$2:$X$790, 23, FALSE))</f>
        <v/>
      </c>
      <c r="M725">
        <f>IF(ISBLANK(Games!D725), Calc!F725, F725+K725)</f>
        <v>1503.8938502056101</v>
      </c>
      <c r="N725">
        <f>IF(ISBLANK(Games!E725), Calc!G725, G725+L725)</f>
        <v>1510.288270753422</v>
      </c>
      <c r="O725" s="1">
        <f t="shared" si="77"/>
        <v>0.51460825180717296</v>
      </c>
      <c r="P725" s="1">
        <f t="shared" si="78"/>
        <v>0.48539174819282699</v>
      </c>
      <c r="Q725" s="3" t="str">
        <f>Games!N725</f>
        <v/>
      </c>
      <c r="R725" s="1" t="str">
        <f t="shared" si="79"/>
        <v/>
      </c>
      <c r="S725" s="1" t="str">
        <f>IF(ISBLANK(Games!L725), "",IF(Q725=B725, C725, B725))</f>
        <v/>
      </c>
      <c r="T725" s="1" t="str">
        <f t="shared" si="80"/>
        <v>CLE</v>
      </c>
      <c r="U725" s="1" t="str">
        <f t="shared" si="81"/>
        <v>NYM</v>
      </c>
      <c r="V725" s="1">
        <f t="shared" si="82"/>
        <v>1503.8938502056101</v>
      </c>
      <c r="W725" s="1">
        <f t="shared" si="83"/>
        <v>1510.288270753422</v>
      </c>
    </row>
    <row r="726" spans="1:23" x14ac:dyDescent="0.45">
      <c r="A726" t="str">
        <f>Schedule!A726</f>
        <v>2024-05-21</v>
      </c>
      <c r="B726" t="str">
        <f>Schedule!B726</f>
        <v>CIN</v>
      </c>
      <c r="C726" t="str">
        <f>Schedule!C726</f>
        <v>SDP</v>
      </c>
      <c r="D726">
        <f>Schedule!D726</f>
        <v>1496.2510574284499</v>
      </c>
      <c r="E726">
        <f>Schedule!E726</f>
        <v>1513.7838452168801</v>
      </c>
      <c r="F726" cm="1">
        <f t="array" ref="F726">_xlfn.XLOOKUP(B726, $T$1:$T725, $V$1:$V725, D726, 0, -1)</f>
        <v>1493.1662146218293</v>
      </c>
      <c r="G726" cm="1">
        <f t="array" ref="G726">_xlfn.XLOOKUP(C726, $U$1:$U725, $W$1:$W725, E726, 0, -1)</f>
        <v>1514.2912987524817</v>
      </c>
      <c r="H726">
        <f>Schedule!F726</f>
        <v>-1.38888888888888E-2</v>
      </c>
      <c r="I726" t="str">
        <f>IF(ISBLANK(Games!D726), "", Games!D726)</f>
        <v/>
      </c>
      <c r="J726" t="str">
        <f>IF(ISBLANK(Games!E726), "", Games!E726)</f>
        <v/>
      </c>
      <c r="K726" t="str">
        <f>IF(ISBLANK(Games!D726), "",VLOOKUP(I726, 'Pitchers Pre-Season'!$B$2:$X$790, 23, FALSE))</f>
        <v/>
      </c>
      <c r="L726" t="str">
        <f>IF(ISBLANK(Games!E726), "",VLOOKUP(J726, 'Pitchers Pre-Season'!$B$2:$X$790, 23, FALSE))</f>
        <v/>
      </c>
      <c r="M726">
        <f>IF(ISBLANK(Games!D726), Calc!F726, F726+K726)</f>
        <v>1493.1662146218293</v>
      </c>
      <c r="N726">
        <f>IF(ISBLANK(Games!E726), Calc!G726, G726+L726)</f>
        <v>1514.2912987524817</v>
      </c>
      <c r="O726" s="1">
        <f t="shared" si="77"/>
        <v>0.46269152496444421</v>
      </c>
      <c r="P726" s="1">
        <f t="shared" si="78"/>
        <v>0.53730847503555579</v>
      </c>
      <c r="Q726" s="3" t="str">
        <f>Games!N726</f>
        <v/>
      </c>
      <c r="R726" s="1" t="str">
        <f t="shared" si="79"/>
        <v/>
      </c>
      <c r="S726" s="1" t="str">
        <f>IF(ISBLANK(Games!L726), "",IF(Q726=B726, C726, B726))</f>
        <v/>
      </c>
      <c r="T726" s="1" t="str">
        <f t="shared" si="80"/>
        <v>CIN</v>
      </c>
      <c r="U726" s="1" t="str">
        <f t="shared" si="81"/>
        <v>SDP</v>
      </c>
      <c r="V726" s="1">
        <f t="shared" si="82"/>
        <v>1493.1662146218293</v>
      </c>
      <c r="W726" s="1">
        <f t="shared" si="83"/>
        <v>1514.2912987524817</v>
      </c>
    </row>
    <row r="727" spans="1:23" x14ac:dyDescent="0.45">
      <c r="A727" t="str">
        <f>Schedule!A727</f>
        <v>2024-05-21</v>
      </c>
      <c r="B727" t="str">
        <f>Schedule!B727</f>
        <v>PIT</v>
      </c>
      <c r="C727" t="str">
        <f>Schedule!C727</f>
        <v>SFG</v>
      </c>
      <c r="D727">
        <f>Schedule!D727</f>
        <v>1468.3919248330999</v>
      </c>
      <c r="E727">
        <f>Schedule!E727</f>
        <v>1501.1235706124401</v>
      </c>
      <c r="F727" cm="1">
        <f t="array" ref="F727">_xlfn.XLOOKUP(B727, $T$1:$T726, $V$1:$V726, D727, 0, -1)</f>
        <v>1464.4120897083565</v>
      </c>
      <c r="G727" cm="1">
        <f t="array" ref="G727">_xlfn.XLOOKUP(C727, $U$1:$U726, $W$1:$W726, E727, 0, -1)</f>
        <v>1491.6063482058917</v>
      </c>
      <c r="H727">
        <f>Schedule!F727</f>
        <v>5.7971014492753603E-2</v>
      </c>
      <c r="I727" t="str">
        <f>IF(ISBLANK(Games!D727), "", Games!D727)</f>
        <v/>
      </c>
      <c r="J727" t="str">
        <f>IF(ISBLANK(Games!E727), "", Games!E727)</f>
        <v/>
      </c>
      <c r="K727" t="str">
        <f>IF(ISBLANK(Games!D727), "",VLOOKUP(I727, 'Pitchers Pre-Season'!$B$2:$X$790, 23, FALSE))</f>
        <v/>
      </c>
      <c r="L727" t="str">
        <f>IF(ISBLANK(Games!E727), "",VLOOKUP(J727, 'Pitchers Pre-Season'!$B$2:$X$790, 23, FALSE))</f>
        <v/>
      </c>
      <c r="M727">
        <f>IF(ISBLANK(Games!D727), Calc!F727, F727+K727)</f>
        <v>1464.4120897083565</v>
      </c>
      <c r="N727">
        <f>IF(ISBLANK(Games!E727), Calc!G727, G727+L727)</f>
        <v>1491.6063482058917</v>
      </c>
      <c r="O727" s="1">
        <f t="shared" si="77"/>
        <v>0.48992954836239633</v>
      </c>
      <c r="P727" s="1">
        <f t="shared" si="78"/>
        <v>0.51007045163760367</v>
      </c>
      <c r="Q727" s="3" t="str">
        <f>Games!N727</f>
        <v/>
      </c>
      <c r="R727" s="1" t="str">
        <f t="shared" si="79"/>
        <v/>
      </c>
      <c r="S727" s="1" t="str">
        <f>IF(ISBLANK(Games!L727), "",IF(Q727=B727, C727, B727))</f>
        <v/>
      </c>
      <c r="T727" s="1" t="str">
        <f t="shared" si="80"/>
        <v>PIT</v>
      </c>
      <c r="U727" s="1" t="str">
        <f t="shared" si="81"/>
        <v>SFG</v>
      </c>
      <c r="V727" s="1">
        <f t="shared" si="82"/>
        <v>1464.4120897083565</v>
      </c>
      <c r="W727" s="1">
        <f t="shared" si="83"/>
        <v>1491.6063482058917</v>
      </c>
    </row>
    <row r="728" spans="1:23" x14ac:dyDescent="0.45">
      <c r="A728" t="str">
        <f>Schedule!A728</f>
        <v>2024-05-21</v>
      </c>
      <c r="B728" t="str">
        <f>Schedule!B728</f>
        <v>PHI</v>
      </c>
      <c r="C728" t="str">
        <f>Schedule!C728</f>
        <v>TEX</v>
      </c>
      <c r="D728">
        <f>Schedule!D728</f>
        <v>1537.03223861109</v>
      </c>
      <c r="E728">
        <f>Schedule!E728</f>
        <v>1527.6277566730801</v>
      </c>
      <c r="F728" cm="1">
        <f t="array" ref="F728">_xlfn.XLOOKUP(B728, $T$1:$T727, $V$1:$V727, D728, 0, -1)</f>
        <v>1516.0751994709906</v>
      </c>
      <c r="G728" cm="1">
        <f t="array" ref="G728">_xlfn.XLOOKUP(C728, $U$1:$U727, $W$1:$W727, E728, 0, -1)</f>
        <v>1534.4506247578865</v>
      </c>
      <c r="H728">
        <f>Schedule!F728</f>
        <v>8.4745762711864403E-2</v>
      </c>
      <c r="I728" t="str">
        <f>IF(ISBLANK(Games!D728), "", Games!D728)</f>
        <v/>
      </c>
      <c r="J728" t="str">
        <f>IF(ISBLANK(Games!E728), "", Games!E728)</f>
        <v/>
      </c>
      <c r="K728" t="str">
        <f>IF(ISBLANK(Games!D728), "",VLOOKUP(I728, 'Pitchers Pre-Season'!$B$2:$X$790, 23, FALSE))</f>
        <v/>
      </c>
      <c r="L728" t="str">
        <f>IF(ISBLANK(Games!E728), "",VLOOKUP(J728, 'Pitchers Pre-Season'!$B$2:$X$790, 23, FALSE))</f>
        <v/>
      </c>
      <c r="M728">
        <f>IF(ISBLANK(Games!D728), Calc!F728, F728+K728)</f>
        <v>1516.0751994709906</v>
      </c>
      <c r="N728">
        <f>IF(ISBLANK(Games!E728), Calc!G728, G728+L728)</f>
        <v>1534.4506247578865</v>
      </c>
      <c r="O728" s="1">
        <f t="shared" si="77"/>
        <v>0.51595314796057345</v>
      </c>
      <c r="P728" s="1">
        <f t="shared" si="78"/>
        <v>0.48404685203942655</v>
      </c>
      <c r="Q728" s="3" t="str">
        <f>Games!N728</f>
        <v/>
      </c>
      <c r="R728" s="1" t="str">
        <f t="shared" si="79"/>
        <v/>
      </c>
      <c r="S728" s="1" t="str">
        <f>IF(ISBLANK(Games!L728), "",IF(Q728=B728, C728, B728))</f>
        <v/>
      </c>
      <c r="T728" s="1" t="str">
        <f t="shared" si="80"/>
        <v>PHI</v>
      </c>
      <c r="U728" s="1" t="str">
        <f t="shared" si="81"/>
        <v>TEX</v>
      </c>
      <c r="V728" s="1">
        <f t="shared" si="82"/>
        <v>1516.0751994709906</v>
      </c>
      <c r="W728" s="1">
        <f t="shared" si="83"/>
        <v>1534.4506247578865</v>
      </c>
    </row>
    <row r="729" spans="1:23" x14ac:dyDescent="0.45">
      <c r="A729" t="str">
        <f>Schedule!A729</f>
        <v>2024-05-21</v>
      </c>
      <c r="B729" t="str">
        <f>Schedule!B729</f>
        <v>MIA</v>
      </c>
      <c r="C729" t="str">
        <f>Schedule!C729</f>
        <v>MIL</v>
      </c>
      <c r="D729">
        <f>Schedule!D729</f>
        <v>1488.4482383178499</v>
      </c>
      <c r="E729">
        <f>Schedule!E729</f>
        <v>1511.74507850229</v>
      </c>
      <c r="F729" cm="1">
        <f t="array" ref="F729">_xlfn.XLOOKUP(B729, $T$1:$T728, $V$1:$V728, D729, 0, -1)</f>
        <v>1453.0099819148713</v>
      </c>
      <c r="G729" cm="1">
        <f t="array" ref="G729">_xlfn.XLOOKUP(C729, $U$1:$U728, $W$1:$W728, E729, 0, -1)</f>
        <v>1527.5334034496079</v>
      </c>
      <c r="H729">
        <f>Schedule!F729</f>
        <v>4.5751633986928102E-2</v>
      </c>
      <c r="I729" t="str">
        <f>IF(ISBLANK(Games!D729), "", Games!D729)</f>
        <v/>
      </c>
      <c r="J729" t="str">
        <f>IF(ISBLANK(Games!E729), "", Games!E729)</f>
        <v/>
      </c>
      <c r="K729" t="str">
        <f>IF(ISBLANK(Games!D729), "",VLOOKUP(I729, 'Pitchers Pre-Season'!$B$2:$X$790, 23, FALSE))</f>
        <v/>
      </c>
      <c r="L729" t="str">
        <f>IF(ISBLANK(Games!E729), "",VLOOKUP(J729, 'Pitchers Pre-Season'!$B$2:$X$790, 23, FALSE))</f>
        <v/>
      </c>
      <c r="M729">
        <f>IF(ISBLANK(Games!D729), Calc!F729, F729+K729)</f>
        <v>1453.0099819148713</v>
      </c>
      <c r="N729">
        <f>IF(ISBLANK(Games!E729), Calc!G729, G729+L729)</f>
        <v>1527.5334034496079</v>
      </c>
      <c r="O729" s="1">
        <f t="shared" si="77"/>
        <v>0.41724304280918045</v>
      </c>
      <c r="P729" s="1">
        <f t="shared" si="78"/>
        <v>0.58275695719081944</v>
      </c>
      <c r="Q729" s="3" t="str">
        <f>Games!N729</f>
        <v/>
      </c>
      <c r="R729" s="1" t="str">
        <f t="shared" si="79"/>
        <v/>
      </c>
      <c r="S729" s="1" t="str">
        <f>IF(ISBLANK(Games!L729), "",IF(Q729=B729, C729, B729))</f>
        <v/>
      </c>
      <c r="T729" s="1" t="str">
        <f t="shared" si="80"/>
        <v>MIA</v>
      </c>
      <c r="U729" s="1" t="str">
        <f t="shared" si="81"/>
        <v>MIL</v>
      </c>
      <c r="V729" s="1">
        <f t="shared" si="82"/>
        <v>1453.0099819148713</v>
      </c>
      <c r="W729" s="1">
        <f t="shared" si="83"/>
        <v>1527.5334034496079</v>
      </c>
    </row>
    <row r="730" spans="1:23" x14ac:dyDescent="0.45">
      <c r="A730" t="str">
        <f>Schedule!A730</f>
        <v>2024-05-21</v>
      </c>
      <c r="B730" t="str">
        <f>Schedule!B730</f>
        <v>WAS</v>
      </c>
      <c r="C730" t="str">
        <f>Schedule!C730</f>
        <v>MIN</v>
      </c>
      <c r="D730">
        <f>Schedule!D730</f>
        <v>1422.7330514932301</v>
      </c>
      <c r="E730">
        <f>Schedule!E730</f>
        <v>1535.44519643647</v>
      </c>
      <c r="F730" cm="1">
        <f t="array" ref="F730">_xlfn.XLOOKUP(B730, $T$1:$T729, $V$1:$V729, D730, 0, -1)</f>
        <v>1419.5380932200808</v>
      </c>
      <c r="G730" cm="1">
        <f t="array" ref="G730">_xlfn.XLOOKUP(C730, $U$1:$U729, $W$1:$W729, E730, 0, -1)</f>
        <v>1539.5424706464416</v>
      </c>
      <c r="H730">
        <f>Schedule!F730</f>
        <v>-4.76190476190477E-2</v>
      </c>
      <c r="I730" t="str">
        <f>IF(ISBLANK(Games!D730), "", Games!D730)</f>
        <v/>
      </c>
      <c r="J730" t="str">
        <f>IF(ISBLANK(Games!E730), "", Games!E730)</f>
        <v/>
      </c>
      <c r="K730" t="str">
        <f>IF(ISBLANK(Games!D730), "",VLOOKUP(I730, 'Pitchers Pre-Season'!$B$2:$X$790, 23, FALSE))</f>
        <v/>
      </c>
      <c r="L730" t="str">
        <f>IF(ISBLANK(Games!E730), "",VLOOKUP(J730, 'Pitchers Pre-Season'!$B$2:$X$790, 23, FALSE))</f>
        <v/>
      </c>
      <c r="M730">
        <f>IF(ISBLANK(Games!D730), Calc!F730, F730+K730)</f>
        <v>1419.5380932200808</v>
      </c>
      <c r="N730">
        <f>IF(ISBLANK(Games!E730), Calc!G730, G730+L730)</f>
        <v>1539.5424706464416</v>
      </c>
      <c r="O730" s="1">
        <f t="shared" si="77"/>
        <v>0.31004544754442742</v>
      </c>
      <c r="P730" s="1">
        <f t="shared" si="78"/>
        <v>0.68995455245557258</v>
      </c>
      <c r="Q730" s="3" t="str">
        <f>Games!N730</f>
        <v/>
      </c>
      <c r="R730" s="1" t="str">
        <f t="shared" si="79"/>
        <v/>
      </c>
      <c r="S730" s="1" t="str">
        <f>IF(ISBLANK(Games!L730), "",IF(Q730=B730, C730, B730))</f>
        <v/>
      </c>
      <c r="T730" s="1" t="str">
        <f t="shared" si="80"/>
        <v>WAS</v>
      </c>
      <c r="U730" s="1" t="str">
        <f t="shared" si="81"/>
        <v>MIN</v>
      </c>
      <c r="V730" s="1">
        <f t="shared" si="82"/>
        <v>1419.5380932200808</v>
      </c>
      <c r="W730" s="1">
        <f t="shared" si="83"/>
        <v>1539.5424706464416</v>
      </c>
    </row>
    <row r="731" spans="1:23" x14ac:dyDescent="0.45">
      <c r="A731" t="str">
        <f>Schedule!A731</f>
        <v>2024-05-21</v>
      </c>
      <c r="B731" t="str">
        <f>Schedule!B731</f>
        <v>TBR</v>
      </c>
      <c r="C731" t="str">
        <f>Schedule!C731</f>
        <v>BOS</v>
      </c>
      <c r="D731">
        <f>Schedule!D731</f>
        <v>1537.2568075547799</v>
      </c>
      <c r="E731">
        <f>Schedule!E731</f>
        <v>1500.26839934439</v>
      </c>
      <c r="F731" cm="1">
        <f t="array" ref="F731">_xlfn.XLOOKUP(B731, $T$1:$T730, $V$1:$V730, D731, 0, -1)</f>
        <v>1528.0229512954211</v>
      </c>
      <c r="G731" cm="1">
        <f t="array" ref="G731">_xlfn.XLOOKUP(C731, $U$1:$U730, $W$1:$W730, E731, 0, -1)</f>
        <v>1518.233689676287</v>
      </c>
      <c r="H731">
        <f>Schedule!F731</f>
        <v>0.124324324324324</v>
      </c>
      <c r="I731" t="str">
        <f>IF(ISBLANK(Games!D731), "", Games!D731)</f>
        <v/>
      </c>
      <c r="J731" t="str">
        <f>IF(ISBLANK(Games!E731), "", Games!E731)</f>
        <v/>
      </c>
      <c r="K731" t="str">
        <f>IF(ISBLANK(Games!D731), "",VLOOKUP(I731, 'Pitchers Pre-Season'!$B$2:$X$790, 23, FALSE))</f>
        <v/>
      </c>
      <c r="L731" t="str">
        <f>IF(ISBLANK(Games!E731), "",VLOOKUP(J731, 'Pitchers Pre-Season'!$B$2:$X$790, 23, FALSE))</f>
        <v/>
      </c>
      <c r="M731">
        <f>IF(ISBLANK(Games!D731), Calc!F731, F731+K731)</f>
        <v>1528.0229512954211</v>
      </c>
      <c r="N731">
        <f>IF(ISBLANK(Games!E731), Calc!G731, G731+L731)</f>
        <v>1518.233689676287</v>
      </c>
      <c r="O731" s="1">
        <f t="shared" si="77"/>
        <v>0.57624631526996628</v>
      </c>
      <c r="P731" s="1">
        <f t="shared" si="78"/>
        <v>0.42375368473003372</v>
      </c>
      <c r="Q731" s="3" t="str">
        <f>Games!N731</f>
        <v/>
      </c>
      <c r="R731" s="1" t="str">
        <f t="shared" si="79"/>
        <v/>
      </c>
      <c r="S731" s="1" t="str">
        <f>IF(ISBLANK(Games!L731), "",IF(Q731=B731, C731, B731))</f>
        <v/>
      </c>
      <c r="T731" s="1" t="str">
        <f t="shared" si="80"/>
        <v>TBR</v>
      </c>
      <c r="U731" s="1" t="str">
        <f t="shared" si="81"/>
        <v>BOS</v>
      </c>
      <c r="V731" s="1">
        <f t="shared" si="82"/>
        <v>1528.0229512954211</v>
      </c>
      <c r="W731" s="1">
        <f t="shared" si="83"/>
        <v>1518.233689676287</v>
      </c>
    </row>
    <row r="732" spans="1:23" x14ac:dyDescent="0.45">
      <c r="A732" t="str">
        <f>Schedule!A732</f>
        <v>2024-05-21</v>
      </c>
      <c r="B732" t="str">
        <f>Schedule!B732</f>
        <v>NYY</v>
      </c>
      <c r="C732" t="str">
        <f>Schedule!C732</f>
        <v>SEA</v>
      </c>
      <c r="D732">
        <f>Schedule!D732</f>
        <v>1539.4562396036399</v>
      </c>
      <c r="E732">
        <f>Schedule!E732</f>
        <v>1526.2027098211199</v>
      </c>
      <c r="F732" cm="1">
        <f t="array" ref="F732">_xlfn.XLOOKUP(B732, $T$1:$T731, $V$1:$V731, D732, 0, -1)</f>
        <v>1533.7203518335739</v>
      </c>
      <c r="G732" cm="1">
        <f t="array" ref="G732">_xlfn.XLOOKUP(C732, $U$1:$U731, $W$1:$W731, E732, 0, -1)</f>
        <v>1521.2700100017432</v>
      </c>
      <c r="H732">
        <f>Schedule!F732</f>
        <v>9.3922651933701695E-2</v>
      </c>
      <c r="I732" t="str">
        <f>IF(ISBLANK(Games!D732), "", Games!D732)</f>
        <v/>
      </c>
      <c r="J732" t="str">
        <f>IF(ISBLANK(Games!E732), "", Games!E732)</f>
        <v/>
      </c>
      <c r="K732" t="str">
        <f>IF(ISBLANK(Games!D732), "",VLOOKUP(I732, 'Pitchers Pre-Season'!$B$2:$X$790, 23, FALSE))</f>
        <v/>
      </c>
      <c r="L732" t="str">
        <f>IF(ISBLANK(Games!E732), "",VLOOKUP(J732, 'Pitchers Pre-Season'!$B$2:$X$790, 23, FALSE))</f>
        <v/>
      </c>
      <c r="M732">
        <f>IF(ISBLANK(Games!D732), Calc!F732, F732+K732)</f>
        <v>1533.7203518335739</v>
      </c>
      <c r="N732">
        <f>IF(ISBLANK(Games!E732), Calc!G732, G732+L732)</f>
        <v>1521.2700100017432</v>
      </c>
      <c r="O732" s="1">
        <f t="shared" si="77"/>
        <v>0.56487114254830439</v>
      </c>
      <c r="P732" s="1">
        <f t="shared" si="78"/>
        <v>0.43512885745169572</v>
      </c>
      <c r="Q732" s="3" t="str">
        <f>Games!N732</f>
        <v/>
      </c>
      <c r="R732" s="1" t="str">
        <f t="shared" si="79"/>
        <v/>
      </c>
      <c r="S732" s="1" t="str">
        <f>IF(ISBLANK(Games!L732), "",IF(Q732=B732, C732, B732))</f>
        <v/>
      </c>
      <c r="T732" s="1" t="str">
        <f t="shared" si="80"/>
        <v>NYY</v>
      </c>
      <c r="U732" s="1" t="str">
        <f t="shared" si="81"/>
        <v>SEA</v>
      </c>
      <c r="V732" s="1">
        <f t="shared" si="82"/>
        <v>1533.7203518335739</v>
      </c>
      <c r="W732" s="1">
        <f t="shared" si="83"/>
        <v>1521.2700100017432</v>
      </c>
    </row>
    <row r="733" spans="1:23" x14ac:dyDescent="0.45">
      <c r="A733" t="str">
        <f>Schedule!A733</f>
        <v>2024-05-21</v>
      </c>
      <c r="B733" t="str">
        <f>Schedule!B733</f>
        <v>TOR</v>
      </c>
      <c r="C733" t="str">
        <f>Schedule!C733</f>
        <v>CHW</v>
      </c>
      <c r="D733">
        <f>Schedule!D733</f>
        <v>1536.86484917293</v>
      </c>
      <c r="E733">
        <f>Schedule!E733</f>
        <v>1433.33420073452</v>
      </c>
      <c r="F733" cm="1">
        <f t="array" ref="F733">_xlfn.XLOOKUP(B733, $T$1:$T732, $V$1:$V732, D733, 0, -1)</f>
        <v>1536.86484917293</v>
      </c>
      <c r="G733" cm="1">
        <f t="array" ref="G733">_xlfn.XLOOKUP(C733, $U$1:$U732, $W$1:$W732, E733, 0, -1)</f>
        <v>1425.4820043556863</v>
      </c>
      <c r="H733">
        <f>Schedule!F733</f>
        <v>-5.5248618784530601E-3</v>
      </c>
      <c r="I733" t="str">
        <f>IF(ISBLANK(Games!D733), "", Games!D733)</f>
        <v/>
      </c>
      <c r="J733" t="str">
        <f>IF(ISBLANK(Games!E733), "", Games!E733)</f>
        <v/>
      </c>
      <c r="K733" t="str">
        <f>IF(ISBLANK(Games!D733), "",VLOOKUP(I733, 'Pitchers Pre-Season'!$B$2:$X$790, 23, FALSE))</f>
        <v/>
      </c>
      <c r="L733" t="str">
        <f>IF(ISBLANK(Games!E733), "",VLOOKUP(J733, 'Pitchers Pre-Season'!$B$2:$X$790, 23, FALSE))</f>
        <v/>
      </c>
      <c r="M733">
        <f>IF(ISBLANK(Games!D733), Calc!F733, F733+K733)</f>
        <v>1536.86484917293</v>
      </c>
      <c r="N733">
        <f>IF(ISBLANK(Games!E733), Calc!G733, G733+L733)</f>
        <v>1425.4820043556863</v>
      </c>
      <c r="O733" s="1">
        <f t="shared" si="77"/>
        <v>0.65225573194226016</v>
      </c>
      <c r="P733" s="1">
        <f t="shared" si="78"/>
        <v>0.34774426805773978</v>
      </c>
      <c r="Q733" s="3" t="str">
        <f>Games!N733</f>
        <v/>
      </c>
      <c r="R733" s="1" t="str">
        <f t="shared" si="79"/>
        <v/>
      </c>
      <c r="S733" s="1" t="str">
        <f>IF(ISBLANK(Games!L733), "",IF(Q733=B733, C733, B733))</f>
        <v/>
      </c>
      <c r="T733" s="1" t="str">
        <f t="shared" si="80"/>
        <v>TOR</v>
      </c>
      <c r="U733" s="1" t="str">
        <f t="shared" si="81"/>
        <v>CHW</v>
      </c>
      <c r="V733" s="1">
        <f t="shared" si="82"/>
        <v>1536.86484917293</v>
      </c>
      <c r="W733" s="1">
        <f t="shared" si="83"/>
        <v>1425.4820043556863</v>
      </c>
    </row>
    <row r="734" spans="1:23" x14ac:dyDescent="0.45">
      <c r="A734" t="str">
        <f>Schedule!A734</f>
        <v>2024-05-21</v>
      </c>
      <c r="B734" t="str">
        <f>Schedule!B734</f>
        <v>KCR</v>
      </c>
      <c r="C734" t="str">
        <f>Schedule!C734</f>
        <v>DET</v>
      </c>
      <c r="D734">
        <f>Schedule!D734</f>
        <v>1455.5883504191299</v>
      </c>
      <c r="E734">
        <f>Schedule!E734</f>
        <v>1477.56939209144</v>
      </c>
      <c r="F734" cm="1">
        <f t="array" ref="F734">_xlfn.XLOOKUP(B734, $T$1:$T733, $V$1:$V733, D734, 0, -1)</f>
        <v>1459.3647323881944</v>
      </c>
      <c r="G734" cm="1">
        <f t="array" ref="G734">_xlfn.XLOOKUP(C734, $U$1:$U733, $W$1:$W733, E734, 0, -1)</f>
        <v>1495.7868779460348</v>
      </c>
      <c r="H734">
        <f>Schedule!F734</f>
        <v>0.19008264462809901</v>
      </c>
      <c r="I734" t="str">
        <f>IF(ISBLANK(Games!D734), "", Games!D734)</f>
        <v/>
      </c>
      <c r="J734" t="str">
        <f>IF(ISBLANK(Games!E734), "", Games!E734)</f>
        <v/>
      </c>
      <c r="K734" t="str">
        <f>IF(ISBLANK(Games!D734), "",VLOOKUP(I734, 'Pitchers Pre-Season'!$B$2:$X$790, 23, FALSE))</f>
        <v/>
      </c>
      <c r="L734" t="str">
        <f>IF(ISBLANK(Games!E734), "",VLOOKUP(J734, 'Pitchers Pre-Season'!$B$2:$X$790, 23, FALSE))</f>
        <v/>
      </c>
      <c r="M734">
        <f>IF(ISBLANK(Games!D734), Calc!F734, F734+K734)</f>
        <v>1459.3647323881944</v>
      </c>
      <c r="N734">
        <f>IF(ISBLANK(Games!E734), Calc!G734, G734+L734)</f>
        <v>1495.7868779460348</v>
      </c>
      <c r="O734" s="1">
        <f t="shared" si="77"/>
        <v>0.54281681049705177</v>
      </c>
      <c r="P734" s="1">
        <f t="shared" si="78"/>
        <v>0.45718318950294823</v>
      </c>
      <c r="Q734" s="3" t="str">
        <f>Games!N734</f>
        <v/>
      </c>
      <c r="R734" s="1" t="str">
        <f t="shared" si="79"/>
        <v/>
      </c>
      <c r="S734" s="1" t="str">
        <f>IF(ISBLANK(Games!L734), "",IF(Q734=B734, C734, B734))</f>
        <v/>
      </c>
      <c r="T734" s="1" t="str">
        <f t="shared" si="80"/>
        <v>KCR</v>
      </c>
      <c r="U734" s="1" t="str">
        <f t="shared" si="81"/>
        <v>DET</v>
      </c>
      <c r="V734" s="1">
        <f t="shared" si="82"/>
        <v>1459.3647323881944</v>
      </c>
      <c r="W734" s="1">
        <f t="shared" si="83"/>
        <v>1495.7868779460348</v>
      </c>
    </row>
    <row r="735" spans="1:23" x14ac:dyDescent="0.45">
      <c r="A735" t="str">
        <f>Schedule!A735</f>
        <v>2024-05-21</v>
      </c>
      <c r="B735" t="str">
        <f>Schedule!B735</f>
        <v>CHC</v>
      </c>
      <c r="C735" t="str">
        <f>Schedule!C735</f>
        <v>ATL</v>
      </c>
      <c r="D735">
        <f>Schedule!D735</f>
        <v>1514.0316812078199</v>
      </c>
      <c r="E735">
        <f>Schedule!E735</f>
        <v>1590.545270505</v>
      </c>
      <c r="F735" cm="1">
        <f t="array" ref="F735">_xlfn.XLOOKUP(B735, $T$1:$T734, $V$1:$V734, D735, 0, -1)</f>
        <v>1529.9566441509314</v>
      </c>
      <c r="G735" cm="1">
        <f t="array" ref="G735">_xlfn.XLOOKUP(C735, $U$1:$U734, $W$1:$W734, E735, 0, -1)</f>
        <v>1588.8399964445969</v>
      </c>
      <c r="H735">
        <f>Schedule!F735</f>
        <v>4.4585987261146598E-2</v>
      </c>
      <c r="I735" t="str">
        <f>IF(ISBLANK(Games!D735), "", Games!D735)</f>
        <v/>
      </c>
      <c r="J735" t="str">
        <f>IF(ISBLANK(Games!E735), "", Games!E735)</f>
        <v/>
      </c>
      <c r="K735" t="str">
        <f>IF(ISBLANK(Games!D735), "",VLOOKUP(I735, 'Pitchers Pre-Season'!$B$2:$X$790, 23, FALSE))</f>
        <v/>
      </c>
      <c r="L735" t="str">
        <f>IF(ISBLANK(Games!E735), "",VLOOKUP(J735, 'Pitchers Pre-Season'!$B$2:$X$790, 23, FALSE))</f>
        <v/>
      </c>
      <c r="M735">
        <f>IF(ISBLANK(Games!D735), Calc!F735, F735+K735)</f>
        <v>1529.9566441509314</v>
      </c>
      <c r="N735">
        <f>IF(ISBLANK(Games!E735), Calc!G735, G735+L735)</f>
        <v>1588.8399964445969</v>
      </c>
      <c r="O735" s="1">
        <f t="shared" si="77"/>
        <v>0.43835516422075121</v>
      </c>
      <c r="P735" s="1">
        <f t="shared" si="78"/>
        <v>0.56164483577924873</v>
      </c>
      <c r="Q735" s="3" t="str">
        <f>Games!N735</f>
        <v/>
      </c>
      <c r="R735" s="1" t="str">
        <f t="shared" si="79"/>
        <v/>
      </c>
      <c r="S735" s="1" t="str">
        <f>IF(ISBLANK(Games!L735), "",IF(Q735=B735, C735, B735))</f>
        <v/>
      </c>
      <c r="T735" s="1" t="str">
        <f t="shared" si="80"/>
        <v>CHC</v>
      </c>
      <c r="U735" s="1" t="str">
        <f t="shared" si="81"/>
        <v>ATL</v>
      </c>
      <c r="V735" s="1">
        <f t="shared" si="82"/>
        <v>1529.9566441509314</v>
      </c>
      <c r="W735" s="1">
        <f t="shared" si="83"/>
        <v>1588.8399964445969</v>
      </c>
    </row>
    <row r="736" spans="1:23" x14ac:dyDescent="0.45">
      <c r="A736" t="str">
        <f>Schedule!A736</f>
        <v>2024-05-21</v>
      </c>
      <c r="B736" t="str">
        <f>Schedule!B736</f>
        <v>STL</v>
      </c>
      <c r="C736" t="str">
        <f>Schedule!C736</f>
        <v>BAL</v>
      </c>
      <c r="D736">
        <f>Schedule!D736</f>
        <v>1506.4629567151301</v>
      </c>
      <c r="E736">
        <f>Schedule!E736</f>
        <v>1535.1075395159701</v>
      </c>
      <c r="F736" cm="1">
        <f t="array" ref="F736">_xlfn.XLOOKUP(B736, $T$1:$T735, $V$1:$V735, D736, 0, -1)</f>
        <v>1510.540426333587</v>
      </c>
      <c r="G736" cm="1">
        <f t="array" ref="G736">_xlfn.XLOOKUP(C736, $U$1:$U735, $W$1:$W735, E736, 0, -1)</f>
        <v>1539.0873746407135</v>
      </c>
      <c r="H736">
        <f>Schedule!F736</f>
        <v>7.3170731707316999E-2</v>
      </c>
      <c r="I736" t="str">
        <f>IF(ISBLANK(Games!D736), "", Games!D736)</f>
        <v/>
      </c>
      <c r="J736" t="str">
        <f>IF(ISBLANK(Games!E736), "", Games!E736)</f>
        <v/>
      </c>
      <c r="K736" t="str">
        <f>IF(ISBLANK(Games!D736), "",VLOOKUP(I736, 'Pitchers Pre-Season'!$B$2:$X$790, 23, FALSE))</f>
        <v/>
      </c>
      <c r="L736" t="str">
        <f>IF(ISBLANK(Games!E736), "",VLOOKUP(J736, 'Pitchers Pre-Season'!$B$2:$X$790, 23, FALSE))</f>
        <v/>
      </c>
      <c r="M736">
        <f>IF(ISBLANK(Games!D736), Calc!F736, F736+K736)</f>
        <v>1510.540426333587</v>
      </c>
      <c r="N736">
        <f>IF(ISBLANK(Games!E736), Calc!G736, G736+L736)</f>
        <v>1539.0873746407135</v>
      </c>
      <c r="O736" s="1">
        <f t="shared" si="77"/>
        <v>0.49559520544291791</v>
      </c>
      <c r="P736" s="1">
        <f t="shared" si="78"/>
        <v>0.5044047945570822</v>
      </c>
      <c r="Q736" s="3" t="str">
        <f>Games!N736</f>
        <v/>
      </c>
      <c r="R736" s="1" t="str">
        <f t="shared" si="79"/>
        <v/>
      </c>
      <c r="S736" s="1" t="str">
        <f>IF(ISBLANK(Games!L736), "",IF(Q736=B736, C736, B736))</f>
        <v/>
      </c>
      <c r="T736" s="1" t="str">
        <f t="shared" si="80"/>
        <v>STL</v>
      </c>
      <c r="U736" s="1" t="str">
        <f t="shared" si="81"/>
        <v>BAL</v>
      </c>
      <c r="V736" s="1">
        <f t="shared" si="82"/>
        <v>1510.540426333587</v>
      </c>
      <c r="W736" s="1">
        <f t="shared" si="83"/>
        <v>1539.0873746407135</v>
      </c>
    </row>
    <row r="737" spans="1:23" x14ac:dyDescent="0.45">
      <c r="A737" t="str">
        <f>Schedule!A737</f>
        <v>2024-05-21</v>
      </c>
      <c r="B737" t="str">
        <f>Schedule!B737</f>
        <v>HOU</v>
      </c>
      <c r="C737" t="str">
        <f>Schedule!C737</f>
        <v>LAA</v>
      </c>
      <c r="D737">
        <f>Schedule!D737</f>
        <v>1559.22207084247</v>
      </c>
      <c r="E737">
        <f>Schedule!E737</f>
        <v>1474.3085107648601</v>
      </c>
      <c r="F737" cm="1">
        <f t="array" ref="F737">_xlfn.XLOOKUP(B737, $T$1:$T736, $V$1:$V736, D737, 0, -1)</f>
        <v>1535.1961987191132</v>
      </c>
      <c r="G737" cm="1">
        <f t="array" ref="G737">_xlfn.XLOOKUP(C737, $U$1:$U736, $W$1:$W736, E737, 0, -1)</f>
        <v>1486.8682858001625</v>
      </c>
      <c r="H737">
        <f>Schedule!F737</f>
        <v>-4.08163265306122E-2</v>
      </c>
      <c r="I737" t="str">
        <f>IF(ISBLANK(Games!D737), "", Games!D737)</f>
        <v/>
      </c>
      <c r="J737" t="str">
        <f>IF(ISBLANK(Games!E737), "", Games!E737)</f>
        <v/>
      </c>
      <c r="K737" t="str">
        <f>IF(ISBLANK(Games!D737), "",VLOOKUP(I737, 'Pitchers Pre-Season'!$B$2:$X$790, 23, FALSE))</f>
        <v/>
      </c>
      <c r="L737" t="str">
        <f>IF(ISBLANK(Games!E737), "",VLOOKUP(J737, 'Pitchers Pre-Season'!$B$2:$X$790, 23, FALSE))</f>
        <v/>
      </c>
      <c r="M737">
        <f>IF(ISBLANK(Games!D737), Calc!F737, F737+K737)</f>
        <v>1535.1961987191132</v>
      </c>
      <c r="N737">
        <f>IF(ISBLANK(Games!E737), Calc!G737, G737+L737)</f>
        <v>1486.8682858001625</v>
      </c>
      <c r="O737" s="1">
        <f t="shared" si="77"/>
        <v>0.54869617934120785</v>
      </c>
      <c r="P737" s="1">
        <f t="shared" si="78"/>
        <v>0.45130382065879215</v>
      </c>
      <c r="Q737" s="3" t="str">
        <f>Games!N737</f>
        <v/>
      </c>
      <c r="R737" s="1" t="str">
        <f t="shared" si="79"/>
        <v/>
      </c>
      <c r="S737" s="1" t="str">
        <f>IF(ISBLANK(Games!L737), "",IF(Q737=B737, C737, B737))</f>
        <v/>
      </c>
      <c r="T737" s="1" t="str">
        <f t="shared" si="80"/>
        <v>HOU</v>
      </c>
      <c r="U737" s="1" t="str">
        <f t="shared" si="81"/>
        <v>LAA</v>
      </c>
      <c r="V737" s="1">
        <f t="shared" si="82"/>
        <v>1535.1961987191132</v>
      </c>
      <c r="W737" s="1">
        <f t="shared" si="83"/>
        <v>1486.8682858001625</v>
      </c>
    </row>
    <row r="738" spans="1:23" x14ac:dyDescent="0.45">
      <c r="A738" t="str">
        <f>Schedule!A738</f>
        <v>2024-05-21</v>
      </c>
      <c r="B738" t="str">
        <f>Schedule!B738</f>
        <v>OAK</v>
      </c>
      <c r="C738" t="str">
        <f>Schedule!C738</f>
        <v>COL</v>
      </c>
      <c r="D738">
        <f>Schedule!D738</f>
        <v>1427.1354796158</v>
      </c>
      <c r="E738">
        <f>Schedule!E738</f>
        <v>1418.47649220432</v>
      </c>
      <c r="F738" cm="1">
        <f t="array" ref="F738">_xlfn.XLOOKUP(B738, $T$1:$T737, $V$1:$V737, D738, 0, -1)</f>
        <v>1410.609331202211</v>
      </c>
      <c r="G738" cm="1">
        <f t="array" ref="G738">_xlfn.XLOOKUP(C738, $U$1:$U737, $W$1:$W737, E738, 0, -1)</f>
        <v>1405.4006829938121</v>
      </c>
      <c r="H738">
        <f>Schedule!F738</f>
        <v>6.2111801242235101E-3</v>
      </c>
      <c r="I738" t="str">
        <f>IF(ISBLANK(Games!D738), "", Games!D738)</f>
        <v/>
      </c>
      <c r="J738" t="str">
        <f>IF(ISBLANK(Games!E738), "", Games!E738)</f>
        <v/>
      </c>
      <c r="K738" t="str">
        <f>IF(ISBLANK(Games!D738), "",VLOOKUP(I738, 'Pitchers Pre-Season'!$B$2:$X$790, 23, FALSE))</f>
        <v/>
      </c>
      <c r="L738" t="str">
        <f>IF(ISBLANK(Games!E738), "",VLOOKUP(J738, 'Pitchers Pre-Season'!$B$2:$X$790, 23, FALSE))</f>
        <v/>
      </c>
      <c r="M738">
        <f>IF(ISBLANK(Games!D738), Calc!F738, F738+K738)</f>
        <v>1410.609331202211</v>
      </c>
      <c r="N738">
        <f>IF(ISBLANK(Games!E738), Calc!G738, G738+L738)</f>
        <v>1405.4006829938121</v>
      </c>
      <c r="O738" s="1">
        <f t="shared" si="77"/>
        <v>0.51060087587099534</v>
      </c>
      <c r="P738" s="1">
        <f t="shared" si="78"/>
        <v>0.48939912412900466</v>
      </c>
      <c r="Q738" s="3" t="str">
        <f>Games!N738</f>
        <v/>
      </c>
      <c r="R738" s="1" t="str">
        <f t="shared" si="79"/>
        <v/>
      </c>
      <c r="S738" s="1" t="str">
        <f>IF(ISBLANK(Games!L738), "",IF(Q738=B738, C738, B738))</f>
        <v/>
      </c>
      <c r="T738" s="1" t="str">
        <f t="shared" si="80"/>
        <v>OAK</v>
      </c>
      <c r="U738" s="1" t="str">
        <f t="shared" si="81"/>
        <v>COL</v>
      </c>
      <c r="V738" s="1">
        <f t="shared" si="82"/>
        <v>1410.609331202211</v>
      </c>
      <c r="W738" s="1">
        <f t="shared" si="83"/>
        <v>1405.4006829938121</v>
      </c>
    </row>
    <row r="739" spans="1:23" x14ac:dyDescent="0.45">
      <c r="A739" t="str">
        <f>Schedule!A739</f>
        <v>2024-05-21</v>
      </c>
      <c r="B739" t="str">
        <f>Schedule!B739</f>
        <v>LAD</v>
      </c>
      <c r="C739" t="str">
        <f>Schedule!C739</f>
        <v>ARI</v>
      </c>
      <c r="D739">
        <f>Schedule!D739</f>
        <v>1588.6730971234199</v>
      </c>
      <c r="E739">
        <f>Schedule!E739</f>
        <v>1517.8440011816001</v>
      </c>
      <c r="F739" cm="1">
        <f t="array" ref="F739">_xlfn.XLOOKUP(B739, $T$1:$T738, $V$1:$V738, D739, 0, -1)</f>
        <v>1596.6514930600529</v>
      </c>
      <c r="G739" cm="1">
        <f t="array" ref="G739">_xlfn.XLOOKUP(C739, $U$1:$U738, $W$1:$W738, E739, 0, -1)</f>
        <v>1515.1384034374826</v>
      </c>
      <c r="H739">
        <f>Schedule!F739</f>
        <v>4.2654028436019002E-2</v>
      </c>
      <c r="I739" t="str">
        <f>IF(ISBLANK(Games!D739), "", Games!D739)</f>
        <v/>
      </c>
      <c r="J739" t="str">
        <f>IF(ISBLANK(Games!E739), "", Games!E739)</f>
        <v/>
      </c>
      <c r="K739" t="str">
        <f>IF(ISBLANK(Games!D739), "",VLOOKUP(I739, 'Pitchers Pre-Season'!$B$2:$X$790, 23, FALSE))</f>
        <v/>
      </c>
      <c r="L739" t="str">
        <f>IF(ISBLANK(Games!E739), "",VLOOKUP(J739, 'Pitchers Pre-Season'!$B$2:$X$790, 23, FALSE))</f>
        <v/>
      </c>
      <c r="M739">
        <f>IF(ISBLANK(Games!D739), Calc!F739, F739+K739)</f>
        <v>1596.6514930600529</v>
      </c>
      <c r="N739">
        <f>IF(ISBLANK(Games!E739), Calc!G739, G739+L739)</f>
        <v>1515.1384034374826</v>
      </c>
      <c r="O739" s="1">
        <f t="shared" si="77"/>
        <v>0.63652781038978579</v>
      </c>
      <c r="P739" s="1">
        <f t="shared" si="78"/>
        <v>0.36347218961021432</v>
      </c>
      <c r="Q739" s="3" t="str">
        <f>Games!N739</f>
        <v/>
      </c>
      <c r="R739" s="1" t="str">
        <f t="shared" si="79"/>
        <v/>
      </c>
      <c r="S739" s="1" t="str">
        <f>IF(ISBLANK(Games!L739), "",IF(Q739=B739, C739, B739))</f>
        <v/>
      </c>
      <c r="T739" s="1" t="str">
        <f t="shared" si="80"/>
        <v>LAD</v>
      </c>
      <c r="U739" s="1" t="str">
        <f t="shared" si="81"/>
        <v>ARI</v>
      </c>
      <c r="V739" s="1">
        <f t="shared" si="82"/>
        <v>1596.6514930600529</v>
      </c>
      <c r="W739" s="1">
        <f t="shared" si="83"/>
        <v>1515.1384034374826</v>
      </c>
    </row>
    <row r="740" spans="1:23" x14ac:dyDescent="0.45">
      <c r="A740" t="str">
        <f>Schedule!A740</f>
        <v>2024-05-22</v>
      </c>
      <c r="B740" t="str">
        <f>Schedule!B740</f>
        <v>WAS</v>
      </c>
      <c r="C740" t="str">
        <f>Schedule!C740</f>
        <v>MIN</v>
      </c>
      <c r="D740">
        <f>Schedule!D740</f>
        <v>1422.7330514932301</v>
      </c>
      <c r="E740">
        <f>Schedule!E740</f>
        <v>1535.44519643647</v>
      </c>
      <c r="F740" cm="1">
        <f t="array" ref="F740">_xlfn.XLOOKUP(B740, $T$1:$T739, $V$1:$V739, D740, 0, -1)</f>
        <v>1419.5380932200808</v>
      </c>
      <c r="G740" cm="1">
        <f t="array" ref="G740">_xlfn.XLOOKUP(C740, $U$1:$U739, $W$1:$W739, E740, 0, -1)</f>
        <v>1539.5424706464416</v>
      </c>
      <c r="H740">
        <f>Schedule!F740</f>
        <v>-4.76190476190477E-2</v>
      </c>
      <c r="I740" t="str">
        <f>IF(ISBLANK(Games!D740), "", Games!D740)</f>
        <v/>
      </c>
      <c r="J740" t="str">
        <f>IF(ISBLANK(Games!E740), "", Games!E740)</f>
        <v/>
      </c>
      <c r="K740" t="str">
        <f>IF(ISBLANK(Games!D740), "",VLOOKUP(I740, 'Pitchers Pre-Season'!$B$2:$X$790, 23, FALSE))</f>
        <v/>
      </c>
      <c r="L740" t="str">
        <f>IF(ISBLANK(Games!E740), "",VLOOKUP(J740, 'Pitchers Pre-Season'!$B$2:$X$790, 23, FALSE))</f>
        <v/>
      </c>
      <c r="M740">
        <f>IF(ISBLANK(Games!D740), Calc!F740, F740+K740)</f>
        <v>1419.5380932200808</v>
      </c>
      <c r="N740">
        <f>IF(ISBLANK(Games!E740), Calc!G740, G740+L740)</f>
        <v>1539.5424706464416</v>
      </c>
      <c r="O740" s="1">
        <f t="shared" si="77"/>
        <v>0.31004544754442742</v>
      </c>
      <c r="P740" s="1">
        <f t="shared" si="78"/>
        <v>0.68995455245557258</v>
      </c>
      <c r="Q740" s="3" t="str">
        <f>Games!N740</f>
        <v/>
      </c>
      <c r="R740" s="1" t="str">
        <f t="shared" si="79"/>
        <v/>
      </c>
      <c r="S740" s="1" t="str">
        <f>IF(ISBLANK(Games!L740), "",IF(Q740=B740, C740, B740))</f>
        <v/>
      </c>
      <c r="T740" s="1" t="str">
        <f t="shared" si="80"/>
        <v>WAS</v>
      </c>
      <c r="U740" s="1" t="str">
        <f t="shared" si="81"/>
        <v>MIN</v>
      </c>
      <c r="V740" s="1">
        <f t="shared" si="82"/>
        <v>1419.5380932200808</v>
      </c>
      <c r="W740" s="1">
        <f t="shared" si="83"/>
        <v>1539.5424706464416</v>
      </c>
    </row>
    <row r="741" spans="1:23" x14ac:dyDescent="0.45">
      <c r="A741" t="str">
        <f>Schedule!A741</f>
        <v>2024-05-22</v>
      </c>
      <c r="B741" t="str">
        <f>Schedule!B741</f>
        <v>CLE</v>
      </c>
      <c r="C741" t="str">
        <f>Schedule!C741</f>
        <v>NYM</v>
      </c>
      <c r="D741">
        <f>Schedule!D741</f>
        <v>1503.8938502056101</v>
      </c>
      <c r="E741">
        <f>Schedule!E741</f>
        <v>1505.1761432511801</v>
      </c>
      <c r="F741" cm="1">
        <f t="array" ref="F741">_xlfn.XLOOKUP(B741, $T$1:$T740, $V$1:$V740, D741, 0, -1)</f>
        <v>1503.8938502056101</v>
      </c>
      <c r="G741" cm="1">
        <f t="array" ref="G741">_xlfn.XLOOKUP(C741, $U$1:$U740, $W$1:$W740, E741, 0, -1)</f>
        <v>1510.288270753422</v>
      </c>
      <c r="H741">
        <f>Schedule!F741</f>
        <v>4.7619047619047603E-2</v>
      </c>
      <c r="I741" t="str">
        <f>IF(ISBLANK(Games!D741), "", Games!D741)</f>
        <v/>
      </c>
      <c r="J741" t="str">
        <f>IF(ISBLANK(Games!E741), "", Games!E741)</f>
        <v/>
      </c>
      <c r="K741" t="str">
        <f>IF(ISBLANK(Games!D741), "",VLOOKUP(I741, 'Pitchers Pre-Season'!$B$2:$X$790, 23, FALSE))</f>
        <v/>
      </c>
      <c r="L741" t="str">
        <f>IF(ISBLANK(Games!E741), "",VLOOKUP(J741, 'Pitchers Pre-Season'!$B$2:$X$790, 23, FALSE))</f>
        <v/>
      </c>
      <c r="M741">
        <f>IF(ISBLANK(Games!D741), Calc!F741, F741+K741)</f>
        <v>1503.8938502056101</v>
      </c>
      <c r="N741">
        <f>IF(ISBLANK(Games!E741), Calc!G741, G741+L741)</f>
        <v>1510.288270753422</v>
      </c>
      <c r="O741" s="1">
        <f t="shared" si="77"/>
        <v>0.51460825180717296</v>
      </c>
      <c r="P741" s="1">
        <f t="shared" si="78"/>
        <v>0.48539174819282699</v>
      </c>
      <c r="Q741" s="3" t="str">
        <f>Games!N741</f>
        <v/>
      </c>
      <c r="R741" s="1" t="str">
        <f t="shared" si="79"/>
        <v/>
      </c>
      <c r="S741" s="1" t="str">
        <f>IF(ISBLANK(Games!L741), "",IF(Q741=B741, C741, B741))</f>
        <v/>
      </c>
      <c r="T741" s="1" t="str">
        <f t="shared" si="80"/>
        <v>CLE</v>
      </c>
      <c r="U741" s="1" t="str">
        <f t="shared" si="81"/>
        <v>NYM</v>
      </c>
      <c r="V741" s="1">
        <f t="shared" si="82"/>
        <v>1503.8938502056101</v>
      </c>
      <c r="W741" s="1">
        <f t="shared" si="83"/>
        <v>1510.288270753422</v>
      </c>
    </row>
    <row r="742" spans="1:23" x14ac:dyDescent="0.45">
      <c r="A742" t="str">
        <f>Schedule!A742</f>
        <v>2024-05-22</v>
      </c>
      <c r="B742" t="str">
        <f>Schedule!B742</f>
        <v>STL</v>
      </c>
      <c r="C742" t="str">
        <f>Schedule!C742</f>
        <v>BAL</v>
      </c>
      <c r="D742">
        <f>Schedule!D742</f>
        <v>1506.4629567151301</v>
      </c>
      <c r="E742">
        <f>Schedule!E742</f>
        <v>1535.1075395159701</v>
      </c>
      <c r="F742" cm="1">
        <f t="array" ref="F742">_xlfn.XLOOKUP(B742, $T$1:$T741, $V$1:$V741, D742, 0, -1)</f>
        <v>1510.540426333587</v>
      </c>
      <c r="G742" cm="1">
        <f t="array" ref="G742">_xlfn.XLOOKUP(C742, $U$1:$U741, $W$1:$W741, E742, 0, -1)</f>
        <v>1539.0873746407135</v>
      </c>
      <c r="H742">
        <f>Schedule!F742</f>
        <v>7.3170731707316999E-2</v>
      </c>
      <c r="I742" t="str">
        <f>IF(ISBLANK(Games!D742), "", Games!D742)</f>
        <v/>
      </c>
      <c r="J742" t="str">
        <f>IF(ISBLANK(Games!E742), "", Games!E742)</f>
        <v/>
      </c>
      <c r="K742" t="str">
        <f>IF(ISBLANK(Games!D742), "",VLOOKUP(I742, 'Pitchers Pre-Season'!$B$2:$X$790, 23, FALSE))</f>
        <v/>
      </c>
      <c r="L742" t="str">
        <f>IF(ISBLANK(Games!E742), "",VLOOKUP(J742, 'Pitchers Pre-Season'!$B$2:$X$790, 23, FALSE))</f>
        <v/>
      </c>
      <c r="M742">
        <f>IF(ISBLANK(Games!D742), Calc!F742, F742+K742)</f>
        <v>1510.540426333587</v>
      </c>
      <c r="N742">
        <f>IF(ISBLANK(Games!E742), Calc!G742, G742+L742)</f>
        <v>1539.0873746407135</v>
      </c>
      <c r="O742" s="1">
        <f t="shared" si="77"/>
        <v>0.49559520544291791</v>
      </c>
      <c r="P742" s="1">
        <f t="shared" si="78"/>
        <v>0.5044047945570822</v>
      </c>
      <c r="Q742" s="3" t="str">
        <f>Games!N742</f>
        <v/>
      </c>
      <c r="R742" s="1" t="str">
        <f t="shared" si="79"/>
        <v/>
      </c>
      <c r="S742" s="1" t="str">
        <f>IF(ISBLANK(Games!L742), "",IF(Q742=B742, C742, B742))</f>
        <v/>
      </c>
      <c r="T742" s="1" t="str">
        <f t="shared" si="80"/>
        <v>STL</v>
      </c>
      <c r="U742" s="1" t="str">
        <f t="shared" si="81"/>
        <v>BAL</v>
      </c>
      <c r="V742" s="1">
        <f t="shared" si="82"/>
        <v>1510.540426333587</v>
      </c>
      <c r="W742" s="1">
        <f t="shared" si="83"/>
        <v>1539.0873746407135</v>
      </c>
    </row>
    <row r="743" spans="1:23" x14ac:dyDescent="0.45">
      <c r="A743" t="str">
        <f>Schedule!A743</f>
        <v>2024-05-22</v>
      </c>
      <c r="B743" t="str">
        <f>Schedule!B743</f>
        <v>HOU</v>
      </c>
      <c r="C743" t="str">
        <f>Schedule!C743</f>
        <v>LAA</v>
      </c>
      <c r="D743">
        <f>Schedule!D743</f>
        <v>1559.22207084247</v>
      </c>
      <c r="E743">
        <f>Schedule!E743</f>
        <v>1474.3085107648601</v>
      </c>
      <c r="F743" cm="1">
        <f t="array" ref="F743">_xlfn.XLOOKUP(B743, $T$1:$T742, $V$1:$V742, D743, 0, -1)</f>
        <v>1535.1961987191132</v>
      </c>
      <c r="G743" cm="1">
        <f t="array" ref="G743">_xlfn.XLOOKUP(C743, $U$1:$U742, $W$1:$W742, E743, 0, -1)</f>
        <v>1486.8682858001625</v>
      </c>
      <c r="H743">
        <f>Schedule!F743</f>
        <v>-4.08163265306122E-2</v>
      </c>
      <c r="I743" t="str">
        <f>IF(ISBLANK(Games!D743), "", Games!D743)</f>
        <v/>
      </c>
      <c r="J743" t="str">
        <f>IF(ISBLANK(Games!E743), "", Games!E743)</f>
        <v/>
      </c>
      <c r="K743" t="str">
        <f>IF(ISBLANK(Games!D743), "",VLOOKUP(I743, 'Pitchers Pre-Season'!$B$2:$X$790, 23, FALSE))</f>
        <v/>
      </c>
      <c r="L743" t="str">
        <f>IF(ISBLANK(Games!E743), "",VLOOKUP(J743, 'Pitchers Pre-Season'!$B$2:$X$790, 23, FALSE))</f>
        <v/>
      </c>
      <c r="M743">
        <f>IF(ISBLANK(Games!D743), Calc!F743, F743+K743)</f>
        <v>1535.1961987191132</v>
      </c>
      <c r="N743">
        <f>IF(ISBLANK(Games!E743), Calc!G743, G743+L743)</f>
        <v>1486.8682858001625</v>
      </c>
      <c r="O743" s="1">
        <f t="shared" si="77"/>
        <v>0.54869617934120785</v>
      </c>
      <c r="P743" s="1">
        <f t="shared" si="78"/>
        <v>0.45130382065879215</v>
      </c>
      <c r="Q743" s="3" t="str">
        <f>Games!N743</f>
        <v/>
      </c>
      <c r="R743" s="1" t="str">
        <f t="shared" si="79"/>
        <v/>
      </c>
      <c r="S743" s="1" t="str">
        <f>IF(ISBLANK(Games!L743), "",IF(Q743=B743, C743, B743))</f>
        <v/>
      </c>
      <c r="T743" s="1" t="str">
        <f t="shared" si="80"/>
        <v>HOU</v>
      </c>
      <c r="U743" s="1" t="str">
        <f t="shared" si="81"/>
        <v>LAA</v>
      </c>
      <c r="V743" s="1">
        <f t="shared" si="82"/>
        <v>1535.1961987191132</v>
      </c>
      <c r="W743" s="1">
        <f t="shared" si="83"/>
        <v>1486.8682858001625</v>
      </c>
    </row>
    <row r="744" spans="1:23" x14ac:dyDescent="0.45">
      <c r="A744" t="str">
        <f>Schedule!A744</f>
        <v>2024-05-22</v>
      </c>
      <c r="B744" t="str">
        <f>Schedule!B744</f>
        <v>KCR</v>
      </c>
      <c r="C744" t="str">
        <f>Schedule!C744</f>
        <v>DET</v>
      </c>
      <c r="D744">
        <f>Schedule!D744</f>
        <v>1455.5883504191299</v>
      </c>
      <c r="E744">
        <f>Schedule!E744</f>
        <v>1477.56939209144</v>
      </c>
      <c r="F744" cm="1">
        <f t="array" ref="F744">_xlfn.XLOOKUP(B744, $T$1:$T743, $V$1:$V743, D744, 0, -1)</f>
        <v>1459.3647323881944</v>
      </c>
      <c r="G744" cm="1">
        <f t="array" ref="G744">_xlfn.XLOOKUP(C744, $U$1:$U743, $W$1:$W743, E744, 0, -1)</f>
        <v>1495.7868779460348</v>
      </c>
      <c r="H744">
        <f>Schedule!F744</f>
        <v>0.19008264462809901</v>
      </c>
      <c r="I744" t="str">
        <f>IF(ISBLANK(Games!D744), "", Games!D744)</f>
        <v/>
      </c>
      <c r="J744" t="str">
        <f>IF(ISBLANK(Games!E744), "", Games!E744)</f>
        <v/>
      </c>
      <c r="K744" t="str">
        <f>IF(ISBLANK(Games!D744), "",VLOOKUP(I744, 'Pitchers Pre-Season'!$B$2:$X$790, 23, FALSE))</f>
        <v/>
      </c>
      <c r="L744" t="str">
        <f>IF(ISBLANK(Games!E744), "",VLOOKUP(J744, 'Pitchers Pre-Season'!$B$2:$X$790, 23, FALSE))</f>
        <v/>
      </c>
      <c r="M744">
        <f>IF(ISBLANK(Games!D744), Calc!F744, F744+K744)</f>
        <v>1459.3647323881944</v>
      </c>
      <c r="N744">
        <f>IF(ISBLANK(Games!E744), Calc!G744, G744+L744)</f>
        <v>1495.7868779460348</v>
      </c>
      <c r="O744" s="1">
        <f t="shared" si="77"/>
        <v>0.54281681049705177</v>
      </c>
      <c r="P744" s="1">
        <f t="shared" si="78"/>
        <v>0.45718318950294823</v>
      </c>
      <c r="Q744" s="3" t="str">
        <f>Games!N744</f>
        <v/>
      </c>
      <c r="R744" s="1" t="str">
        <f t="shared" si="79"/>
        <v/>
      </c>
      <c r="S744" s="1" t="str">
        <f>IF(ISBLANK(Games!L744), "",IF(Q744=B744, C744, B744))</f>
        <v/>
      </c>
      <c r="T744" s="1" t="str">
        <f t="shared" si="80"/>
        <v>KCR</v>
      </c>
      <c r="U744" s="1" t="str">
        <f t="shared" si="81"/>
        <v>DET</v>
      </c>
      <c r="V744" s="1">
        <f t="shared" si="82"/>
        <v>1459.3647323881944</v>
      </c>
      <c r="W744" s="1">
        <f t="shared" si="83"/>
        <v>1495.7868779460348</v>
      </c>
    </row>
    <row r="745" spans="1:23" x14ac:dyDescent="0.45">
      <c r="A745" t="str">
        <f>Schedule!A745</f>
        <v>2024-05-22</v>
      </c>
      <c r="B745" t="str">
        <f>Schedule!B745</f>
        <v>CIN</v>
      </c>
      <c r="C745" t="str">
        <f>Schedule!C745</f>
        <v>SDP</v>
      </c>
      <c r="D745">
        <f>Schedule!D745</f>
        <v>1496.2510574284499</v>
      </c>
      <c r="E745">
        <f>Schedule!E745</f>
        <v>1513.7838452168801</v>
      </c>
      <c r="F745" cm="1">
        <f t="array" ref="F745">_xlfn.XLOOKUP(B745, $T$1:$T744, $V$1:$V744, D745, 0, -1)</f>
        <v>1493.1662146218293</v>
      </c>
      <c r="G745" cm="1">
        <f t="array" ref="G745">_xlfn.XLOOKUP(C745, $U$1:$U744, $W$1:$W744, E745, 0, -1)</f>
        <v>1514.2912987524817</v>
      </c>
      <c r="H745">
        <f>Schedule!F745</f>
        <v>-1.38888888888888E-2</v>
      </c>
      <c r="I745" t="str">
        <f>IF(ISBLANK(Games!D745), "", Games!D745)</f>
        <v/>
      </c>
      <c r="J745" t="str">
        <f>IF(ISBLANK(Games!E745), "", Games!E745)</f>
        <v/>
      </c>
      <c r="K745" t="str">
        <f>IF(ISBLANK(Games!D745), "",VLOOKUP(I745, 'Pitchers Pre-Season'!$B$2:$X$790, 23, FALSE))</f>
        <v/>
      </c>
      <c r="L745" t="str">
        <f>IF(ISBLANK(Games!E745), "",VLOOKUP(J745, 'Pitchers Pre-Season'!$B$2:$X$790, 23, FALSE))</f>
        <v/>
      </c>
      <c r="M745">
        <f>IF(ISBLANK(Games!D745), Calc!F745, F745+K745)</f>
        <v>1493.1662146218293</v>
      </c>
      <c r="N745">
        <f>IF(ISBLANK(Games!E745), Calc!G745, G745+L745)</f>
        <v>1514.2912987524817</v>
      </c>
      <c r="O745" s="1">
        <f t="shared" si="77"/>
        <v>0.46269152496444421</v>
      </c>
      <c r="P745" s="1">
        <f t="shared" si="78"/>
        <v>0.53730847503555579</v>
      </c>
      <c r="Q745" s="3" t="str">
        <f>Games!N745</f>
        <v/>
      </c>
      <c r="R745" s="1" t="str">
        <f t="shared" si="79"/>
        <v/>
      </c>
      <c r="S745" s="1" t="str">
        <f>IF(ISBLANK(Games!L745), "",IF(Q745=B745, C745, B745))</f>
        <v/>
      </c>
      <c r="T745" s="1" t="str">
        <f t="shared" si="80"/>
        <v>CIN</v>
      </c>
      <c r="U745" s="1" t="str">
        <f t="shared" si="81"/>
        <v>SDP</v>
      </c>
      <c r="V745" s="1">
        <f t="shared" si="82"/>
        <v>1493.1662146218293</v>
      </c>
      <c r="W745" s="1">
        <f t="shared" si="83"/>
        <v>1514.2912987524817</v>
      </c>
    </row>
    <row r="746" spans="1:23" x14ac:dyDescent="0.45">
      <c r="A746" t="str">
        <f>Schedule!A746</f>
        <v>2024-05-22</v>
      </c>
      <c r="B746" t="str">
        <f>Schedule!B746</f>
        <v>PIT</v>
      </c>
      <c r="C746" t="str">
        <f>Schedule!C746</f>
        <v>SFG</v>
      </c>
      <c r="D746">
        <f>Schedule!D746</f>
        <v>1468.3919248330999</v>
      </c>
      <c r="E746">
        <f>Schedule!E746</f>
        <v>1501.1235706124401</v>
      </c>
      <c r="F746" cm="1">
        <f t="array" ref="F746">_xlfn.XLOOKUP(B746, $T$1:$T745, $V$1:$V745, D746, 0, -1)</f>
        <v>1464.4120897083565</v>
      </c>
      <c r="G746" cm="1">
        <f t="array" ref="G746">_xlfn.XLOOKUP(C746, $U$1:$U745, $W$1:$W745, E746, 0, -1)</f>
        <v>1491.6063482058917</v>
      </c>
      <c r="H746">
        <f>Schedule!F746</f>
        <v>5.7971014492753603E-2</v>
      </c>
      <c r="I746" t="str">
        <f>IF(ISBLANK(Games!D746), "", Games!D746)</f>
        <v/>
      </c>
      <c r="J746" t="str">
        <f>IF(ISBLANK(Games!E746), "", Games!E746)</f>
        <v/>
      </c>
      <c r="K746" t="str">
        <f>IF(ISBLANK(Games!D746), "",VLOOKUP(I746, 'Pitchers Pre-Season'!$B$2:$X$790, 23, FALSE))</f>
        <v/>
      </c>
      <c r="L746" t="str">
        <f>IF(ISBLANK(Games!E746), "",VLOOKUP(J746, 'Pitchers Pre-Season'!$B$2:$X$790, 23, FALSE))</f>
        <v/>
      </c>
      <c r="M746">
        <f>IF(ISBLANK(Games!D746), Calc!F746, F746+K746)</f>
        <v>1464.4120897083565</v>
      </c>
      <c r="N746">
        <f>IF(ISBLANK(Games!E746), Calc!G746, G746+L746)</f>
        <v>1491.6063482058917</v>
      </c>
      <c r="O746" s="1">
        <f t="shared" si="77"/>
        <v>0.48992954836239633</v>
      </c>
      <c r="P746" s="1">
        <f t="shared" si="78"/>
        <v>0.51007045163760367</v>
      </c>
      <c r="Q746" s="3" t="str">
        <f>Games!N746</f>
        <v/>
      </c>
      <c r="R746" s="1" t="str">
        <f t="shared" si="79"/>
        <v/>
      </c>
      <c r="S746" s="1" t="str">
        <f>IF(ISBLANK(Games!L746), "",IF(Q746=B746, C746, B746))</f>
        <v/>
      </c>
      <c r="T746" s="1" t="str">
        <f t="shared" si="80"/>
        <v>PIT</v>
      </c>
      <c r="U746" s="1" t="str">
        <f t="shared" si="81"/>
        <v>SFG</v>
      </c>
      <c r="V746" s="1">
        <f t="shared" si="82"/>
        <v>1464.4120897083565</v>
      </c>
      <c r="W746" s="1">
        <f t="shared" si="83"/>
        <v>1491.6063482058917</v>
      </c>
    </row>
    <row r="747" spans="1:23" x14ac:dyDescent="0.45">
      <c r="A747" t="str">
        <f>Schedule!A747</f>
        <v>2024-05-22</v>
      </c>
      <c r="B747" t="str">
        <f>Schedule!B747</f>
        <v>PHI</v>
      </c>
      <c r="C747" t="str">
        <f>Schedule!C747</f>
        <v>TEX</v>
      </c>
      <c r="D747">
        <f>Schedule!D747</f>
        <v>1537.03223861109</v>
      </c>
      <c r="E747">
        <f>Schedule!E747</f>
        <v>1527.6277566730801</v>
      </c>
      <c r="F747" cm="1">
        <f t="array" ref="F747">_xlfn.XLOOKUP(B747, $T$1:$T746, $V$1:$V746, D747, 0, -1)</f>
        <v>1516.0751994709906</v>
      </c>
      <c r="G747" cm="1">
        <f t="array" ref="G747">_xlfn.XLOOKUP(C747, $U$1:$U746, $W$1:$W746, E747, 0, -1)</f>
        <v>1534.4506247578865</v>
      </c>
      <c r="H747">
        <f>Schedule!F747</f>
        <v>8.4745762711864403E-2</v>
      </c>
      <c r="I747" t="str">
        <f>IF(ISBLANK(Games!D747), "", Games!D747)</f>
        <v/>
      </c>
      <c r="J747" t="str">
        <f>IF(ISBLANK(Games!E747), "", Games!E747)</f>
        <v/>
      </c>
      <c r="K747" t="str">
        <f>IF(ISBLANK(Games!D747), "",VLOOKUP(I747, 'Pitchers Pre-Season'!$B$2:$X$790, 23, FALSE))</f>
        <v/>
      </c>
      <c r="L747" t="str">
        <f>IF(ISBLANK(Games!E747), "",VLOOKUP(J747, 'Pitchers Pre-Season'!$B$2:$X$790, 23, FALSE))</f>
        <v/>
      </c>
      <c r="M747">
        <f>IF(ISBLANK(Games!D747), Calc!F747, F747+K747)</f>
        <v>1516.0751994709906</v>
      </c>
      <c r="N747">
        <f>IF(ISBLANK(Games!E747), Calc!G747, G747+L747)</f>
        <v>1534.4506247578865</v>
      </c>
      <c r="O747" s="1">
        <f t="shared" si="77"/>
        <v>0.51595314796057345</v>
      </c>
      <c r="P747" s="1">
        <f t="shared" si="78"/>
        <v>0.48404685203942655</v>
      </c>
      <c r="Q747" s="3" t="str">
        <f>Games!N747</f>
        <v/>
      </c>
      <c r="R747" s="1" t="str">
        <f t="shared" si="79"/>
        <v/>
      </c>
      <c r="S747" s="1" t="str">
        <f>IF(ISBLANK(Games!L747), "",IF(Q747=B747, C747, B747))</f>
        <v/>
      </c>
      <c r="T747" s="1" t="str">
        <f t="shared" si="80"/>
        <v>PHI</v>
      </c>
      <c r="U747" s="1" t="str">
        <f t="shared" si="81"/>
        <v>TEX</v>
      </c>
      <c r="V747" s="1">
        <f t="shared" si="82"/>
        <v>1516.0751994709906</v>
      </c>
      <c r="W747" s="1">
        <f t="shared" si="83"/>
        <v>1534.4506247578865</v>
      </c>
    </row>
    <row r="748" spans="1:23" x14ac:dyDescent="0.45">
      <c r="A748" t="str">
        <f>Schedule!A748</f>
        <v>2024-05-22</v>
      </c>
      <c r="B748" t="str">
        <f>Schedule!B748</f>
        <v>MIA</v>
      </c>
      <c r="C748" t="str">
        <f>Schedule!C748</f>
        <v>MIL</v>
      </c>
      <c r="D748">
        <f>Schedule!D748</f>
        <v>1488.4482383178499</v>
      </c>
      <c r="E748">
        <f>Schedule!E748</f>
        <v>1511.74507850229</v>
      </c>
      <c r="F748" cm="1">
        <f t="array" ref="F748">_xlfn.XLOOKUP(B748, $T$1:$T747, $V$1:$V747, D748, 0, -1)</f>
        <v>1453.0099819148713</v>
      </c>
      <c r="G748" cm="1">
        <f t="array" ref="G748">_xlfn.XLOOKUP(C748, $U$1:$U747, $W$1:$W747, E748, 0, -1)</f>
        <v>1527.5334034496079</v>
      </c>
      <c r="H748">
        <f>Schedule!F748</f>
        <v>4.5751633986928102E-2</v>
      </c>
      <c r="I748" t="str">
        <f>IF(ISBLANK(Games!D748), "", Games!D748)</f>
        <v/>
      </c>
      <c r="J748" t="str">
        <f>IF(ISBLANK(Games!E748), "", Games!E748)</f>
        <v/>
      </c>
      <c r="K748" t="str">
        <f>IF(ISBLANK(Games!D748), "",VLOOKUP(I748, 'Pitchers Pre-Season'!$B$2:$X$790, 23, FALSE))</f>
        <v/>
      </c>
      <c r="L748" t="str">
        <f>IF(ISBLANK(Games!E748), "",VLOOKUP(J748, 'Pitchers Pre-Season'!$B$2:$X$790, 23, FALSE))</f>
        <v/>
      </c>
      <c r="M748">
        <f>IF(ISBLANK(Games!D748), Calc!F748, F748+K748)</f>
        <v>1453.0099819148713</v>
      </c>
      <c r="N748">
        <f>IF(ISBLANK(Games!E748), Calc!G748, G748+L748)</f>
        <v>1527.5334034496079</v>
      </c>
      <c r="O748" s="1">
        <f t="shared" si="77"/>
        <v>0.41724304280918045</v>
      </c>
      <c r="P748" s="1">
        <f t="shared" si="78"/>
        <v>0.58275695719081944</v>
      </c>
      <c r="Q748" s="3" t="str">
        <f>Games!N748</f>
        <v/>
      </c>
      <c r="R748" s="1" t="str">
        <f t="shared" si="79"/>
        <v/>
      </c>
      <c r="S748" s="1" t="str">
        <f>IF(ISBLANK(Games!L748), "",IF(Q748=B748, C748, B748))</f>
        <v/>
      </c>
      <c r="T748" s="1" t="str">
        <f t="shared" si="80"/>
        <v>MIA</v>
      </c>
      <c r="U748" s="1" t="str">
        <f t="shared" si="81"/>
        <v>MIL</v>
      </c>
      <c r="V748" s="1">
        <f t="shared" si="82"/>
        <v>1453.0099819148713</v>
      </c>
      <c r="W748" s="1">
        <f t="shared" si="83"/>
        <v>1527.5334034496079</v>
      </c>
    </row>
    <row r="749" spans="1:23" x14ac:dyDescent="0.45">
      <c r="A749" t="str">
        <f>Schedule!A749</f>
        <v>2024-05-22</v>
      </c>
      <c r="B749" t="str">
        <f>Schedule!B749</f>
        <v>TBR</v>
      </c>
      <c r="C749" t="str">
        <f>Schedule!C749</f>
        <v>BOS</v>
      </c>
      <c r="D749">
        <f>Schedule!D749</f>
        <v>1537.2568075547799</v>
      </c>
      <c r="E749">
        <f>Schedule!E749</f>
        <v>1500.26839934439</v>
      </c>
      <c r="F749" cm="1">
        <f t="array" ref="F749">_xlfn.XLOOKUP(B749, $T$1:$T748, $V$1:$V748, D749, 0, -1)</f>
        <v>1528.0229512954211</v>
      </c>
      <c r="G749" cm="1">
        <f t="array" ref="G749">_xlfn.XLOOKUP(C749, $U$1:$U748, $W$1:$W748, E749, 0, -1)</f>
        <v>1518.233689676287</v>
      </c>
      <c r="H749">
        <f>Schedule!F749</f>
        <v>0.124324324324324</v>
      </c>
      <c r="I749" t="str">
        <f>IF(ISBLANK(Games!D749), "", Games!D749)</f>
        <v/>
      </c>
      <c r="J749" t="str">
        <f>IF(ISBLANK(Games!E749), "", Games!E749)</f>
        <v/>
      </c>
      <c r="K749" t="str">
        <f>IF(ISBLANK(Games!D749), "",VLOOKUP(I749, 'Pitchers Pre-Season'!$B$2:$X$790, 23, FALSE))</f>
        <v/>
      </c>
      <c r="L749" t="str">
        <f>IF(ISBLANK(Games!E749), "",VLOOKUP(J749, 'Pitchers Pre-Season'!$B$2:$X$790, 23, FALSE))</f>
        <v/>
      </c>
      <c r="M749">
        <f>IF(ISBLANK(Games!D749), Calc!F749, F749+K749)</f>
        <v>1528.0229512954211</v>
      </c>
      <c r="N749">
        <f>IF(ISBLANK(Games!E749), Calc!G749, G749+L749)</f>
        <v>1518.233689676287</v>
      </c>
      <c r="O749" s="1">
        <f t="shared" si="77"/>
        <v>0.57624631526996628</v>
      </c>
      <c r="P749" s="1">
        <f t="shared" si="78"/>
        <v>0.42375368473003372</v>
      </c>
      <c r="Q749" s="3" t="str">
        <f>Games!N749</f>
        <v/>
      </c>
      <c r="R749" s="1" t="str">
        <f t="shared" si="79"/>
        <v/>
      </c>
      <c r="S749" s="1" t="str">
        <f>IF(ISBLANK(Games!L749), "",IF(Q749=B749, C749, B749))</f>
        <v/>
      </c>
      <c r="T749" s="1" t="str">
        <f t="shared" si="80"/>
        <v>TBR</v>
      </c>
      <c r="U749" s="1" t="str">
        <f t="shared" si="81"/>
        <v>BOS</v>
      </c>
      <c r="V749" s="1">
        <f t="shared" si="82"/>
        <v>1528.0229512954211</v>
      </c>
      <c r="W749" s="1">
        <f t="shared" si="83"/>
        <v>1518.233689676287</v>
      </c>
    </row>
    <row r="750" spans="1:23" x14ac:dyDescent="0.45">
      <c r="A750" t="str">
        <f>Schedule!A750</f>
        <v>2024-05-22</v>
      </c>
      <c r="B750" t="str">
        <f>Schedule!B750</f>
        <v>NYY</v>
      </c>
      <c r="C750" t="str">
        <f>Schedule!C750</f>
        <v>SEA</v>
      </c>
      <c r="D750">
        <f>Schedule!D750</f>
        <v>1539.4562396036399</v>
      </c>
      <c r="E750">
        <f>Schedule!E750</f>
        <v>1526.2027098211199</v>
      </c>
      <c r="F750" cm="1">
        <f t="array" ref="F750">_xlfn.XLOOKUP(B750, $T$1:$T749, $V$1:$V749, D750, 0, -1)</f>
        <v>1533.7203518335739</v>
      </c>
      <c r="G750" cm="1">
        <f t="array" ref="G750">_xlfn.XLOOKUP(C750, $U$1:$U749, $W$1:$W749, E750, 0, -1)</f>
        <v>1521.2700100017432</v>
      </c>
      <c r="H750">
        <f>Schedule!F750</f>
        <v>9.3922651933701695E-2</v>
      </c>
      <c r="I750" t="str">
        <f>IF(ISBLANK(Games!D750), "", Games!D750)</f>
        <v/>
      </c>
      <c r="J750" t="str">
        <f>IF(ISBLANK(Games!E750), "", Games!E750)</f>
        <v/>
      </c>
      <c r="K750" t="str">
        <f>IF(ISBLANK(Games!D750), "",VLOOKUP(I750, 'Pitchers Pre-Season'!$B$2:$X$790, 23, FALSE))</f>
        <v/>
      </c>
      <c r="L750" t="str">
        <f>IF(ISBLANK(Games!E750), "",VLOOKUP(J750, 'Pitchers Pre-Season'!$B$2:$X$790, 23, FALSE))</f>
        <v/>
      </c>
      <c r="M750">
        <f>IF(ISBLANK(Games!D750), Calc!F750, F750+K750)</f>
        <v>1533.7203518335739</v>
      </c>
      <c r="N750">
        <f>IF(ISBLANK(Games!E750), Calc!G750, G750+L750)</f>
        <v>1521.2700100017432</v>
      </c>
      <c r="O750" s="1">
        <f t="shared" si="77"/>
        <v>0.56487114254830439</v>
      </c>
      <c r="P750" s="1">
        <f t="shared" si="78"/>
        <v>0.43512885745169572</v>
      </c>
      <c r="Q750" s="3" t="str">
        <f>Games!N750</f>
        <v/>
      </c>
      <c r="R750" s="1" t="str">
        <f t="shared" si="79"/>
        <v/>
      </c>
      <c r="S750" s="1" t="str">
        <f>IF(ISBLANK(Games!L750), "",IF(Q750=B750, C750, B750))</f>
        <v/>
      </c>
      <c r="T750" s="1" t="str">
        <f t="shared" si="80"/>
        <v>NYY</v>
      </c>
      <c r="U750" s="1" t="str">
        <f t="shared" si="81"/>
        <v>SEA</v>
      </c>
      <c r="V750" s="1">
        <f t="shared" si="82"/>
        <v>1533.7203518335739</v>
      </c>
      <c r="W750" s="1">
        <f t="shared" si="83"/>
        <v>1521.2700100017432</v>
      </c>
    </row>
    <row r="751" spans="1:23" x14ac:dyDescent="0.45">
      <c r="A751" t="str">
        <f>Schedule!A751</f>
        <v>2024-05-22</v>
      </c>
      <c r="B751" t="str">
        <f>Schedule!B751</f>
        <v>TOR</v>
      </c>
      <c r="C751" t="str">
        <f>Schedule!C751</f>
        <v>CHW</v>
      </c>
      <c r="D751">
        <f>Schedule!D751</f>
        <v>1536.86484917293</v>
      </c>
      <c r="E751">
        <f>Schedule!E751</f>
        <v>1433.33420073452</v>
      </c>
      <c r="F751" cm="1">
        <f t="array" ref="F751">_xlfn.XLOOKUP(B751, $T$1:$T750, $V$1:$V750, D751, 0, -1)</f>
        <v>1536.86484917293</v>
      </c>
      <c r="G751" cm="1">
        <f t="array" ref="G751">_xlfn.XLOOKUP(C751, $U$1:$U750, $W$1:$W750, E751, 0, -1)</f>
        <v>1425.4820043556863</v>
      </c>
      <c r="H751">
        <f>Schedule!F751</f>
        <v>-5.5248618784530601E-3</v>
      </c>
      <c r="I751" t="str">
        <f>IF(ISBLANK(Games!D751), "", Games!D751)</f>
        <v/>
      </c>
      <c r="J751" t="str">
        <f>IF(ISBLANK(Games!E751), "", Games!E751)</f>
        <v/>
      </c>
      <c r="K751" t="str">
        <f>IF(ISBLANK(Games!D751), "",VLOOKUP(I751, 'Pitchers Pre-Season'!$B$2:$X$790, 23, FALSE))</f>
        <v/>
      </c>
      <c r="L751" t="str">
        <f>IF(ISBLANK(Games!E751), "",VLOOKUP(J751, 'Pitchers Pre-Season'!$B$2:$X$790, 23, FALSE))</f>
        <v/>
      </c>
      <c r="M751">
        <f>IF(ISBLANK(Games!D751), Calc!F751, F751+K751)</f>
        <v>1536.86484917293</v>
      </c>
      <c r="N751">
        <f>IF(ISBLANK(Games!E751), Calc!G751, G751+L751)</f>
        <v>1425.4820043556863</v>
      </c>
      <c r="O751" s="1">
        <f t="shared" si="77"/>
        <v>0.65225573194226016</v>
      </c>
      <c r="P751" s="1">
        <f t="shared" si="78"/>
        <v>0.34774426805773978</v>
      </c>
      <c r="Q751" s="3" t="str">
        <f>Games!N751</f>
        <v/>
      </c>
      <c r="R751" s="1" t="str">
        <f t="shared" si="79"/>
        <v/>
      </c>
      <c r="S751" s="1" t="str">
        <f>IF(ISBLANK(Games!L751), "",IF(Q751=B751, C751, B751))</f>
        <v/>
      </c>
      <c r="T751" s="1" t="str">
        <f t="shared" si="80"/>
        <v>TOR</v>
      </c>
      <c r="U751" s="1" t="str">
        <f t="shared" si="81"/>
        <v>CHW</v>
      </c>
      <c r="V751" s="1">
        <f t="shared" si="82"/>
        <v>1536.86484917293</v>
      </c>
      <c r="W751" s="1">
        <f t="shared" si="83"/>
        <v>1425.4820043556863</v>
      </c>
    </row>
    <row r="752" spans="1:23" x14ac:dyDescent="0.45">
      <c r="A752" t="str">
        <f>Schedule!A752</f>
        <v>2024-05-22</v>
      </c>
      <c r="B752" t="str">
        <f>Schedule!B752</f>
        <v>CHC</v>
      </c>
      <c r="C752" t="str">
        <f>Schedule!C752</f>
        <v>ATL</v>
      </c>
      <c r="D752">
        <f>Schedule!D752</f>
        <v>1514.0316812078199</v>
      </c>
      <c r="E752">
        <f>Schedule!E752</f>
        <v>1590.545270505</v>
      </c>
      <c r="F752" cm="1">
        <f t="array" ref="F752">_xlfn.XLOOKUP(B752, $T$1:$T751, $V$1:$V751, D752, 0, -1)</f>
        <v>1529.9566441509314</v>
      </c>
      <c r="G752" cm="1">
        <f t="array" ref="G752">_xlfn.XLOOKUP(C752, $U$1:$U751, $W$1:$W751, E752, 0, -1)</f>
        <v>1588.8399964445969</v>
      </c>
      <c r="H752">
        <f>Schedule!F752</f>
        <v>4.4585987261146598E-2</v>
      </c>
      <c r="I752" t="str">
        <f>IF(ISBLANK(Games!D752), "", Games!D752)</f>
        <v/>
      </c>
      <c r="J752" t="str">
        <f>IF(ISBLANK(Games!E752), "", Games!E752)</f>
        <v/>
      </c>
      <c r="K752" t="str">
        <f>IF(ISBLANK(Games!D752), "",VLOOKUP(I752, 'Pitchers Pre-Season'!$B$2:$X$790, 23, FALSE))</f>
        <v/>
      </c>
      <c r="L752" t="str">
        <f>IF(ISBLANK(Games!E752), "",VLOOKUP(J752, 'Pitchers Pre-Season'!$B$2:$X$790, 23, FALSE))</f>
        <v/>
      </c>
      <c r="M752">
        <f>IF(ISBLANK(Games!D752), Calc!F752, F752+K752)</f>
        <v>1529.9566441509314</v>
      </c>
      <c r="N752">
        <f>IF(ISBLANK(Games!E752), Calc!G752, G752+L752)</f>
        <v>1588.8399964445969</v>
      </c>
      <c r="O752" s="1">
        <f t="shared" si="77"/>
        <v>0.43835516422075121</v>
      </c>
      <c r="P752" s="1">
        <f t="shared" si="78"/>
        <v>0.56164483577924873</v>
      </c>
      <c r="Q752" s="3" t="str">
        <f>Games!N752</f>
        <v/>
      </c>
      <c r="R752" s="1" t="str">
        <f t="shared" si="79"/>
        <v/>
      </c>
      <c r="S752" s="1" t="str">
        <f>IF(ISBLANK(Games!L752), "",IF(Q752=B752, C752, B752))</f>
        <v/>
      </c>
      <c r="T752" s="1" t="str">
        <f t="shared" si="80"/>
        <v>CHC</v>
      </c>
      <c r="U752" s="1" t="str">
        <f t="shared" si="81"/>
        <v>ATL</v>
      </c>
      <c r="V752" s="1">
        <f t="shared" si="82"/>
        <v>1529.9566441509314</v>
      </c>
      <c r="W752" s="1">
        <f t="shared" si="83"/>
        <v>1588.8399964445969</v>
      </c>
    </row>
    <row r="753" spans="1:23" x14ac:dyDescent="0.45">
      <c r="A753" t="str">
        <f>Schedule!A753</f>
        <v>2024-05-22</v>
      </c>
      <c r="B753" t="str">
        <f>Schedule!B753</f>
        <v>OAK</v>
      </c>
      <c r="C753" t="str">
        <f>Schedule!C753</f>
        <v>COL</v>
      </c>
      <c r="D753">
        <f>Schedule!D753</f>
        <v>1427.1354796158</v>
      </c>
      <c r="E753">
        <f>Schedule!E753</f>
        <v>1418.47649220432</v>
      </c>
      <c r="F753" cm="1">
        <f t="array" ref="F753">_xlfn.XLOOKUP(B753, $T$1:$T752, $V$1:$V752, D753, 0, -1)</f>
        <v>1410.609331202211</v>
      </c>
      <c r="G753" cm="1">
        <f t="array" ref="G753">_xlfn.XLOOKUP(C753, $U$1:$U752, $W$1:$W752, E753, 0, -1)</f>
        <v>1405.4006829938121</v>
      </c>
      <c r="H753">
        <f>Schedule!F753</f>
        <v>6.2111801242235101E-3</v>
      </c>
      <c r="I753" t="str">
        <f>IF(ISBLANK(Games!D753), "", Games!D753)</f>
        <v/>
      </c>
      <c r="J753" t="str">
        <f>IF(ISBLANK(Games!E753), "", Games!E753)</f>
        <v/>
      </c>
      <c r="K753" t="str">
        <f>IF(ISBLANK(Games!D753), "",VLOOKUP(I753, 'Pitchers Pre-Season'!$B$2:$X$790, 23, FALSE))</f>
        <v/>
      </c>
      <c r="L753" t="str">
        <f>IF(ISBLANK(Games!E753), "",VLOOKUP(J753, 'Pitchers Pre-Season'!$B$2:$X$790, 23, FALSE))</f>
        <v/>
      </c>
      <c r="M753">
        <f>IF(ISBLANK(Games!D753), Calc!F753, F753+K753)</f>
        <v>1410.609331202211</v>
      </c>
      <c r="N753">
        <f>IF(ISBLANK(Games!E753), Calc!G753, G753+L753)</f>
        <v>1405.4006829938121</v>
      </c>
      <c r="O753" s="1">
        <f t="shared" si="77"/>
        <v>0.51060087587099534</v>
      </c>
      <c r="P753" s="1">
        <f t="shared" si="78"/>
        <v>0.48939912412900466</v>
      </c>
      <c r="Q753" s="3" t="str">
        <f>Games!N753</f>
        <v/>
      </c>
      <c r="R753" s="1" t="str">
        <f t="shared" si="79"/>
        <v/>
      </c>
      <c r="S753" s="1" t="str">
        <f>IF(ISBLANK(Games!L753), "",IF(Q753=B753, C753, B753))</f>
        <v/>
      </c>
      <c r="T753" s="1" t="str">
        <f t="shared" si="80"/>
        <v>OAK</v>
      </c>
      <c r="U753" s="1" t="str">
        <f t="shared" si="81"/>
        <v>COL</v>
      </c>
      <c r="V753" s="1">
        <f t="shared" si="82"/>
        <v>1410.609331202211</v>
      </c>
      <c r="W753" s="1">
        <f t="shared" si="83"/>
        <v>1405.4006829938121</v>
      </c>
    </row>
    <row r="754" spans="1:23" x14ac:dyDescent="0.45">
      <c r="A754" t="str">
        <f>Schedule!A754</f>
        <v>2024-05-22</v>
      </c>
      <c r="B754" t="str">
        <f>Schedule!B754</f>
        <v>LAD</v>
      </c>
      <c r="C754" t="str">
        <f>Schedule!C754</f>
        <v>ARI</v>
      </c>
      <c r="D754">
        <f>Schedule!D754</f>
        <v>1588.6730971234199</v>
      </c>
      <c r="E754">
        <f>Schedule!E754</f>
        <v>1517.8440011816001</v>
      </c>
      <c r="F754" cm="1">
        <f t="array" ref="F754">_xlfn.XLOOKUP(B754, $T$1:$T753, $V$1:$V753, D754, 0, -1)</f>
        <v>1596.6514930600529</v>
      </c>
      <c r="G754" cm="1">
        <f t="array" ref="G754">_xlfn.XLOOKUP(C754, $U$1:$U753, $W$1:$W753, E754, 0, -1)</f>
        <v>1515.1384034374826</v>
      </c>
      <c r="H754">
        <f>Schedule!F754</f>
        <v>4.2654028436019002E-2</v>
      </c>
      <c r="I754" t="str">
        <f>IF(ISBLANK(Games!D754), "", Games!D754)</f>
        <v/>
      </c>
      <c r="J754" t="str">
        <f>IF(ISBLANK(Games!E754), "", Games!E754)</f>
        <v/>
      </c>
      <c r="K754" t="str">
        <f>IF(ISBLANK(Games!D754), "",VLOOKUP(I754, 'Pitchers Pre-Season'!$B$2:$X$790, 23, FALSE))</f>
        <v/>
      </c>
      <c r="L754" t="str">
        <f>IF(ISBLANK(Games!E754), "",VLOOKUP(J754, 'Pitchers Pre-Season'!$B$2:$X$790, 23, FALSE))</f>
        <v/>
      </c>
      <c r="M754">
        <f>IF(ISBLANK(Games!D754), Calc!F754, F754+K754)</f>
        <v>1596.6514930600529</v>
      </c>
      <c r="N754">
        <f>IF(ISBLANK(Games!E754), Calc!G754, G754+L754)</f>
        <v>1515.1384034374826</v>
      </c>
      <c r="O754" s="1">
        <f t="shared" si="77"/>
        <v>0.63652781038978579</v>
      </c>
      <c r="P754" s="1">
        <f t="shared" si="78"/>
        <v>0.36347218961021432</v>
      </c>
      <c r="Q754" s="3" t="str">
        <f>Games!N754</f>
        <v/>
      </c>
      <c r="R754" s="1" t="str">
        <f t="shared" si="79"/>
        <v/>
      </c>
      <c r="S754" s="1" t="str">
        <f>IF(ISBLANK(Games!L754), "",IF(Q754=B754, C754, B754))</f>
        <v/>
      </c>
      <c r="T754" s="1" t="str">
        <f t="shared" si="80"/>
        <v>LAD</v>
      </c>
      <c r="U754" s="1" t="str">
        <f t="shared" si="81"/>
        <v>ARI</v>
      </c>
      <c r="V754" s="1">
        <f t="shared" si="82"/>
        <v>1596.6514930600529</v>
      </c>
      <c r="W754" s="1">
        <f t="shared" si="83"/>
        <v>1515.1384034374826</v>
      </c>
    </row>
    <row r="755" spans="1:23" x14ac:dyDescent="0.45">
      <c r="A755" t="str">
        <f>Schedule!A755</f>
        <v>2024-05-23</v>
      </c>
      <c r="B755" t="str">
        <f>Schedule!B755</f>
        <v>PIT</v>
      </c>
      <c r="C755" t="str">
        <f>Schedule!C755</f>
        <v>SFG</v>
      </c>
      <c r="D755">
        <f>Schedule!D755</f>
        <v>1468.3919248330999</v>
      </c>
      <c r="E755">
        <f>Schedule!E755</f>
        <v>1501.1235706124401</v>
      </c>
      <c r="F755" cm="1">
        <f t="array" ref="F755">_xlfn.XLOOKUP(B755, $T$1:$T754, $V$1:$V754, D755, 0, -1)</f>
        <v>1464.4120897083565</v>
      </c>
      <c r="G755" cm="1">
        <f t="array" ref="G755">_xlfn.XLOOKUP(C755, $U$1:$U754, $W$1:$W754, E755, 0, -1)</f>
        <v>1491.6063482058917</v>
      </c>
      <c r="H755">
        <f>Schedule!F755</f>
        <v>5.7971014492753603E-2</v>
      </c>
      <c r="I755" t="str">
        <f>IF(ISBLANK(Games!D755), "", Games!D755)</f>
        <v/>
      </c>
      <c r="J755" t="str">
        <f>IF(ISBLANK(Games!E755), "", Games!E755)</f>
        <v/>
      </c>
      <c r="K755" t="str">
        <f>IF(ISBLANK(Games!D755), "",VLOOKUP(I755, 'Pitchers Pre-Season'!$B$2:$X$790, 23, FALSE))</f>
        <v/>
      </c>
      <c r="L755" t="str">
        <f>IF(ISBLANK(Games!E755), "",VLOOKUP(J755, 'Pitchers Pre-Season'!$B$2:$X$790, 23, FALSE))</f>
        <v/>
      </c>
      <c r="M755">
        <f>IF(ISBLANK(Games!D755), Calc!F755, F755+K755)</f>
        <v>1464.4120897083565</v>
      </c>
      <c r="N755">
        <f>IF(ISBLANK(Games!E755), Calc!G755, G755+L755)</f>
        <v>1491.6063482058917</v>
      </c>
      <c r="O755" s="1">
        <f t="shared" si="77"/>
        <v>0.48992954836239633</v>
      </c>
      <c r="P755" s="1">
        <f t="shared" si="78"/>
        <v>0.51007045163760367</v>
      </c>
      <c r="Q755" s="3" t="str">
        <f>Games!N755</f>
        <v/>
      </c>
      <c r="R755" s="1" t="str">
        <f t="shared" si="79"/>
        <v/>
      </c>
      <c r="S755" s="1" t="str">
        <f>IF(ISBLANK(Games!L755), "",IF(Q755=B755, C755, B755))</f>
        <v/>
      </c>
      <c r="T755" s="1" t="str">
        <f t="shared" si="80"/>
        <v>PIT</v>
      </c>
      <c r="U755" s="1" t="str">
        <f t="shared" si="81"/>
        <v>SFG</v>
      </c>
      <c r="V755" s="1">
        <f t="shared" si="82"/>
        <v>1464.4120897083565</v>
      </c>
      <c r="W755" s="1">
        <f t="shared" si="83"/>
        <v>1491.6063482058917</v>
      </c>
    </row>
    <row r="756" spans="1:23" x14ac:dyDescent="0.45">
      <c r="A756" t="str">
        <f>Schedule!A756</f>
        <v>2024-05-23</v>
      </c>
      <c r="B756" t="str">
        <f>Schedule!B756</f>
        <v>NYY</v>
      </c>
      <c r="C756" t="str">
        <f>Schedule!C756</f>
        <v>SEA</v>
      </c>
      <c r="D756">
        <f>Schedule!D756</f>
        <v>1539.4562396036399</v>
      </c>
      <c r="E756">
        <f>Schedule!E756</f>
        <v>1526.2027098211199</v>
      </c>
      <c r="F756" cm="1">
        <f t="array" ref="F756">_xlfn.XLOOKUP(B756, $T$1:$T755, $V$1:$V755, D756, 0, -1)</f>
        <v>1533.7203518335739</v>
      </c>
      <c r="G756" cm="1">
        <f t="array" ref="G756">_xlfn.XLOOKUP(C756, $U$1:$U755, $W$1:$W755, E756, 0, -1)</f>
        <v>1521.2700100017432</v>
      </c>
      <c r="H756">
        <f>Schedule!F756</f>
        <v>9.3922651933701695E-2</v>
      </c>
      <c r="I756" t="str">
        <f>IF(ISBLANK(Games!D756), "", Games!D756)</f>
        <v/>
      </c>
      <c r="J756" t="str">
        <f>IF(ISBLANK(Games!E756), "", Games!E756)</f>
        <v/>
      </c>
      <c r="K756" t="str">
        <f>IF(ISBLANK(Games!D756), "",VLOOKUP(I756, 'Pitchers Pre-Season'!$B$2:$X$790, 23, FALSE))</f>
        <v/>
      </c>
      <c r="L756" t="str">
        <f>IF(ISBLANK(Games!E756), "",VLOOKUP(J756, 'Pitchers Pre-Season'!$B$2:$X$790, 23, FALSE))</f>
        <v/>
      </c>
      <c r="M756">
        <f>IF(ISBLANK(Games!D756), Calc!F756, F756+K756)</f>
        <v>1533.7203518335739</v>
      </c>
      <c r="N756">
        <f>IF(ISBLANK(Games!E756), Calc!G756, G756+L756)</f>
        <v>1521.2700100017432</v>
      </c>
      <c r="O756" s="1">
        <f t="shared" si="77"/>
        <v>0.56487114254830439</v>
      </c>
      <c r="P756" s="1">
        <f t="shared" si="78"/>
        <v>0.43512885745169572</v>
      </c>
      <c r="Q756" s="3" t="str">
        <f>Games!N756</f>
        <v/>
      </c>
      <c r="R756" s="1" t="str">
        <f t="shared" si="79"/>
        <v/>
      </c>
      <c r="S756" s="1" t="str">
        <f>IF(ISBLANK(Games!L756), "",IF(Q756=B756, C756, B756))</f>
        <v/>
      </c>
      <c r="T756" s="1" t="str">
        <f t="shared" si="80"/>
        <v>NYY</v>
      </c>
      <c r="U756" s="1" t="str">
        <f t="shared" si="81"/>
        <v>SEA</v>
      </c>
      <c r="V756" s="1">
        <f t="shared" si="82"/>
        <v>1533.7203518335739</v>
      </c>
      <c r="W756" s="1">
        <f t="shared" si="83"/>
        <v>1521.2700100017432</v>
      </c>
    </row>
    <row r="757" spans="1:23" x14ac:dyDescent="0.45">
      <c r="A757" t="str">
        <f>Schedule!A757</f>
        <v>2024-05-23</v>
      </c>
      <c r="B757" t="str">
        <f>Schedule!B757</f>
        <v>PHI</v>
      </c>
      <c r="C757" t="str">
        <f>Schedule!C757</f>
        <v>TEX</v>
      </c>
      <c r="D757">
        <f>Schedule!D757</f>
        <v>1537.03223861109</v>
      </c>
      <c r="E757">
        <f>Schedule!E757</f>
        <v>1527.6277566730801</v>
      </c>
      <c r="F757" cm="1">
        <f t="array" ref="F757">_xlfn.XLOOKUP(B757, $T$1:$T756, $V$1:$V756, D757, 0, -1)</f>
        <v>1516.0751994709906</v>
      </c>
      <c r="G757" cm="1">
        <f t="array" ref="G757">_xlfn.XLOOKUP(C757, $U$1:$U756, $W$1:$W756, E757, 0, -1)</f>
        <v>1534.4506247578865</v>
      </c>
      <c r="H757">
        <f>Schedule!F757</f>
        <v>8.4745762711864403E-2</v>
      </c>
      <c r="I757" t="str">
        <f>IF(ISBLANK(Games!D757), "", Games!D757)</f>
        <v/>
      </c>
      <c r="J757" t="str">
        <f>IF(ISBLANK(Games!E757), "", Games!E757)</f>
        <v/>
      </c>
      <c r="K757" t="str">
        <f>IF(ISBLANK(Games!D757), "",VLOOKUP(I757, 'Pitchers Pre-Season'!$B$2:$X$790, 23, FALSE))</f>
        <v/>
      </c>
      <c r="L757" t="str">
        <f>IF(ISBLANK(Games!E757), "",VLOOKUP(J757, 'Pitchers Pre-Season'!$B$2:$X$790, 23, FALSE))</f>
        <v/>
      </c>
      <c r="M757">
        <f>IF(ISBLANK(Games!D757), Calc!F757, F757+K757)</f>
        <v>1516.0751994709906</v>
      </c>
      <c r="N757">
        <f>IF(ISBLANK(Games!E757), Calc!G757, G757+L757)</f>
        <v>1534.4506247578865</v>
      </c>
      <c r="O757" s="1">
        <f t="shared" si="77"/>
        <v>0.51595314796057345</v>
      </c>
      <c r="P757" s="1">
        <f t="shared" si="78"/>
        <v>0.48404685203942655</v>
      </c>
      <c r="Q757" s="3" t="str">
        <f>Games!N757</f>
        <v/>
      </c>
      <c r="R757" s="1" t="str">
        <f t="shared" si="79"/>
        <v/>
      </c>
      <c r="S757" s="1" t="str">
        <f>IF(ISBLANK(Games!L757), "",IF(Q757=B757, C757, B757))</f>
        <v/>
      </c>
      <c r="T757" s="1" t="str">
        <f t="shared" si="80"/>
        <v>PHI</v>
      </c>
      <c r="U757" s="1" t="str">
        <f t="shared" si="81"/>
        <v>TEX</v>
      </c>
      <c r="V757" s="1">
        <f t="shared" si="82"/>
        <v>1516.0751994709906</v>
      </c>
      <c r="W757" s="1">
        <f t="shared" si="83"/>
        <v>1534.4506247578865</v>
      </c>
    </row>
    <row r="758" spans="1:23" x14ac:dyDescent="0.45">
      <c r="A758" t="str">
        <f>Schedule!A758</f>
        <v>2024-05-23</v>
      </c>
      <c r="B758" t="str">
        <f>Schedule!B758</f>
        <v>CIN</v>
      </c>
      <c r="C758" t="str">
        <f>Schedule!C758</f>
        <v>SDP</v>
      </c>
      <c r="D758">
        <f>Schedule!D758</f>
        <v>1496.2510574284499</v>
      </c>
      <c r="E758">
        <f>Schedule!E758</f>
        <v>1513.7838452168801</v>
      </c>
      <c r="F758" cm="1">
        <f t="array" ref="F758">_xlfn.XLOOKUP(B758, $T$1:$T757, $V$1:$V757, D758, 0, -1)</f>
        <v>1493.1662146218293</v>
      </c>
      <c r="G758" cm="1">
        <f t="array" ref="G758">_xlfn.XLOOKUP(C758, $U$1:$U757, $W$1:$W757, E758, 0, -1)</f>
        <v>1514.2912987524817</v>
      </c>
      <c r="H758">
        <f>Schedule!F758</f>
        <v>-1.38888888888888E-2</v>
      </c>
      <c r="I758" t="str">
        <f>IF(ISBLANK(Games!D758), "", Games!D758)</f>
        <v/>
      </c>
      <c r="J758" t="str">
        <f>IF(ISBLANK(Games!E758), "", Games!E758)</f>
        <v/>
      </c>
      <c r="K758" t="str">
        <f>IF(ISBLANK(Games!D758), "",VLOOKUP(I758, 'Pitchers Pre-Season'!$B$2:$X$790, 23, FALSE))</f>
        <v/>
      </c>
      <c r="L758" t="str">
        <f>IF(ISBLANK(Games!E758), "",VLOOKUP(J758, 'Pitchers Pre-Season'!$B$2:$X$790, 23, FALSE))</f>
        <v/>
      </c>
      <c r="M758">
        <f>IF(ISBLANK(Games!D758), Calc!F758, F758+K758)</f>
        <v>1493.1662146218293</v>
      </c>
      <c r="N758">
        <f>IF(ISBLANK(Games!E758), Calc!G758, G758+L758)</f>
        <v>1514.2912987524817</v>
      </c>
      <c r="O758" s="1">
        <f t="shared" si="77"/>
        <v>0.46269152496444421</v>
      </c>
      <c r="P758" s="1">
        <f t="shared" si="78"/>
        <v>0.53730847503555579</v>
      </c>
      <c r="Q758" s="3" t="str">
        <f>Games!N758</f>
        <v/>
      </c>
      <c r="R758" s="1" t="str">
        <f t="shared" si="79"/>
        <v/>
      </c>
      <c r="S758" s="1" t="str">
        <f>IF(ISBLANK(Games!L758), "",IF(Q758=B758, C758, B758))</f>
        <v/>
      </c>
      <c r="T758" s="1" t="str">
        <f t="shared" si="80"/>
        <v>CIN</v>
      </c>
      <c r="U758" s="1" t="str">
        <f t="shared" si="81"/>
        <v>SDP</v>
      </c>
      <c r="V758" s="1">
        <f t="shared" si="82"/>
        <v>1493.1662146218293</v>
      </c>
      <c r="W758" s="1">
        <f t="shared" si="83"/>
        <v>1514.2912987524817</v>
      </c>
    </row>
    <row r="759" spans="1:23" x14ac:dyDescent="0.45">
      <c r="A759" t="str">
        <f>Schedule!A759</f>
        <v>2024-05-23</v>
      </c>
      <c r="B759" t="str">
        <f>Schedule!B759</f>
        <v>CHC</v>
      </c>
      <c r="C759" t="str">
        <f>Schedule!C759</f>
        <v>ATL</v>
      </c>
      <c r="D759">
        <f>Schedule!D759</f>
        <v>1514.0316812078199</v>
      </c>
      <c r="E759">
        <f>Schedule!E759</f>
        <v>1590.545270505</v>
      </c>
      <c r="F759" cm="1">
        <f t="array" ref="F759">_xlfn.XLOOKUP(B759, $T$1:$T758, $V$1:$V758, D759, 0, -1)</f>
        <v>1529.9566441509314</v>
      </c>
      <c r="G759" cm="1">
        <f t="array" ref="G759">_xlfn.XLOOKUP(C759, $U$1:$U758, $W$1:$W758, E759, 0, -1)</f>
        <v>1588.8399964445969</v>
      </c>
      <c r="H759">
        <f>Schedule!F759</f>
        <v>4.4585987261146598E-2</v>
      </c>
      <c r="I759" t="str">
        <f>IF(ISBLANK(Games!D759), "", Games!D759)</f>
        <v/>
      </c>
      <c r="J759" t="str">
        <f>IF(ISBLANK(Games!E759), "", Games!E759)</f>
        <v/>
      </c>
      <c r="K759" t="str">
        <f>IF(ISBLANK(Games!D759), "",VLOOKUP(I759, 'Pitchers Pre-Season'!$B$2:$X$790, 23, FALSE))</f>
        <v/>
      </c>
      <c r="L759" t="str">
        <f>IF(ISBLANK(Games!E759), "",VLOOKUP(J759, 'Pitchers Pre-Season'!$B$2:$X$790, 23, FALSE))</f>
        <v/>
      </c>
      <c r="M759">
        <f>IF(ISBLANK(Games!D759), Calc!F759, F759+K759)</f>
        <v>1529.9566441509314</v>
      </c>
      <c r="N759">
        <f>IF(ISBLANK(Games!E759), Calc!G759, G759+L759)</f>
        <v>1588.8399964445969</v>
      </c>
      <c r="O759" s="1">
        <f t="shared" si="77"/>
        <v>0.43835516422075121</v>
      </c>
      <c r="P759" s="1">
        <f t="shared" si="78"/>
        <v>0.56164483577924873</v>
      </c>
      <c r="Q759" s="3" t="str">
        <f>Games!N759</f>
        <v/>
      </c>
      <c r="R759" s="1" t="str">
        <f t="shared" si="79"/>
        <v/>
      </c>
      <c r="S759" s="1" t="str">
        <f>IF(ISBLANK(Games!L759), "",IF(Q759=B759, C759, B759))</f>
        <v/>
      </c>
      <c r="T759" s="1" t="str">
        <f t="shared" si="80"/>
        <v>CHC</v>
      </c>
      <c r="U759" s="1" t="str">
        <f t="shared" si="81"/>
        <v>ATL</v>
      </c>
      <c r="V759" s="1">
        <f t="shared" si="82"/>
        <v>1529.9566441509314</v>
      </c>
      <c r="W759" s="1">
        <f t="shared" si="83"/>
        <v>1588.8399964445969</v>
      </c>
    </row>
    <row r="760" spans="1:23" x14ac:dyDescent="0.45">
      <c r="A760" t="str">
        <f>Schedule!A760</f>
        <v>2024-05-23</v>
      </c>
      <c r="B760" t="str">
        <f>Schedule!B760</f>
        <v>OAK</v>
      </c>
      <c r="C760" t="str">
        <f>Schedule!C760</f>
        <v>COL</v>
      </c>
      <c r="D760">
        <f>Schedule!D760</f>
        <v>1427.1354796158</v>
      </c>
      <c r="E760">
        <f>Schedule!E760</f>
        <v>1418.47649220432</v>
      </c>
      <c r="F760" cm="1">
        <f t="array" ref="F760">_xlfn.XLOOKUP(B760, $T$1:$T759, $V$1:$V759, D760, 0, -1)</f>
        <v>1410.609331202211</v>
      </c>
      <c r="G760" cm="1">
        <f t="array" ref="G760">_xlfn.XLOOKUP(C760, $U$1:$U759, $W$1:$W759, E760, 0, -1)</f>
        <v>1405.4006829938121</v>
      </c>
      <c r="H760">
        <f>Schedule!F760</f>
        <v>6.2111801242235101E-3</v>
      </c>
      <c r="I760" t="str">
        <f>IF(ISBLANK(Games!D760), "", Games!D760)</f>
        <v/>
      </c>
      <c r="J760" t="str">
        <f>IF(ISBLANK(Games!E760), "", Games!E760)</f>
        <v/>
      </c>
      <c r="K760" t="str">
        <f>IF(ISBLANK(Games!D760), "",VLOOKUP(I760, 'Pitchers Pre-Season'!$B$2:$X$790, 23, FALSE))</f>
        <v/>
      </c>
      <c r="L760" t="str">
        <f>IF(ISBLANK(Games!E760), "",VLOOKUP(J760, 'Pitchers Pre-Season'!$B$2:$X$790, 23, FALSE))</f>
        <v/>
      </c>
      <c r="M760">
        <f>IF(ISBLANK(Games!D760), Calc!F760, F760+K760)</f>
        <v>1410.609331202211</v>
      </c>
      <c r="N760">
        <f>IF(ISBLANK(Games!E760), Calc!G760, G760+L760)</f>
        <v>1405.4006829938121</v>
      </c>
      <c r="O760" s="1">
        <f t="shared" si="77"/>
        <v>0.51060087587099534</v>
      </c>
      <c r="P760" s="1">
        <f t="shared" si="78"/>
        <v>0.48939912412900466</v>
      </c>
      <c r="Q760" s="3" t="str">
        <f>Games!N760</f>
        <v/>
      </c>
      <c r="R760" s="1" t="str">
        <f t="shared" si="79"/>
        <v/>
      </c>
      <c r="S760" s="1" t="str">
        <f>IF(ISBLANK(Games!L760), "",IF(Q760=B760, C760, B760))</f>
        <v/>
      </c>
      <c r="T760" s="1" t="str">
        <f t="shared" si="80"/>
        <v>OAK</v>
      </c>
      <c r="U760" s="1" t="str">
        <f t="shared" si="81"/>
        <v>COL</v>
      </c>
      <c r="V760" s="1">
        <f t="shared" si="82"/>
        <v>1410.609331202211</v>
      </c>
      <c r="W760" s="1">
        <f t="shared" si="83"/>
        <v>1405.4006829938121</v>
      </c>
    </row>
    <row r="761" spans="1:23" x14ac:dyDescent="0.45">
      <c r="A761" t="str">
        <f>Schedule!A761</f>
        <v>2024-05-23</v>
      </c>
      <c r="B761" t="str">
        <f>Schedule!B761</f>
        <v>DET</v>
      </c>
      <c r="C761" t="str">
        <f>Schedule!C761</f>
        <v>TOR</v>
      </c>
      <c r="D761">
        <f>Schedule!D761</f>
        <v>1477.56939209144</v>
      </c>
      <c r="E761">
        <f>Schedule!E761</f>
        <v>1536.86484917293</v>
      </c>
      <c r="F761" cm="1">
        <f t="array" ref="F761">_xlfn.XLOOKUP(B761, $T$1:$T760, $V$1:$V760, D761, 0, -1)</f>
        <v>1481.7589766686021</v>
      </c>
      <c r="G761" cm="1">
        <f t="array" ref="G761">_xlfn.XLOOKUP(C761, $U$1:$U760, $W$1:$W760, E761, 0, -1)</f>
        <v>1549.5770225833428</v>
      </c>
      <c r="H761">
        <f>Schedule!F761</f>
        <v>7.6687116564418296E-3</v>
      </c>
      <c r="I761" t="str">
        <f>IF(ISBLANK(Games!D761), "", Games!D761)</f>
        <v/>
      </c>
      <c r="J761" t="str">
        <f>IF(ISBLANK(Games!E761), "", Games!E761)</f>
        <v/>
      </c>
      <c r="K761" t="str">
        <f>IF(ISBLANK(Games!D761), "",VLOOKUP(I761, 'Pitchers Pre-Season'!$B$2:$X$790, 23, FALSE))</f>
        <v/>
      </c>
      <c r="L761" t="str">
        <f>IF(ISBLANK(Games!E761), "",VLOOKUP(J761, 'Pitchers Pre-Season'!$B$2:$X$790, 23, FALSE))</f>
        <v/>
      </c>
      <c r="M761">
        <f>IF(ISBLANK(Games!D761), Calc!F761, F761+K761)</f>
        <v>1481.7589766686021</v>
      </c>
      <c r="N761">
        <f>IF(ISBLANK(Games!E761), Calc!G761, G761+L761)</f>
        <v>1549.5770225833428</v>
      </c>
      <c r="O761" s="1">
        <f t="shared" si="77"/>
        <v>0.40745728110064755</v>
      </c>
      <c r="P761" s="1">
        <f t="shared" si="78"/>
        <v>0.59254271889935239</v>
      </c>
      <c r="Q761" s="3" t="str">
        <f>Games!N761</f>
        <v/>
      </c>
      <c r="R761" s="1" t="str">
        <f t="shared" si="79"/>
        <v/>
      </c>
      <c r="S761" s="1" t="str">
        <f>IF(ISBLANK(Games!L761), "",IF(Q761=B761, C761, B761))</f>
        <v/>
      </c>
      <c r="T761" s="1" t="str">
        <f t="shared" si="80"/>
        <v>DET</v>
      </c>
      <c r="U761" s="1" t="str">
        <f t="shared" si="81"/>
        <v>TOR</v>
      </c>
      <c r="V761" s="1">
        <f t="shared" si="82"/>
        <v>1481.7589766686021</v>
      </c>
      <c r="W761" s="1">
        <f t="shared" si="83"/>
        <v>1549.5770225833428</v>
      </c>
    </row>
    <row r="762" spans="1:23" x14ac:dyDescent="0.45">
      <c r="A762" t="str">
        <f>Schedule!A762</f>
        <v>2024-05-23</v>
      </c>
      <c r="B762" t="str">
        <f>Schedule!B762</f>
        <v>CHW</v>
      </c>
      <c r="C762" t="str">
        <f>Schedule!C762</f>
        <v>BAL</v>
      </c>
      <c r="D762">
        <f>Schedule!D762</f>
        <v>1433.33420073452</v>
      </c>
      <c r="E762">
        <f>Schedule!E762</f>
        <v>1535.1075395159701</v>
      </c>
      <c r="F762" cm="1">
        <f t="array" ref="F762">_xlfn.XLOOKUP(B762, $T$1:$T761, $V$1:$V761, D762, 0, -1)</f>
        <v>1426.513159308995</v>
      </c>
      <c r="G762" cm="1">
        <f t="array" ref="G762">_xlfn.XLOOKUP(C762, $U$1:$U761, $W$1:$W761, E762, 0, -1)</f>
        <v>1539.0873746407135</v>
      </c>
      <c r="H762">
        <f>Schedule!F762</f>
        <v>-4.2253521126760597E-2</v>
      </c>
      <c r="I762" t="str">
        <f>IF(ISBLANK(Games!D762), "", Games!D762)</f>
        <v/>
      </c>
      <c r="J762" t="str">
        <f>IF(ISBLANK(Games!E762), "", Games!E762)</f>
        <v/>
      </c>
      <c r="K762" t="str">
        <f>IF(ISBLANK(Games!D762), "",VLOOKUP(I762, 'Pitchers Pre-Season'!$B$2:$X$790, 23, FALSE))</f>
        <v/>
      </c>
      <c r="L762" t="str">
        <f>IF(ISBLANK(Games!E762), "",VLOOKUP(J762, 'Pitchers Pre-Season'!$B$2:$X$790, 23, FALSE))</f>
        <v/>
      </c>
      <c r="M762">
        <f>IF(ISBLANK(Games!D762), Calc!F762, F762+K762)</f>
        <v>1426.513159308995</v>
      </c>
      <c r="N762">
        <f>IF(ISBLANK(Games!E762), Calc!G762, G762+L762)</f>
        <v>1539.0873746407135</v>
      </c>
      <c r="O762" s="1">
        <f t="shared" si="77"/>
        <v>0.32230701240745491</v>
      </c>
      <c r="P762" s="1">
        <f t="shared" si="78"/>
        <v>0.67769298759254504</v>
      </c>
      <c r="Q762" s="3" t="str">
        <f>Games!N762</f>
        <v/>
      </c>
      <c r="R762" s="1" t="str">
        <f t="shared" si="79"/>
        <v/>
      </c>
      <c r="S762" s="1" t="str">
        <f>IF(ISBLANK(Games!L762), "",IF(Q762=B762, C762, B762))</f>
        <v/>
      </c>
      <c r="T762" s="1" t="str">
        <f t="shared" si="80"/>
        <v>CHW</v>
      </c>
      <c r="U762" s="1" t="str">
        <f t="shared" si="81"/>
        <v>BAL</v>
      </c>
      <c r="V762" s="1">
        <f t="shared" si="82"/>
        <v>1426.513159308995</v>
      </c>
      <c r="W762" s="1">
        <f t="shared" si="83"/>
        <v>1539.0873746407135</v>
      </c>
    </row>
    <row r="763" spans="1:23" x14ac:dyDescent="0.45">
      <c r="A763" t="str">
        <f>Schedule!A763</f>
        <v>2024-05-24</v>
      </c>
      <c r="B763" t="str">
        <f>Schedule!B763</f>
        <v>DET</v>
      </c>
      <c r="C763" t="str">
        <f>Schedule!C763</f>
        <v>TOR</v>
      </c>
      <c r="D763">
        <f>Schedule!D763</f>
        <v>1477.56939209144</v>
      </c>
      <c r="E763">
        <f>Schedule!E763</f>
        <v>1536.86484917293</v>
      </c>
      <c r="F763" cm="1">
        <f t="array" ref="F763">_xlfn.XLOOKUP(B763, $T$1:$T762, $V$1:$V762, D763, 0, -1)</f>
        <v>1481.7589766686021</v>
      </c>
      <c r="G763" cm="1">
        <f t="array" ref="G763">_xlfn.XLOOKUP(C763, $U$1:$U762, $W$1:$W762, E763, 0, -1)</f>
        <v>1549.5770225833428</v>
      </c>
      <c r="H763">
        <f>Schedule!F763</f>
        <v>7.6687116564418296E-3</v>
      </c>
      <c r="I763" t="str">
        <f>IF(ISBLANK(Games!D763), "", Games!D763)</f>
        <v/>
      </c>
      <c r="J763" t="str">
        <f>IF(ISBLANK(Games!E763), "", Games!E763)</f>
        <v/>
      </c>
      <c r="K763" t="str">
        <f>IF(ISBLANK(Games!D763), "",VLOOKUP(I763, 'Pitchers Pre-Season'!$B$2:$X$790, 23, FALSE))</f>
        <v/>
      </c>
      <c r="L763" t="str">
        <f>IF(ISBLANK(Games!E763), "",VLOOKUP(J763, 'Pitchers Pre-Season'!$B$2:$X$790, 23, FALSE))</f>
        <v/>
      </c>
      <c r="M763">
        <f>IF(ISBLANK(Games!D763), Calc!F763, F763+K763)</f>
        <v>1481.7589766686021</v>
      </c>
      <c r="N763">
        <f>IF(ISBLANK(Games!E763), Calc!G763, G763+L763)</f>
        <v>1549.5770225833428</v>
      </c>
      <c r="O763" s="1">
        <f t="shared" si="77"/>
        <v>0.40745728110064755</v>
      </c>
      <c r="P763" s="1">
        <f t="shared" si="78"/>
        <v>0.59254271889935239</v>
      </c>
      <c r="Q763" s="3" t="str">
        <f>Games!N763</f>
        <v/>
      </c>
      <c r="R763" s="1" t="str">
        <f t="shared" si="79"/>
        <v/>
      </c>
      <c r="S763" s="1" t="str">
        <f>IF(ISBLANK(Games!L763), "",IF(Q763=B763, C763, B763))</f>
        <v/>
      </c>
      <c r="T763" s="1" t="str">
        <f t="shared" si="80"/>
        <v>DET</v>
      </c>
      <c r="U763" s="1" t="str">
        <f t="shared" si="81"/>
        <v>TOR</v>
      </c>
      <c r="V763" s="1">
        <f t="shared" si="82"/>
        <v>1481.7589766686021</v>
      </c>
      <c r="W763" s="1">
        <f t="shared" si="83"/>
        <v>1549.5770225833428</v>
      </c>
    </row>
    <row r="764" spans="1:23" x14ac:dyDescent="0.45">
      <c r="A764" t="str">
        <f>Schedule!A764</f>
        <v>2024-05-24</v>
      </c>
      <c r="B764" t="str">
        <f>Schedule!B764</f>
        <v>PIT</v>
      </c>
      <c r="C764" t="str">
        <f>Schedule!C764</f>
        <v>ATL</v>
      </c>
      <c r="D764">
        <f>Schedule!D764</f>
        <v>1468.3919248330999</v>
      </c>
      <c r="E764">
        <f>Schedule!E764</f>
        <v>1590.545270505</v>
      </c>
      <c r="F764" cm="1">
        <f t="array" ref="F764">_xlfn.XLOOKUP(B764, $T$1:$T763, $V$1:$V763, D764, 0, -1)</f>
        <v>1464.4120897083565</v>
      </c>
      <c r="G764" cm="1">
        <f t="array" ref="G764">_xlfn.XLOOKUP(C764, $U$1:$U763, $W$1:$W763, E764, 0, -1)</f>
        <v>1588.8399964445969</v>
      </c>
      <c r="H764">
        <f>Schedule!F764</f>
        <v>5.7971014492753603E-2</v>
      </c>
      <c r="I764" t="str">
        <f>IF(ISBLANK(Games!D764), "", Games!D764)</f>
        <v/>
      </c>
      <c r="J764" t="str">
        <f>IF(ISBLANK(Games!E764), "", Games!E764)</f>
        <v/>
      </c>
      <c r="K764" t="str">
        <f>IF(ISBLANK(Games!D764), "",VLOOKUP(I764, 'Pitchers Pre-Season'!$B$2:$X$790, 23, FALSE))</f>
        <v/>
      </c>
      <c r="L764" t="str">
        <f>IF(ISBLANK(Games!E764), "",VLOOKUP(J764, 'Pitchers Pre-Season'!$B$2:$X$790, 23, FALSE))</f>
        <v/>
      </c>
      <c r="M764">
        <f>IF(ISBLANK(Games!D764), Calc!F764, F764+K764)</f>
        <v>1464.4120897083565</v>
      </c>
      <c r="N764">
        <f>IF(ISBLANK(Games!E764), Calc!G764, G764+L764)</f>
        <v>1588.8399964445969</v>
      </c>
      <c r="O764" s="1">
        <f t="shared" si="77"/>
        <v>0.35720157869508951</v>
      </c>
      <c r="P764" s="1">
        <f t="shared" si="78"/>
        <v>0.64279842130491049</v>
      </c>
      <c r="Q764" s="3" t="str">
        <f>Games!N764</f>
        <v/>
      </c>
      <c r="R764" s="1" t="str">
        <f t="shared" si="79"/>
        <v/>
      </c>
      <c r="S764" s="1" t="str">
        <f>IF(ISBLANK(Games!L764), "",IF(Q764=B764, C764, B764))</f>
        <v/>
      </c>
      <c r="T764" s="1" t="str">
        <f t="shared" si="80"/>
        <v>PIT</v>
      </c>
      <c r="U764" s="1" t="str">
        <f t="shared" si="81"/>
        <v>ATL</v>
      </c>
      <c r="V764" s="1">
        <f t="shared" si="82"/>
        <v>1464.4120897083565</v>
      </c>
      <c r="W764" s="1">
        <f t="shared" si="83"/>
        <v>1588.8399964445969</v>
      </c>
    </row>
    <row r="765" spans="1:23" x14ac:dyDescent="0.45">
      <c r="A765" t="str">
        <f>Schedule!A765</f>
        <v>2024-05-24</v>
      </c>
      <c r="B765" t="str">
        <f>Schedule!B765</f>
        <v>WAS</v>
      </c>
      <c r="C765" t="str">
        <f>Schedule!C765</f>
        <v>SEA</v>
      </c>
      <c r="D765">
        <f>Schedule!D765</f>
        <v>1422.7330514932301</v>
      </c>
      <c r="E765">
        <f>Schedule!E765</f>
        <v>1526.2027098211199</v>
      </c>
      <c r="F765" cm="1">
        <f t="array" ref="F765">_xlfn.XLOOKUP(B765, $T$1:$T764, $V$1:$V764, D765, 0, -1)</f>
        <v>1419.5380932200808</v>
      </c>
      <c r="G765" cm="1">
        <f t="array" ref="G765">_xlfn.XLOOKUP(C765, $U$1:$U764, $W$1:$W764, E765, 0, -1)</f>
        <v>1521.2700100017432</v>
      </c>
      <c r="H765">
        <f>Schedule!F765</f>
        <v>-4.76190476190477E-2</v>
      </c>
      <c r="I765" t="str">
        <f>IF(ISBLANK(Games!D765), "", Games!D765)</f>
        <v/>
      </c>
      <c r="J765" t="str">
        <f>IF(ISBLANK(Games!E765), "", Games!E765)</f>
        <v/>
      </c>
      <c r="K765" t="str">
        <f>IF(ISBLANK(Games!D765), "",VLOOKUP(I765, 'Pitchers Pre-Season'!$B$2:$X$790, 23, FALSE))</f>
        <v/>
      </c>
      <c r="L765" t="str">
        <f>IF(ISBLANK(Games!E765), "",VLOOKUP(J765, 'Pitchers Pre-Season'!$B$2:$X$790, 23, FALSE))</f>
        <v/>
      </c>
      <c r="M765">
        <f>IF(ISBLANK(Games!D765), Calc!F765, F765+K765)</f>
        <v>1419.5380932200808</v>
      </c>
      <c r="N765">
        <f>IF(ISBLANK(Games!E765), Calc!G765, G765+L765)</f>
        <v>1521.2700100017432</v>
      </c>
      <c r="O765" s="1">
        <f t="shared" si="77"/>
        <v>0.33383185750376537</v>
      </c>
      <c r="P765" s="1">
        <f t="shared" si="78"/>
        <v>0.66616814249623468</v>
      </c>
      <c r="Q765" s="3" t="str">
        <f>Games!N765</f>
        <v/>
      </c>
      <c r="R765" s="1" t="str">
        <f t="shared" si="79"/>
        <v/>
      </c>
      <c r="S765" s="1" t="str">
        <f>IF(ISBLANK(Games!L765), "",IF(Q765=B765, C765, B765))</f>
        <v/>
      </c>
      <c r="T765" s="1" t="str">
        <f t="shared" si="80"/>
        <v>WAS</v>
      </c>
      <c r="U765" s="1" t="str">
        <f t="shared" si="81"/>
        <v>SEA</v>
      </c>
      <c r="V765" s="1">
        <f t="shared" si="82"/>
        <v>1419.5380932200808</v>
      </c>
      <c r="W765" s="1">
        <f t="shared" si="83"/>
        <v>1521.2700100017432</v>
      </c>
    </row>
    <row r="766" spans="1:23" x14ac:dyDescent="0.45">
      <c r="A766" t="str">
        <f>Schedule!A766</f>
        <v>2024-05-24</v>
      </c>
      <c r="B766" t="str">
        <f>Schedule!B766</f>
        <v>TBR</v>
      </c>
      <c r="C766" t="str">
        <f>Schedule!C766</f>
        <v>KCR</v>
      </c>
      <c r="D766">
        <f>Schedule!D766</f>
        <v>1537.2568075547799</v>
      </c>
      <c r="E766">
        <f>Schedule!E766</f>
        <v>1455.5883504191299</v>
      </c>
      <c r="F766" cm="1">
        <f t="array" ref="F766">_xlfn.XLOOKUP(B766, $T$1:$T765, $V$1:$V765, D766, 0, -1)</f>
        <v>1528.0229512954211</v>
      </c>
      <c r="G766" cm="1">
        <f t="array" ref="G766">_xlfn.XLOOKUP(C766, $U$1:$U765, $W$1:$W765, E766, 0, -1)</f>
        <v>1465.2610239810729</v>
      </c>
      <c r="H766">
        <f>Schedule!F766</f>
        <v>0.124324324324324</v>
      </c>
      <c r="I766" t="str">
        <f>IF(ISBLANK(Games!D766), "", Games!D766)</f>
        <v/>
      </c>
      <c r="J766" t="str">
        <f>IF(ISBLANK(Games!E766), "", Games!E766)</f>
        <v/>
      </c>
      <c r="K766" t="str">
        <f>IF(ISBLANK(Games!D766), "",VLOOKUP(I766, 'Pitchers Pre-Season'!$B$2:$X$790, 23, FALSE))</f>
        <v/>
      </c>
      <c r="L766" t="str">
        <f>IF(ISBLANK(Games!E766), "",VLOOKUP(J766, 'Pitchers Pre-Season'!$B$2:$X$790, 23, FALSE))</f>
        <v/>
      </c>
      <c r="M766">
        <f>IF(ISBLANK(Games!D766), Calc!F766, F766+K766)</f>
        <v>1528.0229512954211</v>
      </c>
      <c r="N766">
        <f>IF(ISBLANK(Games!E766), Calc!G766, G766+L766)</f>
        <v>1465.2610239810729</v>
      </c>
      <c r="O766" s="1">
        <f t="shared" si="77"/>
        <v>0.65151403321949319</v>
      </c>
      <c r="P766" s="1">
        <f t="shared" si="78"/>
        <v>0.34848596678050681</v>
      </c>
      <c r="Q766" s="3" t="str">
        <f>Games!N766</f>
        <v/>
      </c>
      <c r="R766" s="1" t="str">
        <f t="shared" si="79"/>
        <v/>
      </c>
      <c r="S766" s="1" t="str">
        <f>IF(ISBLANK(Games!L766), "",IF(Q766=B766, C766, B766))</f>
        <v/>
      </c>
      <c r="T766" s="1" t="str">
        <f t="shared" si="80"/>
        <v>TBR</v>
      </c>
      <c r="U766" s="1" t="str">
        <f t="shared" si="81"/>
        <v>KCR</v>
      </c>
      <c r="V766" s="1">
        <f t="shared" si="82"/>
        <v>1528.0229512954211</v>
      </c>
      <c r="W766" s="1">
        <f t="shared" si="83"/>
        <v>1465.2610239810729</v>
      </c>
    </row>
    <row r="767" spans="1:23" x14ac:dyDescent="0.45">
      <c r="A767" t="str">
        <f>Schedule!A767</f>
        <v>2024-05-24</v>
      </c>
      <c r="B767" t="str">
        <f>Schedule!B767</f>
        <v>CIN</v>
      </c>
      <c r="C767" t="str">
        <f>Schedule!C767</f>
        <v>LAD</v>
      </c>
      <c r="D767">
        <f>Schedule!D767</f>
        <v>1496.2510574284499</v>
      </c>
      <c r="E767">
        <f>Schedule!E767</f>
        <v>1588.6730971234199</v>
      </c>
      <c r="F767" cm="1">
        <f t="array" ref="F767">_xlfn.XLOOKUP(B767, $T$1:$T766, $V$1:$V766, D767, 0, -1)</f>
        <v>1493.1662146218293</v>
      </c>
      <c r="G767" cm="1">
        <f t="array" ref="G767">_xlfn.XLOOKUP(C767, $U$1:$U766, $W$1:$W766, E767, 0, -1)</f>
        <v>1587.2549754385982</v>
      </c>
      <c r="H767">
        <f>Schedule!F767</f>
        <v>-1.38888888888888E-2</v>
      </c>
      <c r="I767" t="str">
        <f>IF(ISBLANK(Games!D767), "", Games!D767)</f>
        <v/>
      </c>
      <c r="J767" t="str">
        <f>IF(ISBLANK(Games!E767), "", Games!E767)</f>
        <v/>
      </c>
      <c r="K767" t="str">
        <f>IF(ISBLANK(Games!D767), "",VLOOKUP(I767, 'Pitchers Pre-Season'!$B$2:$X$790, 23, FALSE))</f>
        <v/>
      </c>
      <c r="L767" t="str">
        <f>IF(ISBLANK(Games!E767), "",VLOOKUP(J767, 'Pitchers Pre-Season'!$B$2:$X$790, 23, FALSE))</f>
        <v/>
      </c>
      <c r="M767">
        <f>IF(ISBLANK(Games!D767), Calc!F767, F767+K767)</f>
        <v>1493.1662146218293</v>
      </c>
      <c r="N767">
        <f>IF(ISBLANK(Games!E767), Calc!G767, G767+L767)</f>
        <v>1587.2549754385982</v>
      </c>
      <c r="O767" s="1">
        <f t="shared" si="77"/>
        <v>0.36086672660271324</v>
      </c>
      <c r="P767" s="1">
        <f t="shared" si="78"/>
        <v>0.63913327339728665</v>
      </c>
      <c r="Q767" s="3" t="str">
        <f>Games!N767</f>
        <v/>
      </c>
      <c r="R767" s="1" t="str">
        <f t="shared" si="79"/>
        <v/>
      </c>
      <c r="S767" s="1" t="str">
        <f>IF(ISBLANK(Games!L767), "",IF(Q767=B767, C767, B767))</f>
        <v/>
      </c>
      <c r="T767" s="1" t="str">
        <f t="shared" si="80"/>
        <v>CIN</v>
      </c>
      <c r="U767" s="1" t="str">
        <f t="shared" si="81"/>
        <v>LAD</v>
      </c>
      <c r="V767" s="1">
        <f t="shared" si="82"/>
        <v>1493.1662146218293</v>
      </c>
      <c r="W767" s="1">
        <f t="shared" si="83"/>
        <v>1587.2549754385982</v>
      </c>
    </row>
    <row r="768" spans="1:23" x14ac:dyDescent="0.45">
      <c r="A768" t="str">
        <f>Schedule!A768</f>
        <v>2024-05-24</v>
      </c>
      <c r="B768" t="str">
        <f>Schedule!B768</f>
        <v>NYM</v>
      </c>
      <c r="C768" t="str">
        <f>Schedule!C768</f>
        <v>SFG</v>
      </c>
      <c r="D768">
        <f>Schedule!D768</f>
        <v>1505.1761432511801</v>
      </c>
      <c r="E768">
        <f>Schedule!E768</f>
        <v>1501.1235706124401</v>
      </c>
      <c r="F768" cm="1">
        <f t="array" ref="F768">_xlfn.XLOOKUP(B768, $T$1:$T767, $V$1:$V767, D768, 0, -1)</f>
        <v>1483.2891783762693</v>
      </c>
      <c r="G768" cm="1">
        <f t="array" ref="G768">_xlfn.XLOOKUP(C768, $U$1:$U767, $W$1:$W767, E768, 0, -1)</f>
        <v>1491.6063482058917</v>
      </c>
      <c r="H768">
        <f>Schedule!F768</f>
        <v>0.102272727272727</v>
      </c>
      <c r="I768" t="str">
        <f>IF(ISBLANK(Games!D768), "", Games!D768)</f>
        <v/>
      </c>
      <c r="J768" t="str">
        <f>IF(ISBLANK(Games!E768), "", Games!E768)</f>
        <v/>
      </c>
      <c r="K768" t="str">
        <f>IF(ISBLANK(Games!D768), "",VLOOKUP(I768, 'Pitchers Pre-Season'!$B$2:$X$790, 23, FALSE))</f>
        <v/>
      </c>
      <c r="L768" t="str">
        <f>IF(ISBLANK(Games!E768), "",VLOOKUP(J768, 'Pitchers Pre-Season'!$B$2:$X$790, 23, FALSE))</f>
        <v/>
      </c>
      <c r="M768">
        <f>IF(ISBLANK(Games!D768), Calc!F768, F768+K768)</f>
        <v>1483.2891783762693</v>
      </c>
      <c r="N768">
        <f>IF(ISBLANK(Games!E768), Calc!G768, G768+L768)</f>
        <v>1491.6063482058917</v>
      </c>
      <c r="O768" s="1">
        <f t="shared" si="77"/>
        <v>0.53916927997324338</v>
      </c>
      <c r="P768" s="1">
        <f t="shared" si="78"/>
        <v>0.46083072002675668</v>
      </c>
      <c r="Q768" s="3" t="str">
        <f>Games!N768</f>
        <v/>
      </c>
      <c r="R768" s="1" t="str">
        <f t="shared" si="79"/>
        <v/>
      </c>
      <c r="S768" s="1" t="str">
        <f>IF(ISBLANK(Games!L768), "",IF(Q768=B768, C768, B768))</f>
        <v/>
      </c>
      <c r="T768" s="1" t="str">
        <f t="shared" si="80"/>
        <v>NYM</v>
      </c>
      <c r="U768" s="1" t="str">
        <f t="shared" si="81"/>
        <v>SFG</v>
      </c>
      <c r="V768" s="1">
        <f t="shared" si="82"/>
        <v>1483.2891783762693</v>
      </c>
      <c r="W768" s="1">
        <f t="shared" si="83"/>
        <v>1491.6063482058917</v>
      </c>
    </row>
    <row r="769" spans="1:23" x14ac:dyDescent="0.45">
      <c r="A769" t="str">
        <f>Schedule!A769</f>
        <v>2024-05-24</v>
      </c>
      <c r="B769" t="str">
        <f>Schedule!B769</f>
        <v>BOS</v>
      </c>
      <c r="C769" t="str">
        <f>Schedule!C769</f>
        <v>MIL</v>
      </c>
      <c r="D769">
        <f>Schedule!D769</f>
        <v>1500.26839934439</v>
      </c>
      <c r="E769">
        <f>Schedule!E769</f>
        <v>1511.74507850229</v>
      </c>
      <c r="F769" cm="1">
        <f t="array" ref="F769">_xlfn.XLOOKUP(B769, $T$1:$T768, $V$1:$V768, D769, 0, -1)</f>
        <v>1500.26839934439</v>
      </c>
      <c r="G769" cm="1">
        <f t="array" ref="G769">_xlfn.XLOOKUP(C769, $U$1:$U768, $W$1:$W768, E769, 0, -1)</f>
        <v>1527.5334034496079</v>
      </c>
      <c r="H769">
        <f>Schedule!F769</f>
        <v>5.1282051282051398E-2</v>
      </c>
      <c r="I769" t="str">
        <f>IF(ISBLANK(Games!D769), "", Games!D769)</f>
        <v/>
      </c>
      <c r="J769" t="str">
        <f>IF(ISBLANK(Games!E769), "", Games!E769)</f>
        <v/>
      </c>
      <c r="K769" t="str">
        <f>IF(ISBLANK(Games!D769), "",VLOOKUP(I769, 'Pitchers Pre-Season'!$B$2:$X$790, 23, FALSE))</f>
        <v/>
      </c>
      <c r="L769" t="str">
        <f>IF(ISBLANK(Games!E769), "",VLOOKUP(J769, 'Pitchers Pre-Season'!$B$2:$X$790, 23, FALSE))</f>
        <v/>
      </c>
      <c r="M769">
        <f>IF(ISBLANK(Games!D769), Calc!F769, F769+K769)</f>
        <v>1500.26839934439</v>
      </c>
      <c r="N769">
        <f>IF(ISBLANK(Games!E769), Calc!G769, G769+L769)</f>
        <v>1527.5334034496079</v>
      </c>
      <c r="O769" s="1">
        <f t="shared" si="77"/>
        <v>0.48648387845197583</v>
      </c>
      <c r="P769" s="1">
        <f t="shared" si="78"/>
        <v>0.51351612154802417</v>
      </c>
      <c r="Q769" s="3" t="str">
        <f>Games!N769</f>
        <v/>
      </c>
      <c r="R769" s="1" t="str">
        <f t="shared" si="79"/>
        <v/>
      </c>
      <c r="S769" s="1" t="str">
        <f>IF(ISBLANK(Games!L769), "",IF(Q769=B769, C769, B769))</f>
        <v/>
      </c>
      <c r="T769" s="1" t="str">
        <f t="shared" si="80"/>
        <v>BOS</v>
      </c>
      <c r="U769" s="1" t="str">
        <f t="shared" si="81"/>
        <v>MIL</v>
      </c>
      <c r="V769" s="1">
        <f t="shared" si="82"/>
        <v>1500.26839934439</v>
      </c>
      <c r="W769" s="1">
        <f t="shared" si="83"/>
        <v>1527.5334034496079</v>
      </c>
    </row>
    <row r="770" spans="1:23" x14ac:dyDescent="0.45">
      <c r="A770" t="str">
        <f>Schedule!A770</f>
        <v>2024-05-24</v>
      </c>
      <c r="B770" t="str">
        <f>Schedule!B770</f>
        <v>CHW</v>
      </c>
      <c r="C770" t="str">
        <f>Schedule!C770</f>
        <v>BAL</v>
      </c>
      <c r="D770">
        <f>Schedule!D770</f>
        <v>1433.33420073452</v>
      </c>
      <c r="E770">
        <f>Schedule!E770</f>
        <v>1535.1075395159701</v>
      </c>
      <c r="F770" cm="1">
        <f t="array" ref="F770">_xlfn.XLOOKUP(B770, $T$1:$T769, $V$1:$V769, D770, 0, -1)</f>
        <v>1426.513159308995</v>
      </c>
      <c r="G770" cm="1">
        <f t="array" ref="G770">_xlfn.XLOOKUP(C770, $U$1:$U769, $W$1:$W769, E770, 0, -1)</f>
        <v>1539.0873746407135</v>
      </c>
      <c r="H770">
        <f>Schedule!F770</f>
        <v>-4.2253521126760597E-2</v>
      </c>
      <c r="I770" t="str">
        <f>IF(ISBLANK(Games!D770), "", Games!D770)</f>
        <v/>
      </c>
      <c r="J770" t="str">
        <f>IF(ISBLANK(Games!E770), "", Games!E770)</f>
        <v/>
      </c>
      <c r="K770" t="str">
        <f>IF(ISBLANK(Games!D770), "",VLOOKUP(I770, 'Pitchers Pre-Season'!$B$2:$X$790, 23, FALSE))</f>
        <v/>
      </c>
      <c r="L770" t="str">
        <f>IF(ISBLANK(Games!E770), "",VLOOKUP(J770, 'Pitchers Pre-Season'!$B$2:$X$790, 23, FALSE))</f>
        <v/>
      </c>
      <c r="M770">
        <f>IF(ISBLANK(Games!D770), Calc!F770, F770+K770)</f>
        <v>1426.513159308995</v>
      </c>
      <c r="N770">
        <f>IF(ISBLANK(Games!E770), Calc!G770, G770+L770)</f>
        <v>1539.0873746407135</v>
      </c>
      <c r="O770" s="1">
        <f t="shared" si="77"/>
        <v>0.32230701240745491</v>
      </c>
      <c r="P770" s="1">
        <f t="shared" si="78"/>
        <v>0.67769298759254504</v>
      </c>
      <c r="Q770" s="3" t="str">
        <f>Games!N770</f>
        <v/>
      </c>
      <c r="R770" s="1" t="str">
        <f t="shared" si="79"/>
        <v/>
      </c>
      <c r="S770" s="1" t="str">
        <f>IF(ISBLANK(Games!L770), "",IF(Q770=B770, C770, B770))</f>
        <v/>
      </c>
      <c r="T770" s="1" t="str">
        <f t="shared" si="80"/>
        <v>CHW</v>
      </c>
      <c r="U770" s="1" t="str">
        <f t="shared" si="81"/>
        <v>BAL</v>
      </c>
      <c r="V770" s="1">
        <f t="shared" si="82"/>
        <v>1426.513159308995</v>
      </c>
      <c r="W770" s="1">
        <f t="shared" si="83"/>
        <v>1539.0873746407135</v>
      </c>
    </row>
    <row r="771" spans="1:23" x14ac:dyDescent="0.45">
      <c r="A771" t="str">
        <f>Schedule!A771</f>
        <v>2024-05-24</v>
      </c>
      <c r="B771" t="str">
        <f>Schedule!B771</f>
        <v>MIN</v>
      </c>
      <c r="C771" t="str">
        <f>Schedule!C771</f>
        <v>TEX</v>
      </c>
      <c r="D771">
        <f>Schedule!D771</f>
        <v>1535.44519643647</v>
      </c>
      <c r="E771">
        <f>Schedule!E771</f>
        <v>1527.6277566730801</v>
      </c>
      <c r="F771" cm="1">
        <f t="array" ref="F771">_xlfn.XLOOKUP(B771, $T$1:$T770, $V$1:$V770, D771, 0, -1)</f>
        <v>1529.2726034226744</v>
      </c>
      <c r="G771" cm="1">
        <f t="array" ref="G771">_xlfn.XLOOKUP(C771, $U$1:$U770, $W$1:$W770, E771, 0, -1)</f>
        <v>1534.4506247578865</v>
      </c>
      <c r="H771">
        <f>Schedule!F771</f>
        <v>0.12727272727272701</v>
      </c>
      <c r="I771" t="str">
        <f>IF(ISBLANK(Games!D771), "", Games!D771)</f>
        <v/>
      </c>
      <c r="J771" t="str">
        <f>IF(ISBLANK(Games!E771), "", Games!E771)</f>
        <v/>
      </c>
      <c r="K771" t="str">
        <f>IF(ISBLANK(Games!D771), "",VLOOKUP(I771, 'Pitchers Pre-Season'!$B$2:$X$790, 23, FALSE))</f>
        <v/>
      </c>
      <c r="L771" t="str">
        <f>IF(ISBLANK(Games!E771), "",VLOOKUP(J771, 'Pitchers Pre-Season'!$B$2:$X$790, 23, FALSE))</f>
        <v/>
      </c>
      <c r="M771">
        <f>IF(ISBLANK(Games!D771), Calc!F771, F771+K771)</f>
        <v>1529.2726034226744</v>
      </c>
      <c r="N771">
        <f>IF(ISBLANK(Games!E771), Calc!G771, G771+L771)</f>
        <v>1534.4506247578865</v>
      </c>
      <c r="O771" s="1">
        <f t="shared" ref="O771:O834" si="84">(1/(1+(10^((N771-M771)/400)))+(0.5*H771))</f>
        <v>0.55618514359457383</v>
      </c>
      <c r="P771" s="1">
        <f t="shared" ref="P771:P834" si="85">(1/(1+(10^((M771-N771)/400)))-(0.5*H771))</f>
        <v>0.44381485640542617</v>
      </c>
      <c r="Q771" s="3" t="str">
        <f>Games!N771</f>
        <v/>
      </c>
      <c r="R771" s="1" t="str">
        <f t="shared" ref="R771:R834" si="86">Q771</f>
        <v/>
      </c>
      <c r="S771" s="1" t="str">
        <f>IF(ISBLANK(Games!L771), "",IF(Q771=B771, C771, B771))</f>
        <v/>
      </c>
      <c r="T771" s="1" t="str">
        <f t="shared" ref="T771:T834" si="87">B771</f>
        <v>MIN</v>
      </c>
      <c r="U771" s="1" t="str">
        <f t="shared" ref="U771:U834" si="88">C771</f>
        <v>TEX</v>
      </c>
      <c r="V771" s="1">
        <f t="shared" ref="V771:V834" si="89">IF(R771=B771,F771+(10*(1-O771)),IF(S771=B771,F771+(10*(0-O771)),F771))</f>
        <v>1529.2726034226744</v>
      </c>
      <c r="W771" s="1">
        <f t="shared" ref="W771:W834" si="90">IF(R771=C771,G771+(10*(1-P771)),IF(S771=C771,G771+(10*(0-P771)),G771))</f>
        <v>1534.4506247578865</v>
      </c>
    </row>
    <row r="772" spans="1:23" x14ac:dyDescent="0.45">
      <c r="A772" t="str">
        <f>Schedule!A772</f>
        <v>2024-05-24</v>
      </c>
      <c r="B772" t="str">
        <f>Schedule!B772</f>
        <v>STL</v>
      </c>
      <c r="C772" t="str">
        <f>Schedule!C772</f>
        <v>CHC</v>
      </c>
      <c r="D772">
        <f>Schedule!D772</f>
        <v>1506.4629567151301</v>
      </c>
      <c r="E772">
        <f>Schedule!E772</f>
        <v>1514.0316812078199</v>
      </c>
      <c r="F772" cm="1">
        <f t="array" ref="F772">_xlfn.XLOOKUP(B772, $T$1:$T771, $V$1:$V771, D772, 0, -1)</f>
        <v>1510.540426333587</v>
      </c>
      <c r="G772" cm="1">
        <f t="array" ref="G772">_xlfn.XLOOKUP(C772, $U$1:$U771, $W$1:$W771, E772, 0, -1)</f>
        <v>1510.9500841970262</v>
      </c>
      <c r="H772">
        <f>Schedule!F772</f>
        <v>7.3170731707316999E-2</v>
      </c>
      <c r="I772" t="str">
        <f>IF(ISBLANK(Games!D772), "", Games!D772)</f>
        <v/>
      </c>
      <c r="J772" t="str">
        <f>IF(ISBLANK(Games!E772), "", Games!E772)</f>
        <v/>
      </c>
      <c r="K772" t="str">
        <f>IF(ISBLANK(Games!D772), "",VLOOKUP(I772, 'Pitchers Pre-Season'!$B$2:$X$790, 23, FALSE))</f>
        <v/>
      </c>
      <c r="L772" t="str">
        <f>IF(ISBLANK(Games!E772), "",VLOOKUP(J772, 'Pitchers Pre-Season'!$B$2:$X$790, 23, FALSE))</f>
        <v/>
      </c>
      <c r="M772">
        <f>IF(ISBLANK(Games!D772), Calc!F772, F772+K772)</f>
        <v>1510.540426333587</v>
      </c>
      <c r="N772">
        <f>IF(ISBLANK(Games!E772), Calc!G772, G772+L772)</f>
        <v>1510.9500841970262</v>
      </c>
      <c r="O772" s="1">
        <f t="shared" si="84"/>
        <v>0.53599582107087473</v>
      </c>
      <c r="P772" s="1">
        <f t="shared" si="85"/>
        <v>0.46400417892912521</v>
      </c>
      <c r="Q772" s="3" t="str">
        <f>Games!N772</f>
        <v/>
      </c>
      <c r="R772" s="1" t="str">
        <f t="shared" si="86"/>
        <v/>
      </c>
      <c r="S772" s="1" t="str">
        <f>IF(ISBLANK(Games!L772), "",IF(Q772=B772, C772, B772))</f>
        <v/>
      </c>
      <c r="T772" s="1" t="str">
        <f t="shared" si="87"/>
        <v>STL</v>
      </c>
      <c r="U772" s="1" t="str">
        <f t="shared" si="88"/>
        <v>CHC</v>
      </c>
      <c r="V772" s="1">
        <f t="shared" si="89"/>
        <v>1510.540426333587</v>
      </c>
      <c r="W772" s="1">
        <f t="shared" si="90"/>
        <v>1510.9500841970262</v>
      </c>
    </row>
    <row r="773" spans="1:23" x14ac:dyDescent="0.45">
      <c r="A773" t="str">
        <f>Schedule!A773</f>
        <v>2024-05-24</v>
      </c>
      <c r="B773" t="str">
        <f>Schedule!B773</f>
        <v>COL</v>
      </c>
      <c r="C773" t="str">
        <f>Schedule!C773</f>
        <v>PHI</v>
      </c>
      <c r="D773">
        <f>Schedule!D773</f>
        <v>1418.47649220432</v>
      </c>
      <c r="E773">
        <f>Schedule!E773</f>
        <v>1537.03223861109</v>
      </c>
      <c r="F773" cm="1">
        <f t="array" ref="F773">_xlfn.XLOOKUP(B773, $T$1:$T772, $V$1:$V772, D773, 0, -1)</f>
        <v>1423.0710497477428</v>
      </c>
      <c r="G773" cm="1">
        <f t="array" ref="G773">_xlfn.XLOOKUP(C773, $U$1:$U772, $W$1:$W772, E773, 0, -1)</f>
        <v>1539.4111659163295</v>
      </c>
      <c r="H773">
        <f>Schedule!F773</f>
        <v>0.22834645669291301</v>
      </c>
      <c r="I773" t="str">
        <f>IF(ISBLANK(Games!D773), "", Games!D773)</f>
        <v/>
      </c>
      <c r="J773" t="str">
        <f>IF(ISBLANK(Games!E773), "", Games!E773)</f>
        <v/>
      </c>
      <c r="K773" t="str">
        <f>IF(ISBLANK(Games!D773), "",VLOOKUP(I773, 'Pitchers Pre-Season'!$B$2:$X$790, 23, FALSE))</f>
        <v/>
      </c>
      <c r="L773" t="str">
        <f>IF(ISBLANK(Games!E773), "",VLOOKUP(J773, 'Pitchers Pre-Season'!$B$2:$X$790, 23, FALSE))</f>
        <v/>
      </c>
      <c r="M773">
        <f>IF(ISBLANK(Games!D773), Calc!F773, F773+K773)</f>
        <v>1423.0710497477428</v>
      </c>
      <c r="N773">
        <f>IF(ISBLANK(Games!E773), Calc!G773, G773+L773)</f>
        <v>1539.4111659163295</v>
      </c>
      <c r="O773" s="1">
        <f t="shared" si="84"/>
        <v>0.45273555824733608</v>
      </c>
      <c r="P773" s="1">
        <f t="shared" si="85"/>
        <v>0.54726444175266387</v>
      </c>
      <c r="Q773" s="3" t="str">
        <f>Games!N773</f>
        <v/>
      </c>
      <c r="R773" s="1" t="str">
        <f t="shared" si="86"/>
        <v/>
      </c>
      <c r="S773" s="1" t="str">
        <f>IF(ISBLANK(Games!L773), "",IF(Q773=B773, C773, B773))</f>
        <v/>
      </c>
      <c r="T773" s="1" t="str">
        <f t="shared" si="87"/>
        <v>COL</v>
      </c>
      <c r="U773" s="1" t="str">
        <f t="shared" si="88"/>
        <v>PHI</v>
      </c>
      <c r="V773" s="1">
        <f t="shared" si="89"/>
        <v>1423.0710497477428</v>
      </c>
      <c r="W773" s="1">
        <f t="shared" si="90"/>
        <v>1539.4111659163295</v>
      </c>
    </row>
    <row r="774" spans="1:23" x14ac:dyDescent="0.45">
      <c r="A774" t="str">
        <f>Schedule!A774</f>
        <v>2024-05-24</v>
      </c>
      <c r="B774" t="str">
        <f>Schedule!B774</f>
        <v>LAA</v>
      </c>
      <c r="C774" t="str">
        <f>Schedule!C774</f>
        <v>CLE</v>
      </c>
      <c r="D774">
        <f>Schedule!D774</f>
        <v>1474.3085107648601</v>
      </c>
      <c r="E774">
        <f>Schedule!E774</f>
        <v>1503.8938502056101</v>
      </c>
      <c r="F774" cm="1">
        <f t="array" ref="F774">_xlfn.XLOOKUP(B774, $T$1:$T773, $V$1:$V773, D774, 0, -1)</f>
        <v>1469.5882041455925</v>
      </c>
      <c r="G774" cm="1">
        <f t="array" ref="G774">_xlfn.XLOOKUP(C774, $U$1:$U773, $W$1:$W773, E774, 0, -1)</f>
        <v>1521.3210808926906</v>
      </c>
      <c r="H774">
        <f>Schedule!F774</f>
        <v>6.8493150684931406E-2</v>
      </c>
      <c r="I774" t="str">
        <f>IF(ISBLANK(Games!D774), "", Games!D774)</f>
        <v/>
      </c>
      <c r="J774" t="str">
        <f>IF(ISBLANK(Games!E774), "", Games!E774)</f>
        <v/>
      </c>
      <c r="K774" t="str">
        <f>IF(ISBLANK(Games!D774), "",VLOOKUP(I774, 'Pitchers Pre-Season'!$B$2:$X$790, 23, FALSE))</f>
        <v/>
      </c>
      <c r="L774" t="str">
        <f>IF(ISBLANK(Games!E774), "",VLOOKUP(J774, 'Pitchers Pre-Season'!$B$2:$X$790, 23, FALSE))</f>
        <v/>
      </c>
      <c r="M774">
        <f>IF(ISBLANK(Games!D774), Calc!F774, F774+K774)</f>
        <v>1469.5882041455925</v>
      </c>
      <c r="N774">
        <f>IF(ISBLANK(Games!E774), Calc!G774, G774+L774)</f>
        <v>1521.3210808926906</v>
      </c>
      <c r="O774" s="1">
        <f t="shared" si="84"/>
        <v>0.46034235156861081</v>
      </c>
      <c r="P774" s="1">
        <f t="shared" si="85"/>
        <v>0.53965764843138919</v>
      </c>
      <c r="Q774" s="3" t="str">
        <f>Games!N774</f>
        <v/>
      </c>
      <c r="R774" s="1" t="str">
        <f t="shared" si="86"/>
        <v/>
      </c>
      <c r="S774" s="1" t="str">
        <f>IF(ISBLANK(Games!L774), "",IF(Q774=B774, C774, B774))</f>
        <v/>
      </c>
      <c r="T774" s="1" t="str">
        <f t="shared" si="87"/>
        <v>LAA</v>
      </c>
      <c r="U774" s="1" t="str">
        <f t="shared" si="88"/>
        <v>CLE</v>
      </c>
      <c r="V774" s="1">
        <f t="shared" si="89"/>
        <v>1469.5882041455925</v>
      </c>
      <c r="W774" s="1">
        <f t="shared" si="90"/>
        <v>1521.3210808926906</v>
      </c>
    </row>
    <row r="775" spans="1:23" x14ac:dyDescent="0.45">
      <c r="A775" t="str">
        <f>Schedule!A775</f>
        <v>2024-05-24</v>
      </c>
      <c r="B775" t="str">
        <f>Schedule!B775</f>
        <v>OAK</v>
      </c>
      <c r="C775" t="str">
        <f>Schedule!C775</f>
        <v>HOU</v>
      </c>
      <c r="D775">
        <f>Schedule!D775</f>
        <v>1427.1354796158</v>
      </c>
      <c r="E775">
        <f>Schedule!E775</f>
        <v>1559.22207084247</v>
      </c>
      <c r="F775" cm="1">
        <f t="array" ref="F775">_xlfn.XLOOKUP(B775, $T$1:$T774, $V$1:$V774, D775, 0, -1)</f>
        <v>1410.609331202211</v>
      </c>
      <c r="G775" cm="1">
        <f t="array" ref="G775">_xlfn.XLOOKUP(C775, $U$1:$U774, $W$1:$W774, E775, 0, -1)</f>
        <v>1554.1885466658973</v>
      </c>
      <c r="H775">
        <f>Schedule!F775</f>
        <v>6.2111801242235101E-3</v>
      </c>
      <c r="I775" t="str">
        <f>IF(ISBLANK(Games!D775), "", Games!D775)</f>
        <v/>
      </c>
      <c r="J775" t="str">
        <f>IF(ISBLANK(Games!E775), "", Games!E775)</f>
        <v/>
      </c>
      <c r="K775" t="str">
        <f>IF(ISBLANK(Games!D775), "",VLOOKUP(I775, 'Pitchers Pre-Season'!$B$2:$X$790, 23, FALSE))</f>
        <v/>
      </c>
      <c r="L775" t="str">
        <f>IF(ISBLANK(Games!E775), "",VLOOKUP(J775, 'Pitchers Pre-Season'!$B$2:$X$790, 23, FALSE))</f>
        <v/>
      </c>
      <c r="M775">
        <f>IF(ISBLANK(Games!D775), Calc!F775, F775+K775)</f>
        <v>1410.609331202211</v>
      </c>
      <c r="N775">
        <f>IF(ISBLANK(Games!E775), Calc!G775, G775+L775)</f>
        <v>1554.1885466658973</v>
      </c>
      <c r="O775" s="1">
        <f t="shared" si="84"/>
        <v>0.30748944582366422</v>
      </c>
      <c r="P775" s="1">
        <f t="shared" si="85"/>
        <v>0.69251055417633578</v>
      </c>
      <c r="Q775" s="3" t="str">
        <f>Games!N775</f>
        <v/>
      </c>
      <c r="R775" s="1" t="str">
        <f t="shared" si="86"/>
        <v/>
      </c>
      <c r="S775" s="1" t="str">
        <f>IF(ISBLANK(Games!L775), "",IF(Q775=B775, C775, B775))</f>
        <v/>
      </c>
      <c r="T775" s="1" t="str">
        <f t="shared" si="87"/>
        <v>OAK</v>
      </c>
      <c r="U775" s="1" t="str">
        <f t="shared" si="88"/>
        <v>HOU</v>
      </c>
      <c r="V775" s="1">
        <f t="shared" si="89"/>
        <v>1410.609331202211</v>
      </c>
      <c r="W775" s="1">
        <f t="shared" si="90"/>
        <v>1554.1885466658973</v>
      </c>
    </row>
    <row r="776" spans="1:23" x14ac:dyDescent="0.45">
      <c r="A776" t="str">
        <f>Schedule!A776</f>
        <v>2024-05-24</v>
      </c>
      <c r="B776" t="str">
        <f>Schedule!B776</f>
        <v>ARI</v>
      </c>
      <c r="C776" t="str">
        <f>Schedule!C776</f>
        <v>MIA</v>
      </c>
      <c r="D776">
        <f>Schedule!D776</f>
        <v>1517.8440011816001</v>
      </c>
      <c r="E776">
        <f>Schedule!E776</f>
        <v>1488.4482383178499</v>
      </c>
      <c r="F776" cm="1">
        <f t="array" ref="F776">_xlfn.XLOOKUP(B776, $T$1:$T775, $V$1:$V775, D776, 0, -1)</f>
        <v>1516.9891876380354</v>
      </c>
      <c r="G776" cm="1">
        <f t="array" ref="G776">_xlfn.XLOOKUP(C776, $U$1:$U775, $W$1:$W775, E776, 0, -1)</f>
        <v>1484.370768699393</v>
      </c>
      <c r="H776">
        <f>Schedule!F776</f>
        <v>5.0632911392405201E-2</v>
      </c>
      <c r="I776" t="str">
        <f>IF(ISBLANK(Games!D776), "", Games!D776)</f>
        <v/>
      </c>
      <c r="J776" t="str">
        <f>IF(ISBLANK(Games!E776), "", Games!E776)</f>
        <v/>
      </c>
      <c r="K776" t="str">
        <f>IF(ISBLANK(Games!D776), "",VLOOKUP(I776, 'Pitchers Pre-Season'!$B$2:$X$790, 23, FALSE))</f>
        <v/>
      </c>
      <c r="L776" t="str">
        <f>IF(ISBLANK(Games!E776), "",VLOOKUP(J776, 'Pitchers Pre-Season'!$B$2:$X$790, 23, FALSE))</f>
        <v/>
      </c>
      <c r="M776">
        <f>IF(ISBLANK(Games!D776), Calc!F776, F776+K776)</f>
        <v>1516.9891876380354</v>
      </c>
      <c r="N776">
        <f>IF(ISBLANK(Games!E776), Calc!G776, G776+L776)</f>
        <v>1484.370768699393</v>
      </c>
      <c r="O776" s="1">
        <f t="shared" si="84"/>
        <v>0.57212070248719404</v>
      </c>
      <c r="P776" s="1">
        <f t="shared" si="85"/>
        <v>0.4278792975128059</v>
      </c>
      <c r="Q776" s="3" t="str">
        <f>Games!N776</f>
        <v/>
      </c>
      <c r="R776" s="1" t="str">
        <f t="shared" si="86"/>
        <v/>
      </c>
      <c r="S776" s="1" t="str">
        <f>IF(ISBLANK(Games!L776), "",IF(Q776=B776, C776, B776))</f>
        <v/>
      </c>
      <c r="T776" s="1" t="str">
        <f t="shared" si="87"/>
        <v>ARI</v>
      </c>
      <c r="U776" s="1" t="str">
        <f t="shared" si="88"/>
        <v>MIA</v>
      </c>
      <c r="V776" s="1">
        <f t="shared" si="89"/>
        <v>1516.9891876380354</v>
      </c>
      <c r="W776" s="1">
        <f t="shared" si="90"/>
        <v>1484.370768699393</v>
      </c>
    </row>
    <row r="777" spans="1:23" x14ac:dyDescent="0.45">
      <c r="A777" t="str">
        <f>Schedule!A777</f>
        <v>2024-05-24</v>
      </c>
      <c r="B777" t="str">
        <f>Schedule!B777</f>
        <v>SDP</v>
      </c>
      <c r="C777" t="str">
        <f>Schedule!C777</f>
        <v>NYY</v>
      </c>
      <c r="D777">
        <f>Schedule!D777</f>
        <v>1513.7838452168801</v>
      </c>
      <c r="E777">
        <f>Schedule!E777</f>
        <v>1539.4562396036399</v>
      </c>
      <c r="F777" cm="1">
        <f t="array" ref="F777">_xlfn.XLOOKUP(B777, $T$1:$T776, $V$1:$V776, D777, 0, -1)</f>
        <v>1502.9671207118124</v>
      </c>
      <c r="G777" cm="1">
        <f t="array" ref="G777">_xlfn.XLOOKUP(C777, $U$1:$U776, $W$1:$W776, E777, 0, -1)</f>
        <v>1562.9327852564061</v>
      </c>
      <c r="H777">
        <f>Schedule!F777</f>
        <v>2.9239766081871298E-2</v>
      </c>
      <c r="I777" t="str">
        <f>IF(ISBLANK(Games!D777), "", Games!D777)</f>
        <v/>
      </c>
      <c r="J777" t="str">
        <f>IF(ISBLANK(Games!E777), "", Games!E777)</f>
        <v/>
      </c>
      <c r="K777" t="str">
        <f>IF(ISBLANK(Games!D777), "",VLOOKUP(I777, 'Pitchers Pre-Season'!$B$2:$X$790, 23, FALSE))</f>
        <v/>
      </c>
      <c r="L777" t="str">
        <f>IF(ISBLANK(Games!E777), "",VLOOKUP(J777, 'Pitchers Pre-Season'!$B$2:$X$790, 23, FALSE))</f>
        <v/>
      </c>
      <c r="M777">
        <f>IF(ISBLANK(Games!D777), Calc!F777, F777+K777)</f>
        <v>1502.9671207118124</v>
      </c>
      <c r="N777">
        <f>IF(ISBLANK(Games!E777), Calc!G777, G777+L777)</f>
        <v>1562.9327852564061</v>
      </c>
      <c r="O777" s="1">
        <f t="shared" si="84"/>
        <v>0.42916917304007002</v>
      </c>
      <c r="P777" s="1">
        <f t="shared" si="85"/>
        <v>0.57083082695992993</v>
      </c>
      <c r="Q777" s="3" t="str">
        <f>Games!N777</f>
        <v/>
      </c>
      <c r="R777" s="1" t="str">
        <f t="shared" si="86"/>
        <v/>
      </c>
      <c r="S777" s="1" t="str">
        <f>IF(ISBLANK(Games!L777), "",IF(Q777=B777, C777, B777))</f>
        <v/>
      </c>
      <c r="T777" s="1" t="str">
        <f t="shared" si="87"/>
        <v>SDP</v>
      </c>
      <c r="U777" s="1" t="str">
        <f t="shared" si="88"/>
        <v>NYY</v>
      </c>
      <c r="V777" s="1">
        <f t="shared" si="89"/>
        <v>1502.9671207118124</v>
      </c>
      <c r="W777" s="1">
        <f t="shared" si="90"/>
        <v>1562.9327852564061</v>
      </c>
    </row>
    <row r="778" spans="1:23" x14ac:dyDescent="0.45">
      <c r="A778" t="str">
        <f>Schedule!A778</f>
        <v>2024-05-25</v>
      </c>
      <c r="B778" t="str">
        <f>Schedule!B778</f>
        <v>DET</v>
      </c>
      <c r="C778" t="str">
        <f>Schedule!C778</f>
        <v>TOR</v>
      </c>
      <c r="D778">
        <f>Schedule!D778</f>
        <v>1477.56939209144</v>
      </c>
      <c r="E778">
        <f>Schedule!E778</f>
        <v>1536.86484917293</v>
      </c>
      <c r="F778" cm="1">
        <f t="array" ref="F778">_xlfn.XLOOKUP(B778, $T$1:$T777, $V$1:$V777, D778, 0, -1)</f>
        <v>1481.7589766686021</v>
      </c>
      <c r="G778" cm="1">
        <f t="array" ref="G778">_xlfn.XLOOKUP(C778, $U$1:$U777, $W$1:$W777, E778, 0, -1)</f>
        <v>1549.5770225833428</v>
      </c>
      <c r="H778">
        <f>Schedule!F778</f>
        <v>7.6687116564418296E-3</v>
      </c>
      <c r="I778" t="str">
        <f>IF(ISBLANK(Games!D778), "", Games!D778)</f>
        <v/>
      </c>
      <c r="J778" t="str">
        <f>IF(ISBLANK(Games!E778), "", Games!E778)</f>
        <v/>
      </c>
      <c r="K778" t="str">
        <f>IF(ISBLANK(Games!D778), "",VLOOKUP(I778, 'Pitchers Pre-Season'!$B$2:$X$790, 23, FALSE))</f>
        <v/>
      </c>
      <c r="L778" t="str">
        <f>IF(ISBLANK(Games!E778), "",VLOOKUP(J778, 'Pitchers Pre-Season'!$B$2:$X$790, 23, FALSE))</f>
        <v/>
      </c>
      <c r="M778">
        <f>IF(ISBLANK(Games!D778), Calc!F778, F778+K778)</f>
        <v>1481.7589766686021</v>
      </c>
      <c r="N778">
        <f>IF(ISBLANK(Games!E778), Calc!G778, G778+L778)</f>
        <v>1549.5770225833428</v>
      </c>
      <c r="O778" s="1">
        <f t="shared" si="84"/>
        <v>0.40745728110064755</v>
      </c>
      <c r="P778" s="1">
        <f t="shared" si="85"/>
        <v>0.59254271889935239</v>
      </c>
      <c r="Q778" s="3" t="str">
        <f>Games!N778</f>
        <v/>
      </c>
      <c r="R778" s="1" t="str">
        <f t="shared" si="86"/>
        <v/>
      </c>
      <c r="S778" s="1" t="str">
        <f>IF(ISBLANK(Games!L778), "",IF(Q778=B778, C778, B778))</f>
        <v/>
      </c>
      <c r="T778" s="1" t="str">
        <f t="shared" si="87"/>
        <v>DET</v>
      </c>
      <c r="U778" s="1" t="str">
        <f t="shared" si="88"/>
        <v>TOR</v>
      </c>
      <c r="V778" s="1">
        <f t="shared" si="89"/>
        <v>1481.7589766686021</v>
      </c>
      <c r="W778" s="1">
        <f t="shared" si="90"/>
        <v>1549.5770225833428</v>
      </c>
    </row>
    <row r="779" spans="1:23" x14ac:dyDescent="0.45">
      <c r="A779" t="str">
        <f>Schedule!A779</f>
        <v>2024-05-25</v>
      </c>
      <c r="B779" t="str">
        <f>Schedule!B779</f>
        <v>NYM</v>
      </c>
      <c r="C779" t="str">
        <f>Schedule!C779</f>
        <v>SFG</v>
      </c>
      <c r="D779">
        <f>Schedule!D779</f>
        <v>1505.1761432511801</v>
      </c>
      <c r="E779">
        <f>Schedule!E779</f>
        <v>1501.1235706124401</v>
      </c>
      <c r="F779" cm="1">
        <f t="array" ref="F779">_xlfn.XLOOKUP(B779, $T$1:$T778, $V$1:$V778, D779, 0, -1)</f>
        <v>1483.2891783762693</v>
      </c>
      <c r="G779" cm="1">
        <f t="array" ref="G779">_xlfn.XLOOKUP(C779, $U$1:$U778, $W$1:$W778, E779, 0, -1)</f>
        <v>1491.6063482058917</v>
      </c>
      <c r="H779">
        <f>Schedule!F779</f>
        <v>0.102272727272727</v>
      </c>
      <c r="I779" t="str">
        <f>IF(ISBLANK(Games!D779), "", Games!D779)</f>
        <v/>
      </c>
      <c r="J779" t="str">
        <f>IF(ISBLANK(Games!E779), "", Games!E779)</f>
        <v/>
      </c>
      <c r="K779" t="str">
        <f>IF(ISBLANK(Games!D779), "",VLOOKUP(I779, 'Pitchers Pre-Season'!$B$2:$X$790, 23, FALSE))</f>
        <v/>
      </c>
      <c r="L779" t="str">
        <f>IF(ISBLANK(Games!E779), "",VLOOKUP(J779, 'Pitchers Pre-Season'!$B$2:$X$790, 23, FALSE))</f>
        <v/>
      </c>
      <c r="M779">
        <f>IF(ISBLANK(Games!D779), Calc!F779, F779+K779)</f>
        <v>1483.2891783762693</v>
      </c>
      <c r="N779">
        <f>IF(ISBLANK(Games!E779), Calc!G779, G779+L779)</f>
        <v>1491.6063482058917</v>
      </c>
      <c r="O779" s="1">
        <f t="shared" si="84"/>
        <v>0.53916927997324338</v>
      </c>
      <c r="P779" s="1">
        <f t="shared" si="85"/>
        <v>0.46083072002675668</v>
      </c>
      <c r="Q779" s="3" t="str">
        <f>Games!N779</f>
        <v/>
      </c>
      <c r="R779" s="1" t="str">
        <f t="shared" si="86"/>
        <v/>
      </c>
      <c r="S779" s="1" t="str">
        <f>IF(ISBLANK(Games!L779), "",IF(Q779=B779, C779, B779))</f>
        <v/>
      </c>
      <c r="T779" s="1" t="str">
        <f t="shared" si="87"/>
        <v>NYM</v>
      </c>
      <c r="U779" s="1" t="str">
        <f t="shared" si="88"/>
        <v>SFG</v>
      </c>
      <c r="V779" s="1">
        <f t="shared" si="89"/>
        <v>1483.2891783762693</v>
      </c>
      <c r="W779" s="1">
        <f t="shared" si="90"/>
        <v>1491.6063482058917</v>
      </c>
    </row>
    <row r="780" spans="1:23" x14ac:dyDescent="0.45">
      <c r="A780" t="str">
        <f>Schedule!A780</f>
        <v>2024-05-25</v>
      </c>
      <c r="B780" t="str">
        <f>Schedule!B780</f>
        <v>MIN</v>
      </c>
      <c r="C780" t="str">
        <f>Schedule!C780</f>
        <v>TEX</v>
      </c>
      <c r="D780">
        <f>Schedule!D780</f>
        <v>1535.44519643647</v>
      </c>
      <c r="E780">
        <f>Schedule!E780</f>
        <v>1527.6277566730801</v>
      </c>
      <c r="F780" cm="1">
        <f t="array" ref="F780">_xlfn.XLOOKUP(B780, $T$1:$T779, $V$1:$V779, D780, 0, -1)</f>
        <v>1529.2726034226744</v>
      </c>
      <c r="G780" cm="1">
        <f t="array" ref="G780">_xlfn.XLOOKUP(C780, $U$1:$U779, $W$1:$W779, E780, 0, -1)</f>
        <v>1534.4506247578865</v>
      </c>
      <c r="H780">
        <f>Schedule!F780</f>
        <v>0.12727272727272701</v>
      </c>
      <c r="I780" t="str">
        <f>IF(ISBLANK(Games!D780), "", Games!D780)</f>
        <v/>
      </c>
      <c r="J780" t="str">
        <f>IF(ISBLANK(Games!E780), "", Games!E780)</f>
        <v/>
      </c>
      <c r="K780" t="str">
        <f>IF(ISBLANK(Games!D780), "",VLOOKUP(I780, 'Pitchers Pre-Season'!$B$2:$X$790, 23, FALSE))</f>
        <v/>
      </c>
      <c r="L780" t="str">
        <f>IF(ISBLANK(Games!E780), "",VLOOKUP(J780, 'Pitchers Pre-Season'!$B$2:$X$790, 23, FALSE))</f>
        <v/>
      </c>
      <c r="M780">
        <f>IF(ISBLANK(Games!D780), Calc!F780, F780+K780)</f>
        <v>1529.2726034226744</v>
      </c>
      <c r="N780">
        <f>IF(ISBLANK(Games!E780), Calc!G780, G780+L780)</f>
        <v>1534.4506247578865</v>
      </c>
      <c r="O780" s="1">
        <f t="shared" si="84"/>
        <v>0.55618514359457383</v>
      </c>
      <c r="P780" s="1">
        <f t="shared" si="85"/>
        <v>0.44381485640542617</v>
      </c>
      <c r="Q780" s="3" t="str">
        <f>Games!N780</f>
        <v/>
      </c>
      <c r="R780" s="1" t="str">
        <f t="shared" si="86"/>
        <v/>
      </c>
      <c r="S780" s="1" t="str">
        <f>IF(ISBLANK(Games!L780), "",IF(Q780=B780, C780, B780))</f>
        <v/>
      </c>
      <c r="T780" s="1" t="str">
        <f t="shared" si="87"/>
        <v>MIN</v>
      </c>
      <c r="U780" s="1" t="str">
        <f t="shared" si="88"/>
        <v>TEX</v>
      </c>
      <c r="V780" s="1">
        <f t="shared" si="89"/>
        <v>1529.2726034226744</v>
      </c>
      <c r="W780" s="1">
        <f t="shared" si="90"/>
        <v>1534.4506247578865</v>
      </c>
    </row>
    <row r="781" spans="1:23" x14ac:dyDescent="0.45">
      <c r="A781" t="str">
        <f>Schedule!A781</f>
        <v>2024-05-25</v>
      </c>
      <c r="B781" t="str">
        <f>Schedule!B781</f>
        <v>CHW</v>
      </c>
      <c r="C781" t="str">
        <f>Schedule!C781</f>
        <v>BAL</v>
      </c>
      <c r="D781">
        <f>Schedule!D781</f>
        <v>1433.33420073452</v>
      </c>
      <c r="E781">
        <f>Schedule!E781</f>
        <v>1535.1075395159701</v>
      </c>
      <c r="F781" cm="1">
        <f t="array" ref="F781">_xlfn.XLOOKUP(B781, $T$1:$T780, $V$1:$V780, D781, 0, -1)</f>
        <v>1426.513159308995</v>
      </c>
      <c r="G781" cm="1">
        <f t="array" ref="G781">_xlfn.XLOOKUP(C781, $U$1:$U780, $W$1:$W780, E781, 0, -1)</f>
        <v>1539.0873746407135</v>
      </c>
      <c r="H781">
        <f>Schedule!F781</f>
        <v>-4.2253521126760597E-2</v>
      </c>
      <c r="I781" t="str">
        <f>IF(ISBLANK(Games!D781), "", Games!D781)</f>
        <v/>
      </c>
      <c r="J781" t="str">
        <f>IF(ISBLANK(Games!E781), "", Games!E781)</f>
        <v/>
      </c>
      <c r="K781" t="str">
        <f>IF(ISBLANK(Games!D781), "",VLOOKUP(I781, 'Pitchers Pre-Season'!$B$2:$X$790, 23, FALSE))</f>
        <v/>
      </c>
      <c r="L781" t="str">
        <f>IF(ISBLANK(Games!E781), "",VLOOKUP(J781, 'Pitchers Pre-Season'!$B$2:$X$790, 23, FALSE))</f>
        <v/>
      </c>
      <c r="M781">
        <f>IF(ISBLANK(Games!D781), Calc!F781, F781+K781)</f>
        <v>1426.513159308995</v>
      </c>
      <c r="N781">
        <f>IF(ISBLANK(Games!E781), Calc!G781, G781+L781)</f>
        <v>1539.0873746407135</v>
      </c>
      <c r="O781" s="1">
        <f t="shared" si="84"/>
        <v>0.32230701240745491</v>
      </c>
      <c r="P781" s="1">
        <f t="shared" si="85"/>
        <v>0.67769298759254504</v>
      </c>
      <c r="Q781" s="3" t="str">
        <f>Games!N781</f>
        <v/>
      </c>
      <c r="R781" s="1" t="str">
        <f t="shared" si="86"/>
        <v/>
      </c>
      <c r="S781" s="1" t="str">
        <f>IF(ISBLANK(Games!L781), "",IF(Q781=B781, C781, B781))</f>
        <v/>
      </c>
      <c r="T781" s="1" t="str">
        <f t="shared" si="87"/>
        <v>CHW</v>
      </c>
      <c r="U781" s="1" t="str">
        <f t="shared" si="88"/>
        <v>BAL</v>
      </c>
      <c r="V781" s="1">
        <f t="shared" si="89"/>
        <v>1426.513159308995</v>
      </c>
      <c r="W781" s="1">
        <f t="shared" si="90"/>
        <v>1539.0873746407135</v>
      </c>
    </row>
    <row r="782" spans="1:23" x14ac:dyDescent="0.45">
      <c r="A782" t="str">
        <f>Schedule!A782</f>
        <v>2024-05-25</v>
      </c>
      <c r="B782" t="str">
        <f>Schedule!B782</f>
        <v>WAS</v>
      </c>
      <c r="C782" t="str">
        <f>Schedule!C782</f>
        <v>SEA</v>
      </c>
      <c r="D782">
        <f>Schedule!D782</f>
        <v>1422.7330514932301</v>
      </c>
      <c r="E782">
        <f>Schedule!E782</f>
        <v>1526.2027098211199</v>
      </c>
      <c r="F782" cm="1">
        <f t="array" ref="F782">_xlfn.XLOOKUP(B782, $T$1:$T781, $V$1:$V781, D782, 0, -1)</f>
        <v>1419.5380932200808</v>
      </c>
      <c r="G782" cm="1">
        <f t="array" ref="G782">_xlfn.XLOOKUP(C782, $U$1:$U781, $W$1:$W781, E782, 0, -1)</f>
        <v>1521.2700100017432</v>
      </c>
      <c r="H782">
        <f>Schedule!F782</f>
        <v>-4.76190476190477E-2</v>
      </c>
      <c r="I782" t="str">
        <f>IF(ISBLANK(Games!D782), "", Games!D782)</f>
        <v/>
      </c>
      <c r="J782" t="str">
        <f>IF(ISBLANK(Games!E782), "", Games!E782)</f>
        <v/>
      </c>
      <c r="K782" t="str">
        <f>IF(ISBLANK(Games!D782), "",VLOOKUP(I782, 'Pitchers Pre-Season'!$B$2:$X$790, 23, FALSE))</f>
        <v/>
      </c>
      <c r="L782" t="str">
        <f>IF(ISBLANK(Games!E782), "",VLOOKUP(J782, 'Pitchers Pre-Season'!$B$2:$X$790, 23, FALSE))</f>
        <v/>
      </c>
      <c r="M782">
        <f>IF(ISBLANK(Games!D782), Calc!F782, F782+K782)</f>
        <v>1419.5380932200808</v>
      </c>
      <c r="N782">
        <f>IF(ISBLANK(Games!E782), Calc!G782, G782+L782)</f>
        <v>1521.2700100017432</v>
      </c>
      <c r="O782" s="1">
        <f t="shared" si="84"/>
        <v>0.33383185750376537</v>
      </c>
      <c r="P782" s="1">
        <f t="shared" si="85"/>
        <v>0.66616814249623468</v>
      </c>
      <c r="Q782" s="3" t="str">
        <f>Games!N782</f>
        <v/>
      </c>
      <c r="R782" s="1" t="str">
        <f t="shared" si="86"/>
        <v/>
      </c>
      <c r="S782" s="1" t="str">
        <f>IF(ISBLANK(Games!L782), "",IF(Q782=B782, C782, B782))</f>
        <v/>
      </c>
      <c r="T782" s="1" t="str">
        <f t="shared" si="87"/>
        <v>WAS</v>
      </c>
      <c r="U782" s="1" t="str">
        <f t="shared" si="88"/>
        <v>SEA</v>
      </c>
      <c r="V782" s="1">
        <f t="shared" si="89"/>
        <v>1419.5380932200808</v>
      </c>
      <c r="W782" s="1">
        <f t="shared" si="90"/>
        <v>1521.2700100017432</v>
      </c>
    </row>
    <row r="783" spans="1:23" x14ac:dyDescent="0.45">
      <c r="A783" t="str">
        <f>Schedule!A783</f>
        <v>2024-05-25</v>
      </c>
      <c r="B783" t="str">
        <f>Schedule!B783</f>
        <v>PIT</v>
      </c>
      <c r="C783" t="str">
        <f>Schedule!C783</f>
        <v>ATL</v>
      </c>
      <c r="D783">
        <f>Schedule!D783</f>
        <v>1468.3919248330999</v>
      </c>
      <c r="E783">
        <f>Schedule!E783</f>
        <v>1590.545270505</v>
      </c>
      <c r="F783" cm="1">
        <f t="array" ref="F783">_xlfn.XLOOKUP(B783, $T$1:$T782, $V$1:$V782, D783, 0, -1)</f>
        <v>1464.4120897083565</v>
      </c>
      <c r="G783" cm="1">
        <f t="array" ref="G783">_xlfn.XLOOKUP(C783, $U$1:$U782, $W$1:$W782, E783, 0, -1)</f>
        <v>1588.8399964445969</v>
      </c>
      <c r="H783">
        <f>Schedule!F783</f>
        <v>5.7971014492753603E-2</v>
      </c>
      <c r="I783" t="str">
        <f>IF(ISBLANK(Games!D783), "", Games!D783)</f>
        <v/>
      </c>
      <c r="J783" t="str">
        <f>IF(ISBLANK(Games!E783), "", Games!E783)</f>
        <v/>
      </c>
      <c r="K783" t="str">
        <f>IF(ISBLANK(Games!D783), "",VLOOKUP(I783, 'Pitchers Pre-Season'!$B$2:$X$790, 23, FALSE))</f>
        <v/>
      </c>
      <c r="L783" t="str">
        <f>IF(ISBLANK(Games!E783), "",VLOOKUP(J783, 'Pitchers Pre-Season'!$B$2:$X$790, 23, FALSE))</f>
        <v/>
      </c>
      <c r="M783">
        <f>IF(ISBLANK(Games!D783), Calc!F783, F783+K783)</f>
        <v>1464.4120897083565</v>
      </c>
      <c r="N783">
        <f>IF(ISBLANK(Games!E783), Calc!G783, G783+L783)</f>
        <v>1588.8399964445969</v>
      </c>
      <c r="O783" s="1">
        <f t="shared" si="84"/>
        <v>0.35720157869508951</v>
      </c>
      <c r="P783" s="1">
        <f t="shared" si="85"/>
        <v>0.64279842130491049</v>
      </c>
      <c r="Q783" s="3" t="str">
        <f>Games!N783</f>
        <v/>
      </c>
      <c r="R783" s="1" t="str">
        <f t="shared" si="86"/>
        <v/>
      </c>
      <c r="S783" s="1" t="str">
        <f>IF(ISBLANK(Games!L783), "",IF(Q783=B783, C783, B783))</f>
        <v/>
      </c>
      <c r="T783" s="1" t="str">
        <f t="shared" si="87"/>
        <v>PIT</v>
      </c>
      <c r="U783" s="1" t="str">
        <f t="shared" si="88"/>
        <v>ATL</v>
      </c>
      <c r="V783" s="1">
        <f t="shared" si="89"/>
        <v>1464.4120897083565</v>
      </c>
      <c r="W783" s="1">
        <f t="shared" si="90"/>
        <v>1588.8399964445969</v>
      </c>
    </row>
    <row r="784" spans="1:23" x14ac:dyDescent="0.45">
      <c r="A784" t="str">
        <f>Schedule!A784</f>
        <v>2024-05-25</v>
      </c>
      <c r="B784" t="str">
        <f>Schedule!B784</f>
        <v>OAK</v>
      </c>
      <c r="C784" t="str">
        <f>Schedule!C784</f>
        <v>HOU</v>
      </c>
      <c r="D784">
        <f>Schedule!D784</f>
        <v>1427.1354796158</v>
      </c>
      <c r="E784">
        <f>Schedule!E784</f>
        <v>1559.22207084247</v>
      </c>
      <c r="F784" cm="1">
        <f t="array" ref="F784">_xlfn.XLOOKUP(B784, $T$1:$T783, $V$1:$V783, D784, 0, -1)</f>
        <v>1410.609331202211</v>
      </c>
      <c r="G784" cm="1">
        <f t="array" ref="G784">_xlfn.XLOOKUP(C784, $U$1:$U783, $W$1:$W783, E784, 0, -1)</f>
        <v>1554.1885466658973</v>
      </c>
      <c r="H784">
        <f>Schedule!F784</f>
        <v>6.2111801242235101E-3</v>
      </c>
      <c r="I784" t="str">
        <f>IF(ISBLANK(Games!D784), "", Games!D784)</f>
        <v/>
      </c>
      <c r="J784" t="str">
        <f>IF(ISBLANK(Games!E784), "", Games!E784)</f>
        <v/>
      </c>
      <c r="K784" t="str">
        <f>IF(ISBLANK(Games!D784), "",VLOOKUP(I784, 'Pitchers Pre-Season'!$B$2:$X$790, 23, FALSE))</f>
        <v/>
      </c>
      <c r="L784" t="str">
        <f>IF(ISBLANK(Games!E784), "",VLOOKUP(J784, 'Pitchers Pre-Season'!$B$2:$X$790, 23, FALSE))</f>
        <v/>
      </c>
      <c r="M784">
        <f>IF(ISBLANK(Games!D784), Calc!F784, F784+K784)</f>
        <v>1410.609331202211</v>
      </c>
      <c r="N784">
        <f>IF(ISBLANK(Games!E784), Calc!G784, G784+L784)</f>
        <v>1554.1885466658973</v>
      </c>
      <c r="O784" s="1">
        <f t="shared" si="84"/>
        <v>0.30748944582366422</v>
      </c>
      <c r="P784" s="1">
        <f t="shared" si="85"/>
        <v>0.69251055417633578</v>
      </c>
      <c r="Q784" s="3" t="str">
        <f>Games!N784</f>
        <v/>
      </c>
      <c r="R784" s="1" t="str">
        <f t="shared" si="86"/>
        <v/>
      </c>
      <c r="S784" s="1" t="str">
        <f>IF(ISBLANK(Games!L784), "",IF(Q784=B784, C784, B784))</f>
        <v/>
      </c>
      <c r="T784" s="1" t="str">
        <f t="shared" si="87"/>
        <v>OAK</v>
      </c>
      <c r="U784" s="1" t="str">
        <f t="shared" si="88"/>
        <v>HOU</v>
      </c>
      <c r="V784" s="1">
        <f t="shared" si="89"/>
        <v>1410.609331202211</v>
      </c>
      <c r="W784" s="1">
        <f t="shared" si="90"/>
        <v>1554.1885466658973</v>
      </c>
    </row>
    <row r="785" spans="1:23" x14ac:dyDescent="0.45">
      <c r="A785" t="str">
        <f>Schedule!A785</f>
        <v>2024-05-25</v>
      </c>
      <c r="B785" t="str">
        <f>Schedule!B785</f>
        <v>TBR</v>
      </c>
      <c r="C785" t="str">
        <f>Schedule!C785</f>
        <v>KCR</v>
      </c>
      <c r="D785">
        <f>Schedule!D785</f>
        <v>1537.2568075547799</v>
      </c>
      <c r="E785">
        <f>Schedule!E785</f>
        <v>1455.5883504191299</v>
      </c>
      <c r="F785" cm="1">
        <f t="array" ref="F785">_xlfn.XLOOKUP(B785, $T$1:$T784, $V$1:$V784, D785, 0, -1)</f>
        <v>1528.0229512954211</v>
      </c>
      <c r="G785" cm="1">
        <f t="array" ref="G785">_xlfn.XLOOKUP(C785, $U$1:$U784, $W$1:$W784, E785, 0, -1)</f>
        <v>1465.2610239810729</v>
      </c>
      <c r="H785">
        <f>Schedule!F785</f>
        <v>0.124324324324324</v>
      </c>
      <c r="I785" t="str">
        <f>IF(ISBLANK(Games!D785), "", Games!D785)</f>
        <v/>
      </c>
      <c r="J785" t="str">
        <f>IF(ISBLANK(Games!E785), "", Games!E785)</f>
        <v/>
      </c>
      <c r="K785" t="str">
        <f>IF(ISBLANK(Games!D785), "",VLOOKUP(I785, 'Pitchers Pre-Season'!$B$2:$X$790, 23, FALSE))</f>
        <v/>
      </c>
      <c r="L785" t="str">
        <f>IF(ISBLANK(Games!E785), "",VLOOKUP(J785, 'Pitchers Pre-Season'!$B$2:$X$790, 23, FALSE))</f>
        <v/>
      </c>
      <c r="M785">
        <f>IF(ISBLANK(Games!D785), Calc!F785, F785+K785)</f>
        <v>1528.0229512954211</v>
      </c>
      <c r="N785">
        <f>IF(ISBLANK(Games!E785), Calc!G785, G785+L785)</f>
        <v>1465.2610239810729</v>
      </c>
      <c r="O785" s="1">
        <f t="shared" si="84"/>
        <v>0.65151403321949319</v>
      </c>
      <c r="P785" s="1">
        <f t="shared" si="85"/>
        <v>0.34848596678050681</v>
      </c>
      <c r="Q785" s="3" t="str">
        <f>Games!N785</f>
        <v/>
      </c>
      <c r="R785" s="1" t="str">
        <f t="shared" si="86"/>
        <v/>
      </c>
      <c r="S785" s="1" t="str">
        <f>IF(ISBLANK(Games!L785), "",IF(Q785=B785, C785, B785))</f>
        <v/>
      </c>
      <c r="T785" s="1" t="str">
        <f t="shared" si="87"/>
        <v>TBR</v>
      </c>
      <c r="U785" s="1" t="str">
        <f t="shared" si="88"/>
        <v>KCR</v>
      </c>
      <c r="V785" s="1">
        <f t="shared" si="89"/>
        <v>1528.0229512954211</v>
      </c>
      <c r="W785" s="1">
        <f t="shared" si="90"/>
        <v>1465.2610239810729</v>
      </c>
    </row>
    <row r="786" spans="1:23" x14ac:dyDescent="0.45">
      <c r="A786" t="str">
        <f>Schedule!A786</f>
        <v>2024-05-25</v>
      </c>
      <c r="B786" t="str">
        <f>Schedule!B786</f>
        <v>BOS</v>
      </c>
      <c r="C786" t="str">
        <f>Schedule!C786</f>
        <v>MIL</v>
      </c>
      <c r="D786">
        <f>Schedule!D786</f>
        <v>1500.26839934439</v>
      </c>
      <c r="E786">
        <f>Schedule!E786</f>
        <v>1511.74507850229</v>
      </c>
      <c r="F786" cm="1">
        <f t="array" ref="F786">_xlfn.XLOOKUP(B786, $T$1:$T785, $V$1:$V785, D786, 0, -1)</f>
        <v>1500.26839934439</v>
      </c>
      <c r="G786" cm="1">
        <f t="array" ref="G786">_xlfn.XLOOKUP(C786, $U$1:$U785, $W$1:$W785, E786, 0, -1)</f>
        <v>1527.5334034496079</v>
      </c>
      <c r="H786">
        <f>Schedule!F786</f>
        <v>5.1282051282051398E-2</v>
      </c>
      <c r="I786" t="str">
        <f>IF(ISBLANK(Games!D786), "", Games!D786)</f>
        <v/>
      </c>
      <c r="J786" t="str">
        <f>IF(ISBLANK(Games!E786), "", Games!E786)</f>
        <v/>
      </c>
      <c r="K786" t="str">
        <f>IF(ISBLANK(Games!D786), "",VLOOKUP(I786, 'Pitchers Pre-Season'!$B$2:$X$790, 23, FALSE))</f>
        <v/>
      </c>
      <c r="L786" t="str">
        <f>IF(ISBLANK(Games!E786), "",VLOOKUP(J786, 'Pitchers Pre-Season'!$B$2:$X$790, 23, FALSE))</f>
        <v/>
      </c>
      <c r="M786">
        <f>IF(ISBLANK(Games!D786), Calc!F786, F786+K786)</f>
        <v>1500.26839934439</v>
      </c>
      <c r="N786">
        <f>IF(ISBLANK(Games!E786), Calc!G786, G786+L786)</f>
        <v>1527.5334034496079</v>
      </c>
      <c r="O786" s="1">
        <f t="shared" si="84"/>
        <v>0.48648387845197583</v>
      </c>
      <c r="P786" s="1">
        <f t="shared" si="85"/>
        <v>0.51351612154802417</v>
      </c>
      <c r="Q786" s="3" t="str">
        <f>Games!N786</f>
        <v/>
      </c>
      <c r="R786" s="1" t="str">
        <f t="shared" si="86"/>
        <v/>
      </c>
      <c r="S786" s="1" t="str">
        <f>IF(ISBLANK(Games!L786), "",IF(Q786=B786, C786, B786))</f>
        <v/>
      </c>
      <c r="T786" s="1" t="str">
        <f t="shared" si="87"/>
        <v>BOS</v>
      </c>
      <c r="U786" s="1" t="str">
        <f t="shared" si="88"/>
        <v>MIL</v>
      </c>
      <c r="V786" s="1">
        <f t="shared" si="89"/>
        <v>1500.26839934439</v>
      </c>
      <c r="W786" s="1">
        <f t="shared" si="90"/>
        <v>1527.5334034496079</v>
      </c>
    </row>
    <row r="787" spans="1:23" x14ac:dyDescent="0.45">
      <c r="A787" t="str">
        <f>Schedule!A787</f>
        <v>2024-05-25</v>
      </c>
      <c r="B787" t="str">
        <f>Schedule!B787</f>
        <v>CIN</v>
      </c>
      <c r="C787" t="str">
        <f>Schedule!C787</f>
        <v>LAD</v>
      </c>
      <c r="D787">
        <f>Schedule!D787</f>
        <v>1496.2510574284499</v>
      </c>
      <c r="E787">
        <f>Schedule!E787</f>
        <v>1588.6730971234199</v>
      </c>
      <c r="F787" cm="1">
        <f t="array" ref="F787">_xlfn.XLOOKUP(B787, $T$1:$T786, $V$1:$V786, D787, 0, -1)</f>
        <v>1493.1662146218293</v>
      </c>
      <c r="G787" cm="1">
        <f t="array" ref="G787">_xlfn.XLOOKUP(C787, $U$1:$U786, $W$1:$W786, E787, 0, -1)</f>
        <v>1587.2549754385982</v>
      </c>
      <c r="H787">
        <f>Schedule!F787</f>
        <v>-1.38888888888888E-2</v>
      </c>
      <c r="I787" t="str">
        <f>IF(ISBLANK(Games!D787), "", Games!D787)</f>
        <v/>
      </c>
      <c r="J787" t="str">
        <f>IF(ISBLANK(Games!E787), "", Games!E787)</f>
        <v/>
      </c>
      <c r="K787" t="str">
        <f>IF(ISBLANK(Games!D787), "",VLOOKUP(I787, 'Pitchers Pre-Season'!$B$2:$X$790, 23, FALSE))</f>
        <v/>
      </c>
      <c r="L787" t="str">
        <f>IF(ISBLANK(Games!E787), "",VLOOKUP(J787, 'Pitchers Pre-Season'!$B$2:$X$790, 23, FALSE))</f>
        <v/>
      </c>
      <c r="M787">
        <f>IF(ISBLANK(Games!D787), Calc!F787, F787+K787)</f>
        <v>1493.1662146218293</v>
      </c>
      <c r="N787">
        <f>IF(ISBLANK(Games!E787), Calc!G787, G787+L787)</f>
        <v>1587.2549754385982</v>
      </c>
      <c r="O787" s="1">
        <f t="shared" si="84"/>
        <v>0.36086672660271324</v>
      </c>
      <c r="P787" s="1">
        <f t="shared" si="85"/>
        <v>0.63913327339728665</v>
      </c>
      <c r="Q787" s="3" t="str">
        <f>Games!N787</f>
        <v/>
      </c>
      <c r="R787" s="1" t="str">
        <f t="shared" si="86"/>
        <v/>
      </c>
      <c r="S787" s="1" t="str">
        <f>IF(ISBLANK(Games!L787), "",IF(Q787=B787, C787, B787))</f>
        <v/>
      </c>
      <c r="T787" s="1" t="str">
        <f t="shared" si="87"/>
        <v>CIN</v>
      </c>
      <c r="U787" s="1" t="str">
        <f t="shared" si="88"/>
        <v>LAD</v>
      </c>
      <c r="V787" s="1">
        <f t="shared" si="89"/>
        <v>1493.1662146218293</v>
      </c>
      <c r="W787" s="1">
        <f t="shared" si="90"/>
        <v>1587.2549754385982</v>
      </c>
    </row>
    <row r="788" spans="1:23" x14ac:dyDescent="0.45">
      <c r="A788" t="str">
        <f>Schedule!A788</f>
        <v>2024-05-25</v>
      </c>
      <c r="B788" t="str">
        <f>Schedule!B788</f>
        <v>STL</v>
      </c>
      <c r="C788" t="str">
        <f>Schedule!C788</f>
        <v>CHC</v>
      </c>
      <c r="D788">
        <f>Schedule!D788</f>
        <v>1506.4629567151301</v>
      </c>
      <c r="E788">
        <f>Schedule!E788</f>
        <v>1514.0316812078199</v>
      </c>
      <c r="F788" cm="1">
        <f t="array" ref="F788">_xlfn.XLOOKUP(B788, $T$1:$T787, $V$1:$V787, D788, 0, -1)</f>
        <v>1510.540426333587</v>
      </c>
      <c r="G788" cm="1">
        <f t="array" ref="G788">_xlfn.XLOOKUP(C788, $U$1:$U787, $W$1:$W787, E788, 0, -1)</f>
        <v>1510.9500841970262</v>
      </c>
      <c r="H788">
        <f>Schedule!F788</f>
        <v>7.3170731707316999E-2</v>
      </c>
      <c r="I788" t="str">
        <f>IF(ISBLANK(Games!D788), "", Games!D788)</f>
        <v/>
      </c>
      <c r="J788" t="str">
        <f>IF(ISBLANK(Games!E788), "", Games!E788)</f>
        <v/>
      </c>
      <c r="K788" t="str">
        <f>IF(ISBLANK(Games!D788), "",VLOOKUP(I788, 'Pitchers Pre-Season'!$B$2:$X$790, 23, FALSE))</f>
        <v/>
      </c>
      <c r="L788" t="str">
        <f>IF(ISBLANK(Games!E788), "",VLOOKUP(J788, 'Pitchers Pre-Season'!$B$2:$X$790, 23, FALSE))</f>
        <v/>
      </c>
      <c r="M788">
        <f>IF(ISBLANK(Games!D788), Calc!F788, F788+K788)</f>
        <v>1510.540426333587</v>
      </c>
      <c r="N788">
        <f>IF(ISBLANK(Games!E788), Calc!G788, G788+L788)</f>
        <v>1510.9500841970262</v>
      </c>
      <c r="O788" s="1">
        <f t="shared" si="84"/>
        <v>0.53599582107087473</v>
      </c>
      <c r="P788" s="1">
        <f t="shared" si="85"/>
        <v>0.46400417892912521</v>
      </c>
      <c r="Q788" s="3" t="str">
        <f>Games!N788</f>
        <v/>
      </c>
      <c r="R788" s="1" t="str">
        <f t="shared" si="86"/>
        <v/>
      </c>
      <c r="S788" s="1" t="str">
        <f>IF(ISBLANK(Games!L788), "",IF(Q788=B788, C788, B788))</f>
        <v/>
      </c>
      <c r="T788" s="1" t="str">
        <f t="shared" si="87"/>
        <v>STL</v>
      </c>
      <c r="U788" s="1" t="str">
        <f t="shared" si="88"/>
        <v>CHC</v>
      </c>
      <c r="V788" s="1">
        <f t="shared" si="89"/>
        <v>1510.540426333587</v>
      </c>
      <c r="W788" s="1">
        <f t="shared" si="90"/>
        <v>1510.9500841970262</v>
      </c>
    </row>
    <row r="789" spans="1:23" x14ac:dyDescent="0.45">
      <c r="A789" t="str">
        <f>Schedule!A789</f>
        <v>2024-05-25</v>
      </c>
      <c r="B789" t="str">
        <f>Schedule!B789</f>
        <v>COL</v>
      </c>
      <c r="C789" t="str">
        <f>Schedule!C789</f>
        <v>PHI</v>
      </c>
      <c r="D789">
        <f>Schedule!D789</f>
        <v>1418.47649220432</v>
      </c>
      <c r="E789">
        <f>Schedule!E789</f>
        <v>1537.03223861109</v>
      </c>
      <c r="F789" cm="1">
        <f t="array" ref="F789">_xlfn.XLOOKUP(B789, $T$1:$T788, $V$1:$V788, D789, 0, -1)</f>
        <v>1423.0710497477428</v>
      </c>
      <c r="G789" cm="1">
        <f t="array" ref="G789">_xlfn.XLOOKUP(C789, $U$1:$U788, $W$1:$W788, E789, 0, -1)</f>
        <v>1539.4111659163295</v>
      </c>
      <c r="H789">
        <f>Schedule!F789</f>
        <v>0.22834645669291301</v>
      </c>
      <c r="I789" t="str">
        <f>IF(ISBLANK(Games!D789), "", Games!D789)</f>
        <v/>
      </c>
      <c r="J789" t="str">
        <f>IF(ISBLANK(Games!E789), "", Games!E789)</f>
        <v/>
      </c>
      <c r="K789" t="str">
        <f>IF(ISBLANK(Games!D789), "",VLOOKUP(I789, 'Pitchers Pre-Season'!$B$2:$X$790, 23, FALSE))</f>
        <v/>
      </c>
      <c r="L789" t="str">
        <f>IF(ISBLANK(Games!E789), "",VLOOKUP(J789, 'Pitchers Pre-Season'!$B$2:$X$790, 23, FALSE))</f>
        <v/>
      </c>
      <c r="M789">
        <f>IF(ISBLANK(Games!D789), Calc!F789, F789+K789)</f>
        <v>1423.0710497477428</v>
      </c>
      <c r="N789">
        <f>IF(ISBLANK(Games!E789), Calc!G789, G789+L789)</f>
        <v>1539.4111659163295</v>
      </c>
      <c r="O789" s="1">
        <f t="shared" si="84"/>
        <v>0.45273555824733608</v>
      </c>
      <c r="P789" s="1">
        <f t="shared" si="85"/>
        <v>0.54726444175266387</v>
      </c>
      <c r="Q789" s="3" t="str">
        <f>Games!N789</f>
        <v/>
      </c>
      <c r="R789" s="1" t="str">
        <f t="shared" si="86"/>
        <v/>
      </c>
      <c r="S789" s="1" t="str">
        <f>IF(ISBLANK(Games!L789), "",IF(Q789=B789, C789, B789))</f>
        <v/>
      </c>
      <c r="T789" s="1" t="str">
        <f t="shared" si="87"/>
        <v>COL</v>
      </c>
      <c r="U789" s="1" t="str">
        <f t="shared" si="88"/>
        <v>PHI</v>
      </c>
      <c r="V789" s="1">
        <f t="shared" si="89"/>
        <v>1423.0710497477428</v>
      </c>
      <c r="W789" s="1">
        <f t="shared" si="90"/>
        <v>1539.4111659163295</v>
      </c>
    </row>
    <row r="790" spans="1:23" x14ac:dyDescent="0.45">
      <c r="A790" t="str">
        <f>Schedule!A790</f>
        <v>2024-05-25</v>
      </c>
      <c r="B790" t="str">
        <f>Schedule!B790</f>
        <v>LAA</v>
      </c>
      <c r="C790" t="str">
        <f>Schedule!C790</f>
        <v>CLE</v>
      </c>
      <c r="D790">
        <f>Schedule!D790</f>
        <v>1474.3085107648601</v>
      </c>
      <c r="E790">
        <f>Schedule!E790</f>
        <v>1503.8938502056101</v>
      </c>
      <c r="F790" cm="1">
        <f t="array" ref="F790">_xlfn.XLOOKUP(B790, $T$1:$T789, $V$1:$V789, D790, 0, -1)</f>
        <v>1469.5882041455925</v>
      </c>
      <c r="G790" cm="1">
        <f t="array" ref="G790">_xlfn.XLOOKUP(C790, $U$1:$U789, $W$1:$W789, E790, 0, -1)</f>
        <v>1521.3210808926906</v>
      </c>
      <c r="H790">
        <f>Schedule!F790</f>
        <v>6.8493150684931406E-2</v>
      </c>
      <c r="I790" t="str">
        <f>IF(ISBLANK(Games!D790), "", Games!D790)</f>
        <v/>
      </c>
      <c r="J790" t="str">
        <f>IF(ISBLANK(Games!E790), "", Games!E790)</f>
        <v/>
      </c>
      <c r="K790" t="str">
        <f>IF(ISBLANK(Games!D790), "",VLOOKUP(I790, 'Pitchers Pre-Season'!$B$2:$X$790, 23, FALSE))</f>
        <v/>
      </c>
      <c r="L790" t="str">
        <f>IF(ISBLANK(Games!E790), "",VLOOKUP(J790, 'Pitchers Pre-Season'!$B$2:$X$790, 23, FALSE))</f>
        <v/>
      </c>
      <c r="M790">
        <f>IF(ISBLANK(Games!D790), Calc!F790, F790+K790)</f>
        <v>1469.5882041455925</v>
      </c>
      <c r="N790">
        <f>IF(ISBLANK(Games!E790), Calc!G790, G790+L790)</f>
        <v>1521.3210808926906</v>
      </c>
      <c r="O790" s="1">
        <f t="shared" si="84"/>
        <v>0.46034235156861081</v>
      </c>
      <c r="P790" s="1">
        <f t="shared" si="85"/>
        <v>0.53965764843138919</v>
      </c>
      <c r="Q790" s="3" t="str">
        <f>Games!N790</f>
        <v/>
      </c>
      <c r="R790" s="1" t="str">
        <f t="shared" si="86"/>
        <v/>
      </c>
      <c r="S790" s="1" t="str">
        <f>IF(ISBLANK(Games!L790), "",IF(Q790=B790, C790, B790))</f>
        <v/>
      </c>
      <c r="T790" s="1" t="str">
        <f t="shared" si="87"/>
        <v>LAA</v>
      </c>
      <c r="U790" s="1" t="str">
        <f t="shared" si="88"/>
        <v>CLE</v>
      </c>
      <c r="V790" s="1">
        <f t="shared" si="89"/>
        <v>1469.5882041455925</v>
      </c>
      <c r="W790" s="1">
        <f t="shared" si="90"/>
        <v>1521.3210808926906</v>
      </c>
    </row>
    <row r="791" spans="1:23" x14ac:dyDescent="0.45">
      <c r="A791" t="str">
        <f>Schedule!A791</f>
        <v>2024-05-25</v>
      </c>
      <c r="B791" t="str">
        <f>Schedule!B791</f>
        <v>SDP</v>
      </c>
      <c r="C791" t="str">
        <f>Schedule!C791</f>
        <v>NYY</v>
      </c>
      <c r="D791">
        <f>Schedule!D791</f>
        <v>1513.7838452168801</v>
      </c>
      <c r="E791">
        <f>Schedule!E791</f>
        <v>1539.4562396036399</v>
      </c>
      <c r="F791" cm="1">
        <f t="array" ref="F791">_xlfn.XLOOKUP(B791, $T$1:$T790, $V$1:$V790, D791, 0, -1)</f>
        <v>1502.9671207118124</v>
      </c>
      <c r="G791" cm="1">
        <f t="array" ref="G791">_xlfn.XLOOKUP(C791, $U$1:$U790, $W$1:$W790, E791, 0, -1)</f>
        <v>1562.9327852564061</v>
      </c>
      <c r="H791">
        <f>Schedule!F791</f>
        <v>2.9239766081871298E-2</v>
      </c>
      <c r="I791" t="str">
        <f>IF(ISBLANK(Games!D791), "", Games!D791)</f>
        <v/>
      </c>
      <c r="J791" t="str">
        <f>IF(ISBLANK(Games!E791), "", Games!E791)</f>
        <v/>
      </c>
      <c r="K791" t="str">
        <f>IF(ISBLANK(Games!D791), "",VLOOKUP(I791, 'Pitchers Pre-Season'!$B$2:$X$790, 23, FALSE))</f>
        <v/>
      </c>
      <c r="L791" t="str">
        <f>IF(ISBLANK(Games!E791), "",VLOOKUP(J791, 'Pitchers Pre-Season'!$B$2:$X$790, 23, FALSE))</f>
        <v/>
      </c>
      <c r="M791">
        <f>IF(ISBLANK(Games!D791), Calc!F791, F791+K791)</f>
        <v>1502.9671207118124</v>
      </c>
      <c r="N791">
        <f>IF(ISBLANK(Games!E791), Calc!G791, G791+L791)</f>
        <v>1562.9327852564061</v>
      </c>
      <c r="O791" s="1">
        <f t="shared" si="84"/>
        <v>0.42916917304007002</v>
      </c>
      <c r="P791" s="1">
        <f t="shared" si="85"/>
        <v>0.57083082695992993</v>
      </c>
      <c r="Q791" s="3" t="str">
        <f>Games!N791</f>
        <v/>
      </c>
      <c r="R791" s="1" t="str">
        <f t="shared" si="86"/>
        <v/>
      </c>
      <c r="S791" s="1" t="str">
        <f>IF(ISBLANK(Games!L791), "",IF(Q791=B791, C791, B791))</f>
        <v/>
      </c>
      <c r="T791" s="1" t="str">
        <f t="shared" si="87"/>
        <v>SDP</v>
      </c>
      <c r="U791" s="1" t="str">
        <f t="shared" si="88"/>
        <v>NYY</v>
      </c>
      <c r="V791" s="1">
        <f t="shared" si="89"/>
        <v>1502.9671207118124</v>
      </c>
      <c r="W791" s="1">
        <f t="shared" si="90"/>
        <v>1562.9327852564061</v>
      </c>
    </row>
    <row r="792" spans="1:23" x14ac:dyDescent="0.45">
      <c r="A792" t="str">
        <f>Schedule!A792</f>
        <v>2024-05-25</v>
      </c>
      <c r="B792" t="str">
        <f>Schedule!B792</f>
        <v>ARI</v>
      </c>
      <c r="C792" t="str">
        <f>Schedule!C792</f>
        <v>MIA</v>
      </c>
      <c r="D792">
        <f>Schedule!D792</f>
        <v>1517.8440011816001</v>
      </c>
      <c r="E792">
        <f>Schedule!E792</f>
        <v>1488.4482383178499</v>
      </c>
      <c r="F792" cm="1">
        <f t="array" ref="F792">_xlfn.XLOOKUP(B792, $T$1:$T791, $V$1:$V791, D792, 0, -1)</f>
        <v>1516.9891876380354</v>
      </c>
      <c r="G792" cm="1">
        <f t="array" ref="G792">_xlfn.XLOOKUP(C792, $U$1:$U791, $W$1:$W791, E792, 0, -1)</f>
        <v>1484.370768699393</v>
      </c>
      <c r="H792">
        <f>Schedule!F792</f>
        <v>5.0632911392405201E-2</v>
      </c>
      <c r="I792" t="str">
        <f>IF(ISBLANK(Games!D792), "", Games!D792)</f>
        <v/>
      </c>
      <c r="J792" t="str">
        <f>IF(ISBLANK(Games!E792), "", Games!E792)</f>
        <v/>
      </c>
      <c r="K792" t="str">
        <f>IF(ISBLANK(Games!D792), "",VLOOKUP(I792, 'Pitchers Pre-Season'!$B$2:$X$790, 23, FALSE))</f>
        <v/>
      </c>
      <c r="L792" t="str">
        <f>IF(ISBLANK(Games!E792), "",VLOOKUP(J792, 'Pitchers Pre-Season'!$B$2:$X$790, 23, FALSE))</f>
        <v/>
      </c>
      <c r="M792">
        <f>IF(ISBLANK(Games!D792), Calc!F792, F792+K792)</f>
        <v>1516.9891876380354</v>
      </c>
      <c r="N792">
        <f>IF(ISBLANK(Games!E792), Calc!G792, G792+L792)</f>
        <v>1484.370768699393</v>
      </c>
      <c r="O792" s="1">
        <f t="shared" si="84"/>
        <v>0.57212070248719404</v>
      </c>
      <c r="P792" s="1">
        <f t="shared" si="85"/>
        <v>0.4278792975128059</v>
      </c>
      <c r="Q792" s="3" t="str">
        <f>Games!N792</f>
        <v/>
      </c>
      <c r="R792" s="1" t="str">
        <f t="shared" si="86"/>
        <v/>
      </c>
      <c r="S792" s="1" t="str">
        <f>IF(ISBLANK(Games!L792), "",IF(Q792=B792, C792, B792))</f>
        <v/>
      </c>
      <c r="T792" s="1" t="str">
        <f t="shared" si="87"/>
        <v>ARI</v>
      </c>
      <c r="U792" s="1" t="str">
        <f t="shared" si="88"/>
        <v>MIA</v>
      </c>
      <c r="V792" s="1">
        <f t="shared" si="89"/>
        <v>1516.9891876380354</v>
      </c>
      <c r="W792" s="1">
        <f t="shared" si="90"/>
        <v>1484.370768699393</v>
      </c>
    </row>
    <row r="793" spans="1:23" x14ac:dyDescent="0.45">
      <c r="A793" t="str">
        <f>Schedule!A793</f>
        <v>2024-05-26</v>
      </c>
      <c r="B793" t="str">
        <f>Schedule!B793</f>
        <v>WAS</v>
      </c>
      <c r="C793" t="str">
        <f>Schedule!C793</f>
        <v>SEA</v>
      </c>
      <c r="D793">
        <f>Schedule!D793</f>
        <v>1422.7330514932301</v>
      </c>
      <c r="E793">
        <f>Schedule!E793</f>
        <v>1526.2027098211199</v>
      </c>
      <c r="F793" cm="1">
        <f t="array" ref="F793">_xlfn.XLOOKUP(B793, $T$1:$T792, $V$1:$V792, D793, 0, -1)</f>
        <v>1419.5380932200808</v>
      </c>
      <c r="G793" cm="1">
        <f t="array" ref="G793">_xlfn.XLOOKUP(C793, $U$1:$U792, $W$1:$W792, E793, 0, -1)</f>
        <v>1521.2700100017432</v>
      </c>
      <c r="H793">
        <f>Schedule!F793</f>
        <v>-4.76190476190477E-2</v>
      </c>
      <c r="I793" t="str">
        <f>IF(ISBLANK(Games!D793), "", Games!D793)</f>
        <v/>
      </c>
      <c r="J793" t="str">
        <f>IF(ISBLANK(Games!E793), "", Games!E793)</f>
        <v/>
      </c>
      <c r="K793" t="str">
        <f>IF(ISBLANK(Games!D793), "",VLOOKUP(I793, 'Pitchers Pre-Season'!$B$2:$X$790, 23, FALSE))</f>
        <v/>
      </c>
      <c r="L793" t="str">
        <f>IF(ISBLANK(Games!E793), "",VLOOKUP(J793, 'Pitchers Pre-Season'!$B$2:$X$790, 23, FALSE))</f>
        <v/>
      </c>
      <c r="M793">
        <f>IF(ISBLANK(Games!D793), Calc!F793, F793+K793)</f>
        <v>1419.5380932200808</v>
      </c>
      <c r="N793">
        <f>IF(ISBLANK(Games!E793), Calc!G793, G793+L793)</f>
        <v>1521.2700100017432</v>
      </c>
      <c r="O793" s="1">
        <f t="shared" si="84"/>
        <v>0.33383185750376537</v>
      </c>
      <c r="P793" s="1">
        <f t="shared" si="85"/>
        <v>0.66616814249623468</v>
      </c>
      <c r="Q793" s="3" t="str">
        <f>Games!N793</f>
        <v/>
      </c>
      <c r="R793" s="1" t="str">
        <f t="shared" si="86"/>
        <v/>
      </c>
      <c r="S793" s="1" t="str">
        <f>IF(ISBLANK(Games!L793), "",IF(Q793=B793, C793, B793))</f>
        <v/>
      </c>
      <c r="T793" s="1" t="str">
        <f t="shared" si="87"/>
        <v>WAS</v>
      </c>
      <c r="U793" s="1" t="str">
        <f t="shared" si="88"/>
        <v>SEA</v>
      </c>
      <c r="V793" s="1">
        <f t="shared" si="89"/>
        <v>1419.5380932200808</v>
      </c>
      <c r="W793" s="1">
        <f t="shared" si="90"/>
        <v>1521.2700100017432</v>
      </c>
    </row>
    <row r="794" spans="1:23" x14ac:dyDescent="0.45">
      <c r="A794" t="str">
        <f>Schedule!A794</f>
        <v>2024-05-26</v>
      </c>
      <c r="B794" t="str">
        <f>Schedule!B794</f>
        <v>PIT</v>
      </c>
      <c r="C794" t="str">
        <f>Schedule!C794</f>
        <v>ATL</v>
      </c>
      <c r="D794">
        <f>Schedule!D794</f>
        <v>1468.3919248330999</v>
      </c>
      <c r="E794">
        <f>Schedule!E794</f>
        <v>1590.545270505</v>
      </c>
      <c r="F794" cm="1">
        <f t="array" ref="F794">_xlfn.XLOOKUP(B794, $T$1:$T793, $V$1:$V793, D794, 0, -1)</f>
        <v>1464.4120897083565</v>
      </c>
      <c r="G794" cm="1">
        <f t="array" ref="G794">_xlfn.XLOOKUP(C794, $U$1:$U793, $W$1:$W793, E794, 0, -1)</f>
        <v>1588.8399964445969</v>
      </c>
      <c r="H794">
        <f>Schedule!F794</f>
        <v>5.7971014492753603E-2</v>
      </c>
      <c r="I794" t="str">
        <f>IF(ISBLANK(Games!D794), "", Games!D794)</f>
        <v/>
      </c>
      <c r="J794" t="str">
        <f>IF(ISBLANK(Games!E794), "", Games!E794)</f>
        <v/>
      </c>
      <c r="K794" t="str">
        <f>IF(ISBLANK(Games!D794), "",VLOOKUP(I794, 'Pitchers Pre-Season'!$B$2:$X$790, 23, FALSE))</f>
        <v/>
      </c>
      <c r="L794" t="str">
        <f>IF(ISBLANK(Games!E794), "",VLOOKUP(J794, 'Pitchers Pre-Season'!$B$2:$X$790, 23, FALSE))</f>
        <v/>
      </c>
      <c r="M794">
        <f>IF(ISBLANK(Games!D794), Calc!F794, F794+K794)</f>
        <v>1464.4120897083565</v>
      </c>
      <c r="N794">
        <f>IF(ISBLANK(Games!E794), Calc!G794, G794+L794)</f>
        <v>1588.8399964445969</v>
      </c>
      <c r="O794" s="1">
        <f t="shared" si="84"/>
        <v>0.35720157869508951</v>
      </c>
      <c r="P794" s="1">
        <f t="shared" si="85"/>
        <v>0.64279842130491049</v>
      </c>
      <c r="Q794" s="3" t="str">
        <f>Games!N794</f>
        <v/>
      </c>
      <c r="R794" s="1" t="str">
        <f t="shared" si="86"/>
        <v/>
      </c>
      <c r="S794" s="1" t="str">
        <f>IF(ISBLANK(Games!L794), "",IF(Q794=B794, C794, B794))</f>
        <v/>
      </c>
      <c r="T794" s="1" t="str">
        <f t="shared" si="87"/>
        <v>PIT</v>
      </c>
      <c r="U794" s="1" t="str">
        <f t="shared" si="88"/>
        <v>ATL</v>
      </c>
      <c r="V794" s="1">
        <f t="shared" si="89"/>
        <v>1464.4120897083565</v>
      </c>
      <c r="W794" s="1">
        <f t="shared" si="90"/>
        <v>1588.8399964445969</v>
      </c>
    </row>
    <row r="795" spans="1:23" x14ac:dyDescent="0.45">
      <c r="A795" t="str">
        <f>Schedule!A795</f>
        <v>2024-05-26</v>
      </c>
      <c r="B795" t="str">
        <f>Schedule!B795</f>
        <v>BOS</v>
      </c>
      <c r="C795" t="str">
        <f>Schedule!C795</f>
        <v>MIL</v>
      </c>
      <c r="D795">
        <f>Schedule!D795</f>
        <v>1500.26839934439</v>
      </c>
      <c r="E795">
        <f>Schedule!E795</f>
        <v>1511.74507850229</v>
      </c>
      <c r="F795" cm="1">
        <f t="array" ref="F795">_xlfn.XLOOKUP(B795, $T$1:$T794, $V$1:$V794, D795, 0, -1)</f>
        <v>1500.26839934439</v>
      </c>
      <c r="G795" cm="1">
        <f t="array" ref="G795">_xlfn.XLOOKUP(C795, $U$1:$U794, $W$1:$W794, E795, 0, -1)</f>
        <v>1527.5334034496079</v>
      </c>
      <c r="H795">
        <f>Schedule!F795</f>
        <v>5.1282051282051398E-2</v>
      </c>
      <c r="I795" t="str">
        <f>IF(ISBLANK(Games!D795), "", Games!D795)</f>
        <v/>
      </c>
      <c r="J795" t="str">
        <f>IF(ISBLANK(Games!E795), "", Games!E795)</f>
        <v/>
      </c>
      <c r="K795" t="str">
        <f>IF(ISBLANK(Games!D795), "",VLOOKUP(I795, 'Pitchers Pre-Season'!$B$2:$X$790, 23, FALSE))</f>
        <v/>
      </c>
      <c r="L795" t="str">
        <f>IF(ISBLANK(Games!E795), "",VLOOKUP(J795, 'Pitchers Pre-Season'!$B$2:$X$790, 23, FALSE))</f>
        <v/>
      </c>
      <c r="M795">
        <f>IF(ISBLANK(Games!D795), Calc!F795, F795+K795)</f>
        <v>1500.26839934439</v>
      </c>
      <c r="N795">
        <f>IF(ISBLANK(Games!E795), Calc!G795, G795+L795)</f>
        <v>1527.5334034496079</v>
      </c>
      <c r="O795" s="1">
        <f t="shared" si="84"/>
        <v>0.48648387845197583</v>
      </c>
      <c r="P795" s="1">
        <f t="shared" si="85"/>
        <v>0.51351612154802417</v>
      </c>
      <c r="Q795" s="3" t="str">
        <f>Games!N795</f>
        <v/>
      </c>
      <c r="R795" s="1" t="str">
        <f t="shared" si="86"/>
        <v/>
      </c>
      <c r="S795" s="1" t="str">
        <f>IF(ISBLANK(Games!L795), "",IF(Q795=B795, C795, B795))</f>
        <v/>
      </c>
      <c r="T795" s="1" t="str">
        <f t="shared" si="87"/>
        <v>BOS</v>
      </c>
      <c r="U795" s="1" t="str">
        <f t="shared" si="88"/>
        <v>MIL</v>
      </c>
      <c r="V795" s="1">
        <f t="shared" si="89"/>
        <v>1500.26839934439</v>
      </c>
      <c r="W795" s="1">
        <f t="shared" si="90"/>
        <v>1527.5334034496079</v>
      </c>
    </row>
    <row r="796" spans="1:23" x14ac:dyDescent="0.45">
      <c r="A796" t="str">
        <f>Schedule!A796</f>
        <v>2024-05-26</v>
      </c>
      <c r="B796" t="str">
        <f>Schedule!B796</f>
        <v>CIN</v>
      </c>
      <c r="C796" t="str">
        <f>Schedule!C796</f>
        <v>LAD</v>
      </c>
      <c r="D796">
        <f>Schedule!D796</f>
        <v>1496.2510574284499</v>
      </c>
      <c r="E796">
        <f>Schedule!E796</f>
        <v>1588.6730971234199</v>
      </c>
      <c r="F796" cm="1">
        <f t="array" ref="F796">_xlfn.XLOOKUP(B796, $T$1:$T795, $V$1:$V795, D796, 0, -1)</f>
        <v>1493.1662146218293</v>
      </c>
      <c r="G796" cm="1">
        <f t="array" ref="G796">_xlfn.XLOOKUP(C796, $U$1:$U795, $W$1:$W795, E796, 0, -1)</f>
        <v>1587.2549754385982</v>
      </c>
      <c r="H796">
        <f>Schedule!F796</f>
        <v>-1.38888888888888E-2</v>
      </c>
      <c r="I796" t="str">
        <f>IF(ISBLANK(Games!D796), "", Games!D796)</f>
        <v/>
      </c>
      <c r="J796" t="str">
        <f>IF(ISBLANK(Games!E796), "", Games!E796)</f>
        <v/>
      </c>
      <c r="K796" t="str">
        <f>IF(ISBLANK(Games!D796), "",VLOOKUP(I796, 'Pitchers Pre-Season'!$B$2:$X$790, 23, FALSE))</f>
        <v/>
      </c>
      <c r="L796" t="str">
        <f>IF(ISBLANK(Games!E796), "",VLOOKUP(J796, 'Pitchers Pre-Season'!$B$2:$X$790, 23, FALSE))</f>
        <v/>
      </c>
      <c r="M796">
        <f>IF(ISBLANK(Games!D796), Calc!F796, F796+K796)</f>
        <v>1493.1662146218293</v>
      </c>
      <c r="N796">
        <f>IF(ISBLANK(Games!E796), Calc!G796, G796+L796)</f>
        <v>1587.2549754385982</v>
      </c>
      <c r="O796" s="1">
        <f t="shared" si="84"/>
        <v>0.36086672660271324</v>
      </c>
      <c r="P796" s="1">
        <f t="shared" si="85"/>
        <v>0.63913327339728665</v>
      </c>
      <c r="Q796" s="3" t="str">
        <f>Games!N796</f>
        <v/>
      </c>
      <c r="R796" s="1" t="str">
        <f t="shared" si="86"/>
        <v/>
      </c>
      <c r="S796" s="1" t="str">
        <f>IF(ISBLANK(Games!L796), "",IF(Q796=B796, C796, B796))</f>
        <v/>
      </c>
      <c r="T796" s="1" t="str">
        <f t="shared" si="87"/>
        <v>CIN</v>
      </c>
      <c r="U796" s="1" t="str">
        <f t="shared" si="88"/>
        <v>LAD</v>
      </c>
      <c r="V796" s="1">
        <f t="shared" si="89"/>
        <v>1493.1662146218293</v>
      </c>
      <c r="W796" s="1">
        <f t="shared" si="90"/>
        <v>1587.2549754385982</v>
      </c>
    </row>
    <row r="797" spans="1:23" x14ac:dyDescent="0.45">
      <c r="A797" t="str">
        <f>Schedule!A797</f>
        <v>2024-05-26</v>
      </c>
      <c r="B797" t="str">
        <f>Schedule!B797</f>
        <v>NYM</v>
      </c>
      <c r="C797" t="str">
        <f>Schedule!C797</f>
        <v>SFG</v>
      </c>
      <c r="D797">
        <f>Schedule!D797</f>
        <v>1505.1761432511801</v>
      </c>
      <c r="E797">
        <f>Schedule!E797</f>
        <v>1501.1235706124401</v>
      </c>
      <c r="F797" cm="1">
        <f t="array" ref="F797">_xlfn.XLOOKUP(B797, $T$1:$T796, $V$1:$V796, D797, 0, -1)</f>
        <v>1483.2891783762693</v>
      </c>
      <c r="G797" cm="1">
        <f t="array" ref="G797">_xlfn.XLOOKUP(C797, $U$1:$U796, $W$1:$W796, E797, 0, -1)</f>
        <v>1491.6063482058917</v>
      </c>
      <c r="H797">
        <f>Schedule!F797</f>
        <v>0.102272727272727</v>
      </c>
      <c r="I797" t="str">
        <f>IF(ISBLANK(Games!D797), "", Games!D797)</f>
        <v/>
      </c>
      <c r="J797" t="str">
        <f>IF(ISBLANK(Games!E797), "", Games!E797)</f>
        <v/>
      </c>
      <c r="K797" t="str">
        <f>IF(ISBLANK(Games!D797), "",VLOOKUP(I797, 'Pitchers Pre-Season'!$B$2:$X$790, 23, FALSE))</f>
        <v/>
      </c>
      <c r="L797" t="str">
        <f>IF(ISBLANK(Games!E797), "",VLOOKUP(J797, 'Pitchers Pre-Season'!$B$2:$X$790, 23, FALSE))</f>
        <v/>
      </c>
      <c r="M797">
        <f>IF(ISBLANK(Games!D797), Calc!F797, F797+K797)</f>
        <v>1483.2891783762693</v>
      </c>
      <c r="N797">
        <f>IF(ISBLANK(Games!E797), Calc!G797, G797+L797)</f>
        <v>1491.6063482058917</v>
      </c>
      <c r="O797" s="1">
        <f t="shared" si="84"/>
        <v>0.53916927997324338</v>
      </c>
      <c r="P797" s="1">
        <f t="shared" si="85"/>
        <v>0.46083072002675668</v>
      </c>
      <c r="Q797" s="3" t="str">
        <f>Games!N797</f>
        <v/>
      </c>
      <c r="R797" s="1" t="str">
        <f t="shared" si="86"/>
        <v/>
      </c>
      <c r="S797" s="1" t="str">
        <f>IF(ISBLANK(Games!L797), "",IF(Q797=B797, C797, B797))</f>
        <v/>
      </c>
      <c r="T797" s="1" t="str">
        <f t="shared" si="87"/>
        <v>NYM</v>
      </c>
      <c r="U797" s="1" t="str">
        <f t="shared" si="88"/>
        <v>SFG</v>
      </c>
      <c r="V797" s="1">
        <f t="shared" si="89"/>
        <v>1483.2891783762693</v>
      </c>
      <c r="W797" s="1">
        <f t="shared" si="90"/>
        <v>1491.6063482058917</v>
      </c>
    </row>
    <row r="798" spans="1:23" x14ac:dyDescent="0.45">
      <c r="A798" t="str">
        <f>Schedule!A798</f>
        <v>2024-05-26</v>
      </c>
      <c r="B798" t="str">
        <f>Schedule!B798</f>
        <v>TBR</v>
      </c>
      <c r="C798" t="str">
        <f>Schedule!C798</f>
        <v>KCR</v>
      </c>
      <c r="D798">
        <f>Schedule!D798</f>
        <v>1537.2568075547799</v>
      </c>
      <c r="E798">
        <f>Schedule!E798</f>
        <v>1455.5883504191299</v>
      </c>
      <c r="F798" cm="1">
        <f t="array" ref="F798">_xlfn.XLOOKUP(B798, $T$1:$T797, $V$1:$V797, D798, 0, -1)</f>
        <v>1528.0229512954211</v>
      </c>
      <c r="G798" cm="1">
        <f t="array" ref="G798">_xlfn.XLOOKUP(C798, $U$1:$U797, $W$1:$W797, E798, 0, -1)</f>
        <v>1465.2610239810729</v>
      </c>
      <c r="H798">
        <f>Schedule!F798</f>
        <v>0.124324324324324</v>
      </c>
      <c r="I798" t="str">
        <f>IF(ISBLANK(Games!D798), "", Games!D798)</f>
        <v/>
      </c>
      <c r="J798" t="str">
        <f>IF(ISBLANK(Games!E798), "", Games!E798)</f>
        <v/>
      </c>
      <c r="K798" t="str">
        <f>IF(ISBLANK(Games!D798), "",VLOOKUP(I798, 'Pitchers Pre-Season'!$B$2:$X$790, 23, FALSE))</f>
        <v/>
      </c>
      <c r="L798" t="str">
        <f>IF(ISBLANK(Games!E798), "",VLOOKUP(J798, 'Pitchers Pre-Season'!$B$2:$X$790, 23, FALSE))</f>
        <v/>
      </c>
      <c r="M798">
        <f>IF(ISBLANK(Games!D798), Calc!F798, F798+K798)</f>
        <v>1528.0229512954211</v>
      </c>
      <c r="N798">
        <f>IF(ISBLANK(Games!E798), Calc!G798, G798+L798)</f>
        <v>1465.2610239810729</v>
      </c>
      <c r="O798" s="1">
        <f t="shared" si="84"/>
        <v>0.65151403321949319</v>
      </c>
      <c r="P798" s="1">
        <f t="shared" si="85"/>
        <v>0.34848596678050681</v>
      </c>
      <c r="Q798" s="3" t="str">
        <f>Games!N798</f>
        <v/>
      </c>
      <c r="R798" s="1" t="str">
        <f t="shared" si="86"/>
        <v/>
      </c>
      <c r="S798" s="1" t="str">
        <f>IF(ISBLANK(Games!L798), "",IF(Q798=B798, C798, B798))</f>
        <v/>
      </c>
      <c r="T798" s="1" t="str">
        <f t="shared" si="87"/>
        <v>TBR</v>
      </c>
      <c r="U798" s="1" t="str">
        <f t="shared" si="88"/>
        <v>KCR</v>
      </c>
      <c r="V798" s="1">
        <f t="shared" si="89"/>
        <v>1528.0229512954211</v>
      </c>
      <c r="W798" s="1">
        <f t="shared" si="90"/>
        <v>1465.2610239810729</v>
      </c>
    </row>
    <row r="799" spans="1:23" x14ac:dyDescent="0.45">
      <c r="A799" t="str">
        <f>Schedule!A799</f>
        <v>2024-05-26</v>
      </c>
      <c r="B799" t="str">
        <f>Schedule!B799</f>
        <v>DET</v>
      </c>
      <c r="C799" t="str">
        <f>Schedule!C799</f>
        <v>TOR</v>
      </c>
      <c r="D799">
        <f>Schedule!D799</f>
        <v>1477.56939209144</v>
      </c>
      <c r="E799">
        <f>Schedule!E799</f>
        <v>1536.86484917293</v>
      </c>
      <c r="F799" cm="1">
        <f t="array" ref="F799">_xlfn.XLOOKUP(B799, $T$1:$T798, $V$1:$V798, D799, 0, -1)</f>
        <v>1481.7589766686021</v>
      </c>
      <c r="G799" cm="1">
        <f t="array" ref="G799">_xlfn.XLOOKUP(C799, $U$1:$U798, $W$1:$W798, E799, 0, -1)</f>
        <v>1549.5770225833428</v>
      </c>
      <c r="H799">
        <f>Schedule!F799</f>
        <v>7.6687116564418296E-3</v>
      </c>
      <c r="I799" t="str">
        <f>IF(ISBLANK(Games!D799), "", Games!D799)</f>
        <v/>
      </c>
      <c r="J799" t="str">
        <f>IF(ISBLANK(Games!E799), "", Games!E799)</f>
        <v/>
      </c>
      <c r="K799" t="str">
        <f>IF(ISBLANK(Games!D799), "",VLOOKUP(I799, 'Pitchers Pre-Season'!$B$2:$X$790, 23, FALSE))</f>
        <v/>
      </c>
      <c r="L799" t="str">
        <f>IF(ISBLANK(Games!E799), "",VLOOKUP(J799, 'Pitchers Pre-Season'!$B$2:$X$790, 23, FALSE))</f>
        <v/>
      </c>
      <c r="M799">
        <f>IF(ISBLANK(Games!D799), Calc!F799, F799+K799)</f>
        <v>1481.7589766686021</v>
      </c>
      <c r="N799">
        <f>IF(ISBLANK(Games!E799), Calc!G799, G799+L799)</f>
        <v>1549.5770225833428</v>
      </c>
      <c r="O799" s="1">
        <f t="shared" si="84"/>
        <v>0.40745728110064755</v>
      </c>
      <c r="P799" s="1">
        <f t="shared" si="85"/>
        <v>0.59254271889935239</v>
      </c>
      <c r="Q799" s="3" t="str">
        <f>Games!N799</f>
        <v/>
      </c>
      <c r="R799" s="1" t="str">
        <f t="shared" si="86"/>
        <v/>
      </c>
      <c r="S799" s="1" t="str">
        <f>IF(ISBLANK(Games!L799), "",IF(Q799=B799, C799, B799))</f>
        <v/>
      </c>
      <c r="T799" s="1" t="str">
        <f t="shared" si="87"/>
        <v>DET</v>
      </c>
      <c r="U799" s="1" t="str">
        <f t="shared" si="88"/>
        <v>TOR</v>
      </c>
      <c r="V799" s="1">
        <f t="shared" si="89"/>
        <v>1481.7589766686021</v>
      </c>
      <c r="W799" s="1">
        <f t="shared" si="90"/>
        <v>1549.5770225833428</v>
      </c>
    </row>
    <row r="800" spans="1:23" x14ac:dyDescent="0.45">
      <c r="A800" t="str">
        <f>Schedule!A800</f>
        <v>2024-05-26</v>
      </c>
      <c r="B800" t="str">
        <f>Schedule!B800</f>
        <v>MIN</v>
      </c>
      <c r="C800" t="str">
        <f>Schedule!C800</f>
        <v>TEX</v>
      </c>
      <c r="D800">
        <f>Schedule!D800</f>
        <v>1535.44519643647</v>
      </c>
      <c r="E800">
        <f>Schedule!E800</f>
        <v>1527.6277566730801</v>
      </c>
      <c r="F800" cm="1">
        <f t="array" ref="F800">_xlfn.XLOOKUP(B800, $T$1:$T799, $V$1:$V799, D800, 0, -1)</f>
        <v>1529.2726034226744</v>
      </c>
      <c r="G800" cm="1">
        <f t="array" ref="G800">_xlfn.XLOOKUP(C800, $U$1:$U799, $W$1:$W799, E800, 0, -1)</f>
        <v>1534.4506247578865</v>
      </c>
      <c r="H800">
        <f>Schedule!F800</f>
        <v>0.12727272727272701</v>
      </c>
      <c r="I800" t="str">
        <f>IF(ISBLANK(Games!D800), "", Games!D800)</f>
        <v/>
      </c>
      <c r="J800" t="str">
        <f>IF(ISBLANK(Games!E800), "", Games!E800)</f>
        <v/>
      </c>
      <c r="K800" t="str">
        <f>IF(ISBLANK(Games!D800), "",VLOOKUP(I800, 'Pitchers Pre-Season'!$B$2:$X$790, 23, FALSE))</f>
        <v/>
      </c>
      <c r="L800" t="str">
        <f>IF(ISBLANK(Games!E800), "",VLOOKUP(J800, 'Pitchers Pre-Season'!$B$2:$X$790, 23, FALSE))</f>
        <v/>
      </c>
      <c r="M800">
        <f>IF(ISBLANK(Games!D800), Calc!F800, F800+K800)</f>
        <v>1529.2726034226744</v>
      </c>
      <c r="N800">
        <f>IF(ISBLANK(Games!E800), Calc!G800, G800+L800)</f>
        <v>1534.4506247578865</v>
      </c>
      <c r="O800" s="1">
        <f t="shared" si="84"/>
        <v>0.55618514359457383</v>
      </c>
      <c r="P800" s="1">
        <f t="shared" si="85"/>
        <v>0.44381485640542617</v>
      </c>
      <c r="Q800" s="3" t="str">
        <f>Games!N800</f>
        <v/>
      </c>
      <c r="R800" s="1" t="str">
        <f t="shared" si="86"/>
        <v/>
      </c>
      <c r="S800" s="1" t="str">
        <f>IF(ISBLANK(Games!L800), "",IF(Q800=B800, C800, B800))</f>
        <v/>
      </c>
      <c r="T800" s="1" t="str">
        <f t="shared" si="87"/>
        <v>MIN</v>
      </c>
      <c r="U800" s="1" t="str">
        <f t="shared" si="88"/>
        <v>TEX</v>
      </c>
      <c r="V800" s="1">
        <f t="shared" si="89"/>
        <v>1529.2726034226744</v>
      </c>
      <c r="W800" s="1">
        <f t="shared" si="90"/>
        <v>1534.4506247578865</v>
      </c>
    </row>
    <row r="801" spans="1:23" x14ac:dyDescent="0.45">
      <c r="A801" t="str">
        <f>Schedule!A801</f>
        <v>2024-05-26</v>
      </c>
      <c r="B801" t="str">
        <f>Schedule!B801</f>
        <v>CHW</v>
      </c>
      <c r="C801" t="str">
        <f>Schedule!C801</f>
        <v>BAL</v>
      </c>
      <c r="D801">
        <f>Schedule!D801</f>
        <v>1433.33420073452</v>
      </c>
      <c r="E801">
        <f>Schedule!E801</f>
        <v>1535.1075395159701</v>
      </c>
      <c r="F801" cm="1">
        <f t="array" ref="F801">_xlfn.XLOOKUP(B801, $T$1:$T800, $V$1:$V800, D801, 0, -1)</f>
        <v>1426.513159308995</v>
      </c>
      <c r="G801" cm="1">
        <f t="array" ref="G801">_xlfn.XLOOKUP(C801, $U$1:$U800, $W$1:$W800, E801, 0, -1)</f>
        <v>1539.0873746407135</v>
      </c>
      <c r="H801">
        <f>Schedule!F801</f>
        <v>-4.2253521126760597E-2</v>
      </c>
      <c r="I801" t="str">
        <f>IF(ISBLANK(Games!D801), "", Games!D801)</f>
        <v/>
      </c>
      <c r="J801" t="str">
        <f>IF(ISBLANK(Games!E801), "", Games!E801)</f>
        <v/>
      </c>
      <c r="K801" t="str">
        <f>IF(ISBLANK(Games!D801), "",VLOOKUP(I801, 'Pitchers Pre-Season'!$B$2:$X$790, 23, FALSE))</f>
        <v/>
      </c>
      <c r="L801" t="str">
        <f>IF(ISBLANK(Games!E801), "",VLOOKUP(J801, 'Pitchers Pre-Season'!$B$2:$X$790, 23, FALSE))</f>
        <v/>
      </c>
      <c r="M801">
        <f>IF(ISBLANK(Games!D801), Calc!F801, F801+K801)</f>
        <v>1426.513159308995</v>
      </c>
      <c r="N801">
        <f>IF(ISBLANK(Games!E801), Calc!G801, G801+L801)</f>
        <v>1539.0873746407135</v>
      </c>
      <c r="O801" s="1">
        <f t="shared" si="84"/>
        <v>0.32230701240745491</v>
      </c>
      <c r="P801" s="1">
        <f t="shared" si="85"/>
        <v>0.67769298759254504</v>
      </c>
      <c r="Q801" s="3" t="str">
        <f>Games!N801</f>
        <v/>
      </c>
      <c r="R801" s="1" t="str">
        <f t="shared" si="86"/>
        <v/>
      </c>
      <c r="S801" s="1" t="str">
        <f>IF(ISBLANK(Games!L801), "",IF(Q801=B801, C801, B801))</f>
        <v/>
      </c>
      <c r="T801" s="1" t="str">
        <f t="shared" si="87"/>
        <v>CHW</v>
      </c>
      <c r="U801" s="1" t="str">
        <f t="shared" si="88"/>
        <v>BAL</v>
      </c>
      <c r="V801" s="1">
        <f t="shared" si="89"/>
        <v>1426.513159308995</v>
      </c>
      <c r="W801" s="1">
        <f t="shared" si="90"/>
        <v>1539.0873746407135</v>
      </c>
    </row>
    <row r="802" spans="1:23" x14ac:dyDescent="0.45">
      <c r="A802" t="str">
        <f>Schedule!A802</f>
        <v>2024-05-26</v>
      </c>
      <c r="B802" t="str">
        <f>Schedule!B802</f>
        <v>COL</v>
      </c>
      <c r="C802" t="str">
        <f>Schedule!C802</f>
        <v>PHI</v>
      </c>
      <c r="D802">
        <f>Schedule!D802</f>
        <v>1418.47649220432</v>
      </c>
      <c r="E802">
        <f>Schedule!E802</f>
        <v>1537.03223861109</v>
      </c>
      <c r="F802" cm="1">
        <f t="array" ref="F802">_xlfn.XLOOKUP(B802, $T$1:$T801, $V$1:$V801, D802, 0, -1)</f>
        <v>1423.0710497477428</v>
      </c>
      <c r="G802" cm="1">
        <f t="array" ref="G802">_xlfn.XLOOKUP(C802, $U$1:$U801, $W$1:$W801, E802, 0, -1)</f>
        <v>1539.4111659163295</v>
      </c>
      <c r="H802">
        <f>Schedule!F802</f>
        <v>0.22834645669291301</v>
      </c>
      <c r="I802" t="str">
        <f>IF(ISBLANK(Games!D802), "", Games!D802)</f>
        <v/>
      </c>
      <c r="J802" t="str">
        <f>IF(ISBLANK(Games!E802), "", Games!E802)</f>
        <v/>
      </c>
      <c r="K802" t="str">
        <f>IF(ISBLANK(Games!D802), "",VLOOKUP(I802, 'Pitchers Pre-Season'!$B$2:$X$790, 23, FALSE))</f>
        <v/>
      </c>
      <c r="L802" t="str">
        <f>IF(ISBLANK(Games!E802), "",VLOOKUP(J802, 'Pitchers Pre-Season'!$B$2:$X$790, 23, FALSE))</f>
        <v/>
      </c>
      <c r="M802">
        <f>IF(ISBLANK(Games!D802), Calc!F802, F802+K802)</f>
        <v>1423.0710497477428</v>
      </c>
      <c r="N802">
        <f>IF(ISBLANK(Games!E802), Calc!G802, G802+L802)</f>
        <v>1539.4111659163295</v>
      </c>
      <c r="O802" s="1">
        <f t="shared" si="84"/>
        <v>0.45273555824733608</v>
      </c>
      <c r="P802" s="1">
        <f t="shared" si="85"/>
        <v>0.54726444175266387</v>
      </c>
      <c r="Q802" s="3" t="str">
        <f>Games!N802</f>
        <v/>
      </c>
      <c r="R802" s="1" t="str">
        <f t="shared" si="86"/>
        <v/>
      </c>
      <c r="S802" s="1" t="str">
        <f>IF(ISBLANK(Games!L802), "",IF(Q802=B802, C802, B802))</f>
        <v/>
      </c>
      <c r="T802" s="1" t="str">
        <f t="shared" si="87"/>
        <v>COL</v>
      </c>
      <c r="U802" s="1" t="str">
        <f t="shared" si="88"/>
        <v>PHI</v>
      </c>
      <c r="V802" s="1">
        <f t="shared" si="89"/>
        <v>1423.0710497477428</v>
      </c>
      <c r="W802" s="1">
        <f t="shared" si="90"/>
        <v>1539.4111659163295</v>
      </c>
    </row>
    <row r="803" spans="1:23" x14ac:dyDescent="0.45">
      <c r="A803" t="str">
        <f>Schedule!A803</f>
        <v>2024-05-26</v>
      </c>
      <c r="B803" t="str">
        <f>Schedule!B803</f>
        <v>LAA</v>
      </c>
      <c r="C803" t="str">
        <f>Schedule!C803</f>
        <v>CLE</v>
      </c>
      <c r="D803">
        <f>Schedule!D803</f>
        <v>1474.3085107648601</v>
      </c>
      <c r="E803">
        <f>Schedule!E803</f>
        <v>1503.8938502056101</v>
      </c>
      <c r="F803" cm="1">
        <f t="array" ref="F803">_xlfn.XLOOKUP(B803, $T$1:$T802, $V$1:$V802, D803, 0, -1)</f>
        <v>1469.5882041455925</v>
      </c>
      <c r="G803" cm="1">
        <f t="array" ref="G803">_xlfn.XLOOKUP(C803, $U$1:$U802, $W$1:$W802, E803, 0, -1)</f>
        <v>1521.3210808926906</v>
      </c>
      <c r="H803">
        <f>Schedule!F803</f>
        <v>6.8493150684931406E-2</v>
      </c>
      <c r="I803" t="str">
        <f>IF(ISBLANK(Games!D803), "", Games!D803)</f>
        <v/>
      </c>
      <c r="J803" t="str">
        <f>IF(ISBLANK(Games!E803), "", Games!E803)</f>
        <v/>
      </c>
      <c r="K803" t="str">
        <f>IF(ISBLANK(Games!D803), "",VLOOKUP(I803, 'Pitchers Pre-Season'!$B$2:$X$790, 23, FALSE))</f>
        <v/>
      </c>
      <c r="L803" t="str">
        <f>IF(ISBLANK(Games!E803), "",VLOOKUP(J803, 'Pitchers Pre-Season'!$B$2:$X$790, 23, FALSE))</f>
        <v/>
      </c>
      <c r="M803">
        <f>IF(ISBLANK(Games!D803), Calc!F803, F803+K803)</f>
        <v>1469.5882041455925</v>
      </c>
      <c r="N803">
        <f>IF(ISBLANK(Games!E803), Calc!G803, G803+L803)</f>
        <v>1521.3210808926906</v>
      </c>
      <c r="O803" s="1">
        <f t="shared" si="84"/>
        <v>0.46034235156861081</v>
      </c>
      <c r="P803" s="1">
        <f t="shared" si="85"/>
        <v>0.53965764843138919</v>
      </c>
      <c r="Q803" s="3" t="str">
        <f>Games!N803</f>
        <v/>
      </c>
      <c r="R803" s="1" t="str">
        <f t="shared" si="86"/>
        <v/>
      </c>
      <c r="S803" s="1" t="str">
        <f>IF(ISBLANK(Games!L803), "",IF(Q803=B803, C803, B803))</f>
        <v/>
      </c>
      <c r="T803" s="1" t="str">
        <f t="shared" si="87"/>
        <v>LAA</v>
      </c>
      <c r="U803" s="1" t="str">
        <f t="shared" si="88"/>
        <v>CLE</v>
      </c>
      <c r="V803" s="1">
        <f t="shared" si="89"/>
        <v>1469.5882041455925</v>
      </c>
      <c r="W803" s="1">
        <f t="shared" si="90"/>
        <v>1521.3210808926906</v>
      </c>
    </row>
    <row r="804" spans="1:23" x14ac:dyDescent="0.45">
      <c r="A804" t="str">
        <f>Schedule!A804</f>
        <v>2024-05-26</v>
      </c>
      <c r="B804" t="str">
        <f>Schedule!B804</f>
        <v>OAK</v>
      </c>
      <c r="C804" t="str">
        <f>Schedule!C804</f>
        <v>HOU</v>
      </c>
      <c r="D804">
        <f>Schedule!D804</f>
        <v>1427.1354796158</v>
      </c>
      <c r="E804">
        <f>Schedule!E804</f>
        <v>1559.22207084247</v>
      </c>
      <c r="F804" cm="1">
        <f t="array" ref="F804">_xlfn.XLOOKUP(B804, $T$1:$T803, $V$1:$V803, D804, 0, -1)</f>
        <v>1410.609331202211</v>
      </c>
      <c r="G804" cm="1">
        <f t="array" ref="G804">_xlfn.XLOOKUP(C804, $U$1:$U803, $W$1:$W803, E804, 0, -1)</f>
        <v>1554.1885466658973</v>
      </c>
      <c r="H804">
        <f>Schedule!F804</f>
        <v>6.2111801242235101E-3</v>
      </c>
      <c r="I804" t="str">
        <f>IF(ISBLANK(Games!D804), "", Games!D804)</f>
        <v/>
      </c>
      <c r="J804" t="str">
        <f>IF(ISBLANK(Games!E804), "", Games!E804)</f>
        <v/>
      </c>
      <c r="K804" t="str">
        <f>IF(ISBLANK(Games!D804), "",VLOOKUP(I804, 'Pitchers Pre-Season'!$B$2:$X$790, 23, FALSE))</f>
        <v/>
      </c>
      <c r="L804" t="str">
        <f>IF(ISBLANK(Games!E804), "",VLOOKUP(J804, 'Pitchers Pre-Season'!$B$2:$X$790, 23, FALSE))</f>
        <v/>
      </c>
      <c r="M804">
        <f>IF(ISBLANK(Games!D804), Calc!F804, F804+K804)</f>
        <v>1410.609331202211</v>
      </c>
      <c r="N804">
        <f>IF(ISBLANK(Games!E804), Calc!G804, G804+L804)</f>
        <v>1554.1885466658973</v>
      </c>
      <c r="O804" s="1">
        <f t="shared" si="84"/>
        <v>0.30748944582366422</v>
      </c>
      <c r="P804" s="1">
        <f t="shared" si="85"/>
        <v>0.69251055417633578</v>
      </c>
      <c r="Q804" s="3" t="str">
        <f>Games!N804</f>
        <v/>
      </c>
      <c r="R804" s="1" t="str">
        <f t="shared" si="86"/>
        <v/>
      </c>
      <c r="S804" s="1" t="str">
        <f>IF(ISBLANK(Games!L804), "",IF(Q804=B804, C804, B804))</f>
        <v/>
      </c>
      <c r="T804" s="1" t="str">
        <f t="shared" si="87"/>
        <v>OAK</v>
      </c>
      <c r="U804" s="1" t="str">
        <f t="shared" si="88"/>
        <v>HOU</v>
      </c>
      <c r="V804" s="1">
        <f t="shared" si="89"/>
        <v>1410.609331202211</v>
      </c>
      <c r="W804" s="1">
        <f t="shared" si="90"/>
        <v>1554.1885466658973</v>
      </c>
    </row>
    <row r="805" spans="1:23" x14ac:dyDescent="0.45">
      <c r="A805" t="str">
        <f>Schedule!A805</f>
        <v>2024-05-26</v>
      </c>
      <c r="B805" t="str">
        <f>Schedule!B805</f>
        <v>ARI</v>
      </c>
      <c r="C805" t="str">
        <f>Schedule!C805</f>
        <v>MIA</v>
      </c>
      <c r="D805">
        <f>Schedule!D805</f>
        <v>1517.8440011816001</v>
      </c>
      <c r="E805">
        <f>Schedule!E805</f>
        <v>1488.4482383178499</v>
      </c>
      <c r="F805" cm="1">
        <f t="array" ref="F805">_xlfn.XLOOKUP(B805, $T$1:$T804, $V$1:$V804, D805, 0, -1)</f>
        <v>1516.9891876380354</v>
      </c>
      <c r="G805" cm="1">
        <f t="array" ref="G805">_xlfn.XLOOKUP(C805, $U$1:$U804, $W$1:$W804, E805, 0, -1)</f>
        <v>1484.370768699393</v>
      </c>
      <c r="H805">
        <f>Schedule!F805</f>
        <v>5.0632911392405201E-2</v>
      </c>
      <c r="I805" t="str">
        <f>IF(ISBLANK(Games!D805), "", Games!D805)</f>
        <v/>
      </c>
      <c r="J805" t="str">
        <f>IF(ISBLANK(Games!E805), "", Games!E805)</f>
        <v/>
      </c>
      <c r="K805" t="str">
        <f>IF(ISBLANK(Games!D805), "",VLOOKUP(I805, 'Pitchers Pre-Season'!$B$2:$X$790, 23, FALSE))</f>
        <v/>
      </c>
      <c r="L805" t="str">
        <f>IF(ISBLANK(Games!E805), "",VLOOKUP(J805, 'Pitchers Pre-Season'!$B$2:$X$790, 23, FALSE))</f>
        <v/>
      </c>
      <c r="M805">
        <f>IF(ISBLANK(Games!D805), Calc!F805, F805+K805)</f>
        <v>1516.9891876380354</v>
      </c>
      <c r="N805">
        <f>IF(ISBLANK(Games!E805), Calc!G805, G805+L805)</f>
        <v>1484.370768699393</v>
      </c>
      <c r="O805" s="1">
        <f t="shared" si="84"/>
        <v>0.57212070248719404</v>
      </c>
      <c r="P805" s="1">
        <f t="shared" si="85"/>
        <v>0.4278792975128059</v>
      </c>
      <c r="Q805" s="3" t="str">
        <f>Games!N805</f>
        <v/>
      </c>
      <c r="R805" s="1" t="str">
        <f t="shared" si="86"/>
        <v/>
      </c>
      <c r="S805" s="1" t="str">
        <f>IF(ISBLANK(Games!L805), "",IF(Q805=B805, C805, B805))</f>
        <v/>
      </c>
      <c r="T805" s="1" t="str">
        <f t="shared" si="87"/>
        <v>ARI</v>
      </c>
      <c r="U805" s="1" t="str">
        <f t="shared" si="88"/>
        <v>MIA</v>
      </c>
      <c r="V805" s="1">
        <f t="shared" si="89"/>
        <v>1516.9891876380354</v>
      </c>
      <c r="W805" s="1">
        <f t="shared" si="90"/>
        <v>1484.370768699393</v>
      </c>
    </row>
    <row r="806" spans="1:23" x14ac:dyDescent="0.45">
      <c r="A806" t="str">
        <f>Schedule!A806</f>
        <v>2024-05-26</v>
      </c>
      <c r="B806" t="str">
        <f>Schedule!B806</f>
        <v>SDP</v>
      </c>
      <c r="C806" t="str">
        <f>Schedule!C806</f>
        <v>NYY</v>
      </c>
      <c r="D806">
        <f>Schedule!D806</f>
        <v>1513.7838452168801</v>
      </c>
      <c r="E806">
        <f>Schedule!E806</f>
        <v>1539.4562396036399</v>
      </c>
      <c r="F806" cm="1">
        <f t="array" ref="F806">_xlfn.XLOOKUP(B806, $T$1:$T805, $V$1:$V805, D806, 0, -1)</f>
        <v>1502.9671207118124</v>
      </c>
      <c r="G806" cm="1">
        <f t="array" ref="G806">_xlfn.XLOOKUP(C806, $U$1:$U805, $W$1:$W805, E806, 0, -1)</f>
        <v>1562.9327852564061</v>
      </c>
      <c r="H806">
        <f>Schedule!F806</f>
        <v>2.9239766081871298E-2</v>
      </c>
      <c r="I806" t="str">
        <f>IF(ISBLANK(Games!D806), "", Games!D806)</f>
        <v/>
      </c>
      <c r="J806" t="str">
        <f>IF(ISBLANK(Games!E806), "", Games!E806)</f>
        <v/>
      </c>
      <c r="K806" t="str">
        <f>IF(ISBLANK(Games!D806), "",VLOOKUP(I806, 'Pitchers Pre-Season'!$B$2:$X$790, 23, FALSE))</f>
        <v/>
      </c>
      <c r="L806" t="str">
        <f>IF(ISBLANK(Games!E806), "",VLOOKUP(J806, 'Pitchers Pre-Season'!$B$2:$X$790, 23, FALSE))</f>
        <v/>
      </c>
      <c r="M806">
        <f>IF(ISBLANK(Games!D806), Calc!F806, F806+K806)</f>
        <v>1502.9671207118124</v>
      </c>
      <c r="N806">
        <f>IF(ISBLANK(Games!E806), Calc!G806, G806+L806)</f>
        <v>1562.9327852564061</v>
      </c>
      <c r="O806" s="1">
        <f t="shared" si="84"/>
        <v>0.42916917304007002</v>
      </c>
      <c r="P806" s="1">
        <f t="shared" si="85"/>
        <v>0.57083082695992993</v>
      </c>
      <c r="Q806" s="3" t="str">
        <f>Games!N806</f>
        <v/>
      </c>
      <c r="R806" s="1" t="str">
        <f t="shared" si="86"/>
        <v/>
      </c>
      <c r="S806" s="1" t="str">
        <f>IF(ISBLANK(Games!L806), "",IF(Q806=B806, C806, B806))</f>
        <v/>
      </c>
      <c r="T806" s="1" t="str">
        <f t="shared" si="87"/>
        <v>SDP</v>
      </c>
      <c r="U806" s="1" t="str">
        <f t="shared" si="88"/>
        <v>NYY</v>
      </c>
      <c r="V806" s="1">
        <f t="shared" si="89"/>
        <v>1502.9671207118124</v>
      </c>
      <c r="W806" s="1">
        <f t="shared" si="90"/>
        <v>1562.9327852564061</v>
      </c>
    </row>
    <row r="807" spans="1:23" x14ac:dyDescent="0.45">
      <c r="A807" t="str">
        <f>Schedule!A807</f>
        <v>2024-05-26</v>
      </c>
      <c r="B807" t="str">
        <f>Schedule!B807</f>
        <v>STL</v>
      </c>
      <c r="C807" t="str">
        <f>Schedule!C807</f>
        <v>CHC</v>
      </c>
      <c r="D807">
        <f>Schedule!D807</f>
        <v>1506.4629567151301</v>
      </c>
      <c r="E807">
        <f>Schedule!E807</f>
        <v>1514.0316812078199</v>
      </c>
      <c r="F807" cm="1">
        <f t="array" ref="F807">_xlfn.XLOOKUP(B807, $T$1:$T806, $V$1:$V806, D807, 0, -1)</f>
        <v>1510.540426333587</v>
      </c>
      <c r="G807" cm="1">
        <f t="array" ref="G807">_xlfn.XLOOKUP(C807, $U$1:$U806, $W$1:$W806, E807, 0, -1)</f>
        <v>1510.9500841970262</v>
      </c>
      <c r="H807">
        <f>Schedule!F807</f>
        <v>7.3170731707316999E-2</v>
      </c>
      <c r="I807" t="str">
        <f>IF(ISBLANK(Games!D807), "", Games!D807)</f>
        <v/>
      </c>
      <c r="J807" t="str">
        <f>IF(ISBLANK(Games!E807), "", Games!E807)</f>
        <v/>
      </c>
      <c r="K807" t="str">
        <f>IF(ISBLANK(Games!D807), "",VLOOKUP(I807, 'Pitchers Pre-Season'!$B$2:$X$790, 23, FALSE))</f>
        <v/>
      </c>
      <c r="L807" t="str">
        <f>IF(ISBLANK(Games!E807), "",VLOOKUP(J807, 'Pitchers Pre-Season'!$B$2:$X$790, 23, FALSE))</f>
        <v/>
      </c>
      <c r="M807">
        <f>IF(ISBLANK(Games!D807), Calc!F807, F807+K807)</f>
        <v>1510.540426333587</v>
      </c>
      <c r="N807">
        <f>IF(ISBLANK(Games!E807), Calc!G807, G807+L807)</f>
        <v>1510.9500841970262</v>
      </c>
      <c r="O807" s="1">
        <f t="shared" si="84"/>
        <v>0.53599582107087473</v>
      </c>
      <c r="P807" s="1">
        <f t="shared" si="85"/>
        <v>0.46400417892912521</v>
      </c>
      <c r="Q807" s="3" t="str">
        <f>Games!N807</f>
        <v/>
      </c>
      <c r="R807" s="1" t="str">
        <f t="shared" si="86"/>
        <v/>
      </c>
      <c r="S807" s="1" t="str">
        <f>IF(ISBLANK(Games!L807), "",IF(Q807=B807, C807, B807))</f>
        <v/>
      </c>
      <c r="T807" s="1" t="str">
        <f t="shared" si="87"/>
        <v>STL</v>
      </c>
      <c r="U807" s="1" t="str">
        <f t="shared" si="88"/>
        <v>CHC</v>
      </c>
      <c r="V807" s="1">
        <f t="shared" si="89"/>
        <v>1510.540426333587</v>
      </c>
      <c r="W807" s="1">
        <f t="shared" si="90"/>
        <v>1510.9500841970262</v>
      </c>
    </row>
    <row r="808" spans="1:23" x14ac:dyDescent="0.45">
      <c r="A808" t="str">
        <f>Schedule!A808</f>
        <v>2024-05-27</v>
      </c>
      <c r="B808" t="str">
        <f>Schedule!B808</f>
        <v>BAL</v>
      </c>
      <c r="C808" t="str">
        <f>Schedule!C808</f>
        <v>BOS</v>
      </c>
      <c r="D808">
        <f>Schedule!D808</f>
        <v>1535.1075395159701</v>
      </c>
      <c r="E808">
        <f>Schedule!E808</f>
        <v>1500.26839934439</v>
      </c>
      <c r="F808" cm="1">
        <f t="array" ref="F808">_xlfn.XLOOKUP(B808, $T$1:$T807, $V$1:$V807, D808, 0, -1)</f>
        <v>1527.1786991040578</v>
      </c>
      <c r="G808" cm="1">
        <f t="array" ref="G808">_xlfn.XLOOKUP(C808, $U$1:$U807, $W$1:$W807, E808, 0, -1)</f>
        <v>1518.233689676287</v>
      </c>
      <c r="H808">
        <f>Schedule!F808</f>
        <v>2.1739130434782698E-2</v>
      </c>
      <c r="I808" t="str">
        <f>IF(ISBLANK(Games!D808), "", Games!D808)</f>
        <v/>
      </c>
      <c r="J808" t="str">
        <f>IF(ISBLANK(Games!E808), "", Games!E808)</f>
        <v/>
      </c>
      <c r="K808" t="str">
        <f>IF(ISBLANK(Games!D808), "",VLOOKUP(I808, 'Pitchers Pre-Season'!$B$2:$X$790, 23, FALSE))</f>
        <v/>
      </c>
      <c r="L808" t="str">
        <f>IF(ISBLANK(Games!E808), "",VLOOKUP(J808, 'Pitchers Pre-Season'!$B$2:$X$790, 23, FALSE))</f>
        <v/>
      </c>
      <c r="M808">
        <f>IF(ISBLANK(Games!D808), Calc!F808, F808+K808)</f>
        <v>1527.1786991040578</v>
      </c>
      <c r="N808">
        <f>IF(ISBLANK(Games!E808), Calc!G808, G808+L808)</f>
        <v>1518.233689676287</v>
      </c>
      <c r="O808" s="1">
        <f t="shared" si="84"/>
        <v>0.5237396250712355</v>
      </c>
      <c r="P808" s="1">
        <f t="shared" si="85"/>
        <v>0.47626037492876439</v>
      </c>
      <c r="Q808" s="3" t="str">
        <f>Games!N808</f>
        <v/>
      </c>
      <c r="R808" s="1" t="str">
        <f t="shared" si="86"/>
        <v/>
      </c>
      <c r="S808" s="1" t="str">
        <f>IF(ISBLANK(Games!L808), "",IF(Q808=B808, C808, B808))</f>
        <v/>
      </c>
      <c r="T808" s="1" t="str">
        <f t="shared" si="87"/>
        <v>BAL</v>
      </c>
      <c r="U808" s="1" t="str">
        <f t="shared" si="88"/>
        <v>BOS</v>
      </c>
      <c r="V808" s="1">
        <f t="shared" si="89"/>
        <v>1527.1786991040578</v>
      </c>
      <c r="W808" s="1">
        <f t="shared" si="90"/>
        <v>1518.233689676287</v>
      </c>
    </row>
    <row r="809" spans="1:23" x14ac:dyDescent="0.45">
      <c r="A809" t="str">
        <f>Schedule!A809</f>
        <v>2024-05-27</v>
      </c>
      <c r="B809" t="str">
        <f>Schedule!B809</f>
        <v>MIN</v>
      </c>
      <c r="C809" t="str">
        <f>Schedule!C809</f>
        <v>KCR</v>
      </c>
      <c r="D809">
        <f>Schedule!D809</f>
        <v>1535.44519643647</v>
      </c>
      <c r="E809">
        <f>Schedule!E809</f>
        <v>1455.5883504191299</v>
      </c>
      <c r="F809" cm="1">
        <f t="array" ref="F809">_xlfn.XLOOKUP(B809, $T$1:$T808, $V$1:$V808, D809, 0, -1)</f>
        <v>1529.2726034226744</v>
      </c>
      <c r="G809" cm="1">
        <f t="array" ref="G809">_xlfn.XLOOKUP(C809, $U$1:$U808, $W$1:$W808, E809, 0, -1)</f>
        <v>1465.2610239810729</v>
      </c>
      <c r="H809">
        <f>Schedule!F809</f>
        <v>0.12727272727272701</v>
      </c>
      <c r="I809" t="str">
        <f>IF(ISBLANK(Games!D809), "", Games!D809)</f>
        <v/>
      </c>
      <c r="J809" t="str">
        <f>IF(ISBLANK(Games!E809), "", Games!E809)</f>
        <v/>
      </c>
      <c r="K809" t="str">
        <f>IF(ISBLANK(Games!D809), "",VLOOKUP(I809, 'Pitchers Pre-Season'!$B$2:$X$790, 23, FALSE))</f>
        <v/>
      </c>
      <c r="L809" t="str">
        <f>IF(ISBLANK(Games!E809), "",VLOOKUP(J809, 'Pitchers Pre-Season'!$B$2:$X$790, 23, FALSE))</f>
        <v/>
      </c>
      <c r="M809">
        <f>IF(ISBLANK(Games!D809), Calc!F809, F809+K809)</f>
        <v>1529.2726034226744</v>
      </c>
      <c r="N809">
        <f>IF(ISBLANK(Games!E809), Calc!G809, G809+L809)</f>
        <v>1465.2610239810729</v>
      </c>
      <c r="O809" s="1">
        <f t="shared" si="84"/>
        <v>0.65472807110852227</v>
      </c>
      <c r="P809" s="1">
        <f t="shared" si="85"/>
        <v>0.34527192889147779</v>
      </c>
      <c r="Q809" s="3" t="str">
        <f>Games!N809</f>
        <v/>
      </c>
      <c r="R809" s="1" t="str">
        <f t="shared" si="86"/>
        <v/>
      </c>
      <c r="S809" s="1" t="str">
        <f>IF(ISBLANK(Games!L809), "",IF(Q809=B809, C809, B809))</f>
        <v/>
      </c>
      <c r="T809" s="1" t="str">
        <f t="shared" si="87"/>
        <v>MIN</v>
      </c>
      <c r="U809" s="1" t="str">
        <f t="shared" si="88"/>
        <v>KCR</v>
      </c>
      <c r="V809" s="1">
        <f t="shared" si="89"/>
        <v>1529.2726034226744</v>
      </c>
      <c r="W809" s="1">
        <f t="shared" si="90"/>
        <v>1465.2610239810729</v>
      </c>
    </row>
    <row r="810" spans="1:23" x14ac:dyDescent="0.45">
      <c r="A810" t="str">
        <f>Schedule!A810</f>
        <v>2024-05-27</v>
      </c>
      <c r="B810" t="str">
        <f>Schedule!B810</f>
        <v>CHW</v>
      </c>
      <c r="C810" t="str">
        <f>Schedule!C810</f>
        <v>TOR</v>
      </c>
      <c r="D810">
        <f>Schedule!D810</f>
        <v>1433.33420073452</v>
      </c>
      <c r="E810">
        <f>Schedule!E810</f>
        <v>1536.86484917293</v>
      </c>
      <c r="F810" cm="1">
        <f t="array" ref="F810">_xlfn.XLOOKUP(B810, $T$1:$T809, $V$1:$V809, D810, 0, -1)</f>
        <v>1426.513159308995</v>
      </c>
      <c r="G810" cm="1">
        <f t="array" ref="G810">_xlfn.XLOOKUP(C810, $U$1:$U809, $W$1:$W809, E810, 0, -1)</f>
        <v>1549.5770225833428</v>
      </c>
      <c r="H810">
        <f>Schedule!F810</f>
        <v>-4.2253521126760597E-2</v>
      </c>
      <c r="I810" t="str">
        <f>IF(ISBLANK(Games!D810), "", Games!D810)</f>
        <v/>
      </c>
      <c r="J810" t="str">
        <f>IF(ISBLANK(Games!E810), "", Games!E810)</f>
        <v/>
      </c>
      <c r="K810" t="str">
        <f>IF(ISBLANK(Games!D810), "",VLOOKUP(I810, 'Pitchers Pre-Season'!$B$2:$X$790, 23, FALSE))</f>
        <v/>
      </c>
      <c r="L810" t="str">
        <f>IF(ISBLANK(Games!E810), "",VLOOKUP(J810, 'Pitchers Pre-Season'!$B$2:$X$790, 23, FALSE))</f>
        <v/>
      </c>
      <c r="M810">
        <f>IF(ISBLANK(Games!D810), Calc!F810, F810+K810)</f>
        <v>1426.513159308995</v>
      </c>
      <c r="N810">
        <f>IF(ISBLANK(Games!E810), Calc!G810, G810+L810)</f>
        <v>1549.5770225833428</v>
      </c>
      <c r="O810" s="1">
        <f t="shared" si="84"/>
        <v>0.30882294450807246</v>
      </c>
      <c r="P810" s="1">
        <f t="shared" si="85"/>
        <v>0.69117705549192754</v>
      </c>
      <c r="Q810" s="3" t="str">
        <f>Games!N810</f>
        <v/>
      </c>
      <c r="R810" s="1" t="str">
        <f t="shared" si="86"/>
        <v/>
      </c>
      <c r="S810" s="1" t="str">
        <f>IF(ISBLANK(Games!L810), "",IF(Q810=B810, C810, B810))</f>
        <v/>
      </c>
      <c r="T810" s="1" t="str">
        <f t="shared" si="87"/>
        <v>CHW</v>
      </c>
      <c r="U810" s="1" t="str">
        <f t="shared" si="88"/>
        <v>TOR</v>
      </c>
      <c r="V810" s="1">
        <f t="shared" si="89"/>
        <v>1426.513159308995</v>
      </c>
      <c r="W810" s="1">
        <f t="shared" si="90"/>
        <v>1549.5770225833428</v>
      </c>
    </row>
    <row r="811" spans="1:23" x14ac:dyDescent="0.45">
      <c r="A811" t="str">
        <f>Schedule!A811</f>
        <v>2024-05-27</v>
      </c>
      <c r="B811" t="str">
        <f>Schedule!B811</f>
        <v>COL</v>
      </c>
      <c r="C811" t="str">
        <f>Schedule!C811</f>
        <v>CLE</v>
      </c>
      <c r="D811">
        <f>Schedule!D811</f>
        <v>1418.47649220432</v>
      </c>
      <c r="E811">
        <f>Schedule!E811</f>
        <v>1503.8938502056101</v>
      </c>
      <c r="F811" cm="1">
        <f t="array" ref="F811">_xlfn.XLOOKUP(B811, $T$1:$T810, $V$1:$V810, D811, 0, -1)</f>
        <v>1423.0710497477428</v>
      </c>
      <c r="G811" cm="1">
        <f t="array" ref="G811">_xlfn.XLOOKUP(C811, $U$1:$U810, $W$1:$W810, E811, 0, -1)</f>
        <v>1521.3210808926906</v>
      </c>
      <c r="H811">
        <f>Schedule!F811</f>
        <v>0.22834645669291301</v>
      </c>
      <c r="I811" t="str">
        <f>IF(ISBLANK(Games!D811), "", Games!D811)</f>
        <v/>
      </c>
      <c r="J811" t="str">
        <f>IF(ISBLANK(Games!E811), "", Games!E811)</f>
        <v/>
      </c>
      <c r="K811" t="str">
        <f>IF(ISBLANK(Games!D811), "",VLOOKUP(I811, 'Pitchers Pre-Season'!$B$2:$X$790, 23, FALSE))</f>
        <v/>
      </c>
      <c r="L811" t="str">
        <f>IF(ISBLANK(Games!E811), "",VLOOKUP(J811, 'Pitchers Pre-Season'!$B$2:$X$790, 23, FALSE))</f>
        <v/>
      </c>
      <c r="M811">
        <f>IF(ISBLANK(Games!D811), Calc!F811, F811+K811)</f>
        <v>1423.0710497477428</v>
      </c>
      <c r="N811">
        <f>IF(ISBLANK(Games!E811), Calc!G811, G811+L811)</f>
        <v>1521.3210808926906</v>
      </c>
      <c r="O811" s="1">
        <f t="shared" si="84"/>
        <v>0.47643226911018</v>
      </c>
      <c r="P811" s="1">
        <f t="shared" si="85"/>
        <v>0.52356773088981989</v>
      </c>
      <c r="Q811" s="3" t="str">
        <f>Games!N811</f>
        <v/>
      </c>
      <c r="R811" s="1" t="str">
        <f t="shared" si="86"/>
        <v/>
      </c>
      <c r="S811" s="1" t="str">
        <f>IF(ISBLANK(Games!L811), "",IF(Q811=B811, C811, B811))</f>
        <v/>
      </c>
      <c r="T811" s="1" t="str">
        <f t="shared" si="87"/>
        <v>COL</v>
      </c>
      <c r="U811" s="1" t="str">
        <f t="shared" si="88"/>
        <v>CLE</v>
      </c>
      <c r="V811" s="1">
        <f t="shared" si="89"/>
        <v>1423.0710497477428</v>
      </c>
      <c r="W811" s="1">
        <f t="shared" si="90"/>
        <v>1521.3210808926906</v>
      </c>
    </row>
    <row r="812" spans="1:23" x14ac:dyDescent="0.45">
      <c r="A812" t="str">
        <f>Schedule!A812</f>
        <v>2024-05-27</v>
      </c>
      <c r="B812" t="str">
        <f>Schedule!B812</f>
        <v>NYM</v>
      </c>
      <c r="C812" t="str">
        <f>Schedule!C812</f>
        <v>LAD</v>
      </c>
      <c r="D812">
        <f>Schedule!D812</f>
        <v>1505.1761432511801</v>
      </c>
      <c r="E812">
        <f>Schedule!E812</f>
        <v>1588.6730971234199</v>
      </c>
      <c r="F812" cm="1">
        <f t="array" ref="F812">_xlfn.XLOOKUP(B812, $T$1:$T811, $V$1:$V811, D812, 0, -1)</f>
        <v>1483.2891783762693</v>
      </c>
      <c r="G812" cm="1">
        <f t="array" ref="G812">_xlfn.XLOOKUP(C812, $U$1:$U811, $W$1:$W811, E812, 0, -1)</f>
        <v>1587.2549754385982</v>
      </c>
      <c r="H812">
        <f>Schedule!F812</f>
        <v>0.102272727272727</v>
      </c>
      <c r="I812" t="str">
        <f>IF(ISBLANK(Games!D812), "", Games!D812)</f>
        <v/>
      </c>
      <c r="J812" t="str">
        <f>IF(ISBLANK(Games!E812), "", Games!E812)</f>
        <v/>
      </c>
      <c r="K812" t="str">
        <f>IF(ISBLANK(Games!D812), "",VLOOKUP(I812, 'Pitchers Pre-Season'!$B$2:$X$790, 23, FALSE))</f>
        <v/>
      </c>
      <c r="L812" t="str">
        <f>IF(ISBLANK(Games!E812), "",VLOOKUP(J812, 'Pitchers Pre-Season'!$B$2:$X$790, 23, FALSE))</f>
        <v/>
      </c>
      <c r="M812">
        <f>IF(ISBLANK(Games!D812), Calc!F812, F812+K812)</f>
        <v>1483.2891783762693</v>
      </c>
      <c r="N812">
        <f>IF(ISBLANK(Games!E812), Calc!G812, G812+L812)</f>
        <v>1587.2549754385982</v>
      </c>
      <c r="O812" s="1">
        <f t="shared" si="84"/>
        <v>0.40582897675312962</v>
      </c>
      <c r="P812" s="1">
        <f t="shared" si="85"/>
        <v>0.59417102324687032</v>
      </c>
      <c r="Q812" s="3" t="str">
        <f>Games!N812</f>
        <v/>
      </c>
      <c r="R812" s="1" t="str">
        <f t="shared" si="86"/>
        <v/>
      </c>
      <c r="S812" s="1" t="str">
        <f>IF(ISBLANK(Games!L812), "",IF(Q812=B812, C812, B812))</f>
        <v/>
      </c>
      <c r="T812" s="1" t="str">
        <f t="shared" si="87"/>
        <v>NYM</v>
      </c>
      <c r="U812" s="1" t="str">
        <f t="shared" si="88"/>
        <v>LAD</v>
      </c>
      <c r="V812" s="1">
        <f t="shared" si="89"/>
        <v>1483.2891783762693</v>
      </c>
      <c r="W812" s="1">
        <f t="shared" si="90"/>
        <v>1587.2549754385982</v>
      </c>
    </row>
    <row r="813" spans="1:23" x14ac:dyDescent="0.45">
      <c r="A813" t="str">
        <f>Schedule!A813</f>
        <v>2024-05-27</v>
      </c>
      <c r="B813" t="str">
        <f>Schedule!B813</f>
        <v>CIN</v>
      </c>
      <c r="C813" t="str">
        <f>Schedule!C813</f>
        <v>STL</v>
      </c>
      <c r="D813">
        <f>Schedule!D813</f>
        <v>1496.2510574284499</v>
      </c>
      <c r="E813">
        <f>Schedule!E813</f>
        <v>1506.4629567151301</v>
      </c>
      <c r="F813" cm="1">
        <f t="array" ref="F813">_xlfn.XLOOKUP(B813, $T$1:$T812, $V$1:$V812, D813, 0, -1)</f>
        <v>1493.1662146218293</v>
      </c>
      <c r="G813" cm="1">
        <f t="array" ref="G813">_xlfn.XLOOKUP(C813, $U$1:$U812, $W$1:$W812, E813, 0, -1)</f>
        <v>1507.9516916859375</v>
      </c>
      <c r="H813">
        <f>Schedule!F813</f>
        <v>-1.38888888888888E-2</v>
      </c>
      <c r="I813" t="str">
        <f>IF(ISBLANK(Games!D813), "", Games!D813)</f>
        <v/>
      </c>
      <c r="J813" t="str">
        <f>IF(ISBLANK(Games!E813), "", Games!E813)</f>
        <v/>
      </c>
      <c r="K813" t="str">
        <f>IF(ISBLANK(Games!D813), "",VLOOKUP(I813, 'Pitchers Pre-Season'!$B$2:$X$790, 23, FALSE))</f>
        <v/>
      </c>
      <c r="L813" t="str">
        <f>IF(ISBLANK(Games!E813), "",VLOOKUP(J813, 'Pitchers Pre-Season'!$B$2:$X$790, 23, FALSE))</f>
        <v/>
      </c>
      <c r="M813">
        <f>IF(ISBLANK(Games!D813), Calc!F813, F813+K813)</f>
        <v>1493.1662146218293</v>
      </c>
      <c r="N813">
        <f>IF(ISBLANK(Games!E813), Calc!G813, G813+L813)</f>
        <v>1507.9516916859375</v>
      </c>
      <c r="O813" s="1">
        <f t="shared" si="84"/>
        <v>0.47179037926613487</v>
      </c>
      <c r="P813" s="1">
        <f t="shared" si="85"/>
        <v>0.52820962073386513</v>
      </c>
      <c r="Q813" s="3" t="str">
        <f>Games!N813</f>
        <v/>
      </c>
      <c r="R813" s="1" t="str">
        <f t="shared" si="86"/>
        <v/>
      </c>
      <c r="S813" s="1" t="str">
        <f>IF(ISBLANK(Games!L813), "",IF(Q813=B813, C813, B813))</f>
        <v/>
      </c>
      <c r="T813" s="1" t="str">
        <f t="shared" si="87"/>
        <v>CIN</v>
      </c>
      <c r="U813" s="1" t="str">
        <f t="shared" si="88"/>
        <v>STL</v>
      </c>
      <c r="V813" s="1">
        <f t="shared" si="89"/>
        <v>1493.1662146218293</v>
      </c>
      <c r="W813" s="1">
        <f t="shared" si="90"/>
        <v>1507.9516916859375</v>
      </c>
    </row>
    <row r="814" spans="1:23" x14ac:dyDescent="0.45">
      <c r="A814" t="str">
        <f>Schedule!A814</f>
        <v>2024-05-27</v>
      </c>
      <c r="B814" t="str">
        <f>Schedule!B814</f>
        <v>ATL</v>
      </c>
      <c r="C814" t="str">
        <f>Schedule!C814</f>
        <v>WAS</v>
      </c>
      <c r="D814">
        <f>Schedule!D814</f>
        <v>1590.545270505</v>
      </c>
      <c r="E814">
        <f>Schedule!E814</f>
        <v>1422.7330514932301</v>
      </c>
      <c r="F814" cm="1">
        <f t="array" ref="F814">_xlfn.XLOOKUP(B814, $T$1:$T813, $V$1:$V813, D814, 0, -1)</f>
        <v>1593.2508682491175</v>
      </c>
      <c r="G814" cm="1">
        <f t="array" ref="G814">_xlfn.XLOOKUP(C814, $U$1:$U813, $W$1:$W813, E814, 0, -1)</f>
        <v>1420.7057667976087</v>
      </c>
      <c r="H814">
        <f>Schedule!F814</f>
        <v>4.3902439024390297E-2</v>
      </c>
      <c r="I814" t="str">
        <f>IF(ISBLANK(Games!D814), "", Games!D814)</f>
        <v/>
      </c>
      <c r="J814" t="str">
        <f>IF(ISBLANK(Games!E814), "", Games!E814)</f>
        <v/>
      </c>
      <c r="K814" t="str">
        <f>IF(ISBLANK(Games!D814), "",VLOOKUP(I814, 'Pitchers Pre-Season'!$B$2:$X$790, 23, FALSE))</f>
        <v/>
      </c>
      <c r="L814" t="str">
        <f>IF(ISBLANK(Games!E814), "",VLOOKUP(J814, 'Pitchers Pre-Season'!$B$2:$X$790, 23, FALSE))</f>
        <v/>
      </c>
      <c r="M814">
        <f>IF(ISBLANK(Games!D814), Calc!F814, F814+K814)</f>
        <v>1593.2508682491175</v>
      </c>
      <c r="N814">
        <f>IF(ISBLANK(Games!E814), Calc!G814, G814+L814)</f>
        <v>1420.7057667976087</v>
      </c>
      <c r="O814" s="1">
        <f t="shared" si="84"/>
        <v>0.75168049033401807</v>
      </c>
      <c r="P814" s="1">
        <f t="shared" si="85"/>
        <v>0.24831950966598193</v>
      </c>
      <c r="Q814" s="3" t="str">
        <f>Games!N814</f>
        <v/>
      </c>
      <c r="R814" s="1" t="str">
        <f t="shared" si="86"/>
        <v/>
      </c>
      <c r="S814" s="1" t="str">
        <f>IF(ISBLANK(Games!L814), "",IF(Q814=B814, C814, B814))</f>
        <v/>
      </c>
      <c r="T814" s="1" t="str">
        <f t="shared" si="87"/>
        <v>ATL</v>
      </c>
      <c r="U814" s="1" t="str">
        <f t="shared" si="88"/>
        <v>WAS</v>
      </c>
      <c r="V814" s="1">
        <f t="shared" si="89"/>
        <v>1593.2508682491175</v>
      </c>
      <c r="W814" s="1">
        <f t="shared" si="90"/>
        <v>1420.7057667976087</v>
      </c>
    </row>
    <row r="815" spans="1:23" x14ac:dyDescent="0.45">
      <c r="A815" t="str">
        <f>Schedule!A815</f>
        <v>2024-05-27</v>
      </c>
      <c r="B815" t="str">
        <f>Schedule!B815</f>
        <v>MIL</v>
      </c>
      <c r="C815" t="str">
        <f>Schedule!C815</f>
        <v>CHC</v>
      </c>
      <c r="D815">
        <f>Schedule!D815</f>
        <v>1511.74507850229</v>
      </c>
      <c r="E815">
        <f>Schedule!E815</f>
        <v>1514.0316812078199</v>
      </c>
      <c r="F815" cm="1">
        <f t="array" ref="F815">_xlfn.XLOOKUP(B815, $T$1:$T814, $V$1:$V814, D815, 0, -1)</f>
        <v>1516.6563185214643</v>
      </c>
      <c r="G815" cm="1">
        <f t="array" ref="G815">_xlfn.XLOOKUP(C815, $U$1:$U814, $W$1:$W814, E815, 0, -1)</f>
        <v>1510.9500841970262</v>
      </c>
      <c r="H815">
        <f>Schedule!F815</f>
        <v>6.7415730337078705E-2</v>
      </c>
      <c r="I815" t="str">
        <f>IF(ISBLANK(Games!D815), "", Games!D815)</f>
        <v/>
      </c>
      <c r="J815" t="str">
        <f>IF(ISBLANK(Games!E815), "", Games!E815)</f>
        <v/>
      </c>
      <c r="K815" t="str">
        <f>IF(ISBLANK(Games!D815), "",VLOOKUP(I815, 'Pitchers Pre-Season'!$B$2:$X$790, 23, FALSE))</f>
        <v/>
      </c>
      <c r="L815" t="str">
        <f>IF(ISBLANK(Games!E815), "",VLOOKUP(J815, 'Pitchers Pre-Season'!$B$2:$X$790, 23, FALSE))</f>
        <v/>
      </c>
      <c r="M815">
        <f>IF(ISBLANK(Games!D815), Calc!F815, F815+K815)</f>
        <v>1516.6563185214643</v>
      </c>
      <c r="N815">
        <f>IF(ISBLANK(Games!E815), Calc!G815, G815+L815)</f>
        <v>1510.9500841970262</v>
      </c>
      <c r="O815" s="1">
        <f t="shared" si="84"/>
        <v>0.54191905818501329</v>
      </c>
      <c r="P815" s="1">
        <f t="shared" si="85"/>
        <v>0.45808094181498671</v>
      </c>
      <c r="Q815" s="3" t="str">
        <f>Games!N815</f>
        <v/>
      </c>
      <c r="R815" s="1" t="str">
        <f t="shared" si="86"/>
        <v/>
      </c>
      <c r="S815" s="1" t="str">
        <f>IF(ISBLANK(Games!L815), "",IF(Q815=B815, C815, B815))</f>
        <v/>
      </c>
      <c r="T815" s="1" t="str">
        <f t="shared" si="87"/>
        <v>MIL</v>
      </c>
      <c r="U815" s="1" t="str">
        <f t="shared" si="88"/>
        <v>CHC</v>
      </c>
      <c r="V815" s="1">
        <f t="shared" si="89"/>
        <v>1516.6563185214643</v>
      </c>
      <c r="W815" s="1">
        <f t="shared" si="90"/>
        <v>1510.9500841970262</v>
      </c>
    </row>
    <row r="816" spans="1:23" x14ac:dyDescent="0.45">
      <c r="A816" t="str">
        <f>Schedule!A816</f>
        <v>2024-05-27</v>
      </c>
      <c r="B816" t="str">
        <f>Schedule!B816</f>
        <v>SFG</v>
      </c>
      <c r="C816" t="str">
        <f>Schedule!C816</f>
        <v>PHI</v>
      </c>
      <c r="D816">
        <f>Schedule!D816</f>
        <v>1501.1235706124401</v>
      </c>
      <c r="E816">
        <f>Schedule!E816</f>
        <v>1537.03223861109</v>
      </c>
      <c r="F816" cm="1">
        <f t="array" ref="F816">_xlfn.XLOOKUP(B816, $T$1:$T815, $V$1:$V815, D816, 0, -1)</f>
        <v>1506.8907435815931</v>
      </c>
      <c r="G816" cm="1">
        <f t="array" ref="G816">_xlfn.XLOOKUP(C816, $U$1:$U815, $W$1:$W815, E816, 0, -1)</f>
        <v>1539.4111659163295</v>
      </c>
      <c r="H816">
        <f>Schedule!F816</f>
        <v>0.1125</v>
      </c>
      <c r="I816" t="str">
        <f>IF(ISBLANK(Games!D816), "", Games!D816)</f>
        <v/>
      </c>
      <c r="J816" t="str">
        <f>IF(ISBLANK(Games!E816), "", Games!E816)</f>
        <v/>
      </c>
      <c r="K816" t="str">
        <f>IF(ISBLANK(Games!D816), "",VLOOKUP(I816, 'Pitchers Pre-Season'!$B$2:$X$790, 23, FALSE))</f>
        <v/>
      </c>
      <c r="L816" t="str">
        <f>IF(ISBLANK(Games!E816), "",VLOOKUP(J816, 'Pitchers Pre-Season'!$B$2:$X$790, 23, FALSE))</f>
        <v/>
      </c>
      <c r="M816">
        <f>IF(ISBLANK(Games!D816), Calc!F816, F816+K816)</f>
        <v>1506.8907435815931</v>
      </c>
      <c r="N816">
        <f>IF(ISBLANK(Games!E816), Calc!G816, G816+L816)</f>
        <v>1539.4111659163295</v>
      </c>
      <c r="O816" s="1">
        <f t="shared" si="84"/>
        <v>0.50958554957705682</v>
      </c>
      <c r="P816" s="1">
        <f t="shared" si="85"/>
        <v>0.49041445042294318</v>
      </c>
      <c r="Q816" s="3" t="str">
        <f>Games!N816</f>
        <v/>
      </c>
      <c r="R816" s="1" t="str">
        <f t="shared" si="86"/>
        <v/>
      </c>
      <c r="S816" s="1" t="str">
        <f>IF(ISBLANK(Games!L816), "",IF(Q816=B816, C816, B816))</f>
        <v/>
      </c>
      <c r="T816" s="1" t="str">
        <f t="shared" si="87"/>
        <v>SFG</v>
      </c>
      <c r="U816" s="1" t="str">
        <f t="shared" si="88"/>
        <v>PHI</v>
      </c>
      <c r="V816" s="1">
        <f t="shared" si="89"/>
        <v>1506.8907435815931</v>
      </c>
      <c r="W816" s="1">
        <f t="shared" si="90"/>
        <v>1539.4111659163295</v>
      </c>
    </row>
    <row r="817" spans="1:23" x14ac:dyDescent="0.45">
      <c r="A817" t="str">
        <f>Schedule!A817</f>
        <v>2024-05-27</v>
      </c>
      <c r="B817" t="str">
        <f>Schedule!B817</f>
        <v>SDP</v>
      </c>
      <c r="C817" t="str">
        <f>Schedule!C817</f>
        <v>MIA</v>
      </c>
      <c r="D817">
        <f>Schedule!D817</f>
        <v>1513.7838452168801</v>
      </c>
      <c r="E817">
        <f>Schedule!E817</f>
        <v>1488.4482383178499</v>
      </c>
      <c r="F817" cm="1">
        <f t="array" ref="F817">_xlfn.XLOOKUP(B817, $T$1:$T816, $V$1:$V816, D817, 0, -1)</f>
        <v>1502.9671207118124</v>
      </c>
      <c r="G817" cm="1">
        <f t="array" ref="G817">_xlfn.XLOOKUP(C817, $U$1:$U816, $W$1:$W816, E817, 0, -1)</f>
        <v>1484.370768699393</v>
      </c>
      <c r="H817">
        <f>Schedule!F817</f>
        <v>2.9239766081871298E-2</v>
      </c>
      <c r="I817" t="str">
        <f>IF(ISBLANK(Games!D817), "", Games!D817)</f>
        <v/>
      </c>
      <c r="J817" t="str">
        <f>IF(ISBLANK(Games!E817), "", Games!E817)</f>
        <v/>
      </c>
      <c r="K817" t="str">
        <f>IF(ISBLANK(Games!D817), "",VLOOKUP(I817, 'Pitchers Pre-Season'!$B$2:$X$790, 23, FALSE))</f>
        <v/>
      </c>
      <c r="L817" t="str">
        <f>IF(ISBLANK(Games!E817), "",VLOOKUP(J817, 'Pitchers Pre-Season'!$B$2:$X$790, 23, FALSE))</f>
        <v/>
      </c>
      <c r="M817">
        <f>IF(ISBLANK(Games!D817), Calc!F817, F817+K817)</f>
        <v>1502.9671207118124</v>
      </c>
      <c r="N817">
        <f>IF(ISBLANK(Games!E817), Calc!G817, G817+L817)</f>
        <v>1484.370768699393</v>
      </c>
      <c r="O817" s="1">
        <f t="shared" si="84"/>
        <v>0.54135665716773373</v>
      </c>
      <c r="P817" s="1">
        <f t="shared" si="85"/>
        <v>0.45864334283226632</v>
      </c>
      <c r="Q817" s="3" t="str">
        <f>Games!N817</f>
        <v/>
      </c>
      <c r="R817" s="1" t="str">
        <f t="shared" si="86"/>
        <v/>
      </c>
      <c r="S817" s="1" t="str">
        <f>IF(ISBLANK(Games!L817), "",IF(Q817=B817, C817, B817))</f>
        <v/>
      </c>
      <c r="T817" s="1" t="str">
        <f t="shared" si="87"/>
        <v>SDP</v>
      </c>
      <c r="U817" s="1" t="str">
        <f t="shared" si="88"/>
        <v>MIA</v>
      </c>
      <c r="V817" s="1">
        <f t="shared" si="89"/>
        <v>1502.9671207118124</v>
      </c>
      <c r="W817" s="1">
        <f t="shared" si="90"/>
        <v>1484.370768699393</v>
      </c>
    </row>
    <row r="818" spans="1:23" x14ac:dyDescent="0.45">
      <c r="A818" t="str">
        <f>Schedule!A818</f>
        <v>2024-05-27</v>
      </c>
      <c r="B818" t="str">
        <f>Schedule!B818</f>
        <v>SEA</v>
      </c>
      <c r="C818" t="str">
        <f>Schedule!C818</f>
        <v>HOU</v>
      </c>
      <c r="D818">
        <f>Schedule!D818</f>
        <v>1526.2027098211199</v>
      </c>
      <c r="E818">
        <f>Schedule!E818</f>
        <v>1559.22207084247</v>
      </c>
      <c r="F818" cm="1">
        <f t="array" ref="F818">_xlfn.XLOOKUP(B818, $T$1:$T817, $V$1:$V817, D818, 0, -1)</f>
        <v>1518.2292368487947</v>
      </c>
      <c r="G818" cm="1">
        <f t="array" ref="G818">_xlfn.XLOOKUP(C818, $U$1:$U817, $W$1:$W817, E818, 0, -1)</f>
        <v>1554.1885466658973</v>
      </c>
      <c r="H818">
        <f>Schedule!F818</f>
        <v>2.2471910112359699E-2</v>
      </c>
      <c r="I818" t="str">
        <f>IF(ISBLANK(Games!D818), "", Games!D818)</f>
        <v/>
      </c>
      <c r="J818" t="str">
        <f>IF(ISBLANK(Games!E818), "", Games!E818)</f>
        <v/>
      </c>
      <c r="K818" t="str">
        <f>IF(ISBLANK(Games!D818), "",VLOOKUP(I818, 'Pitchers Pre-Season'!$B$2:$X$790, 23, FALSE))</f>
        <v/>
      </c>
      <c r="L818" t="str">
        <f>IF(ISBLANK(Games!E818), "",VLOOKUP(J818, 'Pitchers Pre-Season'!$B$2:$X$790, 23, FALSE))</f>
        <v/>
      </c>
      <c r="M818">
        <f>IF(ISBLANK(Games!D818), Calc!F818, F818+K818)</f>
        <v>1518.2292368487947</v>
      </c>
      <c r="N818">
        <f>IF(ISBLANK(Games!E818), Calc!G818, G818+L818)</f>
        <v>1554.1885466658973</v>
      </c>
      <c r="O818" s="1">
        <f t="shared" si="84"/>
        <v>0.45967034210103391</v>
      </c>
      <c r="P818" s="1">
        <f t="shared" si="85"/>
        <v>0.54032965789896614</v>
      </c>
      <c r="Q818" s="3" t="str">
        <f>Games!N818</f>
        <v/>
      </c>
      <c r="R818" s="1" t="str">
        <f t="shared" si="86"/>
        <v/>
      </c>
      <c r="S818" s="1" t="str">
        <f>IF(ISBLANK(Games!L818), "",IF(Q818=B818, C818, B818))</f>
        <v/>
      </c>
      <c r="T818" s="1" t="str">
        <f t="shared" si="87"/>
        <v>SEA</v>
      </c>
      <c r="U818" s="1" t="str">
        <f t="shared" si="88"/>
        <v>HOU</v>
      </c>
      <c r="V818" s="1">
        <f t="shared" si="89"/>
        <v>1518.2292368487947</v>
      </c>
      <c r="W818" s="1">
        <f t="shared" si="90"/>
        <v>1554.1885466658973</v>
      </c>
    </row>
    <row r="819" spans="1:23" x14ac:dyDescent="0.45">
      <c r="A819" t="str">
        <f>Schedule!A819</f>
        <v>2024-05-28</v>
      </c>
      <c r="B819" t="str">
        <f>Schedule!B819</f>
        <v>BAL</v>
      </c>
      <c r="C819" t="str">
        <f>Schedule!C819</f>
        <v>BOS</v>
      </c>
      <c r="D819">
        <f>Schedule!D819</f>
        <v>1535.1075395159701</v>
      </c>
      <c r="E819">
        <f>Schedule!E819</f>
        <v>1500.26839934439</v>
      </c>
      <c r="F819" cm="1">
        <f t="array" ref="F819">_xlfn.XLOOKUP(B819, $T$1:$T818, $V$1:$V818, D819, 0, -1)</f>
        <v>1527.1786991040578</v>
      </c>
      <c r="G819" cm="1">
        <f t="array" ref="G819">_xlfn.XLOOKUP(C819, $U$1:$U818, $W$1:$W818, E819, 0, -1)</f>
        <v>1518.233689676287</v>
      </c>
      <c r="H819">
        <f>Schedule!F819</f>
        <v>2.1739130434782698E-2</v>
      </c>
      <c r="I819" t="str">
        <f>IF(ISBLANK(Games!D819), "", Games!D819)</f>
        <v/>
      </c>
      <c r="J819" t="str">
        <f>IF(ISBLANK(Games!E819), "", Games!E819)</f>
        <v/>
      </c>
      <c r="K819" t="str">
        <f>IF(ISBLANK(Games!D819), "",VLOOKUP(I819, 'Pitchers Pre-Season'!$B$2:$X$790, 23, FALSE))</f>
        <v/>
      </c>
      <c r="L819" t="str">
        <f>IF(ISBLANK(Games!E819), "",VLOOKUP(J819, 'Pitchers Pre-Season'!$B$2:$X$790, 23, FALSE))</f>
        <v/>
      </c>
      <c r="M819">
        <f>IF(ISBLANK(Games!D819), Calc!F819, F819+K819)</f>
        <v>1527.1786991040578</v>
      </c>
      <c r="N819">
        <f>IF(ISBLANK(Games!E819), Calc!G819, G819+L819)</f>
        <v>1518.233689676287</v>
      </c>
      <c r="O819" s="1">
        <f t="shared" si="84"/>
        <v>0.5237396250712355</v>
      </c>
      <c r="P819" s="1">
        <f t="shared" si="85"/>
        <v>0.47626037492876439</v>
      </c>
      <c r="Q819" s="3" t="str">
        <f>Games!N819</f>
        <v/>
      </c>
      <c r="R819" s="1" t="str">
        <f t="shared" si="86"/>
        <v/>
      </c>
      <c r="S819" s="1" t="str">
        <f>IF(ISBLANK(Games!L819), "",IF(Q819=B819, C819, B819))</f>
        <v/>
      </c>
      <c r="T819" s="1" t="str">
        <f t="shared" si="87"/>
        <v>BAL</v>
      </c>
      <c r="U819" s="1" t="str">
        <f t="shared" si="88"/>
        <v>BOS</v>
      </c>
      <c r="V819" s="1">
        <f t="shared" si="89"/>
        <v>1527.1786991040578</v>
      </c>
      <c r="W819" s="1">
        <f t="shared" si="90"/>
        <v>1518.233689676287</v>
      </c>
    </row>
    <row r="820" spans="1:23" x14ac:dyDescent="0.45">
      <c r="A820" t="str">
        <f>Schedule!A820</f>
        <v>2024-05-28</v>
      </c>
      <c r="B820" t="str">
        <f>Schedule!B820</f>
        <v>DET</v>
      </c>
      <c r="C820" t="str">
        <f>Schedule!C820</f>
        <v>PIT</v>
      </c>
      <c r="D820">
        <f>Schedule!D820</f>
        <v>1477.56939209144</v>
      </c>
      <c r="E820">
        <f>Schedule!E820</f>
        <v>1468.3919248330999</v>
      </c>
      <c r="F820" cm="1">
        <f t="array" ref="F820">_xlfn.XLOOKUP(B820, $T$1:$T819, $V$1:$V819, D820, 0, -1)</f>
        <v>1481.7589766686021</v>
      </c>
      <c r="G820" cm="1">
        <f t="array" ref="G820">_xlfn.XLOOKUP(C820, $U$1:$U819, $W$1:$W819, E820, 0, -1)</f>
        <v>1490.342604018655</v>
      </c>
      <c r="H820">
        <f>Schedule!F820</f>
        <v>7.6687116564418296E-3</v>
      </c>
      <c r="I820" t="str">
        <f>IF(ISBLANK(Games!D820), "", Games!D820)</f>
        <v/>
      </c>
      <c r="J820" t="str">
        <f>IF(ISBLANK(Games!E820), "", Games!E820)</f>
        <v/>
      </c>
      <c r="K820" t="str">
        <f>IF(ISBLANK(Games!D820), "",VLOOKUP(I820, 'Pitchers Pre-Season'!$B$2:$X$790, 23, FALSE))</f>
        <v/>
      </c>
      <c r="L820" t="str">
        <f>IF(ISBLANK(Games!E820), "",VLOOKUP(J820, 'Pitchers Pre-Season'!$B$2:$X$790, 23, FALSE))</f>
        <v/>
      </c>
      <c r="M820">
        <f>IF(ISBLANK(Games!D820), Calc!F820, F820+K820)</f>
        <v>1481.7589766686021</v>
      </c>
      <c r="N820">
        <f>IF(ISBLANK(Games!E820), Calc!G820, G820+L820)</f>
        <v>1490.342604018655</v>
      </c>
      <c r="O820" s="1">
        <f t="shared" si="84"/>
        <v>0.49148403574302185</v>
      </c>
      <c r="P820" s="1">
        <f t="shared" si="85"/>
        <v>0.5085159642569782</v>
      </c>
      <c r="Q820" s="3" t="str">
        <f>Games!N820</f>
        <v/>
      </c>
      <c r="R820" s="1" t="str">
        <f t="shared" si="86"/>
        <v/>
      </c>
      <c r="S820" s="1" t="str">
        <f>IF(ISBLANK(Games!L820), "",IF(Q820=B820, C820, B820))</f>
        <v/>
      </c>
      <c r="T820" s="1" t="str">
        <f t="shared" si="87"/>
        <v>DET</v>
      </c>
      <c r="U820" s="1" t="str">
        <f t="shared" si="88"/>
        <v>PIT</v>
      </c>
      <c r="V820" s="1">
        <f t="shared" si="89"/>
        <v>1481.7589766686021</v>
      </c>
      <c r="W820" s="1">
        <f t="shared" si="90"/>
        <v>1490.342604018655</v>
      </c>
    </row>
    <row r="821" spans="1:23" x14ac:dyDescent="0.45">
      <c r="A821" t="str">
        <f>Schedule!A821</f>
        <v>2024-05-28</v>
      </c>
      <c r="B821" t="str">
        <f>Schedule!B821</f>
        <v>CIN</v>
      </c>
      <c r="C821" t="str">
        <f>Schedule!C821</f>
        <v>STL</v>
      </c>
      <c r="D821">
        <f>Schedule!D821</f>
        <v>1496.2510574284499</v>
      </c>
      <c r="E821">
        <f>Schedule!E821</f>
        <v>1506.4629567151301</v>
      </c>
      <c r="F821" cm="1">
        <f t="array" ref="F821">_xlfn.XLOOKUP(B821, $T$1:$T820, $V$1:$V820, D821, 0, -1)</f>
        <v>1493.1662146218293</v>
      </c>
      <c r="G821" cm="1">
        <f t="array" ref="G821">_xlfn.XLOOKUP(C821, $U$1:$U820, $W$1:$W820, E821, 0, -1)</f>
        <v>1507.9516916859375</v>
      </c>
      <c r="H821">
        <f>Schedule!F821</f>
        <v>-1.38888888888888E-2</v>
      </c>
      <c r="I821" t="str">
        <f>IF(ISBLANK(Games!D821), "", Games!D821)</f>
        <v/>
      </c>
      <c r="J821" t="str">
        <f>IF(ISBLANK(Games!E821), "", Games!E821)</f>
        <v/>
      </c>
      <c r="K821" t="str">
        <f>IF(ISBLANK(Games!D821), "",VLOOKUP(I821, 'Pitchers Pre-Season'!$B$2:$X$790, 23, FALSE))</f>
        <v/>
      </c>
      <c r="L821" t="str">
        <f>IF(ISBLANK(Games!E821), "",VLOOKUP(J821, 'Pitchers Pre-Season'!$B$2:$X$790, 23, FALSE))</f>
        <v/>
      </c>
      <c r="M821">
        <f>IF(ISBLANK(Games!D821), Calc!F821, F821+K821)</f>
        <v>1493.1662146218293</v>
      </c>
      <c r="N821">
        <f>IF(ISBLANK(Games!E821), Calc!G821, G821+L821)</f>
        <v>1507.9516916859375</v>
      </c>
      <c r="O821" s="1">
        <f t="shared" si="84"/>
        <v>0.47179037926613487</v>
      </c>
      <c r="P821" s="1">
        <f t="shared" si="85"/>
        <v>0.52820962073386513</v>
      </c>
      <c r="Q821" s="3" t="str">
        <f>Games!N821</f>
        <v/>
      </c>
      <c r="R821" s="1" t="str">
        <f t="shared" si="86"/>
        <v/>
      </c>
      <c r="S821" s="1" t="str">
        <f>IF(ISBLANK(Games!L821), "",IF(Q821=B821, C821, B821))</f>
        <v/>
      </c>
      <c r="T821" s="1" t="str">
        <f t="shared" si="87"/>
        <v>CIN</v>
      </c>
      <c r="U821" s="1" t="str">
        <f t="shared" si="88"/>
        <v>STL</v>
      </c>
      <c r="V821" s="1">
        <f t="shared" si="89"/>
        <v>1493.1662146218293</v>
      </c>
      <c r="W821" s="1">
        <f t="shared" si="90"/>
        <v>1507.9516916859375</v>
      </c>
    </row>
    <row r="822" spans="1:23" x14ac:dyDescent="0.45">
      <c r="A822" t="str">
        <f>Schedule!A822</f>
        <v>2024-05-28</v>
      </c>
      <c r="B822" t="str">
        <f>Schedule!B822</f>
        <v>TBR</v>
      </c>
      <c r="C822" t="str">
        <f>Schedule!C822</f>
        <v>OAK</v>
      </c>
      <c r="D822">
        <f>Schedule!D822</f>
        <v>1537.2568075547799</v>
      </c>
      <c r="E822">
        <f>Schedule!E822</f>
        <v>1427.1354796158</v>
      </c>
      <c r="F822" cm="1">
        <f t="array" ref="F822">_xlfn.XLOOKUP(B822, $T$1:$T821, $V$1:$V821, D822, 0, -1)</f>
        <v>1528.0229512954211</v>
      </c>
      <c r="G822" cm="1">
        <f t="array" ref="G822">_xlfn.XLOOKUP(C822, $U$1:$U821, $W$1:$W821, E822, 0, -1)</f>
        <v>1422.9458950386379</v>
      </c>
      <c r="H822">
        <f>Schedule!F822</f>
        <v>0.124324324324324</v>
      </c>
      <c r="I822" t="str">
        <f>IF(ISBLANK(Games!D822), "", Games!D822)</f>
        <v/>
      </c>
      <c r="J822" t="str">
        <f>IF(ISBLANK(Games!E822), "", Games!E822)</f>
        <v/>
      </c>
      <c r="K822" t="str">
        <f>IF(ISBLANK(Games!D822), "",VLOOKUP(I822, 'Pitchers Pre-Season'!$B$2:$X$790, 23, FALSE))</f>
        <v/>
      </c>
      <c r="L822" t="str">
        <f>IF(ISBLANK(Games!E822), "",VLOOKUP(J822, 'Pitchers Pre-Season'!$B$2:$X$790, 23, FALSE))</f>
        <v/>
      </c>
      <c r="M822">
        <f>IF(ISBLANK(Games!D822), Calc!F822, F822+K822)</f>
        <v>1528.0229512954211</v>
      </c>
      <c r="N822">
        <f>IF(ISBLANK(Games!E822), Calc!G822, G822+L822)</f>
        <v>1422.9458950386379</v>
      </c>
      <c r="O822" s="1">
        <f t="shared" si="84"/>
        <v>0.70893234876219335</v>
      </c>
      <c r="P822" s="1">
        <f t="shared" si="85"/>
        <v>0.29106765123780665</v>
      </c>
      <c r="Q822" s="3" t="str">
        <f>Games!N822</f>
        <v/>
      </c>
      <c r="R822" s="1" t="str">
        <f t="shared" si="86"/>
        <v/>
      </c>
      <c r="S822" s="1" t="str">
        <f>IF(ISBLANK(Games!L822), "",IF(Q822=B822, C822, B822))</f>
        <v/>
      </c>
      <c r="T822" s="1" t="str">
        <f t="shared" si="87"/>
        <v>TBR</v>
      </c>
      <c r="U822" s="1" t="str">
        <f t="shared" si="88"/>
        <v>OAK</v>
      </c>
      <c r="V822" s="1">
        <f t="shared" si="89"/>
        <v>1528.0229512954211</v>
      </c>
      <c r="W822" s="1">
        <f t="shared" si="90"/>
        <v>1422.9458950386379</v>
      </c>
    </row>
    <row r="823" spans="1:23" x14ac:dyDescent="0.45">
      <c r="A823" t="str">
        <f>Schedule!A823</f>
        <v>2024-05-28</v>
      </c>
      <c r="B823" t="str">
        <f>Schedule!B823</f>
        <v>NYM</v>
      </c>
      <c r="C823" t="str">
        <f>Schedule!C823</f>
        <v>LAD</v>
      </c>
      <c r="D823">
        <f>Schedule!D823</f>
        <v>1505.1761432511801</v>
      </c>
      <c r="E823">
        <f>Schedule!E823</f>
        <v>1588.6730971234199</v>
      </c>
      <c r="F823" cm="1">
        <f t="array" ref="F823">_xlfn.XLOOKUP(B823, $T$1:$T822, $V$1:$V822, D823, 0, -1)</f>
        <v>1483.2891783762693</v>
      </c>
      <c r="G823" cm="1">
        <f t="array" ref="G823">_xlfn.XLOOKUP(C823, $U$1:$U822, $W$1:$W822, E823, 0, -1)</f>
        <v>1587.2549754385982</v>
      </c>
      <c r="H823">
        <f>Schedule!F823</f>
        <v>0.102272727272727</v>
      </c>
      <c r="I823" t="str">
        <f>IF(ISBLANK(Games!D823), "", Games!D823)</f>
        <v/>
      </c>
      <c r="J823" t="str">
        <f>IF(ISBLANK(Games!E823), "", Games!E823)</f>
        <v/>
      </c>
      <c r="K823" t="str">
        <f>IF(ISBLANK(Games!D823), "",VLOOKUP(I823, 'Pitchers Pre-Season'!$B$2:$X$790, 23, FALSE))</f>
        <v/>
      </c>
      <c r="L823" t="str">
        <f>IF(ISBLANK(Games!E823), "",VLOOKUP(J823, 'Pitchers Pre-Season'!$B$2:$X$790, 23, FALSE))</f>
        <v/>
      </c>
      <c r="M823">
        <f>IF(ISBLANK(Games!D823), Calc!F823, F823+K823)</f>
        <v>1483.2891783762693</v>
      </c>
      <c r="N823">
        <f>IF(ISBLANK(Games!E823), Calc!G823, G823+L823)</f>
        <v>1587.2549754385982</v>
      </c>
      <c r="O823" s="1">
        <f t="shared" si="84"/>
        <v>0.40582897675312962</v>
      </c>
      <c r="P823" s="1">
        <f t="shared" si="85"/>
        <v>0.59417102324687032</v>
      </c>
      <c r="Q823" s="3" t="str">
        <f>Games!N823</f>
        <v/>
      </c>
      <c r="R823" s="1" t="str">
        <f t="shared" si="86"/>
        <v/>
      </c>
      <c r="S823" s="1" t="str">
        <f>IF(ISBLANK(Games!L823), "",IF(Q823=B823, C823, B823))</f>
        <v/>
      </c>
      <c r="T823" s="1" t="str">
        <f t="shared" si="87"/>
        <v>NYM</v>
      </c>
      <c r="U823" s="1" t="str">
        <f t="shared" si="88"/>
        <v>LAD</v>
      </c>
      <c r="V823" s="1">
        <f t="shared" si="89"/>
        <v>1483.2891783762693</v>
      </c>
      <c r="W823" s="1">
        <f t="shared" si="90"/>
        <v>1587.2549754385982</v>
      </c>
    </row>
    <row r="824" spans="1:23" x14ac:dyDescent="0.45">
      <c r="A824" t="str">
        <f>Schedule!A824</f>
        <v>2024-05-28</v>
      </c>
      <c r="B824" t="str">
        <f>Schedule!B824</f>
        <v>ATL</v>
      </c>
      <c r="C824" t="str">
        <f>Schedule!C824</f>
        <v>WAS</v>
      </c>
      <c r="D824">
        <f>Schedule!D824</f>
        <v>1590.545270505</v>
      </c>
      <c r="E824">
        <f>Schedule!E824</f>
        <v>1422.7330514932301</v>
      </c>
      <c r="F824" cm="1">
        <f t="array" ref="F824">_xlfn.XLOOKUP(B824, $T$1:$T823, $V$1:$V823, D824, 0, -1)</f>
        <v>1593.2508682491175</v>
      </c>
      <c r="G824" cm="1">
        <f t="array" ref="G824">_xlfn.XLOOKUP(C824, $U$1:$U823, $W$1:$W823, E824, 0, -1)</f>
        <v>1420.7057667976087</v>
      </c>
      <c r="H824">
        <f>Schedule!F824</f>
        <v>4.3902439024390297E-2</v>
      </c>
      <c r="I824" t="str">
        <f>IF(ISBLANK(Games!D824), "", Games!D824)</f>
        <v/>
      </c>
      <c r="J824" t="str">
        <f>IF(ISBLANK(Games!E824), "", Games!E824)</f>
        <v/>
      </c>
      <c r="K824" t="str">
        <f>IF(ISBLANK(Games!D824), "",VLOOKUP(I824, 'Pitchers Pre-Season'!$B$2:$X$790, 23, FALSE))</f>
        <v/>
      </c>
      <c r="L824" t="str">
        <f>IF(ISBLANK(Games!E824), "",VLOOKUP(J824, 'Pitchers Pre-Season'!$B$2:$X$790, 23, FALSE))</f>
        <v/>
      </c>
      <c r="M824">
        <f>IF(ISBLANK(Games!D824), Calc!F824, F824+K824)</f>
        <v>1593.2508682491175</v>
      </c>
      <c r="N824">
        <f>IF(ISBLANK(Games!E824), Calc!G824, G824+L824)</f>
        <v>1420.7057667976087</v>
      </c>
      <c r="O824" s="1">
        <f t="shared" si="84"/>
        <v>0.75168049033401807</v>
      </c>
      <c r="P824" s="1">
        <f t="shared" si="85"/>
        <v>0.24831950966598193</v>
      </c>
      <c r="Q824" s="3" t="str">
        <f>Games!N824</f>
        <v/>
      </c>
      <c r="R824" s="1" t="str">
        <f t="shared" si="86"/>
        <v/>
      </c>
      <c r="S824" s="1" t="str">
        <f>IF(ISBLANK(Games!L824), "",IF(Q824=B824, C824, B824))</f>
        <v/>
      </c>
      <c r="T824" s="1" t="str">
        <f t="shared" si="87"/>
        <v>ATL</v>
      </c>
      <c r="U824" s="1" t="str">
        <f t="shared" si="88"/>
        <v>WAS</v>
      </c>
      <c r="V824" s="1">
        <f t="shared" si="89"/>
        <v>1593.2508682491175</v>
      </c>
      <c r="W824" s="1">
        <f t="shared" si="90"/>
        <v>1420.7057667976087</v>
      </c>
    </row>
    <row r="825" spans="1:23" x14ac:dyDescent="0.45">
      <c r="A825" t="str">
        <f>Schedule!A825</f>
        <v>2024-05-28</v>
      </c>
      <c r="B825" t="str">
        <f>Schedule!B825</f>
        <v>MIN</v>
      </c>
      <c r="C825" t="str">
        <f>Schedule!C825</f>
        <v>KCR</v>
      </c>
      <c r="D825">
        <f>Schedule!D825</f>
        <v>1535.44519643647</v>
      </c>
      <c r="E825">
        <f>Schedule!E825</f>
        <v>1455.5883504191299</v>
      </c>
      <c r="F825" cm="1">
        <f t="array" ref="F825">_xlfn.XLOOKUP(B825, $T$1:$T824, $V$1:$V824, D825, 0, -1)</f>
        <v>1529.2726034226744</v>
      </c>
      <c r="G825" cm="1">
        <f t="array" ref="G825">_xlfn.XLOOKUP(C825, $U$1:$U824, $W$1:$W824, E825, 0, -1)</f>
        <v>1465.2610239810729</v>
      </c>
      <c r="H825">
        <f>Schedule!F825</f>
        <v>0.12727272727272701</v>
      </c>
      <c r="I825" t="str">
        <f>IF(ISBLANK(Games!D825), "", Games!D825)</f>
        <v/>
      </c>
      <c r="J825" t="str">
        <f>IF(ISBLANK(Games!E825), "", Games!E825)</f>
        <v/>
      </c>
      <c r="K825" t="str">
        <f>IF(ISBLANK(Games!D825), "",VLOOKUP(I825, 'Pitchers Pre-Season'!$B$2:$X$790, 23, FALSE))</f>
        <v/>
      </c>
      <c r="L825" t="str">
        <f>IF(ISBLANK(Games!E825), "",VLOOKUP(J825, 'Pitchers Pre-Season'!$B$2:$X$790, 23, FALSE))</f>
        <v/>
      </c>
      <c r="M825">
        <f>IF(ISBLANK(Games!D825), Calc!F825, F825+K825)</f>
        <v>1529.2726034226744</v>
      </c>
      <c r="N825">
        <f>IF(ISBLANK(Games!E825), Calc!G825, G825+L825)</f>
        <v>1465.2610239810729</v>
      </c>
      <c r="O825" s="1">
        <f t="shared" si="84"/>
        <v>0.65472807110852227</v>
      </c>
      <c r="P825" s="1">
        <f t="shared" si="85"/>
        <v>0.34527192889147779</v>
      </c>
      <c r="Q825" s="3" t="str">
        <f>Games!N825</f>
        <v/>
      </c>
      <c r="R825" s="1" t="str">
        <f t="shared" si="86"/>
        <v/>
      </c>
      <c r="S825" s="1" t="str">
        <f>IF(ISBLANK(Games!L825), "",IF(Q825=B825, C825, B825))</f>
        <v/>
      </c>
      <c r="T825" s="1" t="str">
        <f t="shared" si="87"/>
        <v>MIN</v>
      </c>
      <c r="U825" s="1" t="str">
        <f t="shared" si="88"/>
        <v>KCR</v>
      </c>
      <c r="V825" s="1">
        <f t="shared" si="89"/>
        <v>1529.2726034226744</v>
      </c>
      <c r="W825" s="1">
        <f t="shared" si="90"/>
        <v>1465.2610239810729</v>
      </c>
    </row>
    <row r="826" spans="1:23" x14ac:dyDescent="0.45">
      <c r="A826" t="str">
        <f>Schedule!A826</f>
        <v>2024-05-28</v>
      </c>
      <c r="B826" t="str">
        <f>Schedule!B826</f>
        <v>CHW</v>
      </c>
      <c r="C826" t="str">
        <f>Schedule!C826</f>
        <v>TOR</v>
      </c>
      <c r="D826">
        <f>Schedule!D826</f>
        <v>1433.33420073452</v>
      </c>
      <c r="E826">
        <f>Schedule!E826</f>
        <v>1536.86484917293</v>
      </c>
      <c r="F826" cm="1">
        <f t="array" ref="F826">_xlfn.XLOOKUP(B826, $T$1:$T825, $V$1:$V825, D826, 0, -1)</f>
        <v>1426.513159308995</v>
      </c>
      <c r="G826" cm="1">
        <f t="array" ref="G826">_xlfn.XLOOKUP(C826, $U$1:$U825, $W$1:$W825, E826, 0, -1)</f>
        <v>1549.5770225833428</v>
      </c>
      <c r="H826">
        <f>Schedule!F826</f>
        <v>-4.2253521126760597E-2</v>
      </c>
      <c r="I826" t="str">
        <f>IF(ISBLANK(Games!D826), "", Games!D826)</f>
        <v/>
      </c>
      <c r="J826" t="str">
        <f>IF(ISBLANK(Games!E826), "", Games!E826)</f>
        <v/>
      </c>
      <c r="K826" t="str">
        <f>IF(ISBLANK(Games!D826), "",VLOOKUP(I826, 'Pitchers Pre-Season'!$B$2:$X$790, 23, FALSE))</f>
        <v/>
      </c>
      <c r="L826" t="str">
        <f>IF(ISBLANK(Games!E826), "",VLOOKUP(J826, 'Pitchers Pre-Season'!$B$2:$X$790, 23, FALSE))</f>
        <v/>
      </c>
      <c r="M826">
        <f>IF(ISBLANK(Games!D826), Calc!F826, F826+K826)</f>
        <v>1426.513159308995</v>
      </c>
      <c r="N826">
        <f>IF(ISBLANK(Games!E826), Calc!G826, G826+L826)</f>
        <v>1549.5770225833428</v>
      </c>
      <c r="O826" s="1">
        <f t="shared" si="84"/>
        <v>0.30882294450807246</v>
      </c>
      <c r="P826" s="1">
        <f t="shared" si="85"/>
        <v>0.69117705549192754</v>
      </c>
      <c r="Q826" s="3" t="str">
        <f>Games!N826</f>
        <v/>
      </c>
      <c r="R826" s="1" t="str">
        <f t="shared" si="86"/>
        <v/>
      </c>
      <c r="S826" s="1" t="str">
        <f>IF(ISBLANK(Games!L826), "",IF(Q826=B826, C826, B826))</f>
        <v/>
      </c>
      <c r="T826" s="1" t="str">
        <f t="shared" si="87"/>
        <v>CHW</v>
      </c>
      <c r="U826" s="1" t="str">
        <f t="shared" si="88"/>
        <v>TOR</v>
      </c>
      <c r="V826" s="1">
        <f t="shared" si="89"/>
        <v>1426.513159308995</v>
      </c>
      <c r="W826" s="1">
        <f t="shared" si="90"/>
        <v>1549.5770225833428</v>
      </c>
    </row>
    <row r="827" spans="1:23" x14ac:dyDescent="0.45">
      <c r="A827" t="str">
        <f>Schedule!A827</f>
        <v>2024-05-28</v>
      </c>
      <c r="B827" t="str">
        <f>Schedule!B827</f>
        <v>MIL</v>
      </c>
      <c r="C827" t="str">
        <f>Schedule!C827</f>
        <v>CHC</v>
      </c>
      <c r="D827">
        <f>Schedule!D827</f>
        <v>1511.74507850229</v>
      </c>
      <c r="E827">
        <f>Schedule!E827</f>
        <v>1514.0316812078199</v>
      </c>
      <c r="F827" cm="1">
        <f t="array" ref="F827">_xlfn.XLOOKUP(B827, $T$1:$T826, $V$1:$V826, D827, 0, -1)</f>
        <v>1516.6563185214643</v>
      </c>
      <c r="G827" cm="1">
        <f t="array" ref="G827">_xlfn.XLOOKUP(C827, $U$1:$U826, $W$1:$W826, E827, 0, -1)</f>
        <v>1510.9500841970262</v>
      </c>
      <c r="H827">
        <f>Schedule!F827</f>
        <v>6.7415730337078705E-2</v>
      </c>
      <c r="I827" t="str">
        <f>IF(ISBLANK(Games!D827), "", Games!D827)</f>
        <v/>
      </c>
      <c r="J827" t="str">
        <f>IF(ISBLANK(Games!E827), "", Games!E827)</f>
        <v/>
      </c>
      <c r="K827" t="str">
        <f>IF(ISBLANK(Games!D827), "",VLOOKUP(I827, 'Pitchers Pre-Season'!$B$2:$X$790, 23, FALSE))</f>
        <v/>
      </c>
      <c r="L827" t="str">
        <f>IF(ISBLANK(Games!E827), "",VLOOKUP(J827, 'Pitchers Pre-Season'!$B$2:$X$790, 23, FALSE))</f>
        <v/>
      </c>
      <c r="M827">
        <f>IF(ISBLANK(Games!D827), Calc!F827, F827+K827)</f>
        <v>1516.6563185214643</v>
      </c>
      <c r="N827">
        <f>IF(ISBLANK(Games!E827), Calc!G827, G827+L827)</f>
        <v>1510.9500841970262</v>
      </c>
      <c r="O827" s="1">
        <f t="shared" si="84"/>
        <v>0.54191905818501329</v>
      </c>
      <c r="P827" s="1">
        <f t="shared" si="85"/>
        <v>0.45808094181498671</v>
      </c>
      <c r="Q827" s="3" t="str">
        <f>Games!N827</f>
        <v/>
      </c>
      <c r="R827" s="1" t="str">
        <f t="shared" si="86"/>
        <v/>
      </c>
      <c r="S827" s="1" t="str">
        <f>IF(ISBLANK(Games!L827), "",IF(Q827=B827, C827, B827))</f>
        <v/>
      </c>
      <c r="T827" s="1" t="str">
        <f t="shared" si="87"/>
        <v>MIL</v>
      </c>
      <c r="U827" s="1" t="str">
        <f t="shared" si="88"/>
        <v>CHC</v>
      </c>
      <c r="V827" s="1">
        <f t="shared" si="89"/>
        <v>1516.6563185214643</v>
      </c>
      <c r="W827" s="1">
        <f t="shared" si="90"/>
        <v>1510.9500841970262</v>
      </c>
    </row>
    <row r="828" spans="1:23" x14ac:dyDescent="0.45">
      <c r="A828" t="str">
        <f>Schedule!A828</f>
        <v>2024-05-28</v>
      </c>
      <c r="B828" t="str">
        <f>Schedule!B828</f>
        <v>TEX</v>
      </c>
      <c r="C828" t="str">
        <f>Schedule!C828</f>
        <v>ARI</v>
      </c>
      <c r="D828">
        <f>Schedule!D828</f>
        <v>1527.6277566730801</v>
      </c>
      <c r="E828">
        <f>Schedule!E828</f>
        <v>1517.8440011816001</v>
      </c>
      <c r="F828" cm="1">
        <f t="array" ref="F828">_xlfn.XLOOKUP(B828, $T$1:$T827, $V$1:$V827, D828, 0, -1)</f>
        <v>1535.7428778604465</v>
      </c>
      <c r="G828" cm="1">
        <f t="array" ref="G828">_xlfn.XLOOKUP(C828, $U$1:$U827, $W$1:$W827, E828, 0, -1)</f>
        <v>1515.1384034374826</v>
      </c>
      <c r="H828">
        <f>Schedule!F828</f>
        <v>6.3291139240506306E-2</v>
      </c>
      <c r="I828" t="str">
        <f>IF(ISBLANK(Games!D828), "", Games!D828)</f>
        <v/>
      </c>
      <c r="J828" t="str">
        <f>IF(ISBLANK(Games!E828), "", Games!E828)</f>
        <v/>
      </c>
      <c r="K828" t="str">
        <f>IF(ISBLANK(Games!D828), "",VLOOKUP(I828, 'Pitchers Pre-Season'!$B$2:$X$790, 23, FALSE))</f>
        <v/>
      </c>
      <c r="L828" t="str">
        <f>IF(ISBLANK(Games!E828), "",VLOOKUP(J828, 'Pitchers Pre-Season'!$B$2:$X$790, 23, FALSE))</f>
        <v/>
      </c>
      <c r="M828">
        <f>IF(ISBLANK(Games!D828), Calc!F828, F828+K828)</f>
        <v>1535.7428778604465</v>
      </c>
      <c r="N828">
        <f>IF(ISBLANK(Games!E828), Calc!G828, G828+L828)</f>
        <v>1515.1384034374826</v>
      </c>
      <c r="O828" s="1">
        <f t="shared" si="84"/>
        <v>0.56126307828129707</v>
      </c>
      <c r="P828" s="1">
        <f t="shared" si="85"/>
        <v>0.43873692171870282</v>
      </c>
      <c r="Q828" s="3" t="str">
        <f>Games!N828</f>
        <v/>
      </c>
      <c r="R828" s="1" t="str">
        <f t="shared" si="86"/>
        <v/>
      </c>
      <c r="S828" s="1" t="str">
        <f>IF(ISBLANK(Games!L828), "",IF(Q828=B828, C828, B828))</f>
        <v/>
      </c>
      <c r="T828" s="1" t="str">
        <f t="shared" si="87"/>
        <v>TEX</v>
      </c>
      <c r="U828" s="1" t="str">
        <f t="shared" si="88"/>
        <v>ARI</v>
      </c>
      <c r="V828" s="1">
        <f t="shared" si="89"/>
        <v>1535.7428778604465</v>
      </c>
      <c r="W828" s="1">
        <f t="shared" si="90"/>
        <v>1515.1384034374826</v>
      </c>
    </row>
    <row r="829" spans="1:23" x14ac:dyDescent="0.45">
      <c r="A829" t="str">
        <f>Schedule!A829</f>
        <v>2024-05-28</v>
      </c>
      <c r="B829" t="str">
        <f>Schedule!B829</f>
        <v>COL</v>
      </c>
      <c r="C829" t="str">
        <f>Schedule!C829</f>
        <v>CLE</v>
      </c>
      <c r="D829">
        <f>Schedule!D829</f>
        <v>1418.47649220432</v>
      </c>
      <c r="E829">
        <f>Schedule!E829</f>
        <v>1503.8938502056101</v>
      </c>
      <c r="F829" cm="1">
        <f t="array" ref="F829">_xlfn.XLOOKUP(B829, $T$1:$T828, $V$1:$V828, D829, 0, -1)</f>
        <v>1423.0710497477428</v>
      </c>
      <c r="G829" cm="1">
        <f t="array" ref="G829">_xlfn.XLOOKUP(C829, $U$1:$U828, $W$1:$W828, E829, 0, -1)</f>
        <v>1521.3210808926906</v>
      </c>
      <c r="H829">
        <f>Schedule!F829</f>
        <v>0.22834645669291301</v>
      </c>
      <c r="I829" t="str">
        <f>IF(ISBLANK(Games!D829), "", Games!D829)</f>
        <v/>
      </c>
      <c r="J829" t="str">
        <f>IF(ISBLANK(Games!E829), "", Games!E829)</f>
        <v/>
      </c>
      <c r="K829" t="str">
        <f>IF(ISBLANK(Games!D829), "",VLOOKUP(I829, 'Pitchers Pre-Season'!$B$2:$X$790, 23, FALSE))</f>
        <v/>
      </c>
      <c r="L829" t="str">
        <f>IF(ISBLANK(Games!E829), "",VLOOKUP(J829, 'Pitchers Pre-Season'!$B$2:$X$790, 23, FALSE))</f>
        <v/>
      </c>
      <c r="M829">
        <f>IF(ISBLANK(Games!D829), Calc!F829, F829+K829)</f>
        <v>1423.0710497477428</v>
      </c>
      <c r="N829">
        <f>IF(ISBLANK(Games!E829), Calc!G829, G829+L829)</f>
        <v>1521.3210808926906</v>
      </c>
      <c r="O829" s="1">
        <f t="shared" si="84"/>
        <v>0.47643226911018</v>
      </c>
      <c r="P829" s="1">
        <f t="shared" si="85"/>
        <v>0.52356773088981989</v>
      </c>
      <c r="Q829" s="3" t="str">
        <f>Games!N829</f>
        <v/>
      </c>
      <c r="R829" s="1" t="str">
        <f t="shared" si="86"/>
        <v/>
      </c>
      <c r="S829" s="1" t="str">
        <f>IF(ISBLANK(Games!L829), "",IF(Q829=B829, C829, B829))</f>
        <v/>
      </c>
      <c r="T829" s="1" t="str">
        <f t="shared" si="87"/>
        <v>COL</v>
      </c>
      <c r="U829" s="1" t="str">
        <f t="shared" si="88"/>
        <v>CLE</v>
      </c>
      <c r="V829" s="1">
        <f t="shared" si="89"/>
        <v>1423.0710497477428</v>
      </c>
      <c r="W829" s="1">
        <f t="shared" si="90"/>
        <v>1521.3210808926906</v>
      </c>
    </row>
    <row r="830" spans="1:23" x14ac:dyDescent="0.45">
      <c r="A830" t="str">
        <f>Schedule!A830</f>
        <v>2024-05-28</v>
      </c>
      <c r="B830" t="str">
        <f>Schedule!B830</f>
        <v>LAA</v>
      </c>
      <c r="C830" t="str">
        <f>Schedule!C830</f>
        <v>NYY</v>
      </c>
      <c r="D830">
        <f>Schedule!D830</f>
        <v>1474.3085107648601</v>
      </c>
      <c r="E830">
        <f>Schedule!E830</f>
        <v>1539.4562396036399</v>
      </c>
      <c r="F830" cm="1">
        <f t="array" ref="F830">_xlfn.XLOOKUP(B830, $T$1:$T829, $V$1:$V829, D830, 0, -1)</f>
        <v>1469.5882041455925</v>
      </c>
      <c r="G830" cm="1">
        <f t="array" ref="G830">_xlfn.XLOOKUP(C830, $U$1:$U829, $W$1:$W829, E830, 0, -1)</f>
        <v>1562.9327852564061</v>
      </c>
      <c r="H830">
        <f>Schedule!F830</f>
        <v>6.8493150684931406E-2</v>
      </c>
      <c r="I830" t="str">
        <f>IF(ISBLANK(Games!D830), "", Games!D830)</f>
        <v/>
      </c>
      <c r="J830" t="str">
        <f>IF(ISBLANK(Games!E830), "", Games!E830)</f>
        <v/>
      </c>
      <c r="K830" t="str">
        <f>IF(ISBLANK(Games!D830), "",VLOOKUP(I830, 'Pitchers Pre-Season'!$B$2:$X$790, 23, FALSE))</f>
        <v/>
      </c>
      <c r="L830" t="str">
        <f>IF(ISBLANK(Games!E830), "",VLOOKUP(J830, 'Pitchers Pre-Season'!$B$2:$X$790, 23, FALSE))</f>
        <v/>
      </c>
      <c r="M830">
        <f>IF(ISBLANK(Games!D830), Calc!F830, F830+K830)</f>
        <v>1469.5882041455925</v>
      </c>
      <c r="N830">
        <f>IF(ISBLANK(Games!E830), Calc!G830, G830+L830)</f>
        <v>1562.9327852564061</v>
      </c>
      <c r="O830" s="1">
        <f t="shared" si="84"/>
        <v>0.40305441455887842</v>
      </c>
      <c r="P830" s="1">
        <f t="shared" si="85"/>
        <v>0.59694558544112164</v>
      </c>
      <c r="Q830" s="3" t="str">
        <f>Games!N830</f>
        <v/>
      </c>
      <c r="R830" s="1" t="str">
        <f t="shared" si="86"/>
        <v/>
      </c>
      <c r="S830" s="1" t="str">
        <f>IF(ISBLANK(Games!L830), "",IF(Q830=B830, C830, B830))</f>
        <v/>
      </c>
      <c r="T830" s="1" t="str">
        <f t="shared" si="87"/>
        <v>LAA</v>
      </c>
      <c r="U830" s="1" t="str">
        <f t="shared" si="88"/>
        <v>NYY</v>
      </c>
      <c r="V830" s="1">
        <f t="shared" si="89"/>
        <v>1469.5882041455925</v>
      </c>
      <c r="W830" s="1">
        <f t="shared" si="90"/>
        <v>1562.9327852564061</v>
      </c>
    </row>
    <row r="831" spans="1:23" x14ac:dyDescent="0.45">
      <c r="A831" t="str">
        <f>Schedule!A831</f>
        <v>2024-05-28</v>
      </c>
      <c r="B831" t="str">
        <f>Schedule!B831</f>
        <v>SEA</v>
      </c>
      <c r="C831" t="str">
        <f>Schedule!C831</f>
        <v>HOU</v>
      </c>
      <c r="D831">
        <f>Schedule!D831</f>
        <v>1526.2027098211199</v>
      </c>
      <c r="E831">
        <f>Schedule!E831</f>
        <v>1559.22207084247</v>
      </c>
      <c r="F831" cm="1">
        <f t="array" ref="F831">_xlfn.XLOOKUP(B831, $T$1:$T830, $V$1:$V830, D831, 0, -1)</f>
        <v>1518.2292368487947</v>
      </c>
      <c r="G831" cm="1">
        <f t="array" ref="G831">_xlfn.XLOOKUP(C831, $U$1:$U830, $W$1:$W830, E831, 0, -1)</f>
        <v>1554.1885466658973</v>
      </c>
      <c r="H831">
        <f>Schedule!F831</f>
        <v>2.2471910112359699E-2</v>
      </c>
      <c r="I831" t="str">
        <f>IF(ISBLANK(Games!D831), "", Games!D831)</f>
        <v/>
      </c>
      <c r="J831" t="str">
        <f>IF(ISBLANK(Games!E831), "", Games!E831)</f>
        <v/>
      </c>
      <c r="K831" t="str">
        <f>IF(ISBLANK(Games!D831), "",VLOOKUP(I831, 'Pitchers Pre-Season'!$B$2:$X$790, 23, FALSE))</f>
        <v/>
      </c>
      <c r="L831" t="str">
        <f>IF(ISBLANK(Games!E831), "",VLOOKUP(J831, 'Pitchers Pre-Season'!$B$2:$X$790, 23, FALSE))</f>
        <v/>
      </c>
      <c r="M831">
        <f>IF(ISBLANK(Games!D831), Calc!F831, F831+K831)</f>
        <v>1518.2292368487947</v>
      </c>
      <c r="N831">
        <f>IF(ISBLANK(Games!E831), Calc!G831, G831+L831)</f>
        <v>1554.1885466658973</v>
      </c>
      <c r="O831" s="1">
        <f t="shared" si="84"/>
        <v>0.45967034210103391</v>
      </c>
      <c r="P831" s="1">
        <f t="shared" si="85"/>
        <v>0.54032965789896614</v>
      </c>
      <c r="Q831" s="3" t="str">
        <f>Games!N831</f>
        <v/>
      </c>
      <c r="R831" s="1" t="str">
        <f t="shared" si="86"/>
        <v/>
      </c>
      <c r="S831" s="1" t="str">
        <f>IF(ISBLANK(Games!L831), "",IF(Q831=B831, C831, B831))</f>
        <v/>
      </c>
      <c r="T831" s="1" t="str">
        <f t="shared" si="87"/>
        <v>SEA</v>
      </c>
      <c r="U831" s="1" t="str">
        <f t="shared" si="88"/>
        <v>HOU</v>
      </c>
      <c r="V831" s="1">
        <f t="shared" si="89"/>
        <v>1518.2292368487947</v>
      </c>
      <c r="W831" s="1">
        <f t="shared" si="90"/>
        <v>1554.1885466658973</v>
      </c>
    </row>
    <row r="832" spans="1:23" x14ac:dyDescent="0.45">
      <c r="A832" t="str">
        <f>Schedule!A832</f>
        <v>2024-05-28</v>
      </c>
      <c r="B832" t="str">
        <f>Schedule!B832</f>
        <v>SDP</v>
      </c>
      <c r="C832" t="str">
        <f>Schedule!C832</f>
        <v>MIA</v>
      </c>
      <c r="D832">
        <f>Schedule!D832</f>
        <v>1513.7838452168801</v>
      </c>
      <c r="E832">
        <f>Schedule!E832</f>
        <v>1488.4482383178499</v>
      </c>
      <c r="F832" cm="1">
        <f t="array" ref="F832">_xlfn.XLOOKUP(B832, $T$1:$T831, $V$1:$V831, D832, 0, -1)</f>
        <v>1502.9671207118124</v>
      </c>
      <c r="G832" cm="1">
        <f t="array" ref="G832">_xlfn.XLOOKUP(C832, $U$1:$U831, $W$1:$W831, E832, 0, -1)</f>
        <v>1484.370768699393</v>
      </c>
      <c r="H832">
        <f>Schedule!F832</f>
        <v>2.9239766081871298E-2</v>
      </c>
      <c r="I832" t="str">
        <f>IF(ISBLANK(Games!D832), "", Games!D832)</f>
        <v/>
      </c>
      <c r="J832" t="str">
        <f>IF(ISBLANK(Games!E832), "", Games!E832)</f>
        <v/>
      </c>
      <c r="K832" t="str">
        <f>IF(ISBLANK(Games!D832), "",VLOOKUP(I832, 'Pitchers Pre-Season'!$B$2:$X$790, 23, FALSE))</f>
        <v/>
      </c>
      <c r="L832" t="str">
        <f>IF(ISBLANK(Games!E832), "",VLOOKUP(J832, 'Pitchers Pre-Season'!$B$2:$X$790, 23, FALSE))</f>
        <v/>
      </c>
      <c r="M832">
        <f>IF(ISBLANK(Games!D832), Calc!F832, F832+K832)</f>
        <v>1502.9671207118124</v>
      </c>
      <c r="N832">
        <f>IF(ISBLANK(Games!E832), Calc!G832, G832+L832)</f>
        <v>1484.370768699393</v>
      </c>
      <c r="O832" s="1">
        <f t="shared" si="84"/>
        <v>0.54135665716773373</v>
      </c>
      <c r="P832" s="1">
        <f t="shared" si="85"/>
        <v>0.45864334283226632</v>
      </c>
      <c r="Q832" s="3" t="str">
        <f>Games!N832</f>
        <v/>
      </c>
      <c r="R832" s="1" t="str">
        <f t="shared" si="86"/>
        <v/>
      </c>
      <c r="S832" s="1" t="str">
        <f>IF(ISBLANK(Games!L832), "",IF(Q832=B832, C832, B832))</f>
        <v/>
      </c>
      <c r="T832" s="1" t="str">
        <f t="shared" si="87"/>
        <v>SDP</v>
      </c>
      <c r="U832" s="1" t="str">
        <f t="shared" si="88"/>
        <v>MIA</v>
      </c>
      <c r="V832" s="1">
        <f t="shared" si="89"/>
        <v>1502.9671207118124</v>
      </c>
      <c r="W832" s="1">
        <f t="shared" si="90"/>
        <v>1484.370768699393</v>
      </c>
    </row>
    <row r="833" spans="1:23" x14ac:dyDescent="0.45">
      <c r="A833" t="str">
        <f>Schedule!A833</f>
        <v>2024-05-28</v>
      </c>
      <c r="B833" t="str">
        <f>Schedule!B833</f>
        <v>SFG</v>
      </c>
      <c r="C833" t="str">
        <f>Schedule!C833</f>
        <v>PHI</v>
      </c>
      <c r="D833">
        <f>Schedule!D833</f>
        <v>1501.1235706124401</v>
      </c>
      <c r="E833">
        <f>Schedule!E833</f>
        <v>1537.03223861109</v>
      </c>
      <c r="F833" cm="1">
        <f t="array" ref="F833">_xlfn.XLOOKUP(B833, $T$1:$T832, $V$1:$V832, D833, 0, -1)</f>
        <v>1506.8907435815931</v>
      </c>
      <c r="G833" cm="1">
        <f t="array" ref="G833">_xlfn.XLOOKUP(C833, $U$1:$U832, $W$1:$W832, E833, 0, -1)</f>
        <v>1539.4111659163295</v>
      </c>
      <c r="H833">
        <f>Schedule!F833</f>
        <v>0.1125</v>
      </c>
      <c r="I833" t="str">
        <f>IF(ISBLANK(Games!D833), "", Games!D833)</f>
        <v/>
      </c>
      <c r="J833" t="str">
        <f>IF(ISBLANK(Games!E833), "", Games!E833)</f>
        <v/>
      </c>
      <c r="K833" t="str">
        <f>IF(ISBLANK(Games!D833), "",VLOOKUP(I833, 'Pitchers Pre-Season'!$B$2:$X$790, 23, FALSE))</f>
        <v/>
      </c>
      <c r="L833" t="str">
        <f>IF(ISBLANK(Games!E833), "",VLOOKUP(J833, 'Pitchers Pre-Season'!$B$2:$X$790, 23, FALSE))</f>
        <v/>
      </c>
      <c r="M833">
        <f>IF(ISBLANK(Games!D833), Calc!F833, F833+K833)</f>
        <v>1506.8907435815931</v>
      </c>
      <c r="N833">
        <f>IF(ISBLANK(Games!E833), Calc!G833, G833+L833)</f>
        <v>1539.4111659163295</v>
      </c>
      <c r="O833" s="1">
        <f t="shared" si="84"/>
        <v>0.50958554957705682</v>
      </c>
      <c r="P833" s="1">
        <f t="shared" si="85"/>
        <v>0.49041445042294318</v>
      </c>
      <c r="Q833" s="3" t="str">
        <f>Games!N833</f>
        <v/>
      </c>
      <c r="R833" s="1" t="str">
        <f t="shared" si="86"/>
        <v/>
      </c>
      <c r="S833" s="1" t="str">
        <f>IF(ISBLANK(Games!L833), "",IF(Q833=B833, C833, B833))</f>
        <v/>
      </c>
      <c r="T833" s="1" t="str">
        <f t="shared" si="87"/>
        <v>SFG</v>
      </c>
      <c r="U833" s="1" t="str">
        <f t="shared" si="88"/>
        <v>PHI</v>
      </c>
      <c r="V833" s="1">
        <f t="shared" si="89"/>
        <v>1506.8907435815931</v>
      </c>
      <c r="W833" s="1">
        <f t="shared" si="90"/>
        <v>1539.4111659163295</v>
      </c>
    </row>
    <row r="834" spans="1:23" x14ac:dyDescent="0.45">
      <c r="A834" t="str">
        <f>Schedule!A834</f>
        <v>2024-05-29</v>
      </c>
      <c r="B834" t="str">
        <f>Schedule!B834</f>
        <v>DET</v>
      </c>
      <c r="C834" t="str">
        <f>Schedule!C834</f>
        <v>PIT</v>
      </c>
      <c r="D834">
        <f>Schedule!D834</f>
        <v>1477.56939209144</v>
      </c>
      <c r="E834">
        <f>Schedule!E834</f>
        <v>1468.3919248330999</v>
      </c>
      <c r="F834" cm="1">
        <f t="array" ref="F834">_xlfn.XLOOKUP(B834, $T$1:$T833, $V$1:$V833, D834, 0, -1)</f>
        <v>1481.7589766686021</v>
      </c>
      <c r="G834" cm="1">
        <f t="array" ref="G834">_xlfn.XLOOKUP(C834, $U$1:$U833, $W$1:$W833, E834, 0, -1)</f>
        <v>1490.342604018655</v>
      </c>
      <c r="H834">
        <f>Schedule!F834</f>
        <v>7.6687116564418296E-3</v>
      </c>
      <c r="I834" t="str">
        <f>IF(ISBLANK(Games!D834), "", Games!D834)</f>
        <v/>
      </c>
      <c r="J834" t="str">
        <f>IF(ISBLANK(Games!E834), "", Games!E834)</f>
        <v/>
      </c>
      <c r="K834" t="str">
        <f>IF(ISBLANK(Games!D834), "",VLOOKUP(I834, 'Pitchers Pre-Season'!$B$2:$X$790, 23, FALSE))</f>
        <v/>
      </c>
      <c r="L834" t="str">
        <f>IF(ISBLANK(Games!E834), "",VLOOKUP(J834, 'Pitchers Pre-Season'!$B$2:$X$790, 23, FALSE))</f>
        <v/>
      </c>
      <c r="M834">
        <f>IF(ISBLANK(Games!D834), Calc!F834, F834+K834)</f>
        <v>1481.7589766686021</v>
      </c>
      <c r="N834">
        <f>IF(ISBLANK(Games!E834), Calc!G834, G834+L834)</f>
        <v>1490.342604018655</v>
      </c>
      <c r="O834" s="1">
        <f t="shared" si="84"/>
        <v>0.49148403574302185</v>
      </c>
      <c r="P834" s="1">
        <f t="shared" si="85"/>
        <v>0.5085159642569782</v>
      </c>
      <c r="Q834" s="3" t="str">
        <f>Games!N834</f>
        <v/>
      </c>
      <c r="R834" s="1" t="str">
        <f t="shared" si="86"/>
        <v/>
      </c>
      <c r="S834" s="1" t="str">
        <f>IF(ISBLANK(Games!L834), "",IF(Q834=B834, C834, B834))</f>
        <v/>
      </c>
      <c r="T834" s="1" t="str">
        <f t="shared" si="87"/>
        <v>DET</v>
      </c>
      <c r="U834" s="1" t="str">
        <f t="shared" si="88"/>
        <v>PIT</v>
      </c>
      <c r="V834" s="1">
        <f t="shared" si="89"/>
        <v>1481.7589766686021</v>
      </c>
      <c r="W834" s="1">
        <f t="shared" si="90"/>
        <v>1490.342604018655</v>
      </c>
    </row>
    <row r="835" spans="1:23" x14ac:dyDescent="0.45">
      <c r="A835" t="str">
        <f>Schedule!A835</f>
        <v>2024-05-29</v>
      </c>
      <c r="B835" t="str">
        <f>Schedule!B835</f>
        <v>CIN</v>
      </c>
      <c r="C835" t="str">
        <f>Schedule!C835</f>
        <v>STL</v>
      </c>
      <c r="D835">
        <f>Schedule!D835</f>
        <v>1496.2510574284499</v>
      </c>
      <c r="E835">
        <f>Schedule!E835</f>
        <v>1506.4629567151301</v>
      </c>
      <c r="F835" cm="1">
        <f t="array" ref="F835">_xlfn.XLOOKUP(B835, $T$1:$T834, $V$1:$V834, D835, 0, -1)</f>
        <v>1493.1662146218293</v>
      </c>
      <c r="G835" cm="1">
        <f t="array" ref="G835">_xlfn.XLOOKUP(C835, $U$1:$U834, $W$1:$W834, E835, 0, -1)</f>
        <v>1507.9516916859375</v>
      </c>
      <c r="H835">
        <f>Schedule!F835</f>
        <v>-1.38888888888888E-2</v>
      </c>
      <c r="I835" t="str">
        <f>IF(ISBLANK(Games!D835), "", Games!D835)</f>
        <v/>
      </c>
      <c r="J835" t="str">
        <f>IF(ISBLANK(Games!E835), "", Games!E835)</f>
        <v/>
      </c>
      <c r="K835" t="str">
        <f>IF(ISBLANK(Games!D835), "",VLOOKUP(I835, 'Pitchers Pre-Season'!$B$2:$X$790, 23, FALSE))</f>
        <v/>
      </c>
      <c r="L835" t="str">
        <f>IF(ISBLANK(Games!E835), "",VLOOKUP(J835, 'Pitchers Pre-Season'!$B$2:$X$790, 23, FALSE))</f>
        <v/>
      </c>
      <c r="M835">
        <f>IF(ISBLANK(Games!D835), Calc!F835, F835+K835)</f>
        <v>1493.1662146218293</v>
      </c>
      <c r="N835">
        <f>IF(ISBLANK(Games!E835), Calc!G835, G835+L835)</f>
        <v>1507.9516916859375</v>
      </c>
      <c r="O835" s="1">
        <f t="shared" ref="O835:O898" si="91">(1/(1+(10^((N835-M835)/400)))+(0.5*H835))</f>
        <v>0.47179037926613487</v>
      </c>
      <c r="P835" s="1">
        <f t="shared" ref="P835:P898" si="92">(1/(1+(10^((M835-N835)/400)))-(0.5*H835))</f>
        <v>0.52820962073386513</v>
      </c>
      <c r="Q835" s="3" t="str">
        <f>Games!N835</f>
        <v/>
      </c>
      <c r="R835" s="1" t="str">
        <f t="shared" ref="R835:R898" si="93">Q835</f>
        <v/>
      </c>
      <c r="S835" s="1" t="str">
        <f>IF(ISBLANK(Games!L835), "",IF(Q835=B835, C835, B835))</f>
        <v/>
      </c>
      <c r="T835" s="1" t="str">
        <f t="shared" ref="T835:T898" si="94">B835</f>
        <v>CIN</v>
      </c>
      <c r="U835" s="1" t="str">
        <f t="shared" ref="U835:U898" si="95">C835</f>
        <v>STL</v>
      </c>
      <c r="V835" s="1">
        <f t="shared" ref="V835:V898" si="96">IF(R835=B835,F835+(10*(1-O835)),IF(S835=B835,F835+(10*(0-O835)),F835))</f>
        <v>1493.1662146218293</v>
      </c>
      <c r="W835" s="1">
        <f t="shared" ref="W835:W898" si="97">IF(R835=C835,G835+(10*(1-P835)),IF(S835=C835,G835+(10*(0-P835)),G835))</f>
        <v>1507.9516916859375</v>
      </c>
    </row>
    <row r="836" spans="1:23" x14ac:dyDescent="0.45">
      <c r="A836" t="str">
        <f>Schedule!A836</f>
        <v>2024-05-29</v>
      </c>
      <c r="B836" t="str">
        <f>Schedule!B836</f>
        <v>TEX</v>
      </c>
      <c r="C836" t="str">
        <f>Schedule!C836</f>
        <v>ARI</v>
      </c>
      <c r="D836">
        <f>Schedule!D836</f>
        <v>1527.6277566730801</v>
      </c>
      <c r="E836">
        <f>Schedule!E836</f>
        <v>1517.8440011816001</v>
      </c>
      <c r="F836" cm="1">
        <f t="array" ref="F836">_xlfn.XLOOKUP(B836, $T$1:$T835, $V$1:$V835, D836, 0, -1)</f>
        <v>1535.7428778604465</v>
      </c>
      <c r="G836" cm="1">
        <f t="array" ref="G836">_xlfn.XLOOKUP(C836, $U$1:$U835, $W$1:$W835, E836, 0, -1)</f>
        <v>1515.1384034374826</v>
      </c>
      <c r="H836">
        <f>Schedule!F836</f>
        <v>6.3291139240506306E-2</v>
      </c>
      <c r="I836" t="str">
        <f>IF(ISBLANK(Games!D836), "", Games!D836)</f>
        <v/>
      </c>
      <c r="J836" t="str">
        <f>IF(ISBLANK(Games!E836), "", Games!E836)</f>
        <v/>
      </c>
      <c r="K836" t="str">
        <f>IF(ISBLANK(Games!D836), "",VLOOKUP(I836, 'Pitchers Pre-Season'!$B$2:$X$790, 23, FALSE))</f>
        <v/>
      </c>
      <c r="L836" t="str">
        <f>IF(ISBLANK(Games!E836), "",VLOOKUP(J836, 'Pitchers Pre-Season'!$B$2:$X$790, 23, FALSE))</f>
        <v/>
      </c>
      <c r="M836">
        <f>IF(ISBLANK(Games!D836), Calc!F836, F836+K836)</f>
        <v>1535.7428778604465</v>
      </c>
      <c r="N836">
        <f>IF(ISBLANK(Games!E836), Calc!G836, G836+L836)</f>
        <v>1515.1384034374826</v>
      </c>
      <c r="O836" s="1">
        <f t="shared" si="91"/>
        <v>0.56126307828129707</v>
      </c>
      <c r="P836" s="1">
        <f t="shared" si="92"/>
        <v>0.43873692171870282</v>
      </c>
      <c r="Q836" s="3" t="str">
        <f>Games!N836</f>
        <v/>
      </c>
      <c r="R836" s="1" t="str">
        <f t="shared" si="93"/>
        <v/>
      </c>
      <c r="S836" s="1" t="str">
        <f>IF(ISBLANK(Games!L836), "",IF(Q836=B836, C836, B836))</f>
        <v/>
      </c>
      <c r="T836" s="1" t="str">
        <f t="shared" si="94"/>
        <v>TEX</v>
      </c>
      <c r="U836" s="1" t="str">
        <f t="shared" si="95"/>
        <v>ARI</v>
      </c>
      <c r="V836" s="1">
        <f t="shared" si="96"/>
        <v>1535.7428778604465</v>
      </c>
      <c r="W836" s="1">
        <f t="shared" si="97"/>
        <v>1515.1384034374826</v>
      </c>
    </row>
    <row r="837" spans="1:23" x14ac:dyDescent="0.45">
      <c r="A837" t="str">
        <f>Schedule!A837</f>
        <v>2024-05-29</v>
      </c>
      <c r="B837" t="str">
        <f>Schedule!B837</f>
        <v>SFG</v>
      </c>
      <c r="C837" t="str">
        <f>Schedule!C837</f>
        <v>PHI</v>
      </c>
      <c r="D837">
        <f>Schedule!D837</f>
        <v>1501.1235706124401</v>
      </c>
      <c r="E837">
        <f>Schedule!E837</f>
        <v>1537.03223861109</v>
      </c>
      <c r="F837" cm="1">
        <f t="array" ref="F837">_xlfn.XLOOKUP(B837, $T$1:$T836, $V$1:$V836, D837, 0, -1)</f>
        <v>1506.8907435815931</v>
      </c>
      <c r="G837" cm="1">
        <f t="array" ref="G837">_xlfn.XLOOKUP(C837, $U$1:$U836, $W$1:$W836, E837, 0, -1)</f>
        <v>1539.4111659163295</v>
      </c>
      <c r="H837">
        <f>Schedule!F837</f>
        <v>0.1125</v>
      </c>
      <c r="I837" t="str">
        <f>IF(ISBLANK(Games!D837), "", Games!D837)</f>
        <v/>
      </c>
      <c r="J837" t="str">
        <f>IF(ISBLANK(Games!E837), "", Games!E837)</f>
        <v/>
      </c>
      <c r="K837" t="str">
        <f>IF(ISBLANK(Games!D837), "",VLOOKUP(I837, 'Pitchers Pre-Season'!$B$2:$X$790, 23, FALSE))</f>
        <v/>
      </c>
      <c r="L837" t="str">
        <f>IF(ISBLANK(Games!E837), "",VLOOKUP(J837, 'Pitchers Pre-Season'!$B$2:$X$790, 23, FALSE))</f>
        <v/>
      </c>
      <c r="M837">
        <f>IF(ISBLANK(Games!D837), Calc!F837, F837+K837)</f>
        <v>1506.8907435815931</v>
      </c>
      <c r="N837">
        <f>IF(ISBLANK(Games!E837), Calc!G837, G837+L837)</f>
        <v>1539.4111659163295</v>
      </c>
      <c r="O837" s="1">
        <f t="shared" si="91"/>
        <v>0.50958554957705682</v>
      </c>
      <c r="P837" s="1">
        <f t="shared" si="92"/>
        <v>0.49041445042294318</v>
      </c>
      <c r="Q837" s="3" t="str">
        <f>Games!N837</f>
        <v/>
      </c>
      <c r="R837" s="1" t="str">
        <f t="shared" si="93"/>
        <v/>
      </c>
      <c r="S837" s="1" t="str">
        <f>IF(ISBLANK(Games!L837), "",IF(Q837=B837, C837, B837))</f>
        <v/>
      </c>
      <c r="T837" s="1" t="str">
        <f t="shared" si="94"/>
        <v>SFG</v>
      </c>
      <c r="U837" s="1" t="str">
        <f t="shared" si="95"/>
        <v>PHI</v>
      </c>
      <c r="V837" s="1">
        <f t="shared" si="96"/>
        <v>1506.8907435815931</v>
      </c>
      <c r="W837" s="1">
        <f t="shared" si="97"/>
        <v>1539.4111659163295</v>
      </c>
    </row>
    <row r="838" spans="1:23" x14ac:dyDescent="0.45">
      <c r="A838" t="str">
        <f>Schedule!A838</f>
        <v>2024-05-29</v>
      </c>
      <c r="B838" t="str">
        <f>Schedule!B838</f>
        <v>NYM</v>
      </c>
      <c r="C838" t="str">
        <f>Schedule!C838</f>
        <v>LAD</v>
      </c>
      <c r="D838">
        <f>Schedule!D838</f>
        <v>1505.1761432511801</v>
      </c>
      <c r="E838">
        <f>Schedule!E838</f>
        <v>1588.6730971234199</v>
      </c>
      <c r="F838" cm="1">
        <f t="array" ref="F838">_xlfn.XLOOKUP(B838, $T$1:$T837, $V$1:$V837, D838, 0, -1)</f>
        <v>1483.2891783762693</v>
      </c>
      <c r="G838" cm="1">
        <f t="array" ref="G838">_xlfn.XLOOKUP(C838, $U$1:$U837, $W$1:$W837, E838, 0, -1)</f>
        <v>1587.2549754385982</v>
      </c>
      <c r="H838">
        <f>Schedule!F838</f>
        <v>0.102272727272727</v>
      </c>
      <c r="I838" t="str">
        <f>IF(ISBLANK(Games!D838), "", Games!D838)</f>
        <v/>
      </c>
      <c r="J838" t="str">
        <f>IF(ISBLANK(Games!E838), "", Games!E838)</f>
        <v/>
      </c>
      <c r="K838" t="str">
        <f>IF(ISBLANK(Games!D838), "",VLOOKUP(I838, 'Pitchers Pre-Season'!$B$2:$X$790, 23, FALSE))</f>
        <v/>
      </c>
      <c r="L838" t="str">
        <f>IF(ISBLANK(Games!E838), "",VLOOKUP(J838, 'Pitchers Pre-Season'!$B$2:$X$790, 23, FALSE))</f>
        <v/>
      </c>
      <c r="M838">
        <f>IF(ISBLANK(Games!D838), Calc!F838, F838+K838)</f>
        <v>1483.2891783762693</v>
      </c>
      <c r="N838">
        <f>IF(ISBLANK(Games!E838), Calc!G838, G838+L838)</f>
        <v>1587.2549754385982</v>
      </c>
      <c r="O838" s="1">
        <f t="shared" si="91"/>
        <v>0.40582897675312962</v>
      </c>
      <c r="P838" s="1">
        <f t="shared" si="92"/>
        <v>0.59417102324687032</v>
      </c>
      <c r="Q838" s="3" t="str">
        <f>Games!N838</f>
        <v/>
      </c>
      <c r="R838" s="1" t="str">
        <f t="shared" si="93"/>
        <v/>
      </c>
      <c r="S838" s="1" t="str">
        <f>IF(ISBLANK(Games!L838), "",IF(Q838=B838, C838, B838))</f>
        <v/>
      </c>
      <c r="T838" s="1" t="str">
        <f t="shared" si="94"/>
        <v>NYM</v>
      </c>
      <c r="U838" s="1" t="str">
        <f t="shared" si="95"/>
        <v>LAD</v>
      </c>
      <c r="V838" s="1">
        <f t="shared" si="96"/>
        <v>1483.2891783762693</v>
      </c>
      <c r="W838" s="1">
        <f t="shared" si="97"/>
        <v>1587.2549754385982</v>
      </c>
    </row>
    <row r="839" spans="1:23" x14ac:dyDescent="0.45">
      <c r="A839" t="str">
        <f>Schedule!A839</f>
        <v>2024-05-29</v>
      </c>
      <c r="B839" t="str">
        <f>Schedule!B839</f>
        <v>SDP</v>
      </c>
      <c r="C839" t="str">
        <f>Schedule!C839</f>
        <v>MIA</v>
      </c>
      <c r="D839">
        <f>Schedule!D839</f>
        <v>1513.7838452168801</v>
      </c>
      <c r="E839">
        <f>Schedule!E839</f>
        <v>1488.4482383178499</v>
      </c>
      <c r="F839" cm="1">
        <f t="array" ref="F839">_xlfn.XLOOKUP(B839, $T$1:$T838, $V$1:$V838, D839, 0, -1)</f>
        <v>1502.9671207118124</v>
      </c>
      <c r="G839" cm="1">
        <f t="array" ref="G839">_xlfn.XLOOKUP(C839, $U$1:$U838, $W$1:$W838, E839, 0, -1)</f>
        <v>1484.370768699393</v>
      </c>
      <c r="H839">
        <f>Schedule!F839</f>
        <v>2.9239766081871298E-2</v>
      </c>
      <c r="I839" t="str">
        <f>IF(ISBLANK(Games!D839), "", Games!D839)</f>
        <v/>
      </c>
      <c r="J839" t="str">
        <f>IF(ISBLANK(Games!E839), "", Games!E839)</f>
        <v/>
      </c>
      <c r="K839" t="str">
        <f>IF(ISBLANK(Games!D839), "",VLOOKUP(I839, 'Pitchers Pre-Season'!$B$2:$X$790, 23, FALSE))</f>
        <v/>
      </c>
      <c r="L839" t="str">
        <f>IF(ISBLANK(Games!E839), "",VLOOKUP(J839, 'Pitchers Pre-Season'!$B$2:$X$790, 23, FALSE))</f>
        <v/>
      </c>
      <c r="M839">
        <f>IF(ISBLANK(Games!D839), Calc!F839, F839+K839)</f>
        <v>1502.9671207118124</v>
      </c>
      <c r="N839">
        <f>IF(ISBLANK(Games!E839), Calc!G839, G839+L839)</f>
        <v>1484.370768699393</v>
      </c>
      <c r="O839" s="1">
        <f t="shared" si="91"/>
        <v>0.54135665716773373</v>
      </c>
      <c r="P839" s="1">
        <f t="shared" si="92"/>
        <v>0.45864334283226632</v>
      </c>
      <c r="Q839" s="3" t="str">
        <f>Games!N839</f>
        <v/>
      </c>
      <c r="R839" s="1" t="str">
        <f t="shared" si="93"/>
        <v/>
      </c>
      <c r="S839" s="1" t="str">
        <f>IF(ISBLANK(Games!L839), "",IF(Q839=B839, C839, B839))</f>
        <v/>
      </c>
      <c r="T839" s="1" t="str">
        <f t="shared" si="94"/>
        <v>SDP</v>
      </c>
      <c r="U839" s="1" t="str">
        <f t="shared" si="95"/>
        <v>MIA</v>
      </c>
      <c r="V839" s="1">
        <f t="shared" si="96"/>
        <v>1502.9671207118124</v>
      </c>
      <c r="W839" s="1">
        <f t="shared" si="97"/>
        <v>1484.370768699393</v>
      </c>
    </row>
    <row r="840" spans="1:23" x14ac:dyDescent="0.45">
      <c r="A840" t="str">
        <f>Schedule!A840</f>
        <v>2024-05-29</v>
      </c>
      <c r="B840" t="str">
        <f>Schedule!B840</f>
        <v>BAL</v>
      </c>
      <c r="C840" t="str">
        <f>Schedule!C840</f>
        <v>BOS</v>
      </c>
      <c r="D840">
        <f>Schedule!D840</f>
        <v>1535.1075395159701</v>
      </c>
      <c r="E840">
        <f>Schedule!E840</f>
        <v>1500.26839934439</v>
      </c>
      <c r="F840" cm="1">
        <f t="array" ref="F840">_xlfn.XLOOKUP(B840, $T$1:$T839, $V$1:$V839, D840, 0, -1)</f>
        <v>1527.1786991040578</v>
      </c>
      <c r="G840" cm="1">
        <f t="array" ref="G840">_xlfn.XLOOKUP(C840, $U$1:$U839, $W$1:$W839, E840, 0, -1)</f>
        <v>1518.233689676287</v>
      </c>
      <c r="H840">
        <f>Schedule!F840</f>
        <v>2.1739130434782698E-2</v>
      </c>
      <c r="I840" t="str">
        <f>IF(ISBLANK(Games!D840), "", Games!D840)</f>
        <v/>
      </c>
      <c r="J840" t="str">
        <f>IF(ISBLANK(Games!E840), "", Games!E840)</f>
        <v/>
      </c>
      <c r="K840" t="str">
        <f>IF(ISBLANK(Games!D840), "",VLOOKUP(I840, 'Pitchers Pre-Season'!$B$2:$X$790, 23, FALSE))</f>
        <v/>
      </c>
      <c r="L840" t="str">
        <f>IF(ISBLANK(Games!E840), "",VLOOKUP(J840, 'Pitchers Pre-Season'!$B$2:$X$790, 23, FALSE))</f>
        <v/>
      </c>
      <c r="M840">
        <f>IF(ISBLANK(Games!D840), Calc!F840, F840+K840)</f>
        <v>1527.1786991040578</v>
      </c>
      <c r="N840">
        <f>IF(ISBLANK(Games!E840), Calc!G840, G840+L840)</f>
        <v>1518.233689676287</v>
      </c>
      <c r="O840" s="1">
        <f t="shared" si="91"/>
        <v>0.5237396250712355</v>
      </c>
      <c r="P840" s="1">
        <f t="shared" si="92"/>
        <v>0.47626037492876439</v>
      </c>
      <c r="Q840" s="3" t="str">
        <f>Games!N840</f>
        <v/>
      </c>
      <c r="R840" s="1" t="str">
        <f t="shared" si="93"/>
        <v/>
      </c>
      <c r="S840" s="1" t="str">
        <f>IF(ISBLANK(Games!L840), "",IF(Q840=B840, C840, B840))</f>
        <v/>
      </c>
      <c r="T840" s="1" t="str">
        <f t="shared" si="94"/>
        <v>BAL</v>
      </c>
      <c r="U840" s="1" t="str">
        <f t="shared" si="95"/>
        <v>BOS</v>
      </c>
      <c r="V840" s="1">
        <f t="shared" si="96"/>
        <v>1527.1786991040578</v>
      </c>
      <c r="W840" s="1">
        <f t="shared" si="97"/>
        <v>1518.233689676287</v>
      </c>
    </row>
    <row r="841" spans="1:23" x14ac:dyDescent="0.45">
      <c r="A841" t="str">
        <f>Schedule!A841</f>
        <v>2024-05-29</v>
      </c>
      <c r="B841" t="str">
        <f>Schedule!B841</f>
        <v>TBR</v>
      </c>
      <c r="C841" t="str">
        <f>Schedule!C841</f>
        <v>OAK</v>
      </c>
      <c r="D841">
        <f>Schedule!D841</f>
        <v>1537.2568075547799</v>
      </c>
      <c r="E841">
        <f>Schedule!E841</f>
        <v>1427.1354796158</v>
      </c>
      <c r="F841" cm="1">
        <f t="array" ref="F841">_xlfn.XLOOKUP(B841, $T$1:$T840, $V$1:$V840, D841, 0, -1)</f>
        <v>1528.0229512954211</v>
      </c>
      <c r="G841" cm="1">
        <f t="array" ref="G841">_xlfn.XLOOKUP(C841, $U$1:$U840, $W$1:$W840, E841, 0, -1)</f>
        <v>1422.9458950386379</v>
      </c>
      <c r="H841">
        <f>Schedule!F841</f>
        <v>0.124324324324324</v>
      </c>
      <c r="I841" t="str">
        <f>IF(ISBLANK(Games!D841), "", Games!D841)</f>
        <v/>
      </c>
      <c r="J841" t="str">
        <f>IF(ISBLANK(Games!E841), "", Games!E841)</f>
        <v/>
      </c>
      <c r="K841" t="str">
        <f>IF(ISBLANK(Games!D841), "",VLOOKUP(I841, 'Pitchers Pre-Season'!$B$2:$X$790, 23, FALSE))</f>
        <v/>
      </c>
      <c r="L841" t="str">
        <f>IF(ISBLANK(Games!E841), "",VLOOKUP(J841, 'Pitchers Pre-Season'!$B$2:$X$790, 23, FALSE))</f>
        <v/>
      </c>
      <c r="M841">
        <f>IF(ISBLANK(Games!D841), Calc!F841, F841+K841)</f>
        <v>1528.0229512954211</v>
      </c>
      <c r="N841">
        <f>IF(ISBLANK(Games!E841), Calc!G841, G841+L841)</f>
        <v>1422.9458950386379</v>
      </c>
      <c r="O841" s="1">
        <f t="shared" si="91"/>
        <v>0.70893234876219335</v>
      </c>
      <c r="P841" s="1">
        <f t="shared" si="92"/>
        <v>0.29106765123780665</v>
      </c>
      <c r="Q841" s="3" t="str">
        <f>Games!N841</f>
        <v/>
      </c>
      <c r="R841" s="1" t="str">
        <f t="shared" si="93"/>
        <v/>
      </c>
      <c r="S841" s="1" t="str">
        <f>IF(ISBLANK(Games!L841), "",IF(Q841=B841, C841, B841))</f>
        <v/>
      </c>
      <c r="T841" s="1" t="str">
        <f t="shared" si="94"/>
        <v>TBR</v>
      </c>
      <c r="U841" s="1" t="str">
        <f t="shared" si="95"/>
        <v>OAK</v>
      </c>
      <c r="V841" s="1">
        <f t="shared" si="96"/>
        <v>1528.0229512954211</v>
      </c>
      <c r="W841" s="1">
        <f t="shared" si="97"/>
        <v>1422.9458950386379</v>
      </c>
    </row>
    <row r="842" spans="1:23" x14ac:dyDescent="0.45">
      <c r="A842" t="str">
        <f>Schedule!A842</f>
        <v>2024-05-29</v>
      </c>
      <c r="B842" t="str">
        <f>Schedule!B842</f>
        <v>ATL</v>
      </c>
      <c r="C842" t="str">
        <f>Schedule!C842</f>
        <v>WAS</v>
      </c>
      <c r="D842">
        <f>Schedule!D842</f>
        <v>1590.545270505</v>
      </c>
      <c r="E842">
        <f>Schedule!E842</f>
        <v>1422.7330514932301</v>
      </c>
      <c r="F842" cm="1">
        <f t="array" ref="F842">_xlfn.XLOOKUP(B842, $T$1:$T841, $V$1:$V841, D842, 0, -1)</f>
        <v>1593.2508682491175</v>
      </c>
      <c r="G842" cm="1">
        <f t="array" ref="G842">_xlfn.XLOOKUP(C842, $U$1:$U841, $W$1:$W841, E842, 0, -1)</f>
        <v>1420.7057667976087</v>
      </c>
      <c r="H842">
        <f>Schedule!F842</f>
        <v>4.3902439024390297E-2</v>
      </c>
      <c r="I842" t="str">
        <f>IF(ISBLANK(Games!D842), "", Games!D842)</f>
        <v/>
      </c>
      <c r="J842" t="str">
        <f>IF(ISBLANK(Games!E842), "", Games!E842)</f>
        <v/>
      </c>
      <c r="K842" t="str">
        <f>IF(ISBLANK(Games!D842), "",VLOOKUP(I842, 'Pitchers Pre-Season'!$B$2:$X$790, 23, FALSE))</f>
        <v/>
      </c>
      <c r="L842" t="str">
        <f>IF(ISBLANK(Games!E842), "",VLOOKUP(J842, 'Pitchers Pre-Season'!$B$2:$X$790, 23, FALSE))</f>
        <v/>
      </c>
      <c r="M842">
        <f>IF(ISBLANK(Games!D842), Calc!F842, F842+K842)</f>
        <v>1593.2508682491175</v>
      </c>
      <c r="N842">
        <f>IF(ISBLANK(Games!E842), Calc!G842, G842+L842)</f>
        <v>1420.7057667976087</v>
      </c>
      <c r="O842" s="1">
        <f t="shared" si="91"/>
        <v>0.75168049033401807</v>
      </c>
      <c r="P842" s="1">
        <f t="shared" si="92"/>
        <v>0.24831950966598193</v>
      </c>
      <c r="Q842" s="3" t="str">
        <f>Games!N842</f>
        <v/>
      </c>
      <c r="R842" s="1" t="str">
        <f t="shared" si="93"/>
        <v/>
      </c>
      <c r="S842" s="1" t="str">
        <f>IF(ISBLANK(Games!L842), "",IF(Q842=B842, C842, B842))</f>
        <v/>
      </c>
      <c r="T842" s="1" t="str">
        <f t="shared" si="94"/>
        <v>ATL</v>
      </c>
      <c r="U842" s="1" t="str">
        <f t="shared" si="95"/>
        <v>WAS</v>
      </c>
      <c r="V842" s="1">
        <f t="shared" si="96"/>
        <v>1593.2508682491175</v>
      </c>
      <c r="W842" s="1">
        <f t="shared" si="97"/>
        <v>1420.7057667976087</v>
      </c>
    </row>
    <row r="843" spans="1:23" x14ac:dyDescent="0.45">
      <c r="A843" t="str">
        <f>Schedule!A843</f>
        <v>2024-05-29</v>
      </c>
      <c r="B843" t="str">
        <f>Schedule!B843</f>
        <v>MIN</v>
      </c>
      <c r="C843" t="str">
        <f>Schedule!C843</f>
        <v>KCR</v>
      </c>
      <c r="D843">
        <f>Schedule!D843</f>
        <v>1535.44519643647</v>
      </c>
      <c r="E843">
        <f>Schedule!E843</f>
        <v>1455.5883504191299</v>
      </c>
      <c r="F843" cm="1">
        <f t="array" ref="F843">_xlfn.XLOOKUP(B843, $T$1:$T842, $V$1:$V842, D843, 0, -1)</f>
        <v>1529.2726034226744</v>
      </c>
      <c r="G843" cm="1">
        <f t="array" ref="G843">_xlfn.XLOOKUP(C843, $U$1:$U842, $W$1:$W842, E843, 0, -1)</f>
        <v>1465.2610239810729</v>
      </c>
      <c r="H843">
        <f>Schedule!F843</f>
        <v>0.12727272727272701</v>
      </c>
      <c r="I843" t="str">
        <f>IF(ISBLANK(Games!D843), "", Games!D843)</f>
        <v/>
      </c>
      <c r="J843" t="str">
        <f>IF(ISBLANK(Games!E843), "", Games!E843)</f>
        <v/>
      </c>
      <c r="K843" t="str">
        <f>IF(ISBLANK(Games!D843), "",VLOOKUP(I843, 'Pitchers Pre-Season'!$B$2:$X$790, 23, FALSE))</f>
        <v/>
      </c>
      <c r="L843" t="str">
        <f>IF(ISBLANK(Games!E843), "",VLOOKUP(J843, 'Pitchers Pre-Season'!$B$2:$X$790, 23, FALSE))</f>
        <v/>
      </c>
      <c r="M843">
        <f>IF(ISBLANK(Games!D843), Calc!F843, F843+K843)</f>
        <v>1529.2726034226744</v>
      </c>
      <c r="N843">
        <f>IF(ISBLANK(Games!E843), Calc!G843, G843+L843)</f>
        <v>1465.2610239810729</v>
      </c>
      <c r="O843" s="1">
        <f t="shared" si="91"/>
        <v>0.65472807110852227</v>
      </c>
      <c r="P843" s="1">
        <f t="shared" si="92"/>
        <v>0.34527192889147779</v>
      </c>
      <c r="Q843" s="3" t="str">
        <f>Games!N843</f>
        <v/>
      </c>
      <c r="R843" s="1" t="str">
        <f t="shared" si="93"/>
        <v/>
      </c>
      <c r="S843" s="1" t="str">
        <f>IF(ISBLANK(Games!L843), "",IF(Q843=B843, C843, B843))</f>
        <v/>
      </c>
      <c r="T843" s="1" t="str">
        <f t="shared" si="94"/>
        <v>MIN</v>
      </c>
      <c r="U843" s="1" t="str">
        <f t="shared" si="95"/>
        <v>KCR</v>
      </c>
      <c r="V843" s="1">
        <f t="shared" si="96"/>
        <v>1529.2726034226744</v>
      </c>
      <c r="W843" s="1">
        <f t="shared" si="97"/>
        <v>1465.2610239810729</v>
      </c>
    </row>
    <row r="844" spans="1:23" x14ac:dyDescent="0.45">
      <c r="A844" t="str">
        <f>Schedule!A844</f>
        <v>2024-05-29</v>
      </c>
      <c r="B844" t="str">
        <f>Schedule!B844</f>
        <v>CHW</v>
      </c>
      <c r="C844" t="str">
        <f>Schedule!C844</f>
        <v>TOR</v>
      </c>
      <c r="D844">
        <f>Schedule!D844</f>
        <v>1433.33420073452</v>
      </c>
      <c r="E844">
        <f>Schedule!E844</f>
        <v>1536.86484917293</v>
      </c>
      <c r="F844" cm="1">
        <f t="array" ref="F844">_xlfn.XLOOKUP(B844, $T$1:$T843, $V$1:$V843, D844, 0, -1)</f>
        <v>1426.513159308995</v>
      </c>
      <c r="G844" cm="1">
        <f t="array" ref="G844">_xlfn.XLOOKUP(C844, $U$1:$U843, $W$1:$W843, E844, 0, -1)</f>
        <v>1549.5770225833428</v>
      </c>
      <c r="H844">
        <f>Schedule!F844</f>
        <v>-4.2253521126760597E-2</v>
      </c>
      <c r="I844" t="str">
        <f>IF(ISBLANK(Games!D844), "", Games!D844)</f>
        <v/>
      </c>
      <c r="J844" t="str">
        <f>IF(ISBLANK(Games!E844), "", Games!E844)</f>
        <v/>
      </c>
      <c r="K844" t="str">
        <f>IF(ISBLANK(Games!D844), "",VLOOKUP(I844, 'Pitchers Pre-Season'!$B$2:$X$790, 23, FALSE))</f>
        <v/>
      </c>
      <c r="L844" t="str">
        <f>IF(ISBLANK(Games!E844), "",VLOOKUP(J844, 'Pitchers Pre-Season'!$B$2:$X$790, 23, FALSE))</f>
        <v/>
      </c>
      <c r="M844">
        <f>IF(ISBLANK(Games!D844), Calc!F844, F844+K844)</f>
        <v>1426.513159308995</v>
      </c>
      <c r="N844">
        <f>IF(ISBLANK(Games!E844), Calc!G844, G844+L844)</f>
        <v>1549.5770225833428</v>
      </c>
      <c r="O844" s="1">
        <f t="shared" si="91"/>
        <v>0.30882294450807246</v>
      </c>
      <c r="P844" s="1">
        <f t="shared" si="92"/>
        <v>0.69117705549192754</v>
      </c>
      <c r="Q844" s="3" t="str">
        <f>Games!N844</f>
        <v/>
      </c>
      <c r="R844" s="1" t="str">
        <f t="shared" si="93"/>
        <v/>
      </c>
      <c r="S844" s="1" t="str">
        <f>IF(ISBLANK(Games!L844), "",IF(Q844=B844, C844, B844))</f>
        <v/>
      </c>
      <c r="T844" s="1" t="str">
        <f t="shared" si="94"/>
        <v>CHW</v>
      </c>
      <c r="U844" s="1" t="str">
        <f t="shared" si="95"/>
        <v>TOR</v>
      </c>
      <c r="V844" s="1">
        <f t="shared" si="96"/>
        <v>1426.513159308995</v>
      </c>
      <c r="W844" s="1">
        <f t="shared" si="97"/>
        <v>1549.5770225833428</v>
      </c>
    </row>
    <row r="845" spans="1:23" x14ac:dyDescent="0.45">
      <c r="A845" t="str">
        <f>Schedule!A845</f>
        <v>2024-05-29</v>
      </c>
      <c r="B845" t="str">
        <f>Schedule!B845</f>
        <v>MIL</v>
      </c>
      <c r="C845" t="str">
        <f>Schedule!C845</f>
        <v>CHC</v>
      </c>
      <c r="D845">
        <f>Schedule!D845</f>
        <v>1511.74507850229</v>
      </c>
      <c r="E845">
        <f>Schedule!E845</f>
        <v>1514.0316812078199</v>
      </c>
      <c r="F845" cm="1">
        <f t="array" ref="F845">_xlfn.XLOOKUP(B845, $T$1:$T844, $V$1:$V844, D845, 0, -1)</f>
        <v>1516.6563185214643</v>
      </c>
      <c r="G845" cm="1">
        <f t="array" ref="G845">_xlfn.XLOOKUP(C845, $U$1:$U844, $W$1:$W844, E845, 0, -1)</f>
        <v>1510.9500841970262</v>
      </c>
      <c r="H845">
        <f>Schedule!F845</f>
        <v>6.7415730337078705E-2</v>
      </c>
      <c r="I845" t="str">
        <f>IF(ISBLANK(Games!D845), "", Games!D845)</f>
        <v/>
      </c>
      <c r="J845" t="str">
        <f>IF(ISBLANK(Games!E845), "", Games!E845)</f>
        <v/>
      </c>
      <c r="K845" t="str">
        <f>IF(ISBLANK(Games!D845), "",VLOOKUP(I845, 'Pitchers Pre-Season'!$B$2:$X$790, 23, FALSE))</f>
        <v/>
      </c>
      <c r="L845" t="str">
        <f>IF(ISBLANK(Games!E845), "",VLOOKUP(J845, 'Pitchers Pre-Season'!$B$2:$X$790, 23, FALSE))</f>
        <v/>
      </c>
      <c r="M845">
        <f>IF(ISBLANK(Games!D845), Calc!F845, F845+K845)</f>
        <v>1516.6563185214643</v>
      </c>
      <c r="N845">
        <f>IF(ISBLANK(Games!E845), Calc!G845, G845+L845)</f>
        <v>1510.9500841970262</v>
      </c>
      <c r="O845" s="1">
        <f t="shared" si="91"/>
        <v>0.54191905818501329</v>
      </c>
      <c r="P845" s="1">
        <f t="shared" si="92"/>
        <v>0.45808094181498671</v>
      </c>
      <c r="Q845" s="3" t="str">
        <f>Games!N845</f>
        <v/>
      </c>
      <c r="R845" s="1" t="str">
        <f t="shared" si="93"/>
        <v/>
      </c>
      <c r="S845" s="1" t="str">
        <f>IF(ISBLANK(Games!L845), "",IF(Q845=B845, C845, B845))</f>
        <v/>
      </c>
      <c r="T845" s="1" t="str">
        <f t="shared" si="94"/>
        <v>MIL</v>
      </c>
      <c r="U845" s="1" t="str">
        <f t="shared" si="95"/>
        <v>CHC</v>
      </c>
      <c r="V845" s="1">
        <f t="shared" si="96"/>
        <v>1516.6563185214643</v>
      </c>
      <c r="W845" s="1">
        <f t="shared" si="97"/>
        <v>1510.9500841970262</v>
      </c>
    </row>
    <row r="846" spans="1:23" x14ac:dyDescent="0.45">
      <c r="A846" t="str">
        <f>Schedule!A846</f>
        <v>2024-05-29</v>
      </c>
      <c r="B846" t="str">
        <f>Schedule!B846</f>
        <v>COL</v>
      </c>
      <c r="C846" t="str">
        <f>Schedule!C846</f>
        <v>CLE</v>
      </c>
      <c r="D846">
        <f>Schedule!D846</f>
        <v>1418.47649220432</v>
      </c>
      <c r="E846">
        <f>Schedule!E846</f>
        <v>1503.8938502056101</v>
      </c>
      <c r="F846" cm="1">
        <f t="array" ref="F846">_xlfn.XLOOKUP(B846, $T$1:$T845, $V$1:$V845, D846, 0, -1)</f>
        <v>1423.0710497477428</v>
      </c>
      <c r="G846" cm="1">
        <f t="array" ref="G846">_xlfn.XLOOKUP(C846, $U$1:$U845, $W$1:$W845, E846, 0, -1)</f>
        <v>1521.3210808926906</v>
      </c>
      <c r="H846">
        <f>Schedule!F846</f>
        <v>0.22834645669291301</v>
      </c>
      <c r="I846" t="str">
        <f>IF(ISBLANK(Games!D846), "", Games!D846)</f>
        <v/>
      </c>
      <c r="J846" t="str">
        <f>IF(ISBLANK(Games!E846), "", Games!E846)</f>
        <v/>
      </c>
      <c r="K846" t="str">
        <f>IF(ISBLANK(Games!D846), "",VLOOKUP(I846, 'Pitchers Pre-Season'!$B$2:$X$790, 23, FALSE))</f>
        <v/>
      </c>
      <c r="L846" t="str">
        <f>IF(ISBLANK(Games!E846), "",VLOOKUP(J846, 'Pitchers Pre-Season'!$B$2:$X$790, 23, FALSE))</f>
        <v/>
      </c>
      <c r="M846">
        <f>IF(ISBLANK(Games!D846), Calc!F846, F846+K846)</f>
        <v>1423.0710497477428</v>
      </c>
      <c r="N846">
        <f>IF(ISBLANK(Games!E846), Calc!G846, G846+L846)</f>
        <v>1521.3210808926906</v>
      </c>
      <c r="O846" s="1">
        <f t="shared" si="91"/>
        <v>0.47643226911018</v>
      </c>
      <c r="P846" s="1">
        <f t="shared" si="92"/>
        <v>0.52356773088981989</v>
      </c>
      <c r="Q846" s="3" t="str">
        <f>Games!N846</f>
        <v/>
      </c>
      <c r="R846" s="1" t="str">
        <f t="shared" si="93"/>
        <v/>
      </c>
      <c r="S846" s="1" t="str">
        <f>IF(ISBLANK(Games!L846), "",IF(Q846=B846, C846, B846))</f>
        <v/>
      </c>
      <c r="T846" s="1" t="str">
        <f t="shared" si="94"/>
        <v>COL</v>
      </c>
      <c r="U846" s="1" t="str">
        <f t="shared" si="95"/>
        <v>CLE</v>
      </c>
      <c r="V846" s="1">
        <f t="shared" si="96"/>
        <v>1423.0710497477428</v>
      </c>
      <c r="W846" s="1">
        <f t="shared" si="97"/>
        <v>1521.3210808926906</v>
      </c>
    </row>
    <row r="847" spans="1:23" x14ac:dyDescent="0.45">
      <c r="A847" t="str">
        <f>Schedule!A847</f>
        <v>2024-05-29</v>
      </c>
      <c r="B847" t="str">
        <f>Schedule!B847</f>
        <v>LAA</v>
      </c>
      <c r="C847" t="str">
        <f>Schedule!C847</f>
        <v>NYY</v>
      </c>
      <c r="D847">
        <f>Schedule!D847</f>
        <v>1474.3085107648601</v>
      </c>
      <c r="E847">
        <f>Schedule!E847</f>
        <v>1539.4562396036399</v>
      </c>
      <c r="F847" cm="1">
        <f t="array" ref="F847">_xlfn.XLOOKUP(B847, $T$1:$T846, $V$1:$V846, D847, 0, -1)</f>
        <v>1469.5882041455925</v>
      </c>
      <c r="G847" cm="1">
        <f t="array" ref="G847">_xlfn.XLOOKUP(C847, $U$1:$U846, $W$1:$W846, E847, 0, -1)</f>
        <v>1562.9327852564061</v>
      </c>
      <c r="H847">
        <f>Schedule!F847</f>
        <v>6.8493150684931406E-2</v>
      </c>
      <c r="I847" t="str">
        <f>IF(ISBLANK(Games!D847), "", Games!D847)</f>
        <v/>
      </c>
      <c r="J847" t="str">
        <f>IF(ISBLANK(Games!E847), "", Games!E847)</f>
        <v/>
      </c>
      <c r="K847" t="str">
        <f>IF(ISBLANK(Games!D847), "",VLOOKUP(I847, 'Pitchers Pre-Season'!$B$2:$X$790, 23, FALSE))</f>
        <v/>
      </c>
      <c r="L847" t="str">
        <f>IF(ISBLANK(Games!E847), "",VLOOKUP(J847, 'Pitchers Pre-Season'!$B$2:$X$790, 23, FALSE))</f>
        <v/>
      </c>
      <c r="M847">
        <f>IF(ISBLANK(Games!D847), Calc!F847, F847+K847)</f>
        <v>1469.5882041455925</v>
      </c>
      <c r="N847">
        <f>IF(ISBLANK(Games!E847), Calc!G847, G847+L847)</f>
        <v>1562.9327852564061</v>
      </c>
      <c r="O847" s="1">
        <f t="shared" si="91"/>
        <v>0.40305441455887842</v>
      </c>
      <c r="P847" s="1">
        <f t="shared" si="92"/>
        <v>0.59694558544112164</v>
      </c>
      <c r="Q847" s="3" t="str">
        <f>Games!N847</f>
        <v/>
      </c>
      <c r="R847" s="1" t="str">
        <f t="shared" si="93"/>
        <v/>
      </c>
      <c r="S847" s="1" t="str">
        <f>IF(ISBLANK(Games!L847), "",IF(Q847=B847, C847, B847))</f>
        <v/>
      </c>
      <c r="T847" s="1" t="str">
        <f t="shared" si="94"/>
        <v>LAA</v>
      </c>
      <c r="U847" s="1" t="str">
        <f t="shared" si="95"/>
        <v>NYY</v>
      </c>
      <c r="V847" s="1">
        <f t="shared" si="96"/>
        <v>1469.5882041455925</v>
      </c>
      <c r="W847" s="1">
        <f t="shared" si="97"/>
        <v>1562.9327852564061</v>
      </c>
    </row>
    <row r="848" spans="1:23" x14ac:dyDescent="0.45">
      <c r="A848" t="str">
        <f>Schedule!A848</f>
        <v>2024-05-29</v>
      </c>
      <c r="B848" t="str">
        <f>Schedule!B848</f>
        <v>SEA</v>
      </c>
      <c r="C848" t="str">
        <f>Schedule!C848</f>
        <v>HOU</v>
      </c>
      <c r="D848">
        <f>Schedule!D848</f>
        <v>1526.2027098211199</v>
      </c>
      <c r="E848">
        <f>Schedule!E848</f>
        <v>1559.22207084247</v>
      </c>
      <c r="F848" cm="1">
        <f t="array" ref="F848">_xlfn.XLOOKUP(B848, $T$1:$T847, $V$1:$V847, D848, 0, -1)</f>
        <v>1518.2292368487947</v>
      </c>
      <c r="G848" cm="1">
        <f t="array" ref="G848">_xlfn.XLOOKUP(C848, $U$1:$U847, $W$1:$W847, E848, 0, -1)</f>
        <v>1554.1885466658973</v>
      </c>
      <c r="H848">
        <f>Schedule!F848</f>
        <v>2.2471910112359699E-2</v>
      </c>
      <c r="I848" t="str">
        <f>IF(ISBLANK(Games!D848), "", Games!D848)</f>
        <v/>
      </c>
      <c r="J848" t="str">
        <f>IF(ISBLANK(Games!E848), "", Games!E848)</f>
        <v/>
      </c>
      <c r="K848" t="str">
        <f>IF(ISBLANK(Games!D848), "",VLOOKUP(I848, 'Pitchers Pre-Season'!$B$2:$X$790, 23, FALSE))</f>
        <v/>
      </c>
      <c r="L848" t="str">
        <f>IF(ISBLANK(Games!E848), "",VLOOKUP(J848, 'Pitchers Pre-Season'!$B$2:$X$790, 23, FALSE))</f>
        <v/>
      </c>
      <c r="M848">
        <f>IF(ISBLANK(Games!D848), Calc!F848, F848+K848)</f>
        <v>1518.2292368487947</v>
      </c>
      <c r="N848">
        <f>IF(ISBLANK(Games!E848), Calc!G848, G848+L848)</f>
        <v>1554.1885466658973</v>
      </c>
      <c r="O848" s="1">
        <f t="shared" si="91"/>
        <v>0.45967034210103391</v>
      </c>
      <c r="P848" s="1">
        <f t="shared" si="92"/>
        <v>0.54032965789896614</v>
      </c>
      <c r="Q848" s="3" t="str">
        <f>Games!N848</f>
        <v/>
      </c>
      <c r="R848" s="1" t="str">
        <f t="shared" si="93"/>
        <v/>
      </c>
      <c r="S848" s="1" t="str">
        <f>IF(ISBLANK(Games!L848), "",IF(Q848=B848, C848, B848))</f>
        <v/>
      </c>
      <c r="T848" s="1" t="str">
        <f t="shared" si="94"/>
        <v>SEA</v>
      </c>
      <c r="U848" s="1" t="str">
        <f t="shared" si="95"/>
        <v>HOU</v>
      </c>
      <c r="V848" s="1">
        <f t="shared" si="96"/>
        <v>1518.2292368487947</v>
      </c>
      <c r="W848" s="1">
        <f t="shared" si="97"/>
        <v>1554.1885466658973</v>
      </c>
    </row>
    <row r="849" spans="1:23" x14ac:dyDescent="0.45">
      <c r="A849" t="str">
        <f>Schedule!A849</f>
        <v>2024-05-30</v>
      </c>
      <c r="B849" t="str">
        <f>Schedule!B849</f>
        <v>TBR</v>
      </c>
      <c r="C849" t="str">
        <f>Schedule!C849</f>
        <v>OAK</v>
      </c>
      <c r="D849">
        <f>Schedule!D849</f>
        <v>1537.2568075547799</v>
      </c>
      <c r="E849">
        <f>Schedule!E849</f>
        <v>1427.1354796158</v>
      </c>
      <c r="F849" cm="1">
        <f t="array" ref="F849">_xlfn.XLOOKUP(B849, $T$1:$T848, $V$1:$V848, D849, 0, -1)</f>
        <v>1528.0229512954211</v>
      </c>
      <c r="G849" cm="1">
        <f t="array" ref="G849">_xlfn.XLOOKUP(C849, $U$1:$U848, $W$1:$W848, E849, 0, -1)</f>
        <v>1422.9458950386379</v>
      </c>
      <c r="H849">
        <f>Schedule!F849</f>
        <v>0.124324324324324</v>
      </c>
      <c r="I849" t="str">
        <f>IF(ISBLANK(Games!D849), "", Games!D849)</f>
        <v/>
      </c>
      <c r="J849" t="str">
        <f>IF(ISBLANK(Games!E849), "", Games!E849)</f>
        <v/>
      </c>
      <c r="K849" t="str">
        <f>IF(ISBLANK(Games!D849), "",VLOOKUP(I849, 'Pitchers Pre-Season'!$B$2:$X$790, 23, FALSE))</f>
        <v/>
      </c>
      <c r="L849" t="str">
        <f>IF(ISBLANK(Games!E849), "",VLOOKUP(J849, 'Pitchers Pre-Season'!$B$2:$X$790, 23, FALSE))</f>
        <v/>
      </c>
      <c r="M849">
        <f>IF(ISBLANK(Games!D849), Calc!F849, F849+K849)</f>
        <v>1528.0229512954211</v>
      </c>
      <c r="N849">
        <f>IF(ISBLANK(Games!E849), Calc!G849, G849+L849)</f>
        <v>1422.9458950386379</v>
      </c>
      <c r="O849" s="1">
        <f t="shared" si="91"/>
        <v>0.70893234876219335</v>
      </c>
      <c r="P849" s="1">
        <f t="shared" si="92"/>
        <v>0.29106765123780665</v>
      </c>
      <c r="Q849" s="3" t="str">
        <f>Games!N849</f>
        <v/>
      </c>
      <c r="R849" s="1" t="str">
        <f t="shared" si="93"/>
        <v/>
      </c>
      <c r="S849" s="1" t="str">
        <f>IF(ISBLANK(Games!L849), "",IF(Q849=B849, C849, B849))</f>
        <v/>
      </c>
      <c r="T849" s="1" t="str">
        <f t="shared" si="94"/>
        <v>TBR</v>
      </c>
      <c r="U849" s="1" t="str">
        <f t="shared" si="95"/>
        <v>OAK</v>
      </c>
      <c r="V849" s="1">
        <f t="shared" si="96"/>
        <v>1528.0229512954211</v>
      </c>
      <c r="W849" s="1">
        <f t="shared" si="97"/>
        <v>1422.9458950386379</v>
      </c>
    </row>
    <row r="850" spans="1:23" x14ac:dyDescent="0.45">
      <c r="A850" t="str">
        <f>Schedule!A850</f>
        <v>2024-05-30</v>
      </c>
      <c r="B850" t="str">
        <f>Schedule!B850</f>
        <v>MIN</v>
      </c>
      <c r="C850" t="str">
        <f>Schedule!C850</f>
        <v>KCR</v>
      </c>
      <c r="D850">
        <f>Schedule!D850</f>
        <v>1535.44519643647</v>
      </c>
      <c r="E850">
        <f>Schedule!E850</f>
        <v>1455.5883504191299</v>
      </c>
      <c r="F850" cm="1">
        <f t="array" ref="F850">_xlfn.XLOOKUP(B850, $T$1:$T849, $V$1:$V849, D850, 0, -1)</f>
        <v>1529.2726034226744</v>
      </c>
      <c r="G850" cm="1">
        <f t="array" ref="G850">_xlfn.XLOOKUP(C850, $U$1:$U849, $W$1:$W849, E850, 0, -1)</f>
        <v>1465.2610239810729</v>
      </c>
      <c r="H850">
        <f>Schedule!F850</f>
        <v>0.12727272727272701</v>
      </c>
      <c r="I850" t="str">
        <f>IF(ISBLANK(Games!D850), "", Games!D850)</f>
        <v/>
      </c>
      <c r="J850" t="str">
        <f>IF(ISBLANK(Games!E850), "", Games!E850)</f>
        <v/>
      </c>
      <c r="K850" t="str">
        <f>IF(ISBLANK(Games!D850), "",VLOOKUP(I850, 'Pitchers Pre-Season'!$B$2:$X$790, 23, FALSE))</f>
        <v/>
      </c>
      <c r="L850" t="str">
        <f>IF(ISBLANK(Games!E850), "",VLOOKUP(J850, 'Pitchers Pre-Season'!$B$2:$X$790, 23, FALSE))</f>
        <v/>
      </c>
      <c r="M850">
        <f>IF(ISBLANK(Games!D850), Calc!F850, F850+K850)</f>
        <v>1529.2726034226744</v>
      </c>
      <c r="N850">
        <f>IF(ISBLANK(Games!E850), Calc!G850, G850+L850)</f>
        <v>1465.2610239810729</v>
      </c>
      <c r="O850" s="1">
        <f t="shared" si="91"/>
        <v>0.65472807110852227</v>
      </c>
      <c r="P850" s="1">
        <f t="shared" si="92"/>
        <v>0.34527192889147779</v>
      </c>
      <c r="Q850" s="3" t="str">
        <f>Games!N850</f>
        <v/>
      </c>
      <c r="R850" s="1" t="str">
        <f t="shared" si="93"/>
        <v/>
      </c>
      <c r="S850" s="1" t="str">
        <f>IF(ISBLANK(Games!L850), "",IF(Q850=B850, C850, B850))</f>
        <v/>
      </c>
      <c r="T850" s="1" t="str">
        <f t="shared" si="94"/>
        <v>MIN</v>
      </c>
      <c r="U850" s="1" t="str">
        <f t="shared" si="95"/>
        <v>KCR</v>
      </c>
      <c r="V850" s="1">
        <f t="shared" si="96"/>
        <v>1529.2726034226744</v>
      </c>
      <c r="W850" s="1">
        <f t="shared" si="97"/>
        <v>1465.2610239810729</v>
      </c>
    </row>
    <row r="851" spans="1:23" x14ac:dyDescent="0.45">
      <c r="A851" t="str">
        <f>Schedule!A851</f>
        <v>2024-05-30</v>
      </c>
      <c r="B851" t="str">
        <f>Schedule!B851</f>
        <v>MIL</v>
      </c>
      <c r="C851" t="str">
        <f>Schedule!C851</f>
        <v>CHC</v>
      </c>
      <c r="D851">
        <f>Schedule!D851</f>
        <v>1511.74507850229</v>
      </c>
      <c r="E851">
        <f>Schedule!E851</f>
        <v>1514.0316812078199</v>
      </c>
      <c r="F851" cm="1">
        <f t="array" ref="F851">_xlfn.XLOOKUP(B851, $T$1:$T850, $V$1:$V850, D851, 0, -1)</f>
        <v>1516.6563185214643</v>
      </c>
      <c r="G851" cm="1">
        <f t="array" ref="G851">_xlfn.XLOOKUP(C851, $U$1:$U850, $W$1:$W850, E851, 0, -1)</f>
        <v>1510.9500841970262</v>
      </c>
      <c r="H851">
        <f>Schedule!F851</f>
        <v>6.7415730337078705E-2</v>
      </c>
      <c r="I851" t="str">
        <f>IF(ISBLANK(Games!D851), "", Games!D851)</f>
        <v/>
      </c>
      <c r="J851" t="str">
        <f>IF(ISBLANK(Games!E851), "", Games!E851)</f>
        <v/>
      </c>
      <c r="K851" t="str">
        <f>IF(ISBLANK(Games!D851), "",VLOOKUP(I851, 'Pitchers Pre-Season'!$B$2:$X$790, 23, FALSE))</f>
        <v/>
      </c>
      <c r="L851" t="str">
        <f>IF(ISBLANK(Games!E851), "",VLOOKUP(J851, 'Pitchers Pre-Season'!$B$2:$X$790, 23, FALSE))</f>
        <v/>
      </c>
      <c r="M851">
        <f>IF(ISBLANK(Games!D851), Calc!F851, F851+K851)</f>
        <v>1516.6563185214643</v>
      </c>
      <c r="N851">
        <f>IF(ISBLANK(Games!E851), Calc!G851, G851+L851)</f>
        <v>1510.9500841970262</v>
      </c>
      <c r="O851" s="1">
        <f t="shared" si="91"/>
        <v>0.54191905818501329</v>
      </c>
      <c r="P851" s="1">
        <f t="shared" si="92"/>
        <v>0.45808094181498671</v>
      </c>
      <c r="Q851" s="3" t="str">
        <f>Games!N851</f>
        <v/>
      </c>
      <c r="R851" s="1" t="str">
        <f t="shared" si="93"/>
        <v/>
      </c>
      <c r="S851" s="1" t="str">
        <f>IF(ISBLANK(Games!L851), "",IF(Q851=B851, C851, B851))</f>
        <v/>
      </c>
      <c r="T851" s="1" t="str">
        <f t="shared" si="94"/>
        <v>MIL</v>
      </c>
      <c r="U851" s="1" t="str">
        <f t="shared" si="95"/>
        <v>CHC</v>
      </c>
      <c r="V851" s="1">
        <f t="shared" si="96"/>
        <v>1516.6563185214643</v>
      </c>
      <c r="W851" s="1">
        <f t="shared" si="97"/>
        <v>1510.9500841970262</v>
      </c>
    </row>
    <row r="852" spans="1:23" x14ac:dyDescent="0.45">
      <c r="A852" t="str">
        <f>Schedule!A852</f>
        <v>2024-05-30</v>
      </c>
      <c r="B852" t="str">
        <f>Schedule!B852</f>
        <v>SEA</v>
      </c>
      <c r="C852" t="str">
        <f>Schedule!C852</f>
        <v>HOU</v>
      </c>
      <c r="D852">
        <f>Schedule!D852</f>
        <v>1526.2027098211199</v>
      </c>
      <c r="E852">
        <f>Schedule!E852</f>
        <v>1559.22207084247</v>
      </c>
      <c r="F852" cm="1">
        <f t="array" ref="F852">_xlfn.XLOOKUP(B852, $T$1:$T851, $V$1:$V851, D852, 0, -1)</f>
        <v>1518.2292368487947</v>
      </c>
      <c r="G852" cm="1">
        <f t="array" ref="G852">_xlfn.XLOOKUP(C852, $U$1:$U851, $W$1:$W851, E852, 0, -1)</f>
        <v>1554.1885466658973</v>
      </c>
      <c r="H852">
        <f>Schedule!F852</f>
        <v>2.2471910112359699E-2</v>
      </c>
      <c r="I852" t="str">
        <f>IF(ISBLANK(Games!D852), "", Games!D852)</f>
        <v/>
      </c>
      <c r="J852" t="str">
        <f>IF(ISBLANK(Games!E852), "", Games!E852)</f>
        <v/>
      </c>
      <c r="K852" t="str">
        <f>IF(ISBLANK(Games!D852), "",VLOOKUP(I852, 'Pitchers Pre-Season'!$B$2:$X$790, 23, FALSE))</f>
        <v/>
      </c>
      <c r="L852" t="str">
        <f>IF(ISBLANK(Games!E852), "",VLOOKUP(J852, 'Pitchers Pre-Season'!$B$2:$X$790, 23, FALSE))</f>
        <v/>
      </c>
      <c r="M852">
        <f>IF(ISBLANK(Games!D852), Calc!F852, F852+K852)</f>
        <v>1518.2292368487947</v>
      </c>
      <c r="N852">
        <f>IF(ISBLANK(Games!E852), Calc!G852, G852+L852)</f>
        <v>1554.1885466658973</v>
      </c>
      <c r="O852" s="1">
        <f t="shared" si="91"/>
        <v>0.45967034210103391</v>
      </c>
      <c r="P852" s="1">
        <f t="shared" si="92"/>
        <v>0.54032965789896614</v>
      </c>
      <c r="Q852" s="3" t="str">
        <f>Games!N852</f>
        <v/>
      </c>
      <c r="R852" s="1" t="str">
        <f t="shared" si="93"/>
        <v/>
      </c>
      <c r="S852" s="1" t="str">
        <f>IF(ISBLANK(Games!L852), "",IF(Q852=B852, C852, B852))</f>
        <v/>
      </c>
      <c r="T852" s="1" t="str">
        <f t="shared" si="94"/>
        <v>SEA</v>
      </c>
      <c r="U852" s="1" t="str">
        <f t="shared" si="95"/>
        <v>HOU</v>
      </c>
      <c r="V852" s="1">
        <f t="shared" si="96"/>
        <v>1518.2292368487947</v>
      </c>
      <c r="W852" s="1">
        <f t="shared" si="97"/>
        <v>1554.1885466658973</v>
      </c>
    </row>
    <row r="853" spans="1:23" x14ac:dyDescent="0.45">
      <c r="A853" t="str">
        <f>Schedule!A853</f>
        <v>2024-05-30</v>
      </c>
      <c r="B853" t="str">
        <f>Schedule!B853</f>
        <v>BOS</v>
      </c>
      <c r="C853" t="str">
        <f>Schedule!C853</f>
        <v>DET</v>
      </c>
      <c r="D853">
        <f>Schedule!D853</f>
        <v>1500.26839934439</v>
      </c>
      <c r="E853">
        <f>Schedule!E853</f>
        <v>1477.56939209144</v>
      </c>
      <c r="F853" cm="1">
        <f t="array" ref="F853">_xlfn.XLOOKUP(B853, $T$1:$T852, $V$1:$V852, D853, 0, -1)</f>
        <v>1500.26839934439</v>
      </c>
      <c r="G853" cm="1">
        <f t="array" ref="G853">_xlfn.XLOOKUP(C853, $U$1:$U852, $W$1:$W852, E853, 0, -1)</f>
        <v>1495.7868779460348</v>
      </c>
      <c r="H853">
        <f>Schedule!F853</f>
        <v>5.1282051282051398E-2</v>
      </c>
      <c r="I853" t="str">
        <f>IF(ISBLANK(Games!D853), "", Games!D853)</f>
        <v/>
      </c>
      <c r="J853" t="str">
        <f>IF(ISBLANK(Games!E853), "", Games!E853)</f>
        <v/>
      </c>
      <c r="K853" t="str">
        <f>IF(ISBLANK(Games!D853), "",VLOOKUP(I853, 'Pitchers Pre-Season'!$B$2:$X$790, 23, FALSE))</f>
        <v/>
      </c>
      <c r="L853" t="str">
        <f>IF(ISBLANK(Games!E853), "",VLOOKUP(J853, 'Pitchers Pre-Season'!$B$2:$X$790, 23, FALSE))</f>
        <v/>
      </c>
      <c r="M853">
        <f>IF(ISBLANK(Games!D853), Calc!F853, F853+K853)</f>
        <v>1500.26839934439</v>
      </c>
      <c r="N853">
        <f>IF(ISBLANK(Games!E853), Calc!G853, G853+L853)</f>
        <v>1495.7868779460348</v>
      </c>
      <c r="O853" s="1">
        <f t="shared" si="91"/>
        <v>0.5320900957071687</v>
      </c>
      <c r="P853" s="1">
        <f t="shared" si="92"/>
        <v>0.46790990429283125</v>
      </c>
      <c r="Q853" s="3" t="str">
        <f>Games!N853</f>
        <v/>
      </c>
      <c r="R853" s="1" t="str">
        <f t="shared" si="93"/>
        <v/>
      </c>
      <c r="S853" s="1" t="str">
        <f>IF(ISBLANK(Games!L853), "",IF(Q853=B853, C853, B853))</f>
        <v/>
      </c>
      <c r="T853" s="1" t="str">
        <f t="shared" si="94"/>
        <v>BOS</v>
      </c>
      <c r="U853" s="1" t="str">
        <f t="shared" si="95"/>
        <v>DET</v>
      </c>
      <c r="V853" s="1">
        <f t="shared" si="96"/>
        <v>1500.26839934439</v>
      </c>
      <c r="W853" s="1">
        <f t="shared" si="97"/>
        <v>1495.7868779460348</v>
      </c>
    </row>
    <row r="854" spans="1:23" x14ac:dyDescent="0.45">
      <c r="A854" t="str">
        <f>Schedule!A854</f>
        <v>2024-05-30</v>
      </c>
      <c r="B854" t="str">
        <f>Schedule!B854</f>
        <v>NYM</v>
      </c>
      <c r="C854" t="str">
        <f>Schedule!C854</f>
        <v>ARI</v>
      </c>
      <c r="D854">
        <f>Schedule!D854</f>
        <v>1505.1761432511801</v>
      </c>
      <c r="E854">
        <f>Schedule!E854</f>
        <v>1517.8440011816001</v>
      </c>
      <c r="F854" cm="1">
        <f t="array" ref="F854">_xlfn.XLOOKUP(B854, $T$1:$T853, $V$1:$V853, D854, 0, -1)</f>
        <v>1483.2891783762693</v>
      </c>
      <c r="G854" cm="1">
        <f t="array" ref="G854">_xlfn.XLOOKUP(C854, $U$1:$U853, $W$1:$W853, E854, 0, -1)</f>
        <v>1515.1384034374826</v>
      </c>
      <c r="H854">
        <f>Schedule!F854</f>
        <v>0.102272727272727</v>
      </c>
      <c r="I854" t="str">
        <f>IF(ISBLANK(Games!D854), "", Games!D854)</f>
        <v/>
      </c>
      <c r="J854" t="str">
        <f>IF(ISBLANK(Games!E854), "", Games!E854)</f>
        <v/>
      </c>
      <c r="K854" t="str">
        <f>IF(ISBLANK(Games!D854), "",VLOOKUP(I854, 'Pitchers Pre-Season'!$B$2:$X$790, 23, FALSE))</f>
        <v/>
      </c>
      <c r="L854" t="str">
        <f>IF(ISBLANK(Games!E854), "",VLOOKUP(J854, 'Pitchers Pre-Season'!$B$2:$X$790, 23, FALSE))</f>
        <v/>
      </c>
      <c r="M854">
        <f>IF(ISBLANK(Games!D854), Calc!F854, F854+K854)</f>
        <v>1483.2891783762693</v>
      </c>
      <c r="N854">
        <f>IF(ISBLANK(Games!E854), Calc!G854, G854+L854)</f>
        <v>1515.1384034374826</v>
      </c>
      <c r="O854" s="1">
        <f t="shared" si="91"/>
        <v>0.50542960168566808</v>
      </c>
      <c r="P854" s="1">
        <f t="shared" si="92"/>
        <v>0.49457039831433197</v>
      </c>
      <c r="Q854" s="3" t="str">
        <f>Games!N854</f>
        <v/>
      </c>
      <c r="R854" s="1" t="str">
        <f t="shared" si="93"/>
        <v/>
      </c>
      <c r="S854" s="1" t="str">
        <f>IF(ISBLANK(Games!L854), "",IF(Q854=B854, C854, B854))</f>
        <v/>
      </c>
      <c r="T854" s="1" t="str">
        <f t="shared" si="94"/>
        <v>NYM</v>
      </c>
      <c r="U854" s="1" t="str">
        <f t="shared" si="95"/>
        <v>ARI</v>
      </c>
      <c r="V854" s="1">
        <f t="shared" si="96"/>
        <v>1483.2891783762693</v>
      </c>
      <c r="W854" s="1">
        <f t="shared" si="97"/>
        <v>1515.1384034374826</v>
      </c>
    </row>
    <row r="855" spans="1:23" x14ac:dyDescent="0.45">
      <c r="A855" t="str">
        <f>Schedule!A855</f>
        <v>2024-05-30</v>
      </c>
      <c r="B855" t="str">
        <f>Schedule!B855</f>
        <v>ATL</v>
      </c>
      <c r="C855" t="str">
        <f>Schedule!C855</f>
        <v>WAS</v>
      </c>
      <c r="D855">
        <f>Schedule!D855</f>
        <v>1590.545270505</v>
      </c>
      <c r="E855">
        <f>Schedule!E855</f>
        <v>1422.7330514932301</v>
      </c>
      <c r="F855" cm="1">
        <f t="array" ref="F855">_xlfn.XLOOKUP(B855, $T$1:$T854, $V$1:$V854, D855, 0, -1)</f>
        <v>1593.2508682491175</v>
      </c>
      <c r="G855" cm="1">
        <f t="array" ref="G855">_xlfn.XLOOKUP(C855, $U$1:$U854, $W$1:$W854, E855, 0, -1)</f>
        <v>1420.7057667976087</v>
      </c>
      <c r="H855">
        <f>Schedule!F855</f>
        <v>4.3902439024390297E-2</v>
      </c>
      <c r="I855" t="str">
        <f>IF(ISBLANK(Games!D855), "", Games!D855)</f>
        <v/>
      </c>
      <c r="J855" t="str">
        <f>IF(ISBLANK(Games!E855), "", Games!E855)</f>
        <v/>
      </c>
      <c r="K855" t="str">
        <f>IF(ISBLANK(Games!D855), "",VLOOKUP(I855, 'Pitchers Pre-Season'!$B$2:$X$790, 23, FALSE))</f>
        <v/>
      </c>
      <c r="L855" t="str">
        <f>IF(ISBLANK(Games!E855), "",VLOOKUP(J855, 'Pitchers Pre-Season'!$B$2:$X$790, 23, FALSE))</f>
        <v/>
      </c>
      <c r="M855">
        <f>IF(ISBLANK(Games!D855), Calc!F855, F855+K855)</f>
        <v>1593.2508682491175</v>
      </c>
      <c r="N855">
        <f>IF(ISBLANK(Games!E855), Calc!G855, G855+L855)</f>
        <v>1420.7057667976087</v>
      </c>
      <c r="O855" s="1">
        <f t="shared" si="91"/>
        <v>0.75168049033401807</v>
      </c>
      <c r="P855" s="1">
        <f t="shared" si="92"/>
        <v>0.24831950966598193</v>
      </c>
      <c r="Q855" s="3" t="str">
        <f>Games!N855</f>
        <v/>
      </c>
      <c r="R855" s="1" t="str">
        <f t="shared" si="93"/>
        <v/>
      </c>
      <c r="S855" s="1" t="str">
        <f>IF(ISBLANK(Games!L855), "",IF(Q855=B855, C855, B855))</f>
        <v/>
      </c>
      <c r="T855" s="1" t="str">
        <f t="shared" si="94"/>
        <v>ATL</v>
      </c>
      <c r="U855" s="1" t="str">
        <f t="shared" si="95"/>
        <v>WAS</v>
      </c>
      <c r="V855" s="1">
        <f t="shared" si="96"/>
        <v>1593.2508682491175</v>
      </c>
      <c r="W855" s="1">
        <f t="shared" si="97"/>
        <v>1420.7057667976087</v>
      </c>
    </row>
    <row r="856" spans="1:23" x14ac:dyDescent="0.45">
      <c r="A856" t="str">
        <f>Schedule!A856</f>
        <v>2024-05-30</v>
      </c>
      <c r="B856" t="str">
        <f>Schedule!B856</f>
        <v>LAA</v>
      </c>
      <c r="C856" t="str">
        <f>Schedule!C856</f>
        <v>NYY</v>
      </c>
      <c r="D856">
        <f>Schedule!D856</f>
        <v>1474.3085107648601</v>
      </c>
      <c r="E856">
        <f>Schedule!E856</f>
        <v>1539.4562396036399</v>
      </c>
      <c r="F856" cm="1">
        <f t="array" ref="F856">_xlfn.XLOOKUP(B856, $T$1:$T855, $V$1:$V855, D856, 0, -1)</f>
        <v>1469.5882041455925</v>
      </c>
      <c r="G856" cm="1">
        <f t="array" ref="G856">_xlfn.XLOOKUP(C856, $U$1:$U855, $W$1:$W855, E856, 0, -1)</f>
        <v>1562.9327852564061</v>
      </c>
      <c r="H856">
        <f>Schedule!F856</f>
        <v>6.8493150684931406E-2</v>
      </c>
      <c r="I856" t="str">
        <f>IF(ISBLANK(Games!D856), "", Games!D856)</f>
        <v/>
      </c>
      <c r="J856" t="str">
        <f>IF(ISBLANK(Games!E856), "", Games!E856)</f>
        <v/>
      </c>
      <c r="K856" t="str">
        <f>IF(ISBLANK(Games!D856), "",VLOOKUP(I856, 'Pitchers Pre-Season'!$B$2:$X$790, 23, FALSE))</f>
        <v/>
      </c>
      <c r="L856" t="str">
        <f>IF(ISBLANK(Games!E856), "",VLOOKUP(J856, 'Pitchers Pre-Season'!$B$2:$X$790, 23, FALSE))</f>
        <v/>
      </c>
      <c r="M856">
        <f>IF(ISBLANK(Games!D856), Calc!F856, F856+K856)</f>
        <v>1469.5882041455925</v>
      </c>
      <c r="N856">
        <f>IF(ISBLANK(Games!E856), Calc!G856, G856+L856)</f>
        <v>1562.9327852564061</v>
      </c>
      <c r="O856" s="1">
        <f t="shared" si="91"/>
        <v>0.40305441455887842</v>
      </c>
      <c r="P856" s="1">
        <f t="shared" si="92"/>
        <v>0.59694558544112164</v>
      </c>
      <c r="Q856" s="3" t="str">
        <f>Games!N856</f>
        <v/>
      </c>
      <c r="R856" s="1" t="str">
        <f t="shared" si="93"/>
        <v/>
      </c>
      <c r="S856" s="1" t="str">
        <f>IF(ISBLANK(Games!L856), "",IF(Q856=B856, C856, B856))</f>
        <v/>
      </c>
      <c r="T856" s="1" t="str">
        <f t="shared" si="94"/>
        <v>LAA</v>
      </c>
      <c r="U856" s="1" t="str">
        <f t="shared" si="95"/>
        <v>NYY</v>
      </c>
      <c r="V856" s="1">
        <f t="shared" si="96"/>
        <v>1469.5882041455925</v>
      </c>
      <c r="W856" s="1">
        <f t="shared" si="97"/>
        <v>1562.9327852564061</v>
      </c>
    </row>
    <row r="857" spans="1:23" x14ac:dyDescent="0.45">
      <c r="A857" t="str">
        <f>Schedule!A857</f>
        <v>2024-05-31</v>
      </c>
      <c r="B857" t="str">
        <f>Schedule!B857</f>
        <v>CHC</v>
      </c>
      <c r="C857" t="str">
        <f>Schedule!C857</f>
        <v>CIN</v>
      </c>
      <c r="D857">
        <f>Schedule!D857</f>
        <v>1514.0316812078199</v>
      </c>
      <c r="E857">
        <f>Schedule!E857</f>
        <v>1496.2510574284499</v>
      </c>
      <c r="F857" cm="1">
        <f t="array" ref="F857">_xlfn.XLOOKUP(B857, $T$1:$T856, $V$1:$V856, D857, 0, -1)</f>
        <v>1529.9566441509314</v>
      </c>
      <c r="G857" cm="1">
        <f t="array" ref="G857">_xlfn.XLOOKUP(C857, $U$1:$U856, $W$1:$W856, E857, 0, -1)</f>
        <v>1513.6155661274754</v>
      </c>
      <c r="H857">
        <f>Schedule!F857</f>
        <v>4.4585987261146598E-2</v>
      </c>
      <c r="I857" t="str">
        <f>IF(ISBLANK(Games!D857), "", Games!D857)</f>
        <v/>
      </c>
      <c r="J857" t="str">
        <f>IF(ISBLANK(Games!E857), "", Games!E857)</f>
        <v/>
      </c>
      <c r="K857" t="str">
        <f>IF(ISBLANK(Games!D857), "",VLOOKUP(I857, 'Pitchers Pre-Season'!$B$2:$X$790, 23, FALSE))</f>
        <v/>
      </c>
      <c r="L857" t="str">
        <f>IF(ISBLANK(Games!E857), "",VLOOKUP(J857, 'Pitchers Pre-Season'!$B$2:$X$790, 23, FALSE))</f>
        <v/>
      </c>
      <c r="M857">
        <f>IF(ISBLANK(Games!D857), Calc!F857, F857+K857)</f>
        <v>1529.9566441509314</v>
      </c>
      <c r="N857">
        <f>IF(ISBLANK(Games!E857), Calc!G857, G857+L857)</f>
        <v>1513.6155661274754</v>
      </c>
      <c r="O857" s="1">
        <f t="shared" si="91"/>
        <v>0.54579236987005442</v>
      </c>
      <c r="P857" s="1">
        <f t="shared" si="92"/>
        <v>0.45420763012994558</v>
      </c>
      <c r="Q857" s="3" t="str">
        <f>Games!N857</f>
        <v/>
      </c>
      <c r="R857" s="1" t="str">
        <f t="shared" si="93"/>
        <v/>
      </c>
      <c r="S857" s="1" t="str">
        <f>IF(ISBLANK(Games!L857), "",IF(Q857=B857, C857, B857))</f>
        <v/>
      </c>
      <c r="T857" s="1" t="str">
        <f t="shared" si="94"/>
        <v>CHC</v>
      </c>
      <c r="U857" s="1" t="str">
        <f t="shared" si="95"/>
        <v>CIN</v>
      </c>
      <c r="V857" s="1">
        <f t="shared" si="96"/>
        <v>1529.9566441509314</v>
      </c>
      <c r="W857" s="1">
        <f t="shared" si="97"/>
        <v>1513.6155661274754</v>
      </c>
    </row>
    <row r="858" spans="1:23" x14ac:dyDescent="0.45">
      <c r="A858" t="str">
        <f>Schedule!A858</f>
        <v>2024-05-31</v>
      </c>
      <c r="B858" t="str">
        <f>Schedule!B858</f>
        <v>PHI</v>
      </c>
      <c r="C858" t="str">
        <f>Schedule!C858</f>
        <v>STL</v>
      </c>
      <c r="D858">
        <f>Schedule!D858</f>
        <v>1537.03223861109</v>
      </c>
      <c r="E858">
        <f>Schedule!E858</f>
        <v>1506.4629567151301</v>
      </c>
      <c r="F858" cm="1">
        <f t="array" ref="F858">_xlfn.XLOOKUP(B858, $T$1:$T857, $V$1:$V857, D858, 0, -1)</f>
        <v>1516.0751994709906</v>
      </c>
      <c r="G858" cm="1">
        <f t="array" ref="G858">_xlfn.XLOOKUP(C858, $U$1:$U857, $W$1:$W857, E858, 0, -1)</f>
        <v>1507.9516916859375</v>
      </c>
      <c r="H858">
        <f>Schedule!F858</f>
        <v>8.4745762711864403E-2</v>
      </c>
      <c r="I858" t="str">
        <f>IF(ISBLANK(Games!D858), "", Games!D858)</f>
        <v/>
      </c>
      <c r="J858" t="str">
        <f>IF(ISBLANK(Games!E858), "", Games!E858)</f>
        <v/>
      </c>
      <c r="K858" t="str">
        <f>IF(ISBLANK(Games!D858), "",VLOOKUP(I858, 'Pitchers Pre-Season'!$B$2:$X$790, 23, FALSE))</f>
        <v/>
      </c>
      <c r="L858" t="str">
        <f>IF(ISBLANK(Games!E858), "",VLOOKUP(J858, 'Pitchers Pre-Season'!$B$2:$X$790, 23, FALSE))</f>
        <v/>
      </c>
      <c r="M858">
        <f>IF(ISBLANK(Games!D858), Calc!F858, F858+K858)</f>
        <v>1516.0751994709906</v>
      </c>
      <c r="N858">
        <f>IF(ISBLANK(Games!E858), Calc!G858, G858+L858)</f>
        <v>1507.9516916859375</v>
      </c>
      <c r="O858" s="1">
        <f t="shared" si="91"/>
        <v>0.55406141889916971</v>
      </c>
      <c r="P858" s="1">
        <f t="shared" si="92"/>
        <v>0.44593858110083023</v>
      </c>
      <c r="Q858" s="3" t="str">
        <f>Games!N858</f>
        <v/>
      </c>
      <c r="R858" s="1" t="str">
        <f t="shared" si="93"/>
        <v/>
      </c>
      <c r="S858" s="1" t="str">
        <f>IF(ISBLANK(Games!L858), "",IF(Q858=B858, C858, B858))</f>
        <v/>
      </c>
      <c r="T858" s="1" t="str">
        <f t="shared" si="94"/>
        <v>PHI</v>
      </c>
      <c r="U858" s="1" t="str">
        <f t="shared" si="95"/>
        <v>STL</v>
      </c>
      <c r="V858" s="1">
        <f t="shared" si="96"/>
        <v>1516.0751994709906</v>
      </c>
      <c r="W858" s="1">
        <f t="shared" si="97"/>
        <v>1507.9516916859375</v>
      </c>
    </row>
    <row r="859" spans="1:23" x14ac:dyDescent="0.45">
      <c r="A859" t="str">
        <f>Schedule!A859</f>
        <v>2024-05-31</v>
      </c>
      <c r="B859" t="str">
        <f>Schedule!B859</f>
        <v>BAL</v>
      </c>
      <c r="C859" t="str">
        <f>Schedule!C859</f>
        <v>TBR</v>
      </c>
      <c r="D859">
        <f>Schedule!D859</f>
        <v>1535.1075395159701</v>
      </c>
      <c r="E859">
        <f>Schedule!E859</f>
        <v>1537.2568075547799</v>
      </c>
      <c r="F859" cm="1">
        <f t="array" ref="F859">_xlfn.XLOOKUP(B859, $T$1:$T858, $V$1:$V858, D859, 0, -1)</f>
        <v>1527.1786991040578</v>
      </c>
      <c r="G859" cm="1">
        <f t="array" ref="G859">_xlfn.XLOOKUP(C859, $U$1:$U858, $W$1:$W858, E859, 0, -1)</f>
        <v>1532.6622500113572</v>
      </c>
      <c r="H859">
        <f>Schedule!F859</f>
        <v>2.1739130434782698E-2</v>
      </c>
      <c r="I859" t="str">
        <f>IF(ISBLANK(Games!D859), "", Games!D859)</f>
        <v/>
      </c>
      <c r="J859" t="str">
        <f>IF(ISBLANK(Games!E859), "", Games!E859)</f>
        <v/>
      </c>
      <c r="K859" t="str">
        <f>IF(ISBLANK(Games!D859), "",VLOOKUP(I859, 'Pitchers Pre-Season'!$B$2:$X$790, 23, FALSE))</f>
        <v/>
      </c>
      <c r="L859" t="str">
        <f>IF(ISBLANK(Games!E859), "",VLOOKUP(J859, 'Pitchers Pre-Season'!$B$2:$X$790, 23, FALSE))</f>
        <v/>
      </c>
      <c r="M859">
        <f>IF(ISBLANK(Games!D859), Calc!F859, F859+K859)</f>
        <v>1527.1786991040578</v>
      </c>
      <c r="N859">
        <f>IF(ISBLANK(Games!E859), Calc!G859, G859+L859)</f>
        <v>1532.6622500113572</v>
      </c>
      <c r="O859" s="1">
        <f t="shared" si="91"/>
        <v>0.50297875629895483</v>
      </c>
      <c r="P859" s="1">
        <f t="shared" si="92"/>
        <v>0.49702124370104517</v>
      </c>
      <c r="Q859" s="3" t="str">
        <f>Games!N859</f>
        <v/>
      </c>
      <c r="R859" s="1" t="str">
        <f t="shared" si="93"/>
        <v/>
      </c>
      <c r="S859" s="1" t="str">
        <f>IF(ISBLANK(Games!L859), "",IF(Q859=B859, C859, B859))</f>
        <v/>
      </c>
      <c r="T859" s="1" t="str">
        <f t="shared" si="94"/>
        <v>BAL</v>
      </c>
      <c r="U859" s="1" t="str">
        <f t="shared" si="95"/>
        <v>TBR</v>
      </c>
      <c r="V859" s="1">
        <f t="shared" si="96"/>
        <v>1527.1786991040578</v>
      </c>
      <c r="W859" s="1">
        <f t="shared" si="97"/>
        <v>1532.6622500113572</v>
      </c>
    </row>
    <row r="860" spans="1:23" x14ac:dyDescent="0.45">
      <c r="A860" t="str">
        <f>Schedule!A860</f>
        <v>2024-05-31</v>
      </c>
      <c r="B860" t="str">
        <f>Schedule!B860</f>
        <v>TOR</v>
      </c>
      <c r="C860" t="str">
        <f>Schedule!C860</f>
        <v>PIT</v>
      </c>
      <c r="D860">
        <f>Schedule!D860</f>
        <v>1536.86484917293</v>
      </c>
      <c r="E860">
        <f>Schedule!E860</f>
        <v>1468.3919248330999</v>
      </c>
      <c r="F860" cm="1">
        <f t="array" ref="F860">_xlfn.XLOOKUP(B860, $T$1:$T859, $V$1:$V859, D860, 0, -1)</f>
        <v>1536.86484917293</v>
      </c>
      <c r="G860" cm="1">
        <f t="array" ref="G860">_xlfn.XLOOKUP(C860, $U$1:$U859, $W$1:$W859, E860, 0, -1)</f>
        <v>1490.342604018655</v>
      </c>
      <c r="H860">
        <f>Schedule!F860</f>
        <v>-5.5248618784530601E-3</v>
      </c>
      <c r="I860" t="str">
        <f>IF(ISBLANK(Games!D860), "", Games!D860)</f>
        <v/>
      </c>
      <c r="J860" t="str">
        <f>IF(ISBLANK(Games!E860), "", Games!E860)</f>
        <v/>
      </c>
      <c r="K860" t="str">
        <f>IF(ISBLANK(Games!D860), "",VLOOKUP(I860, 'Pitchers Pre-Season'!$B$2:$X$790, 23, FALSE))</f>
        <v/>
      </c>
      <c r="L860" t="str">
        <f>IF(ISBLANK(Games!E860), "",VLOOKUP(J860, 'Pitchers Pre-Season'!$B$2:$X$790, 23, FALSE))</f>
        <v/>
      </c>
      <c r="M860">
        <f>IF(ISBLANK(Games!D860), Calc!F860, F860+K860)</f>
        <v>1536.86484917293</v>
      </c>
      <c r="N860">
        <f>IF(ISBLANK(Games!E860), Calc!G860, G860+L860)</f>
        <v>1490.342604018655</v>
      </c>
      <c r="O860" s="1">
        <f t="shared" si="91"/>
        <v>0.56379117451987304</v>
      </c>
      <c r="P860" s="1">
        <f t="shared" si="92"/>
        <v>0.43620882548012685</v>
      </c>
      <c r="Q860" s="3" t="str">
        <f>Games!N860</f>
        <v/>
      </c>
      <c r="R860" s="1" t="str">
        <f t="shared" si="93"/>
        <v/>
      </c>
      <c r="S860" s="1" t="str">
        <f>IF(ISBLANK(Games!L860), "",IF(Q860=B860, C860, B860))</f>
        <v/>
      </c>
      <c r="T860" s="1" t="str">
        <f t="shared" si="94"/>
        <v>TOR</v>
      </c>
      <c r="U860" s="1" t="str">
        <f t="shared" si="95"/>
        <v>PIT</v>
      </c>
      <c r="V860" s="1">
        <f t="shared" si="96"/>
        <v>1536.86484917293</v>
      </c>
      <c r="W860" s="1">
        <f t="shared" si="97"/>
        <v>1490.342604018655</v>
      </c>
    </row>
    <row r="861" spans="1:23" x14ac:dyDescent="0.45">
      <c r="A861" t="str">
        <f>Schedule!A861</f>
        <v>2024-05-31</v>
      </c>
      <c r="B861" t="str">
        <f>Schedule!B861</f>
        <v>BOS</v>
      </c>
      <c r="C861" t="str">
        <f>Schedule!C861</f>
        <v>DET</v>
      </c>
      <c r="D861">
        <f>Schedule!D861</f>
        <v>1500.26839934439</v>
      </c>
      <c r="E861">
        <f>Schedule!E861</f>
        <v>1477.56939209144</v>
      </c>
      <c r="F861" cm="1">
        <f t="array" ref="F861">_xlfn.XLOOKUP(B861, $T$1:$T860, $V$1:$V860, D861, 0, -1)</f>
        <v>1500.26839934439</v>
      </c>
      <c r="G861" cm="1">
        <f t="array" ref="G861">_xlfn.XLOOKUP(C861, $U$1:$U860, $W$1:$W860, E861, 0, -1)</f>
        <v>1495.7868779460348</v>
      </c>
      <c r="H861">
        <f>Schedule!F861</f>
        <v>5.1282051282051398E-2</v>
      </c>
      <c r="I861" t="str">
        <f>IF(ISBLANK(Games!D861), "", Games!D861)</f>
        <v/>
      </c>
      <c r="J861" t="str">
        <f>IF(ISBLANK(Games!E861), "", Games!E861)</f>
        <v/>
      </c>
      <c r="K861" t="str">
        <f>IF(ISBLANK(Games!D861), "",VLOOKUP(I861, 'Pitchers Pre-Season'!$B$2:$X$790, 23, FALSE))</f>
        <v/>
      </c>
      <c r="L861" t="str">
        <f>IF(ISBLANK(Games!E861), "",VLOOKUP(J861, 'Pitchers Pre-Season'!$B$2:$X$790, 23, FALSE))</f>
        <v/>
      </c>
      <c r="M861">
        <f>IF(ISBLANK(Games!D861), Calc!F861, F861+K861)</f>
        <v>1500.26839934439</v>
      </c>
      <c r="N861">
        <f>IF(ISBLANK(Games!E861), Calc!G861, G861+L861)</f>
        <v>1495.7868779460348</v>
      </c>
      <c r="O861" s="1">
        <f t="shared" si="91"/>
        <v>0.5320900957071687</v>
      </c>
      <c r="P861" s="1">
        <f t="shared" si="92"/>
        <v>0.46790990429283125</v>
      </c>
      <c r="Q861" s="3" t="str">
        <f>Games!N861</f>
        <v/>
      </c>
      <c r="R861" s="1" t="str">
        <f t="shared" si="93"/>
        <v/>
      </c>
      <c r="S861" s="1" t="str">
        <f>IF(ISBLANK(Games!L861), "",IF(Q861=B861, C861, B861))</f>
        <v/>
      </c>
      <c r="T861" s="1" t="str">
        <f t="shared" si="94"/>
        <v>BOS</v>
      </c>
      <c r="U861" s="1" t="str">
        <f t="shared" si="95"/>
        <v>DET</v>
      </c>
      <c r="V861" s="1">
        <f t="shared" si="96"/>
        <v>1500.26839934439</v>
      </c>
      <c r="W861" s="1">
        <f t="shared" si="97"/>
        <v>1495.7868779460348</v>
      </c>
    </row>
    <row r="862" spans="1:23" x14ac:dyDescent="0.45">
      <c r="A862" t="str">
        <f>Schedule!A862</f>
        <v>2024-05-31</v>
      </c>
      <c r="B862" t="str">
        <f>Schedule!B862</f>
        <v>CLE</v>
      </c>
      <c r="C862" t="str">
        <f>Schedule!C862</f>
        <v>WAS</v>
      </c>
      <c r="D862">
        <f>Schedule!D862</f>
        <v>1503.8938502056101</v>
      </c>
      <c r="E862">
        <f>Schedule!E862</f>
        <v>1422.7330514932301</v>
      </c>
      <c r="F862" cm="1">
        <f t="array" ref="F862">_xlfn.XLOOKUP(B862, $T$1:$T861, $V$1:$V861, D862, 0, -1)</f>
        <v>1503.8938502056101</v>
      </c>
      <c r="G862" cm="1">
        <f t="array" ref="G862">_xlfn.XLOOKUP(C862, $U$1:$U861, $W$1:$W861, E862, 0, -1)</f>
        <v>1420.7057667976087</v>
      </c>
      <c r="H862">
        <f>Schedule!F862</f>
        <v>4.7619047619047603E-2</v>
      </c>
      <c r="I862" t="str">
        <f>IF(ISBLANK(Games!D862), "", Games!D862)</f>
        <v/>
      </c>
      <c r="J862" t="str">
        <f>IF(ISBLANK(Games!E862), "", Games!E862)</f>
        <v/>
      </c>
      <c r="K862" t="str">
        <f>IF(ISBLANK(Games!D862), "",VLOOKUP(I862, 'Pitchers Pre-Season'!$B$2:$X$790, 23, FALSE))</f>
        <v/>
      </c>
      <c r="L862" t="str">
        <f>IF(ISBLANK(Games!E862), "",VLOOKUP(J862, 'Pitchers Pre-Season'!$B$2:$X$790, 23, FALSE))</f>
        <v/>
      </c>
      <c r="M862">
        <f>IF(ISBLANK(Games!D862), Calc!F862, F862+K862)</f>
        <v>1503.8938502056101</v>
      </c>
      <c r="N862">
        <f>IF(ISBLANK(Games!E862), Calc!G862, G862+L862)</f>
        <v>1420.7057667976087</v>
      </c>
      <c r="O862" s="1">
        <f t="shared" si="91"/>
        <v>0.64129031793029911</v>
      </c>
      <c r="P862" s="1">
        <f t="shared" si="92"/>
        <v>0.35870968206970094</v>
      </c>
      <c r="Q862" s="3" t="str">
        <f>Games!N862</f>
        <v/>
      </c>
      <c r="R862" s="1" t="str">
        <f t="shared" si="93"/>
        <v/>
      </c>
      <c r="S862" s="1" t="str">
        <f>IF(ISBLANK(Games!L862), "",IF(Q862=B862, C862, B862))</f>
        <v/>
      </c>
      <c r="T862" s="1" t="str">
        <f t="shared" si="94"/>
        <v>CLE</v>
      </c>
      <c r="U862" s="1" t="str">
        <f t="shared" si="95"/>
        <v>WAS</v>
      </c>
      <c r="V862" s="1">
        <f t="shared" si="96"/>
        <v>1503.8938502056101</v>
      </c>
      <c r="W862" s="1">
        <f t="shared" si="97"/>
        <v>1420.7057667976087</v>
      </c>
    </row>
    <row r="863" spans="1:23" x14ac:dyDescent="0.45">
      <c r="A863" t="str">
        <f>Schedule!A863</f>
        <v>2024-05-31</v>
      </c>
      <c r="B863" t="str">
        <f>Schedule!B863</f>
        <v>NYM</v>
      </c>
      <c r="C863" t="str">
        <f>Schedule!C863</f>
        <v>ARI</v>
      </c>
      <c r="D863">
        <f>Schedule!D863</f>
        <v>1505.1761432511801</v>
      </c>
      <c r="E863">
        <f>Schedule!E863</f>
        <v>1517.8440011816001</v>
      </c>
      <c r="F863" cm="1">
        <f t="array" ref="F863">_xlfn.XLOOKUP(B863, $T$1:$T862, $V$1:$V862, D863, 0, -1)</f>
        <v>1483.2891783762693</v>
      </c>
      <c r="G863" cm="1">
        <f t="array" ref="G863">_xlfn.XLOOKUP(C863, $U$1:$U862, $W$1:$W862, E863, 0, -1)</f>
        <v>1515.1384034374826</v>
      </c>
      <c r="H863">
        <f>Schedule!F863</f>
        <v>0.102272727272727</v>
      </c>
      <c r="I863" t="str">
        <f>IF(ISBLANK(Games!D863), "", Games!D863)</f>
        <v/>
      </c>
      <c r="J863" t="str">
        <f>IF(ISBLANK(Games!E863), "", Games!E863)</f>
        <v/>
      </c>
      <c r="K863" t="str">
        <f>IF(ISBLANK(Games!D863), "",VLOOKUP(I863, 'Pitchers Pre-Season'!$B$2:$X$790, 23, FALSE))</f>
        <v/>
      </c>
      <c r="L863" t="str">
        <f>IF(ISBLANK(Games!E863), "",VLOOKUP(J863, 'Pitchers Pre-Season'!$B$2:$X$790, 23, FALSE))</f>
        <v/>
      </c>
      <c r="M863">
        <f>IF(ISBLANK(Games!D863), Calc!F863, F863+K863)</f>
        <v>1483.2891783762693</v>
      </c>
      <c r="N863">
        <f>IF(ISBLANK(Games!E863), Calc!G863, G863+L863)</f>
        <v>1515.1384034374826</v>
      </c>
      <c r="O863" s="1">
        <f t="shared" si="91"/>
        <v>0.50542960168566808</v>
      </c>
      <c r="P863" s="1">
        <f t="shared" si="92"/>
        <v>0.49457039831433197</v>
      </c>
      <c r="Q863" s="3" t="str">
        <f>Games!N863</f>
        <v/>
      </c>
      <c r="R863" s="1" t="str">
        <f t="shared" si="93"/>
        <v/>
      </c>
      <c r="S863" s="1" t="str">
        <f>IF(ISBLANK(Games!L863), "",IF(Q863=B863, C863, B863))</f>
        <v/>
      </c>
      <c r="T863" s="1" t="str">
        <f t="shared" si="94"/>
        <v>NYM</v>
      </c>
      <c r="U863" s="1" t="str">
        <f t="shared" si="95"/>
        <v>ARI</v>
      </c>
      <c r="V863" s="1">
        <f t="shared" si="96"/>
        <v>1483.2891783762693</v>
      </c>
      <c r="W863" s="1">
        <f t="shared" si="97"/>
        <v>1515.1384034374826</v>
      </c>
    </row>
    <row r="864" spans="1:23" x14ac:dyDescent="0.45">
      <c r="A864" t="str">
        <f>Schedule!A864</f>
        <v>2024-05-31</v>
      </c>
      <c r="B864" t="str">
        <f>Schedule!B864</f>
        <v>MIA</v>
      </c>
      <c r="C864" t="str">
        <f>Schedule!C864</f>
        <v>TEX</v>
      </c>
      <c r="D864">
        <f>Schedule!D864</f>
        <v>1488.4482383178499</v>
      </c>
      <c r="E864">
        <f>Schedule!E864</f>
        <v>1527.6277566730801</v>
      </c>
      <c r="F864" cm="1">
        <f t="array" ref="F864">_xlfn.XLOOKUP(B864, $T$1:$T863, $V$1:$V863, D864, 0, -1)</f>
        <v>1453.0099819148713</v>
      </c>
      <c r="G864" cm="1">
        <f t="array" ref="G864">_xlfn.XLOOKUP(C864, $U$1:$U863, $W$1:$W863, E864, 0, -1)</f>
        <v>1534.4506247578865</v>
      </c>
      <c r="H864">
        <f>Schedule!F864</f>
        <v>4.5751633986928102E-2</v>
      </c>
      <c r="I864" t="str">
        <f>IF(ISBLANK(Games!D864), "", Games!D864)</f>
        <v/>
      </c>
      <c r="J864" t="str">
        <f>IF(ISBLANK(Games!E864), "", Games!E864)</f>
        <v/>
      </c>
      <c r="K864" t="str">
        <f>IF(ISBLANK(Games!D864), "",VLOOKUP(I864, 'Pitchers Pre-Season'!$B$2:$X$790, 23, FALSE))</f>
        <v/>
      </c>
      <c r="L864" t="str">
        <f>IF(ISBLANK(Games!E864), "",VLOOKUP(J864, 'Pitchers Pre-Season'!$B$2:$X$790, 23, FALSE))</f>
        <v/>
      </c>
      <c r="M864">
        <f>IF(ISBLANK(Games!D864), Calc!F864, F864+K864)</f>
        <v>1453.0099819148713</v>
      </c>
      <c r="N864">
        <f>IF(ISBLANK(Games!E864), Calc!G864, G864+L864)</f>
        <v>1534.4506247578865</v>
      </c>
      <c r="O864" s="1">
        <f t="shared" si="91"/>
        <v>0.40777375026648094</v>
      </c>
      <c r="P864" s="1">
        <f t="shared" si="92"/>
        <v>0.59222624973351889</v>
      </c>
      <c r="Q864" s="3" t="str">
        <f>Games!N864</f>
        <v/>
      </c>
      <c r="R864" s="1" t="str">
        <f t="shared" si="93"/>
        <v/>
      </c>
      <c r="S864" s="1" t="str">
        <f>IF(ISBLANK(Games!L864), "",IF(Q864=B864, C864, B864))</f>
        <v/>
      </c>
      <c r="T864" s="1" t="str">
        <f t="shared" si="94"/>
        <v>MIA</v>
      </c>
      <c r="U864" s="1" t="str">
        <f t="shared" si="95"/>
        <v>TEX</v>
      </c>
      <c r="V864" s="1">
        <f t="shared" si="96"/>
        <v>1453.0099819148713</v>
      </c>
      <c r="W864" s="1">
        <f t="shared" si="97"/>
        <v>1534.4506247578865</v>
      </c>
    </row>
    <row r="865" spans="1:23" x14ac:dyDescent="0.45">
      <c r="A865" t="str">
        <f>Schedule!A865</f>
        <v>2024-05-31</v>
      </c>
      <c r="B865" t="str">
        <f>Schedule!B865</f>
        <v>ATL</v>
      </c>
      <c r="C865" t="str">
        <f>Schedule!C865</f>
        <v>OAK</v>
      </c>
      <c r="D865">
        <f>Schedule!D865</f>
        <v>1590.545270505</v>
      </c>
      <c r="E865">
        <f>Schedule!E865</f>
        <v>1427.1354796158</v>
      </c>
      <c r="F865" cm="1">
        <f t="array" ref="F865">_xlfn.XLOOKUP(B865, $T$1:$T864, $V$1:$V864, D865, 0, -1)</f>
        <v>1593.2508682491175</v>
      </c>
      <c r="G865" cm="1">
        <f t="array" ref="G865">_xlfn.XLOOKUP(C865, $U$1:$U864, $W$1:$W864, E865, 0, -1)</f>
        <v>1422.9458950386379</v>
      </c>
      <c r="H865">
        <f>Schedule!F865</f>
        <v>4.3902439024390297E-2</v>
      </c>
      <c r="I865" t="str">
        <f>IF(ISBLANK(Games!D865), "", Games!D865)</f>
        <v/>
      </c>
      <c r="J865" t="str">
        <f>IF(ISBLANK(Games!E865), "", Games!E865)</f>
        <v/>
      </c>
      <c r="K865" t="str">
        <f>IF(ISBLANK(Games!D865), "",VLOOKUP(I865, 'Pitchers Pre-Season'!$B$2:$X$790, 23, FALSE))</f>
        <v/>
      </c>
      <c r="L865" t="str">
        <f>IF(ISBLANK(Games!E865), "",VLOOKUP(J865, 'Pitchers Pre-Season'!$B$2:$X$790, 23, FALSE))</f>
        <v/>
      </c>
      <c r="M865">
        <f>IF(ISBLANK(Games!D865), Calc!F865, F865+K865)</f>
        <v>1593.2508682491175</v>
      </c>
      <c r="N865">
        <f>IF(ISBLANK(Games!E865), Calc!G865, G865+L865)</f>
        <v>1422.9458950386379</v>
      </c>
      <c r="O865" s="1">
        <f t="shared" si="91"/>
        <v>0.74912971745962131</v>
      </c>
      <c r="P865" s="1">
        <f t="shared" si="92"/>
        <v>0.2508702825403788</v>
      </c>
      <c r="Q865" s="3" t="str">
        <f>Games!N865</f>
        <v/>
      </c>
      <c r="R865" s="1" t="str">
        <f t="shared" si="93"/>
        <v/>
      </c>
      <c r="S865" s="1" t="str">
        <f>IF(ISBLANK(Games!L865), "",IF(Q865=B865, C865, B865))</f>
        <v/>
      </c>
      <c r="T865" s="1" t="str">
        <f t="shared" si="94"/>
        <v>ATL</v>
      </c>
      <c r="U865" s="1" t="str">
        <f t="shared" si="95"/>
        <v>OAK</v>
      </c>
      <c r="V865" s="1">
        <f t="shared" si="96"/>
        <v>1593.2508682491175</v>
      </c>
      <c r="W865" s="1">
        <f t="shared" si="97"/>
        <v>1422.9458950386379</v>
      </c>
    </row>
    <row r="866" spans="1:23" x14ac:dyDescent="0.45">
      <c r="A866" t="str">
        <f>Schedule!A866</f>
        <v>2024-05-31</v>
      </c>
      <c r="B866" t="str">
        <f>Schedule!B866</f>
        <v>KCR</v>
      </c>
      <c r="C866" t="str">
        <f>Schedule!C866</f>
        <v>SDP</v>
      </c>
      <c r="D866">
        <f>Schedule!D866</f>
        <v>1455.5883504191299</v>
      </c>
      <c r="E866">
        <f>Schedule!E866</f>
        <v>1513.7838452168801</v>
      </c>
      <c r="F866" cm="1">
        <f t="array" ref="F866">_xlfn.XLOOKUP(B866, $T$1:$T865, $V$1:$V865, D866, 0, -1)</f>
        <v>1459.3647323881944</v>
      </c>
      <c r="G866" cm="1">
        <f t="array" ref="G866">_xlfn.XLOOKUP(C866, $U$1:$U865, $W$1:$W865, E866, 0, -1)</f>
        <v>1514.2912987524817</v>
      </c>
      <c r="H866">
        <f>Schedule!F866</f>
        <v>0.19008264462809901</v>
      </c>
      <c r="I866" t="str">
        <f>IF(ISBLANK(Games!D866), "", Games!D866)</f>
        <v/>
      </c>
      <c r="J866" t="str">
        <f>IF(ISBLANK(Games!E866), "", Games!E866)</f>
        <v/>
      </c>
      <c r="K866" t="str">
        <f>IF(ISBLANK(Games!D866), "",VLOOKUP(I866, 'Pitchers Pre-Season'!$B$2:$X$790, 23, FALSE))</f>
        <v/>
      </c>
      <c r="L866" t="str">
        <f>IF(ISBLANK(Games!E866), "",VLOOKUP(J866, 'Pitchers Pre-Season'!$B$2:$X$790, 23, FALSE))</f>
        <v/>
      </c>
      <c r="M866">
        <f>IF(ISBLANK(Games!D866), Calc!F866, F866+K866)</f>
        <v>1459.3647323881944</v>
      </c>
      <c r="N866">
        <f>IF(ISBLANK(Games!E866), Calc!G866, G866+L866)</f>
        <v>1514.2912987524817</v>
      </c>
      <c r="O866" s="1">
        <f t="shared" si="91"/>
        <v>0.51664764820655018</v>
      </c>
      <c r="P866" s="1">
        <f t="shared" si="92"/>
        <v>0.48335235179344993</v>
      </c>
      <c r="Q866" s="3" t="str">
        <f>Games!N866</f>
        <v/>
      </c>
      <c r="R866" s="1" t="str">
        <f t="shared" si="93"/>
        <v/>
      </c>
      <c r="S866" s="1" t="str">
        <f>IF(ISBLANK(Games!L866), "",IF(Q866=B866, C866, B866))</f>
        <v/>
      </c>
      <c r="T866" s="1" t="str">
        <f t="shared" si="94"/>
        <v>KCR</v>
      </c>
      <c r="U866" s="1" t="str">
        <f t="shared" si="95"/>
        <v>SDP</v>
      </c>
      <c r="V866" s="1">
        <f t="shared" si="96"/>
        <v>1459.3647323881944</v>
      </c>
      <c r="W866" s="1">
        <f t="shared" si="97"/>
        <v>1514.2912987524817</v>
      </c>
    </row>
    <row r="867" spans="1:23" x14ac:dyDescent="0.45">
      <c r="A867" t="str">
        <f>Schedule!A867</f>
        <v>2024-05-31</v>
      </c>
      <c r="B867" t="str">
        <f>Schedule!B867</f>
        <v>HOU</v>
      </c>
      <c r="C867" t="str">
        <f>Schedule!C867</f>
        <v>MIN</v>
      </c>
      <c r="D867">
        <f>Schedule!D867</f>
        <v>1559.22207084247</v>
      </c>
      <c r="E867">
        <f>Schedule!E867</f>
        <v>1535.44519643647</v>
      </c>
      <c r="F867" cm="1">
        <f t="array" ref="F867">_xlfn.XLOOKUP(B867, $T$1:$T866, $V$1:$V866, D867, 0, -1)</f>
        <v>1535.1961987191132</v>
      </c>
      <c r="G867" cm="1">
        <f t="array" ref="G867">_xlfn.XLOOKUP(C867, $U$1:$U866, $W$1:$W866, E867, 0, -1)</f>
        <v>1539.5424706464416</v>
      </c>
      <c r="H867">
        <f>Schedule!F867</f>
        <v>-4.08163265306122E-2</v>
      </c>
      <c r="I867" t="str">
        <f>IF(ISBLANK(Games!D867), "", Games!D867)</f>
        <v/>
      </c>
      <c r="J867" t="str">
        <f>IF(ISBLANK(Games!E867), "", Games!E867)</f>
        <v/>
      </c>
      <c r="K867" t="str">
        <f>IF(ISBLANK(Games!D867), "",VLOOKUP(I867, 'Pitchers Pre-Season'!$B$2:$X$790, 23, FALSE))</f>
        <v/>
      </c>
      <c r="L867" t="str">
        <f>IF(ISBLANK(Games!E867), "",VLOOKUP(J867, 'Pitchers Pre-Season'!$B$2:$X$790, 23, FALSE))</f>
        <v/>
      </c>
      <c r="M867">
        <f>IF(ISBLANK(Games!D867), Calc!F867, F867+K867)</f>
        <v>1535.1961987191132</v>
      </c>
      <c r="N867">
        <f>IF(ISBLANK(Games!E867), Calc!G867, G867+L867)</f>
        <v>1539.5424706464416</v>
      </c>
      <c r="O867" s="1">
        <f t="shared" si="91"/>
        <v>0.47333737489009031</v>
      </c>
      <c r="P867" s="1">
        <f t="shared" si="92"/>
        <v>0.52666262510990969</v>
      </c>
      <c r="Q867" s="3" t="str">
        <f>Games!N867</f>
        <v/>
      </c>
      <c r="R867" s="1" t="str">
        <f t="shared" si="93"/>
        <v/>
      </c>
      <c r="S867" s="1" t="str">
        <f>IF(ISBLANK(Games!L867), "",IF(Q867=B867, C867, B867))</f>
        <v/>
      </c>
      <c r="T867" s="1" t="str">
        <f t="shared" si="94"/>
        <v>HOU</v>
      </c>
      <c r="U867" s="1" t="str">
        <f t="shared" si="95"/>
        <v>MIN</v>
      </c>
      <c r="V867" s="1">
        <f t="shared" si="96"/>
        <v>1535.1961987191132</v>
      </c>
      <c r="W867" s="1">
        <f t="shared" si="97"/>
        <v>1539.5424706464416</v>
      </c>
    </row>
    <row r="868" spans="1:23" x14ac:dyDescent="0.45">
      <c r="A868" t="str">
        <f>Schedule!A868</f>
        <v>2024-05-31</v>
      </c>
      <c r="B868" t="str">
        <f>Schedule!B868</f>
        <v>MIL</v>
      </c>
      <c r="C868" t="str">
        <f>Schedule!C868</f>
        <v>CHW</v>
      </c>
      <c r="D868">
        <f>Schedule!D868</f>
        <v>1511.74507850229</v>
      </c>
      <c r="E868">
        <f>Schedule!E868</f>
        <v>1433.33420073452</v>
      </c>
      <c r="F868" cm="1">
        <f t="array" ref="F868">_xlfn.XLOOKUP(B868, $T$1:$T867, $V$1:$V867, D868, 0, -1)</f>
        <v>1516.6563185214643</v>
      </c>
      <c r="G868" cm="1">
        <f t="array" ref="G868">_xlfn.XLOOKUP(C868, $U$1:$U867, $W$1:$W867, E868, 0, -1)</f>
        <v>1425.4820043556863</v>
      </c>
      <c r="H868">
        <f>Schedule!F868</f>
        <v>6.7415730337078705E-2</v>
      </c>
      <c r="I868" t="str">
        <f>IF(ISBLANK(Games!D868), "", Games!D868)</f>
        <v/>
      </c>
      <c r="J868" t="str">
        <f>IF(ISBLANK(Games!E868), "", Games!E868)</f>
        <v/>
      </c>
      <c r="K868" t="str">
        <f>IF(ISBLANK(Games!D868), "",VLOOKUP(I868, 'Pitchers Pre-Season'!$B$2:$X$790, 23, FALSE))</f>
        <v/>
      </c>
      <c r="L868" t="str">
        <f>IF(ISBLANK(Games!E868), "",VLOOKUP(J868, 'Pitchers Pre-Season'!$B$2:$X$790, 23, FALSE))</f>
        <v/>
      </c>
      <c r="M868">
        <f>IF(ISBLANK(Games!D868), Calc!F868, F868+K868)</f>
        <v>1516.6563185214643</v>
      </c>
      <c r="N868">
        <f>IF(ISBLANK(Games!E868), Calc!G868, G868+L868)</f>
        <v>1425.4820043556863</v>
      </c>
      <c r="O868" s="1">
        <f t="shared" si="91"/>
        <v>0.66198704714898771</v>
      </c>
      <c r="P868" s="1">
        <f t="shared" si="92"/>
        <v>0.3380129528510124</v>
      </c>
      <c r="Q868" s="3" t="str">
        <f>Games!N868</f>
        <v/>
      </c>
      <c r="R868" s="1" t="str">
        <f t="shared" si="93"/>
        <v/>
      </c>
      <c r="S868" s="1" t="str">
        <f>IF(ISBLANK(Games!L868), "",IF(Q868=B868, C868, B868))</f>
        <v/>
      </c>
      <c r="T868" s="1" t="str">
        <f t="shared" si="94"/>
        <v>MIL</v>
      </c>
      <c r="U868" s="1" t="str">
        <f t="shared" si="95"/>
        <v>CHW</v>
      </c>
      <c r="V868" s="1">
        <f t="shared" si="96"/>
        <v>1516.6563185214643</v>
      </c>
      <c r="W868" s="1">
        <f t="shared" si="97"/>
        <v>1425.4820043556863</v>
      </c>
    </row>
    <row r="869" spans="1:23" x14ac:dyDescent="0.45">
      <c r="A869" t="str">
        <f>Schedule!A869</f>
        <v>2024-05-31</v>
      </c>
      <c r="B869" t="str">
        <f>Schedule!B869</f>
        <v>LAD</v>
      </c>
      <c r="C869" t="str">
        <f>Schedule!C869</f>
        <v>COL</v>
      </c>
      <c r="D869">
        <f>Schedule!D869</f>
        <v>1588.6730971234199</v>
      </c>
      <c r="E869">
        <f>Schedule!E869</f>
        <v>1418.47649220432</v>
      </c>
      <c r="F869" cm="1">
        <f t="array" ref="F869">_xlfn.XLOOKUP(B869, $T$1:$T868, $V$1:$V868, D869, 0, -1)</f>
        <v>1596.6514930600529</v>
      </c>
      <c r="G869" cm="1">
        <f t="array" ref="G869">_xlfn.XLOOKUP(C869, $U$1:$U868, $W$1:$W868, E869, 0, -1)</f>
        <v>1405.4006829938121</v>
      </c>
      <c r="H869">
        <f>Schedule!F869</f>
        <v>4.2654028436019002E-2</v>
      </c>
      <c r="I869" t="str">
        <f>IF(ISBLANK(Games!D869), "", Games!D869)</f>
        <v/>
      </c>
      <c r="J869" t="str">
        <f>IF(ISBLANK(Games!E869), "", Games!E869)</f>
        <v/>
      </c>
      <c r="K869" t="str">
        <f>IF(ISBLANK(Games!D869), "",VLOOKUP(I869, 'Pitchers Pre-Season'!$B$2:$X$790, 23, FALSE))</f>
        <v/>
      </c>
      <c r="L869" t="str">
        <f>IF(ISBLANK(Games!E869), "",VLOOKUP(J869, 'Pitchers Pre-Season'!$B$2:$X$790, 23, FALSE))</f>
        <v/>
      </c>
      <c r="M869">
        <f>IF(ISBLANK(Games!D869), Calc!F869, F869+K869)</f>
        <v>1596.6514930600529</v>
      </c>
      <c r="N869">
        <f>IF(ISBLANK(Games!E869), Calc!G869, G869+L869)</f>
        <v>1405.4006829938121</v>
      </c>
      <c r="O869" s="1">
        <f t="shared" si="91"/>
        <v>0.77176098877337673</v>
      </c>
      <c r="P869" s="1">
        <f t="shared" si="92"/>
        <v>0.2282390112266233</v>
      </c>
      <c r="Q869" s="3" t="str">
        <f>Games!N869</f>
        <v/>
      </c>
      <c r="R869" s="1" t="str">
        <f t="shared" si="93"/>
        <v/>
      </c>
      <c r="S869" s="1" t="str">
        <f>IF(ISBLANK(Games!L869), "",IF(Q869=B869, C869, B869))</f>
        <v/>
      </c>
      <c r="T869" s="1" t="str">
        <f t="shared" si="94"/>
        <v>LAD</v>
      </c>
      <c r="U869" s="1" t="str">
        <f t="shared" si="95"/>
        <v>COL</v>
      </c>
      <c r="V869" s="1">
        <f t="shared" si="96"/>
        <v>1596.6514930600529</v>
      </c>
      <c r="W869" s="1">
        <f t="shared" si="97"/>
        <v>1405.4006829938121</v>
      </c>
    </row>
    <row r="870" spans="1:23" x14ac:dyDescent="0.45">
      <c r="A870" t="str">
        <f>Schedule!A870</f>
        <v>2024-05-31</v>
      </c>
      <c r="B870" t="str">
        <f>Schedule!B870</f>
        <v>SEA</v>
      </c>
      <c r="C870" t="str">
        <f>Schedule!C870</f>
        <v>LAA</v>
      </c>
      <c r="D870">
        <f>Schedule!D870</f>
        <v>1526.2027098211199</v>
      </c>
      <c r="E870">
        <f>Schedule!E870</f>
        <v>1474.3085107648601</v>
      </c>
      <c r="F870" cm="1">
        <f t="array" ref="F870">_xlfn.XLOOKUP(B870, $T$1:$T869, $V$1:$V869, D870, 0, -1)</f>
        <v>1518.2292368487947</v>
      </c>
      <c r="G870" cm="1">
        <f t="array" ref="G870">_xlfn.XLOOKUP(C870, $U$1:$U869, $W$1:$W869, E870, 0, -1)</f>
        <v>1486.8682858001625</v>
      </c>
      <c r="H870">
        <f>Schedule!F870</f>
        <v>2.2471910112359699E-2</v>
      </c>
      <c r="I870" t="str">
        <f>IF(ISBLANK(Games!D870), "", Games!D870)</f>
        <v/>
      </c>
      <c r="J870" t="str">
        <f>IF(ISBLANK(Games!E870), "", Games!E870)</f>
        <v/>
      </c>
      <c r="K870" t="str">
        <f>IF(ISBLANK(Games!D870), "",VLOOKUP(I870, 'Pitchers Pre-Season'!$B$2:$X$790, 23, FALSE))</f>
        <v/>
      </c>
      <c r="L870" t="str">
        <f>IF(ISBLANK(Games!E870), "",VLOOKUP(J870, 'Pitchers Pre-Season'!$B$2:$X$790, 23, FALSE))</f>
        <v/>
      </c>
      <c r="M870">
        <f>IF(ISBLANK(Games!D870), Calc!F870, F870+K870)</f>
        <v>1518.2292368487947</v>
      </c>
      <c r="N870">
        <f>IF(ISBLANK(Games!E870), Calc!G870, G870+L870)</f>
        <v>1486.8682858001625</v>
      </c>
      <c r="O870" s="1">
        <f t="shared" si="91"/>
        <v>0.55624581706737541</v>
      </c>
      <c r="P870" s="1">
        <f t="shared" si="92"/>
        <v>0.44375418293262459</v>
      </c>
      <c r="Q870" s="3" t="str">
        <f>Games!N870</f>
        <v/>
      </c>
      <c r="R870" s="1" t="str">
        <f t="shared" si="93"/>
        <v/>
      </c>
      <c r="S870" s="1" t="str">
        <f>IF(ISBLANK(Games!L870), "",IF(Q870=B870, C870, B870))</f>
        <v/>
      </c>
      <c r="T870" s="1" t="str">
        <f t="shared" si="94"/>
        <v>SEA</v>
      </c>
      <c r="U870" s="1" t="str">
        <f t="shared" si="95"/>
        <v>LAA</v>
      </c>
      <c r="V870" s="1">
        <f t="shared" si="96"/>
        <v>1518.2292368487947</v>
      </c>
      <c r="W870" s="1">
        <f t="shared" si="97"/>
        <v>1486.8682858001625</v>
      </c>
    </row>
    <row r="871" spans="1:23" x14ac:dyDescent="0.45">
      <c r="A871" t="str">
        <f>Schedule!A871</f>
        <v>2024-05-31</v>
      </c>
      <c r="B871" t="str">
        <f>Schedule!B871</f>
        <v>SFG</v>
      </c>
      <c r="C871" t="str">
        <f>Schedule!C871</f>
        <v>NYY</v>
      </c>
      <c r="D871">
        <f>Schedule!D871</f>
        <v>1501.1235706124401</v>
      </c>
      <c r="E871">
        <f>Schedule!E871</f>
        <v>1539.4562396036399</v>
      </c>
      <c r="F871" cm="1">
        <f t="array" ref="F871">_xlfn.XLOOKUP(B871, $T$1:$T870, $V$1:$V870, D871, 0, -1)</f>
        <v>1506.8907435815931</v>
      </c>
      <c r="G871" cm="1">
        <f t="array" ref="G871">_xlfn.XLOOKUP(C871, $U$1:$U870, $W$1:$W870, E871, 0, -1)</f>
        <v>1562.9327852564061</v>
      </c>
      <c r="H871">
        <f>Schedule!F871</f>
        <v>0.1125</v>
      </c>
      <c r="I871" t="str">
        <f>IF(ISBLANK(Games!D871), "", Games!D871)</f>
        <v/>
      </c>
      <c r="J871" t="str">
        <f>IF(ISBLANK(Games!E871), "", Games!E871)</f>
        <v/>
      </c>
      <c r="K871" t="str">
        <f>IF(ISBLANK(Games!D871), "",VLOOKUP(I871, 'Pitchers Pre-Season'!$B$2:$X$790, 23, FALSE))</f>
        <v/>
      </c>
      <c r="L871" t="str">
        <f>IF(ISBLANK(Games!E871), "",VLOOKUP(J871, 'Pitchers Pre-Season'!$B$2:$X$790, 23, FALSE))</f>
        <v/>
      </c>
      <c r="M871">
        <f>IF(ISBLANK(Games!D871), Calc!F871, F871+K871)</f>
        <v>1506.8907435815931</v>
      </c>
      <c r="N871">
        <f>IF(ISBLANK(Games!E871), Calc!G871, G871+L871)</f>
        <v>1562.9327852564061</v>
      </c>
      <c r="O871" s="1">
        <f t="shared" si="91"/>
        <v>0.47629128294237361</v>
      </c>
      <c r="P871" s="1">
        <f t="shared" si="92"/>
        <v>0.52370871705762645</v>
      </c>
      <c r="Q871" s="3" t="str">
        <f>Games!N871</f>
        <v/>
      </c>
      <c r="R871" s="1" t="str">
        <f t="shared" si="93"/>
        <v/>
      </c>
      <c r="S871" s="1" t="str">
        <f>IF(ISBLANK(Games!L871), "",IF(Q871=B871, C871, B871))</f>
        <v/>
      </c>
      <c r="T871" s="1" t="str">
        <f t="shared" si="94"/>
        <v>SFG</v>
      </c>
      <c r="U871" s="1" t="str">
        <f t="shared" si="95"/>
        <v>NYY</v>
      </c>
      <c r="V871" s="1">
        <f t="shared" si="96"/>
        <v>1506.8907435815931</v>
      </c>
      <c r="W871" s="1">
        <f t="shared" si="97"/>
        <v>1562.9327852564061</v>
      </c>
    </row>
    <row r="872" spans="1:23" x14ac:dyDescent="0.45">
      <c r="A872" t="str">
        <f>Schedule!A872</f>
        <v>2024-06-01</v>
      </c>
      <c r="B872" t="str">
        <f>Schedule!B872</f>
        <v>TOR</v>
      </c>
      <c r="C872" t="str">
        <f>Schedule!C872</f>
        <v>PIT</v>
      </c>
      <c r="D872">
        <f>Schedule!D872</f>
        <v>1536.86484917293</v>
      </c>
      <c r="E872">
        <f>Schedule!E872</f>
        <v>1468.3919248330999</v>
      </c>
      <c r="F872" cm="1">
        <f t="array" ref="F872">_xlfn.XLOOKUP(B872, $T$1:$T871, $V$1:$V871, D872, 0, -1)</f>
        <v>1536.86484917293</v>
      </c>
      <c r="G872" cm="1">
        <f t="array" ref="G872">_xlfn.XLOOKUP(C872, $U$1:$U871, $W$1:$W871, E872, 0, -1)</f>
        <v>1490.342604018655</v>
      </c>
      <c r="H872">
        <f>Schedule!F872</f>
        <v>-5.5248618784530601E-3</v>
      </c>
      <c r="I872" t="str">
        <f>IF(ISBLANK(Games!D872), "", Games!D872)</f>
        <v/>
      </c>
      <c r="J872" t="str">
        <f>IF(ISBLANK(Games!E872), "", Games!E872)</f>
        <v/>
      </c>
      <c r="K872" t="str">
        <f>IF(ISBLANK(Games!D872), "",VLOOKUP(I872, 'Pitchers Pre-Season'!$B$2:$X$790, 23, FALSE))</f>
        <v/>
      </c>
      <c r="L872" t="str">
        <f>IF(ISBLANK(Games!E872), "",VLOOKUP(J872, 'Pitchers Pre-Season'!$B$2:$X$790, 23, FALSE))</f>
        <v/>
      </c>
      <c r="M872">
        <f>IF(ISBLANK(Games!D872), Calc!F872, F872+K872)</f>
        <v>1536.86484917293</v>
      </c>
      <c r="N872">
        <f>IF(ISBLANK(Games!E872), Calc!G872, G872+L872)</f>
        <v>1490.342604018655</v>
      </c>
      <c r="O872" s="1">
        <f t="shared" si="91"/>
        <v>0.56379117451987304</v>
      </c>
      <c r="P872" s="1">
        <f t="shared" si="92"/>
        <v>0.43620882548012685</v>
      </c>
      <c r="Q872" s="3" t="str">
        <f>Games!N872</f>
        <v/>
      </c>
      <c r="R872" s="1" t="str">
        <f t="shared" si="93"/>
        <v/>
      </c>
      <c r="S872" s="1" t="str">
        <f>IF(ISBLANK(Games!L872), "",IF(Q872=B872, C872, B872))</f>
        <v/>
      </c>
      <c r="T872" s="1" t="str">
        <f t="shared" si="94"/>
        <v>TOR</v>
      </c>
      <c r="U872" s="1" t="str">
        <f t="shared" si="95"/>
        <v>PIT</v>
      </c>
      <c r="V872" s="1">
        <f t="shared" si="96"/>
        <v>1536.86484917293</v>
      </c>
      <c r="W872" s="1">
        <f t="shared" si="97"/>
        <v>1490.342604018655</v>
      </c>
    </row>
    <row r="873" spans="1:23" x14ac:dyDescent="0.45">
      <c r="A873" t="str">
        <f>Schedule!A873</f>
        <v>2024-06-01</v>
      </c>
      <c r="B873" t="str">
        <f>Schedule!B873</f>
        <v>BAL</v>
      </c>
      <c r="C873" t="str">
        <f>Schedule!C873</f>
        <v>TBR</v>
      </c>
      <c r="D873">
        <f>Schedule!D873</f>
        <v>1535.1075395159701</v>
      </c>
      <c r="E873">
        <f>Schedule!E873</f>
        <v>1537.2568075547799</v>
      </c>
      <c r="F873" cm="1">
        <f t="array" ref="F873">_xlfn.XLOOKUP(B873, $T$1:$T872, $V$1:$V872, D873, 0, -1)</f>
        <v>1527.1786991040578</v>
      </c>
      <c r="G873" cm="1">
        <f t="array" ref="G873">_xlfn.XLOOKUP(C873, $U$1:$U872, $W$1:$W872, E873, 0, -1)</f>
        <v>1532.6622500113572</v>
      </c>
      <c r="H873">
        <f>Schedule!F873</f>
        <v>2.1739130434782698E-2</v>
      </c>
      <c r="I873" t="str">
        <f>IF(ISBLANK(Games!D873), "", Games!D873)</f>
        <v/>
      </c>
      <c r="J873" t="str">
        <f>IF(ISBLANK(Games!E873), "", Games!E873)</f>
        <v/>
      </c>
      <c r="K873" t="str">
        <f>IF(ISBLANK(Games!D873), "",VLOOKUP(I873, 'Pitchers Pre-Season'!$B$2:$X$790, 23, FALSE))</f>
        <v/>
      </c>
      <c r="L873" t="str">
        <f>IF(ISBLANK(Games!E873), "",VLOOKUP(J873, 'Pitchers Pre-Season'!$B$2:$X$790, 23, FALSE))</f>
        <v/>
      </c>
      <c r="M873">
        <f>IF(ISBLANK(Games!D873), Calc!F873, F873+K873)</f>
        <v>1527.1786991040578</v>
      </c>
      <c r="N873">
        <f>IF(ISBLANK(Games!E873), Calc!G873, G873+L873)</f>
        <v>1532.6622500113572</v>
      </c>
      <c r="O873" s="1">
        <f t="shared" si="91"/>
        <v>0.50297875629895483</v>
      </c>
      <c r="P873" s="1">
        <f t="shared" si="92"/>
        <v>0.49702124370104517</v>
      </c>
      <c r="Q873" s="3" t="str">
        <f>Games!N873</f>
        <v/>
      </c>
      <c r="R873" s="1" t="str">
        <f t="shared" si="93"/>
        <v/>
      </c>
      <c r="S873" s="1" t="str">
        <f>IF(ISBLANK(Games!L873), "",IF(Q873=B873, C873, B873))</f>
        <v/>
      </c>
      <c r="T873" s="1" t="str">
        <f t="shared" si="94"/>
        <v>BAL</v>
      </c>
      <c r="U873" s="1" t="str">
        <f t="shared" si="95"/>
        <v>TBR</v>
      </c>
      <c r="V873" s="1">
        <f t="shared" si="96"/>
        <v>1527.1786991040578</v>
      </c>
      <c r="W873" s="1">
        <f t="shared" si="97"/>
        <v>1532.6622500113572</v>
      </c>
    </row>
    <row r="874" spans="1:23" x14ac:dyDescent="0.45">
      <c r="A874" t="str">
        <f>Schedule!A874</f>
        <v>2024-06-01</v>
      </c>
      <c r="B874" t="str">
        <f>Schedule!B874</f>
        <v>BOS</v>
      </c>
      <c r="C874" t="str">
        <f>Schedule!C874</f>
        <v>DET</v>
      </c>
      <c r="D874">
        <f>Schedule!D874</f>
        <v>1500.26839934439</v>
      </c>
      <c r="E874">
        <f>Schedule!E874</f>
        <v>1477.56939209144</v>
      </c>
      <c r="F874" cm="1">
        <f t="array" ref="F874">_xlfn.XLOOKUP(B874, $T$1:$T873, $V$1:$V873, D874, 0, -1)</f>
        <v>1500.26839934439</v>
      </c>
      <c r="G874" cm="1">
        <f t="array" ref="G874">_xlfn.XLOOKUP(C874, $U$1:$U873, $W$1:$W873, E874, 0, -1)</f>
        <v>1495.7868779460348</v>
      </c>
      <c r="H874">
        <f>Schedule!F874</f>
        <v>5.1282051282051398E-2</v>
      </c>
      <c r="I874" t="str">
        <f>IF(ISBLANK(Games!D874), "", Games!D874)</f>
        <v/>
      </c>
      <c r="J874" t="str">
        <f>IF(ISBLANK(Games!E874), "", Games!E874)</f>
        <v/>
      </c>
      <c r="K874" t="str">
        <f>IF(ISBLANK(Games!D874), "",VLOOKUP(I874, 'Pitchers Pre-Season'!$B$2:$X$790, 23, FALSE))</f>
        <v/>
      </c>
      <c r="L874" t="str">
        <f>IF(ISBLANK(Games!E874), "",VLOOKUP(J874, 'Pitchers Pre-Season'!$B$2:$X$790, 23, FALSE))</f>
        <v/>
      </c>
      <c r="M874">
        <f>IF(ISBLANK(Games!D874), Calc!F874, F874+K874)</f>
        <v>1500.26839934439</v>
      </c>
      <c r="N874">
        <f>IF(ISBLANK(Games!E874), Calc!G874, G874+L874)</f>
        <v>1495.7868779460348</v>
      </c>
      <c r="O874" s="1">
        <f t="shared" si="91"/>
        <v>0.5320900957071687</v>
      </c>
      <c r="P874" s="1">
        <f t="shared" si="92"/>
        <v>0.46790990429283125</v>
      </c>
      <c r="Q874" s="3" t="str">
        <f>Games!N874</f>
        <v/>
      </c>
      <c r="R874" s="1" t="str">
        <f t="shared" si="93"/>
        <v/>
      </c>
      <c r="S874" s="1" t="str">
        <f>IF(ISBLANK(Games!L874), "",IF(Q874=B874, C874, B874))</f>
        <v/>
      </c>
      <c r="T874" s="1" t="str">
        <f t="shared" si="94"/>
        <v>BOS</v>
      </c>
      <c r="U874" s="1" t="str">
        <f t="shared" si="95"/>
        <v>DET</v>
      </c>
      <c r="V874" s="1">
        <f t="shared" si="96"/>
        <v>1500.26839934439</v>
      </c>
      <c r="W874" s="1">
        <f t="shared" si="97"/>
        <v>1495.7868779460348</v>
      </c>
    </row>
    <row r="875" spans="1:23" x14ac:dyDescent="0.45">
      <c r="A875" t="str">
        <f>Schedule!A875</f>
        <v>2024-06-01</v>
      </c>
      <c r="B875" t="str">
        <f>Schedule!B875</f>
        <v>CLE</v>
      </c>
      <c r="C875" t="str">
        <f>Schedule!C875</f>
        <v>WAS</v>
      </c>
      <c r="D875">
        <f>Schedule!D875</f>
        <v>1503.8938502056101</v>
      </c>
      <c r="E875">
        <f>Schedule!E875</f>
        <v>1422.7330514932301</v>
      </c>
      <c r="F875" cm="1">
        <f t="array" ref="F875">_xlfn.XLOOKUP(B875, $T$1:$T874, $V$1:$V874, D875, 0, -1)</f>
        <v>1503.8938502056101</v>
      </c>
      <c r="G875" cm="1">
        <f t="array" ref="G875">_xlfn.XLOOKUP(C875, $U$1:$U874, $W$1:$W874, E875, 0, -1)</f>
        <v>1420.7057667976087</v>
      </c>
      <c r="H875">
        <f>Schedule!F875</f>
        <v>4.7619047619047603E-2</v>
      </c>
      <c r="I875" t="str">
        <f>IF(ISBLANK(Games!D875), "", Games!D875)</f>
        <v/>
      </c>
      <c r="J875" t="str">
        <f>IF(ISBLANK(Games!E875), "", Games!E875)</f>
        <v/>
      </c>
      <c r="K875" t="str">
        <f>IF(ISBLANK(Games!D875), "",VLOOKUP(I875, 'Pitchers Pre-Season'!$B$2:$X$790, 23, FALSE))</f>
        <v/>
      </c>
      <c r="L875" t="str">
        <f>IF(ISBLANK(Games!E875), "",VLOOKUP(J875, 'Pitchers Pre-Season'!$B$2:$X$790, 23, FALSE))</f>
        <v/>
      </c>
      <c r="M875">
        <f>IF(ISBLANK(Games!D875), Calc!F875, F875+K875)</f>
        <v>1503.8938502056101</v>
      </c>
      <c r="N875">
        <f>IF(ISBLANK(Games!E875), Calc!G875, G875+L875)</f>
        <v>1420.7057667976087</v>
      </c>
      <c r="O875" s="1">
        <f t="shared" si="91"/>
        <v>0.64129031793029911</v>
      </c>
      <c r="P875" s="1">
        <f t="shared" si="92"/>
        <v>0.35870968206970094</v>
      </c>
      <c r="Q875" s="3" t="str">
        <f>Games!N875</f>
        <v/>
      </c>
      <c r="R875" s="1" t="str">
        <f t="shared" si="93"/>
        <v/>
      </c>
      <c r="S875" s="1" t="str">
        <f>IF(ISBLANK(Games!L875), "",IF(Q875=B875, C875, B875))</f>
        <v/>
      </c>
      <c r="T875" s="1" t="str">
        <f t="shared" si="94"/>
        <v>CLE</v>
      </c>
      <c r="U875" s="1" t="str">
        <f t="shared" si="95"/>
        <v>WAS</v>
      </c>
      <c r="V875" s="1">
        <f t="shared" si="96"/>
        <v>1503.8938502056101</v>
      </c>
      <c r="W875" s="1">
        <f t="shared" si="97"/>
        <v>1420.7057667976087</v>
      </c>
    </row>
    <row r="876" spans="1:23" x14ac:dyDescent="0.45">
      <c r="A876" t="str">
        <f>Schedule!A876</f>
        <v>2024-06-01</v>
      </c>
      <c r="B876" t="str">
        <f>Schedule!B876</f>
        <v>NYM</v>
      </c>
      <c r="C876" t="str">
        <f>Schedule!C876</f>
        <v>ARI</v>
      </c>
      <c r="D876">
        <f>Schedule!D876</f>
        <v>1505.1761432511801</v>
      </c>
      <c r="E876">
        <f>Schedule!E876</f>
        <v>1517.8440011816001</v>
      </c>
      <c r="F876" cm="1">
        <f t="array" ref="F876">_xlfn.XLOOKUP(B876, $T$1:$T875, $V$1:$V875, D876, 0, -1)</f>
        <v>1483.2891783762693</v>
      </c>
      <c r="G876" cm="1">
        <f t="array" ref="G876">_xlfn.XLOOKUP(C876, $U$1:$U875, $W$1:$W875, E876, 0, -1)</f>
        <v>1515.1384034374826</v>
      </c>
      <c r="H876">
        <f>Schedule!F876</f>
        <v>0.102272727272727</v>
      </c>
      <c r="I876" t="str">
        <f>IF(ISBLANK(Games!D876), "", Games!D876)</f>
        <v/>
      </c>
      <c r="J876" t="str">
        <f>IF(ISBLANK(Games!E876), "", Games!E876)</f>
        <v/>
      </c>
      <c r="K876" t="str">
        <f>IF(ISBLANK(Games!D876), "",VLOOKUP(I876, 'Pitchers Pre-Season'!$B$2:$X$790, 23, FALSE))</f>
        <v/>
      </c>
      <c r="L876" t="str">
        <f>IF(ISBLANK(Games!E876), "",VLOOKUP(J876, 'Pitchers Pre-Season'!$B$2:$X$790, 23, FALSE))</f>
        <v/>
      </c>
      <c r="M876">
        <f>IF(ISBLANK(Games!D876), Calc!F876, F876+K876)</f>
        <v>1483.2891783762693</v>
      </c>
      <c r="N876">
        <f>IF(ISBLANK(Games!E876), Calc!G876, G876+L876)</f>
        <v>1515.1384034374826</v>
      </c>
      <c r="O876" s="1">
        <f t="shared" si="91"/>
        <v>0.50542960168566808</v>
      </c>
      <c r="P876" s="1">
        <f t="shared" si="92"/>
        <v>0.49457039831433197</v>
      </c>
      <c r="Q876" s="3" t="str">
        <f>Games!N876</f>
        <v/>
      </c>
      <c r="R876" s="1" t="str">
        <f t="shared" si="93"/>
        <v/>
      </c>
      <c r="S876" s="1" t="str">
        <f>IF(ISBLANK(Games!L876), "",IF(Q876=B876, C876, B876))</f>
        <v/>
      </c>
      <c r="T876" s="1" t="str">
        <f t="shared" si="94"/>
        <v>NYM</v>
      </c>
      <c r="U876" s="1" t="str">
        <f t="shared" si="95"/>
        <v>ARI</v>
      </c>
      <c r="V876" s="1">
        <f t="shared" si="96"/>
        <v>1483.2891783762693</v>
      </c>
      <c r="W876" s="1">
        <f t="shared" si="97"/>
        <v>1515.1384034374826</v>
      </c>
    </row>
    <row r="877" spans="1:23" x14ac:dyDescent="0.45">
      <c r="A877" t="str">
        <f>Schedule!A877</f>
        <v>2024-06-01</v>
      </c>
      <c r="B877" t="str">
        <f>Schedule!B877</f>
        <v>KCR</v>
      </c>
      <c r="C877" t="str">
        <f>Schedule!C877</f>
        <v>SDP</v>
      </c>
      <c r="D877">
        <f>Schedule!D877</f>
        <v>1455.5883504191299</v>
      </c>
      <c r="E877">
        <f>Schedule!E877</f>
        <v>1513.7838452168801</v>
      </c>
      <c r="F877" cm="1">
        <f t="array" ref="F877">_xlfn.XLOOKUP(B877, $T$1:$T876, $V$1:$V876, D877, 0, -1)</f>
        <v>1459.3647323881944</v>
      </c>
      <c r="G877" cm="1">
        <f t="array" ref="G877">_xlfn.XLOOKUP(C877, $U$1:$U876, $W$1:$W876, E877, 0, -1)</f>
        <v>1514.2912987524817</v>
      </c>
      <c r="H877">
        <f>Schedule!F877</f>
        <v>0.19008264462809901</v>
      </c>
      <c r="I877" t="str">
        <f>IF(ISBLANK(Games!D877), "", Games!D877)</f>
        <v/>
      </c>
      <c r="J877" t="str">
        <f>IF(ISBLANK(Games!E877), "", Games!E877)</f>
        <v/>
      </c>
      <c r="K877" t="str">
        <f>IF(ISBLANK(Games!D877), "",VLOOKUP(I877, 'Pitchers Pre-Season'!$B$2:$X$790, 23, FALSE))</f>
        <v/>
      </c>
      <c r="L877" t="str">
        <f>IF(ISBLANK(Games!E877), "",VLOOKUP(J877, 'Pitchers Pre-Season'!$B$2:$X$790, 23, FALSE))</f>
        <v/>
      </c>
      <c r="M877">
        <f>IF(ISBLANK(Games!D877), Calc!F877, F877+K877)</f>
        <v>1459.3647323881944</v>
      </c>
      <c r="N877">
        <f>IF(ISBLANK(Games!E877), Calc!G877, G877+L877)</f>
        <v>1514.2912987524817</v>
      </c>
      <c r="O877" s="1">
        <f t="shared" si="91"/>
        <v>0.51664764820655018</v>
      </c>
      <c r="P877" s="1">
        <f t="shared" si="92"/>
        <v>0.48335235179344993</v>
      </c>
      <c r="Q877" s="3" t="str">
        <f>Games!N877</f>
        <v/>
      </c>
      <c r="R877" s="1" t="str">
        <f t="shared" si="93"/>
        <v/>
      </c>
      <c r="S877" s="1" t="str">
        <f>IF(ISBLANK(Games!L877), "",IF(Q877=B877, C877, B877))</f>
        <v/>
      </c>
      <c r="T877" s="1" t="str">
        <f t="shared" si="94"/>
        <v>KCR</v>
      </c>
      <c r="U877" s="1" t="str">
        <f t="shared" si="95"/>
        <v>SDP</v>
      </c>
      <c r="V877" s="1">
        <f t="shared" si="96"/>
        <v>1459.3647323881944</v>
      </c>
      <c r="W877" s="1">
        <f t="shared" si="97"/>
        <v>1514.2912987524817</v>
      </c>
    </row>
    <row r="878" spans="1:23" x14ac:dyDescent="0.45">
      <c r="A878" t="str">
        <f>Schedule!A878</f>
        <v>2024-06-01</v>
      </c>
      <c r="B878" t="str">
        <f>Schedule!B878</f>
        <v>HOU</v>
      </c>
      <c r="C878" t="str">
        <f>Schedule!C878</f>
        <v>MIN</v>
      </c>
      <c r="D878">
        <f>Schedule!D878</f>
        <v>1559.22207084247</v>
      </c>
      <c r="E878">
        <f>Schedule!E878</f>
        <v>1535.44519643647</v>
      </c>
      <c r="F878" cm="1">
        <f t="array" ref="F878">_xlfn.XLOOKUP(B878, $T$1:$T877, $V$1:$V877, D878, 0, -1)</f>
        <v>1535.1961987191132</v>
      </c>
      <c r="G878" cm="1">
        <f t="array" ref="G878">_xlfn.XLOOKUP(C878, $U$1:$U877, $W$1:$W877, E878, 0, -1)</f>
        <v>1539.5424706464416</v>
      </c>
      <c r="H878">
        <f>Schedule!F878</f>
        <v>-4.08163265306122E-2</v>
      </c>
      <c r="I878" t="str">
        <f>IF(ISBLANK(Games!D878), "", Games!D878)</f>
        <v/>
      </c>
      <c r="J878" t="str">
        <f>IF(ISBLANK(Games!E878), "", Games!E878)</f>
        <v/>
      </c>
      <c r="K878" t="str">
        <f>IF(ISBLANK(Games!D878), "",VLOOKUP(I878, 'Pitchers Pre-Season'!$B$2:$X$790, 23, FALSE))</f>
        <v/>
      </c>
      <c r="L878" t="str">
        <f>IF(ISBLANK(Games!E878), "",VLOOKUP(J878, 'Pitchers Pre-Season'!$B$2:$X$790, 23, FALSE))</f>
        <v/>
      </c>
      <c r="M878">
        <f>IF(ISBLANK(Games!D878), Calc!F878, F878+K878)</f>
        <v>1535.1961987191132</v>
      </c>
      <c r="N878">
        <f>IF(ISBLANK(Games!E878), Calc!G878, G878+L878)</f>
        <v>1539.5424706464416</v>
      </c>
      <c r="O878" s="1">
        <f t="shared" si="91"/>
        <v>0.47333737489009031</v>
      </c>
      <c r="P878" s="1">
        <f t="shared" si="92"/>
        <v>0.52666262510990969</v>
      </c>
      <c r="Q878" s="3" t="str">
        <f>Games!N878</f>
        <v/>
      </c>
      <c r="R878" s="1" t="str">
        <f t="shared" si="93"/>
        <v/>
      </c>
      <c r="S878" s="1" t="str">
        <f>IF(ISBLANK(Games!L878), "",IF(Q878=B878, C878, B878))</f>
        <v/>
      </c>
      <c r="T878" s="1" t="str">
        <f t="shared" si="94"/>
        <v>HOU</v>
      </c>
      <c r="U878" s="1" t="str">
        <f t="shared" si="95"/>
        <v>MIN</v>
      </c>
      <c r="V878" s="1">
        <f t="shared" si="96"/>
        <v>1535.1961987191132</v>
      </c>
      <c r="W878" s="1">
        <f t="shared" si="97"/>
        <v>1539.5424706464416</v>
      </c>
    </row>
    <row r="879" spans="1:23" x14ac:dyDescent="0.45">
      <c r="A879" t="str">
        <f>Schedule!A879</f>
        <v>2024-06-01</v>
      </c>
      <c r="B879" t="str">
        <f>Schedule!B879</f>
        <v>ATL</v>
      </c>
      <c r="C879" t="str">
        <f>Schedule!C879</f>
        <v>OAK</v>
      </c>
      <c r="D879">
        <f>Schedule!D879</f>
        <v>1590.545270505</v>
      </c>
      <c r="E879">
        <f>Schedule!E879</f>
        <v>1427.1354796158</v>
      </c>
      <c r="F879" cm="1">
        <f t="array" ref="F879">_xlfn.XLOOKUP(B879, $T$1:$T878, $V$1:$V878, D879, 0, -1)</f>
        <v>1593.2508682491175</v>
      </c>
      <c r="G879" cm="1">
        <f t="array" ref="G879">_xlfn.XLOOKUP(C879, $U$1:$U878, $W$1:$W878, E879, 0, -1)</f>
        <v>1422.9458950386379</v>
      </c>
      <c r="H879">
        <f>Schedule!F879</f>
        <v>4.3902439024390297E-2</v>
      </c>
      <c r="I879" t="str">
        <f>IF(ISBLANK(Games!D879), "", Games!D879)</f>
        <v/>
      </c>
      <c r="J879" t="str">
        <f>IF(ISBLANK(Games!E879), "", Games!E879)</f>
        <v/>
      </c>
      <c r="K879" t="str">
        <f>IF(ISBLANK(Games!D879), "",VLOOKUP(I879, 'Pitchers Pre-Season'!$B$2:$X$790, 23, FALSE))</f>
        <v/>
      </c>
      <c r="L879" t="str">
        <f>IF(ISBLANK(Games!E879), "",VLOOKUP(J879, 'Pitchers Pre-Season'!$B$2:$X$790, 23, FALSE))</f>
        <v/>
      </c>
      <c r="M879">
        <f>IF(ISBLANK(Games!D879), Calc!F879, F879+K879)</f>
        <v>1593.2508682491175</v>
      </c>
      <c r="N879">
        <f>IF(ISBLANK(Games!E879), Calc!G879, G879+L879)</f>
        <v>1422.9458950386379</v>
      </c>
      <c r="O879" s="1">
        <f t="shared" si="91"/>
        <v>0.74912971745962131</v>
      </c>
      <c r="P879" s="1">
        <f t="shared" si="92"/>
        <v>0.2508702825403788</v>
      </c>
      <c r="Q879" s="3" t="str">
        <f>Games!N879</f>
        <v/>
      </c>
      <c r="R879" s="1" t="str">
        <f t="shared" si="93"/>
        <v/>
      </c>
      <c r="S879" s="1" t="str">
        <f>IF(ISBLANK(Games!L879), "",IF(Q879=B879, C879, B879))</f>
        <v/>
      </c>
      <c r="T879" s="1" t="str">
        <f t="shared" si="94"/>
        <v>ATL</v>
      </c>
      <c r="U879" s="1" t="str">
        <f t="shared" si="95"/>
        <v>OAK</v>
      </c>
      <c r="V879" s="1">
        <f t="shared" si="96"/>
        <v>1593.2508682491175</v>
      </c>
      <c r="W879" s="1">
        <f t="shared" si="97"/>
        <v>1422.9458950386379</v>
      </c>
    </row>
    <row r="880" spans="1:23" x14ac:dyDescent="0.45">
      <c r="A880" t="str">
        <f>Schedule!A880</f>
        <v>2024-06-01</v>
      </c>
      <c r="B880" t="str">
        <f>Schedule!B880</f>
        <v>MIA</v>
      </c>
      <c r="C880" t="str">
        <f>Schedule!C880</f>
        <v>TEX</v>
      </c>
      <c r="D880">
        <f>Schedule!D880</f>
        <v>1488.4482383178499</v>
      </c>
      <c r="E880">
        <f>Schedule!E880</f>
        <v>1527.6277566730801</v>
      </c>
      <c r="F880" cm="1">
        <f t="array" ref="F880">_xlfn.XLOOKUP(B880, $T$1:$T879, $V$1:$V879, D880, 0, -1)</f>
        <v>1453.0099819148713</v>
      </c>
      <c r="G880" cm="1">
        <f t="array" ref="G880">_xlfn.XLOOKUP(C880, $U$1:$U879, $W$1:$W879, E880, 0, -1)</f>
        <v>1534.4506247578865</v>
      </c>
      <c r="H880">
        <f>Schedule!F880</f>
        <v>4.5751633986928102E-2</v>
      </c>
      <c r="I880" t="str">
        <f>IF(ISBLANK(Games!D880), "", Games!D880)</f>
        <v/>
      </c>
      <c r="J880" t="str">
        <f>IF(ISBLANK(Games!E880), "", Games!E880)</f>
        <v/>
      </c>
      <c r="K880" t="str">
        <f>IF(ISBLANK(Games!D880), "",VLOOKUP(I880, 'Pitchers Pre-Season'!$B$2:$X$790, 23, FALSE))</f>
        <v/>
      </c>
      <c r="L880" t="str">
        <f>IF(ISBLANK(Games!E880), "",VLOOKUP(J880, 'Pitchers Pre-Season'!$B$2:$X$790, 23, FALSE))</f>
        <v/>
      </c>
      <c r="M880">
        <f>IF(ISBLANK(Games!D880), Calc!F880, F880+K880)</f>
        <v>1453.0099819148713</v>
      </c>
      <c r="N880">
        <f>IF(ISBLANK(Games!E880), Calc!G880, G880+L880)</f>
        <v>1534.4506247578865</v>
      </c>
      <c r="O880" s="1">
        <f t="shared" si="91"/>
        <v>0.40777375026648094</v>
      </c>
      <c r="P880" s="1">
        <f t="shared" si="92"/>
        <v>0.59222624973351889</v>
      </c>
      <c r="Q880" s="3" t="str">
        <f>Games!N880</f>
        <v/>
      </c>
      <c r="R880" s="1" t="str">
        <f t="shared" si="93"/>
        <v/>
      </c>
      <c r="S880" s="1" t="str">
        <f>IF(ISBLANK(Games!L880), "",IF(Q880=B880, C880, B880))</f>
        <v/>
      </c>
      <c r="T880" s="1" t="str">
        <f t="shared" si="94"/>
        <v>MIA</v>
      </c>
      <c r="U880" s="1" t="str">
        <f t="shared" si="95"/>
        <v>TEX</v>
      </c>
      <c r="V880" s="1">
        <f t="shared" si="96"/>
        <v>1453.0099819148713</v>
      </c>
      <c r="W880" s="1">
        <f t="shared" si="97"/>
        <v>1534.4506247578865</v>
      </c>
    </row>
    <row r="881" spans="1:23" x14ac:dyDescent="0.45">
      <c r="A881" t="str">
        <f>Schedule!A881</f>
        <v>2024-06-01</v>
      </c>
      <c r="B881" t="str">
        <f>Schedule!B881</f>
        <v>MIL</v>
      </c>
      <c r="C881" t="str">
        <f>Schedule!C881</f>
        <v>CHW</v>
      </c>
      <c r="D881">
        <f>Schedule!D881</f>
        <v>1511.74507850229</v>
      </c>
      <c r="E881">
        <f>Schedule!E881</f>
        <v>1433.33420073452</v>
      </c>
      <c r="F881" cm="1">
        <f t="array" ref="F881">_xlfn.XLOOKUP(B881, $T$1:$T880, $V$1:$V880, D881, 0, -1)</f>
        <v>1516.6563185214643</v>
      </c>
      <c r="G881" cm="1">
        <f t="array" ref="G881">_xlfn.XLOOKUP(C881, $U$1:$U880, $W$1:$W880, E881, 0, -1)</f>
        <v>1425.4820043556863</v>
      </c>
      <c r="H881">
        <f>Schedule!F881</f>
        <v>6.7415730337078705E-2</v>
      </c>
      <c r="I881" t="str">
        <f>IF(ISBLANK(Games!D881), "", Games!D881)</f>
        <v/>
      </c>
      <c r="J881" t="str">
        <f>IF(ISBLANK(Games!E881), "", Games!E881)</f>
        <v/>
      </c>
      <c r="K881" t="str">
        <f>IF(ISBLANK(Games!D881), "",VLOOKUP(I881, 'Pitchers Pre-Season'!$B$2:$X$790, 23, FALSE))</f>
        <v/>
      </c>
      <c r="L881" t="str">
        <f>IF(ISBLANK(Games!E881), "",VLOOKUP(J881, 'Pitchers Pre-Season'!$B$2:$X$790, 23, FALSE))</f>
        <v/>
      </c>
      <c r="M881">
        <f>IF(ISBLANK(Games!D881), Calc!F881, F881+K881)</f>
        <v>1516.6563185214643</v>
      </c>
      <c r="N881">
        <f>IF(ISBLANK(Games!E881), Calc!G881, G881+L881)</f>
        <v>1425.4820043556863</v>
      </c>
      <c r="O881" s="1">
        <f t="shared" si="91"/>
        <v>0.66198704714898771</v>
      </c>
      <c r="P881" s="1">
        <f t="shared" si="92"/>
        <v>0.3380129528510124</v>
      </c>
      <c r="Q881" s="3" t="str">
        <f>Games!N881</f>
        <v/>
      </c>
      <c r="R881" s="1" t="str">
        <f t="shared" si="93"/>
        <v/>
      </c>
      <c r="S881" s="1" t="str">
        <f>IF(ISBLANK(Games!L881), "",IF(Q881=B881, C881, B881))</f>
        <v/>
      </c>
      <c r="T881" s="1" t="str">
        <f t="shared" si="94"/>
        <v>MIL</v>
      </c>
      <c r="U881" s="1" t="str">
        <f t="shared" si="95"/>
        <v>CHW</v>
      </c>
      <c r="V881" s="1">
        <f t="shared" si="96"/>
        <v>1516.6563185214643</v>
      </c>
      <c r="W881" s="1">
        <f t="shared" si="97"/>
        <v>1425.4820043556863</v>
      </c>
    </row>
    <row r="882" spans="1:23" x14ac:dyDescent="0.45">
      <c r="A882" t="str">
        <f>Schedule!A882</f>
        <v>2024-06-01</v>
      </c>
      <c r="B882" t="str">
        <f>Schedule!B882</f>
        <v>CHC</v>
      </c>
      <c r="C882" t="str">
        <f>Schedule!C882</f>
        <v>CIN</v>
      </c>
      <c r="D882">
        <f>Schedule!D882</f>
        <v>1514.0316812078199</v>
      </c>
      <c r="E882">
        <f>Schedule!E882</f>
        <v>1496.2510574284499</v>
      </c>
      <c r="F882" cm="1">
        <f t="array" ref="F882">_xlfn.XLOOKUP(B882, $T$1:$T881, $V$1:$V881, D882, 0, -1)</f>
        <v>1529.9566441509314</v>
      </c>
      <c r="G882" cm="1">
        <f t="array" ref="G882">_xlfn.XLOOKUP(C882, $U$1:$U881, $W$1:$W881, E882, 0, -1)</f>
        <v>1513.6155661274754</v>
      </c>
      <c r="H882">
        <f>Schedule!F882</f>
        <v>4.4585987261146598E-2</v>
      </c>
      <c r="I882" t="str">
        <f>IF(ISBLANK(Games!D882), "", Games!D882)</f>
        <v/>
      </c>
      <c r="J882" t="str">
        <f>IF(ISBLANK(Games!E882), "", Games!E882)</f>
        <v/>
      </c>
      <c r="K882" t="str">
        <f>IF(ISBLANK(Games!D882), "",VLOOKUP(I882, 'Pitchers Pre-Season'!$B$2:$X$790, 23, FALSE))</f>
        <v/>
      </c>
      <c r="L882" t="str">
        <f>IF(ISBLANK(Games!E882), "",VLOOKUP(J882, 'Pitchers Pre-Season'!$B$2:$X$790, 23, FALSE))</f>
        <v/>
      </c>
      <c r="M882">
        <f>IF(ISBLANK(Games!D882), Calc!F882, F882+K882)</f>
        <v>1529.9566441509314</v>
      </c>
      <c r="N882">
        <f>IF(ISBLANK(Games!E882), Calc!G882, G882+L882)</f>
        <v>1513.6155661274754</v>
      </c>
      <c r="O882" s="1">
        <f t="shared" si="91"/>
        <v>0.54579236987005442</v>
      </c>
      <c r="P882" s="1">
        <f t="shared" si="92"/>
        <v>0.45420763012994558</v>
      </c>
      <c r="Q882" s="3" t="str">
        <f>Games!N882</f>
        <v/>
      </c>
      <c r="R882" s="1" t="str">
        <f t="shared" si="93"/>
        <v/>
      </c>
      <c r="S882" s="1" t="str">
        <f>IF(ISBLANK(Games!L882), "",IF(Q882=B882, C882, B882))</f>
        <v/>
      </c>
      <c r="T882" s="1" t="str">
        <f t="shared" si="94"/>
        <v>CHC</v>
      </c>
      <c r="U882" s="1" t="str">
        <f t="shared" si="95"/>
        <v>CIN</v>
      </c>
      <c r="V882" s="1">
        <f t="shared" si="96"/>
        <v>1529.9566441509314</v>
      </c>
      <c r="W882" s="1">
        <f t="shared" si="97"/>
        <v>1513.6155661274754</v>
      </c>
    </row>
    <row r="883" spans="1:23" x14ac:dyDescent="0.45">
      <c r="A883" t="str">
        <f>Schedule!A883</f>
        <v>2024-06-01</v>
      </c>
      <c r="B883" t="str">
        <f>Schedule!B883</f>
        <v>SEA</v>
      </c>
      <c r="C883" t="str">
        <f>Schedule!C883</f>
        <v>LAA</v>
      </c>
      <c r="D883">
        <f>Schedule!D883</f>
        <v>1526.2027098211199</v>
      </c>
      <c r="E883">
        <f>Schedule!E883</f>
        <v>1474.3085107648601</v>
      </c>
      <c r="F883" cm="1">
        <f t="array" ref="F883">_xlfn.XLOOKUP(B883, $T$1:$T882, $V$1:$V882, D883, 0, -1)</f>
        <v>1518.2292368487947</v>
      </c>
      <c r="G883" cm="1">
        <f t="array" ref="G883">_xlfn.XLOOKUP(C883, $U$1:$U882, $W$1:$W882, E883, 0, -1)</f>
        <v>1486.8682858001625</v>
      </c>
      <c r="H883">
        <f>Schedule!F883</f>
        <v>2.2471910112359699E-2</v>
      </c>
      <c r="I883" t="str">
        <f>IF(ISBLANK(Games!D883), "", Games!D883)</f>
        <v/>
      </c>
      <c r="J883" t="str">
        <f>IF(ISBLANK(Games!E883), "", Games!E883)</f>
        <v/>
      </c>
      <c r="K883" t="str">
        <f>IF(ISBLANK(Games!D883), "",VLOOKUP(I883, 'Pitchers Pre-Season'!$B$2:$X$790, 23, FALSE))</f>
        <v/>
      </c>
      <c r="L883" t="str">
        <f>IF(ISBLANK(Games!E883), "",VLOOKUP(J883, 'Pitchers Pre-Season'!$B$2:$X$790, 23, FALSE))</f>
        <v/>
      </c>
      <c r="M883">
        <f>IF(ISBLANK(Games!D883), Calc!F883, F883+K883)</f>
        <v>1518.2292368487947</v>
      </c>
      <c r="N883">
        <f>IF(ISBLANK(Games!E883), Calc!G883, G883+L883)</f>
        <v>1486.8682858001625</v>
      </c>
      <c r="O883" s="1">
        <f t="shared" si="91"/>
        <v>0.55624581706737541</v>
      </c>
      <c r="P883" s="1">
        <f t="shared" si="92"/>
        <v>0.44375418293262459</v>
      </c>
      <c r="Q883" s="3" t="str">
        <f>Games!N883</f>
        <v/>
      </c>
      <c r="R883" s="1" t="str">
        <f t="shared" si="93"/>
        <v/>
      </c>
      <c r="S883" s="1" t="str">
        <f>IF(ISBLANK(Games!L883), "",IF(Q883=B883, C883, B883))</f>
        <v/>
      </c>
      <c r="T883" s="1" t="str">
        <f t="shared" si="94"/>
        <v>SEA</v>
      </c>
      <c r="U883" s="1" t="str">
        <f t="shared" si="95"/>
        <v>LAA</v>
      </c>
      <c r="V883" s="1">
        <f t="shared" si="96"/>
        <v>1518.2292368487947</v>
      </c>
      <c r="W883" s="1">
        <f t="shared" si="97"/>
        <v>1486.8682858001625</v>
      </c>
    </row>
    <row r="884" spans="1:23" x14ac:dyDescent="0.45">
      <c r="A884" t="str">
        <f>Schedule!A884</f>
        <v>2024-06-01</v>
      </c>
      <c r="B884" t="str">
        <f>Schedule!B884</f>
        <v>PHI</v>
      </c>
      <c r="C884" t="str">
        <f>Schedule!C884</f>
        <v>STL</v>
      </c>
      <c r="D884">
        <f>Schedule!D884</f>
        <v>1537.03223861109</v>
      </c>
      <c r="E884">
        <f>Schedule!E884</f>
        <v>1506.4629567151301</v>
      </c>
      <c r="F884" cm="1">
        <f t="array" ref="F884">_xlfn.XLOOKUP(B884, $T$1:$T883, $V$1:$V883, D884, 0, -1)</f>
        <v>1516.0751994709906</v>
      </c>
      <c r="G884" cm="1">
        <f t="array" ref="G884">_xlfn.XLOOKUP(C884, $U$1:$U883, $W$1:$W883, E884, 0, -1)</f>
        <v>1507.9516916859375</v>
      </c>
      <c r="H884">
        <f>Schedule!F884</f>
        <v>8.4745762711864403E-2</v>
      </c>
      <c r="I884" t="str">
        <f>IF(ISBLANK(Games!D884), "", Games!D884)</f>
        <v/>
      </c>
      <c r="J884" t="str">
        <f>IF(ISBLANK(Games!E884), "", Games!E884)</f>
        <v/>
      </c>
      <c r="K884" t="str">
        <f>IF(ISBLANK(Games!D884), "",VLOOKUP(I884, 'Pitchers Pre-Season'!$B$2:$X$790, 23, FALSE))</f>
        <v/>
      </c>
      <c r="L884" t="str">
        <f>IF(ISBLANK(Games!E884), "",VLOOKUP(J884, 'Pitchers Pre-Season'!$B$2:$X$790, 23, FALSE))</f>
        <v/>
      </c>
      <c r="M884">
        <f>IF(ISBLANK(Games!D884), Calc!F884, F884+K884)</f>
        <v>1516.0751994709906</v>
      </c>
      <c r="N884">
        <f>IF(ISBLANK(Games!E884), Calc!G884, G884+L884)</f>
        <v>1507.9516916859375</v>
      </c>
      <c r="O884" s="1">
        <f t="shared" si="91"/>
        <v>0.55406141889916971</v>
      </c>
      <c r="P884" s="1">
        <f t="shared" si="92"/>
        <v>0.44593858110083023</v>
      </c>
      <c r="Q884" s="3" t="str">
        <f>Games!N884</f>
        <v/>
      </c>
      <c r="R884" s="1" t="str">
        <f t="shared" si="93"/>
        <v/>
      </c>
      <c r="S884" s="1" t="str">
        <f>IF(ISBLANK(Games!L884), "",IF(Q884=B884, C884, B884))</f>
        <v/>
      </c>
      <c r="T884" s="1" t="str">
        <f t="shared" si="94"/>
        <v>PHI</v>
      </c>
      <c r="U884" s="1" t="str">
        <f t="shared" si="95"/>
        <v>STL</v>
      </c>
      <c r="V884" s="1">
        <f t="shared" si="96"/>
        <v>1516.0751994709906</v>
      </c>
      <c r="W884" s="1">
        <f t="shared" si="97"/>
        <v>1507.9516916859375</v>
      </c>
    </row>
    <row r="885" spans="1:23" x14ac:dyDescent="0.45">
      <c r="A885" t="str">
        <f>Schedule!A885</f>
        <v>2024-06-01</v>
      </c>
      <c r="B885" t="str">
        <f>Schedule!B885</f>
        <v>SFG</v>
      </c>
      <c r="C885" t="str">
        <f>Schedule!C885</f>
        <v>NYY</v>
      </c>
      <c r="D885">
        <f>Schedule!D885</f>
        <v>1501.1235706124401</v>
      </c>
      <c r="E885">
        <f>Schedule!E885</f>
        <v>1539.4562396036399</v>
      </c>
      <c r="F885" cm="1">
        <f t="array" ref="F885">_xlfn.XLOOKUP(B885, $T$1:$T884, $V$1:$V884, D885, 0, -1)</f>
        <v>1506.8907435815931</v>
      </c>
      <c r="G885" cm="1">
        <f t="array" ref="G885">_xlfn.XLOOKUP(C885, $U$1:$U884, $W$1:$W884, E885, 0, -1)</f>
        <v>1562.9327852564061</v>
      </c>
      <c r="H885">
        <f>Schedule!F885</f>
        <v>0.1125</v>
      </c>
      <c r="I885" t="str">
        <f>IF(ISBLANK(Games!D885), "", Games!D885)</f>
        <v/>
      </c>
      <c r="J885" t="str">
        <f>IF(ISBLANK(Games!E885), "", Games!E885)</f>
        <v/>
      </c>
      <c r="K885" t="str">
        <f>IF(ISBLANK(Games!D885), "",VLOOKUP(I885, 'Pitchers Pre-Season'!$B$2:$X$790, 23, FALSE))</f>
        <v/>
      </c>
      <c r="L885" t="str">
        <f>IF(ISBLANK(Games!E885), "",VLOOKUP(J885, 'Pitchers Pre-Season'!$B$2:$X$790, 23, FALSE))</f>
        <v/>
      </c>
      <c r="M885">
        <f>IF(ISBLANK(Games!D885), Calc!F885, F885+K885)</f>
        <v>1506.8907435815931</v>
      </c>
      <c r="N885">
        <f>IF(ISBLANK(Games!E885), Calc!G885, G885+L885)</f>
        <v>1562.9327852564061</v>
      </c>
      <c r="O885" s="1">
        <f t="shared" si="91"/>
        <v>0.47629128294237361</v>
      </c>
      <c r="P885" s="1">
        <f t="shared" si="92"/>
        <v>0.52370871705762645</v>
      </c>
      <c r="Q885" s="3" t="str">
        <f>Games!N885</f>
        <v/>
      </c>
      <c r="R885" s="1" t="str">
        <f t="shared" si="93"/>
        <v/>
      </c>
      <c r="S885" s="1" t="str">
        <f>IF(ISBLANK(Games!L885), "",IF(Q885=B885, C885, B885))</f>
        <v/>
      </c>
      <c r="T885" s="1" t="str">
        <f t="shared" si="94"/>
        <v>SFG</v>
      </c>
      <c r="U885" s="1" t="str">
        <f t="shared" si="95"/>
        <v>NYY</v>
      </c>
      <c r="V885" s="1">
        <f t="shared" si="96"/>
        <v>1506.8907435815931</v>
      </c>
      <c r="W885" s="1">
        <f t="shared" si="97"/>
        <v>1562.9327852564061</v>
      </c>
    </row>
    <row r="886" spans="1:23" x14ac:dyDescent="0.45">
      <c r="A886" t="str">
        <f>Schedule!A886</f>
        <v>2024-06-01</v>
      </c>
      <c r="B886" t="str">
        <f>Schedule!B886</f>
        <v>LAD</v>
      </c>
      <c r="C886" t="str">
        <f>Schedule!C886</f>
        <v>COL</v>
      </c>
      <c r="D886">
        <f>Schedule!D886</f>
        <v>1588.6730971234199</v>
      </c>
      <c r="E886">
        <f>Schedule!E886</f>
        <v>1418.47649220432</v>
      </c>
      <c r="F886" cm="1">
        <f t="array" ref="F886">_xlfn.XLOOKUP(B886, $T$1:$T885, $V$1:$V885, D886, 0, -1)</f>
        <v>1596.6514930600529</v>
      </c>
      <c r="G886" cm="1">
        <f t="array" ref="G886">_xlfn.XLOOKUP(C886, $U$1:$U885, $W$1:$W885, E886, 0, -1)</f>
        <v>1405.4006829938121</v>
      </c>
      <c r="H886">
        <f>Schedule!F886</f>
        <v>4.2654028436019002E-2</v>
      </c>
      <c r="I886" t="str">
        <f>IF(ISBLANK(Games!D886), "", Games!D886)</f>
        <v/>
      </c>
      <c r="J886" t="str">
        <f>IF(ISBLANK(Games!E886), "", Games!E886)</f>
        <v/>
      </c>
      <c r="K886" t="str">
        <f>IF(ISBLANK(Games!D886), "",VLOOKUP(I886, 'Pitchers Pre-Season'!$B$2:$X$790, 23, FALSE))</f>
        <v/>
      </c>
      <c r="L886" t="str">
        <f>IF(ISBLANK(Games!E886), "",VLOOKUP(J886, 'Pitchers Pre-Season'!$B$2:$X$790, 23, FALSE))</f>
        <v/>
      </c>
      <c r="M886">
        <f>IF(ISBLANK(Games!D886), Calc!F886, F886+K886)</f>
        <v>1596.6514930600529</v>
      </c>
      <c r="N886">
        <f>IF(ISBLANK(Games!E886), Calc!G886, G886+L886)</f>
        <v>1405.4006829938121</v>
      </c>
      <c r="O886" s="1">
        <f t="shared" si="91"/>
        <v>0.77176098877337673</v>
      </c>
      <c r="P886" s="1">
        <f t="shared" si="92"/>
        <v>0.2282390112266233</v>
      </c>
      <c r="Q886" s="3" t="str">
        <f>Games!N886</f>
        <v/>
      </c>
      <c r="R886" s="1" t="str">
        <f t="shared" si="93"/>
        <v/>
      </c>
      <c r="S886" s="1" t="str">
        <f>IF(ISBLANK(Games!L886), "",IF(Q886=B886, C886, B886))</f>
        <v/>
      </c>
      <c r="T886" s="1" t="str">
        <f t="shared" si="94"/>
        <v>LAD</v>
      </c>
      <c r="U886" s="1" t="str">
        <f t="shared" si="95"/>
        <v>COL</v>
      </c>
      <c r="V886" s="1">
        <f t="shared" si="96"/>
        <v>1596.6514930600529</v>
      </c>
      <c r="W886" s="1">
        <f t="shared" si="97"/>
        <v>1405.4006829938121</v>
      </c>
    </row>
    <row r="887" spans="1:23" x14ac:dyDescent="0.45">
      <c r="A887" t="str">
        <f>Schedule!A887</f>
        <v>2024-06-02</v>
      </c>
      <c r="B887" t="str">
        <f>Schedule!B887</f>
        <v>BOS</v>
      </c>
      <c r="C887" t="str">
        <f>Schedule!C887</f>
        <v>DET</v>
      </c>
      <c r="D887">
        <f>Schedule!D887</f>
        <v>1500.26839934439</v>
      </c>
      <c r="E887">
        <f>Schedule!E887</f>
        <v>1477.56939209144</v>
      </c>
      <c r="F887" cm="1">
        <f t="array" ref="F887">_xlfn.XLOOKUP(B887, $T$1:$T886, $V$1:$V886, D887, 0, -1)</f>
        <v>1500.26839934439</v>
      </c>
      <c r="G887" cm="1">
        <f t="array" ref="G887">_xlfn.XLOOKUP(C887, $U$1:$U886, $W$1:$W886, E887, 0, -1)</f>
        <v>1495.7868779460348</v>
      </c>
      <c r="H887">
        <f>Schedule!F887</f>
        <v>5.1282051282051398E-2</v>
      </c>
      <c r="I887" t="str">
        <f>IF(ISBLANK(Games!D887), "", Games!D887)</f>
        <v/>
      </c>
      <c r="J887" t="str">
        <f>IF(ISBLANK(Games!E887), "", Games!E887)</f>
        <v/>
      </c>
      <c r="K887" t="str">
        <f>IF(ISBLANK(Games!D887), "",VLOOKUP(I887, 'Pitchers Pre-Season'!$B$2:$X$790, 23, FALSE))</f>
        <v/>
      </c>
      <c r="L887" t="str">
        <f>IF(ISBLANK(Games!E887), "",VLOOKUP(J887, 'Pitchers Pre-Season'!$B$2:$X$790, 23, FALSE))</f>
        <v/>
      </c>
      <c r="M887">
        <f>IF(ISBLANK(Games!D887), Calc!F887, F887+K887)</f>
        <v>1500.26839934439</v>
      </c>
      <c r="N887">
        <f>IF(ISBLANK(Games!E887), Calc!G887, G887+L887)</f>
        <v>1495.7868779460348</v>
      </c>
      <c r="O887" s="1">
        <f t="shared" si="91"/>
        <v>0.5320900957071687</v>
      </c>
      <c r="P887" s="1">
        <f t="shared" si="92"/>
        <v>0.46790990429283125</v>
      </c>
      <c r="Q887" s="3" t="str">
        <f>Games!N887</f>
        <v/>
      </c>
      <c r="R887" s="1" t="str">
        <f t="shared" si="93"/>
        <v/>
      </c>
      <c r="S887" s="1" t="str">
        <f>IF(ISBLANK(Games!L887), "",IF(Q887=B887, C887, B887))</f>
        <v/>
      </c>
      <c r="T887" s="1" t="str">
        <f t="shared" si="94"/>
        <v>BOS</v>
      </c>
      <c r="U887" s="1" t="str">
        <f t="shared" si="95"/>
        <v>DET</v>
      </c>
      <c r="V887" s="1">
        <f t="shared" si="96"/>
        <v>1500.26839934439</v>
      </c>
      <c r="W887" s="1">
        <f t="shared" si="97"/>
        <v>1495.7868779460348</v>
      </c>
    </row>
    <row r="888" spans="1:23" x14ac:dyDescent="0.45">
      <c r="A888" t="str">
        <f>Schedule!A888</f>
        <v>2024-06-02</v>
      </c>
      <c r="B888" t="str">
        <f>Schedule!B888</f>
        <v>BAL</v>
      </c>
      <c r="C888" t="str">
        <f>Schedule!C888</f>
        <v>TBR</v>
      </c>
      <c r="D888">
        <f>Schedule!D888</f>
        <v>1535.1075395159701</v>
      </c>
      <c r="E888">
        <f>Schedule!E888</f>
        <v>1537.2568075547799</v>
      </c>
      <c r="F888" cm="1">
        <f t="array" ref="F888">_xlfn.XLOOKUP(B888, $T$1:$T887, $V$1:$V887, D888, 0, -1)</f>
        <v>1527.1786991040578</v>
      </c>
      <c r="G888" cm="1">
        <f t="array" ref="G888">_xlfn.XLOOKUP(C888, $U$1:$U887, $W$1:$W887, E888, 0, -1)</f>
        <v>1532.6622500113572</v>
      </c>
      <c r="H888">
        <f>Schedule!F888</f>
        <v>2.1739130434782698E-2</v>
      </c>
      <c r="I888" t="str">
        <f>IF(ISBLANK(Games!D888), "", Games!D888)</f>
        <v/>
      </c>
      <c r="J888" t="str">
        <f>IF(ISBLANK(Games!E888), "", Games!E888)</f>
        <v/>
      </c>
      <c r="K888" t="str">
        <f>IF(ISBLANK(Games!D888), "",VLOOKUP(I888, 'Pitchers Pre-Season'!$B$2:$X$790, 23, FALSE))</f>
        <v/>
      </c>
      <c r="L888" t="str">
        <f>IF(ISBLANK(Games!E888), "",VLOOKUP(J888, 'Pitchers Pre-Season'!$B$2:$X$790, 23, FALSE))</f>
        <v/>
      </c>
      <c r="M888">
        <f>IF(ISBLANK(Games!D888), Calc!F888, F888+K888)</f>
        <v>1527.1786991040578</v>
      </c>
      <c r="N888">
        <f>IF(ISBLANK(Games!E888), Calc!G888, G888+L888)</f>
        <v>1532.6622500113572</v>
      </c>
      <c r="O888" s="1">
        <f t="shared" si="91"/>
        <v>0.50297875629895483</v>
      </c>
      <c r="P888" s="1">
        <f t="shared" si="92"/>
        <v>0.49702124370104517</v>
      </c>
      <c r="Q888" s="3" t="str">
        <f>Games!N888</f>
        <v/>
      </c>
      <c r="R888" s="1" t="str">
        <f t="shared" si="93"/>
        <v/>
      </c>
      <c r="S888" s="1" t="str">
        <f>IF(ISBLANK(Games!L888), "",IF(Q888=B888, C888, B888))</f>
        <v/>
      </c>
      <c r="T888" s="1" t="str">
        <f t="shared" si="94"/>
        <v>BAL</v>
      </c>
      <c r="U888" s="1" t="str">
        <f t="shared" si="95"/>
        <v>TBR</v>
      </c>
      <c r="V888" s="1">
        <f t="shared" si="96"/>
        <v>1527.1786991040578</v>
      </c>
      <c r="W888" s="1">
        <f t="shared" si="97"/>
        <v>1532.6622500113572</v>
      </c>
    </row>
    <row r="889" spans="1:23" x14ac:dyDescent="0.45">
      <c r="A889" t="str">
        <f>Schedule!A889</f>
        <v>2024-06-02</v>
      </c>
      <c r="B889" t="str">
        <f>Schedule!B889</f>
        <v>PHI</v>
      </c>
      <c r="C889" t="str">
        <f>Schedule!C889</f>
        <v>STL</v>
      </c>
      <c r="D889">
        <f>Schedule!D889</f>
        <v>1537.03223861109</v>
      </c>
      <c r="E889">
        <f>Schedule!E889</f>
        <v>1506.4629567151301</v>
      </c>
      <c r="F889" cm="1">
        <f t="array" ref="F889">_xlfn.XLOOKUP(B889, $T$1:$T888, $V$1:$V888, D889, 0, -1)</f>
        <v>1516.0751994709906</v>
      </c>
      <c r="G889" cm="1">
        <f t="array" ref="G889">_xlfn.XLOOKUP(C889, $U$1:$U888, $W$1:$W888, E889, 0, -1)</f>
        <v>1507.9516916859375</v>
      </c>
      <c r="H889">
        <f>Schedule!F889</f>
        <v>8.4745762711864403E-2</v>
      </c>
      <c r="I889" t="str">
        <f>IF(ISBLANK(Games!D889), "", Games!D889)</f>
        <v/>
      </c>
      <c r="J889" t="str">
        <f>IF(ISBLANK(Games!E889), "", Games!E889)</f>
        <v/>
      </c>
      <c r="K889" t="str">
        <f>IF(ISBLANK(Games!D889), "",VLOOKUP(I889, 'Pitchers Pre-Season'!$B$2:$X$790, 23, FALSE))</f>
        <v/>
      </c>
      <c r="L889" t="str">
        <f>IF(ISBLANK(Games!E889), "",VLOOKUP(J889, 'Pitchers Pre-Season'!$B$2:$X$790, 23, FALSE))</f>
        <v/>
      </c>
      <c r="M889">
        <f>IF(ISBLANK(Games!D889), Calc!F889, F889+K889)</f>
        <v>1516.0751994709906</v>
      </c>
      <c r="N889">
        <f>IF(ISBLANK(Games!E889), Calc!G889, G889+L889)</f>
        <v>1507.9516916859375</v>
      </c>
      <c r="O889" s="1">
        <f t="shared" si="91"/>
        <v>0.55406141889916971</v>
      </c>
      <c r="P889" s="1">
        <f t="shared" si="92"/>
        <v>0.44593858110083023</v>
      </c>
      <c r="Q889" s="3" t="str">
        <f>Games!N889</f>
        <v/>
      </c>
      <c r="R889" s="1" t="str">
        <f t="shared" si="93"/>
        <v/>
      </c>
      <c r="S889" s="1" t="str">
        <f>IF(ISBLANK(Games!L889), "",IF(Q889=B889, C889, B889))</f>
        <v/>
      </c>
      <c r="T889" s="1" t="str">
        <f t="shared" si="94"/>
        <v>PHI</v>
      </c>
      <c r="U889" s="1" t="str">
        <f t="shared" si="95"/>
        <v>STL</v>
      </c>
      <c r="V889" s="1">
        <f t="shared" si="96"/>
        <v>1516.0751994709906</v>
      </c>
      <c r="W889" s="1">
        <f t="shared" si="97"/>
        <v>1507.9516916859375</v>
      </c>
    </row>
    <row r="890" spans="1:23" x14ac:dyDescent="0.45">
      <c r="A890" t="str">
        <f>Schedule!A890</f>
        <v>2024-06-02</v>
      </c>
      <c r="B890" t="str">
        <f>Schedule!B890</f>
        <v>ATL</v>
      </c>
      <c r="C890" t="str">
        <f>Schedule!C890</f>
        <v>OAK</v>
      </c>
      <c r="D890">
        <f>Schedule!D890</f>
        <v>1590.545270505</v>
      </c>
      <c r="E890">
        <f>Schedule!E890</f>
        <v>1427.1354796158</v>
      </c>
      <c r="F890" cm="1">
        <f t="array" ref="F890">_xlfn.XLOOKUP(B890, $T$1:$T889, $V$1:$V889, D890, 0, -1)</f>
        <v>1593.2508682491175</v>
      </c>
      <c r="G890" cm="1">
        <f t="array" ref="G890">_xlfn.XLOOKUP(C890, $U$1:$U889, $W$1:$W889, E890, 0, -1)</f>
        <v>1422.9458950386379</v>
      </c>
      <c r="H890">
        <f>Schedule!F890</f>
        <v>4.3902439024390297E-2</v>
      </c>
      <c r="I890" t="str">
        <f>IF(ISBLANK(Games!D890), "", Games!D890)</f>
        <v/>
      </c>
      <c r="J890" t="str">
        <f>IF(ISBLANK(Games!E890), "", Games!E890)</f>
        <v/>
      </c>
      <c r="K890" t="str">
        <f>IF(ISBLANK(Games!D890), "",VLOOKUP(I890, 'Pitchers Pre-Season'!$B$2:$X$790, 23, FALSE))</f>
        <v/>
      </c>
      <c r="L890" t="str">
        <f>IF(ISBLANK(Games!E890), "",VLOOKUP(J890, 'Pitchers Pre-Season'!$B$2:$X$790, 23, FALSE))</f>
        <v/>
      </c>
      <c r="M890">
        <f>IF(ISBLANK(Games!D890), Calc!F890, F890+K890)</f>
        <v>1593.2508682491175</v>
      </c>
      <c r="N890">
        <f>IF(ISBLANK(Games!E890), Calc!G890, G890+L890)</f>
        <v>1422.9458950386379</v>
      </c>
      <c r="O890" s="1">
        <f t="shared" si="91"/>
        <v>0.74912971745962131</v>
      </c>
      <c r="P890" s="1">
        <f t="shared" si="92"/>
        <v>0.2508702825403788</v>
      </c>
      <c r="Q890" s="3" t="str">
        <f>Games!N890</f>
        <v/>
      </c>
      <c r="R890" s="1" t="str">
        <f t="shared" si="93"/>
        <v/>
      </c>
      <c r="S890" s="1" t="str">
        <f>IF(ISBLANK(Games!L890), "",IF(Q890=B890, C890, B890))</f>
        <v/>
      </c>
      <c r="T890" s="1" t="str">
        <f t="shared" si="94"/>
        <v>ATL</v>
      </c>
      <c r="U890" s="1" t="str">
        <f t="shared" si="95"/>
        <v>OAK</v>
      </c>
      <c r="V890" s="1">
        <f t="shared" si="96"/>
        <v>1593.2508682491175</v>
      </c>
      <c r="W890" s="1">
        <f t="shared" si="97"/>
        <v>1422.9458950386379</v>
      </c>
    </row>
    <row r="891" spans="1:23" x14ac:dyDescent="0.45">
      <c r="A891" t="str">
        <f>Schedule!A891</f>
        <v>2024-06-02</v>
      </c>
      <c r="B891" t="str">
        <f>Schedule!B891</f>
        <v>TOR</v>
      </c>
      <c r="C891" t="str">
        <f>Schedule!C891</f>
        <v>PIT</v>
      </c>
      <c r="D891">
        <f>Schedule!D891</f>
        <v>1536.86484917293</v>
      </c>
      <c r="E891">
        <f>Schedule!E891</f>
        <v>1468.3919248330999</v>
      </c>
      <c r="F891" cm="1">
        <f t="array" ref="F891">_xlfn.XLOOKUP(B891, $T$1:$T890, $V$1:$V890, D891, 0, -1)</f>
        <v>1536.86484917293</v>
      </c>
      <c r="G891" cm="1">
        <f t="array" ref="G891">_xlfn.XLOOKUP(C891, $U$1:$U890, $W$1:$W890, E891, 0, -1)</f>
        <v>1490.342604018655</v>
      </c>
      <c r="H891">
        <f>Schedule!F891</f>
        <v>-5.5248618784530601E-3</v>
      </c>
      <c r="I891" t="str">
        <f>IF(ISBLANK(Games!D891), "", Games!D891)</f>
        <v/>
      </c>
      <c r="J891" t="str">
        <f>IF(ISBLANK(Games!E891), "", Games!E891)</f>
        <v/>
      </c>
      <c r="K891" t="str">
        <f>IF(ISBLANK(Games!D891), "",VLOOKUP(I891, 'Pitchers Pre-Season'!$B$2:$X$790, 23, FALSE))</f>
        <v/>
      </c>
      <c r="L891" t="str">
        <f>IF(ISBLANK(Games!E891), "",VLOOKUP(J891, 'Pitchers Pre-Season'!$B$2:$X$790, 23, FALSE))</f>
        <v/>
      </c>
      <c r="M891">
        <f>IF(ISBLANK(Games!D891), Calc!F891, F891+K891)</f>
        <v>1536.86484917293</v>
      </c>
      <c r="N891">
        <f>IF(ISBLANK(Games!E891), Calc!G891, G891+L891)</f>
        <v>1490.342604018655</v>
      </c>
      <c r="O891" s="1">
        <f t="shared" si="91"/>
        <v>0.56379117451987304</v>
      </c>
      <c r="P891" s="1">
        <f t="shared" si="92"/>
        <v>0.43620882548012685</v>
      </c>
      <c r="Q891" s="3" t="str">
        <f>Games!N891</f>
        <v/>
      </c>
      <c r="R891" s="1" t="str">
        <f t="shared" si="93"/>
        <v/>
      </c>
      <c r="S891" s="1" t="str">
        <f>IF(ISBLANK(Games!L891), "",IF(Q891=B891, C891, B891))</f>
        <v/>
      </c>
      <c r="T891" s="1" t="str">
        <f t="shared" si="94"/>
        <v>TOR</v>
      </c>
      <c r="U891" s="1" t="str">
        <f t="shared" si="95"/>
        <v>PIT</v>
      </c>
      <c r="V891" s="1">
        <f t="shared" si="96"/>
        <v>1536.86484917293</v>
      </c>
      <c r="W891" s="1">
        <f t="shared" si="97"/>
        <v>1490.342604018655</v>
      </c>
    </row>
    <row r="892" spans="1:23" x14ac:dyDescent="0.45">
      <c r="A892" t="str">
        <f>Schedule!A892</f>
        <v>2024-06-02</v>
      </c>
      <c r="B892" t="str">
        <f>Schedule!B892</f>
        <v>CLE</v>
      </c>
      <c r="C892" t="str">
        <f>Schedule!C892</f>
        <v>WAS</v>
      </c>
      <c r="D892">
        <f>Schedule!D892</f>
        <v>1503.8938502056101</v>
      </c>
      <c r="E892">
        <f>Schedule!E892</f>
        <v>1422.7330514932301</v>
      </c>
      <c r="F892" cm="1">
        <f t="array" ref="F892">_xlfn.XLOOKUP(B892, $T$1:$T891, $V$1:$V891, D892, 0, -1)</f>
        <v>1503.8938502056101</v>
      </c>
      <c r="G892" cm="1">
        <f t="array" ref="G892">_xlfn.XLOOKUP(C892, $U$1:$U891, $W$1:$W891, E892, 0, -1)</f>
        <v>1420.7057667976087</v>
      </c>
      <c r="H892">
        <f>Schedule!F892</f>
        <v>4.7619047619047603E-2</v>
      </c>
      <c r="I892" t="str">
        <f>IF(ISBLANK(Games!D892), "", Games!D892)</f>
        <v/>
      </c>
      <c r="J892" t="str">
        <f>IF(ISBLANK(Games!E892), "", Games!E892)</f>
        <v/>
      </c>
      <c r="K892" t="str">
        <f>IF(ISBLANK(Games!D892), "",VLOOKUP(I892, 'Pitchers Pre-Season'!$B$2:$X$790, 23, FALSE))</f>
        <v/>
      </c>
      <c r="L892" t="str">
        <f>IF(ISBLANK(Games!E892), "",VLOOKUP(J892, 'Pitchers Pre-Season'!$B$2:$X$790, 23, FALSE))</f>
        <v/>
      </c>
      <c r="M892">
        <f>IF(ISBLANK(Games!D892), Calc!F892, F892+K892)</f>
        <v>1503.8938502056101</v>
      </c>
      <c r="N892">
        <f>IF(ISBLANK(Games!E892), Calc!G892, G892+L892)</f>
        <v>1420.7057667976087</v>
      </c>
      <c r="O892" s="1">
        <f t="shared" si="91"/>
        <v>0.64129031793029911</v>
      </c>
      <c r="P892" s="1">
        <f t="shared" si="92"/>
        <v>0.35870968206970094</v>
      </c>
      <c r="Q892" s="3" t="str">
        <f>Games!N892</f>
        <v/>
      </c>
      <c r="R892" s="1" t="str">
        <f t="shared" si="93"/>
        <v/>
      </c>
      <c r="S892" s="1" t="str">
        <f>IF(ISBLANK(Games!L892), "",IF(Q892=B892, C892, B892))</f>
        <v/>
      </c>
      <c r="T892" s="1" t="str">
        <f t="shared" si="94"/>
        <v>CLE</v>
      </c>
      <c r="U892" s="1" t="str">
        <f t="shared" si="95"/>
        <v>WAS</v>
      </c>
      <c r="V892" s="1">
        <f t="shared" si="96"/>
        <v>1503.8938502056101</v>
      </c>
      <c r="W892" s="1">
        <f t="shared" si="97"/>
        <v>1420.7057667976087</v>
      </c>
    </row>
    <row r="893" spans="1:23" x14ac:dyDescent="0.45">
      <c r="A893" t="str">
        <f>Schedule!A893</f>
        <v>2024-06-02</v>
      </c>
      <c r="B893" t="str">
        <f>Schedule!B893</f>
        <v>NYM</v>
      </c>
      <c r="C893" t="str">
        <f>Schedule!C893</f>
        <v>ARI</v>
      </c>
      <c r="D893">
        <f>Schedule!D893</f>
        <v>1505.1761432511801</v>
      </c>
      <c r="E893">
        <f>Schedule!E893</f>
        <v>1517.8440011816001</v>
      </c>
      <c r="F893" cm="1">
        <f t="array" ref="F893">_xlfn.XLOOKUP(B893, $T$1:$T892, $V$1:$V892, D893, 0, -1)</f>
        <v>1483.2891783762693</v>
      </c>
      <c r="G893" cm="1">
        <f t="array" ref="G893">_xlfn.XLOOKUP(C893, $U$1:$U892, $W$1:$W892, E893, 0, -1)</f>
        <v>1515.1384034374826</v>
      </c>
      <c r="H893">
        <f>Schedule!F893</f>
        <v>0.102272727272727</v>
      </c>
      <c r="I893" t="str">
        <f>IF(ISBLANK(Games!D893), "", Games!D893)</f>
        <v/>
      </c>
      <c r="J893" t="str">
        <f>IF(ISBLANK(Games!E893), "", Games!E893)</f>
        <v/>
      </c>
      <c r="K893" t="str">
        <f>IF(ISBLANK(Games!D893), "",VLOOKUP(I893, 'Pitchers Pre-Season'!$B$2:$X$790, 23, FALSE))</f>
        <v/>
      </c>
      <c r="L893" t="str">
        <f>IF(ISBLANK(Games!E893), "",VLOOKUP(J893, 'Pitchers Pre-Season'!$B$2:$X$790, 23, FALSE))</f>
        <v/>
      </c>
      <c r="M893">
        <f>IF(ISBLANK(Games!D893), Calc!F893, F893+K893)</f>
        <v>1483.2891783762693</v>
      </c>
      <c r="N893">
        <f>IF(ISBLANK(Games!E893), Calc!G893, G893+L893)</f>
        <v>1515.1384034374826</v>
      </c>
      <c r="O893" s="1">
        <f t="shared" si="91"/>
        <v>0.50542960168566808</v>
      </c>
      <c r="P893" s="1">
        <f t="shared" si="92"/>
        <v>0.49457039831433197</v>
      </c>
      <c r="Q893" s="3" t="str">
        <f>Games!N893</f>
        <v/>
      </c>
      <c r="R893" s="1" t="str">
        <f t="shared" si="93"/>
        <v/>
      </c>
      <c r="S893" s="1" t="str">
        <f>IF(ISBLANK(Games!L893), "",IF(Q893=B893, C893, B893))</f>
        <v/>
      </c>
      <c r="T893" s="1" t="str">
        <f t="shared" si="94"/>
        <v>NYM</v>
      </c>
      <c r="U893" s="1" t="str">
        <f t="shared" si="95"/>
        <v>ARI</v>
      </c>
      <c r="V893" s="1">
        <f t="shared" si="96"/>
        <v>1483.2891783762693</v>
      </c>
      <c r="W893" s="1">
        <f t="shared" si="97"/>
        <v>1515.1384034374826</v>
      </c>
    </row>
    <row r="894" spans="1:23" x14ac:dyDescent="0.45">
      <c r="A894" t="str">
        <f>Schedule!A894</f>
        <v>2024-06-02</v>
      </c>
      <c r="B894" t="str">
        <f>Schedule!B894</f>
        <v>MIA</v>
      </c>
      <c r="C894" t="str">
        <f>Schedule!C894</f>
        <v>TEX</v>
      </c>
      <c r="D894">
        <f>Schedule!D894</f>
        <v>1488.4482383178499</v>
      </c>
      <c r="E894">
        <f>Schedule!E894</f>
        <v>1527.6277566730801</v>
      </c>
      <c r="F894" cm="1">
        <f t="array" ref="F894">_xlfn.XLOOKUP(B894, $T$1:$T893, $V$1:$V893, D894, 0, -1)</f>
        <v>1453.0099819148713</v>
      </c>
      <c r="G894" cm="1">
        <f t="array" ref="G894">_xlfn.XLOOKUP(C894, $U$1:$U893, $W$1:$W893, E894, 0, -1)</f>
        <v>1534.4506247578865</v>
      </c>
      <c r="H894">
        <f>Schedule!F894</f>
        <v>4.5751633986928102E-2</v>
      </c>
      <c r="I894" t="str">
        <f>IF(ISBLANK(Games!D894), "", Games!D894)</f>
        <v/>
      </c>
      <c r="J894" t="str">
        <f>IF(ISBLANK(Games!E894), "", Games!E894)</f>
        <v/>
      </c>
      <c r="K894" t="str">
        <f>IF(ISBLANK(Games!D894), "",VLOOKUP(I894, 'Pitchers Pre-Season'!$B$2:$X$790, 23, FALSE))</f>
        <v/>
      </c>
      <c r="L894" t="str">
        <f>IF(ISBLANK(Games!E894), "",VLOOKUP(J894, 'Pitchers Pre-Season'!$B$2:$X$790, 23, FALSE))</f>
        <v/>
      </c>
      <c r="M894">
        <f>IF(ISBLANK(Games!D894), Calc!F894, F894+K894)</f>
        <v>1453.0099819148713</v>
      </c>
      <c r="N894">
        <f>IF(ISBLANK(Games!E894), Calc!G894, G894+L894)</f>
        <v>1534.4506247578865</v>
      </c>
      <c r="O894" s="1">
        <f t="shared" si="91"/>
        <v>0.40777375026648094</v>
      </c>
      <c r="P894" s="1">
        <f t="shared" si="92"/>
        <v>0.59222624973351889</v>
      </c>
      <c r="Q894" s="3" t="str">
        <f>Games!N894</f>
        <v/>
      </c>
      <c r="R894" s="1" t="str">
        <f t="shared" si="93"/>
        <v/>
      </c>
      <c r="S894" s="1" t="str">
        <f>IF(ISBLANK(Games!L894), "",IF(Q894=B894, C894, B894))</f>
        <v/>
      </c>
      <c r="T894" s="1" t="str">
        <f t="shared" si="94"/>
        <v>MIA</v>
      </c>
      <c r="U894" s="1" t="str">
        <f t="shared" si="95"/>
        <v>TEX</v>
      </c>
      <c r="V894" s="1">
        <f t="shared" si="96"/>
        <v>1453.0099819148713</v>
      </c>
      <c r="W894" s="1">
        <f t="shared" si="97"/>
        <v>1534.4506247578865</v>
      </c>
    </row>
    <row r="895" spans="1:23" x14ac:dyDescent="0.45">
      <c r="A895" t="str">
        <f>Schedule!A895</f>
        <v>2024-06-02</v>
      </c>
      <c r="B895" t="str">
        <f>Schedule!B895</f>
        <v>KCR</v>
      </c>
      <c r="C895" t="str">
        <f>Schedule!C895</f>
        <v>SDP</v>
      </c>
      <c r="D895">
        <f>Schedule!D895</f>
        <v>1455.5883504191299</v>
      </c>
      <c r="E895">
        <f>Schedule!E895</f>
        <v>1513.7838452168801</v>
      </c>
      <c r="F895" cm="1">
        <f t="array" ref="F895">_xlfn.XLOOKUP(B895, $T$1:$T894, $V$1:$V894, D895, 0, -1)</f>
        <v>1459.3647323881944</v>
      </c>
      <c r="G895" cm="1">
        <f t="array" ref="G895">_xlfn.XLOOKUP(C895, $U$1:$U894, $W$1:$W894, E895, 0, -1)</f>
        <v>1514.2912987524817</v>
      </c>
      <c r="H895">
        <f>Schedule!F895</f>
        <v>0.19008264462809901</v>
      </c>
      <c r="I895" t="str">
        <f>IF(ISBLANK(Games!D895), "", Games!D895)</f>
        <v/>
      </c>
      <c r="J895" t="str">
        <f>IF(ISBLANK(Games!E895), "", Games!E895)</f>
        <v/>
      </c>
      <c r="K895" t="str">
        <f>IF(ISBLANK(Games!D895), "",VLOOKUP(I895, 'Pitchers Pre-Season'!$B$2:$X$790, 23, FALSE))</f>
        <v/>
      </c>
      <c r="L895" t="str">
        <f>IF(ISBLANK(Games!E895), "",VLOOKUP(J895, 'Pitchers Pre-Season'!$B$2:$X$790, 23, FALSE))</f>
        <v/>
      </c>
      <c r="M895">
        <f>IF(ISBLANK(Games!D895), Calc!F895, F895+K895)</f>
        <v>1459.3647323881944</v>
      </c>
      <c r="N895">
        <f>IF(ISBLANK(Games!E895), Calc!G895, G895+L895)</f>
        <v>1514.2912987524817</v>
      </c>
      <c r="O895" s="1">
        <f t="shared" si="91"/>
        <v>0.51664764820655018</v>
      </c>
      <c r="P895" s="1">
        <f t="shared" si="92"/>
        <v>0.48335235179344993</v>
      </c>
      <c r="Q895" s="3" t="str">
        <f>Games!N895</f>
        <v/>
      </c>
      <c r="R895" s="1" t="str">
        <f t="shared" si="93"/>
        <v/>
      </c>
      <c r="S895" s="1" t="str">
        <f>IF(ISBLANK(Games!L895), "",IF(Q895=B895, C895, B895))</f>
        <v/>
      </c>
      <c r="T895" s="1" t="str">
        <f t="shared" si="94"/>
        <v>KCR</v>
      </c>
      <c r="U895" s="1" t="str">
        <f t="shared" si="95"/>
        <v>SDP</v>
      </c>
      <c r="V895" s="1">
        <f t="shared" si="96"/>
        <v>1459.3647323881944</v>
      </c>
      <c r="W895" s="1">
        <f t="shared" si="97"/>
        <v>1514.2912987524817</v>
      </c>
    </row>
    <row r="896" spans="1:23" x14ac:dyDescent="0.45">
      <c r="A896" t="str">
        <f>Schedule!A896</f>
        <v>2024-06-02</v>
      </c>
      <c r="B896" t="str">
        <f>Schedule!B896</f>
        <v>HOU</v>
      </c>
      <c r="C896" t="str">
        <f>Schedule!C896</f>
        <v>MIN</v>
      </c>
      <c r="D896">
        <f>Schedule!D896</f>
        <v>1559.22207084247</v>
      </c>
      <c r="E896">
        <f>Schedule!E896</f>
        <v>1535.44519643647</v>
      </c>
      <c r="F896" cm="1">
        <f t="array" ref="F896">_xlfn.XLOOKUP(B896, $T$1:$T895, $V$1:$V895, D896, 0, -1)</f>
        <v>1535.1961987191132</v>
      </c>
      <c r="G896" cm="1">
        <f t="array" ref="G896">_xlfn.XLOOKUP(C896, $U$1:$U895, $W$1:$W895, E896, 0, -1)</f>
        <v>1539.5424706464416</v>
      </c>
      <c r="H896">
        <f>Schedule!F896</f>
        <v>-4.08163265306122E-2</v>
      </c>
      <c r="I896" t="str">
        <f>IF(ISBLANK(Games!D896), "", Games!D896)</f>
        <v/>
      </c>
      <c r="J896" t="str">
        <f>IF(ISBLANK(Games!E896), "", Games!E896)</f>
        <v/>
      </c>
      <c r="K896" t="str">
        <f>IF(ISBLANK(Games!D896), "",VLOOKUP(I896, 'Pitchers Pre-Season'!$B$2:$X$790, 23, FALSE))</f>
        <v/>
      </c>
      <c r="L896" t="str">
        <f>IF(ISBLANK(Games!E896), "",VLOOKUP(J896, 'Pitchers Pre-Season'!$B$2:$X$790, 23, FALSE))</f>
        <v/>
      </c>
      <c r="M896">
        <f>IF(ISBLANK(Games!D896), Calc!F896, F896+K896)</f>
        <v>1535.1961987191132</v>
      </c>
      <c r="N896">
        <f>IF(ISBLANK(Games!E896), Calc!G896, G896+L896)</f>
        <v>1539.5424706464416</v>
      </c>
      <c r="O896" s="1">
        <f t="shared" si="91"/>
        <v>0.47333737489009031</v>
      </c>
      <c r="P896" s="1">
        <f t="shared" si="92"/>
        <v>0.52666262510990969</v>
      </c>
      <c r="Q896" s="3" t="str">
        <f>Games!N896</f>
        <v/>
      </c>
      <c r="R896" s="1" t="str">
        <f t="shared" si="93"/>
        <v/>
      </c>
      <c r="S896" s="1" t="str">
        <f>IF(ISBLANK(Games!L896), "",IF(Q896=B896, C896, B896))</f>
        <v/>
      </c>
      <c r="T896" s="1" t="str">
        <f t="shared" si="94"/>
        <v>HOU</v>
      </c>
      <c r="U896" s="1" t="str">
        <f t="shared" si="95"/>
        <v>MIN</v>
      </c>
      <c r="V896" s="1">
        <f t="shared" si="96"/>
        <v>1535.1961987191132</v>
      </c>
      <c r="W896" s="1">
        <f t="shared" si="97"/>
        <v>1539.5424706464416</v>
      </c>
    </row>
    <row r="897" spans="1:23" x14ac:dyDescent="0.45">
      <c r="A897" t="str">
        <f>Schedule!A897</f>
        <v>2024-06-02</v>
      </c>
      <c r="B897" t="str">
        <f>Schedule!B897</f>
        <v>MIL</v>
      </c>
      <c r="C897" t="str">
        <f>Schedule!C897</f>
        <v>CHW</v>
      </c>
      <c r="D897">
        <f>Schedule!D897</f>
        <v>1511.74507850229</v>
      </c>
      <c r="E897">
        <f>Schedule!E897</f>
        <v>1433.33420073452</v>
      </c>
      <c r="F897" cm="1">
        <f t="array" ref="F897">_xlfn.XLOOKUP(B897, $T$1:$T896, $V$1:$V896, D897, 0, -1)</f>
        <v>1516.6563185214643</v>
      </c>
      <c r="G897" cm="1">
        <f t="array" ref="G897">_xlfn.XLOOKUP(C897, $U$1:$U896, $W$1:$W896, E897, 0, -1)</f>
        <v>1425.4820043556863</v>
      </c>
      <c r="H897">
        <f>Schedule!F897</f>
        <v>6.7415730337078705E-2</v>
      </c>
      <c r="I897" t="str">
        <f>IF(ISBLANK(Games!D897), "", Games!D897)</f>
        <v/>
      </c>
      <c r="J897" t="str">
        <f>IF(ISBLANK(Games!E897), "", Games!E897)</f>
        <v/>
      </c>
      <c r="K897" t="str">
        <f>IF(ISBLANK(Games!D897), "",VLOOKUP(I897, 'Pitchers Pre-Season'!$B$2:$X$790, 23, FALSE))</f>
        <v/>
      </c>
      <c r="L897" t="str">
        <f>IF(ISBLANK(Games!E897), "",VLOOKUP(J897, 'Pitchers Pre-Season'!$B$2:$X$790, 23, FALSE))</f>
        <v/>
      </c>
      <c r="M897">
        <f>IF(ISBLANK(Games!D897), Calc!F897, F897+K897)</f>
        <v>1516.6563185214643</v>
      </c>
      <c r="N897">
        <f>IF(ISBLANK(Games!E897), Calc!G897, G897+L897)</f>
        <v>1425.4820043556863</v>
      </c>
      <c r="O897" s="1">
        <f t="shared" si="91"/>
        <v>0.66198704714898771</v>
      </c>
      <c r="P897" s="1">
        <f t="shared" si="92"/>
        <v>0.3380129528510124</v>
      </c>
      <c r="Q897" s="3" t="str">
        <f>Games!N897</f>
        <v/>
      </c>
      <c r="R897" s="1" t="str">
        <f t="shared" si="93"/>
        <v/>
      </c>
      <c r="S897" s="1" t="str">
        <f>IF(ISBLANK(Games!L897), "",IF(Q897=B897, C897, B897))</f>
        <v/>
      </c>
      <c r="T897" s="1" t="str">
        <f t="shared" si="94"/>
        <v>MIL</v>
      </c>
      <c r="U897" s="1" t="str">
        <f t="shared" si="95"/>
        <v>CHW</v>
      </c>
      <c r="V897" s="1">
        <f t="shared" si="96"/>
        <v>1516.6563185214643</v>
      </c>
      <c r="W897" s="1">
        <f t="shared" si="97"/>
        <v>1425.4820043556863</v>
      </c>
    </row>
    <row r="898" spans="1:23" x14ac:dyDescent="0.45">
      <c r="A898" t="str">
        <f>Schedule!A898</f>
        <v>2024-06-02</v>
      </c>
      <c r="B898" t="str">
        <f>Schedule!B898</f>
        <v>CHC</v>
      </c>
      <c r="C898" t="str">
        <f>Schedule!C898</f>
        <v>CIN</v>
      </c>
      <c r="D898">
        <f>Schedule!D898</f>
        <v>1514.0316812078199</v>
      </c>
      <c r="E898">
        <f>Schedule!E898</f>
        <v>1496.2510574284499</v>
      </c>
      <c r="F898" cm="1">
        <f t="array" ref="F898">_xlfn.XLOOKUP(B898, $T$1:$T897, $V$1:$V897, D898, 0, -1)</f>
        <v>1529.9566441509314</v>
      </c>
      <c r="G898" cm="1">
        <f t="array" ref="G898">_xlfn.XLOOKUP(C898, $U$1:$U897, $W$1:$W897, E898, 0, -1)</f>
        <v>1513.6155661274754</v>
      </c>
      <c r="H898">
        <f>Schedule!F898</f>
        <v>4.4585987261146598E-2</v>
      </c>
      <c r="I898" t="str">
        <f>IF(ISBLANK(Games!D898), "", Games!D898)</f>
        <v/>
      </c>
      <c r="J898" t="str">
        <f>IF(ISBLANK(Games!E898), "", Games!E898)</f>
        <v/>
      </c>
      <c r="K898" t="str">
        <f>IF(ISBLANK(Games!D898), "",VLOOKUP(I898, 'Pitchers Pre-Season'!$B$2:$X$790, 23, FALSE))</f>
        <v/>
      </c>
      <c r="L898" t="str">
        <f>IF(ISBLANK(Games!E898), "",VLOOKUP(J898, 'Pitchers Pre-Season'!$B$2:$X$790, 23, FALSE))</f>
        <v/>
      </c>
      <c r="M898">
        <f>IF(ISBLANK(Games!D898), Calc!F898, F898+K898)</f>
        <v>1529.9566441509314</v>
      </c>
      <c r="N898">
        <f>IF(ISBLANK(Games!E898), Calc!G898, G898+L898)</f>
        <v>1513.6155661274754</v>
      </c>
      <c r="O898" s="1">
        <f t="shared" si="91"/>
        <v>0.54579236987005442</v>
      </c>
      <c r="P898" s="1">
        <f t="shared" si="92"/>
        <v>0.45420763012994558</v>
      </c>
      <c r="Q898" s="3" t="str">
        <f>Games!N898</f>
        <v/>
      </c>
      <c r="R898" s="1" t="str">
        <f t="shared" si="93"/>
        <v/>
      </c>
      <c r="S898" s="1" t="str">
        <f>IF(ISBLANK(Games!L898), "",IF(Q898=B898, C898, B898))</f>
        <v/>
      </c>
      <c r="T898" s="1" t="str">
        <f t="shared" si="94"/>
        <v>CHC</v>
      </c>
      <c r="U898" s="1" t="str">
        <f t="shared" si="95"/>
        <v>CIN</v>
      </c>
      <c r="V898" s="1">
        <f t="shared" si="96"/>
        <v>1529.9566441509314</v>
      </c>
      <c r="W898" s="1">
        <f t="shared" si="97"/>
        <v>1513.6155661274754</v>
      </c>
    </row>
    <row r="899" spans="1:23" x14ac:dyDescent="0.45">
      <c r="A899" t="str">
        <f>Schedule!A899</f>
        <v>2024-06-02</v>
      </c>
      <c r="B899" t="str">
        <f>Schedule!B899</f>
        <v>SFG</v>
      </c>
      <c r="C899" t="str">
        <f>Schedule!C899</f>
        <v>NYY</v>
      </c>
      <c r="D899">
        <f>Schedule!D899</f>
        <v>1501.1235706124401</v>
      </c>
      <c r="E899">
        <f>Schedule!E899</f>
        <v>1539.4562396036399</v>
      </c>
      <c r="F899" cm="1">
        <f t="array" ref="F899">_xlfn.XLOOKUP(B899, $T$1:$T898, $V$1:$V898, D899, 0, -1)</f>
        <v>1506.8907435815931</v>
      </c>
      <c r="G899" cm="1">
        <f t="array" ref="G899">_xlfn.XLOOKUP(C899, $U$1:$U898, $W$1:$W898, E899, 0, -1)</f>
        <v>1562.9327852564061</v>
      </c>
      <c r="H899">
        <f>Schedule!F899</f>
        <v>0.1125</v>
      </c>
      <c r="I899" t="str">
        <f>IF(ISBLANK(Games!D899), "", Games!D899)</f>
        <v/>
      </c>
      <c r="J899" t="str">
        <f>IF(ISBLANK(Games!E899), "", Games!E899)</f>
        <v/>
      </c>
      <c r="K899" t="str">
        <f>IF(ISBLANK(Games!D899), "",VLOOKUP(I899, 'Pitchers Pre-Season'!$B$2:$X$790, 23, FALSE))</f>
        <v/>
      </c>
      <c r="L899" t="str">
        <f>IF(ISBLANK(Games!E899), "",VLOOKUP(J899, 'Pitchers Pre-Season'!$B$2:$X$790, 23, FALSE))</f>
        <v/>
      </c>
      <c r="M899">
        <f>IF(ISBLANK(Games!D899), Calc!F899, F899+K899)</f>
        <v>1506.8907435815931</v>
      </c>
      <c r="N899">
        <f>IF(ISBLANK(Games!E899), Calc!G899, G899+L899)</f>
        <v>1562.9327852564061</v>
      </c>
      <c r="O899" s="1">
        <f t="shared" ref="O899:O962" si="98">(1/(1+(10^((N899-M899)/400)))+(0.5*H899))</f>
        <v>0.47629128294237361</v>
      </c>
      <c r="P899" s="1">
        <f t="shared" ref="P899:P962" si="99">(1/(1+(10^((M899-N899)/400)))-(0.5*H899))</f>
        <v>0.52370871705762645</v>
      </c>
      <c r="Q899" s="3" t="str">
        <f>Games!N899</f>
        <v/>
      </c>
      <c r="R899" s="1" t="str">
        <f t="shared" ref="R899:R962" si="100">Q899</f>
        <v/>
      </c>
      <c r="S899" s="1" t="str">
        <f>IF(ISBLANK(Games!L899), "",IF(Q899=B899, C899, B899))</f>
        <v/>
      </c>
      <c r="T899" s="1" t="str">
        <f t="shared" ref="T899:T962" si="101">B899</f>
        <v>SFG</v>
      </c>
      <c r="U899" s="1" t="str">
        <f t="shared" ref="U899:U962" si="102">C899</f>
        <v>NYY</v>
      </c>
      <c r="V899" s="1">
        <f t="shared" ref="V899:V962" si="103">IF(R899=B899,F899+(10*(1-O899)),IF(S899=B899,F899+(10*(0-O899)),F899))</f>
        <v>1506.8907435815931</v>
      </c>
      <c r="W899" s="1">
        <f t="shared" ref="W899:W962" si="104">IF(R899=C899,G899+(10*(1-P899)),IF(S899=C899,G899+(10*(0-P899)),G899))</f>
        <v>1562.9327852564061</v>
      </c>
    </row>
    <row r="900" spans="1:23" x14ac:dyDescent="0.45">
      <c r="A900" t="str">
        <f>Schedule!A900</f>
        <v>2024-06-02</v>
      </c>
      <c r="B900" t="str">
        <f>Schedule!B900</f>
        <v>LAD</v>
      </c>
      <c r="C900" t="str">
        <f>Schedule!C900</f>
        <v>COL</v>
      </c>
      <c r="D900">
        <f>Schedule!D900</f>
        <v>1588.6730971234199</v>
      </c>
      <c r="E900">
        <f>Schedule!E900</f>
        <v>1418.47649220432</v>
      </c>
      <c r="F900" cm="1">
        <f t="array" ref="F900">_xlfn.XLOOKUP(B900, $T$1:$T899, $V$1:$V899, D900, 0, -1)</f>
        <v>1596.6514930600529</v>
      </c>
      <c r="G900" cm="1">
        <f t="array" ref="G900">_xlfn.XLOOKUP(C900, $U$1:$U899, $W$1:$W899, E900, 0, -1)</f>
        <v>1405.4006829938121</v>
      </c>
      <c r="H900">
        <f>Schedule!F900</f>
        <v>4.2654028436019002E-2</v>
      </c>
      <c r="I900" t="str">
        <f>IF(ISBLANK(Games!D900), "", Games!D900)</f>
        <v/>
      </c>
      <c r="J900" t="str">
        <f>IF(ISBLANK(Games!E900), "", Games!E900)</f>
        <v/>
      </c>
      <c r="K900" t="str">
        <f>IF(ISBLANK(Games!D900), "",VLOOKUP(I900, 'Pitchers Pre-Season'!$B$2:$X$790, 23, FALSE))</f>
        <v/>
      </c>
      <c r="L900" t="str">
        <f>IF(ISBLANK(Games!E900), "",VLOOKUP(J900, 'Pitchers Pre-Season'!$B$2:$X$790, 23, FALSE))</f>
        <v/>
      </c>
      <c r="M900">
        <f>IF(ISBLANK(Games!D900), Calc!F900, F900+K900)</f>
        <v>1596.6514930600529</v>
      </c>
      <c r="N900">
        <f>IF(ISBLANK(Games!E900), Calc!G900, G900+L900)</f>
        <v>1405.4006829938121</v>
      </c>
      <c r="O900" s="1">
        <f t="shared" si="98"/>
        <v>0.77176098877337673</v>
      </c>
      <c r="P900" s="1">
        <f t="shared" si="99"/>
        <v>0.2282390112266233</v>
      </c>
      <c r="Q900" s="3" t="str">
        <f>Games!N900</f>
        <v/>
      </c>
      <c r="R900" s="1" t="str">
        <f t="shared" si="100"/>
        <v/>
      </c>
      <c r="S900" s="1" t="str">
        <f>IF(ISBLANK(Games!L900), "",IF(Q900=B900, C900, B900))</f>
        <v/>
      </c>
      <c r="T900" s="1" t="str">
        <f t="shared" si="101"/>
        <v>LAD</v>
      </c>
      <c r="U900" s="1" t="str">
        <f t="shared" si="102"/>
        <v>COL</v>
      </c>
      <c r="V900" s="1">
        <f t="shared" si="103"/>
        <v>1596.6514930600529</v>
      </c>
      <c r="W900" s="1">
        <f t="shared" si="104"/>
        <v>1405.4006829938121</v>
      </c>
    </row>
    <row r="901" spans="1:23" x14ac:dyDescent="0.45">
      <c r="A901" t="str">
        <f>Schedule!A901</f>
        <v>2024-06-02</v>
      </c>
      <c r="B901" t="str">
        <f>Schedule!B901</f>
        <v>SEA</v>
      </c>
      <c r="C901" t="str">
        <f>Schedule!C901</f>
        <v>LAA</v>
      </c>
      <c r="D901">
        <f>Schedule!D901</f>
        <v>1526.2027098211199</v>
      </c>
      <c r="E901">
        <f>Schedule!E901</f>
        <v>1474.3085107648601</v>
      </c>
      <c r="F901" cm="1">
        <f t="array" ref="F901">_xlfn.XLOOKUP(B901, $T$1:$T900, $V$1:$V900, D901, 0, -1)</f>
        <v>1518.2292368487947</v>
      </c>
      <c r="G901" cm="1">
        <f t="array" ref="G901">_xlfn.XLOOKUP(C901, $U$1:$U900, $W$1:$W900, E901, 0, -1)</f>
        <v>1486.8682858001625</v>
      </c>
      <c r="H901">
        <f>Schedule!F901</f>
        <v>2.2471910112359699E-2</v>
      </c>
      <c r="I901" t="str">
        <f>IF(ISBLANK(Games!D901), "", Games!D901)</f>
        <v/>
      </c>
      <c r="J901" t="str">
        <f>IF(ISBLANK(Games!E901), "", Games!E901)</f>
        <v/>
      </c>
      <c r="K901" t="str">
        <f>IF(ISBLANK(Games!D901), "",VLOOKUP(I901, 'Pitchers Pre-Season'!$B$2:$X$790, 23, FALSE))</f>
        <v/>
      </c>
      <c r="L901" t="str">
        <f>IF(ISBLANK(Games!E901), "",VLOOKUP(J901, 'Pitchers Pre-Season'!$B$2:$X$790, 23, FALSE))</f>
        <v/>
      </c>
      <c r="M901">
        <f>IF(ISBLANK(Games!D901), Calc!F901, F901+K901)</f>
        <v>1518.2292368487947</v>
      </c>
      <c r="N901">
        <f>IF(ISBLANK(Games!E901), Calc!G901, G901+L901)</f>
        <v>1486.8682858001625</v>
      </c>
      <c r="O901" s="1">
        <f t="shared" si="98"/>
        <v>0.55624581706737541</v>
      </c>
      <c r="P901" s="1">
        <f t="shared" si="99"/>
        <v>0.44375418293262459</v>
      </c>
      <c r="Q901" s="3" t="str">
        <f>Games!N901</f>
        <v/>
      </c>
      <c r="R901" s="1" t="str">
        <f t="shared" si="100"/>
        <v/>
      </c>
      <c r="S901" s="1" t="str">
        <f>IF(ISBLANK(Games!L901), "",IF(Q901=B901, C901, B901))</f>
        <v/>
      </c>
      <c r="T901" s="1" t="str">
        <f t="shared" si="101"/>
        <v>SEA</v>
      </c>
      <c r="U901" s="1" t="str">
        <f t="shared" si="102"/>
        <v>LAA</v>
      </c>
      <c r="V901" s="1">
        <f t="shared" si="103"/>
        <v>1518.2292368487947</v>
      </c>
      <c r="W901" s="1">
        <f t="shared" si="104"/>
        <v>1486.8682858001625</v>
      </c>
    </row>
    <row r="902" spans="1:23" x14ac:dyDescent="0.45">
      <c r="A902" t="str">
        <f>Schedule!A902</f>
        <v>2024-06-03</v>
      </c>
      <c r="B902" t="str">
        <f>Schedule!B902</f>
        <v>PHI</v>
      </c>
      <c r="C902" t="str">
        <f>Schedule!C902</f>
        <v>MIL</v>
      </c>
      <c r="D902">
        <f>Schedule!D902</f>
        <v>1537.03223861109</v>
      </c>
      <c r="E902">
        <f>Schedule!E902</f>
        <v>1511.74507850229</v>
      </c>
      <c r="F902" cm="1">
        <f t="array" ref="F902">_xlfn.XLOOKUP(B902, $T$1:$T901, $V$1:$V901, D902, 0, -1)</f>
        <v>1516.0751994709906</v>
      </c>
      <c r="G902" cm="1">
        <f t="array" ref="G902">_xlfn.XLOOKUP(C902, $U$1:$U901, $W$1:$W901, E902, 0, -1)</f>
        <v>1527.5334034496079</v>
      </c>
      <c r="H902">
        <f>Schedule!F902</f>
        <v>8.4745762711864403E-2</v>
      </c>
      <c r="I902" t="str">
        <f>IF(ISBLANK(Games!D902), "", Games!D902)</f>
        <v/>
      </c>
      <c r="J902" t="str">
        <f>IF(ISBLANK(Games!E902), "", Games!E902)</f>
        <v/>
      </c>
      <c r="K902" t="str">
        <f>IF(ISBLANK(Games!D902), "",VLOOKUP(I902, 'Pitchers Pre-Season'!$B$2:$X$790, 23, FALSE))</f>
        <v/>
      </c>
      <c r="L902" t="str">
        <f>IF(ISBLANK(Games!E902), "",VLOOKUP(J902, 'Pitchers Pre-Season'!$B$2:$X$790, 23, FALSE))</f>
        <v/>
      </c>
      <c r="M902">
        <f>IF(ISBLANK(Games!D902), Calc!F902, F902+K902)</f>
        <v>1516.0751994709906</v>
      </c>
      <c r="N902">
        <f>IF(ISBLANK(Games!E902), Calc!G902, G902+L902)</f>
        <v>1527.5334034496079</v>
      </c>
      <c r="O902" s="1">
        <f t="shared" si="98"/>
        <v>0.52588917597985319</v>
      </c>
      <c r="P902" s="1">
        <f t="shared" si="99"/>
        <v>0.47411082402014693</v>
      </c>
      <c r="Q902" s="3" t="str">
        <f>Games!N902</f>
        <v/>
      </c>
      <c r="R902" s="1" t="str">
        <f t="shared" si="100"/>
        <v/>
      </c>
      <c r="S902" s="1" t="str">
        <f>IF(ISBLANK(Games!L902), "",IF(Q902=B902, C902, B902))</f>
        <v/>
      </c>
      <c r="T902" s="1" t="str">
        <f t="shared" si="101"/>
        <v>PHI</v>
      </c>
      <c r="U902" s="1" t="str">
        <f t="shared" si="102"/>
        <v>MIL</v>
      </c>
      <c r="V902" s="1">
        <f t="shared" si="103"/>
        <v>1516.0751994709906</v>
      </c>
      <c r="W902" s="1">
        <f t="shared" si="104"/>
        <v>1527.5334034496079</v>
      </c>
    </row>
    <row r="903" spans="1:23" x14ac:dyDescent="0.45">
      <c r="A903" t="str">
        <f>Schedule!A903</f>
        <v>2024-06-03</v>
      </c>
      <c r="B903" t="str">
        <f>Schedule!B903</f>
        <v>WAS</v>
      </c>
      <c r="C903" t="str">
        <f>Schedule!C903</f>
        <v>NYM</v>
      </c>
      <c r="D903">
        <f>Schedule!D903</f>
        <v>1422.7330514932301</v>
      </c>
      <c r="E903">
        <f>Schedule!E903</f>
        <v>1505.1761432511801</v>
      </c>
      <c r="F903" cm="1">
        <f t="array" ref="F903">_xlfn.XLOOKUP(B903, $T$1:$T902, $V$1:$V902, D903, 0, -1)</f>
        <v>1419.5380932200808</v>
      </c>
      <c r="G903" cm="1">
        <f t="array" ref="G903">_xlfn.XLOOKUP(C903, $U$1:$U902, $W$1:$W902, E903, 0, -1)</f>
        <v>1510.288270753422</v>
      </c>
      <c r="H903">
        <f>Schedule!F903</f>
        <v>-4.76190476190477E-2</v>
      </c>
      <c r="I903" t="str">
        <f>IF(ISBLANK(Games!D903), "", Games!D903)</f>
        <v/>
      </c>
      <c r="J903" t="str">
        <f>IF(ISBLANK(Games!E903), "", Games!E903)</f>
        <v/>
      </c>
      <c r="K903" t="str">
        <f>IF(ISBLANK(Games!D903), "",VLOOKUP(I903, 'Pitchers Pre-Season'!$B$2:$X$790, 23, FALSE))</f>
        <v/>
      </c>
      <c r="L903" t="str">
        <f>IF(ISBLANK(Games!E903), "",VLOOKUP(J903, 'Pitchers Pre-Season'!$B$2:$X$790, 23, FALSE))</f>
        <v/>
      </c>
      <c r="M903">
        <f>IF(ISBLANK(Games!D903), Calc!F903, F903+K903)</f>
        <v>1419.5380932200808</v>
      </c>
      <c r="N903">
        <f>IF(ISBLANK(Games!E903), Calc!G903, G903+L903)</f>
        <v>1510.288270753422</v>
      </c>
      <c r="O903" s="1">
        <f t="shared" si="98"/>
        <v>0.34848167758720883</v>
      </c>
      <c r="P903" s="1">
        <f t="shared" si="99"/>
        <v>0.65151832241279128</v>
      </c>
      <c r="Q903" s="3" t="str">
        <f>Games!N903</f>
        <v/>
      </c>
      <c r="R903" s="1" t="str">
        <f t="shared" si="100"/>
        <v/>
      </c>
      <c r="S903" s="1" t="str">
        <f>IF(ISBLANK(Games!L903), "",IF(Q903=B903, C903, B903))</f>
        <v/>
      </c>
      <c r="T903" s="1" t="str">
        <f t="shared" si="101"/>
        <v>WAS</v>
      </c>
      <c r="U903" s="1" t="str">
        <f t="shared" si="102"/>
        <v>NYM</v>
      </c>
      <c r="V903" s="1">
        <f t="shared" si="103"/>
        <v>1419.5380932200808</v>
      </c>
      <c r="W903" s="1">
        <f t="shared" si="104"/>
        <v>1510.288270753422</v>
      </c>
    </row>
    <row r="904" spans="1:23" x14ac:dyDescent="0.45">
      <c r="A904" t="str">
        <f>Schedule!A904</f>
        <v>2024-06-03</v>
      </c>
      <c r="B904" t="str">
        <f>Schedule!B904</f>
        <v>TOR</v>
      </c>
      <c r="C904" t="str">
        <f>Schedule!C904</f>
        <v>BAL</v>
      </c>
      <c r="D904">
        <f>Schedule!D904</f>
        <v>1536.86484917293</v>
      </c>
      <c r="E904">
        <f>Schedule!E904</f>
        <v>1535.1075395159701</v>
      </c>
      <c r="F904" cm="1">
        <f t="array" ref="F904">_xlfn.XLOOKUP(B904, $T$1:$T903, $V$1:$V903, D904, 0, -1)</f>
        <v>1536.86484917293</v>
      </c>
      <c r="G904" cm="1">
        <f t="array" ref="G904">_xlfn.XLOOKUP(C904, $U$1:$U903, $W$1:$W903, E904, 0, -1)</f>
        <v>1539.0873746407135</v>
      </c>
      <c r="H904">
        <f>Schedule!F904</f>
        <v>-5.5248618784530601E-3</v>
      </c>
      <c r="I904" t="str">
        <f>IF(ISBLANK(Games!D904), "", Games!D904)</f>
        <v/>
      </c>
      <c r="J904" t="str">
        <f>IF(ISBLANK(Games!E904), "", Games!E904)</f>
        <v/>
      </c>
      <c r="K904" t="str">
        <f>IF(ISBLANK(Games!D904), "",VLOOKUP(I904, 'Pitchers Pre-Season'!$B$2:$X$790, 23, FALSE))</f>
        <v/>
      </c>
      <c r="L904" t="str">
        <f>IF(ISBLANK(Games!E904), "",VLOOKUP(J904, 'Pitchers Pre-Season'!$B$2:$X$790, 23, FALSE))</f>
        <v/>
      </c>
      <c r="M904">
        <f>IF(ISBLANK(Games!D904), Calc!F904, F904+K904)</f>
        <v>1536.86484917293</v>
      </c>
      <c r="N904">
        <f>IF(ISBLANK(Games!E904), Calc!G904, G904+L904)</f>
        <v>1539.0873746407135</v>
      </c>
      <c r="O904" s="1">
        <f t="shared" si="98"/>
        <v>0.49403914143131494</v>
      </c>
      <c r="P904" s="1">
        <f t="shared" si="99"/>
        <v>0.50596085856868511</v>
      </c>
      <c r="Q904" s="3" t="str">
        <f>Games!N904</f>
        <v/>
      </c>
      <c r="R904" s="1" t="str">
        <f t="shared" si="100"/>
        <v/>
      </c>
      <c r="S904" s="1" t="str">
        <f>IF(ISBLANK(Games!L904), "",IF(Q904=B904, C904, B904))</f>
        <v/>
      </c>
      <c r="T904" s="1" t="str">
        <f t="shared" si="101"/>
        <v>TOR</v>
      </c>
      <c r="U904" s="1" t="str">
        <f t="shared" si="102"/>
        <v>BAL</v>
      </c>
      <c r="V904" s="1">
        <f t="shared" si="103"/>
        <v>1536.86484917293</v>
      </c>
      <c r="W904" s="1">
        <f t="shared" si="104"/>
        <v>1539.0873746407135</v>
      </c>
    </row>
    <row r="905" spans="1:23" x14ac:dyDescent="0.45">
      <c r="A905" t="str">
        <f>Schedule!A905</f>
        <v>2024-06-03</v>
      </c>
      <c r="B905" t="str">
        <f>Schedule!B905</f>
        <v>TEX</v>
      </c>
      <c r="C905" t="str">
        <f>Schedule!C905</f>
        <v>DET</v>
      </c>
      <c r="D905">
        <f>Schedule!D905</f>
        <v>1527.6277566730801</v>
      </c>
      <c r="E905">
        <f>Schedule!E905</f>
        <v>1477.56939209144</v>
      </c>
      <c r="F905" cm="1">
        <f t="array" ref="F905">_xlfn.XLOOKUP(B905, $T$1:$T904, $V$1:$V904, D905, 0, -1)</f>
        <v>1535.7428778604465</v>
      </c>
      <c r="G905" cm="1">
        <f t="array" ref="G905">_xlfn.XLOOKUP(C905, $U$1:$U904, $W$1:$W904, E905, 0, -1)</f>
        <v>1495.7868779460348</v>
      </c>
      <c r="H905">
        <f>Schedule!F905</f>
        <v>6.3291139240506306E-2</v>
      </c>
      <c r="I905" t="str">
        <f>IF(ISBLANK(Games!D905), "", Games!D905)</f>
        <v/>
      </c>
      <c r="J905" t="str">
        <f>IF(ISBLANK(Games!E905), "", Games!E905)</f>
        <v/>
      </c>
      <c r="K905" t="str">
        <f>IF(ISBLANK(Games!D905), "",VLOOKUP(I905, 'Pitchers Pre-Season'!$B$2:$X$790, 23, FALSE))</f>
        <v/>
      </c>
      <c r="L905" t="str">
        <f>IF(ISBLANK(Games!E905), "",VLOOKUP(J905, 'Pitchers Pre-Season'!$B$2:$X$790, 23, FALSE))</f>
        <v/>
      </c>
      <c r="M905">
        <f>IF(ISBLANK(Games!D905), Calc!F905, F905+K905)</f>
        <v>1535.7428778604465</v>
      </c>
      <c r="N905">
        <f>IF(ISBLANK(Games!E905), Calc!G905, G905+L905)</f>
        <v>1495.7868779460348</v>
      </c>
      <c r="O905" s="1">
        <f t="shared" si="98"/>
        <v>0.58889471320787889</v>
      </c>
      <c r="P905" s="1">
        <f t="shared" si="99"/>
        <v>0.41110528679212094</v>
      </c>
      <c r="Q905" s="3" t="str">
        <f>Games!N905</f>
        <v/>
      </c>
      <c r="R905" s="1" t="str">
        <f t="shared" si="100"/>
        <v/>
      </c>
      <c r="S905" s="1" t="str">
        <f>IF(ISBLANK(Games!L905), "",IF(Q905=B905, C905, B905))</f>
        <v/>
      </c>
      <c r="T905" s="1" t="str">
        <f t="shared" si="101"/>
        <v>TEX</v>
      </c>
      <c r="U905" s="1" t="str">
        <f t="shared" si="102"/>
        <v>DET</v>
      </c>
      <c r="V905" s="1">
        <f t="shared" si="103"/>
        <v>1535.7428778604465</v>
      </c>
      <c r="W905" s="1">
        <f t="shared" si="104"/>
        <v>1495.7868779460348</v>
      </c>
    </row>
    <row r="906" spans="1:23" x14ac:dyDescent="0.45">
      <c r="A906" t="str">
        <f>Schedule!A906</f>
        <v>2024-06-03</v>
      </c>
      <c r="B906" t="str">
        <f>Schedule!B906</f>
        <v>HOU</v>
      </c>
      <c r="C906" t="str">
        <f>Schedule!C906</f>
        <v>STL</v>
      </c>
      <c r="D906">
        <f>Schedule!D906</f>
        <v>1559.22207084247</v>
      </c>
      <c r="E906">
        <f>Schedule!E906</f>
        <v>1506.4629567151301</v>
      </c>
      <c r="F906" cm="1">
        <f t="array" ref="F906">_xlfn.XLOOKUP(B906, $T$1:$T905, $V$1:$V905, D906, 0, -1)</f>
        <v>1535.1961987191132</v>
      </c>
      <c r="G906" cm="1">
        <f t="array" ref="G906">_xlfn.XLOOKUP(C906, $U$1:$U905, $W$1:$W905, E906, 0, -1)</f>
        <v>1507.9516916859375</v>
      </c>
      <c r="H906">
        <f>Schedule!F906</f>
        <v>-4.08163265306122E-2</v>
      </c>
      <c r="I906" t="str">
        <f>IF(ISBLANK(Games!D906), "", Games!D906)</f>
        <v/>
      </c>
      <c r="J906" t="str">
        <f>IF(ISBLANK(Games!E906), "", Games!E906)</f>
        <v/>
      </c>
      <c r="K906" t="str">
        <f>IF(ISBLANK(Games!D906), "",VLOOKUP(I906, 'Pitchers Pre-Season'!$B$2:$X$790, 23, FALSE))</f>
        <v/>
      </c>
      <c r="L906" t="str">
        <f>IF(ISBLANK(Games!E906), "",VLOOKUP(J906, 'Pitchers Pre-Season'!$B$2:$X$790, 23, FALSE))</f>
        <v/>
      </c>
      <c r="M906">
        <f>IF(ISBLANK(Games!D906), Calc!F906, F906+K906)</f>
        <v>1535.1961987191132</v>
      </c>
      <c r="N906">
        <f>IF(ISBLANK(Games!E906), Calc!G906, G906+L906)</f>
        <v>1507.9516916859375</v>
      </c>
      <c r="O906" s="1">
        <f t="shared" si="98"/>
        <v>0.51871966704342654</v>
      </c>
      <c r="P906" s="1">
        <f t="shared" si="99"/>
        <v>0.48128033295657341</v>
      </c>
      <c r="Q906" s="3" t="str">
        <f>Games!N906</f>
        <v/>
      </c>
      <c r="R906" s="1" t="str">
        <f t="shared" si="100"/>
        <v/>
      </c>
      <c r="S906" s="1" t="str">
        <f>IF(ISBLANK(Games!L906), "",IF(Q906=B906, C906, B906))</f>
        <v/>
      </c>
      <c r="T906" s="1" t="str">
        <f t="shared" si="101"/>
        <v>HOU</v>
      </c>
      <c r="U906" s="1" t="str">
        <f t="shared" si="102"/>
        <v>STL</v>
      </c>
      <c r="V906" s="1">
        <f t="shared" si="103"/>
        <v>1535.1961987191132</v>
      </c>
      <c r="W906" s="1">
        <f t="shared" si="104"/>
        <v>1507.9516916859375</v>
      </c>
    </row>
    <row r="907" spans="1:23" x14ac:dyDescent="0.45">
      <c r="A907" t="str">
        <f>Schedule!A907</f>
        <v>2024-06-03</v>
      </c>
      <c r="B907" t="str">
        <f>Schedule!B907</f>
        <v>COL</v>
      </c>
      <c r="C907" t="str">
        <f>Schedule!C907</f>
        <v>CIN</v>
      </c>
      <c r="D907">
        <f>Schedule!D907</f>
        <v>1418.47649220432</v>
      </c>
      <c r="E907">
        <f>Schedule!E907</f>
        <v>1496.2510574284499</v>
      </c>
      <c r="F907" cm="1">
        <f t="array" ref="F907">_xlfn.XLOOKUP(B907, $T$1:$T906, $V$1:$V906, D907, 0, -1)</f>
        <v>1423.0710497477428</v>
      </c>
      <c r="G907" cm="1">
        <f t="array" ref="G907">_xlfn.XLOOKUP(C907, $U$1:$U906, $W$1:$W906, E907, 0, -1)</f>
        <v>1513.6155661274754</v>
      </c>
      <c r="H907">
        <f>Schedule!F907</f>
        <v>0.22834645669291301</v>
      </c>
      <c r="I907" t="str">
        <f>IF(ISBLANK(Games!D907), "", Games!D907)</f>
        <v/>
      </c>
      <c r="J907" t="str">
        <f>IF(ISBLANK(Games!E907), "", Games!E907)</f>
        <v/>
      </c>
      <c r="K907" t="str">
        <f>IF(ISBLANK(Games!D907), "",VLOOKUP(I907, 'Pitchers Pre-Season'!$B$2:$X$790, 23, FALSE))</f>
        <v/>
      </c>
      <c r="L907" t="str">
        <f>IF(ISBLANK(Games!E907), "",VLOOKUP(J907, 'Pitchers Pre-Season'!$B$2:$X$790, 23, FALSE))</f>
        <v/>
      </c>
      <c r="M907">
        <f>IF(ISBLANK(Games!D907), Calc!F907, F907+K907)</f>
        <v>1423.0710497477428</v>
      </c>
      <c r="N907">
        <f>IF(ISBLANK(Games!E907), Calc!G907, G907+L907)</f>
        <v>1513.6155661274754</v>
      </c>
      <c r="O907" s="1">
        <f t="shared" si="98"/>
        <v>0.48674113319033663</v>
      </c>
      <c r="P907" s="1">
        <f t="shared" si="99"/>
        <v>0.51325886680966337</v>
      </c>
      <c r="Q907" s="3" t="str">
        <f>Games!N907</f>
        <v/>
      </c>
      <c r="R907" s="1" t="str">
        <f t="shared" si="100"/>
        <v/>
      </c>
      <c r="S907" s="1" t="str">
        <f>IF(ISBLANK(Games!L907), "",IF(Q907=B907, C907, B907))</f>
        <v/>
      </c>
      <c r="T907" s="1" t="str">
        <f t="shared" si="101"/>
        <v>COL</v>
      </c>
      <c r="U907" s="1" t="str">
        <f t="shared" si="102"/>
        <v>CIN</v>
      </c>
      <c r="V907" s="1">
        <f t="shared" si="103"/>
        <v>1423.0710497477428</v>
      </c>
      <c r="W907" s="1">
        <f t="shared" si="104"/>
        <v>1513.6155661274754</v>
      </c>
    </row>
    <row r="908" spans="1:23" x14ac:dyDescent="0.45">
      <c r="A908" t="str">
        <f>Schedule!A908</f>
        <v>2024-06-03</v>
      </c>
      <c r="B908" t="str">
        <f>Schedule!B908</f>
        <v>LAA</v>
      </c>
      <c r="C908" t="str">
        <f>Schedule!C908</f>
        <v>SDP</v>
      </c>
      <c r="D908">
        <f>Schedule!D908</f>
        <v>1474.3085107648601</v>
      </c>
      <c r="E908">
        <f>Schedule!E908</f>
        <v>1513.7838452168801</v>
      </c>
      <c r="F908" cm="1">
        <f t="array" ref="F908">_xlfn.XLOOKUP(B908, $T$1:$T907, $V$1:$V907, D908, 0, -1)</f>
        <v>1469.5882041455925</v>
      </c>
      <c r="G908" cm="1">
        <f t="array" ref="G908">_xlfn.XLOOKUP(C908, $U$1:$U907, $W$1:$W907, E908, 0, -1)</f>
        <v>1514.2912987524817</v>
      </c>
      <c r="H908">
        <f>Schedule!F908</f>
        <v>6.8493150684931406E-2</v>
      </c>
      <c r="I908" t="str">
        <f>IF(ISBLANK(Games!D908), "", Games!D908)</f>
        <v/>
      </c>
      <c r="J908" t="str">
        <f>IF(ISBLANK(Games!E908), "", Games!E908)</f>
        <v/>
      </c>
      <c r="K908" t="str">
        <f>IF(ISBLANK(Games!D908), "",VLOOKUP(I908, 'Pitchers Pre-Season'!$B$2:$X$790, 23, FALSE))</f>
        <v/>
      </c>
      <c r="L908" t="str">
        <f>IF(ISBLANK(Games!E908), "",VLOOKUP(J908, 'Pitchers Pre-Season'!$B$2:$X$790, 23, FALSE))</f>
        <v/>
      </c>
      <c r="M908">
        <f>IF(ISBLANK(Games!D908), Calc!F908, F908+K908)</f>
        <v>1469.5882041455925</v>
      </c>
      <c r="N908">
        <f>IF(ISBLANK(Games!E908), Calc!G908, G908+L908)</f>
        <v>1514.2912987524817</v>
      </c>
      <c r="O908" s="1">
        <f t="shared" si="98"/>
        <v>0.47026632399855517</v>
      </c>
      <c r="P908" s="1">
        <f t="shared" si="99"/>
        <v>0.52973367600144483</v>
      </c>
      <c r="Q908" s="3" t="str">
        <f>Games!N908</f>
        <v/>
      </c>
      <c r="R908" s="1" t="str">
        <f t="shared" si="100"/>
        <v/>
      </c>
      <c r="S908" s="1" t="str">
        <f>IF(ISBLANK(Games!L908), "",IF(Q908=B908, C908, B908))</f>
        <v/>
      </c>
      <c r="T908" s="1" t="str">
        <f t="shared" si="101"/>
        <v>LAA</v>
      </c>
      <c r="U908" s="1" t="str">
        <f t="shared" si="102"/>
        <v>SDP</v>
      </c>
      <c r="V908" s="1">
        <f t="shared" si="103"/>
        <v>1469.5882041455925</v>
      </c>
      <c r="W908" s="1">
        <f t="shared" si="104"/>
        <v>1514.2912987524817</v>
      </c>
    </row>
    <row r="909" spans="1:23" x14ac:dyDescent="0.45">
      <c r="A909" t="str">
        <f>Schedule!A909</f>
        <v>2024-06-03</v>
      </c>
      <c r="B909" t="str">
        <f>Schedule!B909</f>
        <v>ARI</v>
      </c>
      <c r="C909" t="str">
        <f>Schedule!C909</f>
        <v>SFG</v>
      </c>
      <c r="D909">
        <f>Schedule!D909</f>
        <v>1517.8440011816001</v>
      </c>
      <c r="E909">
        <f>Schedule!E909</f>
        <v>1501.1235706124401</v>
      </c>
      <c r="F909" cm="1">
        <f t="array" ref="F909">_xlfn.XLOOKUP(B909, $T$1:$T908, $V$1:$V908, D909, 0, -1)</f>
        <v>1516.9891876380354</v>
      </c>
      <c r="G909" cm="1">
        <f t="array" ref="G909">_xlfn.XLOOKUP(C909, $U$1:$U908, $W$1:$W908, E909, 0, -1)</f>
        <v>1491.6063482058917</v>
      </c>
      <c r="H909">
        <f>Schedule!F909</f>
        <v>5.0632911392405201E-2</v>
      </c>
      <c r="I909" t="str">
        <f>IF(ISBLANK(Games!D909), "", Games!D909)</f>
        <v/>
      </c>
      <c r="J909" t="str">
        <f>IF(ISBLANK(Games!E909), "", Games!E909)</f>
        <v/>
      </c>
      <c r="K909" t="str">
        <f>IF(ISBLANK(Games!D909), "",VLOOKUP(I909, 'Pitchers Pre-Season'!$B$2:$X$790, 23, FALSE))</f>
        <v/>
      </c>
      <c r="L909" t="str">
        <f>IF(ISBLANK(Games!E909), "",VLOOKUP(J909, 'Pitchers Pre-Season'!$B$2:$X$790, 23, FALSE))</f>
        <v/>
      </c>
      <c r="M909">
        <f>IF(ISBLANK(Games!D909), Calc!F909, F909+K909)</f>
        <v>1516.9891876380354</v>
      </c>
      <c r="N909">
        <f>IF(ISBLANK(Games!E909), Calc!G909, G909+L909)</f>
        <v>1491.6063482058917</v>
      </c>
      <c r="O909" s="1">
        <f t="shared" si="98"/>
        <v>0.56178044646890601</v>
      </c>
      <c r="P909" s="1">
        <f t="shared" si="99"/>
        <v>0.43821955353109393</v>
      </c>
      <c r="Q909" s="3" t="str">
        <f>Games!N909</f>
        <v/>
      </c>
      <c r="R909" s="1" t="str">
        <f t="shared" si="100"/>
        <v/>
      </c>
      <c r="S909" s="1" t="str">
        <f>IF(ISBLANK(Games!L909), "",IF(Q909=B909, C909, B909))</f>
        <v/>
      </c>
      <c r="T909" s="1" t="str">
        <f t="shared" si="101"/>
        <v>ARI</v>
      </c>
      <c r="U909" s="1" t="str">
        <f t="shared" si="102"/>
        <v>SFG</v>
      </c>
      <c r="V909" s="1">
        <f t="shared" si="103"/>
        <v>1516.9891876380354</v>
      </c>
      <c r="W909" s="1">
        <f t="shared" si="104"/>
        <v>1491.6063482058917</v>
      </c>
    </row>
    <row r="910" spans="1:23" x14ac:dyDescent="0.45">
      <c r="A910" t="str">
        <f>Schedule!A910</f>
        <v>2024-06-04</v>
      </c>
      <c r="B910" t="str">
        <f>Schedule!B910</f>
        <v>CLE</v>
      </c>
      <c r="C910" t="str">
        <f>Schedule!C910</f>
        <v>KCR</v>
      </c>
      <c r="D910">
        <f>Schedule!D910</f>
        <v>1503.8938502056101</v>
      </c>
      <c r="E910">
        <f>Schedule!E910</f>
        <v>1455.5883504191299</v>
      </c>
      <c r="F910" cm="1">
        <f t="array" ref="F910">_xlfn.XLOOKUP(B910, $T$1:$T909, $V$1:$V909, D910, 0, -1)</f>
        <v>1503.8938502056101</v>
      </c>
      <c r="G910" cm="1">
        <f t="array" ref="G910">_xlfn.XLOOKUP(C910, $U$1:$U909, $W$1:$W909, E910, 0, -1)</f>
        <v>1465.2610239810729</v>
      </c>
      <c r="H910">
        <f>Schedule!F910</f>
        <v>4.7619047619047603E-2</v>
      </c>
      <c r="I910" t="str">
        <f>IF(ISBLANK(Games!D910), "", Games!D910)</f>
        <v/>
      </c>
      <c r="J910" t="str">
        <f>IF(ISBLANK(Games!E910), "", Games!E910)</f>
        <v/>
      </c>
      <c r="K910" t="str">
        <f>IF(ISBLANK(Games!D910), "",VLOOKUP(I910, 'Pitchers Pre-Season'!$B$2:$X$790, 23, FALSE))</f>
        <v/>
      </c>
      <c r="L910" t="str">
        <f>IF(ISBLANK(Games!E910), "",VLOOKUP(J910, 'Pitchers Pre-Season'!$B$2:$X$790, 23, FALSE))</f>
        <v/>
      </c>
      <c r="M910">
        <f>IF(ISBLANK(Games!D910), Calc!F910, F910+K910)</f>
        <v>1503.8938502056101</v>
      </c>
      <c r="N910">
        <f>IF(ISBLANK(Games!E910), Calc!G910, G910+L910)</f>
        <v>1465.2610239810729</v>
      </c>
      <c r="O910" s="1">
        <f t="shared" si="98"/>
        <v>0.57917862046477475</v>
      </c>
      <c r="P910" s="1">
        <f t="shared" si="99"/>
        <v>0.4208213795352253</v>
      </c>
      <c r="Q910" s="3" t="str">
        <f>Games!N910</f>
        <v/>
      </c>
      <c r="R910" s="1" t="str">
        <f t="shared" si="100"/>
        <v/>
      </c>
      <c r="S910" s="1" t="str">
        <f>IF(ISBLANK(Games!L910), "",IF(Q910=B910, C910, B910))</f>
        <v/>
      </c>
      <c r="T910" s="1" t="str">
        <f t="shared" si="101"/>
        <v>CLE</v>
      </c>
      <c r="U910" s="1" t="str">
        <f t="shared" si="102"/>
        <v>KCR</v>
      </c>
      <c r="V910" s="1">
        <f t="shared" si="103"/>
        <v>1503.8938502056101</v>
      </c>
      <c r="W910" s="1">
        <f t="shared" si="104"/>
        <v>1465.2610239810729</v>
      </c>
    </row>
    <row r="911" spans="1:23" x14ac:dyDescent="0.45">
      <c r="A911" t="str">
        <f>Schedule!A911</f>
        <v>2024-06-04</v>
      </c>
      <c r="B911" t="str">
        <f>Schedule!B911</f>
        <v>PIT</v>
      </c>
      <c r="C911" t="str">
        <f>Schedule!C911</f>
        <v>LAD</v>
      </c>
      <c r="D911">
        <f>Schedule!D911</f>
        <v>1468.3919248330999</v>
      </c>
      <c r="E911">
        <f>Schedule!E911</f>
        <v>1588.6730971234199</v>
      </c>
      <c r="F911" cm="1">
        <f t="array" ref="F911">_xlfn.XLOOKUP(B911, $T$1:$T910, $V$1:$V910, D911, 0, -1)</f>
        <v>1464.4120897083565</v>
      </c>
      <c r="G911" cm="1">
        <f t="array" ref="G911">_xlfn.XLOOKUP(C911, $U$1:$U910, $W$1:$W910, E911, 0, -1)</f>
        <v>1587.2549754385982</v>
      </c>
      <c r="H911">
        <f>Schedule!F911</f>
        <v>5.7971014492753603E-2</v>
      </c>
      <c r="I911" t="str">
        <f>IF(ISBLANK(Games!D911), "", Games!D911)</f>
        <v/>
      </c>
      <c r="J911" t="str">
        <f>IF(ISBLANK(Games!E911), "", Games!E911)</f>
        <v/>
      </c>
      <c r="K911" t="str">
        <f>IF(ISBLANK(Games!D911), "",VLOOKUP(I911, 'Pitchers Pre-Season'!$B$2:$X$790, 23, FALSE))</f>
        <v/>
      </c>
      <c r="L911" t="str">
        <f>IF(ISBLANK(Games!E911), "",VLOOKUP(J911, 'Pitchers Pre-Season'!$B$2:$X$790, 23, FALSE))</f>
        <v/>
      </c>
      <c r="M911">
        <f>IF(ISBLANK(Games!D911), Calc!F911, F911+K911)</f>
        <v>1464.4120897083565</v>
      </c>
      <c r="N911">
        <f>IF(ISBLANK(Games!E911), Calc!G911, G911+L911)</f>
        <v>1587.2549754385982</v>
      </c>
      <c r="O911" s="1">
        <f t="shared" si="98"/>
        <v>0.3592165014039016</v>
      </c>
      <c r="P911" s="1">
        <f t="shared" si="99"/>
        <v>0.6407834985960984</v>
      </c>
      <c r="Q911" s="3" t="str">
        <f>Games!N911</f>
        <v/>
      </c>
      <c r="R911" s="1" t="str">
        <f t="shared" si="100"/>
        <v/>
      </c>
      <c r="S911" s="1" t="str">
        <f>IF(ISBLANK(Games!L911), "",IF(Q911=B911, C911, B911))</f>
        <v/>
      </c>
      <c r="T911" s="1" t="str">
        <f t="shared" si="101"/>
        <v>PIT</v>
      </c>
      <c r="U911" s="1" t="str">
        <f t="shared" si="102"/>
        <v>LAD</v>
      </c>
      <c r="V911" s="1">
        <f t="shared" si="103"/>
        <v>1464.4120897083565</v>
      </c>
      <c r="W911" s="1">
        <f t="shared" si="104"/>
        <v>1587.2549754385982</v>
      </c>
    </row>
    <row r="912" spans="1:23" x14ac:dyDescent="0.45">
      <c r="A912" t="str">
        <f>Schedule!A912</f>
        <v>2024-06-04</v>
      </c>
      <c r="B912" t="str">
        <f>Schedule!B912</f>
        <v>MIA</v>
      </c>
      <c r="C912" t="str">
        <f>Schedule!C912</f>
        <v>TBR</v>
      </c>
      <c r="D912">
        <f>Schedule!D912</f>
        <v>1488.4482383178499</v>
      </c>
      <c r="E912">
        <f>Schedule!E912</f>
        <v>1537.2568075547799</v>
      </c>
      <c r="F912" cm="1">
        <f t="array" ref="F912">_xlfn.XLOOKUP(B912, $T$1:$T911, $V$1:$V911, D912, 0, -1)</f>
        <v>1453.0099819148713</v>
      </c>
      <c r="G912" cm="1">
        <f t="array" ref="G912">_xlfn.XLOOKUP(C912, $U$1:$U911, $W$1:$W911, E912, 0, -1)</f>
        <v>1532.6622500113572</v>
      </c>
      <c r="H912">
        <f>Schedule!F912</f>
        <v>4.5751633986928102E-2</v>
      </c>
      <c r="I912" t="str">
        <f>IF(ISBLANK(Games!D912), "", Games!D912)</f>
        <v/>
      </c>
      <c r="J912" t="str">
        <f>IF(ISBLANK(Games!E912), "", Games!E912)</f>
        <v/>
      </c>
      <c r="K912" t="str">
        <f>IF(ISBLANK(Games!D912), "",VLOOKUP(I912, 'Pitchers Pre-Season'!$B$2:$X$790, 23, FALSE))</f>
        <v/>
      </c>
      <c r="L912" t="str">
        <f>IF(ISBLANK(Games!E912), "",VLOOKUP(J912, 'Pitchers Pre-Season'!$B$2:$X$790, 23, FALSE))</f>
        <v/>
      </c>
      <c r="M912">
        <f>IF(ISBLANK(Games!D912), Calc!F912, F912+K912)</f>
        <v>1453.0099819148713</v>
      </c>
      <c r="N912">
        <f>IF(ISBLANK(Games!E912), Calc!G912, G912+L912)</f>
        <v>1532.6622500113572</v>
      </c>
      <c r="O912" s="1">
        <f t="shared" si="98"/>
        <v>0.41021390895579557</v>
      </c>
      <c r="P912" s="1">
        <f t="shared" si="99"/>
        <v>0.58978609104420443</v>
      </c>
      <c r="Q912" s="3" t="str">
        <f>Games!N912</f>
        <v/>
      </c>
      <c r="R912" s="1" t="str">
        <f t="shared" si="100"/>
        <v/>
      </c>
      <c r="S912" s="1" t="str">
        <f>IF(ISBLANK(Games!L912), "",IF(Q912=B912, C912, B912))</f>
        <v/>
      </c>
      <c r="T912" s="1" t="str">
        <f t="shared" si="101"/>
        <v>MIA</v>
      </c>
      <c r="U912" s="1" t="str">
        <f t="shared" si="102"/>
        <v>TBR</v>
      </c>
      <c r="V912" s="1">
        <f t="shared" si="103"/>
        <v>1453.0099819148713</v>
      </c>
      <c r="W912" s="1">
        <f t="shared" si="104"/>
        <v>1532.6622500113572</v>
      </c>
    </row>
    <row r="913" spans="1:23" x14ac:dyDescent="0.45">
      <c r="A913" t="str">
        <f>Schedule!A913</f>
        <v>2024-06-04</v>
      </c>
      <c r="B913" t="str">
        <f>Schedule!B913</f>
        <v>PHI</v>
      </c>
      <c r="C913" t="str">
        <f>Schedule!C913</f>
        <v>MIL</v>
      </c>
      <c r="D913">
        <f>Schedule!D913</f>
        <v>1537.03223861109</v>
      </c>
      <c r="E913">
        <f>Schedule!E913</f>
        <v>1511.74507850229</v>
      </c>
      <c r="F913" cm="1">
        <f t="array" ref="F913">_xlfn.XLOOKUP(B913, $T$1:$T912, $V$1:$V912, D913, 0, -1)</f>
        <v>1516.0751994709906</v>
      </c>
      <c r="G913" cm="1">
        <f t="array" ref="G913">_xlfn.XLOOKUP(C913, $U$1:$U912, $W$1:$W912, E913, 0, -1)</f>
        <v>1527.5334034496079</v>
      </c>
      <c r="H913">
        <f>Schedule!F913</f>
        <v>8.4745762711864403E-2</v>
      </c>
      <c r="I913" t="str">
        <f>IF(ISBLANK(Games!D913), "", Games!D913)</f>
        <v/>
      </c>
      <c r="J913" t="str">
        <f>IF(ISBLANK(Games!E913), "", Games!E913)</f>
        <v/>
      </c>
      <c r="K913" t="str">
        <f>IF(ISBLANK(Games!D913), "",VLOOKUP(I913, 'Pitchers Pre-Season'!$B$2:$X$790, 23, FALSE))</f>
        <v/>
      </c>
      <c r="L913" t="str">
        <f>IF(ISBLANK(Games!E913), "",VLOOKUP(J913, 'Pitchers Pre-Season'!$B$2:$X$790, 23, FALSE))</f>
        <v/>
      </c>
      <c r="M913">
        <f>IF(ISBLANK(Games!D913), Calc!F913, F913+K913)</f>
        <v>1516.0751994709906</v>
      </c>
      <c r="N913">
        <f>IF(ISBLANK(Games!E913), Calc!G913, G913+L913)</f>
        <v>1527.5334034496079</v>
      </c>
      <c r="O913" s="1">
        <f t="shared" si="98"/>
        <v>0.52588917597985319</v>
      </c>
      <c r="P913" s="1">
        <f t="shared" si="99"/>
        <v>0.47411082402014693</v>
      </c>
      <c r="Q913" s="3" t="str">
        <f>Games!N913</f>
        <v/>
      </c>
      <c r="R913" s="1" t="str">
        <f t="shared" si="100"/>
        <v/>
      </c>
      <c r="S913" s="1" t="str">
        <f>IF(ISBLANK(Games!L913), "",IF(Q913=B913, C913, B913))</f>
        <v/>
      </c>
      <c r="T913" s="1" t="str">
        <f t="shared" si="101"/>
        <v>PHI</v>
      </c>
      <c r="U913" s="1" t="str">
        <f t="shared" si="102"/>
        <v>MIL</v>
      </c>
      <c r="V913" s="1">
        <f t="shared" si="103"/>
        <v>1516.0751994709906</v>
      </c>
      <c r="W913" s="1">
        <f t="shared" si="104"/>
        <v>1527.5334034496079</v>
      </c>
    </row>
    <row r="914" spans="1:23" x14ac:dyDescent="0.45">
      <c r="A914" t="str">
        <f>Schedule!A914</f>
        <v>2024-06-04</v>
      </c>
      <c r="B914" t="str">
        <f>Schedule!B914</f>
        <v>WAS</v>
      </c>
      <c r="C914" t="str">
        <f>Schedule!C914</f>
        <v>NYM</v>
      </c>
      <c r="D914">
        <f>Schedule!D914</f>
        <v>1422.7330514932301</v>
      </c>
      <c r="E914">
        <f>Schedule!E914</f>
        <v>1505.1761432511801</v>
      </c>
      <c r="F914" cm="1">
        <f t="array" ref="F914">_xlfn.XLOOKUP(B914, $T$1:$T913, $V$1:$V913, D914, 0, -1)</f>
        <v>1419.5380932200808</v>
      </c>
      <c r="G914" cm="1">
        <f t="array" ref="G914">_xlfn.XLOOKUP(C914, $U$1:$U913, $W$1:$W913, E914, 0, -1)</f>
        <v>1510.288270753422</v>
      </c>
      <c r="H914">
        <f>Schedule!F914</f>
        <v>-4.76190476190477E-2</v>
      </c>
      <c r="I914" t="str">
        <f>IF(ISBLANK(Games!D914), "", Games!D914)</f>
        <v/>
      </c>
      <c r="J914" t="str">
        <f>IF(ISBLANK(Games!E914), "", Games!E914)</f>
        <v/>
      </c>
      <c r="K914" t="str">
        <f>IF(ISBLANK(Games!D914), "",VLOOKUP(I914, 'Pitchers Pre-Season'!$B$2:$X$790, 23, FALSE))</f>
        <v/>
      </c>
      <c r="L914" t="str">
        <f>IF(ISBLANK(Games!E914), "",VLOOKUP(J914, 'Pitchers Pre-Season'!$B$2:$X$790, 23, FALSE))</f>
        <v/>
      </c>
      <c r="M914">
        <f>IF(ISBLANK(Games!D914), Calc!F914, F914+K914)</f>
        <v>1419.5380932200808</v>
      </c>
      <c r="N914">
        <f>IF(ISBLANK(Games!E914), Calc!G914, G914+L914)</f>
        <v>1510.288270753422</v>
      </c>
      <c r="O914" s="1">
        <f t="shared" si="98"/>
        <v>0.34848167758720883</v>
      </c>
      <c r="P914" s="1">
        <f t="shared" si="99"/>
        <v>0.65151832241279128</v>
      </c>
      <c r="Q914" s="3" t="str">
        <f>Games!N914</f>
        <v/>
      </c>
      <c r="R914" s="1" t="str">
        <f t="shared" si="100"/>
        <v/>
      </c>
      <c r="S914" s="1" t="str">
        <f>IF(ISBLANK(Games!L914), "",IF(Q914=B914, C914, B914))</f>
        <v/>
      </c>
      <c r="T914" s="1" t="str">
        <f t="shared" si="101"/>
        <v>WAS</v>
      </c>
      <c r="U914" s="1" t="str">
        <f t="shared" si="102"/>
        <v>NYM</v>
      </c>
      <c r="V914" s="1">
        <f t="shared" si="103"/>
        <v>1419.5380932200808</v>
      </c>
      <c r="W914" s="1">
        <f t="shared" si="104"/>
        <v>1510.288270753422</v>
      </c>
    </row>
    <row r="915" spans="1:23" x14ac:dyDescent="0.45">
      <c r="A915" t="str">
        <f>Schedule!A915</f>
        <v>2024-06-04</v>
      </c>
      <c r="B915" t="str">
        <f>Schedule!B915</f>
        <v>NYY</v>
      </c>
      <c r="C915" t="str">
        <f>Schedule!C915</f>
        <v>MIN</v>
      </c>
      <c r="D915">
        <f>Schedule!D915</f>
        <v>1539.4562396036399</v>
      </c>
      <c r="E915">
        <f>Schedule!E915</f>
        <v>1535.44519643647</v>
      </c>
      <c r="F915" cm="1">
        <f t="array" ref="F915">_xlfn.XLOOKUP(B915, $T$1:$T914, $V$1:$V914, D915, 0, -1)</f>
        <v>1533.7203518335739</v>
      </c>
      <c r="G915" cm="1">
        <f t="array" ref="G915">_xlfn.XLOOKUP(C915, $U$1:$U914, $W$1:$W914, E915, 0, -1)</f>
        <v>1539.5424706464416</v>
      </c>
      <c r="H915">
        <f>Schedule!F915</f>
        <v>9.3922651933701695E-2</v>
      </c>
      <c r="I915" t="str">
        <f>IF(ISBLANK(Games!D915), "", Games!D915)</f>
        <v/>
      </c>
      <c r="J915" t="str">
        <f>IF(ISBLANK(Games!E915), "", Games!E915)</f>
        <v/>
      </c>
      <c r="K915" t="str">
        <f>IF(ISBLANK(Games!D915), "",VLOOKUP(I915, 'Pitchers Pre-Season'!$B$2:$X$790, 23, FALSE))</f>
        <v/>
      </c>
      <c r="L915" t="str">
        <f>IF(ISBLANK(Games!E915), "",VLOOKUP(J915, 'Pitchers Pre-Season'!$B$2:$X$790, 23, FALSE))</f>
        <v/>
      </c>
      <c r="M915">
        <f>IF(ISBLANK(Games!D915), Calc!F915, F915+K915)</f>
        <v>1533.7203518335739</v>
      </c>
      <c r="N915">
        <f>IF(ISBLANK(Games!E915), Calc!G915, G915+L915)</f>
        <v>1539.5424706464416</v>
      </c>
      <c r="O915" s="1">
        <f t="shared" si="98"/>
        <v>0.53858340766239321</v>
      </c>
      <c r="P915" s="1">
        <f t="shared" si="99"/>
        <v>0.46141659233760679</v>
      </c>
      <c r="Q915" s="3" t="str">
        <f>Games!N915</f>
        <v/>
      </c>
      <c r="R915" s="1" t="str">
        <f t="shared" si="100"/>
        <v/>
      </c>
      <c r="S915" s="1" t="str">
        <f>IF(ISBLANK(Games!L915), "",IF(Q915=B915, C915, B915))</f>
        <v/>
      </c>
      <c r="T915" s="1" t="str">
        <f t="shared" si="101"/>
        <v>NYY</v>
      </c>
      <c r="U915" s="1" t="str">
        <f t="shared" si="102"/>
        <v>MIN</v>
      </c>
      <c r="V915" s="1">
        <f t="shared" si="103"/>
        <v>1533.7203518335739</v>
      </c>
      <c r="W915" s="1">
        <f t="shared" si="104"/>
        <v>1539.5424706464416</v>
      </c>
    </row>
    <row r="916" spans="1:23" x14ac:dyDescent="0.45">
      <c r="A916" t="str">
        <f>Schedule!A916</f>
        <v>2024-06-04</v>
      </c>
      <c r="B916" t="str">
        <f>Schedule!B916</f>
        <v>TOR</v>
      </c>
      <c r="C916" t="str">
        <f>Schedule!C916</f>
        <v>BAL</v>
      </c>
      <c r="D916">
        <f>Schedule!D916</f>
        <v>1536.86484917293</v>
      </c>
      <c r="E916">
        <f>Schedule!E916</f>
        <v>1535.1075395159701</v>
      </c>
      <c r="F916" cm="1">
        <f t="array" ref="F916">_xlfn.XLOOKUP(B916, $T$1:$T915, $V$1:$V915, D916, 0, -1)</f>
        <v>1536.86484917293</v>
      </c>
      <c r="G916" cm="1">
        <f t="array" ref="G916">_xlfn.XLOOKUP(C916, $U$1:$U915, $W$1:$W915, E916, 0, -1)</f>
        <v>1539.0873746407135</v>
      </c>
      <c r="H916">
        <f>Schedule!F916</f>
        <v>-5.5248618784530601E-3</v>
      </c>
      <c r="I916" t="str">
        <f>IF(ISBLANK(Games!D916), "", Games!D916)</f>
        <v/>
      </c>
      <c r="J916" t="str">
        <f>IF(ISBLANK(Games!E916), "", Games!E916)</f>
        <v/>
      </c>
      <c r="K916" t="str">
        <f>IF(ISBLANK(Games!D916), "",VLOOKUP(I916, 'Pitchers Pre-Season'!$B$2:$X$790, 23, FALSE))</f>
        <v/>
      </c>
      <c r="L916" t="str">
        <f>IF(ISBLANK(Games!E916), "",VLOOKUP(J916, 'Pitchers Pre-Season'!$B$2:$X$790, 23, FALSE))</f>
        <v/>
      </c>
      <c r="M916">
        <f>IF(ISBLANK(Games!D916), Calc!F916, F916+K916)</f>
        <v>1536.86484917293</v>
      </c>
      <c r="N916">
        <f>IF(ISBLANK(Games!E916), Calc!G916, G916+L916)</f>
        <v>1539.0873746407135</v>
      </c>
      <c r="O916" s="1">
        <f t="shared" si="98"/>
        <v>0.49403914143131494</v>
      </c>
      <c r="P916" s="1">
        <f t="shared" si="99"/>
        <v>0.50596085856868511</v>
      </c>
      <c r="Q916" s="3" t="str">
        <f>Games!N916</f>
        <v/>
      </c>
      <c r="R916" s="1" t="str">
        <f t="shared" si="100"/>
        <v/>
      </c>
      <c r="S916" s="1" t="str">
        <f>IF(ISBLANK(Games!L916), "",IF(Q916=B916, C916, B916))</f>
        <v/>
      </c>
      <c r="T916" s="1" t="str">
        <f t="shared" si="101"/>
        <v>TOR</v>
      </c>
      <c r="U916" s="1" t="str">
        <f t="shared" si="102"/>
        <v>BAL</v>
      </c>
      <c r="V916" s="1">
        <f t="shared" si="103"/>
        <v>1536.86484917293</v>
      </c>
      <c r="W916" s="1">
        <f t="shared" si="104"/>
        <v>1539.0873746407135</v>
      </c>
    </row>
    <row r="917" spans="1:23" x14ac:dyDescent="0.45">
      <c r="A917" t="str">
        <f>Schedule!A917</f>
        <v>2024-06-04</v>
      </c>
      <c r="B917" t="str">
        <f>Schedule!B917</f>
        <v>BOS</v>
      </c>
      <c r="C917" t="str">
        <f>Schedule!C917</f>
        <v>ATL</v>
      </c>
      <c r="D917">
        <f>Schedule!D917</f>
        <v>1500.26839934439</v>
      </c>
      <c r="E917">
        <f>Schedule!E917</f>
        <v>1590.545270505</v>
      </c>
      <c r="F917" cm="1">
        <f t="array" ref="F917">_xlfn.XLOOKUP(B917, $T$1:$T916, $V$1:$V916, D917, 0, -1)</f>
        <v>1500.26839934439</v>
      </c>
      <c r="G917" cm="1">
        <f t="array" ref="G917">_xlfn.XLOOKUP(C917, $U$1:$U916, $W$1:$W916, E917, 0, -1)</f>
        <v>1588.8399964445969</v>
      </c>
      <c r="H917">
        <f>Schedule!F917</f>
        <v>5.1282051282051398E-2</v>
      </c>
      <c r="I917" t="str">
        <f>IF(ISBLANK(Games!D917), "", Games!D917)</f>
        <v/>
      </c>
      <c r="J917" t="str">
        <f>IF(ISBLANK(Games!E917), "", Games!E917)</f>
        <v/>
      </c>
      <c r="K917" t="str">
        <f>IF(ISBLANK(Games!D917), "",VLOOKUP(I917, 'Pitchers Pre-Season'!$B$2:$X$790, 23, FALSE))</f>
        <v/>
      </c>
      <c r="L917" t="str">
        <f>IF(ISBLANK(Games!E917), "",VLOOKUP(J917, 'Pitchers Pre-Season'!$B$2:$X$790, 23, FALSE))</f>
        <v/>
      </c>
      <c r="M917">
        <f>IF(ISBLANK(Games!D917), Calc!F917, F917+K917)</f>
        <v>1500.26839934439</v>
      </c>
      <c r="N917">
        <f>IF(ISBLANK(Games!E917), Calc!G917, G917+L917)</f>
        <v>1588.8399964445969</v>
      </c>
      <c r="O917" s="1">
        <f t="shared" si="98"/>
        <v>0.40086758250329585</v>
      </c>
      <c r="P917" s="1">
        <f t="shared" si="99"/>
        <v>0.59913241749670421</v>
      </c>
      <c r="Q917" s="3" t="str">
        <f>Games!N917</f>
        <v/>
      </c>
      <c r="R917" s="1" t="str">
        <f t="shared" si="100"/>
        <v/>
      </c>
      <c r="S917" s="1" t="str">
        <f>IF(ISBLANK(Games!L917), "",IF(Q917=B917, C917, B917))</f>
        <v/>
      </c>
      <c r="T917" s="1" t="str">
        <f t="shared" si="101"/>
        <v>BOS</v>
      </c>
      <c r="U917" s="1" t="str">
        <f t="shared" si="102"/>
        <v>ATL</v>
      </c>
      <c r="V917" s="1">
        <f t="shared" si="103"/>
        <v>1500.26839934439</v>
      </c>
      <c r="W917" s="1">
        <f t="shared" si="104"/>
        <v>1588.8399964445969</v>
      </c>
    </row>
    <row r="918" spans="1:23" x14ac:dyDescent="0.45">
      <c r="A918" t="str">
        <f>Schedule!A918</f>
        <v>2024-06-04</v>
      </c>
      <c r="B918" t="str">
        <f>Schedule!B918</f>
        <v>TEX</v>
      </c>
      <c r="C918" t="str">
        <f>Schedule!C918</f>
        <v>DET</v>
      </c>
      <c r="D918">
        <f>Schedule!D918</f>
        <v>1527.6277566730801</v>
      </c>
      <c r="E918">
        <f>Schedule!E918</f>
        <v>1477.56939209144</v>
      </c>
      <c r="F918" cm="1">
        <f t="array" ref="F918">_xlfn.XLOOKUP(B918, $T$1:$T917, $V$1:$V917, D918, 0, -1)</f>
        <v>1535.7428778604465</v>
      </c>
      <c r="G918" cm="1">
        <f t="array" ref="G918">_xlfn.XLOOKUP(C918, $U$1:$U917, $W$1:$W917, E918, 0, -1)</f>
        <v>1495.7868779460348</v>
      </c>
      <c r="H918">
        <f>Schedule!F918</f>
        <v>6.3291139240506306E-2</v>
      </c>
      <c r="I918" t="str">
        <f>IF(ISBLANK(Games!D918), "", Games!D918)</f>
        <v/>
      </c>
      <c r="J918" t="str">
        <f>IF(ISBLANK(Games!E918), "", Games!E918)</f>
        <v/>
      </c>
      <c r="K918" t="str">
        <f>IF(ISBLANK(Games!D918), "",VLOOKUP(I918, 'Pitchers Pre-Season'!$B$2:$X$790, 23, FALSE))</f>
        <v/>
      </c>
      <c r="L918" t="str">
        <f>IF(ISBLANK(Games!E918), "",VLOOKUP(J918, 'Pitchers Pre-Season'!$B$2:$X$790, 23, FALSE))</f>
        <v/>
      </c>
      <c r="M918">
        <f>IF(ISBLANK(Games!D918), Calc!F918, F918+K918)</f>
        <v>1535.7428778604465</v>
      </c>
      <c r="N918">
        <f>IF(ISBLANK(Games!E918), Calc!G918, G918+L918)</f>
        <v>1495.7868779460348</v>
      </c>
      <c r="O918" s="1">
        <f t="shared" si="98"/>
        <v>0.58889471320787889</v>
      </c>
      <c r="P918" s="1">
        <f t="shared" si="99"/>
        <v>0.41110528679212094</v>
      </c>
      <c r="Q918" s="3" t="str">
        <f>Games!N918</f>
        <v/>
      </c>
      <c r="R918" s="1" t="str">
        <f t="shared" si="100"/>
        <v/>
      </c>
      <c r="S918" s="1" t="str">
        <f>IF(ISBLANK(Games!L918), "",IF(Q918=B918, C918, B918))</f>
        <v/>
      </c>
      <c r="T918" s="1" t="str">
        <f t="shared" si="101"/>
        <v>TEX</v>
      </c>
      <c r="U918" s="1" t="str">
        <f t="shared" si="102"/>
        <v>DET</v>
      </c>
      <c r="V918" s="1">
        <f t="shared" si="103"/>
        <v>1535.7428778604465</v>
      </c>
      <c r="W918" s="1">
        <f t="shared" si="104"/>
        <v>1495.7868779460348</v>
      </c>
    </row>
    <row r="919" spans="1:23" x14ac:dyDescent="0.45">
      <c r="A919" t="str">
        <f>Schedule!A919</f>
        <v>2024-06-04</v>
      </c>
      <c r="B919" t="str">
        <f>Schedule!B919</f>
        <v>CHC</v>
      </c>
      <c r="C919" t="str">
        <f>Schedule!C919</f>
        <v>CHW</v>
      </c>
      <c r="D919">
        <f>Schedule!D919</f>
        <v>1514.0316812078199</v>
      </c>
      <c r="E919">
        <f>Schedule!E919</f>
        <v>1433.33420073452</v>
      </c>
      <c r="F919" cm="1">
        <f t="array" ref="F919">_xlfn.XLOOKUP(B919, $T$1:$T918, $V$1:$V918, D919, 0, -1)</f>
        <v>1529.9566441509314</v>
      </c>
      <c r="G919" cm="1">
        <f t="array" ref="G919">_xlfn.XLOOKUP(C919, $U$1:$U918, $W$1:$W918, E919, 0, -1)</f>
        <v>1425.4820043556863</v>
      </c>
      <c r="H919">
        <f>Schedule!F919</f>
        <v>4.4585987261146598E-2</v>
      </c>
      <c r="I919" t="str">
        <f>IF(ISBLANK(Games!D919), "", Games!D919)</f>
        <v/>
      </c>
      <c r="J919" t="str">
        <f>IF(ISBLANK(Games!E919), "", Games!E919)</f>
        <v/>
      </c>
      <c r="K919" t="str">
        <f>IF(ISBLANK(Games!D919), "",VLOOKUP(I919, 'Pitchers Pre-Season'!$B$2:$X$790, 23, FALSE))</f>
        <v/>
      </c>
      <c r="L919" t="str">
        <f>IF(ISBLANK(Games!E919), "",VLOOKUP(J919, 'Pitchers Pre-Season'!$B$2:$X$790, 23, FALSE))</f>
        <v/>
      </c>
      <c r="M919">
        <f>IF(ISBLANK(Games!D919), Calc!F919, F919+K919)</f>
        <v>1529.9566441509314</v>
      </c>
      <c r="N919">
        <f>IF(ISBLANK(Games!E919), Calc!G919, G919+L919)</f>
        <v>1425.4820043556863</v>
      </c>
      <c r="O919" s="1">
        <f t="shared" si="98"/>
        <v>0.66827053192537189</v>
      </c>
      <c r="P919" s="1">
        <f t="shared" si="99"/>
        <v>0.33172946807462822</v>
      </c>
      <c r="Q919" s="3" t="str">
        <f>Games!N919</f>
        <v/>
      </c>
      <c r="R919" s="1" t="str">
        <f t="shared" si="100"/>
        <v/>
      </c>
      <c r="S919" s="1" t="str">
        <f>IF(ISBLANK(Games!L919), "",IF(Q919=B919, C919, B919))</f>
        <v/>
      </c>
      <c r="T919" s="1" t="str">
        <f t="shared" si="101"/>
        <v>CHC</v>
      </c>
      <c r="U919" s="1" t="str">
        <f t="shared" si="102"/>
        <v>CHW</v>
      </c>
      <c r="V919" s="1">
        <f t="shared" si="103"/>
        <v>1529.9566441509314</v>
      </c>
      <c r="W919" s="1">
        <f t="shared" si="104"/>
        <v>1425.4820043556863</v>
      </c>
    </row>
    <row r="920" spans="1:23" x14ac:dyDescent="0.45">
      <c r="A920" t="str">
        <f>Schedule!A920</f>
        <v>2024-06-04</v>
      </c>
      <c r="B920" t="str">
        <f>Schedule!B920</f>
        <v>HOU</v>
      </c>
      <c r="C920" t="str">
        <f>Schedule!C920</f>
        <v>STL</v>
      </c>
      <c r="D920">
        <f>Schedule!D920</f>
        <v>1559.22207084247</v>
      </c>
      <c r="E920">
        <f>Schedule!E920</f>
        <v>1506.4629567151301</v>
      </c>
      <c r="F920" cm="1">
        <f t="array" ref="F920">_xlfn.XLOOKUP(B920, $T$1:$T919, $V$1:$V919, D920, 0, -1)</f>
        <v>1535.1961987191132</v>
      </c>
      <c r="G920" cm="1">
        <f t="array" ref="G920">_xlfn.XLOOKUP(C920, $U$1:$U919, $W$1:$W919, E920, 0, -1)</f>
        <v>1507.9516916859375</v>
      </c>
      <c r="H920">
        <f>Schedule!F920</f>
        <v>-4.08163265306122E-2</v>
      </c>
      <c r="I920" t="str">
        <f>IF(ISBLANK(Games!D920), "", Games!D920)</f>
        <v/>
      </c>
      <c r="J920" t="str">
        <f>IF(ISBLANK(Games!E920), "", Games!E920)</f>
        <v/>
      </c>
      <c r="K920" t="str">
        <f>IF(ISBLANK(Games!D920), "",VLOOKUP(I920, 'Pitchers Pre-Season'!$B$2:$X$790, 23, FALSE))</f>
        <v/>
      </c>
      <c r="L920" t="str">
        <f>IF(ISBLANK(Games!E920), "",VLOOKUP(J920, 'Pitchers Pre-Season'!$B$2:$X$790, 23, FALSE))</f>
        <v/>
      </c>
      <c r="M920">
        <f>IF(ISBLANK(Games!D920), Calc!F920, F920+K920)</f>
        <v>1535.1961987191132</v>
      </c>
      <c r="N920">
        <f>IF(ISBLANK(Games!E920), Calc!G920, G920+L920)</f>
        <v>1507.9516916859375</v>
      </c>
      <c r="O920" s="1">
        <f t="shared" si="98"/>
        <v>0.51871966704342654</v>
      </c>
      <c r="P920" s="1">
        <f t="shared" si="99"/>
        <v>0.48128033295657341</v>
      </c>
      <c r="Q920" s="3" t="str">
        <f>Games!N920</f>
        <v/>
      </c>
      <c r="R920" s="1" t="str">
        <f t="shared" si="100"/>
        <v/>
      </c>
      <c r="S920" s="1" t="str">
        <f>IF(ISBLANK(Games!L920), "",IF(Q920=B920, C920, B920))</f>
        <v/>
      </c>
      <c r="T920" s="1" t="str">
        <f t="shared" si="101"/>
        <v>HOU</v>
      </c>
      <c r="U920" s="1" t="str">
        <f t="shared" si="102"/>
        <v>STL</v>
      </c>
      <c r="V920" s="1">
        <f t="shared" si="103"/>
        <v>1535.1961987191132</v>
      </c>
      <c r="W920" s="1">
        <f t="shared" si="104"/>
        <v>1507.9516916859375</v>
      </c>
    </row>
    <row r="921" spans="1:23" x14ac:dyDescent="0.45">
      <c r="A921" t="str">
        <f>Schedule!A921</f>
        <v>2024-06-04</v>
      </c>
      <c r="B921" t="str">
        <f>Schedule!B921</f>
        <v>COL</v>
      </c>
      <c r="C921" t="str">
        <f>Schedule!C921</f>
        <v>CIN</v>
      </c>
      <c r="D921">
        <f>Schedule!D921</f>
        <v>1418.47649220432</v>
      </c>
      <c r="E921">
        <f>Schedule!E921</f>
        <v>1496.2510574284499</v>
      </c>
      <c r="F921" cm="1">
        <f t="array" ref="F921">_xlfn.XLOOKUP(B921, $T$1:$T920, $V$1:$V920, D921, 0, -1)</f>
        <v>1423.0710497477428</v>
      </c>
      <c r="G921" cm="1">
        <f t="array" ref="G921">_xlfn.XLOOKUP(C921, $U$1:$U920, $W$1:$W920, E921, 0, -1)</f>
        <v>1513.6155661274754</v>
      </c>
      <c r="H921">
        <f>Schedule!F921</f>
        <v>0.22834645669291301</v>
      </c>
      <c r="I921" t="str">
        <f>IF(ISBLANK(Games!D921), "", Games!D921)</f>
        <v/>
      </c>
      <c r="J921" t="str">
        <f>IF(ISBLANK(Games!E921), "", Games!E921)</f>
        <v/>
      </c>
      <c r="K921" t="str">
        <f>IF(ISBLANK(Games!D921), "",VLOOKUP(I921, 'Pitchers Pre-Season'!$B$2:$X$790, 23, FALSE))</f>
        <v/>
      </c>
      <c r="L921" t="str">
        <f>IF(ISBLANK(Games!E921), "",VLOOKUP(J921, 'Pitchers Pre-Season'!$B$2:$X$790, 23, FALSE))</f>
        <v/>
      </c>
      <c r="M921">
        <f>IF(ISBLANK(Games!D921), Calc!F921, F921+K921)</f>
        <v>1423.0710497477428</v>
      </c>
      <c r="N921">
        <f>IF(ISBLANK(Games!E921), Calc!G921, G921+L921)</f>
        <v>1513.6155661274754</v>
      </c>
      <c r="O921" s="1">
        <f t="shared" si="98"/>
        <v>0.48674113319033663</v>
      </c>
      <c r="P921" s="1">
        <f t="shared" si="99"/>
        <v>0.51325886680966337</v>
      </c>
      <c r="Q921" s="3" t="str">
        <f>Games!N921</f>
        <v/>
      </c>
      <c r="R921" s="1" t="str">
        <f t="shared" si="100"/>
        <v/>
      </c>
      <c r="S921" s="1" t="str">
        <f>IF(ISBLANK(Games!L921), "",IF(Q921=B921, C921, B921))</f>
        <v/>
      </c>
      <c r="T921" s="1" t="str">
        <f t="shared" si="101"/>
        <v>COL</v>
      </c>
      <c r="U921" s="1" t="str">
        <f t="shared" si="102"/>
        <v>CIN</v>
      </c>
      <c r="V921" s="1">
        <f t="shared" si="103"/>
        <v>1423.0710497477428</v>
      </c>
      <c r="W921" s="1">
        <f t="shared" si="104"/>
        <v>1513.6155661274754</v>
      </c>
    </row>
    <row r="922" spans="1:23" x14ac:dyDescent="0.45">
      <c r="A922" t="str">
        <f>Schedule!A922</f>
        <v>2024-06-04</v>
      </c>
      <c r="B922" t="str">
        <f>Schedule!B922</f>
        <v>LAA</v>
      </c>
      <c r="C922" t="str">
        <f>Schedule!C922</f>
        <v>SDP</v>
      </c>
      <c r="D922">
        <f>Schedule!D922</f>
        <v>1474.3085107648601</v>
      </c>
      <c r="E922">
        <f>Schedule!E922</f>
        <v>1513.7838452168801</v>
      </c>
      <c r="F922" cm="1">
        <f t="array" ref="F922">_xlfn.XLOOKUP(B922, $T$1:$T921, $V$1:$V921, D922, 0, -1)</f>
        <v>1469.5882041455925</v>
      </c>
      <c r="G922" cm="1">
        <f t="array" ref="G922">_xlfn.XLOOKUP(C922, $U$1:$U921, $W$1:$W921, E922, 0, -1)</f>
        <v>1514.2912987524817</v>
      </c>
      <c r="H922">
        <f>Schedule!F922</f>
        <v>6.8493150684931406E-2</v>
      </c>
      <c r="I922" t="str">
        <f>IF(ISBLANK(Games!D922), "", Games!D922)</f>
        <v/>
      </c>
      <c r="J922" t="str">
        <f>IF(ISBLANK(Games!E922), "", Games!E922)</f>
        <v/>
      </c>
      <c r="K922" t="str">
        <f>IF(ISBLANK(Games!D922), "",VLOOKUP(I922, 'Pitchers Pre-Season'!$B$2:$X$790, 23, FALSE))</f>
        <v/>
      </c>
      <c r="L922" t="str">
        <f>IF(ISBLANK(Games!E922), "",VLOOKUP(J922, 'Pitchers Pre-Season'!$B$2:$X$790, 23, FALSE))</f>
        <v/>
      </c>
      <c r="M922">
        <f>IF(ISBLANK(Games!D922), Calc!F922, F922+K922)</f>
        <v>1469.5882041455925</v>
      </c>
      <c r="N922">
        <f>IF(ISBLANK(Games!E922), Calc!G922, G922+L922)</f>
        <v>1514.2912987524817</v>
      </c>
      <c r="O922" s="1">
        <f t="shared" si="98"/>
        <v>0.47026632399855517</v>
      </c>
      <c r="P922" s="1">
        <f t="shared" si="99"/>
        <v>0.52973367600144483</v>
      </c>
      <c r="Q922" s="3" t="str">
        <f>Games!N922</f>
        <v/>
      </c>
      <c r="R922" s="1" t="str">
        <f t="shared" si="100"/>
        <v/>
      </c>
      <c r="S922" s="1" t="str">
        <f>IF(ISBLANK(Games!L922), "",IF(Q922=B922, C922, B922))</f>
        <v/>
      </c>
      <c r="T922" s="1" t="str">
        <f t="shared" si="101"/>
        <v>LAA</v>
      </c>
      <c r="U922" s="1" t="str">
        <f t="shared" si="102"/>
        <v>SDP</v>
      </c>
      <c r="V922" s="1">
        <f t="shared" si="103"/>
        <v>1469.5882041455925</v>
      </c>
      <c r="W922" s="1">
        <f t="shared" si="104"/>
        <v>1514.2912987524817</v>
      </c>
    </row>
    <row r="923" spans="1:23" x14ac:dyDescent="0.45">
      <c r="A923" t="str">
        <f>Schedule!A923</f>
        <v>2024-06-04</v>
      </c>
      <c r="B923" t="str">
        <f>Schedule!B923</f>
        <v>OAK</v>
      </c>
      <c r="C923" t="str">
        <f>Schedule!C923</f>
        <v>SEA</v>
      </c>
      <c r="D923">
        <f>Schedule!D923</f>
        <v>1427.1354796158</v>
      </c>
      <c r="E923">
        <f>Schedule!E923</f>
        <v>1526.2027098211199</v>
      </c>
      <c r="F923" cm="1">
        <f t="array" ref="F923">_xlfn.XLOOKUP(B923, $T$1:$T922, $V$1:$V922, D923, 0, -1)</f>
        <v>1410.609331202211</v>
      </c>
      <c r="G923" cm="1">
        <f t="array" ref="G923">_xlfn.XLOOKUP(C923, $U$1:$U922, $W$1:$W922, E923, 0, -1)</f>
        <v>1521.2700100017432</v>
      </c>
      <c r="H923">
        <f>Schedule!F923</f>
        <v>6.2111801242235101E-3</v>
      </c>
      <c r="I923" t="str">
        <f>IF(ISBLANK(Games!D923), "", Games!D923)</f>
        <v/>
      </c>
      <c r="J923" t="str">
        <f>IF(ISBLANK(Games!E923), "", Games!E923)</f>
        <v/>
      </c>
      <c r="K923" t="str">
        <f>IF(ISBLANK(Games!D923), "",VLOOKUP(I923, 'Pitchers Pre-Season'!$B$2:$X$790, 23, FALSE))</f>
        <v/>
      </c>
      <c r="L923" t="str">
        <f>IF(ISBLANK(Games!E923), "",VLOOKUP(J923, 'Pitchers Pre-Season'!$B$2:$X$790, 23, FALSE))</f>
        <v/>
      </c>
      <c r="M923">
        <f>IF(ISBLANK(Games!D923), Calc!F923, F923+K923)</f>
        <v>1410.609331202211</v>
      </c>
      <c r="N923">
        <f>IF(ISBLANK(Games!E923), Calc!G923, G923+L923)</f>
        <v>1521.2700100017432</v>
      </c>
      <c r="O923" s="1">
        <f t="shared" si="98"/>
        <v>0.3490274137653071</v>
      </c>
      <c r="P923" s="1">
        <f t="shared" si="99"/>
        <v>0.6509725862346929</v>
      </c>
      <c r="Q923" s="3" t="str">
        <f>Games!N923</f>
        <v/>
      </c>
      <c r="R923" s="1" t="str">
        <f t="shared" si="100"/>
        <v/>
      </c>
      <c r="S923" s="1" t="str">
        <f>IF(ISBLANK(Games!L923), "",IF(Q923=B923, C923, B923))</f>
        <v/>
      </c>
      <c r="T923" s="1" t="str">
        <f t="shared" si="101"/>
        <v>OAK</v>
      </c>
      <c r="U923" s="1" t="str">
        <f t="shared" si="102"/>
        <v>SEA</v>
      </c>
      <c r="V923" s="1">
        <f t="shared" si="103"/>
        <v>1410.609331202211</v>
      </c>
      <c r="W923" s="1">
        <f t="shared" si="104"/>
        <v>1521.2700100017432</v>
      </c>
    </row>
    <row r="924" spans="1:23" x14ac:dyDescent="0.45">
      <c r="A924" t="str">
        <f>Schedule!A924</f>
        <v>2024-06-04</v>
      </c>
      <c r="B924" t="str">
        <f>Schedule!B924</f>
        <v>ARI</v>
      </c>
      <c r="C924" t="str">
        <f>Schedule!C924</f>
        <v>SFG</v>
      </c>
      <c r="D924">
        <f>Schedule!D924</f>
        <v>1517.8440011816001</v>
      </c>
      <c r="E924">
        <f>Schedule!E924</f>
        <v>1501.1235706124401</v>
      </c>
      <c r="F924" cm="1">
        <f t="array" ref="F924">_xlfn.XLOOKUP(B924, $T$1:$T923, $V$1:$V923, D924, 0, -1)</f>
        <v>1516.9891876380354</v>
      </c>
      <c r="G924" cm="1">
        <f t="array" ref="G924">_xlfn.XLOOKUP(C924, $U$1:$U923, $W$1:$W923, E924, 0, -1)</f>
        <v>1491.6063482058917</v>
      </c>
      <c r="H924">
        <f>Schedule!F924</f>
        <v>5.0632911392405201E-2</v>
      </c>
      <c r="I924" t="str">
        <f>IF(ISBLANK(Games!D924), "", Games!D924)</f>
        <v/>
      </c>
      <c r="J924" t="str">
        <f>IF(ISBLANK(Games!E924), "", Games!E924)</f>
        <v/>
      </c>
      <c r="K924" t="str">
        <f>IF(ISBLANK(Games!D924), "",VLOOKUP(I924, 'Pitchers Pre-Season'!$B$2:$X$790, 23, FALSE))</f>
        <v/>
      </c>
      <c r="L924" t="str">
        <f>IF(ISBLANK(Games!E924), "",VLOOKUP(J924, 'Pitchers Pre-Season'!$B$2:$X$790, 23, FALSE))</f>
        <v/>
      </c>
      <c r="M924">
        <f>IF(ISBLANK(Games!D924), Calc!F924, F924+K924)</f>
        <v>1516.9891876380354</v>
      </c>
      <c r="N924">
        <f>IF(ISBLANK(Games!E924), Calc!G924, G924+L924)</f>
        <v>1491.6063482058917</v>
      </c>
      <c r="O924" s="1">
        <f t="shared" si="98"/>
        <v>0.56178044646890601</v>
      </c>
      <c r="P924" s="1">
        <f t="shared" si="99"/>
        <v>0.43821955353109393</v>
      </c>
      <c r="Q924" s="3" t="str">
        <f>Games!N924</f>
        <v/>
      </c>
      <c r="R924" s="1" t="str">
        <f t="shared" si="100"/>
        <v/>
      </c>
      <c r="S924" s="1" t="str">
        <f>IF(ISBLANK(Games!L924), "",IF(Q924=B924, C924, B924))</f>
        <v/>
      </c>
      <c r="T924" s="1" t="str">
        <f t="shared" si="101"/>
        <v>ARI</v>
      </c>
      <c r="U924" s="1" t="str">
        <f t="shared" si="102"/>
        <v>SFG</v>
      </c>
      <c r="V924" s="1">
        <f t="shared" si="103"/>
        <v>1516.9891876380354</v>
      </c>
      <c r="W924" s="1">
        <f t="shared" si="104"/>
        <v>1491.6063482058917</v>
      </c>
    </row>
    <row r="925" spans="1:23" x14ac:dyDescent="0.45">
      <c r="A925" t="str">
        <f>Schedule!A925</f>
        <v>2024-06-05</v>
      </c>
      <c r="B925" t="str">
        <f>Schedule!B925</f>
        <v>BOS</v>
      </c>
      <c r="C925" t="str">
        <f>Schedule!C925</f>
        <v>ATL</v>
      </c>
      <c r="D925">
        <f>Schedule!D925</f>
        <v>1500.26839934439</v>
      </c>
      <c r="E925">
        <f>Schedule!E925</f>
        <v>1590.545270505</v>
      </c>
      <c r="F925" cm="1">
        <f t="array" ref="F925">_xlfn.XLOOKUP(B925, $T$1:$T924, $V$1:$V924, D925, 0, -1)</f>
        <v>1500.26839934439</v>
      </c>
      <c r="G925" cm="1">
        <f t="array" ref="G925">_xlfn.XLOOKUP(C925, $U$1:$U924, $W$1:$W924, E925, 0, -1)</f>
        <v>1588.8399964445969</v>
      </c>
      <c r="H925">
        <f>Schedule!F925</f>
        <v>5.1282051282051398E-2</v>
      </c>
      <c r="I925" t="str">
        <f>IF(ISBLANK(Games!D925), "", Games!D925)</f>
        <v/>
      </c>
      <c r="J925" t="str">
        <f>IF(ISBLANK(Games!E925), "", Games!E925)</f>
        <v/>
      </c>
      <c r="K925" t="str">
        <f>IF(ISBLANK(Games!D925), "",VLOOKUP(I925, 'Pitchers Pre-Season'!$B$2:$X$790, 23, FALSE))</f>
        <v/>
      </c>
      <c r="L925" t="str">
        <f>IF(ISBLANK(Games!E925), "",VLOOKUP(J925, 'Pitchers Pre-Season'!$B$2:$X$790, 23, FALSE))</f>
        <v/>
      </c>
      <c r="M925">
        <f>IF(ISBLANK(Games!D925), Calc!F925, F925+K925)</f>
        <v>1500.26839934439</v>
      </c>
      <c r="N925">
        <f>IF(ISBLANK(Games!E925), Calc!G925, G925+L925)</f>
        <v>1588.8399964445969</v>
      </c>
      <c r="O925" s="1">
        <f t="shared" si="98"/>
        <v>0.40086758250329585</v>
      </c>
      <c r="P925" s="1">
        <f t="shared" si="99"/>
        <v>0.59913241749670421</v>
      </c>
      <c r="Q925" s="3" t="str">
        <f>Games!N925</f>
        <v/>
      </c>
      <c r="R925" s="1" t="str">
        <f t="shared" si="100"/>
        <v/>
      </c>
      <c r="S925" s="1" t="str">
        <f>IF(ISBLANK(Games!L925), "",IF(Q925=B925, C925, B925))</f>
        <v/>
      </c>
      <c r="T925" s="1" t="str">
        <f t="shared" si="101"/>
        <v>BOS</v>
      </c>
      <c r="U925" s="1" t="str">
        <f t="shared" si="102"/>
        <v>ATL</v>
      </c>
      <c r="V925" s="1">
        <f t="shared" si="103"/>
        <v>1500.26839934439</v>
      </c>
      <c r="W925" s="1">
        <f t="shared" si="104"/>
        <v>1588.8399964445969</v>
      </c>
    </row>
    <row r="926" spans="1:23" x14ac:dyDescent="0.45">
      <c r="A926" t="str">
        <f>Schedule!A926</f>
        <v>2024-06-05</v>
      </c>
      <c r="B926" t="str">
        <f>Schedule!B926</f>
        <v>HOU</v>
      </c>
      <c r="C926" t="str">
        <f>Schedule!C926</f>
        <v>STL</v>
      </c>
      <c r="D926">
        <f>Schedule!D926</f>
        <v>1559.22207084247</v>
      </c>
      <c r="E926">
        <f>Schedule!E926</f>
        <v>1506.4629567151301</v>
      </c>
      <c r="F926" cm="1">
        <f t="array" ref="F926">_xlfn.XLOOKUP(B926, $T$1:$T925, $V$1:$V925, D926, 0, -1)</f>
        <v>1535.1961987191132</v>
      </c>
      <c r="G926" cm="1">
        <f t="array" ref="G926">_xlfn.XLOOKUP(C926, $U$1:$U925, $W$1:$W925, E926, 0, -1)</f>
        <v>1507.9516916859375</v>
      </c>
      <c r="H926">
        <f>Schedule!F926</f>
        <v>-4.08163265306122E-2</v>
      </c>
      <c r="I926" t="str">
        <f>IF(ISBLANK(Games!D926), "", Games!D926)</f>
        <v/>
      </c>
      <c r="J926" t="str">
        <f>IF(ISBLANK(Games!E926), "", Games!E926)</f>
        <v/>
      </c>
      <c r="K926" t="str">
        <f>IF(ISBLANK(Games!D926), "",VLOOKUP(I926, 'Pitchers Pre-Season'!$B$2:$X$790, 23, FALSE))</f>
        <v/>
      </c>
      <c r="L926" t="str">
        <f>IF(ISBLANK(Games!E926), "",VLOOKUP(J926, 'Pitchers Pre-Season'!$B$2:$X$790, 23, FALSE))</f>
        <v/>
      </c>
      <c r="M926">
        <f>IF(ISBLANK(Games!D926), Calc!F926, F926+K926)</f>
        <v>1535.1961987191132</v>
      </c>
      <c r="N926">
        <f>IF(ISBLANK(Games!E926), Calc!G926, G926+L926)</f>
        <v>1507.9516916859375</v>
      </c>
      <c r="O926" s="1">
        <f t="shared" si="98"/>
        <v>0.51871966704342654</v>
      </c>
      <c r="P926" s="1">
        <f t="shared" si="99"/>
        <v>0.48128033295657341</v>
      </c>
      <c r="Q926" s="3" t="str">
        <f>Games!N926</f>
        <v/>
      </c>
      <c r="R926" s="1" t="str">
        <f t="shared" si="100"/>
        <v/>
      </c>
      <c r="S926" s="1" t="str">
        <f>IF(ISBLANK(Games!L926), "",IF(Q926=B926, C926, B926))</f>
        <v/>
      </c>
      <c r="T926" s="1" t="str">
        <f t="shared" si="101"/>
        <v>HOU</v>
      </c>
      <c r="U926" s="1" t="str">
        <f t="shared" si="102"/>
        <v>STL</v>
      </c>
      <c r="V926" s="1">
        <f t="shared" si="103"/>
        <v>1535.1961987191132</v>
      </c>
      <c r="W926" s="1">
        <f t="shared" si="104"/>
        <v>1507.9516916859375</v>
      </c>
    </row>
    <row r="927" spans="1:23" x14ac:dyDescent="0.45">
      <c r="A927" t="str">
        <f>Schedule!A927</f>
        <v>2024-06-05</v>
      </c>
      <c r="B927" t="str">
        <f>Schedule!B927</f>
        <v>COL</v>
      </c>
      <c r="C927" t="str">
        <f>Schedule!C927</f>
        <v>CIN</v>
      </c>
      <c r="D927">
        <f>Schedule!D927</f>
        <v>1418.47649220432</v>
      </c>
      <c r="E927">
        <f>Schedule!E927</f>
        <v>1496.2510574284499</v>
      </c>
      <c r="F927" cm="1">
        <f t="array" ref="F927">_xlfn.XLOOKUP(B927, $T$1:$T926, $V$1:$V926, D927, 0, -1)</f>
        <v>1423.0710497477428</v>
      </c>
      <c r="G927" cm="1">
        <f t="array" ref="G927">_xlfn.XLOOKUP(C927, $U$1:$U926, $W$1:$W926, E927, 0, -1)</f>
        <v>1513.6155661274754</v>
      </c>
      <c r="H927">
        <f>Schedule!F927</f>
        <v>0.22834645669291301</v>
      </c>
      <c r="I927" t="str">
        <f>IF(ISBLANK(Games!D927), "", Games!D927)</f>
        <v/>
      </c>
      <c r="J927" t="str">
        <f>IF(ISBLANK(Games!E927), "", Games!E927)</f>
        <v/>
      </c>
      <c r="K927" t="str">
        <f>IF(ISBLANK(Games!D927), "",VLOOKUP(I927, 'Pitchers Pre-Season'!$B$2:$X$790, 23, FALSE))</f>
        <v/>
      </c>
      <c r="L927" t="str">
        <f>IF(ISBLANK(Games!E927), "",VLOOKUP(J927, 'Pitchers Pre-Season'!$B$2:$X$790, 23, FALSE))</f>
        <v/>
      </c>
      <c r="M927">
        <f>IF(ISBLANK(Games!D927), Calc!F927, F927+K927)</f>
        <v>1423.0710497477428</v>
      </c>
      <c r="N927">
        <f>IF(ISBLANK(Games!E927), Calc!G927, G927+L927)</f>
        <v>1513.6155661274754</v>
      </c>
      <c r="O927" s="1">
        <f t="shared" si="98"/>
        <v>0.48674113319033663</v>
      </c>
      <c r="P927" s="1">
        <f t="shared" si="99"/>
        <v>0.51325886680966337</v>
      </c>
      <c r="Q927" s="3" t="str">
        <f>Games!N927</f>
        <v/>
      </c>
      <c r="R927" s="1" t="str">
        <f t="shared" si="100"/>
        <v/>
      </c>
      <c r="S927" s="1" t="str">
        <f>IF(ISBLANK(Games!L927), "",IF(Q927=B927, C927, B927))</f>
        <v/>
      </c>
      <c r="T927" s="1" t="str">
        <f t="shared" si="101"/>
        <v>COL</v>
      </c>
      <c r="U927" s="1" t="str">
        <f t="shared" si="102"/>
        <v>CIN</v>
      </c>
      <c r="V927" s="1">
        <f t="shared" si="103"/>
        <v>1423.0710497477428</v>
      </c>
      <c r="W927" s="1">
        <f t="shared" si="104"/>
        <v>1513.6155661274754</v>
      </c>
    </row>
    <row r="928" spans="1:23" x14ac:dyDescent="0.45">
      <c r="A928" t="str">
        <f>Schedule!A928</f>
        <v>2024-06-05</v>
      </c>
      <c r="B928" t="str">
        <f>Schedule!B928</f>
        <v>ARI</v>
      </c>
      <c r="C928" t="str">
        <f>Schedule!C928</f>
        <v>SFG</v>
      </c>
      <c r="D928">
        <f>Schedule!D928</f>
        <v>1517.8440011816001</v>
      </c>
      <c r="E928">
        <f>Schedule!E928</f>
        <v>1501.1235706124401</v>
      </c>
      <c r="F928" cm="1">
        <f t="array" ref="F928">_xlfn.XLOOKUP(B928, $T$1:$T927, $V$1:$V927, D928, 0, -1)</f>
        <v>1516.9891876380354</v>
      </c>
      <c r="G928" cm="1">
        <f t="array" ref="G928">_xlfn.XLOOKUP(C928, $U$1:$U927, $W$1:$W927, E928, 0, -1)</f>
        <v>1491.6063482058917</v>
      </c>
      <c r="H928">
        <f>Schedule!F928</f>
        <v>5.0632911392405201E-2</v>
      </c>
      <c r="I928" t="str">
        <f>IF(ISBLANK(Games!D928), "", Games!D928)</f>
        <v/>
      </c>
      <c r="J928" t="str">
        <f>IF(ISBLANK(Games!E928), "", Games!E928)</f>
        <v/>
      </c>
      <c r="K928" t="str">
        <f>IF(ISBLANK(Games!D928), "",VLOOKUP(I928, 'Pitchers Pre-Season'!$B$2:$X$790, 23, FALSE))</f>
        <v/>
      </c>
      <c r="L928" t="str">
        <f>IF(ISBLANK(Games!E928), "",VLOOKUP(J928, 'Pitchers Pre-Season'!$B$2:$X$790, 23, FALSE))</f>
        <v/>
      </c>
      <c r="M928">
        <f>IF(ISBLANK(Games!D928), Calc!F928, F928+K928)</f>
        <v>1516.9891876380354</v>
      </c>
      <c r="N928">
        <f>IF(ISBLANK(Games!E928), Calc!G928, G928+L928)</f>
        <v>1491.6063482058917</v>
      </c>
      <c r="O928" s="1">
        <f t="shared" si="98"/>
        <v>0.56178044646890601</v>
      </c>
      <c r="P928" s="1">
        <f t="shared" si="99"/>
        <v>0.43821955353109393</v>
      </c>
      <c r="Q928" s="3" t="str">
        <f>Games!N928</f>
        <v/>
      </c>
      <c r="R928" s="1" t="str">
        <f t="shared" si="100"/>
        <v/>
      </c>
      <c r="S928" s="1" t="str">
        <f>IF(ISBLANK(Games!L928), "",IF(Q928=B928, C928, B928))</f>
        <v/>
      </c>
      <c r="T928" s="1" t="str">
        <f t="shared" si="101"/>
        <v>ARI</v>
      </c>
      <c r="U928" s="1" t="str">
        <f t="shared" si="102"/>
        <v>SFG</v>
      </c>
      <c r="V928" s="1">
        <f t="shared" si="103"/>
        <v>1516.9891876380354</v>
      </c>
      <c r="W928" s="1">
        <f t="shared" si="104"/>
        <v>1491.6063482058917</v>
      </c>
    </row>
    <row r="929" spans="1:23" x14ac:dyDescent="0.45">
      <c r="A929" t="str">
        <f>Schedule!A929</f>
        <v>2024-06-05</v>
      </c>
      <c r="B929" t="str">
        <f>Schedule!B929</f>
        <v>WAS</v>
      </c>
      <c r="C929" t="str">
        <f>Schedule!C929</f>
        <v>NYM</v>
      </c>
      <c r="D929">
        <f>Schedule!D929</f>
        <v>1422.7330514932301</v>
      </c>
      <c r="E929">
        <f>Schedule!E929</f>
        <v>1505.1761432511801</v>
      </c>
      <c r="F929" cm="1">
        <f t="array" ref="F929">_xlfn.XLOOKUP(B929, $T$1:$T928, $V$1:$V928, D929, 0, -1)</f>
        <v>1419.5380932200808</v>
      </c>
      <c r="G929" cm="1">
        <f t="array" ref="G929">_xlfn.XLOOKUP(C929, $U$1:$U928, $W$1:$W928, E929, 0, -1)</f>
        <v>1510.288270753422</v>
      </c>
      <c r="H929">
        <f>Schedule!F929</f>
        <v>-4.76190476190477E-2</v>
      </c>
      <c r="I929" t="str">
        <f>IF(ISBLANK(Games!D929), "", Games!D929)</f>
        <v/>
      </c>
      <c r="J929" t="str">
        <f>IF(ISBLANK(Games!E929), "", Games!E929)</f>
        <v/>
      </c>
      <c r="K929" t="str">
        <f>IF(ISBLANK(Games!D929), "",VLOOKUP(I929, 'Pitchers Pre-Season'!$B$2:$X$790, 23, FALSE))</f>
        <v/>
      </c>
      <c r="L929" t="str">
        <f>IF(ISBLANK(Games!E929), "",VLOOKUP(J929, 'Pitchers Pre-Season'!$B$2:$X$790, 23, FALSE))</f>
        <v/>
      </c>
      <c r="M929">
        <f>IF(ISBLANK(Games!D929), Calc!F929, F929+K929)</f>
        <v>1419.5380932200808</v>
      </c>
      <c r="N929">
        <f>IF(ISBLANK(Games!E929), Calc!G929, G929+L929)</f>
        <v>1510.288270753422</v>
      </c>
      <c r="O929" s="1">
        <f t="shared" si="98"/>
        <v>0.34848167758720883</v>
      </c>
      <c r="P929" s="1">
        <f t="shared" si="99"/>
        <v>0.65151832241279128</v>
      </c>
      <c r="Q929" s="3" t="str">
        <f>Games!N929</f>
        <v/>
      </c>
      <c r="R929" s="1" t="str">
        <f t="shared" si="100"/>
        <v/>
      </c>
      <c r="S929" s="1" t="str">
        <f>IF(ISBLANK(Games!L929), "",IF(Q929=B929, C929, B929))</f>
        <v/>
      </c>
      <c r="T929" s="1" t="str">
        <f t="shared" si="101"/>
        <v>WAS</v>
      </c>
      <c r="U929" s="1" t="str">
        <f t="shared" si="102"/>
        <v>NYM</v>
      </c>
      <c r="V929" s="1">
        <f t="shared" si="103"/>
        <v>1419.5380932200808</v>
      </c>
      <c r="W929" s="1">
        <f t="shared" si="104"/>
        <v>1510.288270753422</v>
      </c>
    </row>
    <row r="930" spans="1:23" x14ac:dyDescent="0.45">
      <c r="A930" t="str">
        <f>Schedule!A930</f>
        <v>2024-06-05</v>
      </c>
      <c r="B930" t="str">
        <f>Schedule!B930</f>
        <v>PHI</v>
      </c>
      <c r="C930" t="str">
        <f>Schedule!C930</f>
        <v>MIL</v>
      </c>
      <c r="D930">
        <f>Schedule!D930</f>
        <v>1537.03223861109</v>
      </c>
      <c r="E930">
        <f>Schedule!E930</f>
        <v>1511.74507850229</v>
      </c>
      <c r="F930" cm="1">
        <f t="array" ref="F930">_xlfn.XLOOKUP(B930, $T$1:$T929, $V$1:$V929, D930, 0, -1)</f>
        <v>1516.0751994709906</v>
      </c>
      <c r="G930" cm="1">
        <f t="array" ref="G930">_xlfn.XLOOKUP(C930, $U$1:$U929, $W$1:$W929, E930, 0, -1)</f>
        <v>1527.5334034496079</v>
      </c>
      <c r="H930">
        <f>Schedule!F930</f>
        <v>8.4745762711864403E-2</v>
      </c>
      <c r="I930" t="str">
        <f>IF(ISBLANK(Games!D930), "", Games!D930)</f>
        <v/>
      </c>
      <c r="J930" t="str">
        <f>IF(ISBLANK(Games!E930), "", Games!E930)</f>
        <v/>
      </c>
      <c r="K930" t="str">
        <f>IF(ISBLANK(Games!D930), "",VLOOKUP(I930, 'Pitchers Pre-Season'!$B$2:$X$790, 23, FALSE))</f>
        <v/>
      </c>
      <c r="L930" t="str">
        <f>IF(ISBLANK(Games!E930), "",VLOOKUP(J930, 'Pitchers Pre-Season'!$B$2:$X$790, 23, FALSE))</f>
        <v/>
      </c>
      <c r="M930">
        <f>IF(ISBLANK(Games!D930), Calc!F930, F930+K930)</f>
        <v>1516.0751994709906</v>
      </c>
      <c r="N930">
        <f>IF(ISBLANK(Games!E930), Calc!G930, G930+L930)</f>
        <v>1527.5334034496079</v>
      </c>
      <c r="O930" s="1">
        <f t="shared" si="98"/>
        <v>0.52588917597985319</v>
      </c>
      <c r="P930" s="1">
        <f t="shared" si="99"/>
        <v>0.47411082402014693</v>
      </c>
      <c r="Q930" s="3" t="str">
        <f>Games!N930</f>
        <v/>
      </c>
      <c r="R930" s="1" t="str">
        <f t="shared" si="100"/>
        <v/>
      </c>
      <c r="S930" s="1" t="str">
        <f>IF(ISBLANK(Games!L930), "",IF(Q930=B930, C930, B930))</f>
        <v/>
      </c>
      <c r="T930" s="1" t="str">
        <f t="shared" si="101"/>
        <v>PHI</v>
      </c>
      <c r="U930" s="1" t="str">
        <f t="shared" si="102"/>
        <v>MIL</v>
      </c>
      <c r="V930" s="1">
        <f t="shared" si="103"/>
        <v>1516.0751994709906</v>
      </c>
      <c r="W930" s="1">
        <f t="shared" si="104"/>
        <v>1527.5334034496079</v>
      </c>
    </row>
    <row r="931" spans="1:23" x14ac:dyDescent="0.45">
      <c r="A931" t="str">
        <f>Schedule!A931</f>
        <v>2024-06-05</v>
      </c>
      <c r="B931" t="str">
        <f>Schedule!B931</f>
        <v>CLE</v>
      </c>
      <c r="C931" t="str">
        <f>Schedule!C931</f>
        <v>KCR</v>
      </c>
      <c r="D931">
        <f>Schedule!D931</f>
        <v>1503.8938502056101</v>
      </c>
      <c r="E931">
        <f>Schedule!E931</f>
        <v>1455.5883504191299</v>
      </c>
      <c r="F931" cm="1">
        <f t="array" ref="F931">_xlfn.XLOOKUP(B931, $T$1:$T930, $V$1:$V930, D931, 0, -1)</f>
        <v>1503.8938502056101</v>
      </c>
      <c r="G931" cm="1">
        <f t="array" ref="G931">_xlfn.XLOOKUP(C931, $U$1:$U930, $W$1:$W930, E931, 0, -1)</f>
        <v>1465.2610239810729</v>
      </c>
      <c r="H931">
        <f>Schedule!F931</f>
        <v>4.7619047619047603E-2</v>
      </c>
      <c r="I931" t="str">
        <f>IF(ISBLANK(Games!D931), "", Games!D931)</f>
        <v/>
      </c>
      <c r="J931" t="str">
        <f>IF(ISBLANK(Games!E931), "", Games!E931)</f>
        <v/>
      </c>
      <c r="K931" t="str">
        <f>IF(ISBLANK(Games!D931), "",VLOOKUP(I931, 'Pitchers Pre-Season'!$B$2:$X$790, 23, FALSE))</f>
        <v/>
      </c>
      <c r="L931" t="str">
        <f>IF(ISBLANK(Games!E931), "",VLOOKUP(J931, 'Pitchers Pre-Season'!$B$2:$X$790, 23, FALSE))</f>
        <v/>
      </c>
      <c r="M931">
        <f>IF(ISBLANK(Games!D931), Calc!F931, F931+K931)</f>
        <v>1503.8938502056101</v>
      </c>
      <c r="N931">
        <f>IF(ISBLANK(Games!E931), Calc!G931, G931+L931)</f>
        <v>1465.2610239810729</v>
      </c>
      <c r="O931" s="1">
        <f t="shared" si="98"/>
        <v>0.57917862046477475</v>
      </c>
      <c r="P931" s="1">
        <f t="shared" si="99"/>
        <v>0.4208213795352253</v>
      </c>
      <c r="Q931" s="3" t="str">
        <f>Games!N931</f>
        <v/>
      </c>
      <c r="R931" s="1" t="str">
        <f t="shared" si="100"/>
        <v/>
      </c>
      <c r="S931" s="1" t="str">
        <f>IF(ISBLANK(Games!L931), "",IF(Q931=B931, C931, B931))</f>
        <v/>
      </c>
      <c r="T931" s="1" t="str">
        <f t="shared" si="101"/>
        <v>CLE</v>
      </c>
      <c r="U931" s="1" t="str">
        <f t="shared" si="102"/>
        <v>KCR</v>
      </c>
      <c r="V931" s="1">
        <f t="shared" si="103"/>
        <v>1503.8938502056101</v>
      </c>
      <c r="W931" s="1">
        <f t="shared" si="104"/>
        <v>1465.2610239810729</v>
      </c>
    </row>
    <row r="932" spans="1:23" x14ac:dyDescent="0.45">
      <c r="A932" t="str">
        <f>Schedule!A932</f>
        <v>2024-06-05</v>
      </c>
      <c r="B932" t="str">
        <f>Schedule!B932</f>
        <v>PIT</v>
      </c>
      <c r="C932" t="str">
        <f>Schedule!C932</f>
        <v>LAD</v>
      </c>
      <c r="D932">
        <f>Schedule!D932</f>
        <v>1468.3919248330999</v>
      </c>
      <c r="E932">
        <f>Schedule!E932</f>
        <v>1588.6730971234199</v>
      </c>
      <c r="F932" cm="1">
        <f t="array" ref="F932">_xlfn.XLOOKUP(B932, $T$1:$T931, $V$1:$V931, D932, 0, -1)</f>
        <v>1464.4120897083565</v>
      </c>
      <c r="G932" cm="1">
        <f t="array" ref="G932">_xlfn.XLOOKUP(C932, $U$1:$U931, $W$1:$W931, E932, 0, -1)</f>
        <v>1587.2549754385982</v>
      </c>
      <c r="H932">
        <f>Schedule!F932</f>
        <v>5.7971014492753603E-2</v>
      </c>
      <c r="I932" t="str">
        <f>IF(ISBLANK(Games!D932), "", Games!D932)</f>
        <v/>
      </c>
      <c r="J932" t="str">
        <f>IF(ISBLANK(Games!E932), "", Games!E932)</f>
        <v/>
      </c>
      <c r="K932" t="str">
        <f>IF(ISBLANK(Games!D932), "",VLOOKUP(I932, 'Pitchers Pre-Season'!$B$2:$X$790, 23, FALSE))</f>
        <v/>
      </c>
      <c r="L932" t="str">
        <f>IF(ISBLANK(Games!E932), "",VLOOKUP(J932, 'Pitchers Pre-Season'!$B$2:$X$790, 23, FALSE))</f>
        <v/>
      </c>
      <c r="M932">
        <f>IF(ISBLANK(Games!D932), Calc!F932, F932+K932)</f>
        <v>1464.4120897083565</v>
      </c>
      <c r="N932">
        <f>IF(ISBLANK(Games!E932), Calc!G932, G932+L932)</f>
        <v>1587.2549754385982</v>
      </c>
      <c r="O932" s="1">
        <f t="shared" si="98"/>
        <v>0.3592165014039016</v>
      </c>
      <c r="P932" s="1">
        <f t="shared" si="99"/>
        <v>0.6407834985960984</v>
      </c>
      <c r="Q932" s="3" t="str">
        <f>Games!N932</f>
        <v/>
      </c>
      <c r="R932" s="1" t="str">
        <f t="shared" si="100"/>
        <v/>
      </c>
      <c r="S932" s="1" t="str">
        <f>IF(ISBLANK(Games!L932), "",IF(Q932=B932, C932, B932))</f>
        <v/>
      </c>
      <c r="T932" s="1" t="str">
        <f t="shared" si="101"/>
        <v>PIT</v>
      </c>
      <c r="U932" s="1" t="str">
        <f t="shared" si="102"/>
        <v>LAD</v>
      </c>
      <c r="V932" s="1">
        <f t="shared" si="103"/>
        <v>1464.4120897083565</v>
      </c>
      <c r="W932" s="1">
        <f t="shared" si="104"/>
        <v>1587.2549754385982</v>
      </c>
    </row>
    <row r="933" spans="1:23" x14ac:dyDescent="0.45">
      <c r="A933" t="str">
        <f>Schedule!A933</f>
        <v>2024-06-05</v>
      </c>
      <c r="B933" t="str">
        <f>Schedule!B933</f>
        <v>MIA</v>
      </c>
      <c r="C933" t="str">
        <f>Schedule!C933</f>
        <v>TBR</v>
      </c>
      <c r="D933">
        <f>Schedule!D933</f>
        <v>1488.4482383178499</v>
      </c>
      <c r="E933">
        <f>Schedule!E933</f>
        <v>1537.2568075547799</v>
      </c>
      <c r="F933" cm="1">
        <f t="array" ref="F933">_xlfn.XLOOKUP(B933, $T$1:$T932, $V$1:$V932, D933, 0, -1)</f>
        <v>1453.0099819148713</v>
      </c>
      <c r="G933" cm="1">
        <f t="array" ref="G933">_xlfn.XLOOKUP(C933, $U$1:$U932, $W$1:$W932, E933, 0, -1)</f>
        <v>1532.6622500113572</v>
      </c>
      <c r="H933">
        <f>Schedule!F933</f>
        <v>4.5751633986928102E-2</v>
      </c>
      <c r="I933" t="str">
        <f>IF(ISBLANK(Games!D933), "", Games!D933)</f>
        <v/>
      </c>
      <c r="J933" t="str">
        <f>IF(ISBLANK(Games!E933), "", Games!E933)</f>
        <v/>
      </c>
      <c r="K933" t="str">
        <f>IF(ISBLANK(Games!D933), "",VLOOKUP(I933, 'Pitchers Pre-Season'!$B$2:$X$790, 23, FALSE))</f>
        <v/>
      </c>
      <c r="L933" t="str">
        <f>IF(ISBLANK(Games!E933), "",VLOOKUP(J933, 'Pitchers Pre-Season'!$B$2:$X$790, 23, FALSE))</f>
        <v/>
      </c>
      <c r="M933">
        <f>IF(ISBLANK(Games!D933), Calc!F933, F933+K933)</f>
        <v>1453.0099819148713</v>
      </c>
      <c r="N933">
        <f>IF(ISBLANK(Games!E933), Calc!G933, G933+L933)</f>
        <v>1532.6622500113572</v>
      </c>
      <c r="O933" s="1">
        <f t="shared" si="98"/>
        <v>0.41021390895579557</v>
      </c>
      <c r="P933" s="1">
        <f t="shared" si="99"/>
        <v>0.58978609104420443</v>
      </c>
      <c r="Q933" s="3" t="str">
        <f>Games!N933</f>
        <v/>
      </c>
      <c r="R933" s="1" t="str">
        <f t="shared" si="100"/>
        <v/>
      </c>
      <c r="S933" s="1" t="str">
        <f>IF(ISBLANK(Games!L933), "",IF(Q933=B933, C933, B933))</f>
        <v/>
      </c>
      <c r="T933" s="1" t="str">
        <f t="shared" si="101"/>
        <v>MIA</v>
      </c>
      <c r="U933" s="1" t="str">
        <f t="shared" si="102"/>
        <v>TBR</v>
      </c>
      <c r="V933" s="1">
        <f t="shared" si="103"/>
        <v>1453.0099819148713</v>
      </c>
      <c r="W933" s="1">
        <f t="shared" si="104"/>
        <v>1532.6622500113572</v>
      </c>
    </row>
    <row r="934" spans="1:23" x14ac:dyDescent="0.45">
      <c r="A934" t="str">
        <f>Schedule!A934</f>
        <v>2024-06-05</v>
      </c>
      <c r="B934" t="str">
        <f>Schedule!B934</f>
        <v>NYY</v>
      </c>
      <c r="C934" t="str">
        <f>Schedule!C934</f>
        <v>MIN</v>
      </c>
      <c r="D934">
        <f>Schedule!D934</f>
        <v>1539.4562396036399</v>
      </c>
      <c r="E934">
        <f>Schedule!E934</f>
        <v>1535.44519643647</v>
      </c>
      <c r="F934" cm="1">
        <f t="array" ref="F934">_xlfn.XLOOKUP(B934, $T$1:$T933, $V$1:$V933, D934, 0, -1)</f>
        <v>1533.7203518335739</v>
      </c>
      <c r="G934" cm="1">
        <f t="array" ref="G934">_xlfn.XLOOKUP(C934, $U$1:$U933, $W$1:$W933, E934, 0, -1)</f>
        <v>1539.5424706464416</v>
      </c>
      <c r="H934">
        <f>Schedule!F934</f>
        <v>9.3922651933701695E-2</v>
      </c>
      <c r="I934" t="str">
        <f>IF(ISBLANK(Games!D934), "", Games!D934)</f>
        <v/>
      </c>
      <c r="J934" t="str">
        <f>IF(ISBLANK(Games!E934), "", Games!E934)</f>
        <v/>
      </c>
      <c r="K934" t="str">
        <f>IF(ISBLANK(Games!D934), "",VLOOKUP(I934, 'Pitchers Pre-Season'!$B$2:$X$790, 23, FALSE))</f>
        <v/>
      </c>
      <c r="L934" t="str">
        <f>IF(ISBLANK(Games!E934), "",VLOOKUP(J934, 'Pitchers Pre-Season'!$B$2:$X$790, 23, FALSE))</f>
        <v/>
      </c>
      <c r="M934">
        <f>IF(ISBLANK(Games!D934), Calc!F934, F934+K934)</f>
        <v>1533.7203518335739</v>
      </c>
      <c r="N934">
        <f>IF(ISBLANK(Games!E934), Calc!G934, G934+L934)</f>
        <v>1539.5424706464416</v>
      </c>
      <c r="O934" s="1">
        <f t="shared" si="98"/>
        <v>0.53858340766239321</v>
      </c>
      <c r="P934" s="1">
        <f t="shared" si="99"/>
        <v>0.46141659233760679</v>
      </c>
      <c r="Q934" s="3" t="str">
        <f>Games!N934</f>
        <v/>
      </c>
      <c r="R934" s="1" t="str">
        <f t="shared" si="100"/>
        <v/>
      </c>
      <c r="S934" s="1" t="str">
        <f>IF(ISBLANK(Games!L934), "",IF(Q934=B934, C934, B934))</f>
        <v/>
      </c>
      <c r="T934" s="1" t="str">
        <f t="shared" si="101"/>
        <v>NYY</v>
      </c>
      <c r="U934" s="1" t="str">
        <f t="shared" si="102"/>
        <v>MIN</v>
      </c>
      <c r="V934" s="1">
        <f t="shared" si="103"/>
        <v>1533.7203518335739</v>
      </c>
      <c r="W934" s="1">
        <f t="shared" si="104"/>
        <v>1539.5424706464416</v>
      </c>
    </row>
    <row r="935" spans="1:23" x14ac:dyDescent="0.45">
      <c r="A935" t="str">
        <f>Schedule!A935</f>
        <v>2024-06-05</v>
      </c>
      <c r="B935" t="str">
        <f>Schedule!B935</f>
        <v>TOR</v>
      </c>
      <c r="C935" t="str">
        <f>Schedule!C935</f>
        <v>BAL</v>
      </c>
      <c r="D935">
        <f>Schedule!D935</f>
        <v>1536.86484917293</v>
      </c>
      <c r="E935">
        <f>Schedule!E935</f>
        <v>1535.1075395159701</v>
      </c>
      <c r="F935" cm="1">
        <f t="array" ref="F935">_xlfn.XLOOKUP(B935, $T$1:$T934, $V$1:$V934, D935, 0, -1)</f>
        <v>1536.86484917293</v>
      </c>
      <c r="G935" cm="1">
        <f t="array" ref="G935">_xlfn.XLOOKUP(C935, $U$1:$U934, $W$1:$W934, E935, 0, -1)</f>
        <v>1539.0873746407135</v>
      </c>
      <c r="H935">
        <f>Schedule!F935</f>
        <v>-5.5248618784530601E-3</v>
      </c>
      <c r="I935" t="str">
        <f>IF(ISBLANK(Games!D935), "", Games!D935)</f>
        <v/>
      </c>
      <c r="J935" t="str">
        <f>IF(ISBLANK(Games!E935), "", Games!E935)</f>
        <v/>
      </c>
      <c r="K935" t="str">
        <f>IF(ISBLANK(Games!D935), "",VLOOKUP(I935, 'Pitchers Pre-Season'!$B$2:$X$790, 23, FALSE))</f>
        <v/>
      </c>
      <c r="L935" t="str">
        <f>IF(ISBLANK(Games!E935), "",VLOOKUP(J935, 'Pitchers Pre-Season'!$B$2:$X$790, 23, FALSE))</f>
        <v/>
      </c>
      <c r="M935">
        <f>IF(ISBLANK(Games!D935), Calc!F935, F935+K935)</f>
        <v>1536.86484917293</v>
      </c>
      <c r="N935">
        <f>IF(ISBLANK(Games!E935), Calc!G935, G935+L935)</f>
        <v>1539.0873746407135</v>
      </c>
      <c r="O935" s="1">
        <f t="shared" si="98"/>
        <v>0.49403914143131494</v>
      </c>
      <c r="P935" s="1">
        <f t="shared" si="99"/>
        <v>0.50596085856868511</v>
      </c>
      <c r="Q935" s="3" t="str">
        <f>Games!N935</f>
        <v/>
      </c>
      <c r="R935" s="1" t="str">
        <f t="shared" si="100"/>
        <v/>
      </c>
      <c r="S935" s="1" t="str">
        <f>IF(ISBLANK(Games!L935), "",IF(Q935=B935, C935, B935))</f>
        <v/>
      </c>
      <c r="T935" s="1" t="str">
        <f t="shared" si="101"/>
        <v>TOR</v>
      </c>
      <c r="U935" s="1" t="str">
        <f t="shared" si="102"/>
        <v>BAL</v>
      </c>
      <c r="V935" s="1">
        <f t="shared" si="103"/>
        <v>1536.86484917293</v>
      </c>
      <c r="W935" s="1">
        <f t="shared" si="104"/>
        <v>1539.0873746407135</v>
      </c>
    </row>
    <row r="936" spans="1:23" x14ac:dyDescent="0.45">
      <c r="A936" t="str">
        <f>Schedule!A936</f>
        <v>2024-06-05</v>
      </c>
      <c r="B936" t="str">
        <f>Schedule!B936</f>
        <v>TEX</v>
      </c>
      <c r="C936" t="str">
        <f>Schedule!C936</f>
        <v>DET</v>
      </c>
      <c r="D936">
        <f>Schedule!D936</f>
        <v>1527.6277566730801</v>
      </c>
      <c r="E936">
        <f>Schedule!E936</f>
        <v>1477.56939209144</v>
      </c>
      <c r="F936" cm="1">
        <f t="array" ref="F936">_xlfn.XLOOKUP(B936, $T$1:$T935, $V$1:$V935, D936, 0, -1)</f>
        <v>1535.7428778604465</v>
      </c>
      <c r="G936" cm="1">
        <f t="array" ref="G936">_xlfn.XLOOKUP(C936, $U$1:$U935, $W$1:$W935, E936, 0, -1)</f>
        <v>1495.7868779460348</v>
      </c>
      <c r="H936">
        <f>Schedule!F936</f>
        <v>6.3291139240506306E-2</v>
      </c>
      <c r="I936" t="str">
        <f>IF(ISBLANK(Games!D936), "", Games!D936)</f>
        <v/>
      </c>
      <c r="J936" t="str">
        <f>IF(ISBLANK(Games!E936), "", Games!E936)</f>
        <v/>
      </c>
      <c r="K936" t="str">
        <f>IF(ISBLANK(Games!D936), "",VLOOKUP(I936, 'Pitchers Pre-Season'!$B$2:$X$790, 23, FALSE))</f>
        <v/>
      </c>
      <c r="L936" t="str">
        <f>IF(ISBLANK(Games!E936), "",VLOOKUP(J936, 'Pitchers Pre-Season'!$B$2:$X$790, 23, FALSE))</f>
        <v/>
      </c>
      <c r="M936">
        <f>IF(ISBLANK(Games!D936), Calc!F936, F936+K936)</f>
        <v>1535.7428778604465</v>
      </c>
      <c r="N936">
        <f>IF(ISBLANK(Games!E936), Calc!G936, G936+L936)</f>
        <v>1495.7868779460348</v>
      </c>
      <c r="O936" s="1">
        <f t="shared" si="98"/>
        <v>0.58889471320787889</v>
      </c>
      <c r="P936" s="1">
        <f t="shared" si="99"/>
        <v>0.41110528679212094</v>
      </c>
      <c r="Q936" s="3" t="str">
        <f>Games!N936</f>
        <v/>
      </c>
      <c r="R936" s="1" t="str">
        <f t="shared" si="100"/>
        <v/>
      </c>
      <c r="S936" s="1" t="str">
        <f>IF(ISBLANK(Games!L936), "",IF(Q936=B936, C936, B936))</f>
        <v/>
      </c>
      <c r="T936" s="1" t="str">
        <f t="shared" si="101"/>
        <v>TEX</v>
      </c>
      <c r="U936" s="1" t="str">
        <f t="shared" si="102"/>
        <v>DET</v>
      </c>
      <c r="V936" s="1">
        <f t="shared" si="103"/>
        <v>1535.7428778604465</v>
      </c>
      <c r="W936" s="1">
        <f t="shared" si="104"/>
        <v>1495.7868779460348</v>
      </c>
    </row>
    <row r="937" spans="1:23" x14ac:dyDescent="0.45">
      <c r="A937" t="str">
        <f>Schedule!A937</f>
        <v>2024-06-05</v>
      </c>
      <c r="B937" t="str">
        <f>Schedule!B937</f>
        <v>CHC</v>
      </c>
      <c r="C937" t="str">
        <f>Schedule!C937</f>
        <v>CHW</v>
      </c>
      <c r="D937">
        <f>Schedule!D937</f>
        <v>1514.0316812078199</v>
      </c>
      <c r="E937">
        <f>Schedule!E937</f>
        <v>1433.33420073452</v>
      </c>
      <c r="F937" cm="1">
        <f t="array" ref="F937">_xlfn.XLOOKUP(B937, $T$1:$T936, $V$1:$V936, D937, 0, -1)</f>
        <v>1529.9566441509314</v>
      </c>
      <c r="G937" cm="1">
        <f t="array" ref="G937">_xlfn.XLOOKUP(C937, $U$1:$U936, $W$1:$W936, E937, 0, -1)</f>
        <v>1425.4820043556863</v>
      </c>
      <c r="H937">
        <f>Schedule!F937</f>
        <v>4.4585987261146598E-2</v>
      </c>
      <c r="I937" t="str">
        <f>IF(ISBLANK(Games!D937), "", Games!D937)</f>
        <v/>
      </c>
      <c r="J937" t="str">
        <f>IF(ISBLANK(Games!E937), "", Games!E937)</f>
        <v/>
      </c>
      <c r="K937" t="str">
        <f>IF(ISBLANK(Games!D937), "",VLOOKUP(I937, 'Pitchers Pre-Season'!$B$2:$X$790, 23, FALSE))</f>
        <v/>
      </c>
      <c r="L937" t="str">
        <f>IF(ISBLANK(Games!E937), "",VLOOKUP(J937, 'Pitchers Pre-Season'!$B$2:$X$790, 23, FALSE))</f>
        <v/>
      </c>
      <c r="M937">
        <f>IF(ISBLANK(Games!D937), Calc!F937, F937+K937)</f>
        <v>1529.9566441509314</v>
      </c>
      <c r="N937">
        <f>IF(ISBLANK(Games!E937), Calc!G937, G937+L937)</f>
        <v>1425.4820043556863</v>
      </c>
      <c r="O937" s="1">
        <f t="shared" si="98"/>
        <v>0.66827053192537189</v>
      </c>
      <c r="P937" s="1">
        <f t="shared" si="99"/>
        <v>0.33172946807462822</v>
      </c>
      <c r="Q937" s="3" t="str">
        <f>Games!N937</f>
        <v/>
      </c>
      <c r="R937" s="1" t="str">
        <f t="shared" si="100"/>
        <v/>
      </c>
      <c r="S937" s="1" t="str">
        <f>IF(ISBLANK(Games!L937), "",IF(Q937=B937, C937, B937))</f>
        <v/>
      </c>
      <c r="T937" s="1" t="str">
        <f t="shared" si="101"/>
        <v>CHC</v>
      </c>
      <c r="U937" s="1" t="str">
        <f t="shared" si="102"/>
        <v>CHW</v>
      </c>
      <c r="V937" s="1">
        <f t="shared" si="103"/>
        <v>1529.9566441509314</v>
      </c>
      <c r="W937" s="1">
        <f t="shared" si="104"/>
        <v>1425.4820043556863</v>
      </c>
    </row>
    <row r="938" spans="1:23" x14ac:dyDescent="0.45">
      <c r="A938" t="str">
        <f>Schedule!A938</f>
        <v>2024-06-05</v>
      </c>
      <c r="B938" t="str">
        <f>Schedule!B938</f>
        <v>LAA</v>
      </c>
      <c r="C938" t="str">
        <f>Schedule!C938</f>
        <v>SDP</v>
      </c>
      <c r="D938">
        <f>Schedule!D938</f>
        <v>1474.3085107648601</v>
      </c>
      <c r="E938">
        <f>Schedule!E938</f>
        <v>1513.7838452168801</v>
      </c>
      <c r="F938" cm="1">
        <f t="array" ref="F938">_xlfn.XLOOKUP(B938, $T$1:$T937, $V$1:$V937, D938, 0, -1)</f>
        <v>1469.5882041455925</v>
      </c>
      <c r="G938" cm="1">
        <f t="array" ref="G938">_xlfn.XLOOKUP(C938, $U$1:$U937, $W$1:$W937, E938, 0, -1)</f>
        <v>1514.2912987524817</v>
      </c>
      <c r="H938">
        <f>Schedule!F938</f>
        <v>6.8493150684931406E-2</v>
      </c>
      <c r="I938" t="str">
        <f>IF(ISBLANK(Games!D938), "", Games!D938)</f>
        <v/>
      </c>
      <c r="J938" t="str">
        <f>IF(ISBLANK(Games!E938), "", Games!E938)</f>
        <v/>
      </c>
      <c r="K938" t="str">
        <f>IF(ISBLANK(Games!D938), "",VLOOKUP(I938, 'Pitchers Pre-Season'!$B$2:$X$790, 23, FALSE))</f>
        <v/>
      </c>
      <c r="L938" t="str">
        <f>IF(ISBLANK(Games!E938), "",VLOOKUP(J938, 'Pitchers Pre-Season'!$B$2:$X$790, 23, FALSE))</f>
        <v/>
      </c>
      <c r="M938">
        <f>IF(ISBLANK(Games!D938), Calc!F938, F938+K938)</f>
        <v>1469.5882041455925</v>
      </c>
      <c r="N938">
        <f>IF(ISBLANK(Games!E938), Calc!G938, G938+L938)</f>
        <v>1514.2912987524817</v>
      </c>
      <c r="O938" s="1">
        <f t="shared" si="98"/>
        <v>0.47026632399855517</v>
      </c>
      <c r="P938" s="1">
        <f t="shared" si="99"/>
        <v>0.52973367600144483</v>
      </c>
      <c r="Q938" s="3" t="str">
        <f>Games!N938</f>
        <v/>
      </c>
      <c r="R938" s="1" t="str">
        <f t="shared" si="100"/>
        <v/>
      </c>
      <c r="S938" s="1" t="str">
        <f>IF(ISBLANK(Games!L938), "",IF(Q938=B938, C938, B938))</f>
        <v/>
      </c>
      <c r="T938" s="1" t="str">
        <f t="shared" si="101"/>
        <v>LAA</v>
      </c>
      <c r="U938" s="1" t="str">
        <f t="shared" si="102"/>
        <v>SDP</v>
      </c>
      <c r="V938" s="1">
        <f t="shared" si="103"/>
        <v>1469.5882041455925</v>
      </c>
      <c r="W938" s="1">
        <f t="shared" si="104"/>
        <v>1514.2912987524817</v>
      </c>
    </row>
    <row r="939" spans="1:23" x14ac:dyDescent="0.45">
      <c r="A939" t="str">
        <f>Schedule!A939</f>
        <v>2024-06-05</v>
      </c>
      <c r="B939" t="str">
        <f>Schedule!B939</f>
        <v>OAK</v>
      </c>
      <c r="C939" t="str">
        <f>Schedule!C939</f>
        <v>SEA</v>
      </c>
      <c r="D939">
        <f>Schedule!D939</f>
        <v>1427.1354796158</v>
      </c>
      <c r="E939">
        <f>Schedule!E939</f>
        <v>1526.2027098211199</v>
      </c>
      <c r="F939" cm="1">
        <f t="array" ref="F939">_xlfn.XLOOKUP(B939, $T$1:$T938, $V$1:$V938, D939, 0, -1)</f>
        <v>1410.609331202211</v>
      </c>
      <c r="G939" cm="1">
        <f t="array" ref="G939">_xlfn.XLOOKUP(C939, $U$1:$U938, $W$1:$W938, E939, 0, -1)</f>
        <v>1521.2700100017432</v>
      </c>
      <c r="H939">
        <f>Schedule!F939</f>
        <v>6.2111801242235101E-3</v>
      </c>
      <c r="I939" t="str">
        <f>IF(ISBLANK(Games!D939), "", Games!D939)</f>
        <v/>
      </c>
      <c r="J939" t="str">
        <f>IF(ISBLANK(Games!E939), "", Games!E939)</f>
        <v/>
      </c>
      <c r="K939" t="str">
        <f>IF(ISBLANK(Games!D939), "",VLOOKUP(I939, 'Pitchers Pre-Season'!$B$2:$X$790, 23, FALSE))</f>
        <v/>
      </c>
      <c r="L939" t="str">
        <f>IF(ISBLANK(Games!E939), "",VLOOKUP(J939, 'Pitchers Pre-Season'!$B$2:$X$790, 23, FALSE))</f>
        <v/>
      </c>
      <c r="M939">
        <f>IF(ISBLANK(Games!D939), Calc!F939, F939+K939)</f>
        <v>1410.609331202211</v>
      </c>
      <c r="N939">
        <f>IF(ISBLANK(Games!E939), Calc!G939, G939+L939)</f>
        <v>1521.2700100017432</v>
      </c>
      <c r="O939" s="1">
        <f t="shared" si="98"/>
        <v>0.3490274137653071</v>
      </c>
      <c r="P939" s="1">
        <f t="shared" si="99"/>
        <v>0.6509725862346929</v>
      </c>
      <c r="Q939" s="3" t="str">
        <f>Games!N939</f>
        <v/>
      </c>
      <c r="R939" s="1" t="str">
        <f t="shared" si="100"/>
        <v/>
      </c>
      <c r="S939" s="1" t="str">
        <f>IF(ISBLANK(Games!L939), "",IF(Q939=B939, C939, B939))</f>
        <v/>
      </c>
      <c r="T939" s="1" t="str">
        <f t="shared" si="101"/>
        <v>OAK</v>
      </c>
      <c r="U939" s="1" t="str">
        <f t="shared" si="102"/>
        <v>SEA</v>
      </c>
      <c r="V939" s="1">
        <f t="shared" si="103"/>
        <v>1410.609331202211</v>
      </c>
      <c r="W939" s="1">
        <f t="shared" si="104"/>
        <v>1521.2700100017432</v>
      </c>
    </row>
    <row r="940" spans="1:23" x14ac:dyDescent="0.45">
      <c r="A940" t="str">
        <f>Schedule!A940</f>
        <v>2024-06-06</v>
      </c>
      <c r="B940" t="str">
        <f>Schedule!B940</f>
        <v>TOR</v>
      </c>
      <c r="C940" t="str">
        <f>Schedule!C940</f>
        <v>BAL</v>
      </c>
      <c r="D940">
        <f>Schedule!D940</f>
        <v>1536.86484917293</v>
      </c>
      <c r="E940">
        <f>Schedule!E940</f>
        <v>1535.1075395159701</v>
      </c>
      <c r="F940" cm="1">
        <f t="array" ref="F940">_xlfn.XLOOKUP(B940, $T$1:$T939, $V$1:$V939, D940, 0, -1)</f>
        <v>1536.86484917293</v>
      </c>
      <c r="G940" cm="1">
        <f t="array" ref="G940">_xlfn.XLOOKUP(C940, $U$1:$U939, $W$1:$W939, E940, 0, -1)</f>
        <v>1539.0873746407135</v>
      </c>
      <c r="H940">
        <f>Schedule!F940</f>
        <v>-5.5248618784530601E-3</v>
      </c>
      <c r="I940" t="str">
        <f>IF(ISBLANK(Games!D940), "", Games!D940)</f>
        <v/>
      </c>
      <c r="J940" t="str">
        <f>IF(ISBLANK(Games!E940), "", Games!E940)</f>
        <v/>
      </c>
      <c r="K940" t="str">
        <f>IF(ISBLANK(Games!D940), "",VLOOKUP(I940, 'Pitchers Pre-Season'!$B$2:$X$790, 23, FALSE))</f>
        <v/>
      </c>
      <c r="L940" t="str">
        <f>IF(ISBLANK(Games!E940), "",VLOOKUP(J940, 'Pitchers Pre-Season'!$B$2:$X$790, 23, FALSE))</f>
        <v/>
      </c>
      <c r="M940">
        <f>IF(ISBLANK(Games!D940), Calc!F940, F940+K940)</f>
        <v>1536.86484917293</v>
      </c>
      <c r="N940">
        <f>IF(ISBLANK(Games!E940), Calc!G940, G940+L940)</f>
        <v>1539.0873746407135</v>
      </c>
      <c r="O940" s="1">
        <f t="shared" si="98"/>
        <v>0.49403914143131494</v>
      </c>
      <c r="P940" s="1">
        <f t="shared" si="99"/>
        <v>0.50596085856868511</v>
      </c>
      <c r="Q940" s="3" t="str">
        <f>Games!N940</f>
        <v/>
      </c>
      <c r="R940" s="1" t="str">
        <f t="shared" si="100"/>
        <v/>
      </c>
      <c r="S940" s="1" t="str">
        <f>IF(ISBLANK(Games!L940), "",IF(Q940=B940, C940, B940))</f>
        <v/>
      </c>
      <c r="T940" s="1" t="str">
        <f t="shared" si="101"/>
        <v>TOR</v>
      </c>
      <c r="U940" s="1" t="str">
        <f t="shared" si="102"/>
        <v>BAL</v>
      </c>
      <c r="V940" s="1">
        <f t="shared" si="103"/>
        <v>1536.86484917293</v>
      </c>
      <c r="W940" s="1">
        <f t="shared" si="104"/>
        <v>1539.0873746407135</v>
      </c>
    </row>
    <row r="941" spans="1:23" x14ac:dyDescent="0.45">
      <c r="A941" t="str">
        <f>Schedule!A941</f>
        <v>2024-06-06</v>
      </c>
      <c r="B941" t="str">
        <f>Schedule!B941</f>
        <v>CLE</v>
      </c>
      <c r="C941" t="str">
        <f>Schedule!C941</f>
        <v>KCR</v>
      </c>
      <c r="D941">
        <f>Schedule!D941</f>
        <v>1503.8938502056101</v>
      </c>
      <c r="E941">
        <f>Schedule!E941</f>
        <v>1455.5883504191299</v>
      </c>
      <c r="F941" cm="1">
        <f t="array" ref="F941">_xlfn.XLOOKUP(B941, $T$1:$T940, $V$1:$V940, D941, 0, -1)</f>
        <v>1503.8938502056101</v>
      </c>
      <c r="G941" cm="1">
        <f t="array" ref="G941">_xlfn.XLOOKUP(C941, $U$1:$U940, $W$1:$W940, E941, 0, -1)</f>
        <v>1465.2610239810729</v>
      </c>
      <c r="H941">
        <f>Schedule!F941</f>
        <v>4.7619047619047603E-2</v>
      </c>
      <c r="I941" t="str">
        <f>IF(ISBLANK(Games!D941), "", Games!D941)</f>
        <v/>
      </c>
      <c r="J941" t="str">
        <f>IF(ISBLANK(Games!E941), "", Games!E941)</f>
        <v/>
      </c>
      <c r="K941" t="str">
        <f>IF(ISBLANK(Games!D941), "",VLOOKUP(I941, 'Pitchers Pre-Season'!$B$2:$X$790, 23, FALSE))</f>
        <v/>
      </c>
      <c r="L941" t="str">
        <f>IF(ISBLANK(Games!E941), "",VLOOKUP(J941, 'Pitchers Pre-Season'!$B$2:$X$790, 23, FALSE))</f>
        <v/>
      </c>
      <c r="M941">
        <f>IF(ISBLANK(Games!D941), Calc!F941, F941+K941)</f>
        <v>1503.8938502056101</v>
      </c>
      <c r="N941">
        <f>IF(ISBLANK(Games!E941), Calc!G941, G941+L941)</f>
        <v>1465.2610239810729</v>
      </c>
      <c r="O941" s="1">
        <f t="shared" si="98"/>
        <v>0.57917862046477475</v>
      </c>
      <c r="P941" s="1">
        <f t="shared" si="99"/>
        <v>0.4208213795352253</v>
      </c>
      <c r="Q941" s="3" t="str">
        <f>Games!N941</f>
        <v/>
      </c>
      <c r="R941" s="1" t="str">
        <f t="shared" si="100"/>
        <v/>
      </c>
      <c r="S941" s="1" t="str">
        <f>IF(ISBLANK(Games!L941), "",IF(Q941=B941, C941, B941))</f>
        <v/>
      </c>
      <c r="T941" s="1" t="str">
        <f t="shared" si="101"/>
        <v>CLE</v>
      </c>
      <c r="U941" s="1" t="str">
        <f t="shared" si="102"/>
        <v>KCR</v>
      </c>
      <c r="V941" s="1">
        <f t="shared" si="103"/>
        <v>1503.8938502056101</v>
      </c>
      <c r="W941" s="1">
        <f t="shared" si="104"/>
        <v>1465.2610239810729</v>
      </c>
    </row>
    <row r="942" spans="1:23" x14ac:dyDescent="0.45">
      <c r="A942" t="str">
        <f>Schedule!A942</f>
        <v>2024-06-06</v>
      </c>
      <c r="B942" t="str">
        <f>Schedule!B942</f>
        <v>OAK</v>
      </c>
      <c r="C942" t="str">
        <f>Schedule!C942</f>
        <v>SEA</v>
      </c>
      <c r="D942">
        <f>Schedule!D942</f>
        <v>1427.1354796158</v>
      </c>
      <c r="E942">
        <f>Schedule!E942</f>
        <v>1526.2027098211199</v>
      </c>
      <c r="F942" cm="1">
        <f t="array" ref="F942">_xlfn.XLOOKUP(B942, $T$1:$T941, $V$1:$V941, D942, 0, -1)</f>
        <v>1410.609331202211</v>
      </c>
      <c r="G942" cm="1">
        <f t="array" ref="G942">_xlfn.XLOOKUP(C942, $U$1:$U941, $W$1:$W941, E942, 0, -1)</f>
        <v>1521.2700100017432</v>
      </c>
      <c r="H942">
        <f>Schedule!F942</f>
        <v>6.2111801242235101E-3</v>
      </c>
      <c r="I942" t="str">
        <f>IF(ISBLANK(Games!D942), "", Games!D942)</f>
        <v/>
      </c>
      <c r="J942" t="str">
        <f>IF(ISBLANK(Games!E942), "", Games!E942)</f>
        <v/>
      </c>
      <c r="K942" t="str">
        <f>IF(ISBLANK(Games!D942), "",VLOOKUP(I942, 'Pitchers Pre-Season'!$B$2:$X$790, 23, FALSE))</f>
        <v/>
      </c>
      <c r="L942" t="str">
        <f>IF(ISBLANK(Games!E942), "",VLOOKUP(J942, 'Pitchers Pre-Season'!$B$2:$X$790, 23, FALSE))</f>
        <v/>
      </c>
      <c r="M942">
        <f>IF(ISBLANK(Games!D942), Calc!F942, F942+K942)</f>
        <v>1410.609331202211</v>
      </c>
      <c r="N942">
        <f>IF(ISBLANK(Games!E942), Calc!G942, G942+L942)</f>
        <v>1521.2700100017432</v>
      </c>
      <c r="O942" s="1">
        <f t="shared" si="98"/>
        <v>0.3490274137653071</v>
      </c>
      <c r="P942" s="1">
        <f t="shared" si="99"/>
        <v>0.6509725862346929</v>
      </c>
      <c r="Q942" s="3" t="str">
        <f>Games!N942</f>
        <v/>
      </c>
      <c r="R942" s="1" t="str">
        <f t="shared" si="100"/>
        <v/>
      </c>
      <c r="S942" s="1" t="str">
        <f>IF(ISBLANK(Games!L942), "",IF(Q942=B942, C942, B942))</f>
        <v/>
      </c>
      <c r="T942" s="1" t="str">
        <f t="shared" si="101"/>
        <v>OAK</v>
      </c>
      <c r="U942" s="1" t="str">
        <f t="shared" si="102"/>
        <v>SEA</v>
      </c>
      <c r="V942" s="1">
        <f t="shared" si="103"/>
        <v>1410.609331202211</v>
      </c>
      <c r="W942" s="1">
        <f t="shared" si="104"/>
        <v>1521.2700100017432</v>
      </c>
    </row>
    <row r="943" spans="1:23" x14ac:dyDescent="0.45">
      <c r="A943" t="str">
        <f>Schedule!A943</f>
        <v>2024-06-06</v>
      </c>
      <c r="B943" t="str">
        <f>Schedule!B943</f>
        <v>PIT</v>
      </c>
      <c r="C943" t="str">
        <f>Schedule!C943</f>
        <v>LAD</v>
      </c>
      <c r="D943">
        <f>Schedule!D943</f>
        <v>1468.3919248330999</v>
      </c>
      <c r="E943">
        <f>Schedule!E943</f>
        <v>1588.6730971234199</v>
      </c>
      <c r="F943" cm="1">
        <f t="array" ref="F943">_xlfn.XLOOKUP(B943, $T$1:$T942, $V$1:$V942, D943, 0, -1)</f>
        <v>1464.4120897083565</v>
      </c>
      <c r="G943" cm="1">
        <f t="array" ref="G943">_xlfn.XLOOKUP(C943, $U$1:$U942, $W$1:$W942, E943, 0, -1)</f>
        <v>1587.2549754385982</v>
      </c>
      <c r="H943">
        <f>Schedule!F943</f>
        <v>5.7971014492753603E-2</v>
      </c>
      <c r="I943" t="str">
        <f>IF(ISBLANK(Games!D943), "", Games!D943)</f>
        <v/>
      </c>
      <c r="J943" t="str">
        <f>IF(ISBLANK(Games!E943), "", Games!E943)</f>
        <v/>
      </c>
      <c r="K943" t="str">
        <f>IF(ISBLANK(Games!D943), "",VLOOKUP(I943, 'Pitchers Pre-Season'!$B$2:$X$790, 23, FALSE))</f>
        <v/>
      </c>
      <c r="L943" t="str">
        <f>IF(ISBLANK(Games!E943), "",VLOOKUP(J943, 'Pitchers Pre-Season'!$B$2:$X$790, 23, FALSE))</f>
        <v/>
      </c>
      <c r="M943">
        <f>IF(ISBLANK(Games!D943), Calc!F943, F943+K943)</f>
        <v>1464.4120897083565</v>
      </c>
      <c r="N943">
        <f>IF(ISBLANK(Games!E943), Calc!G943, G943+L943)</f>
        <v>1587.2549754385982</v>
      </c>
      <c r="O943" s="1">
        <f t="shared" si="98"/>
        <v>0.3592165014039016</v>
      </c>
      <c r="P943" s="1">
        <f t="shared" si="99"/>
        <v>0.6407834985960984</v>
      </c>
      <c r="Q943" s="3" t="str">
        <f>Games!N943</f>
        <v/>
      </c>
      <c r="R943" s="1" t="str">
        <f t="shared" si="100"/>
        <v/>
      </c>
      <c r="S943" s="1" t="str">
        <f>IF(ISBLANK(Games!L943), "",IF(Q943=B943, C943, B943))</f>
        <v/>
      </c>
      <c r="T943" s="1" t="str">
        <f t="shared" si="101"/>
        <v>PIT</v>
      </c>
      <c r="U943" s="1" t="str">
        <f t="shared" si="102"/>
        <v>LAD</v>
      </c>
      <c r="V943" s="1">
        <f t="shared" si="103"/>
        <v>1464.4120897083565</v>
      </c>
      <c r="W943" s="1">
        <f t="shared" si="104"/>
        <v>1587.2549754385982</v>
      </c>
    </row>
    <row r="944" spans="1:23" x14ac:dyDescent="0.45">
      <c r="A944" t="str">
        <f>Schedule!A944</f>
        <v>2024-06-06</v>
      </c>
      <c r="B944" t="str">
        <f>Schedule!B944</f>
        <v>WAS</v>
      </c>
      <c r="C944" t="str">
        <f>Schedule!C944</f>
        <v>ATL</v>
      </c>
      <c r="D944">
        <f>Schedule!D944</f>
        <v>1422.7330514932301</v>
      </c>
      <c r="E944">
        <f>Schedule!E944</f>
        <v>1590.545270505</v>
      </c>
      <c r="F944" cm="1">
        <f t="array" ref="F944">_xlfn.XLOOKUP(B944, $T$1:$T943, $V$1:$V943, D944, 0, -1)</f>
        <v>1419.5380932200808</v>
      </c>
      <c r="G944" cm="1">
        <f t="array" ref="G944">_xlfn.XLOOKUP(C944, $U$1:$U943, $W$1:$W943, E944, 0, -1)</f>
        <v>1588.8399964445969</v>
      </c>
      <c r="H944">
        <f>Schedule!F944</f>
        <v>-4.76190476190477E-2</v>
      </c>
      <c r="I944" t="str">
        <f>IF(ISBLANK(Games!D944), "", Games!D944)</f>
        <v/>
      </c>
      <c r="J944" t="str">
        <f>IF(ISBLANK(Games!E944), "", Games!E944)</f>
        <v/>
      </c>
      <c r="K944" t="str">
        <f>IF(ISBLANK(Games!D944), "",VLOOKUP(I944, 'Pitchers Pre-Season'!$B$2:$X$790, 23, FALSE))</f>
        <v/>
      </c>
      <c r="L944" t="str">
        <f>IF(ISBLANK(Games!E944), "",VLOOKUP(J944, 'Pitchers Pre-Season'!$B$2:$X$790, 23, FALSE))</f>
        <v/>
      </c>
      <c r="M944">
        <f>IF(ISBLANK(Games!D944), Calc!F944, F944+K944)</f>
        <v>1419.5380932200808</v>
      </c>
      <c r="N944">
        <f>IF(ISBLANK(Games!E944), Calc!G944, G944+L944)</f>
        <v>1588.8399964445969</v>
      </c>
      <c r="O944" s="1">
        <f t="shared" si="98"/>
        <v>0.2501590099229789</v>
      </c>
      <c r="P944" s="1">
        <f t="shared" si="99"/>
        <v>0.7498409900770211</v>
      </c>
      <c r="Q944" s="3" t="str">
        <f>Games!N944</f>
        <v/>
      </c>
      <c r="R944" s="1" t="str">
        <f t="shared" si="100"/>
        <v/>
      </c>
      <c r="S944" s="1" t="str">
        <f>IF(ISBLANK(Games!L944), "",IF(Q944=B944, C944, B944))</f>
        <v/>
      </c>
      <c r="T944" s="1" t="str">
        <f t="shared" si="101"/>
        <v>WAS</v>
      </c>
      <c r="U944" s="1" t="str">
        <f t="shared" si="102"/>
        <v>ATL</v>
      </c>
      <c r="V944" s="1">
        <f t="shared" si="103"/>
        <v>1419.5380932200808</v>
      </c>
      <c r="W944" s="1">
        <f t="shared" si="104"/>
        <v>1588.8399964445969</v>
      </c>
    </row>
    <row r="945" spans="1:23" x14ac:dyDescent="0.45">
      <c r="A945" t="str">
        <f>Schedule!A945</f>
        <v>2024-06-06</v>
      </c>
      <c r="B945" t="str">
        <f>Schedule!B945</f>
        <v>NYY</v>
      </c>
      <c r="C945" t="str">
        <f>Schedule!C945</f>
        <v>MIN</v>
      </c>
      <c r="D945">
        <f>Schedule!D945</f>
        <v>1539.4562396036399</v>
      </c>
      <c r="E945">
        <f>Schedule!E945</f>
        <v>1535.44519643647</v>
      </c>
      <c r="F945" cm="1">
        <f t="array" ref="F945">_xlfn.XLOOKUP(B945, $T$1:$T944, $V$1:$V944, D945, 0, -1)</f>
        <v>1533.7203518335739</v>
      </c>
      <c r="G945" cm="1">
        <f t="array" ref="G945">_xlfn.XLOOKUP(C945, $U$1:$U944, $W$1:$W944, E945, 0, -1)</f>
        <v>1539.5424706464416</v>
      </c>
      <c r="H945">
        <f>Schedule!F945</f>
        <v>9.3922651933701695E-2</v>
      </c>
      <c r="I945" t="str">
        <f>IF(ISBLANK(Games!D945), "", Games!D945)</f>
        <v/>
      </c>
      <c r="J945" t="str">
        <f>IF(ISBLANK(Games!E945), "", Games!E945)</f>
        <v/>
      </c>
      <c r="K945" t="str">
        <f>IF(ISBLANK(Games!D945), "",VLOOKUP(I945, 'Pitchers Pre-Season'!$B$2:$X$790, 23, FALSE))</f>
        <v/>
      </c>
      <c r="L945" t="str">
        <f>IF(ISBLANK(Games!E945), "",VLOOKUP(J945, 'Pitchers Pre-Season'!$B$2:$X$790, 23, FALSE))</f>
        <v/>
      </c>
      <c r="M945">
        <f>IF(ISBLANK(Games!D945), Calc!F945, F945+K945)</f>
        <v>1533.7203518335739</v>
      </c>
      <c r="N945">
        <f>IF(ISBLANK(Games!E945), Calc!G945, G945+L945)</f>
        <v>1539.5424706464416</v>
      </c>
      <c r="O945" s="1">
        <f t="shared" si="98"/>
        <v>0.53858340766239321</v>
      </c>
      <c r="P945" s="1">
        <f t="shared" si="99"/>
        <v>0.46141659233760679</v>
      </c>
      <c r="Q945" s="3" t="str">
        <f>Games!N945</f>
        <v/>
      </c>
      <c r="R945" s="1" t="str">
        <f t="shared" si="100"/>
        <v/>
      </c>
      <c r="S945" s="1" t="str">
        <f>IF(ISBLANK(Games!L945), "",IF(Q945=B945, C945, B945))</f>
        <v/>
      </c>
      <c r="T945" s="1" t="str">
        <f t="shared" si="101"/>
        <v>NYY</v>
      </c>
      <c r="U945" s="1" t="str">
        <f t="shared" si="102"/>
        <v>MIN</v>
      </c>
      <c r="V945" s="1">
        <f t="shared" si="103"/>
        <v>1533.7203518335739</v>
      </c>
      <c r="W945" s="1">
        <f t="shared" si="104"/>
        <v>1539.5424706464416</v>
      </c>
    </row>
    <row r="946" spans="1:23" x14ac:dyDescent="0.45">
      <c r="A946" t="str">
        <f>Schedule!A946</f>
        <v>2024-06-06</v>
      </c>
      <c r="B946" t="str">
        <f>Schedule!B946</f>
        <v>CIN</v>
      </c>
      <c r="C946" t="str">
        <f>Schedule!C946</f>
        <v>CHC</v>
      </c>
      <c r="D946">
        <f>Schedule!D946</f>
        <v>1496.2510574284499</v>
      </c>
      <c r="E946">
        <f>Schedule!E946</f>
        <v>1514.0316812078199</v>
      </c>
      <c r="F946" cm="1">
        <f t="array" ref="F946">_xlfn.XLOOKUP(B946, $T$1:$T945, $V$1:$V945, D946, 0, -1)</f>
        <v>1493.1662146218293</v>
      </c>
      <c r="G946" cm="1">
        <f t="array" ref="G946">_xlfn.XLOOKUP(C946, $U$1:$U945, $W$1:$W945, E946, 0, -1)</f>
        <v>1510.9500841970262</v>
      </c>
      <c r="H946">
        <f>Schedule!F946</f>
        <v>-1.38888888888888E-2</v>
      </c>
      <c r="I946" t="str">
        <f>IF(ISBLANK(Games!D946), "", Games!D946)</f>
        <v/>
      </c>
      <c r="J946" t="str">
        <f>IF(ISBLANK(Games!E946), "", Games!E946)</f>
        <v/>
      </c>
      <c r="K946" t="str">
        <f>IF(ISBLANK(Games!D946), "",VLOOKUP(I946, 'Pitchers Pre-Season'!$B$2:$X$790, 23, FALSE))</f>
        <v/>
      </c>
      <c r="L946" t="str">
        <f>IF(ISBLANK(Games!E946), "",VLOOKUP(J946, 'Pitchers Pre-Season'!$B$2:$X$790, 23, FALSE))</f>
        <v/>
      </c>
      <c r="M946">
        <f>IF(ISBLANK(Games!D946), Calc!F946, F946+K946)</f>
        <v>1493.1662146218293</v>
      </c>
      <c r="N946">
        <f>IF(ISBLANK(Games!E946), Calc!G946, G946+L946)</f>
        <v>1510.9500841970262</v>
      </c>
      <c r="O946" s="1">
        <f t="shared" si="98"/>
        <v>0.46748483793949114</v>
      </c>
      <c r="P946" s="1">
        <f t="shared" si="99"/>
        <v>0.53251516206050886</v>
      </c>
      <c r="Q946" s="3" t="str">
        <f>Games!N946</f>
        <v/>
      </c>
      <c r="R946" s="1" t="str">
        <f t="shared" si="100"/>
        <v/>
      </c>
      <c r="S946" s="1" t="str">
        <f>IF(ISBLANK(Games!L946), "",IF(Q946=B946, C946, B946))</f>
        <v/>
      </c>
      <c r="T946" s="1" t="str">
        <f t="shared" si="101"/>
        <v>CIN</v>
      </c>
      <c r="U946" s="1" t="str">
        <f t="shared" si="102"/>
        <v>CHC</v>
      </c>
      <c r="V946" s="1">
        <f t="shared" si="103"/>
        <v>1493.1662146218293</v>
      </c>
      <c r="W946" s="1">
        <f t="shared" si="104"/>
        <v>1510.9500841970262</v>
      </c>
    </row>
    <row r="947" spans="1:23" x14ac:dyDescent="0.45">
      <c r="A947" t="str">
        <f>Schedule!A947</f>
        <v>2024-06-06</v>
      </c>
      <c r="B947" t="str">
        <f>Schedule!B947</f>
        <v>STL</v>
      </c>
      <c r="C947" t="str">
        <f>Schedule!C947</f>
        <v>COL</v>
      </c>
      <c r="D947">
        <f>Schedule!D947</f>
        <v>1506.4629567151301</v>
      </c>
      <c r="E947">
        <f>Schedule!E947</f>
        <v>1418.47649220432</v>
      </c>
      <c r="F947" cm="1">
        <f t="array" ref="F947">_xlfn.XLOOKUP(B947, $T$1:$T946, $V$1:$V946, D947, 0, -1)</f>
        <v>1510.540426333587</v>
      </c>
      <c r="G947" cm="1">
        <f t="array" ref="G947">_xlfn.XLOOKUP(C947, $U$1:$U946, $W$1:$W946, E947, 0, -1)</f>
        <v>1405.4006829938121</v>
      </c>
      <c r="H947">
        <f>Schedule!F947</f>
        <v>7.3170731707316999E-2</v>
      </c>
      <c r="I947" t="str">
        <f>IF(ISBLANK(Games!D947), "", Games!D947)</f>
        <v/>
      </c>
      <c r="J947" t="str">
        <f>IF(ISBLANK(Games!E947), "", Games!E947)</f>
        <v/>
      </c>
      <c r="K947" t="str">
        <f>IF(ISBLANK(Games!D947), "",VLOOKUP(I947, 'Pitchers Pre-Season'!$B$2:$X$790, 23, FALSE))</f>
        <v/>
      </c>
      <c r="L947" t="str">
        <f>IF(ISBLANK(Games!E947), "",VLOOKUP(J947, 'Pitchers Pre-Season'!$B$2:$X$790, 23, FALSE))</f>
        <v/>
      </c>
      <c r="M947">
        <f>IF(ISBLANK(Games!D947), Calc!F947, F947+K947)</f>
        <v>1510.540426333587</v>
      </c>
      <c r="N947">
        <f>IF(ISBLANK(Games!E947), Calc!G947, G947+L947)</f>
        <v>1405.4006829938121</v>
      </c>
      <c r="O947" s="1">
        <f t="shared" si="98"/>
        <v>0.68343798867900074</v>
      </c>
      <c r="P947" s="1">
        <f t="shared" si="99"/>
        <v>0.3165620113209992</v>
      </c>
      <c r="Q947" s="3" t="str">
        <f>Games!N947</f>
        <v/>
      </c>
      <c r="R947" s="1" t="str">
        <f t="shared" si="100"/>
        <v/>
      </c>
      <c r="S947" s="1" t="str">
        <f>IF(ISBLANK(Games!L947), "",IF(Q947=B947, C947, B947))</f>
        <v/>
      </c>
      <c r="T947" s="1" t="str">
        <f t="shared" si="101"/>
        <v>STL</v>
      </c>
      <c r="U947" s="1" t="str">
        <f t="shared" si="102"/>
        <v>COL</v>
      </c>
      <c r="V947" s="1">
        <f t="shared" si="103"/>
        <v>1510.540426333587</v>
      </c>
      <c r="W947" s="1">
        <f t="shared" si="104"/>
        <v>1405.4006829938121</v>
      </c>
    </row>
    <row r="948" spans="1:23" x14ac:dyDescent="0.45">
      <c r="A948" t="str">
        <f>Schedule!A948</f>
        <v>2024-06-06</v>
      </c>
      <c r="B948" t="str">
        <f>Schedule!B948</f>
        <v>CHW</v>
      </c>
      <c r="C948" t="str">
        <f>Schedule!C948</f>
        <v>BOS</v>
      </c>
      <c r="D948">
        <f>Schedule!D948</f>
        <v>1433.33420073452</v>
      </c>
      <c r="E948">
        <f>Schedule!E948</f>
        <v>1500.26839934439</v>
      </c>
      <c r="F948" cm="1">
        <f t="array" ref="F948">_xlfn.XLOOKUP(B948, $T$1:$T947, $V$1:$V947, D948, 0, -1)</f>
        <v>1426.513159308995</v>
      </c>
      <c r="G948" cm="1">
        <f t="array" ref="G948">_xlfn.XLOOKUP(C948, $U$1:$U947, $W$1:$W947, E948, 0, -1)</f>
        <v>1518.233689676287</v>
      </c>
      <c r="H948">
        <f>Schedule!F948</f>
        <v>-4.2253521126760597E-2</v>
      </c>
      <c r="I948" t="str">
        <f>IF(ISBLANK(Games!D948), "", Games!D948)</f>
        <v/>
      </c>
      <c r="J948" t="str">
        <f>IF(ISBLANK(Games!E948), "", Games!E948)</f>
        <v/>
      </c>
      <c r="K948" t="str">
        <f>IF(ISBLANK(Games!D948), "",VLOOKUP(I948, 'Pitchers Pre-Season'!$B$2:$X$790, 23, FALSE))</f>
        <v/>
      </c>
      <c r="L948" t="str">
        <f>IF(ISBLANK(Games!E948), "",VLOOKUP(J948, 'Pitchers Pre-Season'!$B$2:$X$790, 23, FALSE))</f>
        <v/>
      </c>
      <c r="M948">
        <f>IF(ISBLANK(Games!D948), Calc!F948, F948+K948)</f>
        <v>1426.513159308995</v>
      </c>
      <c r="N948">
        <f>IF(ISBLANK(Games!E948), Calc!G948, G948+L948)</f>
        <v>1518.233689676287</v>
      </c>
      <c r="O948" s="1">
        <f t="shared" si="98"/>
        <v>0.34986002656684595</v>
      </c>
      <c r="P948" s="1">
        <f t="shared" si="99"/>
        <v>0.65013997343315411</v>
      </c>
      <c r="Q948" s="3" t="str">
        <f>Games!N948</f>
        <v/>
      </c>
      <c r="R948" s="1" t="str">
        <f t="shared" si="100"/>
        <v/>
      </c>
      <c r="S948" s="1" t="str">
        <f>IF(ISBLANK(Games!L948), "",IF(Q948=B948, C948, B948))</f>
        <v/>
      </c>
      <c r="T948" s="1" t="str">
        <f t="shared" si="101"/>
        <v>CHW</v>
      </c>
      <c r="U948" s="1" t="str">
        <f t="shared" si="102"/>
        <v>BOS</v>
      </c>
      <c r="V948" s="1">
        <f t="shared" si="103"/>
        <v>1426.513159308995</v>
      </c>
      <c r="W948" s="1">
        <f t="shared" si="104"/>
        <v>1518.233689676287</v>
      </c>
    </row>
    <row r="949" spans="1:23" x14ac:dyDescent="0.45">
      <c r="A949" t="str">
        <f>Schedule!A949</f>
        <v>2024-06-06</v>
      </c>
      <c r="B949" t="str">
        <f>Schedule!B949</f>
        <v>SDP</v>
      </c>
      <c r="C949" t="str">
        <f>Schedule!C949</f>
        <v>ARI</v>
      </c>
      <c r="D949">
        <f>Schedule!D949</f>
        <v>1513.7838452168801</v>
      </c>
      <c r="E949">
        <f>Schedule!E949</f>
        <v>1517.8440011816001</v>
      </c>
      <c r="F949" cm="1">
        <f t="array" ref="F949">_xlfn.XLOOKUP(B949, $T$1:$T948, $V$1:$V948, D949, 0, -1)</f>
        <v>1502.9671207118124</v>
      </c>
      <c r="G949" cm="1">
        <f t="array" ref="G949">_xlfn.XLOOKUP(C949, $U$1:$U948, $W$1:$W948, E949, 0, -1)</f>
        <v>1515.1384034374826</v>
      </c>
      <c r="H949">
        <f>Schedule!F949</f>
        <v>2.9239766081871298E-2</v>
      </c>
      <c r="I949" t="str">
        <f>IF(ISBLANK(Games!D949), "", Games!D949)</f>
        <v/>
      </c>
      <c r="J949" t="str">
        <f>IF(ISBLANK(Games!E949), "", Games!E949)</f>
        <v/>
      </c>
      <c r="K949" t="str">
        <f>IF(ISBLANK(Games!D949), "",VLOOKUP(I949, 'Pitchers Pre-Season'!$B$2:$X$790, 23, FALSE))</f>
        <v/>
      </c>
      <c r="L949" t="str">
        <f>IF(ISBLANK(Games!E949), "",VLOOKUP(J949, 'Pitchers Pre-Season'!$B$2:$X$790, 23, FALSE))</f>
        <v/>
      </c>
      <c r="M949">
        <f>IF(ISBLANK(Games!D949), Calc!F949, F949+K949)</f>
        <v>1502.9671207118124</v>
      </c>
      <c r="N949">
        <f>IF(ISBLANK(Games!E949), Calc!G949, G949+L949)</f>
        <v>1515.1384034374826</v>
      </c>
      <c r="O949" s="1">
        <f t="shared" si="98"/>
        <v>0.49711116097981023</v>
      </c>
      <c r="P949" s="1">
        <f t="shared" si="99"/>
        <v>0.50288883902018988</v>
      </c>
      <c r="Q949" s="3" t="str">
        <f>Games!N949</f>
        <v/>
      </c>
      <c r="R949" s="1" t="str">
        <f t="shared" si="100"/>
        <v/>
      </c>
      <c r="S949" s="1" t="str">
        <f>IF(ISBLANK(Games!L949), "",IF(Q949=B949, C949, B949))</f>
        <v/>
      </c>
      <c r="T949" s="1" t="str">
        <f t="shared" si="101"/>
        <v>SDP</v>
      </c>
      <c r="U949" s="1" t="str">
        <f t="shared" si="102"/>
        <v>ARI</v>
      </c>
      <c r="V949" s="1">
        <f t="shared" si="103"/>
        <v>1502.9671207118124</v>
      </c>
      <c r="W949" s="1">
        <f t="shared" si="104"/>
        <v>1515.1384034374826</v>
      </c>
    </row>
    <row r="950" spans="1:23" x14ac:dyDescent="0.45">
      <c r="A950" t="str">
        <f>Schedule!A950</f>
        <v>2024-06-07</v>
      </c>
      <c r="B950" t="str">
        <f>Schedule!B950</f>
        <v>PIT</v>
      </c>
      <c r="C950" t="str">
        <f>Schedule!C950</f>
        <v>MIN</v>
      </c>
      <c r="D950">
        <f>Schedule!D950</f>
        <v>1468.3919248330999</v>
      </c>
      <c r="E950">
        <f>Schedule!E950</f>
        <v>1535.44519643647</v>
      </c>
      <c r="F950" cm="1">
        <f t="array" ref="F950">_xlfn.XLOOKUP(B950, $T$1:$T949, $V$1:$V949, D950, 0, -1)</f>
        <v>1464.4120897083565</v>
      </c>
      <c r="G950" cm="1">
        <f t="array" ref="G950">_xlfn.XLOOKUP(C950, $U$1:$U949, $W$1:$W949, E950, 0, -1)</f>
        <v>1539.5424706464416</v>
      </c>
      <c r="H950">
        <f>Schedule!F950</f>
        <v>5.7971014492753603E-2</v>
      </c>
      <c r="I950" t="str">
        <f>IF(ISBLANK(Games!D950), "", Games!D950)</f>
        <v/>
      </c>
      <c r="J950" t="str">
        <f>IF(ISBLANK(Games!E950), "", Games!E950)</f>
        <v/>
      </c>
      <c r="K950" t="str">
        <f>IF(ISBLANK(Games!D950), "",VLOOKUP(I950, 'Pitchers Pre-Season'!$B$2:$X$790, 23, FALSE))</f>
        <v/>
      </c>
      <c r="L950" t="str">
        <f>IF(ISBLANK(Games!E950), "",VLOOKUP(J950, 'Pitchers Pre-Season'!$B$2:$X$790, 23, FALSE))</f>
        <v/>
      </c>
      <c r="M950">
        <f>IF(ISBLANK(Games!D950), Calc!F950, F950+K950)</f>
        <v>1464.4120897083565</v>
      </c>
      <c r="N950">
        <f>IF(ISBLANK(Games!E950), Calc!G950, G950+L950)</f>
        <v>1539.5424706464416</v>
      </c>
      <c r="O950" s="1">
        <f t="shared" si="98"/>
        <v>0.42251854335463157</v>
      </c>
      <c r="P950" s="1">
        <f t="shared" si="99"/>
        <v>0.57748145664536843</v>
      </c>
      <c r="Q950" s="3" t="str">
        <f>Games!N950</f>
        <v/>
      </c>
      <c r="R950" s="1" t="str">
        <f t="shared" si="100"/>
        <v/>
      </c>
      <c r="S950" s="1" t="str">
        <f>IF(ISBLANK(Games!L950), "",IF(Q950=B950, C950, B950))</f>
        <v/>
      </c>
      <c r="T950" s="1" t="str">
        <f t="shared" si="101"/>
        <v>PIT</v>
      </c>
      <c r="U950" s="1" t="str">
        <f t="shared" si="102"/>
        <v>MIN</v>
      </c>
      <c r="V950" s="1">
        <f t="shared" si="103"/>
        <v>1464.4120897083565</v>
      </c>
      <c r="W950" s="1">
        <f t="shared" si="104"/>
        <v>1539.5424706464416</v>
      </c>
    </row>
    <row r="951" spans="1:23" x14ac:dyDescent="0.45">
      <c r="A951" t="str">
        <f>Schedule!A951</f>
        <v>2024-06-07</v>
      </c>
      <c r="B951" t="str">
        <f>Schedule!B951</f>
        <v>DET</v>
      </c>
      <c r="C951" t="str">
        <f>Schedule!C951</f>
        <v>MIL</v>
      </c>
      <c r="D951">
        <f>Schedule!D951</f>
        <v>1477.56939209144</v>
      </c>
      <c r="E951">
        <f>Schedule!E951</f>
        <v>1511.74507850229</v>
      </c>
      <c r="F951" cm="1">
        <f t="array" ref="F951">_xlfn.XLOOKUP(B951, $T$1:$T950, $V$1:$V950, D951, 0, -1)</f>
        <v>1481.7589766686021</v>
      </c>
      <c r="G951" cm="1">
        <f t="array" ref="G951">_xlfn.XLOOKUP(C951, $U$1:$U950, $W$1:$W950, E951, 0, -1)</f>
        <v>1527.5334034496079</v>
      </c>
      <c r="H951">
        <f>Schedule!F951</f>
        <v>7.6687116564418296E-3</v>
      </c>
      <c r="I951" t="str">
        <f>IF(ISBLANK(Games!D951), "", Games!D951)</f>
        <v/>
      </c>
      <c r="J951" t="str">
        <f>IF(ISBLANK(Games!E951), "", Games!E951)</f>
        <v/>
      </c>
      <c r="K951" t="str">
        <f>IF(ISBLANK(Games!D951), "",VLOOKUP(I951, 'Pitchers Pre-Season'!$B$2:$X$790, 23, FALSE))</f>
        <v/>
      </c>
      <c r="L951" t="str">
        <f>IF(ISBLANK(Games!E951), "",VLOOKUP(J951, 'Pitchers Pre-Season'!$B$2:$X$790, 23, FALSE))</f>
        <v/>
      </c>
      <c r="M951">
        <f>IF(ISBLANK(Games!D951), Calc!F951, F951+K951)</f>
        <v>1481.7589766686021</v>
      </c>
      <c r="N951">
        <f>IF(ISBLANK(Games!E951), Calc!G951, G951+L951)</f>
        <v>1527.5334034496079</v>
      </c>
      <c r="O951" s="1">
        <f t="shared" si="98"/>
        <v>0.43833818128353402</v>
      </c>
      <c r="P951" s="1">
        <f t="shared" si="99"/>
        <v>0.56166181871646592</v>
      </c>
      <c r="Q951" s="3" t="str">
        <f>Games!N951</f>
        <v/>
      </c>
      <c r="R951" s="1" t="str">
        <f t="shared" si="100"/>
        <v/>
      </c>
      <c r="S951" s="1" t="str">
        <f>IF(ISBLANK(Games!L951), "",IF(Q951=B951, C951, B951))</f>
        <v/>
      </c>
      <c r="T951" s="1" t="str">
        <f t="shared" si="101"/>
        <v>DET</v>
      </c>
      <c r="U951" s="1" t="str">
        <f t="shared" si="102"/>
        <v>MIL</v>
      </c>
      <c r="V951" s="1">
        <f t="shared" si="103"/>
        <v>1481.7589766686021</v>
      </c>
      <c r="W951" s="1">
        <f t="shared" si="104"/>
        <v>1527.5334034496079</v>
      </c>
    </row>
    <row r="952" spans="1:23" x14ac:dyDescent="0.45">
      <c r="A952" t="str">
        <f>Schedule!A952</f>
        <v>2024-06-07</v>
      </c>
      <c r="B952" t="str">
        <f>Schedule!B952</f>
        <v>WAS</v>
      </c>
      <c r="C952" t="str">
        <f>Schedule!C952</f>
        <v>ATL</v>
      </c>
      <c r="D952">
        <f>Schedule!D952</f>
        <v>1422.7330514932301</v>
      </c>
      <c r="E952">
        <f>Schedule!E952</f>
        <v>1590.545270505</v>
      </c>
      <c r="F952" cm="1">
        <f t="array" ref="F952">_xlfn.XLOOKUP(B952, $T$1:$T951, $V$1:$V951, D952, 0, -1)</f>
        <v>1419.5380932200808</v>
      </c>
      <c r="G952" cm="1">
        <f t="array" ref="G952">_xlfn.XLOOKUP(C952, $U$1:$U951, $W$1:$W951, E952, 0, -1)</f>
        <v>1588.8399964445969</v>
      </c>
      <c r="H952">
        <f>Schedule!F952</f>
        <v>-4.76190476190477E-2</v>
      </c>
      <c r="I952" t="str">
        <f>IF(ISBLANK(Games!D952), "", Games!D952)</f>
        <v/>
      </c>
      <c r="J952" t="str">
        <f>IF(ISBLANK(Games!E952), "", Games!E952)</f>
        <v/>
      </c>
      <c r="K952" t="str">
        <f>IF(ISBLANK(Games!D952), "",VLOOKUP(I952, 'Pitchers Pre-Season'!$B$2:$X$790, 23, FALSE))</f>
        <v/>
      </c>
      <c r="L952" t="str">
        <f>IF(ISBLANK(Games!E952), "",VLOOKUP(J952, 'Pitchers Pre-Season'!$B$2:$X$790, 23, FALSE))</f>
        <v/>
      </c>
      <c r="M952">
        <f>IF(ISBLANK(Games!D952), Calc!F952, F952+K952)</f>
        <v>1419.5380932200808</v>
      </c>
      <c r="N952">
        <f>IF(ISBLANK(Games!E952), Calc!G952, G952+L952)</f>
        <v>1588.8399964445969</v>
      </c>
      <c r="O952" s="1">
        <f t="shared" si="98"/>
        <v>0.2501590099229789</v>
      </c>
      <c r="P952" s="1">
        <f t="shared" si="99"/>
        <v>0.7498409900770211</v>
      </c>
      <c r="Q952" s="3" t="str">
        <f>Games!N952</f>
        <v/>
      </c>
      <c r="R952" s="1" t="str">
        <f t="shared" si="100"/>
        <v/>
      </c>
      <c r="S952" s="1" t="str">
        <f>IF(ISBLANK(Games!L952), "",IF(Q952=B952, C952, B952))</f>
        <v/>
      </c>
      <c r="T952" s="1" t="str">
        <f t="shared" si="101"/>
        <v>WAS</v>
      </c>
      <c r="U952" s="1" t="str">
        <f t="shared" si="102"/>
        <v>ATL</v>
      </c>
      <c r="V952" s="1">
        <f t="shared" si="103"/>
        <v>1419.5380932200808</v>
      </c>
      <c r="W952" s="1">
        <f t="shared" si="104"/>
        <v>1588.8399964445969</v>
      </c>
    </row>
    <row r="953" spans="1:23" x14ac:dyDescent="0.45">
      <c r="A953" t="str">
        <f>Schedule!A953</f>
        <v>2024-06-07</v>
      </c>
      <c r="B953" t="str">
        <f>Schedule!B953</f>
        <v>TBR</v>
      </c>
      <c r="C953" t="str">
        <f>Schedule!C953</f>
        <v>BAL</v>
      </c>
      <c r="D953">
        <f>Schedule!D953</f>
        <v>1537.2568075547799</v>
      </c>
      <c r="E953">
        <f>Schedule!E953</f>
        <v>1535.1075395159701</v>
      </c>
      <c r="F953" cm="1">
        <f t="array" ref="F953">_xlfn.XLOOKUP(B953, $T$1:$T952, $V$1:$V952, D953, 0, -1)</f>
        <v>1528.0229512954211</v>
      </c>
      <c r="G953" cm="1">
        <f t="array" ref="G953">_xlfn.XLOOKUP(C953, $U$1:$U952, $W$1:$W952, E953, 0, -1)</f>
        <v>1539.0873746407135</v>
      </c>
      <c r="H953">
        <f>Schedule!F953</f>
        <v>0.124324324324324</v>
      </c>
      <c r="I953" t="str">
        <f>IF(ISBLANK(Games!D953), "", Games!D953)</f>
        <v/>
      </c>
      <c r="J953" t="str">
        <f>IF(ISBLANK(Games!E953), "", Games!E953)</f>
        <v/>
      </c>
      <c r="K953" t="str">
        <f>IF(ISBLANK(Games!D953), "",VLOOKUP(I953, 'Pitchers Pre-Season'!$B$2:$X$790, 23, FALSE))</f>
        <v/>
      </c>
      <c r="L953" t="str">
        <f>IF(ISBLANK(Games!E953), "",VLOOKUP(J953, 'Pitchers Pre-Season'!$B$2:$X$790, 23, FALSE))</f>
        <v/>
      </c>
      <c r="M953">
        <f>IF(ISBLANK(Games!D953), Calc!F953, F953+K953)</f>
        <v>1528.0229512954211</v>
      </c>
      <c r="N953">
        <f>IF(ISBLANK(Games!E953), Calc!G953, G953+L953)</f>
        <v>1539.0873746407135</v>
      </c>
      <c r="O953" s="1">
        <f t="shared" si="98"/>
        <v>0.54624455766764513</v>
      </c>
      <c r="P953" s="1">
        <f t="shared" si="99"/>
        <v>0.45375544233235487</v>
      </c>
      <c r="Q953" s="3" t="str">
        <f>Games!N953</f>
        <v/>
      </c>
      <c r="R953" s="1" t="str">
        <f t="shared" si="100"/>
        <v/>
      </c>
      <c r="S953" s="1" t="str">
        <f>IF(ISBLANK(Games!L953), "",IF(Q953=B953, C953, B953))</f>
        <v/>
      </c>
      <c r="T953" s="1" t="str">
        <f t="shared" si="101"/>
        <v>TBR</v>
      </c>
      <c r="U953" s="1" t="str">
        <f t="shared" si="102"/>
        <v>BAL</v>
      </c>
      <c r="V953" s="1">
        <f t="shared" si="103"/>
        <v>1528.0229512954211</v>
      </c>
      <c r="W953" s="1">
        <f t="shared" si="104"/>
        <v>1539.0873746407135</v>
      </c>
    </row>
    <row r="954" spans="1:23" x14ac:dyDescent="0.45">
      <c r="A954" t="str">
        <f>Schedule!A954</f>
        <v>2024-06-07</v>
      </c>
      <c r="B954" t="str">
        <f>Schedule!B954</f>
        <v>NYY</v>
      </c>
      <c r="C954" t="str">
        <f>Schedule!C954</f>
        <v>LAD</v>
      </c>
      <c r="D954">
        <f>Schedule!D954</f>
        <v>1539.4562396036399</v>
      </c>
      <c r="E954">
        <f>Schedule!E954</f>
        <v>1588.6730971234199</v>
      </c>
      <c r="F954" cm="1">
        <f t="array" ref="F954">_xlfn.XLOOKUP(B954, $T$1:$T953, $V$1:$V953, D954, 0, -1)</f>
        <v>1533.7203518335739</v>
      </c>
      <c r="G954" cm="1">
        <f t="array" ref="G954">_xlfn.XLOOKUP(C954, $U$1:$U953, $W$1:$W953, E954, 0, -1)</f>
        <v>1587.2549754385982</v>
      </c>
      <c r="H954">
        <f>Schedule!F954</f>
        <v>9.3922651933701695E-2</v>
      </c>
      <c r="I954" t="str">
        <f>IF(ISBLANK(Games!D954), "", Games!D954)</f>
        <v/>
      </c>
      <c r="J954" t="str">
        <f>IF(ISBLANK(Games!E954), "", Games!E954)</f>
        <v/>
      </c>
      <c r="K954" t="str">
        <f>IF(ISBLANK(Games!D954), "",VLOOKUP(I954, 'Pitchers Pre-Season'!$B$2:$X$790, 23, FALSE))</f>
        <v/>
      </c>
      <c r="L954" t="str">
        <f>IF(ISBLANK(Games!E954), "",VLOOKUP(J954, 'Pitchers Pre-Season'!$B$2:$X$790, 23, FALSE))</f>
        <v/>
      </c>
      <c r="M954">
        <f>IF(ISBLANK(Games!D954), Calc!F954, F954+K954)</f>
        <v>1533.7203518335739</v>
      </c>
      <c r="N954">
        <f>IF(ISBLANK(Games!E954), Calc!G954, G954+L954)</f>
        <v>1587.2549754385982</v>
      </c>
      <c r="O954" s="1">
        <f t="shared" si="98"/>
        <v>0.47052279377254802</v>
      </c>
      <c r="P954" s="1">
        <f t="shared" si="99"/>
        <v>0.52947720622745187</v>
      </c>
      <c r="Q954" s="3" t="str">
        <f>Games!N954</f>
        <v/>
      </c>
      <c r="R954" s="1" t="str">
        <f t="shared" si="100"/>
        <v/>
      </c>
      <c r="S954" s="1" t="str">
        <f>IF(ISBLANK(Games!L954), "",IF(Q954=B954, C954, B954))</f>
        <v/>
      </c>
      <c r="T954" s="1" t="str">
        <f t="shared" si="101"/>
        <v>NYY</v>
      </c>
      <c r="U954" s="1" t="str">
        <f t="shared" si="102"/>
        <v>LAD</v>
      </c>
      <c r="V954" s="1">
        <f t="shared" si="103"/>
        <v>1533.7203518335739</v>
      </c>
      <c r="W954" s="1">
        <f t="shared" si="104"/>
        <v>1587.2549754385982</v>
      </c>
    </row>
    <row r="955" spans="1:23" x14ac:dyDescent="0.45">
      <c r="A955" t="str">
        <f>Schedule!A955</f>
        <v>2024-06-07</v>
      </c>
      <c r="B955" t="str">
        <f>Schedule!B955</f>
        <v>CIN</v>
      </c>
      <c r="C955" t="str">
        <f>Schedule!C955</f>
        <v>CHC</v>
      </c>
      <c r="D955">
        <f>Schedule!D955</f>
        <v>1496.2510574284499</v>
      </c>
      <c r="E955">
        <f>Schedule!E955</f>
        <v>1514.0316812078199</v>
      </c>
      <c r="F955" cm="1">
        <f t="array" ref="F955">_xlfn.XLOOKUP(B955, $T$1:$T954, $V$1:$V954, D955, 0, -1)</f>
        <v>1493.1662146218293</v>
      </c>
      <c r="G955" cm="1">
        <f t="array" ref="G955">_xlfn.XLOOKUP(C955, $U$1:$U954, $W$1:$W954, E955, 0, -1)</f>
        <v>1510.9500841970262</v>
      </c>
      <c r="H955">
        <f>Schedule!F955</f>
        <v>-1.38888888888888E-2</v>
      </c>
      <c r="I955" t="str">
        <f>IF(ISBLANK(Games!D955), "", Games!D955)</f>
        <v/>
      </c>
      <c r="J955" t="str">
        <f>IF(ISBLANK(Games!E955), "", Games!E955)</f>
        <v/>
      </c>
      <c r="K955" t="str">
        <f>IF(ISBLANK(Games!D955), "",VLOOKUP(I955, 'Pitchers Pre-Season'!$B$2:$X$790, 23, FALSE))</f>
        <v/>
      </c>
      <c r="L955" t="str">
        <f>IF(ISBLANK(Games!E955), "",VLOOKUP(J955, 'Pitchers Pre-Season'!$B$2:$X$790, 23, FALSE))</f>
        <v/>
      </c>
      <c r="M955">
        <f>IF(ISBLANK(Games!D955), Calc!F955, F955+K955)</f>
        <v>1493.1662146218293</v>
      </c>
      <c r="N955">
        <f>IF(ISBLANK(Games!E955), Calc!G955, G955+L955)</f>
        <v>1510.9500841970262</v>
      </c>
      <c r="O955" s="1">
        <f t="shared" si="98"/>
        <v>0.46748483793949114</v>
      </c>
      <c r="P955" s="1">
        <f t="shared" si="99"/>
        <v>0.53251516206050886</v>
      </c>
      <c r="Q955" s="3" t="str">
        <f>Games!N955</f>
        <v/>
      </c>
      <c r="R955" s="1" t="str">
        <f t="shared" si="100"/>
        <v/>
      </c>
      <c r="S955" s="1" t="str">
        <f>IF(ISBLANK(Games!L955), "",IF(Q955=B955, C955, B955))</f>
        <v/>
      </c>
      <c r="T955" s="1" t="str">
        <f t="shared" si="101"/>
        <v>CIN</v>
      </c>
      <c r="U955" s="1" t="str">
        <f t="shared" si="102"/>
        <v>CHC</v>
      </c>
      <c r="V955" s="1">
        <f t="shared" si="103"/>
        <v>1493.1662146218293</v>
      </c>
      <c r="W955" s="1">
        <f t="shared" si="104"/>
        <v>1510.9500841970262</v>
      </c>
    </row>
    <row r="956" spans="1:23" x14ac:dyDescent="0.45">
      <c r="A956" t="str">
        <f>Schedule!A956</f>
        <v>2024-06-07</v>
      </c>
      <c r="B956" t="str">
        <f>Schedule!B956</f>
        <v>MIA</v>
      </c>
      <c r="C956" t="str">
        <f>Schedule!C956</f>
        <v>CLE</v>
      </c>
      <c r="D956">
        <f>Schedule!D956</f>
        <v>1488.4482383178499</v>
      </c>
      <c r="E956">
        <f>Schedule!E956</f>
        <v>1503.8938502056101</v>
      </c>
      <c r="F956" cm="1">
        <f t="array" ref="F956">_xlfn.XLOOKUP(B956, $T$1:$T955, $V$1:$V955, D956, 0, -1)</f>
        <v>1453.0099819148713</v>
      </c>
      <c r="G956" cm="1">
        <f t="array" ref="G956">_xlfn.XLOOKUP(C956, $U$1:$U955, $W$1:$W955, E956, 0, -1)</f>
        <v>1521.3210808926906</v>
      </c>
      <c r="H956">
        <f>Schedule!F956</f>
        <v>4.5751633986928102E-2</v>
      </c>
      <c r="I956" t="str">
        <f>IF(ISBLANK(Games!D956), "", Games!D956)</f>
        <v/>
      </c>
      <c r="J956" t="str">
        <f>IF(ISBLANK(Games!E956), "", Games!E956)</f>
        <v/>
      </c>
      <c r="K956" t="str">
        <f>IF(ISBLANK(Games!D956), "",VLOOKUP(I956, 'Pitchers Pre-Season'!$B$2:$X$790, 23, FALSE))</f>
        <v/>
      </c>
      <c r="L956" t="str">
        <f>IF(ISBLANK(Games!E956), "",VLOOKUP(J956, 'Pitchers Pre-Season'!$B$2:$X$790, 23, FALSE))</f>
        <v/>
      </c>
      <c r="M956">
        <f>IF(ISBLANK(Games!D956), Calc!F956, F956+K956)</f>
        <v>1453.0099819148713</v>
      </c>
      <c r="N956">
        <f>IF(ISBLANK(Games!E956), Calc!G956, G956+L956)</f>
        <v>1521.3210808926906</v>
      </c>
      <c r="O956" s="1">
        <f t="shared" si="98"/>
        <v>0.42581573228221425</v>
      </c>
      <c r="P956" s="1">
        <f t="shared" si="99"/>
        <v>0.57418426771778575</v>
      </c>
      <c r="Q956" s="3" t="str">
        <f>Games!N956</f>
        <v/>
      </c>
      <c r="R956" s="1" t="str">
        <f t="shared" si="100"/>
        <v/>
      </c>
      <c r="S956" s="1" t="str">
        <f>IF(ISBLANK(Games!L956), "",IF(Q956=B956, C956, B956))</f>
        <v/>
      </c>
      <c r="T956" s="1" t="str">
        <f t="shared" si="101"/>
        <v>MIA</v>
      </c>
      <c r="U956" s="1" t="str">
        <f t="shared" si="102"/>
        <v>CLE</v>
      </c>
      <c r="V956" s="1">
        <f t="shared" si="103"/>
        <v>1453.0099819148713</v>
      </c>
      <c r="W956" s="1">
        <f t="shared" si="104"/>
        <v>1521.3210808926906</v>
      </c>
    </row>
    <row r="957" spans="1:23" x14ac:dyDescent="0.45">
      <c r="A957" t="str">
        <f>Schedule!A957</f>
        <v>2024-06-07</v>
      </c>
      <c r="B957" t="str">
        <f>Schedule!B957</f>
        <v>TEX</v>
      </c>
      <c r="C957" t="str">
        <f>Schedule!C957</f>
        <v>SFG</v>
      </c>
      <c r="D957">
        <f>Schedule!D957</f>
        <v>1527.6277566730801</v>
      </c>
      <c r="E957">
        <f>Schedule!E957</f>
        <v>1501.1235706124401</v>
      </c>
      <c r="F957" cm="1">
        <f t="array" ref="F957">_xlfn.XLOOKUP(B957, $T$1:$T956, $V$1:$V956, D957, 0, -1)</f>
        <v>1535.7428778604465</v>
      </c>
      <c r="G957" cm="1">
        <f t="array" ref="G957">_xlfn.XLOOKUP(C957, $U$1:$U956, $W$1:$W956, E957, 0, -1)</f>
        <v>1491.6063482058917</v>
      </c>
      <c r="H957">
        <f>Schedule!F957</f>
        <v>6.3291139240506306E-2</v>
      </c>
      <c r="I957" t="str">
        <f>IF(ISBLANK(Games!D957), "", Games!D957)</f>
        <v/>
      </c>
      <c r="J957" t="str">
        <f>IF(ISBLANK(Games!E957), "", Games!E957)</f>
        <v/>
      </c>
      <c r="K957" t="str">
        <f>IF(ISBLANK(Games!D957), "",VLOOKUP(I957, 'Pitchers Pre-Season'!$B$2:$X$790, 23, FALSE))</f>
        <v/>
      </c>
      <c r="L957" t="str">
        <f>IF(ISBLANK(Games!E957), "",VLOOKUP(J957, 'Pitchers Pre-Season'!$B$2:$X$790, 23, FALSE))</f>
        <v/>
      </c>
      <c r="M957">
        <f>IF(ISBLANK(Games!D957), Calc!F957, F957+K957)</f>
        <v>1535.7428778604465</v>
      </c>
      <c r="N957">
        <f>IF(ISBLANK(Games!E957), Calc!G957, G957+L957)</f>
        <v>1491.6063482058917</v>
      </c>
      <c r="O957" s="1">
        <f t="shared" si="98"/>
        <v>0.59482365227408207</v>
      </c>
      <c r="P957" s="1">
        <f t="shared" si="99"/>
        <v>0.40517634772591787</v>
      </c>
      <c r="Q957" s="3" t="str">
        <f>Games!N957</f>
        <v/>
      </c>
      <c r="R957" s="1" t="str">
        <f t="shared" si="100"/>
        <v/>
      </c>
      <c r="S957" s="1" t="str">
        <f>IF(ISBLANK(Games!L957), "",IF(Q957=B957, C957, B957))</f>
        <v/>
      </c>
      <c r="T957" s="1" t="str">
        <f t="shared" si="101"/>
        <v>TEX</v>
      </c>
      <c r="U957" s="1" t="str">
        <f t="shared" si="102"/>
        <v>SFG</v>
      </c>
      <c r="V957" s="1">
        <f t="shared" si="103"/>
        <v>1535.7428778604465</v>
      </c>
      <c r="W957" s="1">
        <f t="shared" si="104"/>
        <v>1491.6063482058917</v>
      </c>
    </row>
    <row r="958" spans="1:23" x14ac:dyDescent="0.45">
      <c r="A958" t="str">
        <f>Schedule!A958</f>
        <v>2024-06-07</v>
      </c>
      <c r="B958" t="str">
        <f>Schedule!B958</f>
        <v>KCR</v>
      </c>
      <c r="C958" t="str">
        <f>Schedule!C958</f>
        <v>SEA</v>
      </c>
      <c r="D958">
        <f>Schedule!D958</f>
        <v>1455.5883504191299</v>
      </c>
      <c r="E958">
        <f>Schedule!E958</f>
        <v>1526.2027098211199</v>
      </c>
      <c r="F958" cm="1">
        <f t="array" ref="F958">_xlfn.XLOOKUP(B958, $T$1:$T957, $V$1:$V957, D958, 0, -1)</f>
        <v>1459.3647323881944</v>
      </c>
      <c r="G958" cm="1">
        <f t="array" ref="G958">_xlfn.XLOOKUP(C958, $U$1:$U957, $W$1:$W957, E958, 0, -1)</f>
        <v>1521.2700100017432</v>
      </c>
      <c r="H958">
        <f>Schedule!F958</f>
        <v>0.19008264462809901</v>
      </c>
      <c r="I958" t="str">
        <f>IF(ISBLANK(Games!D958), "", Games!D958)</f>
        <v/>
      </c>
      <c r="J958" t="str">
        <f>IF(ISBLANK(Games!E958), "", Games!E958)</f>
        <v/>
      </c>
      <c r="K958" t="str">
        <f>IF(ISBLANK(Games!D958), "",VLOOKUP(I958, 'Pitchers Pre-Season'!$B$2:$X$790, 23, FALSE))</f>
        <v/>
      </c>
      <c r="L958" t="str">
        <f>IF(ISBLANK(Games!E958), "",VLOOKUP(J958, 'Pitchers Pre-Season'!$B$2:$X$790, 23, FALSE))</f>
        <v/>
      </c>
      <c r="M958">
        <f>IF(ISBLANK(Games!D958), Calc!F958, F958+K958)</f>
        <v>1459.3647323881944</v>
      </c>
      <c r="N958">
        <f>IF(ISBLANK(Games!E958), Calc!G958, G958+L958)</f>
        <v>1521.2700100017432</v>
      </c>
      <c r="O958" s="1">
        <f t="shared" si="98"/>
        <v>0.50688342286511268</v>
      </c>
      <c r="P958" s="1">
        <f t="shared" si="99"/>
        <v>0.49311657713488743</v>
      </c>
      <c r="Q958" s="3" t="str">
        <f>Games!N958</f>
        <v/>
      </c>
      <c r="R958" s="1" t="str">
        <f t="shared" si="100"/>
        <v/>
      </c>
      <c r="S958" s="1" t="str">
        <f>IF(ISBLANK(Games!L958), "",IF(Q958=B958, C958, B958))</f>
        <v/>
      </c>
      <c r="T958" s="1" t="str">
        <f t="shared" si="101"/>
        <v>KCR</v>
      </c>
      <c r="U958" s="1" t="str">
        <f t="shared" si="102"/>
        <v>SEA</v>
      </c>
      <c r="V958" s="1">
        <f t="shared" si="103"/>
        <v>1459.3647323881944</v>
      </c>
      <c r="W958" s="1">
        <f t="shared" si="104"/>
        <v>1521.2700100017432</v>
      </c>
    </row>
    <row r="959" spans="1:23" x14ac:dyDescent="0.45">
      <c r="A959" t="str">
        <f>Schedule!A959</f>
        <v>2024-06-07</v>
      </c>
      <c r="B959" t="str">
        <f>Schedule!B959</f>
        <v>CHW</v>
      </c>
      <c r="C959" t="str">
        <f>Schedule!C959</f>
        <v>BOS</v>
      </c>
      <c r="D959">
        <f>Schedule!D959</f>
        <v>1433.33420073452</v>
      </c>
      <c r="E959">
        <f>Schedule!E959</f>
        <v>1500.26839934439</v>
      </c>
      <c r="F959" cm="1">
        <f t="array" ref="F959">_xlfn.XLOOKUP(B959, $T$1:$T958, $V$1:$V958, D959, 0, -1)</f>
        <v>1426.513159308995</v>
      </c>
      <c r="G959" cm="1">
        <f t="array" ref="G959">_xlfn.XLOOKUP(C959, $U$1:$U958, $W$1:$W958, E959, 0, -1)</f>
        <v>1518.233689676287</v>
      </c>
      <c r="H959">
        <f>Schedule!F959</f>
        <v>-4.2253521126760597E-2</v>
      </c>
      <c r="I959" t="str">
        <f>IF(ISBLANK(Games!D959), "", Games!D959)</f>
        <v/>
      </c>
      <c r="J959" t="str">
        <f>IF(ISBLANK(Games!E959), "", Games!E959)</f>
        <v/>
      </c>
      <c r="K959" t="str">
        <f>IF(ISBLANK(Games!D959), "",VLOOKUP(I959, 'Pitchers Pre-Season'!$B$2:$X$790, 23, FALSE))</f>
        <v/>
      </c>
      <c r="L959" t="str">
        <f>IF(ISBLANK(Games!E959), "",VLOOKUP(J959, 'Pitchers Pre-Season'!$B$2:$X$790, 23, FALSE))</f>
        <v/>
      </c>
      <c r="M959">
        <f>IF(ISBLANK(Games!D959), Calc!F959, F959+K959)</f>
        <v>1426.513159308995</v>
      </c>
      <c r="N959">
        <f>IF(ISBLANK(Games!E959), Calc!G959, G959+L959)</f>
        <v>1518.233689676287</v>
      </c>
      <c r="O959" s="1">
        <f t="shared" si="98"/>
        <v>0.34986002656684595</v>
      </c>
      <c r="P959" s="1">
        <f t="shared" si="99"/>
        <v>0.65013997343315411</v>
      </c>
      <c r="Q959" s="3" t="str">
        <f>Games!N959</f>
        <v/>
      </c>
      <c r="R959" s="1" t="str">
        <f t="shared" si="100"/>
        <v/>
      </c>
      <c r="S959" s="1" t="str">
        <f>IF(ISBLANK(Games!L959), "",IF(Q959=B959, C959, B959))</f>
        <v/>
      </c>
      <c r="T959" s="1" t="str">
        <f t="shared" si="101"/>
        <v>CHW</v>
      </c>
      <c r="U959" s="1" t="str">
        <f t="shared" si="102"/>
        <v>BOS</v>
      </c>
      <c r="V959" s="1">
        <f t="shared" si="103"/>
        <v>1426.513159308995</v>
      </c>
      <c r="W959" s="1">
        <f t="shared" si="104"/>
        <v>1518.233689676287</v>
      </c>
    </row>
    <row r="960" spans="1:23" x14ac:dyDescent="0.45">
      <c r="A960" t="str">
        <f>Schedule!A960</f>
        <v>2024-06-07</v>
      </c>
      <c r="B960" t="str">
        <f>Schedule!B960</f>
        <v>STL</v>
      </c>
      <c r="C960" t="str">
        <f>Schedule!C960</f>
        <v>COL</v>
      </c>
      <c r="D960">
        <f>Schedule!D960</f>
        <v>1506.4629567151301</v>
      </c>
      <c r="E960">
        <f>Schedule!E960</f>
        <v>1418.47649220432</v>
      </c>
      <c r="F960" cm="1">
        <f t="array" ref="F960">_xlfn.XLOOKUP(B960, $T$1:$T959, $V$1:$V959, D960, 0, -1)</f>
        <v>1510.540426333587</v>
      </c>
      <c r="G960" cm="1">
        <f t="array" ref="G960">_xlfn.XLOOKUP(C960, $U$1:$U959, $W$1:$W959, E960, 0, -1)</f>
        <v>1405.4006829938121</v>
      </c>
      <c r="H960">
        <f>Schedule!F960</f>
        <v>7.3170731707316999E-2</v>
      </c>
      <c r="I960" t="str">
        <f>IF(ISBLANK(Games!D960), "", Games!D960)</f>
        <v/>
      </c>
      <c r="J960" t="str">
        <f>IF(ISBLANK(Games!E960), "", Games!E960)</f>
        <v/>
      </c>
      <c r="K960" t="str">
        <f>IF(ISBLANK(Games!D960), "",VLOOKUP(I960, 'Pitchers Pre-Season'!$B$2:$X$790, 23, FALSE))</f>
        <v/>
      </c>
      <c r="L960" t="str">
        <f>IF(ISBLANK(Games!E960), "",VLOOKUP(J960, 'Pitchers Pre-Season'!$B$2:$X$790, 23, FALSE))</f>
        <v/>
      </c>
      <c r="M960">
        <f>IF(ISBLANK(Games!D960), Calc!F960, F960+K960)</f>
        <v>1510.540426333587</v>
      </c>
      <c r="N960">
        <f>IF(ISBLANK(Games!E960), Calc!G960, G960+L960)</f>
        <v>1405.4006829938121</v>
      </c>
      <c r="O960" s="1">
        <f t="shared" si="98"/>
        <v>0.68343798867900074</v>
      </c>
      <c r="P960" s="1">
        <f t="shared" si="99"/>
        <v>0.3165620113209992</v>
      </c>
      <c r="Q960" s="3" t="str">
        <f>Games!N960</f>
        <v/>
      </c>
      <c r="R960" s="1" t="str">
        <f t="shared" si="100"/>
        <v/>
      </c>
      <c r="S960" s="1" t="str">
        <f>IF(ISBLANK(Games!L960), "",IF(Q960=B960, C960, B960))</f>
        <v/>
      </c>
      <c r="T960" s="1" t="str">
        <f t="shared" si="101"/>
        <v>STL</v>
      </c>
      <c r="U960" s="1" t="str">
        <f t="shared" si="102"/>
        <v>COL</v>
      </c>
      <c r="V960" s="1">
        <f t="shared" si="103"/>
        <v>1510.540426333587</v>
      </c>
      <c r="W960" s="1">
        <f t="shared" si="104"/>
        <v>1405.4006829938121</v>
      </c>
    </row>
    <row r="961" spans="1:23" x14ac:dyDescent="0.45">
      <c r="A961" t="str">
        <f>Schedule!A961</f>
        <v>2024-06-07</v>
      </c>
      <c r="B961" t="str">
        <f>Schedule!B961</f>
        <v>LAA</v>
      </c>
      <c r="C961" t="str">
        <f>Schedule!C961</f>
        <v>HOU</v>
      </c>
      <c r="D961">
        <f>Schedule!D961</f>
        <v>1474.3085107648601</v>
      </c>
      <c r="E961">
        <f>Schedule!E961</f>
        <v>1559.22207084247</v>
      </c>
      <c r="F961" cm="1">
        <f t="array" ref="F961">_xlfn.XLOOKUP(B961, $T$1:$T960, $V$1:$V960, D961, 0, -1)</f>
        <v>1469.5882041455925</v>
      </c>
      <c r="G961" cm="1">
        <f t="array" ref="G961">_xlfn.XLOOKUP(C961, $U$1:$U960, $W$1:$W960, E961, 0, -1)</f>
        <v>1554.1885466658973</v>
      </c>
      <c r="H961">
        <f>Schedule!F961</f>
        <v>6.8493150684931406E-2</v>
      </c>
      <c r="I961" t="str">
        <f>IF(ISBLANK(Games!D961), "", Games!D961)</f>
        <v/>
      </c>
      <c r="J961" t="str">
        <f>IF(ISBLANK(Games!E961), "", Games!E961)</f>
        <v/>
      </c>
      <c r="K961" t="str">
        <f>IF(ISBLANK(Games!D961), "",VLOOKUP(I961, 'Pitchers Pre-Season'!$B$2:$X$790, 23, FALSE))</f>
        <v/>
      </c>
      <c r="L961" t="str">
        <f>IF(ISBLANK(Games!E961), "",VLOOKUP(J961, 'Pitchers Pre-Season'!$B$2:$X$790, 23, FALSE))</f>
        <v/>
      </c>
      <c r="M961">
        <f>IF(ISBLANK(Games!D961), Calc!F961, F961+K961)</f>
        <v>1469.5882041455925</v>
      </c>
      <c r="N961">
        <f>IF(ISBLANK(Games!E961), Calc!G961, G961+L961)</f>
        <v>1554.1885466658973</v>
      </c>
      <c r="O961" s="1">
        <f t="shared" si="98"/>
        <v>0.41484742255913432</v>
      </c>
      <c r="P961" s="1">
        <f t="shared" si="99"/>
        <v>0.5851525774408658</v>
      </c>
      <c r="Q961" s="3" t="str">
        <f>Games!N961</f>
        <v/>
      </c>
      <c r="R961" s="1" t="str">
        <f t="shared" si="100"/>
        <v/>
      </c>
      <c r="S961" s="1" t="str">
        <f>IF(ISBLANK(Games!L961), "",IF(Q961=B961, C961, B961))</f>
        <v/>
      </c>
      <c r="T961" s="1" t="str">
        <f t="shared" si="101"/>
        <v>LAA</v>
      </c>
      <c r="U961" s="1" t="str">
        <f t="shared" si="102"/>
        <v>HOU</v>
      </c>
      <c r="V961" s="1">
        <f t="shared" si="103"/>
        <v>1469.5882041455925</v>
      </c>
      <c r="W961" s="1">
        <f t="shared" si="104"/>
        <v>1554.1885466658973</v>
      </c>
    </row>
    <row r="962" spans="1:23" x14ac:dyDescent="0.45">
      <c r="A962" t="str">
        <f>Schedule!A962</f>
        <v>2024-06-07</v>
      </c>
      <c r="B962" t="str">
        <f>Schedule!B962</f>
        <v>SDP</v>
      </c>
      <c r="C962" t="str">
        <f>Schedule!C962</f>
        <v>ARI</v>
      </c>
      <c r="D962">
        <f>Schedule!D962</f>
        <v>1513.7838452168801</v>
      </c>
      <c r="E962">
        <f>Schedule!E962</f>
        <v>1517.8440011816001</v>
      </c>
      <c r="F962" cm="1">
        <f t="array" ref="F962">_xlfn.XLOOKUP(B962, $T$1:$T961, $V$1:$V961, D962, 0, -1)</f>
        <v>1502.9671207118124</v>
      </c>
      <c r="G962" cm="1">
        <f t="array" ref="G962">_xlfn.XLOOKUP(C962, $U$1:$U961, $W$1:$W961, E962, 0, -1)</f>
        <v>1515.1384034374826</v>
      </c>
      <c r="H962">
        <f>Schedule!F962</f>
        <v>2.9239766081871298E-2</v>
      </c>
      <c r="I962" t="str">
        <f>IF(ISBLANK(Games!D962), "", Games!D962)</f>
        <v/>
      </c>
      <c r="J962" t="str">
        <f>IF(ISBLANK(Games!E962), "", Games!E962)</f>
        <v/>
      </c>
      <c r="K962" t="str">
        <f>IF(ISBLANK(Games!D962), "",VLOOKUP(I962, 'Pitchers Pre-Season'!$B$2:$X$790, 23, FALSE))</f>
        <v/>
      </c>
      <c r="L962" t="str">
        <f>IF(ISBLANK(Games!E962), "",VLOOKUP(J962, 'Pitchers Pre-Season'!$B$2:$X$790, 23, FALSE))</f>
        <v/>
      </c>
      <c r="M962">
        <f>IF(ISBLANK(Games!D962), Calc!F962, F962+K962)</f>
        <v>1502.9671207118124</v>
      </c>
      <c r="N962">
        <f>IF(ISBLANK(Games!E962), Calc!G962, G962+L962)</f>
        <v>1515.1384034374826</v>
      </c>
      <c r="O962" s="1">
        <f t="shared" si="98"/>
        <v>0.49711116097981023</v>
      </c>
      <c r="P962" s="1">
        <f t="shared" si="99"/>
        <v>0.50288883902018988</v>
      </c>
      <c r="Q962" s="3" t="str">
        <f>Games!N962</f>
        <v/>
      </c>
      <c r="R962" s="1" t="str">
        <f t="shared" si="100"/>
        <v/>
      </c>
      <c r="S962" s="1" t="str">
        <f>IF(ISBLANK(Games!L962), "",IF(Q962=B962, C962, B962))</f>
        <v/>
      </c>
      <c r="T962" s="1" t="str">
        <f t="shared" si="101"/>
        <v>SDP</v>
      </c>
      <c r="U962" s="1" t="str">
        <f t="shared" si="102"/>
        <v>ARI</v>
      </c>
      <c r="V962" s="1">
        <f t="shared" si="103"/>
        <v>1502.9671207118124</v>
      </c>
      <c r="W962" s="1">
        <f t="shared" si="104"/>
        <v>1515.1384034374826</v>
      </c>
    </row>
    <row r="963" spans="1:23" x14ac:dyDescent="0.45">
      <c r="A963" t="str">
        <f>Schedule!A963</f>
        <v>2024-06-07</v>
      </c>
      <c r="B963" t="str">
        <f>Schedule!B963</f>
        <v>OAK</v>
      </c>
      <c r="C963" t="str">
        <f>Schedule!C963</f>
        <v>TOR</v>
      </c>
      <c r="D963">
        <f>Schedule!D963</f>
        <v>1427.1354796158</v>
      </c>
      <c r="E963">
        <f>Schedule!E963</f>
        <v>1536.86484917293</v>
      </c>
      <c r="F963" cm="1">
        <f t="array" ref="F963">_xlfn.XLOOKUP(B963, $T$1:$T962, $V$1:$V962, D963, 0, -1)</f>
        <v>1410.609331202211</v>
      </c>
      <c r="G963" cm="1">
        <f t="array" ref="G963">_xlfn.XLOOKUP(C963, $U$1:$U962, $W$1:$W962, E963, 0, -1)</f>
        <v>1549.5770225833428</v>
      </c>
      <c r="H963">
        <f>Schedule!F963</f>
        <v>6.2111801242235101E-3</v>
      </c>
      <c r="I963" t="str">
        <f>IF(ISBLANK(Games!D963), "", Games!D963)</f>
        <v/>
      </c>
      <c r="J963" t="str">
        <f>IF(ISBLANK(Games!E963), "", Games!E963)</f>
        <v/>
      </c>
      <c r="K963" t="str">
        <f>IF(ISBLANK(Games!D963), "",VLOOKUP(I963, 'Pitchers Pre-Season'!$B$2:$X$790, 23, FALSE))</f>
        <v/>
      </c>
      <c r="L963" t="str">
        <f>IF(ISBLANK(Games!E963), "",VLOOKUP(J963, 'Pitchers Pre-Season'!$B$2:$X$790, 23, FALSE))</f>
        <v/>
      </c>
      <c r="M963">
        <f>IF(ISBLANK(Games!D963), Calc!F963, F963+K963)</f>
        <v>1410.609331202211</v>
      </c>
      <c r="N963">
        <f>IF(ISBLANK(Games!E963), Calc!G963, G963+L963)</f>
        <v>1549.5770225833428</v>
      </c>
      <c r="O963" s="1">
        <f t="shared" ref="O963:O1026" si="105">(1/(1+(10^((N963-M963)/400)))+(0.5*H963))</f>
        <v>0.31313916558963023</v>
      </c>
      <c r="P963" s="1">
        <f t="shared" ref="P963:P1026" si="106">(1/(1+(10^((M963-N963)/400)))-(0.5*H963))</f>
        <v>0.68686083441036982</v>
      </c>
      <c r="Q963" s="3" t="str">
        <f>Games!N963</f>
        <v/>
      </c>
      <c r="R963" s="1" t="str">
        <f t="shared" ref="R963:R1026" si="107">Q963</f>
        <v/>
      </c>
      <c r="S963" s="1" t="str">
        <f>IF(ISBLANK(Games!L963), "",IF(Q963=B963, C963, B963))</f>
        <v/>
      </c>
      <c r="T963" s="1" t="str">
        <f t="shared" ref="T963:T1026" si="108">B963</f>
        <v>OAK</v>
      </c>
      <c r="U963" s="1" t="str">
        <f t="shared" ref="U963:U1026" si="109">C963</f>
        <v>TOR</v>
      </c>
      <c r="V963" s="1">
        <f t="shared" ref="V963:V1026" si="110">IF(R963=B963,F963+(10*(1-O963)),IF(S963=B963,F963+(10*(0-O963)),F963))</f>
        <v>1410.609331202211</v>
      </c>
      <c r="W963" s="1">
        <f t="shared" ref="W963:W1026" si="111">IF(R963=C963,G963+(10*(1-P963)),IF(S963=C963,G963+(10*(0-P963)),G963))</f>
        <v>1549.5770225833428</v>
      </c>
    </row>
    <row r="964" spans="1:23" x14ac:dyDescent="0.45">
      <c r="A964" t="str">
        <f>Schedule!A964</f>
        <v>2024-06-08</v>
      </c>
      <c r="B964" t="str">
        <f>Schedule!B964</f>
        <v>NYM</v>
      </c>
      <c r="C964" t="str">
        <f>Schedule!C964</f>
        <v>PHI</v>
      </c>
      <c r="D964">
        <f>Schedule!D964</f>
        <v>1505.1761432511801</v>
      </c>
      <c r="E964">
        <f>Schedule!E964</f>
        <v>1537.03223861109</v>
      </c>
      <c r="F964" cm="1">
        <f t="array" ref="F964">_xlfn.XLOOKUP(B964, $T$1:$T963, $V$1:$V963, D964, 0, -1)</f>
        <v>1483.2891783762693</v>
      </c>
      <c r="G964" cm="1">
        <f t="array" ref="G964">_xlfn.XLOOKUP(C964, $U$1:$U963, $W$1:$W963, E964, 0, -1)</f>
        <v>1539.4111659163295</v>
      </c>
      <c r="H964">
        <f>Schedule!F964</f>
        <v>0.102272727272727</v>
      </c>
      <c r="I964" t="str">
        <f>IF(ISBLANK(Games!D964), "", Games!D964)</f>
        <v/>
      </c>
      <c r="J964" t="str">
        <f>IF(ISBLANK(Games!E964), "", Games!E964)</f>
        <v/>
      </c>
      <c r="K964" t="str">
        <f>IF(ISBLANK(Games!D964), "",VLOOKUP(I964, 'Pitchers Pre-Season'!$B$2:$X$790, 23, FALSE))</f>
        <v/>
      </c>
      <c r="L964" t="str">
        <f>IF(ISBLANK(Games!E964), "",VLOOKUP(J964, 'Pitchers Pre-Season'!$B$2:$X$790, 23, FALSE))</f>
        <v/>
      </c>
      <c r="M964">
        <f>IF(ISBLANK(Games!D964), Calc!F964, F964+K964)</f>
        <v>1483.2891783762693</v>
      </c>
      <c r="N964">
        <f>IF(ISBLANK(Games!E964), Calc!G964, G964+L964)</f>
        <v>1539.4111659163295</v>
      </c>
      <c r="O964" s="1">
        <f t="shared" si="105"/>
        <v>0.47106554163293585</v>
      </c>
      <c r="P964" s="1">
        <f t="shared" si="106"/>
        <v>0.5289344583670641</v>
      </c>
      <c r="Q964" s="3" t="str">
        <f>Games!N964</f>
        <v/>
      </c>
      <c r="R964" s="1" t="str">
        <f t="shared" si="107"/>
        <v/>
      </c>
      <c r="S964" s="1" t="str">
        <f>IF(ISBLANK(Games!L964), "",IF(Q964=B964, C964, B964))</f>
        <v/>
      </c>
      <c r="T964" s="1" t="str">
        <f t="shared" si="108"/>
        <v>NYM</v>
      </c>
      <c r="U964" s="1" t="str">
        <f t="shared" si="109"/>
        <v>PHI</v>
      </c>
      <c r="V964" s="1">
        <f t="shared" si="110"/>
        <v>1483.2891783762693</v>
      </c>
      <c r="W964" s="1">
        <f t="shared" si="111"/>
        <v>1539.4111659163295</v>
      </c>
    </row>
    <row r="965" spans="1:23" x14ac:dyDescent="0.45">
      <c r="A965" t="str">
        <f>Schedule!A965</f>
        <v>2024-06-08</v>
      </c>
      <c r="B965" t="str">
        <f>Schedule!B965</f>
        <v>TEX</v>
      </c>
      <c r="C965" t="str">
        <f>Schedule!C965</f>
        <v>SFG</v>
      </c>
      <c r="D965">
        <f>Schedule!D965</f>
        <v>1527.6277566730801</v>
      </c>
      <c r="E965">
        <f>Schedule!E965</f>
        <v>1501.1235706124401</v>
      </c>
      <c r="F965" cm="1">
        <f t="array" ref="F965">_xlfn.XLOOKUP(B965, $T$1:$T964, $V$1:$V964, D965, 0, -1)</f>
        <v>1535.7428778604465</v>
      </c>
      <c r="G965" cm="1">
        <f t="array" ref="G965">_xlfn.XLOOKUP(C965, $U$1:$U964, $W$1:$W964, E965, 0, -1)</f>
        <v>1491.6063482058917</v>
      </c>
      <c r="H965">
        <f>Schedule!F965</f>
        <v>6.3291139240506306E-2</v>
      </c>
      <c r="I965" t="str">
        <f>IF(ISBLANK(Games!D965), "", Games!D965)</f>
        <v/>
      </c>
      <c r="J965" t="str">
        <f>IF(ISBLANK(Games!E965), "", Games!E965)</f>
        <v/>
      </c>
      <c r="K965" t="str">
        <f>IF(ISBLANK(Games!D965), "",VLOOKUP(I965, 'Pitchers Pre-Season'!$B$2:$X$790, 23, FALSE))</f>
        <v/>
      </c>
      <c r="L965" t="str">
        <f>IF(ISBLANK(Games!E965), "",VLOOKUP(J965, 'Pitchers Pre-Season'!$B$2:$X$790, 23, FALSE))</f>
        <v/>
      </c>
      <c r="M965">
        <f>IF(ISBLANK(Games!D965), Calc!F965, F965+K965)</f>
        <v>1535.7428778604465</v>
      </c>
      <c r="N965">
        <f>IF(ISBLANK(Games!E965), Calc!G965, G965+L965)</f>
        <v>1491.6063482058917</v>
      </c>
      <c r="O965" s="1">
        <f t="shared" si="105"/>
        <v>0.59482365227408207</v>
      </c>
      <c r="P965" s="1">
        <f t="shared" si="106"/>
        <v>0.40517634772591787</v>
      </c>
      <c r="Q965" s="3" t="str">
        <f>Games!N965</f>
        <v/>
      </c>
      <c r="R965" s="1" t="str">
        <f t="shared" si="107"/>
        <v/>
      </c>
      <c r="S965" s="1" t="str">
        <f>IF(ISBLANK(Games!L965), "",IF(Q965=B965, C965, B965))</f>
        <v/>
      </c>
      <c r="T965" s="1" t="str">
        <f t="shared" si="108"/>
        <v>TEX</v>
      </c>
      <c r="U965" s="1" t="str">
        <f t="shared" si="109"/>
        <v>SFG</v>
      </c>
      <c r="V965" s="1">
        <f t="shared" si="110"/>
        <v>1535.7428778604465</v>
      </c>
      <c r="W965" s="1">
        <f t="shared" si="111"/>
        <v>1491.6063482058917</v>
      </c>
    </row>
    <row r="966" spans="1:23" x14ac:dyDescent="0.45">
      <c r="A966" t="str">
        <f>Schedule!A966</f>
        <v>2024-06-08</v>
      </c>
      <c r="B966" t="str">
        <f>Schedule!B966</f>
        <v>PIT</v>
      </c>
      <c r="C966" t="str">
        <f>Schedule!C966</f>
        <v>MIN</v>
      </c>
      <c r="D966">
        <f>Schedule!D966</f>
        <v>1468.3919248330999</v>
      </c>
      <c r="E966">
        <f>Schedule!E966</f>
        <v>1535.44519643647</v>
      </c>
      <c r="F966" cm="1">
        <f t="array" ref="F966">_xlfn.XLOOKUP(B966, $T$1:$T965, $V$1:$V965, D966, 0, -1)</f>
        <v>1464.4120897083565</v>
      </c>
      <c r="G966" cm="1">
        <f t="array" ref="G966">_xlfn.XLOOKUP(C966, $U$1:$U965, $W$1:$W965, E966, 0, -1)</f>
        <v>1539.5424706464416</v>
      </c>
      <c r="H966">
        <f>Schedule!F966</f>
        <v>5.7971014492753603E-2</v>
      </c>
      <c r="I966" t="str">
        <f>IF(ISBLANK(Games!D966), "", Games!D966)</f>
        <v/>
      </c>
      <c r="J966" t="str">
        <f>IF(ISBLANK(Games!E966), "", Games!E966)</f>
        <v/>
      </c>
      <c r="K966" t="str">
        <f>IF(ISBLANK(Games!D966), "",VLOOKUP(I966, 'Pitchers Pre-Season'!$B$2:$X$790, 23, FALSE))</f>
        <v/>
      </c>
      <c r="L966" t="str">
        <f>IF(ISBLANK(Games!E966), "",VLOOKUP(J966, 'Pitchers Pre-Season'!$B$2:$X$790, 23, FALSE))</f>
        <v/>
      </c>
      <c r="M966">
        <f>IF(ISBLANK(Games!D966), Calc!F966, F966+K966)</f>
        <v>1464.4120897083565</v>
      </c>
      <c r="N966">
        <f>IF(ISBLANK(Games!E966), Calc!G966, G966+L966)</f>
        <v>1539.5424706464416</v>
      </c>
      <c r="O966" s="1">
        <f t="shared" si="105"/>
        <v>0.42251854335463157</v>
      </c>
      <c r="P966" s="1">
        <f t="shared" si="106"/>
        <v>0.57748145664536843</v>
      </c>
      <c r="Q966" s="3" t="str">
        <f>Games!N966</f>
        <v/>
      </c>
      <c r="R966" s="1" t="str">
        <f t="shared" si="107"/>
        <v/>
      </c>
      <c r="S966" s="1" t="str">
        <f>IF(ISBLANK(Games!L966), "",IF(Q966=B966, C966, B966))</f>
        <v/>
      </c>
      <c r="T966" s="1" t="str">
        <f t="shared" si="108"/>
        <v>PIT</v>
      </c>
      <c r="U966" s="1" t="str">
        <f t="shared" si="109"/>
        <v>MIN</v>
      </c>
      <c r="V966" s="1">
        <f t="shared" si="110"/>
        <v>1464.4120897083565</v>
      </c>
      <c r="W966" s="1">
        <f t="shared" si="111"/>
        <v>1539.5424706464416</v>
      </c>
    </row>
    <row r="967" spans="1:23" x14ac:dyDescent="0.45">
      <c r="A967" t="str">
        <f>Schedule!A967</f>
        <v>2024-06-08</v>
      </c>
      <c r="B967" t="str">
        <f>Schedule!B967</f>
        <v>WAS</v>
      </c>
      <c r="C967" t="str">
        <f>Schedule!C967</f>
        <v>ATL</v>
      </c>
      <c r="D967">
        <f>Schedule!D967</f>
        <v>1422.7330514932301</v>
      </c>
      <c r="E967">
        <f>Schedule!E967</f>
        <v>1590.545270505</v>
      </c>
      <c r="F967" cm="1">
        <f t="array" ref="F967">_xlfn.XLOOKUP(B967, $T$1:$T966, $V$1:$V966, D967, 0, -1)</f>
        <v>1419.5380932200808</v>
      </c>
      <c r="G967" cm="1">
        <f t="array" ref="G967">_xlfn.XLOOKUP(C967, $U$1:$U966, $W$1:$W966, E967, 0, -1)</f>
        <v>1588.8399964445969</v>
      </c>
      <c r="H967">
        <f>Schedule!F967</f>
        <v>-4.76190476190477E-2</v>
      </c>
      <c r="I967" t="str">
        <f>IF(ISBLANK(Games!D967), "", Games!D967)</f>
        <v/>
      </c>
      <c r="J967" t="str">
        <f>IF(ISBLANK(Games!E967), "", Games!E967)</f>
        <v/>
      </c>
      <c r="K967" t="str">
        <f>IF(ISBLANK(Games!D967), "",VLOOKUP(I967, 'Pitchers Pre-Season'!$B$2:$X$790, 23, FALSE))</f>
        <v/>
      </c>
      <c r="L967" t="str">
        <f>IF(ISBLANK(Games!E967), "",VLOOKUP(J967, 'Pitchers Pre-Season'!$B$2:$X$790, 23, FALSE))</f>
        <v/>
      </c>
      <c r="M967">
        <f>IF(ISBLANK(Games!D967), Calc!F967, F967+K967)</f>
        <v>1419.5380932200808</v>
      </c>
      <c r="N967">
        <f>IF(ISBLANK(Games!E967), Calc!G967, G967+L967)</f>
        <v>1588.8399964445969</v>
      </c>
      <c r="O967" s="1">
        <f t="shared" si="105"/>
        <v>0.2501590099229789</v>
      </c>
      <c r="P967" s="1">
        <f t="shared" si="106"/>
        <v>0.7498409900770211</v>
      </c>
      <c r="Q967" s="3" t="str">
        <f>Games!N967</f>
        <v/>
      </c>
      <c r="R967" s="1" t="str">
        <f t="shared" si="107"/>
        <v/>
      </c>
      <c r="S967" s="1" t="str">
        <f>IF(ISBLANK(Games!L967), "",IF(Q967=B967, C967, B967))</f>
        <v/>
      </c>
      <c r="T967" s="1" t="str">
        <f t="shared" si="108"/>
        <v>WAS</v>
      </c>
      <c r="U967" s="1" t="str">
        <f t="shared" si="109"/>
        <v>ATL</v>
      </c>
      <c r="V967" s="1">
        <f t="shared" si="110"/>
        <v>1419.5380932200808</v>
      </c>
      <c r="W967" s="1">
        <f t="shared" si="111"/>
        <v>1588.8399964445969</v>
      </c>
    </row>
    <row r="968" spans="1:23" x14ac:dyDescent="0.45">
      <c r="A968" t="str">
        <f>Schedule!A968</f>
        <v>2024-06-08</v>
      </c>
      <c r="B968" t="str">
        <f>Schedule!B968</f>
        <v>OAK</v>
      </c>
      <c r="C968" t="str">
        <f>Schedule!C968</f>
        <v>TOR</v>
      </c>
      <c r="D968">
        <f>Schedule!D968</f>
        <v>1427.1354796158</v>
      </c>
      <c r="E968">
        <f>Schedule!E968</f>
        <v>1536.86484917293</v>
      </c>
      <c r="F968" cm="1">
        <f t="array" ref="F968">_xlfn.XLOOKUP(B968, $T$1:$T967, $V$1:$V967, D968, 0, -1)</f>
        <v>1410.609331202211</v>
      </c>
      <c r="G968" cm="1">
        <f t="array" ref="G968">_xlfn.XLOOKUP(C968, $U$1:$U967, $W$1:$W967, E968, 0, -1)</f>
        <v>1549.5770225833428</v>
      </c>
      <c r="H968">
        <f>Schedule!F968</f>
        <v>6.2111801242235101E-3</v>
      </c>
      <c r="I968" t="str">
        <f>IF(ISBLANK(Games!D968), "", Games!D968)</f>
        <v/>
      </c>
      <c r="J968" t="str">
        <f>IF(ISBLANK(Games!E968), "", Games!E968)</f>
        <v/>
      </c>
      <c r="K968" t="str">
        <f>IF(ISBLANK(Games!D968), "",VLOOKUP(I968, 'Pitchers Pre-Season'!$B$2:$X$790, 23, FALSE))</f>
        <v/>
      </c>
      <c r="L968" t="str">
        <f>IF(ISBLANK(Games!E968), "",VLOOKUP(J968, 'Pitchers Pre-Season'!$B$2:$X$790, 23, FALSE))</f>
        <v/>
      </c>
      <c r="M968">
        <f>IF(ISBLANK(Games!D968), Calc!F968, F968+K968)</f>
        <v>1410.609331202211</v>
      </c>
      <c r="N968">
        <f>IF(ISBLANK(Games!E968), Calc!G968, G968+L968)</f>
        <v>1549.5770225833428</v>
      </c>
      <c r="O968" s="1">
        <f t="shared" si="105"/>
        <v>0.31313916558963023</v>
      </c>
      <c r="P968" s="1">
        <f t="shared" si="106"/>
        <v>0.68686083441036982</v>
      </c>
      <c r="Q968" s="3" t="str">
        <f>Games!N968</f>
        <v/>
      </c>
      <c r="R968" s="1" t="str">
        <f t="shared" si="107"/>
        <v/>
      </c>
      <c r="S968" s="1" t="str">
        <f>IF(ISBLANK(Games!L968), "",IF(Q968=B968, C968, B968))</f>
        <v/>
      </c>
      <c r="T968" s="1" t="str">
        <f t="shared" si="108"/>
        <v>OAK</v>
      </c>
      <c r="U968" s="1" t="str">
        <f t="shared" si="109"/>
        <v>TOR</v>
      </c>
      <c r="V968" s="1">
        <f t="shared" si="110"/>
        <v>1410.609331202211</v>
      </c>
      <c r="W968" s="1">
        <f t="shared" si="111"/>
        <v>1549.5770225833428</v>
      </c>
    </row>
    <row r="969" spans="1:23" x14ac:dyDescent="0.45">
      <c r="A969" t="str">
        <f>Schedule!A969</f>
        <v>2024-06-08</v>
      </c>
      <c r="B969" t="str">
        <f>Schedule!B969</f>
        <v>CIN</v>
      </c>
      <c r="C969" t="str">
        <f>Schedule!C969</f>
        <v>CHC</v>
      </c>
      <c r="D969">
        <f>Schedule!D969</f>
        <v>1496.2510574284499</v>
      </c>
      <c r="E969">
        <f>Schedule!E969</f>
        <v>1514.0316812078199</v>
      </c>
      <c r="F969" cm="1">
        <f t="array" ref="F969">_xlfn.XLOOKUP(B969, $T$1:$T968, $V$1:$V968, D969, 0, -1)</f>
        <v>1493.1662146218293</v>
      </c>
      <c r="G969" cm="1">
        <f t="array" ref="G969">_xlfn.XLOOKUP(C969, $U$1:$U968, $W$1:$W968, E969, 0, -1)</f>
        <v>1510.9500841970262</v>
      </c>
      <c r="H969">
        <f>Schedule!F969</f>
        <v>-1.38888888888888E-2</v>
      </c>
      <c r="I969" t="str">
        <f>IF(ISBLANK(Games!D969), "", Games!D969)</f>
        <v/>
      </c>
      <c r="J969" t="str">
        <f>IF(ISBLANK(Games!E969), "", Games!E969)</f>
        <v/>
      </c>
      <c r="K969" t="str">
        <f>IF(ISBLANK(Games!D969), "",VLOOKUP(I969, 'Pitchers Pre-Season'!$B$2:$X$790, 23, FALSE))</f>
        <v/>
      </c>
      <c r="L969" t="str">
        <f>IF(ISBLANK(Games!E969), "",VLOOKUP(J969, 'Pitchers Pre-Season'!$B$2:$X$790, 23, FALSE))</f>
        <v/>
      </c>
      <c r="M969">
        <f>IF(ISBLANK(Games!D969), Calc!F969, F969+K969)</f>
        <v>1493.1662146218293</v>
      </c>
      <c r="N969">
        <f>IF(ISBLANK(Games!E969), Calc!G969, G969+L969)</f>
        <v>1510.9500841970262</v>
      </c>
      <c r="O969" s="1">
        <f t="shared" si="105"/>
        <v>0.46748483793949114</v>
      </c>
      <c r="P969" s="1">
        <f t="shared" si="106"/>
        <v>0.53251516206050886</v>
      </c>
      <c r="Q969" s="3" t="str">
        <f>Games!N969</f>
        <v/>
      </c>
      <c r="R969" s="1" t="str">
        <f t="shared" si="107"/>
        <v/>
      </c>
      <c r="S969" s="1" t="str">
        <f>IF(ISBLANK(Games!L969), "",IF(Q969=B969, C969, B969))</f>
        <v/>
      </c>
      <c r="T969" s="1" t="str">
        <f t="shared" si="108"/>
        <v>CIN</v>
      </c>
      <c r="U969" s="1" t="str">
        <f t="shared" si="109"/>
        <v>CHC</v>
      </c>
      <c r="V969" s="1">
        <f t="shared" si="110"/>
        <v>1493.1662146218293</v>
      </c>
      <c r="W969" s="1">
        <f t="shared" si="111"/>
        <v>1510.9500841970262</v>
      </c>
    </row>
    <row r="970" spans="1:23" x14ac:dyDescent="0.45">
      <c r="A970" t="str">
        <f>Schedule!A970</f>
        <v>2024-06-08</v>
      </c>
      <c r="B970" t="str">
        <f>Schedule!B970</f>
        <v>KCR</v>
      </c>
      <c r="C970" t="str">
        <f>Schedule!C970</f>
        <v>SEA</v>
      </c>
      <c r="D970">
        <f>Schedule!D970</f>
        <v>1455.5883504191299</v>
      </c>
      <c r="E970">
        <f>Schedule!E970</f>
        <v>1526.2027098211199</v>
      </c>
      <c r="F970" cm="1">
        <f t="array" ref="F970">_xlfn.XLOOKUP(B970, $T$1:$T969, $V$1:$V969, D970, 0, -1)</f>
        <v>1459.3647323881944</v>
      </c>
      <c r="G970" cm="1">
        <f t="array" ref="G970">_xlfn.XLOOKUP(C970, $U$1:$U969, $W$1:$W969, E970, 0, -1)</f>
        <v>1521.2700100017432</v>
      </c>
      <c r="H970">
        <f>Schedule!F970</f>
        <v>0.19008264462809901</v>
      </c>
      <c r="I970" t="str">
        <f>IF(ISBLANK(Games!D970), "", Games!D970)</f>
        <v/>
      </c>
      <c r="J970" t="str">
        <f>IF(ISBLANK(Games!E970), "", Games!E970)</f>
        <v/>
      </c>
      <c r="K970" t="str">
        <f>IF(ISBLANK(Games!D970), "",VLOOKUP(I970, 'Pitchers Pre-Season'!$B$2:$X$790, 23, FALSE))</f>
        <v/>
      </c>
      <c r="L970" t="str">
        <f>IF(ISBLANK(Games!E970), "",VLOOKUP(J970, 'Pitchers Pre-Season'!$B$2:$X$790, 23, FALSE))</f>
        <v/>
      </c>
      <c r="M970">
        <f>IF(ISBLANK(Games!D970), Calc!F970, F970+K970)</f>
        <v>1459.3647323881944</v>
      </c>
      <c r="N970">
        <f>IF(ISBLANK(Games!E970), Calc!G970, G970+L970)</f>
        <v>1521.2700100017432</v>
      </c>
      <c r="O970" s="1">
        <f t="shared" si="105"/>
        <v>0.50688342286511268</v>
      </c>
      <c r="P970" s="1">
        <f t="shared" si="106"/>
        <v>0.49311657713488743</v>
      </c>
      <c r="Q970" s="3" t="str">
        <f>Games!N970</f>
        <v/>
      </c>
      <c r="R970" s="1" t="str">
        <f t="shared" si="107"/>
        <v/>
      </c>
      <c r="S970" s="1" t="str">
        <f>IF(ISBLANK(Games!L970), "",IF(Q970=B970, C970, B970))</f>
        <v/>
      </c>
      <c r="T970" s="1" t="str">
        <f t="shared" si="108"/>
        <v>KCR</v>
      </c>
      <c r="U970" s="1" t="str">
        <f t="shared" si="109"/>
        <v>SEA</v>
      </c>
      <c r="V970" s="1">
        <f t="shared" si="110"/>
        <v>1459.3647323881944</v>
      </c>
      <c r="W970" s="1">
        <f t="shared" si="111"/>
        <v>1521.2700100017432</v>
      </c>
    </row>
    <row r="971" spans="1:23" x14ac:dyDescent="0.45">
      <c r="A971" t="str">
        <f>Schedule!A971</f>
        <v>2024-06-08</v>
      </c>
      <c r="B971" t="str">
        <f>Schedule!B971</f>
        <v>TBR</v>
      </c>
      <c r="C971" t="str">
        <f>Schedule!C971</f>
        <v>BAL</v>
      </c>
      <c r="D971">
        <f>Schedule!D971</f>
        <v>1537.2568075547799</v>
      </c>
      <c r="E971">
        <f>Schedule!E971</f>
        <v>1535.1075395159701</v>
      </c>
      <c r="F971" cm="1">
        <f t="array" ref="F971">_xlfn.XLOOKUP(B971, $T$1:$T970, $V$1:$V970, D971, 0, -1)</f>
        <v>1528.0229512954211</v>
      </c>
      <c r="G971" cm="1">
        <f t="array" ref="G971">_xlfn.XLOOKUP(C971, $U$1:$U970, $W$1:$W970, E971, 0, -1)</f>
        <v>1539.0873746407135</v>
      </c>
      <c r="H971">
        <f>Schedule!F971</f>
        <v>0.124324324324324</v>
      </c>
      <c r="I971" t="str">
        <f>IF(ISBLANK(Games!D971), "", Games!D971)</f>
        <v/>
      </c>
      <c r="J971" t="str">
        <f>IF(ISBLANK(Games!E971), "", Games!E971)</f>
        <v/>
      </c>
      <c r="K971" t="str">
        <f>IF(ISBLANK(Games!D971), "",VLOOKUP(I971, 'Pitchers Pre-Season'!$B$2:$X$790, 23, FALSE))</f>
        <v/>
      </c>
      <c r="L971" t="str">
        <f>IF(ISBLANK(Games!E971), "",VLOOKUP(J971, 'Pitchers Pre-Season'!$B$2:$X$790, 23, FALSE))</f>
        <v/>
      </c>
      <c r="M971">
        <f>IF(ISBLANK(Games!D971), Calc!F971, F971+K971)</f>
        <v>1528.0229512954211</v>
      </c>
      <c r="N971">
        <f>IF(ISBLANK(Games!E971), Calc!G971, G971+L971)</f>
        <v>1539.0873746407135</v>
      </c>
      <c r="O971" s="1">
        <f t="shared" si="105"/>
        <v>0.54624455766764513</v>
      </c>
      <c r="P971" s="1">
        <f t="shared" si="106"/>
        <v>0.45375544233235487</v>
      </c>
      <c r="Q971" s="3" t="str">
        <f>Games!N971</f>
        <v/>
      </c>
      <c r="R971" s="1" t="str">
        <f t="shared" si="107"/>
        <v/>
      </c>
      <c r="S971" s="1" t="str">
        <f>IF(ISBLANK(Games!L971), "",IF(Q971=B971, C971, B971))</f>
        <v/>
      </c>
      <c r="T971" s="1" t="str">
        <f t="shared" si="108"/>
        <v>TBR</v>
      </c>
      <c r="U971" s="1" t="str">
        <f t="shared" si="109"/>
        <v>BAL</v>
      </c>
      <c r="V971" s="1">
        <f t="shared" si="110"/>
        <v>1528.0229512954211</v>
      </c>
      <c r="W971" s="1">
        <f t="shared" si="111"/>
        <v>1539.0873746407135</v>
      </c>
    </row>
    <row r="972" spans="1:23" x14ac:dyDescent="0.45">
      <c r="A972" t="str">
        <f>Schedule!A972</f>
        <v>2024-06-08</v>
      </c>
      <c r="B972" t="str">
        <f>Schedule!B972</f>
        <v>CHW</v>
      </c>
      <c r="C972" t="str">
        <f>Schedule!C972</f>
        <v>BOS</v>
      </c>
      <c r="D972">
        <f>Schedule!D972</f>
        <v>1433.33420073452</v>
      </c>
      <c r="E972">
        <f>Schedule!E972</f>
        <v>1500.26839934439</v>
      </c>
      <c r="F972" cm="1">
        <f t="array" ref="F972">_xlfn.XLOOKUP(B972, $T$1:$T971, $V$1:$V971, D972, 0, -1)</f>
        <v>1426.513159308995</v>
      </c>
      <c r="G972" cm="1">
        <f t="array" ref="G972">_xlfn.XLOOKUP(C972, $U$1:$U971, $W$1:$W971, E972, 0, -1)</f>
        <v>1518.233689676287</v>
      </c>
      <c r="H972">
        <f>Schedule!F972</f>
        <v>-4.2253521126760597E-2</v>
      </c>
      <c r="I972" t="str">
        <f>IF(ISBLANK(Games!D972), "", Games!D972)</f>
        <v/>
      </c>
      <c r="J972" t="str">
        <f>IF(ISBLANK(Games!E972), "", Games!E972)</f>
        <v/>
      </c>
      <c r="K972" t="str">
        <f>IF(ISBLANK(Games!D972), "",VLOOKUP(I972, 'Pitchers Pre-Season'!$B$2:$X$790, 23, FALSE))</f>
        <v/>
      </c>
      <c r="L972" t="str">
        <f>IF(ISBLANK(Games!E972), "",VLOOKUP(J972, 'Pitchers Pre-Season'!$B$2:$X$790, 23, FALSE))</f>
        <v/>
      </c>
      <c r="M972">
        <f>IF(ISBLANK(Games!D972), Calc!F972, F972+K972)</f>
        <v>1426.513159308995</v>
      </c>
      <c r="N972">
        <f>IF(ISBLANK(Games!E972), Calc!G972, G972+L972)</f>
        <v>1518.233689676287</v>
      </c>
      <c r="O972" s="1">
        <f t="shared" si="105"/>
        <v>0.34986002656684595</v>
      </c>
      <c r="P972" s="1">
        <f t="shared" si="106"/>
        <v>0.65013997343315411</v>
      </c>
      <c r="Q972" s="3" t="str">
        <f>Games!N972</f>
        <v/>
      </c>
      <c r="R972" s="1" t="str">
        <f t="shared" si="107"/>
        <v/>
      </c>
      <c r="S972" s="1" t="str">
        <f>IF(ISBLANK(Games!L972), "",IF(Q972=B972, C972, B972))</f>
        <v/>
      </c>
      <c r="T972" s="1" t="str">
        <f t="shared" si="108"/>
        <v>CHW</v>
      </c>
      <c r="U972" s="1" t="str">
        <f t="shared" si="109"/>
        <v>BOS</v>
      </c>
      <c r="V972" s="1">
        <f t="shared" si="110"/>
        <v>1426.513159308995</v>
      </c>
      <c r="W972" s="1">
        <f t="shared" si="111"/>
        <v>1518.233689676287</v>
      </c>
    </row>
    <row r="973" spans="1:23" x14ac:dyDescent="0.45">
      <c r="A973" t="str">
        <f>Schedule!A973</f>
        <v>2024-06-08</v>
      </c>
      <c r="B973" t="str">
        <f>Schedule!B973</f>
        <v>DET</v>
      </c>
      <c r="C973" t="str">
        <f>Schedule!C973</f>
        <v>MIL</v>
      </c>
      <c r="D973">
        <f>Schedule!D973</f>
        <v>1477.56939209144</v>
      </c>
      <c r="E973">
        <f>Schedule!E973</f>
        <v>1511.74507850229</v>
      </c>
      <c r="F973" cm="1">
        <f t="array" ref="F973">_xlfn.XLOOKUP(B973, $T$1:$T972, $V$1:$V972, D973, 0, -1)</f>
        <v>1481.7589766686021</v>
      </c>
      <c r="G973" cm="1">
        <f t="array" ref="G973">_xlfn.XLOOKUP(C973, $U$1:$U972, $W$1:$W972, E973, 0, -1)</f>
        <v>1527.5334034496079</v>
      </c>
      <c r="H973">
        <f>Schedule!F973</f>
        <v>7.6687116564418296E-3</v>
      </c>
      <c r="I973" t="str">
        <f>IF(ISBLANK(Games!D973), "", Games!D973)</f>
        <v/>
      </c>
      <c r="J973" t="str">
        <f>IF(ISBLANK(Games!E973), "", Games!E973)</f>
        <v/>
      </c>
      <c r="K973" t="str">
        <f>IF(ISBLANK(Games!D973), "",VLOOKUP(I973, 'Pitchers Pre-Season'!$B$2:$X$790, 23, FALSE))</f>
        <v/>
      </c>
      <c r="L973" t="str">
        <f>IF(ISBLANK(Games!E973), "",VLOOKUP(J973, 'Pitchers Pre-Season'!$B$2:$X$790, 23, FALSE))</f>
        <v/>
      </c>
      <c r="M973">
        <f>IF(ISBLANK(Games!D973), Calc!F973, F973+K973)</f>
        <v>1481.7589766686021</v>
      </c>
      <c r="N973">
        <f>IF(ISBLANK(Games!E973), Calc!G973, G973+L973)</f>
        <v>1527.5334034496079</v>
      </c>
      <c r="O973" s="1">
        <f t="shared" si="105"/>
        <v>0.43833818128353402</v>
      </c>
      <c r="P973" s="1">
        <f t="shared" si="106"/>
        <v>0.56166181871646592</v>
      </c>
      <c r="Q973" s="3" t="str">
        <f>Games!N973</f>
        <v/>
      </c>
      <c r="R973" s="1" t="str">
        <f t="shared" si="107"/>
        <v/>
      </c>
      <c r="S973" s="1" t="str">
        <f>IF(ISBLANK(Games!L973), "",IF(Q973=B973, C973, B973))</f>
        <v/>
      </c>
      <c r="T973" s="1" t="str">
        <f t="shared" si="108"/>
        <v>DET</v>
      </c>
      <c r="U973" s="1" t="str">
        <f t="shared" si="109"/>
        <v>MIL</v>
      </c>
      <c r="V973" s="1">
        <f t="shared" si="110"/>
        <v>1481.7589766686021</v>
      </c>
      <c r="W973" s="1">
        <f t="shared" si="111"/>
        <v>1527.5334034496079</v>
      </c>
    </row>
    <row r="974" spans="1:23" x14ac:dyDescent="0.45">
      <c r="A974" t="str">
        <f>Schedule!A974</f>
        <v>2024-06-08</v>
      </c>
      <c r="B974" t="str">
        <f>Schedule!B974</f>
        <v>STL</v>
      </c>
      <c r="C974" t="str">
        <f>Schedule!C974</f>
        <v>COL</v>
      </c>
      <c r="D974">
        <f>Schedule!D974</f>
        <v>1506.4629567151301</v>
      </c>
      <c r="E974">
        <f>Schedule!E974</f>
        <v>1418.47649220432</v>
      </c>
      <c r="F974" cm="1">
        <f t="array" ref="F974">_xlfn.XLOOKUP(B974, $T$1:$T973, $V$1:$V973, D974, 0, -1)</f>
        <v>1510.540426333587</v>
      </c>
      <c r="G974" cm="1">
        <f t="array" ref="G974">_xlfn.XLOOKUP(C974, $U$1:$U973, $W$1:$W973, E974, 0, -1)</f>
        <v>1405.4006829938121</v>
      </c>
      <c r="H974">
        <f>Schedule!F974</f>
        <v>7.3170731707316999E-2</v>
      </c>
      <c r="I974" t="str">
        <f>IF(ISBLANK(Games!D974), "", Games!D974)</f>
        <v/>
      </c>
      <c r="J974" t="str">
        <f>IF(ISBLANK(Games!E974), "", Games!E974)</f>
        <v/>
      </c>
      <c r="K974" t="str">
        <f>IF(ISBLANK(Games!D974), "",VLOOKUP(I974, 'Pitchers Pre-Season'!$B$2:$X$790, 23, FALSE))</f>
        <v/>
      </c>
      <c r="L974" t="str">
        <f>IF(ISBLANK(Games!E974), "",VLOOKUP(J974, 'Pitchers Pre-Season'!$B$2:$X$790, 23, FALSE))</f>
        <v/>
      </c>
      <c r="M974">
        <f>IF(ISBLANK(Games!D974), Calc!F974, F974+K974)</f>
        <v>1510.540426333587</v>
      </c>
      <c r="N974">
        <f>IF(ISBLANK(Games!E974), Calc!G974, G974+L974)</f>
        <v>1405.4006829938121</v>
      </c>
      <c r="O974" s="1">
        <f t="shared" si="105"/>
        <v>0.68343798867900074</v>
      </c>
      <c r="P974" s="1">
        <f t="shared" si="106"/>
        <v>0.3165620113209992</v>
      </c>
      <c r="Q974" s="3" t="str">
        <f>Games!N974</f>
        <v/>
      </c>
      <c r="R974" s="1" t="str">
        <f t="shared" si="107"/>
        <v/>
      </c>
      <c r="S974" s="1" t="str">
        <f>IF(ISBLANK(Games!L974), "",IF(Q974=B974, C974, B974))</f>
        <v/>
      </c>
      <c r="T974" s="1" t="str">
        <f t="shared" si="108"/>
        <v>STL</v>
      </c>
      <c r="U974" s="1" t="str">
        <f t="shared" si="109"/>
        <v>COL</v>
      </c>
      <c r="V974" s="1">
        <f t="shared" si="110"/>
        <v>1510.540426333587</v>
      </c>
      <c r="W974" s="1">
        <f t="shared" si="111"/>
        <v>1405.4006829938121</v>
      </c>
    </row>
    <row r="975" spans="1:23" x14ac:dyDescent="0.45">
      <c r="A975" t="str">
        <f>Schedule!A975</f>
        <v>2024-06-08</v>
      </c>
      <c r="B975" t="str">
        <f>Schedule!B975</f>
        <v>MIA</v>
      </c>
      <c r="C975" t="str">
        <f>Schedule!C975</f>
        <v>CLE</v>
      </c>
      <c r="D975">
        <f>Schedule!D975</f>
        <v>1488.4482383178499</v>
      </c>
      <c r="E975">
        <f>Schedule!E975</f>
        <v>1503.8938502056101</v>
      </c>
      <c r="F975" cm="1">
        <f t="array" ref="F975">_xlfn.XLOOKUP(B975, $T$1:$T974, $V$1:$V974, D975, 0, -1)</f>
        <v>1453.0099819148713</v>
      </c>
      <c r="G975" cm="1">
        <f t="array" ref="G975">_xlfn.XLOOKUP(C975, $U$1:$U974, $W$1:$W974, E975, 0, -1)</f>
        <v>1521.3210808926906</v>
      </c>
      <c r="H975">
        <f>Schedule!F975</f>
        <v>4.5751633986928102E-2</v>
      </c>
      <c r="I975" t="str">
        <f>IF(ISBLANK(Games!D975), "", Games!D975)</f>
        <v/>
      </c>
      <c r="J975" t="str">
        <f>IF(ISBLANK(Games!E975), "", Games!E975)</f>
        <v/>
      </c>
      <c r="K975" t="str">
        <f>IF(ISBLANK(Games!D975), "",VLOOKUP(I975, 'Pitchers Pre-Season'!$B$2:$X$790, 23, FALSE))</f>
        <v/>
      </c>
      <c r="L975" t="str">
        <f>IF(ISBLANK(Games!E975), "",VLOOKUP(J975, 'Pitchers Pre-Season'!$B$2:$X$790, 23, FALSE))</f>
        <v/>
      </c>
      <c r="M975">
        <f>IF(ISBLANK(Games!D975), Calc!F975, F975+K975)</f>
        <v>1453.0099819148713</v>
      </c>
      <c r="N975">
        <f>IF(ISBLANK(Games!E975), Calc!G975, G975+L975)</f>
        <v>1521.3210808926906</v>
      </c>
      <c r="O975" s="1">
        <f t="shared" si="105"/>
        <v>0.42581573228221425</v>
      </c>
      <c r="P975" s="1">
        <f t="shared" si="106"/>
        <v>0.57418426771778575</v>
      </c>
      <c r="Q975" s="3" t="str">
        <f>Games!N975</f>
        <v/>
      </c>
      <c r="R975" s="1" t="str">
        <f t="shared" si="107"/>
        <v/>
      </c>
      <c r="S975" s="1" t="str">
        <f>IF(ISBLANK(Games!L975), "",IF(Q975=B975, C975, B975))</f>
        <v/>
      </c>
      <c r="T975" s="1" t="str">
        <f t="shared" si="108"/>
        <v>MIA</v>
      </c>
      <c r="U975" s="1" t="str">
        <f t="shared" si="109"/>
        <v>CLE</v>
      </c>
      <c r="V975" s="1">
        <f t="shared" si="110"/>
        <v>1453.0099819148713</v>
      </c>
      <c r="W975" s="1">
        <f t="shared" si="111"/>
        <v>1521.3210808926906</v>
      </c>
    </row>
    <row r="976" spans="1:23" x14ac:dyDescent="0.45">
      <c r="A976" t="str">
        <f>Schedule!A976</f>
        <v>2024-06-08</v>
      </c>
      <c r="B976" t="str">
        <f>Schedule!B976</f>
        <v>NYY</v>
      </c>
      <c r="C976" t="str">
        <f>Schedule!C976</f>
        <v>LAD</v>
      </c>
      <c r="D976">
        <f>Schedule!D976</f>
        <v>1539.4562396036399</v>
      </c>
      <c r="E976">
        <f>Schedule!E976</f>
        <v>1588.6730971234199</v>
      </c>
      <c r="F976" cm="1">
        <f t="array" ref="F976">_xlfn.XLOOKUP(B976, $T$1:$T975, $V$1:$V975, D976, 0, -1)</f>
        <v>1533.7203518335739</v>
      </c>
      <c r="G976" cm="1">
        <f t="array" ref="G976">_xlfn.XLOOKUP(C976, $U$1:$U975, $W$1:$W975, E976, 0, -1)</f>
        <v>1587.2549754385982</v>
      </c>
      <c r="H976">
        <f>Schedule!F976</f>
        <v>9.3922651933701695E-2</v>
      </c>
      <c r="I976" t="str">
        <f>IF(ISBLANK(Games!D976), "", Games!D976)</f>
        <v/>
      </c>
      <c r="J976" t="str">
        <f>IF(ISBLANK(Games!E976), "", Games!E976)</f>
        <v/>
      </c>
      <c r="K976" t="str">
        <f>IF(ISBLANK(Games!D976), "",VLOOKUP(I976, 'Pitchers Pre-Season'!$B$2:$X$790, 23, FALSE))</f>
        <v/>
      </c>
      <c r="L976" t="str">
        <f>IF(ISBLANK(Games!E976), "",VLOOKUP(J976, 'Pitchers Pre-Season'!$B$2:$X$790, 23, FALSE))</f>
        <v/>
      </c>
      <c r="M976">
        <f>IF(ISBLANK(Games!D976), Calc!F976, F976+K976)</f>
        <v>1533.7203518335739</v>
      </c>
      <c r="N976">
        <f>IF(ISBLANK(Games!E976), Calc!G976, G976+L976)</f>
        <v>1587.2549754385982</v>
      </c>
      <c r="O976" s="1">
        <f t="shared" si="105"/>
        <v>0.47052279377254802</v>
      </c>
      <c r="P976" s="1">
        <f t="shared" si="106"/>
        <v>0.52947720622745187</v>
      </c>
      <c r="Q976" s="3" t="str">
        <f>Games!N976</f>
        <v/>
      </c>
      <c r="R976" s="1" t="str">
        <f t="shared" si="107"/>
        <v/>
      </c>
      <c r="S976" s="1" t="str">
        <f>IF(ISBLANK(Games!L976), "",IF(Q976=B976, C976, B976))</f>
        <v/>
      </c>
      <c r="T976" s="1" t="str">
        <f t="shared" si="108"/>
        <v>NYY</v>
      </c>
      <c r="U976" s="1" t="str">
        <f t="shared" si="109"/>
        <v>LAD</v>
      </c>
      <c r="V976" s="1">
        <f t="shared" si="110"/>
        <v>1533.7203518335739</v>
      </c>
      <c r="W976" s="1">
        <f t="shared" si="111"/>
        <v>1587.2549754385982</v>
      </c>
    </row>
    <row r="977" spans="1:23" x14ac:dyDescent="0.45">
      <c r="A977" t="str">
        <f>Schedule!A977</f>
        <v>2024-06-08</v>
      </c>
      <c r="B977" t="str">
        <f>Schedule!B977</f>
        <v>SDP</v>
      </c>
      <c r="C977" t="str">
        <f>Schedule!C977</f>
        <v>ARI</v>
      </c>
      <c r="D977">
        <f>Schedule!D977</f>
        <v>1513.7838452168801</v>
      </c>
      <c r="E977">
        <f>Schedule!E977</f>
        <v>1517.8440011816001</v>
      </c>
      <c r="F977" cm="1">
        <f t="array" ref="F977">_xlfn.XLOOKUP(B977, $T$1:$T976, $V$1:$V976, D977, 0, -1)</f>
        <v>1502.9671207118124</v>
      </c>
      <c r="G977" cm="1">
        <f t="array" ref="G977">_xlfn.XLOOKUP(C977, $U$1:$U976, $W$1:$W976, E977, 0, -1)</f>
        <v>1515.1384034374826</v>
      </c>
      <c r="H977">
        <f>Schedule!F977</f>
        <v>2.9239766081871298E-2</v>
      </c>
      <c r="I977" t="str">
        <f>IF(ISBLANK(Games!D977), "", Games!D977)</f>
        <v/>
      </c>
      <c r="J977" t="str">
        <f>IF(ISBLANK(Games!E977), "", Games!E977)</f>
        <v/>
      </c>
      <c r="K977" t="str">
        <f>IF(ISBLANK(Games!D977), "",VLOOKUP(I977, 'Pitchers Pre-Season'!$B$2:$X$790, 23, FALSE))</f>
        <v/>
      </c>
      <c r="L977" t="str">
        <f>IF(ISBLANK(Games!E977), "",VLOOKUP(J977, 'Pitchers Pre-Season'!$B$2:$X$790, 23, FALSE))</f>
        <v/>
      </c>
      <c r="M977">
        <f>IF(ISBLANK(Games!D977), Calc!F977, F977+K977)</f>
        <v>1502.9671207118124</v>
      </c>
      <c r="N977">
        <f>IF(ISBLANK(Games!E977), Calc!G977, G977+L977)</f>
        <v>1515.1384034374826</v>
      </c>
      <c r="O977" s="1">
        <f t="shared" si="105"/>
        <v>0.49711116097981023</v>
      </c>
      <c r="P977" s="1">
        <f t="shared" si="106"/>
        <v>0.50288883902018988</v>
      </c>
      <c r="Q977" s="3" t="str">
        <f>Games!N977</f>
        <v/>
      </c>
      <c r="R977" s="1" t="str">
        <f t="shared" si="107"/>
        <v/>
      </c>
      <c r="S977" s="1" t="str">
        <f>IF(ISBLANK(Games!L977), "",IF(Q977=B977, C977, B977))</f>
        <v/>
      </c>
      <c r="T977" s="1" t="str">
        <f t="shared" si="108"/>
        <v>SDP</v>
      </c>
      <c r="U977" s="1" t="str">
        <f t="shared" si="109"/>
        <v>ARI</v>
      </c>
      <c r="V977" s="1">
        <f t="shared" si="110"/>
        <v>1502.9671207118124</v>
      </c>
      <c r="W977" s="1">
        <f t="shared" si="111"/>
        <v>1515.1384034374826</v>
      </c>
    </row>
    <row r="978" spans="1:23" x14ac:dyDescent="0.45">
      <c r="A978" t="str">
        <f>Schedule!A978</f>
        <v>2024-06-08</v>
      </c>
      <c r="B978" t="str">
        <f>Schedule!B978</f>
        <v>LAA</v>
      </c>
      <c r="C978" t="str">
        <f>Schedule!C978</f>
        <v>HOU</v>
      </c>
      <c r="D978">
        <f>Schedule!D978</f>
        <v>1474.3085107648601</v>
      </c>
      <c r="E978">
        <f>Schedule!E978</f>
        <v>1559.22207084247</v>
      </c>
      <c r="F978" cm="1">
        <f t="array" ref="F978">_xlfn.XLOOKUP(B978, $T$1:$T977, $V$1:$V977, D978, 0, -1)</f>
        <v>1469.5882041455925</v>
      </c>
      <c r="G978" cm="1">
        <f t="array" ref="G978">_xlfn.XLOOKUP(C978, $U$1:$U977, $W$1:$W977, E978, 0, -1)</f>
        <v>1554.1885466658973</v>
      </c>
      <c r="H978">
        <f>Schedule!F978</f>
        <v>6.8493150684931406E-2</v>
      </c>
      <c r="I978" t="str">
        <f>IF(ISBLANK(Games!D978), "", Games!D978)</f>
        <v/>
      </c>
      <c r="J978" t="str">
        <f>IF(ISBLANK(Games!E978), "", Games!E978)</f>
        <v/>
      </c>
      <c r="K978" t="str">
        <f>IF(ISBLANK(Games!D978), "",VLOOKUP(I978, 'Pitchers Pre-Season'!$B$2:$X$790, 23, FALSE))</f>
        <v/>
      </c>
      <c r="L978" t="str">
        <f>IF(ISBLANK(Games!E978), "",VLOOKUP(J978, 'Pitchers Pre-Season'!$B$2:$X$790, 23, FALSE))</f>
        <v/>
      </c>
      <c r="M978">
        <f>IF(ISBLANK(Games!D978), Calc!F978, F978+K978)</f>
        <v>1469.5882041455925</v>
      </c>
      <c r="N978">
        <f>IF(ISBLANK(Games!E978), Calc!G978, G978+L978)</f>
        <v>1554.1885466658973</v>
      </c>
      <c r="O978" s="1">
        <f t="shared" si="105"/>
        <v>0.41484742255913432</v>
      </c>
      <c r="P978" s="1">
        <f t="shared" si="106"/>
        <v>0.5851525774408658</v>
      </c>
      <c r="Q978" s="3" t="str">
        <f>Games!N978</f>
        <v/>
      </c>
      <c r="R978" s="1" t="str">
        <f t="shared" si="107"/>
        <v/>
      </c>
      <c r="S978" s="1" t="str">
        <f>IF(ISBLANK(Games!L978), "",IF(Q978=B978, C978, B978))</f>
        <v/>
      </c>
      <c r="T978" s="1" t="str">
        <f t="shared" si="108"/>
        <v>LAA</v>
      </c>
      <c r="U978" s="1" t="str">
        <f t="shared" si="109"/>
        <v>HOU</v>
      </c>
      <c r="V978" s="1">
        <f t="shared" si="110"/>
        <v>1469.5882041455925</v>
      </c>
      <c r="W978" s="1">
        <f t="shared" si="111"/>
        <v>1554.1885466658973</v>
      </c>
    </row>
    <row r="979" spans="1:23" x14ac:dyDescent="0.45">
      <c r="A979" t="str">
        <f>Schedule!A979</f>
        <v>2024-06-09</v>
      </c>
      <c r="B979" t="str">
        <f>Schedule!B979</f>
        <v>PHI</v>
      </c>
      <c r="C979" t="str">
        <f>Schedule!C979</f>
        <v>NYM</v>
      </c>
      <c r="D979">
        <f>Schedule!D979</f>
        <v>1537.03223861109</v>
      </c>
      <c r="E979">
        <f>Schedule!E979</f>
        <v>1505.1761432511801</v>
      </c>
      <c r="F979" cm="1">
        <f t="array" ref="F979">_xlfn.XLOOKUP(B979, $T$1:$T978, $V$1:$V978, D979, 0, -1)</f>
        <v>1516.0751994709906</v>
      </c>
      <c r="G979" cm="1">
        <f t="array" ref="G979">_xlfn.XLOOKUP(C979, $U$1:$U978, $W$1:$W978, E979, 0, -1)</f>
        <v>1510.288270753422</v>
      </c>
      <c r="H979">
        <f>Schedule!F979</f>
        <v>8.4745762711864403E-2</v>
      </c>
      <c r="I979" t="str">
        <f>IF(ISBLANK(Games!D979), "", Games!D979)</f>
        <v/>
      </c>
      <c r="J979" t="str">
        <f>IF(ISBLANK(Games!E979), "", Games!E979)</f>
        <v/>
      </c>
      <c r="K979" t="str">
        <f>IF(ISBLANK(Games!D979), "",VLOOKUP(I979, 'Pitchers Pre-Season'!$B$2:$X$790, 23, FALSE))</f>
        <v/>
      </c>
      <c r="L979" t="str">
        <f>IF(ISBLANK(Games!E979), "",VLOOKUP(J979, 'Pitchers Pre-Season'!$B$2:$X$790, 23, FALSE))</f>
        <v/>
      </c>
      <c r="M979">
        <f>IF(ISBLANK(Games!D979), Calc!F979, F979+K979)</f>
        <v>1516.0751994709906</v>
      </c>
      <c r="N979">
        <f>IF(ISBLANK(Games!E979), Calc!G979, G979+L979)</f>
        <v>1510.288270753422</v>
      </c>
      <c r="O979" s="1">
        <f t="shared" si="105"/>
        <v>0.55070017117492798</v>
      </c>
      <c r="P979" s="1">
        <f t="shared" si="106"/>
        <v>0.44929982882507202</v>
      </c>
      <c r="Q979" s="3" t="str">
        <f>Games!N979</f>
        <v/>
      </c>
      <c r="R979" s="1" t="str">
        <f t="shared" si="107"/>
        <v/>
      </c>
      <c r="S979" s="1" t="str">
        <f>IF(ISBLANK(Games!L979), "",IF(Q979=B979, C979, B979))</f>
        <v/>
      </c>
      <c r="T979" s="1" t="str">
        <f t="shared" si="108"/>
        <v>PHI</v>
      </c>
      <c r="U979" s="1" t="str">
        <f t="shared" si="109"/>
        <v>NYM</v>
      </c>
      <c r="V979" s="1">
        <f t="shared" si="110"/>
        <v>1516.0751994709906</v>
      </c>
      <c r="W979" s="1">
        <f t="shared" si="111"/>
        <v>1510.288270753422</v>
      </c>
    </row>
    <row r="980" spans="1:23" x14ac:dyDescent="0.45">
      <c r="A980" t="str">
        <f>Schedule!A980</f>
        <v>2024-06-09</v>
      </c>
      <c r="B980" t="str">
        <f>Schedule!B980</f>
        <v>PIT</v>
      </c>
      <c r="C980" t="str">
        <f>Schedule!C980</f>
        <v>MIN</v>
      </c>
      <c r="D980">
        <f>Schedule!D980</f>
        <v>1468.3919248330999</v>
      </c>
      <c r="E980">
        <f>Schedule!E980</f>
        <v>1535.44519643647</v>
      </c>
      <c r="F980" cm="1">
        <f t="array" ref="F980">_xlfn.XLOOKUP(B980, $T$1:$T979, $V$1:$V979, D980, 0, -1)</f>
        <v>1464.4120897083565</v>
      </c>
      <c r="G980" cm="1">
        <f t="array" ref="G980">_xlfn.XLOOKUP(C980, $U$1:$U979, $W$1:$W979, E980, 0, -1)</f>
        <v>1539.5424706464416</v>
      </c>
      <c r="H980">
        <f>Schedule!F980</f>
        <v>5.7971014492753603E-2</v>
      </c>
      <c r="I980" t="str">
        <f>IF(ISBLANK(Games!D980), "", Games!D980)</f>
        <v/>
      </c>
      <c r="J980" t="str">
        <f>IF(ISBLANK(Games!E980), "", Games!E980)</f>
        <v/>
      </c>
      <c r="K980" t="str">
        <f>IF(ISBLANK(Games!D980), "",VLOOKUP(I980, 'Pitchers Pre-Season'!$B$2:$X$790, 23, FALSE))</f>
        <v/>
      </c>
      <c r="L980" t="str">
        <f>IF(ISBLANK(Games!E980), "",VLOOKUP(J980, 'Pitchers Pre-Season'!$B$2:$X$790, 23, FALSE))</f>
        <v/>
      </c>
      <c r="M980">
        <f>IF(ISBLANK(Games!D980), Calc!F980, F980+K980)</f>
        <v>1464.4120897083565</v>
      </c>
      <c r="N980">
        <f>IF(ISBLANK(Games!E980), Calc!G980, G980+L980)</f>
        <v>1539.5424706464416</v>
      </c>
      <c r="O980" s="1">
        <f t="shared" si="105"/>
        <v>0.42251854335463157</v>
      </c>
      <c r="P980" s="1">
        <f t="shared" si="106"/>
        <v>0.57748145664536843</v>
      </c>
      <c r="Q980" s="3" t="str">
        <f>Games!N980</f>
        <v/>
      </c>
      <c r="R980" s="1" t="str">
        <f t="shared" si="107"/>
        <v/>
      </c>
      <c r="S980" s="1" t="str">
        <f>IF(ISBLANK(Games!L980), "",IF(Q980=B980, C980, B980))</f>
        <v/>
      </c>
      <c r="T980" s="1" t="str">
        <f t="shared" si="108"/>
        <v>PIT</v>
      </c>
      <c r="U980" s="1" t="str">
        <f t="shared" si="109"/>
        <v>MIN</v>
      </c>
      <c r="V980" s="1">
        <f t="shared" si="110"/>
        <v>1464.4120897083565</v>
      </c>
      <c r="W980" s="1">
        <f t="shared" si="111"/>
        <v>1539.5424706464416</v>
      </c>
    </row>
    <row r="981" spans="1:23" x14ac:dyDescent="0.45">
      <c r="A981" t="str">
        <f>Schedule!A981</f>
        <v>2024-06-09</v>
      </c>
      <c r="B981" t="str">
        <f>Schedule!B981</f>
        <v>WAS</v>
      </c>
      <c r="C981" t="str">
        <f>Schedule!C981</f>
        <v>ATL</v>
      </c>
      <c r="D981">
        <f>Schedule!D981</f>
        <v>1422.7330514932301</v>
      </c>
      <c r="E981">
        <f>Schedule!E981</f>
        <v>1590.545270505</v>
      </c>
      <c r="F981" cm="1">
        <f t="array" ref="F981">_xlfn.XLOOKUP(B981, $T$1:$T980, $V$1:$V980, D981, 0, -1)</f>
        <v>1419.5380932200808</v>
      </c>
      <c r="G981" cm="1">
        <f t="array" ref="G981">_xlfn.XLOOKUP(C981, $U$1:$U980, $W$1:$W980, E981, 0, -1)</f>
        <v>1588.8399964445969</v>
      </c>
      <c r="H981">
        <f>Schedule!F981</f>
        <v>-4.76190476190477E-2</v>
      </c>
      <c r="I981" t="str">
        <f>IF(ISBLANK(Games!D981), "", Games!D981)</f>
        <v/>
      </c>
      <c r="J981" t="str">
        <f>IF(ISBLANK(Games!E981), "", Games!E981)</f>
        <v/>
      </c>
      <c r="K981" t="str">
        <f>IF(ISBLANK(Games!D981), "",VLOOKUP(I981, 'Pitchers Pre-Season'!$B$2:$X$790, 23, FALSE))</f>
        <v/>
      </c>
      <c r="L981" t="str">
        <f>IF(ISBLANK(Games!E981), "",VLOOKUP(J981, 'Pitchers Pre-Season'!$B$2:$X$790, 23, FALSE))</f>
        <v/>
      </c>
      <c r="M981">
        <f>IF(ISBLANK(Games!D981), Calc!F981, F981+K981)</f>
        <v>1419.5380932200808</v>
      </c>
      <c r="N981">
        <f>IF(ISBLANK(Games!E981), Calc!G981, G981+L981)</f>
        <v>1588.8399964445969</v>
      </c>
      <c r="O981" s="1">
        <f t="shared" si="105"/>
        <v>0.2501590099229789</v>
      </c>
      <c r="P981" s="1">
        <f t="shared" si="106"/>
        <v>0.7498409900770211</v>
      </c>
      <c r="Q981" s="3" t="str">
        <f>Games!N981</f>
        <v/>
      </c>
      <c r="R981" s="1" t="str">
        <f t="shared" si="107"/>
        <v/>
      </c>
      <c r="S981" s="1" t="str">
        <f>IF(ISBLANK(Games!L981), "",IF(Q981=B981, C981, B981))</f>
        <v/>
      </c>
      <c r="T981" s="1" t="str">
        <f t="shared" si="108"/>
        <v>WAS</v>
      </c>
      <c r="U981" s="1" t="str">
        <f t="shared" si="109"/>
        <v>ATL</v>
      </c>
      <c r="V981" s="1">
        <f t="shared" si="110"/>
        <v>1419.5380932200808</v>
      </c>
      <c r="W981" s="1">
        <f t="shared" si="111"/>
        <v>1588.8399964445969</v>
      </c>
    </row>
    <row r="982" spans="1:23" x14ac:dyDescent="0.45">
      <c r="A982" t="str">
        <f>Schedule!A982</f>
        <v>2024-06-09</v>
      </c>
      <c r="B982" t="str">
        <f>Schedule!B982</f>
        <v>CIN</v>
      </c>
      <c r="C982" t="str">
        <f>Schedule!C982</f>
        <v>CHC</v>
      </c>
      <c r="D982">
        <f>Schedule!D982</f>
        <v>1496.2510574284499</v>
      </c>
      <c r="E982">
        <f>Schedule!E982</f>
        <v>1514.0316812078199</v>
      </c>
      <c r="F982" cm="1">
        <f t="array" ref="F982">_xlfn.XLOOKUP(B982, $T$1:$T981, $V$1:$V981, D982, 0, -1)</f>
        <v>1493.1662146218293</v>
      </c>
      <c r="G982" cm="1">
        <f t="array" ref="G982">_xlfn.XLOOKUP(C982, $U$1:$U981, $W$1:$W981, E982, 0, -1)</f>
        <v>1510.9500841970262</v>
      </c>
      <c r="H982">
        <f>Schedule!F982</f>
        <v>-1.38888888888888E-2</v>
      </c>
      <c r="I982" t="str">
        <f>IF(ISBLANK(Games!D982), "", Games!D982)</f>
        <v/>
      </c>
      <c r="J982" t="str">
        <f>IF(ISBLANK(Games!E982), "", Games!E982)</f>
        <v/>
      </c>
      <c r="K982" t="str">
        <f>IF(ISBLANK(Games!D982), "",VLOOKUP(I982, 'Pitchers Pre-Season'!$B$2:$X$790, 23, FALSE))</f>
        <v/>
      </c>
      <c r="L982" t="str">
        <f>IF(ISBLANK(Games!E982), "",VLOOKUP(J982, 'Pitchers Pre-Season'!$B$2:$X$790, 23, FALSE))</f>
        <v/>
      </c>
      <c r="M982">
        <f>IF(ISBLANK(Games!D982), Calc!F982, F982+K982)</f>
        <v>1493.1662146218293</v>
      </c>
      <c r="N982">
        <f>IF(ISBLANK(Games!E982), Calc!G982, G982+L982)</f>
        <v>1510.9500841970262</v>
      </c>
      <c r="O982" s="1">
        <f t="shared" si="105"/>
        <v>0.46748483793949114</v>
      </c>
      <c r="P982" s="1">
        <f t="shared" si="106"/>
        <v>0.53251516206050886</v>
      </c>
      <c r="Q982" s="3" t="str">
        <f>Games!N982</f>
        <v/>
      </c>
      <c r="R982" s="1" t="str">
        <f t="shared" si="107"/>
        <v/>
      </c>
      <c r="S982" s="1" t="str">
        <f>IF(ISBLANK(Games!L982), "",IF(Q982=B982, C982, B982))</f>
        <v/>
      </c>
      <c r="T982" s="1" t="str">
        <f t="shared" si="108"/>
        <v>CIN</v>
      </c>
      <c r="U982" s="1" t="str">
        <f t="shared" si="109"/>
        <v>CHC</v>
      </c>
      <c r="V982" s="1">
        <f t="shared" si="110"/>
        <v>1493.1662146218293</v>
      </c>
      <c r="W982" s="1">
        <f t="shared" si="111"/>
        <v>1510.9500841970262</v>
      </c>
    </row>
    <row r="983" spans="1:23" x14ac:dyDescent="0.45">
      <c r="A983" t="str">
        <f>Schedule!A983</f>
        <v>2024-06-09</v>
      </c>
      <c r="B983" t="str">
        <f>Schedule!B983</f>
        <v>TBR</v>
      </c>
      <c r="C983" t="str">
        <f>Schedule!C983</f>
        <v>BAL</v>
      </c>
      <c r="D983">
        <f>Schedule!D983</f>
        <v>1537.2568075547799</v>
      </c>
      <c r="E983">
        <f>Schedule!E983</f>
        <v>1535.1075395159701</v>
      </c>
      <c r="F983" cm="1">
        <f t="array" ref="F983">_xlfn.XLOOKUP(B983, $T$1:$T982, $V$1:$V982, D983, 0, -1)</f>
        <v>1528.0229512954211</v>
      </c>
      <c r="G983" cm="1">
        <f t="array" ref="G983">_xlfn.XLOOKUP(C983, $U$1:$U982, $W$1:$W982, E983, 0, -1)</f>
        <v>1539.0873746407135</v>
      </c>
      <c r="H983">
        <f>Schedule!F983</f>
        <v>0.124324324324324</v>
      </c>
      <c r="I983" t="str">
        <f>IF(ISBLANK(Games!D983), "", Games!D983)</f>
        <v/>
      </c>
      <c r="J983" t="str">
        <f>IF(ISBLANK(Games!E983), "", Games!E983)</f>
        <v/>
      </c>
      <c r="K983" t="str">
        <f>IF(ISBLANK(Games!D983), "",VLOOKUP(I983, 'Pitchers Pre-Season'!$B$2:$X$790, 23, FALSE))</f>
        <v/>
      </c>
      <c r="L983" t="str">
        <f>IF(ISBLANK(Games!E983), "",VLOOKUP(J983, 'Pitchers Pre-Season'!$B$2:$X$790, 23, FALSE))</f>
        <v/>
      </c>
      <c r="M983">
        <f>IF(ISBLANK(Games!D983), Calc!F983, F983+K983)</f>
        <v>1528.0229512954211</v>
      </c>
      <c r="N983">
        <f>IF(ISBLANK(Games!E983), Calc!G983, G983+L983)</f>
        <v>1539.0873746407135</v>
      </c>
      <c r="O983" s="1">
        <f t="shared" si="105"/>
        <v>0.54624455766764513</v>
      </c>
      <c r="P983" s="1">
        <f t="shared" si="106"/>
        <v>0.45375544233235487</v>
      </c>
      <c r="Q983" s="3" t="str">
        <f>Games!N983</f>
        <v/>
      </c>
      <c r="R983" s="1" t="str">
        <f t="shared" si="107"/>
        <v/>
      </c>
      <c r="S983" s="1" t="str">
        <f>IF(ISBLANK(Games!L983), "",IF(Q983=B983, C983, B983))</f>
        <v/>
      </c>
      <c r="T983" s="1" t="str">
        <f t="shared" si="108"/>
        <v>TBR</v>
      </c>
      <c r="U983" s="1" t="str">
        <f t="shared" si="109"/>
        <v>BAL</v>
      </c>
      <c r="V983" s="1">
        <f t="shared" si="110"/>
        <v>1528.0229512954211</v>
      </c>
      <c r="W983" s="1">
        <f t="shared" si="111"/>
        <v>1539.0873746407135</v>
      </c>
    </row>
    <row r="984" spans="1:23" x14ac:dyDescent="0.45">
      <c r="A984" t="str">
        <f>Schedule!A984</f>
        <v>2024-06-09</v>
      </c>
      <c r="B984" t="str">
        <f>Schedule!B984</f>
        <v>MIA</v>
      </c>
      <c r="C984" t="str">
        <f>Schedule!C984</f>
        <v>CLE</v>
      </c>
      <c r="D984">
        <f>Schedule!D984</f>
        <v>1488.4482383178499</v>
      </c>
      <c r="E984">
        <f>Schedule!E984</f>
        <v>1503.8938502056101</v>
      </c>
      <c r="F984" cm="1">
        <f t="array" ref="F984">_xlfn.XLOOKUP(B984, $T$1:$T983, $V$1:$V983, D984, 0, -1)</f>
        <v>1453.0099819148713</v>
      </c>
      <c r="G984" cm="1">
        <f t="array" ref="G984">_xlfn.XLOOKUP(C984, $U$1:$U983, $W$1:$W983, E984, 0, -1)</f>
        <v>1521.3210808926906</v>
      </c>
      <c r="H984">
        <f>Schedule!F984</f>
        <v>4.5751633986928102E-2</v>
      </c>
      <c r="I984" t="str">
        <f>IF(ISBLANK(Games!D984), "", Games!D984)</f>
        <v/>
      </c>
      <c r="J984" t="str">
        <f>IF(ISBLANK(Games!E984), "", Games!E984)</f>
        <v/>
      </c>
      <c r="K984" t="str">
        <f>IF(ISBLANK(Games!D984), "",VLOOKUP(I984, 'Pitchers Pre-Season'!$B$2:$X$790, 23, FALSE))</f>
        <v/>
      </c>
      <c r="L984" t="str">
        <f>IF(ISBLANK(Games!E984), "",VLOOKUP(J984, 'Pitchers Pre-Season'!$B$2:$X$790, 23, FALSE))</f>
        <v/>
      </c>
      <c r="M984">
        <f>IF(ISBLANK(Games!D984), Calc!F984, F984+K984)</f>
        <v>1453.0099819148713</v>
      </c>
      <c r="N984">
        <f>IF(ISBLANK(Games!E984), Calc!G984, G984+L984)</f>
        <v>1521.3210808926906</v>
      </c>
      <c r="O984" s="1">
        <f t="shared" si="105"/>
        <v>0.42581573228221425</v>
      </c>
      <c r="P984" s="1">
        <f t="shared" si="106"/>
        <v>0.57418426771778575</v>
      </c>
      <c r="Q984" s="3" t="str">
        <f>Games!N984</f>
        <v/>
      </c>
      <c r="R984" s="1" t="str">
        <f t="shared" si="107"/>
        <v/>
      </c>
      <c r="S984" s="1" t="str">
        <f>IF(ISBLANK(Games!L984), "",IF(Q984=B984, C984, B984))</f>
        <v/>
      </c>
      <c r="T984" s="1" t="str">
        <f t="shared" si="108"/>
        <v>MIA</v>
      </c>
      <c r="U984" s="1" t="str">
        <f t="shared" si="109"/>
        <v>CLE</v>
      </c>
      <c r="V984" s="1">
        <f t="shared" si="110"/>
        <v>1453.0099819148713</v>
      </c>
      <c r="W984" s="1">
        <f t="shared" si="111"/>
        <v>1521.3210808926906</v>
      </c>
    </row>
    <row r="985" spans="1:23" x14ac:dyDescent="0.45">
      <c r="A985" t="str">
        <f>Schedule!A985</f>
        <v>2024-06-09</v>
      </c>
      <c r="B985" t="str">
        <f>Schedule!B985</f>
        <v>DET</v>
      </c>
      <c r="C985" t="str">
        <f>Schedule!C985</f>
        <v>MIL</v>
      </c>
      <c r="D985">
        <f>Schedule!D985</f>
        <v>1477.56939209144</v>
      </c>
      <c r="E985">
        <f>Schedule!E985</f>
        <v>1511.74507850229</v>
      </c>
      <c r="F985" cm="1">
        <f t="array" ref="F985">_xlfn.XLOOKUP(B985, $T$1:$T984, $V$1:$V984, D985, 0, -1)</f>
        <v>1481.7589766686021</v>
      </c>
      <c r="G985" cm="1">
        <f t="array" ref="G985">_xlfn.XLOOKUP(C985, $U$1:$U984, $W$1:$W984, E985, 0, -1)</f>
        <v>1527.5334034496079</v>
      </c>
      <c r="H985">
        <f>Schedule!F985</f>
        <v>7.6687116564418296E-3</v>
      </c>
      <c r="I985" t="str">
        <f>IF(ISBLANK(Games!D985), "", Games!D985)</f>
        <v/>
      </c>
      <c r="J985" t="str">
        <f>IF(ISBLANK(Games!E985), "", Games!E985)</f>
        <v/>
      </c>
      <c r="K985" t="str">
        <f>IF(ISBLANK(Games!D985), "",VLOOKUP(I985, 'Pitchers Pre-Season'!$B$2:$X$790, 23, FALSE))</f>
        <v/>
      </c>
      <c r="L985" t="str">
        <f>IF(ISBLANK(Games!E985), "",VLOOKUP(J985, 'Pitchers Pre-Season'!$B$2:$X$790, 23, FALSE))</f>
        <v/>
      </c>
      <c r="M985">
        <f>IF(ISBLANK(Games!D985), Calc!F985, F985+K985)</f>
        <v>1481.7589766686021</v>
      </c>
      <c r="N985">
        <f>IF(ISBLANK(Games!E985), Calc!G985, G985+L985)</f>
        <v>1527.5334034496079</v>
      </c>
      <c r="O985" s="1">
        <f t="shared" si="105"/>
        <v>0.43833818128353402</v>
      </c>
      <c r="P985" s="1">
        <f t="shared" si="106"/>
        <v>0.56166181871646592</v>
      </c>
      <c r="Q985" s="3" t="str">
        <f>Games!N985</f>
        <v/>
      </c>
      <c r="R985" s="1" t="str">
        <f t="shared" si="107"/>
        <v/>
      </c>
      <c r="S985" s="1" t="str">
        <f>IF(ISBLANK(Games!L985), "",IF(Q985=B985, C985, B985))</f>
        <v/>
      </c>
      <c r="T985" s="1" t="str">
        <f t="shared" si="108"/>
        <v>DET</v>
      </c>
      <c r="U985" s="1" t="str">
        <f t="shared" si="109"/>
        <v>MIL</v>
      </c>
      <c r="V985" s="1">
        <f t="shared" si="110"/>
        <v>1481.7589766686021</v>
      </c>
      <c r="W985" s="1">
        <f t="shared" si="111"/>
        <v>1527.5334034496079</v>
      </c>
    </row>
    <row r="986" spans="1:23" x14ac:dyDescent="0.45">
      <c r="A986" t="str">
        <f>Schedule!A986</f>
        <v>2024-06-09</v>
      </c>
      <c r="B986" t="str">
        <f>Schedule!B986</f>
        <v>KCR</v>
      </c>
      <c r="C986" t="str">
        <f>Schedule!C986</f>
        <v>SEA</v>
      </c>
      <c r="D986">
        <f>Schedule!D986</f>
        <v>1455.5883504191299</v>
      </c>
      <c r="E986">
        <f>Schedule!E986</f>
        <v>1526.2027098211199</v>
      </c>
      <c r="F986" cm="1">
        <f t="array" ref="F986">_xlfn.XLOOKUP(B986, $T$1:$T985, $V$1:$V985, D986, 0, -1)</f>
        <v>1459.3647323881944</v>
      </c>
      <c r="G986" cm="1">
        <f t="array" ref="G986">_xlfn.XLOOKUP(C986, $U$1:$U985, $W$1:$W985, E986, 0, -1)</f>
        <v>1521.2700100017432</v>
      </c>
      <c r="H986">
        <f>Schedule!F986</f>
        <v>0.19008264462809901</v>
      </c>
      <c r="I986" t="str">
        <f>IF(ISBLANK(Games!D986), "", Games!D986)</f>
        <v/>
      </c>
      <c r="J986" t="str">
        <f>IF(ISBLANK(Games!E986), "", Games!E986)</f>
        <v/>
      </c>
      <c r="K986" t="str">
        <f>IF(ISBLANK(Games!D986), "",VLOOKUP(I986, 'Pitchers Pre-Season'!$B$2:$X$790, 23, FALSE))</f>
        <v/>
      </c>
      <c r="L986" t="str">
        <f>IF(ISBLANK(Games!E986), "",VLOOKUP(J986, 'Pitchers Pre-Season'!$B$2:$X$790, 23, FALSE))</f>
        <v/>
      </c>
      <c r="M986">
        <f>IF(ISBLANK(Games!D986), Calc!F986, F986+K986)</f>
        <v>1459.3647323881944</v>
      </c>
      <c r="N986">
        <f>IF(ISBLANK(Games!E986), Calc!G986, G986+L986)</f>
        <v>1521.2700100017432</v>
      </c>
      <c r="O986" s="1">
        <f t="shared" si="105"/>
        <v>0.50688342286511268</v>
      </c>
      <c r="P986" s="1">
        <f t="shared" si="106"/>
        <v>0.49311657713488743</v>
      </c>
      <c r="Q986" s="3" t="str">
        <f>Games!N986</f>
        <v/>
      </c>
      <c r="R986" s="1" t="str">
        <f t="shared" si="107"/>
        <v/>
      </c>
      <c r="S986" s="1" t="str">
        <f>IF(ISBLANK(Games!L986), "",IF(Q986=B986, C986, B986))</f>
        <v/>
      </c>
      <c r="T986" s="1" t="str">
        <f t="shared" si="108"/>
        <v>KCR</v>
      </c>
      <c r="U986" s="1" t="str">
        <f t="shared" si="109"/>
        <v>SEA</v>
      </c>
      <c r="V986" s="1">
        <f t="shared" si="110"/>
        <v>1459.3647323881944</v>
      </c>
      <c r="W986" s="1">
        <f t="shared" si="111"/>
        <v>1521.2700100017432</v>
      </c>
    </row>
    <row r="987" spans="1:23" x14ac:dyDescent="0.45">
      <c r="A987" t="str">
        <f>Schedule!A987</f>
        <v>2024-06-09</v>
      </c>
      <c r="B987" t="str">
        <f>Schedule!B987</f>
        <v>CHW</v>
      </c>
      <c r="C987" t="str">
        <f>Schedule!C987</f>
        <v>BOS</v>
      </c>
      <c r="D987">
        <f>Schedule!D987</f>
        <v>1433.33420073452</v>
      </c>
      <c r="E987">
        <f>Schedule!E987</f>
        <v>1500.26839934439</v>
      </c>
      <c r="F987" cm="1">
        <f t="array" ref="F987">_xlfn.XLOOKUP(B987, $T$1:$T986, $V$1:$V986, D987, 0, -1)</f>
        <v>1426.513159308995</v>
      </c>
      <c r="G987" cm="1">
        <f t="array" ref="G987">_xlfn.XLOOKUP(C987, $U$1:$U986, $W$1:$W986, E987, 0, -1)</f>
        <v>1518.233689676287</v>
      </c>
      <c r="H987">
        <f>Schedule!F987</f>
        <v>-4.2253521126760597E-2</v>
      </c>
      <c r="I987" t="str">
        <f>IF(ISBLANK(Games!D987), "", Games!D987)</f>
        <v/>
      </c>
      <c r="J987" t="str">
        <f>IF(ISBLANK(Games!E987), "", Games!E987)</f>
        <v/>
      </c>
      <c r="K987" t="str">
        <f>IF(ISBLANK(Games!D987), "",VLOOKUP(I987, 'Pitchers Pre-Season'!$B$2:$X$790, 23, FALSE))</f>
        <v/>
      </c>
      <c r="L987" t="str">
        <f>IF(ISBLANK(Games!E987), "",VLOOKUP(J987, 'Pitchers Pre-Season'!$B$2:$X$790, 23, FALSE))</f>
        <v/>
      </c>
      <c r="M987">
        <f>IF(ISBLANK(Games!D987), Calc!F987, F987+K987)</f>
        <v>1426.513159308995</v>
      </c>
      <c r="N987">
        <f>IF(ISBLANK(Games!E987), Calc!G987, G987+L987)</f>
        <v>1518.233689676287</v>
      </c>
      <c r="O987" s="1">
        <f t="shared" si="105"/>
        <v>0.34986002656684595</v>
      </c>
      <c r="P987" s="1">
        <f t="shared" si="106"/>
        <v>0.65013997343315411</v>
      </c>
      <c r="Q987" s="3" t="str">
        <f>Games!N987</f>
        <v/>
      </c>
      <c r="R987" s="1" t="str">
        <f t="shared" si="107"/>
        <v/>
      </c>
      <c r="S987" s="1" t="str">
        <f>IF(ISBLANK(Games!L987), "",IF(Q987=B987, C987, B987))</f>
        <v/>
      </c>
      <c r="T987" s="1" t="str">
        <f t="shared" si="108"/>
        <v>CHW</v>
      </c>
      <c r="U987" s="1" t="str">
        <f t="shared" si="109"/>
        <v>BOS</v>
      </c>
      <c r="V987" s="1">
        <f t="shared" si="110"/>
        <v>1426.513159308995</v>
      </c>
      <c r="W987" s="1">
        <f t="shared" si="111"/>
        <v>1518.233689676287</v>
      </c>
    </row>
    <row r="988" spans="1:23" x14ac:dyDescent="0.45">
      <c r="A988" t="str">
        <f>Schedule!A988</f>
        <v>2024-06-09</v>
      </c>
      <c r="B988" t="str">
        <f>Schedule!B988</f>
        <v>STL</v>
      </c>
      <c r="C988" t="str">
        <f>Schedule!C988</f>
        <v>COL</v>
      </c>
      <c r="D988">
        <f>Schedule!D988</f>
        <v>1506.4629567151301</v>
      </c>
      <c r="E988">
        <f>Schedule!E988</f>
        <v>1418.47649220432</v>
      </c>
      <c r="F988" cm="1">
        <f t="array" ref="F988">_xlfn.XLOOKUP(B988, $T$1:$T987, $V$1:$V987, D988, 0, -1)</f>
        <v>1510.540426333587</v>
      </c>
      <c r="G988" cm="1">
        <f t="array" ref="G988">_xlfn.XLOOKUP(C988, $U$1:$U987, $W$1:$W987, E988, 0, -1)</f>
        <v>1405.4006829938121</v>
      </c>
      <c r="H988">
        <f>Schedule!F988</f>
        <v>7.3170731707316999E-2</v>
      </c>
      <c r="I988" t="str">
        <f>IF(ISBLANK(Games!D988), "", Games!D988)</f>
        <v/>
      </c>
      <c r="J988" t="str">
        <f>IF(ISBLANK(Games!E988), "", Games!E988)</f>
        <v/>
      </c>
      <c r="K988" t="str">
        <f>IF(ISBLANK(Games!D988), "",VLOOKUP(I988, 'Pitchers Pre-Season'!$B$2:$X$790, 23, FALSE))</f>
        <v/>
      </c>
      <c r="L988" t="str">
        <f>IF(ISBLANK(Games!E988), "",VLOOKUP(J988, 'Pitchers Pre-Season'!$B$2:$X$790, 23, FALSE))</f>
        <v/>
      </c>
      <c r="M988">
        <f>IF(ISBLANK(Games!D988), Calc!F988, F988+K988)</f>
        <v>1510.540426333587</v>
      </c>
      <c r="N988">
        <f>IF(ISBLANK(Games!E988), Calc!G988, G988+L988)</f>
        <v>1405.4006829938121</v>
      </c>
      <c r="O988" s="1">
        <f t="shared" si="105"/>
        <v>0.68343798867900074</v>
      </c>
      <c r="P988" s="1">
        <f t="shared" si="106"/>
        <v>0.3165620113209992</v>
      </c>
      <c r="Q988" s="3" t="str">
        <f>Games!N988</f>
        <v/>
      </c>
      <c r="R988" s="1" t="str">
        <f t="shared" si="107"/>
        <v/>
      </c>
      <c r="S988" s="1" t="str">
        <f>IF(ISBLANK(Games!L988), "",IF(Q988=B988, C988, B988))</f>
        <v/>
      </c>
      <c r="T988" s="1" t="str">
        <f t="shared" si="108"/>
        <v>STL</v>
      </c>
      <c r="U988" s="1" t="str">
        <f t="shared" si="109"/>
        <v>COL</v>
      </c>
      <c r="V988" s="1">
        <f t="shared" si="110"/>
        <v>1510.540426333587</v>
      </c>
      <c r="W988" s="1">
        <f t="shared" si="111"/>
        <v>1405.4006829938121</v>
      </c>
    </row>
    <row r="989" spans="1:23" x14ac:dyDescent="0.45">
      <c r="A989" t="str">
        <f>Schedule!A989</f>
        <v>2024-06-09</v>
      </c>
      <c r="B989" t="str">
        <f>Schedule!B989</f>
        <v>TEX</v>
      </c>
      <c r="C989" t="str">
        <f>Schedule!C989</f>
        <v>SFG</v>
      </c>
      <c r="D989">
        <f>Schedule!D989</f>
        <v>1527.6277566730801</v>
      </c>
      <c r="E989">
        <f>Schedule!E989</f>
        <v>1501.1235706124401</v>
      </c>
      <c r="F989" cm="1">
        <f t="array" ref="F989">_xlfn.XLOOKUP(B989, $T$1:$T988, $V$1:$V988, D989, 0, -1)</f>
        <v>1535.7428778604465</v>
      </c>
      <c r="G989" cm="1">
        <f t="array" ref="G989">_xlfn.XLOOKUP(C989, $U$1:$U988, $W$1:$W988, E989, 0, -1)</f>
        <v>1491.6063482058917</v>
      </c>
      <c r="H989">
        <f>Schedule!F989</f>
        <v>6.3291139240506306E-2</v>
      </c>
      <c r="I989" t="str">
        <f>IF(ISBLANK(Games!D989), "", Games!D989)</f>
        <v/>
      </c>
      <c r="J989" t="str">
        <f>IF(ISBLANK(Games!E989), "", Games!E989)</f>
        <v/>
      </c>
      <c r="K989" t="str">
        <f>IF(ISBLANK(Games!D989), "",VLOOKUP(I989, 'Pitchers Pre-Season'!$B$2:$X$790, 23, FALSE))</f>
        <v/>
      </c>
      <c r="L989" t="str">
        <f>IF(ISBLANK(Games!E989), "",VLOOKUP(J989, 'Pitchers Pre-Season'!$B$2:$X$790, 23, FALSE))</f>
        <v/>
      </c>
      <c r="M989">
        <f>IF(ISBLANK(Games!D989), Calc!F989, F989+K989)</f>
        <v>1535.7428778604465</v>
      </c>
      <c r="N989">
        <f>IF(ISBLANK(Games!E989), Calc!G989, G989+L989)</f>
        <v>1491.6063482058917</v>
      </c>
      <c r="O989" s="1">
        <f t="shared" si="105"/>
        <v>0.59482365227408207</v>
      </c>
      <c r="P989" s="1">
        <f t="shared" si="106"/>
        <v>0.40517634772591787</v>
      </c>
      <c r="Q989" s="3" t="str">
        <f>Games!N989</f>
        <v/>
      </c>
      <c r="R989" s="1" t="str">
        <f t="shared" si="107"/>
        <v/>
      </c>
      <c r="S989" s="1" t="str">
        <f>IF(ISBLANK(Games!L989), "",IF(Q989=B989, C989, B989))</f>
        <v/>
      </c>
      <c r="T989" s="1" t="str">
        <f t="shared" si="108"/>
        <v>TEX</v>
      </c>
      <c r="U989" s="1" t="str">
        <f t="shared" si="109"/>
        <v>SFG</v>
      </c>
      <c r="V989" s="1">
        <f t="shared" si="110"/>
        <v>1535.7428778604465</v>
      </c>
      <c r="W989" s="1">
        <f t="shared" si="111"/>
        <v>1491.6063482058917</v>
      </c>
    </row>
    <row r="990" spans="1:23" x14ac:dyDescent="0.45">
      <c r="A990" t="str">
        <f>Schedule!A990</f>
        <v>2024-06-09</v>
      </c>
      <c r="B990" t="str">
        <f>Schedule!B990</f>
        <v>LAA</v>
      </c>
      <c r="C990" t="str">
        <f>Schedule!C990</f>
        <v>HOU</v>
      </c>
      <c r="D990">
        <f>Schedule!D990</f>
        <v>1474.3085107648601</v>
      </c>
      <c r="E990">
        <f>Schedule!E990</f>
        <v>1559.22207084247</v>
      </c>
      <c r="F990" cm="1">
        <f t="array" ref="F990">_xlfn.XLOOKUP(B990, $T$1:$T989, $V$1:$V989, D990, 0, -1)</f>
        <v>1469.5882041455925</v>
      </c>
      <c r="G990" cm="1">
        <f t="array" ref="G990">_xlfn.XLOOKUP(C990, $U$1:$U989, $W$1:$W989, E990, 0, -1)</f>
        <v>1554.1885466658973</v>
      </c>
      <c r="H990">
        <f>Schedule!F990</f>
        <v>6.8493150684931406E-2</v>
      </c>
      <c r="I990" t="str">
        <f>IF(ISBLANK(Games!D990), "", Games!D990)</f>
        <v/>
      </c>
      <c r="J990" t="str">
        <f>IF(ISBLANK(Games!E990), "", Games!E990)</f>
        <v/>
      </c>
      <c r="K990" t="str">
        <f>IF(ISBLANK(Games!D990), "",VLOOKUP(I990, 'Pitchers Pre-Season'!$B$2:$X$790, 23, FALSE))</f>
        <v/>
      </c>
      <c r="L990" t="str">
        <f>IF(ISBLANK(Games!E990), "",VLOOKUP(J990, 'Pitchers Pre-Season'!$B$2:$X$790, 23, FALSE))</f>
        <v/>
      </c>
      <c r="M990">
        <f>IF(ISBLANK(Games!D990), Calc!F990, F990+K990)</f>
        <v>1469.5882041455925</v>
      </c>
      <c r="N990">
        <f>IF(ISBLANK(Games!E990), Calc!G990, G990+L990)</f>
        <v>1554.1885466658973</v>
      </c>
      <c r="O990" s="1">
        <f t="shared" si="105"/>
        <v>0.41484742255913432</v>
      </c>
      <c r="P990" s="1">
        <f t="shared" si="106"/>
        <v>0.5851525774408658</v>
      </c>
      <c r="Q990" s="3" t="str">
        <f>Games!N990</f>
        <v/>
      </c>
      <c r="R990" s="1" t="str">
        <f t="shared" si="107"/>
        <v/>
      </c>
      <c r="S990" s="1" t="str">
        <f>IF(ISBLANK(Games!L990), "",IF(Q990=B990, C990, B990))</f>
        <v/>
      </c>
      <c r="T990" s="1" t="str">
        <f t="shared" si="108"/>
        <v>LAA</v>
      </c>
      <c r="U990" s="1" t="str">
        <f t="shared" si="109"/>
        <v>HOU</v>
      </c>
      <c r="V990" s="1">
        <f t="shared" si="110"/>
        <v>1469.5882041455925</v>
      </c>
      <c r="W990" s="1">
        <f t="shared" si="111"/>
        <v>1554.1885466658973</v>
      </c>
    </row>
    <row r="991" spans="1:23" x14ac:dyDescent="0.45">
      <c r="A991" t="str">
        <f>Schedule!A991</f>
        <v>2024-06-09</v>
      </c>
      <c r="B991" t="str">
        <f>Schedule!B991</f>
        <v>OAK</v>
      </c>
      <c r="C991" t="str">
        <f>Schedule!C991</f>
        <v>TOR</v>
      </c>
      <c r="D991">
        <f>Schedule!D991</f>
        <v>1427.1354796158</v>
      </c>
      <c r="E991">
        <f>Schedule!E991</f>
        <v>1536.86484917293</v>
      </c>
      <c r="F991" cm="1">
        <f t="array" ref="F991">_xlfn.XLOOKUP(B991, $T$1:$T990, $V$1:$V990, D991, 0, -1)</f>
        <v>1410.609331202211</v>
      </c>
      <c r="G991" cm="1">
        <f t="array" ref="G991">_xlfn.XLOOKUP(C991, $U$1:$U990, $W$1:$W990, E991, 0, -1)</f>
        <v>1549.5770225833428</v>
      </c>
      <c r="H991">
        <f>Schedule!F991</f>
        <v>6.2111801242235101E-3</v>
      </c>
      <c r="I991" t="str">
        <f>IF(ISBLANK(Games!D991), "", Games!D991)</f>
        <v/>
      </c>
      <c r="J991" t="str">
        <f>IF(ISBLANK(Games!E991), "", Games!E991)</f>
        <v/>
      </c>
      <c r="K991" t="str">
        <f>IF(ISBLANK(Games!D991), "",VLOOKUP(I991, 'Pitchers Pre-Season'!$B$2:$X$790, 23, FALSE))</f>
        <v/>
      </c>
      <c r="L991" t="str">
        <f>IF(ISBLANK(Games!E991), "",VLOOKUP(J991, 'Pitchers Pre-Season'!$B$2:$X$790, 23, FALSE))</f>
        <v/>
      </c>
      <c r="M991">
        <f>IF(ISBLANK(Games!D991), Calc!F991, F991+K991)</f>
        <v>1410.609331202211</v>
      </c>
      <c r="N991">
        <f>IF(ISBLANK(Games!E991), Calc!G991, G991+L991)</f>
        <v>1549.5770225833428</v>
      </c>
      <c r="O991" s="1">
        <f t="shared" si="105"/>
        <v>0.31313916558963023</v>
      </c>
      <c r="P991" s="1">
        <f t="shared" si="106"/>
        <v>0.68686083441036982</v>
      </c>
      <c r="Q991" s="3" t="str">
        <f>Games!N991</f>
        <v/>
      </c>
      <c r="R991" s="1" t="str">
        <f t="shared" si="107"/>
        <v/>
      </c>
      <c r="S991" s="1" t="str">
        <f>IF(ISBLANK(Games!L991), "",IF(Q991=B991, C991, B991))</f>
        <v/>
      </c>
      <c r="T991" s="1" t="str">
        <f t="shared" si="108"/>
        <v>OAK</v>
      </c>
      <c r="U991" s="1" t="str">
        <f t="shared" si="109"/>
        <v>TOR</v>
      </c>
      <c r="V991" s="1">
        <f t="shared" si="110"/>
        <v>1410.609331202211</v>
      </c>
      <c r="W991" s="1">
        <f t="shared" si="111"/>
        <v>1549.5770225833428</v>
      </c>
    </row>
    <row r="992" spans="1:23" x14ac:dyDescent="0.45">
      <c r="A992" t="str">
        <f>Schedule!A992</f>
        <v>2024-06-09</v>
      </c>
      <c r="B992" t="str">
        <f>Schedule!B992</f>
        <v>SDP</v>
      </c>
      <c r="C992" t="str">
        <f>Schedule!C992</f>
        <v>ARI</v>
      </c>
      <c r="D992">
        <f>Schedule!D992</f>
        <v>1513.7838452168801</v>
      </c>
      <c r="E992">
        <f>Schedule!E992</f>
        <v>1517.8440011816001</v>
      </c>
      <c r="F992" cm="1">
        <f t="array" ref="F992">_xlfn.XLOOKUP(B992, $T$1:$T991, $V$1:$V991, D992, 0, -1)</f>
        <v>1502.9671207118124</v>
      </c>
      <c r="G992" cm="1">
        <f t="array" ref="G992">_xlfn.XLOOKUP(C992, $U$1:$U991, $W$1:$W991, E992, 0, -1)</f>
        <v>1515.1384034374826</v>
      </c>
      <c r="H992">
        <f>Schedule!F992</f>
        <v>2.9239766081871298E-2</v>
      </c>
      <c r="I992" t="str">
        <f>IF(ISBLANK(Games!D992), "", Games!D992)</f>
        <v/>
      </c>
      <c r="J992" t="str">
        <f>IF(ISBLANK(Games!E992), "", Games!E992)</f>
        <v/>
      </c>
      <c r="K992" t="str">
        <f>IF(ISBLANK(Games!D992), "",VLOOKUP(I992, 'Pitchers Pre-Season'!$B$2:$X$790, 23, FALSE))</f>
        <v/>
      </c>
      <c r="L992" t="str">
        <f>IF(ISBLANK(Games!E992), "",VLOOKUP(J992, 'Pitchers Pre-Season'!$B$2:$X$790, 23, FALSE))</f>
        <v/>
      </c>
      <c r="M992">
        <f>IF(ISBLANK(Games!D992), Calc!F992, F992+K992)</f>
        <v>1502.9671207118124</v>
      </c>
      <c r="N992">
        <f>IF(ISBLANK(Games!E992), Calc!G992, G992+L992)</f>
        <v>1515.1384034374826</v>
      </c>
      <c r="O992" s="1">
        <f t="shared" si="105"/>
        <v>0.49711116097981023</v>
      </c>
      <c r="P992" s="1">
        <f t="shared" si="106"/>
        <v>0.50288883902018988</v>
      </c>
      <c r="Q992" s="3" t="str">
        <f>Games!N992</f>
        <v/>
      </c>
      <c r="R992" s="1" t="str">
        <f t="shared" si="107"/>
        <v/>
      </c>
      <c r="S992" s="1" t="str">
        <f>IF(ISBLANK(Games!L992), "",IF(Q992=B992, C992, B992))</f>
        <v/>
      </c>
      <c r="T992" s="1" t="str">
        <f t="shared" si="108"/>
        <v>SDP</v>
      </c>
      <c r="U992" s="1" t="str">
        <f t="shared" si="109"/>
        <v>ARI</v>
      </c>
      <c r="V992" s="1">
        <f t="shared" si="110"/>
        <v>1502.9671207118124</v>
      </c>
      <c r="W992" s="1">
        <f t="shared" si="111"/>
        <v>1515.1384034374826</v>
      </c>
    </row>
    <row r="993" spans="1:23" x14ac:dyDescent="0.45">
      <c r="A993" t="str">
        <f>Schedule!A993</f>
        <v>2024-06-09</v>
      </c>
      <c r="B993" t="str">
        <f>Schedule!B993</f>
        <v>NYY</v>
      </c>
      <c r="C993" t="str">
        <f>Schedule!C993</f>
        <v>LAD</v>
      </c>
      <c r="D993">
        <f>Schedule!D993</f>
        <v>1539.4562396036399</v>
      </c>
      <c r="E993">
        <f>Schedule!E993</f>
        <v>1588.6730971234199</v>
      </c>
      <c r="F993" cm="1">
        <f t="array" ref="F993">_xlfn.XLOOKUP(B993, $T$1:$T992, $V$1:$V992, D993, 0, -1)</f>
        <v>1533.7203518335739</v>
      </c>
      <c r="G993" cm="1">
        <f t="array" ref="G993">_xlfn.XLOOKUP(C993, $U$1:$U992, $W$1:$W992, E993, 0, -1)</f>
        <v>1587.2549754385982</v>
      </c>
      <c r="H993">
        <f>Schedule!F993</f>
        <v>9.3922651933701695E-2</v>
      </c>
      <c r="I993" t="str">
        <f>IF(ISBLANK(Games!D993), "", Games!D993)</f>
        <v/>
      </c>
      <c r="J993" t="str">
        <f>IF(ISBLANK(Games!E993), "", Games!E993)</f>
        <v/>
      </c>
      <c r="K993" t="str">
        <f>IF(ISBLANK(Games!D993), "",VLOOKUP(I993, 'Pitchers Pre-Season'!$B$2:$X$790, 23, FALSE))</f>
        <v/>
      </c>
      <c r="L993" t="str">
        <f>IF(ISBLANK(Games!E993), "",VLOOKUP(J993, 'Pitchers Pre-Season'!$B$2:$X$790, 23, FALSE))</f>
        <v/>
      </c>
      <c r="M993">
        <f>IF(ISBLANK(Games!D993), Calc!F993, F993+K993)</f>
        <v>1533.7203518335739</v>
      </c>
      <c r="N993">
        <f>IF(ISBLANK(Games!E993), Calc!G993, G993+L993)</f>
        <v>1587.2549754385982</v>
      </c>
      <c r="O993" s="1">
        <f t="shared" si="105"/>
        <v>0.47052279377254802</v>
      </c>
      <c r="P993" s="1">
        <f t="shared" si="106"/>
        <v>0.52947720622745187</v>
      </c>
      <c r="Q993" s="3" t="str">
        <f>Games!N993</f>
        <v/>
      </c>
      <c r="R993" s="1" t="str">
        <f t="shared" si="107"/>
        <v/>
      </c>
      <c r="S993" s="1" t="str">
        <f>IF(ISBLANK(Games!L993), "",IF(Q993=B993, C993, B993))</f>
        <v/>
      </c>
      <c r="T993" s="1" t="str">
        <f t="shared" si="108"/>
        <v>NYY</v>
      </c>
      <c r="U993" s="1" t="str">
        <f t="shared" si="109"/>
        <v>LAD</v>
      </c>
      <c r="V993" s="1">
        <f t="shared" si="110"/>
        <v>1533.7203518335739</v>
      </c>
      <c r="W993" s="1">
        <f t="shared" si="111"/>
        <v>1587.2549754385982</v>
      </c>
    </row>
    <row r="994" spans="1:23" x14ac:dyDescent="0.45">
      <c r="A994" t="str">
        <f>Schedule!A994</f>
        <v>2024-06-10</v>
      </c>
      <c r="B994" t="str">
        <f>Schedule!B994</f>
        <v>TBR</v>
      </c>
      <c r="C994" t="str">
        <f>Schedule!C994</f>
        <v>BAL</v>
      </c>
      <c r="D994">
        <f>Schedule!D994</f>
        <v>1537.2568075547799</v>
      </c>
      <c r="E994">
        <f>Schedule!E994</f>
        <v>1535.1075395159701</v>
      </c>
      <c r="F994" cm="1">
        <f t="array" ref="F994">_xlfn.XLOOKUP(B994, $T$1:$T993, $V$1:$V993, D994, 0, -1)</f>
        <v>1528.0229512954211</v>
      </c>
      <c r="G994" cm="1">
        <f t="array" ref="G994">_xlfn.XLOOKUP(C994, $U$1:$U993, $W$1:$W993, E994, 0, -1)</f>
        <v>1539.0873746407135</v>
      </c>
      <c r="H994">
        <f>Schedule!F994</f>
        <v>0.124324324324324</v>
      </c>
      <c r="I994" t="str">
        <f>IF(ISBLANK(Games!D994), "", Games!D994)</f>
        <v/>
      </c>
      <c r="J994" t="str">
        <f>IF(ISBLANK(Games!E994), "", Games!E994)</f>
        <v/>
      </c>
      <c r="K994" t="str">
        <f>IF(ISBLANK(Games!D994), "",VLOOKUP(I994, 'Pitchers Pre-Season'!$B$2:$X$790, 23, FALSE))</f>
        <v/>
      </c>
      <c r="L994" t="str">
        <f>IF(ISBLANK(Games!E994), "",VLOOKUP(J994, 'Pitchers Pre-Season'!$B$2:$X$790, 23, FALSE))</f>
        <v/>
      </c>
      <c r="M994">
        <f>IF(ISBLANK(Games!D994), Calc!F994, F994+K994)</f>
        <v>1528.0229512954211</v>
      </c>
      <c r="N994">
        <f>IF(ISBLANK(Games!E994), Calc!G994, G994+L994)</f>
        <v>1539.0873746407135</v>
      </c>
      <c r="O994" s="1">
        <f t="shared" si="105"/>
        <v>0.54624455766764513</v>
      </c>
      <c r="P994" s="1">
        <f t="shared" si="106"/>
        <v>0.45375544233235487</v>
      </c>
      <c r="Q994" s="3" t="str">
        <f>Games!N994</f>
        <v/>
      </c>
      <c r="R994" s="1" t="str">
        <f t="shared" si="107"/>
        <v/>
      </c>
      <c r="S994" s="1" t="str">
        <f>IF(ISBLANK(Games!L994), "",IF(Q994=B994, C994, B994))</f>
        <v/>
      </c>
      <c r="T994" s="1" t="str">
        <f t="shared" si="108"/>
        <v>TBR</v>
      </c>
      <c r="U994" s="1" t="str">
        <f t="shared" si="109"/>
        <v>BAL</v>
      </c>
      <c r="V994" s="1">
        <f t="shared" si="110"/>
        <v>1528.0229512954211</v>
      </c>
      <c r="W994" s="1">
        <f t="shared" si="111"/>
        <v>1539.0873746407135</v>
      </c>
    </row>
    <row r="995" spans="1:23" x14ac:dyDescent="0.45">
      <c r="A995" t="str">
        <f>Schedule!A995</f>
        <v>2024-06-10</v>
      </c>
      <c r="B995" t="str">
        <f>Schedule!B995</f>
        <v>MIN</v>
      </c>
      <c r="C995" t="str">
        <f>Schedule!C995</f>
        <v>COL</v>
      </c>
      <c r="D995">
        <f>Schedule!D995</f>
        <v>1535.44519643647</v>
      </c>
      <c r="E995">
        <f>Schedule!E995</f>
        <v>1418.47649220432</v>
      </c>
      <c r="F995" cm="1">
        <f t="array" ref="F995">_xlfn.XLOOKUP(B995, $T$1:$T994, $V$1:$V994, D995, 0, -1)</f>
        <v>1529.2726034226744</v>
      </c>
      <c r="G995" cm="1">
        <f t="array" ref="G995">_xlfn.XLOOKUP(C995, $U$1:$U994, $W$1:$W994, E995, 0, -1)</f>
        <v>1405.4006829938121</v>
      </c>
      <c r="H995">
        <f>Schedule!F995</f>
        <v>0.12727272727272701</v>
      </c>
      <c r="I995" t="str">
        <f>IF(ISBLANK(Games!D995), "", Games!D995)</f>
        <v/>
      </c>
      <c r="J995" t="str">
        <f>IF(ISBLANK(Games!E995), "", Games!E995)</f>
        <v/>
      </c>
      <c r="K995" t="str">
        <f>IF(ISBLANK(Games!D995), "",VLOOKUP(I995, 'Pitchers Pre-Season'!$B$2:$X$790, 23, FALSE))</f>
        <v/>
      </c>
      <c r="L995" t="str">
        <f>IF(ISBLANK(Games!E995), "",VLOOKUP(J995, 'Pitchers Pre-Season'!$B$2:$X$790, 23, FALSE))</f>
        <v/>
      </c>
      <c r="M995">
        <f>IF(ISBLANK(Games!D995), Calc!F995, F995+K995)</f>
        <v>1529.2726034226744</v>
      </c>
      <c r="N995">
        <f>IF(ISBLANK(Games!E995), Calc!G995, G995+L995)</f>
        <v>1405.4006829938121</v>
      </c>
      <c r="O995" s="1">
        <f t="shared" si="105"/>
        <v>0.7347142222601819</v>
      </c>
      <c r="P995" s="1">
        <f t="shared" si="106"/>
        <v>0.26528577773981804</v>
      </c>
      <c r="Q995" s="3" t="str">
        <f>Games!N995</f>
        <v/>
      </c>
      <c r="R995" s="1" t="str">
        <f t="shared" si="107"/>
        <v/>
      </c>
      <c r="S995" s="1" t="str">
        <f>IF(ISBLANK(Games!L995), "",IF(Q995=B995, C995, B995))</f>
        <v/>
      </c>
      <c r="T995" s="1" t="str">
        <f t="shared" si="108"/>
        <v>MIN</v>
      </c>
      <c r="U995" s="1" t="str">
        <f t="shared" si="109"/>
        <v>COL</v>
      </c>
      <c r="V995" s="1">
        <f t="shared" si="110"/>
        <v>1529.2726034226744</v>
      </c>
      <c r="W995" s="1">
        <f t="shared" si="111"/>
        <v>1405.4006829938121</v>
      </c>
    </row>
    <row r="996" spans="1:23" x14ac:dyDescent="0.45">
      <c r="A996" t="str">
        <f>Schedule!A996</f>
        <v>2024-06-10</v>
      </c>
      <c r="B996" t="str">
        <f>Schedule!B996</f>
        <v>KCR</v>
      </c>
      <c r="C996" t="str">
        <f>Schedule!C996</f>
        <v>NYY</v>
      </c>
      <c r="D996">
        <f>Schedule!D996</f>
        <v>1455.5883504191299</v>
      </c>
      <c r="E996">
        <f>Schedule!E996</f>
        <v>1539.4562396036399</v>
      </c>
      <c r="F996" cm="1">
        <f t="array" ref="F996">_xlfn.XLOOKUP(B996, $T$1:$T995, $V$1:$V995, D996, 0, -1)</f>
        <v>1459.3647323881944</v>
      </c>
      <c r="G996" cm="1">
        <f t="array" ref="G996">_xlfn.XLOOKUP(C996, $U$1:$U995, $W$1:$W995, E996, 0, -1)</f>
        <v>1562.9327852564061</v>
      </c>
      <c r="H996">
        <f>Schedule!F996</f>
        <v>0.19008264462809901</v>
      </c>
      <c r="I996" t="str">
        <f>IF(ISBLANK(Games!D996), "", Games!D996)</f>
        <v/>
      </c>
      <c r="J996" t="str">
        <f>IF(ISBLANK(Games!E996), "", Games!E996)</f>
        <v/>
      </c>
      <c r="K996" t="str">
        <f>IF(ISBLANK(Games!D996), "",VLOOKUP(I996, 'Pitchers Pre-Season'!$B$2:$X$790, 23, FALSE))</f>
        <v/>
      </c>
      <c r="L996" t="str">
        <f>IF(ISBLANK(Games!E996), "",VLOOKUP(J996, 'Pitchers Pre-Season'!$B$2:$X$790, 23, FALSE))</f>
        <v/>
      </c>
      <c r="M996">
        <f>IF(ISBLANK(Games!D996), Calc!F996, F996+K996)</f>
        <v>1459.3647323881944</v>
      </c>
      <c r="N996">
        <f>IF(ISBLANK(Games!E996), Calc!G996, G996+L996)</f>
        <v>1562.9327852564061</v>
      </c>
      <c r="O996" s="1">
        <f t="shared" si="105"/>
        <v>0.45025816637031973</v>
      </c>
      <c r="P996" s="1">
        <f t="shared" si="106"/>
        <v>0.54974183362968032</v>
      </c>
      <c r="Q996" s="3" t="str">
        <f>Games!N996</f>
        <v/>
      </c>
      <c r="R996" s="1" t="str">
        <f t="shared" si="107"/>
        <v/>
      </c>
      <c r="S996" s="1" t="str">
        <f>IF(ISBLANK(Games!L996), "",IF(Q996=B996, C996, B996))</f>
        <v/>
      </c>
      <c r="T996" s="1" t="str">
        <f t="shared" si="108"/>
        <v>KCR</v>
      </c>
      <c r="U996" s="1" t="str">
        <f t="shared" si="109"/>
        <v>NYY</v>
      </c>
      <c r="V996" s="1">
        <f t="shared" si="110"/>
        <v>1459.3647323881944</v>
      </c>
      <c r="W996" s="1">
        <f t="shared" si="111"/>
        <v>1562.9327852564061</v>
      </c>
    </row>
    <row r="997" spans="1:23" x14ac:dyDescent="0.45">
      <c r="A997" t="str">
        <f>Schedule!A997</f>
        <v>2024-06-10</v>
      </c>
      <c r="B997" t="str">
        <f>Schedule!B997</f>
        <v>MIL</v>
      </c>
      <c r="C997" t="str">
        <f>Schedule!C997</f>
        <v>TOR</v>
      </c>
      <c r="D997">
        <f>Schedule!D997</f>
        <v>1511.74507850229</v>
      </c>
      <c r="E997">
        <f>Schedule!E997</f>
        <v>1536.86484917293</v>
      </c>
      <c r="F997" cm="1">
        <f t="array" ref="F997">_xlfn.XLOOKUP(B997, $T$1:$T996, $V$1:$V996, D997, 0, -1)</f>
        <v>1516.6563185214643</v>
      </c>
      <c r="G997" cm="1">
        <f t="array" ref="G997">_xlfn.XLOOKUP(C997, $U$1:$U996, $W$1:$W996, E997, 0, -1)</f>
        <v>1549.5770225833428</v>
      </c>
      <c r="H997">
        <f>Schedule!F997</f>
        <v>6.7415730337078705E-2</v>
      </c>
      <c r="I997" t="str">
        <f>IF(ISBLANK(Games!D997), "", Games!D997)</f>
        <v/>
      </c>
      <c r="J997" t="str">
        <f>IF(ISBLANK(Games!E997), "", Games!E997)</f>
        <v/>
      </c>
      <c r="K997" t="str">
        <f>IF(ISBLANK(Games!D997), "",VLOOKUP(I997, 'Pitchers Pre-Season'!$B$2:$X$790, 23, FALSE))</f>
        <v/>
      </c>
      <c r="L997" t="str">
        <f>IF(ISBLANK(Games!E997), "",VLOOKUP(J997, 'Pitchers Pre-Season'!$B$2:$X$790, 23, FALSE))</f>
        <v/>
      </c>
      <c r="M997">
        <f>IF(ISBLANK(Games!D997), Calc!F997, F997+K997)</f>
        <v>1516.6563185214643</v>
      </c>
      <c r="N997">
        <f>IF(ISBLANK(Games!E997), Calc!G997, G997+L997)</f>
        <v>1549.5770225833428</v>
      </c>
      <c r="O997" s="1">
        <f t="shared" si="105"/>
        <v>0.48647244225443192</v>
      </c>
      <c r="P997" s="1">
        <f t="shared" si="106"/>
        <v>0.51352755774556802</v>
      </c>
      <c r="Q997" s="3" t="str">
        <f>Games!N997</f>
        <v/>
      </c>
      <c r="R997" s="1" t="str">
        <f t="shared" si="107"/>
        <v/>
      </c>
      <c r="S997" s="1" t="str">
        <f>IF(ISBLANK(Games!L997), "",IF(Q997=B997, C997, B997))</f>
        <v/>
      </c>
      <c r="T997" s="1" t="str">
        <f t="shared" si="108"/>
        <v>MIL</v>
      </c>
      <c r="U997" s="1" t="str">
        <f t="shared" si="109"/>
        <v>TOR</v>
      </c>
      <c r="V997" s="1">
        <f t="shared" si="110"/>
        <v>1516.6563185214643</v>
      </c>
      <c r="W997" s="1">
        <f t="shared" si="111"/>
        <v>1549.5770225833428</v>
      </c>
    </row>
    <row r="998" spans="1:23" x14ac:dyDescent="0.45">
      <c r="A998" t="str">
        <f>Schedule!A998</f>
        <v>2024-06-10</v>
      </c>
      <c r="B998" t="str">
        <f>Schedule!B998</f>
        <v>SDP</v>
      </c>
      <c r="C998" t="str">
        <f>Schedule!C998</f>
        <v>OAK</v>
      </c>
      <c r="D998">
        <f>Schedule!D998</f>
        <v>1513.7838452168801</v>
      </c>
      <c r="E998">
        <f>Schedule!E998</f>
        <v>1427.1354796158</v>
      </c>
      <c r="F998" cm="1">
        <f t="array" ref="F998">_xlfn.XLOOKUP(B998, $T$1:$T997, $V$1:$V997, D998, 0, -1)</f>
        <v>1502.9671207118124</v>
      </c>
      <c r="G998" cm="1">
        <f t="array" ref="G998">_xlfn.XLOOKUP(C998, $U$1:$U997, $W$1:$W997, E998, 0, -1)</f>
        <v>1422.9458950386379</v>
      </c>
      <c r="H998">
        <f>Schedule!F998</f>
        <v>2.9239766081871298E-2</v>
      </c>
      <c r="I998" t="str">
        <f>IF(ISBLANK(Games!D998), "", Games!D998)</f>
        <v/>
      </c>
      <c r="J998" t="str">
        <f>IF(ISBLANK(Games!E998), "", Games!E998)</f>
        <v/>
      </c>
      <c r="K998" t="str">
        <f>IF(ISBLANK(Games!D998), "",VLOOKUP(I998, 'Pitchers Pre-Season'!$B$2:$X$790, 23, FALSE))</f>
        <v/>
      </c>
      <c r="L998" t="str">
        <f>IF(ISBLANK(Games!E998), "",VLOOKUP(J998, 'Pitchers Pre-Season'!$B$2:$X$790, 23, FALSE))</f>
        <v/>
      </c>
      <c r="M998">
        <f>IF(ISBLANK(Games!D998), Calc!F998, F998+K998)</f>
        <v>1502.9671207118124</v>
      </c>
      <c r="N998">
        <f>IF(ISBLANK(Games!E998), Calc!G998, G998+L998)</f>
        <v>1422.9458950386379</v>
      </c>
      <c r="O998" s="1">
        <f t="shared" si="105"/>
        <v>0.62778568503448506</v>
      </c>
      <c r="P998" s="1">
        <f t="shared" si="106"/>
        <v>0.37221431496551494</v>
      </c>
      <c r="Q998" s="3" t="str">
        <f>Games!N998</f>
        <v/>
      </c>
      <c r="R998" s="1" t="str">
        <f t="shared" si="107"/>
        <v/>
      </c>
      <c r="S998" s="1" t="str">
        <f>IF(ISBLANK(Games!L998), "",IF(Q998=B998, C998, B998))</f>
        <v/>
      </c>
      <c r="T998" s="1" t="str">
        <f t="shared" si="108"/>
        <v>SDP</v>
      </c>
      <c r="U998" s="1" t="str">
        <f t="shared" si="109"/>
        <v>OAK</v>
      </c>
      <c r="V998" s="1">
        <f t="shared" si="110"/>
        <v>1502.9671207118124</v>
      </c>
      <c r="W998" s="1">
        <f t="shared" si="111"/>
        <v>1422.9458950386379</v>
      </c>
    </row>
    <row r="999" spans="1:23" x14ac:dyDescent="0.45">
      <c r="A999" t="str">
        <f>Schedule!A999</f>
        <v>2024-06-10</v>
      </c>
      <c r="B999" t="str">
        <f>Schedule!B999</f>
        <v>SEA</v>
      </c>
      <c r="C999" t="str">
        <f>Schedule!C999</f>
        <v>CHW</v>
      </c>
      <c r="D999">
        <f>Schedule!D999</f>
        <v>1526.2027098211199</v>
      </c>
      <c r="E999">
        <f>Schedule!E999</f>
        <v>1433.33420073452</v>
      </c>
      <c r="F999" cm="1">
        <f t="array" ref="F999">_xlfn.XLOOKUP(B999, $T$1:$T998, $V$1:$V998, D999, 0, -1)</f>
        <v>1518.2292368487947</v>
      </c>
      <c r="G999" cm="1">
        <f t="array" ref="G999">_xlfn.XLOOKUP(C999, $U$1:$U998, $W$1:$W998, E999, 0, -1)</f>
        <v>1425.4820043556863</v>
      </c>
      <c r="H999">
        <f>Schedule!F999</f>
        <v>2.2471910112359699E-2</v>
      </c>
      <c r="I999" t="str">
        <f>IF(ISBLANK(Games!D999), "", Games!D999)</f>
        <v/>
      </c>
      <c r="J999" t="str">
        <f>IF(ISBLANK(Games!E999), "", Games!E999)</f>
        <v/>
      </c>
      <c r="K999" t="str">
        <f>IF(ISBLANK(Games!D999), "",VLOOKUP(I999, 'Pitchers Pre-Season'!$B$2:$X$790, 23, FALSE))</f>
        <v/>
      </c>
      <c r="L999" t="str">
        <f>IF(ISBLANK(Games!E999), "",VLOOKUP(J999, 'Pitchers Pre-Season'!$B$2:$X$790, 23, FALSE))</f>
        <v/>
      </c>
      <c r="M999">
        <f>IF(ISBLANK(Games!D999), Calc!F999, F999+K999)</f>
        <v>1518.2292368487947</v>
      </c>
      <c r="N999">
        <f>IF(ISBLANK(Games!E999), Calc!G999, G999+L999)</f>
        <v>1425.4820043556863</v>
      </c>
      <c r="O999" s="1">
        <f t="shared" si="105"/>
        <v>0.64162728491540544</v>
      </c>
      <c r="P999" s="1">
        <f t="shared" si="106"/>
        <v>0.35837271508459445</v>
      </c>
      <c r="Q999" s="3" t="str">
        <f>Games!N999</f>
        <v/>
      </c>
      <c r="R999" s="1" t="str">
        <f t="shared" si="107"/>
        <v/>
      </c>
      <c r="S999" s="1" t="str">
        <f>IF(ISBLANK(Games!L999), "",IF(Q999=B999, C999, B999))</f>
        <v/>
      </c>
      <c r="T999" s="1" t="str">
        <f t="shared" si="108"/>
        <v>SEA</v>
      </c>
      <c r="U999" s="1" t="str">
        <f t="shared" si="109"/>
        <v>CHW</v>
      </c>
      <c r="V999" s="1">
        <f t="shared" si="110"/>
        <v>1518.2292368487947</v>
      </c>
      <c r="W999" s="1">
        <f t="shared" si="111"/>
        <v>1425.4820043556863</v>
      </c>
    </row>
    <row r="1000" spans="1:23" x14ac:dyDescent="0.45">
      <c r="A1000" t="str">
        <f>Schedule!A1000</f>
        <v>2024-06-10</v>
      </c>
      <c r="B1000" t="str">
        <f>Schedule!B1000</f>
        <v>SFG</v>
      </c>
      <c r="C1000" t="str">
        <f>Schedule!C1000</f>
        <v>HOU</v>
      </c>
      <c r="D1000">
        <f>Schedule!D1000</f>
        <v>1501.1235706124401</v>
      </c>
      <c r="E1000">
        <f>Schedule!E1000</f>
        <v>1559.22207084247</v>
      </c>
      <c r="F1000" cm="1">
        <f t="array" ref="F1000">_xlfn.XLOOKUP(B1000, $T$1:$T999, $V$1:$V999, D1000, 0, -1)</f>
        <v>1506.8907435815931</v>
      </c>
      <c r="G1000" cm="1">
        <f t="array" ref="G1000">_xlfn.XLOOKUP(C1000, $U$1:$U999, $W$1:$W999, E1000, 0, -1)</f>
        <v>1554.1885466658973</v>
      </c>
      <c r="H1000">
        <f>Schedule!F1000</f>
        <v>0.1125</v>
      </c>
      <c r="I1000" t="str">
        <f>IF(ISBLANK(Games!D1000), "", Games!D1000)</f>
        <v/>
      </c>
      <c r="J1000" t="str">
        <f>IF(ISBLANK(Games!E1000), "", Games!E1000)</f>
        <v/>
      </c>
      <c r="K1000" t="str">
        <f>IF(ISBLANK(Games!D1000), "",VLOOKUP(I1000, 'Pitchers Pre-Season'!$B$2:$X$790, 23, FALSE))</f>
        <v/>
      </c>
      <c r="L1000" t="str">
        <f>IF(ISBLANK(Games!E1000), "",VLOOKUP(J1000, 'Pitchers Pre-Season'!$B$2:$X$790, 23, FALSE))</f>
        <v/>
      </c>
      <c r="M1000">
        <f>IF(ISBLANK(Games!D1000), Calc!F1000, F1000+K1000)</f>
        <v>1506.8907435815931</v>
      </c>
      <c r="N1000">
        <f>IF(ISBLANK(Games!E1000), Calc!G1000, G1000+L1000)</f>
        <v>1554.1885466658973</v>
      </c>
      <c r="O1000" s="1">
        <f t="shared" si="105"/>
        <v>0.48860037928260791</v>
      </c>
      <c r="P1000" s="1">
        <f t="shared" si="106"/>
        <v>0.51139962071739209</v>
      </c>
      <c r="Q1000" s="3" t="str">
        <f>Games!N1000</f>
        <v/>
      </c>
      <c r="R1000" s="1" t="str">
        <f t="shared" si="107"/>
        <v/>
      </c>
      <c r="S1000" s="1" t="str">
        <f>IF(ISBLANK(Games!L1000), "",IF(Q1000=B1000, C1000, B1000))</f>
        <v/>
      </c>
      <c r="T1000" s="1" t="str">
        <f t="shared" si="108"/>
        <v>SFG</v>
      </c>
      <c r="U1000" s="1" t="str">
        <f t="shared" si="109"/>
        <v>HOU</v>
      </c>
      <c r="V1000" s="1">
        <f t="shared" si="110"/>
        <v>1506.8907435815931</v>
      </c>
      <c r="W1000" s="1">
        <f t="shared" si="111"/>
        <v>1554.1885466658973</v>
      </c>
    </row>
    <row r="1001" spans="1:23" x14ac:dyDescent="0.45">
      <c r="A1001" t="str">
        <f>Schedule!A1001</f>
        <v>2024-06-11</v>
      </c>
      <c r="B1001" t="str">
        <f>Schedule!B1001</f>
        <v>BAL</v>
      </c>
      <c r="C1001" t="str">
        <f>Schedule!C1001</f>
        <v>ATL</v>
      </c>
      <c r="D1001">
        <f>Schedule!D1001</f>
        <v>1535.1075395159701</v>
      </c>
      <c r="E1001">
        <f>Schedule!E1001</f>
        <v>1590.545270505</v>
      </c>
      <c r="F1001" cm="1">
        <f t="array" ref="F1001">_xlfn.XLOOKUP(B1001, $T$1:$T1000, $V$1:$V1000, D1001, 0, -1)</f>
        <v>1527.1786991040578</v>
      </c>
      <c r="G1001" cm="1">
        <f t="array" ref="G1001">_xlfn.XLOOKUP(C1001, $U$1:$U1000, $W$1:$W1000, E1001, 0, -1)</f>
        <v>1588.8399964445969</v>
      </c>
      <c r="H1001">
        <f>Schedule!F1001</f>
        <v>2.1739130434782698E-2</v>
      </c>
      <c r="I1001" t="str">
        <f>IF(ISBLANK(Games!D1001), "", Games!D1001)</f>
        <v/>
      </c>
      <c r="J1001" t="str">
        <f>IF(ISBLANK(Games!E1001), "", Games!E1001)</f>
        <v/>
      </c>
      <c r="K1001" t="str">
        <f>IF(ISBLANK(Games!D1001), "",VLOOKUP(I1001, 'Pitchers Pre-Season'!$B$2:$X$790, 23, FALSE))</f>
        <v/>
      </c>
      <c r="L1001" t="str">
        <f>IF(ISBLANK(Games!E1001), "",VLOOKUP(J1001, 'Pitchers Pre-Season'!$B$2:$X$790, 23, FALSE))</f>
        <v/>
      </c>
      <c r="M1001">
        <f>IF(ISBLANK(Games!D1001), Calc!F1001, F1001+K1001)</f>
        <v>1527.1786991040578</v>
      </c>
      <c r="N1001">
        <f>IF(ISBLANK(Games!E1001), Calc!G1001, G1001+L1001)</f>
        <v>1588.8399964445969</v>
      </c>
      <c r="O1001" s="1">
        <f t="shared" si="105"/>
        <v>0.42305190844712404</v>
      </c>
      <c r="P1001" s="1">
        <f t="shared" si="106"/>
        <v>0.57694809155287596</v>
      </c>
      <c r="Q1001" s="3" t="str">
        <f>Games!N1001</f>
        <v/>
      </c>
      <c r="R1001" s="1" t="str">
        <f t="shared" si="107"/>
        <v/>
      </c>
      <c r="S1001" s="1" t="str">
        <f>IF(ISBLANK(Games!L1001), "",IF(Q1001=B1001, C1001, B1001))</f>
        <v/>
      </c>
      <c r="T1001" s="1" t="str">
        <f t="shared" si="108"/>
        <v>BAL</v>
      </c>
      <c r="U1001" s="1" t="str">
        <f t="shared" si="109"/>
        <v>ATL</v>
      </c>
      <c r="V1001" s="1">
        <f t="shared" si="110"/>
        <v>1527.1786991040578</v>
      </c>
      <c r="W1001" s="1">
        <f t="shared" si="111"/>
        <v>1588.8399964445969</v>
      </c>
    </row>
    <row r="1002" spans="1:23" x14ac:dyDescent="0.45">
      <c r="A1002" t="str">
        <f>Schedule!A1002</f>
        <v>2024-06-11</v>
      </c>
      <c r="B1002" t="str">
        <f>Schedule!B1002</f>
        <v>DET</v>
      </c>
      <c r="C1002" t="str">
        <f>Schedule!C1002</f>
        <v>WAS</v>
      </c>
      <c r="D1002">
        <f>Schedule!D1002</f>
        <v>1477.56939209144</v>
      </c>
      <c r="E1002">
        <f>Schedule!E1002</f>
        <v>1422.7330514932301</v>
      </c>
      <c r="F1002" cm="1">
        <f t="array" ref="F1002">_xlfn.XLOOKUP(B1002, $T$1:$T1001, $V$1:$V1001, D1002, 0, -1)</f>
        <v>1481.7589766686021</v>
      </c>
      <c r="G1002" cm="1">
        <f t="array" ref="G1002">_xlfn.XLOOKUP(C1002, $U$1:$U1001, $W$1:$W1001, E1002, 0, -1)</f>
        <v>1420.7057667976087</v>
      </c>
      <c r="H1002">
        <f>Schedule!F1002</f>
        <v>7.6687116564418296E-3</v>
      </c>
      <c r="I1002" t="str">
        <f>IF(ISBLANK(Games!D1002), "", Games!D1002)</f>
        <v/>
      </c>
      <c r="J1002" t="str">
        <f>IF(ISBLANK(Games!E1002), "", Games!E1002)</f>
        <v/>
      </c>
      <c r="K1002" t="str">
        <f>IF(ISBLANK(Games!D1002), "",VLOOKUP(I1002, 'Pitchers Pre-Season'!$B$2:$X$790, 23, FALSE))</f>
        <v/>
      </c>
      <c r="L1002" t="str">
        <f>IF(ISBLANK(Games!E1002), "",VLOOKUP(J1002, 'Pitchers Pre-Season'!$B$2:$X$790, 23, FALSE))</f>
        <v/>
      </c>
      <c r="M1002">
        <f>IF(ISBLANK(Games!D1002), Calc!F1002, F1002+K1002)</f>
        <v>1481.7589766686021</v>
      </c>
      <c r="N1002">
        <f>IF(ISBLANK(Games!E1002), Calc!G1002, G1002+L1002)</f>
        <v>1420.7057667976087</v>
      </c>
      <c r="O1002" s="1">
        <f t="shared" si="105"/>
        <v>0.5908036395920212</v>
      </c>
      <c r="P1002" s="1">
        <f t="shared" si="106"/>
        <v>0.40919636040797874</v>
      </c>
      <c r="Q1002" s="3" t="str">
        <f>Games!N1002</f>
        <v/>
      </c>
      <c r="R1002" s="1" t="str">
        <f t="shared" si="107"/>
        <v/>
      </c>
      <c r="S1002" s="1" t="str">
        <f>IF(ISBLANK(Games!L1002), "",IF(Q1002=B1002, C1002, B1002))</f>
        <v/>
      </c>
      <c r="T1002" s="1" t="str">
        <f t="shared" si="108"/>
        <v>DET</v>
      </c>
      <c r="U1002" s="1" t="str">
        <f t="shared" si="109"/>
        <v>WAS</v>
      </c>
      <c r="V1002" s="1">
        <f t="shared" si="110"/>
        <v>1481.7589766686021</v>
      </c>
      <c r="W1002" s="1">
        <f t="shared" si="111"/>
        <v>1420.7057667976087</v>
      </c>
    </row>
    <row r="1003" spans="1:23" x14ac:dyDescent="0.45">
      <c r="A1003" t="str">
        <f>Schedule!A1003</f>
        <v>2024-06-11</v>
      </c>
      <c r="B1003" t="str">
        <f>Schedule!B1003</f>
        <v>TBR</v>
      </c>
      <c r="C1003" t="str">
        <f>Schedule!C1003</f>
        <v>CHC</v>
      </c>
      <c r="D1003">
        <f>Schedule!D1003</f>
        <v>1537.2568075547799</v>
      </c>
      <c r="E1003">
        <f>Schedule!E1003</f>
        <v>1514.0316812078199</v>
      </c>
      <c r="F1003" cm="1">
        <f t="array" ref="F1003">_xlfn.XLOOKUP(B1003, $T$1:$T1002, $V$1:$V1002, D1003, 0, -1)</f>
        <v>1528.0229512954211</v>
      </c>
      <c r="G1003" cm="1">
        <f t="array" ref="G1003">_xlfn.XLOOKUP(C1003, $U$1:$U1002, $W$1:$W1002, E1003, 0, -1)</f>
        <v>1510.9500841970262</v>
      </c>
      <c r="H1003">
        <f>Schedule!F1003</f>
        <v>0.124324324324324</v>
      </c>
      <c r="I1003" t="str">
        <f>IF(ISBLANK(Games!D1003), "", Games!D1003)</f>
        <v/>
      </c>
      <c r="J1003" t="str">
        <f>IF(ISBLANK(Games!E1003), "", Games!E1003)</f>
        <v/>
      </c>
      <c r="K1003" t="str">
        <f>IF(ISBLANK(Games!D1003), "",VLOOKUP(I1003, 'Pitchers Pre-Season'!$B$2:$X$790, 23, FALSE))</f>
        <v/>
      </c>
      <c r="L1003" t="str">
        <f>IF(ISBLANK(Games!E1003), "",VLOOKUP(J1003, 'Pitchers Pre-Season'!$B$2:$X$790, 23, FALSE))</f>
        <v/>
      </c>
      <c r="M1003">
        <f>IF(ISBLANK(Games!D1003), Calc!F1003, F1003+K1003)</f>
        <v>1528.0229512954211</v>
      </c>
      <c r="N1003">
        <f>IF(ISBLANK(Games!E1003), Calc!G1003, G1003+L1003)</f>
        <v>1510.9500841970262</v>
      </c>
      <c r="O1003" s="1">
        <f t="shared" si="105"/>
        <v>0.58671223573350129</v>
      </c>
      <c r="P1003" s="1">
        <f t="shared" si="106"/>
        <v>0.4132877642664986</v>
      </c>
      <c r="Q1003" s="3" t="str">
        <f>Games!N1003</f>
        <v/>
      </c>
      <c r="R1003" s="1" t="str">
        <f t="shared" si="107"/>
        <v/>
      </c>
      <c r="S1003" s="1" t="str">
        <f>IF(ISBLANK(Games!L1003), "",IF(Q1003=B1003, C1003, B1003))</f>
        <v/>
      </c>
      <c r="T1003" s="1" t="str">
        <f t="shared" si="108"/>
        <v>TBR</v>
      </c>
      <c r="U1003" s="1" t="str">
        <f t="shared" si="109"/>
        <v>CHC</v>
      </c>
      <c r="V1003" s="1">
        <f t="shared" si="110"/>
        <v>1528.0229512954211</v>
      </c>
      <c r="W1003" s="1">
        <f t="shared" si="111"/>
        <v>1510.9500841970262</v>
      </c>
    </row>
    <row r="1004" spans="1:23" x14ac:dyDescent="0.45">
      <c r="A1004" t="str">
        <f>Schedule!A1004</f>
        <v>2024-06-11</v>
      </c>
      <c r="B1004" t="str">
        <f>Schedule!B1004</f>
        <v>CIN</v>
      </c>
      <c r="C1004" t="str">
        <f>Schedule!C1004</f>
        <v>CLE</v>
      </c>
      <c r="D1004">
        <f>Schedule!D1004</f>
        <v>1496.2510574284499</v>
      </c>
      <c r="E1004">
        <f>Schedule!E1004</f>
        <v>1503.8938502056101</v>
      </c>
      <c r="F1004" cm="1">
        <f t="array" ref="F1004">_xlfn.XLOOKUP(B1004, $T$1:$T1003, $V$1:$V1003, D1004, 0, -1)</f>
        <v>1493.1662146218293</v>
      </c>
      <c r="G1004" cm="1">
        <f t="array" ref="G1004">_xlfn.XLOOKUP(C1004, $U$1:$U1003, $W$1:$W1003, E1004, 0, -1)</f>
        <v>1521.3210808926906</v>
      </c>
      <c r="H1004">
        <f>Schedule!F1004</f>
        <v>-1.38888888888888E-2</v>
      </c>
      <c r="I1004" t="str">
        <f>IF(ISBLANK(Games!D1004), "", Games!D1004)</f>
        <v/>
      </c>
      <c r="J1004" t="str">
        <f>IF(ISBLANK(Games!E1004), "", Games!E1004)</f>
        <v/>
      </c>
      <c r="K1004" t="str">
        <f>IF(ISBLANK(Games!D1004), "",VLOOKUP(I1004, 'Pitchers Pre-Season'!$B$2:$X$790, 23, FALSE))</f>
        <v/>
      </c>
      <c r="L1004" t="str">
        <f>IF(ISBLANK(Games!E1004), "",VLOOKUP(J1004, 'Pitchers Pre-Season'!$B$2:$X$790, 23, FALSE))</f>
        <v/>
      </c>
      <c r="M1004">
        <f>IF(ISBLANK(Games!D1004), Calc!F1004, F1004+K1004)</f>
        <v>1493.1662146218293</v>
      </c>
      <c r="N1004">
        <f>IF(ISBLANK(Games!E1004), Calc!G1004, G1004+L1004)</f>
        <v>1521.3210808926906</v>
      </c>
      <c r="O1004" s="1">
        <f t="shared" si="105"/>
        <v>0.45262590596437979</v>
      </c>
      <c r="P1004" s="1">
        <f t="shared" si="106"/>
        <v>0.54737409403562021</v>
      </c>
      <c r="Q1004" s="3" t="str">
        <f>Games!N1004</f>
        <v/>
      </c>
      <c r="R1004" s="1" t="str">
        <f t="shared" si="107"/>
        <v/>
      </c>
      <c r="S1004" s="1" t="str">
        <f>IF(ISBLANK(Games!L1004), "",IF(Q1004=B1004, C1004, B1004))</f>
        <v/>
      </c>
      <c r="T1004" s="1" t="str">
        <f t="shared" si="108"/>
        <v>CIN</v>
      </c>
      <c r="U1004" s="1" t="str">
        <f t="shared" si="109"/>
        <v>CLE</v>
      </c>
      <c r="V1004" s="1">
        <f t="shared" si="110"/>
        <v>1493.1662146218293</v>
      </c>
      <c r="W1004" s="1">
        <f t="shared" si="111"/>
        <v>1521.3210808926906</v>
      </c>
    </row>
    <row r="1005" spans="1:23" x14ac:dyDescent="0.45">
      <c r="A1005" t="str">
        <f>Schedule!A1005</f>
        <v>2024-06-11</v>
      </c>
      <c r="B1005" t="str">
        <f>Schedule!B1005</f>
        <v>BOS</v>
      </c>
      <c r="C1005" t="str">
        <f>Schedule!C1005</f>
        <v>PHI</v>
      </c>
      <c r="D1005">
        <f>Schedule!D1005</f>
        <v>1500.26839934439</v>
      </c>
      <c r="E1005">
        <f>Schedule!E1005</f>
        <v>1537.03223861109</v>
      </c>
      <c r="F1005" cm="1">
        <f t="array" ref="F1005">_xlfn.XLOOKUP(B1005, $T$1:$T1004, $V$1:$V1004, D1005, 0, -1)</f>
        <v>1500.26839934439</v>
      </c>
      <c r="G1005" cm="1">
        <f t="array" ref="G1005">_xlfn.XLOOKUP(C1005, $U$1:$U1004, $W$1:$W1004, E1005, 0, -1)</f>
        <v>1539.4111659163295</v>
      </c>
      <c r="H1005">
        <f>Schedule!F1005</f>
        <v>5.1282051282051398E-2</v>
      </c>
      <c r="I1005" t="str">
        <f>IF(ISBLANK(Games!D1005), "", Games!D1005)</f>
        <v/>
      </c>
      <c r="J1005" t="str">
        <f>IF(ISBLANK(Games!E1005), "", Games!E1005)</f>
        <v/>
      </c>
      <c r="K1005" t="str">
        <f>IF(ISBLANK(Games!D1005), "",VLOOKUP(I1005, 'Pitchers Pre-Season'!$B$2:$X$790, 23, FALSE))</f>
        <v/>
      </c>
      <c r="L1005" t="str">
        <f>IF(ISBLANK(Games!E1005), "",VLOOKUP(J1005, 'Pitchers Pre-Season'!$B$2:$X$790, 23, FALSE))</f>
        <v/>
      </c>
      <c r="M1005">
        <f>IF(ISBLANK(Games!D1005), Calc!F1005, F1005+K1005)</f>
        <v>1500.26839934439</v>
      </c>
      <c r="N1005">
        <f>IF(ISBLANK(Games!E1005), Calc!G1005, G1005+L1005)</f>
        <v>1539.4111659163295</v>
      </c>
      <c r="O1005" s="1">
        <f t="shared" si="105"/>
        <v>0.46954718347538132</v>
      </c>
      <c r="P1005" s="1">
        <f t="shared" si="106"/>
        <v>0.53045281652461884</v>
      </c>
      <c r="Q1005" s="3" t="str">
        <f>Games!N1005</f>
        <v/>
      </c>
      <c r="R1005" s="1" t="str">
        <f t="shared" si="107"/>
        <v/>
      </c>
      <c r="S1005" s="1" t="str">
        <f>IF(ISBLANK(Games!L1005), "",IF(Q1005=B1005, C1005, B1005))</f>
        <v/>
      </c>
      <c r="T1005" s="1" t="str">
        <f t="shared" si="108"/>
        <v>BOS</v>
      </c>
      <c r="U1005" s="1" t="str">
        <f t="shared" si="109"/>
        <v>PHI</v>
      </c>
      <c r="V1005" s="1">
        <f t="shared" si="110"/>
        <v>1500.26839934439</v>
      </c>
      <c r="W1005" s="1">
        <f t="shared" si="111"/>
        <v>1539.4111659163295</v>
      </c>
    </row>
    <row r="1006" spans="1:23" x14ac:dyDescent="0.45">
      <c r="A1006" t="str">
        <f>Schedule!A1006</f>
        <v>2024-06-11</v>
      </c>
      <c r="B1006" t="str">
        <f>Schedule!B1006</f>
        <v>NYM</v>
      </c>
      <c r="C1006" t="str">
        <f>Schedule!C1006</f>
        <v>MIA</v>
      </c>
      <c r="D1006">
        <f>Schedule!D1006</f>
        <v>1505.1761432511801</v>
      </c>
      <c r="E1006">
        <f>Schedule!E1006</f>
        <v>1488.4482383178499</v>
      </c>
      <c r="F1006" cm="1">
        <f t="array" ref="F1006">_xlfn.XLOOKUP(B1006, $T$1:$T1005, $V$1:$V1005, D1006, 0, -1)</f>
        <v>1483.2891783762693</v>
      </c>
      <c r="G1006" cm="1">
        <f t="array" ref="G1006">_xlfn.XLOOKUP(C1006, $U$1:$U1005, $W$1:$W1005, E1006, 0, -1)</f>
        <v>1484.370768699393</v>
      </c>
      <c r="H1006">
        <f>Schedule!F1006</f>
        <v>0.102272727272727</v>
      </c>
      <c r="I1006" t="str">
        <f>IF(ISBLANK(Games!D1006), "", Games!D1006)</f>
        <v/>
      </c>
      <c r="J1006" t="str">
        <f>IF(ISBLANK(Games!E1006), "", Games!E1006)</f>
        <v/>
      </c>
      <c r="K1006" t="str">
        <f>IF(ISBLANK(Games!D1006), "",VLOOKUP(I1006, 'Pitchers Pre-Season'!$B$2:$X$790, 23, FALSE))</f>
        <v/>
      </c>
      <c r="L1006" t="str">
        <f>IF(ISBLANK(Games!E1006), "",VLOOKUP(J1006, 'Pitchers Pre-Season'!$B$2:$X$790, 23, FALSE))</f>
        <v/>
      </c>
      <c r="M1006">
        <f>IF(ISBLANK(Games!D1006), Calc!F1006, F1006+K1006)</f>
        <v>1483.2891783762693</v>
      </c>
      <c r="N1006">
        <f>IF(ISBLANK(Games!E1006), Calc!G1006, G1006+L1006)</f>
        <v>1484.370768699393</v>
      </c>
      <c r="O1006" s="1">
        <f t="shared" si="105"/>
        <v>0.54957983506784402</v>
      </c>
      <c r="P1006" s="1">
        <f t="shared" si="106"/>
        <v>0.45042016493215592</v>
      </c>
      <c r="Q1006" s="3" t="str">
        <f>Games!N1006</f>
        <v/>
      </c>
      <c r="R1006" s="1" t="str">
        <f t="shared" si="107"/>
        <v/>
      </c>
      <c r="S1006" s="1" t="str">
        <f>IF(ISBLANK(Games!L1006), "",IF(Q1006=B1006, C1006, B1006))</f>
        <v/>
      </c>
      <c r="T1006" s="1" t="str">
        <f t="shared" si="108"/>
        <v>NYM</v>
      </c>
      <c r="U1006" s="1" t="str">
        <f t="shared" si="109"/>
        <v>MIA</v>
      </c>
      <c r="V1006" s="1">
        <f t="shared" si="110"/>
        <v>1483.2891783762693</v>
      </c>
      <c r="W1006" s="1">
        <f t="shared" si="111"/>
        <v>1484.370768699393</v>
      </c>
    </row>
    <row r="1007" spans="1:23" x14ac:dyDescent="0.45">
      <c r="A1007" t="str">
        <f>Schedule!A1007</f>
        <v>2024-06-11</v>
      </c>
      <c r="B1007" t="str">
        <f>Schedule!B1007</f>
        <v>MIN</v>
      </c>
      <c r="C1007" t="str">
        <f>Schedule!C1007</f>
        <v>COL</v>
      </c>
      <c r="D1007">
        <f>Schedule!D1007</f>
        <v>1535.44519643647</v>
      </c>
      <c r="E1007">
        <f>Schedule!E1007</f>
        <v>1418.47649220432</v>
      </c>
      <c r="F1007" cm="1">
        <f t="array" ref="F1007">_xlfn.XLOOKUP(B1007, $T$1:$T1006, $V$1:$V1006, D1007, 0, -1)</f>
        <v>1529.2726034226744</v>
      </c>
      <c r="G1007" cm="1">
        <f t="array" ref="G1007">_xlfn.XLOOKUP(C1007, $U$1:$U1006, $W$1:$W1006, E1007, 0, -1)</f>
        <v>1405.4006829938121</v>
      </c>
      <c r="H1007">
        <f>Schedule!F1007</f>
        <v>0.12727272727272701</v>
      </c>
      <c r="I1007" t="str">
        <f>IF(ISBLANK(Games!D1007), "", Games!D1007)</f>
        <v/>
      </c>
      <c r="J1007" t="str">
        <f>IF(ISBLANK(Games!E1007), "", Games!E1007)</f>
        <v/>
      </c>
      <c r="K1007" t="str">
        <f>IF(ISBLANK(Games!D1007), "",VLOOKUP(I1007, 'Pitchers Pre-Season'!$B$2:$X$790, 23, FALSE))</f>
        <v/>
      </c>
      <c r="L1007" t="str">
        <f>IF(ISBLANK(Games!E1007), "",VLOOKUP(J1007, 'Pitchers Pre-Season'!$B$2:$X$790, 23, FALSE))</f>
        <v/>
      </c>
      <c r="M1007">
        <f>IF(ISBLANK(Games!D1007), Calc!F1007, F1007+K1007)</f>
        <v>1529.2726034226744</v>
      </c>
      <c r="N1007">
        <f>IF(ISBLANK(Games!E1007), Calc!G1007, G1007+L1007)</f>
        <v>1405.4006829938121</v>
      </c>
      <c r="O1007" s="1">
        <f t="shared" si="105"/>
        <v>0.7347142222601819</v>
      </c>
      <c r="P1007" s="1">
        <f t="shared" si="106"/>
        <v>0.26528577773981804</v>
      </c>
      <c r="Q1007" s="3" t="str">
        <f>Games!N1007</f>
        <v/>
      </c>
      <c r="R1007" s="1" t="str">
        <f t="shared" si="107"/>
        <v/>
      </c>
      <c r="S1007" s="1" t="str">
        <f>IF(ISBLANK(Games!L1007), "",IF(Q1007=B1007, C1007, B1007))</f>
        <v/>
      </c>
      <c r="T1007" s="1" t="str">
        <f t="shared" si="108"/>
        <v>MIN</v>
      </c>
      <c r="U1007" s="1" t="str">
        <f t="shared" si="109"/>
        <v>COL</v>
      </c>
      <c r="V1007" s="1">
        <f t="shared" si="110"/>
        <v>1529.2726034226744</v>
      </c>
      <c r="W1007" s="1">
        <f t="shared" si="111"/>
        <v>1405.4006829938121</v>
      </c>
    </row>
    <row r="1008" spans="1:23" x14ac:dyDescent="0.45">
      <c r="A1008" t="str">
        <f>Schedule!A1008</f>
        <v>2024-06-11</v>
      </c>
      <c r="B1008" t="str">
        <f>Schedule!B1008</f>
        <v>STL</v>
      </c>
      <c r="C1008" t="str">
        <f>Schedule!C1008</f>
        <v>PIT</v>
      </c>
      <c r="D1008">
        <f>Schedule!D1008</f>
        <v>1506.4629567151301</v>
      </c>
      <c r="E1008">
        <f>Schedule!E1008</f>
        <v>1468.3919248330999</v>
      </c>
      <c r="F1008" cm="1">
        <f t="array" ref="F1008">_xlfn.XLOOKUP(B1008, $T$1:$T1007, $V$1:$V1007, D1008, 0, -1)</f>
        <v>1510.540426333587</v>
      </c>
      <c r="G1008" cm="1">
        <f t="array" ref="G1008">_xlfn.XLOOKUP(C1008, $U$1:$U1007, $W$1:$W1007, E1008, 0, -1)</f>
        <v>1490.342604018655</v>
      </c>
      <c r="H1008">
        <f>Schedule!F1008</f>
        <v>7.3170731707316999E-2</v>
      </c>
      <c r="I1008" t="str">
        <f>IF(ISBLANK(Games!D1008), "", Games!D1008)</f>
        <v/>
      </c>
      <c r="J1008" t="str">
        <f>IF(ISBLANK(Games!E1008), "", Games!E1008)</f>
        <v/>
      </c>
      <c r="K1008" t="str">
        <f>IF(ISBLANK(Games!D1008), "",VLOOKUP(I1008, 'Pitchers Pre-Season'!$B$2:$X$790, 23, FALSE))</f>
        <v/>
      </c>
      <c r="L1008" t="str">
        <f>IF(ISBLANK(Games!E1008), "",VLOOKUP(J1008, 'Pitchers Pre-Season'!$B$2:$X$790, 23, FALSE))</f>
        <v/>
      </c>
      <c r="M1008">
        <f>IF(ISBLANK(Games!D1008), Calc!F1008, F1008+K1008)</f>
        <v>1510.540426333587</v>
      </c>
      <c r="N1008">
        <f>IF(ISBLANK(Games!E1008), Calc!G1008, G1008+L1008)</f>
        <v>1490.342604018655</v>
      </c>
      <c r="O1008" s="1">
        <f t="shared" si="105"/>
        <v>0.56561966833100519</v>
      </c>
      <c r="P1008" s="1">
        <f t="shared" si="106"/>
        <v>0.43438033166899476</v>
      </c>
      <c r="Q1008" s="3" t="str">
        <f>Games!N1008</f>
        <v/>
      </c>
      <c r="R1008" s="1" t="str">
        <f t="shared" si="107"/>
        <v/>
      </c>
      <c r="S1008" s="1" t="str">
        <f>IF(ISBLANK(Games!L1008), "",IF(Q1008=B1008, C1008, B1008))</f>
        <v/>
      </c>
      <c r="T1008" s="1" t="str">
        <f t="shared" si="108"/>
        <v>STL</v>
      </c>
      <c r="U1008" s="1" t="str">
        <f t="shared" si="109"/>
        <v>PIT</v>
      </c>
      <c r="V1008" s="1">
        <f t="shared" si="110"/>
        <v>1510.540426333587</v>
      </c>
      <c r="W1008" s="1">
        <f t="shared" si="111"/>
        <v>1490.342604018655</v>
      </c>
    </row>
    <row r="1009" spans="1:23" x14ac:dyDescent="0.45">
      <c r="A1009" t="str">
        <f>Schedule!A1009</f>
        <v>2024-06-11</v>
      </c>
      <c r="B1009" t="str">
        <f>Schedule!B1009</f>
        <v>KCR</v>
      </c>
      <c r="C1009" t="str">
        <f>Schedule!C1009</f>
        <v>NYY</v>
      </c>
      <c r="D1009">
        <f>Schedule!D1009</f>
        <v>1455.5883504191299</v>
      </c>
      <c r="E1009">
        <f>Schedule!E1009</f>
        <v>1539.4562396036399</v>
      </c>
      <c r="F1009" cm="1">
        <f t="array" ref="F1009">_xlfn.XLOOKUP(B1009, $T$1:$T1008, $V$1:$V1008, D1009, 0, -1)</f>
        <v>1459.3647323881944</v>
      </c>
      <c r="G1009" cm="1">
        <f t="array" ref="G1009">_xlfn.XLOOKUP(C1009, $U$1:$U1008, $W$1:$W1008, E1009, 0, -1)</f>
        <v>1562.9327852564061</v>
      </c>
      <c r="H1009">
        <f>Schedule!F1009</f>
        <v>0.19008264462809901</v>
      </c>
      <c r="I1009" t="str">
        <f>IF(ISBLANK(Games!D1009), "", Games!D1009)</f>
        <v/>
      </c>
      <c r="J1009" t="str">
        <f>IF(ISBLANK(Games!E1009), "", Games!E1009)</f>
        <v/>
      </c>
      <c r="K1009" t="str">
        <f>IF(ISBLANK(Games!D1009), "",VLOOKUP(I1009, 'Pitchers Pre-Season'!$B$2:$X$790, 23, FALSE))</f>
        <v/>
      </c>
      <c r="L1009" t="str">
        <f>IF(ISBLANK(Games!E1009), "",VLOOKUP(J1009, 'Pitchers Pre-Season'!$B$2:$X$790, 23, FALSE))</f>
        <v/>
      </c>
      <c r="M1009">
        <f>IF(ISBLANK(Games!D1009), Calc!F1009, F1009+K1009)</f>
        <v>1459.3647323881944</v>
      </c>
      <c r="N1009">
        <f>IF(ISBLANK(Games!E1009), Calc!G1009, G1009+L1009)</f>
        <v>1562.9327852564061</v>
      </c>
      <c r="O1009" s="1">
        <f t="shared" si="105"/>
        <v>0.45025816637031973</v>
      </c>
      <c r="P1009" s="1">
        <f t="shared" si="106"/>
        <v>0.54974183362968032</v>
      </c>
      <c r="Q1009" s="3" t="str">
        <f>Games!N1009</f>
        <v/>
      </c>
      <c r="R1009" s="1" t="str">
        <f t="shared" si="107"/>
        <v/>
      </c>
      <c r="S1009" s="1" t="str">
        <f>IF(ISBLANK(Games!L1009), "",IF(Q1009=B1009, C1009, B1009))</f>
        <v/>
      </c>
      <c r="T1009" s="1" t="str">
        <f t="shared" si="108"/>
        <v>KCR</v>
      </c>
      <c r="U1009" s="1" t="str">
        <f t="shared" si="109"/>
        <v>NYY</v>
      </c>
      <c r="V1009" s="1">
        <f t="shared" si="110"/>
        <v>1459.3647323881944</v>
      </c>
      <c r="W1009" s="1">
        <f t="shared" si="111"/>
        <v>1562.9327852564061</v>
      </c>
    </row>
    <row r="1010" spans="1:23" x14ac:dyDescent="0.45">
      <c r="A1010" t="str">
        <f>Schedule!A1010</f>
        <v>2024-06-11</v>
      </c>
      <c r="B1010" t="str">
        <f>Schedule!B1010</f>
        <v>MIL</v>
      </c>
      <c r="C1010" t="str">
        <f>Schedule!C1010</f>
        <v>TOR</v>
      </c>
      <c r="D1010">
        <f>Schedule!D1010</f>
        <v>1511.74507850229</v>
      </c>
      <c r="E1010">
        <f>Schedule!E1010</f>
        <v>1536.86484917293</v>
      </c>
      <c r="F1010" cm="1">
        <f t="array" ref="F1010">_xlfn.XLOOKUP(B1010, $T$1:$T1009, $V$1:$V1009, D1010, 0, -1)</f>
        <v>1516.6563185214643</v>
      </c>
      <c r="G1010" cm="1">
        <f t="array" ref="G1010">_xlfn.XLOOKUP(C1010, $U$1:$U1009, $W$1:$W1009, E1010, 0, -1)</f>
        <v>1549.5770225833428</v>
      </c>
      <c r="H1010">
        <f>Schedule!F1010</f>
        <v>6.7415730337078705E-2</v>
      </c>
      <c r="I1010" t="str">
        <f>IF(ISBLANK(Games!D1010), "", Games!D1010)</f>
        <v/>
      </c>
      <c r="J1010" t="str">
        <f>IF(ISBLANK(Games!E1010), "", Games!E1010)</f>
        <v/>
      </c>
      <c r="K1010" t="str">
        <f>IF(ISBLANK(Games!D1010), "",VLOOKUP(I1010, 'Pitchers Pre-Season'!$B$2:$X$790, 23, FALSE))</f>
        <v/>
      </c>
      <c r="L1010" t="str">
        <f>IF(ISBLANK(Games!E1010), "",VLOOKUP(J1010, 'Pitchers Pre-Season'!$B$2:$X$790, 23, FALSE))</f>
        <v/>
      </c>
      <c r="M1010">
        <f>IF(ISBLANK(Games!D1010), Calc!F1010, F1010+K1010)</f>
        <v>1516.6563185214643</v>
      </c>
      <c r="N1010">
        <f>IF(ISBLANK(Games!E1010), Calc!G1010, G1010+L1010)</f>
        <v>1549.5770225833428</v>
      </c>
      <c r="O1010" s="1">
        <f t="shared" si="105"/>
        <v>0.48647244225443192</v>
      </c>
      <c r="P1010" s="1">
        <f t="shared" si="106"/>
        <v>0.51352755774556802</v>
      </c>
      <c r="Q1010" s="3" t="str">
        <f>Games!N1010</f>
        <v/>
      </c>
      <c r="R1010" s="1" t="str">
        <f t="shared" si="107"/>
        <v/>
      </c>
      <c r="S1010" s="1" t="str">
        <f>IF(ISBLANK(Games!L1010), "",IF(Q1010=B1010, C1010, B1010))</f>
        <v/>
      </c>
      <c r="T1010" s="1" t="str">
        <f t="shared" si="108"/>
        <v>MIL</v>
      </c>
      <c r="U1010" s="1" t="str">
        <f t="shared" si="109"/>
        <v>TOR</v>
      </c>
      <c r="V1010" s="1">
        <f t="shared" si="110"/>
        <v>1516.6563185214643</v>
      </c>
      <c r="W1010" s="1">
        <f t="shared" si="111"/>
        <v>1549.5770225833428</v>
      </c>
    </row>
    <row r="1011" spans="1:23" x14ac:dyDescent="0.45">
      <c r="A1011" t="str">
        <f>Schedule!A1011</f>
        <v>2024-06-11</v>
      </c>
      <c r="B1011" t="str">
        <f>Schedule!B1011</f>
        <v>ARI</v>
      </c>
      <c r="C1011" t="str">
        <f>Schedule!C1011</f>
        <v>LAA</v>
      </c>
      <c r="D1011">
        <f>Schedule!D1011</f>
        <v>1517.8440011816001</v>
      </c>
      <c r="E1011">
        <f>Schedule!E1011</f>
        <v>1474.3085107648601</v>
      </c>
      <c r="F1011" cm="1">
        <f t="array" ref="F1011">_xlfn.XLOOKUP(B1011, $T$1:$T1010, $V$1:$V1010, D1011, 0, -1)</f>
        <v>1516.9891876380354</v>
      </c>
      <c r="G1011" cm="1">
        <f t="array" ref="G1011">_xlfn.XLOOKUP(C1011, $U$1:$U1010, $W$1:$W1010, E1011, 0, -1)</f>
        <v>1486.8682858001625</v>
      </c>
      <c r="H1011">
        <f>Schedule!F1011</f>
        <v>5.0632911392405201E-2</v>
      </c>
      <c r="I1011" t="str">
        <f>IF(ISBLANK(Games!D1011), "", Games!D1011)</f>
        <v/>
      </c>
      <c r="J1011" t="str">
        <f>IF(ISBLANK(Games!E1011), "", Games!E1011)</f>
        <v/>
      </c>
      <c r="K1011" t="str">
        <f>IF(ISBLANK(Games!D1011), "",VLOOKUP(I1011, 'Pitchers Pre-Season'!$B$2:$X$790, 23, FALSE))</f>
        <v/>
      </c>
      <c r="L1011" t="str">
        <f>IF(ISBLANK(Games!E1011), "",VLOOKUP(J1011, 'Pitchers Pre-Season'!$B$2:$X$790, 23, FALSE))</f>
        <v/>
      </c>
      <c r="M1011">
        <f>IF(ISBLANK(Games!D1011), Calc!F1011, F1011+K1011)</f>
        <v>1516.9891876380354</v>
      </c>
      <c r="N1011">
        <f>IF(ISBLANK(Games!E1011), Calc!G1011, G1011+L1011)</f>
        <v>1486.8682858001625</v>
      </c>
      <c r="O1011" s="1">
        <f t="shared" si="105"/>
        <v>0.56855564344058429</v>
      </c>
      <c r="P1011" s="1">
        <f t="shared" si="106"/>
        <v>0.43144435655941565</v>
      </c>
      <c r="Q1011" s="3" t="str">
        <f>Games!N1011</f>
        <v/>
      </c>
      <c r="R1011" s="1" t="str">
        <f t="shared" si="107"/>
        <v/>
      </c>
      <c r="S1011" s="1" t="str">
        <f>IF(ISBLANK(Games!L1011), "",IF(Q1011=B1011, C1011, B1011))</f>
        <v/>
      </c>
      <c r="T1011" s="1" t="str">
        <f t="shared" si="108"/>
        <v>ARI</v>
      </c>
      <c r="U1011" s="1" t="str">
        <f t="shared" si="109"/>
        <v>LAA</v>
      </c>
      <c r="V1011" s="1">
        <f t="shared" si="110"/>
        <v>1516.9891876380354</v>
      </c>
      <c r="W1011" s="1">
        <f t="shared" si="111"/>
        <v>1486.8682858001625</v>
      </c>
    </row>
    <row r="1012" spans="1:23" x14ac:dyDescent="0.45">
      <c r="A1012" t="str">
        <f>Schedule!A1012</f>
        <v>2024-06-11</v>
      </c>
      <c r="B1012" t="str">
        <f>Schedule!B1012</f>
        <v>SDP</v>
      </c>
      <c r="C1012" t="str">
        <f>Schedule!C1012</f>
        <v>OAK</v>
      </c>
      <c r="D1012">
        <f>Schedule!D1012</f>
        <v>1513.7838452168801</v>
      </c>
      <c r="E1012">
        <f>Schedule!E1012</f>
        <v>1427.1354796158</v>
      </c>
      <c r="F1012" cm="1">
        <f t="array" ref="F1012">_xlfn.XLOOKUP(B1012, $T$1:$T1011, $V$1:$V1011, D1012, 0, -1)</f>
        <v>1502.9671207118124</v>
      </c>
      <c r="G1012" cm="1">
        <f t="array" ref="G1012">_xlfn.XLOOKUP(C1012, $U$1:$U1011, $W$1:$W1011, E1012, 0, -1)</f>
        <v>1422.9458950386379</v>
      </c>
      <c r="H1012">
        <f>Schedule!F1012</f>
        <v>2.9239766081871298E-2</v>
      </c>
      <c r="I1012" t="str">
        <f>IF(ISBLANK(Games!D1012), "", Games!D1012)</f>
        <v/>
      </c>
      <c r="J1012" t="str">
        <f>IF(ISBLANK(Games!E1012), "", Games!E1012)</f>
        <v/>
      </c>
      <c r="K1012" t="str">
        <f>IF(ISBLANK(Games!D1012), "",VLOOKUP(I1012, 'Pitchers Pre-Season'!$B$2:$X$790, 23, FALSE))</f>
        <v/>
      </c>
      <c r="L1012" t="str">
        <f>IF(ISBLANK(Games!E1012), "",VLOOKUP(J1012, 'Pitchers Pre-Season'!$B$2:$X$790, 23, FALSE))</f>
        <v/>
      </c>
      <c r="M1012">
        <f>IF(ISBLANK(Games!D1012), Calc!F1012, F1012+K1012)</f>
        <v>1502.9671207118124</v>
      </c>
      <c r="N1012">
        <f>IF(ISBLANK(Games!E1012), Calc!G1012, G1012+L1012)</f>
        <v>1422.9458950386379</v>
      </c>
      <c r="O1012" s="1">
        <f t="shared" si="105"/>
        <v>0.62778568503448506</v>
      </c>
      <c r="P1012" s="1">
        <f t="shared" si="106"/>
        <v>0.37221431496551494</v>
      </c>
      <c r="Q1012" s="3" t="str">
        <f>Games!N1012</f>
        <v/>
      </c>
      <c r="R1012" s="1" t="str">
        <f t="shared" si="107"/>
        <v/>
      </c>
      <c r="S1012" s="1" t="str">
        <f>IF(ISBLANK(Games!L1012), "",IF(Q1012=B1012, C1012, B1012))</f>
        <v/>
      </c>
      <c r="T1012" s="1" t="str">
        <f t="shared" si="108"/>
        <v>SDP</v>
      </c>
      <c r="U1012" s="1" t="str">
        <f t="shared" si="109"/>
        <v>OAK</v>
      </c>
      <c r="V1012" s="1">
        <f t="shared" si="110"/>
        <v>1502.9671207118124</v>
      </c>
      <c r="W1012" s="1">
        <f t="shared" si="111"/>
        <v>1422.9458950386379</v>
      </c>
    </row>
    <row r="1013" spans="1:23" x14ac:dyDescent="0.45">
      <c r="A1013" t="str">
        <f>Schedule!A1013</f>
        <v>2024-06-11</v>
      </c>
      <c r="B1013" t="str">
        <f>Schedule!B1013</f>
        <v>SEA</v>
      </c>
      <c r="C1013" t="str">
        <f>Schedule!C1013</f>
        <v>CHW</v>
      </c>
      <c r="D1013">
        <f>Schedule!D1013</f>
        <v>1526.2027098211199</v>
      </c>
      <c r="E1013">
        <f>Schedule!E1013</f>
        <v>1433.33420073452</v>
      </c>
      <c r="F1013" cm="1">
        <f t="array" ref="F1013">_xlfn.XLOOKUP(B1013, $T$1:$T1012, $V$1:$V1012, D1013, 0, -1)</f>
        <v>1518.2292368487947</v>
      </c>
      <c r="G1013" cm="1">
        <f t="array" ref="G1013">_xlfn.XLOOKUP(C1013, $U$1:$U1012, $W$1:$W1012, E1013, 0, -1)</f>
        <v>1425.4820043556863</v>
      </c>
      <c r="H1013">
        <f>Schedule!F1013</f>
        <v>2.2471910112359699E-2</v>
      </c>
      <c r="I1013" t="str">
        <f>IF(ISBLANK(Games!D1013), "", Games!D1013)</f>
        <v/>
      </c>
      <c r="J1013" t="str">
        <f>IF(ISBLANK(Games!E1013), "", Games!E1013)</f>
        <v/>
      </c>
      <c r="K1013" t="str">
        <f>IF(ISBLANK(Games!D1013), "",VLOOKUP(I1013, 'Pitchers Pre-Season'!$B$2:$X$790, 23, FALSE))</f>
        <v/>
      </c>
      <c r="L1013" t="str">
        <f>IF(ISBLANK(Games!E1013), "",VLOOKUP(J1013, 'Pitchers Pre-Season'!$B$2:$X$790, 23, FALSE))</f>
        <v/>
      </c>
      <c r="M1013">
        <f>IF(ISBLANK(Games!D1013), Calc!F1013, F1013+K1013)</f>
        <v>1518.2292368487947</v>
      </c>
      <c r="N1013">
        <f>IF(ISBLANK(Games!E1013), Calc!G1013, G1013+L1013)</f>
        <v>1425.4820043556863</v>
      </c>
      <c r="O1013" s="1">
        <f t="shared" si="105"/>
        <v>0.64162728491540544</v>
      </c>
      <c r="P1013" s="1">
        <f t="shared" si="106"/>
        <v>0.35837271508459445</v>
      </c>
      <c r="Q1013" s="3" t="str">
        <f>Games!N1013</f>
        <v/>
      </c>
      <c r="R1013" s="1" t="str">
        <f t="shared" si="107"/>
        <v/>
      </c>
      <c r="S1013" s="1" t="str">
        <f>IF(ISBLANK(Games!L1013), "",IF(Q1013=B1013, C1013, B1013))</f>
        <v/>
      </c>
      <c r="T1013" s="1" t="str">
        <f t="shared" si="108"/>
        <v>SEA</v>
      </c>
      <c r="U1013" s="1" t="str">
        <f t="shared" si="109"/>
        <v>CHW</v>
      </c>
      <c r="V1013" s="1">
        <f t="shared" si="110"/>
        <v>1518.2292368487947</v>
      </c>
      <c r="W1013" s="1">
        <f t="shared" si="111"/>
        <v>1425.4820043556863</v>
      </c>
    </row>
    <row r="1014" spans="1:23" x14ac:dyDescent="0.45">
      <c r="A1014" t="str">
        <f>Schedule!A1014</f>
        <v>2024-06-11</v>
      </c>
      <c r="B1014" t="str">
        <f>Schedule!B1014</f>
        <v>SFG</v>
      </c>
      <c r="C1014" t="str">
        <f>Schedule!C1014</f>
        <v>HOU</v>
      </c>
      <c r="D1014">
        <f>Schedule!D1014</f>
        <v>1501.1235706124401</v>
      </c>
      <c r="E1014">
        <f>Schedule!E1014</f>
        <v>1559.22207084247</v>
      </c>
      <c r="F1014" cm="1">
        <f t="array" ref="F1014">_xlfn.XLOOKUP(B1014, $T$1:$T1013, $V$1:$V1013, D1014, 0, -1)</f>
        <v>1506.8907435815931</v>
      </c>
      <c r="G1014" cm="1">
        <f t="array" ref="G1014">_xlfn.XLOOKUP(C1014, $U$1:$U1013, $W$1:$W1013, E1014, 0, -1)</f>
        <v>1554.1885466658973</v>
      </c>
      <c r="H1014">
        <f>Schedule!F1014</f>
        <v>0.1125</v>
      </c>
      <c r="I1014" t="str">
        <f>IF(ISBLANK(Games!D1014), "", Games!D1014)</f>
        <v/>
      </c>
      <c r="J1014" t="str">
        <f>IF(ISBLANK(Games!E1014), "", Games!E1014)</f>
        <v/>
      </c>
      <c r="K1014" t="str">
        <f>IF(ISBLANK(Games!D1014), "",VLOOKUP(I1014, 'Pitchers Pre-Season'!$B$2:$X$790, 23, FALSE))</f>
        <v/>
      </c>
      <c r="L1014" t="str">
        <f>IF(ISBLANK(Games!E1014), "",VLOOKUP(J1014, 'Pitchers Pre-Season'!$B$2:$X$790, 23, FALSE))</f>
        <v/>
      </c>
      <c r="M1014">
        <f>IF(ISBLANK(Games!D1014), Calc!F1014, F1014+K1014)</f>
        <v>1506.8907435815931</v>
      </c>
      <c r="N1014">
        <f>IF(ISBLANK(Games!E1014), Calc!G1014, G1014+L1014)</f>
        <v>1554.1885466658973</v>
      </c>
      <c r="O1014" s="1">
        <f t="shared" si="105"/>
        <v>0.48860037928260791</v>
      </c>
      <c r="P1014" s="1">
        <f t="shared" si="106"/>
        <v>0.51139962071739209</v>
      </c>
      <c r="Q1014" s="3" t="str">
        <f>Games!N1014</f>
        <v/>
      </c>
      <c r="R1014" s="1" t="str">
        <f t="shared" si="107"/>
        <v/>
      </c>
      <c r="S1014" s="1" t="str">
        <f>IF(ISBLANK(Games!L1014), "",IF(Q1014=B1014, C1014, B1014))</f>
        <v/>
      </c>
      <c r="T1014" s="1" t="str">
        <f t="shared" si="108"/>
        <v>SFG</v>
      </c>
      <c r="U1014" s="1" t="str">
        <f t="shared" si="109"/>
        <v>HOU</v>
      </c>
      <c r="V1014" s="1">
        <f t="shared" si="110"/>
        <v>1506.8907435815931</v>
      </c>
      <c r="W1014" s="1">
        <f t="shared" si="111"/>
        <v>1554.1885466658973</v>
      </c>
    </row>
    <row r="1015" spans="1:23" x14ac:dyDescent="0.45">
      <c r="A1015" t="str">
        <f>Schedule!A1015</f>
        <v>2024-06-11</v>
      </c>
      <c r="B1015" t="str">
        <f>Schedule!B1015</f>
        <v>LAD</v>
      </c>
      <c r="C1015" t="str">
        <f>Schedule!C1015</f>
        <v>TEX</v>
      </c>
      <c r="D1015">
        <f>Schedule!D1015</f>
        <v>1588.6730971234199</v>
      </c>
      <c r="E1015">
        <f>Schedule!E1015</f>
        <v>1527.6277566730801</v>
      </c>
      <c r="F1015" cm="1">
        <f t="array" ref="F1015">_xlfn.XLOOKUP(B1015, $T$1:$T1014, $V$1:$V1014, D1015, 0, -1)</f>
        <v>1596.6514930600529</v>
      </c>
      <c r="G1015" cm="1">
        <f t="array" ref="G1015">_xlfn.XLOOKUP(C1015, $U$1:$U1014, $W$1:$W1014, E1015, 0, -1)</f>
        <v>1534.4506247578865</v>
      </c>
      <c r="H1015">
        <f>Schedule!F1015</f>
        <v>4.2654028436019002E-2</v>
      </c>
      <c r="I1015" t="str">
        <f>IF(ISBLANK(Games!D1015), "", Games!D1015)</f>
        <v/>
      </c>
      <c r="J1015" t="str">
        <f>IF(ISBLANK(Games!E1015), "", Games!E1015)</f>
        <v/>
      </c>
      <c r="K1015" t="str">
        <f>IF(ISBLANK(Games!D1015), "",VLOOKUP(I1015, 'Pitchers Pre-Season'!$B$2:$X$790, 23, FALSE))</f>
        <v/>
      </c>
      <c r="L1015" t="str">
        <f>IF(ISBLANK(Games!E1015), "",VLOOKUP(J1015, 'Pitchers Pre-Season'!$B$2:$X$790, 23, FALSE))</f>
        <v/>
      </c>
      <c r="M1015">
        <f>IF(ISBLANK(Games!D1015), Calc!F1015, F1015+K1015)</f>
        <v>1596.6514930600529</v>
      </c>
      <c r="N1015">
        <f>IF(ISBLANK(Games!E1015), Calc!G1015, G1015+L1015)</f>
        <v>1534.4506247578865</v>
      </c>
      <c r="O1015" s="1">
        <f t="shared" si="105"/>
        <v>0.60989701676055841</v>
      </c>
      <c r="P1015" s="1">
        <f t="shared" si="106"/>
        <v>0.39010298323944159</v>
      </c>
      <c r="Q1015" s="3" t="str">
        <f>Games!N1015</f>
        <v/>
      </c>
      <c r="R1015" s="1" t="str">
        <f t="shared" si="107"/>
        <v/>
      </c>
      <c r="S1015" s="1" t="str">
        <f>IF(ISBLANK(Games!L1015), "",IF(Q1015=B1015, C1015, B1015))</f>
        <v/>
      </c>
      <c r="T1015" s="1" t="str">
        <f t="shared" si="108"/>
        <v>LAD</v>
      </c>
      <c r="U1015" s="1" t="str">
        <f t="shared" si="109"/>
        <v>TEX</v>
      </c>
      <c r="V1015" s="1">
        <f t="shared" si="110"/>
        <v>1596.6514930600529</v>
      </c>
      <c r="W1015" s="1">
        <f t="shared" si="111"/>
        <v>1534.4506247578865</v>
      </c>
    </row>
    <row r="1016" spans="1:23" x14ac:dyDescent="0.45">
      <c r="A1016" t="str">
        <f>Schedule!A1016</f>
        <v>2024-06-12</v>
      </c>
      <c r="B1016" t="str">
        <f>Schedule!B1016</f>
        <v>MIN</v>
      </c>
      <c r="C1016" t="str">
        <f>Schedule!C1016</f>
        <v>COL</v>
      </c>
      <c r="D1016">
        <f>Schedule!D1016</f>
        <v>1535.44519643647</v>
      </c>
      <c r="E1016">
        <f>Schedule!E1016</f>
        <v>1418.47649220432</v>
      </c>
      <c r="F1016" cm="1">
        <f t="array" ref="F1016">_xlfn.XLOOKUP(B1016, $T$1:$T1015, $V$1:$V1015, D1016, 0, -1)</f>
        <v>1529.2726034226744</v>
      </c>
      <c r="G1016" cm="1">
        <f t="array" ref="G1016">_xlfn.XLOOKUP(C1016, $U$1:$U1015, $W$1:$W1015, E1016, 0, -1)</f>
        <v>1405.4006829938121</v>
      </c>
      <c r="H1016">
        <f>Schedule!F1016</f>
        <v>0.12727272727272701</v>
      </c>
      <c r="I1016" t="str">
        <f>IF(ISBLANK(Games!D1016), "", Games!D1016)</f>
        <v/>
      </c>
      <c r="J1016" t="str">
        <f>IF(ISBLANK(Games!E1016), "", Games!E1016)</f>
        <v/>
      </c>
      <c r="K1016" t="str">
        <f>IF(ISBLANK(Games!D1016), "",VLOOKUP(I1016, 'Pitchers Pre-Season'!$B$2:$X$790, 23, FALSE))</f>
        <v/>
      </c>
      <c r="L1016" t="str">
        <f>IF(ISBLANK(Games!E1016), "",VLOOKUP(J1016, 'Pitchers Pre-Season'!$B$2:$X$790, 23, FALSE))</f>
        <v/>
      </c>
      <c r="M1016">
        <f>IF(ISBLANK(Games!D1016), Calc!F1016, F1016+K1016)</f>
        <v>1529.2726034226744</v>
      </c>
      <c r="N1016">
        <f>IF(ISBLANK(Games!E1016), Calc!G1016, G1016+L1016)</f>
        <v>1405.4006829938121</v>
      </c>
      <c r="O1016" s="1">
        <f t="shared" si="105"/>
        <v>0.7347142222601819</v>
      </c>
      <c r="P1016" s="1">
        <f t="shared" si="106"/>
        <v>0.26528577773981804</v>
      </c>
      <c r="Q1016" s="3" t="str">
        <f>Games!N1016</f>
        <v/>
      </c>
      <c r="R1016" s="1" t="str">
        <f t="shared" si="107"/>
        <v/>
      </c>
      <c r="S1016" s="1" t="str">
        <f>IF(ISBLANK(Games!L1016), "",IF(Q1016=B1016, C1016, B1016))</f>
        <v/>
      </c>
      <c r="T1016" s="1" t="str">
        <f t="shared" si="108"/>
        <v>MIN</v>
      </c>
      <c r="U1016" s="1" t="str">
        <f t="shared" si="109"/>
        <v>COL</v>
      </c>
      <c r="V1016" s="1">
        <f t="shared" si="110"/>
        <v>1529.2726034226744</v>
      </c>
      <c r="W1016" s="1">
        <f t="shared" si="111"/>
        <v>1405.4006829938121</v>
      </c>
    </row>
    <row r="1017" spans="1:23" x14ac:dyDescent="0.45">
      <c r="A1017" t="str">
        <f>Schedule!A1017</f>
        <v>2024-06-12</v>
      </c>
      <c r="B1017" t="str">
        <f>Schedule!B1017</f>
        <v>MIL</v>
      </c>
      <c r="C1017" t="str">
        <f>Schedule!C1017</f>
        <v>TOR</v>
      </c>
      <c r="D1017">
        <f>Schedule!D1017</f>
        <v>1511.74507850229</v>
      </c>
      <c r="E1017">
        <f>Schedule!E1017</f>
        <v>1536.86484917293</v>
      </c>
      <c r="F1017" cm="1">
        <f t="array" ref="F1017">_xlfn.XLOOKUP(B1017, $T$1:$T1016, $V$1:$V1016, D1017, 0, -1)</f>
        <v>1516.6563185214643</v>
      </c>
      <c r="G1017" cm="1">
        <f t="array" ref="G1017">_xlfn.XLOOKUP(C1017, $U$1:$U1016, $W$1:$W1016, E1017, 0, -1)</f>
        <v>1549.5770225833428</v>
      </c>
      <c r="H1017">
        <f>Schedule!F1017</f>
        <v>6.7415730337078705E-2</v>
      </c>
      <c r="I1017" t="str">
        <f>IF(ISBLANK(Games!D1017), "", Games!D1017)</f>
        <v/>
      </c>
      <c r="J1017" t="str">
        <f>IF(ISBLANK(Games!E1017), "", Games!E1017)</f>
        <v/>
      </c>
      <c r="K1017" t="str">
        <f>IF(ISBLANK(Games!D1017), "",VLOOKUP(I1017, 'Pitchers Pre-Season'!$B$2:$X$790, 23, FALSE))</f>
        <v/>
      </c>
      <c r="L1017" t="str">
        <f>IF(ISBLANK(Games!E1017), "",VLOOKUP(J1017, 'Pitchers Pre-Season'!$B$2:$X$790, 23, FALSE))</f>
        <v/>
      </c>
      <c r="M1017">
        <f>IF(ISBLANK(Games!D1017), Calc!F1017, F1017+K1017)</f>
        <v>1516.6563185214643</v>
      </c>
      <c r="N1017">
        <f>IF(ISBLANK(Games!E1017), Calc!G1017, G1017+L1017)</f>
        <v>1549.5770225833428</v>
      </c>
      <c r="O1017" s="1">
        <f t="shared" si="105"/>
        <v>0.48647244225443192</v>
      </c>
      <c r="P1017" s="1">
        <f t="shared" si="106"/>
        <v>0.51352755774556802</v>
      </c>
      <c r="Q1017" s="3" t="str">
        <f>Games!N1017</f>
        <v/>
      </c>
      <c r="R1017" s="1" t="str">
        <f t="shared" si="107"/>
        <v/>
      </c>
      <c r="S1017" s="1" t="str">
        <f>IF(ISBLANK(Games!L1017), "",IF(Q1017=B1017, C1017, B1017))</f>
        <v/>
      </c>
      <c r="T1017" s="1" t="str">
        <f t="shared" si="108"/>
        <v>MIL</v>
      </c>
      <c r="U1017" s="1" t="str">
        <f t="shared" si="109"/>
        <v>TOR</v>
      </c>
      <c r="V1017" s="1">
        <f t="shared" si="110"/>
        <v>1516.6563185214643</v>
      </c>
      <c r="W1017" s="1">
        <f t="shared" si="111"/>
        <v>1549.5770225833428</v>
      </c>
    </row>
    <row r="1018" spans="1:23" x14ac:dyDescent="0.45">
      <c r="A1018" t="str">
        <f>Schedule!A1018</f>
        <v>2024-06-12</v>
      </c>
      <c r="B1018" t="str">
        <f>Schedule!B1018</f>
        <v>SFG</v>
      </c>
      <c r="C1018" t="str">
        <f>Schedule!C1018</f>
        <v>HOU</v>
      </c>
      <c r="D1018">
        <f>Schedule!D1018</f>
        <v>1501.1235706124401</v>
      </c>
      <c r="E1018">
        <f>Schedule!E1018</f>
        <v>1559.22207084247</v>
      </c>
      <c r="F1018" cm="1">
        <f t="array" ref="F1018">_xlfn.XLOOKUP(B1018, $T$1:$T1017, $V$1:$V1017, D1018, 0, -1)</f>
        <v>1506.8907435815931</v>
      </c>
      <c r="G1018" cm="1">
        <f t="array" ref="G1018">_xlfn.XLOOKUP(C1018, $U$1:$U1017, $W$1:$W1017, E1018, 0, -1)</f>
        <v>1554.1885466658973</v>
      </c>
      <c r="H1018">
        <f>Schedule!F1018</f>
        <v>0.1125</v>
      </c>
      <c r="I1018" t="str">
        <f>IF(ISBLANK(Games!D1018), "", Games!D1018)</f>
        <v/>
      </c>
      <c r="J1018" t="str">
        <f>IF(ISBLANK(Games!E1018), "", Games!E1018)</f>
        <v/>
      </c>
      <c r="K1018" t="str">
        <f>IF(ISBLANK(Games!D1018), "",VLOOKUP(I1018, 'Pitchers Pre-Season'!$B$2:$X$790, 23, FALSE))</f>
        <v/>
      </c>
      <c r="L1018" t="str">
        <f>IF(ISBLANK(Games!E1018), "",VLOOKUP(J1018, 'Pitchers Pre-Season'!$B$2:$X$790, 23, FALSE))</f>
        <v/>
      </c>
      <c r="M1018">
        <f>IF(ISBLANK(Games!D1018), Calc!F1018, F1018+K1018)</f>
        <v>1506.8907435815931</v>
      </c>
      <c r="N1018">
        <f>IF(ISBLANK(Games!E1018), Calc!G1018, G1018+L1018)</f>
        <v>1554.1885466658973</v>
      </c>
      <c r="O1018" s="1">
        <f t="shared" si="105"/>
        <v>0.48860037928260791</v>
      </c>
      <c r="P1018" s="1">
        <f t="shared" si="106"/>
        <v>0.51139962071739209</v>
      </c>
      <c r="Q1018" s="3" t="str">
        <f>Games!N1018</f>
        <v/>
      </c>
      <c r="R1018" s="1" t="str">
        <f t="shared" si="107"/>
        <v/>
      </c>
      <c r="S1018" s="1" t="str">
        <f>IF(ISBLANK(Games!L1018), "",IF(Q1018=B1018, C1018, B1018))</f>
        <v/>
      </c>
      <c r="T1018" s="1" t="str">
        <f t="shared" si="108"/>
        <v>SFG</v>
      </c>
      <c r="U1018" s="1" t="str">
        <f t="shared" si="109"/>
        <v>HOU</v>
      </c>
      <c r="V1018" s="1">
        <f t="shared" si="110"/>
        <v>1506.8907435815931</v>
      </c>
      <c r="W1018" s="1">
        <f t="shared" si="111"/>
        <v>1554.1885466658973</v>
      </c>
    </row>
    <row r="1019" spans="1:23" x14ac:dyDescent="0.45">
      <c r="A1019" t="str">
        <f>Schedule!A1019</f>
        <v>2024-06-12</v>
      </c>
      <c r="B1019" t="str">
        <f>Schedule!B1019</f>
        <v>SDP</v>
      </c>
      <c r="C1019" t="str">
        <f>Schedule!C1019</f>
        <v>OAK</v>
      </c>
      <c r="D1019">
        <f>Schedule!D1019</f>
        <v>1513.7838452168801</v>
      </c>
      <c r="E1019">
        <f>Schedule!E1019</f>
        <v>1427.1354796158</v>
      </c>
      <c r="F1019" cm="1">
        <f t="array" ref="F1019">_xlfn.XLOOKUP(B1019, $T$1:$T1018, $V$1:$V1018, D1019, 0, -1)</f>
        <v>1502.9671207118124</v>
      </c>
      <c r="G1019" cm="1">
        <f t="array" ref="G1019">_xlfn.XLOOKUP(C1019, $U$1:$U1018, $W$1:$W1018, E1019, 0, -1)</f>
        <v>1422.9458950386379</v>
      </c>
      <c r="H1019">
        <f>Schedule!F1019</f>
        <v>2.9239766081871298E-2</v>
      </c>
      <c r="I1019" t="str">
        <f>IF(ISBLANK(Games!D1019), "", Games!D1019)</f>
        <v/>
      </c>
      <c r="J1019" t="str">
        <f>IF(ISBLANK(Games!E1019), "", Games!E1019)</f>
        <v/>
      </c>
      <c r="K1019" t="str">
        <f>IF(ISBLANK(Games!D1019), "",VLOOKUP(I1019, 'Pitchers Pre-Season'!$B$2:$X$790, 23, FALSE))</f>
        <v/>
      </c>
      <c r="L1019" t="str">
        <f>IF(ISBLANK(Games!E1019), "",VLOOKUP(J1019, 'Pitchers Pre-Season'!$B$2:$X$790, 23, FALSE))</f>
        <v/>
      </c>
      <c r="M1019">
        <f>IF(ISBLANK(Games!D1019), Calc!F1019, F1019+K1019)</f>
        <v>1502.9671207118124</v>
      </c>
      <c r="N1019">
        <f>IF(ISBLANK(Games!E1019), Calc!G1019, G1019+L1019)</f>
        <v>1422.9458950386379</v>
      </c>
      <c r="O1019" s="1">
        <f t="shared" si="105"/>
        <v>0.62778568503448506</v>
      </c>
      <c r="P1019" s="1">
        <f t="shared" si="106"/>
        <v>0.37221431496551494</v>
      </c>
      <c r="Q1019" s="3" t="str">
        <f>Games!N1019</f>
        <v/>
      </c>
      <c r="R1019" s="1" t="str">
        <f t="shared" si="107"/>
        <v/>
      </c>
      <c r="S1019" s="1" t="str">
        <f>IF(ISBLANK(Games!L1019), "",IF(Q1019=B1019, C1019, B1019))</f>
        <v/>
      </c>
      <c r="T1019" s="1" t="str">
        <f t="shared" si="108"/>
        <v>SDP</v>
      </c>
      <c r="U1019" s="1" t="str">
        <f t="shared" si="109"/>
        <v>OAK</v>
      </c>
      <c r="V1019" s="1">
        <f t="shared" si="110"/>
        <v>1502.9671207118124</v>
      </c>
      <c r="W1019" s="1">
        <f t="shared" si="111"/>
        <v>1422.9458950386379</v>
      </c>
    </row>
    <row r="1020" spans="1:23" x14ac:dyDescent="0.45">
      <c r="A1020" t="str">
        <f>Schedule!A1020</f>
        <v>2024-06-12</v>
      </c>
      <c r="B1020" t="str">
        <f>Schedule!B1020</f>
        <v>BAL</v>
      </c>
      <c r="C1020" t="str">
        <f>Schedule!C1020</f>
        <v>ATL</v>
      </c>
      <c r="D1020">
        <f>Schedule!D1020</f>
        <v>1535.1075395159701</v>
      </c>
      <c r="E1020">
        <f>Schedule!E1020</f>
        <v>1590.545270505</v>
      </c>
      <c r="F1020" cm="1">
        <f t="array" ref="F1020">_xlfn.XLOOKUP(B1020, $T$1:$T1019, $V$1:$V1019, D1020, 0, -1)</f>
        <v>1527.1786991040578</v>
      </c>
      <c r="G1020" cm="1">
        <f t="array" ref="G1020">_xlfn.XLOOKUP(C1020, $U$1:$U1019, $W$1:$W1019, E1020, 0, -1)</f>
        <v>1588.8399964445969</v>
      </c>
      <c r="H1020">
        <f>Schedule!F1020</f>
        <v>2.1739130434782698E-2</v>
      </c>
      <c r="I1020" t="str">
        <f>IF(ISBLANK(Games!D1020), "", Games!D1020)</f>
        <v/>
      </c>
      <c r="J1020" t="str">
        <f>IF(ISBLANK(Games!E1020), "", Games!E1020)</f>
        <v/>
      </c>
      <c r="K1020" t="str">
        <f>IF(ISBLANK(Games!D1020), "",VLOOKUP(I1020, 'Pitchers Pre-Season'!$B$2:$X$790, 23, FALSE))</f>
        <v/>
      </c>
      <c r="L1020" t="str">
        <f>IF(ISBLANK(Games!E1020), "",VLOOKUP(J1020, 'Pitchers Pre-Season'!$B$2:$X$790, 23, FALSE))</f>
        <v/>
      </c>
      <c r="M1020">
        <f>IF(ISBLANK(Games!D1020), Calc!F1020, F1020+K1020)</f>
        <v>1527.1786991040578</v>
      </c>
      <c r="N1020">
        <f>IF(ISBLANK(Games!E1020), Calc!G1020, G1020+L1020)</f>
        <v>1588.8399964445969</v>
      </c>
      <c r="O1020" s="1">
        <f t="shared" si="105"/>
        <v>0.42305190844712404</v>
      </c>
      <c r="P1020" s="1">
        <f t="shared" si="106"/>
        <v>0.57694809155287596</v>
      </c>
      <c r="Q1020" s="3" t="str">
        <f>Games!N1020</f>
        <v/>
      </c>
      <c r="R1020" s="1" t="str">
        <f t="shared" si="107"/>
        <v/>
      </c>
      <c r="S1020" s="1" t="str">
        <f>IF(ISBLANK(Games!L1020), "",IF(Q1020=B1020, C1020, B1020))</f>
        <v/>
      </c>
      <c r="T1020" s="1" t="str">
        <f t="shared" si="108"/>
        <v>BAL</v>
      </c>
      <c r="U1020" s="1" t="str">
        <f t="shared" si="109"/>
        <v>ATL</v>
      </c>
      <c r="V1020" s="1">
        <f t="shared" si="110"/>
        <v>1527.1786991040578</v>
      </c>
      <c r="W1020" s="1">
        <f t="shared" si="111"/>
        <v>1588.8399964445969</v>
      </c>
    </row>
    <row r="1021" spans="1:23" x14ac:dyDescent="0.45">
      <c r="A1021" t="str">
        <f>Schedule!A1021</f>
        <v>2024-06-12</v>
      </c>
      <c r="B1021" t="str">
        <f>Schedule!B1021</f>
        <v>DET</v>
      </c>
      <c r="C1021" t="str">
        <f>Schedule!C1021</f>
        <v>WAS</v>
      </c>
      <c r="D1021">
        <f>Schedule!D1021</f>
        <v>1477.56939209144</v>
      </c>
      <c r="E1021">
        <f>Schedule!E1021</f>
        <v>1422.7330514932301</v>
      </c>
      <c r="F1021" cm="1">
        <f t="array" ref="F1021">_xlfn.XLOOKUP(B1021, $T$1:$T1020, $V$1:$V1020, D1021, 0, -1)</f>
        <v>1481.7589766686021</v>
      </c>
      <c r="G1021" cm="1">
        <f t="array" ref="G1021">_xlfn.XLOOKUP(C1021, $U$1:$U1020, $W$1:$W1020, E1021, 0, -1)</f>
        <v>1420.7057667976087</v>
      </c>
      <c r="H1021">
        <f>Schedule!F1021</f>
        <v>7.6687116564418296E-3</v>
      </c>
      <c r="I1021" t="str">
        <f>IF(ISBLANK(Games!D1021), "", Games!D1021)</f>
        <v/>
      </c>
      <c r="J1021" t="str">
        <f>IF(ISBLANK(Games!E1021), "", Games!E1021)</f>
        <v/>
      </c>
      <c r="K1021" t="str">
        <f>IF(ISBLANK(Games!D1021), "",VLOOKUP(I1021, 'Pitchers Pre-Season'!$B$2:$X$790, 23, FALSE))</f>
        <v/>
      </c>
      <c r="L1021" t="str">
        <f>IF(ISBLANK(Games!E1021), "",VLOOKUP(J1021, 'Pitchers Pre-Season'!$B$2:$X$790, 23, FALSE))</f>
        <v/>
      </c>
      <c r="M1021">
        <f>IF(ISBLANK(Games!D1021), Calc!F1021, F1021+K1021)</f>
        <v>1481.7589766686021</v>
      </c>
      <c r="N1021">
        <f>IF(ISBLANK(Games!E1021), Calc!G1021, G1021+L1021)</f>
        <v>1420.7057667976087</v>
      </c>
      <c r="O1021" s="1">
        <f t="shared" si="105"/>
        <v>0.5908036395920212</v>
      </c>
      <c r="P1021" s="1">
        <f t="shared" si="106"/>
        <v>0.40919636040797874</v>
      </c>
      <c r="Q1021" s="3" t="str">
        <f>Games!N1021</f>
        <v/>
      </c>
      <c r="R1021" s="1" t="str">
        <f t="shared" si="107"/>
        <v/>
      </c>
      <c r="S1021" s="1" t="str">
        <f>IF(ISBLANK(Games!L1021), "",IF(Q1021=B1021, C1021, B1021))</f>
        <v/>
      </c>
      <c r="T1021" s="1" t="str">
        <f t="shared" si="108"/>
        <v>DET</v>
      </c>
      <c r="U1021" s="1" t="str">
        <f t="shared" si="109"/>
        <v>WAS</v>
      </c>
      <c r="V1021" s="1">
        <f t="shared" si="110"/>
        <v>1481.7589766686021</v>
      </c>
      <c r="W1021" s="1">
        <f t="shared" si="111"/>
        <v>1420.7057667976087</v>
      </c>
    </row>
    <row r="1022" spans="1:23" x14ac:dyDescent="0.45">
      <c r="A1022" t="str">
        <f>Schedule!A1022</f>
        <v>2024-06-12</v>
      </c>
      <c r="B1022" t="str">
        <f>Schedule!B1022</f>
        <v>TBR</v>
      </c>
      <c r="C1022" t="str">
        <f>Schedule!C1022</f>
        <v>CHC</v>
      </c>
      <c r="D1022">
        <f>Schedule!D1022</f>
        <v>1537.2568075547799</v>
      </c>
      <c r="E1022">
        <f>Schedule!E1022</f>
        <v>1514.0316812078199</v>
      </c>
      <c r="F1022" cm="1">
        <f t="array" ref="F1022">_xlfn.XLOOKUP(B1022, $T$1:$T1021, $V$1:$V1021, D1022, 0, -1)</f>
        <v>1528.0229512954211</v>
      </c>
      <c r="G1022" cm="1">
        <f t="array" ref="G1022">_xlfn.XLOOKUP(C1022, $U$1:$U1021, $W$1:$W1021, E1022, 0, -1)</f>
        <v>1510.9500841970262</v>
      </c>
      <c r="H1022">
        <f>Schedule!F1022</f>
        <v>0.124324324324324</v>
      </c>
      <c r="I1022" t="str">
        <f>IF(ISBLANK(Games!D1022), "", Games!D1022)</f>
        <v/>
      </c>
      <c r="J1022" t="str">
        <f>IF(ISBLANK(Games!E1022), "", Games!E1022)</f>
        <v/>
      </c>
      <c r="K1022" t="str">
        <f>IF(ISBLANK(Games!D1022), "",VLOOKUP(I1022, 'Pitchers Pre-Season'!$B$2:$X$790, 23, FALSE))</f>
        <v/>
      </c>
      <c r="L1022" t="str">
        <f>IF(ISBLANK(Games!E1022), "",VLOOKUP(J1022, 'Pitchers Pre-Season'!$B$2:$X$790, 23, FALSE))</f>
        <v/>
      </c>
      <c r="M1022">
        <f>IF(ISBLANK(Games!D1022), Calc!F1022, F1022+K1022)</f>
        <v>1528.0229512954211</v>
      </c>
      <c r="N1022">
        <f>IF(ISBLANK(Games!E1022), Calc!G1022, G1022+L1022)</f>
        <v>1510.9500841970262</v>
      </c>
      <c r="O1022" s="1">
        <f t="shared" si="105"/>
        <v>0.58671223573350129</v>
      </c>
      <c r="P1022" s="1">
        <f t="shared" si="106"/>
        <v>0.4132877642664986</v>
      </c>
      <c r="Q1022" s="3" t="str">
        <f>Games!N1022</f>
        <v/>
      </c>
      <c r="R1022" s="1" t="str">
        <f t="shared" si="107"/>
        <v/>
      </c>
      <c r="S1022" s="1" t="str">
        <f>IF(ISBLANK(Games!L1022), "",IF(Q1022=B1022, C1022, B1022))</f>
        <v/>
      </c>
      <c r="T1022" s="1" t="str">
        <f t="shared" si="108"/>
        <v>TBR</v>
      </c>
      <c r="U1022" s="1" t="str">
        <f t="shared" si="109"/>
        <v>CHC</v>
      </c>
      <c r="V1022" s="1">
        <f t="shared" si="110"/>
        <v>1528.0229512954211</v>
      </c>
      <c r="W1022" s="1">
        <f t="shared" si="111"/>
        <v>1510.9500841970262</v>
      </c>
    </row>
    <row r="1023" spans="1:23" x14ac:dyDescent="0.45">
      <c r="A1023" t="str">
        <f>Schedule!A1023</f>
        <v>2024-06-12</v>
      </c>
      <c r="B1023" t="str">
        <f>Schedule!B1023</f>
        <v>CIN</v>
      </c>
      <c r="C1023" t="str">
        <f>Schedule!C1023</f>
        <v>CLE</v>
      </c>
      <c r="D1023">
        <f>Schedule!D1023</f>
        <v>1496.2510574284499</v>
      </c>
      <c r="E1023">
        <f>Schedule!E1023</f>
        <v>1503.8938502056101</v>
      </c>
      <c r="F1023" cm="1">
        <f t="array" ref="F1023">_xlfn.XLOOKUP(B1023, $T$1:$T1022, $V$1:$V1022, D1023, 0, -1)</f>
        <v>1493.1662146218293</v>
      </c>
      <c r="G1023" cm="1">
        <f t="array" ref="G1023">_xlfn.XLOOKUP(C1023, $U$1:$U1022, $W$1:$W1022, E1023, 0, -1)</f>
        <v>1521.3210808926906</v>
      </c>
      <c r="H1023">
        <f>Schedule!F1023</f>
        <v>-1.38888888888888E-2</v>
      </c>
      <c r="I1023" t="str">
        <f>IF(ISBLANK(Games!D1023), "", Games!D1023)</f>
        <v/>
      </c>
      <c r="J1023" t="str">
        <f>IF(ISBLANK(Games!E1023), "", Games!E1023)</f>
        <v/>
      </c>
      <c r="K1023" t="str">
        <f>IF(ISBLANK(Games!D1023), "",VLOOKUP(I1023, 'Pitchers Pre-Season'!$B$2:$X$790, 23, FALSE))</f>
        <v/>
      </c>
      <c r="L1023" t="str">
        <f>IF(ISBLANK(Games!E1023), "",VLOOKUP(J1023, 'Pitchers Pre-Season'!$B$2:$X$790, 23, FALSE))</f>
        <v/>
      </c>
      <c r="M1023">
        <f>IF(ISBLANK(Games!D1023), Calc!F1023, F1023+K1023)</f>
        <v>1493.1662146218293</v>
      </c>
      <c r="N1023">
        <f>IF(ISBLANK(Games!E1023), Calc!G1023, G1023+L1023)</f>
        <v>1521.3210808926906</v>
      </c>
      <c r="O1023" s="1">
        <f t="shared" si="105"/>
        <v>0.45262590596437979</v>
      </c>
      <c r="P1023" s="1">
        <f t="shared" si="106"/>
        <v>0.54737409403562021</v>
      </c>
      <c r="Q1023" s="3" t="str">
        <f>Games!N1023</f>
        <v/>
      </c>
      <c r="R1023" s="1" t="str">
        <f t="shared" si="107"/>
        <v/>
      </c>
      <c r="S1023" s="1" t="str">
        <f>IF(ISBLANK(Games!L1023), "",IF(Q1023=B1023, C1023, B1023))</f>
        <v/>
      </c>
      <c r="T1023" s="1" t="str">
        <f t="shared" si="108"/>
        <v>CIN</v>
      </c>
      <c r="U1023" s="1" t="str">
        <f t="shared" si="109"/>
        <v>CLE</v>
      </c>
      <c r="V1023" s="1">
        <f t="shared" si="110"/>
        <v>1493.1662146218293</v>
      </c>
      <c r="W1023" s="1">
        <f t="shared" si="111"/>
        <v>1521.3210808926906</v>
      </c>
    </row>
    <row r="1024" spans="1:23" x14ac:dyDescent="0.45">
      <c r="A1024" t="str">
        <f>Schedule!A1024</f>
        <v>2024-06-12</v>
      </c>
      <c r="B1024" t="str">
        <f>Schedule!B1024</f>
        <v>BOS</v>
      </c>
      <c r="C1024" t="str">
        <f>Schedule!C1024</f>
        <v>PHI</v>
      </c>
      <c r="D1024">
        <f>Schedule!D1024</f>
        <v>1500.26839934439</v>
      </c>
      <c r="E1024">
        <f>Schedule!E1024</f>
        <v>1537.03223861109</v>
      </c>
      <c r="F1024" cm="1">
        <f t="array" ref="F1024">_xlfn.XLOOKUP(B1024, $T$1:$T1023, $V$1:$V1023, D1024, 0, -1)</f>
        <v>1500.26839934439</v>
      </c>
      <c r="G1024" cm="1">
        <f t="array" ref="G1024">_xlfn.XLOOKUP(C1024, $U$1:$U1023, $W$1:$W1023, E1024, 0, -1)</f>
        <v>1539.4111659163295</v>
      </c>
      <c r="H1024">
        <f>Schedule!F1024</f>
        <v>5.1282051282051398E-2</v>
      </c>
      <c r="I1024" t="str">
        <f>IF(ISBLANK(Games!D1024), "", Games!D1024)</f>
        <v/>
      </c>
      <c r="J1024" t="str">
        <f>IF(ISBLANK(Games!E1024), "", Games!E1024)</f>
        <v/>
      </c>
      <c r="K1024" t="str">
        <f>IF(ISBLANK(Games!D1024), "",VLOOKUP(I1024, 'Pitchers Pre-Season'!$B$2:$X$790, 23, FALSE))</f>
        <v/>
      </c>
      <c r="L1024" t="str">
        <f>IF(ISBLANK(Games!E1024), "",VLOOKUP(J1024, 'Pitchers Pre-Season'!$B$2:$X$790, 23, FALSE))</f>
        <v/>
      </c>
      <c r="M1024">
        <f>IF(ISBLANK(Games!D1024), Calc!F1024, F1024+K1024)</f>
        <v>1500.26839934439</v>
      </c>
      <c r="N1024">
        <f>IF(ISBLANK(Games!E1024), Calc!G1024, G1024+L1024)</f>
        <v>1539.4111659163295</v>
      </c>
      <c r="O1024" s="1">
        <f t="shared" si="105"/>
        <v>0.46954718347538132</v>
      </c>
      <c r="P1024" s="1">
        <f t="shared" si="106"/>
        <v>0.53045281652461884</v>
      </c>
      <c r="Q1024" s="3" t="str">
        <f>Games!N1024</f>
        <v/>
      </c>
      <c r="R1024" s="1" t="str">
        <f t="shared" si="107"/>
        <v/>
      </c>
      <c r="S1024" s="1" t="str">
        <f>IF(ISBLANK(Games!L1024), "",IF(Q1024=B1024, C1024, B1024))</f>
        <v/>
      </c>
      <c r="T1024" s="1" t="str">
        <f t="shared" si="108"/>
        <v>BOS</v>
      </c>
      <c r="U1024" s="1" t="str">
        <f t="shared" si="109"/>
        <v>PHI</v>
      </c>
      <c r="V1024" s="1">
        <f t="shared" si="110"/>
        <v>1500.26839934439</v>
      </c>
      <c r="W1024" s="1">
        <f t="shared" si="111"/>
        <v>1539.4111659163295</v>
      </c>
    </row>
    <row r="1025" spans="1:23" x14ac:dyDescent="0.45">
      <c r="A1025" t="str">
        <f>Schedule!A1025</f>
        <v>2024-06-12</v>
      </c>
      <c r="B1025" t="str">
        <f>Schedule!B1025</f>
        <v>NYM</v>
      </c>
      <c r="C1025" t="str">
        <f>Schedule!C1025</f>
        <v>MIA</v>
      </c>
      <c r="D1025">
        <f>Schedule!D1025</f>
        <v>1505.1761432511801</v>
      </c>
      <c r="E1025">
        <f>Schedule!E1025</f>
        <v>1488.4482383178499</v>
      </c>
      <c r="F1025" cm="1">
        <f t="array" ref="F1025">_xlfn.XLOOKUP(B1025, $T$1:$T1024, $V$1:$V1024, D1025, 0, -1)</f>
        <v>1483.2891783762693</v>
      </c>
      <c r="G1025" cm="1">
        <f t="array" ref="G1025">_xlfn.XLOOKUP(C1025, $U$1:$U1024, $W$1:$W1024, E1025, 0, -1)</f>
        <v>1484.370768699393</v>
      </c>
      <c r="H1025">
        <f>Schedule!F1025</f>
        <v>0.102272727272727</v>
      </c>
      <c r="I1025" t="str">
        <f>IF(ISBLANK(Games!D1025), "", Games!D1025)</f>
        <v/>
      </c>
      <c r="J1025" t="str">
        <f>IF(ISBLANK(Games!E1025), "", Games!E1025)</f>
        <v/>
      </c>
      <c r="K1025" t="str">
        <f>IF(ISBLANK(Games!D1025), "",VLOOKUP(I1025, 'Pitchers Pre-Season'!$B$2:$X$790, 23, FALSE))</f>
        <v/>
      </c>
      <c r="L1025" t="str">
        <f>IF(ISBLANK(Games!E1025), "",VLOOKUP(J1025, 'Pitchers Pre-Season'!$B$2:$X$790, 23, FALSE))</f>
        <v/>
      </c>
      <c r="M1025">
        <f>IF(ISBLANK(Games!D1025), Calc!F1025, F1025+K1025)</f>
        <v>1483.2891783762693</v>
      </c>
      <c r="N1025">
        <f>IF(ISBLANK(Games!E1025), Calc!G1025, G1025+L1025)</f>
        <v>1484.370768699393</v>
      </c>
      <c r="O1025" s="1">
        <f t="shared" si="105"/>
        <v>0.54957983506784402</v>
      </c>
      <c r="P1025" s="1">
        <f t="shared" si="106"/>
        <v>0.45042016493215592</v>
      </c>
      <c r="Q1025" s="3" t="str">
        <f>Games!N1025</f>
        <v/>
      </c>
      <c r="R1025" s="1" t="str">
        <f t="shared" si="107"/>
        <v/>
      </c>
      <c r="S1025" s="1" t="str">
        <f>IF(ISBLANK(Games!L1025), "",IF(Q1025=B1025, C1025, B1025))</f>
        <v/>
      </c>
      <c r="T1025" s="1" t="str">
        <f t="shared" si="108"/>
        <v>NYM</v>
      </c>
      <c r="U1025" s="1" t="str">
        <f t="shared" si="109"/>
        <v>MIA</v>
      </c>
      <c r="V1025" s="1">
        <f t="shared" si="110"/>
        <v>1483.2891783762693</v>
      </c>
      <c r="W1025" s="1">
        <f t="shared" si="111"/>
        <v>1484.370768699393</v>
      </c>
    </row>
    <row r="1026" spans="1:23" x14ac:dyDescent="0.45">
      <c r="A1026" t="str">
        <f>Schedule!A1026</f>
        <v>2024-06-12</v>
      </c>
      <c r="B1026" t="str">
        <f>Schedule!B1026</f>
        <v>STL</v>
      </c>
      <c r="C1026" t="str">
        <f>Schedule!C1026</f>
        <v>PIT</v>
      </c>
      <c r="D1026">
        <f>Schedule!D1026</f>
        <v>1506.4629567151301</v>
      </c>
      <c r="E1026">
        <f>Schedule!E1026</f>
        <v>1468.3919248330999</v>
      </c>
      <c r="F1026" cm="1">
        <f t="array" ref="F1026">_xlfn.XLOOKUP(B1026, $T$1:$T1025, $V$1:$V1025, D1026, 0, -1)</f>
        <v>1510.540426333587</v>
      </c>
      <c r="G1026" cm="1">
        <f t="array" ref="G1026">_xlfn.XLOOKUP(C1026, $U$1:$U1025, $W$1:$W1025, E1026, 0, -1)</f>
        <v>1490.342604018655</v>
      </c>
      <c r="H1026">
        <f>Schedule!F1026</f>
        <v>7.3170731707316999E-2</v>
      </c>
      <c r="I1026" t="str">
        <f>IF(ISBLANK(Games!D1026), "", Games!D1026)</f>
        <v/>
      </c>
      <c r="J1026" t="str">
        <f>IF(ISBLANK(Games!E1026), "", Games!E1026)</f>
        <v/>
      </c>
      <c r="K1026" t="str">
        <f>IF(ISBLANK(Games!D1026), "",VLOOKUP(I1026, 'Pitchers Pre-Season'!$B$2:$X$790, 23, FALSE))</f>
        <v/>
      </c>
      <c r="L1026" t="str">
        <f>IF(ISBLANK(Games!E1026), "",VLOOKUP(J1026, 'Pitchers Pre-Season'!$B$2:$X$790, 23, FALSE))</f>
        <v/>
      </c>
      <c r="M1026">
        <f>IF(ISBLANK(Games!D1026), Calc!F1026, F1026+K1026)</f>
        <v>1510.540426333587</v>
      </c>
      <c r="N1026">
        <f>IF(ISBLANK(Games!E1026), Calc!G1026, G1026+L1026)</f>
        <v>1490.342604018655</v>
      </c>
      <c r="O1026" s="1">
        <f t="shared" si="105"/>
        <v>0.56561966833100519</v>
      </c>
      <c r="P1026" s="1">
        <f t="shared" si="106"/>
        <v>0.43438033166899476</v>
      </c>
      <c r="Q1026" s="3" t="str">
        <f>Games!N1026</f>
        <v/>
      </c>
      <c r="R1026" s="1" t="str">
        <f t="shared" si="107"/>
        <v/>
      </c>
      <c r="S1026" s="1" t="str">
        <f>IF(ISBLANK(Games!L1026), "",IF(Q1026=B1026, C1026, B1026))</f>
        <v/>
      </c>
      <c r="T1026" s="1" t="str">
        <f t="shared" si="108"/>
        <v>STL</v>
      </c>
      <c r="U1026" s="1" t="str">
        <f t="shared" si="109"/>
        <v>PIT</v>
      </c>
      <c r="V1026" s="1">
        <f t="shared" si="110"/>
        <v>1510.540426333587</v>
      </c>
      <c r="W1026" s="1">
        <f t="shared" si="111"/>
        <v>1490.342604018655</v>
      </c>
    </row>
    <row r="1027" spans="1:23" x14ac:dyDescent="0.45">
      <c r="A1027" t="str">
        <f>Schedule!A1027</f>
        <v>2024-06-12</v>
      </c>
      <c r="B1027" t="str">
        <f>Schedule!B1027</f>
        <v>KCR</v>
      </c>
      <c r="C1027" t="str">
        <f>Schedule!C1027</f>
        <v>NYY</v>
      </c>
      <c r="D1027">
        <f>Schedule!D1027</f>
        <v>1455.5883504191299</v>
      </c>
      <c r="E1027">
        <f>Schedule!E1027</f>
        <v>1539.4562396036399</v>
      </c>
      <c r="F1027" cm="1">
        <f t="array" ref="F1027">_xlfn.XLOOKUP(B1027, $T$1:$T1026, $V$1:$V1026, D1027, 0, -1)</f>
        <v>1459.3647323881944</v>
      </c>
      <c r="G1027" cm="1">
        <f t="array" ref="G1027">_xlfn.XLOOKUP(C1027, $U$1:$U1026, $W$1:$W1026, E1027, 0, -1)</f>
        <v>1562.9327852564061</v>
      </c>
      <c r="H1027">
        <f>Schedule!F1027</f>
        <v>0.19008264462809901</v>
      </c>
      <c r="I1027" t="str">
        <f>IF(ISBLANK(Games!D1027), "", Games!D1027)</f>
        <v/>
      </c>
      <c r="J1027" t="str">
        <f>IF(ISBLANK(Games!E1027), "", Games!E1027)</f>
        <v/>
      </c>
      <c r="K1027" t="str">
        <f>IF(ISBLANK(Games!D1027), "",VLOOKUP(I1027, 'Pitchers Pre-Season'!$B$2:$X$790, 23, FALSE))</f>
        <v/>
      </c>
      <c r="L1027" t="str">
        <f>IF(ISBLANK(Games!E1027), "",VLOOKUP(J1027, 'Pitchers Pre-Season'!$B$2:$X$790, 23, FALSE))</f>
        <v/>
      </c>
      <c r="M1027">
        <f>IF(ISBLANK(Games!D1027), Calc!F1027, F1027+K1027)</f>
        <v>1459.3647323881944</v>
      </c>
      <c r="N1027">
        <f>IF(ISBLANK(Games!E1027), Calc!G1027, G1027+L1027)</f>
        <v>1562.9327852564061</v>
      </c>
      <c r="O1027" s="1">
        <f t="shared" ref="O1027:O1090" si="112">(1/(1+(10^((N1027-M1027)/400)))+(0.5*H1027))</f>
        <v>0.45025816637031973</v>
      </c>
      <c r="P1027" s="1">
        <f t="shared" ref="P1027:P1090" si="113">(1/(1+(10^((M1027-N1027)/400)))-(0.5*H1027))</f>
        <v>0.54974183362968032</v>
      </c>
      <c r="Q1027" s="3" t="str">
        <f>Games!N1027</f>
        <v/>
      </c>
      <c r="R1027" s="1" t="str">
        <f t="shared" ref="R1027:R1090" si="114">Q1027</f>
        <v/>
      </c>
      <c r="S1027" s="1" t="str">
        <f>IF(ISBLANK(Games!L1027), "",IF(Q1027=B1027, C1027, B1027))</f>
        <v/>
      </c>
      <c r="T1027" s="1" t="str">
        <f t="shared" ref="T1027:T1090" si="115">B1027</f>
        <v>KCR</v>
      </c>
      <c r="U1027" s="1" t="str">
        <f t="shared" ref="U1027:U1090" si="116">C1027</f>
        <v>NYY</v>
      </c>
      <c r="V1027" s="1">
        <f t="shared" ref="V1027:V1090" si="117">IF(R1027=B1027,F1027+(10*(1-O1027)),IF(S1027=B1027,F1027+(10*(0-O1027)),F1027))</f>
        <v>1459.3647323881944</v>
      </c>
      <c r="W1027" s="1">
        <f t="shared" ref="W1027:W1090" si="118">IF(R1027=C1027,G1027+(10*(1-P1027)),IF(S1027=C1027,G1027+(10*(0-P1027)),G1027))</f>
        <v>1562.9327852564061</v>
      </c>
    </row>
    <row r="1028" spans="1:23" x14ac:dyDescent="0.45">
      <c r="A1028" t="str">
        <f>Schedule!A1028</f>
        <v>2024-06-12</v>
      </c>
      <c r="B1028" t="str">
        <f>Schedule!B1028</f>
        <v>ARI</v>
      </c>
      <c r="C1028" t="str">
        <f>Schedule!C1028</f>
        <v>LAA</v>
      </c>
      <c r="D1028">
        <f>Schedule!D1028</f>
        <v>1517.8440011816001</v>
      </c>
      <c r="E1028">
        <f>Schedule!E1028</f>
        <v>1474.3085107648601</v>
      </c>
      <c r="F1028" cm="1">
        <f t="array" ref="F1028">_xlfn.XLOOKUP(B1028, $T$1:$T1027, $V$1:$V1027, D1028, 0, -1)</f>
        <v>1516.9891876380354</v>
      </c>
      <c r="G1028" cm="1">
        <f t="array" ref="G1028">_xlfn.XLOOKUP(C1028, $U$1:$U1027, $W$1:$W1027, E1028, 0, -1)</f>
        <v>1486.8682858001625</v>
      </c>
      <c r="H1028">
        <f>Schedule!F1028</f>
        <v>5.0632911392405201E-2</v>
      </c>
      <c r="I1028" t="str">
        <f>IF(ISBLANK(Games!D1028), "", Games!D1028)</f>
        <v/>
      </c>
      <c r="J1028" t="str">
        <f>IF(ISBLANK(Games!E1028), "", Games!E1028)</f>
        <v/>
      </c>
      <c r="K1028" t="str">
        <f>IF(ISBLANK(Games!D1028), "",VLOOKUP(I1028, 'Pitchers Pre-Season'!$B$2:$X$790, 23, FALSE))</f>
        <v/>
      </c>
      <c r="L1028" t="str">
        <f>IF(ISBLANK(Games!E1028), "",VLOOKUP(J1028, 'Pitchers Pre-Season'!$B$2:$X$790, 23, FALSE))</f>
        <v/>
      </c>
      <c r="M1028">
        <f>IF(ISBLANK(Games!D1028), Calc!F1028, F1028+K1028)</f>
        <v>1516.9891876380354</v>
      </c>
      <c r="N1028">
        <f>IF(ISBLANK(Games!E1028), Calc!G1028, G1028+L1028)</f>
        <v>1486.8682858001625</v>
      </c>
      <c r="O1028" s="1">
        <f t="shared" si="112"/>
        <v>0.56855564344058429</v>
      </c>
      <c r="P1028" s="1">
        <f t="shared" si="113"/>
        <v>0.43144435655941565</v>
      </c>
      <c r="Q1028" s="3" t="str">
        <f>Games!N1028</f>
        <v/>
      </c>
      <c r="R1028" s="1" t="str">
        <f t="shared" si="114"/>
        <v/>
      </c>
      <c r="S1028" s="1" t="str">
        <f>IF(ISBLANK(Games!L1028), "",IF(Q1028=B1028, C1028, B1028))</f>
        <v/>
      </c>
      <c r="T1028" s="1" t="str">
        <f t="shared" si="115"/>
        <v>ARI</v>
      </c>
      <c r="U1028" s="1" t="str">
        <f t="shared" si="116"/>
        <v>LAA</v>
      </c>
      <c r="V1028" s="1">
        <f t="shared" si="117"/>
        <v>1516.9891876380354</v>
      </c>
      <c r="W1028" s="1">
        <f t="shared" si="118"/>
        <v>1486.8682858001625</v>
      </c>
    </row>
    <row r="1029" spans="1:23" x14ac:dyDescent="0.45">
      <c r="A1029" t="str">
        <f>Schedule!A1029</f>
        <v>2024-06-12</v>
      </c>
      <c r="B1029" t="str">
        <f>Schedule!B1029</f>
        <v>SEA</v>
      </c>
      <c r="C1029" t="str">
        <f>Schedule!C1029</f>
        <v>CHW</v>
      </c>
      <c r="D1029">
        <f>Schedule!D1029</f>
        <v>1526.2027098211199</v>
      </c>
      <c r="E1029">
        <f>Schedule!E1029</f>
        <v>1433.33420073452</v>
      </c>
      <c r="F1029" cm="1">
        <f t="array" ref="F1029">_xlfn.XLOOKUP(B1029, $T$1:$T1028, $V$1:$V1028, D1029, 0, -1)</f>
        <v>1518.2292368487947</v>
      </c>
      <c r="G1029" cm="1">
        <f t="array" ref="G1029">_xlfn.XLOOKUP(C1029, $U$1:$U1028, $W$1:$W1028, E1029, 0, -1)</f>
        <v>1425.4820043556863</v>
      </c>
      <c r="H1029">
        <f>Schedule!F1029</f>
        <v>2.2471910112359699E-2</v>
      </c>
      <c r="I1029" t="str">
        <f>IF(ISBLANK(Games!D1029), "", Games!D1029)</f>
        <v/>
      </c>
      <c r="J1029" t="str">
        <f>IF(ISBLANK(Games!E1029), "", Games!E1029)</f>
        <v/>
      </c>
      <c r="K1029" t="str">
        <f>IF(ISBLANK(Games!D1029), "",VLOOKUP(I1029, 'Pitchers Pre-Season'!$B$2:$X$790, 23, FALSE))</f>
        <v/>
      </c>
      <c r="L1029" t="str">
        <f>IF(ISBLANK(Games!E1029), "",VLOOKUP(J1029, 'Pitchers Pre-Season'!$B$2:$X$790, 23, FALSE))</f>
        <v/>
      </c>
      <c r="M1029">
        <f>IF(ISBLANK(Games!D1029), Calc!F1029, F1029+K1029)</f>
        <v>1518.2292368487947</v>
      </c>
      <c r="N1029">
        <f>IF(ISBLANK(Games!E1029), Calc!G1029, G1029+L1029)</f>
        <v>1425.4820043556863</v>
      </c>
      <c r="O1029" s="1">
        <f t="shared" si="112"/>
        <v>0.64162728491540544</v>
      </c>
      <c r="P1029" s="1">
        <f t="shared" si="113"/>
        <v>0.35837271508459445</v>
      </c>
      <c r="Q1029" s="3" t="str">
        <f>Games!N1029</f>
        <v/>
      </c>
      <c r="R1029" s="1" t="str">
        <f t="shared" si="114"/>
        <v/>
      </c>
      <c r="S1029" s="1" t="str">
        <f>IF(ISBLANK(Games!L1029), "",IF(Q1029=B1029, C1029, B1029))</f>
        <v/>
      </c>
      <c r="T1029" s="1" t="str">
        <f t="shared" si="115"/>
        <v>SEA</v>
      </c>
      <c r="U1029" s="1" t="str">
        <f t="shared" si="116"/>
        <v>CHW</v>
      </c>
      <c r="V1029" s="1">
        <f t="shared" si="117"/>
        <v>1518.2292368487947</v>
      </c>
      <c r="W1029" s="1">
        <f t="shared" si="118"/>
        <v>1425.4820043556863</v>
      </c>
    </row>
    <row r="1030" spans="1:23" x14ac:dyDescent="0.45">
      <c r="A1030" t="str">
        <f>Schedule!A1030</f>
        <v>2024-06-12</v>
      </c>
      <c r="B1030" t="str">
        <f>Schedule!B1030</f>
        <v>LAD</v>
      </c>
      <c r="C1030" t="str">
        <f>Schedule!C1030</f>
        <v>TEX</v>
      </c>
      <c r="D1030">
        <f>Schedule!D1030</f>
        <v>1588.6730971234199</v>
      </c>
      <c r="E1030">
        <f>Schedule!E1030</f>
        <v>1527.6277566730801</v>
      </c>
      <c r="F1030" cm="1">
        <f t="array" ref="F1030">_xlfn.XLOOKUP(B1030, $T$1:$T1029, $V$1:$V1029, D1030, 0, -1)</f>
        <v>1596.6514930600529</v>
      </c>
      <c r="G1030" cm="1">
        <f t="array" ref="G1030">_xlfn.XLOOKUP(C1030, $U$1:$U1029, $W$1:$W1029, E1030, 0, -1)</f>
        <v>1534.4506247578865</v>
      </c>
      <c r="H1030">
        <f>Schedule!F1030</f>
        <v>4.2654028436019002E-2</v>
      </c>
      <c r="I1030" t="str">
        <f>IF(ISBLANK(Games!D1030), "", Games!D1030)</f>
        <v/>
      </c>
      <c r="J1030" t="str">
        <f>IF(ISBLANK(Games!E1030), "", Games!E1030)</f>
        <v/>
      </c>
      <c r="K1030" t="str">
        <f>IF(ISBLANK(Games!D1030), "",VLOOKUP(I1030, 'Pitchers Pre-Season'!$B$2:$X$790, 23, FALSE))</f>
        <v/>
      </c>
      <c r="L1030" t="str">
        <f>IF(ISBLANK(Games!E1030), "",VLOOKUP(J1030, 'Pitchers Pre-Season'!$B$2:$X$790, 23, FALSE))</f>
        <v/>
      </c>
      <c r="M1030">
        <f>IF(ISBLANK(Games!D1030), Calc!F1030, F1030+K1030)</f>
        <v>1596.6514930600529</v>
      </c>
      <c r="N1030">
        <f>IF(ISBLANK(Games!E1030), Calc!G1030, G1030+L1030)</f>
        <v>1534.4506247578865</v>
      </c>
      <c r="O1030" s="1">
        <f t="shared" si="112"/>
        <v>0.60989701676055841</v>
      </c>
      <c r="P1030" s="1">
        <f t="shared" si="113"/>
        <v>0.39010298323944159</v>
      </c>
      <c r="Q1030" s="3" t="str">
        <f>Games!N1030</f>
        <v/>
      </c>
      <c r="R1030" s="1" t="str">
        <f t="shared" si="114"/>
        <v/>
      </c>
      <c r="S1030" s="1" t="str">
        <f>IF(ISBLANK(Games!L1030), "",IF(Q1030=B1030, C1030, B1030))</f>
        <v/>
      </c>
      <c r="T1030" s="1" t="str">
        <f t="shared" si="115"/>
        <v>LAD</v>
      </c>
      <c r="U1030" s="1" t="str">
        <f t="shared" si="116"/>
        <v>TEX</v>
      </c>
      <c r="V1030" s="1">
        <f t="shared" si="117"/>
        <v>1596.6514930600529</v>
      </c>
      <c r="W1030" s="1">
        <f t="shared" si="118"/>
        <v>1534.4506247578865</v>
      </c>
    </row>
    <row r="1031" spans="1:23" x14ac:dyDescent="0.45">
      <c r="A1031" t="str">
        <f>Schedule!A1031</f>
        <v>2024-06-13</v>
      </c>
      <c r="B1031" t="str">
        <f>Schedule!B1031</f>
        <v>BAL</v>
      </c>
      <c r="C1031" t="str">
        <f>Schedule!C1031</f>
        <v>ATL</v>
      </c>
      <c r="D1031">
        <f>Schedule!D1031</f>
        <v>1535.1075395159701</v>
      </c>
      <c r="E1031">
        <f>Schedule!E1031</f>
        <v>1590.545270505</v>
      </c>
      <c r="F1031" cm="1">
        <f t="array" ref="F1031">_xlfn.XLOOKUP(B1031, $T$1:$T1030, $V$1:$V1030, D1031, 0, -1)</f>
        <v>1527.1786991040578</v>
      </c>
      <c r="G1031" cm="1">
        <f t="array" ref="G1031">_xlfn.XLOOKUP(C1031, $U$1:$U1030, $W$1:$W1030, E1031, 0, -1)</f>
        <v>1588.8399964445969</v>
      </c>
      <c r="H1031">
        <f>Schedule!F1031</f>
        <v>2.1739130434782698E-2</v>
      </c>
      <c r="I1031" t="str">
        <f>IF(ISBLANK(Games!D1031), "", Games!D1031)</f>
        <v/>
      </c>
      <c r="J1031" t="str">
        <f>IF(ISBLANK(Games!E1031), "", Games!E1031)</f>
        <v/>
      </c>
      <c r="K1031" t="str">
        <f>IF(ISBLANK(Games!D1031), "",VLOOKUP(I1031, 'Pitchers Pre-Season'!$B$2:$X$790, 23, FALSE))</f>
        <v/>
      </c>
      <c r="L1031" t="str">
        <f>IF(ISBLANK(Games!E1031), "",VLOOKUP(J1031, 'Pitchers Pre-Season'!$B$2:$X$790, 23, FALSE))</f>
        <v/>
      </c>
      <c r="M1031">
        <f>IF(ISBLANK(Games!D1031), Calc!F1031, F1031+K1031)</f>
        <v>1527.1786991040578</v>
      </c>
      <c r="N1031">
        <f>IF(ISBLANK(Games!E1031), Calc!G1031, G1031+L1031)</f>
        <v>1588.8399964445969</v>
      </c>
      <c r="O1031" s="1">
        <f t="shared" si="112"/>
        <v>0.42305190844712404</v>
      </c>
      <c r="P1031" s="1">
        <f t="shared" si="113"/>
        <v>0.57694809155287596</v>
      </c>
      <c r="Q1031" s="3" t="str">
        <f>Games!N1031</f>
        <v/>
      </c>
      <c r="R1031" s="1" t="str">
        <f t="shared" si="114"/>
        <v/>
      </c>
      <c r="S1031" s="1" t="str">
        <f>IF(ISBLANK(Games!L1031), "",IF(Q1031=B1031, C1031, B1031))</f>
        <v/>
      </c>
      <c r="T1031" s="1" t="str">
        <f t="shared" si="115"/>
        <v>BAL</v>
      </c>
      <c r="U1031" s="1" t="str">
        <f t="shared" si="116"/>
        <v>ATL</v>
      </c>
      <c r="V1031" s="1">
        <f t="shared" si="117"/>
        <v>1527.1786991040578</v>
      </c>
      <c r="W1031" s="1">
        <f t="shared" si="118"/>
        <v>1588.8399964445969</v>
      </c>
    </row>
    <row r="1032" spans="1:23" x14ac:dyDescent="0.45">
      <c r="A1032" t="str">
        <f>Schedule!A1032</f>
        <v>2024-06-13</v>
      </c>
      <c r="B1032" t="str">
        <f>Schedule!B1032</f>
        <v>DET</v>
      </c>
      <c r="C1032" t="str">
        <f>Schedule!C1032</f>
        <v>WAS</v>
      </c>
      <c r="D1032">
        <f>Schedule!D1032</f>
        <v>1477.56939209144</v>
      </c>
      <c r="E1032">
        <f>Schedule!E1032</f>
        <v>1422.7330514932301</v>
      </c>
      <c r="F1032" cm="1">
        <f t="array" ref="F1032">_xlfn.XLOOKUP(B1032, $T$1:$T1031, $V$1:$V1031, D1032, 0, -1)</f>
        <v>1481.7589766686021</v>
      </c>
      <c r="G1032" cm="1">
        <f t="array" ref="G1032">_xlfn.XLOOKUP(C1032, $U$1:$U1031, $W$1:$W1031, E1032, 0, -1)</f>
        <v>1420.7057667976087</v>
      </c>
      <c r="H1032">
        <f>Schedule!F1032</f>
        <v>7.6687116564418296E-3</v>
      </c>
      <c r="I1032" t="str">
        <f>IF(ISBLANK(Games!D1032), "", Games!D1032)</f>
        <v/>
      </c>
      <c r="J1032" t="str">
        <f>IF(ISBLANK(Games!E1032), "", Games!E1032)</f>
        <v/>
      </c>
      <c r="K1032" t="str">
        <f>IF(ISBLANK(Games!D1032), "",VLOOKUP(I1032, 'Pitchers Pre-Season'!$B$2:$X$790, 23, FALSE))</f>
        <v/>
      </c>
      <c r="L1032" t="str">
        <f>IF(ISBLANK(Games!E1032), "",VLOOKUP(J1032, 'Pitchers Pre-Season'!$B$2:$X$790, 23, FALSE))</f>
        <v/>
      </c>
      <c r="M1032">
        <f>IF(ISBLANK(Games!D1032), Calc!F1032, F1032+K1032)</f>
        <v>1481.7589766686021</v>
      </c>
      <c r="N1032">
        <f>IF(ISBLANK(Games!E1032), Calc!G1032, G1032+L1032)</f>
        <v>1420.7057667976087</v>
      </c>
      <c r="O1032" s="1">
        <f t="shared" si="112"/>
        <v>0.5908036395920212</v>
      </c>
      <c r="P1032" s="1">
        <f t="shared" si="113"/>
        <v>0.40919636040797874</v>
      </c>
      <c r="Q1032" s="3" t="str">
        <f>Games!N1032</f>
        <v/>
      </c>
      <c r="R1032" s="1" t="str">
        <f t="shared" si="114"/>
        <v/>
      </c>
      <c r="S1032" s="1" t="str">
        <f>IF(ISBLANK(Games!L1032), "",IF(Q1032=B1032, C1032, B1032))</f>
        <v/>
      </c>
      <c r="T1032" s="1" t="str">
        <f t="shared" si="115"/>
        <v>DET</v>
      </c>
      <c r="U1032" s="1" t="str">
        <f t="shared" si="116"/>
        <v>WAS</v>
      </c>
      <c r="V1032" s="1">
        <f t="shared" si="117"/>
        <v>1481.7589766686021</v>
      </c>
      <c r="W1032" s="1">
        <f t="shared" si="118"/>
        <v>1420.7057667976087</v>
      </c>
    </row>
    <row r="1033" spans="1:23" x14ac:dyDescent="0.45">
      <c r="A1033" t="str">
        <f>Schedule!A1033</f>
        <v>2024-06-13</v>
      </c>
      <c r="B1033" t="str">
        <f>Schedule!B1033</f>
        <v>KCR</v>
      </c>
      <c r="C1033" t="str">
        <f>Schedule!C1033</f>
        <v>NYY</v>
      </c>
      <c r="D1033">
        <f>Schedule!D1033</f>
        <v>1455.5883504191299</v>
      </c>
      <c r="E1033">
        <f>Schedule!E1033</f>
        <v>1539.4562396036399</v>
      </c>
      <c r="F1033" cm="1">
        <f t="array" ref="F1033">_xlfn.XLOOKUP(B1033, $T$1:$T1032, $V$1:$V1032, D1033, 0, -1)</f>
        <v>1459.3647323881944</v>
      </c>
      <c r="G1033" cm="1">
        <f t="array" ref="G1033">_xlfn.XLOOKUP(C1033, $U$1:$U1032, $W$1:$W1032, E1033, 0, -1)</f>
        <v>1562.9327852564061</v>
      </c>
      <c r="H1033">
        <f>Schedule!F1033</f>
        <v>0.19008264462809901</v>
      </c>
      <c r="I1033" t="str">
        <f>IF(ISBLANK(Games!D1033), "", Games!D1033)</f>
        <v/>
      </c>
      <c r="J1033" t="str">
        <f>IF(ISBLANK(Games!E1033), "", Games!E1033)</f>
        <v/>
      </c>
      <c r="K1033" t="str">
        <f>IF(ISBLANK(Games!D1033), "",VLOOKUP(I1033, 'Pitchers Pre-Season'!$B$2:$X$790, 23, FALSE))</f>
        <v/>
      </c>
      <c r="L1033" t="str">
        <f>IF(ISBLANK(Games!E1033), "",VLOOKUP(J1033, 'Pitchers Pre-Season'!$B$2:$X$790, 23, FALSE))</f>
        <v/>
      </c>
      <c r="M1033">
        <f>IF(ISBLANK(Games!D1033), Calc!F1033, F1033+K1033)</f>
        <v>1459.3647323881944</v>
      </c>
      <c r="N1033">
        <f>IF(ISBLANK(Games!E1033), Calc!G1033, G1033+L1033)</f>
        <v>1562.9327852564061</v>
      </c>
      <c r="O1033" s="1">
        <f t="shared" si="112"/>
        <v>0.45025816637031973</v>
      </c>
      <c r="P1033" s="1">
        <f t="shared" si="113"/>
        <v>0.54974183362968032</v>
      </c>
      <c r="Q1033" s="3" t="str">
        <f>Games!N1033</f>
        <v/>
      </c>
      <c r="R1033" s="1" t="str">
        <f t="shared" si="114"/>
        <v/>
      </c>
      <c r="S1033" s="1" t="str">
        <f>IF(ISBLANK(Games!L1033), "",IF(Q1033=B1033, C1033, B1033))</f>
        <v/>
      </c>
      <c r="T1033" s="1" t="str">
        <f t="shared" si="115"/>
        <v>KCR</v>
      </c>
      <c r="U1033" s="1" t="str">
        <f t="shared" si="116"/>
        <v>NYY</v>
      </c>
      <c r="V1033" s="1">
        <f t="shared" si="117"/>
        <v>1459.3647323881944</v>
      </c>
      <c r="W1033" s="1">
        <f t="shared" si="118"/>
        <v>1562.9327852564061</v>
      </c>
    </row>
    <row r="1034" spans="1:23" x14ac:dyDescent="0.45">
      <c r="A1034" t="str">
        <f>Schedule!A1034</f>
        <v>2024-06-13</v>
      </c>
      <c r="B1034" t="str">
        <f>Schedule!B1034</f>
        <v>STL</v>
      </c>
      <c r="C1034" t="str">
        <f>Schedule!C1034</f>
        <v>PIT</v>
      </c>
      <c r="D1034">
        <f>Schedule!D1034</f>
        <v>1506.4629567151301</v>
      </c>
      <c r="E1034">
        <f>Schedule!E1034</f>
        <v>1468.3919248330999</v>
      </c>
      <c r="F1034" cm="1">
        <f t="array" ref="F1034">_xlfn.XLOOKUP(B1034, $T$1:$T1033, $V$1:$V1033, D1034, 0, -1)</f>
        <v>1510.540426333587</v>
      </c>
      <c r="G1034" cm="1">
        <f t="array" ref="G1034">_xlfn.XLOOKUP(C1034, $U$1:$U1033, $W$1:$W1033, E1034, 0, -1)</f>
        <v>1490.342604018655</v>
      </c>
      <c r="H1034">
        <f>Schedule!F1034</f>
        <v>7.3170731707316999E-2</v>
      </c>
      <c r="I1034" t="str">
        <f>IF(ISBLANK(Games!D1034), "", Games!D1034)</f>
        <v/>
      </c>
      <c r="J1034" t="str">
        <f>IF(ISBLANK(Games!E1034), "", Games!E1034)</f>
        <v/>
      </c>
      <c r="K1034" t="str">
        <f>IF(ISBLANK(Games!D1034), "",VLOOKUP(I1034, 'Pitchers Pre-Season'!$B$2:$X$790, 23, FALSE))</f>
        <v/>
      </c>
      <c r="L1034" t="str">
        <f>IF(ISBLANK(Games!E1034), "",VLOOKUP(J1034, 'Pitchers Pre-Season'!$B$2:$X$790, 23, FALSE))</f>
        <v/>
      </c>
      <c r="M1034">
        <f>IF(ISBLANK(Games!D1034), Calc!F1034, F1034+K1034)</f>
        <v>1510.540426333587</v>
      </c>
      <c r="N1034">
        <f>IF(ISBLANK(Games!E1034), Calc!G1034, G1034+L1034)</f>
        <v>1490.342604018655</v>
      </c>
      <c r="O1034" s="1">
        <f t="shared" si="112"/>
        <v>0.56561966833100519</v>
      </c>
      <c r="P1034" s="1">
        <f t="shared" si="113"/>
        <v>0.43438033166899476</v>
      </c>
      <c r="Q1034" s="3" t="str">
        <f>Games!N1034</f>
        <v/>
      </c>
      <c r="R1034" s="1" t="str">
        <f t="shared" si="114"/>
        <v/>
      </c>
      <c r="S1034" s="1" t="str">
        <f>IF(ISBLANK(Games!L1034), "",IF(Q1034=B1034, C1034, B1034))</f>
        <v/>
      </c>
      <c r="T1034" s="1" t="str">
        <f t="shared" si="115"/>
        <v>STL</v>
      </c>
      <c r="U1034" s="1" t="str">
        <f t="shared" si="116"/>
        <v>PIT</v>
      </c>
      <c r="V1034" s="1">
        <f t="shared" si="117"/>
        <v>1510.540426333587</v>
      </c>
      <c r="W1034" s="1">
        <f t="shared" si="118"/>
        <v>1490.342604018655</v>
      </c>
    </row>
    <row r="1035" spans="1:23" x14ac:dyDescent="0.45">
      <c r="A1035" t="str">
        <f>Schedule!A1035</f>
        <v>2024-06-13</v>
      </c>
      <c r="B1035" t="str">
        <f>Schedule!B1035</f>
        <v>TBR</v>
      </c>
      <c r="C1035" t="str">
        <f>Schedule!C1035</f>
        <v>CHC</v>
      </c>
      <c r="D1035">
        <f>Schedule!D1035</f>
        <v>1537.2568075547799</v>
      </c>
      <c r="E1035">
        <f>Schedule!E1035</f>
        <v>1514.0316812078199</v>
      </c>
      <c r="F1035" cm="1">
        <f t="array" ref="F1035">_xlfn.XLOOKUP(B1035, $T$1:$T1034, $V$1:$V1034, D1035, 0, -1)</f>
        <v>1528.0229512954211</v>
      </c>
      <c r="G1035" cm="1">
        <f t="array" ref="G1035">_xlfn.XLOOKUP(C1035, $U$1:$U1034, $W$1:$W1034, E1035, 0, -1)</f>
        <v>1510.9500841970262</v>
      </c>
      <c r="H1035">
        <f>Schedule!F1035</f>
        <v>0.124324324324324</v>
      </c>
      <c r="I1035" t="str">
        <f>IF(ISBLANK(Games!D1035), "", Games!D1035)</f>
        <v/>
      </c>
      <c r="J1035" t="str">
        <f>IF(ISBLANK(Games!E1035), "", Games!E1035)</f>
        <v/>
      </c>
      <c r="K1035" t="str">
        <f>IF(ISBLANK(Games!D1035), "",VLOOKUP(I1035, 'Pitchers Pre-Season'!$B$2:$X$790, 23, FALSE))</f>
        <v/>
      </c>
      <c r="L1035" t="str">
        <f>IF(ISBLANK(Games!E1035), "",VLOOKUP(J1035, 'Pitchers Pre-Season'!$B$2:$X$790, 23, FALSE))</f>
        <v/>
      </c>
      <c r="M1035">
        <f>IF(ISBLANK(Games!D1035), Calc!F1035, F1035+K1035)</f>
        <v>1528.0229512954211</v>
      </c>
      <c r="N1035">
        <f>IF(ISBLANK(Games!E1035), Calc!G1035, G1035+L1035)</f>
        <v>1510.9500841970262</v>
      </c>
      <c r="O1035" s="1">
        <f t="shared" si="112"/>
        <v>0.58671223573350129</v>
      </c>
      <c r="P1035" s="1">
        <f t="shared" si="113"/>
        <v>0.4132877642664986</v>
      </c>
      <c r="Q1035" s="3" t="str">
        <f>Games!N1035</f>
        <v/>
      </c>
      <c r="R1035" s="1" t="str">
        <f t="shared" si="114"/>
        <v/>
      </c>
      <c r="S1035" s="1" t="str">
        <f>IF(ISBLANK(Games!L1035), "",IF(Q1035=B1035, C1035, B1035))</f>
        <v/>
      </c>
      <c r="T1035" s="1" t="str">
        <f t="shared" si="115"/>
        <v>TBR</v>
      </c>
      <c r="U1035" s="1" t="str">
        <f t="shared" si="116"/>
        <v>CHC</v>
      </c>
      <c r="V1035" s="1">
        <f t="shared" si="117"/>
        <v>1528.0229512954211</v>
      </c>
      <c r="W1035" s="1">
        <f t="shared" si="118"/>
        <v>1510.9500841970262</v>
      </c>
    </row>
    <row r="1036" spans="1:23" x14ac:dyDescent="0.45">
      <c r="A1036" t="str">
        <f>Schedule!A1036</f>
        <v>2024-06-13</v>
      </c>
      <c r="B1036" t="str">
        <f>Schedule!B1036</f>
        <v>BOS</v>
      </c>
      <c r="C1036" t="str">
        <f>Schedule!C1036</f>
        <v>PHI</v>
      </c>
      <c r="D1036">
        <f>Schedule!D1036</f>
        <v>1500.26839934439</v>
      </c>
      <c r="E1036">
        <f>Schedule!E1036</f>
        <v>1537.03223861109</v>
      </c>
      <c r="F1036" cm="1">
        <f t="array" ref="F1036">_xlfn.XLOOKUP(B1036, $T$1:$T1035, $V$1:$V1035, D1036, 0, -1)</f>
        <v>1500.26839934439</v>
      </c>
      <c r="G1036" cm="1">
        <f t="array" ref="G1036">_xlfn.XLOOKUP(C1036, $U$1:$U1035, $W$1:$W1035, E1036, 0, -1)</f>
        <v>1539.4111659163295</v>
      </c>
      <c r="H1036">
        <f>Schedule!F1036</f>
        <v>5.1282051282051398E-2</v>
      </c>
      <c r="I1036" t="str">
        <f>IF(ISBLANK(Games!D1036), "", Games!D1036)</f>
        <v/>
      </c>
      <c r="J1036" t="str">
        <f>IF(ISBLANK(Games!E1036), "", Games!E1036)</f>
        <v/>
      </c>
      <c r="K1036" t="str">
        <f>IF(ISBLANK(Games!D1036), "",VLOOKUP(I1036, 'Pitchers Pre-Season'!$B$2:$X$790, 23, FALSE))</f>
        <v/>
      </c>
      <c r="L1036" t="str">
        <f>IF(ISBLANK(Games!E1036), "",VLOOKUP(J1036, 'Pitchers Pre-Season'!$B$2:$X$790, 23, FALSE))</f>
        <v/>
      </c>
      <c r="M1036">
        <f>IF(ISBLANK(Games!D1036), Calc!F1036, F1036+K1036)</f>
        <v>1500.26839934439</v>
      </c>
      <c r="N1036">
        <f>IF(ISBLANK(Games!E1036), Calc!G1036, G1036+L1036)</f>
        <v>1539.4111659163295</v>
      </c>
      <c r="O1036" s="1">
        <f t="shared" si="112"/>
        <v>0.46954718347538132</v>
      </c>
      <c r="P1036" s="1">
        <f t="shared" si="113"/>
        <v>0.53045281652461884</v>
      </c>
      <c r="Q1036" s="3" t="str">
        <f>Games!N1036</f>
        <v/>
      </c>
      <c r="R1036" s="1" t="str">
        <f t="shared" si="114"/>
        <v/>
      </c>
      <c r="S1036" s="1" t="str">
        <f>IF(ISBLANK(Games!L1036), "",IF(Q1036=B1036, C1036, B1036))</f>
        <v/>
      </c>
      <c r="T1036" s="1" t="str">
        <f t="shared" si="115"/>
        <v>BOS</v>
      </c>
      <c r="U1036" s="1" t="str">
        <f t="shared" si="116"/>
        <v>PHI</v>
      </c>
      <c r="V1036" s="1">
        <f t="shared" si="117"/>
        <v>1500.26839934439</v>
      </c>
      <c r="W1036" s="1">
        <f t="shared" si="118"/>
        <v>1539.4111659163295</v>
      </c>
    </row>
    <row r="1037" spans="1:23" x14ac:dyDescent="0.45">
      <c r="A1037" t="str">
        <f>Schedule!A1037</f>
        <v>2024-06-13</v>
      </c>
      <c r="B1037" t="str">
        <f>Schedule!B1037</f>
        <v>NYM</v>
      </c>
      <c r="C1037" t="str">
        <f>Schedule!C1037</f>
        <v>MIA</v>
      </c>
      <c r="D1037">
        <f>Schedule!D1037</f>
        <v>1505.1761432511801</v>
      </c>
      <c r="E1037">
        <f>Schedule!E1037</f>
        <v>1488.4482383178499</v>
      </c>
      <c r="F1037" cm="1">
        <f t="array" ref="F1037">_xlfn.XLOOKUP(B1037, $T$1:$T1036, $V$1:$V1036, D1037, 0, -1)</f>
        <v>1483.2891783762693</v>
      </c>
      <c r="G1037" cm="1">
        <f t="array" ref="G1037">_xlfn.XLOOKUP(C1037, $U$1:$U1036, $W$1:$W1036, E1037, 0, -1)</f>
        <v>1484.370768699393</v>
      </c>
      <c r="H1037">
        <f>Schedule!F1037</f>
        <v>0.102272727272727</v>
      </c>
      <c r="I1037" t="str">
        <f>IF(ISBLANK(Games!D1037), "", Games!D1037)</f>
        <v/>
      </c>
      <c r="J1037" t="str">
        <f>IF(ISBLANK(Games!E1037), "", Games!E1037)</f>
        <v/>
      </c>
      <c r="K1037" t="str">
        <f>IF(ISBLANK(Games!D1037), "",VLOOKUP(I1037, 'Pitchers Pre-Season'!$B$2:$X$790, 23, FALSE))</f>
        <v/>
      </c>
      <c r="L1037" t="str">
        <f>IF(ISBLANK(Games!E1037), "",VLOOKUP(J1037, 'Pitchers Pre-Season'!$B$2:$X$790, 23, FALSE))</f>
        <v/>
      </c>
      <c r="M1037">
        <f>IF(ISBLANK(Games!D1037), Calc!F1037, F1037+K1037)</f>
        <v>1483.2891783762693</v>
      </c>
      <c r="N1037">
        <f>IF(ISBLANK(Games!E1037), Calc!G1037, G1037+L1037)</f>
        <v>1484.370768699393</v>
      </c>
      <c r="O1037" s="1">
        <f t="shared" si="112"/>
        <v>0.54957983506784402</v>
      </c>
      <c r="P1037" s="1">
        <f t="shared" si="113"/>
        <v>0.45042016493215592</v>
      </c>
      <c r="Q1037" s="3" t="str">
        <f>Games!N1037</f>
        <v/>
      </c>
      <c r="R1037" s="1" t="str">
        <f t="shared" si="114"/>
        <v/>
      </c>
      <c r="S1037" s="1" t="str">
        <f>IF(ISBLANK(Games!L1037), "",IF(Q1037=B1037, C1037, B1037))</f>
        <v/>
      </c>
      <c r="T1037" s="1" t="str">
        <f t="shared" si="115"/>
        <v>NYM</v>
      </c>
      <c r="U1037" s="1" t="str">
        <f t="shared" si="116"/>
        <v>MIA</v>
      </c>
      <c r="V1037" s="1">
        <f t="shared" si="117"/>
        <v>1483.2891783762693</v>
      </c>
      <c r="W1037" s="1">
        <f t="shared" si="118"/>
        <v>1484.370768699393</v>
      </c>
    </row>
    <row r="1038" spans="1:23" x14ac:dyDescent="0.45">
      <c r="A1038" t="str">
        <f>Schedule!A1038</f>
        <v>2024-06-13</v>
      </c>
      <c r="B1038" t="str">
        <f>Schedule!B1038</f>
        <v>MIN</v>
      </c>
      <c r="C1038" t="str">
        <f>Schedule!C1038</f>
        <v>OAK</v>
      </c>
      <c r="D1038">
        <f>Schedule!D1038</f>
        <v>1535.44519643647</v>
      </c>
      <c r="E1038">
        <f>Schedule!E1038</f>
        <v>1427.1354796158</v>
      </c>
      <c r="F1038" cm="1">
        <f t="array" ref="F1038">_xlfn.XLOOKUP(B1038, $T$1:$T1037, $V$1:$V1037, D1038, 0, -1)</f>
        <v>1529.2726034226744</v>
      </c>
      <c r="G1038" cm="1">
        <f t="array" ref="G1038">_xlfn.XLOOKUP(C1038, $U$1:$U1037, $W$1:$W1037, E1038, 0, -1)</f>
        <v>1422.9458950386379</v>
      </c>
      <c r="H1038">
        <f>Schedule!F1038</f>
        <v>0.12727272727272701</v>
      </c>
      <c r="I1038" t="str">
        <f>IF(ISBLANK(Games!D1038), "", Games!D1038)</f>
        <v/>
      </c>
      <c r="J1038" t="str">
        <f>IF(ISBLANK(Games!E1038), "", Games!E1038)</f>
        <v/>
      </c>
      <c r="K1038" t="str">
        <f>IF(ISBLANK(Games!D1038), "",VLOOKUP(I1038, 'Pitchers Pre-Season'!$B$2:$X$790, 23, FALSE))</f>
        <v/>
      </c>
      <c r="L1038" t="str">
        <f>IF(ISBLANK(Games!E1038), "",VLOOKUP(J1038, 'Pitchers Pre-Season'!$B$2:$X$790, 23, FALSE))</f>
        <v/>
      </c>
      <c r="M1038">
        <f>IF(ISBLANK(Games!D1038), Calc!F1038, F1038+K1038)</f>
        <v>1529.2726034226744</v>
      </c>
      <c r="N1038">
        <f>IF(ISBLANK(Games!E1038), Calc!G1038, G1038+L1038)</f>
        <v>1422.9458950386379</v>
      </c>
      <c r="O1038" s="1">
        <f t="shared" si="112"/>
        <v>0.71204824350132956</v>
      </c>
      <c r="P1038" s="1">
        <f t="shared" si="113"/>
        <v>0.28795175649867044</v>
      </c>
      <c r="Q1038" s="3" t="str">
        <f>Games!N1038</f>
        <v/>
      </c>
      <c r="R1038" s="1" t="str">
        <f t="shared" si="114"/>
        <v/>
      </c>
      <c r="S1038" s="1" t="str">
        <f>IF(ISBLANK(Games!L1038), "",IF(Q1038=B1038, C1038, B1038))</f>
        <v/>
      </c>
      <c r="T1038" s="1" t="str">
        <f t="shared" si="115"/>
        <v>MIN</v>
      </c>
      <c r="U1038" s="1" t="str">
        <f t="shared" si="116"/>
        <v>OAK</v>
      </c>
      <c r="V1038" s="1">
        <f t="shared" si="117"/>
        <v>1529.2726034226744</v>
      </c>
      <c r="W1038" s="1">
        <f t="shared" si="118"/>
        <v>1422.9458950386379</v>
      </c>
    </row>
    <row r="1039" spans="1:23" x14ac:dyDescent="0.45">
      <c r="A1039" t="str">
        <f>Schedule!A1039</f>
        <v>2024-06-13</v>
      </c>
      <c r="B1039" t="str">
        <f>Schedule!B1039</f>
        <v>ARI</v>
      </c>
      <c r="C1039" t="str">
        <f>Schedule!C1039</f>
        <v>LAA</v>
      </c>
      <c r="D1039">
        <f>Schedule!D1039</f>
        <v>1517.8440011816001</v>
      </c>
      <c r="E1039">
        <f>Schedule!E1039</f>
        <v>1474.3085107648601</v>
      </c>
      <c r="F1039" cm="1">
        <f t="array" ref="F1039">_xlfn.XLOOKUP(B1039, $T$1:$T1038, $V$1:$V1038, D1039, 0, -1)</f>
        <v>1516.9891876380354</v>
      </c>
      <c r="G1039" cm="1">
        <f t="array" ref="G1039">_xlfn.XLOOKUP(C1039, $U$1:$U1038, $W$1:$W1038, E1039, 0, -1)</f>
        <v>1486.8682858001625</v>
      </c>
      <c r="H1039">
        <f>Schedule!F1039</f>
        <v>5.0632911392405201E-2</v>
      </c>
      <c r="I1039" t="str">
        <f>IF(ISBLANK(Games!D1039), "", Games!D1039)</f>
        <v/>
      </c>
      <c r="J1039" t="str">
        <f>IF(ISBLANK(Games!E1039), "", Games!E1039)</f>
        <v/>
      </c>
      <c r="K1039" t="str">
        <f>IF(ISBLANK(Games!D1039), "",VLOOKUP(I1039, 'Pitchers Pre-Season'!$B$2:$X$790, 23, FALSE))</f>
        <v/>
      </c>
      <c r="L1039" t="str">
        <f>IF(ISBLANK(Games!E1039), "",VLOOKUP(J1039, 'Pitchers Pre-Season'!$B$2:$X$790, 23, FALSE))</f>
        <v/>
      </c>
      <c r="M1039">
        <f>IF(ISBLANK(Games!D1039), Calc!F1039, F1039+K1039)</f>
        <v>1516.9891876380354</v>
      </c>
      <c r="N1039">
        <f>IF(ISBLANK(Games!E1039), Calc!G1039, G1039+L1039)</f>
        <v>1486.8682858001625</v>
      </c>
      <c r="O1039" s="1">
        <f t="shared" si="112"/>
        <v>0.56855564344058429</v>
      </c>
      <c r="P1039" s="1">
        <f t="shared" si="113"/>
        <v>0.43144435655941565</v>
      </c>
      <c r="Q1039" s="3" t="str">
        <f>Games!N1039</f>
        <v/>
      </c>
      <c r="R1039" s="1" t="str">
        <f t="shared" si="114"/>
        <v/>
      </c>
      <c r="S1039" s="1" t="str">
        <f>IF(ISBLANK(Games!L1039), "",IF(Q1039=B1039, C1039, B1039))</f>
        <v/>
      </c>
      <c r="T1039" s="1" t="str">
        <f t="shared" si="115"/>
        <v>ARI</v>
      </c>
      <c r="U1039" s="1" t="str">
        <f t="shared" si="116"/>
        <v>LAA</v>
      </c>
      <c r="V1039" s="1">
        <f t="shared" si="117"/>
        <v>1516.9891876380354</v>
      </c>
      <c r="W1039" s="1">
        <f t="shared" si="118"/>
        <v>1486.8682858001625</v>
      </c>
    </row>
    <row r="1040" spans="1:23" x14ac:dyDescent="0.45">
      <c r="A1040" t="str">
        <f>Schedule!A1040</f>
        <v>2024-06-13</v>
      </c>
      <c r="B1040" t="str">
        <f>Schedule!B1040</f>
        <v>SEA</v>
      </c>
      <c r="C1040" t="str">
        <f>Schedule!C1040</f>
        <v>CHW</v>
      </c>
      <c r="D1040">
        <f>Schedule!D1040</f>
        <v>1526.2027098211199</v>
      </c>
      <c r="E1040">
        <f>Schedule!E1040</f>
        <v>1433.33420073452</v>
      </c>
      <c r="F1040" cm="1">
        <f t="array" ref="F1040">_xlfn.XLOOKUP(B1040, $T$1:$T1039, $V$1:$V1039, D1040, 0, -1)</f>
        <v>1518.2292368487947</v>
      </c>
      <c r="G1040" cm="1">
        <f t="array" ref="G1040">_xlfn.XLOOKUP(C1040, $U$1:$U1039, $W$1:$W1039, E1040, 0, -1)</f>
        <v>1425.4820043556863</v>
      </c>
      <c r="H1040">
        <f>Schedule!F1040</f>
        <v>2.2471910112359699E-2</v>
      </c>
      <c r="I1040" t="str">
        <f>IF(ISBLANK(Games!D1040), "", Games!D1040)</f>
        <v/>
      </c>
      <c r="J1040" t="str">
        <f>IF(ISBLANK(Games!E1040), "", Games!E1040)</f>
        <v/>
      </c>
      <c r="K1040" t="str">
        <f>IF(ISBLANK(Games!D1040), "",VLOOKUP(I1040, 'Pitchers Pre-Season'!$B$2:$X$790, 23, FALSE))</f>
        <v/>
      </c>
      <c r="L1040" t="str">
        <f>IF(ISBLANK(Games!E1040), "",VLOOKUP(J1040, 'Pitchers Pre-Season'!$B$2:$X$790, 23, FALSE))</f>
        <v/>
      </c>
      <c r="M1040">
        <f>IF(ISBLANK(Games!D1040), Calc!F1040, F1040+K1040)</f>
        <v>1518.2292368487947</v>
      </c>
      <c r="N1040">
        <f>IF(ISBLANK(Games!E1040), Calc!G1040, G1040+L1040)</f>
        <v>1425.4820043556863</v>
      </c>
      <c r="O1040" s="1">
        <f t="shared" si="112"/>
        <v>0.64162728491540544</v>
      </c>
      <c r="P1040" s="1">
        <f t="shared" si="113"/>
        <v>0.35837271508459445</v>
      </c>
      <c r="Q1040" s="3" t="str">
        <f>Games!N1040</f>
        <v/>
      </c>
      <c r="R1040" s="1" t="str">
        <f t="shared" si="114"/>
        <v/>
      </c>
      <c r="S1040" s="1" t="str">
        <f>IF(ISBLANK(Games!L1040), "",IF(Q1040=B1040, C1040, B1040))</f>
        <v/>
      </c>
      <c r="T1040" s="1" t="str">
        <f t="shared" si="115"/>
        <v>SEA</v>
      </c>
      <c r="U1040" s="1" t="str">
        <f t="shared" si="116"/>
        <v>CHW</v>
      </c>
      <c r="V1040" s="1">
        <f t="shared" si="117"/>
        <v>1518.2292368487947</v>
      </c>
      <c r="W1040" s="1">
        <f t="shared" si="118"/>
        <v>1425.4820043556863</v>
      </c>
    </row>
    <row r="1041" spans="1:23" x14ac:dyDescent="0.45">
      <c r="A1041" t="str">
        <f>Schedule!A1041</f>
        <v>2024-06-13</v>
      </c>
      <c r="B1041" t="str">
        <f>Schedule!B1041</f>
        <v>LAD</v>
      </c>
      <c r="C1041" t="str">
        <f>Schedule!C1041</f>
        <v>TEX</v>
      </c>
      <c r="D1041">
        <f>Schedule!D1041</f>
        <v>1588.6730971234199</v>
      </c>
      <c r="E1041">
        <f>Schedule!E1041</f>
        <v>1527.6277566730801</v>
      </c>
      <c r="F1041" cm="1">
        <f t="array" ref="F1041">_xlfn.XLOOKUP(B1041, $T$1:$T1040, $V$1:$V1040, D1041, 0, -1)</f>
        <v>1596.6514930600529</v>
      </c>
      <c r="G1041" cm="1">
        <f t="array" ref="G1041">_xlfn.XLOOKUP(C1041, $U$1:$U1040, $W$1:$W1040, E1041, 0, -1)</f>
        <v>1534.4506247578865</v>
      </c>
      <c r="H1041">
        <f>Schedule!F1041</f>
        <v>4.2654028436019002E-2</v>
      </c>
      <c r="I1041" t="str">
        <f>IF(ISBLANK(Games!D1041), "", Games!D1041)</f>
        <v/>
      </c>
      <c r="J1041" t="str">
        <f>IF(ISBLANK(Games!E1041), "", Games!E1041)</f>
        <v/>
      </c>
      <c r="K1041" t="str">
        <f>IF(ISBLANK(Games!D1041), "",VLOOKUP(I1041, 'Pitchers Pre-Season'!$B$2:$X$790, 23, FALSE))</f>
        <v/>
      </c>
      <c r="L1041" t="str">
        <f>IF(ISBLANK(Games!E1041), "",VLOOKUP(J1041, 'Pitchers Pre-Season'!$B$2:$X$790, 23, FALSE))</f>
        <v/>
      </c>
      <c r="M1041">
        <f>IF(ISBLANK(Games!D1041), Calc!F1041, F1041+K1041)</f>
        <v>1596.6514930600529</v>
      </c>
      <c r="N1041">
        <f>IF(ISBLANK(Games!E1041), Calc!G1041, G1041+L1041)</f>
        <v>1534.4506247578865</v>
      </c>
      <c r="O1041" s="1">
        <f t="shared" si="112"/>
        <v>0.60989701676055841</v>
      </c>
      <c r="P1041" s="1">
        <f t="shared" si="113"/>
        <v>0.39010298323944159</v>
      </c>
      <c r="Q1041" s="3" t="str">
        <f>Games!N1041</f>
        <v/>
      </c>
      <c r="R1041" s="1" t="str">
        <f t="shared" si="114"/>
        <v/>
      </c>
      <c r="S1041" s="1" t="str">
        <f>IF(ISBLANK(Games!L1041), "",IF(Q1041=B1041, C1041, B1041))</f>
        <v/>
      </c>
      <c r="T1041" s="1" t="str">
        <f t="shared" si="115"/>
        <v>LAD</v>
      </c>
      <c r="U1041" s="1" t="str">
        <f t="shared" si="116"/>
        <v>TEX</v>
      </c>
      <c r="V1041" s="1">
        <f t="shared" si="117"/>
        <v>1596.6514930600529</v>
      </c>
      <c r="W1041" s="1">
        <f t="shared" si="118"/>
        <v>1534.4506247578865</v>
      </c>
    </row>
    <row r="1042" spans="1:23" x14ac:dyDescent="0.45">
      <c r="A1042" t="str">
        <f>Schedule!A1042</f>
        <v>2024-06-14</v>
      </c>
      <c r="B1042" t="str">
        <f>Schedule!B1042</f>
        <v>CHC</v>
      </c>
      <c r="C1042" t="str">
        <f>Schedule!C1042</f>
        <v>STL</v>
      </c>
      <c r="D1042">
        <f>Schedule!D1042</f>
        <v>1514.0316812078199</v>
      </c>
      <c r="E1042">
        <f>Schedule!E1042</f>
        <v>1506.4629567151301</v>
      </c>
      <c r="F1042" cm="1">
        <f t="array" ref="F1042">_xlfn.XLOOKUP(B1042, $T$1:$T1041, $V$1:$V1041, D1042, 0, -1)</f>
        <v>1529.9566441509314</v>
      </c>
      <c r="G1042" cm="1">
        <f t="array" ref="G1042">_xlfn.XLOOKUP(C1042, $U$1:$U1041, $W$1:$W1041, E1042, 0, -1)</f>
        <v>1507.9516916859375</v>
      </c>
      <c r="H1042">
        <f>Schedule!F1042</f>
        <v>4.4585987261146598E-2</v>
      </c>
      <c r="I1042" t="str">
        <f>IF(ISBLANK(Games!D1042), "", Games!D1042)</f>
        <v/>
      </c>
      <c r="J1042" t="str">
        <f>IF(ISBLANK(Games!E1042), "", Games!E1042)</f>
        <v/>
      </c>
      <c r="K1042" t="str">
        <f>IF(ISBLANK(Games!D1042), "",VLOOKUP(I1042, 'Pitchers Pre-Season'!$B$2:$X$790, 23, FALSE))</f>
        <v/>
      </c>
      <c r="L1042" t="str">
        <f>IF(ISBLANK(Games!E1042), "",VLOOKUP(J1042, 'Pitchers Pre-Season'!$B$2:$X$790, 23, FALSE))</f>
        <v/>
      </c>
      <c r="M1042">
        <f>IF(ISBLANK(Games!D1042), Calc!F1042, F1042+K1042)</f>
        <v>1529.9566441509314</v>
      </c>
      <c r="N1042">
        <f>IF(ISBLANK(Games!E1042), Calc!G1042, G1042+L1042)</f>
        <v>1507.9516916859375</v>
      </c>
      <c r="O1042" s="1">
        <f t="shared" si="112"/>
        <v>0.55391839012171906</v>
      </c>
      <c r="P1042" s="1">
        <f t="shared" si="113"/>
        <v>0.44608160987828105</v>
      </c>
      <c r="Q1042" s="3" t="str">
        <f>Games!N1042</f>
        <v/>
      </c>
      <c r="R1042" s="1" t="str">
        <f t="shared" si="114"/>
        <v/>
      </c>
      <c r="S1042" s="1" t="str">
        <f>IF(ISBLANK(Games!L1042), "",IF(Q1042=B1042, C1042, B1042))</f>
        <v/>
      </c>
      <c r="T1042" s="1" t="str">
        <f t="shared" si="115"/>
        <v>CHC</v>
      </c>
      <c r="U1042" s="1" t="str">
        <f t="shared" si="116"/>
        <v>STL</v>
      </c>
      <c r="V1042" s="1">
        <f t="shared" si="117"/>
        <v>1529.9566441509314</v>
      </c>
      <c r="W1042" s="1">
        <f t="shared" si="118"/>
        <v>1507.9516916859375</v>
      </c>
    </row>
    <row r="1043" spans="1:23" x14ac:dyDescent="0.45">
      <c r="A1043" t="str">
        <f>Schedule!A1043</f>
        <v>2024-06-14</v>
      </c>
      <c r="B1043" t="str">
        <f>Schedule!B1043</f>
        <v>WAS</v>
      </c>
      <c r="C1043" t="str">
        <f>Schedule!C1043</f>
        <v>MIA</v>
      </c>
      <c r="D1043">
        <f>Schedule!D1043</f>
        <v>1422.7330514932301</v>
      </c>
      <c r="E1043">
        <f>Schedule!E1043</f>
        <v>1488.4482383178499</v>
      </c>
      <c r="F1043" cm="1">
        <f t="array" ref="F1043">_xlfn.XLOOKUP(B1043, $T$1:$T1042, $V$1:$V1042, D1043, 0, -1)</f>
        <v>1419.5380932200808</v>
      </c>
      <c r="G1043" cm="1">
        <f t="array" ref="G1043">_xlfn.XLOOKUP(C1043, $U$1:$U1042, $W$1:$W1042, E1043, 0, -1)</f>
        <v>1484.370768699393</v>
      </c>
      <c r="H1043">
        <f>Schedule!F1043</f>
        <v>-4.76190476190477E-2</v>
      </c>
      <c r="I1043" t="str">
        <f>IF(ISBLANK(Games!D1043), "", Games!D1043)</f>
        <v/>
      </c>
      <c r="J1043" t="str">
        <f>IF(ISBLANK(Games!E1043), "", Games!E1043)</f>
        <v/>
      </c>
      <c r="K1043" t="str">
        <f>IF(ISBLANK(Games!D1043), "",VLOOKUP(I1043, 'Pitchers Pre-Season'!$B$2:$X$790, 23, FALSE))</f>
        <v/>
      </c>
      <c r="L1043" t="str">
        <f>IF(ISBLANK(Games!E1043), "",VLOOKUP(J1043, 'Pitchers Pre-Season'!$B$2:$X$790, 23, FALSE))</f>
        <v/>
      </c>
      <c r="M1043">
        <f>IF(ISBLANK(Games!D1043), Calc!F1043, F1043+K1043)</f>
        <v>1419.5380932200808</v>
      </c>
      <c r="N1043">
        <f>IF(ISBLANK(Games!E1043), Calc!G1043, G1043+L1043)</f>
        <v>1484.370768699393</v>
      </c>
      <c r="O1043" s="1">
        <f t="shared" si="112"/>
        <v>0.38395683030364824</v>
      </c>
      <c r="P1043" s="1">
        <f t="shared" si="113"/>
        <v>0.61604316969635176</v>
      </c>
      <c r="Q1043" s="3" t="str">
        <f>Games!N1043</f>
        <v/>
      </c>
      <c r="R1043" s="1" t="str">
        <f t="shared" si="114"/>
        <v/>
      </c>
      <c r="S1043" s="1" t="str">
        <f>IF(ISBLANK(Games!L1043), "",IF(Q1043=B1043, C1043, B1043))</f>
        <v/>
      </c>
      <c r="T1043" s="1" t="str">
        <f t="shared" si="115"/>
        <v>WAS</v>
      </c>
      <c r="U1043" s="1" t="str">
        <f t="shared" si="116"/>
        <v>MIA</v>
      </c>
      <c r="V1043" s="1">
        <f t="shared" si="117"/>
        <v>1419.5380932200808</v>
      </c>
      <c r="W1043" s="1">
        <f t="shared" si="118"/>
        <v>1484.370768699393</v>
      </c>
    </row>
    <row r="1044" spans="1:23" x14ac:dyDescent="0.45">
      <c r="A1044" t="str">
        <f>Schedule!A1044</f>
        <v>2024-06-14</v>
      </c>
      <c r="B1044" t="str">
        <f>Schedule!B1044</f>
        <v>BAL</v>
      </c>
      <c r="C1044" t="str">
        <f>Schedule!C1044</f>
        <v>PHI</v>
      </c>
      <c r="D1044">
        <f>Schedule!D1044</f>
        <v>1535.1075395159701</v>
      </c>
      <c r="E1044">
        <f>Schedule!E1044</f>
        <v>1537.03223861109</v>
      </c>
      <c r="F1044" cm="1">
        <f t="array" ref="F1044">_xlfn.XLOOKUP(B1044, $T$1:$T1043, $V$1:$V1043, D1044, 0, -1)</f>
        <v>1527.1786991040578</v>
      </c>
      <c r="G1044" cm="1">
        <f t="array" ref="G1044">_xlfn.XLOOKUP(C1044, $U$1:$U1043, $W$1:$W1043, E1044, 0, -1)</f>
        <v>1539.4111659163295</v>
      </c>
      <c r="H1044">
        <f>Schedule!F1044</f>
        <v>2.1739130434782698E-2</v>
      </c>
      <c r="I1044" t="str">
        <f>IF(ISBLANK(Games!D1044), "", Games!D1044)</f>
        <v/>
      </c>
      <c r="J1044" t="str">
        <f>IF(ISBLANK(Games!E1044), "", Games!E1044)</f>
        <v/>
      </c>
      <c r="K1044" t="str">
        <f>IF(ISBLANK(Games!D1044), "",VLOOKUP(I1044, 'Pitchers Pre-Season'!$B$2:$X$790, 23, FALSE))</f>
        <v/>
      </c>
      <c r="L1044" t="str">
        <f>IF(ISBLANK(Games!E1044), "",VLOOKUP(J1044, 'Pitchers Pre-Season'!$B$2:$X$790, 23, FALSE))</f>
        <v/>
      </c>
      <c r="M1044">
        <f>IF(ISBLANK(Games!D1044), Calc!F1044, F1044+K1044)</f>
        <v>1527.1786991040578</v>
      </c>
      <c r="N1044">
        <f>IF(ISBLANK(Games!E1044), Calc!G1044, G1044+L1044)</f>
        <v>1539.4111659163295</v>
      </c>
      <c r="O1044" s="1">
        <f t="shared" si="112"/>
        <v>0.49327290069089236</v>
      </c>
      <c r="P1044" s="1">
        <f t="shared" si="113"/>
        <v>0.50672709930910764</v>
      </c>
      <c r="Q1044" s="3" t="str">
        <f>Games!N1044</f>
        <v/>
      </c>
      <c r="R1044" s="1" t="str">
        <f t="shared" si="114"/>
        <v/>
      </c>
      <c r="S1044" s="1" t="str">
        <f>IF(ISBLANK(Games!L1044), "",IF(Q1044=B1044, C1044, B1044))</f>
        <v/>
      </c>
      <c r="T1044" s="1" t="str">
        <f t="shared" si="115"/>
        <v>BAL</v>
      </c>
      <c r="U1044" s="1" t="str">
        <f t="shared" si="116"/>
        <v>PHI</v>
      </c>
      <c r="V1044" s="1">
        <f t="shared" si="117"/>
        <v>1527.1786991040578</v>
      </c>
      <c r="W1044" s="1">
        <f t="shared" si="118"/>
        <v>1539.4111659163295</v>
      </c>
    </row>
    <row r="1045" spans="1:23" x14ac:dyDescent="0.45">
      <c r="A1045" t="str">
        <f>Schedule!A1045</f>
        <v>2024-06-14</v>
      </c>
      <c r="B1045" t="str">
        <f>Schedule!B1045</f>
        <v>TOR</v>
      </c>
      <c r="C1045" t="str">
        <f>Schedule!C1045</f>
        <v>CLE</v>
      </c>
      <c r="D1045">
        <f>Schedule!D1045</f>
        <v>1536.86484917293</v>
      </c>
      <c r="E1045">
        <f>Schedule!E1045</f>
        <v>1503.8938502056101</v>
      </c>
      <c r="F1045" cm="1">
        <f t="array" ref="F1045">_xlfn.XLOOKUP(B1045, $T$1:$T1044, $V$1:$V1044, D1045, 0, -1)</f>
        <v>1536.86484917293</v>
      </c>
      <c r="G1045" cm="1">
        <f t="array" ref="G1045">_xlfn.XLOOKUP(C1045, $U$1:$U1044, $W$1:$W1044, E1045, 0, -1)</f>
        <v>1521.3210808926906</v>
      </c>
      <c r="H1045">
        <f>Schedule!F1045</f>
        <v>-5.5248618784530601E-3</v>
      </c>
      <c r="I1045" t="str">
        <f>IF(ISBLANK(Games!D1045), "", Games!D1045)</f>
        <v/>
      </c>
      <c r="J1045" t="str">
        <f>IF(ISBLANK(Games!E1045), "", Games!E1045)</f>
        <v/>
      </c>
      <c r="K1045" t="str">
        <f>IF(ISBLANK(Games!D1045), "",VLOOKUP(I1045, 'Pitchers Pre-Season'!$B$2:$X$790, 23, FALSE))</f>
        <v/>
      </c>
      <c r="L1045" t="str">
        <f>IF(ISBLANK(Games!E1045), "",VLOOKUP(J1045, 'Pitchers Pre-Season'!$B$2:$X$790, 23, FALSE))</f>
        <v/>
      </c>
      <c r="M1045">
        <f>IF(ISBLANK(Games!D1045), Calc!F1045, F1045+K1045)</f>
        <v>1536.86484917293</v>
      </c>
      <c r="N1045">
        <f>IF(ISBLANK(Games!E1045), Calc!G1045, G1045+L1045)</f>
        <v>1521.3210808926906</v>
      </c>
      <c r="O1045" s="1">
        <f t="shared" si="112"/>
        <v>0.51959193737831477</v>
      </c>
      <c r="P1045" s="1">
        <f t="shared" si="113"/>
        <v>0.48040806262168512</v>
      </c>
      <c r="Q1045" s="3" t="str">
        <f>Games!N1045</f>
        <v/>
      </c>
      <c r="R1045" s="1" t="str">
        <f t="shared" si="114"/>
        <v/>
      </c>
      <c r="S1045" s="1" t="str">
        <f>IF(ISBLANK(Games!L1045), "",IF(Q1045=B1045, C1045, B1045))</f>
        <v/>
      </c>
      <c r="T1045" s="1" t="str">
        <f t="shared" si="115"/>
        <v>TOR</v>
      </c>
      <c r="U1045" s="1" t="str">
        <f t="shared" si="116"/>
        <v>CLE</v>
      </c>
      <c r="V1045" s="1">
        <f t="shared" si="117"/>
        <v>1536.86484917293</v>
      </c>
      <c r="W1045" s="1">
        <f t="shared" si="118"/>
        <v>1521.3210808926906</v>
      </c>
    </row>
    <row r="1046" spans="1:23" x14ac:dyDescent="0.45">
      <c r="A1046" t="str">
        <f>Schedule!A1046</f>
        <v>2024-06-14</v>
      </c>
      <c r="B1046" t="str">
        <f>Schedule!B1046</f>
        <v>NYM</v>
      </c>
      <c r="C1046" t="str">
        <f>Schedule!C1046</f>
        <v>SDP</v>
      </c>
      <c r="D1046">
        <f>Schedule!D1046</f>
        <v>1505.1761432511801</v>
      </c>
      <c r="E1046">
        <f>Schedule!E1046</f>
        <v>1513.7838452168801</v>
      </c>
      <c r="F1046" cm="1">
        <f t="array" ref="F1046">_xlfn.XLOOKUP(B1046, $T$1:$T1045, $V$1:$V1045, D1046, 0, -1)</f>
        <v>1483.2891783762693</v>
      </c>
      <c r="G1046" cm="1">
        <f t="array" ref="G1046">_xlfn.XLOOKUP(C1046, $U$1:$U1045, $W$1:$W1045, E1046, 0, -1)</f>
        <v>1514.2912987524817</v>
      </c>
      <c r="H1046">
        <f>Schedule!F1046</f>
        <v>0.102272727272727</v>
      </c>
      <c r="I1046" t="str">
        <f>IF(ISBLANK(Games!D1046), "", Games!D1046)</f>
        <v/>
      </c>
      <c r="J1046" t="str">
        <f>IF(ISBLANK(Games!E1046), "", Games!E1046)</f>
        <v/>
      </c>
      <c r="K1046" t="str">
        <f>IF(ISBLANK(Games!D1046), "",VLOOKUP(I1046, 'Pitchers Pre-Season'!$B$2:$X$790, 23, FALSE))</f>
        <v/>
      </c>
      <c r="L1046" t="str">
        <f>IF(ISBLANK(Games!E1046), "",VLOOKUP(J1046, 'Pitchers Pre-Season'!$B$2:$X$790, 23, FALSE))</f>
        <v/>
      </c>
      <c r="M1046">
        <f>IF(ISBLANK(Games!D1046), Calc!F1046, F1046+K1046)</f>
        <v>1483.2891783762693</v>
      </c>
      <c r="N1046">
        <f>IF(ISBLANK(Games!E1046), Calc!G1046, G1046+L1046)</f>
        <v>1514.2912987524817</v>
      </c>
      <c r="O1046" s="1">
        <f t="shared" si="112"/>
        <v>0.50663876325311086</v>
      </c>
      <c r="P1046" s="1">
        <f t="shared" si="113"/>
        <v>0.4933612367468892</v>
      </c>
      <c r="Q1046" s="3" t="str">
        <f>Games!N1046</f>
        <v/>
      </c>
      <c r="R1046" s="1" t="str">
        <f t="shared" si="114"/>
        <v/>
      </c>
      <c r="S1046" s="1" t="str">
        <f>IF(ISBLANK(Games!L1046), "",IF(Q1046=B1046, C1046, B1046))</f>
        <v/>
      </c>
      <c r="T1046" s="1" t="str">
        <f t="shared" si="115"/>
        <v>NYM</v>
      </c>
      <c r="U1046" s="1" t="str">
        <f t="shared" si="116"/>
        <v>SDP</v>
      </c>
      <c r="V1046" s="1">
        <f t="shared" si="117"/>
        <v>1483.2891783762693</v>
      </c>
      <c r="W1046" s="1">
        <f t="shared" si="118"/>
        <v>1514.2912987524817</v>
      </c>
    </row>
    <row r="1047" spans="1:23" x14ac:dyDescent="0.45">
      <c r="A1047" t="str">
        <f>Schedule!A1047</f>
        <v>2024-06-14</v>
      </c>
      <c r="B1047" t="str">
        <f>Schedule!B1047</f>
        <v>BOS</v>
      </c>
      <c r="C1047" t="str">
        <f>Schedule!C1047</f>
        <v>NYY</v>
      </c>
      <c r="D1047">
        <f>Schedule!D1047</f>
        <v>1500.26839934439</v>
      </c>
      <c r="E1047">
        <f>Schedule!E1047</f>
        <v>1539.4562396036399</v>
      </c>
      <c r="F1047" cm="1">
        <f t="array" ref="F1047">_xlfn.XLOOKUP(B1047, $T$1:$T1046, $V$1:$V1046, D1047, 0, -1)</f>
        <v>1500.26839934439</v>
      </c>
      <c r="G1047" cm="1">
        <f t="array" ref="G1047">_xlfn.XLOOKUP(C1047, $U$1:$U1046, $W$1:$W1046, E1047, 0, -1)</f>
        <v>1562.9327852564061</v>
      </c>
      <c r="H1047">
        <f>Schedule!F1047</f>
        <v>5.1282051282051398E-2</v>
      </c>
      <c r="I1047" t="str">
        <f>IF(ISBLANK(Games!D1047), "", Games!D1047)</f>
        <v/>
      </c>
      <c r="J1047" t="str">
        <f>IF(ISBLANK(Games!E1047), "", Games!E1047)</f>
        <v/>
      </c>
      <c r="K1047" t="str">
        <f>IF(ISBLANK(Games!D1047), "",VLOOKUP(I1047, 'Pitchers Pre-Season'!$B$2:$X$790, 23, FALSE))</f>
        <v/>
      </c>
      <c r="L1047" t="str">
        <f>IF(ISBLANK(Games!E1047), "",VLOOKUP(J1047, 'Pitchers Pre-Season'!$B$2:$X$790, 23, FALSE))</f>
        <v/>
      </c>
      <c r="M1047">
        <f>IF(ISBLANK(Games!D1047), Calc!F1047, F1047+K1047)</f>
        <v>1500.26839934439</v>
      </c>
      <c r="N1047">
        <f>IF(ISBLANK(Games!E1047), Calc!G1047, G1047+L1047)</f>
        <v>1562.9327852564061</v>
      </c>
      <c r="O1047" s="1">
        <f t="shared" si="112"/>
        <v>0.4364250519328472</v>
      </c>
      <c r="P1047" s="1">
        <f t="shared" si="113"/>
        <v>0.5635749480671528</v>
      </c>
      <c r="Q1047" s="3" t="str">
        <f>Games!N1047</f>
        <v/>
      </c>
      <c r="R1047" s="1" t="str">
        <f t="shared" si="114"/>
        <v/>
      </c>
      <c r="S1047" s="1" t="str">
        <f>IF(ISBLANK(Games!L1047), "",IF(Q1047=B1047, C1047, B1047))</f>
        <v/>
      </c>
      <c r="T1047" s="1" t="str">
        <f t="shared" si="115"/>
        <v>BOS</v>
      </c>
      <c r="U1047" s="1" t="str">
        <f t="shared" si="116"/>
        <v>NYY</v>
      </c>
      <c r="V1047" s="1">
        <f t="shared" si="117"/>
        <v>1500.26839934439</v>
      </c>
      <c r="W1047" s="1">
        <f t="shared" si="118"/>
        <v>1562.9327852564061</v>
      </c>
    </row>
    <row r="1048" spans="1:23" x14ac:dyDescent="0.45">
      <c r="A1048" t="str">
        <f>Schedule!A1048</f>
        <v>2024-06-14</v>
      </c>
      <c r="B1048" t="str">
        <f>Schedule!B1048</f>
        <v>ATL</v>
      </c>
      <c r="C1048" t="str">
        <f>Schedule!C1048</f>
        <v>TBR</v>
      </c>
      <c r="D1048">
        <f>Schedule!D1048</f>
        <v>1590.545270505</v>
      </c>
      <c r="E1048">
        <f>Schedule!E1048</f>
        <v>1537.2568075547799</v>
      </c>
      <c r="F1048" cm="1">
        <f t="array" ref="F1048">_xlfn.XLOOKUP(B1048, $T$1:$T1047, $V$1:$V1047, D1048, 0, -1)</f>
        <v>1593.2508682491175</v>
      </c>
      <c r="G1048" cm="1">
        <f t="array" ref="G1048">_xlfn.XLOOKUP(C1048, $U$1:$U1047, $W$1:$W1047, E1048, 0, -1)</f>
        <v>1532.6622500113572</v>
      </c>
      <c r="H1048">
        <f>Schedule!F1048</f>
        <v>4.3902439024390297E-2</v>
      </c>
      <c r="I1048" t="str">
        <f>IF(ISBLANK(Games!D1048), "", Games!D1048)</f>
        <v/>
      </c>
      <c r="J1048" t="str">
        <f>IF(ISBLANK(Games!E1048), "", Games!E1048)</f>
        <v/>
      </c>
      <c r="K1048" t="str">
        <f>IF(ISBLANK(Games!D1048), "",VLOOKUP(I1048, 'Pitchers Pre-Season'!$B$2:$X$790, 23, FALSE))</f>
        <v/>
      </c>
      <c r="L1048" t="str">
        <f>IF(ISBLANK(Games!E1048), "",VLOOKUP(J1048, 'Pitchers Pre-Season'!$B$2:$X$790, 23, FALSE))</f>
        <v/>
      </c>
      <c r="M1048">
        <f>IF(ISBLANK(Games!D1048), Calc!F1048, F1048+K1048)</f>
        <v>1593.2508682491175</v>
      </c>
      <c r="N1048">
        <f>IF(ISBLANK(Games!E1048), Calc!G1048, G1048+L1048)</f>
        <v>1532.6622500113572</v>
      </c>
      <c r="O1048" s="1">
        <f t="shared" si="112"/>
        <v>0.60827197999211147</v>
      </c>
      <c r="P1048" s="1">
        <f t="shared" si="113"/>
        <v>0.39172802000788848</v>
      </c>
      <c r="Q1048" s="3" t="str">
        <f>Games!N1048</f>
        <v/>
      </c>
      <c r="R1048" s="1" t="str">
        <f t="shared" si="114"/>
        <v/>
      </c>
      <c r="S1048" s="1" t="str">
        <f>IF(ISBLANK(Games!L1048), "",IF(Q1048=B1048, C1048, B1048))</f>
        <v/>
      </c>
      <c r="T1048" s="1" t="str">
        <f t="shared" si="115"/>
        <v>ATL</v>
      </c>
      <c r="U1048" s="1" t="str">
        <f t="shared" si="116"/>
        <v>TBR</v>
      </c>
      <c r="V1048" s="1">
        <f t="shared" si="117"/>
        <v>1593.2508682491175</v>
      </c>
      <c r="W1048" s="1">
        <f t="shared" si="118"/>
        <v>1532.6622500113572</v>
      </c>
    </row>
    <row r="1049" spans="1:23" x14ac:dyDescent="0.45">
      <c r="A1049" t="str">
        <f>Schedule!A1049</f>
        <v>2024-06-14</v>
      </c>
      <c r="B1049" t="str">
        <f>Schedule!B1049</f>
        <v>HOU</v>
      </c>
      <c r="C1049" t="str">
        <f>Schedule!C1049</f>
        <v>DET</v>
      </c>
      <c r="D1049">
        <f>Schedule!D1049</f>
        <v>1559.22207084247</v>
      </c>
      <c r="E1049">
        <f>Schedule!E1049</f>
        <v>1477.56939209144</v>
      </c>
      <c r="F1049" cm="1">
        <f t="array" ref="F1049">_xlfn.XLOOKUP(B1049, $T$1:$T1048, $V$1:$V1048, D1049, 0, -1)</f>
        <v>1535.1961987191132</v>
      </c>
      <c r="G1049" cm="1">
        <f t="array" ref="G1049">_xlfn.XLOOKUP(C1049, $U$1:$U1048, $W$1:$W1048, E1049, 0, -1)</f>
        <v>1495.7868779460348</v>
      </c>
      <c r="H1049">
        <f>Schedule!F1049</f>
        <v>-4.08163265306122E-2</v>
      </c>
      <c r="I1049" t="str">
        <f>IF(ISBLANK(Games!D1049), "", Games!D1049)</f>
        <v/>
      </c>
      <c r="J1049" t="str">
        <f>IF(ISBLANK(Games!E1049), "", Games!E1049)</f>
        <v/>
      </c>
      <c r="K1049" t="str">
        <f>IF(ISBLANK(Games!D1049), "",VLOOKUP(I1049, 'Pitchers Pre-Season'!$B$2:$X$790, 23, FALSE))</f>
        <v/>
      </c>
      <c r="L1049" t="str">
        <f>IF(ISBLANK(Games!E1049), "",VLOOKUP(J1049, 'Pitchers Pre-Season'!$B$2:$X$790, 23, FALSE))</f>
        <v/>
      </c>
      <c r="M1049">
        <f>IF(ISBLANK(Games!D1049), Calc!F1049, F1049+K1049)</f>
        <v>1535.1961987191132</v>
      </c>
      <c r="N1049">
        <f>IF(ISBLANK(Games!E1049), Calc!G1049, G1049+L1049)</f>
        <v>1495.7868779460348</v>
      </c>
      <c r="O1049" s="1">
        <f t="shared" si="112"/>
        <v>0.53606442051036018</v>
      </c>
      <c r="P1049" s="1">
        <f t="shared" si="113"/>
        <v>0.46393557948963982</v>
      </c>
      <c r="Q1049" s="3" t="str">
        <f>Games!N1049</f>
        <v/>
      </c>
      <c r="R1049" s="1" t="str">
        <f t="shared" si="114"/>
        <v/>
      </c>
      <c r="S1049" s="1" t="str">
        <f>IF(ISBLANK(Games!L1049), "",IF(Q1049=B1049, C1049, B1049))</f>
        <v/>
      </c>
      <c r="T1049" s="1" t="str">
        <f t="shared" si="115"/>
        <v>HOU</v>
      </c>
      <c r="U1049" s="1" t="str">
        <f t="shared" si="116"/>
        <v>DET</v>
      </c>
      <c r="V1049" s="1">
        <f t="shared" si="117"/>
        <v>1535.1961987191132</v>
      </c>
      <c r="W1049" s="1">
        <f t="shared" si="118"/>
        <v>1495.7868779460348</v>
      </c>
    </row>
    <row r="1050" spans="1:23" x14ac:dyDescent="0.45">
      <c r="A1050" t="str">
        <f>Schedule!A1050</f>
        <v>2024-06-14</v>
      </c>
      <c r="B1050" t="str">
        <f>Schedule!B1050</f>
        <v>MIN</v>
      </c>
      <c r="C1050" t="str">
        <f>Schedule!C1050</f>
        <v>OAK</v>
      </c>
      <c r="D1050">
        <f>Schedule!D1050</f>
        <v>1535.44519643647</v>
      </c>
      <c r="E1050">
        <f>Schedule!E1050</f>
        <v>1427.1354796158</v>
      </c>
      <c r="F1050" cm="1">
        <f t="array" ref="F1050">_xlfn.XLOOKUP(B1050, $T$1:$T1049, $V$1:$V1049, D1050, 0, -1)</f>
        <v>1529.2726034226744</v>
      </c>
      <c r="G1050" cm="1">
        <f t="array" ref="G1050">_xlfn.XLOOKUP(C1050, $U$1:$U1049, $W$1:$W1049, E1050, 0, -1)</f>
        <v>1422.9458950386379</v>
      </c>
      <c r="H1050">
        <f>Schedule!F1050</f>
        <v>0.12727272727272701</v>
      </c>
      <c r="I1050" t="str">
        <f>IF(ISBLANK(Games!D1050), "", Games!D1050)</f>
        <v/>
      </c>
      <c r="J1050" t="str">
        <f>IF(ISBLANK(Games!E1050), "", Games!E1050)</f>
        <v/>
      </c>
      <c r="K1050" t="str">
        <f>IF(ISBLANK(Games!D1050), "",VLOOKUP(I1050, 'Pitchers Pre-Season'!$B$2:$X$790, 23, FALSE))</f>
        <v/>
      </c>
      <c r="L1050" t="str">
        <f>IF(ISBLANK(Games!E1050), "",VLOOKUP(J1050, 'Pitchers Pre-Season'!$B$2:$X$790, 23, FALSE))</f>
        <v/>
      </c>
      <c r="M1050">
        <f>IF(ISBLANK(Games!D1050), Calc!F1050, F1050+K1050)</f>
        <v>1529.2726034226744</v>
      </c>
      <c r="N1050">
        <f>IF(ISBLANK(Games!E1050), Calc!G1050, G1050+L1050)</f>
        <v>1422.9458950386379</v>
      </c>
      <c r="O1050" s="1">
        <f t="shared" si="112"/>
        <v>0.71204824350132956</v>
      </c>
      <c r="P1050" s="1">
        <f t="shared" si="113"/>
        <v>0.28795175649867044</v>
      </c>
      <c r="Q1050" s="3" t="str">
        <f>Games!N1050</f>
        <v/>
      </c>
      <c r="R1050" s="1" t="str">
        <f t="shared" si="114"/>
        <v/>
      </c>
      <c r="S1050" s="1" t="str">
        <f>IF(ISBLANK(Games!L1050), "",IF(Q1050=B1050, C1050, B1050))</f>
        <v/>
      </c>
      <c r="T1050" s="1" t="str">
        <f t="shared" si="115"/>
        <v>MIN</v>
      </c>
      <c r="U1050" s="1" t="str">
        <f t="shared" si="116"/>
        <v>OAK</v>
      </c>
      <c r="V1050" s="1">
        <f t="shared" si="117"/>
        <v>1529.2726034226744</v>
      </c>
      <c r="W1050" s="1">
        <f t="shared" si="118"/>
        <v>1422.9458950386379</v>
      </c>
    </row>
    <row r="1051" spans="1:23" x14ac:dyDescent="0.45">
      <c r="A1051" t="str">
        <f>Schedule!A1051</f>
        <v>2024-06-14</v>
      </c>
      <c r="B1051" t="str">
        <f>Schedule!B1051</f>
        <v>MIL</v>
      </c>
      <c r="C1051" t="str">
        <f>Schedule!C1051</f>
        <v>CIN</v>
      </c>
      <c r="D1051">
        <f>Schedule!D1051</f>
        <v>1511.74507850229</v>
      </c>
      <c r="E1051">
        <f>Schedule!E1051</f>
        <v>1496.2510574284499</v>
      </c>
      <c r="F1051" cm="1">
        <f t="array" ref="F1051">_xlfn.XLOOKUP(B1051, $T$1:$T1050, $V$1:$V1050, D1051, 0, -1)</f>
        <v>1516.6563185214643</v>
      </c>
      <c r="G1051" cm="1">
        <f t="array" ref="G1051">_xlfn.XLOOKUP(C1051, $U$1:$U1050, $W$1:$W1050, E1051, 0, -1)</f>
        <v>1513.6155661274754</v>
      </c>
      <c r="H1051">
        <f>Schedule!F1051</f>
        <v>6.7415730337078705E-2</v>
      </c>
      <c r="I1051" t="str">
        <f>IF(ISBLANK(Games!D1051), "", Games!D1051)</f>
        <v/>
      </c>
      <c r="J1051" t="str">
        <f>IF(ISBLANK(Games!E1051), "", Games!E1051)</f>
        <v/>
      </c>
      <c r="K1051" t="str">
        <f>IF(ISBLANK(Games!D1051), "",VLOOKUP(I1051, 'Pitchers Pre-Season'!$B$2:$X$790, 23, FALSE))</f>
        <v/>
      </c>
      <c r="L1051" t="str">
        <f>IF(ISBLANK(Games!E1051), "",VLOOKUP(J1051, 'Pitchers Pre-Season'!$B$2:$X$790, 23, FALSE))</f>
        <v/>
      </c>
      <c r="M1051">
        <f>IF(ISBLANK(Games!D1051), Calc!F1051, F1051+K1051)</f>
        <v>1516.6563185214643</v>
      </c>
      <c r="N1051">
        <f>IF(ISBLANK(Games!E1051), Calc!G1051, G1051+L1051)</f>
        <v>1513.6155661274754</v>
      </c>
      <c r="O1051" s="1">
        <f t="shared" si="112"/>
        <v>0.53808374790083913</v>
      </c>
      <c r="P1051" s="1">
        <f t="shared" si="113"/>
        <v>0.46191625209916087</v>
      </c>
      <c r="Q1051" s="3" t="str">
        <f>Games!N1051</f>
        <v/>
      </c>
      <c r="R1051" s="1" t="str">
        <f t="shared" si="114"/>
        <v/>
      </c>
      <c r="S1051" s="1" t="str">
        <f>IF(ISBLANK(Games!L1051), "",IF(Q1051=B1051, C1051, B1051))</f>
        <v/>
      </c>
      <c r="T1051" s="1" t="str">
        <f t="shared" si="115"/>
        <v>MIL</v>
      </c>
      <c r="U1051" s="1" t="str">
        <f t="shared" si="116"/>
        <v>CIN</v>
      </c>
      <c r="V1051" s="1">
        <f t="shared" si="117"/>
        <v>1516.6563185214643</v>
      </c>
      <c r="W1051" s="1">
        <f t="shared" si="118"/>
        <v>1513.6155661274754</v>
      </c>
    </row>
    <row r="1052" spans="1:23" x14ac:dyDescent="0.45">
      <c r="A1052" t="str">
        <f>Schedule!A1052</f>
        <v>2024-06-14</v>
      </c>
      <c r="B1052" t="str">
        <f>Schedule!B1052</f>
        <v>COL</v>
      </c>
      <c r="C1052" t="str">
        <f>Schedule!C1052</f>
        <v>PIT</v>
      </c>
      <c r="D1052">
        <f>Schedule!D1052</f>
        <v>1418.47649220432</v>
      </c>
      <c r="E1052">
        <f>Schedule!E1052</f>
        <v>1468.3919248330999</v>
      </c>
      <c r="F1052" cm="1">
        <f t="array" ref="F1052">_xlfn.XLOOKUP(B1052, $T$1:$T1051, $V$1:$V1051, D1052, 0, -1)</f>
        <v>1423.0710497477428</v>
      </c>
      <c r="G1052" cm="1">
        <f t="array" ref="G1052">_xlfn.XLOOKUP(C1052, $U$1:$U1051, $W$1:$W1051, E1052, 0, -1)</f>
        <v>1490.342604018655</v>
      </c>
      <c r="H1052">
        <f>Schedule!F1052</f>
        <v>0.22834645669291301</v>
      </c>
      <c r="I1052" t="str">
        <f>IF(ISBLANK(Games!D1052), "", Games!D1052)</f>
        <v/>
      </c>
      <c r="J1052" t="str">
        <f>IF(ISBLANK(Games!E1052), "", Games!E1052)</f>
        <v/>
      </c>
      <c r="K1052" t="str">
        <f>IF(ISBLANK(Games!D1052), "",VLOOKUP(I1052, 'Pitchers Pre-Season'!$B$2:$X$790, 23, FALSE))</f>
        <v/>
      </c>
      <c r="L1052" t="str">
        <f>IF(ISBLANK(Games!E1052), "",VLOOKUP(J1052, 'Pitchers Pre-Season'!$B$2:$X$790, 23, FALSE))</f>
        <v/>
      </c>
      <c r="M1052">
        <f>IF(ISBLANK(Games!D1052), Calc!F1052, F1052+K1052)</f>
        <v>1423.0710497477428</v>
      </c>
      <c r="N1052">
        <f>IF(ISBLANK(Games!E1052), Calc!G1052, G1052+L1052)</f>
        <v>1490.342604018655</v>
      </c>
      <c r="O1052" s="1">
        <f t="shared" si="112"/>
        <v>0.51855362691003737</v>
      </c>
      <c r="P1052" s="1">
        <f t="shared" si="113"/>
        <v>0.48144637308996263</v>
      </c>
      <c r="Q1052" s="3" t="str">
        <f>Games!N1052</f>
        <v/>
      </c>
      <c r="R1052" s="1" t="str">
        <f t="shared" si="114"/>
        <v/>
      </c>
      <c r="S1052" s="1" t="str">
        <f>IF(ISBLANK(Games!L1052), "",IF(Q1052=B1052, C1052, B1052))</f>
        <v/>
      </c>
      <c r="T1052" s="1" t="str">
        <f t="shared" si="115"/>
        <v>COL</v>
      </c>
      <c r="U1052" s="1" t="str">
        <f t="shared" si="116"/>
        <v>PIT</v>
      </c>
      <c r="V1052" s="1">
        <f t="shared" si="117"/>
        <v>1423.0710497477428</v>
      </c>
      <c r="W1052" s="1">
        <f t="shared" si="118"/>
        <v>1490.342604018655</v>
      </c>
    </row>
    <row r="1053" spans="1:23" x14ac:dyDescent="0.45">
      <c r="A1053" t="str">
        <f>Schedule!A1053</f>
        <v>2024-06-14</v>
      </c>
      <c r="B1053" t="str">
        <f>Schedule!B1053</f>
        <v>ARI</v>
      </c>
      <c r="C1053" t="str">
        <f>Schedule!C1053</f>
        <v>CHW</v>
      </c>
      <c r="D1053">
        <f>Schedule!D1053</f>
        <v>1517.8440011816001</v>
      </c>
      <c r="E1053">
        <f>Schedule!E1053</f>
        <v>1433.33420073452</v>
      </c>
      <c r="F1053" cm="1">
        <f t="array" ref="F1053">_xlfn.XLOOKUP(B1053, $T$1:$T1052, $V$1:$V1052, D1053, 0, -1)</f>
        <v>1516.9891876380354</v>
      </c>
      <c r="G1053" cm="1">
        <f t="array" ref="G1053">_xlfn.XLOOKUP(C1053, $U$1:$U1052, $W$1:$W1052, E1053, 0, -1)</f>
        <v>1425.4820043556863</v>
      </c>
      <c r="H1053">
        <f>Schedule!F1053</f>
        <v>5.0632911392405201E-2</v>
      </c>
      <c r="I1053" t="str">
        <f>IF(ISBLANK(Games!D1053), "", Games!D1053)</f>
        <v/>
      </c>
      <c r="J1053" t="str">
        <f>IF(ISBLANK(Games!E1053), "", Games!E1053)</f>
        <v/>
      </c>
      <c r="K1053" t="str">
        <f>IF(ISBLANK(Games!D1053), "",VLOOKUP(I1053, 'Pitchers Pre-Season'!$B$2:$X$790, 23, FALSE))</f>
        <v/>
      </c>
      <c r="L1053" t="str">
        <f>IF(ISBLANK(Games!E1053), "",VLOOKUP(J1053, 'Pitchers Pre-Season'!$B$2:$X$790, 23, FALSE))</f>
        <v/>
      </c>
      <c r="M1053">
        <f>IF(ISBLANK(Games!D1053), Calc!F1053, F1053+K1053)</f>
        <v>1516.9891876380354</v>
      </c>
      <c r="N1053">
        <f>IF(ISBLANK(Games!E1053), Calc!G1053, G1053+L1053)</f>
        <v>1425.4820043556863</v>
      </c>
      <c r="O1053" s="1">
        <f t="shared" si="112"/>
        <v>0.65404303345773973</v>
      </c>
      <c r="P1053" s="1">
        <f t="shared" si="113"/>
        <v>0.34595696654226021</v>
      </c>
      <c r="Q1053" s="3" t="str">
        <f>Games!N1053</f>
        <v/>
      </c>
      <c r="R1053" s="1" t="str">
        <f t="shared" si="114"/>
        <v/>
      </c>
      <c r="S1053" s="1" t="str">
        <f>IF(ISBLANK(Games!L1053), "",IF(Q1053=B1053, C1053, B1053))</f>
        <v/>
      </c>
      <c r="T1053" s="1" t="str">
        <f t="shared" si="115"/>
        <v>ARI</v>
      </c>
      <c r="U1053" s="1" t="str">
        <f t="shared" si="116"/>
        <v>CHW</v>
      </c>
      <c r="V1053" s="1">
        <f t="shared" si="117"/>
        <v>1516.9891876380354</v>
      </c>
      <c r="W1053" s="1">
        <f t="shared" si="118"/>
        <v>1425.4820043556863</v>
      </c>
    </row>
    <row r="1054" spans="1:23" x14ac:dyDescent="0.45">
      <c r="A1054" t="str">
        <f>Schedule!A1054</f>
        <v>2024-06-14</v>
      </c>
      <c r="B1054" t="str">
        <f>Schedule!B1054</f>
        <v>LAD</v>
      </c>
      <c r="C1054" t="str">
        <f>Schedule!C1054</f>
        <v>KCR</v>
      </c>
      <c r="D1054">
        <f>Schedule!D1054</f>
        <v>1588.6730971234199</v>
      </c>
      <c r="E1054">
        <f>Schedule!E1054</f>
        <v>1455.5883504191299</v>
      </c>
      <c r="F1054" cm="1">
        <f t="array" ref="F1054">_xlfn.XLOOKUP(B1054, $T$1:$T1053, $V$1:$V1053, D1054, 0, -1)</f>
        <v>1596.6514930600529</v>
      </c>
      <c r="G1054" cm="1">
        <f t="array" ref="G1054">_xlfn.XLOOKUP(C1054, $U$1:$U1053, $W$1:$W1053, E1054, 0, -1)</f>
        <v>1465.2610239810729</v>
      </c>
      <c r="H1054">
        <f>Schedule!F1054</f>
        <v>4.2654028436019002E-2</v>
      </c>
      <c r="I1054" t="str">
        <f>IF(ISBLANK(Games!D1054), "", Games!D1054)</f>
        <v/>
      </c>
      <c r="J1054" t="str">
        <f>IF(ISBLANK(Games!E1054), "", Games!E1054)</f>
        <v/>
      </c>
      <c r="K1054" t="str">
        <f>IF(ISBLANK(Games!D1054), "",VLOOKUP(I1054, 'Pitchers Pre-Season'!$B$2:$X$790, 23, FALSE))</f>
        <v/>
      </c>
      <c r="L1054" t="str">
        <f>IF(ISBLANK(Games!E1054), "",VLOOKUP(J1054, 'Pitchers Pre-Season'!$B$2:$X$790, 23, FALSE))</f>
        <v/>
      </c>
      <c r="M1054">
        <f>IF(ISBLANK(Games!D1054), Calc!F1054, F1054+K1054)</f>
        <v>1596.6514930600529</v>
      </c>
      <c r="N1054">
        <f>IF(ISBLANK(Games!E1054), Calc!G1054, G1054+L1054)</f>
        <v>1465.2610239810729</v>
      </c>
      <c r="O1054" s="1">
        <f t="shared" si="112"/>
        <v>0.70188653871260143</v>
      </c>
      <c r="P1054" s="1">
        <f t="shared" si="113"/>
        <v>0.29811346128739868</v>
      </c>
      <c r="Q1054" s="3" t="str">
        <f>Games!N1054</f>
        <v/>
      </c>
      <c r="R1054" s="1" t="str">
        <f t="shared" si="114"/>
        <v/>
      </c>
      <c r="S1054" s="1" t="str">
        <f>IF(ISBLANK(Games!L1054), "",IF(Q1054=B1054, C1054, B1054))</f>
        <v/>
      </c>
      <c r="T1054" s="1" t="str">
        <f t="shared" si="115"/>
        <v>LAD</v>
      </c>
      <c r="U1054" s="1" t="str">
        <f t="shared" si="116"/>
        <v>KCR</v>
      </c>
      <c r="V1054" s="1">
        <f t="shared" si="117"/>
        <v>1596.6514930600529</v>
      </c>
      <c r="W1054" s="1">
        <f t="shared" si="118"/>
        <v>1465.2610239810729</v>
      </c>
    </row>
    <row r="1055" spans="1:23" x14ac:dyDescent="0.45">
      <c r="A1055" t="str">
        <f>Schedule!A1055</f>
        <v>2024-06-14</v>
      </c>
      <c r="B1055" t="str">
        <f>Schedule!B1055</f>
        <v>SEA</v>
      </c>
      <c r="C1055" t="str">
        <f>Schedule!C1055</f>
        <v>TEX</v>
      </c>
      <c r="D1055">
        <f>Schedule!D1055</f>
        <v>1526.2027098211199</v>
      </c>
      <c r="E1055">
        <f>Schedule!E1055</f>
        <v>1527.6277566730801</v>
      </c>
      <c r="F1055" cm="1">
        <f t="array" ref="F1055">_xlfn.XLOOKUP(B1055, $T$1:$T1054, $V$1:$V1054, D1055, 0, -1)</f>
        <v>1518.2292368487947</v>
      </c>
      <c r="G1055" cm="1">
        <f t="array" ref="G1055">_xlfn.XLOOKUP(C1055, $U$1:$U1054, $W$1:$W1054, E1055, 0, -1)</f>
        <v>1534.4506247578865</v>
      </c>
      <c r="H1055">
        <f>Schedule!F1055</f>
        <v>2.2471910112359699E-2</v>
      </c>
      <c r="I1055" t="str">
        <f>IF(ISBLANK(Games!D1055), "", Games!D1055)</f>
        <v/>
      </c>
      <c r="J1055" t="str">
        <f>IF(ISBLANK(Games!E1055), "", Games!E1055)</f>
        <v/>
      </c>
      <c r="K1055" t="str">
        <f>IF(ISBLANK(Games!D1055), "",VLOOKUP(I1055, 'Pitchers Pre-Season'!$B$2:$X$790, 23, FALSE))</f>
        <v/>
      </c>
      <c r="L1055" t="str">
        <f>IF(ISBLANK(Games!E1055), "",VLOOKUP(J1055, 'Pitchers Pre-Season'!$B$2:$X$790, 23, FALSE))</f>
        <v/>
      </c>
      <c r="M1055">
        <f>IF(ISBLANK(Games!D1055), Calc!F1055, F1055+K1055)</f>
        <v>1518.2292368487947</v>
      </c>
      <c r="N1055">
        <f>IF(ISBLANK(Games!E1055), Calc!G1055, G1055+L1055)</f>
        <v>1534.4506247578865</v>
      </c>
      <c r="O1055" s="1">
        <f t="shared" si="112"/>
        <v>0.4879084490378669</v>
      </c>
      <c r="P1055" s="1">
        <f t="shared" si="113"/>
        <v>0.5120915509621331</v>
      </c>
      <c r="Q1055" s="3" t="str">
        <f>Games!N1055</f>
        <v/>
      </c>
      <c r="R1055" s="1" t="str">
        <f t="shared" si="114"/>
        <v/>
      </c>
      <c r="S1055" s="1" t="str">
        <f>IF(ISBLANK(Games!L1055), "",IF(Q1055=B1055, C1055, B1055))</f>
        <v/>
      </c>
      <c r="T1055" s="1" t="str">
        <f t="shared" si="115"/>
        <v>SEA</v>
      </c>
      <c r="U1055" s="1" t="str">
        <f t="shared" si="116"/>
        <v>TEX</v>
      </c>
      <c r="V1055" s="1">
        <f t="shared" si="117"/>
        <v>1518.2292368487947</v>
      </c>
      <c r="W1055" s="1">
        <f t="shared" si="118"/>
        <v>1534.4506247578865</v>
      </c>
    </row>
    <row r="1056" spans="1:23" x14ac:dyDescent="0.45">
      <c r="A1056" t="str">
        <f>Schedule!A1056</f>
        <v>2024-06-14</v>
      </c>
      <c r="B1056" t="str">
        <f>Schedule!B1056</f>
        <v>SFG</v>
      </c>
      <c r="C1056" t="str">
        <f>Schedule!C1056</f>
        <v>LAA</v>
      </c>
      <c r="D1056">
        <f>Schedule!D1056</f>
        <v>1501.1235706124401</v>
      </c>
      <c r="E1056">
        <f>Schedule!E1056</f>
        <v>1474.3085107648601</v>
      </c>
      <c r="F1056" cm="1">
        <f t="array" ref="F1056">_xlfn.XLOOKUP(B1056, $T$1:$T1055, $V$1:$V1055, D1056, 0, -1)</f>
        <v>1506.8907435815931</v>
      </c>
      <c r="G1056" cm="1">
        <f t="array" ref="G1056">_xlfn.XLOOKUP(C1056, $U$1:$U1055, $W$1:$W1055, E1056, 0, -1)</f>
        <v>1486.8682858001625</v>
      </c>
      <c r="H1056">
        <f>Schedule!F1056</f>
        <v>0.1125</v>
      </c>
      <c r="I1056" t="str">
        <f>IF(ISBLANK(Games!D1056), "", Games!D1056)</f>
        <v/>
      </c>
      <c r="J1056" t="str">
        <f>IF(ISBLANK(Games!E1056), "", Games!E1056)</f>
        <v/>
      </c>
      <c r="K1056" t="str">
        <f>IF(ISBLANK(Games!D1056), "",VLOOKUP(I1056, 'Pitchers Pre-Season'!$B$2:$X$790, 23, FALSE))</f>
        <v/>
      </c>
      <c r="L1056" t="str">
        <f>IF(ISBLANK(Games!E1056), "",VLOOKUP(J1056, 'Pitchers Pre-Season'!$B$2:$X$790, 23, FALSE))</f>
        <v/>
      </c>
      <c r="M1056">
        <f>IF(ISBLANK(Games!D1056), Calc!F1056, F1056+K1056)</f>
        <v>1506.8907435815931</v>
      </c>
      <c r="N1056">
        <f>IF(ISBLANK(Games!E1056), Calc!G1056, G1056+L1056)</f>
        <v>1486.8682858001625</v>
      </c>
      <c r="O1056" s="1">
        <f t="shared" si="112"/>
        <v>0.58503277625793415</v>
      </c>
      <c r="P1056" s="1">
        <f t="shared" si="113"/>
        <v>0.41496722374206574</v>
      </c>
      <c r="Q1056" s="3" t="str">
        <f>Games!N1056</f>
        <v/>
      </c>
      <c r="R1056" s="1" t="str">
        <f t="shared" si="114"/>
        <v/>
      </c>
      <c r="S1056" s="1" t="str">
        <f>IF(ISBLANK(Games!L1056), "",IF(Q1056=B1056, C1056, B1056))</f>
        <v/>
      </c>
      <c r="T1056" s="1" t="str">
        <f t="shared" si="115"/>
        <v>SFG</v>
      </c>
      <c r="U1056" s="1" t="str">
        <f t="shared" si="116"/>
        <v>LAA</v>
      </c>
      <c r="V1056" s="1">
        <f t="shared" si="117"/>
        <v>1506.8907435815931</v>
      </c>
      <c r="W1056" s="1">
        <f t="shared" si="118"/>
        <v>1486.8682858001625</v>
      </c>
    </row>
    <row r="1057" spans="1:23" x14ac:dyDescent="0.45">
      <c r="A1057" t="str">
        <f>Schedule!A1057</f>
        <v>2024-06-15</v>
      </c>
      <c r="B1057" t="str">
        <f>Schedule!B1057</f>
        <v>MIN</v>
      </c>
      <c r="C1057" t="str">
        <f>Schedule!C1057</f>
        <v>OAK</v>
      </c>
      <c r="D1057">
        <f>Schedule!D1057</f>
        <v>1535.44519643647</v>
      </c>
      <c r="E1057">
        <f>Schedule!E1057</f>
        <v>1427.1354796158</v>
      </c>
      <c r="F1057" cm="1">
        <f t="array" ref="F1057">_xlfn.XLOOKUP(B1057, $T$1:$T1056, $V$1:$V1056, D1057, 0, -1)</f>
        <v>1529.2726034226744</v>
      </c>
      <c r="G1057" cm="1">
        <f t="array" ref="G1057">_xlfn.XLOOKUP(C1057, $U$1:$U1056, $W$1:$W1056, E1057, 0, -1)</f>
        <v>1422.9458950386379</v>
      </c>
      <c r="H1057">
        <f>Schedule!F1057</f>
        <v>0.12727272727272701</v>
      </c>
      <c r="I1057" t="str">
        <f>IF(ISBLANK(Games!D1057), "", Games!D1057)</f>
        <v/>
      </c>
      <c r="J1057" t="str">
        <f>IF(ISBLANK(Games!E1057), "", Games!E1057)</f>
        <v/>
      </c>
      <c r="K1057" t="str">
        <f>IF(ISBLANK(Games!D1057), "",VLOOKUP(I1057, 'Pitchers Pre-Season'!$B$2:$X$790, 23, FALSE))</f>
        <v/>
      </c>
      <c r="L1057" t="str">
        <f>IF(ISBLANK(Games!E1057), "",VLOOKUP(J1057, 'Pitchers Pre-Season'!$B$2:$X$790, 23, FALSE))</f>
        <v/>
      </c>
      <c r="M1057">
        <f>IF(ISBLANK(Games!D1057), Calc!F1057, F1057+K1057)</f>
        <v>1529.2726034226744</v>
      </c>
      <c r="N1057">
        <f>IF(ISBLANK(Games!E1057), Calc!G1057, G1057+L1057)</f>
        <v>1422.9458950386379</v>
      </c>
      <c r="O1057" s="1">
        <f t="shared" si="112"/>
        <v>0.71204824350132956</v>
      </c>
      <c r="P1057" s="1">
        <f t="shared" si="113"/>
        <v>0.28795175649867044</v>
      </c>
      <c r="Q1057" s="3" t="str">
        <f>Games!N1057</f>
        <v/>
      </c>
      <c r="R1057" s="1" t="str">
        <f t="shared" si="114"/>
        <v/>
      </c>
      <c r="S1057" s="1" t="str">
        <f>IF(ISBLANK(Games!L1057), "",IF(Q1057=B1057, C1057, B1057))</f>
        <v/>
      </c>
      <c r="T1057" s="1" t="str">
        <f t="shared" si="115"/>
        <v>MIN</v>
      </c>
      <c r="U1057" s="1" t="str">
        <f t="shared" si="116"/>
        <v>OAK</v>
      </c>
      <c r="V1057" s="1">
        <f t="shared" si="117"/>
        <v>1529.2726034226744</v>
      </c>
      <c r="W1057" s="1">
        <f t="shared" si="118"/>
        <v>1422.9458950386379</v>
      </c>
    </row>
    <row r="1058" spans="1:23" x14ac:dyDescent="0.45">
      <c r="A1058" t="str">
        <f>Schedule!A1058</f>
        <v>2024-06-15</v>
      </c>
      <c r="B1058" t="str">
        <f>Schedule!B1058</f>
        <v>CHC</v>
      </c>
      <c r="C1058" t="str">
        <f>Schedule!C1058</f>
        <v>STL</v>
      </c>
      <c r="D1058">
        <f>Schedule!D1058</f>
        <v>1514.0316812078199</v>
      </c>
      <c r="E1058">
        <f>Schedule!E1058</f>
        <v>1506.4629567151301</v>
      </c>
      <c r="F1058" cm="1">
        <f t="array" ref="F1058">_xlfn.XLOOKUP(B1058, $T$1:$T1057, $V$1:$V1057, D1058, 0, -1)</f>
        <v>1529.9566441509314</v>
      </c>
      <c r="G1058" cm="1">
        <f t="array" ref="G1058">_xlfn.XLOOKUP(C1058, $U$1:$U1057, $W$1:$W1057, E1058, 0, -1)</f>
        <v>1507.9516916859375</v>
      </c>
      <c r="H1058">
        <f>Schedule!F1058</f>
        <v>4.4585987261146598E-2</v>
      </c>
      <c r="I1058" t="str">
        <f>IF(ISBLANK(Games!D1058), "", Games!D1058)</f>
        <v/>
      </c>
      <c r="J1058" t="str">
        <f>IF(ISBLANK(Games!E1058), "", Games!E1058)</f>
        <v/>
      </c>
      <c r="K1058" t="str">
        <f>IF(ISBLANK(Games!D1058), "",VLOOKUP(I1058, 'Pitchers Pre-Season'!$B$2:$X$790, 23, FALSE))</f>
        <v/>
      </c>
      <c r="L1058" t="str">
        <f>IF(ISBLANK(Games!E1058), "",VLOOKUP(J1058, 'Pitchers Pre-Season'!$B$2:$X$790, 23, FALSE))</f>
        <v/>
      </c>
      <c r="M1058">
        <f>IF(ISBLANK(Games!D1058), Calc!F1058, F1058+K1058)</f>
        <v>1529.9566441509314</v>
      </c>
      <c r="N1058">
        <f>IF(ISBLANK(Games!E1058), Calc!G1058, G1058+L1058)</f>
        <v>1507.9516916859375</v>
      </c>
      <c r="O1058" s="1">
        <f t="shared" si="112"/>
        <v>0.55391839012171906</v>
      </c>
      <c r="P1058" s="1">
        <f t="shared" si="113"/>
        <v>0.44608160987828105</v>
      </c>
      <c r="Q1058" s="3" t="str">
        <f>Games!N1058</f>
        <v/>
      </c>
      <c r="R1058" s="1" t="str">
        <f t="shared" si="114"/>
        <v/>
      </c>
      <c r="S1058" s="1" t="str">
        <f>IF(ISBLANK(Games!L1058), "",IF(Q1058=B1058, C1058, B1058))</f>
        <v/>
      </c>
      <c r="T1058" s="1" t="str">
        <f t="shared" si="115"/>
        <v>CHC</v>
      </c>
      <c r="U1058" s="1" t="str">
        <f t="shared" si="116"/>
        <v>STL</v>
      </c>
      <c r="V1058" s="1">
        <f t="shared" si="117"/>
        <v>1529.9566441509314</v>
      </c>
      <c r="W1058" s="1">
        <f t="shared" si="118"/>
        <v>1507.9516916859375</v>
      </c>
    </row>
    <row r="1059" spans="1:23" x14ac:dyDescent="0.45">
      <c r="A1059" t="str">
        <f>Schedule!A1059</f>
        <v>2024-06-15</v>
      </c>
      <c r="B1059" t="str">
        <f>Schedule!B1059</f>
        <v>TOR</v>
      </c>
      <c r="C1059" t="str">
        <f>Schedule!C1059</f>
        <v>CLE</v>
      </c>
      <c r="D1059">
        <f>Schedule!D1059</f>
        <v>1536.86484917293</v>
      </c>
      <c r="E1059">
        <f>Schedule!E1059</f>
        <v>1503.8938502056101</v>
      </c>
      <c r="F1059" cm="1">
        <f t="array" ref="F1059">_xlfn.XLOOKUP(B1059, $T$1:$T1058, $V$1:$V1058, D1059, 0, -1)</f>
        <v>1536.86484917293</v>
      </c>
      <c r="G1059" cm="1">
        <f t="array" ref="G1059">_xlfn.XLOOKUP(C1059, $U$1:$U1058, $W$1:$W1058, E1059, 0, -1)</f>
        <v>1521.3210808926906</v>
      </c>
      <c r="H1059">
        <f>Schedule!F1059</f>
        <v>-5.5248618784530601E-3</v>
      </c>
      <c r="I1059" t="str">
        <f>IF(ISBLANK(Games!D1059), "", Games!D1059)</f>
        <v/>
      </c>
      <c r="J1059" t="str">
        <f>IF(ISBLANK(Games!E1059), "", Games!E1059)</f>
        <v/>
      </c>
      <c r="K1059" t="str">
        <f>IF(ISBLANK(Games!D1059), "",VLOOKUP(I1059, 'Pitchers Pre-Season'!$B$2:$X$790, 23, FALSE))</f>
        <v/>
      </c>
      <c r="L1059" t="str">
        <f>IF(ISBLANK(Games!E1059), "",VLOOKUP(J1059, 'Pitchers Pre-Season'!$B$2:$X$790, 23, FALSE))</f>
        <v/>
      </c>
      <c r="M1059">
        <f>IF(ISBLANK(Games!D1059), Calc!F1059, F1059+K1059)</f>
        <v>1536.86484917293</v>
      </c>
      <c r="N1059">
        <f>IF(ISBLANK(Games!E1059), Calc!G1059, G1059+L1059)</f>
        <v>1521.3210808926906</v>
      </c>
      <c r="O1059" s="1">
        <f t="shared" si="112"/>
        <v>0.51959193737831477</v>
      </c>
      <c r="P1059" s="1">
        <f t="shared" si="113"/>
        <v>0.48040806262168512</v>
      </c>
      <c r="Q1059" s="3" t="str">
        <f>Games!N1059</f>
        <v/>
      </c>
      <c r="R1059" s="1" t="str">
        <f t="shared" si="114"/>
        <v/>
      </c>
      <c r="S1059" s="1" t="str">
        <f>IF(ISBLANK(Games!L1059), "",IF(Q1059=B1059, C1059, B1059))</f>
        <v/>
      </c>
      <c r="T1059" s="1" t="str">
        <f t="shared" si="115"/>
        <v>TOR</v>
      </c>
      <c r="U1059" s="1" t="str">
        <f t="shared" si="116"/>
        <v>CLE</v>
      </c>
      <c r="V1059" s="1">
        <f t="shared" si="117"/>
        <v>1536.86484917293</v>
      </c>
      <c r="W1059" s="1">
        <f t="shared" si="118"/>
        <v>1521.3210808926906</v>
      </c>
    </row>
    <row r="1060" spans="1:23" x14ac:dyDescent="0.45">
      <c r="A1060" t="str">
        <f>Schedule!A1060</f>
        <v>2024-06-15</v>
      </c>
      <c r="B1060" t="str">
        <f>Schedule!B1060</f>
        <v>SFG</v>
      </c>
      <c r="C1060" t="str">
        <f>Schedule!C1060</f>
        <v>LAA</v>
      </c>
      <c r="D1060">
        <f>Schedule!D1060</f>
        <v>1501.1235706124401</v>
      </c>
      <c r="E1060">
        <f>Schedule!E1060</f>
        <v>1474.3085107648601</v>
      </c>
      <c r="F1060" cm="1">
        <f t="array" ref="F1060">_xlfn.XLOOKUP(B1060, $T$1:$T1059, $V$1:$V1059, D1060, 0, -1)</f>
        <v>1506.8907435815931</v>
      </c>
      <c r="G1060" cm="1">
        <f t="array" ref="G1060">_xlfn.XLOOKUP(C1060, $U$1:$U1059, $W$1:$W1059, E1060, 0, -1)</f>
        <v>1486.8682858001625</v>
      </c>
      <c r="H1060">
        <f>Schedule!F1060</f>
        <v>0.1125</v>
      </c>
      <c r="I1060" t="str">
        <f>IF(ISBLANK(Games!D1060), "", Games!D1060)</f>
        <v/>
      </c>
      <c r="J1060" t="str">
        <f>IF(ISBLANK(Games!E1060), "", Games!E1060)</f>
        <v/>
      </c>
      <c r="K1060" t="str">
        <f>IF(ISBLANK(Games!D1060), "",VLOOKUP(I1060, 'Pitchers Pre-Season'!$B$2:$X$790, 23, FALSE))</f>
        <v/>
      </c>
      <c r="L1060" t="str">
        <f>IF(ISBLANK(Games!E1060), "",VLOOKUP(J1060, 'Pitchers Pre-Season'!$B$2:$X$790, 23, FALSE))</f>
        <v/>
      </c>
      <c r="M1060">
        <f>IF(ISBLANK(Games!D1060), Calc!F1060, F1060+K1060)</f>
        <v>1506.8907435815931</v>
      </c>
      <c r="N1060">
        <f>IF(ISBLANK(Games!E1060), Calc!G1060, G1060+L1060)</f>
        <v>1486.8682858001625</v>
      </c>
      <c r="O1060" s="1">
        <f t="shared" si="112"/>
        <v>0.58503277625793415</v>
      </c>
      <c r="P1060" s="1">
        <f t="shared" si="113"/>
        <v>0.41496722374206574</v>
      </c>
      <c r="Q1060" s="3" t="str">
        <f>Games!N1060</f>
        <v/>
      </c>
      <c r="R1060" s="1" t="str">
        <f t="shared" si="114"/>
        <v/>
      </c>
      <c r="S1060" s="1" t="str">
        <f>IF(ISBLANK(Games!L1060), "",IF(Q1060=B1060, C1060, B1060))</f>
        <v/>
      </c>
      <c r="T1060" s="1" t="str">
        <f t="shared" si="115"/>
        <v>SFG</v>
      </c>
      <c r="U1060" s="1" t="str">
        <f t="shared" si="116"/>
        <v>LAA</v>
      </c>
      <c r="V1060" s="1">
        <f t="shared" si="117"/>
        <v>1506.8907435815931</v>
      </c>
      <c r="W1060" s="1">
        <f t="shared" si="118"/>
        <v>1486.8682858001625</v>
      </c>
    </row>
    <row r="1061" spans="1:23" x14ac:dyDescent="0.45">
      <c r="A1061" t="str">
        <f>Schedule!A1061</f>
        <v>2024-06-15</v>
      </c>
      <c r="B1061" t="str">
        <f>Schedule!B1061</f>
        <v>BAL</v>
      </c>
      <c r="C1061" t="str">
        <f>Schedule!C1061</f>
        <v>PHI</v>
      </c>
      <c r="D1061">
        <f>Schedule!D1061</f>
        <v>1535.1075395159701</v>
      </c>
      <c r="E1061">
        <f>Schedule!E1061</f>
        <v>1537.03223861109</v>
      </c>
      <c r="F1061" cm="1">
        <f t="array" ref="F1061">_xlfn.XLOOKUP(B1061, $T$1:$T1060, $V$1:$V1060, D1061, 0, -1)</f>
        <v>1527.1786991040578</v>
      </c>
      <c r="G1061" cm="1">
        <f t="array" ref="G1061">_xlfn.XLOOKUP(C1061, $U$1:$U1060, $W$1:$W1060, E1061, 0, -1)</f>
        <v>1539.4111659163295</v>
      </c>
      <c r="H1061">
        <f>Schedule!F1061</f>
        <v>2.1739130434782698E-2</v>
      </c>
      <c r="I1061" t="str">
        <f>IF(ISBLANK(Games!D1061), "", Games!D1061)</f>
        <v/>
      </c>
      <c r="J1061" t="str">
        <f>IF(ISBLANK(Games!E1061), "", Games!E1061)</f>
        <v/>
      </c>
      <c r="K1061" t="str">
        <f>IF(ISBLANK(Games!D1061), "",VLOOKUP(I1061, 'Pitchers Pre-Season'!$B$2:$X$790, 23, FALSE))</f>
        <v/>
      </c>
      <c r="L1061" t="str">
        <f>IF(ISBLANK(Games!E1061), "",VLOOKUP(J1061, 'Pitchers Pre-Season'!$B$2:$X$790, 23, FALSE))</f>
        <v/>
      </c>
      <c r="M1061">
        <f>IF(ISBLANK(Games!D1061), Calc!F1061, F1061+K1061)</f>
        <v>1527.1786991040578</v>
      </c>
      <c r="N1061">
        <f>IF(ISBLANK(Games!E1061), Calc!G1061, G1061+L1061)</f>
        <v>1539.4111659163295</v>
      </c>
      <c r="O1061" s="1">
        <f t="shared" si="112"/>
        <v>0.49327290069089236</v>
      </c>
      <c r="P1061" s="1">
        <f t="shared" si="113"/>
        <v>0.50672709930910764</v>
      </c>
      <c r="Q1061" s="3" t="str">
        <f>Games!N1061</f>
        <v/>
      </c>
      <c r="R1061" s="1" t="str">
        <f t="shared" si="114"/>
        <v/>
      </c>
      <c r="S1061" s="1" t="str">
        <f>IF(ISBLANK(Games!L1061), "",IF(Q1061=B1061, C1061, B1061))</f>
        <v/>
      </c>
      <c r="T1061" s="1" t="str">
        <f t="shared" si="115"/>
        <v>BAL</v>
      </c>
      <c r="U1061" s="1" t="str">
        <f t="shared" si="116"/>
        <v>PHI</v>
      </c>
      <c r="V1061" s="1">
        <f t="shared" si="117"/>
        <v>1527.1786991040578</v>
      </c>
      <c r="W1061" s="1">
        <f t="shared" si="118"/>
        <v>1539.4111659163295</v>
      </c>
    </row>
    <row r="1062" spans="1:23" x14ac:dyDescent="0.45">
      <c r="A1062" t="str">
        <f>Schedule!A1062</f>
        <v>2024-06-15</v>
      </c>
      <c r="B1062" t="str">
        <f>Schedule!B1062</f>
        <v>WAS</v>
      </c>
      <c r="C1062" t="str">
        <f>Schedule!C1062</f>
        <v>MIA</v>
      </c>
      <c r="D1062">
        <f>Schedule!D1062</f>
        <v>1422.7330514932301</v>
      </c>
      <c r="E1062">
        <f>Schedule!E1062</f>
        <v>1488.4482383178499</v>
      </c>
      <c r="F1062" cm="1">
        <f t="array" ref="F1062">_xlfn.XLOOKUP(B1062, $T$1:$T1061, $V$1:$V1061, D1062, 0, -1)</f>
        <v>1419.5380932200808</v>
      </c>
      <c r="G1062" cm="1">
        <f t="array" ref="G1062">_xlfn.XLOOKUP(C1062, $U$1:$U1061, $W$1:$W1061, E1062, 0, -1)</f>
        <v>1484.370768699393</v>
      </c>
      <c r="H1062">
        <f>Schedule!F1062</f>
        <v>-4.76190476190477E-2</v>
      </c>
      <c r="I1062" t="str">
        <f>IF(ISBLANK(Games!D1062), "", Games!D1062)</f>
        <v/>
      </c>
      <c r="J1062" t="str">
        <f>IF(ISBLANK(Games!E1062), "", Games!E1062)</f>
        <v/>
      </c>
      <c r="K1062" t="str">
        <f>IF(ISBLANK(Games!D1062), "",VLOOKUP(I1062, 'Pitchers Pre-Season'!$B$2:$X$790, 23, FALSE))</f>
        <v/>
      </c>
      <c r="L1062" t="str">
        <f>IF(ISBLANK(Games!E1062), "",VLOOKUP(J1062, 'Pitchers Pre-Season'!$B$2:$X$790, 23, FALSE))</f>
        <v/>
      </c>
      <c r="M1062">
        <f>IF(ISBLANK(Games!D1062), Calc!F1062, F1062+K1062)</f>
        <v>1419.5380932200808</v>
      </c>
      <c r="N1062">
        <f>IF(ISBLANK(Games!E1062), Calc!G1062, G1062+L1062)</f>
        <v>1484.370768699393</v>
      </c>
      <c r="O1062" s="1">
        <f t="shared" si="112"/>
        <v>0.38395683030364824</v>
      </c>
      <c r="P1062" s="1">
        <f t="shared" si="113"/>
        <v>0.61604316969635176</v>
      </c>
      <c r="Q1062" s="3" t="str">
        <f>Games!N1062</f>
        <v/>
      </c>
      <c r="R1062" s="1" t="str">
        <f t="shared" si="114"/>
        <v/>
      </c>
      <c r="S1062" s="1" t="str">
        <f>IF(ISBLANK(Games!L1062), "",IF(Q1062=B1062, C1062, B1062))</f>
        <v/>
      </c>
      <c r="T1062" s="1" t="str">
        <f t="shared" si="115"/>
        <v>WAS</v>
      </c>
      <c r="U1062" s="1" t="str">
        <f t="shared" si="116"/>
        <v>MIA</v>
      </c>
      <c r="V1062" s="1">
        <f t="shared" si="117"/>
        <v>1419.5380932200808</v>
      </c>
      <c r="W1062" s="1">
        <f t="shared" si="118"/>
        <v>1484.370768699393</v>
      </c>
    </row>
    <row r="1063" spans="1:23" x14ac:dyDescent="0.45">
      <c r="A1063" t="str">
        <f>Schedule!A1063</f>
        <v>2024-06-15</v>
      </c>
      <c r="B1063" t="str">
        <f>Schedule!B1063</f>
        <v>HOU</v>
      </c>
      <c r="C1063" t="str">
        <f>Schedule!C1063</f>
        <v>DET</v>
      </c>
      <c r="D1063">
        <f>Schedule!D1063</f>
        <v>1559.22207084247</v>
      </c>
      <c r="E1063">
        <f>Schedule!E1063</f>
        <v>1477.56939209144</v>
      </c>
      <c r="F1063" cm="1">
        <f t="array" ref="F1063">_xlfn.XLOOKUP(B1063, $T$1:$T1062, $V$1:$V1062, D1063, 0, -1)</f>
        <v>1535.1961987191132</v>
      </c>
      <c r="G1063" cm="1">
        <f t="array" ref="G1063">_xlfn.XLOOKUP(C1063, $U$1:$U1062, $W$1:$W1062, E1063, 0, -1)</f>
        <v>1495.7868779460348</v>
      </c>
      <c r="H1063">
        <f>Schedule!F1063</f>
        <v>-4.08163265306122E-2</v>
      </c>
      <c r="I1063" t="str">
        <f>IF(ISBLANK(Games!D1063), "", Games!D1063)</f>
        <v/>
      </c>
      <c r="J1063" t="str">
        <f>IF(ISBLANK(Games!E1063), "", Games!E1063)</f>
        <v/>
      </c>
      <c r="K1063" t="str">
        <f>IF(ISBLANK(Games!D1063), "",VLOOKUP(I1063, 'Pitchers Pre-Season'!$B$2:$X$790, 23, FALSE))</f>
        <v/>
      </c>
      <c r="L1063" t="str">
        <f>IF(ISBLANK(Games!E1063), "",VLOOKUP(J1063, 'Pitchers Pre-Season'!$B$2:$X$790, 23, FALSE))</f>
        <v/>
      </c>
      <c r="M1063">
        <f>IF(ISBLANK(Games!D1063), Calc!F1063, F1063+K1063)</f>
        <v>1535.1961987191132</v>
      </c>
      <c r="N1063">
        <f>IF(ISBLANK(Games!E1063), Calc!G1063, G1063+L1063)</f>
        <v>1495.7868779460348</v>
      </c>
      <c r="O1063" s="1">
        <f t="shared" si="112"/>
        <v>0.53606442051036018</v>
      </c>
      <c r="P1063" s="1">
        <f t="shared" si="113"/>
        <v>0.46393557948963982</v>
      </c>
      <c r="Q1063" s="3" t="str">
        <f>Games!N1063</f>
        <v/>
      </c>
      <c r="R1063" s="1" t="str">
        <f t="shared" si="114"/>
        <v/>
      </c>
      <c r="S1063" s="1" t="str">
        <f>IF(ISBLANK(Games!L1063), "",IF(Q1063=B1063, C1063, B1063))</f>
        <v/>
      </c>
      <c r="T1063" s="1" t="str">
        <f t="shared" si="115"/>
        <v>HOU</v>
      </c>
      <c r="U1063" s="1" t="str">
        <f t="shared" si="116"/>
        <v>DET</v>
      </c>
      <c r="V1063" s="1">
        <f t="shared" si="117"/>
        <v>1535.1961987191132</v>
      </c>
      <c r="W1063" s="1">
        <f t="shared" si="118"/>
        <v>1495.7868779460348</v>
      </c>
    </row>
    <row r="1064" spans="1:23" x14ac:dyDescent="0.45">
      <c r="A1064" t="str">
        <f>Schedule!A1064</f>
        <v>2024-06-15</v>
      </c>
      <c r="B1064" t="str">
        <f>Schedule!B1064</f>
        <v>NYM</v>
      </c>
      <c r="C1064" t="str">
        <f>Schedule!C1064</f>
        <v>SDP</v>
      </c>
      <c r="D1064">
        <f>Schedule!D1064</f>
        <v>1505.1761432511801</v>
      </c>
      <c r="E1064">
        <f>Schedule!E1064</f>
        <v>1513.7838452168801</v>
      </c>
      <c r="F1064" cm="1">
        <f t="array" ref="F1064">_xlfn.XLOOKUP(B1064, $T$1:$T1063, $V$1:$V1063, D1064, 0, -1)</f>
        <v>1483.2891783762693</v>
      </c>
      <c r="G1064" cm="1">
        <f t="array" ref="G1064">_xlfn.XLOOKUP(C1064, $U$1:$U1063, $W$1:$W1063, E1064, 0, -1)</f>
        <v>1514.2912987524817</v>
      </c>
      <c r="H1064">
        <f>Schedule!F1064</f>
        <v>0.102272727272727</v>
      </c>
      <c r="I1064" t="str">
        <f>IF(ISBLANK(Games!D1064), "", Games!D1064)</f>
        <v/>
      </c>
      <c r="J1064" t="str">
        <f>IF(ISBLANK(Games!E1064), "", Games!E1064)</f>
        <v/>
      </c>
      <c r="K1064" t="str">
        <f>IF(ISBLANK(Games!D1064), "",VLOOKUP(I1064, 'Pitchers Pre-Season'!$B$2:$X$790, 23, FALSE))</f>
        <v/>
      </c>
      <c r="L1064" t="str">
        <f>IF(ISBLANK(Games!E1064), "",VLOOKUP(J1064, 'Pitchers Pre-Season'!$B$2:$X$790, 23, FALSE))</f>
        <v/>
      </c>
      <c r="M1064">
        <f>IF(ISBLANK(Games!D1064), Calc!F1064, F1064+K1064)</f>
        <v>1483.2891783762693</v>
      </c>
      <c r="N1064">
        <f>IF(ISBLANK(Games!E1064), Calc!G1064, G1064+L1064)</f>
        <v>1514.2912987524817</v>
      </c>
      <c r="O1064" s="1">
        <f t="shared" si="112"/>
        <v>0.50663876325311086</v>
      </c>
      <c r="P1064" s="1">
        <f t="shared" si="113"/>
        <v>0.4933612367468892</v>
      </c>
      <c r="Q1064" s="3" t="str">
        <f>Games!N1064</f>
        <v/>
      </c>
      <c r="R1064" s="1" t="str">
        <f t="shared" si="114"/>
        <v/>
      </c>
      <c r="S1064" s="1" t="str">
        <f>IF(ISBLANK(Games!L1064), "",IF(Q1064=B1064, C1064, B1064))</f>
        <v/>
      </c>
      <c r="T1064" s="1" t="str">
        <f t="shared" si="115"/>
        <v>NYM</v>
      </c>
      <c r="U1064" s="1" t="str">
        <f t="shared" si="116"/>
        <v>SDP</v>
      </c>
      <c r="V1064" s="1">
        <f t="shared" si="117"/>
        <v>1483.2891783762693</v>
      </c>
      <c r="W1064" s="1">
        <f t="shared" si="118"/>
        <v>1514.2912987524817</v>
      </c>
    </row>
    <row r="1065" spans="1:23" x14ac:dyDescent="0.45">
      <c r="A1065" t="str">
        <f>Schedule!A1065</f>
        <v>2024-06-15</v>
      </c>
      <c r="B1065" t="str">
        <f>Schedule!B1065</f>
        <v>ATL</v>
      </c>
      <c r="C1065" t="str">
        <f>Schedule!C1065</f>
        <v>TBR</v>
      </c>
      <c r="D1065">
        <f>Schedule!D1065</f>
        <v>1590.545270505</v>
      </c>
      <c r="E1065">
        <f>Schedule!E1065</f>
        <v>1537.2568075547799</v>
      </c>
      <c r="F1065" cm="1">
        <f t="array" ref="F1065">_xlfn.XLOOKUP(B1065, $T$1:$T1064, $V$1:$V1064, D1065, 0, -1)</f>
        <v>1593.2508682491175</v>
      </c>
      <c r="G1065" cm="1">
        <f t="array" ref="G1065">_xlfn.XLOOKUP(C1065, $U$1:$U1064, $W$1:$W1064, E1065, 0, -1)</f>
        <v>1532.6622500113572</v>
      </c>
      <c r="H1065">
        <f>Schedule!F1065</f>
        <v>4.3902439024390297E-2</v>
      </c>
      <c r="I1065" t="str">
        <f>IF(ISBLANK(Games!D1065), "", Games!D1065)</f>
        <v/>
      </c>
      <c r="J1065" t="str">
        <f>IF(ISBLANK(Games!E1065), "", Games!E1065)</f>
        <v/>
      </c>
      <c r="K1065" t="str">
        <f>IF(ISBLANK(Games!D1065), "",VLOOKUP(I1065, 'Pitchers Pre-Season'!$B$2:$X$790, 23, FALSE))</f>
        <v/>
      </c>
      <c r="L1065" t="str">
        <f>IF(ISBLANK(Games!E1065), "",VLOOKUP(J1065, 'Pitchers Pre-Season'!$B$2:$X$790, 23, FALSE))</f>
        <v/>
      </c>
      <c r="M1065">
        <f>IF(ISBLANK(Games!D1065), Calc!F1065, F1065+K1065)</f>
        <v>1593.2508682491175</v>
      </c>
      <c r="N1065">
        <f>IF(ISBLANK(Games!E1065), Calc!G1065, G1065+L1065)</f>
        <v>1532.6622500113572</v>
      </c>
      <c r="O1065" s="1">
        <f t="shared" si="112"/>
        <v>0.60827197999211147</v>
      </c>
      <c r="P1065" s="1">
        <f t="shared" si="113"/>
        <v>0.39172802000788848</v>
      </c>
      <c r="Q1065" s="3" t="str">
        <f>Games!N1065</f>
        <v/>
      </c>
      <c r="R1065" s="1" t="str">
        <f t="shared" si="114"/>
        <v/>
      </c>
      <c r="S1065" s="1" t="str">
        <f>IF(ISBLANK(Games!L1065), "",IF(Q1065=B1065, C1065, B1065))</f>
        <v/>
      </c>
      <c r="T1065" s="1" t="str">
        <f t="shared" si="115"/>
        <v>ATL</v>
      </c>
      <c r="U1065" s="1" t="str">
        <f t="shared" si="116"/>
        <v>TBR</v>
      </c>
      <c r="V1065" s="1">
        <f t="shared" si="117"/>
        <v>1593.2508682491175</v>
      </c>
      <c r="W1065" s="1">
        <f t="shared" si="118"/>
        <v>1532.6622500113572</v>
      </c>
    </row>
    <row r="1066" spans="1:23" x14ac:dyDescent="0.45">
      <c r="A1066" t="str">
        <f>Schedule!A1066</f>
        <v>2024-06-15</v>
      </c>
      <c r="B1066" t="str">
        <f>Schedule!B1066</f>
        <v>MIL</v>
      </c>
      <c r="C1066" t="str">
        <f>Schedule!C1066</f>
        <v>CIN</v>
      </c>
      <c r="D1066">
        <f>Schedule!D1066</f>
        <v>1511.74507850229</v>
      </c>
      <c r="E1066">
        <f>Schedule!E1066</f>
        <v>1496.2510574284499</v>
      </c>
      <c r="F1066" cm="1">
        <f t="array" ref="F1066">_xlfn.XLOOKUP(B1066, $T$1:$T1065, $V$1:$V1065, D1066, 0, -1)</f>
        <v>1516.6563185214643</v>
      </c>
      <c r="G1066" cm="1">
        <f t="array" ref="G1066">_xlfn.XLOOKUP(C1066, $U$1:$U1065, $W$1:$W1065, E1066, 0, -1)</f>
        <v>1513.6155661274754</v>
      </c>
      <c r="H1066">
        <f>Schedule!F1066</f>
        <v>6.7415730337078705E-2</v>
      </c>
      <c r="I1066" t="str">
        <f>IF(ISBLANK(Games!D1066), "", Games!D1066)</f>
        <v/>
      </c>
      <c r="J1066" t="str">
        <f>IF(ISBLANK(Games!E1066), "", Games!E1066)</f>
        <v/>
      </c>
      <c r="K1066" t="str">
        <f>IF(ISBLANK(Games!D1066), "",VLOOKUP(I1066, 'Pitchers Pre-Season'!$B$2:$X$790, 23, FALSE))</f>
        <v/>
      </c>
      <c r="L1066" t="str">
        <f>IF(ISBLANK(Games!E1066), "",VLOOKUP(J1066, 'Pitchers Pre-Season'!$B$2:$X$790, 23, FALSE))</f>
        <v/>
      </c>
      <c r="M1066">
        <f>IF(ISBLANK(Games!D1066), Calc!F1066, F1066+K1066)</f>
        <v>1516.6563185214643</v>
      </c>
      <c r="N1066">
        <f>IF(ISBLANK(Games!E1066), Calc!G1066, G1066+L1066)</f>
        <v>1513.6155661274754</v>
      </c>
      <c r="O1066" s="1">
        <f t="shared" si="112"/>
        <v>0.53808374790083913</v>
      </c>
      <c r="P1066" s="1">
        <f t="shared" si="113"/>
        <v>0.46191625209916087</v>
      </c>
      <c r="Q1066" s="3" t="str">
        <f>Games!N1066</f>
        <v/>
      </c>
      <c r="R1066" s="1" t="str">
        <f t="shared" si="114"/>
        <v/>
      </c>
      <c r="S1066" s="1" t="str">
        <f>IF(ISBLANK(Games!L1066), "",IF(Q1066=B1066, C1066, B1066))</f>
        <v/>
      </c>
      <c r="T1066" s="1" t="str">
        <f t="shared" si="115"/>
        <v>MIL</v>
      </c>
      <c r="U1066" s="1" t="str">
        <f t="shared" si="116"/>
        <v>CIN</v>
      </c>
      <c r="V1066" s="1">
        <f t="shared" si="117"/>
        <v>1516.6563185214643</v>
      </c>
      <c r="W1066" s="1">
        <f t="shared" si="118"/>
        <v>1513.6155661274754</v>
      </c>
    </row>
    <row r="1067" spans="1:23" x14ac:dyDescent="0.45">
      <c r="A1067" t="str">
        <f>Schedule!A1067</f>
        <v>2024-06-15</v>
      </c>
      <c r="B1067" t="str">
        <f>Schedule!B1067</f>
        <v>SEA</v>
      </c>
      <c r="C1067" t="str">
        <f>Schedule!C1067</f>
        <v>TEX</v>
      </c>
      <c r="D1067">
        <f>Schedule!D1067</f>
        <v>1526.2027098211199</v>
      </c>
      <c r="E1067">
        <f>Schedule!E1067</f>
        <v>1527.6277566730801</v>
      </c>
      <c r="F1067" cm="1">
        <f t="array" ref="F1067">_xlfn.XLOOKUP(B1067, $T$1:$T1066, $V$1:$V1066, D1067, 0, -1)</f>
        <v>1518.2292368487947</v>
      </c>
      <c r="G1067" cm="1">
        <f t="array" ref="G1067">_xlfn.XLOOKUP(C1067, $U$1:$U1066, $W$1:$W1066, E1067, 0, -1)</f>
        <v>1534.4506247578865</v>
      </c>
      <c r="H1067">
        <f>Schedule!F1067</f>
        <v>2.2471910112359699E-2</v>
      </c>
      <c r="I1067" t="str">
        <f>IF(ISBLANK(Games!D1067), "", Games!D1067)</f>
        <v/>
      </c>
      <c r="J1067" t="str">
        <f>IF(ISBLANK(Games!E1067), "", Games!E1067)</f>
        <v/>
      </c>
      <c r="K1067" t="str">
        <f>IF(ISBLANK(Games!D1067), "",VLOOKUP(I1067, 'Pitchers Pre-Season'!$B$2:$X$790, 23, FALSE))</f>
        <v/>
      </c>
      <c r="L1067" t="str">
        <f>IF(ISBLANK(Games!E1067), "",VLOOKUP(J1067, 'Pitchers Pre-Season'!$B$2:$X$790, 23, FALSE))</f>
        <v/>
      </c>
      <c r="M1067">
        <f>IF(ISBLANK(Games!D1067), Calc!F1067, F1067+K1067)</f>
        <v>1518.2292368487947</v>
      </c>
      <c r="N1067">
        <f>IF(ISBLANK(Games!E1067), Calc!G1067, G1067+L1067)</f>
        <v>1534.4506247578865</v>
      </c>
      <c r="O1067" s="1">
        <f t="shared" si="112"/>
        <v>0.4879084490378669</v>
      </c>
      <c r="P1067" s="1">
        <f t="shared" si="113"/>
        <v>0.5120915509621331</v>
      </c>
      <c r="Q1067" s="3" t="str">
        <f>Games!N1067</f>
        <v/>
      </c>
      <c r="R1067" s="1" t="str">
        <f t="shared" si="114"/>
        <v/>
      </c>
      <c r="S1067" s="1" t="str">
        <f>IF(ISBLANK(Games!L1067), "",IF(Q1067=B1067, C1067, B1067))</f>
        <v/>
      </c>
      <c r="T1067" s="1" t="str">
        <f t="shared" si="115"/>
        <v>SEA</v>
      </c>
      <c r="U1067" s="1" t="str">
        <f t="shared" si="116"/>
        <v>TEX</v>
      </c>
      <c r="V1067" s="1">
        <f t="shared" si="117"/>
        <v>1518.2292368487947</v>
      </c>
      <c r="W1067" s="1">
        <f t="shared" si="118"/>
        <v>1534.4506247578865</v>
      </c>
    </row>
    <row r="1068" spans="1:23" x14ac:dyDescent="0.45">
      <c r="A1068" t="str">
        <f>Schedule!A1068</f>
        <v>2024-06-15</v>
      </c>
      <c r="B1068" t="str">
        <f>Schedule!B1068</f>
        <v>BOS</v>
      </c>
      <c r="C1068" t="str">
        <f>Schedule!C1068</f>
        <v>NYY</v>
      </c>
      <c r="D1068">
        <f>Schedule!D1068</f>
        <v>1500.26839934439</v>
      </c>
      <c r="E1068">
        <f>Schedule!E1068</f>
        <v>1539.4562396036399</v>
      </c>
      <c r="F1068" cm="1">
        <f t="array" ref="F1068">_xlfn.XLOOKUP(B1068, $T$1:$T1067, $V$1:$V1067, D1068, 0, -1)</f>
        <v>1500.26839934439</v>
      </c>
      <c r="G1068" cm="1">
        <f t="array" ref="G1068">_xlfn.XLOOKUP(C1068, $U$1:$U1067, $W$1:$W1067, E1068, 0, -1)</f>
        <v>1562.9327852564061</v>
      </c>
      <c r="H1068">
        <f>Schedule!F1068</f>
        <v>5.1282051282051398E-2</v>
      </c>
      <c r="I1068" t="str">
        <f>IF(ISBLANK(Games!D1068), "", Games!D1068)</f>
        <v/>
      </c>
      <c r="J1068" t="str">
        <f>IF(ISBLANK(Games!E1068), "", Games!E1068)</f>
        <v/>
      </c>
      <c r="K1068" t="str">
        <f>IF(ISBLANK(Games!D1068), "",VLOOKUP(I1068, 'Pitchers Pre-Season'!$B$2:$X$790, 23, FALSE))</f>
        <v/>
      </c>
      <c r="L1068" t="str">
        <f>IF(ISBLANK(Games!E1068), "",VLOOKUP(J1068, 'Pitchers Pre-Season'!$B$2:$X$790, 23, FALSE))</f>
        <v/>
      </c>
      <c r="M1068">
        <f>IF(ISBLANK(Games!D1068), Calc!F1068, F1068+K1068)</f>
        <v>1500.26839934439</v>
      </c>
      <c r="N1068">
        <f>IF(ISBLANK(Games!E1068), Calc!G1068, G1068+L1068)</f>
        <v>1562.9327852564061</v>
      </c>
      <c r="O1068" s="1">
        <f t="shared" si="112"/>
        <v>0.4364250519328472</v>
      </c>
      <c r="P1068" s="1">
        <f t="shared" si="113"/>
        <v>0.5635749480671528</v>
      </c>
      <c r="Q1068" s="3" t="str">
        <f>Games!N1068</f>
        <v/>
      </c>
      <c r="R1068" s="1" t="str">
        <f t="shared" si="114"/>
        <v/>
      </c>
      <c r="S1068" s="1" t="str">
        <f>IF(ISBLANK(Games!L1068), "",IF(Q1068=B1068, C1068, B1068))</f>
        <v/>
      </c>
      <c r="T1068" s="1" t="str">
        <f t="shared" si="115"/>
        <v>BOS</v>
      </c>
      <c r="U1068" s="1" t="str">
        <f t="shared" si="116"/>
        <v>NYY</v>
      </c>
      <c r="V1068" s="1">
        <f t="shared" si="117"/>
        <v>1500.26839934439</v>
      </c>
      <c r="W1068" s="1">
        <f t="shared" si="118"/>
        <v>1562.9327852564061</v>
      </c>
    </row>
    <row r="1069" spans="1:23" x14ac:dyDescent="0.45">
      <c r="A1069" t="str">
        <f>Schedule!A1069</f>
        <v>2024-06-15</v>
      </c>
      <c r="B1069" t="str">
        <f>Schedule!B1069</f>
        <v>LAD</v>
      </c>
      <c r="C1069" t="str">
        <f>Schedule!C1069</f>
        <v>KCR</v>
      </c>
      <c r="D1069">
        <f>Schedule!D1069</f>
        <v>1588.6730971234199</v>
      </c>
      <c r="E1069">
        <f>Schedule!E1069</f>
        <v>1455.5883504191299</v>
      </c>
      <c r="F1069" cm="1">
        <f t="array" ref="F1069">_xlfn.XLOOKUP(B1069, $T$1:$T1068, $V$1:$V1068, D1069, 0, -1)</f>
        <v>1596.6514930600529</v>
      </c>
      <c r="G1069" cm="1">
        <f t="array" ref="G1069">_xlfn.XLOOKUP(C1069, $U$1:$U1068, $W$1:$W1068, E1069, 0, -1)</f>
        <v>1465.2610239810729</v>
      </c>
      <c r="H1069">
        <f>Schedule!F1069</f>
        <v>4.2654028436019002E-2</v>
      </c>
      <c r="I1069" t="str">
        <f>IF(ISBLANK(Games!D1069), "", Games!D1069)</f>
        <v/>
      </c>
      <c r="J1069" t="str">
        <f>IF(ISBLANK(Games!E1069), "", Games!E1069)</f>
        <v/>
      </c>
      <c r="K1069" t="str">
        <f>IF(ISBLANK(Games!D1069), "",VLOOKUP(I1069, 'Pitchers Pre-Season'!$B$2:$X$790, 23, FALSE))</f>
        <v/>
      </c>
      <c r="L1069" t="str">
        <f>IF(ISBLANK(Games!E1069), "",VLOOKUP(J1069, 'Pitchers Pre-Season'!$B$2:$X$790, 23, FALSE))</f>
        <v/>
      </c>
      <c r="M1069">
        <f>IF(ISBLANK(Games!D1069), Calc!F1069, F1069+K1069)</f>
        <v>1596.6514930600529</v>
      </c>
      <c r="N1069">
        <f>IF(ISBLANK(Games!E1069), Calc!G1069, G1069+L1069)</f>
        <v>1465.2610239810729</v>
      </c>
      <c r="O1069" s="1">
        <f t="shared" si="112"/>
        <v>0.70188653871260143</v>
      </c>
      <c r="P1069" s="1">
        <f t="shared" si="113"/>
        <v>0.29811346128739868</v>
      </c>
      <c r="Q1069" s="3" t="str">
        <f>Games!N1069</f>
        <v/>
      </c>
      <c r="R1069" s="1" t="str">
        <f t="shared" si="114"/>
        <v/>
      </c>
      <c r="S1069" s="1" t="str">
        <f>IF(ISBLANK(Games!L1069), "",IF(Q1069=B1069, C1069, B1069))</f>
        <v/>
      </c>
      <c r="T1069" s="1" t="str">
        <f t="shared" si="115"/>
        <v>LAD</v>
      </c>
      <c r="U1069" s="1" t="str">
        <f t="shared" si="116"/>
        <v>KCR</v>
      </c>
      <c r="V1069" s="1">
        <f t="shared" si="117"/>
        <v>1596.6514930600529</v>
      </c>
      <c r="W1069" s="1">
        <f t="shared" si="118"/>
        <v>1465.2610239810729</v>
      </c>
    </row>
    <row r="1070" spans="1:23" x14ac:dyDescent="0.45">
      <c r="A1070" t="str">
        <f>Schedule!A1070</f>
        <v>2024-06-15</v>
      </c>
      <c r="B1070" t="str">
        <f>Schedule!B1070</f>
        <v>COL</v>
      </c>
      <c r="C1070" t="str">
        <f>Schedule!C1070</f>
        <v>PIT</v>
      </c>
      <c r="D1070">
        <f>Schedule!D1070</f>
        <v>1418.47649220432</v>
      </c>
      <c r="E1070">
        <f>Schedule!E1070</f>
        <v>1468.3919248330999</v>
      </c>
      <c r="F1070" cm="1">
        <f t="array" ref="F1070">_xlfn.XLOOKUP(B1070, $T$1:$T1069, $V$1:$V1069, D1070, 0, -1)</f>
        <v>1423.0710497477428</v>
      </c>
      <c r="G1070" cm="1">
        <f t="array" ref="G1070">_xlfn.XLOOKUP(C1070, $U$1:$U1069, $W$1:$W1069, E1070, 0, -1)</f>
        <v>1490.342604018655</v>
      </c>
      <c r="H1070">
        <f>Schedule!F1070</f>
        <v>0.22834645669291301</v>
      </c>
      <c r="I1070" t="str">
        <f>IF(ISBLANK(Games!D1070), "", Games!D1070)</f>
        <v/>
      </c>
      <c r="J1070" t="str">
        <f>IF(ISBLANK(Games!E1070), "", Games!E1070)</f>
        <v/>
      </c>
      <c r="K1070" t="str">
        <f>IF(ISBLANK(Games!D1070), "",VLOOKUP(I1070, 'Pitchers Pre-Season'!$B$2:$X$790, 23, FALSE))</f>
        <v/>
      </c>
      <c r="L1070" t="str">
        <f>IF(ISBLANK(Games!E1070), "",VLOOKUP(J1070, 'Pitchers Pre-Season'!$B$2:$X$790, 23, FALSE))</f>
        <v/>
      </c>
      <c r="M1070">
        <f>IF(ISBLANK(Games!D1070), Calc!F1070, F1070+K1070)</f>
        <v>1423.0710497477428</v>
      </c>
      <c r="N1070">
        <f>IF(ISBLANK(Games!E1070), Calc!G1070, G1070+L1070)</f>
        <v>1490.342604018655</v>
      </c>
      <c r="O1070" s="1">
        <f t="shared" si="112"/>
        <v>0.51855362691003737</v>
      </c>
      <c r="P1070" s="1">
        <f t="shared" si="113"/>
        <v>0.48144637308996263</v>
      </c>
      <c r="Q1070" s="3" t="str">
        <f>Games!N1070</f>
        <v/>
      </c>
      <c r="R1070" s="1" t="str">
        <f t="shared" si="114"/>
        <v/>
      </c>
      <c r="S1070" s="1" t="str">
        <f>IF(ISBLANK(Games!L1070), "",IF(Q1070=B1070, C1070, B1070))</f>
        <v/>
      </c>
      <c r="T1070" s="1" t="str">
        <f t="shared" si="115"/>
        <v>COL</v>
      </c>
      <c r="U1070" s="1" t="str">
        <f t="shared" si="116"/>
        <v>PIT</v>
      </c>
      <c r="V1070" s="1">
        <f t="shared" si="117"/>
        <v>1423.0710497477428</v>
      </c>
      <c r="W1070" s="1">
        <f t="shared" si="118"/>
        <v>1490.342604018655</v>
      </c>
    </row>
    <row r="1071" spans="1:23" x14ac:dyDescent="0.45">
      <c r="A1071" t="str">
        <f>Schedule!A1071</f>
        <v>2024-06-15</v>
      </c>
      <c r="B1071" t="str">
        <f>Schedule!B1071</f>
        <v>ARI</v>
      </c>
      <c r="C1071" t="str">
        <f>Schedule!C1071</f>
        <v>CHW</v>
      </c>
      <c r="D1071">
        <f>Schedule!D1071</f>
        <v>1517.8440011816001</v>
      </c>
      <c r="E1071">
        <f>Schedule!E1071</f>
        <v>1433.33420073452</v>
      </c>
      <c r="F1071" cm="1">
        <f t="array" ref="F1071">_xlfn.XLOOKUP(B1071, $T$1:$T1070, $V$1:$V1070, D1071, 0, -1)</f>
        <v>1516.9891876380354</v>
      </c>
      <c r="G1071" cm="1">
        <f t="array" ref="G1071">_xlfn.XLOOKUP(C1071, $U$1:$U1070, $W$1:$W1070, E1071, 0, -1)</f>
        <v>1425.4820043556863</v>
      </c>
      <c r="H1071">
        <f>Schedule!F1071</f>
        <v>5.0632911392405201E-2</v>
      </c>
      <c r="I1071" t="str">
        <f>IF(ISBLANK(Games!D1071), "", Games!D1071)</f>
        <v/>
      </c>
      <c r="J1071" t="str">
        <f>IF(ISBLANK(Games!E1071), "", Games!E1071)</f>
        <v/>
      </c>
      <c r="K1071" t="str">
        <f>IF(ISBLANK(Games!D1071), "",VLOOKUP(I1071, 'Pitchers Pre-Season'!$B$2:$X$790, 23, FALSE))</f>
        <v/>
      </c>
      <c r="L1071" t="str">
        <f>IF(ISBLANK(Games!E1071), "",VLOOKUP(J1071, 'Pitchers Pre-Season'!$B$2:$X$790, 23, FALSE))</f>
        <v/>
      </c>
      <c r="M1071">
        <f>IF(ISBLANK(Games!D1071), Calc!F1071, F1071+K1071)</f>
        <v>1516.9891876380354</v>
      </c>
      <c r="N1071">
        <f>IF(ISBLANK(Games!E1071), Calc!G1071, G1071+L1071)</f>
        <v>1425.4820043556863</v>
      </c>
      <c r="O1071" s="1">
        <f t="shared" si="112"/>
        <v>0.65404303345773973</v>
      </c>
      <c r="P1071" s="1">
        <f t="shared" si="113"/>
        <v>0.34595696654226021</v>
      </c>
      <c r="Q1071" s="3" t="str">
        <f>Games!N1071</f>
        <v/>
      </c>
      <c r="R1071" s="1" t="str">
        <f t="shared" si="114"/>
        <v/>
      </c>
      <c r="S1071" s="1" t="str">
        <f>IF(ISBLANK(Games!L1071), "",IF(Q1071=B1071, C1071, B1071))</f>
        <v/>
      </c>
      <c r="T1071" s="1" t="str">
        <f t="shared" si="115"/>
        <v>ARI</v>
      </c>
      <c r="U1071" s="1" t="str">
        <f t="shared" si="116"/>
        <v>CHW</v>
      </c>
      <c r="V1071" s="1">
        <f t="shared" si="117"/>
        <v>1516.9891876380354</v>
      </c>
      <c r="W1071" s="1">
        <f t="shared" si="118"/>
        <v>1425.4820043556863</v>
      </c>
    </row>
    <row r="1072" spans="1:23" x14ac:dyDescent="0.45">
      <c r="A1072" t="str">
        <f>Schedule!A1072</f>
        <v>2024-06-16</v>
      </c>
      <c r="B1072" t="str">
        <f>Schedule!B1072</f>
        <v>BAL</v>
      </c>
      <c r="C1072" t="str">
        <f>Schedule!C1072</f>
        <v>PHI</v>
      </c>
      <c r="D1072">
        <f>Schedule!D1072</f>
        <v>1535.1075395159701</v>
      </c>
      <c r="E1072">
        <f>Schedule!E1072</f>
        <v>1537.03223861109</v>
      </c>
      <c r="F1072" cm="1">
        <f t="array" ref="F1072">_xlfn.XLOOKUP(B1072, $T$1:$T1071, $V$1:$V1071, D1072, 0, -1)</f>
        <v>1527.1786991040578</v>
      </c>
      <c r="G1072" cm="1">
        <f t="array" ref="G1072">_xlfn.XLOOKUP(C1072, $U$1:$U1071, $W$1:$W1071, E1072, 0, -1)</f>
        <v>1539.4111659163295</v>
      </c>
      <c r="H1072">
        <f>Schedule!F1072</f>
        <v>2.1739130434782698E-2</v>
      </c>
      <c r="I1072" t="str">
        <f>IF(ISBLANK(Games!D1072), "", Games!D1072)</f>
        <v/>
      </c>
      <c r="J1072" t="str">
        <f>IF(ISBLANK(Games!E1072), "", Games!E1072)</f>
        <v/>
      </c>
      <c r="K1072" t="str">
        <f>IF(ISBLANK(Games!D1072), "",VLOOKUP(I1072, 'Pitchers Pre-Season'!$B$2:$X$790, 23, FALSE))</f>
        <v/>
      </c>
      <c r="L1072" t="str">
        <f>IF(ISBLANK(Games!E1072), "",VLOOKUP(J1072, 'Pitchers Pre-Season'!$B$2:$X$790, 23, FALSE))</f>
        <v/>
      </c>
      <c r="M1072">
        <f>IF(ISBLANK(Games!D1072), Calc!F1072, F1072+K1072)</f>
        <v>1527.1786991040578</v>
      </c>
      <c r="N1072">
        <f>IF(ISBLANK(Games!E1072), Calc!G1072, G1072+L1072)</f>
        <v>1539.4111659163295</v>
      </c>
      <c r="O1072" s="1">
        <f t="shared" si="112"/>
        <v>0.49327290069089236</v>
      </c>
      <c r="P1072" s="1">
        <f t="shared" si="113"/>
        <v>0.50672709930910764</v>
      </c>
      <c r="Q1072" s="3" t="str">
        <f>Games!N1072</f>
        <v/>
      </c>
      <c r="R1072" s="1" t="str">
        <f t="shared" si="114"/>
        <v/>
      </c>
      <c r="S1072" s="1" t="str">
        <f>IF(ISBLANK(Games!L1072), "",IF(Q1072=B1072, C1072, B1072))</f>
        <v/>
      </c>
      <c r="T1072" s="1" t="str">
        <f t="shared" si="115"/>
        <v>BAL</v>
      </c>
      <c r="U1072" s="1" t="str">
        <f t="shared" si="116"/>
        <v>PHI</v>
      </c>
      <c r="V1072" s="1">
        <f t="shared" si="117"/>
        <v>1527.1786991040578</v>
      </c>
      <c r="W1072" s="1">
        <f t="shared" si="118"/>
        <v>1539.4111659163295</v>
      </c>
    </row>
    <row r="1073" spans="1:23" x14ac:dyDescent="0.45">
      <c r="A1073" t="str">
        <f>Schedule!A1073</f>
        <v>2024-06-16</v>
      </c>
      <c r="B1073" t="str">
        <f>Schedule!B1073</f>
        <v>ATL</v>
      </c>
      <c r="C1073" t="str">
        <f>Schedule!C1073</f>
        <v>TBR</v>
      </c>
      <c r="D1073">
        <f>Schedule!D1073</f>
        <v>1590.545270505</v>
      </c>
      <c r="E1073">
        <f>Schedule!E1073</f>
        <v>1537.2568075547799</v>
      </c>
      <c r="F1073" cm="1">
        <f t="array" ref="F1073">_xlfn.XLOOKUP(B1073, $T$1:$T1072, $V$1:$V1072, D1073, 0, -1)</f>
        <v>1593.2508682491175</v>
      </c>
      <c r="G1073" cm="1">
        <f t="array" ref="G1073">_xlfn.XLOOKUP(C1073, $U$1:$U1072, $W$1:$W1072, E1073, 0, -1)</f>
        <v>1532.6622500113572</v>
      </c>
      <c r="H1073">
        <f>Schedule!F1073</f>
        <v>4.3902439024390297E-2</v>
      </c>
      <c r="I1073" t="str">
        <f>IF(ISBLANK(Games!D1073), "", Games!D1073)</f>
        <v/>
      </c>
      <c r="J1073" t="str">
        <f>IF(ISBLANK(Games!E1073), "", Games!E1073)</f>
        <v/>
      </c>
      <c r="K1073" t="str">
        <f>IF(ISBLANK(Games!D1073), "",VLOOKUP(I1073, 'Pitchers Pre-Season'!$B$2:$X$790, 23, FALSE))</f>
        <v/>
      </c>
      <c r="L1073" t="str">
        <f>IF(ISBLANK(Games!E1073), "",VLOOKUP(J1073, 'Pitchers Pre-Season'!$B$2:$X$790, 23, FALSE))</f>
        <v/>
      </c>
      <c r="M1073">
        <f>IF(ISBLANK(Games!D1073), Calc!F1073, F1073+K1073)</f>
        <v>1593.2508682491175</v>
      </c>
      <c r="N1073">
        <f>IF(ISBLANK(Games!E1073), Calc!G1073, G1073+L1073)</f>
        <v>1532.6622500113572</v>
      </c>
      <c r="O1073" s="1">
        <f t="shared" si="112"/>
        <v>0.60827197999211147</v>
      </c>
      <c r="P1073" s="1">
        <f t="shared" si="113"/>
        <v>0.39172802000788848</v>
      </c>
      <c r="Q1073" s="3" t="str">
        <f>Games!N1073</f>
        <v/>
      </c>
      <c r="R1073" s="1" t="str">
        <f t="shared" si="114"/>
        <v/>
      </c>
      <c r="S1073" s="1" t="str">
        <f>IF(ISBLANK(Games!L1073), "",IF(Q1073=B1073, C1073, B1073))</f>
        <v/>
      </c>
      <c r="T1073" s="1" t="str">
        <f t="shared" si="115"/>
        <v>ATL</v>
      </c>
      <c r="U1073" s="1" t="str">
        <f t="shared" si="116"/>
        <v>TBR</v>
      </c>
      <c r="V1073" s="1">
        <f t="shared" si="117"/>
        <v>1593.2508682491175</v>
      </c>
      <c r="W1073" s="1">
        <f t="shared" si="118"/>
        <v>1532.6622500113572</v>
      </c>
    </row>
    <row r="1074" spans="1:23" x14ac:dyDescent="0.45">
      <c r="A1074" t="str">
        <f>Schedule!A1074</f>
        <v>2024-06-16</v>
      </c>
      <c r="B1074" t="str">
        <f>Schedule!B1074</f>
        <v>WAS</v>
      </c>
      <c r="C1074" t="str">
        <f>Schedule!C1074</f>
        <v>MIA</v>
      </c>
      <c r="D1074">
        <f>Schedule!D1074</f>
        <v>1422.7330514932301</v>
      </c>
      <c r="E1074">
        <f>Schedule!E1074</f>
        <v>1488.4482383178499</v>
      </c>
      <c r="F1074" cm="1">
        <f t="array" ref="F1074">_xlfn.XLOOKUP(B1074, $T$1:$T1073, $V$1:$V1073, D1074, 0, -1)</f>
        <v>1419.5380932200808</v>
      </c>
      <c r="G1074" cm="1">
        <f t="array" ref="G1074">_xlfn.XLOOKUP(C1074, $U$1:$U1073, $W$1:$W1073, E1074, 0, -1)</f>
        <v>1484.370768699393</v>
      </c>
      <c r="H1074">
        <f>Schedule!F1074</f>
        <v>-4.76190476190477E-2</v>
      </c>
      <c r="I1074" t="str">
        <f>IF(ISBLANK(Games!D1074), "", Games!D1074)</f>
        <v/>
      </c>
      <c r="J1074" t="str">
        <f>IF(ISBLANK(Games!E1074), "", Games!E1074)</f>
        <v/>
      </c>
      <c r="K1074" t="str">
        <f>IF(ISBLANK(Games!D1074), "",VLOOKUP(I1074, 'Pitchers Pre-Season'!$B$2:$X$790, 23, FALSE))</f>
        <v/>
      </c>
      <c r="L1074" t="str">
        <f>IF(ISBLANK(Games!E1074), "",VLOOKUP(J1074, 'Pitchers Pre-Season'!$B$2:$X$790, 23, FALSE))</f>
        <v/>
      </c>
      <c r="M1074">
        <f>IF(ISBLANK(Games!D1074), Calc!F1074, F1074+K1074)</f>
        <v>1419.5380932200808</v>
      </c>
      <c r="N1074">
        <f>IF(ISBLANK(Games!E1074), Calc!G1074, G1074+L1074)</f>
        <v>1484.370768699393</v>
      </c>
      <c r="O1074" s="1">
        <f t="shared" si="112"/>
        <v>0.38395683030364824</v>
      </c>
      <c r="P1074" s="1">
        <f t="shared" si="113"/>
        <v>0.61604316969635176</v>
      </c>
      <c r="Q1074" s="3" t="str">
        <f>Games!N1074</f>
        <v/>
      </c>
      <c r="R1074" s="1" t="str">
        <f t="shared" si="114"/>
        <v/>
      </c>
      <c r="S1074" s="1" t="str">
        <f>IF(ISBLANK(Games!L1074), "",IF(Q1074=B1074, C1074, B1074))</f>
        <v/>
      </c>
      <c r="T1074" s="1" t="str">
        <f t="shared" si="115"/>
        <v>WAS</v>
      </c>
      <c r="U1074" s="1" t="str">
        <f t="shared" si="116"/>
        <v>MIA</v>
      </c>
      <c r="V1074" s="1">
        <f t="shared" si="117"/>
        <v>1419.5380932200808</v>
      </c>
      <c r="W1074" s="1">
        <f t="shared" si="118"/>
        <v>1484.370768699393</v>
      </c>
    </row>
    <row r="1075" spans="1:23" x14ac:dyDescent="0.45">
      <c r="A1075" t="str">
        <f>Schedule!A1075</f>
        <v>2024-06-16</v>
      </c>
      <c r="B1075" t="str">
        <f>Schedule!B1075</f>
        <v>TOR</v>
      </c>
      <c r="C1075" t="str">
        <f>Schedule!C1075</f>
        <v>CLE</v>
      </c>
      <c r="D1075">
        <f>Schedule!D1075</f>
        <v>1536.86484917293</v>
      </c>
      <c r="E1075">
        <f>Schedule!E1075</f>
        <v>1503.8938502056101</v>
      </c>
      <c r="F1075" cm="1">
        <f t="array" ref="F1075">_xlfn.XLOOKUP(B1075, $T$1:$T1074, $V$1:$V1074, D1075, 0, -1)</f>
        <v>1536.86484917293</v>
      </c>
      <c r="G1075" cm="1">
        <f t="array" ref="G1075">_xlfn.XLOOKUP(C1075, $U$1:$U1074, $W$1:$W1074, E1075, 0, -1)</f>
        <v>1521.3210808926906</v>
      </c>
      <c r="H1075">
        <f>Schedule!F1075</f>
        <v>-5.5248618784530601E-3</v>
      </c>
      <c r="I1075" t="str">
        <f>IF(ISBLANK(Games!D1075), "", Games!D1075)</f>
        <v/>
      </c>
      <c r="J1075" t="str">
        <f>IF(ISBLANK(Games!E1075), "", Games!E1075)</f>
        <v/>
      </c>
      <c r="K1075" t="str">
        <f>IF(ISBLANK(Games!D1075), "",VLOOKUP(I1075, 'Pitchers Pre-Season'!$B$2:$X$790, 23, FALSE))</f>
        <v/>
      </c>
      <c r="L1075" t="str">
        <f>IF(ISBLANK(Games!E1075), "",VLOOKUP(J1075, 'Pitchers Pre-Season'!$B$2:$X$790, 23, FALSE))</f>
        <v/>
      </c>
      <c r="M1075">
        <f>IF(ISBLANK(Games!D1075), Calc!F1075, F1075+K1075)</f>
        <v>1536.86484917293</v>
      </c>
      <c r="N1075">
        <f>IF(ISBLANK(Games!E1075), Calc!G1075, G1075+L1075)</f>
        <v>1521.3210808926906</v>
      </c>
      <c r="O1075" s="1">
        <f t="shared" si="112"/>
        <v>0.51959193737831477</v>
      </c>
      <c r="P1075" s="1">
        <f t="shared" si="113"/>
        <v>0.48040806262168512</v>
      </c>
      <c r="Q1075" s="3" t="str">
        <f>Games!N1075</f>
        <v/>
      </c>
      <c r="R1075" s="1" t="str">
        <f t="shared" si="114"/>
        <v/>
      </c>
      <c r="S1075" s="1" t="str">
        <f>IF(ISBLANK(Games!L1075), "",IF(Q1075=B1075, C1075, B1075))</f>
        <v/>
      </c>
      <c r="T1075" s="1" t="str">
        <f t="shared" si="115"/>
        <v>TOR</v>
      </c>
      <c r="U1075" s="1" t="str">
        <f t="shared" si="116"/>
        <v>CLE</v>
      </c>
      <c r="V1075" s="1">
        <f t="shared" si="117"/>
        <v>1536.86484917293</v>
      </c>
      <c r="W1075" s="1">
        <f t="shared" si="118"/>
        <v>1521.3210808926906</v>
      </c>
    </row>
    <row r="1076" spans="1:23" x14ac:dyDescent="0.45">
      <c r="A1076" t="str">
        <f>Schedule!A1076</f>
        <v>2024-06-16</v>
      </c>
      <c r="B1076" t="str">
        <f>Schedule!B1076</f>
        <v>NYM</v>
      </c>
      <c r="C1076" t="str">
        <f>Schedule!C1076</f>
        <v>SDP</v>
      </c>
      <c r="D1076">
        <f>Schedule!D1076</f>
        <v>1505.1761432511801</v>
      </c>
      <c r="E1076">
        <f>Schedule!E1076</f>
        <v>1513.7838452168801</v>
      </c>
      <c r="F1076" cm="1">
        <f t="array" ref="F1076">_xlfn.XLOOKUP(B1076, $T$1:$T1075, $V$1:$V1075, D1076, 0, -1)</f>
        <v>1483.2891783762693</v>
      </c>
      <c r="G1076" cm="1">
        <f t="array" ref="G1076">_xlfn.XLOOKUP(C1076, $U$1:$U1075, $W$1:$W1075, E1076, 0, -1)</f>
        <v>1514.2912987524817</v>
      </c>
      <c r="H1076">
        <f>Schedule!F1076</f>
        <v>0.102272727272727</v>
      </c>
      <c r="I1076" t="str">
        <f>IF(ISBLANK(Games!D1076), "", Games!D1076)</f>
        <v/>
      </c>
      <c r="J1076" t="str">
        <f>IF(ISBLANK(Games!E1076), "", Games!E1076)</f>
        <v/>
      </c>
      <c r="K1076" t="str">
        <f>IF(ISBLANK(Games!D1076), "",VLOOKUP(I1076, 'Pitchers Pre-Season'!$B$2:$X$790, 23, FALSE))</f>
        <v/>
      </c>
      <c r="L1076" t="str">
        <f>IF(ISBLANK(Games!E1076), "",VLOOKUP(J1076, 'Pitchers Pre-Season'!$B$2:$X$790, 23, FALSE))</f>
        <v/>
      </c>
      <c r="M1076">
        <f>IF(ISBLANK(Games!D1076), Calc!F1076, F1076+K1076)</f>
        <v>1483.2891783762693</v>
      </c>
      <c r="N1076">
        <f>IF(ISBLANK(Games!E1076), Calc!G1076, G1076+L1076)</f>
        <v>1514.2912987524817</v>
      </c>
      <c r="O1076" s="1">
        <f t="shared" si="112"/>
        <v>0.50663876325311086</v>
      </c>
      <c r="P1076" s="1">
        <f t="shared" si="113"/>
        <v>0.4933612367468892</v>
      </c>
      <c r="Q1076" s="3" t="str">
        <f>Games!N1076</f>
        <v/>
      </c>
      <c r="R1076" s="1" t="str">
        <f t="shared" si="114"/>
        <v/>
      </c>
      <c r="S1076" s="1" t="str">
        <f>IF(ISBLANK(Games!L1076), "",IF(Q1076=B1076, C1076, B1076))</f>
        <v/>
      </c>
      <c r="T1076" s="1" t="str">
        <f t="shared" si="115"/>
        <v>NYM</v>
      </c>
      <c r="U1076" s="1" t="str">
        <f t="shared" si="116"/>
        <v>SDP</v>
      </c>
      <c r="V1076" s="1">
        <f t="shared" si="117"/>
        <v>1483.2891783762693</v>
      </c>
      <c r="W1076" s="1">
        <f t="shared" si="118"/>
        <v>1514.2912987524817</v>
      </c>
    </row>
    <row r="1077" spans="1:23" x14ac:dyDescent="0.45">
      <c r="A1077" t="str">
        <f>Schedule!A1077</f>
        <v>2024-06-16</v>
      </c>
      <c r="B1077" t="str">
        <f>Schedule!B1077</f>
        <v>HOU</v>
      </c>
      <c r="C1077" t="str">
        <f>Schedule!C1077</f>
        <v>DET</v>
      </c>
      <c r="D1077">
        <f>Schedule!D1077</f>
        <v>1559.22207084247</v>
      </c>
      <c r="E1077">
        <f>Schedule!E1077</f>
        <v>1477.56939209144</v>
      </c>
      <c r="F1077" cm="1">
        <f t="array" ref="F1077">_xlfn.XLOOKUP(B1077, $T$1:$T1076, $V$1:$V1076, D1077, 0, -1)</f>
        <v>1535.1961987191132</v>
      </c>
      <c r="G1077" cm="1">
        <f t="array" ref="G1077">_xlfn.XLOOKUP(C1077, $U$1:$U1076, $W$1:$W1076, E1077, 0, -1)</f>
        <v>1495.7868779460348</v>
      </c>
      <c r="H1077">
        <f>Schedule!F1077</f>
        <v>-4.08163265306122E-2</v>
      </c>
      <c r="I1077" t="str">
        <f>IF(ISBLANK(Games!D1077), "", Games!D1077)</f>
        <v/>
      </c>
      <c r="J1077" t="str">
        <f>IF(ISBLANK(Games!E1077), "", Games!E1077)</f>
        <v/>
      </c>
      <c r="K1077" t="str">
        <f>IF(ISBLANK(Games!D1077), "",VLOOKUP(I1077, 'Pitchers Pre-Season'!$B$2:$X$790, 23, FALSE))</f>
        <v/>
      </c>
      <c r="L1077" t="str">
        <f>IF(ISBLANK(Games!E1077), "",VLOOKUP(J1077, 'Pitchers Pre-Season'!$B$2:$X$790, 23, FALSE))</f>
        <v/>
      </c>
      <c r="M1077">
        <f>IF(ISBLANK(Games!D1077), Calc!F1077, F1077+K1077)</f>
        <v>1535.1961987191132</v>
      </c>
      <c r="N1077">
        <f>IF(ISBLANK(Games!E1077), Calc!G1077, G1077+L1077)</f>
        <v>1495.7868779460348</v>
      </c>
      <c r="O1077" s="1">
        <f t="shared" si="112"/>
        <v>0.53606442051036018</v>
      </c>
      <c r="P1077" s="1">
        <f t="shared" si="113"/>
        <v>0.46393557948963982</v>
      </c>
      <c r="Q1077" s="3" t="str">
        <f>Games!N1077</f>
        <v/>
      </c>
      <c r="R1077" s="1" t="str">
        <f t="shared" si="114"/>
        <v/>
      </c>
      <c r="S1077" s="1" t="str">
        <f>IF(ISBLANK(Games!L1077), "",IF(Q1077=B1077, C1077, B1077))</f>
        <v/>
      </c>
      <c r="T1077" s="1" t="str">
        <f t="shared" si="115"/>
        <v>HOU</v>
      </c>
      <c r="U1077" s="1" t="str">
        <f t="shared" si="116"/>
        <v>DET</v>
      </c>
      <c r="V1077" s="1">
        <f t="shared" si="117"/>
        <v>1535.1961987191132</v>
      </c>
      <c r="W1077" s="1">
        <f t="shared" si="118"/>
        <v>1495.7868779460348</v>
      </c>
    </row>
    <row r="1078" spans="1:23" x14ac:dyDescent="0.45">
      <c r="A1078" t="str">
        <f>Schedule!A1078</f>
        <v>2024-06-16</v>
      </c>
      <c r="B1078" t="str">
        <f>Schedule!B1078</f>
        <v>MIN</v>
      </c>
      <c r="C1078" t="str">
        <f>Schedule!C1078</f>
        <v>OAK</v>
      </c>
      <c r="D1078">
        <f>Schedule!D1078</f>
        <v>1535.44519643647</v>
      </c>
      <c r="E1078">
        <f>Schedule!E1078</f>
        <v>1427.1354796158</v>
      </c>
      <c r="F1078" cm="1">
        <f t="array" ref="F1078">_xlfn.XLOOKUP(B1078, $T$1:$T1077, $V$1:$V1077, D1078, 0, -1)</f>
        <v>1529.2726034226744</v>
      </c>
      <c r="G1078" cm="1">
        <f t="array" ref="G1078">_xlfn.XLOOKUP(C1078, $U$1:$U1077, $W$1:$W1077, E1078, 0, -1)</f>
        <v>1422.9458950386379</v>
      </c>
      <c r="H1078">
        <f>Schedule!F1078</f>
        <v>0.12727272727272701</v>
      </c>
      <c r="I1078" t="str">
        <f>IF(ISBLANK(Games!D1078), "", Games!D1078)</f>
        <v/>
      </c>
      <c r="J1078" t="str">
        <f>IF(ISBLANK(Games!E1078), "", Games!E1078)</f>
        <v/>
      </c>
      <c r="K1078" t="str">
        <f>IF(ISBLANK(Games!D1078), "",VLOOKUP(I1078, 'Pitchers Pre-Season'!$B$2:$X$790, 23, FALSE))</f>
        <v/>
      </c>
      <c r="L1078" t="str">
        <f>IF(ISBLANK(Games!E1078), "",VLOOKUP(J1078, 'Pitchers Pre-Season'!$B$2:$X$790, 23, FALSE))</f>
        <v/>
      </c>
      <c r="M1078">
        <f>IF(ISBLANK(Games!D1078), Calc!F1078, F1078+K1078)</f>
        <v>1529.2726034226744</v>
      </c>
      <c r="N1078">
        <f>IF(ISBLANK(Games!E1078), Calc!G1078, G1078+L1078)</f>
        <v>1422.9458950386379</v>
      </c>
      <c r="O1078" s="1">
        <f t="shared" si="112"/>
        <v>0.71204824350132956</v>
      </c>
      <c r="P1078" s="1">
        <f t="shared" si="113"/>
        <v>0.28795175649867044</v>
      </c>
      <c r="Q1078" s="3" t="str">
        <f>Games!N1078</f>
        <v/>
      </c>
      <c r="R1078" s="1" t="str">
        <f t="shared" si="114"/>
        <v/>
      </c>
      <c r="S1078" s="1" t="str">
        <f>IF(ISBLANK(Games!L1078), "",IF(Q1078=B1078, C1078, B1078))</f>
        <v/>
      </c>
      <c r="T1078" s="1" t="str">
        <f t="shared" si="115"/>
        <v>MIN</v>
      </c>
      <c r="U1078" s="1" t="str">
        <f t="shared" si="116"/>
        <v>OAK</v>
      </c>
      <c r="V1078" s="1">
        <f t="shared" si="117"/>
        <v>1529.2726034226744</v>
      </c>
      <c r="W1078" s="1">
        <f t="shared" si="118"/>
        <v>1422.9458950386379</v>
      </c>
    </row>
    <row r="1079" spans="1:23" x14ac:dyDescent="0.45">
      <c r="A1079" t="str">
        <f>Schedule!A1079</f>
        <v>2024-06-16</v>
      </c>
      <c r="B1079" t="str">
        <f>Schedule!B1079</f>
        <v>MIL</v>
      </c>
      <c r="C1079" t="str">
        <f>Schedule!C1079</f>
        <v>CIN</v>
      </c>
      <c r="D1079">
        <f>Schedule!D1079</f>
        <v>1511.74507850229</v>
      </c>
      <c r="E1079">
        <f>Schedule!E1079</f>
        <v>1496.2510574284499</v>
      </c>
      <c r="F1079" cm="1">
        <f t="array" ref="F1079">_xlfn.XLOOKUP(B1079, $T$1:$T1078, $V$1:$V1078, D1079, 0, -1)</f>
        <v>1516.6563185214643</v>
      </c>
      <c r="G1079" cm="1">
        <f t="array" ref="G1079">_xlfn.XLOOKUP(C1079, $U$1:$U1078, $W$1:$W1078, E1079, 0, -1)</f>
        <v>1513.6155661274754</v>
      </c>
      <c r="H1079">
        <f>Schedule!F1079</f>
        <v>6.7415730337078705E-2</v>
      </c>
      <c r="I1079" t="str">
        <f>IF(ISBLANK(Games!D1079), "", Games!D1079)</f>
        <v/>
      </c>
      <c r="J1079" t="str">
        <f>IF(ISBLANK(Games!E1079), "", Games!E1079)</f>
        <v/>
      </c>
      <c r="K1079" t="str">
        <f>IF(ISBLANK(Games!D1079), "",VLOOKUP(I1079, 'Pitchers Pre-Season'!$B$2:$X$790, 23, FALSE))</f>
        <v/>
      </c>
      <c r="L1079" t="str">
        <f>IF(ISBLANK(Games!E1079), "",VLOOKUP(J1079, 'Pitchers Pre-Season'!$B$2:$X$790, 23, FALSE))</f>
        <v/>
      </c>
      <c r="M1079">
        <f>IF(ISBLANK(Games!D1079), Calc!F1079, F1079+K1079)</f>
        <v>1516.6563185214643</v>
      </c>
      <c r="N1079">
        <f>IF(ISBLANK(Games!E1079), Calc!G1079, G1079+L1079)</f>
        <v>1513.6155661274754</v>
      </c>
      <c r="O1079" s="1">
        <f t="shared" si="112"/>
        <v>0.53808374790083913</v>
      </c>
      <c r="P1079" s="1">
        <f t="shared" si="113"/>
        <v>0.46191625209916087</v>
      </c>
      <c r="Q1079" s="3" t="str">
        <f>Games!N1079</f>
        <v/>
      </c>
      <c r="R1079" s="1" t="str">
        <f t="shared" si="114"/>
        <v/>
      </c>
      <c r="S1079" s="1" t="str">
        <f>IF(ISBLANK(Games!L1079), "",IF(Q1079=B1079, C1079, B1079))</f>
        <v/>
      </c>
      <c r="T1079" s="1" t="str">
        <f t="shared" si="115"/>
        <v>MIL</v>
      </c>
      <c r="U1079" s="1" t="str">
        <f t="shared" si="116"/>
        <v>CIN</v>
      </c>
      <c r="V1079" s="1">
        <f t="shared" si="117"/>
        <v>1516.6563185214643</v>
      </c>
      <c r="W1079" s="1">
        <f t="shared" si="118"/>
        <v>1513.6155661274754</v>
      </c>
    </row>
    <row r="1080" spans="1:23" x14ac:dyDescent="0.45">
      <c r="A1080" t="str">
        <f>Schedule!A1080</f>
        <v>2024-06-16</v>
      </c>
      <c r="B1080" t="str">
        <f>Schedule!B1080</f>
        <v>CHC</v>
      </c>
      <c r="C1080" t="str">
        <f>Schedule!C1080</f>
        <v>STL</v>
      </c>
      <c r="D1080">
        <f>Schedule!D1080</f>
        <v>1514.0316812078199</v>
      </c>
      <c r="E1080">
        <f>Schedule!E1080</f>
        <v>1506.4629567151301</v>
      </c>
      <c r="F1080" cm="1">
        <f t="array" ref="F1080">_xlfn.XLOOKUP(B1080, $T$1:$T1079, $V$1:$V1079, D1080, 0, -1)</f>
        <v>1529.9566441509314</v>
      </c>
      <c r="G1080" cm="1">
        <f t="array" ref="G1080">_xlfn.XLOOKUP(C1080, $U$1:$U1079, $W$1:$W1079, E1080, 0, -1)</f>
        <v>1507.9516916859375</v>
      </c>
      <c r="H1080">
        <f>Schedule!F1080</f>
        <v>4.4585987261146598E-2</v>
      </c>
      <c r="I1080" t="str">
        <f>IF(ISBLANK(Games!D1080), "", Games!D1080)</f>
        <v/>
      </c>
      <c r="J1080" t="str">
        <f>IF(ISBLANK(Games!E1080), "", Games!E1080)</f>
        <v/>
      </c>
      <c r="K1080" t="str">
        <f>IF(ISBLANK(Games!D1080), "",VLOOKUP(I1080, 'Pitchers Pre-Season'!$B$2:$X$790, 23, FALSE))</f>
        <v/>
      </c>
      <c r="L1080" t="str">
        <f>IF(ISBLANK(Games!E1080), "",VLOOKUP(J1080, 'Pitchers Pre-Season'!$B$2:$X$790, 23, FALSE))</f>
        <v/>
      </c>
      <c r="M1080">
        <f>IF(ISBLANK(Games!D1080), Calc!F1080, F1080+K1080)</f>
        <v>1529.9566441509314</v>
      </c>
      <c r="N1080">
        <f>IF(ISBLANK(Games!E1080), Calc!G1080, G1080+L1080)</f>
        <v>1507.9516916859375</v>
      </c>
      <c r="O1080" s="1">
        <f t="shared" si="112"/>
        <v>0.55391839012171906</v>
      </c>
      <c r="P1080" s="1">
        <f t="shared" si="113"/>
        <v>0.44608160987828105</v>
      </c>
      <c r="Q1080" s="3" t="str">
        <f>Games!N1080</f>
        <v/>
      </c>
      <c r="R1080" s="1" t="str">
        <f t="shared" si="114"/>
        <v/>
      </c>
      <c r="S1080" s="1" t="str">
        <f>IF(ISBLANK(Games!L1080), "",IF(Q1080=B1080, C1080, B1080))</f>
        <v/>
      </c>
      <c r="T1080" s="1" t="str">
        <f t="shared" si="115"/>
        <v>CHC</v>
      </c>
      <c r="U1080" s="1" t="str">
        <f t="shared" si="116"/>
        <v>STL</v>
      </c>
      <c r="V1080" s="1">
        <f t="shared" si="117"/>
        <v>1529.9566441509314</v>
      </c>
      <c r="W1080" s="1">
        <f t="shared" si="118"/>
        <v>1507.9516916859375</v>
      </c>
    </row>
    <row r="1081" spans="1:23" x14ac:dyDescent="0.45">
      <c r="A1081" t="str">
        <f>Schedule!A1081</f>
        <v>2024-06-16</v>
      </c>
      <c r="B1081" t="str">
        <f>Schedule!B1081</f>
        <v>COL</v>
      </c>
      <c r="C1081" t="str">
        <f>Schedule!C1081</f>
        <v>PIT</v>
      </c>
      <c r="D1081">
        <f>Schedule!D1081</f>
        <v>1418.47649220432</v>
      </c>
      <c r="E1081">
        <f>Schedule!E1081</f>
        <v>1468.3919248330999</v>
      </c>
      <c r="F1081" cm="1">
        <f t="array" ref="F1081">_xlfn.XLOOKUP(B1081, $T$1:$T1080, $V$1:$V1080, D1081, 0, -1)</f>
        <v>1423.0710497477428</v>
      </c>
      <c r="G1081" cm="1">
        <f t="array" ref="G1081">_xlfn.XLOOKUP(C1081, $U$1:$U1080, $W$1:$W1080, E1081, 0, -1)</f>
        <v>1490.342604018655</v>
      </c>
      <c r="H1081">
        <f>Schedule!F1081</f>
        <v>0.22834645669291301</v>
      </c>
      <c r="I1081" t="str">
        <f>IF(ISBLANK(Games!D1081), "", Games!D1081)</f>
        <v/>
      </c>
      <c r="J1081" t="str">
        <f>IF(ISBLANK(Games!E1081), "", Games!E1081)</f>
        <v/>
      </c>
      <c r="K1081" t="str">
        <f>IF(ISBLANK(Games!D1081), "",VLOOKUP(I1081, 'Pitchers Pre-Season'!$B$2:$X$790, 23, FALSE))</f>
        <v/>
      </c>
      <c r="L1081" t="str">
        <f>IF(ISBLANK(Games!E1081), "",VLOOKUP(J1081, 'Pitchers Pre-Season'!$B$2:$X$790, 23, FALSE))</f>
        <v/>
      </c>
      <c r="M1081">
        <f>IF(ISBLANK(Games!D1081), Calc!F1081, F1081+K1081)</f>
        <v>1423.0710497477428</v>
      </c>
      <c r="N1081">
        <f>IF(ISBLANK(Games!E1081), Calc!G1081, G1081+L1081)</f>
        <v>1490.342604018655</v>
      </c>
      <c r="O1081" s="1">
        <f t="shared" si="112"/>
        <v>0.51855362691003737</v>
      </c>
      <c r="P1081" s="1">
        <f t="shared" si="113"/>
        <v>0.48144637308996263</v>
      </c>
      <c r="Q1081" s="3" t="str">
        <f>Games!N1081</f>
        <v/>
      </c>
      <c r="R1081" s="1" t="str">
        <f t="shared" si="114"/>
        <v/>
      </c>
      <c r="S1081" s="1" t="str">
        <f>IF(ISBLANK(Games!L1081), "",IF(Q1081=B1081, C1081, B1081))</f>
        <v/>
      </c>
      <c r="T1081" s="1" t="str">
        <f t="shared" si="115"/>
        <v>COL</v>
      </c>
      <c r="U1081" s="1" t="str">
        <f t="shared" si="116"/>
        <v>PIT</v>
      </c>
      <c r="V1081" s="1">
        <f t="shared" si="117"/>
        <v>1423.0710497477428</v>
      </c>
      <c r="W1081" s="1">
        <f t="shared" si="118"/>
        <v>1490.342604018655</v>
      </c>
    </row>
    <row r="1082" spans="1:23" x14ac:dyDescent="0.45">
      <c r="A1082" t="str">
        <f>Schedule!A1082</f>
        <v>2024-06-16</v>
      </c>
      <c r="B1082" t="str">
        <f>Schedule!B1082</f>
        <v>SFG</v>
      </c>
      <c r="C1082" t="str">
        <f>Schedule!C1082</f>
        <v>LAA</v>
      </c>
      <c r="D1082">
        <f>Schedule!D1082</f>
        <v>1501.1235706124401</v>
      </c>
      <c r="E1082">
        <f>Schedule!E1082</f>
        <v>1474.3085107648601</v>
      </c>
      <c r="F1082" cm="1">
        <f t="array" ref="F1082">_xlfn.XLOOKUP(B1082, $T$1:$T1081, $V$1:$V1081, D1082, 0, -1)</f>
        <v>1506.8907435815931</v>
      </c>
      <c r="G1082" cm="1">
        <f t="array" ref="G1082">_xlfn.XLOOKUP(C1082, $U$1:$U1081, $W$1:$W1081, E1082, 0, -1)</f>
        <v>1486.8682858001625</v>
      </c>
      <c r="H1082">
        <f>Schedule!F1082</f>
        <v>0.1125</v>
      </c>
      <c r="I1082" t="str">
        <f>IF(ISBLANK(Games!D1082), "", Games!D1082)</f>
        <v/>
      </c>
      <c r="J1082" t="str">
        <f>IF(ISBLANK(Games!E1082), "", Games!E1082)</f>
        <v/>
      </c>
      <c r="K1082" t="str">
        <f>IF(ISBLANK(Games!D1082), "",VLOOKUP(I1082, 'Pitchers Pre-Season'!$B$2:$X$790, 23, FALSE))</f>
        <v/>
      </c>
      <c r="L1082" t="str">
        <f>IF(ISBLANK(Games!E1082), "",VLOOKUP(J1082, 'Pitchers Pre-Season'!$B$2:$X$790, 23, FALSE))</f>
        <v/>
      </c>
      <c r="M1082">
        <f>IF(ISBLANK(Games!D1082), Calc!F1082, F1082+K1082)</f>
        <v>1506.8907435815931</v>
      </c>
      <c r="N1082">
        <f>IF(ISBLANK(Games!E1082), Calc!G1082, G1082+L1082)</f>
        <v>1486.8682858001625</v>
      </c>
      <c r="O1082" s="1">
        <f t="shared" si="112"/>
        <v>0.58503277625793415</v>
      </c>
      <c r="P1082" s="1">
        <f t="shared" si="113"/>
        <v>0.41496722374206574</v>
      </c>
      <c r="Q1082" s="3" t="str">
        <f>Games!N1082</f>
        <v/>
      </c>
      <c r="R1082" s="1" t="str">
        <f t="shared" si="114"/>
        <v/>
      </c>
      <c r="S1082" s="1" t="str">
        <f>IF(ISBLANK(Games!L1082), "",IF(Q1082=B1082, C1082, B1082))</f>
        <v/>
      </c>
      <c r="T1082" s="1" t="str">
        <f t="shared" si="115"/>
        <v>SFG</v>
      </c>
      <c r="U1082" s="1" t="str">
        <f t="shared" si="116"/>
        <v>LAA</v>
      </c>
      <c r="V1082" s="1">
        <f t="shared" si="117"/>
        <v>1506.8907435815931</v>
      </c>
      <c r="W1082" s="1">
        <f t="shared" si="118"/>
        <v>1486.8682858001625</v>
      </c>
    </row>
    <row r="1083" spans="1:23" x14ac:dyDescent="0.45">
      <c r="A1083" t="str">
        <f>Schedule!A1083</f>
        <v>2024-06-16</v>
      </c>
      <c r="B1083" t="str">
        <f>Schedule!B1083</f>
        <v>LAD</v>
      </c>
      <c r="C1083" t="str">
        <f>Schedule!C1083</f>
        <v>KCR</v>
      </c>
      <c r="D1083">
        <f>Schedule!D1083</f>
        <v>1588.6730971234199</v>
      </c>
      <c r="E1083">
        <f>Schedule!E1083</f>
        <v>1455.5883504191299</v>
      </c>
      <c r="F1083" cm="1">
        <f t="array" ref="F1083">_xlfn.XLOOKUP(B1083, $T$1:$T1082, $V$1:$V1082, D1083, 0, -1)</f>
        <v>1596.6514930600529</v>
      </c>
      <c r="G1083" cm="1">
        <f t="array" ref="G1083">_xlfn.XLOOKUP(C1083, $U$1:$U1082, $W$1:$W1082, E1083, 0, -1)</f>
        <v>1465.2610239810729</v>
      </c>
      <c r="H1083">
        <f>Schedule!F1083</f>
        <v>4.2654028436019002E-2</v>
      </c>
      <c r="I1083" t="str">
        <f>IF(ISBLANK(Games!D1083), "", Games!D1083)</f>
        <v/>
      </c>
      <c r="J1083" t="str">
        <f>IF(ISBLANK(Games!E1083), "", Games!E1083)</f>
        <v/>
      </c>
      <c r="K1083" t="str">
        <f>IF(ISBLANK(Games!D1083), "",VLOOKUP(I1083, 'Pitchers Pre-Season'!$B$2:$X$790, 23, FALSE))</f>
        <v/>
      </c>
      <c r="L1083" t="str">
        <f>IF(ISBLANK(Games!E1083), "",VLOOKUP(J1083, 'Pitchers Pre-Season'!$B$2:$X$790, 23, FALSE))</f>
        <v/>
      </c>
      <c r="M1083">
        <f>IF(ISBLANK(Games!D1083), Calc!F1083, F1083+K1083)</f>
        <v>1596.6514930600529</v>
      </c>
      <c r="N1083">
        <f>IF(ISBLANK(Games!E1083), Calc!G1083, G1083+L1083)</f>
        <v>1465.2610239810729</v>
      </c>
      <c r="O1083" s="1">
        <f t="shared" si="112"/>
        <v>0.70188653871260143</v>
      </c>
      <c r="P1083" s="1">
        <f t="shared" si="113"/>
        <v>0.29811346128739868</v>
      </c>
      <c r="Q1083" s="3" t="str">
        <f>Games!N1083</f>
        <v/>
      </c>
      <c r="R1083" s="1" t="str">
        <f t="shared" si="114"/>
        <v/>
      </c>
      <c r="S1083" s="1" t="str">
        <f>IF(ISBLANK(Games!L1083), "",IF(Q1083=B1083, C1083, B1083))</f>
        <v/>
      </c>
      <c r="T1083" s="1" t="str">
        <f t="shared" si="115"/>
        <v>LAD</v>
      </c>
      <c r="U1083" s="1" t="str">
        <f t="shared" si="116"/>
        <v>KCR</v>
      </c>
      <c r="V1083" s="1">
        <f t="shared" si="117"/>
        <v>1596.6514930600529</v>
      </c>
      <c r="W1083" s="1">
        <f t="shared" si="118"/>
        <v>1465.2610239810729</v>
      </c>
    </row>
    <row r="1084" spans="1:23" x14ac:dyDescent="0.45">
      <c r="A1084" t="str">
        <f>Schedule!A1084</f>
        <v>2024-06-16</v>
      </c>
      <c r="B1084" t="str">
        <f>Schedule!B1084</f>
        <v>SEA</v>
      </c>
      <c r="C1084" t="str">
        <f>Schedule!C1084</f>
        <v>TEX</v>
      </c>
      <c r="D1084">
        <f>Schedule!D1084</f>
        <v>1526.2027098211199</v>
      </c>
      <c r="E1084">
        <f>Schedule!E1084</f>
        <v>1527.6277566730801</v>
      </c>
      <c r="F1084" cm="1">
        <f t="array" ref="F1084">_xlfn.XLOOKUP(B1084, $T$1:$T1083, $V$1:$V1083, D1084, 0, -1)</f>
        <v>1518.2292368487947</v>
      </c>
      <c r="G1084" cm="1">
        <f t="array" ref="G1084">_xlfn.XLOOKUP(C1084, $U$1:$U1083, $W$1:$W1083, E1084, 0, -1)</f>
        <v>1534.4506247578865</v>
      </c>
      <c r="H1084">
        <f>Schedule!F1084</f>
        <v>2.2471910112359699E-2</v>
      </c>
      <c r="I1084" t="str">
        <f>IF(ISBLANK(Games!D1084), "", Games!D1084)</f>
        <v/>
      </c>
      <c r="J1084" t="str">
        <f>IF(ISBLANK(Games!E1084), "", Games!E1084)</f>
        <v/>
      </c>
      <c r="K1084" t="str">
        <f>IF(ISBLANK(Games!D1084), "",VLOOKUP(I1084, 'Pitchers Pre-Season'!$B$2:$X$790, 23, FALSE))</f>
        <v/>
      </c>
      <c r="L1084" t="str">
        <f>IF(ISBLANK(Games!E1084), "",VLOOKUP(J1084, 'Pitchers Pre-Season'!$B$2:$X$790, 23, FALSE))</f>
        <v/>
      </c>
      <c r="M1084">
        <f>IF(ISBLANK(Games!D1084), Calc!F1084, F1084+K1084)</f>
        <v>1518.2292368487947</v>
      </c>
      <c r="N1084">
        <f>IF(ISBLANK(Games!E1084), Calc!G1084, G1084+L1084)</f>
        <v>1534.4506247578865</v>
      </c>
      <c r="O1084" s="1">
        <f t="shared" si="112"/>
        <v>0.4879084490378669</v>
      </c>
      <c r="P1084" s="1">
        <f t="shared" si="113"/>
        <v>0.5120915509621331</v>
      </c>
      <c r="Q1084" s="3" t="str">
        <f>Games!N1084</f>
        <v/>
      </c>
      <c r="R1084" s="1" t="str">
        <f t="shared" si="114"/>
        <v/>
      </c>
      <c r="S1084" s="1" t="str">
        <f>IF(ISBLANK(Games!L1084), "",IF(Q1084=B1084, C1084, B1084))</f>
        <v/>
      </c>
      <c r="T1084" s="1" t="str">
        <f t="shared" si="115"/>
        <v>SEA</v>
      </c>
      <c r="U1084" s="1" t="str">
        <f t="shared" si="116"/>
        <v>TEX</v>
      </c>
      <c r="V1084" s="1">
        <f t="shared" si="117"/>
        <v>1518.2292368487947</v>
      </c>
      <c r="W1084" s="1">
        <f t="shared" si="118"/>
        <v>1534.4506247578865</v>
      </c>
    </row>
    <row r="1085" spans="1:23" x14ac:dyDescent="0.45">
      <c r="A1085" t="str">
        <f>Schedule!A1085</f>
        <v>2024-06-16</v>
      </c>
      <c r="B1085" t="str">
        <f>Schedule!B1085</f>
        <v>ARI</v>
      </c>
      <c r="C1085" t="str">
        <f>Schedule!C1085</f>
        <v>CHW</v>
      </c>
      <c r="D1085">
        <f>Schedule!D1085</f>
        <v>1517.8440011816001</v>
      </c>
      <c r="E1085">
        <f>Schedule!E1085</f>
        <v>1433.33420073452</v>
      </c>
      <c r="F1085" cm="1">
        <f t="array" ref="F1085">_xlfn.XLOOKUP(B1085, $T$1:$T1084, $V$1:$V1084, D1085, 0, -1)</f>
        <v>1516.9891876380354</v>
      </c>
      <c r="G1085" cm="1">
        <f t="array" ref="G1085">_xlfn.XLOOKUP(C1085, $U$1:$U1084, $W$1:$W1084, E1085, 0, -1)</f>
        <v>1425.4820043556863</v>
      </c>
      <c r="H1085">
        <f>Schedule!F1085</f>
        <v>5.0632911392405201E-2</v>
      </c>
      <c r="I1085" t="str">
        <f>IF(ISBLANK(Games!D1085), "", Games!D1085)</f>
        <v/>
      </c>
      <c r="J1085" t="str">
        <f>IF(ISBLANK(Games!E1085), "", Games!E1085)</f>
        <v/>
      </c>
      <c r="K1085" t="str">
        <f>IF(ISBLANK(Games!D1085), "",VLOOKUP(I1085, 'Pitchers Pre-Season'!$B$2:$X$790, 23, FALSE))</f>
        <v/>
      </c>
      <c r="L1085" t="str">
        <f>IF(ISBLANK(Games!E1085), "",VLOOKUP(J1085, 'Pitchers Pre-Season'!$B$2:$X$790, 23, FALSE))</f>
        <v/>
      </c>
      <c r="M1085">
        <f>IF(ISBLANK(Games!D1085), Calc!F1085, F1085+K1085)</f>
        <v>1516.9891876380354</v>
      </c>
      <c r="N1085">
        <f>IF(ISBLANK(Games!E1085), Calc!G1085, G1085+L1085)</f>
        <v>1425.4820043556863</v>
      </c>
      <c r="O1085" s="1">
        <f t="shared" si="112"/>
        <v>0.65404303345773973</v>
      </c>
      <c r="P1085" s="1">
        <f t="shared" si="113"/>
        <v>0.34595696654226021</v>
      </c>
      <c r="Q1085" s="3" t="str">
        <f>Games!N1085</f>
        <v/>
      </c>
      <c r="R1085" s="1" t="str">
        <f t="shared" si="114"/>
        <v/>
      </c>
      <c r="S1085" s="1" t="str">
        <f>IF(ISBLANK(Games!L1085), "",IF(Q1085=B1085, C1085, B1085))</f>
        <v/>
      </c>
      <c r="T1085" s="1" t="str">
        <f t="shared" si="115"/>
        <v>ARI</v>
      </c>
      <c r="U1085" s="1" t="str">
        <f t="shared" si="116"/>
        <v>CHW</v>
      </c>
      <c r="V1085" s="1">
        <f t="shared" si="117"/>
        <v>1516.9891876380354</v>
      </c>
      <c r="W1085" s="1">
        <f t="shared" si="118"/>
        <v>1425.4820043556863</v>
      </c>
    </row>
    <row r="1086" spans="1:23" x14ac:dyDescent="0.45">
      <c r="A1086" t="str">
        <f>Schedule!A1086</f>
        <v>2024-06-16</v>
      </c>
      <c r="B1086" t="str">
        <f>Schedule!B1086</f>
        <v>BOS</v>
      </c>
      <c r="C1086" t="str">
        <f>Schedule!C1086</f>
        <v>NYY</v>
      </c>
      <c r="D1086">
        <f>Schedule!D1086</f>
        <v>1500.26839934439</v>
      </c>
      <c r="E1086">
        <f>Schedule!E1086</f>
        <v>1539.4562396036399</v>
      </c>
      <c r="F1086" cm="1">
        <f t="array" ref="F1086">_xlfn.XLOOKUP(B1086, $T$1:$T1085, $V$1:$V1085, D1086, 0, -1)</f>
        <v>1500.26839934439</v>
      </c>
      <c r="G1086" cm="1">
        <f t="array" ref="G1086">_xlfn.XLOOKUP(C1086, $U$1:$U1085, $W$1:$W1085, E1086, 0, -1)</f>
        <v>1562.9327852564061</v>
      </c>
      <c r="H1086">
        <f>Schedule!F1086</f>
        <v>5.1282051282051398E-2</v>
      </c>
      <c r="I1086" t="str">
        <f>IF(ISBLANK(Games!D1086), "", Games!D1086)</f>
        <v/>
      </c>
      <c r="J1086" t="str">
        <f>IF(ISBLANK(Games!E1086), "", Games!E1086)</f>
        <v/>
      </c>
      <c r="K1086" t="str">
        <f>IF(ISBLANK(Games!D1086), "",VLOOKUP(I1086, 'Pitchers Pre-Season'!$B$2:$X$790, 23, FALSE))</f>
        <v/>
      </c>
      <c r="L1086" t="str">
        <f>IF(ISBLANK(Games!E1086), "",VLOOKUP(J1086, 'Pitchers Pre-Season'!$B$2:$X$790, 23, FALSE))</f>
        <v/>
      </c>
      <c r="M1086">
        <f>IF(ISBLANK(Games!D1086), Calc!F1086, F1086+K1086)</f>
        <v>1500.26839934439</v>
      </c>
      <c r="N1086">
        <f>IF(ISBLANK(Games!E1086), Calc!G1086, G1086+L1086)</f>
        <v>1562.9327852564061</v>
      </c>
      <c r="O1086" s="1">
        <f t="shared" si="112"/>
        <v>0.4364250519328472</v>
      </c>
      <c r="P1086" s="1">
        <f t="shared" si="113"/>
        <v>0.5635749480671528</v>
      </c>
      <c r="Q1086" s="3" t="str">
        <f>Games!N1086</f>
        <v/>
      </c>
      <c r="R1086" s="1" t="str">
        <f t="shared" si="114"/>
        <v/>
      </c>
      <c r="S1086" s="1" t="str">
        <f>IF(ISBLANK(Games!L1086), "",IF(Q1086=B1086, C1086, B1086))</f>
        <v/>
      </c>
      <c r="T1086" s="1" t="str">
        <f t="shared" si="115"/>
        <v>BOS</v>
      </c>
      <c r="U1086" s="1" t="str">
        <f t="shared" si="116"/>
        <v>NYY</v>
      </c>
      <c r="V1086" s="1">
        <f t="shared" si="117"/>
        <v>1500.26839934439</v>
      </c>
      <c r="W1086" s="1">
        <f t="shared" si="118"/>
        <v>1562.9327852564061</v>
      </c>
    </row>
    <row r="1087" spans="1:23" x14ac:dyDescent="0.45">
      <c r="A1087" t="str">
        <f>Schedule!A1087</f>
        <v>2024-06-17</v>
      </c>
      <c r="B1087" t="str">
        <f>Schedule!B1087</f>
        <v>PIT</v>
      </c>
      <c r="C1087" t="str">
        <f>Schedule!C1087</f>
        <v>CIN</v>
      </c>
      <c r="D1087">
        <f>Schedule!D1087</f>
        <v>1468.3919248330999</v>
      </c>
      <c r="E1087">
        <f>Schedule!E1087</f>
        <v>1496.2510574284499</v>
      </c>
      <c r="F1087" cm="1">
        <f t="array" ref="F1087">_xlfn.XLOOKUP(B1087, $T$1:$T1086, $V$1:$V1086, D1087, 0, -1)</f>
        <v>1464.4120897083565</v>
      </c>
      <c r="G1087" cm="1">
        <f t="array" ref="G1087">_xlfn.XLOOKUP(C1087, $U$1:$U1086, $W$1:$W1086, E1087, 0, -1)</f>
        <v>1513.6155661274754</v>
      </c>
      <c r="H1087">
        <f>Schedule!F1087</f>
        <v>5.7971014492753603E-2</v>
      </c>
      <c r="I1087" t="str">
        <f>IF(ISBLANK(Games!D1087), "", Games!D1087)</f>
        <v/>
      </c>
      <c r="J1087" t="str">
        <f>IF(ISBLANK(Games!E1087), "", Games!E1087)</f>
        <v/>
      </c>
      <c r="K1087" t="str">
        <f>IF(ISBLANK(Games!D1087), "",VLOOKUP(I1087, 'Pitchers Pre-Season'!$B$2:$X$790, 23, FALSE))</f>
        <v/>
      </c>
      <c r="L1087" t="str">
        <f>IF(ISBLANK(Games!E1087), "",VLOOKUP(J1087, 'Pitchers Pre-Season'!$B$2:$X$790, 23, FALSE))</f>
        <v/>
      </c>
      <c r="M1087">
        <f>IF(ISBLANK(Games!D1087), Calc!F1087, F1087+K1087)</f>
        <v>1464.4120897083565</v>
      </c>
      <c r="N1087">
        <f>IF(ISBLANK(Games!E1087), Calc!G1087, G1087+L1087)</f>
        <v>1513.6155661274754</v>
      </c>
      <c r="O1087" s="1">
        <f t="shared" si="112"/>
        <v>0.45864562920013363</v>
      </c>
      <c r="P1087" s="1">
        <f t="shared" si="113"/>
        <v>0.54135437079986626</v>
      </c>
      <c r="Q1087" s="3" t="str">
        <f>Games!N1087</f>
        <v/>
      </c>
      <c r="R1087" s="1" t="str">
        <f t="shared" si="114"/>
        <v/>
      </c>
      <c r="S1087" s="1" t="str">
        <f>IF(ISBLANK(Games!L1087), "",IF(Q1087=B1087, C1087, B1087))</f>
        <v/>
      </c>
      <c r="T1087" s="1" t="str">
        <f t="shared" si="115"/>
        <v>PIT</v>
      </c>
      <c r="U1087" s="1" t="str">
        <f t="shared" si="116"/>
        <v>CIN</v>
      </c>
      <c r="V1087" s="1">
        <f t="shared" si="117"/>
        <v>1464.4120897083565</v>
      </c>
      <c r="W1087" s="1">
        <f t="shared" si="118"/>
        <v>1513.6155661274754</v>
      </c>
    </row>
    <row r="1088" spans="1:23" x14ac:dyDescent="0.45">
      <c r="A1088" t="str">
        <f>Schedule!A1088</f>
        <v>2024-06-17</v>
      </c>
      <c r="B1088" t="str">
        <f>Schedule!B1088</f>
        <v>PHI</v>
      </c>
      <c r="C1088" t="str">
        <f>Schedule!C1088</f>
        <v>SDP</v>
      </c>
      <c r="D1088">
        <f>Schedule!D1088</f>
        <v>1537.03223861109</v>
      </c>
      <c r="E1088">
        <f>Schedule!E1088</f>
        <v>1513.7838452168801</v>
      </c>
      <c r="F1088" cm="1">
        <f t="array" ref="F1088">_xlfn.XLOOKUP(B1088, $T$1:$T1087, $V$1:$V1087, D1088, 0, -1)</f>
        <v>1516.0751994709906</v>
      </c>
      <c r="G1088" cm="1">
        <f t="array" ref="G1088">_xlfn.XLOOKUP(C1088, $U$1:$U1087, $W$1:$W1087, E1088, 0, -1)</f>
        <v>1514.2912987524817</v>
      </c>
      <c r="H1088">
        <f>Schedule!F1088</f>
        <v>8.4745762711864403E-2</v>
      </c>
      <c r="I1088" t="str">
        <f>IF(ISBLANK(Games!D1088), "", Games!D1088)</f>
        <v/>
      </c>
      <c r="J1088" t="str">
        <f>IF(ISBLANK(Games!E1088), "", Games!E1088)</f>
        <v/>
      </c>
      <c r="K1088" t="str">
        <f>IF(ISBLANK(Games!D1088), "",VLOOKUP(I1088, 'Pitchers Pre-Season'!$B$2:$X$790, 23, FALSE))</f>
        <v/>
      </c>
      <c r="L1088" t="str">
        <f>IF(ISBLANK(Games!E1088), "",VLOOKUP(J1088, 'Pitchers Pre-Season'!$B$2:$X$790, 23, FALSE))</f>
        <v/>
      </c>
      <c r="M1088">
        <f>IF(ISBLANK(Games!D1088), Calc!F1088, F1088+K1088)</f>
        <v>1516.0751994709906</v>
      </c>
      <c r="N1088">
        <f>IF(ISBLANK(Games!E1088), Calc!G1088, G1088+L1088)</f>
        <v>1514.2912987524817</v>
      </c>
      <c r="O1088" s="1">
        <f t="shared" si="112"/>
        <v>0.54494009829736989</v>
      </c>
      <c r="P1088" s="1">
        <f t="shared" si="113"/>
        <v>0.45505990170263011</v>
      </c>
      <c r="Q1088" s="3" t="str">
        <f>Games!N1088</f>
        <v/>
      </c>
      <c r="R1088" s="1" t="str">
        <f t="shared" si="114"/>
        <v/>
      </c>
      <c r="S1088" s="1" t="str">
        <f>IF(ISBLANK(Games!L1088), "",IF(Q1088=B1088, C1088, B1088))</f>
        <v/>
      </c>
      <c r="T1088" s="1" t="str">
        <f t="shared" si="115"/>
        <v>PHI</v>
      </c>
      <c r="U1088" s="1" t="str">
        <f t="shared" si="116"/>
        <v>SDP</v>
      </c>
      <c r="V1088" s="1">
        <f t="shared" si="117"/>
        <v>1516.0751994709906</v>
      </c>
      <c r="W1088" s="1">
        <f t="shared" si="118"/>
        <v>1514.2912987524817</v>
      </c>
    </row>
    <row r="1089" spans="1:23" x14ac:dyDescent="0.45">
      <c r="A1089" t="str">
        <f>Schedule!A1089</f>
        <v>2024-06-17</v>
      </c>
      <c r="B1089" t="str">
        <f>Schedule!B1089</f>
        <v>MIA</v>
      </c>
      <c r="C1089" t="str">
        <f>Schedule!C1089</f>
        <v>STL</v>
      </c>
      <c r="D1089">
        <f>Schedule!D1089</f>
        <v>1488.4482383178499</v>
      </c>
      <c r="E1089">
        <f>Schedule!E1089</f>
        <v>1506.4629567151301</v>
      </c>
      <c r="F1089" cm="1">
        <f t="array" ref="F1089">_xlfn.XLOOKUP(B1089, $T$1:$T1088, $V$1:$V1088, D1089, 0, -1)</f>
        <v>1453.0099819148713</v>
      </c>
      <c r="G1089" cm="1">
        <f t="array" ref="G1089">_xlfn.XLOOKUP(C1089, $U$1:$U1088, $W$1:$W1088, E1089, 0, -1)</f>
        <v>1507.9516916859375</v>
      </c>
      <c r="H1089">
        <f>Schedule!F1089</f>
        <v>4.5751633986928102E-2</v>
      </c>
      <c r="I1089" t="str">
        <f>IF(ISBLANK(Games!D1089), "", Games!D1089)</f>
        <v/>
      </c>
      <c r="J1089" t="str">
        <f>IF(ISBLANK(Games!E1089), "", Games!E1089)</f>
        <v/>
      </c>
      <c r="K1089" t="str">
        <f>IF(ISBLANK(Games!D1089), "",VLOOKUP(I1089, 'Pitchers Pre-Season'!$B$2:$X$790, 23, FALSE))</f>
        <v/>
      </c>
      <c r="L1089" t="str">
        <f>IF(ISBLANK(Games!E1089), "",VLOOKUP(J1089, 'Pitchers Pre-Season'!$B$2:$X$790, 23, FALSE))</f>
        <v/>
      </c>
      <c r="M1089">
        <f>IF(ISBLANK(Games!D1089), Calc!F1089, F1089+K1089)</f>
        <v>1453.0099819148713</v>
      </c>
      <c r="N1089">
        <f>IF(ISBLANK(Games!E1089), Calc!G1089, G1089+L1089)</f>
        <v>1507.9516916859375</v>
      </c>
      <c r="O1089" s="1">
        <f t="shared" si="112"/>
        <v>0.44446088564132685</v>
      </c>
      <c r="P1089" s="1">
        <f t="shared" si="113"/>
        <v>0.55553911435867298</v>
      </c>
      <c r="Q1089" s="3" t="str">
        <f>Games!N1089</f>
        <v/>
      </c>
      <c r="R1089" s="1" t="str">
        <f t="shared" si="114"/>
        <v/>
      </c>
      <c r="S1089" s="1" t="str">
        <f>IF(ISBLANK(Games!L1089), "",IF(Q1089=B1089, C1089, B1089))</f>
        <v/>
      </c>
      <c r="T1089" s="1" t="str">
        <f t="shared" si="115"/>
        <v>MIA</v>
      </c>
      <c r="U1089" s="1" t="str">
        <f t="shared" si="116"/>
        <v>STL</v>
      </c>
      <c r="V1089" s="1">
        <f t="shared" si="117"/>
        <v>1453.0099819148713</v>
      </c>
      <c r="W1089" s="1">
        <f t="shared" si="118"/>
        <v>1507.9516916859375</v>
      </c>
    </row>
    <row r="1090" spans="1:23" x14ac:dyDescent="0.45">
      <c r="A1090" t="str">
        <f>Schedule!A1090</f>
        <v>2024-06-17</v>
      </c>
      <c r="B1090" t="str">
        <f>Schedule!B1090</f>
        <v>TOR</v>
      </c>
      <c r="C1090" t="str">
        <f>Schedule!C1090</f>
        <v>BOS</v>
      </c>
      <c r="D1090">
        <f>Schedule!D1090</f>
        <v>1536.86484917293</v>
      </c>
      <c r="E1090">
        <f>Schedule!E1090</f>
        <v>1500.26839934439</v>
      </c>
      <c r="F1090" cm="1">
        <f t="array" ref="F1090">_xlfn.XLOOKUP(B1090, $T$1:$T1089, $V$1:$V1089, D1090, 0, -1)</f>
        <v>1536.86484917293</v>
      </c>
      <c r="G1090" cm="1">
        <f t="array" ref="G1090">_xlfn.XLOOKUP(C1090, $U$1:$U1089, $W$1:$W1089, E1090, 0, -1)</f>
        <v>1518.233689676287</v>
      </c>
      <c r="H1090">
        <f>Schedule!F1090</f>
        <v>-5.5248618784530601E-3</v>
      </c>
      <c r="I1090" t="str">
        <f>IF(ISBLANK(Games!D1090), "", Games!D1090)</f>
        <v/>
      </c>
      <c r="J1090" t="str">
        <f>IF(ISBLANK(Games!E1090), "", Games!E1090)</f>
        <v/>
      </c>
      <c r="K1090" t="str">
        <f>IF(ISBLANK(Games!D1090), "",VLOOKUP(I1090, 'Pitchers Pre-Season'!$B$2:$X$790, 23, FALSE))</f>
        <v/>
      </c>
      <c r="L1090" t="str">
        <f>IF(ISBLANK(Games!E1090), "",VLOOKUP(J1090, 'Pitchers Pre-Season'!$B$2:$X$790, 23, FALSE))</f>
        <v/>
      </c>
      <c r="M1090">
        <f>IF(ISBLANK(Games!D1090), Calc!F1090, F1090+K1090)</f>
        <v>1536.86484917293</v>
      </c>
      <c r="N1090">
        <f>IF(ISBLANK(Games!E1090), Calc!G1090, G1090+L1090)</f>
        <v>1518.233689676287</v>
      </c>
      <c r="O1090" s="1">
        <f t="shared" si="112"/>
        <v>0.52402429168218234</v>
      </c>
      <c r="P1090" s="1">
        <f t="shared" si="113"/>
        <v>0.47597570831781766</v>
      </c>
      <c r="Q1090" s="3" t="str">
        <f>Games!N1090</f>
        <v/>
      </c>
      <c r="R1090" s="1" t="str">
        <f t="shared" si="114"/>
        <v/>
      </c>
      <c r="S1090" s="1" t="str">
        <f>IF(ISBLANK(Games!L1090), "",IF(Q1090=B1090, C1090, B1090))</f>
        <v/>
      </c>
      <c r="T1090" s="1" t="str">
        <f t="shared" si="115"/>
        <v>TOR</v>
      </c>
      <c r="U1090" s="1" t="str">
        <f t="shared" si="116"/>
        <v>BOS</v>
      </c>
      <c r="V1090" s="1">
        <f t="shared" si="117"/>
        <v>1536.86484917293</v>
      </c>
      <c r="W1090" s="1">
        <f t="shared" si="118"/>
        <v>1518.233689676287</v>
      </c>
    </row>
    <row r="1091" spans="1:23" x14ac:dyDescent="0.45">
      <c r="A1091" t="str">
        <f>Schedule!A1091</f>
        <v>2024-06-17</v>
      </c>
      <c r="B1091" t="str">
        <f>Schedule!B1091</f>
        <v>ATL</v>
      </c>
      <c r="C1091" t="str">
        <f>Schedule!C1091</f>
        <v>DET</v>
      </c>
      <c r="D1091">
        <f>Schedule!D1091</f>
        <v>1590.545270505</v>
      </c>
      <c r="E1091">
        <f>Schedule!E1091</f>
        <v>1477.56939209144</v>
      </c>
      <c r="F1091" cm="1">
        <f t="array" ref="F1091">_xlfn.XLOOKUP(B1091, $T$1:$T1090, $V$1:$V1090, D1091, 0, -1)</f>
        <v>1593.2508682491175</v>
      </c>
      <c r="G1091" cm="1">
        <f t="array" ref="G1091">_xlfn.XLOOKUP(C1091, $U$1:$U1090, $W$1:$W1090, E1091, 0, -1)</f>
        <v>1495.7868779460348</v>
      </c>
      <c r="H1091">
        <f>Schedule!F1091</f>
        <v>4.3902439024390297E-2</v>
      </c>
      <c r="I1091" t="str">
        <f>IF(ISBLANK(Games!D1091), "", Games!D1091)</f>
        <v/>
      </c>
      <c r="J1091" t="str">
        <f>IF(ISBLANK(Games!E1091), "", Games!E1091)</f>
        <v/>
      </c>
      <c r="K1091" t="str">
        <f>IF(ISBLANK(Games!D1091), "",VLOOKUP(I1091, 'Pitchers Pre-Season'!$B$2:$X$790, 23, FALSE))</f>
        <v/>
      </c>
      <c r="L1091" t="str">
        <f>IF(ISBLANK(Games!E1091), "",VLOOKUP(J1091, 'Pitchers Pre-Season'!$B$2:$X$790, 23, FALSE))</f>
        <v/>
      </c>
      <c r="M1091">
        <f>IF(ISBLANK(Games!D1091), Calc!F1091, F1091+K1091)</f>
        <v>1593.2508682491175</v>
      </c>
      <c r="N1091">
        <f>IF(ISBLANK(Games!E1091), Calc!G1091, G1091+L1091)</f>
        <v>1495.7868779460348</v>
      </c>
      <c r="O1091" s="1">
        <f t="shared" ref="O1091:O1154" si="119">(1/(1+(10^((N1091-M1091)/400)))+(0.5*H1091))</f>
        <v>0.65864617227819588</v>
      </c>
      <c r="P1091" s="1">
        <f t="shared" ref="P1091:P1154" si="120">(1/(1+(10^((M1091-N1091)/400)))-(0.5*H1091))</f>
        <v>0.34135382772180417</v>
      </c>
      <c r="Q1091" s="3" t="str">
        <f>Games!N1091</f>
        <v/>
      </c>
      <c r="R1091" s="1" t="str">
        <f t="shared" ref="R1091:R1154" si="121">Q1091</f>
        <v/>
      </c>
      <c r="S1091" s="1" t="str">
        <f>IF(ISBLANK(Games!L1091), "",IF(Q1091=B1091, C1091, B1091))</f>
        <v/>
      </c>
      <c r="T1091" s="1" t="str">
        <f t="shared" ref="T1091:T1154" si="122">B1091</f>
        <v>ATL</v>
      </c>
      <c r="U1091" s="1" t="str">
        <f t="shared" ref="U1091:U1154" si="123">C1091</f>
        <v>DET</v>
      </c>
      <c r="V1091" s="1">
        <f t="shared" ref="V1091:V1154" si="124">IF(R1091=B1091,F1091+(10*(1-O1091)),IF(S1091=B1091,F1091+(10*(0-O1091)),F1091))</f>
        <v>1593.2508682491175</v>
      </c>
      <c r="W1091" s="1">
        <f t="shared" ref="W1091:W1154" si="125">IF(R1091=C1091,G1091+(10*(1-P1091)),IF(S1091=C1091,G1091+(10*(0-P1091)),G1091))</f>
        <v>1495.7868779460348</v>
      </c>
    </row>
    <row r="1092" spans="1:23" x14ac:dyDescent="0.45">
      <c r="A1092" t="str">
        <f>Schedule!A1092</f>
        <v>2024-06-17</v>
      </c>
      <c r="B1092" t="str">
        <f>Schedule!B1092</f>
        <v>CHC</v>
      </c>
      <c r="C1092" t="str">
        <f>Schedule!C1092</f>
        <v>SFG</v>
      </c>
      <c r="D1092">
        <f>Schedule!D1092</f>
        <v>1514.0316812078199</v>
      </c>
      <c r="E1092">
        <f>Schedule!E1092</f>
        <v>1501.1235706124401</v>
      </c>
      <c r="F1092" cm="1">
        <f t="array" ref="F1092">_xlfn.XLOOKUP(B1092, $T$1:$T1091, $V$1:$V1091, D1092, 0, -1)</f>
        <v>1529.9566441509314</v>
      </c>
      <c r="G1092" cm="1">
        <f t="array" ref="G1092">_xlfn.XLOOKUP(C1092, $U$1:$U1091, $W$1:$W1091, E1092, 0, -1)</f>
        <v>1491.6063482058917</v>
      </c>
      <c r="H1092">
        <f>Schedule!F1092</f>
        <v>4.4585987261146598E-2</v>
      </c>
      <c r="I1092" t="str">
        <f>IF(ISBLANK(Games!D1092), "", Games!D1092)</f>
        <v/>
      </c>
      <c r="J1092" t="str">
        <f>IF(ISBLANK(Games!E1092), "", Games!E1092)</f>
        <v/>
      </c>
      <c r="K1092" t="str">
        <f>IF(ISBLANK(Games!D1092), "",VLOOKUP(I1092, 'Pitchers Pre-Season'!$B$2:$X$790, 23, FALSE))</f>
        <v/>
      </c>
      <c r="L1092" t="str">
        <f>IF(ISBLANK(Games!E1092), "",VLOOKUP(J1092, 'Pitchers Pre-Season'!$B$2:$X$790, 23, FALSE))</f>
        <v/>
      </c>
      <c r="M1092">
        <f>IF(ISBLANK(Games!D1092), Calc!F1092, F1092+K1092)</f>
        <v>1529.9566441509314</v>
      </c>
      <c r="N1092">
        <f>IF(ISBLANK(Games!E1092), Calc!G1092, G1092+L1092)</f>
        <v>1491.6063482058917</v>
      </c>
      <c r="O1092" s="1">
        <f t="shared" si="119"/>
        <v>0.57726044648765185</v>
      </c>
      <c r="P1092" s="1">
        <f t="shared" si="120"/>
        <v>0.42273955351234827</v>
      </c>
      <c r="Q1092" s="3" t="str">
        <f>Games!N1092</f>
        <v/>
      </c>
      <c r="R1092" s="1" t="str">
        <f t="shared" si="121"/>
        <v/>
      </c>
      <c r="S1092" s="1" t="str">
        <f>IF(ISBLANK(Games!L1092), "",IF(Q1092=B1092, C1092, B1092))</f>
        <v/>
      </c>
      <c r="T1092" s="1" t="str">
        <f t="shared" si="122"/>
        <v>CHC</v>
      </c>
      <c r="U1092" s="1" t="str">
        <f t="shared" si="123"/>
        <v>SFG</v>
      </c>
      <c r="V1092" s="1">
        <f t="shared" si="124"/>
        <v>1529.9566441509314</v>
      </c>
      <c r="W1092" s="1">
        <f t="shared" si="125"/>
        <v>1491.6063482058917</v>
      </c>
    </row>
    <row r="1093" spans="1:23" x14ac:dyDescent="0.45">
      <c r="A1093" t="str">
        <f>Schedule!A1093</f>
        <v>2024-06-17</v>
      </c>
      <c r="B1093" t="str">
        <f>Schedule!B1093</f>
        <v>TEX</v>
      </c>
      <c r="C1093" t="str">
        <f>Schedule!C1093</f>
        <v>NYM</v>
      </c>
      <c r="D1093">
        <f>Schedule!D1093</f>
        <v>1527.6277566730801</v>
      </c>
      <c r="E1093">
        <f>Schedule!E1093</f>
        <v>1505.1761432511801</v>
      </c>
      <c r="F1093" cm="1">
        <f t="array" ref="F1093">_xlfn.XLOOKUP(B1093, $T$1:$T1092, $V$1:$V1092, D1093, 0, -1)</f>
        <v>1535.7428778604465</v>
      </c>
      <c r="G1093" cm="1">
        <f t="array" ref="G1093">_xlfn.XLOOKUP(C1093, $U$1:$U1092, $W$1:$W1092, E1093, 0, -1)</f>
        <v>1510.288270753422</v>
      </c>
      <c r="H1093">
        <f>Schedule!F1093</f>
        <v>6.3291139240506306E-2</v>
      </c>
      <c r="I1093" t="str">
        <f>IF(ISBLANK(Games!D1093), "", Games!D1093)</f>
        <v/>
      </c>
      <c r="J1093" t="str">
        <f>IF(ISBLANK(Games!E1093), "", Games!E1093)</f>
        <v/>
      </c>
      <c r="K1093" t="str">
        <f>IF(ISBLANK(Games!D1093), "",VLOOKUP(I1093, 'Pitchers Pre-Season'!$B$2:$X$790, 23, FALSE))</f>
        <v/>
      </c>
      <c r="L1093" t="str">
        <f>IF(ISBLANK(Games!E1093), "",VLOOKUP(J1093, 'Pitchers Pre-Season'!$B$2:$X$790, 23, FALSE))</f>
        <v/>
      </c>
      <c r="M1093">
        <f>IF(ISBLANK(Games!D1093), Calc!F1093, F1093+K1093)</f>
        <v>1535.7428778604465</v>
      </c>
      <c r="N1093">
        <f>IF(ISBLANK(Games!E1093), Calc!G1093, G1093+L1093)</f>
        <v>1510.288270753422</v>
      </c>
      <c r="O1093" s="1">
        <f t="shared" si="119"/>
        <v>0.5682122915261224</v>
      </c>
      <c r="P1093" s="1">
        <f t="shared" si="120"/>
        <v>0.43178770847387754</v>
      </c>
      <c r="Q1093" s="3" t="str">
        <f>Games!N1093</f>
        <v/>
      </c>
      <c r="R1093" s="1" t="str">
        <f t="shared" si="121"/>
        <v/>
      </c>
      <c r="S1093" s="1" t="str">
        <f>IF(ISBLANK(Games!L1093), "",IF(Q1093=B1093, C1093, B1093))</f>
        <v/>
      </c>
      <c r="T1093" s="1" t="str">
        <f t="shared" si="122"/>
        <v>TEX</v>
      </c>
      <c r="U1093" s="1" t="str">
        <f t="shared" si="123"/>
        <v>NYM</v>
      </c>
      <c r="V1093" s="1">
        <f t="shared" si="124"/>
        <v>1535.7428778604465</v>
      </c>
      <c r="W1093" s="1">
        <f t="shared" si="125"/>
        <v>1510.288270753422</v>
      </c>
    </row>
    <row r="1094" spans="1:23" x14ac:dyDescent="0.45">
      <c r="A1094" t="str">
        <f>Schedule!A1094</f>
        <v>2024-06-17</v>
      </c>
      <c r="B1094" t="str">
        <f>Schedule!B1094</f>
        <v>COL</v>
      </c>
      <c r="C1094" t="str">
        <f>Schedule!C1094</f>
        <v>LAD</v>
      </c>
      <c r="D1094">
        <f>Schedule!D1094</f>
        <v>1418.47649220432</v>
      </c>
      <c r="E1094">
        <f>Schedule!E1094</f>
        <v>1588.6730971234199</v>
      </c>
      <c r="F1094" cm="1">
        <f t="array" ref="F1094">_xlfn.XLOOKUP(B1094, $T$1:$T1093, $V$1:$V1093, D1094, 0, -1)</f>
        <v>1423.0710497477428</v>
      </c>
      <c r="G1094" cm="1">
        <f t="array" ref="G1094">_xlfn.XLOOKUP(C1094, $U$1:$U1093, $W$1:$W1093, E1094, 0, -1)</f>
        <v>1587.2549754385982</v>
      </c>
      <c r="H1094">
        <f>Schedule!F1094</f>
        <v>0.22834645669291301</v>
      </c>
      <c r="I1094" t="str">
        <f>IF(ISBLANK(Games!D1094), "", Games!D1094)</f>
        <v/>
      </c>
      <c r="J1094" t="str">
        <f>IF(ISBLANK(Games!E1094), "", Games!E1094)</f>
        <v/>
      </c>
      <c r="K1094" t="str">
        <f>IF(ISBLANK(Games!D1094), "",VLOOKUP(I1094, 'Pitchers Pre-Season'!$B$2:$X$790, 23, FALSE))</f>
        <v/>
      </c>
      <c r="L1094" t="str">
        <f>IF(ISBLANK(Games!E1094), "",VLOOKUP(J1094, 'Pitchers Pre-Season'!$B$2:$X$790, 23, FALSE))</f>
        <v/>
      </c>
      <c r="M1094">
        <f>IF(ISBLANK(Games!D1094), Calc!F1094, F1094+K1094)</f>
        <v>1423.0710497477428</v>
      </c>
      <c r="N1094">
        <f>IF(ISBLANK(Games!E1094), Calc!G1094, G1094+L1094)</f>
        <v>1587.2549754385982</v>
      </c>
      <c r="O1094" s="1">
        <f t="shared" si="119"/>
        <v>0.39404078809591264</v>
      </c>
      <c r="P1094" s="1">
        <f t="shared" si="120"/>
        <v>0.60595921190408741</v>
      </c>
      <c r="Q1094" s="3" t="str">
        <f>Games!N1094</f>
        <v/>
      </c>
      <c r="R1094" s="1" t="str">
        <f t="shared" si="121"/>
        <v/>
      </c>
      <c r="S1094" s="1" t="str">
        <f>IF(ISBLANK(Games!L1094), "",IF(Q1094=B1094, C1094, B1094))</f>
        <v/>
      </c>
      <c r="T1094" s="1" t="str">
        <f t="shared" si="122"/>
        <v>COL</v>
      </c>
      <c r="U1094" s="1" t="str">
        <f t="shared" si="123"/>
        <v>LAD</v>
      </c>
      <c r="V1094" s="1">
        <f t="shared" si="124"/>
        <v>1423.0710497477428</v>
      </c>
      <c r="W1094" s="1">
        <f t="shared" si="125"/>
        <v>1587.2549754385982</v>
      </c>
    </row>
    <row r="1095" spans="1:23" x14ac:dyDescent="0.45">
      <c r="A1095" t="str">
        <f>Schedule!A1095</f>
        <v>2024-06-17</v>
      </c>
      <c r="B1095" t="str">
        <f>Schedule!B1095</f>
        <v>LAA</v>
      </c>
      <c r="C1095" t="str">
        <f>Schedule!C1095</f>
        <v>MIL</v>
      </c>
      <c r="D1095">
        <f>Schedule!D1095</f>
        <v>1474.3085107648601</v>
      </c>
      <c r="E1095">
        <f>Schedule!E1095</f>
        <v>1511.74507850229</v>
      </c>
      <c r="F1095" cm="1">
        <f t="array" ref="F1095">_xlfn.XLOOKUP(B1095, $T$1:$T1094, $V$1:$V1094, D1095, 0, -1)</f>
        <v>1469.5882041455925</v>
      </c>
      <c r="G1095" cm="1">
        <f t="array" ref="G1095">_xlfn.XLOOKUP(C1095, $U$1:$U1094, $W$1:$W1094, E1095, 0, -1)</f>
        <v>1527.5334034496079</v>
      </c>
      <c r="H1095">
        <f>Schedule!F1095</f>
        <v>6.8493150684931406E-2</v>
      </c>
      <c r="I1095" t="str">
        <f>IF(ISBLANK(Games!D1095), "", Games!D1095)</f>
        <v/>
      </c>
      <c r="J1095" t="str">
        <f>IF(ISBLANK(Games!E1095), "", Games!E1095)</f>
        <v/>
      </c>
      <c r="K1095" t="str">
        <f>IF(ISBLANK(Games!D1095), "",VLOOKUP(I1095, 'Pitchers Pre-Season'!$B$2:$X$790, 23, FALSE))</f>
        <v/>
      </c>
      <c r="L1095" t="str">
        <f>IF(ISBLANK(Games!E1095), "",VLOOKUP(J1095, 'Pitchers Pre-Season'!$B$2:$X$790, 23, FALSE))</f>
        <v/>
      </c>
      <c r="M1095">
        <f>IF(ISBLANK(Games!D1095), Calc!F1095, F1095+K1095)</f>
        <v>1469.5882041455925</v>
      </c>
      <c r="N1095">
        <f>IF(ISBLANK(Games!E1095), Calc!G1095, G1095+L1095)</f>
        <v>1527.5334034496079</v>
      </c>
      <c r="O1095" s="1">
        <f t="shared" si="119"/>
        <v>0.45162139931167505</v>
      </c>
      <c r="P1095" s="1">
        <f t="shared" si="120"/>
        <v>0.548378600688325</v>
      </c>
      <c r="Q1095" s="3" t="str">
        <f>Games!N1095</f>
        <v/>
      </c>
      <c r="R1095" s="1" t="str">
        <f t="shared" si="121"/>
        <v/>
      </c>
      <c r="S1095" s="1" t="str">
        <f>IF(ISBLANK(Games!L1095), "",IF(Q1095=B1095, C1095, B1095))</f>
        <v/>
      </c>
      <c r="T1095" s="1" t="str">
        <f t="shared" si="122"/>
        <v>LAA</v>
      </c>
      <c r="U1095" s="1" t="str">
        <f t="shared" si="123"/>
        <v>MIL</v>
      </c>
      <c r="V1095" s="1">
        <f t="shared" si="124"/>
        <v>1469.5882041455925</v>
      </c>
      <c r="W1095" s="1">
        <f t="shared" si="125"/>
        <v>1527.5334034496079</v>
      </c>
    </row>
    <row r="1096" spans="1:23" x14ac:dyDescent="0.45">
      <c r="A1096" t="str">
        <f>Schedule!A1096</f>
        <v>2024-06-18</v>
      </c>
      <c r="B1096" t="str">
        <f>Schedule!B1096</f>
        <v>PIT</v>
      </c>
      <c r="C1096" t="str">
        <f>Schedule!C1096</f>
        <v>CIN</v>
      </c>
      <c r="D1096">
        <f>Schedule!D1096</f>
        <v>1468.3919248330999</v>
      </c>
      <c r="E1096">
        <f>Schedule!E1096</f>
        <v>1496.2510574284499</v>
      </c>
      <c r="F1096" cm="1">
        <f t="array" ref="F1096">_xlfn.XLOOKUP(B1096, $T$1:$T1095, $V$1:$V1095, D1096, 0, -1)</f>
        <v>1464.4120897083565</v>
      </c>
      <c r="G1096" cm="1">
        <f t="array" ref="G1096">_xlfn.XLOOKUP(C1096, $U$1:$U1095, $W$1:$W1095, E1096, 0, -1)</f>
        <v>1513.6155661274754</v>
      </c>
      <c r="H1096">
        <f>Schedule!F1096</f>
        <v>5.7971014492753603E-2</v>
      </c>
      <c r="I1096" t="str">
        <f>IF(ISBLANK(Games!D1096), "", Games!D1096)</f>
        <v/>
      </c>
      <c r="J1096" t="str">
        <f>IF(ISBLANK(Games!E1096), "", Games!E1096)</f>
        <v/>
      </c>
      <c r="K1096" t="str">
        <f>IF(ISBLANK(Games!D1096), "",VLOOKUP(I1096, 'Pitchers Pre-Season'!$B$2:$X$790, 23, FALSE))</f>
        <v/>
      </c>
      <c r="L1096" t="str">
        <f>IF(ISBLANK(Games!E1096), "",VLOOKUP(J1096, 'Pitchers Pre-Season'!$B$2:$X$790, 23, FALSE))</f>
        <v/>
      </c>
      <c r="M1096">
        <f>IF(ISBLANK(Games!D1096), Calc!F1096, F1096+K1096)</f>
        <v>1464.4120897083565</v>
      </c>
      <c r="N1096">
        <f>IF(ISBLANK(Games!E1096), Calc!G1096, G1096+L1096)</f>
        <v>1513.6155661274754</v>
      </c>
      <c r="O1096" s="1">
        <f t="shared" si="119"/>
        <v>0.45864562920013363</v>
      </c>
      <c r="P1096" s="1">
        <f t="shared" si="120"/>
        <v>0.54135437079986626</v>
      </c>
      <c r="Q1096" s="3" t="str">
        <f>Games!N1096</f>
        <v/>
      </c>
      <c r="R1096" s="1" t="str">
        <f t="shared" si="121"/>
        <v/>
      </c>
      <c r="S1096" s="1" t="str">
        <f>IF(ISBLANK(Games!L1096), "",IF(Q1096=B1096, C1096, B1096))</f>
        <v/>
      </c>
      <c r="T1096" s="1" t="str">
        <f t="shared" si="122"/>
        <v>PIT</v>
      </c>
      <c r="U1096" s="1" t="str">
        <f t="shared" si="123"/>
        <v>CIN</v>
      </c>
      <c r="V1096" s="1">
        <f t="shared" si="124"/>
        <v>1464.4120897083565</v>
      </c>
      <c r="W1096" s="1">
        <f t="shared" si="125"/>
        <v>1513.6155661274754</v>
      </c>
    </row>
    <row r="1097" spans="1:23" x14ac:dyDescent="0.45">
      <c r="A1097" t="str">
        <f>Schedule!A1097</f>
        <v>2024-06-18</v>
      </c>
      <c r="B1097" t="str">
        <f>Schedule!B1097</f>
        <v>CLE</v>
      </c>
      <c r="C1097" t="str">
        <f>Schedule!C1097</f>
        <v>SEA</v>
      </c>
      <c r="D1097">
        <f>Schedule!D1097</f>
        <v>1503.8938502056101</v>
      </c>
      <c r="E1097">
        <f>Schedule!E1097</f>
        <v>1526.2027098211199</v>
      </c>
      <c r="F1097" cm="1">
        <f t="array" ref="F1097">_xlfn.XLOOKUP(B1097, $T$1:$T1096, $V$1:$V1096, D1097, 0, -1)</f>
        <v>1503.8938502056101</v>
      </c>
      <c r="G1097" cm="1">
        <f t="array" ref="G1097">_xlfn.XLOOKUP(C1097, $U$1:$U1096, $W$1:$W1096, E1097, 0, -1)</f>
        <v>1521.2700100017432</v>
      </c>
      <c r="H1097">
        <f>Schedule!F1097</f>
        <v>4.7619047619047603E-2</v>
      </c>
      <c r="I1097" t="str">
        <f>IF(ISBLANK(Games!D1097), "", Games!D1097)</f>
        <v/>
      </c>
      <c r="J1097" t="str">
        <f>IF(ISBLANK(Games!E1097), "", Games!E1097)</f>
        <v/>
      </c>
      <c r="K1097" t="str">
        <f>IF(ISBLANK(Games!D1097), "",VLOOKUP(I1097, 'Pitchers Pre-Season'!$B$2:$X$790, 23, FALSE))</f>
        <v/>
      </c>
      <c r="L1097" t="str">
        <f>IF(ISBLANK(Games!E1097), "",VLOOKUP(J1097, 'Pitchers Pre-Season'!$B$2:$X$790, 23, FALSE))</f>
        <v/>
      </c>
      <c r="M1097">
        <f>IF(ISBLANK(Games!D1097), Calc!F1097, F1097+K1097)</f>
        <v>1503.8938502056101</v>
      </c>
      <c r="N1097">
        <f>IF(ISBLANK(Games!E1097), Calc!G1097, G1097+L1097)</f>
        <v>1521.2700100017432</v>
      </c>
      <c r="O1097" s="1">
        <f t="shared" si="119"/>
        <v>0.49882404799346619</v>
      </c>
      <c r="P1097" s="1">
        <f t="shared" si="120"/>
        <v>0.50117595200653375</v>
      </c>
      <c r="Q1097" s="3" t="str">
        <f>Games!N1097</f>
        <v/>
      </c>
      <c r="R1097" s="1" t="str">
        <f t="shared" si="121"/>
        <v/>
      </c>
      <c r="S1097" s="1" t="str">
        <f>IF(ISBLANK(Games!L1097), "",IF(Q1097=B1097, C1097, B1097))</f>
        <v/>
      </c>
      <c r="T1097" s="1" t="str">
        <f t="shared" si="122"/>
        <v>CLE</v>
      </c>
      <c r="U1097" s="1" t="str">
        <f t="shared" si="123"/>
        <v>SEA</v>
      </c>
      <c r="V1097" s="1">
        <f t="shared" si="124"/>
        <v>1503.8938502056101</v>
      </c>
      <c r="W1097" s="1">
        <f t="shared" si="125"/>
        <v>1521.2700100017432</v>
      </c>
    </row>
    <row r="1098" spans="1:23" x14ac:dyDescent="0.45">
      <c r="A1098" t="str">
        <f>Schedule!A1098</f>
        <v>2024-06-18</v>
      </c>
      <c r="B1098" t="str">
        <f>Schedule!B1098</f>
        <v>PHI</v>
      </c>
      <c r="C1098" t="str">
        <f>Schedule!C1098</f>
        <v>SDP</v>
      </c>
      <c r="D1098">
        <f>Schedule!D1098</f>
        <v>1537.03223861109</v>
      </c>
      <c r="E1098">
        <f>Schedule!E1098</f>
        <v>1513.7838452168801</v>
      </c>
      <c r="F1098" cm="1">
        <f t="array" ref="F1098">_xlfn.XLOOKUP(B1098, $T$1:$T1097, $V$1:$V1097, D1098, 0, -1)</f>
        <v>1516.0751994709906</v>
      </c>
      <c r="G1098" cm="1">
        <f t="array" ref="G1098">_xlfn.XLOOKUP(C1098, $U$1:$U1097, $W$1:$W1097, E1098, 0, -1)</f>
        <v>1514.2912987524817</v>
      </c>
      <c r="H1098">
        <f>Schedule!F1098</f>
        <v>8.4745762711864403E-2</v>
      </c>
      <c r="I1098" t="str">
        <f>IF(ISBLANK(Games!D1098), "", Games!D1098)</f>
        <v/>
      </c>
      <c r="J1098" t="str">
        <f>IF(ISBLANK(Games!E1098), "", Games!E1098)</f>
        <v/>
      </c>
      <c r="K1098" t="str">
        <f>IF(ISBLANK(Games!D1098), "",VLOOKUP(I1098, 'Pitchers Pre-Season'!$B$2:$X$790, 23, FALSE))</f>
        <v/>
      </c>
      <c r="L1098" t="str">
        <f>IF(ISBLANK(Games!E1098), "",VLOOKUP(J1098, 'Pitchers Pre-Season'!$B$2:$X$790, 23, FALSE))</f>
        <v/>
      </c>
      <c r="M1098">
        <f>IF(ISBLANK(Games!D1098), Calc!F1098, F1098+K1098)</f>
        <v>1516.0751994709906</v>
      </c>
      <c r="N1098">
        <f>IF(ISBLANK(Games!E1098), Calc!G1098, G1098+L1098)</f>
        <v>1514.2912987524817</v>
      </c>
      <c r="O1098" s="1">
        <f t="shared" si="119"/>
        <v>0.54494009829736989</v>
      </c>
      <c r="P1098" s="1">
        <f t="shared" si="120"/>
        <v>0.45505990170263011</v>
      </c>
      <c r="Q1098" s="3" t="str">
        <f>Games!N1098</f>
        <v/>
      </c>
      <c r="R1098" s="1" t="str">
        <f t="shared" si="121"/>
        <v/>
      </c>
      <c r="S1098" s="1" t="str">
        <f>IF(ISBLANK(Games!L1098), "",IF(Q1098=B1098, C1098, B1098))</f>
        <v/>
      </c>
      <c r="T1098" s="1" t="str">
        <f t="shared" si="122"/>
        <v>PHI</v>
      </c>
      <c r="U1098" s="1" t="str">
        <f t="shared" si="123"/>
        <v>SDP</v>
      </c>
      <c r="V1098" s="1">
        <f t="shared" si="124"/>
        <v>1516.0751994709906</v>
      </c>
      <c r="W1098" s="1">
        <f t="shared" si="125"/>
        <v>1514.2912987524817</v>
      </c>
    </row>
    <row r="1099" spans="1:23" x14ac:dyDescent="0.45">
      <c r="A1099" t="str">
        <f>Schedule!A1099</f>
        <v>2024-06-18</v>
      </c>
      <c r="B1099" t="str">
        <f>Schedule!B1099</f>
        <v>MIA</v>
      </c>
      <c r="C1099" t="str">
        <f>Schedule!C1099</f>
        <v>STL</v>
      </c>
      <c r="D1099">
        <f>Schedule!D1099</f>
        <v>1488.4482383178499</v>
      </c>
      <c r="E1099">
        <f>Schedule!E1099</f>
        <v>1506.4629567151301</v>
      </c>
      <c r="F1099" cm="1">
        <f t="array" ref="F1099">_xlfn.XLOOKUP(B1099, $T$1:$T1098, $V$1:$V1098, D1099, 0, -1)</f>
        <v>1453.0099819148713</v>
      </c>
      <c r="G1099" cm="1">
        <f t="array" ref="G1099">_xlfn.XLOOKUP(C1099, $U$1:$U1098, $W$1:$W1098, E1099, 0, -1)</f>
        <v>1507.9516916859375</v>
      </c>
      <c r="H1099">
        <f>Schedule!F1099</f>
        <v>4.5751633986928102E-2</v>
      </c>
      <c r="I1099" t="str">
        <f>IF(ISBLANK(Games!D1099), "", Games!D1099)</f>
        <v/>
      </c>
      <c r="J1099" t="str">
        <f>IF(ISBLANK(Games!E1099), "", Games!E1099)</f>
        <v/>
      </c>
      <c r="K1099" t="str">
        <f>IF(ISBLANK(Games!D1099), "",VLOOKUP(I1099, 'Pitchers Pre-Season'!$B$2:$X$790, 23, FALSE))</f>
        <v/>
      </c>
      <c r="L1099" t="str">
        <f>IF(ISBLANK(Games!E1099), "",VLOOKUP(J1099, 'Pitchers Pre-Season'!$B$2:$X$790, 23, FALSE))</f>
        <v/>
      </c>
      <c r="M1099">
        <f>IF(ISBLANK(Games!D1099), Calc!F1099, F1099+K1099)</f>
        <v>1453.0099819148713</v>
      </c>
      <c r="N1099">
        <f>IF(ISBLANK(Games!E1099), Calc!G1099, G1099+L1099)</f>
        <v>1507.9516916859375</v>
      </c>
      <c r="O1099" s="1">
        <f t="shared" si="119"/>
        <v>0.44446088564132685</v>
      </c>
      <c r="P1099" s="1">
        <f t="shared" si="120"/>
        <v>0.55553911435867298</v>
      </c>
      <c r="Q1099" s="3" t="str">
        <f>Games!N1099</f>
        <v/>
      </c>
      <c r="R1099" s="1" t="str">
        <f t="shared" si="121"/>
        <v/>
      </c>
      <c r="S1099" s="1" t="str">
        <f>IF(ISBLANK(Games!L1099), "",IF(Q1099=B1099, C1099, B1099))</f>
        <v/>
      </c>
      <c r="T1099" s="1" t="str">
        <f t="shared" si="122"/>
        <v>MIA</v>
      </c>
      <c r="U1099" s="1" t="str">
        <f t="shared" si="123"/>
        <v>STL</v>
      </c>
      <c r="V1099" s="1">
        <f t="shared" si="124"/>
        <v>1453.0099819148713</v>
      </c>
      <c r="W1099" s="1">
        <f t="shared" si="125"/>
        <v>1507.9516916859375</v>
      </c>
    </row>
    <row r="1100" spans="1:23" x14ac:dyDescent="0.45">
      <c r="A1100" t="str">
        <f>Schedule!A1100</f>
        <v>2024-06-18</v>
      </c>
      <c r="B1100" t="str">
        <f>Schedule!B1100</f>
        <v>WAS</v>
      </c>
      <c r="C1100" t="str">
        <f>Schedule!C1100</f>
        <v>ARI</v>
      </c>
      <c r="D1100">
        <f>Schedule!D1100</f>
        <v>1422.7330514932301</v>
      </c>
      <c r="E1100">
        <f>Schedule!E1100</f>
        <v>1517.8440011816001</v>
      </c>
      <c r="F1100" cm="1">
        <f t="array" ref="F1100">_xlfn.XLOOKUP(B1100, $T$1:$T1099, $V$1:$V1099, D1100, 0, -1)</f>
        <v>1419.5380932200808</v>
      </c>
      <c r="G1100" cm="1">
        <f t="array" ref="G1100">_xlfn.XLOOKUP(C1100, $U$1:$U1099, $W$1:$W1099, E1100, 0, -1)</f>
        <v>1515.1384034374826</v>
      </c>
      <c r="H1100">
        <f>Schedule!F1100</f>
        <v>-4.76190476190477E-2</v>
      </c>
      <c r="I1100" t="str">
        <f>IF(ISBLANK(Games!D1100), "", Games!D1100)</f>
        <v/>
      </c>
      <c r="J1100" t="str">
        <f>IF(ISBLANK(Games!E1100), "", Games!E1100)</f>
        <v/>
      </c>
      <c r="K1100" t="str">
        <f>IF(ISBLANK(Games!D1100), "",VLOOKUP(I1100, 'Pitchers Pre-Season'!$B$2:$X$790, 23, FALSE))</f>
        <v/>
      </c>
      <c r="L1100" t="str">
        <f>IF(ISBLANK(Games!E1100), "",VLOOKUP(J1100, 'Pitchers Pre-Season'!$B$2:$X$790, 23, FALSE))</f>
        <v/>
      </c>
      <c r="M1100">
        <f>IF(ISBLANK(Games!D1100), Calc!F1100, F1100+K1100)</f>
        <v>1419.5380932200808</v>
      </c>
      <c r="N1100">
        <f>IF(ISBLANK(Games!E1100), Calc!G1100, G1100+L1100)</f>
        <v>1515.1384034374826</v>
      </c>
      <c r="O1100" s="1">
        <f t="shared" si="119"/>
        <v>0.34198073338497947</v>
      </c>
      <c r="P1100" s="1">
        <f t="shared" si="120"/>
        <v>0.65801926661502053</v>
      </c>
      <c r="Q1100" s="3" t="str">
        <f>Games!N1100</f>
        <v/>
      </c>
      <c r="R1100" s="1" t="str">
        <f t="shared" si="121"/>
        <v/>
      </c>
      <c r="S1100" s="1" t="str">
        <f>IF(ISBLANK(Games!L1100), "",IF(Q1100=B1100, C1100, B1100))</f>
        <v/>
      </c>
      <c r="T1100" s="1" t="str">
        <f t="shared" si="122"/>
        <v>WAS</v>
      </c>
      <c r="U1100" s="1" t="str">
        <f t="shared" si="123"/>
        <v>ARI</v>
      </c>
      <c r="V1100" s="1">
        <f t="shared" si="124"/>
        <v>1419.5380932200808</v>
      </c>
      <c r="W1100" s="1">
        <f t="shared" si="125"/>
        <v>1515.1384034374826</v>
      </c>
    </row>
    <row r="1101" spans="1:23" x14ac:dyDescent="0.45">
      <c r="A1101" t="str">
        <f>Schedule!A1101</f>
        <v>2024-06-18</v>
      </c>
      <c r="B1101" t="str">
        <f>Schedule!B1101</f>
        <v>NYY</v>
      </c>
      <c r="C1101" t="str">
        <f>Schedule!C1101</f>
        <v>BAL</v>
      </c>
      <c r="D1101">
        <f>Schedule!D1101</f>
        <v>1539.4562396036399</v>
      </c>
      <c r="E1101">
        <f>Schedule!E1101</f>
        <v>1535.1075395159701</v>
      </c>
      <c r="F1101" cm="1">
        <f t="array" ref="F1101">_xlfn.XLOOKUP(B1101, $T$1:$T1100, $V$1:$V1100, D1101, 0, -1)</f>
        <v>1533.7203518335739</v>
      </c>
      <c r="G1101" cm="1">
        <f t="array" ref="G1101">_xlfn.XLOOKUP(C1101, $U$1:$U1100, $W$1:$W1100, E1101, 0, -1)</f>
        <v>1539.0873746407135</v>
      </c>
      <c r="H1101">
        <f>Schedule!F1101</f>
        <v>9.3922651933701695E-2</v>
      </c>
      <c r="I1101" t="str">
        <f>IF(ISBLANK(Games!D1101), "", Games!D1101)</f>
        <v/>
      </c>
      <c r="J1101" t="str">
        <f>IF(ISBLANK(Games!E1101), "", Games!E1101)</f>
        <v/>
      </c>
      <c r="K1101" t="str">
        <f>IF(ISBLANK(Games!D1101), "",VLOOKUP(I1101, 'Pitchers Pre-Season'!$B$2:$X$790, 23, FALSE))</f>
        <v/>
      </c>
      <c r="L1101" t="str">
        <f>IF(ISBLANK(Games!E1101), "",VLOOKUP(J1101, 'Pitchers Pre-Season'!$B$2:$X$790, 23, FALSE))</f>
        <v/>
      </c>
      <c r="M1101">
        <f>IF(ISBLANK(Games!D1101), Calc!F1101, F1101+K1101)</f>
        <v>1533.7203518335739</v>
      </c>
      <c r="N1101">
        <f>IF(ISBLANK(Games!E1101), Calc!G1101, G1101+L1101)</f>
        <v>1539.0873746407135</v>
      </c>
      <c r="O1101" s="1">
        <f t="shared" si="119"/>
        <v>0.53923817357938197</v>
      </c>
      <c r="P1101" s="1">
        <f t="shared" si="120"/>
        <v>0.46076182642061803</v>
      </c>
      <c r="Q1101" s="3" t="str">
        <f>Games!N1101</f>
        <v/>
      </c>
      <c r="R1101" s="1" t="str">
        <f t="shared" si="121"/>
        <v/>
      </c>
      <c r="S1101" s="1" t="str">
        <f>IF(ISBLANK(Games!L1101), "",IF(Q1101=B1101, C1101, B1101))</f>
        <v/>
      </c>
      <c r="T1101" s="1" t="str">
        <f t="shared" si="122"/>
        <v>NYY</v>
      </c>
      <c r="U1101" s="1" t="str">
        <f t="shared" si="123"/>
        <v>BAL</v>
      </c>
      <c r="V1101" s="1">
        <f t="shared" si="124"/>
        <v>1533.7203518335739</v>
      </c>
      <c r="W1101" s="1">
        <f t="shared" si="125"/>
        <v>1539.0873746407135</v>
      </c>
    </row>
    <row r="1102" spans="1:23" x14ac:dyDescent="0.45">
      <c r="A1102" t="str">
        <f>Schedule!A1102</f>
        <v>2024-06-18</v>
      </c>
      <c r="B1102" t="str">
        <f>Schedule!B1102</f>
        <v>TOR</v>
      </c>
      <c r="C1102" t="str">
        <f>Schedule!C1102</f>
        <v>BOS</v>
      </c>
      <c r="D1102">
        <f>Schedule!D1102</f>
        <v>1536.86484917293</v>
      </c>
      <c r="E1102">
        <f>Schedule!E1102</f>
        <v>1500.26839934439</v>
      </c>
      <c r="F1102" cm="1">
        <f t="array" ref="F1102">_xlfn.XLOOKUP(B1102, $T$1:$T1101, $V$1:$V1101, D1102, 0, -1)</f>
        <v>1536.86484917293</v>
      </c>
      <c r="G1102" cm="1">
        <f t="array" ref="G1102">_xlfn.XLOOKUP(C1102, $U$1:$U1101, $W$1:$W1101, E1102, 0, -1)</f>
        <v>1518.233689676287</v>
      </c>
      <c r="H1102">
        <f>Schedule!F1102</f>
        <v>-5.5248618784530601E-3</v>
      </c>
      <c r="I1102" t="str">
        <f>IF(ISBLANK(Games!D1102), "", Games!D1102)</f>
        <v/>
      </c>
      <c r="J1102" t="str">
        <f>IF(ISBLANK(Games!E1102), "", Games!E1102)</f>
        <v/>
      </c>
      <c r="K1102" t="str">
        <f>IF(ISBLANK(Games!D1102), "",VLOOKUP(I1102, 'Pitchers Pre-Season'!$B$2:$X$790, 23, FALSE))</f>
        <v/>
      </c>
      <c r="L1102" t="str">
        <f>IF(ISBLANK(Games!E1102), "",VLOOKUP(J1102, 'Pitchers Pre-Season'!$B$2:$X$790, 23, FALSE))</f>
        <v/>
      </c>
      <c r="M1102">
        <f>IF(ISBLANK(Games!D1102), Calc!F1102, F1102+K1102)</f>
        <v>1536.86484917293</v>
      </c>
      <c r="N1102">
        <f>IF(ISBLANK(Games!E1102), Calc!G1102, G1102+L1102)</f>
        <v>1518.233689676287</v>
      </c>
      <c r="O1102" s="1">
        <f t="shared" si="119"/>
        <v>0.52402429168218234</v>
      </c>
      <c r="P1102" s="1">
        <f t="shared" si="120"/>
        <v>0.47597570831781766</v>
      </c>
      <c r="Q1102" s="3" t="str">
        <f>Games!N1102</f>
        <v/>
      </c>
      <c r="R1102" s="1" t="str">
        <f t="shared" si="121"/>
        <v/>
      </c>
      <c r="S1102" s="1" t="str">
        <f>IF(ISBLANK(Games!L1102), "",IF(Q1102=B1102, C1102, B1102))</f>
        <v/>
      </c>
      <c r="T1102" s="1" t="str">
        <f t="shared" si="122"/>
        <v>TOR</v>
      </c>
      <c r="U1102" s="1" t="str">
        <f t="shared" si="123"/>
        <v>BOS</v>
      </c>
      <c r="V1102" s="1">
        <f t="shared" si="124"/>
        <v>1536.86484917293</v>
      </c>
      <c r="W1102" s="1">
        <f t="shared" si="125"/>
        <v>1518.233689676287</v>
      </c>
    </row>
    <row r="1103" spans="1:23" x14ac:dyDescent="0.45">
      <c r="A1103" t="str">
        <f>Schedule!A1103</f>
        <v>2024-06-18</v>
      </c>
      <c r="B1103" t="str">
        <f>Schedule!B1103</f>
        <v>ATL</v>
      </c>
      <c r="C1103" t="str">
        <f>Schedule!C1103</f>
        <v>DET</v>
      </c>
      <c r="D1103">
        <f>Schedule!D1103</f>
        <v>1590.545270505</v>
      </c>
      <c r="E1103">
        <f>Schedule!E1103</f>
        <v>1477.56939209144</v>
      </c>
      <c r="F1103" cm="1">
        <f t="array" ref="F1103">_xlfn.XLOOKUP(B1103, $T$1:$T1102, $V$1:$V1102, D1103, 0, -1)</f>
        <v>1593.2508682491175</v>
      </c>
      <c r="G1103" cm="1">
        <f t="array" ref="G1103">_xlfn.XLOOKUP(C1103, $U$1:$U1102, $W$1:$W1102, E1103, 0, -1)</f>
        <v>1495.7868779460348</v>
      </c>
      <c r="H1103">
        <f>Schedule!F1103</f>
        <v>4.3902439024390297E-2</v>
      </c>
      <c r="I1103" t="str">
        <f>IF(ISBLANK(Games!D1103), "", Games!D1103)</f>
        <v/>
      </c>
      <c r="J1103" t="str">
        <f>IF(ISBLANK(Games!E1103), "", Games!E1103)</f>
        <v/>
      </c>
      <c r="K1103" t="str">
        <f>IF(ISBLANK(Games!D1103), "",VLOOKUP(I1103, 'Pitchers Pre-Season'!$B$2:$X$790, 23, FALSE))</f>
        <v/>
      </c>
      <c r="L1103" t="str">
        <f>IF(ISBLANK(Games!E1103), "",VLOOKUP(J1103, 'Pitchers Pre-Season'!$B$2:$X$790, 23, FALSE))</f>
        <v/>
      </c>
      <c r="M1103">
        <f>IF(ISBLANK(Games!D1103), Calc!F1103, F1103+K1103)</f>
        <v>1593.2508682491175</v>
      </c>
      <c r="N1103">
        <f>IF(ISBLANK(Games!E1103), Calc!G1103, G1103+L1103)</f>
        <v>1495.7868779460348</v>
      </c>
      <c r="O1103" s="1">
        <f t="shared" si="119"/>
        <v>0.65864617227819588</v>
      </c>
      <c r="P1103" s="1">
        <f t="shared" si="120"/>
        <v>0.34135382772180417</v>
      </c>
      <c r="Q1103" s="3" t="str">
        <f>Games!N1103</f>
        <v/>
      </c>
      <c r="R1103" s="1" t="str">
        <f t="shared" si="121"/>
        <v/>
      </c>
      <c r="S1103" s="1" t="str">
        <f>IF(ISBLANK(Games!L1103), "",IF(Q1103=B1103, C1103, B1103))</f>
        <v/>
      </c>
      <c r="T1103" s="1" t="str">
        <f t="shared" si="122"/>
        <v>ATL</v>
      </c>
      <c r="U1103" s="1" t="str">
        <f t="shared" si="123"/>
        <v>DET</v>
      </c>
      <c r="V1103" s="1">
        <f t="shared" si="124"/>
        <v>1593.2508682491175</v>
      </c>
      <c r="W1103" s="1">
        <f t="shared" si="125"/>
        <v>1495.7868779460348</v>
      </c>
    </row>
    <row r="1104" spans="1:23" x14ac:dyDescent="0.45">
      <c r="A1104" t="str">
        <f>Schedule!A1104</f>
        <v>2024-06-18</v>
      </c>
      <c r="B1104" t="str">
        <f>Schedule!B1104</f>
        <v>MIN</v>
      </c>
      <c r="C1104" t="str">
        <f>Schedule!C1104</f>
        <v>TBR</v>
      </c>
      <c r="D1104">
        <f>Schedule!D1104</f>
        <v>1535.44519643647</v>
      </c>
      <c r="E1104">
        <f>Schedule!E1104</f>
        <v>1537.2568075547799</v>
      </c>
      <c r="F1104" cm="1">
        <f t="array" ref="F1104">_xlfn.XLOOKUP(B1104, $T$1:$T1103, $V$1:$V1103, D1104, 0, -1)</f>
        <v>1529.2726034226744</v>
      </c>
      <c r="G1104" cm="1">
        <f t="array" ref="G1104">_xlfn.XLOOKUP(C1104, $U$1:$U1103, $W$1:$W1103, E1104, 0, -1)</f>
        <v>1532.6622500113572</v>
      </c>
      <c r="H1104">
        <f>Schedule!F1104</f>
        <v>0.12727272727272701</v>
      </c>
      <c r="I1104" t="str">
        <f>IF(ISBLANK(Games!D1104), "", Games!D1104)</f>
        <v/>
      </c>
      <c r="J1104" t="str">
        <f>IF(ISBLANK(Games!E1104), "", Games!E1104)</f>
        <v/>
      </c>
      <c r="K1104" t="str">
        <f>IF(ISBLANK(Games!D1104), "",VLOOKUP(I1104, 'Pitchers Pre-Season'!$B$2:$X$790, 23, FALSE))</f>
        <v/>
      </c>
      <c r="L1104" t="str">
        <f>IF(ISBLANK(Games!E1104), "",VLOOKUP(J1104, 'Pitchers Pre-Season'!$B$2:$X$790, 23, FALSE))</f>
        <v/>
      </c>
      <c r="M1104">
        <f>IF(ISBLANK(Games!D1104), Calc!F1104, F1104+K1104)</f>
        <v>1529.2726034226744</v>
      </c>
      <c r="N1104">
        <f>IF(ISBLANK(Games!E1104), Calc!G1104, G1104+L1104)</f>
        <v>1532.6622500113572</v>
      </c>
      <c r="O1104" s="1">
        <f t="shared" si="119"/>
        <v>0.55875842483529037</v>
      </c>
      <c r="P1104" s="1">
        <f t="shared" si="120"/>
        <v>0.44124157516470963</v>
      </c>
      <c r="Q1104" s="3" t="str">
        <f>Games!N1104</f>
        <v/>
      </c>
      <c r="R1104" s="1" t="str">
        <f t="shared" si="121"/>
        <v/>
      </c>
      <c r="S1104" s="1" t="str">
        <f>IF(ISBLANK(Games!L1104), "",IF(Q1104=B1104, C1104, B1104))</f>
        <v/>
      </c>
      <c r="T1104" s="1" t="str">
        <f t="shared" si="122"/>
        <v>MIN</v>
      </c>
      <c r="U1104" s="1" t="str">
        <f t="shared" si="123"/>
        <v>TBR</v>
      </c>
      <c r="V1104" s="1">
        <f t="shared" si="124"/>
        <v>1529.2726034226744</v>
      </c>
      <c r="W1104" s="1">
        <f t="shared" si="125"/>
        <v>1532.6622500113572</v>
      </c>
    </row>
    <row r="1105" spans="1:23" x14ac:dyDescent="0.45">
      <c r="A1105" t="str">
        <f>Schedule!A1105</f>
        <v>2024-06-18</v>
      </c>
      <c r="B1105" t="str">
        <f>Schedule!B1105</f>
        <v>CHC</v>
      </c>
      <c r="C1105" t="str">
        <f>Schedule!C1105</f>
        <v>SFG</v>
      </c>
      <c r="D1105">
        <f>Schedule!D1105</f>
        <v>1514.0316812078199</v>
      </c>
      <c r="E1105">
        <f>Schedule!E1105</f>
        <v>1501.1235706124401</v>
      </c>
      <c r="F1105" cm="1">
        <f t="array" ref="F1105">_xlfn.XLOOKUP(B1105, $T$1:$T1104, $V$1:$V1104, D1105, 0, -1)</f>
        <v>1529.9566441509314</v>
      </c>
      <c r="G1105" cm="1">
        <f t="array" ref="G1105">_xlfn.XLOOKUP(C1105, $U$1:$U1104, $W$1:$W1104, E1105, 0, -1)</f>
        <v>1491.6063482058917</v>
      </c>
      <c r="H1105">
        <f>Schedule!F1105</f>
        <v>4.4585987261146598E-2</v>
      </c>
      <c r="I1105" t="str">
        <f>IF(ISBLANK(Games!D1105), "", Games!D1105)</f>
        <v/>
      </c>
      <c r="J1105" t="str">
        <f>IF(ISBLANK(Games!E1105), "", Games!E1105)</f>
        <v/>
      </c>
      <c r="K1105" t="str">
        <f>IF(ISBLANK(Games!D1105), "",VLOOKUP(I1105, 'Pitchers Pre-Season'!$B$2:$X$790, 23, FALSE))</f>
        <v/>
      </c>
      <c r="L1105" t="str">
        <f>IF(ISBLANK(Games!E1105), "",VLOOKUP(J1105, 'Pitchers Pre-Season'!$B$2:$X$790, 23, FALSE))</f>
        <v/>
      </c>
      <c r="M1105">
        <f>IF(ISBLANK(Games!D1105), Calc!F1105, F1105+K1105)</f>
        <v>1529.9566441509314</v>
      </c>
      <c r="N1105">
        <f>IF(ISBLANK(Games!E1105), Calc!G1105, G1105+L1105)</f>
        <v>1491.6063482058917</v>
      </c>
      <c r="O1105" s="1">
        <f t="shared" si="119"/>
        <v>0.57726044648765185</v>
      </c>
      <c r="P1105" s="1">
        <f t="shared" si="120"/>
        <v>0.42273955351234827</v>
      </c>
      <c r="Q1105" s="3" t="str">
        <f>Games!N1105</f>
        <v/>
      </c>
      <c r="R1105" s="1" t="str">
        <f t="shared" si="121"/>
        <v/>
      </c>
      <c r="S1105" s="1" t="str">
        <f>IF(ISBLANK(Games!L1105), "",IF(Q1105=B1105, C1105, B1105))</f>
        <v/>
      </c>
      <c r="T1105" s="1" t="str">
        <f t="shared" si="122"/>
        <v>CHC</v>
      </c>
      <c r="U1105" s="1" t="str">
        <f t="shared" si="123"/>
        <v>SFG</v>
      </c>
      <c r="V1105" s="1">
        <f t="shared" si="124"/>
        <v>1529.9566441509314</v>
      </c>
      <c r="W1105" s="1">
        <f t="shared" si="125"/>
        <v>1491.6063482058917</v>
      </c>
    </row>
    <row r="1106" spans="1:23" x14ac:dyDescent="0.45">
      <c r="A1106" t="str">
        <f>Schedule!A1106</f>
        <v>2024-06-18</v>
      </c>
      <c r="B1106" t="str">
        <f>Schedule!B1106</f>
        <v>TEX</v>
      </c>
      <c r="C1106" t="str">
        <f>Schedule!C1106</f>
        <v>NYM</v>
      </c>
      <c r="D1106">
        <f>Schedule!D1106</f>
        <v>1527.6277566730801</v>
      </c>
      <c r="E1106">
        <f>Schedule!E1106</f>
        <v>1505.1761432511801</v>
      </c>
      <c r="F1106" cm="1">
        <f t="array" ref="F1106">_xlfn.XLOOKUP(B1106, $T$1:$T1105, $V$1:$V1105, D1106, 0, -1)</f>
        <v>1535.7428778604465</v>
      </c>
      <c r="G1106" cm="1">
        <f t="array" ref="G1106">_xlfn.XLOOKUP(C1106, $U$1:$U1105, $W$1:$W1105, E1106, 0, -1)</f>
        <v>1510.288270753422</v>
      </c>
      <c r="H1106">
        <f>Schedule!F1106</f>
        <v>6.3291139240506306E-2</v>
      </c>
      <c r="I1106" t="str">
        <f>IF(ISBLANK(Games!D1106), "", Games!D1106)</f>
        <v/>
      </c>
      <c r="J1106" t="str">
        <f>IF(ISBLANK(Games!E1106), "", Games!E1106)</f>
        <v/>
      </c>
      <c r="K1106" t="str">
        <f>IF(ISBLANK(Games!D1106), "",VLOOKUP(I1106, 'Pitchers Pre-Season'!$B$2:$X$790, 23, FALSE))</f>
        <v/>
      </c>
      <c r="L1106" t="str">
        <f>IF(ISBLANK(Games!E1106), "",VLOOKUP(J1106, 'Pitchers Pre-Season'!$B$2:$X$790, 23, FALSE))</f>
        <v/>
      </c>
      <c r="M1106">
        <f>IF(ISBLANK(Games!D1106), Calc!F1106, F1106+K1106)</f>
        <v>1535.7428778604465</v>
      </c>
      <c r="N1106">
        <f>IF(ISBLANK(Games!E1106), Calc!G1106, G1106+L1106)</f>
        <v>1510.288270753422</v>
      </c>
      <c r="O1106" s="1">
        <f t="shared" si="119"/>
        <v>0.5682122915261224</v>
      </c>
      <c r="P1106" s="1">
        <f t="shared" si="120"/>
        <v>0.43178770847387754</v>
      </c>
      <c r="Q1106" s="3" t="str">
        <f>Games!N1106</f>
        <v/>
      </c>
      <c r="R1106" s="1" t="str">
        <f t="shared" si="121"/>
        <v/>
      </c>
      <c r="S1106" s="1" t="str">
        <f>IF(ISBLANK(Games!L1106), "",IF(Q1106=B1106, C1106, B1106))</f>
        <v/>
      </c>
      <c r="T1106" s="1" t="str">
        <f t="shared" si="122"/>
        <v>TEX</v>
      </c>
      <c r="U1106" s="1" t="str">
        <f t="shared" si="123"/>
        <v>NYM</v>
      </c>
      <c r="V1106" s="1">
        <f t="shared" si="124"/>
        <v>1535.7428778604465</v>
      </c>
      <c r="W1106" s="1">
        <f t="shared" si="125"/>
        <v>1510.288270753422</v>
      </c>
    </row>
    <row r="1107" spans="1:23" x14ac:dyDescent="0.45">
      <c r="A1107" t="str">
        <f>Schedule!A1107</f>
        <v>2024-06-18</v>
      </c>
      <c r="B1107" t="str">
        <f>Schedule!B1107</f>
        <v>CHW</v>
      </c>
      <c r="C1107" t="str">
        <f>Schedule!C1107</f>
        <v>HOU</v>
      </c>
      <c r="D1107">
        <f>Schedule!D1107</f>
        <v>1433.33420073452</v>
      </c>
      <c r="E1107">
        <f>Schedule!E1107</f>
        <v>1559.22207084247</v>
      </c>
      <c r="F1107" cm="1">
        <f t="array" ref="F1107">_xlfn.XLOOKUP(B1107, $T$1:$T1106, $V$1:$V1106, D1107, 0, -1)</f>
        <v>1426.513159308995</v>
      </c>
      <c r="G1107" cm="1">
        <f t="array" ref="G1107">_xlfn.XLOOKUP(C1107, $U$1:$U1106, $W$1:$W1106, E1107, 0, -1)</f>
        <v>1554.1885466658973</v>
      </c>
      <c r="H1107">
        <f>Schedule!F1107</f>
        <v>-4.2253521126760597E-2</v>
      </c>
      <c r="I1107" t="str">
        <f>IF(ISBLANK(Games!D1107), "", Games!D1107)</f>
        <v/>
      </c>
      <c r="J1107" t="str">
        <f>IF(ISBLANK(Games!E1107), "", Games!E1107)</f>
        <v/>
      </c>
      <c r="K1107" t="str">
        <f>IF(ISBLANK(Games!D1107), "",VLOOKUP(I1107, 'Pitchers Pre-Season'!$B$2:$X$790, 23, FALSE))</f>
        <v/>
      </c>
      <c r="L1107" t="str">
        <f>IF(ISBLANK(Games!E1107), "",VLOOKUP(J1107, 'Pitchers Pre-Season'!$B$2:$X$790, 23, FALSE))</f>
        <v/>
      </c>
      <c r="M1107">
        <f>IF(ISBLANK(Games!D1107), Calc!F1107, F1107+K1107)</f>
        <v>1426.513159308995</v>
      </c>
      <c r="N1107">
        <f>IF(ISBLANK(Games!E1107), Calc!G1107, G1107+L1107)</f>
        <v>1554.1885466658973</v>
      </c>
      <c r="O1107" s="1">
        <f t="shared" si="119"/>
        <v>0.30298077879491114</v>
      </c>
      <c r="P1107" s="1">
        <f t="shared" si="120"/>
        <v>0.69701922120508875</v>
      </c>
      <c r="Q1107" s="3" t="str">
        <f>Games!N1107</f>
        <v/>
      </c>
      <c r="R1107" s="1" t="str">
        <f t="shared" si="121"/>
        <v/>
      </c>
      <c r="S1107" s="1" t="str">
        <f>IF(ISBLANK(Games!L1107), "",IF(Q1107=B1107, C1107, B1107))</f>
        <v/>
      </c>
      <c r="T1107" s="1" t="str">
        <f t="shared" si="122"/>
        <v>CHW</v>
      </c>
      <c r="U1107" s="1" t="str">
        <f t="shared" si="123"/>
        <v>HOU</v>
      </c>
      <c r="V1107" s="1">
        <f t="shared" si="124"/>
        <v>1426.513159308995</v>
      </c>
      <c r="W1107" s="1">
        <f t="shared" si="125"/>
        <v>1554.1885466658973</v>
      </c>
    </row>
    <row r="1108" spans="1:23" x14ac:dyDescent="0.45">
      <c r="A1108" t="str">
        <f>Schedule!A1108</f>
        <v>2024-06-18</v>
      </c>
      <c r="B1108" t="str">
        <f>Schedule!B1108</f>
        <v>COL</v>
      </c>
      <c r="C1108" t="str">
        <f>Schedule!C1108</f>
        <v>LAD</v>
      </c>
      <c r="D1108">
        <f>Schedule!D1108</f>
        <v>1418.47649220432</v>
      </c>
      <c r="E1108">
        <f>Schedule!E1108</f>
        <v>1588.6730971234199</v>
      </c>
      <c r="F1108" cm="1">
        <f t="array" ref="F1108">_xlfn.XLOOKUP(B1108, $T$1:$T1107, $V$1:$V1107, D1108, 0, -1)</f>
        <v>1423.0710497477428</v>
      </c>
      <c r="G1108" cm="1">
        <f t="array" ref="G1108">_xlfn.XLOOKUP(C1108, $U$1:$U1107, $W$1:$W1107, E1108, 0, -1)</f>
        <v>1587.2549754385982</v>
      </c>
      <c r="H1108">
        <f>Schedule!F1108</f>
        <v>0.22834645669291301</v>
      </c>
      <c r="I1108" t="str">
        <f>IF(ISBLANK(Games!D1108), "", Games!D1108)</f>
        <v/>
      </c>
      <c r="J1108" t="str">
        <f>IF(ISBLANK(Games!E1108), "", Games!E1108)</f>
        <v/>
      </c>
      <c r="K1108" t="str">
        <f>IF(ISBLANK(Games!D1108), "",VLOOKUP(I1108, 'Pitchers Pre-Season'!$B$2:$X$790, 23, FALSE))</f>
        <v/>
      </c>
      <c r="L1108" t="str">
        <f>IF(ISBLANK(Games!E1108), "",VLOOKUP(J1108, 'Pitchers Pre-Season'!$B$2:$X$790, 23, FALSE))</f>
        <v/>
      </c>
      <c r="M1108">
        <f>IF(ISBLANK(Games!D1108), Calc!F1108, F1108+K1108)</f>
        <v>1423.0710497477428</v>
      </c>
      <c r="N1108">
        <f>IF(ISBLANK(Games!E1108), Calc!G1108, G1108+L1108)</f>
        <v>1587.2549754385982</v>
      </c>
      <c r="O1108" s="1">
        <f t="shared" si="119"/>
        <v>0.39404078809591264</v>
      </c>
      <c r="P1108" s="1">
        <f t="shared" si="120"/>
        <v>0.60595921190408741</v>
      </c>
      <c r="Q1108" s="3" t="str">
        <f>Games!N1108</f>
        <v/>
      </c>
      <c r="R1108" s="1" t="str">
        <f t="shared" si="121"/>
        <v/>
      </c>
      <c r="S1108" s="1" t="str">
        <f>IF(ISBLANK(Games!L1108), "",IF(Q1108=B1108, C1108, B1108))</f>
        <v/>
      </c>
      <c r="T1108" s="1" t="str">
        <f t="shared" si="122"/>
        <v>COL</v>
      </c>
      <c r="U1108" s="1" t="str">
        <f t="shared" si="123"/>
        <v>LAD</v>
      </c>
      <c r="V1108" s="1">
        <f t="shared" si="124"/>
        <v>1423.0710497477428</v>
      </c>
      <c r="W1108" s="1">
        <f t="shared" si="125"/>
        <v>1587.2549754385982</v>
      </c>
    </row>
    <row r="1109" spans="1:23" x14ac:dyDescent="0.45">
      <c r="A1109" t="str">
        <f>Schedule!A1109</f>
        <v>2024-06-18</v>
      </c>
      <c r="B1109" t="str">
        <f>Schedule!B1109</f>
        <v>LAA</v>
      </c>
      <c r="C1109" t="str">
        <f>Schedule!C1109</f>
        <v>MIL</v>
      </c>
      <c r="D1109">
        <f>Schedule!D1109</f>
        <v>1474.3085107648601</v>
      </c>
      <c r="E1109">
        <f>Schedule!E1109</f>
        <v>1511.74507850229</v>
      </c>
      <c r="F1109" cm="1">
        <f t="array" ref="F1109">_xlfn.XLOOKUP(B1109, $T$1:$T1108, $V$1:$V1108, D1109, 0, -1)</f>
        <v>1469.5882041455925</v>
      </c>
      <c r="G1109" cm="1">
        <f t="array" ref="G1109">_xlfn.XLOOKUP(C1109, $U$1:$U1108, $W$1:$W1108, E1109, 0, -1)</f>
        <v>1527.5334034496079</v>
      </c>
      <c r="H1109">
        <f>Schedule!F1109</f>
        <v>6.8493150684931406E-2</v>
      </c>
      <c r="I1109" t="str">
        <f>IF(ISBLANK(Games!D1109), "", Games!D1109)</f>
        <v/>
      </c>
      <c r="J1109" t="str">
        <f>IF(ISBLANK(Games!E1109), "", Games!E1109)</f>
        <v/>
      </c>
      <c r="K1109" t="str">
        <f>IF(ISBLANK(Games!D1109), "",VLOOKUP(I1109, 'Pitchers Pre-Season'!$B$2:$X$790, 23, FALSE))</f>
        <v/>
      </c>
      <c r="L1109" t="str">
        <f>IF(ISBLANK(Games!E1109), "",VLOOKUP(J1109, 'Pitchers Pre-Season'!$B$2:$X$790, 23, FALSE))</f>
        <v/>
      </c>
      <c r="M1109">
        <f>IF(ISBLANK(Games!D1109), Calc!F1109, F1109+K1109)</f>
        <v>1469.5882041455925</v>
      </c>
      <c r="N1109">
        <f>IF(ISBLANK(Games!E1109), Calc!G1109, G1109+L1109)</f>
        <v>1527.5334034496079</v>
      </c>
      <c r="O1109" s="1">
        <f t="shared" si="119"/>
        <v>0.45162139931167505</v>
      </c>
      <c r="P1109" s="1">
        <f t="shared" si="120"/>
        <v>0.548378600688325</v>
      </c>
      <c r="Q1109" s="3" t="str">
        <f>Games!N1109</f>
        <v/>
      </c>
      <c r="R1109" s="1" t="str">
        <f t="shared" si="121"/>
        <v/>
      </c>
      <c r="S1109" s="1" t="str">
        <f>IF(ISBLANK(Games!L1109), "",IF(Q1109=B1109, C1109, B1109))</f>
        <v/>
      </c>
      <c r="T1109" s="1" t="str">
        <f t="shared" si="122"/>
        <v>LAA</v>
      </c>
      <c r="U1109" s="1" t="str">
        <f t="shared" si="123"/>
        <v>MIL</v>
      </c>
      <c r="V1109" s="1">
        <f t="shared" si="124"/>
        <v>1469.5882041455925</v>
      </c>
      <c r="W1109" s="1">
        <f t="shared" si="125"/>
        <v>1527.5334034496079</v>
      </c>
    </row>
    <row r="1110" spans="1:23" x14ac:dyDescent="0.45">
      <c r="A1110" t="str">
        <f>Schedule!A1110</f>
        <v>2024-06-18</v>
      </c>
      <c r="B1110" t="str">
        <f>Schedule!B1110</f>
        <v>OAK</v>
      </c>
      <c r="C1110" t="str">
        <f>Schedule!C1110</f>
        <v>KCR</v>
      </c>
      <c r="D1110">
        <f>Schedule!D1110</f>
        <v>1427.1354796158</v>
      </c>
      <c r="E1110">
        <f>Schedule!E1110</f>
        <v>1455.5883504191299</v>
      </c>
      <c r="F1110" cm="1">
        <f t="array" ref="F1110">_xlfn.XLOOKUP(B1110, $T$1:$T1109, $V$1:$V1109, D1110, 0, -1)</f>
        <v>1410.609331202211</v>
      </c>
      <c r="G1110" cm="1">
        <f t="array" ref="G1110">_xlfn.XLOOKUP(C1110, $U$1:$U1109, $W$1:$W1109, E1110, 0, -1)</f>
        <v>1465.2610239810729</v>
      </c>
      <c r="H1110">
        <f>Schedule!F1110</f>
        <v>6.2111801242235101E-3</v>
      </c>
      <c r="I1110" t="str">
        <f>IF(ISBLANK(Games!D1110), "", Games!D1110)</f>
        <v/>
      </c>
      <c r="J1110" t="str">
        <f>IF(ISBLANK(Games!E1110), "", Games!E1110)</f>
        <v/>
      </c>
      <c r="K1110" t="str">
        <f>IF(ISBLANK(Games!D1110), "",VLOOKUP(I1110, 'Pitchers Pre-Season'!$B$2:$X$790, 23, FALSE))</f>
        <v/>
      </c>
      <c r="L1110" t="str">
        <f>IF(ISBLANK(Games!E1110), "",VLOOKUP(J1110, 'Pitchers Pre-Season'!$B$2:$X$790, 23, FALSE))</f>
        <v/>
      </c>
      <c r="M1110">
        <f>IF(ISBLANK(Games!D1110), Calc!F1110, F1110+K1110)</f>
        <v>1410.609331202211</v>
      </c>
      <c r="N1110">
        <f>IF(ISBLANK(Games!E1110), Calc!G1110, G1110+L1110)</f>
        <v>1465.2610239810729</v>
      </c>
      <c r="O1110" s="1">
        <f t="shared" si="119"/>
        <v>0.42509781449978745</v>
      </c>
      <c r="P1110" s="1">
        <f t="shared" si="120"/>
        <v>0.57490218550021255</v>
      </c>
      <c r="Q1110" s="3" t="str">
        <f>Games!N1110</f>
        <v/>
      </c>
      <c r="R1110" s="1" t="str">
        <f t="shared" si="121"/>
        <v/>
      </c>
      <c r="S1110" s="1" t="str">
        <f>IF(ISBLANK(Games!L1110), "",IF(Q1110=B1110, C1110, B1110))</f>
        <v/>
      </c>
      <c r="T1110" s="1" t="str">
        <f t="shared" si="122"/>
        <v>OAK</v>
      </c>
      <c r="U1110" s="1" t="str">
        <f t="shared" si="123"/>
        <v>KCR</v>
      </c>
      <c r="V1110" s="1">
        <f t="shared" si="124"/>
        <v>1410.609331202211</v>
      </c>
      <c r="W1110" s="1">
        <f t="shared" si="125"/>
        <v>1465.2610239810729</v>
      </c>
    </row>
    <row r="1111" spans="1:23" x14ac:dyDescent="0.45">
      <c r="A1111" t="str">
        <f>Schedule!A1111</f>
        <v>2024-06-19</v>
      </c>
      <c r="B1111" t="str">
        <f>Schedule!B1111</f>
        <v>ATL</v>
      </c>
      <c r="C1111" t="str">
        <f>Schedule!C1111</f>
        <v>DET</v>
      </c>
      <c r="D1111">
        <f>Schedule!D1111</f>
        <v>1590.545270505</v>
      </c>
      <c r="E1111">
        <f>Schedule!E1111</f>
        <v>1477.56939209144</v>
      </c>
      <c r="F1111" cm="1">
        <f t="array" ref="F1111">_xlfn.XLOOKUP(B1111, $T$1:$T1110, $V$1:$V1110, D1111, 0, -1)</f>
        <v>1593.2508682491175</v>
      </c>
      <c r="G1111" cm="1">
        <f t="array" ref="G1111">_xlfn.XLOOKUP(C1111, $U$1:$U1110, $W$1:$W1110, E1111, 0, -1)</f>
        <v>1495.7868779460348</v>
      </c>
      <c r="H1111">
        <f>Schedule!F1111</f>
        <v>4.3902439024390297E-2</v>
      </c>
      <c r="I1111" t="str">
        <f>IF(ISBLANK(Games!D1111), "", Games!D1111)</f>
        <v/>
      </c>
      <c r="J1111" t="str">
        <f>IF(ISBLANK(Games!E1111), "", Games!E1111)</f>
        <v/>
      </c>
      <c r="K1111" t="str">
        <f>IF(ISBLANK(Games!D1111), "",VLOOKUP(I1111, 'Pitchers Pre-Season'!$B$2:$X$790, 23, FALSE))</f>
        <v/>
      </c>
      <c r="L1111" t="str">
        <f>IF(ISBLANK(Games!E1111), "",VLOOKUP(J1111, 'Pitchers Pre-Season'!$B$2:$X$790, 23, FALSE))</f>
        <v/>
      </c>
      <c r="M1111">
        <f>IF(ISBLANK(Games!D1111), Calc!F1111, F1111+K1111)</f>
        <v>1593.2508682491175</v>
      </c>
      <c r="N1111">
        <f>IF(ISBLANK(Games!E1111), Calc!G1111, G1111+L1111)</f>
        <v>1495.7868779460348</v>
      </c>
      <c r="O1111" s="1">
        <f t="shared" si="119"/>
        <v>0.65864617227819588</v>
      </c>
      <c r="P1111" s="1">
        <f t="shared" si="120"/>
        <v>0.34135382772180417</v>
      </c>
      <c r="Q1111" s="3" t="str">
        <f>Games!N1111</f>
        <v/>
      </c>
      <c r="R1111" s="1" t="str">
        <f t="shared" si="121"/>
        <v/>
      </c>
      <c r="S1111" s="1" t="str">
        <f>IF(ISBLANK(Games!L1111), "",IF(Q1111=B1111, C1111, B1111))</f>
        <v/>
      </c>
      <c r="T1111" s="1" t="str">
        <f t="shared" si="122"/>
        <v>ATL</v>
      </c>
      <c r="U1111" s="1" t="str">
        <f t="shared" si="123"/>
        <v>DET</v>
      </c>
      <c r="V1111" s="1">
        <f t="shared" si="124"/>
        <v>1593.2508682491175</v>
      </c>
      <c r="W1111" s="1">
        <f t="shared" si="125"/>
        <v>1495.7868779460348</v>
      </c>
    </row>
    <row r="1112" spans="1:23" x14ac:dyDescent="0.45">
      <c r="A1112" t="str">
        <f>Schedule!A1112</f>
        <v>2024-06-19</v>
      </c>
      <c r="B1112" t="str">
        <f>Schedule!B1112</f>
        <v>PIT</v>
      </c>
      <c r="C1112" t="str">
        <f>Schedule!C1112</f>
        <v>CIN</v>
      </c>
      <c r="D1112">
        <f>Schedule!D1112</f>
        <v>1468.3919248330999</v>
      </c>
      <c r="E1112">
        <f>Schedule!E1112</f>
        <v>1496.2510574284499</v>
      </c>
      <c r="F1112" cm="1">
        <f t="array" ref="F1112">_xlfn.XLOOKUP(B1112, $T$1:$T1111, $V$1:$V1111, D1112, 0, -1)</f>
        <v>1464.4120897083565</v>
      </c>
      <c r="G1112" cm="1">
        <f t="array" ref="G1112">_xlfn.XLOOKUP(C1112, $U$1:$U1111, $W$1:$W1111, E1112, 0, -1)</f>
        <v>1513.6155661274754</v>
      </c>
      <c r="H1112">
        <f>Schedule!F1112</f>
        <v>5.7971014492753603E-2</v>
      </c>
      <c r="I1112" t="str">
        <f>IF(ISBLANK(Games!D1112), "", Games!D1112)</f>
        <v/>
      </c>
      <c r="J1112" t="str">
        <f>IF(ISBLANK(Games!E1112), "", Games!E1112)</f>
        <v/>
      </c>
      <c r="K1112" t="str">
        <f>IF(ISBLANK(Games!D1112), "",VLOOKUP(I1112, 'Pitchers Pre-Season'!$B$2:$X$790, 23, FALSE))</f>
        <v/>
      </c>
      <c r="L1112" t="str">
        <f>IF(ISBLANK(Games!E1112), "",VLOOKUP(J1112, 'Pitchers Pre-Season'!$B$2:$X$790, 23, FALSE))</f>
        <v/>
      </c>
      <c r="M1112">
        <f>IF(ISBLANK(Games!D1112), Calc!F1112, F1112+K1112)</f>
        <v>1464.4120897083565</v>
      </c>
      <c r="N1112">
        <f>IF(ISBLANK(Games!E1112), Calc!G1112, G1112+L1112)</f>
        <v>1513.6155661274754</v>
      </c>
      <c r="O1112" s="1">
        <f t="shared" si="119"/>
        <v>0.45864562920013363</v>
      </c>
      <c r="P1112" s="1">
        <f t="shared" si="120"/>
        <v>0.54135437079986626</v>
      </c>
      <c r="Q1112" s="3" t="str">
        <f>Games!N1112</f>
        <v/>
      </c>
      <c r="R1112" s="1" t="str">
        <f t="shared" si="121"/>
        <v/>
      </c>
      <c r="S1112" s="1" t="str">
        <f>IF(ISBLANK(Games!L1112), "",IF(Q1112=B1112, C1112, B1112))</f>
        <v/>
      </c>
      <c r="T1112" s="1" t="str">
        <f t="shared" si="122"/>
        <v>PIT</v>
      </c>
      <c r="U1112" s="1" t="str">
        <f t="shared" si="123"/>
        <v>CIN</v>
      </c>
      <c r="V1112" s="1">
        <f t="shared" si="124"/>
        <v>1464.4120897083565</v>
      </c>
      <c r="W1112" s="1">
        <f t="shared" si="125"/>
        <v>1513.6155661274754</v>
      </c>
    </row>
    <row r="1113" spans="1:23" x14ac:dyDescent="0.45">
      <c r="A1113" t="str">
        <f>Schedule!A1113</f>
        <v>2024-06-19</v>
      </c>
      <c r="B1113" t="str">
        <f>Schedule!B1113</f>
        <v>MIA</v>
      </c>
      <c r="C1113" t="str">
        <f>Schedule!C1113</f>
        <v>STL</v>
      </c>
      <c r="D1113">
        <f>Schedule!D1113</f>
        <v>1488.4482383178499</v>
      </c>
      <c r="E1113">
        <f>Schedule!E1113</f>
        <v>1506.4629567151301</v>
      </c>
      <c r="F1113" cm="1">
        <f t="array" ref="F1113">_xlfn.XLOOKUP(B1113, $T$1:$T1112, $V$1:$V1112, D1113, 0, -1)</f>
        <v>1453.0099819148713</v>
      </c>
      <c r="G1113" cm="1">
        <f t="array" ref="G1113">_xlfn.XLOOKUP(C1113, $U$1:$U1112, $W$1:$W1112, E1113, 0, -1)</f>
        <v>1507.9516916859375</v>
      </c>
      <c r="H1113">
        <f>Schedule!F1113</f>
        <v>4.5751633986928102E-2</v>
      </c>
      <c r="I1113" t="str">
        <f>IF(ISBLANK(Games!D1113), "", Games!D1113)</f>
        <v/>
      </c>
      <c r="J1113" t="str">
        <f>IF(ISBLANK(Games!E1113), "", Games!E1113)</f>
        <v/>
      </c>
      <c r="K1113" t="str">
        <f>IF(ISBLANK(Games!D1113), "",VLOOKUP(I1113, 'Pitchers Pre-Season'!$B$2:$X$790, 23, FALSE))</f>
        <v/>
      </c>
      <c r="L1113" t="str">
        <f>IF(ISBLANK(Games!E1113), "",VLOOKUP(J1113, 'Pitchers Pre-Season'!$B$2:$X$790, 23, FALSE))</f>
        <v/>
      </c>
      <c r="M1113">
        <f>IF(ISBLANK(Games!D1113), Calc!F1113, F1113+K1113)</f>
        <v>1453.0099819148713</v>
      </c>
      <c r="N1113">
        <f>IF(ISBLANK(Games!E1113), Calc!G1113, G1113+L1113)</f>
        <v>1507.9516916859375</v>
      </c>
      <c r="O1113" s="1">
        <f t="shared" si="119"/>
        <v>0.44446088564132685</v>
      </c>
      <c r="P1113" s="1">
        <f t="shared" si="120"/>
        <v>0.55553911435867298</v>
      </c>
      <c r="Q1113" s="3" t="str">
        <f>Games!N1113</f>
        <v/>
      </c>
      <c r="R1113" s="1" t="str">
        <f t="shared" si="121"/>
        <v/>
      </c>
      <c r="S1113" s="1" t="str">
        <f>IF(ISBLANK(Games!L1113), "",IF(Q1113=B1113, C1113, B1113))</f>
        <v/>
      </c>
      <c r="T1113" s="1" t="str">
        <f t="shared" si="122"/>
        <v>MIA</v>
      </c>
      <c r="U1113" s="1" t="str">
        <f t="shared" si="123"/>
        <v>STL</v>
      </c>
      <c r="V1113" s="1">
        <f t="shared" si="124"/>
        <v>1453.0099819148713</v>
      </c>
      <c r="W1113" s="1">
        <f t="shared" si="125"/>
        <v>1507.9516916859375</v>
      </c>
    </row>
    <row r="1114" spans="1:23" x14ac:dyDescent="0.45">
      <c r="A1114" t="str">
        <f>Schedule!A1114</f>
        <v>2024-06-19</v>
      </c>
      <c r="B1114" t="str">
        <f>Schedule!B1114</f>
        <v>PHI</v>
      </c>
      <c r="C1114" t="str">
        <f>Schedule!C1114</f>
        <v>SDP</v>
      </c>
      <c r="D1114">
        <f>Schedule!D1114</f>
        <v>1537.03223861109</v>
      </c>
      <c r="E1114">
        <f>Schedule!E1114</f>
        <v>1513.7838452168801</v>
      </c>
      <c r="F1114" cm="1">
        <f t="array" ref="F1114">_xlfn.XLOOKUP(B1114, $T$1:$T1113, $V$1:$V1113, D1114, 0, -1)</f>
        <v>1516.0751994709906</v>
      </c>
      <c r="G1114" cm="1">
        <f t="array" ref="G1114">_xlfn.XLOOKUP(C1114, $U$1:$U1113, $W$1:$W1113, E1114, 0, -1)</f>
        <v>1514.2912987524817</v>
      </c>
      <c r="H1114">
        <f>Schedule!F1114</f>
        <v>8.4745762711864403E-2</v>
      </c>
      <c r="I1114" t="str">
        <f>IF(ISBLANK(Games!D1114), "", Games!D1114)</f>
        <v/>
      </c>
      <c r="J1114" t="str">
        <f>IF(ISBLANK(Games!E1114), "", Games!E1114)</f>
        <v/>
      </c>
      <c r="K1114" t="str">
        <f>IF(ISBLANK(Games!D1114), "",VLOOKUP(I1114, 'Pitchers Pre-Season'!$B$2:$X$790, 23, FALSE))</f>
        <v/>
      </c>
      <c r="L1114" t="str">
        <f>IF(ISBLANK(Games!E1114), "",VLOOKUP(J1114, 'Pitchers Pre-Season'!$B$2:$X$790, 23, FALSE))</f>
        <v/>
      </c>
      <c r="M1114">
        <f>IF(ISBLANK(Games!D1114), Calc!F1114, F1114+K1114)</f>
        <v>1516.0751994709906</v>
      </c>
      <c r="N1114">
        <f>IF(ISBLANK(Games!E1114), Calc!G1114, G1114+L1114)</f>
        <v>1514.2912987524817</v>
      </c>
      <c r="O1114" s="1">
        <f t="shared" si="119"/>
        <v>0.54494009829736989</v>
      </c>
      <c r="P1114" s="1">
        <f t="shared" si="120"/>
        <v>0.45505990170263011</v>
      </c>
      <c r="Q1114" s="3" t="str">
        <f>Games!N1114</f>
        <v/>
      </c>
      <c r="R1114" s="1" t="str">
        <f t="shared" si="121"/>
        <v/>
      </c>
      <c r="S1114" s="1" t="str">
        <f>IF(ISBLANK(Games!L1114), "",IF(Q1114=B1114, C1114, B1114))</f>
        <v/>
      </c>
      <c r="T1114" s="1" t="str">
        <f t="shared" si="122"/>
        <v>PHI</v>
      </c>
      <c r="U1114" s="1" t="str">
        <f t="shared" si="123"/>
        <v>SDP</v>
      </c>
      <c r="V1114" s="1">
        <f t="shared" si="124"/>
        <v>1516.0751994709906</v>
      </c>
      <c r="W1114" s="1">
        <f t="shared" si="125"/>
        <v>1514.2912987524817</v>
      </c>
    </row>
    <row r="1115" spans="1:23" x14ac:dyDescent="0.45">
      <c r="A1115" t="str">
        <f>Schedule!A1115</f>
        <v>2024-06-19</v>
      </c>
      <c r="B1115" t="str">
        <f>Schedule!B1115</f>
        <v>CHC</v>
      </c>
      <c r="C1115" t="str">
        <f>Schedule!C1115</f>
        <v>SFG</v>
      </c>
      <c r="D1115">
        <f>Schedule!D1115</f>
        <v>1514.0316812078199</v>
      </c>
      <c r="E1115">
        <f>Schedule!E1115</f>
        <v>1501.1235706124401</v>
      </c>
      <c r="F1115" cm="1">
        <f t="array" ref="F1115">_xlfn.XLOOKUP(B1115, $T$1:$T1114, $V$1:$V1114, D1115, 0, -1)</f>
        <v>1529.9566441509314</v>
      </c>
      <c r="G1115" cm="1">
        <f t="array" ref="G1115">_xlfn.XLOOKUP(C1115, $U$1:$U1114, $W$1:$W1114, E1115, 0, -1)</f>
        <v>1491.6063482058917</v>
      </c>
      <c r="H1115">
        <f>Schedule!F1115</f>
        <v>4.4585987261146598E-2</v>
      </c>
      <c r="I1115" t="str">
        <f>IF(ISBLANK(Games!D1115), "", Games!D1115)</f>
        <v/>
      </c>
      <c r="J1115" t="str">
        <f>IF(ISBLANK(Games!E1115), "", Games!E1115)</f>
        <v/>
      </c>
      <c r="K1115" t="str">
        <f>IF(ISBLANK(Games!D1115), "",VLOOKUP(I1115, 'Pitchers Pre-Season'!$B$2:$X$790, 23, FALSE))</f>
        <v/>
      </c>
      <c r="L1115" t="str">
        <f>IF(ISBLANK(Games!E1115), "",VLOOKUP(J1115, 'Pitchers Pre-Season'!$B$2:$X$790, 23, FALSE))</f>
        <v/>
      </c>
      <c r="M1115">
        <f>IF(ISBLANK(Games!D1115), Calc!F1115, F1115+K1115)</f>
        <v>1529.9566441509314</v>
      </c>
      <c r="N1115">
        <f>IF(ISBLANK(Games!E1115), Calc!G1115, G1115+L1115)</f>
        <v>1491.6063482058917</v>
      </c>
      <c r="O1115" s="1">
        <f t="shared" si="119"/>
        <v>0.57726044648765185</v>
      </c>
      <c r="P1115" s="1">
        <f t="shared" si="120"/>
        <v>0.42273955351234827</v>
      </c>
      <c r="Q1115" s="3" t="str">
        <f>Games!N1115</f>
        <v/>
      </c>
      <c r="R1115" s="1" t="str">
        <f t="shared" si="121"/>
        <v/>
      </c>
      <c r="S1115" s="1" t="str">
        <f>IF(ISBLANK(Games!L1115), "",IF(Q1115=B1115, C1115, B1115))</f>
        <v/>
      </c>
      <c r="T1115" s="1" t="str">
        <f t="shared" si="122"/>
        <v>CHC</v>
      </c>
      <c r="U1115" s="1" t="str">
        <f t="shared" si="123"/>
        <v>SFG</v>
      </c>
      <c r="V1115" s="1">
        <f t="shared" si="124"/>
        <v>1529.9566441509314</v>
      </c>
      <c r="W1115" s="1">
        <f t="shared" si="125"/>
        <v>1491.6063482058917</v>
      </c>
    </row>
    <row r="1116" spans="1:23" x14ac:dyDescent="0.45">
      <c r="A1116" t="str">
        <f>Schedule!A1116</f>
        <v>2024-06-19</v>
      </c>
      <c r="B1116" t="str">
        <f>Schedule!B1116</f>
        <v>WAS</v>
      </c>
      <c r="C1116" t="str">
        <f>Schedule!C1116</f>
        <v>ARI</v>
      </c>
      <c r="D1116">
        <f>Schedule!D1116</f>
        <v>1422.7330514932301</v>
      </c>
      <c r="E1116">
        <f>Schedule!E1116</f>
        <v>1517.8440011816001</v>
      </c>
      <c r="F1116" cm="1">
        <f t="array" ref="F1116">_xlfn.XLOOKUP(B1116, $T$1:$T1115, $V$1:$V1115, D1116, 0, -1)</f>
        <v>1419.5380932200808</v>
      </c>
      <c r="G1116" cm="1">
        <f t="array" ref="G1116">_xlfn.XLOOKUP(C1116, $U$1:$U1115, $W$1:$W1115, E1116, 0, -1)</f>
        <v>1515.1384034374826</v>
      </c>
      <c r="H1116">
        <f>Schedule!F1116</f>
        <v>-4.76190476190477E-2</v>
      </c>
      <c r="I1116" t="str">
        <f>IF(ISBLANK(Games!D1116), "", Games!D1116)</f>
        <v/>
      </c>
      <c r="J1116" t="str">
        <f>IF(ISBLANK(Games!E1116), "", Games!E1116)</f>
        <v/>
      </c>
      <c r="K1116" t="str">
        <f>IF(ISBLANK(Games!D1116), "",VLOOKUP(I1116, 'Pitchers Pre-Season'!$B$2:$X$790, 23, FALSE))</f>
        <v/>
      </c>
      <c r="L1116" t="str">
        <f>IF(ISBLANK(Games!E1116), "",VLOOKUP(J1116, 'Pitchers Pre-Season'!$B$2:$X$790, 23, FALSE))</f>
        <v/>
      </c>
      <c r="M1116">
        <f>IF(ISBLANK(Games!D1116), Calc!F1116, F1116+K1116)</f>
        <v>1419.5380932200808</v>
      </c>
      <c r="N1116">
        <f>IF(ISBLANK(Games!E1116), Calc!G1116, G1116+L1116)</f>
        <v>1515.1384034374826</v>
      </c>
      <c r="O1116" s="1">
        <f t="shared" si="119"/>
        <v>0.34198073338497947</v>
      </c>
      <c r="P1116" s="1">
        <f t="shared" si="120"/>
        <v>0.65801926661502053</v>
      </c>
      <c r="Q1116" s="3" t="str">
        <f>Games!N1116</f>
        <v/>
      </c>
      <c r="R1116" s="1" t="str">
        <f t="shared" si="121"/>
        <v/>
      </c>
      <c r="S1116" s="1" t="str">
        <f>IF(ISBLANK(Games!L1116), "",IF(Q1116=B1116, C1116, B1116))</f>
        <v/>
      </c>
      <c r="T1116" s="1" t="str">
        <f t="shared" si="122"/>
        <v>WAS</v>
      </c>
      <c r="U1116" s="1" t="str">
        <f t="shared" si="123"/>
        <v>ARI</v>
      </c>
      <c r="V1116" s="1">
        <f t="shared" si="124"/>
        <v>1419.5380932200808</v>
      </c>
      <c r="W1116" s="1">
        <f t="shared" si="125"/>
        <v>1515.1384034374826</v>
      </c>
    </row>
    <row r="1117" spans="1:23" x14ac:dyDescent="0.45">
      <c r="A1117" t="str">
        <f>Schedule!A1117</f>
        <v>2024-06-19</v>
      </c>
      <c r="B1117" t="str">
        <f>Schedule!B1117</f>
        <v>CLE</v>
      </c>
      <c r="C1117" t="str">
        <f>Schedule!C1117</f>
        <v>SEA</v>
      </c>
      <c r="D1117">
        <f>Schedule!D1117</f>
        <v>1503.8938502056101</v>
      </c>
      <c r="E1117">
        <f>Schedule!E1117</f>
        <v>1526.2027098211199</v>
      </c>
      <c r="F1117" cm="1">
        <f t="array" ref="F1117">_xlfn.XLOOKUP(B1117, $T$1:$T1116, $V$1:$V1116, D1117, 0, -1)</f>
        <v>1503.8938502056101</v>
      </c>
      <c r="G1117" cm="1">
        <f t="array" ref="G1117">_xlfn.XLOOKUP(C1117, $U$1:$U1116, $W$1:$W1116, E1117, 0, -1)</f>
        <v>1521.2700100017432</v>
      </c>
      <c r="H1117">
        <f>Schedule!F1117</f>
        <v>4.7619047619047603E-2</v>
      </c>
      <c r="I1117" t="str">
        <f>IF(ISBLANK(Games!D1117), "", Games!D1117)</f>
        <v/>
      </c>
      <c r="J1117" t="str">
        <f>IF(ISBLANK(Games!E1117), "", Games!E1117)</f>
        <v/>
      </c>
      <c r="K1117" t="str">
        <f>IF(ISBLANK(Games!D1117), "",VLOOKUP(I1117, 'Pitchers Pre-Season'!$B$2:$X$790, 23, FALSE))</f>
        <v/>
      </c>
      <c r="L1117" t="str">
        <f>IF(ISBLANK(Games!E1117), "",VLOOKUP(J1117, 'Pitchers Pre-Season'!$B$2:$X$790, 23, FALSE))</f>
        <v/>
      </c>
      <c r="M1117">
        <f>IF(ISBLANK(Games!D1117), Calc!F1117, F1117+K1117)</f>
        <v>1503.8938502056101</v>
      </c>
      <c r="N1117">
        <f>IF(ISBLANK(Games!E1117), Calc!G1117, G1117+L1117)</f>
        <v>1521.2700100017432</v>
      </c>
      <c r="O1117" s="1">
        <f t="shared" si="119"/>
        <v>0.49882404799346619</v>
      </c>
      <c r="P1117" s="1">
        <f t="shared" si="120"/>
        <v>0.50117595200653375</v>
      </c>
      <c r="Q1117" s="3" t="str">
        <f>Games!N1117</f>
        <v/>
      </c>
      <c r="R1117" s="1" t="str">
        <f t="shared" si="121"/>
        <v/>
      </c>
      <c r="S1117" s="1" t="str">
        <f>IF(ISBLANK(Games!L1117), "",IF(Q1117=B1117, C1117, B1117))</f>
        <v/>
      </c>
      <c r="T1117" s="1" t="str">
        <f t="shared" si="122"/>
        <v>CLE</v>
      </c>
      <c r="U1117" s="1" t="str">
        <f t="shared" si="123"/>
        <v>SEA</v>
      </c>
      <c r="V1117" s="1">
        <f t="shared" si="124"/>
        <v>1503.8938502056101</v>
      </c>
      <c r="W1117" s="1">
        <f t="shared" si="125"/>
        <v>1521.2700100017432</v>
      </c>
    </row>
    <row r="1118" spans="1:23" x14ac:dyDescent="0.45">
      <c r="A1118" t="str">
        <f>Schedule!A1118</f>
        <v>2024-06-19</v>
      </c>
      <c r="B1118" t="str">
        <f>Schedule!B1118</f>
        <v>NYY</v>
      </c>
      <c r="C1118" t="str">
        <f>Schedule!C1118</f>
        <v>BAL</v>
      </c>
      <c r="D1118">
        <f>Schedule!D1118</f>
        <v>1539.4562396036399</v>
      </c>
      <c r="E1118">
        <f>Schedule!E1118</f>
        <v>1535.1075395159701</v>
      </c>
      <c r="F1118" cm="1">
        <f t="array" ref="F1118">_xlfn.XLOOKUP(B1118, $T$1:$T1117, $V$1:$V1117, D1118, 0, -1)</f>
        <v>1533.7203518335739</v>
      </c>
      <c r="G1118" cm="1">
        <f t="array" ref="G1118">_xlfn.XLOOKUP(C1118, $U$1:$U1117, $W$1:$W1117, E1118, 0, -1)</f>
        <v>1539.0873746407135</v>
      </c>
      <c r="H1118">
        <f>Schedule!F1118</f>
        <v>9.3922651933701695E-2</v>
      </c>
      <c r="I1118" t="str">
        <f>IF(ISBLANK(Games!D1118), "", Games!D1118)</f>
        <v/>
      </c>
      <c r="J1118" t="str">
        <f>IF(ISBLANK(Games!E1118), "", Games!E1118)</f>
        <v/>
      </c>
      <c r="K1118" t="str">
        <f>IF(ISBLANK(Games!D1118), "",VLOOKUP(I1118, 'Pitchers Pre-Season'!$B$2:$X$790, 23, FALSE))</f>
        <v/>
      </c>
      <c r="L1118" t="str">
        <f>IF(ISBLANK(Games!E1118), "",VLOOKUP(J1118, 'Pitchers Pre-Season'!$B$2:$X$790, 23, FALSE))</f>
        <v/>
      </c>
      <c r="M1118">
        <f>IF(ISBLANK(Games!D1118), Calc!F1118, F1118+K1118)</f>
        <v>1533.7203518335739</v>
      </c>
      <c r="N1118">
        <f>IF(ISBLANK(Games!E1118), Calc!G1118, G1118+L1118)</f>
        <v>1539.0873746407135</v>
      </c>
      <c r="O1118" s="1">
        <f t="shared" si="119"/>
        <v>0.53923817357938197</v>
      </c>
      <c r="P1118" s="1">
        <f t="shared" si="120"/>
        <v>0.46076182642061803</v>
      </c>
      <c r="Q1118" s="3" t="str">
        <f>Games!N1118</f>
        <v/>
      </c>
      <c r="R1118" s="1" t="str">
        <f t="shared" si="121"/>
        <v/>
      </c>
      <c r="S1118" s="1" t="str">
        <f>IF(ISBLANK(Games!L1118), "",IF(Q1118=B1118, C1118, B1118))</f>
        <v/>
      </c>
      <c r="T1118" s="1" t="str">
        <f t="shared" si="122"/>
        <v>NYY</v>
      </c>
      <c r="U1118" s="1" t="str">
        <f t="shared" si="123"/>
        <v>BAL</v>
      </c>
      <c r="V1118" s="1">
        <f t="shared" si="124"/>
        <v>1533.7203518335739</v>
      </c>
      <c r="W1118" s="1">
        <f t="shared" si="125"/>
        <v>1539.0873746407135</v>
      </c>
    </row>
    <row r="1119" spans="1:23" x14ac:dyDescent="0.45">
      <c r="A1119" t="str">
        <f>Schedule!A1119</f>
        <v>2024-06-19</v>
      </c>
      <c r="B1119" t="str">
        <f>Schedule!B1119</f>
        <v>TOR</v>
      </c>
      <c r="C1119" t="str">
        <f>Schedule!C1119</f>
        <v>BOS</v>
      </c>
      <c r="D1119">
        <f>Schedule!D1119</f>
        <v>1536.86484917293</v>
      </c>
      <c r="E1119">
        <f>Schedule!E1119</f>
        <v>1500.26839934439</v>
      </c>
      <c r="F1119" cm="1">
        <f t="array" ref="F1119">_xlfn.XLOOKUP(B1119, $T$1:$T1118, $V$1:$V1118, D1119, 0, -1)</f>
        <v>1536.86484917293</v>
      </c>
      <c r="G1119" cm="1">
        <f t="array" ref="G1119">_xlfn.XLOOKUP(C1119, $U$1:$U1118, $W$1:$W1118, E1119, 0, -1)</f>
        <v>1518.233689676287</v>
      </c>
      <c r="H1119">
        <f>Schedule!F1119</f>
        <v>-5.5248618784530601E-3</v>
      </c>
      <c r="I1119" t="str">
        <f>IF(ISBLANK(Games!D1119), "", Games!D1119)</f>
        <v/>
      </c>
      <c r="J1119" t="str">
        <f>IF(ISBLANK(Games!E1119), "", Games!E1119)</f>
        <v/>
      </c>
      <c r="K1119" t="str">
        <f>IF(ISBLANK(Games!D1119), "",VLOOKUP(I1119, 'Pitchers Pre-Season'!$B$2:$X$790, 23, FALSE))</f>
        <v/>
      </c>
      <c r="L1119" t="str">
        <f>IF(ISBLANK(Games!E1119), "",VLOOKUP(J1119, 'Pitchers Pre-Season'!$B$2:$X$790, 23, FALSE))</f>
        <v/>
      </c>
      <c r="M1119">
        <f>IF(ISBLANK(Games!D1119), Calc!F1119, F1119+K1119)</f>
        <v>1536.86484917293</v>
      </c>
      <c r="N1119">
        <f>IF(ISBLANK(Games!E1119), Calc!G1119, G1119+L1119)</f>
        <v>1518.233689676287</v>
      </c>
      <c r="O1119" s="1">
        <f t="shared" si="119"/>
        <v>0.52402429168218234</v>
      </c>
      <c r="P1119" s="1">
        <f t="shared" si="120"/>
        <v>0.47597570831781766</v>
      </c>
      <c r="Q1119" s="3" t="str">
        <f>Games!N1119</f>
        <v/>
      </c>
      <c r="R1119" s="1" t="str">
        <f t="shared" si="121"/>
        <v/>
      </c>
      <c r="S1119" s="1" t="str">
        <f>IF(ISBLANK(Games!L1119), "",IF(Q1119=B1119, C1119, B1119))</f>
        <v/>
      </c>
      <c r="T1119" s="1" t="str">
        <f t="shared" si="122"/>
        <v>TOR</v>
      </c>
      <c r="U1119" s="1" t="str">
        <f t="shared" si="123"/>
        <v>BOS</v>
      </c>
      <c r="V1119" s="1">
        <f t="shared" si="124"/>
        <v>1536.86484917293</v>
      </c>
      <c r="W1119" s="1">
        <f t="shared" si="125"/>
        <v>1518.233689676287</v>
      </c>
    </row>
    <row r="1120" spans="1:23" x14ac:dyDescent="0.45">
      <c r="A1120" t="str">
        <f>Schedule!A1120</f>
        <v>2024-06-19</v>
      </c>
      <c r="B1120" t="str">
        <f>Schedule!B1120</f>
        <v>MIN</v>
      </c>
      <c r="C1120" t="str">
        <f>Schedule!C1120</f>
        <v>TBR</v>
      </c>
      <c r="D1120">
        <f>Schedule!D1120</f>
        <v>1535.44519643647</v>
      </c>
      <c r="E1120">
        <f>Schedule!E1120</f>
        <v>1537.2568075547799</v>
      </c>
      <c r="F1120" cm="1">
        <f t="array" ref="F1120">_xlfn.XLOOKUP(B1120, $T$1:$T1119, $V$1:$V1119, D1120, 0, -1)</f>
        <v>1529.2726034226744</v>
      </c>
      <c r="G1120" cm="1">
        <f t="array" ref="G1120">_xlfn.XLOOKUP(C1120, $U$1:$U1119, $W$1:$W1119, E1120, 0, -1)</f>
        <v>1532.6622500113572</v>
      </c>
      <c r="H1120">
        <f>Schedule!F1120</f>
        <v>0.12727272727272701</v>
      </c>
      <c r="I1120" t="str">
        <f>IF(ISBLANK(Games!D1120), "", Games!D1120)</f>
        <v/>
      </c>
      <c r="J1120" t="str">
        <f>IF(ISBLANK(Games!E1120), "", Games!E1120)</f>
        <v/>
      </c>
      <c r="K1120" t="str">
        <f>IF(ISBLANK(Games!D1120), "",VLOOKUP(I1120, 'Pitchers Pre-Season'!$B$2:$X$790, 23, FALSE))</f>
        <v/>
      </c>
      <c r="L1120" t="str">
        <f>IF(ISBLANK(Games!E1120), "",VLOOKUP(J1120, 'Pitchers Pre-Season'!$B$2:$X$790, 23, FALSE))</f>
        <v/>
      </c>
      <c r="M1120">
        <f>IF(ISBLANK(Games!D1120), Calc!F1120, F1120+K1120)</f>
        <v>1529.2726034226744</v>
      </c>
      <c r="N1120">
        <f>IF(ISBLANK(Games!E1120), Calc!G1120, G1120+L1120)</f>
        <v>1532.6622500113572</v>
      </c>
      <c r="O1120" s="1">
        <f t="shared" si="119"/>
        <v>0.55875842483529037</v>
      </c>
      <c r="P1120" s="1">
        <f t="shared" si="120"/>
        <v>0.44124157516470963</v>
      </c>
      <c r="Q1120" s="3" t="str">
        <f>Games!N1120</f>
        <v/>
      </c>
      <c r="R1120" s="1" t="str">
        <f t="shared" si="121"/>
        <v/>
      </c>
      <c r="S1120" s="1" t="str">
        <f>IF(ISBLANK(Games!L1120), "",IF(Q1120=B1120, C1120, B1120))</f>
        <v/>
      </c>
      <c r="T1120" s="1" t="str">
        <f t="shared" si="122"/>
        <v>MIN</v>
      </c>
      <c r="U1120" s="1" t="str">
        <f t="shared" si="123"/>
        <v>TBR</v>
      </c>
      <c r="V1120" s="1">
        <f t="shared" si="124"/>
        <v>1529.2726034226744</v>
      </c>
      <c r="W1120" s="1">
        <f t="shared" si="125"/>
        <v>1532.6622500113572</v>
      </c>
    </row>
    <row r="1121" spans="1:23" x14ac:dyDescent="0.45">
      <c r="A1121" t="str">
        <f>Schedule!A1121</f>
        <v>2024-06-19</v>
      </c>
      <c r="B1121" t="str">
        <f>Schedule!B1121</f>
        <v>TEX</v>
      </c>
      <c r="C1121" t="str">
        <f>Schedule!C1121</f>
        <v>NYM</v>
      </c>
      <c r="D1121">
        <f>Schedule!D1121</f>
        <v>1527.6277566730801</v>
      </c>
      <c r="E1121">
        <f>Schedule!E1121</f>
        <v>1505.1761432511801</v>
      </c>
      <c r="F1121" cm="1">
        <f t="array" ref="F1121">_xlfn.XLOOKUP(B1121, $T$1:$T1120, $V$1:$V1120, D1121, 0, -1)</f>
        <v>1535.7428778604465</v>
      </c>
      <c r="G1121" cm="1">
        <f t="array" ref="G1121">_xlfn.XLOOKUP(C1121, $U$1:$U1120, $W$1:$W1120, E1121, 0, -1)</f>
        <v>1510.288270753422</v>
      </c>
      <c r="H1121">
        <f>Schedule!F1121</f>
        <v>6.3291139240506306E-2</v>
      </c>
      <c r="I1121" t="str">
        <f>IF(ISBLANK(Games!D1121), "", Games!D1121)</f>
        <v/>
      </c>
      <c r="J1121" t="str">
        <f>IF(ISBLANK(Games!E1121), "", Games!E1121)</f>
        <v/>
      </c>
      <c r="K1121" t="str">
        <f>IF(ISBLANK(Games!D1121), "",VLOOKUP(I1121, 'Pitchers Pre-Season'!$B$2:$X$790, 23, FALSE))</f>
        <v/>
      </c>
      <c r="L1121" t="str">
        <f>IF(ISBLANK(Games!E1121), "",VLOOKUP(J1121, 'Pitchers Pre-Season'!$B$2:$X$790, 23, FALSE))</f>
        <v/>
      </c>
      <c r="M1121">
        <f>IF(ISBLANK(Games!D1121), Calc!F1121, F1121+K1121)</f>
        <v>1535.7428778604465</v>
      </c>
      <c r="N1121">
        <f>IF(ISBLANK(Games!E1121), Calc!G1121, G1121+L1121)</f>
        <v>1510.288270753422</v>
      </c>
      <c r="O1121" s="1">
        <f t="shared" si="119"/>
        <v>0.5682122915261224</v>
      </c>
      <c r="P1121" s="1">
        <f t="shared" si="120"/>
        <v>0.43178770847387754</v>
      </c>
      <c r="Q1121" s="3" t="str">
        <f>Games!N1121</f>
        <v/>
      </c>
      <c r="R1121" s="1" t="str">
        <f t="shared" si="121"/>
        <v/>
      </c>
      <c r="S1121" s="1" t="str">
        <f>IF(ISBLANK(Games!L1121), "",IF(Q1121=B1121, C1121, B1121))</f>
        <v/>
      </c>
      <c r="T1121" s="1" t="str">
        <f t="shared" si="122"/>
        <v>TEX</v>
      </c>
      <c r="U1121" s="1" t="str">
        <f t="shared" si="123"/>
        <v>NYM</v>
      </c>
      <c r="V1121" s="1">
        <f t="shared" si="124"/>
        <v>1535.7428778604465</v>
      </c>
      <c r="W1121" s="1">
        <f t="shared" si="125"/>
        <v>1510.288270753422</v>
      </c>
    </row>
    <row r="1122" spans="1:23" x14ac:dyDescent="0.45">
      <c r="A1122" t="str">
        <f>Schedule!A1122</f>
        <v>2024-06-19</v>
      </c>
      <c r="B1122" t="str">
        <f>Schedule!B1122</f>
        <v>CHW</v>
      </c>
      <c r="C1122" t="str">
        <f>Schedule!C1122</f>
        <v>HOU</v>
      </c>
      <c r="D1122">
        <f>Schedule!D1122</f>
        <v>1433.33420073452</v>
      </c>
      <c r="E1122">
        <f>Schedule!E1122</f>
        <v>1559.22207084247</v>
      </c>
      <c r="F1122" cm="1">
        <f t="array" ref="F1122">_xlfn.XLOOKUP(B1122, $T$1:$T1121, $V$1:$V1121, D1122, 0, -1)</f>
        <v>1426.513159308995</v>
      </c>
      <c r="G1122" cm="1">
        <f t="array" ref="G1122">_xlfn.XLOOKUP(C1122, $U$1:$U1121, $W$1:$W1121, E1122, 0, -1)</f>
        <v>1554.1885466658973</v>
      </c>
      <c r="H1122">
        <f>Schedule!F1122</f>
        <v>-4.2253521126760597E-2</v>
      </c>
      <c r="I1122" t="str">
        <f>IF(ISBLANK(Games!D1122), "", Games!D1122)</f>
        <v/>
      </c>
      <c r="J1122" t="str">
        <f>IF(ISBLANK(Games!E1122), "", Games!E1122)</f>
        <v/>
      </c>
      <c r="K1122" t="str">
        <f>IF(ISBLANK(Games!D1122), "",VLOOKUP(I1122, 'Pitchers Pre-Season'!$B$2:$X$790, 23, FALSE))</f>
        <v/>
      </c>
      <c r="L1122" t="str">
        <f>IF(ISBLANK(Games!E1122), "",VLOOKUP(J1122, 'Pitchers Pre-Season'!$B$2:$X$790, 23, FALSE))</f>
        <v/>
      </c>
      <c r="M1122">
        <f>IF(ISBLANK(Games!D1122), Calc!F1122, F1122+K1122)</f>
        <v>1426.513159308995</v>
      </c>
      <c r="N1122">
        <f>IF(ISBLANK(Games!E1122), Calc!G1122, G1122+L1122)</f>
        <v>1554.1885466658973</v>
      </c>
      <c r="O1122" s="1">
        <f t="shared" si="119"/>
        <v>0.30298077879491114</v>
      </c>
      <c r="P1122" s="1">
        <f t="shared" si="120"/>
        <v>0.69701922120508875</v>
      </c>
      <c r="Q1122" s="3" t="str">
        <f>Games!N1122</f>
        <v/>
      </c>
      <c r="R1122" s="1" t="str">
        <f t="shared" si="121"/>
        <v/>
      </c>
      <c r="S1122" s="1" t="str">
        <f>IF(ISBLANK(Games!L1122), "",IF(Q1122=B1122, C1122, B1122))</f>
        <v/>
      </c>
      <c r="T1122" s="1" t="str">
        <f t="shared" si="122"/>
        <v>CHW</v>
      </c>
      <c r="U1122" s="1" t="str">
        <f t="shared" si="123"/>
        <v>HOU</v>
      </c>
      <c r="V1122" s="1">
        <f t="shared" si="124"/>
        <v>1426.513159308995</v>
      </c>
      <c r="W1122" s="1">
        <f t="shared" si="125"/>
        <v>1554.1885466658973</v>
      </c>
    </row>
    <row r="1123" spans="1:23" x14ac:dyDescent="0.45">
      <c r="A1123" t="str">
        <f>Schedule!A1123</f>
        <v>2024-06-19</v>
      </c>
      <c r="B1123" t="str">
        <f>Schedule!B1123</f>
        <v>COL</v>
      </c>
      <c r="C1123" t="str">
        <f>Schedule!C1123</f>
        <v>LAD</v>
      </c>
      <c r="D1123">
        <f>Schedule!D1123</f>
        <v>1418.47649220432</v>
      </c>
      <c r="E1123">
        <f>Schedule!E1123</f>
        <v>1588.6730971234199</v>
      </c>
      <c r="F1123" cm="1">
        <f t="array" ref="F1123">_xlfn.XLOOKUP(B1123, $T$1:$T1122, $V$1:$V1122, D1123, 0, -1)</f>
        <v>1423.0710497477428</v>
      </c>
      <c r="G1123" cm="1">
        <f t="array" ref="G1123">_xlfn.XLOOKUP(C1123, $U$1:$U1122, $W$1:$W1122, E1123, 0, -1)</f>
        <v>1587.2549754385982</v>
      </c>
      <c r="H1123">
        <f>Schedule!F1123</f>
        <v>0.22834645669291301</v>
      </c>
      <c r="I1123" t="str">
        <f>IF(ISBLANK(Games!D1123), "", Games!D1123)</f>
        <v/>
      </c>
      <c r="J1123" t="str">
        <f>IF(ISBLANK(Games!E1123), "", Games!E1123)</f>
        <v/>
      </c>
      <c r="K1123" t="str">
        <f>IF(ISBLANK(Games!D1123), "",VLOOKUP(I1123, 'Pitchers Pre-Season'!$B$2:$X$790, 23, FALSE))</f>
        <v/>
      </c>
      <c r="L1123" t="str">
        <f>IF(ISBLANK(Games!E1123), "",VLOOKUP(J1123, 'Pitchers Pre-Season'!$B$2:$X$790, 23, FALSE))</f>
        <v/>
      </c>
      <c r="M1123">
        <f>IF(ISBLANK(Games!D1123), Calc!F1123, F1123+K1123)</f>
        <v>1423.0710497477428</v>
      </c>
      <c r="N1123">
        <f>IF(ISBLANK(Games!E1123), Calc!G1123, G1123+L1123)</f>
        <v>1587.2549754385982</v>
      </c>
      <c r="O1123" s="1">
        <f t="shared" si="119"/>
        <v>0.39404078809591264</v>
      </c>
      <c r="P1123" s="1">
        <f t="shared" si="120"/>
        <v>0.60595921190408741</v>
      </c>
      <c r="Q1123" s="3" t="str">
        <f>Games!N1123</f>
        <v/>
      </c>
      <c r="R1123" s="1" t="str">
        <f t="shared" si="121"/>
        <v/>
      </c>
      <c r="S1123" s="1" t="str">
        <f>IF(ISBLANK(Games!L1123), "",IF(Q1123=B1123, C1123, B1123))</f>
        <v/>
      </c>
      <c r="T1123" s="1" t="str">
        <f t="shared" si="122"/>
        <v>COL</v>
      </c>
      <c r="U1123" s="1" t="str">
        <f t="shared" si="123"/>
        <v>LAD</v>
      </c>
      <c r="V1123" s="1">
        <f t="shared" si="124"/>
        <v>1423.0710497477428</v>
      </c>
      <c r="W1123" s="1">
        <f t="shared" si="125"/>
        <v>1587.2549754385982</v>
      </c>
    </row>
    <row r="1124" spans="1:23" x14ac:dyDescent="0.45">
      <c r="A1124" t="str">
        <f>Schedule!A1124</f>
        <v>2024-06-19</v>
      </c>
      <c r="B1124" t="str">
        <f>Schedule!B1124</f>
        <v>LAA</v>
      </c>
      <c r="C1124" t="str">
        <f>Schedule!C1124</f>
        <v>MIL</v>
      </c>
      <c r="D1124">
        <f>Schedule!D1124</f>
        <v>1474.3085107648601</v>
      </c>
      <c r="E1124">
        <f>Schedule!E1124</f>
        <v>1511.74507850229</v>
      </c>
      <c r="F1124" cm="1">
        <f t="array" ref="F1124">_xlfn.XLOOKUP(B1124, $T$1:$T1123, $V$1:$V1123, D1124, 0, -1)</f>
        <v>1469.5882041455925</v>
      </c>
      <c r="G1124" cm="1">
        <f t="array" ref="G1124">_xlfn.XLOOKUP(C1124, $U$1:$U1123, $W$1:$W1123, E1124, 0, -1)</f>
        <v>1527.5334034496079</v>
      </c>
      <c r="H1124">
        <f>Schedule!F1124</f>
        <v>6.8493150684931406E-2</v>
      </c>
      <c r="I1124" t="str">
        <f>IF(ISBLANK(Games!D1124), "", Games!D1124)</f>
        <v/>
      </c>
      <c r="J1124" t="str">
        <f>IF(ISBLANK(Games!E1124), "", Games!E1124)</f>
        <v/>
      </c>
      <c r="K1124" t="str">
        <f>IF(ISBLANK(Games!D1124), "",VLOOKUP(I1124, 'Pitchers Pre-Season'!$B$2:$X$790, 23, FALSE))</f>
        <v/>
      </c>
      <c r="L1124" t="str">
        <f>IF(ISBLANK(Games!E1124), "",VLOOKUP(J1124, 'Pitchers Pre-Season'!$B$2:$X$790, 23, FALSE))</f>
        <v/>
      </c>
      <c r="M1124">
        <f>IF(ISBLANK(Games!D1124), Calc!F1124, F1124+K1124)</f>
        <v>1469.5882041455925</v>
      </c>
      <c r="N1124">
        <f>IF(ISBLANK(Games!E1124), Calc!G1124, G1124+L1124)</f>
        <v>1527.5334034496079</v>
      </c>
      <c r="O1124" s="1">
        <f t="shared" si="119"/>
        <v>0.45162139931167505</v>
      </c>
      <c r="P1124" s="1">
        <f t="shared" si="120"/>
        <v>0.548378600688325</v>
      </c>
      <c r="Q1124" s="3" t="str">
        <f>Games!N1124</f>
        <v/>
      </c>
      <c r="R1124" s="1" t="str">
        <f t="shared" si="121"/>
        <v/>
      </c>
      <c r="S1124" s="1" t="str">
        <f>IF(ISBLANK(Games!L1124), "",IF(Q1124=B1124, C1124, B1124))</f>
        <v/>
      </c>
      <c r="T1124" s="1" t="str">
        <f t="shared" si="122"/>
        <v>LAA</v>
      </c>
      <c r="U1124" s="1" t="str">
        <f t="shared" si="123"/>
        <v>MIL</v>
      </c>
      <c r="V1124" s="1">
        <f t="shared" si="124"/>
        <v>1469.5882041455925</v>
      </c>
      <c r="W1124" s="1">
        <f t="shared" si="125"/>
        <v>1527.5334034496079</v>
      </c>
    </row>
    <row r="1125" spans="1:23" x14ac:dyDescent="0.45">
      <c r="A1125" t="str">
        <f>Schedule!A1125</f>
        <v>2024-06-19</v>
      </c>
      <c r="B1125" t="str">
        <f>Schedule!B1125</f>
        <v>OAK</v>
      </c>
      <c r="C1125" t="str">
        <f>Schedule!C1125</f>
        <v>KCR</v>
      </c>
      <c r="D1125">
        <f>Schedule!D1125</f>
        <v>1427.1354796158</v>
      </c>
      <c r="E1125">
        <f>Schedule!E1125</f>
        <v>1455.5883504191299</v>
      </c>
      <c r="F1125" cm="1">
        <f t="array" ref="F1125">_xlfn.XLOOKUP(B1125, $T$1:$T1124, $V$1:$V1124, D1125, 0, -1)</f>
        <v>1410.609331202211</v>
      </c>
      <c r="G1125" cm="1">
        <f t="array" ref="G1125">_xlfn.XLOOKUP(C1125, $U$1:$U1124, $W$1:$W1124, E1125, 0, -1)</f>
        <v>1465.2610239810729</v>
      </c>
      <c r="H1125">
        <f>Schedule!F1125</f>
        <v>6.2111801242235101E-3</v>
      </c>
      <c r="I1125" t="str">
        <f>IF(ISBLANK(Games!D1125), "", Games!D1125)</f>
        <v/>
      </c>
      <c r="J1125" t="str">
        <f>IF(ISBLANK(Games!E1125), "", Games!E1125)</f>
        <v/>
      </c>
      <c r="K1125" t="str">
        <f>IF(ISBLANK(Games!D1125), "",VLOOKUP(I1125, 'Pitchers Pre-Season'!$B$2:$X$790, 23, FALSE))</f>
        <v/>
      </c>
      <c r="L1125" t="str">
        <f>IF(ISBLANK(Games!E1125), "",VLOOKUP(J1125, 'Pitchers Pre-Season'!$B$2:$X$790, 23, FALSE))</f>
        <v/>
      </c>
      <c r="M1125">
        <f>IF(ISBLANK(Games!D1125), Calc!F1125, F1125+K1125)</f>
        <v>1410.609331202211</v>
      </c>
      <c r="N1125">
        <f>IF(ISBLANK(Games!E1125), Calc!G1125, G1125+L1125)</f>
        <v>1465.2610239810729</v>
      </c>
      <c r="O1125" s="1">
        <f t="shared" si="119"/>
        <v>0.42509781449978745</v>
      </c>
      <c r="P1125" s="1">
        <f t="shared" si="120"/>
        <v>0.57490218550021255</v>
      </c>
      <c r="Q1125" s="3" t="str">
        <f>Games!N1125</f>
        <v/>
      </c>
      <c r="R1125" s="1" t="str">
        <f t="shared" si="121"/>
        <v/>
      </c>
      <c r="S1125" s="1" t="str">
        <f>IF(ISBLANK(Games!L1125), "",IF(Q1125=B1125, C1125, B1125))</f>
        <v/>
      </c>
      <c r="T1125" s="1" t="str">
        <f t="shared" si="122"/>
        <v>OAK</v>
      </c>
      <c r="U1125" s="1" t="str">
        <f t="shared" si="123"/>
        <v>KCR</v>
      </c>
      <c r="V1125" s="1">
        <f t="shared" si="124"/>
        <v>1410.609331202211</v>
      </c>
      <c r="W1125" s="1">
        <f t="shared" si="125"/>
        <v>1465.2610239810729</v>
      </c>
    </row>
    <row r="1126" spans="1:23" x14ac:dyDescent="0.45">
      <c r="A1126" t="str">
        <f>Schedule!A1126</f>
        <v>2024-06-20</v>
      </c>
      <c r="B1126" t="str">
        <f>Schedule!B1126</f>
        <v>WAS</v>
      </c>
      <c r="C1126" t="str">
        <f>Schedule!C1126</f>
        <v>ARI</v>
      </c>
      <c r="D1126">
        <f>Schedule!D1126</f>
        <v>1422.7330514932301</v>
      </c>
      <c r="E1126">
        <f>Schedule!E1126</f>
        <v>1517.8440011816001</v>
      </c>
      <c r="F1126" cm="1">
        <f t="array" ref="F1126">_xlfn.XLOOKUP(B1126, $T$1:$T1125, $V$1:$V1125, D1126, 0, -1)</f>
        <v>1419.5380932200808</v>
      </c>
      <c r="G1126" cm="1">
        <f t="array" ref="G1126">_xlfn.XLOOKUP(C1126, $U$1:$U1125, $W$1:$W1125, E1126, 0, -1)</f>
        <v>1515.1384034374826</v>
      </c>
      <c r="H1126">
        <f>Schedule!F1126</f>
        <v>-4.76190476190477E-2</v>
      </c>
      <c r="I1126" t="str">
        <f>IF(ISBLANK(Games!D1126), "", Games!D1126)</f>
        <v/>
      </c>
      <c r="J1126" t="str">
        <f>IF(ISBLANK(Games!E1126), "", Games!E1126)</f>
        <v/>
      </c>
      <c r="K1126" t="str">
        <f>IF(ISBLANK(Games!D1126), "",VLOOKUP(I1126, 'Pitchers Pre-Season'!$B$2:$X$790, 23, FALSE))</f>
        <v/>
      </c>
      <c r="L1126" t="str">
        <f>IF(ISBLANK(Games!E1126), "",VLOOKUP(J1126, 'Pitchers Pre-Season'!$B$2:$X$790, 23, FALSE))</f>
        <v/>
      </c>
      <c r="M1126">
        <f>IF(ISBLANK(Games!D1126), Calc!F1126, F1126+K1126)</f>
        <v>1419.5380932200808</v>
      </c>
      <c r="N1126">
        <f>IF(ISBLANK(Games!E1126), Calc!G1126, G1126+L1126)</f>
        <v>1515.1384034374826</v>
      </c>
      <c r="O1126" s="1">
        <f t="shared" si="119"/>
        <v>0.34198073338497947</v>
      </c>
      <c r="P1126" s="1">
        <f t="shared" si="120"/>
        <v>0.65801926661502053</v>
      </c>
      <c r="Q1126" s="3" t="str">
        <f>Games!N1126</f>
        <v/>
      </c>
      <c r="R1126" s="1" t="str">
        <f t="shared" si="121"/>
        <v/>
      </c>
      <c r="S1126" s="1" t="str">
        <f>IF(ISBLANK(Games!L1126), "",IF(Q1126=B1126, C1126, B1126))</f>
        <v/>
      </c>
      <c r="T1126" s="1" t="str">
        <f t="shared" si="122"/>
        <v>WAS</v>
      </c>
      <c r="U1126" s="1" t="str">
        <f t="shared" si="123"/>
        <v>ARI</v>
      </c>
      <c r="V1126" s="1">
        <f t="shared" si="124"/>
        <v>1419.5380932200808</v>
      </c>
      <c r="W1126" s="1">
        <f t="shared" si="125"/>
        <v>1515.1384034374826</v>
      </c>
    </row>
    <row r="1127" spans="1:23" x14ac:dyDescent="0.45">
      <c r="A1127" t="str">
        <f>Schedule!A1127</f>
        <v>2024-06-20</v>
      </c>
      <c r="B1127" t="str">
        <f>Schedule!B1127</f>
        <v>CLE</v>
      </c>
      <c r="C1127" t="str">
        <f>Schedule!C1127</f>
        <v>SEA</v>
      </c>
      <c r="D1127">
        <f>Schedule!D1127</f>
        <v>1503.8938502056101</v>
      </c>
      <c r="E1127">
        <f>Schedule!E1127</f>
        <v>1526.2027098211199</v>
      </c>
      <c r="F1127" cm="1">
        <f t="array" ref="F1127">_xlfn.XLOOKUP(B1127, $T$1:$T1126, $V$1:$V1126, D1127, 0, -1)</f>
        <v>1503.8938502056101</v>
      </c>
      <c r="G1127" cm="1">
        <f t="array" ref="G1127">_xlfn.XLOOKUP(C1127, $U$1:$U1126, $W$1:$W1126, E1127, 0, -1)</f>
        <v>1521.2700100017432</v>
      </c>
      <c r="H1127">
        <f>Schedule!F1127</f>
        <v>4.7619047619047603E-2</v>
      </c>
      <c r="I1127" t="str">
        <f>IF(ISBLANK(Games!D1127), "", Games!D1127)</f>
        <v/>
      </c>
      <c r="J1127" t="str">
        <f>IF(ISBLANK(Games!E1127), "", Games!E1127)</f>
        <v/>
      </c>
      <c r="K1127" t="str">
        <f>IF(ISBLANK(Games!D1127), "",VLOOKUP(I1127, 'Pitchers Pre-Season'!$B$2:$X$790, 23, FALSE))</f>
        <v/>
      </c>
      <c r="L1127" t="str">
        <f>IF(ISBLANK(Games!E1127), "",VLOOKUP(J1127, 'Pitchers Pre-Season'!$B$2:$X$790, 23, FALSE))</f>
        <v/>
      </c>
      <c r="M1127">
        <f>IF(ISBLANK(Games!D1127), Calc!F1127, F1127+K1127)</f>
        <v>1503.8938502056101</v>
      </c>
      <c r="N1127">
        <f>IF(ISBLANK(Games!E1127), Calc!G1127, G1127+L1127)</f>
        <v>1521.2700100017432</v>
      </c>
      <c r="O1127" s="1">
        <f t="shared" si="119"/>
        <v>0.49882404799346619</v>
      </c>
      <c r="P1127" s="1">
        <f t="shared" si="120"/>
        <v>0.50117595200653375</v>
      </c>
      <c r="Q1127" s="3" t="str">
        <f>Games!N1127</f>
        <v/>
      </c>
      <c r="R1127" s="1" t="str">
        <f t="shared" si="121"/>
        <v/>
      </c>
      <c r="S1127" s="1" t="str">
        <f>IF(ISBLANK(Games!L1127), "",IF(Q1127=B1127, C1127, B1127))</f>
        <v/>
      </c>
      <c r="T1127" s="1" t="str">
        <f t="shared" si="122"/>
        <v>CLE</v>
      </c>
      <c r="U1127" s="1" t="str">
        <f t="shared" si="123"/>
        <v>SEA</v>
      </c>
      <c r="V1127" s="1">
        <f t="shared" si="124"/>
        <v>1503.8938502056101</v>
      </c>
      <c r="W1127" s="1">
        <f t="shared" si="125"/>
        <v>1521.2700100017432</v>
      </c>
    </row>
    <row r="1128" spans="1:23" x14ac:dyDescent="0.45">
      <c r="A1128" t="str">
        <f>Schedule!A1128</f>
        <v>2024-06-20</v>
      </c>
      <c r="B1128" t="str">
        <f>Schedule!B1128</f>
        <v>MIN</v>
      </c>
      <c r="C1128" t="str">
        <f>Schedule!C1128</f>
        <v>TBR</v>
      </c>
      <c r="D1128">
        <f>Schedule!D1128</f>
        <v>1535.44519643647</v>
      </c>
      <c r="E1128">
        <f>Schedule!E1128</f>
        <v>1537.2568075547799</v>
      </c>
      <c r="F1128" cm="1">
        <f t="array" ref="F1128">_xlfn.XLOOKUP(B1128, $T$1:$T1127, $V$1:$V1127, D1128, 0, -1)</f>
        <v>1529.2726034226744</v>
      </c>
      <c r="G1128" cm="1">
        <f t="array" ref="G1128">_xlfn.XLOOKUP(C1128, $U$1:$U1127, $W$1:$W1127, E1128, 0, -1)</f>
        <v>1532.6622500113572</v>
      </c>
      <c r="H1128">
        <f>Schedule!F1128</f>
        <v>0.12727272727272701</v>
      </c>
      <c r="I1128" t="str">
        <f>IF(ISBLANK(Games!D1128), "", Games!D1128)</f>
        <v/>
      </c>
      <c r="J1128" t="str">
        <f>IF(ISBLANK(Games!E1128), "", Games!E1128)</f>
        <v/>
      </c>
      <c r="K1128" t="str">
        <f>IF(ISBLANK(Games!D1128), "",VLOOKUP(I1128, 'Pitchers Pre-Season'!$B$2:$X$790, 23, FALSE))</f>
        <v/>
      </c>
      <c r="L1128" t="str">
        <f>IF(ISBLANK(Games!E1128), "",VLOOKUP(J1128, 'Pitchers Pre-Season'!$B$2:$X$790, 23, FALSE))</f>
        <v/>
      </c>
      <c r="M1128">
        <f>IF(ISBLANK(Games!D1128), Calc!F1128, F1128+K1128)</f>
        <v>1529.2726034226744</v>
      </c>
      <c r="N1128">
        <f>IF(ISBLANK(Games!E1128), Calc!G1128, G1128+L1128)</f>
        <v>1532.6622500113572</v>
      </c>
      <c r="O1128" s="1">
        <f t="shared" si="119"/>
        <v>0.55875842483529037</v>
      </c>
      <c r="P1128" s="1">
        <f t="shared" si="120"/>
        <v>0.44124157516470963</v>
      </c>
      <c r="Q1128" s="3" t="str">
        <f>Games!N1128</f>
        <v/>
      </c>
      <c r="R1128" s="1" t="str">
        <f t="shared" si="121"/>
        <v/>
      </c>
      <c r="S1128" s="1" t="str">
        <f>IF(ISBLANK(Games!L1128), "",IF(Q1128=B1128, C1128, B1128))</f>
        <v/>
      </c>
      <c r="T1128" s="1" t="str">
        <f t="shared" si="122"/>
        <v>MIN</v>
      </c>
      <c r="U1128" s="1" t="str">
        <f t="shared" si="123"/>
        <v>TBR</v>
      </c>
      <c r="V1128" s="1">
        <f t="shared" si="124"/>
        <v>1529.2726034226744</v>
      </c>
      <c r="W1128" s="1">
        <f t="shared" si="125"/>
        <v>1532.6622500113572</v>
      </c>
    </row>
    <row r="1129" spans="1:23" x14ac:dyDescent="0.45">
      <c r="A1129" t="str">
        <f>Schedule!A1129</f>
        <v>2024-06-20</v>
      </c>
      <c r="B1129" t="str">
        <f>Schedule!B1129</f>
        <v>CHW</v>
      </c>
      <c r="C1129" t="str">
        <f>Schedule!C1129</f>
        <v>HOU</v>
      </c>
      <c r="D1129">
        <f>Schedule!D1129</f>
        <v>1433.33420073452</v>
      </c>
      <c r="E1129">
        <f>Schedule!E1129</f>
        <v>1559.22207084247</v>
      </c>
      <c r="F1129" cm="1">
        <f t="array" ref="F1129">_xlfn.XLOOKUP(B1129, $T$1:$T1128, $V$1:$V1128, D1129, 0, -1)</f>
        <v>1426.513159308995</v>
      </c>
      <c r="G1129" cm="1">
        <f t="array" ref="G1129">_xlfn.XLOOKUP(C1129, $U$1:$U1128, $W$1:$W1128, E1129, 0, -1)</f>
        <v>1554.1885466658973</v>
      </c>
      <c r="H1129">
        <f>Schedule!F1129</f>
        <v>-4.2253521126760597E-2</v>
      </c>
      <c r="I1129" t="str">
        <f>IF(ISBLANK(Games!D1129), "", Games!D1129)</f>
        <v/>
      </c>
      <c r="J1129" t="str">
        <f>IF(ISBLANK(Games!E1129), "", Games!E1129)</f>
        <v/>
      </c>
      <c r="K1129" t="str">
        <f>IF(ISBLANK(Games!D1129), "",VLOOKUP(I1129, 'Pitchers Pre-Season'!$B$2:$X$790, 23, FALSE))</f>
        <v/>
      </c>
      <c r="L1129" t="str">
        <f>IF(ISBLANK(Games!E1129), "",VLOOKUP(J1129, 'Pitchers Pre-Season'!$B$2:$X$790, 23, FALSE))</f>
        <v/>
      </c>
      <c r="M1129">
        <f>IF(ISBLANK(Games!D1129), Calc!F1129, F1129+K1129)</f>
        <v>1426.513159308995</v>
      </c>
      <c r="N1129">
        <f>IF(ISBLANK(Games!E1129), Calc!G1129, G1129+L1129)</f>
        <v>1554.1885466658973</v>
      </c>
      <c r="O1129" s="1">
        <f t="shared" si="119"/>
        <v>0.30298077879491114</v>
      </c>
      <c r="P1129" s="1">
        <f t="shared" si="120"/>
        <v>0.69701922120508875</v>
      </c>
      <c r="Q1129" s="3" t="str">
        <f>Games!N1129</f>
        <v/>
      </c>
      <c r="R1129" s="1" t="str">
        <f t="shared" si="121"/>
        <v/>
      </c>
      <c r="S1129" s="1" t="str">
        <f>IF(ISBLANK(Games!L1129), "",IF(Q1129=B1129, C1129, B1129))</f>
        <v/>
      </c>
      <c r="T1129" s="1" t="str">
        <f t="shared" si="122"/>
        <v>CHW</v>
      </c>
      <c r="U1129" s="1" t="str">
        <f t="shared" si="123"/>
        <v>HOU</v>
      </c>
      <c r="V1129" s="1">
        <f t="shared" si="124"/>
        <v>1426.513159308995</v>
      </c>
      <c r="W1129" s="1">
        <f t="shared" si="125"/>
        <v>1554.1885466658973</v>
      </c>
    </row>
    <row r="1130" spans="1:23" x14ac:dyDescent="0.45">
      <c r="A1130" t="str">
        <f>Schedule!A1130</f>
        <v>2024-06-20</v>
      </c>
      <c r="B1130" t="str">
        <f>Schedule!B1130</f>
        <v>COL</v>
      </c>
      <c r="C1130" t="str">
        <f>Schedule!C1130</f>
        <v>LAD</v>
      </c>
      <c r="D1130">
        <f>Schedule!D1130</f>
        <v>1418.47649220432</v>
      </c>
      <c r="E1130">
        <f>Schedule!E1130</f>
        <v>1588.6730971234199</v>
      </c>
      <c r="F1130" cm="1">
        <f t="array" ref="F1130">_xlfn.XLOOKUP(B1130, $T$1:$T1129, $V$1:$V1129, D1130, 0, -1)</f>
        <v>1423.0710497477428</v>
      </c>
      <c r="G1130" cm="1">
        <f t="array" ref="G1130">_xlfn.XLOOKUP(C1130, $U$1:$U1129, $W$1:$W1129, E1130, 0, -1)</f>
        <v>1587.2549754385982</v>
      </c>
      <c r="H1130">
        <f>Schedule!F1130</f>
        <v>0.22834645669291301</v>
      </c>
      <c r="I1130" t="str">
        <f>IF(ISBLANK(Games!D1130), "", Games!D1130)</f>
        <v/>
      </c>
      <c r="J1130" t="str">
        <f>IF(ISBLANK(Games!E1130), "", Games!E1130)</f>
        <v/>
      </c>
      <c r="K1130" t="str">
        <f>IF(ISBLANK(Games!D1130), "",VLOOKUP(I1130, 'Pitchers Pre-Season'!$B$2:$X$790, 23, FALSE))</f>
        <v/>
      </c>
      <c r="L1130" t="str">
        <f>IF(ISBLANK(Games!E1130), "",VLOOKUP(J1130, 'Pitchers Pre-Season'!$B$2:$X$790, 23, FALSE))</f>
        <v/>
      </c>
      <c r="M1130">
        <f>IF(ISBLANK(Games!D1130), Calc!F1130, F1130+K1130)</f>
        <v>1423.0710497477428</v>
      </c>
      <c r="N1130">
        <f>IF(ISBLANK(Games!E1130), Calc!G1130, G1130+L1130)</f>
        <v>1587.2549754385982</v>
      </c>
      <c r="O1130" s="1">
        <f t="shared" si="119"/>
        <v>0.39404078809591264</v>
      </c>
      <c r="P1130" s="1">
        <f t="shared" si="120"/>
        <v>0.60595921190408741</v>
      </c>
      <c r="Q1130" s="3" t="str">
        <f>Games!N1130</f>
        <v/>
      </c>
      <c r="R1130" s="1" t="str">
        <f t="shared" si="121"/>
        <v/>
      </c>
      <c r="S1130" s="1" t="str">
        <f>IF(ISBLANK(Games!L1130), "",IF(Q1130=B1130, C1130, B1130))</f>
        <v/>
      </c>
      <c r="T1130" s="1" t="str">
        <f t="shared" si="122"/>
        <v>COL</v>
      </c>
      <c r="U1130" s="1" t="str">
        <f t="shared" si="123"/>
        <v>LAD</v>
      </c>
      <c r="V1130" s="1">
        <f t="shared" si="124"/>
        <v>1423.0710497477428</v>
      </c>
      <c r="W1130" s="1">
        <f t="shared" si="125"/>
        <v>1587.2549754385982</v>
      </c>
    </row>
    <row r="1131" spans="1:23" x14ac:dyDescent="0.45">
      <c r="A1131" t="str">
        <f>Schedule!A1131</f>
        <v>2024-06-20</v>
      </c>
      <c r="B1131" t="str">
        <f>Schedule!B1131</f>
        <v>OAK</v>
      </c>
      <c r="C1131" t="str">
        <f>Schedule!C1131</f>
        <v>KCR</v>
      </c>
      <c r="D1131">
        <f>Schedule!D1131</f>
        <v>1427.1354796158</v>
      </c>
      <c r="E1131">
        <f>Schedule!E1131</f>
        <v>1455.5883504191299</v>
      </c>
      <c r="F1131" cm="1">
        <f t="array" ref="F1131">_xlfn.XLOOKUP(B1131, $T$1:$T1130, $V$1:$V1130, D1131, 0, -1)</f>
        <v>1410.609331202211</v>
      </c>
      <c r="G1131" cm="1">
        <f t="array" ref="G1131">_xlfn.XLOOKUP(C1131, $U$1:$U1130, $W$1:$W1130, E1131, 0, -1)</f>
        <v>1465.2610239810729</v>
      </c>
      <c r="H1131">
        <f>Schedule!F1131</f>
        <v>6.2111801242235101E-3</v>
      </c>
      <c r="I1131" t="str">
        <f>IF(ISBLANK(Games!D1131), "", Games!D1131)</f>
        <v/>
      </c>
      <c r="J1131" t="str">
        <f>IF(ISBLANK(Games!E1131), "", Games!E1131)</f>
        <v/>
      </c>
      <c r="K1131" t="str">
        <f>IF(ISBLANK(Games!D1131), "",VLOOKUP(I1131, 'Pitchers Pre-Season'!$B$2:$X$790, 23, FALSE))</f>
        <v/>
      </c>
      <c r="L1131" t="str">
        <f>IF(ISBLANK(Games!E1131), "",VLOOKUP(J1131, 'Pitchers Pre-Season'!$B$2:$X$790, 23, FALSE))</f>
        <v/>
      </c>
      <c r="M1131">
        <f>IF(ISBLANK(Games!D1131), Calc!F1131, F1131+K1131)</f>
        <v>1410.609331202211</v>
      </c>
      <c r="N1131">
        <f>IF(ISBLANK(Games!E1131), Calc!G1131, G1131+L1131)</f>
        <v>1465.2610239810729</v>
      </c>
      <c r="O1131" s="1">
        <f t="shared" si="119"/>
        <v>0.42509781449978745</v>
      </c>
      <c r="P1131" s="1">
        <f t="shared" si="120"/>
        <v>0.57490218550021255</v>
      </c>
      <c r="Q1131" s="3" t="str">
        <f>Games!N1131</f>
        <v/>
      </c>
      <c r="R1131" s="1" t="str">
        <f t="shared" si="121"/>
        <v/>
      </c>
      <c r="S1131" s="1" t="str">
        <f>IF(ISBLANK(Games!L1131), "",IF(Q1131=B1131, C1131, B1131))</f>
        <v/>
      </c>
      <c r="T1131" s="1" t="str">
        <f t="shared" si="122"/>
        <v>OAK</v>
      </c>
      <c r="U1131" s="1" t="str">
        <f t="shared" si="123"/>
        <v>KCR</v>
      </c>
      <c r="V1131" s="1">
        <f t="shared" si="124"/>
        <v>1410.609331202211</v>
      </c>
      <c r="W1131" s="1">
        <f t="shared" si="125"/>
        <v>1465.2610239810729</v>
      </c>
    </row>
    <row r="1132" spans="1:23" x14ac:dyDescent="0.45">
      <c r="A1132" t="str">
        <f>Schedule!A1132</f>
        <v>2024-06-20</v>
      </c>
      <c r="B1132" t="str">
        <f>Schedule!B1132</f>
        <v>NYY</v>
      </c>
      <c r="C1132" t="str">
        <f>Schedule!C1132</f>
        <v>BAL</v>
      </c>
      <c r="D1132">
        <f>Schedule!D1132</f>
        <v>1539.4562396036399</v>
      </c>
      <c r="E1132">
        <f>Schedule!E1132</f>
        <v>1535.1075395159701</v>
      </c>
      <c r="F1132" cm="1">
        <f t="array" ref="F1132">_xlfn.XLOOKUP(B1132, $T$1:$T1131, $V$1:$V1131, D1132, 0, -1)</f>
        <v>1533.7203518335739</v>
      </c>
      <c r="G1132" cm="1">
        <f t="array" ref="G1132">_xlfn.XLOOKUP(C1132, $U$1:$U1131, $W$1:$W1131, E1132, 0, -1)</f>
        <v>1539.0873746407135</v>
      </c>
      <c r="H1132">
        <f>Schedule!F1132</f>
        <v>9.3922651933701695E-2</v>
      </c>
      <c r="I1132" t="str">
        <f>IF(ISBLANK(Games!D1132), "", Games!D1132)</f>
        <v/>
      </c>
      <c r="J1132" t="str">
        <f>IF(ISBLANK(Games!E1132), "", Games!E1132)</f>
        <v/>
      </c>
      <c r="K1132" t="str">
        <f>IF(ISBLANK(Games!D1132), "",VLOOKUP(I1132, 'Pitchers Pre-Season'!$B$2:$X$790, 23, FALSE))</f>
        <v/>
      </c>
      <c r="L1132" t="str">
        <f>IF(ISBLANK(Games!E1132), "",VLOOKUP(J1132, 'Pitchers Pre-Season'!$B$2:$X$790, 23, FALSE))</f>
        <v/>
      </c>
      <c r="M1132">
        <f>IF(ISBLANK(Games!D1132), Calc!F1132, F1132+K1132)</f>
        <v>1533.7203518335739</v>
      </c>
      <c r="N1132">
        <f>IF(ISBLANK(Games!E1132), Calc!G1132, G1132+L1132)</f>
        <v>1539.0873746407135</v>
      </c>
      <c r="O1132" s="1">
        <f t="shared" si="119"/>
        <v>0.53923817357938197</v>
      </c>
      <c r="P1132" s="1">
        <f t="shared" si="120"/>
        <v>0.46076182642061803</v>
      </c>
      <c r="Q1132" s="3" t="str">
        <f>Games!N1132</f>
        <v/>
      </c>
      <c r="R1132" s="1" t="str">
        <f t="shared" si="121"/>
        <v/>
      </c>
      <c r="S1132" s="1" t="str">
        <f>IF(ISBLANK(Games!L1132), "",IF(Q1132=B1132, C1132, B1132))</f>
        <v/>
      </c>
      <c r="T1132" s="1" t="str">
        <f t="shared" si="122"/>
        <v>NYY</v>
      </c>
      <c r="U1132" s="1" t="str">
        <f t="shared" si="123"/>
        <v>BAL</v>
      </c>
      <c r="V1132" s="1">
        <f t="shared" si="124"/>
        <v>1533.7203518335739</v>
      </c>
      <c r="W1132" s="1">
        <f t="shared" si="125"/>
        <v>1539.0873746407135</v>
      </c>
    </row>
    <row r="1133" spans="1:23" x14ac:dyDescent="0.45">
      <c r="A1133" t="str">
        <f>Schedule!A1133</f>
        <v>2024-06-20</v>
      </c>
      <c r="B1133" t="str">
        <f>Schedule!B1133</f>
        <v>STL</v>
      </c>
      <c r="C1133" t="str">
        <f>Schedule!C1133</f>
        <v>SFG</v>
      </c>
      <c r="D1133">
        <f>Schedule!D1133</f>
        <v>1506.4629567151301</v>
      </c>
      <c r="E1133">
        <f>Schedule!E1133</f>
        <v>1501.1235706124401</v>
      </c>
      <c r="F1133" cm="1">
        <f t="array" ref="F1133">_xlfn.XLOOKUP(B1133, $T$1:$T1132, $V$1:$V1132, D1133, 0, -1)</f>
        <v>1510.540426333587</v>
      </c>
      <c r="G1133" cm="1">
        <f t="array" ref="G1133">_xlfn.XLOOKUP(C1133, $U$1:$U1132, $W$1:$W1132, E1133, 0, -1)</f>
        <v>1491.6063482058917</v>
      </c>
      <c r="H1133">
        <f>Schedule!F1133</f>
        <v>7.3170731707316999E-2</v>
      </c>
      <c r="I1133" t="str">
        <f>IF(ISBLANK(Games!D1133), "", Games!D1133)</f>
        <v/>
      </c>
      <c r="J1133" t="str">
        <f>IF(ISBLANK(Games!E1133), "", Games!E1133)</f>
        <v/>
      </c>
      <c r="K1133" t="str">
        <f>IF(ISBLANK(Games!D1133), "",VLOOKUP(I1133, 'Pitchers Pre-Season'!$B$2:$X$790, 23, FALSE))</f>
        <v/>
      </c>
      <c r="L1133" t="str">
        <f>IF(ISBLANK(Games!E1133), "",VLOOKUP(J1133, 'Pitchers Pre-Season'!$B$2:$X$790, 23, FALSE))</f>
        <v/>
      </c>
      <c r="M1133">
        <f>IF(ISBLANK(Games!D1133), Calc!F1133, F1133+K1133)</f>
        <v>1510.540426333587</v>
      </c>
      <c r="N1133">
        <f>IF(ISBLANK(Games!E1133), Calc!G1133, G1133+L1133)</f>
        <v>1491.6063482058917</v>
      </c>
      <c r="O1133" s="1">
        <f t="shared" si="119"/>
        <v>0.56380675183183759</v>
      </c>
      <c r="P1133" s="1">
        <f t="shared" si="120"/>
        <v>0.43619324816816235</v>
      </c>
      <c r="Q1133" s="3" t="str">
        <f>Games!N1133</f>
        <v/>
      </c>
      <c r="R1133" s="1" t="str">
        <f t="shared" si="121"/>
        <v/>
      </c>
      <c r="S1133" s="1" t="str">
        <f>IF(ISBLANK(Games!L1133), "",IF(Q1133=B1133, C1133, B1133))</f>
        <v/>
      </c>
      <c r="T1133" s="1" t="str">
        <f t="shared" si="122"/>
        <v>STL</v>
      </c>
      <c r="U1133" s="1" t="str">
        <f t="shared" si="123"/>
        <v>SFG</v>
      </c>
      <c r="V1133" s="1">
        <f t="shared" si="124"/>
        <v>1510.540426333587</v>
      </c>
      <c r="W1133" s="1">
        <f t="shared" si="125"/>
        <v>1491.6063482058917</v>
      </c>
    </row>
    <row r="1134" spans="1:23" x14ac:dyDescent="0.45">
      <c r="A1134" t="str">
        <f>Schedule!A1134</f>
        <v>2024-06-20</v>
      </c>
      <c r="B1134" t="str">
        <f>Schedule!B1134</f>
        <v>SDP</v>
      </c>
      <c r="C1134" t="str">
        <f>Schedule!C1134</f>
        <v>MIL</v>
      </c>
      <c r="D1134">
        <f>Schedule!D1134</f>
        <v>1513.7838452168801</v>
      </c>
      <c r="E1134">
        <f>Schedule!E1134</f>
        <v>1511.74507850229</v>
      </c>
      <c r="F1134" cm="1">
        <f t="array" ref="F1134">_xlfn.XLOOKUP(B1134, $T$1:$T1133, $V$1:$V1133, D1134, 0, -1)</f>
        <v>1502.9671207118124</v>
      </c>
      <c r="G1134" cm="1">
        <f t="array" ref="G1134">_xlfn.XLOOKUP(C1134, $U$1:$U1133, $W$1:$W1133, E1134, 0, -1)</f>
        <v>1527.5334034496079</v>
      </c>
      <c r="H1134">
        <f>Schedule!F1134</f>
        <v>2.9239766081871298E-2</v>
      </c>
      <c r="I1134" t="str">
        <f>IF(ISBLANK(Games!D1134), "", Games!D1134)</f>
        <v/>
      </c>
      <c r="J1134" t="str">
        <f>IF(ISBLANK(Games!E1134), "", Games!E1134)</f>
        <v/>
      </c>
      <c r="K1134" t="str">
        <f>IF(ISBLANK(Games!D1134), "",VLOOKUP(I1134, 'Pitchers Pre-Season'!$B$2:$X$790, 23, FALSE))</f>
        <v/>
      </c>
      <c r="L1134" t="str">
        <f>IF(ISBLANK(Games!E1134), "",VLOOKUP(J1134, 'Pitchers Pre-Season'!$B$2:$X$790, 23, FALSE))</f>
        <v/>
      </c>
      <c r="M1134">
        <f>IF(ISBLANK(Games!D1134), Calc!F1134, F1134+K1134)</f>
        <v>1502.9671207118124</v>
      </c>
      <c r="N1134">
        <f>IF(ISBLANK(Games!E1134), Calc!G1134, G1134+L1134)</f>
        <v>1527.5334034496079</v>
      </c>
      <c r="O1134" s="1">
        <f t="shared" si="119"/>
        <v>0.47932496017472953</v>
      </c>
      <c r="P1134" s="1">
        <f t="shared" si="120"/>
        <v>0.52067503982527052</v>
      </c>
      <c r="Q1134" s="3" t="str">
        <f>Games!N1134</f>
        <v/>
      </c>
      <c r="R1134" s="1" t="str">
        <f t="shared" si="121"/>
        <v/>
      </c>
      <c r="S1134" s="1" t="str">
        <f>IF(ISBLANK(Games!L1134), "",IF(Q1134=B1134, C1134, B1134))</f>
        <v/>
      </c>
      <c r="T1134" s="1" t="str">
        <f t="shared" si="122"/>
        <v>SDP</v>
      </c>
      <c r="U1134" s="1" t="str">
        <f t="shared" si="123"/>
        <v>MIL</v>
      </c>
      <c r="V1134" s="1">
        <f t="shared" si="124"/>
        <v>1502.9671207118124</v>
      </c>
      <c r="W1134" s="1">
        <f t="shared" si="125"/>
        <v>1527.5334034496079</v>
      </c>
    </row>
    <row r="1135" spans="1:23" x14ac:dyDescent="0.45">
      <c r="A1135" t="str">
        <f>Schedule!A1135</f>
        <v>2024-06-21</v>
      </c>
      <c r="B1135" t="str">
        <f>Schedule!B1135</f>
        <v>CHC</v>
      </c>
      <c r="C1135" t="str">
        <f>Schedule!C1135</f>
        <v>NYM</v>
      </c>
      <c r="D1135">
        <f>Schedule!D1135</f>
        <v>1514.0316812078199</v>
      </c>
      <c r="E1135">
        <f>Schedule!E1135</f>
        <v>1505.1761432511801</v>
      </c>
      <c r="F1135" cm="1">
        <f t="array" ref="F1135">_xlfn.XLOOKUP(B1135, $T$1:$T1134, $V$1:$V1134, D1135, 0, -1)</f>
        <v>1529.9566441509314</v>
      </c>
      <c r="G1135" cm="1">
        <f t="array" ref="G1135">_xlfn.XLOOKUP(C1135, $U$1:$U1134, $W$1:$W1134, E1135, 0, -1)</f>
        <v>1510.288270753422</v>
      </c>
      <c r="H1135">
        <f>Schedule!F1135</f>
        <v>4.4585987261146598E-2</v>
      </c>
      <c r="I1135" t="str">
        <f>IF(ISBLANK(Games!D1135), "", Games!D1135)</f>
        <v/>
      </c>
      <c r="J1135" t="str">
        <f>IF(ISBLANK(Games!E1135), "", Games!E1135)</f>
        <v/>
      </c>
      <c r="K1135" t="str">
        <f>IF(ISBLANK(Games!D1135), "",VLOOKUP(I1135, 'Pitchers Pre-Season'!$B$2:$X$790, 23, FALSE))</f>
        <v/>
      </c>
      <c r="L1135" t="str">
        <f>IF(ISBLANK(Games!E1135), "",VLOOKUP(J1135, 'Pitchers Pre-Season'!$B$2:$X$790, 23, FALSE))</f>
        <v/>
      </c>
      <c r="M1135">
        <f>IF(ISBLANK(Games!D1135), Calc!F1135, F1135+K1135)</f>
        <v>1529.9566441509314</v>
      </c>
      <c r="N1135">
        <f>IF(ISBLANK(Games!E1135), Calc!G1135, G1135+L1135)</f>
        <v>1510.288270753422</v>
      </c>
      <c r="O1135" s="1">
        <f t="shared" si="119"/>
        <v>0.55056786048077533</v>
      </c>
      <c r="P1135" s="1">
        <f t="shared" si="120"/>
        <v>0.44943213951922478</v>
      </c>
      <c r="Q1135" s="3" t="str">
        <f>Games!N1135</f>
        <v/>
      </c>
      <c r="R1135" s="1" t="str">
        <f t="shared" si="121"/>
        <v/>
      </c>
      <c r="S1135" s="1" t="str">
        <f>IF(ISBLANK(Games!L1135), "",IF(Q1135=B1135, C1135, B1135))</f>
        <v/>
      </c>
      <c r="T1135" s="1" t="str">
        <f t="shared" si="122"/>
        <v>CHC</v>
      </c>
      <c r="U1135" s="1" t="str">
        <f t="shared" si="123"/>
        <v>NYM</v>
      </c>
      <c r="V1135" s="1">
        <f t="shared" si="124"/>
        <v>1529.9566441509314</v>
      </c>
      <c r="W1135" s="1">
        <f t="shared" si="125"/>
        <v>1510.288270753422</v>
      </c>
    </row>
    <row r="1136" spans="1:23" x14ac:dyDescent="0.45">
      <c r="A1136" t="str">
        <f>Schedule!A1136</f>
        <v>2024-06-21</v>
      </c>
      <c r="B1136" t="str">
        <f>Schedule!B1136</f>
        <v>PIT</v>
      </c>
      <c r="C1136" t="str">
        <f>Schedule!C1136</f>
        <v>TBR</v>
      </c>
      <c r="D1136">
        <f>Schedule!D1136</f>
        <v>1468.3919248330999</v>
      </c>
      <c r="E1136">
        <f>Schedule!E1136</f>
        <v>1537.2568075547799</v>
      </c>
      <c r="F1136" cm="1">
        <f t="array" ref="F1136">_xlfn.XLOOKUP(B1136, $T$1:$T1135, $V$1:$V1135, D1136, 0, -1)</f>
        <v>1464.4120897083565</v>
      </c>
      <c r="G1136" cm="1">
        <f t="array" ref="G1136">_xlfn.XLOOKUP(C1136, $U$1:$U1135, $W$1:$W1135, E1136, 0, -1)</f>
        <v>1532.6622500113572</v>
      </c>
      <c r="H1136">
        <f>Schedule!F1136</f>
        <v>5.7971014492753603E-2</v>
      </c>
      <c r="I1136" t="str">
        <f>IF(ISBLANK(Games!D1136), "", Games!D1136)</f>
        <v/>
      </c>
      <c r="J1136" t="str">
        <f>IF(ISBLANK(Games!E1136), "", Games!E1136)</f>
        <v/>
      </c>
      <c r="K1136" t="str">
        <f>IF(ISBLANK(Games!D1136), "",VLOOKUP(I1136, 'Pitchers Pre-Season'!$B$2:$X$790, 23, FALSE))</f>
        <v/>
      </c>
      <c r="L1136" t="str">
        <f>IF(ISBLANK(Games!E1136), "",VLOOKUP(J1136, 'Pitchers Pre-Season'!$B$2:$X$790, 23, FALSE))</f>
        <v/>
      </c>
      <c r="M1136">
        <f>IF(ISBLANK(Games!D1136), Calc!F1136, F1136+K1136)</f>
        <v>1464.4120897083565</v>
      </c>
      <c r="N1136">
        <f>IF(ISBLANK(Games!E1136), Calc!G1136, G1136+L1136)</f>
        <v>1532.6622500113572</v>
      </c>
      <c r="O1136" s="1">
        <f t="shared" si="119"/>
        <v>0.43200981852566023</v>
      </c>
      <c r="P1136" s="1">
        <f t="shared" si="120"/>
        <v>0.56799018147433977</v>
      </c>
      <c r="Q1136" s="3" t="str">
        <f>Games!N1136</f>
        <v/>
      </c>
      <c r="R1136" s="1" t="str">
        <f t="shared" si="121"/>
        <v/>
      </c>
      <c r="S1136" s="1" t="str">
        <f>IF(ISBLANK(Games!L1136), "",IF(Q1136=B1136, C1136, B1136))</f>
        <v/>
      </c>
      <c r="T1136" s="1" t="str">
        <f t="shared" si="122"/>
        <v>PIT</v>
      </c>
      <c r="U1136" s="1" t="str">
        <f t="shared" si="123"/>
        <v>TBR</v>
      </c>
      <c r="V1136" s="1">
        <f t="shared" si="124"/>
        <v>1464.4120897083565</v>
      </c>
      <c r="W1136" s="1">
        <f t="shared" si="125"/>
        <v>1532.6622500113572</v>
      </c>
    </row>
    <row r="1137" spans="1:23" x14ac:dyDescent="0.45">
      <c r="A1137" t="str">
        <f>Schedule!A1137</f>
        <v>2024-06-21</v>
      </c>
      <c r="B1137" t="str">
        <f>Schedule!B1137</f>
        <v>PHI</v>
      </c>
      <c r="C1137" t="str">
        <f>Schedule!C1137</f>
        <v>ARI</v>
      </c>
      <c r="D1137">
        <f>Schedule!D1137</f>
        <v>1537.03223861109</v>
      </c>
      <c r="E1137">
        <f>Schedule!E1137</f>
        <v>1517.8440011816001</v>
      </c>
      <c r="F1137" cm="1">
        <f t="array" ref="F1137">_xlfn.XLOOKUP(B1137, $T$1:$T1136, $V$1:$V1136, D1137, 0, -1)</f>
        <v>1516.0751994709906</v>
      </c>
      <c r="G1137" cm="1">
        <f t="array" ref="G1137">_xlfn.XLOOKUP(C1137, $U$1:$U1136, $W$1:$W1136, E1137, 0, -1)</f>
        <v>1515.1384034374826</v>
      </c>
      <c r="H1137">
        <f>Schedule!F1137</f>
        <v>8.4745762711864403E-2</v>
      </c>
      <c r="I1137" t="str">
        <f>IF(ISBLANK(Games!D1137), "", Games!D1137)</f>
        <v/>
      </c>
      <c r="J1137" t="str">
        <f>IF(ISBLANK(Games!E1137), "", Games!E1137)</f>
        <v/>
      </c>
      <c r="K1137" t="str">
        <f>IF(ISBLANK(Games!D1137), "",VLOOKUP(I1137, 'Pitchers Pre-Season'!$B$2:$X$790, 23, FALSE))</f>
        <v/>
      </c>
      <c r="L1137" t="str">
        <f>IF(ISBLANK(Games!E1137), "",VLOOKUP(J1137, 'Pitchers Pre-Season'!$B$2:$X$790, 23, FALSE))</f>
        <v/>
      </c>
      <c r="M1137">
        <f>IF(ISBLANK(Games!D1137), Calc!F1137, F1137+K1137)</f>
        <v>1516.0751994709906</v>
      </c>
      <c r="N1137">
        <f>IF(ISBLANK(Games!E1137), Calc!G1137, G1137+L1137)</f>
        <v>1515.1384034374826</v>
      </c>
      <c r="O1137" s="1">
        <f t="shared" si="119"/>
        <v>0.54372103595255972</v>
      </c>
      <c r="P1137" s="1">
        <f t="shared" si="120"/>
        <v>0.45627896404744017</v>
      </c>
      <c r="Q1137" s="3" t="str">
        <f>Games!N1137</f>
        <v/>
      </c>
      <c r="R1137" s="1" t="str">
        <f t="shared" si="121"/>
        <v/>
      </c>
      <c r="S1137" s="1" t="str">
        <f>IF(ISBLANK(Games!L1137), "",IF(Q1137=B1137, C1137, B1137))</f>
        <v/>
      </c>
      <c r="T1137" s="1" t="str">
        <f t="shared" si="122"/>
        <v>PHI</v>
      </c>
      <c r="U1137" s="1" t="str">
        <f t="shared" si="123"/>
        <v>ARI</v>
      </c>
      <c r="V1137" s="1">
        <f t="shared" si="124"/>
        <v>1516.0751994709906</v>
      </c>
      <c r="W1137" s="1">
        <f t="shared" si="125"/>
        <v>1515.1384034374826</v>
      </c>
    </row>
    <row r="1138" spans="1:23" x14ac:dyDescent="0.45">
      <c r="A1138" t="str">
        <f>Schedule!A1138</f>
        <v>2024-06-21</v>
      </c>
      <c r="B1138" t="str">
        <f>Schedule!B1138</f>
        <v>DET</v>
      </c>
      <c r="C1138" t="str">
        <f>Schedule!C1138</f>
        <v>CHW</v>
      </c>
      <c r="D1138">
        <f>Schedule!D1138</f>
        <v>1477.56939209144</v>
      </c>
      <c r="E1138">
        <f>Schedule!E1138</f>
        <v>1433.33420073452</v>
      </c>
      <c r="F1138" cm="1">
        <f t="array" ref="F1138">_xlfn.XLOOKUP(B1138, $T$1:$T1137, $V$1:$V1137, D1138, 0, -1)</f>
        <v>1481.7589766686021</v>
      </c>
      <c r="G1138" cm="1">
        <f t="array" ref="G1138">_xlfn.XLOOKUP(C1138, $U$1:$U1137, $W$1:$W1137, E1138, 0, -1)</f>
        <v>1425.4820043556863</v>
      </c>
      <c r="H1138">
        <f>Schedule!F1138</f>
        <v>7.6687116564418296E-3</v>
      </c>
      <c r="I1138" t="str">
        <f>IF(ISBLANK(Games!D1138), "", Games!D1138)</f>
        <v/>
      </c>
      <c r="J1138" t="str">
        <f>IF(ISBLANK(Games!E1138), "", Games!E1138)</f>
        <v/>
      </c>
      <c r="K1138" t="str">
        <f>IF(ISBLANK(Games!D1138), "",VLOOKUP(I1138, 'Pitchers Pre-Season'!$B$2:$X$790, 23, FALSE))</f>
        <v/>
      </c>
      <c r="L1138" t="str">
        <f>IF(ISBLANK(Games!E1138), "",VLOOKUP(J1138, 'Pitchers Pre-Season'!$B$2:$X$790, 23, FALSE))</f>
        <v/>
      </c>
      <c r="M1138">
        <f>IF(ISBLANK(Games!D1138), Calc!F1138, F1138+K1138)</f>
        <v>1481.7589766686021</v>
      </c>
      <c r="N1138">
        <f>IF(ISBLANK(Games!E1138), Calc!G1138, G1138+L1138)</f>
        <v>1425.4820043556863</v>
      </c>
      <c r="O1138" s="1">
        <f t="shared" si="119"/>
        <v>0.58412248334689976</v>
      </c>
      <c r="P1138" s="1">
        <f t="shared" si="120"/>
        <v>0.41587751665310024</v>
      </c>
      <c r="Q1138" s="3" t="str">
        <f>Games!N1138</f>
        <v/>
      </c>
      <c r="R1138" s="1" t="str">
        <f t="shared" si="121"/>
        <v/>
      </c>
      <c r="S1138" s="1" t="str">
        <f>IF(ISBLANK(Games!L1138), "",IF(Q1138=B1138, C1138, B1138))</f>
        <v/>
      </c>
      <c r="T1138" s="1" t="str">
        <f t="shared" si="122"/>
        <v>DET</v>
      </c>
      <c r="U1138" s="1" t="str">
        <f t="shared" si="123"/>
        <v>CHW</v>
      </c>
      <c r="V1138" s="1">
        <f t="shared" si="124"/>
        <v>1481.7589766686021</v>
      </c>
      <c r="W1138" s="1">
        <f t="shared" si="125"/>
        <v>1425.4820043556863</v>
      </c>
    </row>
    <row r="1139" spans="1:23" x14ac:dyDescent="0.45">
      <c r="A1139" t="str">
        <f>Schedule!A1139</f>
        <v>2024-06-21</v>
      </c>
      <c r="B1139" t="str">
        <f>Schedule!B1139</f>
        <v>NYY</v>
      </c>
      <c r="C1139" t="str">
        <f>Schedule!C1139</f>
        <v>ATL</v>
      </c>
      <c r="D1139">
        <f>Schedule!D1139</f>
        <v>1539.4562396036399</v>
      </c>
      <c r="E1139">
        <f>Schedule!E1139</f>
        <v>1590.545270505</v>
      </c>
      <c r="F1139" cm="1">
        <f t="array" ref="F1139">_xlfn.XLOOKUP(B1139, $T$1:$T1138, $V$1:$V1138, D1139, 0, -1)</f>
        <v>1533.7203518335739</v>
      </c>
      <c r="G1139" cm="1">
        <f t="array" ref="G1139">_xlfn.XLOOKUP(C1139, $U$1:$U1138, $W$1:$W1138, E1139, 0, -1)</f>
        <v>1588.8399964445969</v>
      </c>
      <c r="H1139">
        <f>Schedule!F1139</f>
        <v>9.3922651933701695E-2</v>
      </c>
      <c r="I1139" t="str">
        <f>IF(ISBLANK(Games!D1139), "", Games!D1139)</f>
        <v/>
      </c>
      <c r="J1139" t="str">
        <f>IF(ISBLANK(Games!E1139), "", Games!E1139)</f>
        <v/>
      </c>
      <c r="K1139" t="str">
        <f>IF(ISBLANK(Games!D1139), "",VLOOKUP(I1139, 'Pitchers Pre-Season'!$B$2:$X$790, 23, FALSE))</f>
        <v/>
      </c>
      <c r="L1139" t="str">
        <f>IF(ISBLANK(Games!E1139), "",VLOOKUP(J1139, 'Pitchers Pre-Season'!$B$2:$X$790, 23, FALSE))</f>
        <v/>
      </c>
      <c r="M1139">
        <f>IF(ISBLANK(Games!D1139), Calc!F1139, F1139+K1139)</f>
        <v>1533.7203518335739</v>
      </c>
      <c r="N1139">
        <f>IF(ISBLANK(Games!E1139), Calc!G1139, G1139+L1139)</f>
        <v>1588.8399964445969</v>
      </c>
      <c r="O1139" s="1">
        <f t="shared" si="119"/>
        <v>0.4682966440451114</v>
      </c>
      <c r="P1139" s="1">
        <f t="shared" si="120"/>
        <v>0.5317033559548886</v>
      </c>
      <c r="Q1139" s="3" t="str">
        <f>Games!N1139</f>
        <v/>
      </c>
      <c r="R1139" s="1" t="str">
        <f t="shared" si="121"/>
        <v/>
      </c>
      <c r="S1139" s="1" t="str">
        <f>IF(ISBLANK(Games!L1139), "",IF(Q1139=B1139, C1139, B1139))</f>
        <v/>
      </c>
      <c r="T1139" s="1" t="str">
        <f t="shared" si="122"/>
        <v>NYY</v>
      </c>
      <c r="U1139" s="1" t="str">
        <f t="shared" si="123"/>
        <v>ATL</v>
      </c>
      <c r="V1139" s="1">
        <f t="shared" si="124"/>
        <v>1533.7203518335739</v>
      </c>
      <c r="W1139" s="1">
        <f t="shared" si="125"/>
        <v>1588.8399964445969</v>
      </c>
    </row>
    <row r="1140" spans="1:23" x14ac:dyDescent="0.45">
      <c r="A1140" t="str">
        <f>Schedule!A1140</f>
        <v>2024-06-21</v>
      </c>
      <c r="B1140" t="str">
        <f>Schedule!B1140</f>
        <v>CIN</v>
      </c>
      <c r="C1140" t="str">
        <f>Schedule!C1140</f>
        <v>BOS</v>
      </c>
      <c r="D1140">
        <f>Schedule!D1140</f>
        <v>1496.2510574284499</v>
      </c>
      <c r="E1140">
        <f>Schedule!E1140</f>
        <v>1500.26839934439</v>
      </c>
      <c r="F1140" cm="1">
        <f t="array" ref="F1140">_xlfn.XLOOKUP(B1140, $T$1:$T1139, $V$1:$V1139, D1140, 0, -1)</f>
        <v>1493.1662146218293</v>
      </c>
      <c r="G1140" cm="1">
        <f t="array" ref="G1140">_xlfn.XLOOKUP(C1140, $U$1:$U1139, $W$1:$W1139, E1140, 0, -1)</f>
        <v>1518.233689676287</v>
      </c>
      <c r="H1140">
        <f>Schedule!F1140</f>
        <v>-1.38888888888888E-2</v>
      </c>
      <c r="I1140" t="str">
        <f>IF(ISBLANK(Games!D1140), "", Games!D1140)</f>
        <v/>
      </c>
      <c r="J1140" t="str">
        <f>IF(ISBLANK(Games!E1140), "", Games!E1140)</f>
        <v/>
      </c>
      <c r="K1140" t="str">
        <f>IF(ISBLANK(Games!D1140), "",VLOOKUP(I1140, 'Pitchers Pre-Season'!$B$2:$X$790, 23, FALSE))</f>
        <v/>
      </c>
      <c r="L1140" t="str">
        <f>IF(ISBLANK(Games!E1140), "",VLOOKUP(J1140, 'Pitchers Pre-Season'!$B$2:$X$790, 23, FALSE))</f>
        <v/>
      </c>
      <c r="M1140">
        <f>IF(ISBLANK(Games!D1140), Calc!F1140, F1140+K1140)</f>
        <v>1493.1662146218293</v>
      </c>
      <c r="N1140">
        <f>IF(ISBLANK(Games!E1140), Calc!G1140, G1140+L1140)</f>
        <v>1518.233689676287</v>
      </c>
      <c r="O1140" s="1">
        <f t="shared" si="119"/>
        <v>0.45704302659102242</v>
      </c>
      <c r="P1140" s="1">
        <f t="shared" si="120"/>
        <v>0.54295697340897764</v>
      </c>
      <c r="Q1140" s="3" t="str">
        <f>Games!N1140</f>
        <v/>
      </c>
      <c r="R1140" s="1" t="str">
        <f t="shared" si="121"/>
        <v/>
      </c>
      <c r="S1140" s="1" t="str">
        <f>IF(ISBLANK(Games!L1140), "",IF(Q1140=B1140, C1140, B1140))</f>
        <v/>
      </c>
      <c r="T1140" s="1" t="str">
        <f t="shared" si="122"/>
        <v>CIN</v>
      </c>
      <c r="U1140" s="1" t="str">
        <f t="shared" si="123"/>
        <v>BOS</v>
      </c>
      <c r="V1140" s="1">
        <f t="shared" si="124"/>
        <v>1493.1662146218293</v>
      </c>
      <c r="W1140" s="1">
        <f t="shared" si="125"/>
        <v>1518.233689676287</v>
      </c>
    </row>
    <row r="1141" spans="1:23" x14ac:dyDescent="0.45">
      <c r="A1141" t="str">
        <f>Schedule!A1141</f>
        <v>2024-06-21</v>
      </c>
      <c r="B1141" t="str">
        <f>Schedule!B1141</f>
        <v>CLE</v>
      </c>
      <c r="C1141" t="str">
        <f>Schedule!C1141</f>
        <v>TOR</v>
      </c>
      <c r="D1141">
        <f>Schedule!D1141</f>
        <v>1503.8938502056101</v>
      </c>
      <c r="E1141">
        <f>Schedule!E1141</f>
        <v>1536.86484917293</v>
      </c>
      <c r="F1141" cm="1">
        <f t="array" ref="F1141">_xlfn.XLOOKUP(B1141, $T$1:$T1140, $V$1:$V1140, D1141, 0, -1)</f>
        <v>1503.8938502056101</v>
      </c>
      <c r="G1141" cm="1">
        <f t="array" ref="G1141">_xlfn.XLOOKUP(C1141, $U$1:$U1140, $W$1:$W1140, E1141, 0, -1)</f>
        <v>1549.5770225833428</v>
      </c>
      <c r="H1141">
        <f>Schedule!F1141</f>
        <v>4.7619047619047603E-2</v>
      </c>
      <c r="I1141" t="str">
        <f>IF(ISBLANK(Games!D1141), "", Games!D1141)</f>
        <v/>
      </c>
      <c r="J1141" t="str">
        <f>IF(ISBLANK(Games!E1141), "", Games!E1141)</f>
        <v/>
      </c>
      <c r="K1141" t="str">
        <f>IF(ISBLANK(Games!D1141), "",VLOOKUP(I1141, 'Pitchers Pre-Season'!$B$2:$X$790, 23, FALSE))</f>
        <v/>
      </c>
      <c r="L1141" t="str">
        <f>IF(ISBLANK(Games!E1141), "",VLOOKUP(J1141, 'Pitchers Pre-Season'!$B$2:$X$790, 23, FALSE))</f>
        <v/>
      </c>
      <c r="M1141">
        <f>IF(ISBLANK(Games!D1141), Calc!F1141, F1141+K1141)</f>
        <v>1503.8938502056101</v>
      </c>
      <c r="N1141">
        <f>IF(ISBLANK(Games!E1141), Calc!G1141, G1141+L1141)</f>
        <v>1549.5770225833428</v>
      </c>
      <c r="O1141" s="1">
        <f t="shared" si="119"/>
        <v>0.45844242592957724</v>
      </c>
      <c r="P1141" s="1">
        <f t="shared" si="120"/>
        <v>0.54155757407042282</v>
      </c>
      <c r="Q1141" s="3" t="str">
        <f>Games!N1141</f>
        <v/>
      </c>
      <c r="R1141" s="1" t="str">
        <f t="shared" si="121"/>
        <v/>
      </c>
      <c r="S1141" s="1" t="str">
        <f>IF(ISBLANK(Games!L1141), "",IF(Q1141=B1141, C1141, B1141))</f>
        <v/>
      </c>
      <c r="T1141" s="1" t="str">
        <f t="shared" si="122"/>
        <v>CLE</v>
      </c>
      <c r="U1141" s="1" t="str">
        <f t="shared" si="123"/>
        <v>TOR</v>
      </c>
      <c r="V1141" s="1">
        <f t="shared" si="124"/>
        <v>1503.8938502056101</v>
      </c>
      <c r="W1141" s="1">
        <f t="shared" si="125"/>
        <v>1549.5770225833428</v>
      </c>
    </row>
    <row r="1142" spans="1:23" x14ac:dyDescent="0.45">
      <c r="A1142" t="str">
        <f>Schedule!A1142</f>
        <v>2024-06-21</v>
      </c>
      <c r="B1142" t="str">
        <f>Schedule!B1142</f>
        <v>MIA</v>
      </c>
      <c r="C1142" t="str">
        <f>Schedule!C1142</f>
        <v>SEA</v>
      </c>
      <c r="D1142">
        <f>Schedule!D1142</f>
        <v>1488.4482383178499</v>
      </c>
      <c r="E1142">
        <f>Schedule!E1142</f>
        <v>1526.2027098211199</v>
      </c>
      <c r="F1142" cm="1">
        <f t="array" ref="F1142">_xlfn.XLOOKUP(B1142, $T$1:$T1141, $V$1:$V1141, D1142, 0, -1)</f>
        <v>1453.0099819148713</v>
      </c>
      <c r="G1142" cm="1">
        <f t="array" ref="G1142">_xlfn.XLOOKUP(C1142, $U$1:$U1141, $W$1:$W1141, E1142, 0, -1)</f>
        <v>1521.2700100017432</v>
      </c>
      <c r="H1142">
        <f>Schedule!F1142</f>
        <v>4.5751633986928102E-2</v>
      </c>
      <c r="I1142" t="str">
        <f>IF(ISBLANK(Games!D1142), "", Games!D1142)</f>
        <v/>
      </c>
      <c r="J1142" t="str">
        <f>IF(ISBLANK(Games!E1142), "", Games!E1142)</f>
        <v/>
      </c>
      <c r="K1142" t="str">
        <f>IF(ISBLANK(Games!D1142), "",VLOOKUP(I1142, 'Pitchers Pre-Season'!$B$2:$X$790, 23, FALSE))</f>
        <v/>
      </c>
      <c r="L1142" t="str">
        <f>IF(ISBLANK(Games!E1142), "",VLOOKUP(J1142, 'Pitchers Pre-Season'!$B$2:$X$790, 23, FALSE))</f>
        <v/>
      </c>
      <c r="M1142">
        <f>IF(ISBLANK(Games!D1142), Calc!F1142, F1142+K1142)</f>
        <v>1453.0099819148713</v>
      </c>
      <c r="N1142">
        <f>IF(ISBLANK(Games!E1142), Calc!G1142, G1142+L1142)</f>
        <v>1521.2700100017432</v>
      </c>
      <c r="O1142" s="1">
        <f t="shared" si="119"/>
        <v>0.42588646166204869</v>
      </c>
      <c r="P1142" s="1">
        <f t="shared" si="120"/>
        <v>0.57411353833795131</v>
      </c>
      <c r="Q1142" s="3" t="str">
        <f>Games!N1142</f>
        <v/>
      </c>
      <c r="R1142" s="1" t="str">
        <f t="shared" si="121"/>
        <v/>
      </c>
      <c r="S1142" s="1" t="str">
        <f>IF(ISBLANK(Games!L1142), "",IF(Q1142=B1142, C1142, B1142))</f>
        <v/>
      </c>
      <c r="T1142" s="1" t="str">
        <f t="shared" si="122"/>
        <v>MIA</v>
      </c>
      <c r="U1142" s="1" t="str">
        <f t="shared" si="123"/>
        <v>SEA</v>
      </c>
      <c r="V1142" s="1">
        <f t="shared" si="124"/>
        <v>1453.0099819148713</v>
      </c>
      <c r="W1142" s="1">
        <f t="shared" si="125"/>
        <v>1521.2700100017432</v>
      </c>
    </row>
    <row r="1143" spans="1:23" x14ac:dyDescent="0.45">
      <c r="A1143" t="str">
        <f>Schedule!A1143</f>
        <v>2024-06-21</v>
      </c>
      <c r="B1143" t="str">
        <f>Schedule!B1143</f>
        <v>TEX</v>
      </c>
      <c r="C1143" t="str">
        <f>Schedule!C1143</f>
        <v>KCR</v>
      </c>
      <c r="D1143">
        <f>Schedule!D1143</f>
        <v>1527.6277566730801</v>
      </c>
      <c r="E1143">
        <f>Schedule!E1143</f>
        <v>1455.5883504191299</v>
      </c>
      <c r="F1143" cm="1">
        <f t="array" ref="F1143">_xlfn.XLOOKUP(B1143, $T$1:$T1142, $V$1:$V1142, D1143, 0, -1)</f>
        <v>1535.7428778604465</v>
      </c>
      <c r="G1143" cm="1">
        <f t="array" ref="G1143">_xlfn.XLOOKUP(C1143, $U$1:$U1142, $W$1:$W1142, E1143, 0, -1)</f>
        <v>1465.2610239810729</v>
      </c>
      <c r="H1143">
        <f>Schedule!F1143</f>
        <v>6.3291139240506306E-2</v>
      </c>
      <c r="I1143" t="str">
        <f>IF(ISBLANK(Games!D1143), "", Games!D1143)</f>
        <v/>
      </c>
      <c r="J1143" t="str">
        <f>IF(ISBLANK(Games!E1143), "", Games!E1143)</f>
        <v/>
      </c>
      <c r="K1143" t="str">
        <f>IF(ISBLANK(Games!D1143), "",VLOOKUP(I1143, 'Pitchers Pre-Season'!$B$2:$X$790, 23, FALSE))</f>
        <v/>
      </c>
      <c r="L1143" t="str">
        <f>IF(ISBLANK(Games!E1143), "",VLOOKUP(J1143, 'Pitchers Pre-Season'!$B$2:$X$790, 23, FALSE))</f>
        <v/>
      </c>
      <c r="M1143">
        <f>IF(ISBLANK(Games!D1143), Calc!F1143, F1143+K1143)</f>
        <v>1535.7428778604465</v>
      </c>
      <c r="N1143">
        <f>IF(ISBLANK(Games!E1143), Calc!G1143, G1143+L1143)</f>
        <v>1465.2610239810729</v>
      </c>
      <c r="O1143" s="1">
        <f t="shared" si="119"/>
        <v>0.63170822167989971</v>
      </c>
      <c r="P1143" s="1">
        <f t="shared" si="120"/>
        <v>0.36829177832010029</v>
      </c>
      <c r="Q1143" s="3" t="str">
        <f>Games!N1143</f>
        <v/>
      </c>
      <c r="R1143" s="1" t="str">
        <f t="shared" si="121"/>
        <v/>
      </c>
      <c r="S1143" s="1" t="str">
        <f>IF(ISBLANK(Games!L1143), "",IF(Q1143=B1143, C1143, B1143))</f>
        <v/>
      </c>
      <c r="T1143" s="1" t="str">
        <f t="shared" si="122"/>
        <v>TEX</v>
      </c>
      <c r="U1143" s="1" t="str">
        <f t="shared" si="123"/>
        <v>KCR</v>
      </c>
      <c r="V1143" s="1">
        <f t="shared" si="124"/>
        <v>1535.7428778604465</v>
      </c>
      <c r="W1143" s="1">
        <f t="shared" si="125"/>
        <v>1465.2610239810729</v>
      </c>
    </row>
    <row r="1144" spans="1:23" x14ac:dyDescent="0.45">
      <c r="A1144" t="str">
        <f>Schedule!A1144</f>
        <v>2024-06-21</v>
      </c>
      <c r="B1144" t="str">
        <f>Schedule!B1144</f>
        <v>HOU</v>
      </c>
      <c r="C1144" t="str">
        <f>Schedule!C1144</f>
        <v>BAL</v>
      </c>
      <c r="D1144">
        <f>Schedule!D1144</f>
        <v>1559.22207084247</v>
      </c>
      <c r="E1144">
        <f>Schedule!E1144</f>
        <v>1535.1075395159701</v>
      </c>
      <c r="F1144" cm="1">
        <f t="array" ref="F1144">_xlfn.XLOOKUP(B1144, $T$1:$T1143, $V$1:$V1143, D1144, 0, -1)</f>
        <v>1535.1961987191132</v>
      </c>
      <c r="G1144" cm="1">
        <f t="array" ref="G1144">_xlfn.XLOOKUP(C1144, $U$1:$U1143, $W$1:$W1143, E1144, 0, -1)</f>
        <v>1539.0873746407135</v>
      </c>
      <c r="H1144">
        <f>Schedule!F1144</f>
        <v>-4.08163265306122E-2</v>
      </c>
      <c r="I1144" t="str">
        <f>IF(ISBLANK(Games!D1144), "", Games!D1144)</f>
        <v/>
      </c>
      <c r="J1144" t="str">
        <f>IF(ISBLANK(Games!E1144), "", Games!E1144)</f>
        <v/>
      </c>
      <c r="K1144" t="str">
        <f>IF(ISBLANK(Games!D1144), "",VLOOKUP(I1144, 'Pitchers Pre-Season'!$B$2:$X$790, 23, FALSE))</f>
        <v/>
      </c>
      <c r="L1144" t="str">
        <f>IF(ISBLANK(Games!E1144), "",VLOOKUP(J1144, 'Pitchers Pre-Season'!$B$2:$X$790, 23, FALSE))</f>
        <v/>
      </c>
      <c r="M1144">
        <f>IF(ISBLANK(Games!D1144), Calc!F1144, F1144+K1144)</f>
        <v>1535.1961987191132</v>
      </c>
      <c r="N1144">
        <f>IF(ISBLANK(Games!E1144), Calc!G1144, G1144+L1144)</f>
        <v>1539.0873746407135</v>
      </c>
      <c r="O1144" s="1">
        <f t="shared" si="119"/>
        <v>0.47399221856452717</v>
      </c>
      <c r="P1144" s="1">
        <f t="shared" si="120"/>
        <v>0.52600778143547278</v>
      </c>
      <c r="Q1144" s="3" t="str">
        <f>Games!N1144</f>
        <v/>
      </c>
      <c r="R1144" s="1" t="str">
        <f t="shared" si="121"/>
        <v/>
      </c>
      <c r="S1144" s="1" t="str">
        <f>IF(ISBLANK(Games!L1144), "",IF(Q1144=B1144, C1144, B1144))</f>
        <v/>
      </c>
      <c r="T1144" s="1" t="str">
        <f t="shared" si="122"/>
        <v>HOU</v>
      </c>
      <c r="U1144" s="1" t="str">
        <f t="shared" si="123"/>
        <v>BAL</v>
      </c>
      <c r="V1144" s="1">
        <f t="shared" si="124"/>
        <v>1535.1961987191132</v>
      </c>
      <c r="W1144" s="1">
        <f t="shared" si="125"/>
        <v>1539.0873746407135</v>
      </c>
    </row>
    <row r="1145" spans="1:23" x14ac:dyDescent="0.45">
      <c r="A1145" t="str">
        <f>Schedule!A1145</f>
        <v>2024-06-21</v>
      </c>
      <c r="B1145" t="str">
        <f>Schedule!B1145</f>
        <v>COL</v>
      </c>
      <c r="C1145" t="str">
        <f>Schedule!C1145</f>
        <v>WAS</v>
      </c>
      <c r="D1145">
        <f>Schedule!D1145</f>
        <v>1418.47649220432</v>
      </c>
      <c r="E1145">
        <f>Schedule!E1145</f>
        <v>1422.7330514932301</v>
      </c>
      <c r="F1145" cm="1">
        <f t="array" ref="F1145">_xlfn.XLOOKUP(B1145, $T$1:$T1144, $V$1:$V1144, D1145, 0, -1)</f>
        <v>1423.0710497477428</v>
      </c>
      <c r="G1145" cm="1">
        <f t="array" ref="G1145">_xlfn.XLOOKUP(C1145, $U$1:$U1144, $W$1:$W1144, E1145, 0, -1)</f>
        <v>1420.7057667976087</v>
      </c>
      <c r="H1145">
        <f>Schedule!F1145</f>
        <v>0.22834645669291301</v>
      </c>
      <c r="I1145" t="str">
        <f>IF(ISBLANK(Games!D1145), "", Games!D1145)</f>
        <v/>
      </c>
      <c r="J1145" t="str">
        <f>IF(ISBLANK(Games!E1145), "", Games!E1145)</f>
        <v/>
      </c>
      <c r="K1145" t="str">
        <f>IF(ISBLANK(Games!D1145), "",VLOOKUP(I1145, 'Pitchers Pre-Season'!$B$2:$X$790, 23, FALSE))</f>
        <v/>
      </c>
      <c r="L1145" t="str">
        <f>IF(ISBLANK(Games!E1145), "",VLOOKUP(J1145, 'Pitchers Pre-Season'!$B$2:$X$790, 23, FALSE))</f>
        <v/>
      </c>
      <c r="M1145">
        <f>IF(ISBLANK(Games!D1145), Calc!F1145, F1145+K1145)</f>
        <v>1423.0710497477428</v>
      </c>
      <c r="N1145">
        <f>IF(ISBLANK(Games!E1145), Calc!G1145, G1145+L1145)</f>
        <v>1420.7057667976087</v>
      </c>
      <c r="O1145" s="1">
        <f t="shared" si="119"/>
        <v>0.61757709154938067</v>
      </c>
      <c r="P1145" s="1">
        <f t="shared" si="120"/>
        <v>0.38242290845061933</v>
      </c>
      <c r="Q1145" s="3" t="str">
        <f>Games!N1145</f>
        <v/>
      </c>
      <c r="R1145" s="1" t="str">
        <f t="shared" si="121"/>
        <v/>
      </c>
      <c r="S1145" s="1" t="str">
        <f>IF(ISBLANK(Games!L1145), "",IF(Q1145=B1145, C1145, B1145))</f>
        <v/>
      </c>
      <c r="T1145" s="1" t="str">
        <f t="shared" si="122"/>
        <v>COL</v>
      </c>
      <c r="U1145" s="1" t="str">
        <f t="shared" si="123"/>
        <v>WAS</v>
      </c>
      <c r="V1145" s="1">
        <f t="shared" si="124"/>
        <v>1423.0710497477428</v>
      </c>
      <c r="W1145" s="1">
        <f t="shared" si="125"/>
        <v>1420.7057667976087</v>
      </c>
    </row>
    <row r="1146" spans="1:23" x14ac:dyDescent="0.45">
      <c r="A1146" t="str">
        <f>Schedule!A1146</f>
        <v>2024-06-21</v>
      </c>
      <c r="B1146" t="str">
        <f>Schedule!B1146</f>
        <v>OAK</v>
      </c>
      <c r="C1146" t="str">
        <f>Schedule!C1146</f>
        <v>MIN</v>
      </c>
      <c r="D1146">
        <f>Schedule!D1146</f>
        <v>1427.1354796158</v>
      </c>
      <c r="E1146">
        <f>Schedule!E1146</f>
        <v>1535.44519643647</v>
      </c>
      <c r="F1146" cm="1">
        <f t="array" ref="F1146">_xlfn.XLOOKUP(B1146, $T$1:$T1145, $V$1:$V1145, D1146, 0, -1)</f>
        <v>1410.609331202211</v>
      </c>
      <c r="G1146" cm="1">
        <f t="array" ref="G1146">_xlfn.XLOOKUP(C1146, $U$1:$U1145, $W$1:$W1145, E1146, 0, -1)</f>
        <v>1539.5424706464416</v>
      </c>
      <c r="H1146">
        <f>Schedule!F1146</f>
        <v>6.2111801242235101E-3</v>
      </c>
      <c r="I1146" t="str">
        <f>IF(ISBLANK(Games!D1146), "", Games!D1146)</f>
        <v/>
      </c>
      <c r="J1146" t="str">
        <f>IF(ISBLANK(Games!E1146), "", Games!E1146)</f>
        <v/>
      </c>
      <c r="K1146" t="str">
        <f>IF(ISBLANK(Games!D1146), "",VLOOKUP(I1146, 'Pitchers Pre-Season'!$B$2:$X$790, 23, FALSE))</f>
        <v/>
      </c>
      <c r="L1146" t="str">
        <f>IF(ISBLANK(Games!E1146), "",VLOOKUP(J1146, 'Pitchers Pre-Season'!$B$2:$X$790, 23, FALSE))</f>
        <v/>
      </c>
      <c r="M1146">
        <f>IF(ISBLANK(Games!D1146), Calc!F1146, F1146+K1146)</f>
        <v>1410.609331202211</v>
      </c>
      <c r="N1146">
        <f>IF(ISBLANK(Games!E1146), Calc!G1146, G1146+L1146)</f>
        <v>1539.5424706464416</v>
      </c>
      <c r="O1146" s="1">
        <f t="shared" si="119"/>
        <v>0.32562910138363721</v>
      </c>
      <c r="P1146" s="1">
        <f t="shared" si="120"/>
        <v>0.67437089861636279</v>
      </c>
      <c r="Q1146" s="3" t="str">
        <f>Games!N1146</f>
        <v/>
      </c>
      <c r="R1146" s="1" t="str">
        <f t="shared" si="121"/>
        <v/>
      </c>
      <c r="S1146" s="1" t="str">
        <f>IF(ISBLANK(Games!L1146), "",IF(Q1146=B1146, C1146, B1146))</f>
        <v/>
      </c>
      <c r="T1146" s="1" t="str">
        <f t="shared" si="122"/>
        <v>OAK</v>
      </c>
      <c r="U1146" s="1" t="str">
        <f t="shared" si="123"/>
        <v>MIN</v>
      </c>
      <c r="V1146" s="1">
        <f t="shared" si="124"/>
        <v>1410.609331202211</v>
      </c>
      <c r="W1146" s="1">
        <f t="shared" si="125"/>
        <v>1539.5424706464416</v>
      </c>
    </row>
    <row r="1147" spans="1:23" x14ac:dyDescent="0.45">
      <c r="A1147" t="str">
        <f>Schedule!A1147</f>
        <v>2024-06-21</v>
      </c>
      <c r="B1147" t="str">
        <f>Schedule!B1147</f>
        <v>SDP</v>
      </c>
      <c r="C1147" t="str">
        <f>Schedule!C1147</f>
        <v>MIL</v>
      </c>
      <c r="D1147">
        <f>Schedule!D1147</f>
        <v>1513.7838452168801</v>
      </c>
      <c r="E1147">
        <f>Schedule!E1147</f>
        <v>1511.74507850229</v>
      </c>
      <c r="F1147" cm="1">
        <f t="array" ref="F1147">_xlfn.XLOOKUP(B1147, $T$1:$T1146, $V$1:$V1146, D1147, 0, -1)</f>
        <v>1502.9671207118124</v>
      </c>
      <c r="G1147" cm="1">
        <f t="array" ref="G1147">_xlfn.XLOOKUP(C1147, $U$1:$U1146, $W$1:$W1146, E1147, 0, -1)</f>
        <v>1527.5334034496079</v>
      </c>
      <c r="H1147">
        <f>Schedule!F1147</f>
        <v>2.9239766081871298E-2</v>
      </c>
      <c r="I1147" t="str">
        <f>IF(ISBLANK(Games!D1147), "", Games!D1147)</f>
        <v/>
      </c>
      <c r="J1147" t="str">
        <f>IF(ISBLANK(Games!E1147), "", Games!E1147)</f>
        <v/>
      </c>
      <c r="K1147" t="str">
        <f>IF(ISBLANK(Games!D1147), "",VLOOKUP(I1147, 'Pitchers Pre-Season'!$B$2:$X$790, 23, FALSE))</f>
        <v/>
      </c>
      <c r="L1147" t="str">
        <f>IF(ISBLANK(Games!E1147), "",VLOOKUP(J1147, 'Pitchers Pre-Season'!$B$2:$X$790, 23, FALSE))</f>
        <v/>
      </c>
      <c r="M1147">
        <f>IF(ISBLANK(Games!D1147), Calc!F1147, F1147+K1147)</f>
        <v>1502.9671207118124</v>
      </c>
      <c r="N1147">
        <f>IF(ISBLANK(Games!E1147), Calc!G1147, G1147+L1147)</f>
        <v>1527.5334034496079</v>
      </c>
      <c r="O1147" s="1">
        <f t="shared" si="119"/>
        <v>0.47932496017472953</v>
      </c>
      <c r="P1147" s="1">
        <f t="shared" si="120"/>
        <v>0.52067503982527052</v>
      </c>
      <c r="Q1147" s="3" t="str">
        <f>Games!N1147</f>
        <v/>
      </c>
      <c r="R1147" s="1" t="str">
        <f t="shared" si="121"/>
        <v/>
      </c>
      <c r="S1147" s="1" t="str">
        <f>IF(ISBLANK(Games!L1147), "",IF(Q1147=B1147, C1147, B1147))</f>
        <v/>
      </c>
      <c r="T1147" s="1" t="str">
        <f t="shared" si="122"/>
        <v>SDP</v>
      </c>
      <c r="U1147" s="1" t="str">
        <f t="shared" si="123"/>
        <v>MIL</v>
      </c>
      <c r="V1147" s="1">
        <f t="shared" si="124"/>
        <v>1502.9671207118124</v>
      </c>
      <c r="W1147" s="1">
        <f t="shared" si="125"/>
        <v>1527.5334034496079</v>
      </c>
    </row>
    <row r="1148" spans="1:23" x14ac:dyDescent="0.45">
      <c r="A1148" t="str">
        <f>Schedule!A1148</f>
        <v>2024-06-21</v>
      </c>
      <c r="B1148" t="str">
        <f>Schedule!B1148</f>
        <v>LAD</v>
      </c>
      <c r="C1148" t="str">
        <f>Schedule!C1148</f>
        <v>LAA</v>
      </c>
      <c r="D1148">
        <f>Schedule!D1148</f>
        <v>1588.6730971234199</v>
      </c>
      <c r="E1148">
        <f>Schedule!E1148</f>
        <v>1474.3085107648601</v>
      </c>
      <c r="F1148" cm="1">
        <f t="array" ref="F1148">_xlfn.XLOOKUP(B1148, $T$1:$T1147, $V$1:$V1147, D1148, 0, -1)</f>
        <v>1596.6514930600529</v>
      </c>
      <c r="G1148" cm="1">
        <f t="array" ref="G1148">_xlfn.XLOOKUP(C1148, $U$1:$U1147, $W$1:$W1147, E1148, 0, -1)</f>
        <v>1486.8682858001625</v>
      </c>
      <c r="H1148">
        <f>Schedule!F1148</f>
        <v>4.2654028436019002E-2</v>
      </c>
      <c r="I1148" t="str">
        <f>IF(ISBLANK(Games!D1148), "", Games!D1148)</f>
        <v/>
      </c>
      <c r="J1148" t="str">
        <f>IF(ISBLANK(Games!E1148), "", Games!E1148)</f>
        <v/>
      </c>
      <c r="K1148" t="str">
        <f>IF(ISBLANK(Games!D1148), "",VLOOKUP(I1148, 'Pitchers Pre-Season'!$B$2:$X$790, 23, FALSE))</f>
        <v/>
      </c>
      <c r="L1148" t="str">
        <f>IF(ISBLANK(Games!E1148), "",VLOOKUP(J1148, 'Pitchers Pre-Season'!$B$2:$X$790, 23, FALSE))</f>
        <v/>
      </c>
      <c r="M1148">
        <f>IF(ISBLANK(Games!D1148), Calc!F1148, F1148+K1148)</f>
        <v>1596.6514930600529</v>
      </c>
      <c r="N1148">
        <f>IF(ISBLANK(Games!E1148), Calc!G1148, G1148+L1148)</f>
        <v>1486.8682858001625</v>
      </c>
      <c r="O1148" s="1">
        <f t="shared" si="119"/>
        <v>0.67426143404715255</v>
      </c>
      <c r="P1148" s="1">
        <f t="shared" si="120"/>
        <v>0.32573856595284745</v>
      </c>
      <c r="Q1148" s="3" t="str">
        <f>Games!N1148</f>
        <v/>
      </c>
      <c r="R1148" s="1" t="str">
        <f t="shared" si="121"/>
        <v/>
      </c>
      <c r="S1148" s="1" t="str">
        <f>IF(ISBLANK(Games!L1148), "",IF(Q1148=B1148, C1148, B1148))</f>
        <v/>
      </c>
      <c r="T1148" s="1" t="str">
        <f t="shared" si="122"/>
        <v>LAD</v>
      </c>
      <c r="U1148" s="1" t="str">
        <f t="shared" si="123"/>
        <v>LAA</v>
      </c>
      <c r="V1148" s="1">
        <f t="shared" si="124"/>
        <v>1596.6514930600529</v>
      </c>
      <c r="W1148" s="1">
        <f t="shared" si="125"/>
        <v>1486.8682858001625</v>
      </c>
    </row>
    <row r="1149" spans="1:23" x14ac:dyDescent="0.45">
      <c r="A1149" t="str">
        <f>Schedule!A1149</f>
        <v>2024-06-22</v>
      </c>
      <c r="B1149" t="str">
        <f>Schedule!B1149</f>
        <v>DET</v>
      </c>
      <c r="C1149" t="str">
        <f>Schedule!C1149</f>
        <v>CHW</v>
      </c>
      <c r="D1149">
        <f>Schedule!D1149</f>
        <v>1477.56939209144</v>
      </c>
      <c r="E1149">
        <f>Schedule!E1149</f>
        <v>1433.33420073452</v>
      </c>
      <c r="F1149" cm="1">
        <f t="array" ref="F1149">_xlfn.XLOOKUP(B1149, $T$1:$T1148, $V$1:$V1148, D1149, 0, -1)</f>
        <v>1481.7589766686021</v>
      </c>
      <c r="G1149" cm="1">
        <f t="array" ref="G1149">_xlfn.XLOOKUP(C1149, $U$1:$U1148, $W$1:$W1148, E1149, 0, -1)</f>
        <v>1425.4820043556863</v>
      </c>
      <c r="H1149">
        <f>Schedule!F1149</f>
        <v>7.6687116564418296E-3</v>
      </c>
      <c r="I1149" t="str">
        <f>IF(ISBLANK(Games!D1149), "", Games!D1149)</f>
        <v/>
      </c>
      <c r="J1149" t="str">
        <f>IF(ISBLANK(Games!E1149), "", Games!E1149)</f>
        <v/>
      </c>
      <c r="K1149" t="str">
        <f>IF(ISBLANK(Games!D1149), "",VLOOKUP(I1149, 'Pitchers Pre-Season'!$B$2:$X$790, 23, FALSE))</f>
        <v/>
      </c>
      <c r="L1149" t="str">
        <f>IF(ISBLANK(Games!E1149), "",VLOOKUP(J1149, 'Pitchers Pre-Season'!$B$2:$X$790, 23, FALSE))</f>
        <v/>
      </c>
      <c r="M1149">
        <f>IF(ISBLANK(Games!D1149), Calc!F1149, F1149+K1149)</f>
        <v>1481.7589766686021</v>
      </c>
      <c r="N1149">
        <f>IF(ISBLANK(Games!E1149), Calc!G1149, G1149+L1149)</f>
        <v>1425.4820043556863</v>
      </c>
      <c r="O1149" s="1">
        <f t="shared" si="119"/>
        <v>0.58412248334689976</v>
      </c>
      <c r="P1149" s="1">
        <f t="shared" si="120"/>
        <v>0.41587751665310024</v>
      </c>
      <c r="Q1149" s="3" t="str">
        <f>Games!N1149</f>
        <v/>
      </c>
      <c r="R1149" s="1" t="str">
        <f t="shared" si="121"/>
        <v/>
      </c>
      <c r="S1149" s="1" t="str">
        <f>IF(ISBLANK(Games!L1149), "",IF(Q1149=B1149, C1149, B1149))</f>
        <v/>
      </c>
      <c r="T1149" s="1" t="str">
        <f t="shared" si="122"/>
        <v>DET</v>
      </c>
      <c r="U1149" s="1" t="str">
        <f t="shared" si="123"/>
        <v>CHW</v>
      </c>
      <c r="V1149" s="1">
        <f t="shared" si="124"/>
        <v>1481.7589766686021</v>
      </c>
      <c r="W1149" s="1">
        <f t="shared" si="125"/>
        <v>1425.4820043556863</v>
      </c>
    </row>
    <row r="1150" spans="1:23" x14ac:dyDescent="0.45">
      <c r="A1150" t="str">
        <f>Schedule!A1150</f>
        <v>2024-06-22</v>
      </c>
      <c r="B1150" t="str">
        <f>Schedule!B1150</f>
        <v>STL</v>
      </c>
      <c r="C1150" t="str">
        <f>Schedule!C1150</f>
        <v>SFG</v>
      </c>
      <c r="D1150">
        <f>Schedule!D1150</f>
        <v>1506.4629567151301</v>
      </c>
      <c r="E1150">
        <f>Schedule!E1150</f>
        <v>1501.1235706124401</v>
      </c>
      <c r="F1150" cm="1">
        <f t="array" ref="F1150">_xlfn.XLOOKUP(B1150, $T$1:$T1149, $V$1:$V1149, D1150, 0, -1)</f>
        <v>1510.540426333587</v>
      </c>
      <c r="G1150" cm="1">
        <f t="array" ref="G1150">_xlfn.XLOOKUP(C1150, $U$1:$U1149, $W$1:$W1149, E1150, 0, -1)</f>
        <v>1491.6063482058917</v>
      </c>
      <c r="H1150">
        <f>Schedule!F1150</f>
        <v>7.3170731707316999E-2</v>
      </c>
      <c r="I1150" t="str">
        <f>IF(ISBLANK(Games!D1150), "", Games!D1150)</f>
        <v/>
      </c>
      <c r="J1150" t="str">
        <f>IF(ISBLANK(Games!E1150), "", Games!E1150)</f>
        <v/>
      </c>
      <c r="K1150" t="str">
        <f>IF(ISBLANK(Games!D1150), "",VLOOKUP(I1150, 'Pitchers Pre-Season'!$B$2:$X$790, 23, FALSE))</f>
        <v/>
      </c>
      <c r="L1150" t="str">
        <f>IF(ISBLANK(Games!E1150), "",VLOOKUP(J1150, 'Pitchers Pre-Season'!$B$2:$X$790, 23, FALSE))</f>
        <v/>
      </c>
      <c r="M1150">
        <f>IF(ISBLANK(Games!D1150), Calc!F1150, F1150+K1150)</f>
        <v>1510.540426333587</v>
      </c>
      <c r="N1150">
        <f>IF(ISBLANK(Games!E1150), Calc!G1150, G1150+L1150)</f>
        <v>1491.6063482058917</v>
      </c>
      <c r="O1150" s="1">
        <f t="shared" si="119"/>
        <v>0.56380675183183759</v>
      </c>
      <c r="P1150" s="1">
        <f t="shared" si="120"/>
        <v>0.43619324816816235</v>
      </c>
      <c r="Q1150" s="3" t="str">
        <f>Games!N1150</f>
        <v/>
      </c>
      <c r="R1150" s="1" t="str">
        <f t="shared" si="121"/>
        <v/>
      </c>
      <c r="S1150" s="1" t="str">
        <f>IF(ISBLANK(Games!L1150), "",IF(Q1150=B1150, C1150, B1150))</f>
        <v/>
      </c>
      <c r="T1150" s="1" t="str">
        <f t="shared" si="122"/>
        <v>STL</v>
      </c>
      <c r="U1150" s="1" t="str">
        <f t="shared" si="123"/>
        <v>SFG</v>
      </c>
      <c r="V1150" s="1">
        <f t="shared" si="124"/>
        <v>1510.540426333587</v>
      </c>
      <c r="W1150" s="1">
        <f t="shared" si="125"/>
        <v>1491.6063482058917</v>
      </c>
    </row>
    <row r="1151" spans="1:23" x14ac:dyDescent="0.45">
      <c r="A1151" t="str">
        <f>Schedule!A1151</f>
        <v>2024-06-22</v>
      </c>
      <c r="B1151" t="str">
        <f>Schedule!B1151</f>
        <v>CHC</v>
      </c>
      <c r="C1151" t="str">
        <f>Schedule!C1151</f>
        <v>NYM</v>
      </c>
      <c r="D1151">
        <f>Schedule!D1151</f>
        <v>1514.0316812078199</v>
      </c>
      <c r="E1151">
        <f>Schedule!E1151</f>
        <v>1505.1761432511801</v>
      </c>
      <c r="F1151" cm="1">
        <f t="array" ref="F1151">_xlfn.XLOOKUP(B1151, $T$1:$T1150, $V$1:$V1150, D1151, 0, -1)</f>
        <v>1529.9566441509314</v>
      </c>
      <c r="G1151" cm="1">
        <f t="array" ref="G1151">_xlfn.XLOOKUP(C1151, $U$1:$U1150, $W$1:$W1150, E1151, 0, -1)</f>
        <v>1510.288270753422</v>
      </c>
      <c r="H1151">
        <f>Schedule!F1151</f>
        <v>4.4585987261146598E-2</v>
      </c>
      <c r="I1151" t="str">
        <f>IF(ISBLANK(Games!D1151), "", Games!D1151)</f>
        <v/>
      </c>
      <c r="J1151" t="str">
        <f>IF(ISBLANK(Games!E1151), "", Games!E1151)</f>
        <v/>
      </c>
      <c r="K1151" t="str">
        <f>IF(ISBLANK(Games!D1151), "",VLOOKUP(I1151, 'Pitchers Pre-Season'!$B$2:$X$790, 23, FALSE))</f>
        <v/>
      </c>
      <c r="L1151" t="str">
        <f>IF(ISBLANK(Games!E1151), "",VLOOKUP(J1151, 'Pitchers Pre-Season'!$B$2:$X$790, 23, FALSE))</f>
        <v/>
      </c>
      <c r="M1151">
        <f>IF(ISBLANK(Games!D1151), Calc!F1151, F1151+K1151)</f>
        <v>1529.9566441509314</v>
      </c>
      <c r="N1151">
        <f>IF(ISBLANK(Games!E1151), Calc!G1151, G1151+L1151)</f>
        <v>1510.288270753422</v>
      </c>
      <c r="O1151" s="1">
        <f t="shared" si="119"/>
        <v>0.55056786048077533</v>
      </c>
      <c r="P1151" s="1">
        <f t="shared" si="120"/>
        <v>0.44943213951922478</v>
      </c>
      <c r="Q1151" s="3" t="str">
        <f>Games!N1151</f>
        <v/>
      </c>
      <c r="R1151" s="1" t="str">
        <f t="shared" si="121"/>
        <v/>
      </c>
      <c r="S1151" s="1" t="str">
        <f>IF(ISBLANK(Games!L1151), "",IF(Q1151=B1151, C1151, B1151))</f>
        <v/>
      </c>
      <c r="T1151" s="1" t="str">
        <f t="shared" si="122"/>
        <v>CHC</v>
      </c>
      <c r="U1151" s="1" t="str">
        <f t="shared" si="123"/>
        <v>NYM</v>
      </c>
      <c r="V1151" s="1">
        <f t="shared" si="124"/>
        <v>1529.9566441509314</v>
      </c>
      <c r="W1151" s="1">
        <f t="shared" si="125"/>
        <v>1510.288270753422</v>
      </c>
    </row>
    <row r="1152" spans="1:23" x14ac:dyDescent="0.45">
      <c r="A1152" t="str">
        <f>Schedule!A1152</f>
        <v>2024-06-22</v>
      </c>
      <c r="B1152" t="str">
        <f>Schedule!B1152</f>
        <v>PIT</v>
      </c>
      <c r="C1152" t="str">
        <f>Schedule!C1152</f>
        <v>TBR</v>
      </c>
      <c r="D1152">
        <f>Schedule!D1152</f>
        <v>1468.3919248330999</v>
      </c>
      <c r="E1152">
        <f>Schedule!E1152</f>
        <v>1537.2568075547799</v>
      </c>
      <c r="F1152" cm="1">
        <f t="array" ref="F1152">_xlfn.XLOOKUP(B1152, $T$1:$T1151, $V$1:$V1151, D1152, 0, -1)</f>
        <v>1464.4120897083565</v>
      </c>
      <c r="G1152" cm="1">
        <f t="array" ref="G1152">_xlfn.XLOOKUP(C1152, $U$1:$U1151, $W$1:$W1151, E1152, 0, -1)</f>
        <v>1532.6622500113572</v>
      </c>
      <c r="H1152">
        <f>Schedule!F1152</f>
        <v>5.7971014492753603E-2</v>
      </c>
      <c r="I1152" t="str">
        <f>IF(ISBLANK(Games!D1152), "", Games!D1152)</f>
        <v/>
      </c>
      <c r="J1152" t="str">
        <f>IF(ISBLANK(Games!E1152), "", Games!E1152)</f>
        <v/>
      </c>
      <c r="K1152" t="str">
        <f>IF(ISBLANK(Games!D1152), "",VLOOKUP(I1152, 'Pitchers Pre-Season'!$B$2:$X$790, 23, FALSE))</f>
        <v/>
      </c>
      <c r="L1152" t="str">
        <f>IF(ISBLANK(Games!E1152), "",VLOOKUP(J1152, 'Pitchers Pre-Season'!$B$2:$X$790, 23, FALSE))</f>
        <v/>
      </c>
      <c r="M1152">
        <f>IF(ISBLANK(Games!D1152), Calc!F1152, F1152+K1152)</f>
        <v>1464.4120897083565</v>
      </c>
      <c r="N1152">
        <f>IF(ISBLANK(Games!E1152), Calc!G1152, G1152+L1152)</f>
        <v>1532.6622500113572</v>
      </c>
      <c r="O1152" s="1">
        <f t="shared" si="119"/>
        <v>0.43200981852566023</v>
      </c>
      <c r="P1152" s="1">
        <f t="shared" si="120"/>
        <v>0.56799018147433977</v>
      </c>
      <c r="Q1152" s="3" t="str">
        <f>Games!N1152</f>
        <v/>
      </c>
      <c r="R1152" s="1" t="str">
        <f t="shared" si="121"/>
        <v/>
      </c>
      <c r="S1152" s="1" t="str">
        <f>IF(ISBLANK(Games!L1152), "",IF(Q1152=B1152, C1152, B1152))</f>
        <v/>
      </c>
      <c r="T1152" s="1" t="str">
        <f t="shared" si="122"/>
        <v>PIT</v>
      </c>
      <c r="U1152" s="1" t="str">
        <f t="shared" si="123"/>
        <v>TBR</v>
      </c>
      <c r="V1152" s="1">
        <f t="shared" si="124"/>
        <v>1464.4120897083565</v>
      </c>
      <c r="W1152" s="1">
        <f t="shared" si="125"/>
        <v>1532.6622500113572</v>
      </c>
    </row>
    <row r="1153" spans="1:23" x14ac:dyDescent="0.45">
      <c r="A1153" t="str">
        <f>Schedule!A1153</f>
        <v>2024-06-22</v>
      </c>
      <c r="B1153" t="str">
        <f>Schedule!B1153</f>
        <v>TEX</v>
      </c>
      <c r="C1153" t="str">
        <f>Schedule!C1153</f>
        <v>KCR</v>
      </c>
      <c r="D1153">
        <f>Schedule!D1153</f>
        <v>1527.6277566730801</v>
      </c>
      <c r="E1153">
        <f>Schedule!E1153</f>
        <v>1455.5883504191299</v>
      </c>
      <c r="F1153" cm="1">
        <f t="array" ref="F1153">_xlfn.XLOOKUP(B1153, $T$1:$T1152, $V$1:$V1152, D1153, 0, -1)</f>
        <v>1535.7428778604465</v>
      </c>
      <c r="G1153" cm="1">
        <f t="array" ref="G1153">_xlfn.XLOOKUP(C1153, $U$1:$U1152, $W$1:$W1152, E1153, 0, -1)</f>
        <v>1465.2610239810729</v>
      </c>
      <c r="H1153">
        <f>Schedule!F1153</f>
        <v>6.3291139240506306E-2</v>
      </c>
      <c r="I1153" t="str">
        <f>IF(ISBLANK(Games!D1153), "", Games!D1153)</f>
        <v/>
      </c>
      <c r="J1153" t="str">
        <f>IF(ISBLANK(Games!E1153), "", Games!E1153)</f>
        <v/>
      </c>
      <c r="K1153" t="str">
        <f>IF(ISBLANK(Games!D1153), "",VLOOKUP(I1153, 'Pitchers Pre-Season'!$B$2:$X$790, 23, FALSE))</f>
        <v/>
      </c>
      <c r="L1153" t="str">
        <f>IF(ISBLANK(Games!E1153), "",VLOOKUP(J1153, 'Pitchers Pre-Season'!$B$2:$X$790, 23, FALSE))</f>
        <v/>
      </c>
      <c r="M1153">
        <f>IF(ISBLANK(Games!D1153), Calc!F1153, F1153+K1153)</f>
        <v>1535.7428778604465</v>
      </c>
      <c r="N1153">
        <f>IF(ISBLANK(Games!E1153), Calc!G1153, G1153+L1153)</f>
        <v>1465.2610239810729</v>
      </c>
      <c r="O1153" s="1">
        <f t="shared" si="119"/>
        <v>0.63170822167989971</v>
      </c>
      <c r="P1153" s="1">
        <f t="shared" si="120"/>
        <v>0.36829177832010029</v>
      </c>
      <c r="Q1153" s="3" t="str">
        <f>Games!N1153</f>
        <v/>
      </c>
      <c r="R1153" s="1" t="str">
        <f t="shared" si="121"/>
        <v/>
      </c>
      <c r="S1153" s="1" t="str">
        <f>IF(ISBLANK(Games!L1153), "",IF(Q1153=B1153, C1153, B1153))</f>
        <v/>
      </c>
      <c r="T1153" s="1" t="str">
        <f t="shared" si="122"/>
        <v>TEX</v>
      </c>
      <c r="U1153" s="1" t="str">
        <f t="shared" si="123"/>
        <v>KCR</v>
      </c>
      <c r="V1153" s="1">
        <f t="shared" si="124"/>
        <v>1535.7428778604465</v>
      </c>
      <c r="W1153" s="1">
        <f t="shared" si="125"/>
        <v>1465.2610239810729</v>
      </c>
    </row>
    <row r="1154" spans="1:23" x14ac:dyDescent="0.45">
      <c r="A1154" t="str">
        <f>Schedule!A1154</f>
        <v>2024-06-22</v>
      </c>
      <c r="B1154" t="str">
        <f>Schedule!B1154</f>
        <v>PHI</v>
      </c>
      <c r="C1154" t="str">
        <f>Schedule!C1154</f>
        <v>ARI</v>
      </c>
      <c r="D1154">
        <f>Schedule!D1154</f>
        <v>1537.03223861109</v>
      </c>
      <c r="E1154">
        <f>Schedule!E1154</f>
        <v>1517.8440011816001</v>
      </c>
      <c r="F1154" cm="1">
        <f t="array" ref="F1154">_xlfn.XLOOKUP(B1154, $T$1:$T1153, $V$1:$V1153, D1154, 0, -1)</f>
        <v>1516.0751994709906</v>
      </c>
      <c r="G1154" cm="1">
        <f t="array" ref="G1154">_xlfn.XLOOKUP(C1154, $U$1:$U1153, $W$1:$W1153, E1154, 0, -1)</f>
        <v>1515.1384034374826</v>
      </c>
      <c r="H1154">
        <f>Schedule!F1154</f>
        <v>8.4745762711864403E-2</v>
      </c>
      <c r="I1154" t="str">
        <f>IF(ISBLANK(Games!D1154), "", Games!D1154)</f>
        <v/>
      </c>
      <c r="J1154" t="str">
        <f>IF(ISBLANK(Games!E1154), "", Games!E1154)</f>
        <v/>
      </c>
      <c r="K1154" t="str">
        <f>IF(ISBLANK(Games!D1154), "",VLOOKUP(I1154, 'Pitchers Pre-Season'!$B$2:$X$790, 23, FALSE))</f>
        <v/>
      </c>
      <c r="L1154" t="str">
        <f>IF(ISBLANK(Games!E1154), "",VLOOKUP(J1154, 'Pitchers Pre-Season'!$B$2:$X$790, 23, FALSE))</f>
        <v/>
      </c>
      <c r="M1154">
        <f>IF(ISBLANK(Games!D1154), Calc!F1154, F1154+K1154)</f>
        <v>1516.0751994709906</v>
      </c>
      <c r="N1154">
        <f>IF(ISBLANK(Games!E1154), Calc!G1154, G1154+L1154)</f>
        <v>1515.1384034374826</v>
      </c>
      <c r="O1154" s="1">
        <f t="shared" si="119"/>
        <v>0.54372103595255972</v>
      </c>
      <c r="P1154" s="1">
        <f t="shared" si="120"/>
        <v>0.45627896404744017</v>
      </c>
      <c r="Q1154" s="3" t="str">
        <f>Games!N1154</f>
        <v/>
      </c>
      <c r="R1154" s="1" t="str">
        <f t="shared" si="121"/>
        <v/>
      </c>
      <c r="S1154" s="1" t="str">
        <f>IF(ISBLANK(Games!L1154), "",IF(Q1154=B1154, C1154, B1154))</f>
        <v/>
      </c>
      <c r="T1154" s="1" t="str">
        <f t="shared" si="122"/>
        <v>PHI</v>
      </c>
      <c r="U1154" s="1" t="str">
        <f t="shared" si="123"/>
        <v>ARI</v>
      </c>
      <c r="V1154" s="1">
        <f t="shared" si="124"/>
        <v>1516.0751994709906</v>
      </c>
      <c r="W1154" s="1">
        <f t="shared" si="125"/>
        <v>1515.1384034374826</v>
      </c>
    </row>
    <row r="1155" spans="1:23" x14ac:dyDescent="0.45">
      <c r="A1155" t="str">
        <f>Schedule!A1155</f>
        <v>2024-06-22</v>
      </c>
      <c r="B1155" t="str">
        <f>Schedule!B1155</f>
        <v>OAK</v>
      </c>
      <c r="C1155" t="str">
        <f>Schedule!C1155</f>
        <v>MIN</v>
      </c>
      <c r="D1155">
        <f>Schedule!D1155</f>
        <v>1427.1354796158</v>
      </c>
      <c r="E1155">
        <f>Schedule!E1155</f>
        <v>1535.44519643647</v>
      </c>
      <c r="F1155" cm="1">
        <f t="array" ref="F1155">_xlfn.XLOOKUP(B1155, $T$1:$T1154, $V$1:$V1154, D1155, 0, -1)</f>
        <v>1410.609331202211</v>
      </c>
      <c r="G1155" cm="1">
        <f t="array" ref="G1155">_xlfn.XLOOKUP(C1155, $U$1:$U1154, $W$1:$W1154, E1155, 0, -1)</f>
        <v>1539.5424706464416</v>
      </c>
      <c r="H1155">
        <f>Schedule!F1155</f>
        <v>6.2111801242235101E-3</v>
      </c>
      <c r="I1155" t="str">
        <f>IF(ISBLANK(Games!D1155), "", Games!D1155)</f>
        <v/>
      </c>
      <c r="J1155" t="str">
        <f>IF(ISBLANK(Games!E1155), "", Games!E1155)</f>
        <v/>
      </c>
      <c r="K1155" t="str">
        <f>IF(ISBLANK(Games!D1155), "",VLOOKUP(I1155, 'Pitchers Pre-Season'!$B$2:$X$790, 23, FALSE))</f>
        <v/>
      </c>
      <c r="L1155" t="str">
        <f>IF(ISBLANK(Games!E1155), "",VLOOKUP(J1155, 'Pitchers Pre-Season'!$B$2:$X$790, 23, FALSE))</f>
        <v/>
      </c>
      <c r="M1155">
        <f>IF(ISBLANK(Games!D1155), Calc!F1155, F1155+K1155)</f>
        <v>1410.609331202211</v>
      </c>
      <c r="N1155">
        <f>IF(ISBLANK(Games!E1155), Calc!G1155, G1155+L1155)</f>
        <v>1539.5424706464416</v>
      </c>
      <c r="O1155" s="1">
        <f t="shared" ref="O1155:O1218" si="126">(1/(1+(10^((N1155-M1155)/400)))+(0.5*H1155))</f>
        <v>0.32562910138363721</v>
      </c>
      <c r="P1155" s="1">
        <f t="shared" ref="P1155:P1218" si="127">(1/(1+(10^((M1155-N1155)/400)))-(0.5*H1155))</f>
        <v>0.67437089861636279</v>
      </c>
      <c r="Q1155" s="3" t="str">
        <f>Games!N1155</f>
        <v/>
      </c>
      <c r="R1155" s="1" t="str">
        <f t="shared" ref="R1155:R1218" si="128">Q1155</f>
        <v/>
      </c>
      <c r="S1155" s="1" t="str">
        <f>IF(ISBLANK(Games!L1155), "",IF(Q1155=B1155, C1155, B1155))</f>
        <v/>
      </c>
      <c r="T1155" s="1" t="str">
        <f t="shared" ref="T1155:T1218" si="129">B1155</f>
        <v>OAK</v>
      </c>
      <c r="U1155" s="1" t="str">
        <f t="shared" ref="U1155:U1218" si="130">C1155</f>
        <v>MIN</v>
      </c>
      <c r="V1155" s="1">
        <f t="shared" ref="V1155:V1218" si="131">IF(R1155=B1155,F1155+(10*(1-O1155)),IF(S1155=B1155,F1155+(10*(0-O1155)),F1155))</f>
        <v>1410.609331202211</v>
      </c>
      <c r="W1155" s="1">
        <f t="shared" ref="W1155:W1218" si="132">IF(R1155=C1155,G1155+(10*(1-P1155)),IF(S1155=C1155,G1155+(10*(0-P1155)),G1155))</f>
        <v>1539.5424706464416</v>
      </c>
    </row>
    <row r="1156" spans="1:23" x14ac:dyDescent="0.45">
      <c r="A1156" t="str">
        <f>Schedule!A1156</f>
        <v>2024-06-22</v>
      </c>
      <c r="B1156" t="str">
        <f>Schedule!B1156</f>
        <v>CIN</v>
      </c>
      <c r="C1156" t="str">
        <f>Schedule!C1156</f>
        <v>BOS</v>
      </c>
      <c r="D1156">
        <f>Schedule!D1156</f>
        <v>1496.2510574284499</v>
      </c>
      <c r="E1156">
        <f>Schedule!E1156</f>
        <v>1500.26839934439</v>
      </c>
      <c r="F1156" cm="1">
        <f t="array" ref="F1156">_xlfn.XLOOKUP(B1156, $T$1:$T1155, $V$1:$V1155, D1156, 0, -1)</f>
        <v>1493.1662146218293</v>
      </c>
      <c r="G1156" cm="1">
        <f t="array" ref="G1156">_xlfn.XLOOKUP(C1156, $U$1:$U1155, $W$1:$W1155, E1156, 0, -1)</f>
        <v>1518.233689676287</v>
      </c>
      <c r="H1156">
        <f>Schedule!F1156</f>
        <v>-1.38888888888888E-2</v>
      </c>
      <c r="I1156" t="str">
        <f>IF(ISBLANK(Games!D1156), "", Games!D1156)</f>
        <v/>
      </c>
      <c r="J1156" t="str">
        <f>IF(ISBLANK(Games!E1156), "", Games!E1156)</f>
        <v/>
      </c>
      <c r="K1156" t="str">
        <f>IF(ISBLANK(Games!D1156), "",VLOOKUP(I1156, 'Pitchers Pre-Season'!$B$2:$X$790, 23, FALSE))</f>
        <v/>
      </c>
      <c r="L1156" t="str">
        <f>IF(ISBLANK(Games!E1156), "",VLOOKUP(J1156, 'Pitchers Pre-Season'!$B$2:$X$790, 23, FALSE))</f>
        <v/>
      </c>
      <c r="M1156">
        <f>IF(ISBLANK(Games!D1156), Calc!F1156, F1156+K1156)</f>
        <v>1493.1662146218293</v>
      </c>
      <c r="N1156">
        <f>IF(ISBLANK(Games!E1156), Calc!G1156, G1156+L1156)</f>
        <v>1518.233689676287</v>
      </c>
      <c r="O1156" s="1">
        <f t="shared" si="126"/>
        <v>0.45704302659102242</v>
      </c>
      <c r="P1156" s="1">
        <f t="shared" si="127"/>
        <v>0.54295697340897764</v>
      </c>
      <c r="Q1156" s="3" t="str">
        <f>Games!N1156</f>
        <v/>
      </c>
      <c r="R1156" s="1" t="str">
        <f t="shared" si="128"/>
        <v/>
      </c>
      <c r="S1156" s="1" t="str">
        <f>IF(ISBLANK(Games!L1156), "",IF(Q1156=B1156, C1156, B1156))</f>
        <v/>
      </c>
      <c r="T1156" s="1" t="str">
        <f t="shared" si="129"/>
        <v>CIN</v>
      </c>
      <c r="U1156" s="1" t="str">
        <f t="shared" si="130"/>
        <v>BOS</v>
      </c>
      <c r="V1156" s="1">
        <f t="shared" si="131"/>
        <v>1493.1662146218293</v>
      </c>
      <c r="W1156" s="1">
        <f t="shared" si="132"/>
        <v>1518.233689676287</v>
      </c>
    </row>
    <row r="1157" spans="1:23" x14ac:dyDescent="0.45">
      <c r="A1157" t="str">
        <f>Schedule!A1157</f>
        <v>2024-06-22</v>
      </c>
      <c r="B1157" t="str">
        <f>Schedule!B1157</f>
        <v>HOU</v>
      </c>
      <c r="C1157" t="str">
        <f>Schedule!C1157</f>
        <v>BAL</v>
      </c>
      <c r="D1157">
        <f>Schedule!D1157</f>
        <v>1559.22207084247</v>
      </c>
      <c r="E1157">
        <f>Schedule!E1157</f>
        <v>1535.1075395159701</v>
      </c>
      <c r="F1157" cm="1">
        <f t="array" ref="F1157">_xlfn.XLOOKUP(B1157, $T$1:$T1156, $V$1:$V1156, D1157, 0, -1)</f>
        <v>1535.1961987191132</v>
      </c>
      <c r="G1157" cm="1">
        <f t="array" ref="G1157">_xlfn.XLOOKUP(C1157, $U$1:$U1156, $W$1:$W1156, E1157, 0, -1)</f>
        <v>1539.0873746407135</v>
      </c>
      <c r="H1157">
        <f>Schedule!F1157</f>
        <v>-4.08163265306122E-2</v>
      </c>
      <c r="I1157" t="str">
        <f>IF(ISBLANK(Games!D1157), "", Games!D1157)</f>
        <v/>
      </c>
      <c r="J1157" t="str">
        <f>IF(ISBLANK(Games!E1157), "", Games!E1157)</f>
        <v/>
      </c>
      <c r="K1157" t="str">
        <f>IF(ISBLANK(Games!D1157), "",VLOOKUP(I1157, 'Pitchers Pre-Season'!$B$2:$X$790, 23, FALSE))</f>
        <v/>
      </c>
      <c r="L1157" t="str">
        <f>IF(ISBLANK(Games!E1157), "",VLOOKUP(J1157, 'Pitchers Pre-Season'!$B$2:$X$790, 23, FALSE))</f>
        <v/>
      </c>
      <c r="M1157">
        <f>IF(ISBLANK(Games!D1157), Calc!F1157, F1157+K1157)</f>
        <v>1535.1961987191132</v>
      </c>
      <c r="N1157">
        <f>IF(ISBLANK(Games!E1157), Calc!G1157, G1157+L1157)</f>
        <v>1539.0873746407135</v>
      </c>
      <c r="O1157" s="1">
        <f t="shared" si="126"/>
        <v>0.47399221856452717</v>
      </c>
      <c r="P1157" s="1">
        <f t="shared" si="127"/>
        <v>0.52600778143547278</v>
      </c>
      <c r="Q1157" s="3" t="str">
        <f>Games!N1157</f>
        <v/>
      </c>
      <c r="R1157" s="1" t="str">
        <f t="shared" si="128"/>
        <v/>
      </c>
      <c r="S1157" s="1" t="str">
        <f>IF(ISBLANK(Games!L1157), "",IF(Q1157=B1157, C1157, B1157))</f>
        <v/>
      </c>
      <c r="T1157" s="1" t="str">
        <f t="shared" si="129"/>
        <v>HOU</v>
      </c>
      <c r="U1157" s="1" t="str">
        <f t="shared" si="130"/>
        <v>BAL</v>
      </c>
      <c r="V1157" s="1">
        <f t="shared" si="131"/>
        <v>1535.1961987191132</v>
      </c>
      <c r="W1157" s="1">
        <f t="shared" si="132"/>
        <v>1539.0873746407135</v>
      </c>
    </row>
    <row r="1158" spans="1:23" x14ac:dyDescent="0.45">
      <c r="A1158" t="str">
        <f>Schedule!A1158</f>
        <v>2024-06-22</v>
      </c>
      <c r="B1158" t="str">
        <f>Schedule!B1158</f>
        <v>CLE</v>
      </c>
      <c r="C1158" t="str">
        <f>Schedule!C1158</f>
        <v>TOR</v>
      </c>
      <c r="D1158">
        <f>Schedule!D1158</f>
        <v>1503.8938502056101</v>
      </c>
      <c r="E1158">
        <f>Schedule!E1158</f>
        <v>1536.86484917293</v>
      </c>
      <c r="F1158" cm="1">
        <f t="array" ref="F1158">_xlfn.XLOOKUP(B1158, $T$1:$T1157, $V$1:$V1157, D1158, 0, -1)</f>
        <v>1503.8938502056101</v>
      </c>
      <c r="G1158" cm="1">
        <f t="array" ref="G1158">_xlfn.XLOOKUP(C1158, $U$1:$U1157, $W$1:$W1157, E1158, 0, -1)</f>
        <v>1549.5770225833428</v>
      </c>
      <c r="H1158">
        <f>Schedule!F1158</f>
        <v>4.7619047619047603E-2</v>
      </c>
      <c r="I1158" t="str">
        <f>IF(ISBLANK(Games!D1158), "", Games!D1158)</f>
        <v/>
      </c>
      <c r="J1158" t="str">
        <f>IF(ISBLANK(Games!E1158), "", Games!E1158)</f>
        <v/>
      </c>
      <c r="K1158" t="str">
        <f>IF(ISBLANK(Games!D1158), "",VLOOKUP(I1158, 'Pitchers Pre-Season'!$B$2:$X$790, 23, FALSE))</f>
        <v/>
      </c>
      <c r="L1158" t="str">
        <f>IF(ISBLANK(Games!E1158), "",VLOOKUP(J1158, 'Pitchers Pre-Season'!$B$2:$X$790, 23, FALSE))</f>
        <v/>
      </c>
      <c r="M1158">
        <f>IF(ISBLANK(Games!D1158), Calc!F1158, F1158+K1158)</f>
        <v>1503.8938502056101</v>
      </c>
      <c r="N1158">
        <f>IF(ISBLANK(Games!E1158), Calc!G1158, G1158+L1158)</f>
        <v>1549.5770225833428</v>
      </c>
      <c r="O1158" s="1">
        <f t="shared" si="126"/>
        <v>0.45844242592957724</v>
      </c>
      <c r="P1158" s="1">
        <f t="shared" si="127"/>
        <v>0.54155757407042282</v>
      </c>
      <c r="Q1158" s="3" t="str">
        <f>Games!N1158</f>
        <v/>
      </c>
      <c r="R1158" s="1" t="str">
        <f t="shared" si="128"/>
        <v/>
      </c>
      <c r="S1158" s="1" t="str">
        <f>IF(ISBLANK(Games!L1158), "",IF(Q1158=B1158, C1158, B1158))</f>
        <v/>
      </c>
      <c r="T1158" s="1" t="str">
        <f t="shared" si="129"/>
        <v>CLE</v>
      </c>
      <c r="U1158" s="1" t="str">
        <f t="shared" si="130"/>
        <v>TOR</v>
      </c>
      <c r="V1158" s="1">
        <f t="shared" si="131"/>
        <v>1503.8938502056101</v>
      </c>
      <c r="W1158" s="1">
        <f t="shared" si="132"/>
        <v>1549.5770225833428</v>
      </c>
    </row>
    <row r="1159" spans="1:23" x14ac:dyDescent="0.45">
      <c r="A1159" t="str">
        <f>Schedule!A1159</f>
        <v>2024-06-22</v>
      </c>
      <c r="B1159" t="str">
        <f>Schedule!B1159</f>
        <v>MIA</v>
      </c>
      <c r="C1159" t="str">
        <f>Schedule!C1159</f>
        <v>SEA</v>
      </c>
      <c r="D1159">
        <f>Schedule!D1159</f>
        <v>1488.4482383178499</v>
      </c>
      <c r="E1159">
        <f>Schedule!E1159</f>
        <v>1526.2027098211199</v>
      </c>
      <c r="F1159" cm="1">
        <f t="array" ref="F1159">_xlfn.XLOOKUP(B1159, $T$1:$T1158, $V$1:$V1158, D1159, 0, -1)</f>
        <v>1453.0099819148713</v>
      </c>
      <c r="G1159" cm="1">
        <f t="array" ref="G1159">_xlfn.XLOOKUP(C1159, $U$1:$U1158, $W$1:$W1158, E1159, 0, -1)</f>
        <v>1521.2700100017432</v>
      </c>
      <c r="H1159">
        <f>Schedule!F1159</f>
        <v>4.5751633986928102E-2</v>
      </c>
      <c r="I1159" t="str">
        <f>IF(ISBLANK(Games!D1159), "", Games!D1159)</f>
        <v/>
      </c>
      <c r="J1159" t="str">
        <f>IF(ISBLANK(Games!E1159), "", Games!E1159)</f>
        <v/>
      </c>
      <c r="K1159" t="str">
        <f>IF(ISBLANK(Games!D1159), "",VLOOKUP(I1159, 'Pitchers Pre-Season'!$B$2:$X$790, 23, FALSE))</f>
        <v/>
      </c>
      <c r="L1159" t="str">
        <f>IF(ISBLANK(Games!E1159), "",VLOOKUP(J1159, 'Pitchers Pre-Season'!$B$2:$X$790, 23, FALSE))</f>
        <v/>
      </c>
      <c r="M1159">
        <f>IF(ISBLANK(Games!D1159), Calc!F1159, F1159+K1159)</f>
        <v>1453.0099819148713</v>
      </c>
      <c r="N1159">
        <f>IF(ISBLANK(Games!E1159), Calc!G1159, G1159+L1159)</f>
        <v>1521.2700100017432</v>
      </c>
      <c r="O1159" s="1">
        <f t="shared" si="126"/>
        <v>0.42588646166204869</v>
      </c>
      <c r="P1159" s="1">
        <f t="shared" si="127"/>
        <v>0.57411353833795131</v>
      </c>
      <c r="Q1159" s="3" t="str">
        <f>Games!N1159</f>
        <v/>
      </c>
      <c r="R1159" s="1" t="str">
        <f t="shared" si="128"/>
        <v/>
      </c>
      <c r="S1159" s="1" t="str">
        <f>IF(ISBLANK(Games!L1159), "",IF(Q1159=B1159, C1159, B1159))</f>
        <v/>
      </c>
      <c r="T1159" s="1" t="str">
        <f t="shared" si="129"/>
        <v>MIA</v>
      </c>
      <c r="U1159" s="1" t="str">
        <f t="shared" si="130"/>
        <v>SEA</v>
      </c>
      <c r="V1159" s="1">
        <f t="shared" si="131"/>
        <v>1453.0099819148713</v>
      </c>
      <c r="W1159" s="1">
        <f t="shared" si="132"/>
        <v>1521.2700100017432</v>
      </c>
    </row>
    <row r="1160" spans="1:23" x14ac:dyDescent="0.45">
      <c r="A1160" t="str">
        <f>Schedule!A1160</f>
        <v>2024-06-22</v>
      </c>
      <c r="B1160" t="str">
        <f>Schedule!B1160</f>
        <v>NYY</v>
      </c>
      <c r="C1160" t="str">
        <f>Schedule!C1160</f>
        <v>ATL</v>
      </c>
      <c r="D1160">
        <f>Schedule!D1160</f>
        <v>1539.4562396036399</v>
      </c>
      <c r="E1160">
        <f>Schedule!E1160</f>
        <v>1590.545270505</v>
      </c>
      <c r="F1160" cm="1">
        <f t="array" ref="F1160">_xlfn.XLOOKUP(B1160, $T$1:$T1159, $V$1:$V1159, D1160, 0, -1)</f>
        <v>1533.7203518335739</v>
      </c>
      <c r="G1160" cm="1">
        <f t="array" ref="G1160">_xlfn.XLOOKUP(C1160, $U$1:$U1159, $W$1:$W1159, E1160, 0, -1)</f>
        <v>1588.8399964445969</v>
      </c>
      <c r="H1160">
        <f>Schedule!F1160</f>
        <v>9.3922651933701695E-2</v>
      </c>
      <c r="I1160" t="str">
        <f>IF(ISBLANK(Games!D1160), "", Games!D1160)</f>
        <v/>
      </c>
      <c r="J1160" t="str">
        <f>IF(ISBLANK(Games!E1160), "", Games!E1160)</f>
        <v/>
      </c>
      <c r="K1160" t="str">
        <f>IF(ISBLANK(Games!D1160), "",VLOOKUP(I1160, 'Pitchers Pre-Season'!$B$2:$X$790, 23, FALSE))</f>
        <v/>
      </c>
      <c r="L1160" t="str">
        <f>IF(ISBLANK(Games!E1160), "",VLOOKUP(J1160, 'Pitchers Pre-Season'!$B$2:$X$790, 23, FALSE))</f>
        <v/>
      </c>
      <c r="M1160">
        <f>IF(ISBLANK(Games!D1160), Calc!F1160, F1160+K1160)</f>
        <v>1533.7203518335739</v>
      </c>
      <c r="N1160">
        <f>IF(ISBLANK(Games!E1160), Calc!G1160, G1160+L1160)</f>
        <v>1588.8399964445969</v>
      </c>
      <c r="O1160" s="1">
        <f t="shared" si="126"/>
        <v>0.4682966440451114</v>
      </c>
      <c r="P1160" s="1">
        <f t="shared" si="127"/>
        <v>0.5317033559548886</v>
      </c>
      <c r="Q1160" s="3" t="str">
        <f>Games!N1160</f>
        <v/>
      </c>
      <c r="R1160" s="1" t="str">
        <f t="shared" si="128"/>
        <v/>
      </c>
      <c r="S1160" s="1" t="str">
        <f>IF(ISBLANK(Games!L1160), "",IF(Q1160=B1160, C1160, B1160))</f>
        <v/>
      </c>
      <c r="T1160" s="1" t="str">
        <f t="shared" si="129"/>
        <v>NYY</v>
      </c>
      <c r="U1160" s="1" t="str">
        <f t="shared" si="130"/>
        <v>ATL</v>
      </c>
      <c r="V1160" s="1">
        <f t="shared" si="131"/>
        <v>1533.7203518335739</v>
      </c>
      <c r="W1160" s="1">
        <f t="shared" si="132"/>
        <v>1588.8399964445969</v>
      </c>
    </row>
    <row r="1161" spans="1:23" x14ac:dyDescent="0.45">
      <c r="A1161" t="str">
        <f>Schedule!A1161</f>
        <v>2024-06-22</v>
      </c>
      <c r="B1161" t="str">
        <f>Schedule!B1161</f>
        <v>SDP</v>
      </c>
      <c r="C1161" t="str">
        <f>Schedule!C1161</f>
        <v>MIL</v>
      </c>
      <c r="D1161">
        <f>Schedule!D1161</f>
        <v>1513.7838452168801</v>
      </c>
      <c r="E1161">
        <f>Schedule!E1161</f>
        <v>1511.74507850229</v>
      </c>
      <c r="F1161" cm="1">
        <f t="array" ref="F1161">_xlfn.XLOOKUP(B1161, $T$1:$T1160, $V$1:$V1160, D1161, 0, -1)</f>
        <v>1502.9671207118124</v>
      </c>
      <c r="G1161" cm="1">
        <f t="array" ref="G1161">_xlfn.XLOOKUP(C1161, $U$1:$U1160, $W$1:$W1160, E1161, 0, -1)</f>
        <v>1527.5334034496079</v>
      </c>
      <c r="H1161">
        <f>Schedule!F1161</f>
        <v>2.9239766081871298E-2</v>
      </c>
      <c r="I1161" t="str">
        <f>IF(ISBLANK(Games!D1161), "", Games!D1161)</f>
        <v/>
      </c>
      <c r="J1161" t="str">
        <f>IF(ISBLANK(Games!E1161), "", Games!E1161)</f>
        <v/>
      </c>
      <c r="K1161" t="str">
        <f>IF(ISBLANK(Games!D1161), "",VLOOKUP(I1161, 'Pitchers Pre-Season'!$B$2:$X$790, 23, FALSE))</f>
        <v/>
      </c>
      <c r="L1161" t="str">
        <f>IF(ISBLANK(Games!E1161), "",VLOOKUP(J1161, 'Pitchers Pre-Season'!$B$2:$X$790, 23, FALSE))</f>
        <v/>
      </c>
      <c r="M1161">
        <f>IF(ISBLANK(Games!D1161), Calc!F1161, F1161+K1161)</f>
        <v>1502.9671207118124</v>
      </c>
      <c r="N1161">
        <f>IF(ISBLANK(Games!E1161), Calc!G1161, G1161+L1161)</f>
        <v>1527.5334034496079</v>
      </c>
      <c r="O1161" s="1">
        <f t="shared" si="126"/>
        <v>0.47932496017472953</v>
      </c>
      <c r="P1161" s="1">
        <f t="shared" si="127"/>
        <v>0.52067503982527052</v>
      </c>
      <c r="Q1161" s="3" t="str">
        <f>Games!N1161</f>
        <v/>
      </c>
      <c r="R1161" s="1" t="str">
        <f t="shared" si="128"/>
        <v/>
      </c>
      <c r="S1161" s="1" t="str">
        <f>IF(ISBLANK(Games!L1161), "",IF(Q1161=B1161, C1161, B1161))</f>
        <v/>
      </c>
      <c r="T1161" s="1" t="str">
        <f t="shared" si="129"/>
        <v>SDP</v>
      </c>
      <c r="U1161" s="1" t="str">
        <f t="shared" si="130"/>
        <v>MIL</v>
      </c>
      <c r="V1161" s="1">
        <f t="shared" si="131"/>
        <v>1502.9671207118124</v>
      </c>
      <c r="W1161" s="1">
        <f t="shared" si="132"/>
        <v>1527.5334034496079</v>
      </c>
    </row>
    <row r="1162" spans="1:23" x14ac:dyDescent="0.45">
      <c r="A1162" t="str">
        <f>Schedule!A1162</f>
        <v>2024-06-22</v>
      </c>
      <c r="B1162" t="str">
        <f>Schedule!B1162</f>
        <v>COL</v>
      </c>
      <c r="C1162" t="str">
        <f>Schedule!C1162</f>
        <v>WAS</v>
      </c>
      <c r="D1162">
        <f>Schedule!D1162</f>
        <v>1418.47649220432</v>
      </c>
      <c r="E1162">
        <f>Schedule!E1162</f>
        <v>1422.7330514932301</v>
      </c>
      <c r="F1162" cm="1">
        <f t="array" ref="F1162">_xlfn.XLOOKUP(B1162, $T$1:$T1161, $V$1:$V1161, D1162, 0, -1)</f>
        <v>1423.0710497477428</v>
      </c>
      <c r="G1162" cm="1">
        <f t="array" ref="G1162">_xlfn.XLOOKUP(C1162, $U$1:$U1161, $W$1:$W1161, E1162, 0, -1)</f>
        <v>1420.7057667976087</v>
      </c>
      <c r="H1162">
        <f>Schedule!F1162</f>
        <v>0.22834645669291301</v>
      </c>
      <c r="I1162" t="str">
        <f>IF(ISBLANK(Games!D1162), "", Games!D1162)</f>
        <v/>
      </c>
      <c r="J1162" t="str">
        <f>IF(ISBLANK(Games!E1162), "", Games!E1162)</f>
        <v/>
      </c>
      <c r="K1162" t="str">
        <f>IF(ISBLANK(Games!D1162), "",VLOOKUP(I1162, 'Pitchers Pre-Season'!$B$2:$X$790, 23, FALSE))</f>
        <v/>
      </c>
      <c r="L1162" t="str">
        <f>IF(ISBLANK(Games!E1162), "",VLOOKUP(J1162, 'Pitchers Pre-Season'!$B$2:$X$790, 23, FALSE))</f>
        <v/>
      </c>
      <c r="M1162">
        <f>IF(ISBLANK(Games!D1162), Calc!F1162, F1162+K1162)</f>
        <v>1423.0710497477428</v>
      </c>
      <c r="N1162">
        <f>IF(ISBLANK(Games!E1162), Calc!G1162, G1162+L1162)</f>
        <v>1420.7057667976087</v>
      </c>
      <c r="O1162" s="1">
        <f t="shared" si="126"/>
        <v>0.61757709154938067</v>
      </c>
      <c r="P1162" s="1">
        <f t="shared" si="127"/>
        <v>0.38242290845061933</v>
      </c>
      <c r="Q1162" s="3" t="str">
        <f>Games!N1162</f>
        <v/>
      </c>
      <c r="R1162" s="1" t="str">
        <f t="shared" si="128"/>
        <v/>
      </c>
      <c r="S1162" s="1" t="str">
        <f>IF(ISBLANK(Games!L1162), "",IF(Q1162=B1162, C1162, B1162))</f>
        <v/>
      </c>
      <c r="T1162" s="1" t="str">
        <f t="shared" si="129"/>
        <v>COL</v>
      </c>
      <c r="U1162" s="1" t="str">
        <f t="shared" si="130"/>
        <v>WAS</v>
      </c>
      <c r="V1162" s="1">
        <f t="shared" si="131"/>
        <v>1423.0710497477428</v>
      </c>
      <c r="W1162" s="1">
        <f t="shared" si="132"/>
        <v>1420.7057667976087</v>
      </c>
    </row>
    <row r="1163" spans="1:23" x14ac:dyDescent="0.45">
      <c r="A1163" t="str">
        <f>Schedule!A1163</f>
        <v>2024-06-22</v>
      </c>
      <c r="B1163" t="str">
        <f>Schedule!B1163</f>
        <v>LAD</v>
      </c>
      <c r="C1163" t="str">
        <f>Schedule!C1163</f>
        <v>LAA</v>
      </c>
      <c r="D1163">
        <f>Schedule!D1163</f>
        <v>1588.6730971234199</v>
      </c>
      <c r="E1163">
        <f>Schedule!E1163</f>
        <v>1474.3085107648601</v>
      </c>
      <c r="F1163" cm="1">
        <f t="array" ref="F1163">_xlfn.XLOOKUP(B1163, $T$1:$T1162, $V$1:$V1162, D1163, 0, -1)</f>
        <v>1596.6514930600529</v>
      </c>
      <c r="G1163" cm="1">
        <f t="array" ref="G1163">_xlfn.XLOOKUP(C1163, $U$1:$U1162, $W$1:$W1162, E1163, 0, -1)</f>
        <v>1486.8682858001625</v>
      </c>
      <c r="H1163">
        <f>Schedule!F1163</f>
        <v>4.2654028436019002E-2</v>
      </c>
      <c r="I1163" t="str">
        <f>IF(ISBLANK(Games!D1163), "", Games!D1163)</f>
        <v/>
      </c>
      <c r="J1163" t="str">
        <f>IF(ISBLANK(Games!E1163), "", Games!E1163)</f>
        <v/>
      </c>
      <c r="K1163" t="str">
        <f>IF(ISBLANK(Games!D1163), "",VLOOKUP(I1163, 'Pitchers Pre-Season'!$B$2:$X$790, 23, FALSE))</f>
        <v/>
      </c>
      <c r="L1163" t="str">
        <f>IF(ISBLANK(Games!E1163), "",VLOOKUP(J1163, 'Pitchers Pre-Season'!$B$2:$X$790, 23, FALSE))</f>
        <v/>
      </c>
      <c r="M1163">
        <f>IF(ISBLANK(Games!D1163), Calc!F1163, F1163+K1163)</f>
        <v>1596.6514930600529</v>
      </c>
      <c r="N1163">
        <f>IF(ISBLANK(Games!E1163), Calc!G1163, G1163+L1163)</f>
        <v>1486.8682858001625</v>
      </c>
      <c r="O1163" s="1">
        <f t="shared" si="126"/>
        <v>0.67426143404715255</v>
      </c>
      <c r="P1163" s="1">
        <f t="shared" si="127"/>
        <v>0.32573856595284745</v>
      </c>
      <c r="Q1163" s="3" t="str">
        <f>Games!N1163</f>
        <v/>
      </c>
      <c r="R1163" s="1" t="str">
        <f t="shared" si="128"/>
        <v/>
      </c>
      <c r="S1163" s="1" t="str">
        <f>IF(ISBLANK(Games!L1163), "",IF(Q1163=B1163, C1163, B1163))</f>
        <v/>
      </c>
      <c r="T1163" s="1" t="str">
        <f t="shared" si="129"/>
        <v>LAD</v>
      </c>
      <c r="U1163" s="1" t="str">
        <f t="shared" si="130"/>
        <v>LAA</v>
      </c>
      <c r="V1163" s="1">
        <f t="shared" si="131"/>
        <v>1596.6514930600529</v>
      </c>
      <c r="W1163" s="1">
        <f t="shared" si="132"/>
        <v>1486.8682858001625</v>
      </c>
    </row>
    <row r="1164" spans="1:23" x14ac:dyDescent="0.45">
      <c r="A1164" t="str">
        <f>Schedule!A1164</f>
        <v>2024-06-23</v>
      </c>
      <c r="B1164" t="str">
        <f>Schedule!B1164</f>
        <v>PIT</v>
      </c>
      <c r="C1164" t="str">
        <f>Schedule!C1164</f>
        <v>TBR</v>
      </c>
      <c r="D1164">
        <f>Schedule!D1164</f>
        <v>1468.3919248330999</v>
      </c>
      <c r="E1164">
        <f>Schedule!E1164</f>
        <v>1537.2568075547799</v>
      </c>
      <c r="F1164" cm="1">
        <f t="array" ref="F1164">_xlfn.XLOOKUP(B1164, $T$1:$T1163, $V$1:$V1163, D1164, 0, -1)</f>
        <v>1464.4120897083565</v>
      </c>
      <c r="G1164" cm="1">
        <f t="array" ref="G1164">_xlfn.XLOOKUP(C1164, $U$1:$U1163, $W$1:$W1163, E1164, 0, -1)</f>
        <v>1532.6622500113572</v>
      </c>
      <c r="H1164">
        <f>Schedule!F1164</f>
        <v>5.7971014492753603E-2</v>
      </c>
      <c r="I1164" t="str">
        <f>IF(ISBLANK(Games!D1164), "", Games!D1164)</f>
        <v/>
      </c>
      <c r="J1164" t="str">
        <f>IF(ISBLANK(Games!E1164), "", Games!E1164)</f>
        <v/>
      </c>
      <c r="K1164" t="str">
        <f>IF(ISBLANK(Games!D1164), "",VLOOKUP(I1164, 'Pitchers Pre-Season'!$B$2:$X$790, 23, FALSE))</f>
        <v/>
      </c>
      <c r="L1164" t="str">
        <f>IF(ISBLANK(Games!E1164), "",VLOOKUP(J1164, 'Pitchers Pre-Season'!$B$2:$X$790, 23, FALSE))</f>
        <v/>
      </c>
      <c r="M1164">
        <f>IF(ISBLANK(Games!D1164), Calc!F1164, F1164+K1164)</f>
        <v>1464.4120897083565</v>
      </c>
      <c r="N1164">
        <f>IF(ISBLANK(Games!E1164), Calc!G1164, G1164+L1164)</f>
        <v>1532.6622500113572</v>
      </c>
      <c r="O1164" s="1">
        <f t="shared" si="126"/>
        <v>0.43200981852566023</v>
      </c>
      <c r="P1164" s="1">
        <f t="shared" si="127"/>
        <v>0.56799018147433977</v>
      </c>
      <c r="Q1164" s="3" t="str">
        <f>Games!N1164</f>
        <v/>
      </c>
      <c r="R1164" s="1" t="str">
        <f t="shared" si="128"/>
        <v/>
      </c>
      <c r="S1164" s="1" t="str">
        <f>IF(ISBLANK(Games!L1164), "",IF(Q1164=B1164, C1164, B1164))</f>
        <v/>
      </c>
      <c r="T1164" s="1" t="str">
        <f t="shared" si="129"/>
        <v>PIT</v>
      </c>
      <c r="U1164" s="1" t="str">
        <f t="shared" si="130"/>
        <v>TBR</v>
      </c>
      <c r="V1164" s="1">
        <f t="shared" si="131"/>
        <v>1464.4120897083565</v>
      </c>
      <c r="W1164" s="1">
        <f t="shared" si="132"/>
        <v>1532.6622500113572</v>
      </c>
    </row>
    <row r="1165" spans="1:23" x14ac:dyDescent="0.45">
      <c r="A1165" t="str">
        <f>Schedule!A1165</f>
        <v>2024-06-23</v>
      </c>
      <c r="B1165" t="str">
        <f>Schedule!B1165</f>
        <v>PHI</v>
      </c>
      <c r="C1165" t="str">
        <f>Schedule!C1165</f>
        <v>ARI</v>
      </c>
      <c r="D1165">
        <f>Schedule!D1165</f>
        <v>1537.03223861109</v>
      </c>
      <c r="E1165">
        <f>Schedule!E1165</f>
        <v>1517.8440011816001</v>
      </c>
      <c r="F1165" cm="1">
        <f t="array" ref="F1165">_xlfn.XLOOKUP(B1165, $T$1:$T1164, $V$1:$V1164, D1165, 0, -1)</f>
        <v>1516.0751994709906</v>
      </c>
      <c r="G1165" cm="1">
        <f t="array" ref="G1165">_xlfn.XLOOKUP(C1165, $U$1:$U1164, $W$1:$W1164, E1165, 0, -1)</f>
        <v>1515.1384034374826</v>
      </c>
      <c r="H1165">
        <f>Schedule!F1165</f>
        <v>8.4745762711864403E-2</v>
      </c>
      <c r="I1165" t="str">
        <f>IF(ISBLANK(Games!D1165), "", Games!D1165)</f>
        <v/>
      </c>
      <c r="J1165" t="str">
        <f>IF(ISBLANK(Games!E1165), "", Games!E1165)</f>
        <v/>
      </c>
      <c r="K1165" t="str">
        <f>IF(ISBLANK(Games!D1165), "",VLOOKUP(I1165, 'Pitchers Pre-Season'!$B$2:$X$790, 23, FALSE))</f>
        <v/>
      </c>
      <c r="L1165" t="str">
        <f>IF(ISBLANK(Games!E1165), "",VLOOKUP(J1165, 'Pitchers Pre-Season'!$B$2:$X$790, 23, FALSE))</f>
        <v/>
      </c>
      <c r="M1165">
        <f>IF(ISBLANK(Games!D1165), Calc!F1165, F1165+K1165)</f>
        <v>1516.0751994709906</v>
      </c>
      <c r="N1165">
        <f>IF(ISBLANK(Games!E1165), Calc!G1165, G1165+L1165)</f>
        <v>1515.1384034374826</v>
      </c>
      <c r="O1165" s="1">
        <f t="shared" si="126"/>
        <v>0.54372103595255972</v>
      </c>
      <c r="P1165" s="1">
        <f t="shared" si="127"/>
        <v>0.45627896404744017</v>
      </c>
      <c r="Q1165" s="3" t="str">
        <f>Games!N1165</f>
        <v/>
      </c>
      <c r="R1165" s="1" t="str">
        <f t="shared" si="128"/>
        <v/>
      </c>
      <c r="S1165" s="1" t="str">
        <f>IF(ISBLANK(Games!L1165), "",IF(Q1165=B1165, C1165, B1165))</f>
        <v/>
      </c>
      <c r="T1165" s="1" t="str">
        <f t="shared" si="129"/>
        <v>PHI</v>
      </c>
      <c r="U1165" s="1" t="str">
        <f t="shared" si="130"/>
        <v>ARI</v>
      </c>
      <c r="V1165" s="1">
        <f t="shared" si="131"/>
        <v>1516.0751994709906</v>
      </c>
      <c r="W1165" s="1">
        <f t="shared" si="132"/>
        <v>1515.1384034374826</v>
      </c>
    </row>
    <row r="1166" spans="1:23" x14ac:dyDescent="0.45">
      <c r="A1166" t="str">
        <f>Schedule!A1166</f>
        <v>2024-06-23</v>
      </c>
      <c r="B1166" t="str">
        <f>Schedule!B1166</f>
        <v>NYY</v>
      </c>
      <c r="C1166" t="str">
        <f>Schedule!C1166</f>
        <v>ATL</v>
      </c>
      <c r="D1166">
        <f>Schedule!D1166</f>
        <v>1539.4562396036399</v>
      </c>
      <c r="E1166">
        <f>Schedule!E1166</f>
        <v>1590.545270505</v>
      </c>
      <c r="F1166" cm="1">
        <f t="array" ref="F1166">_xlfn.XLOOKUP(B1166, $T$1:$T1165, $V$1:$V1165, D1166, 0, -1)</f>
        <v>1533.7203518335739</v>
      </c>
      <c r="G1166" cm="1">
        <f t="array" ref="G1166">_xlfn.XLOOKUP(C1166, $U$1:$U1165, $W$1:$W1165, E1166, 0, -1)</f>
        <v>1588.8399964445969</v>
      </c>
      <c r="H1166">
        <f>Schedule!F1166</f>
        <v>9.3922651933701695E-2</v>
      </c>
      <c r="I1166" t="str">
        <f>IF(ISBLANK(Games!D1166), "", Games!D1166)</f>
        <v/>
      </c>
      <c r="J1166" t="str">
        <f>IF(ISBLANK(Games!E1166), "", Games!E1166)</f>
        <v/>
      </c>
      <c r="K1166" t="str">
        <f>IF(ISBLANK(Games!D1166), "",VLOOKUP(I1166, 'Pitchers Pre-Season'!$B$2:$X$790, 23, FALSE))</f>
        <v/>
      </c>
      <c r="L1166" t="str">
        <f>IF(ISBLANK(Games!E1166), "",VLOOKUP(J1166, 'Pitchers Pre-Season'!$B$2:$X$790, 23, FALSE))</f>
        <v/>
      </c>
      <c r="M1166">
        <f>IF(ISBLANK(Games!D1166), Calc!F1166, F1166+K1166)</f>
        <v>1533.7203518335739</v>
      </c>
      <c r="N1166">
        <f>IF(ISBLANK(Games!E1166), Calc!G1166, G1166+L1166)</f>
        <v>1588.8399964445969</v>
      </c>
      <c r="O1166" s="1">
        <f t="shared" si="126"/>
        <v>0.4682966440451114</v>
      </c>
      <c r="P1166" s="1">
        <f t="shared" si="127"/>
        <v>0.5317033559548886</v>
      </c>
      <c r="Q1166" s="3" t="str">
        <f>Games!N1166</f>
        <v/>
      </c>
      <c r="R1166" s="1" t="str">
        <f t="shared" si="128"/>
        <v/>
      </c>
      <c r="S1166" s="1" t="str">
        <f>IF(ISBLANK(Games!L1166), "",IF(Q1166=B1166, C1166, B1166))</f>
        <v/>
      </c>
      <c r="T1166" s="1" t="str">
        <f t="shared" si="129"/>
        <v>NYY</v>
      </c>
      <c r="U1166" s="1" t="str">
        <f t="shared" si="130"/>
        <v>ATL</v>
      </c>
      <c r="V1166" s="1">
        <f t="shared" si="131"/>
        <v>1533.7203518335739</v>
      </c>
      <c r="W1166" s="1">
        <f t="shared" si="132"/>
        <v>1588.8399964445969</v>
      </c>
    </row>
    <row r="1167" spans="1:23" x14ac:dyDescent="0.45">
      <c r="A1167" t="str">
        <f>Schedule!A1167</f>
        <v>2024-06-23</v>
      </c>
      <c r="B1167" t="str">
        <f>Schedule!B1167</f>
        <v>CIN</v>
      </c>
      <c r="C1167" t="str">
        <f>Schedule!C1167</f>
        <v>BOS</v>
      </c>
      <c r="D1167">
        <f>Schedule!D1167</f>
        <v>1496.2510574284499</v>
      </c>
      <c r="E1167">
        <f>Schedule!E1167</f>
        <v>1500.26839934439</v>
      </c>
      <c r="F1167" cm="1">
        <f t="array" ref="F1167">_xlfn.XLOOKUP(B1167, $T$1:$T1166, $V$1:$V1166, D1167, 0, -1)</f>
        <v>1493.1662146218293</v>
      </c>
      <c r="G1167" cm="1">
        <f t="array" ref="G1167">_xlfn.XLOOKUP(C1167, $U$1:$U1166, $W$1:$W1166, E1167, 0, -1)</f>
        <v>1518.233689676287</v>
      </c>
      <c r="H1167">
        <f>Schedule!F1167</f>
        <v>-1.38888888888888E-2</v>
      </c>
      <c r="I1167" t="str">
        <f>IF(ISBLANK(Games!D1167), "", Games!D1167)</f>
        <v/>
      </c>
      <c r="J1167" t="str">
        <f>IF(ISBLANK(Games!E1167), "", Games!E1167)</f>
        <v/>
      </c>
      <c r="K1167" t="str">
        <f>IF(ISBLANK(Games!D1167), "",VLOOKUP(I1167, 'Pitchers Pre-Season'!$B$2:$X$790, 23, FALSE))</f>
        <v/>
      </c>
      <c r="L1167" t="str">
        <f>IF(ISBLANK(Games!E1167), "",VLOOKUP(J1167, 'Pitchers Pre-Season'!$B$2:$X$790, 23, FALSE))</f>
        <v/>
      </c>
      <c r="M1167">
        <f>IF(ISBLANK(Games!D1167), Calc!F1167, F1167+K1167)</f>
        <v>1493.1662146218293</v>
      </c>
      <c r="N1167">
        <f>IF(ISBLANK(Games!E1167), Calc!G1167, G1167+L1167)</f>
        <v>1518.233689676287</v>
      </c>
      <c r="O1167" s="1">
        <f t="shared" si="126"/>
        <v>0.45704302659102242</v>
      </c>
      <c r="P1167" s="1">
        <f t="shared" si="127"/>
        <v>0.54295697340897764</v>
      </c>
      <c r="Q1167" s="3" t="str">
        <f>Games!N1167</f>
        <v/>
      </c>
      <c r="R1167" s="1" t="str">
        <f t="shared" si="128"/>
        <v/>
      </c>
      <c r="S1167" s="1" t="str">
        <f>IF(ISBLANK(Games!L1167), "",IF(Q1167=B1167, C1167, B1167))</f>
        <v/>
      </c>
      <c r="T1167" s="1" t="str">
        <f t="shared" si="129"/>
        <v>CIN</v>
      </c>
      <c r="U1167" s="1" t="str">
        <f t="shared" si="130"/>
        <v>BOS</v>
      </c>
      <c r="V1167" s="1">
        <f t="shared" si="131"/>
        <v>1493.1662146218293</v>
      </c>
      <c r="W1167" s="1">
        <f t="shared" si="132"/>
        <v>1518.233689676287</v>
      </c>
    </row>
    <row r="1168" spans="1:23" x14ac:dyDescent="0.45">
      <c r="A1168" t="str">
        <f>Schedule!A1168</f>
        <v>2024-06-23</v>
      </c>
      <c r="B1168" t="str">
        <f>Schedule!B1168</f>
        <v>CLE</v>
      </c>
      <c r="C1168" t="str">
        <f>Schedule!C1168</f>
        <v>TOR</v>
      </c>
      <c r="D1168">
        <f>Schedule!D1168</f>
        <v>1503.8938502056101</v>
      </c>
      <c r="E1168">
        <f>Schedule!E1168</f>
        <v>1536.86484917293</v>
      </c>
      <c r="F1168" cm="1">
        <f t="array" ref="F1168">_xlfn.XLOOKUP(B1168, $T$1:$T1167, $V$1:$V1167, D1168, 0, -1)</f>
        <v>1503.8938502056101</v>
      </c>
      <c r="G1168" cm="1">
        <f t="array" ref="G1168">_xlfn.XLOOKUP(C1168, $U$1:$U1167, $W$1:$W1167, E1168, 0, -1)</f>
        <v>1549.5770225833428</v>
      </c>
      <c r="H1168">
        <f>Schedule!F1168</f>
        <v>4.7619047619047603E-2</v>
      </c>
      <c r="I1168" t="str">
        <f>IF(ISBLANK(Games!D1168), "", Games!D1168)</f>
        <v/>
      </c>
      <c r="J1168" t="str">
        <f>IF(ISBLANK(Games!E1168), "", Games!E1168)</f>
        <v/>
      </c>
      <c r="K1168" t="str">
        <f>IF(ISBLANK(Games!D1168), "",VLOOKUP(I1168, 'Pitchers Pre-Season'!$B$2:$X$790, 23, FALSE))</f>
        <v/>
      </c>
      <c r="L1168" t="str">
        <f>IF(ISBLANK(Games!E1168), "",VLOOKUP(J1168, 'Pitchers Pre-Season'!$B$2:$X$790, 23, FALSE))</f>
        <v/>
      </c>
      <c r="M1168">
        <f>IF(ISBLANK(Games!D1168), Calc!F1168, F1168+K1168)</f>
        <v>1503.8938502056101</v>
      </c>
      <c r="N1168">
        <f>IF(ISBLANK(Games!E1168), Calc!G1168, G1168+L1168)</f>
        <v>1549.5770225833428</v>
      </c>
      <c r="O1168" s="1">
        <f t="shared" si="126"/>
        <v>0.45844242592957724</v>
      </c>
      <c r="P1168" s="1">
        <f t="shared" si="127"/>
        <v>0.54155757407042282</v>
      </c>
      <c r="Q1168" s="3" t="str">
        <f>Games!N1168</f>
        <v/>
      </c>
      <c r="R1168" s="1" t="str">
        <f t="shared" si="128"/>
        <v/>
      </c>
      <c r="S1168" s="1" t="str">
        <f>IF(ISBLANK(Games!L1168), "",IF(Q1168=B1168, C1168, B1168))</f>
        <v/>
      </c>
      <c r="T1168" s="1" t="str">
        <f t="shared" si="129"/>
        <v>CLE</v>
      </c>
      <c r="U1168" s="1" t="str">
        <f t="shared" si="130"/>
        <v>TOR</v>
      </c>
      <c r="V1168" s="1">
        <f t="shared" si="131"/>
        <v>1503.8938502056101</v>
      </c>
      <c r="W1168" s="1">
        <f t="shared" si="132"/>
        <v>1549.5770225833428</v>
      </c>
    </row>
    <row r="1169" spans="1:23" x14ac:dyDescent="0.45">
      <c r="A1169" t="str">
        <f>Schedule!A1169</f>
        <v>2024-06-23</v>
      </c>
      <c r="B1169" t="str">
        <f>Schedule!B1169</f>
        <v>DET</v>
      </c>
      <c r="C1169" t="str">
        <f>Schedule!C1169</f>
        <v>CHW</v>
      </c>
      <c r="D1169">
        <f>Schedule!D1169</f>
        <v>1477.56939209144</v>
      </c>
      <c r="E1169">
        <f>Schedule!E1169</f>
        <v>1433.33420073452</v>
      </c>
      <c r="F1169" cm="1">
        <f t="array" ref="F1169">_xlfn.XLOOKUP(B1169, $T$1:$T1168, $V$1:$V1168, D1169, 0, -1)</f>
        <v>1481.7589766686021</v>
      </c>
      <c r="G1169" cm="1">
        <f t="array" ref="G1169">_xlfn.XLOOKUP(C1169, $U$1:$U1168, $W$1:$W1168, E1169, 0, -1)</f>
        <v>1425.4820043556863</v>
      </c>
      <c r="H1169">
        <f>Schedule!F1169</f>
        <v>7.6687116564418296E-3</v>
      </c>
      <c r="I1169" t="str">
        <f>IF(ISBLANK(Games!D1169), "", Games!D1169)</f>
        <v/>
      </c>
      <c r="J1169" t="str">
        <f>IF(ISBLANK(Games!E1169), "", Games!E1169)</f>
        <v/>
      </c>
      <c r="K1169" t="str">
        <f>IF(ISBLANK(Games!D1169), "",VLOOKUP(I1169, 'Pitchers Pre-Season'!$B$2:$X$790, 23, FALSE))</f>
        <v/>
      </c>
      <c r="L1169" t="str">
        <f>IF(ISBLANK(Games!E1169), "",VLOOKUP(J1169, 'Pitchers Pre-Season'!$B$2:$X$790, 23, FALSE))</f>
        <v/>
      </c>
      <c r="M1169">
        <f>IF(ISBLANK(Games!D1169), Calc!F1169, F1169+K1169)</f>
        <v>1481.7589766686021</v>
      </c>
      <c r="N1169">
        <f>IF(ISBLANK(Games!E1169), Calc!G1169, G1169+L1169)</f>
        <v>1425.4820043556863</v>
      </c>
      <c r="O1169" s="1">
        <f t="shared" si="126"/>
        <v>0.58412248334689976</v>
      </c>
      <c r="P1169" s="1">
        <f t="shared" si="127"/>
        <v>0.41587751665310024</v>
      </c>
      <c r="Q1169" s="3" t="str">
        <f>Games!N1169</f>
        <v/>
      </c>
      <c r="R1169" s="1" t="str">
        <f t="shared" si="128"/>
        <v/>
      </c>
      <c r="S1169" s="1" t="str">
        <f>IF(ISBLANK(Games!L1169), "",IF(Q1169=B1169, C1169, B1169))</f>
        <v/>
      </c>
      <c r="T1169" s="1" t="str">
        <f t="shared" si="129"/>
        <v>DET</v>
      </c>
      <c r="U1169" s="1" t="str">
        <f t="shared" si="130"/>
        <v>CHW</v>
      </c>
      <c r="V1169" s="1">
        <f t="shared" si="131"/>
        <v>1481.7589766686021</v>
      </c>
      <c r="W1169" s="1">
        <f t="shared" si="132"/>
        <v>1425.4820043556863</v>
      </c>
    </row>
    <row r="1170" spans="1:23" x14ac:dyDescent="0.45">
      <c r="A1170" t="str">
        <f>Schedule!A1170</f>
        <v>2024-06-23</v>
      </c>
      <c r="B1170" t="str">
        <f>Schedule!B1170</f>
        <v>MIA</v>
      </c>
      <c r="C1170" t="str">
        <f>Schedule!C1170</f>
        <v>SEA</v>
      </c>
      <c r="D1170">
        <f>Schedule!D1170</f>
        <v>1488.4482383178499</v>
      </c>
      <c r="E1170">
        <f>Schedule!E1170</f>
        <v>1526.2027098211199</v>
      </c>
      <c r="F1170" cm="1">
        <f t="array" ref="F1170">_xlfn.XLOOKUP(B1170, $T$1:$T1169, $V$1:$V1169, D1170, 0, -1)</f>
        <v>1453.0099819148713</v>
      </c>
      <c r="G1170" cm="1">
        <f t="array" ref="G1170">_xlfn.XLOOKUP(C1170, $U$1:$U1169, $W$1:$W1169, E1170, 0, -1)</f>
        <v>1521.2700100017432</v>
      </c>
      <c r="H1170">
        <f>Schedule!F1170</f>
        <v>4.5751633986928102E-2</v>
      </c>
      <c r="I1170" t="str">
        <f>IF(ISBLANK(Games!D1170), "", Games!D1170)</f>
        <v/>
      </c>
      <c r="J1170" t="str">
        <f>IF(ISBLANK(Games!E1170), "", Games!E1170)</f>
        <v/>
      </c>
      <c r="K1170" t="str">
        <f>IF(ISBLANK(Games!D1170), "",VLOOKUP(I1170, 'Pitchers Pre-Season'!$B$2:$X$790, 23, FALSE))</f>
        <v/>
      </c>
      <c r="L1170" t="str">
        <f>IF(ISBLANK(Games!E1170), "",VLOOKUP(J1170, 'Pitchers Pre-Season'!$B$2:$X$790, 23, FALSE))</f>
        <v/>
      </c>
      <c r="M1170">
        <f>IF(ISBLANK(Games!D1170), Calc!F1170, F1170+K1170)</f>
        <v>1453.0099819148713</v>
      </c>
      <c r="N1170">
        <f>IF(ISBLANK(Games!E1170), Calc!G1170, G1170+L1170)</f>
        <v>1521.2700100017432</v>
      </c>
      <c r="O1170" s="1">
        <f t="shared" si="126"/>
        <v>0.42588646166204869</v>
      </c>
      <c r="P1170" s="1">
        <f t="shared" si="127"/>
        <v>0.57411353833795131</v>
      </c>
      <c r="Q1170" s="3" t="str">
        <f>Games!N1170</f>
        <v/>
      </c>
      <c r="R1170" s="1" t="str">
        <f t="shared" si="128"/>
        <v/>
      </c>
      <c r="S1170" s="1" t="str">
        <f>IF(ISBLANK(Games!L1170), "",IF(Q1170=B1170, C1170, B1170))</f>
        <v/>
      </c>
      <c r="T1170" s="1" t="str">
        <f t="shared" si="129"/>
        <v>MIA</v>
      </c>
      <c r="U1170" s="1" t="str">
        <f t="shared" si="130"/>
        <v>SEA</v>
      </c>
      <c r="V1170" s="1">
        <f t="shared" si="131"/>
        <v>1453.0099819148713</v>
      </c>
      <c r="W1170" s="1">
        <f t="shared" si="132"/>
        <v>1521.2700100017432</v>
      </c>
    </row>
    <row r="1171" spans="1:23" x14ac:dyDescent="0.45">
      <c r="A1171" t="str">
        <f>Schedule!A1171</f>
        <v>2024-06-23</v>
      </c>
      <c r="B1171" t="str">
        <f>Schedule!B1171</f>
        <v>HOU</v>
      </c>
      <c r="C1171" t="str">
        <f>Schedule!C1171</f>
        <v>BAL</v>
      </c>
      <c r="D1171">
        <f>Schedule!D1171</f>
        <v>1559.22207084247</v>
      </c>
      <c r="E1171">
        <f>Schedule!E1171</f>
        <v>1535.1075395159701</v>
      </c>
      <c r="F1171" cm="1">
        <f t="array" ref="F1171">_xlfn.XLOOKUP(B1171, $T$1:$T1170, $V$1:$V1170, D1171, 0, -1)</f>
        <v>1535.1961987191132</v>
      </c>
      <c r="G1171" cm="1">
        <f t="array" ref="G1171">_xlfn.XLOOKUP(C1171, $U$1:$U1170, $W$1:$W1170, E1171, 0, -1)</f>
        <v>1539.0873746407135</v>
      </c>
      <c r="H1171">
        <f>Schedule!F1171</f>
        <v>-4.08163265306122E-2</v>
      </c>
      <c r="I1171" t="str">
        <f>IF(ISBLANK(Games!D1171), "", Games!D1171)</f>
        <v/>
      </c>
      <c r="J1171" t="str">
        <f>IF(ISBLANK(Games!E1171), "", Games!E1171)</f>
        <v/>
      </c>
      <c r="K1171" t="str">
        <f>IF(ISBLANK(Games!D1171), "",VLOOKUP(I1171, 'Pitchers Pre-Season'!$B$2:$X$790, 23, FALSE))</f>
        <v/>
      </c>
      <c r="L1171" t="str">
        <f>IF(ISBLANK(Games!E1171), "",VLOOKUP(J1171, 'Pitchers Pre-Season'!$B$2:$X$790, 23, FALSE))</f>
        <v/>
      </c>
      <c r="M1171">
        <f>IF(ISBLANK(Games!D1171), Calc!F1171, F1171+K1171)</f>
        <v>1535.1961987191132</v>
      </c>
      <c r="N1171">
        <f>IF(ISBLANK(Games!E1171), Calc!G1171, G1171+L1171)</f>
        <v>1539.0873746407135</v>
      </c>
      <c r="O1171" s="1">
        <f t="shared" si="126"/>
        <v>0.47399221856452717</v>
      </c>
      <c r="P1171" s="1">
        <f t="shared" si="127"/>
        <v>0.52600778143547278</v>
      </c>
      <c r="Q1171" s="3" t="str">
        <f>Games!N1171</f>
        <v/>
      </c>
      <c r="R1171" s="1" t="str">
        <f t="shared" si="128"/>
        <v/>
      </c>
      <c r="S1171" s="1" t="str">
        <f>IF(ISBLANK(Games!L1171), "",IF(Q1171=B1171, C1171, B1171))</f>
        <v/>
      </c>
      <c r="T1171" s="1" t="str">
        <f t="shared" si="129"/>
        <v>HOU</v>
      </c>
      <c r="U1171" s="1" t="str">
        <f t="shared" si="130"/>
        <v>BAL</v>
      </c>
      <c r="V1171" s="1">
        <f t="shared" si="131"/>
        <v>1535.1961987191132</v>
      </c>
      <c r="W1171" s="1">
        <f t="shared" si="132"/>
        <v>1539.0873746407135</v>
      </c>
    </row>
    <row r="1172" spans="1:23" x14ac:dyDescent="0.45">
      <c r="A1172" t="str">
        <f>Schedule!A1172</f>
        <v>2024-06-23</v>
      </c>
      <c r="B1172" t="str">
        <f>Schedule!B1172</f>
        <v>STL</v>
      </c>
      <c r="C1172" t="str">
        <f>Schedule!C1172</f>
        <v>SFG</v>
      </c>
      <c r="D1172">
        <f>Schedule!D1172</f>
        <v>1506.4629567151301</v>
      </c>
      <c r="E1172">
        <f>Schedule!E1172</f>
        <v>1501.1235706124401</v>
      </c>
      <c r="F1172" cm="1">
        <f t="array" ref="F1172">_xlfn.XLOOKUP(B1172, $T$1:$T1171, $V$1:$V1171, D1172, 0, -1)</f>
        <v>1510.540426333587</v>
      </c>
      <c r="G1172" cm="1">
        <f t="array" ref="G1172">_xlfn.XLOOKUP(C1172, $U$1:$U1171, $W$1:$W1171, E1172, 0, -1)</f>
        <v>1491.6063482058917</v>
      </c>
      <c r="H1172">
        <f>Schedule!F1172</f>
        <v>7.3170731707316999E-2</v>
      </c>
      <c r="I1172" t="str">
        <f>IF(ISBLANK(Games!D1172), "", Games!D1172)</f>
        <v/>
      </c>
      <c r="J1172" t="str">
        <f>IF(ISBLANK(Games!E1172), "", Games!E1172)</f>
        <v/>
      </c>
      <c r="K1172" t="str">
        <f>IF(ISBLANK(Games!D1172), "",VLOOKUP(I1172, 'Pitchers Pre-Season'!$B$2:$X$790, 23, FALSE))</f>
        <v/>
      </c>
      <c r="L1172" t="str">
        <f>IF(ISBLANK(Games!E1172), "",VLOOKUP(J1172, 'Pitchers Pre-Season'!$B$2:$X$790, 23, FALSE))</f>
        <v/>
      </c>
      <c r="M1172">
        <f>IF(ISBLANK(Games!D1172), Calc!F1172, F1172+K1172)</f>
        <v>1510.540426333587</v>
      </c>
      <c r="N1172">
        <f>IF(ISBLANK(Games!E1172), Calc!G1172, G1172+L1172)</f>
        <v>1491.6063482058917</v>
      </c>
      <c r="O1172" s="1">
        <f t="shared" si="126"/>
        <v>0.56380675183183759</v>
      </c>
      <c r="P1172" s="1">
        <f t="shared" si="127"/>
        <v>0.43619324816816235</v>
      </c>
      <c r="Q1172" s="3" t="str">
        <f>Games!N1172</f>
        <v/>
      </c>
      <c r="R1172" s="1" t="str">
        <f t="shared" si="128"/>
        <v/>
      </c>
      <c r="S1172" s="1" t="str">
        <f>IF(ISBLANK(Games!L1172), "",IF(Q1172=B1172, C1172, B1172))</f>
        <v/>
      </c>
      <c r="T1172" s="1" t="str">
        <f t="shared" si="129"/>
        <v>STL</v>
      </c>
      <c r="U1172" s="1" t="str">
        <f t="shared" si="130"/>
        <v>SFG</v>
      </c>
      <c r="V1172" s="1">
        <f t="shared" si="131"/>
        <v>1510.540426333587</v>
      </c>
      <c r="W1172" s="1">
        <f t="shared" si="132"/>
        <v>1491.6063482058917</v>
      </c>
    </row>
    <row r="1173" spans="1:23" x14ac:dyDescent="0.45">
      <c r="A1173" t="str">
        <f>Schedule!A1173</f>
        <v>2024-06-23</v>
      </c>
      <c r="B1173" t="str">
        <f>Schedule!B1173</f>
        <v>CHC</v>
      </c>
      <c r="C1173" t="str">
        <f>Schedule!C1173</f>
        <v>NYM</v>
      </c>
      <c r="D1173">
        <f>Schedule!D1173</f>
        <v>1514.0316812078199</v>
      </c>
      <c r="E1173">
        <f>Schedule!E1173</f>
        <v>1505.1761432511801</v>
      </c>
      <c r="F1173" cm="1">
        <f t="array" ref="F1173">_xlfn.XLOOKUP(B1173, $T$1:$T1172, $V$1:$V1172, D1173, 0, -1)</f>
        <v>1529.9566441509314</v>
      </c>
      <c r="G1173" cm="1">
        <f t="array" ref="G1173">_xlfn.XLOOKUP(C1173, $U$1:$U1172, $W$1:$W1172, E1173, 0, -1)</f>
        <v>1510.288270753422</v>
      </c>
      <c r="H1173">
        <f>Schedule!F1173</f>
        <v>4.4585987261146598E-2</v>
      </c>
      <c r="I1173" t="str">
        <f>IF(ISBLANK(Games!D1173), "", Games!D1173)</f>
        <v/>
      </c>
      <c r="J1173" t="str">
        <f>IF(ISBLANK(Games!E1173), "", Games!E1173)</f>
        <v/>
      </c>
      <c r="K1173" t="str">
        <f>IF(ISBLANK(Games!D1173), "",VLOOKUP(I1173, 'Pitchers Pre-Season'!$B$2:$X$790, 23, FALSE))</f>
        <v/>
      </c>
      <c r="L1173" t="str">
        <f>IF(ISBLANK(Games!E1173), "",VLOOKUP(J1173, 'Pitchers Pre-Season'!$B$2:$X$790, 23, FALSE))</f>
        <v/>
      </c>
      <c r="M1173">
        <f>IF(ISBLANK(Games!D1173), Calc!F1173, F1173+K1173)</f>
        <v>1529.9566441509314</v>
      </c>
      <c r="N1173">
        <f>IF(ISBLANK(Games!E1173), Calc!G1173, G1173+L1173)</f>
        <v>1510.288270753422</v>
      </c>
      <c r="O1173" s="1">
        <f t="shared" si="126"/>
        <v>0.55056786048077533</v>
      </c>
      <c r="P1173" s="1">
        <f t="shared" si="127"/>
        <v>0.44943213951922478</v>
      </c>
      <c r="Q1173" s="3" t="str">
        <f>Games!N1173</f>
        <v/>
      </c>
      <c r="R1173" s="1" t="str">
        <f t="shared" si="128"/>
        <v/>
      </c>
      <c r="S1173" s="1" t="str">
        <f>IF(ISBLANK(Games!L1173), "",IF(Q1173=B1173, C1173, B1173))</f>
        <v/>
      </c>
      <c r="T1173" s="1" t="str">
        <f t="shared" si="129"/>
        <v>CHC</v>
      </c>
      <c r="U1173" s="1" t="str">
        <f t="shared" si="130"/>
        <v>NYM</v>
      </c>
      <c r="V1173" s="1">
        <f t="shared" si="131"/>
        <v>1529.9566441509314</v>
      </c>
      <c r="W1173" s="1">
        <f t="shared" si="132"/>
        <v>1510.288270753422</v>
      </c>
    </row>
    <row r="1174" spans="1:23" x14ac:dyDescent="0.45">
      <c r="A1174" t="str">
        <f>Schedule!A1174</f>
        <v>2024-06-23</v>
      </c>
      <c r="B1174" t="str">
        <f>Schedule!B1174</f>
        <v>TEX</v>
      </c>
      <c r="C1174" t="str">
        <f>Schedule!C1174</f>
        <v>KCR</v>
      </c>
      <c r="D1174">
        <f>Schedule!D1174</f>
        <v>1527.6277566730801</v>
      </c>
      <c r="E1174">
        <f>Schedule!E1174</f>
        <v>1455.5883504191299</v>
      </c>
      <c r="F1174" cm="1">
        <f t="array" ref="F1174">_xlfn.XLOOKUP(B1174, $T$1:$T1173, $V$1:$V1173, D1174, 0, -1)</f>
        <v>1535.7428778604465</v>
      </c>
      <c r="G1174" cm="1">
        <f t="array" ref="G1174">_xlfn.XLOOKUP(C1174, $U$1:$U1173, $W$1:$W1173, E1174, 0, -1)</f>
        <v>1465.2610239810729</v>
      </c>
      <c r="H1174">
        <f>Schedule!F1174</f>
        <v>6.3291139240506306E-2</v>
      </c>
      <c r="I1174" t="str">
        <f>IF(ISBLANK(Games!D1174), "", Games!D1174)</f>
        <v/>
      </c>
      <c r="J1174" t="str">
        <f>IF(ISBLANK(Games!E1174), "", Games!E1174)</f>
        <v/>
      </c>
      <c r="K1174" t="str">
        <f>IF(ISBLANK(Games!D1174), "",VLOOKUP(I1174, 'Pitchers Pre-Season'!$B$2:$X$790, 23, FALSE))</f>
        <v/>
      </c>
      <c r="L1174" t="str">
        <f>IF(ISBLANK(Games!E1174), "",VLOOKUP(J1174, 'Pitchers Pre-Season'!$B$2:$X$790, 23, FALSE))</f>
        <v/>
      </c>
      <c r="M1174">
        <f>IF(ISBLANK(Games!D1174), Calc!F1174, F1174+K1174)</f>
        <v>1535.7428778604465</v>
      </c>
      <c r="N1174">
        <f>IF(ISBLANK(Games!E1174), Calc!G1174, G1174+L1174)</f>
        <v>1465.2610239810729</v>
      </c>
      <c r="O1174" s="1">
        <f t="shared" si="126"/>
        <v>0.63170822167989971</v>
      </c>
      <c r="P1174" s="1">
        <f t="shared" si="127"/>
        <v>0.36829177832010029</v>
      </c>
      <c r="Q1174" s="3" t="str">
        <f>Games!N1174</f>
        <v/>
      </c>
      <c r="R1174" s="1" t="str">
        <f t="shared" si="128"/>
        <v/>
      </c>
      <c r="S1174" s="1" t="str">
        <f>IF(ISBLANK(Games!L1174), "",IF(Q1174=B1174, C1174, B1174))</f>
        <v/>
      </c>
      <c r="T1174" s="1" t="str">
        <f t="shared" si="129"/>
        <v>TEX</v>
      </c>
      <c r="U1174" s="1" t="str">
        <f t="shared" si="130"/>
        <v>KCR</v>
      </c>
      <c r="V1174" s="1">
        <f t="shared" si="131"/>
        <v>1535.7428778604465</v>
      </c>
      <c r="W1174" s="1">
        <f t="shared" si="132"/>
        <v>1465.2610239810729</v>
      </c>
    </row>
    <row r="1175" spans="1:23" x14ac:dyDescent="0.45">
      <c r="A1175" t="str">
        <f>Schedule!A1175</f>
        <v>2024-06-23</v>
      </c>
      <c r="B1175" t="str">
        <f>Schedule!B1175</f>
        <v>COL</v>
      </c>
      <c r="C1175" t="str">
        <f>Schedule!C1175</f>
        <v>WAS</v>
      </c>
      <c r="D1175">
        <f>Schedule!D1175</f>
        <v>1418.47649220432</v>
      </c>
      <c r="E1175">
        <f>Schedule!E1175</f>
        <v>1422.7330514932301</v>
      </c>
      <c r="F1175" cm="1">
        <f t="array" ref="F1175">_xlfn.XLOOKUP(B1175, $T$1:$T1174, $V$1:$V1174, D1175, 0, -1)</f>
        <v>1423.0710497477428</v>
      </c>
      <c r="G1175" cm="1">
        <f t="array" ref="G1175">_xlfn.XLOOKUP(C1175, $U$1:$U1174, $W$1:$W1174, E1175, 0, -1)</f>
        <v>1420.7057667976087</v>
      </c>
      <c r="H1175">
        <f>Schedule!F1175</f>
        <v>0.22834645669291301</v>
      </c>
      <c r="I1175" t="str">
        <f>IF(ISBLANK(Games!D1175), "", Games!D1175)</f>
        <v/>
      </c>
      <c r="J1175" t="str">
        <f>IF(ISBLANK(Games!E1175), "", Games!E1175)</f>
        <v/>
      </c>
      <c r="K1175" t="str">
        <f>IF(ISBLANK(Games!D1175), "",VLOOKUP(I1175, 'Pitchers Pre-Season'!$B$2:$X$790, 23, FALSE))</f>
        <v/>
      </c>
      <c r="L1175" t="str">
        <f>IF(ISBLANK(Games!E1175), "",VLOOKUP(J1175, 'Pitchers Pre-Season'!$B$2:$X$790, 23, FALSE))</f>
        <v/>
      </c>
      <c r="M1175">
        <f>IF(ISBLANK(Games!D1175), Calc!F1175, F1175+K1175)</f>
        <v>1423.0710497477428</v>
      </c>
      <c r="N1175">
        <f>IF(ISBLANK(Games!E1175), Calc!G1175, G1175+L1175)</f>
        <v>1420.7057667976087</v>
      </c>
      <c r="O1175" s="1">
        <f t="shared" si="126"/>
        <v>0.61757709154938067</v>
      </c>
      <c r="P1175" s="1">
        <f t="shared" si="127"/>
        <v>0.38242290845061933</v>
      </c>
      <c r="Q1175" s="3" t="str">
        <f>Games!N1175</f>
        <v/>
      </c>
      <c r="R1175" s="1" t="str">
        <f t="shared" si="128"/>
        <v/>
      </c>
      <c r="S1175" s="1" t="str">
        <f>IF(ISBLANK(Games!L1175), "",IF(Q1175=B1175, C1175, B1175))</f>
        <v/>
      </c>
      <c r="T1175" s="1" t="str">
        <f t="shared" si="129"/>
        <v>COL</v>
      </c>
      <c r="U1175" s="1" t="str">
        <f t="shared" si="130"/>
        <v>WAS</v>
      </c>
      <c r="V1175" s="1">
        <f t="shared" si="131"/>
        <v>1423.0710497477428</v>
      </c>
      <c r="W1175" s="1">
        <f t="shared" si="132"/>
        <v>1420.7057667976087</v>
      </c>
    </row>
    <row r="1176" spans="1:23" x14ac:dyDescent="0.45">
      <c r="A1176" t="str">
        <f>Schedule!A1176</f>
        <v>2024-06-23</v>
      </c>
      <c r="B1176" t="str">
        <f>Schedule!B1176</f>
        <v>OAK</v>
      </c>
      <c r="C1176" t="str">
        <f>Schedule!C1176</f>
        <v>MIN</v>
      </c>
      <c r="D1176">
        <f>Schedule!D1176</f>
        <v>1427.1354796158</v>
      </c>
      <c r="E1176">
        <f>Schedule!E1176</f>
        <v>1535.44519643647</v>
      </c>
      <c r="F1176" cm="1">
        <f t="array" ref="F1176">_xlfn.XLOOKUP(B1176, $T$1:$T1175, $V$1:$V1175, D1176, 0, -1)</f>
        <v>1410.609331202211</v>
      </c>
      <c r="G1176" cm="1">
        <f t="array" ref="G1176">_xlfn.XLOOKUP(C1176, $U$1:$U1175, $W$1:$W1175, E1176, 0, -1)</f>
        <v>1539.5424706464416</v>
      </c>
      <c r="H1176">
        <f>Schedule!F1176</f>
        <v>6.2111801242235101E-3</v>
      </c>
      <c r="I1176" t="str">
        <f>IF(ISBLANK(Games!D1176), "", Games!D1176)</f>
        <v/>
      </c>
      <c r="J1176" t="str">
        <f>IF(ISBLANK(Games!E1176), "", Games!E1176)</f>
        <v/>
      </c>
      <c r="K1176" t="str">
        <f>IF(ISBLANK(Games!D1176), "",VLOOKUP(I1176, 'Pitchers Pre-Season'!$B$2:$X$790, 23, FALSE))</f>
        <v/>
      </c>
      <c r="L1176" t="str">
        <f>IF(ISBLANK(Games!E1176), "",VLOOKUP(J1176, 'Pitchers Pre-Season'!$B$2:$X$790, 23, FALSE))</f>
        <v/>
      </c>
      <c r="M1176">
        <f>IF(ISBLANK(Games!D1176), Calc!F1176, F1176+K1176)</f>
        <v>1410.609331202211</v>
      </c>
      <c r="N1176">
        <f>IF(ISBLANK(Games!E1176), Calc!G1176, G1176+L1176)</f>
        <v>1539.5424706464416</v>
      </c>
      <c r="O1176" s="1">
        <f t="shared" si="126"/>
        <v>0.32562910138363721</v>
      </c>
      <c r="P1176" s="1">
        <f t="shared" si="127"/>
        <v>0.67437089861636279</v>
      </c>
      <c r="Q1176" s="3" t="str">
        <f>Games!N1176</f>
        <v/>
      </c>
      <c r="R1176" s="1" t="str">
        <f t="shared" si="128"/>
        <v/>
      </c>
      <c r="S1176" s="1" t="str">
        <f>IF(ISBLANK(Games!L1176), "",IF(Q1176=B1176, C1176, B1176))</f>
        <v/>
      </c>
      <c r="T1176" s="1" t="str">
        <f t="shared" si="129"/>
        <v>OAK</v>
      </c>
      <c r="U1176" s="1" t="str">
        <f t="shared" si="130"/>
        <v>MIN</v>
      </c>
      <c r="V1176" s="1">
        <f t="shared" si="131"/>
        <v>1410.609331202211</v>
      </c>
      <c r="W1176" s="1">
        <f t="shared" si="132"/>
        <v>1539.5424706464416</v>
      </c>
    </row>
    <row r="1177" spans="1:23" x14ac:dyDescent="0.45">
      <c r="A1177" t="str">
        <f>Schedule!A1177</f>
        <v>2024-06-23</v>
      </c>
      <c r="B1177" t="str">
        <f>Schedule!B1177</f>
        <v>SDP</v>
      </c>
      <c r="C1177" t="str">
        <f>Schedule!C1177</f>
        <v>MIL</v>
      </c>
      <c r="D1177">
        <f>Schedule!D1177</f>
        <v>1513.7838452168801</v>
      </c>
      <c r="E1177">
        <f>Schedule!E1177</f>
        <v>1511.74507850229</v>
      </c>
      <c r="F1177" cm="1">
        <f t="array" ref="F1177">_xlfn.XLOOKUP(B1177, $T$1:$T1176, $V$1:$V1176, D1177, 0, -1)</f>
        <v>1502.9671207118124</v>
      </c>
      <c r="G1177" cm="1">
        <f t="array" ref="G1177">_xlfn.XLOOKUP(C1177, $U$1:$U1176, $W$1:$W1176, E1177, 0, -1)</f>
        <v>1527.5334034496079</v>
      </c>
      <c r="H1177">
        <f>Schedule!F1177</f>
        <v>2.9239766081871298E-2</v>
      </c>
      <c r="I1177" t="str">
        <f>IF(ISBLANK(Games!D1177), "", Games!D1177)</f>
        <v/>
      </c>
      <c r="J1177" t="str">
        <f>IF(ISBLANK(Games!E1177), "", Games!E1177)</f>
        <v/>
      </c>
      <c r="K1177" t="str">
        <f>IF(ISBLANK(Games!D1177), "",VLOOKUP(I1177, 'Pitchers Pre-Season'!$B$2:$X$790, 23, FALSE))</f>
        <v/>
      </c>
      <c r="L1177" t="str">
        <f>IF(ISBLANK(Games!E1177), "",VLOOKUP(J1177, 'Pitchers Pre-Season'!$B$2:$X$790, 23, FALSE))</f>
        <v/>
      </c>
      <c r="M1177">
        <f>IF(ISBLANK(Games!D1177), Calc!F1177, F1177+K1177)</f>
        <v>1502.9671207118124</v>
      </c>
      <c r="N1177">
        <f>IF(ISBLANK(Games!E1177), Calc!G1177, G1177+L1177)</f>
        <v>1527.5334034496079</v>
      </c>
      <c r="O1177" s="1">
        <f t="shared" si="126"/>
        <v>0.47932496017472953</v>
      </c>
      <c r="P1177" s="1">
        <f t="shared" si="127"/>
        <v>0.52067503982527052</v>
      </c>
      <c r="Q1177" s="3" t="str">
        <f>Games!N1177</f>
        <v/>
      </c>
      <c r="R1177" s="1" t="str">
        <f t="shared" si="128"/>
        <v/>
      </c>
      <c r="S1177" s="1" t="str">
        <f>IF(ISBLANK(Games!L1177), "",IF(Q1177=B1177, C1177, B1177))</f>
        <v/>
      </c>
      <c r="T1177" s="1" t="str">
        <f t="shared" si="129"/>
        <v>SDP</v>
      </c>
      <c r="U1177" s="1" t="str">
        <f t="shared" si="130"/>
        <v>MIL</v>
      </c>
      <c r="V1177" s="1">
        <f t="shared" si="131"/>
        <v>1502.9671207118124</v>
      </c>
      <c r="W1177" s="1">
        <f t="shared" si="132"/>
        <v>1527.5334034496079</v>
      </c>
    </row>
    <row r="1178" spans="1:23" x14ac:dyDescent="0.45">
      <c r="A1178" t="str">
        <f>Schedule!A1178</f>
        <v>2024-06-24</v>
      </c>
      <c r="B1178" t="str">
        <f>Schedule!B1178</f>
        <v>BAL</v>
      </c>
      <c r="C1178" t="str">
        <f>Schedule!C1178</f>
        <v>CLE</v>
      </c>
      <c r="D1178">
        <f>Schedule!D1178</f>
        <v>1535.1075395159701</v>
      </c>
      <c r="E1178">
        <f>Schedule!E1178</f>
        <v>1503.8938502056101</v>
      </c>
      <c r="F1178" cm="1">
        <f t="array" ref="F1178">_xlfn.XLOOKUP(B1178, $T$1:$T1177, $V$1:$V1177, D1178, 0, -1)</f>
        <v>1527.1786991040578</v>
      </c>
      <c r="G1178" cm="1">
        <f t="array" ref="G1178">_xlfn.XLOOKUP(C1178, $U$1:$U1177, $W$1:$W1177, E1178, 0, -1)</f>
        <v>1521.3210808926906</v>
      </c>
      <c r="H1178">
        <f>Schedule!F1178</f>
        <v>2.1739130434782698E-2</v>
      </c>
      <c r="I1178" t="str">
        <f>IF(ISBLANK(Games!D1178), "", Games!D1178)</f>
        <v/>
      </c>
      <c r="J1178" t="str">
        <f>IF(ISBLANK(Games!E1178), "", Games!E1178)</f>
        <v/>
      </c>
      <c r="K1178" t="str">
        <f>IF(ISBLANK(Games!D1178), "",VLOOKUP(I1178, 'Pitchers Pre-Season'!$B$2:$X$790, 23, FALSE))</f>
        <v/>
      </c>
      <c r="L1178" t="str">
        <f>IF(ISBLANK(Games!E1178), "",VLOOKUP(J1178, 'Pitchers Pre-Season'!$B$2:$X$790, 23, FALSE))</f>
        <v/>
      </c>
      <c r="M1178">
        <f>IF(ISBLANK(Games!D1178), Calc!F1178, F1178+K1178)</f>
        <v>1527.1786991040578</v>
      </c>
      <c r="N1178">
        <f>IF(ISBLANK(Games!E1178), Calc!G1178, G1178+L1178)</f>
        <v>1521.3210808926906</v>
      </c>
      <c r="O1178" s="1">
        <f t="shared" si="126"/>
        <v>0.51929855683205883</v>
      </c>
      <c r="P1178" s="1">
        <f t="shared" si="127"/>
        <v>0.48070144316794128</v>
      </c>
      <c r="Q1178" s="3" t="str">
        <f>Games!N1178</f>
        <v/>
      </c>
      <c r="R1178" s="1" t="str">
        <f t="shared" si="128"/>
        <v/>
      </c>
      <c r="S1178" s="1" t="str">
        <f>IF(ISBLANK(Games!L1178), "",IF(Q1178=B1178, C1178, B1178))</f>
        <v/>
      </c>
      <c r="T1178" s="1" t="str">
        <f t="shared" si="129"/>
        <v>BAL</v>
      </c>
      <c r="U1178" s="1" t="str">
        <f t="shared" si="130"/>
        <v>CLE</v>
      </c>
      <c r="V1178" s="1">
        <f t="shared" si="131"/>
        <v>1527.1786991040578</v>
      </c>
      <c r="W1178" s="1">
        <f t="shared" si="132"/>
        <v>1521.3210808926906</v>
      </c>
    </row>
    <row r="1179" spans="1:23" x14ac:dyDescent="0.45">
      <c r="A1179" t="str">
        <f>Schedule!A1179</f>
        <v>2024-06-24</v>
      </c>
      <c r="B1179" t="str">
        <f>Schedule!B1179</f>
        <v>DET</v>
      </c>
      <c r="C1179" t="str">
        <f>Schedule!C1179</f>
        <v>PHI</v>
      </c>
      <c r="D1179">
        <f>Schedule!D1179</f>
        <v>1477.56939209144</v>
      </c>
      <c r="E1179">
        <f>Schedule!E1179</f>
        <v>1537.03223861109</v>
      </c>
      <c r="F1179" cm="1">
        <f t="array" ref="F1179">_xlfn.XLOOKUP(B1179, $T$1:$T1178, $V$1:$V1178, D1179, 0, -1)</f>
        <v>1481.7589766686021</v>
      </c>
      <c r="G1179" cm="1">
        <f t="array" ref="G1179">_xlfn.XLOOKUP(C1179, $U$1:$U1178, $W$1:$W1178, E1179, 0, -1)</f>
        <v>1539.4111659163295</v>
      </c>
      <c r="H1179">
        <f>Schedule!F1179</f>
        <v>7.6687116564418296E-3</v>
      </c>
      <c r="I1179" t="str">
        <f>IF(ISBLANK(Games!D1179), "", Games!D1179)</f>
        <v/>
      </c>
      <c r="J1179" t="str">
        <f>IF(ISBLANK(Games!E1179), "", Games!E1179)</f>
        <v/>
      </c>
      <c r="K1179" t="str">
        <f>IF(ISBLANK(Games!D1179), "",VLOOKUP(I1179, 'Pitchers Pre-Season'!$B$2:$X$790, 23, FALSE))</f>
        <v/>
      </c>
      <c r="L1179" t="str">
        <f>IF(ISBLANK(Games!E1179), "",VLOOKUP(J1179, 'Pitchers Pre-Season'!$B$2:$X$790, 23, FALSE))</f>
        <v/>
      </c>
      <c r="M1179">
        <f>IF(ISBLANK(Games!D1179), Calc!F1179, F1179+K1179)</f>
        <v>1481.7589766686021</v>
      </c>
      <c r="N1179">
        <f>IF(ISBLANK(Games!E1179), Calc!G1179, G1179+L1179)</f>
        <v>1539.4111659163295</v>
      </c>
      <c r="O1179" s="1">
        <f t="shared" si="126"/>
        <v>0.42161939726152886</v>
      </c>
      <c r="P1179" s="1">
        <f t="shared" si="127"/>
        <v>0.57838060273847114</v>
      </c>
      <c r="Q1179" s="3" t="str">
        <f>Games!N1179</f>
        <v/>
      </c>
      <c r="R1179" s="1" t="str">
        <f t="shared" si="128"/>
        <v/>
      </c>
      <c r="S1179" s="1" t="str">
        <f>IF(ISBLANK(Games!L1179), "",IF(Q1179=B1179, C1179, B1179))</f>
        <v/>
      </c>
      <c r="T1179" s="1" t="str">
        <f t="shared" si="129"/>
        <v>DET</v>
      </c>
      <c r="U1179" s="1" t="str">
        <f t="shared" si="130"/>
        <v>PHI</v>
      </c>
      <c r="V1179" s="1">
        <f t="shared" si="131"/>
        <v>1481.7589766686021</v>
      </c>
      <c r="W1179" s="1">
        <f t="shared" si="132"/>
        <v>1539.4111659163295</v>
      </c>
    </row>
    <row r="1180" spans="1:23" x14ac:dyDescent="0.45">
      <c r="A1180" t="str">
        <f>Schedule!A1180</f>
        <v>2024-06-24</v>
      </c>
      <c r="B1180" t="str">
        <f>Schedule!B1180</f>
        <v>TBR</v>
      </c>
      <c r="C1180" t="str">
        <f>Schedule!C1180</f>
        <v>SEA</v>
      </c>
      <c r="D1180">
        <f>Schedule!D1180</f>
        <v>1537.2568075547799</v>
      </c>
      <c r="E1180">
        <f>Schedule!E1180</f>
        <v>1526.2027098211199</v>
      </c>
      <c r="F1180" cm="1">
        <f t="array" ref="F1180">_xlfn.XLOOKUP(B1180, $T$1:$T1179, $V$1:$V1179, D1180, 0, -1)</f>
        <v>1528.0229512954211</v>
      </c>
      <c r="G1180" cm="1">
        <f t="array" ref="G1180">_xlfn.XLOOKUP(C1180, $U$1:$U1179, $W$1:$W1179, E1180, 0, -1)</f>
        <v>1521.2700100017432</v>
      </c>
      <c r="H1180">
        <f>Schedule!F1180</f>
        <v>0.124324324324324</v>
      </c>
      <c r="I1180" t="str">
        <f>IF(ISBLANK(Games!D1180), "", Games!D1180)</f>
        <v/>
      </c>
      <c r="J1180" t="str">
        <f>IF(ISBLANK(Games!E1180), "", Games!E1180)</f>
        <v/>
      </c>
      <c r="K1180" t="str">
        <f>IF(ISBLANK(Games!D1180), "",VLOOKUP(I1180, 'Pitchers Pre-Season'!$B$2:$X$790, 23, FALSE))</f>
        <v/>
      </c>
      <c r="L1180" t="str">
        <f>IF(ISBLANK(Games!E1180), "",VLOOKUP(J1180, 'Pitchers Pre-Season'!$B$2:$X$790, 23, FALSE))</f>
        <v/>
      </c>
      <c r="M1180">
        <f>IF(ISBLANK(Games!D1180), Calc!F1180, F1180+K1180)</f>
        <v>1528.0229512954211</v>
      </c>
      <c r="N1180">
        <f>IF(ISBLANK(Games!E1180), Calc!G1180, G1180+L1180)</f>
        <v>1521.2700100017432</v>
      </c>
      <c r="O1180" s="1">
        <f t="shared" si="126"/>
        <v>0.57187920228597211</v>
      </c>
      <c r="P1180" s="1">
        <f t="shared" si="127"/>
        <v>0.42812079771402789</v>
      </c>
      <c r="Q1180" s="3" t="str">
        <f>Games!N1180</f>
        <v/>
      </c>
      <c r="R1180" s="1" t="str">
        <f t="shared" si="128"/>
        <v/>
      </c>
      <c r="S1180" s="1" t="str">
        <f>IF(ISBLANK(Games!L1180), "",IF(Q1180=B1180, C1180, B1180))</f>
        <v/>
      </c>
      <c r="T1180" s="1" t="str">
        <f t="shared" si="129"/>
        <v>TBR</v>
      </c>
      <c r="U1180" s="1" t="str">
        <f t="shared" si="130"/>
        <v>SEA</v>
      </c>
      <c r="V1180" s="1">
        <f t="shared" si="131"/>
        <v>1528.0229512954211</v>
      </c>
      <c r="W1180" s="1">
        <f t="shared" si="132"/>
        <v>1521.2700100017432</v>
      </c>
    </row>
    <row r="1181" spans="1:23" x14ac:dyDescent="0.45">
      <c r="A1181" t="str">
        <f>Schedule!A1181</f>
        <v>2024-06-24</v>
      </c>
      <c r="B1181" t="str">
        <f>Schedule!B1181</f>
        <v>CIN</v>
      </c>
      <c r="C1181" t="str">
        <f>Schedule!C1181</f>
        <v>PIT</v>
      </c>
      <c r="D1181">
        <f>Schedule!D1181</f>
        <v>1496.2510574284499</v>
      </c>
      <c r="E1181">
        <f>Schedule!E1181</f>
        <v>1468.3919248330999</v>
      </c>
      <c r="F1181" cm="1">
        <f t="array" ref="F1181">_xlfn.XLOOKUP(B1181, $T$1:$T1180, $V$1:$V1180, D1181, 0, -1)</f>
        <v>1493.1662146218293</v>
      </c>
      <c r="G1181" cm="1">
        <f t="array" ref="G1181">_xlfn.XLOOKUP(C1181, $U$1:$U1180, $W$1:$W1180, E1181, 0, -1)</f>
        <v>1490.342604018655</v>
      </c>
      <c r="H1181">
        <f>Schedule!F1181</f>
        <v>-1.38888888888888E-2</v>
      </c>
      <c r="I1181" t="str">
        <f>IF(ISBLANK(Games!D1181), "", Games!D1181)</f>
        <v/>
      </c>
      <c r="J1181" t="str">
        <f>IF(ISBLANK(Games!E1181), "", Games!E1181)</f>
        <v/>
      </c>
      <c r="K1181" t="str">
        <f>IF(ISBLANK(Games!D1181), "",VLOOKUP(I1181, 'Pitchers Pre-Season'!$B$2:$X$790, 23, FALSE))</f>
        <v/>
      </c>
      <c r="L1181" t="str">
        <f>IF(ISBLANK(Games!E1181), "",VLOOKUP(J1181, 'Pitchers Pre-Season'!$B$2:$X$790, 23, FALSE))</f>
        <v/>
      </c>
      <c r="M1181">
        <f>IF(ISBLANK(Games!D1181), Calc!F1181, F1181+K1181)</f>
        <v>1493.1662146218293</v>
      </c>
      <c r="N1181">
        <f>IF(ISBLANK(Games!E1181), Calc!G1181, G1181+L1181)</f>
        <v>1490.342604018655</v>
      </c>
      <c r="O1181" s="1">
        <f t="shared" si="126"/>
        <v>0.49711896839763192</v>
      </c>
      <c r="P1181" s="1">
        <f t="shared" si="127"/>
        <v>0.50288103160236808</v>
      </c>
      <c r="Q1181" s="3" t="str">
        <f>Games!N1181</f>
        <v/>
      </c>
      <c r="R1181" s="1" t="str">
        <f t="shared" si="128"/>
        <v/>
      </c>
      <c r="S1181" s="1" t="str">
        <f>IF(ISBLANK(Games!L1181), "",IF(Q1181=B1181, C1181, B1181))</f>
        <v/>
      </c>
      <c r="T1181" s="1" t="str">
        <f t="shared" si="129"/>
        <v>CIN</v>
      </c>
      <c r="U1181" s="1" t="str">
        <f t="shared" si="130"/>
        <v>PIT</v>
      </c>
      <c r="V1181" s="1">
        <f t="shared" si="131"/>
        <v>1493.1662146218293</v>
      </c>
      <c r="W1181" s="1">
        <f t="shared" si="132"/>
        <v>1490.342604018655</v>
      </c>
    </row>
    <row r="1182" spans="1:23" x14ac:dyDescent="0.45">
      <c r="A1182" t="str">
        <f>Schedule!A1182</f>
        <v>2024-06-24</v>
      </c>
      <c r="B1182" t="str">
        <f>Schedule!B1182</f>
        <v>BOS</v>
      </c>
      <c r="C1182" t="str">
        <f>Schedule!C1182</f>
        <v>TOR</v>
      </c>
      <c r="D1182">
        <f>Schedule!D1182</f>
        <v>1500.26839934439</v>
      </c>
      <c r="E1182">
        <f>Schedule!E1182</f>
        <v>1536.86484917293</v>
      </c>
      <c r="F1182" cm="1">
        <f t="array" ref="F1182">_xlfn.XLOOKUP(B1182, $T$1:$T1181, $V$1:$V1181, D1182, 0, -1)</f>
        <v>1500.26839934439</v>
      </c>
      <c r="G1182" cm="1">
        <f t="array" ref="G1182">_xlfn.XLOOKUP(C1182, $U$1:$U1181, $W$1:$W1181, E1182, 0, -1)</f>
        <v>1549.5770225833428</v>
      </c>
      <c r="H1182">
        <f>Schedule!F1182</f>
        <v>5.1282051282051398E-2</v>
      </c>
      <c r="I1182" t="str">
        <f>IF(ISBLANK(Games!D1182), "", Games!D1182)</f>
        <v/>
      </c>
      <c r="J1182" t="str">
        <f>IF(ISBLANK(Games!E1182), "", Games!E1182)</f>
        <v/>
      </c>
      <c r="K1182" t="str">
        <f>IF(ISBLANK(Games!D1182), "",VLOOKUP(I1182, 'Pitchers Pre-Season'!$B$2:$X$790, 23, FALSE))</f>
        <v/>
      </c>
      <c r="L1182" t="str">
        <f>IF(ISBLANK(Games!E1182), "",VLOOKUP(J1182, 'Pitchers Pre-Season'!$B$2:$X$790, 23, FALSE))</f>
        <v/>
      </c>
      <c r="M1182">
        <f>IF(ISBLANK(Games!D1182), Calc!F1182, F1182+K1182)</f>
        <v>1500.26839934439</v>
      </c>
      <c r="N1182">
        <f>IF(ISBLANK(Games!E1182), Calc!G1182, G1182+L1182)</f>
        <v>1549.5770225833428</v>
      </c>
      <c r="O1182" s="1">
        <f t="shared" si="126"/>
        <v>0.45515283018844332</v>
      </c>
      <c r="P1182" s="1">
        <f t="shared" si="127"/>
        <v>0.54484716981155679</v>
      </c>
      <c r="Q1182" s="3" t="str">
        <f>Games!N1182</f>
        <v/>
      </c>
      <c r="R1182" s="1" t="str">
        <f t="shared" si="128"/>
        <v/>
      </c>
      <c r="S1182" s="1" t="str">
        <f>IF(ISBLANK(Games!L1182), "",IF(Q1182=B1182, C1182, B1182))</f>
        <v/>
      </c>
      <c r="T1182" s="1" t="str">
        <f t="shared" si="129"/>
        <v>BOS</v>
      </c>
      <c r="U1182" s="1" t="str">
        <f t="shared" si="130"/>
        <v>TOR</v>
      </c>
      <c r="V1182" s="1">
        <f t="shared" si="131"/>
        <v>1500.26839934439</v>
      </c>
      <c r="W1182" s="1">
        <f t="shared" si="132"/>
        <v>1549.5770225833428</v>
      </c>
    </row>
    <row r="1183" spans="1:23" x14ac:dyDescent="0.45">
      <c r="A1183" t="str">
        <f>Schedule!A1183</f>
        <v>2024-06-24</v>
      </c>
      <c r="B1183" t="str">
        <f>Schedule!B1183</f>
        <v>STL</v>
      </c>
      <c r="C1183" t="str">
        <f>Schedule!C1183</f>
        <v>ATL</v>
      </c>
      <c r="D1183">
        <f>Schedule!D1183</f>
        <v>1506.4629567151301</v>
      </c>
      <c r="E1183">
        <f>Schedule!E1183</f>
        <v>1590.545270505</v>
      </c>
      <c r="F1183" cm="1">
        <f t="array" ref="F1183">_xlfn.XLOOKUP(B1183, $T$1:$T1182, $V$1:$V1182, D1183, 0, -1)</f>
        <v>1510.540426333587</v>
      </c>
      <c r="G1183" cm="1">
        <f t="array" ref="G1183">_xlfn.XLOOKUP(C1183, $U$1:$U1182, $W$1:$W1182, E1183, 0, -1)</f>
        <v>1588.8399964445969</v>
      </c>
      <c r="H1183">
        <f>Schedule!F1183</f>
        <v>7.3170731707316999E-2</v>
      </c>
      <c r="I1183" t="str">
        <f>IF(ISBLANK(Games!D1183), "", Games!D1183)</f>
        <v/>
      </c>
      <c r="J1183" t="str">
        <f>IF(ISBLANK(Games!E1183), "", Games!E1183)</f>
        <v/>
      </c>
      <c r="K1183" t="str">
        <f>IF(ISBLANK(Games!D1183), "",VLOOKUP(I1183, 'Pitchers Pre-Season'!$B$2:$X$790, 23, FALSE))</f>
        <v/>
      </c>
      <c r="L1183" t="str">
        <f>IF(ISBLANK(Games!E1183), "",VLOOKUP(J1183, 'Pitchers Pre-Season'!$B$2:$X$790, 23, FALSE))</f>
        <v/>
      </c>
      <c r="M1183">
        <f>IF(ISBLANK(Games!D1183), Calc!F1183, F1183+K1183)</f>
        <v>1510.540426333587</v>
      </c>
      <c r="N1183">
        <f>IF(ISBLANK(Games!E1183), Calc!G1183, G1183+L1183)</f>
        <v>1588.8399964445969</v>
      </c>
      <c r="O1183" s="1">
        <f t="shared" si="126"/>
        <v>0.42577292484467821</v>
      </c>
      <c r="P1183" s="1">
        <f t="shared" si="127"/>
        <v>0.57422707515532179</v>
      </c>
      <c r="Q1183" s="3" t="str">
        <f>Games!N1183</f>
        <v/>
      </c>
      <c r="R1183" s="1" t="str">
        <f t="shared" si="128"/>
        <v/>
      </c>
      <c r="S1183" s="1" t="str">
        <f>IF(ISBLANK(Games!L1183), "",IF(Q1183=B1183, C1183, B1183))</f>
        <v/>
      </c>
      <c r="T1183" s="1" t="str">
        <f t="shared" si="129"/>
        <v>STL</v>
      </c>
      <c r="U1183" s="1" t="str">
        <f t="shared" si="130"/>
        <v>ATL</v>
      </c>
      <c r="V1183" s="1">
        <f t="shared" si="131"/>
        <v>1510.540426333587</v>
      </c>
      <c r="W1183" s="1">
        <f t="shared" si="132"/>
        <v>1588.8399964445969</v>
      </c>
    </row>
    <row r="1184" spans="1:23" x14ac:dyDescent="0.45">
      <c r="A1184" t="str">
        <f>Schedule!A1184</f>
        <v>2024-06-24</v>
      </c>
      <c r="B1184" t="str">
        <f>Schedule!B1184</f>
        <v>CHW</v>
      </c>
      <c r="C1184" t="str">
        <f>Schedule!C1184</f>
        <v>LAD</v>
      </c>
      <c r="D1184">
        <f>Schedule!D1184</f>
        <v>1433.33420073452</v>
      </c>
      <c r="E1184">
        <f>Schedule!E1184</f>
        <v>1588.6730971234199</v>
      </c>
      <c r="F1184" cm="1">
        <f t="array" ref="F1184">_xlfn.XLOOKUP(B1184, $T$1:$T1183, $V$1:$V1183, D1184, 0, -1)</f>
        <v>1426.513159308995</v>
      </c>
      <c r="G1184" cm="1">
        <f t="array" ref="G1184">_xlfn.XLOOKUP(C1184, $U$1:$U1183, $W$1:$W1183, E1184, 0, -1)</f>
        <v>1587.2549754385982</v>
      </c>
      <c r="H1184">
        <f>Schedule!F1184</f>
        <v>-4.2253521126760597E-2</v>
      </c>
      <c r="I1184" t="str">
        <f>IF(ISBLANK(Games!D1184), "", Games!D1184)</f>
        <v/>
      </c>
      <c r="J1184" t="str">
        <f>IF(ISBLANK(Games!E1184), "", Games!E1184)</f>
        <v/>
      </c>
      <c r="K1184" t="str">
        <f>IF(ISBLANK(Games!D1184), "",VLOOKUP(I1184, 'Pitchers Pre-Season'!$B$2:$X$790, 23, FALSE))</f>
        <v/>
      </c>
      <c r="L1184" t="str">
        <f>IF(ISBLANK(Games!E1184), "",VLOOKUP(J1184, 'Pitchers Pre-Season'!$B$2:$X$790, 23, FALSE))</f>
        <v/>
      </c>
      <c r="M1184">
        <f>IF(ISBLANK(Games!D1184), Calc!F1184, F1184+K1184)</f>
        <v>1426.513159308995</v>
      </c>
      <c r="N1184">
        <f>IF(ISBLANK(Games!E1184), Calc!G1184, G1184+L1184)</f>
        <v>1587.2549754385982</v>
      </c>
      <c r="O1184" s="1">
        <f t="shared" si="126"/>
        <v>0.26275158523594161</v>
      </c>
      <c r="P1184" s="1">
        <f t="shared" si="127"/>
        <v>0.73724841476405834</v>
      </c>
      <c r="Q1184" s="3" t="str">
        <f>Games!N1184</f>
        <v/>
      </c>
      <c r="R1184" s="1" t="str">
        <f t="shared" si="128"/>
        <v/>
      </c>
      <c r="S1184" s="1" t="str">
        <f>IF(ISBLANK(Games!L1184), "",IF(Q1184=B1184, C1184, B1184))</f>
        <v/>
      </c>
      <c r="T1184" s="1" t="str">
        <f t="shared" si="129"/>
        <v>CHW</v>
      </c>
      <c r="U1184" s="1" t="str">
        <f t="shared" si="130"/>
        <v>LAD</v>
      </c>
      <c r="V1184" s="1">
        <f t="shared" si="131"/>
        <v>1426.513159308995</v>
      </c>
      <c r="W1184" s="1">
        <f t="shared" si="132"/>
        <v>1587.2549754385982</v>
      </c>
    </row>
    <row r="1185" spans="1:23" x14ac:dyDescent="0.45">
      <c r="A1185" t="str">
        <f>Schedule!A1185</f>
        <v>2024-06-24</v>
      </c>
      <c r="B1185" t="str">
        <f>Schedule!B1185</f>
        <v>KCR</v>
      </c>
      <c r="C1185" t="str">
        <f>Schedule!C1185</f>
        <v>MIA</v>
      </c>
      <c r="D1185">
        <f>Schedule!D1185</f>
        <v>1455.5883504191299</v>
      </c>
      <c r="E1185">
        <f>Schedule!E1185</f>
        <v>1488.4482383178499</v>
      </c>
      <c r="F1185" cm="1">
        <f t="array" ref="F1185">_xlfn.XLOOKUP(B1185, $T$1:$T1184, $V$1:$V1184, D1185, 0, -1)</f>
        <v>1459.3647323881944</v>
      </c>
      <c r="G1185" cm="1">
        <f t="array" ref="G1185">_xlfn.XLOOKUP(C1185, $U$1:$U1184, $W$1:$W1184, E1185, 0, -1)</f>
        <v>1484.370768699393</v>
      </c>
      <c r="H1185">
        <f>Schedule!F1185</f>
        <v>0.19008264462809901</v>
      </c>
      <c r="I1185" t="str">
        <f>IF(ISBLANK(Games!D1185), "", Games!D1185)</f>
        <v/>
      </c>
      <c r="J1185" t="str">
        <f>IF(ISBLANK(Games!E1185), "", Games!E1185)</f>
        <v/>
      </c>
      <c r="K1185" t="str">
        <f>IF(ISBLANK(Games!D1185), "",VLOOKUP(I1185, 'Pitchers Pre-Season'!$B$2:$X$790, 23, FALSE))</f>
        <v/>
      </c>
      <c r="L1185" t="str">
        <f>IF(ISBLANK(Games!E1185), "",VLOOKUP(J1185, 'Pitchers Pre-Season'!$B$2:$X$790, 23, FALSE))</f>
        <v/>
      </c>
      <c r="M1185">
        <f>IF(ISBLANK(Games!D1185), Calc!F1185, F1185+K1185)</f>
        <v>1459.3647323881944</v>
      </c>
      <c r="N1185">
        <f>IF(ISBLANK(Games!E1185), Calc!G1185, G1185+L1185)</f>
        <v>1484.370768699393</v>
      </c>
      <c r="O1185" s="1">
        <f t="shared" si="126"/>
        <v>0.55911675325267685</v>
      </c>
      <c r="P1185" s="1">
        <f t="shared" si="127"/>
        <v>0.44088324674732315</v>
      </c>
      <c r="Q1185" s="3" t="str">
        <f>Games!N1185</f>
        <v/>
      </c>
      <c r="R1185" s="1" t="str">
        <f t="shared" si="128"/>
        <v/>
      </c>
      <c r="S1185" s="1" t="str">
        <f>IF(ISBLANK(Games!L1185), "",IF(Q1185=B1185, C1185, B1185))</f>
        <v/>
      </c>
      <c r="T1185" s="1" t="str">
        <f t="shared" si="129"/>
        <v>KCR</v>
      </c>
      <c r="U1185" s="1" t="str">
        <f t="shared" si="130"/>
        <v>MIA</v>
      </c>
      <c r="V1185" s="1">
        <f t="shared" si="131"/>
        <v>1459.3647323881944</v>
      </c>
      <c r="W1185" s="1">
        <f t="shared" si="132"/>
        <v>1484.370768699393</v>
      </c>
    </row>
    <row r="1186" spans="1:23" x14ac:dyDescent="0.45">
      <c r="A1186" t="str">
        <f>Schedule!A1186</f>
        <v>2024-06-24</v>
      </c>
      <c r="B1186" t="str">
        <f>Schedule!B1186</f>
        <v>MIL</v>
      </c>
      <c r="C1186" t="str">
        <f>Schedule!C1186</f>
        <v>TEX</v>
      </c>
      <c r="D1186">
        <f>Schedule!D1186</f>
        <v>1511.74507850229</v>
      </c>
      <c r="E1186">
        <f>Schedule!E1186</f>
        <v>1527.6277566730801</v>
      </c>
      <c r="F1186" cm="1">
        <f t="array" ref="F1186">_xlfn.XLOOKUP(B1186, $T$1:$T1185, $V$1:$V1185, D1186, 0, -1)</f>
        <v>1516.6563185214643</v>
      </c>
      <c r="G1186" cm="1">
        <f t="array" ref="G1186">_xlfn.XLOOKUP(C1186, $U$1:$U1185, $W$1:$W1185, E1186, 0, -1)</f>
        <v>1534.4506247578865</v>
      </c>
      <c r="H1186">
        <f>Schedule!F1186</f>
        <v>6.7415730337078705E-2</v>
      </c>
      <c r="I1186" t="str">
        <f>IF(ISBLANK(Games!D1186), "", Games!D1186)</f>
        <v/>
      </c>
      <c r="J1186" t="str">
        <f>IF(ISBLANK(Games!E1186), "", Games!E1186)</f>
        <v/>
      </c>
      <c r="K1186" t="str">
        <f>IF(ISBLANK(Games!D1186), "",VLOOKUP(I1186, 'Pitchers Pre-Season'!$B$2:$X$790, 23, FALSE))</f>
        <v/>
      </c>
      <c r="L1186" t="str">
        <f>IF(ISBLANK(Games!E1186), "",VLOOKUP(J1186, 'Pitchers Pre-Season'!$B$2:$X$790, 23, FALSE))</f>
        <v/>
      </c>
      <c r="M1186">
        <f>IF(ISBLANK(Games!D1186), Calc!F1186, F1186+K1186)</f>
        <v>1516.6563185214643</v>
      </c>
      <c r="N1186">
        <f>IF(ISBLANK(Games!E1186), Calc!G1186, G1186+L1186)</f>
        <v>1534.4506247578865</v>
      </c>
      <c r="O1186" s="1">
        <f t="shared" si="126"/>
        <v>0.5081221672955053</v>
      </c>
      <c r="P1186" s="1">
        <f t="shared" si="127"/>
        <v>0.49187783270449464</v>
      </c>
      <c r="Q1186" s="3" t="str">
        <f>Games!N1186</f>
        <v/>
      </c>
      <c r="R1186" s="1" t="str">
        <f t="shared" si="128"/>
        <v/>
      </c>
      <c r="S1186" s="1" t="str">
        <f>IF(ISBLANK(Games!L1186), "",IF(Q1186=B1186, C1186, B1186))</f>
        <v/>
      </c>
      <c r="T1186" s="1" t="str">
        <f t="shared" si="129"/>
        <v>MIL</v>
      </c>
      <c r="U1186" s="1" t="str">
        <f t="shared" si="130"/>
        <v>TEX</v>
      </c>
      <c r="V1186" s="1">
        <f t="shared" si="131"/>
        <v>1516.6563185214643</v>
      </c>
      <c r="W1186" s="1">
        <f t="shared" si="132"/>
        <v>1534.4506247578865</v>
      </c>
    </row>
    <row r="1187" spans="1:23" x14ac:dyDescent="0.45">
      <c r="A1187" t="str">
        <f>Schedule!A1187</f>
        <v>2024-06-24</v>
      </c>
      <c r="B1187" t="str">
        <f>Schedule!B1187</f>
        <v>LAA</v>
      </c>
      <c r="C1187" t="str">
        <f>Schedule!C1187</f>
        <v>OAK</v>
      </c>
      <c r="D1187">
        <f>Schedule!D1187</f>
        <v>1474.3085107648601</v>
      </c>
      <c r="E1187">
        <f>Schedule!E1187</f>
        <v>1427.1354796158</v>
      </c>
      <c r="F1187" cm="1">
        <f t="array" ref="F1187">_xlfn.XLOOKUP(B1187, $T$1:$T1186, $V$1:$V1186, D1187, 0, -1)</f>
        <v>1469.5882041455925</v>
      </c>
      <c r="G1187" cm="1">
        <f t="array" ref="G1187">_xlfn.XLOOKUP(C1187, $U$1:$U1186, $W$1:$W1186, E1187, 0, -1)</f>
        <v>1422.9458950386379</v>
      </c>
      <c r="H1187">
        <f>Schedule!F1187</f>
        <v>6.8493150684931406E-2</v>
      </c>
      <c r="I1187" t="str">
        <f>IF(ISBLANK(Games!D1187), "", Games!D1187)</f>
        <v/>
      </c>
      <c r="J1187" t="str">
        <f>IF(ISBLANK(Games!E1187), "", Games!E1187)</f>
        <v/>
      </c>
      <c r="K1187" t="str">
        <f>IF(ISBLANK(Games!D1187), "",VLOOKUP(I1187, 'Pitchers Pre-Season'!$B$2:$X$790, 23, FALSE))</f>
        <v/>
      </c>
      <c r="L1187" t="str">
        <f>IF(ISBLANK(Games!E1187), "",VLOOKUP(J1187, 'Pitchers Pre-Season'!$B$2:$X$790, 23, FALSE))</f>
        <v/>
      </c>
      <c r="M1187">
        <f>IF(ISBLANK(Games!D1187), Calc!F1187, F1187+K1187)</f>
        <v>1469.5882041455925</v>
      </c>
      <c r="N1187">
        <f>IF(ISBLANK(Games!E1187), Calc!G1187, G1187+L1187)</f>
        <v>1422.9458950386379</v>
      </c>
      <c r="O1187" s="1">
        <f t="shared" si="126"/>
        <v>0.60096989756583552</v>
      </c>
      <c r="P1187" s="1">
        <f t="shared" si="127"/>
        <v>0.39903010243416448</v>
      </c>
      <c r="Q1187" s="3" t="str">
        <f>Games!N1187</f>
        <v/>
      </c>
      <c r="R1187" s="1" t="str">
        <f t="shared" si="128"/>
        <v/>
      </c>
      <c r="S1187" s="1" t="str">
        <f>IF(ISBLANK(Games!L1187), "",IF(Q1187=B1187, C1187, B1187))</f>
        <v/>
      </c>
      <c r="T1187" s="1" t="str">
        <f t="shared" si="129"/>
        <v>LAA</v>
      </c>
      <c r="U1187" s="1" t="str">
        <f t="shared" si="130"/>
        <v>OAK</v>
      </c>
      <c r="V1187" s="1">
        <f t="shared" si="131"/>
        <v>1469.5882041455925</v>
      </c>
      <c r="W1187" s="1">
        <f t="shared" si="132"/>
        <v>1422.9458950386379</v>
      </c>
    </row>
    <row r="1188" spans="1:23" x14ac:dyDescent="0.45">
      <c r="A1188" t="str">
        <f>Schedule!A1188</f>
        <v>2024-06-24</v>
      </c>
      <c r="B1188" t="str">
        <f>Schedule!B1188</f>
        <v>SDP</v>
      </c>
      <c r="C1188" t="str">
        <f>Schedule!C1188</f>
        <v>WAS</v>
      </c>
      <c r="D1188">
        <f>Schedule!D1188</f>
        <v>1513.7838452168801</v>
      </c>
      <c r="E1188">
        <f>Schedule!E1188</f>
        <v>1422.7330514932301</v>
      </c>
      <c r="F1188" cm="1">
        <f t="array" ref="F1188">_xlfn.XLOOKUP(B1188, $T$1:$T1187, $V$1:$V1187, D1188, 0, -1)</f>
        <v>1502.9671207118124</v>
      </c>
      <c r="G1188" cm="1">
        <f t="array" ref="G1188">_xlfn.XLOOKUP(C1188, $U$1:$U1187, $W$1:$W1187, E1188, 0, -1)</f>
        <v>1420.7057667976087</v>
      </c>
      <c r="H1188">
        <f>Schedule!F1188</f>
        <v>2.9239766081871298E-2</v>
      </c>
      <c r="I1188" t="str">
        <f>IF(ISBLANK(Games!D1188), "", Games!D1188)</f>
        <v/>
      </c>
      <c r="J1188" t="str">
        <f>IF(ISBLANK(Games!E1188), "", Games!E1188)</f>
        <v/>
      </c>
      <c r="K1188" t="str">
        <f>IF(ISBLANK(Games!D1188), "",VLOOKUP(I1188, 'Pitchers Pre-Season'!$B$2:$X$790, 23, FALSE))</f>
        <v/>
      </c>
      <c r="L1188" t="str">
        <f>IF(ISBLANK(Games!E1188), "",VLOOKUP(J1188, 'Pitchers Pre-Season'!$B$2:$X$790, 23, FALSE))</f>
        <v/>
      </c>
      <c r="M1188">
        <f>IF(ISBLANK(Games!D1188), Calc!F1188, F1188+K1188)</f>
        <v>1502.9671207118124</v>
      </c>
      <c r="N1188">
        <f>IF(ISBLANK(Games!E1188), Calc!G1188, G1188+L1188)</f>
        <v>1420.7057667976087</v>
      </c>
      <c r="O1188" s="1">
        <f t="shared" si="126"/>
        <v>0.63083984691478523</v>
      </c>
      <c r="P1188" s="1">
        <f t="shared" si="127"/>
        <v>0.36916015308521477</v>
      </c>
      <c r="Q1188" s="3" t="str">
        <f>Games!N1188</f>
        <v/>
      </c>
      <c r="R1188" s="1" t="str">
        <f t="shared" si="128"/>
        <v/>
      </c>
      <c r="S1188" s="1" t="str">
        <f>IF(ISBLANK(Games!L1188), "",IF(Q1188=B1188, C1188, B1188))</f>
        <v/>
      </c>
      <c r="T1188" s="1" t="str">
        <f t="shared" si="129"/>
        <v>SDP</v>
      </c>
      <c r="U1188" s="1" t="str">
        <f t="shared" si="130"/>
        <v>WAS</v>
      </c>
      <c r="V1188" s="1">
        <f t="shared" si="131"/>
        <v>1502.9671207118124</v>
      </c>
      <c r="W1188" s="1">
        <f t="shared" si="132"/>
        <v>1420.7057667976087</v>
      </c>
    </row>
    <row r="1189" spans="1:23" x14ac:dyDescent="0.45">
      <c r="A1189" t="str">
        <f>Schedule!A1189</f>
        <v>2024-06-24</v>
      </c>
      <c r="B1189" t="str">
        <f>Schedule!B1189</f>
        <v>SFG</v>
      </c>
      <c r="C1189" t="str">
        <f>Schedule!C1189</f>
        <v>CHC</v>
      </c>
      <c r="D1189">
        <f>Schedule!D1189</f>
        <v>1501.1235706124401</v>
      </c>
      <c r="E1189">
        <f>Schedule!E1189</f>
        <v>1514.0316812078199</v>
      </c>
      <c r="F1189" cm="1">
        <f t="array" ref="F1189">_xlfn.XLOOKUP(B1189, $T$1:$T1188, $V$1:$V1188, D1189, 0, -1)</f>
        <v>1506.8907435815931</v>
      </c>
      <c r="G1189" cm="1">
        <f t="array" ref="G1189">_xlfn.XLOOKUP(C1189, $U$1:$U1188, $W$1:$W1188, E1189, 0, -1)</f>
        <v>1510.9500841970262</v>
      </c>
      <c r="H1189">
        <f>Schedule!F1189</f>
        <v>0.1125</v>
      </c>
      <c r="I1189" t="str">
        <f>IF(ISBLANK(Games!D1189), "", Games!D1189)</f>
        <v/>
      </c>
      <c r="J1189" t="str">
        <f>IF(ISBLANK(Games!E1189), "", Games!E1189)</f>
        <v/>
      </c>
      <c r="K1189" t="str">
        <f>IF(ISBLANK(Games!D1189), "",VLOOKUP(I1189, 'Pitchers Pre-Season'!$B$2:$X$790, 23, FALSE))</f>
        <v/>
      </c>
      <c r="L1189" t="str">
        <f>IF(ISBLANK(Games!E1189), "",VLOOKUP(J1189, 'Pitchers Pre-Season'!$B$2:$X$790, 23, FALSE))</f>
        <v/>
      </c>
      <c r="M1189">
        <f>IF(ISBLANK(Games!D1189), Calc!F1189, F1189+K1189)</f>
        <v>1506.8907435815931</v>
      </c>
      <c r="N1189">
        <f>IF(ISBLANK(Games!E1189), Calc!G1189, G1189+L1189)</f>
        <v>1510.9500841970262</v>
      </c>
      <c r="O1189" s="1">
        <f t="shared" si="126"/>
        <v>0.55040840506555155</v>
      </c>
      <c r="P1189" s="1">
        <f t="shared" si="127"/>
        <v>0.44959159493444845</v>
      </c>
      <c r="Q1189" s="3" t="str">
        <f>Games!N1189</f>
        <v/>
      </c>
      <c r="R1189" s="1" t="str">
        <f t="shared" si="128"/>
        <v/>
      </c>
      <c r="S1189" s="1" t="str">
        <f>IF(ISBLANK(Games!L1189), "",IF(Q1189=B1189, C1189, B1189))</f>
        <v/>
      </c>
      <c r="T1189" s="1" t="str">
        <f t="shared" si="129"/>
        <v>SFG</v>
      </c>
      <c r="U1189" s="1" t="str">
        <f t="shared" si="130"/>
        <v>CHC</v>
      </c>
      <c r="V1189" s="1">
        <f t="shared" si="131"/>
        <v>1506.8907435815931</v>
      </c>
      <c r="W1189" s="1">
        <f t="shared" si="132"/>
        <v>1510.9500841970262</v>
      </c>
    </row>
    <row r="1190" spans="1:23" x14ac:dyDescent="0.45">
      <c r="A1190" t="str">
        <f>Schedule!A1190</f>
        <v>2024-06-25</v>
      </c>
      <c r="B1190" t="str">
        <f>Schedule!B1190</f>
        <v>BAL</v>
      </c>
      <c r="C1190" t="str">
        <f>Schedule!C1190</f>
        <v>CLE</v>
      </c>
      <c r="D1190">
        <f>Schedule!D1190</f>
        <v>1535.1075395159701</v>
      </c>
      <c r="E1190">
        <f>Schedule!E1190</f>
        <v>1503.8938502056101</v>
      </c>
      <c r="F1190" cm="1">
        <f t="array" ref="F1190">_xlfn.XLOOKUP(B1190, $T$1:$T1189, $V$1:$V1189, D1190, 0, -1)</f>
        <v>1527.1786991040578</v>
      </c>
      <c r="G1190" cm="1">
        <f t="array" ref="G1190">_xlfn.XLOOKUP(C1190, $U$1:$U1189, $W$1:$W1189, E1190, 0, -1)</f>
        <v>1521.3210808926906</v>
      </c>
      <c r="H1190">
        <f>Schedule!F1190</f>
        <v>2.1739130434782698E-2</v>
      </c>
      <c r="I1190" t="str">
        <f>IF(ISBLANK(Games!D1190), "", Games!D1190)</f>
        <v/>
      </c>
      <c r="J1190" t="str">
        <f>IF(ISBLANK(Games!E1190), "", Games!E1190)</f>
        <v/>
      </c>
      <c r="K1190" t="str">
        <f>IF(ISBLANK(Games!D1190), "",VLOOKUP(I1190, 'Pitchers Pre-Season'!$B$2:$X$790, 23, FALSE))</f>
        <v/>
      </c>
      <c r="L1190" t="str">
        <f>IF(ISBLANK(Games!E1190), "",VLOOKUP(J1190, 'Pitchers Pre-Season'!$B$2:$X$790, 23, FALSE))</f>
        <v/>
      </c>
      <c r="M1190">
        <f>IF(ISBLANK(Games!D1190), Calc!F1190, F1190+K1190)</f>
        <v>1527.1786991040578</v>
      </c>
      <c r="N1190">
        <f>IF(ISBLANK(Games!E1190), Calc!G1190, G1190+L1190)</f>
        <v>1521.3210808926906</v>
      </c>
      <c r="O1190" s="1">
        <f t="shared" si="126"/>
        <v>0.51929855683205883</v>
      </c>
      <c r="P1190" s="1">
        <f t="shared" si="127"/>
        <v>0.48070144316794128</v>
      </c>
      <c r="Q1190" s="3" t="str">
        <f>Games!N1190</f>
        <v/>
      </c>
      <c r="R1190" s="1" t="str">
        <f t="shared" si="128"/>
        <v/>
      </c>
      <c r="S1190" s="1" t="str">
        <f>IF(ISBLANK(Games!L1190), "",IF(Q1190=B1190, C1190, B1190))</f>
        <v/>
      </c>
      <c r="T1190" s="1" t="str">
        <f t="shared" si="129"/>
        <v>BAL</v>
      </c>
      <c r="U1190" s="1" t="str">
        <f t="shared" si="130"/>
        <v>CLE</v>
      </c>
      <c r="V1190" s="1">
        <f t="shared" si="131"/>
        <v>1527.1786991040578</v>
      </c>
      <c r="W1190" s="1">
        <f t="shared" si="132"/>
        <v>1521.3210808926906</v>
      </c>
    </row>
    <row r="1191" spans="1:23" x14ac:dyDescent="0.45">
      <c r="A1191" t="str">
        <f>Schedule!A1191</f>
        <v>2024-06-25</v>
      </c>
      <c r="B1191" t="str">
        <f>Schedule!B1191</f>
        <v>DET</v>
      </c>
      <c r="C1191" t="str">
        <f>Schedule!C1191</f>
        <v>PHI</v>
      </c>
      <c r="D1191">
        <f>Schedule!D1191</f>
        <v>1477.56939209144</v>
      </c>
      <c r="E1191">
        <f>Schedule!E1191</f>
        <v>1537.03223861109</v>
      </c>
      <c r="F1191" cm="1">
        <f t="array" ref="F1191">_xlfn.XLOOKUP(B1191, $T$1:$T1190, $V$1:$V1190, D1191, 0, -1)</f>
        <v>1481.7589766686021</v>
      </c>
      <c r="G1191" cm="1">
        <f t="array" ref="G1191">_xlfn.XLOOKUP(C1191, $U$1:$U1190, $W$1:$W1190, E1191, 0, -1)</f>
        <v>1539.4111659163295</v>
      </c>
      <c r="H1191">
        <f>Schedule!F1191</f>
        <v>7.6687116564418296E-3</v>
      </c>
      <c r="I1191" t="str">
        <f>IF(ISBLANK(Games!D1191), "", Games!D1191)</f>
        <v/>
      </c>
      <c r="J1191" t="str">
        <f>IF(ISBLANK(Games!E1191), "", Games!E1191)</f>
        <v/>
      </c>
      <c r="K1191" t="str">
        <f>IF(ISBLANK(Games!D1191), "",VLOOKUP(I1191, 'Pitchers Pre-Season'!$B$2:$X$790, 23, FALSE))</f>
        <v/>
      </c>
      <c r="L1191" t="str">
        <f>IF(ISBLANK(Games!E1191), "",VLOOKUP(J1191, 'Pitchers Pre-Season'!$B$2:$X$790, 23, FALSE))</f>
        <v/>
      </c>
      <c r="M1191">
        <f>IF(ISBLANK(Games!D1191), Calc!F1191, F1191+K1191)</f>
        <v>1481.7589766686021</v>
      </c>
      <c r="N1191">
        <f>IF(ISBLANK(Games!E1191), Calc!G1191, G1191+L1191)</f>
        <v>1539.4111659163295</v>
      </c>
      <c r="O1191" s="1">
        <f t="shared" si="126"/>
        <v>0.42161939726152886</v>
      </c>
      <c r="P1191" s="1">
        <f t="shared" si="127"/>
        <v>0.57838060273847114</v>
      </c>
      <c r="Q1191" s="3" t="str">
        <f>Games!N1191</f>
        <v/>
      </c>
      <c r="R1191" s="1" t="str">
        <f t="shared" si="128"/>
        <v/>
      </c>
      <c r="S1191" s="1" t="str">
        <f>IF(ISBLANK(Games!L1191), "",IF(Q1191=B1191, C1191, B1191))</f>
        <v/>
      </c>
      <c r="T1191" s="1" t="str">
        <f t="shared" si="129"/>
        <v>DET</v>
      </c>
      <c r="U1191" s="1" t="str">
        <f t="shared" si="130"/>
        <v>PHI</v>
      </c>
      <c r="V1191" s="1">
        <f t="shared" si="131"/>
        <v>1481.7589766686021</v>
      </c>
      <c r="W1191" s="1">
        <f t="shared" si="132"/>
        <v>1539.4111659163295</v>
      </c>
    </row>
    <row r="1192" spans="1:23" x14ac:dyDescent="0.45">
      <c r="A1192" t="str">
        <f>Schedule!A1192</f>
        <v>2024-06-25</v>
      </c>
      <c r="B1192" t="str">
        <f>Schedule!B1192</f>
        <v>TBR</v>
      </c>
      <c r="C1192" t="str">
        <f>Schedule!C1192</f>
        <v>SEA</v>
      </c>
      <c r="D1192">
        <f>Schedule!D1192</f>
        <v>1537.2568075547799</v>
      </c>
      <c r="E1192">
        <f>Schedule!E1192</f>
        <v>1526.2027098211199</v>
      </c>
      <c r="F1192" cm="1">
        <f t="array" ref="F1192">_xlfn.XLOOKUP(B1192, $T$1:$T1191, $V$1:$V1191, D1192, 0, -1)</f>
        <v>1528.0229512954211</v>
      </c>
      <c r="G1192" cm="1">
        <f t="array" ref="G1192">_xlfn.XLOOKUP(C1192, $U$1:$U1191, $W$1:$W1191, E1192, 0, -1)</f>
        <v>1521.2700100017432</v>
      </c>
      <c r="H1192">
        <f>Schedule!F1192</f>
        <v>0.124324324324324</v>
      </c>
      <c r="I1192" t="str">
        <f>IF(ISBLANK(Games!D1192), "", Games!D1192)</f>
        <v/>
      </c>
      <c r="J1192" t="str">
        <f>IF(ISBLANK(Games!E1192), "", Games!E1192)</f>
        <v/>
      </c>
      <c r="K1192" t="str">
        <f>IF(ISBLANK(Games!D1192), "",VLOOKUP(I1192, 'Pitchers Pre-Season'!$B$2:$X$790, 23, FALSE))</f>
        <v/>
      </c>
      <c r="L1192" t="str">
        <f>IF(ISBLANK(Games!E1192), "",VLOOKUP(J1192, 'Pitchers Pre-Season'!$B$2:$X$790, 23, FALSE))</f>
        <v/>
      </c>
      <c r="M1192">
        <f>IF(ISBLANK(Games!D1192), Calc!F1192, F1192+K1192)</f>
        <v>1528.0229512954211</v>
      </c>
      <c r="N1192">
        <f>IF(ISBLANK(Games!E1192), Calc!G1192, G1192+L1192)</f>
        <v>1521.2700100017432</v>
      </c>
      <c r="O1192" s="1">
        <f t="shared" si="126"/>
        <v>0.57187920228597211</v>
      </c>
      <c r="P1192" s="1">
        <f t="shared" si="127"/>
        <v>0.42812079771402789</v>
      </c>
      <c r="Q1192" s="3" t="str">
        <f>Games!N1192</f>
        <v/>
      </c>
      <c r="R1192" s="1" t="str">
        <f t="shared" si="128"/>
        <v/>
      </c>
      <c r="S1192" s="1" t="str">
        <f>IF(ISBLANK(Games!L1192), "",IF(Q1192=B1192, C1192, B1192))</f>
        <v/>
      </c>
      <c r="T1192" s="1" t="str">
        <f t="shared" si="129"/>
        <v>TBR</v>
      </c>
      <c r="U1192" s="1" t="str">
        <f t="shared" si="130"/>
        <v>SEA</v>
      </c>
      <c r="V1192" s="1">
        <f t="shared" si="131"/>
        <v>1528.0229512954211</v>
      </c>
      <c r="W1192" s="1">
        <f t="shared" si="132"/>
        <v>1521.2700100017432</v>
      </c>
    </row>
    <row r="1193" spans="1:23" x14ac:dyDescent="0.45">
      <c r="A1193" t="str">
        <f>Schedule!A1193</f>
        <v>2024-06-25</v>
      </c>
      <c r="B1193" t="str">
        <f>Schedule!B1193</f>
        <v>CIN</v>
      </c>
      <c r="C1193" t="str">
        <f>Schedule!C1193</f>
        <v>PIT</v>
      </c>
      <c r="D1193">
        <f>Schedule!D1193</f>
        <v>1496.2510574284499</v>
      </c>
      <c r="E1193">
        <f>Schedule!E1193</f>
        <v>1468.3919248330999</v>
      </c>
      <c r="F1193" cm="1">
        <f t="array" ref="F1193">_xlfn.XLOOKUP(B1193, $T$1:$T1192, $V$1:$V1192, D1193, 0, -1)</f>
        <v>1493.1662146218293</v>
      </c>
      <c r="G1193" cm="1">
        <f t="array" ref="G1193">_xlfn.XLOOKUP(C1193, $U$1:$U1192, $W$1:$W1192, E1193, 0, -1)</f>
        <v>1490.342604018655</v>
      </c>
      <c r="H1193">
        <f>Schedule!F1193</f>
        <v>-1.38888888888888E-2</v>
      </c>
      <c r="I1193" t="str">
        <f>IF(ISBLANK(Games!D1193), "", Games!D1193)</f>
        <v/>
      </c>
      <c r="J1193" t="str">
        <f>IF(ISBLANK(Games!E1193), "", Games!E1193)</f>
        <v/>
      </c>
      <c r="K1193" t="str">
        <f>IF(ISBLANK(Games!D1193), "",VLOOKUP(I1193, 'Pitchers Pre-Season'!$B$2:$X$790, 23, FALSE))</f>
        <v/>
      </c>
      <c r="L1193" t="str">
        <f>IF(ISBLANK(Games!E1193), "",VLOOKUP(J1193, 'Pitchers Pre-Season'!$B$2:$X$790, 23, FALSE))</f>
        <v/>
      </c>
      <c r="M1193">
        <f>IF(ISBLANK(Games!D1193), Calc!F1193, F1193+K1193)</f>
        <v>1493.1662146218293</v>
      </c>
      <c r="N1193">
        <f>IF(ISBLANK(Games!E1193), Calc!G1193, G1193+L1193)</f>
        <v>1490.342604018655</v>
      </c>
      <c r="O1193" s="1">
        <f t="shared" si="126"/>
        <v>0.49711896839763192</v>
      </c>
      <c r="P1193" s="1">
        <f t="shared" si="127"/>
        <v>0.50288103160236808</v>
      </c>
      <c r="Q1193" s="3" t="str">
        <f>Games!N1193</f>
        <v/>
      </c>
      <c r="R1193" s="1" t="str">
        <f t="shared" si="128"/>
        <v/>
      </c>
      <c r="S1193" s="1" t="str">
        <f>IF(ISBLANK(Games!L1193), "",IF(Q1193=B1193, C1193, B1193))</f>
        <v/>
      </c>
      <c r="T1193" s="1" t="str">
        <f t="shared" si="129"/>
        <v>CIN</v>
      </c>
      <c r="U1193" s="1" t="str">
        <f t="shared" si="130"/>
        <v>PIT</v>
      </c>
      <c r="V1193" s="1">
        <f t="shared" si="131"/>
        <v>1493.1662146218293</v>
      </c>
      <c r="W1193" s="1">
        <f t="shared" si="132"/>
        <v>1490.342604018655</v>
      </c>
    </row>
    <row r="1194" spans="1:23" x14ac:dyDescent="0.45">
      <c r="A1194" t="str">
        <f>Schedule!A1194</f>
        <v>2024-06-25</v>
      </c>
      <c r="B1194" t="str">
        <f>Schedule!B1194</f>
        <v>BOS</v>
      </c>
      <c r="C1194" t="str">
        <f>Schedule!C1194</f>
        <v>TOR</v>
      </c>
      <c r="D1194">
        <f>Schedule!D1194</f>
        <v>1500.26839934439</v>
      </c>
      <c r="E1194">
        <f>Schedule!E1194</f>
        <v>1536.86484917293</v>
      </c>
      <c r="F1194" cm="1">
        <f t="array" ref="F1194">_xlfn.XLOOKUP(B1194, $T$1:$T1193, $V$1:$V1193, D1194, 0, -1)</f>
        <v>1500.26839934439</v>
      </c>
      <c r="G1194" cm="1">
        <f t="array" ref="G1194">_xlfn.XLOOKUP(C1194, $U$1:$U1193, $W$1:$W1193, E1194, 0, -1)</f>
        <v>1549.5770225833428</v>
      </c>
      <c r="H1194">
        <f>Schedule!F1194</f>
        <v>5.1282051282051398E-2</v>
      </c>
      <c r="I1194" t="str">
        <f>IF(ISBLANK(Games!D1194), "", Games!D1194)</f>
        <v/>
      </c>
      <c r="J1194" t="str">
        <f>IF(ISBLANK(Games!E1194), "", Games!E1194)</f>
        <v/>
      </c>
      <c r="K1194" t="str">
        <f>IF(ISBLANK(Games!D1194), "",VLOOKUP(I1194, 'Pitchers Pre-Season'!$B$2:$X$790, 23, FALSE))</f>
        <v/>
      </c>
      <c r="L1194" t="str">
        <f>IF(ISBLANK(Games!E1194), "",VLOOKUP(J1194, 'Pitchers Pre-Season'!$B$2:$X$790, 23, FALSE))</f>
        <v/>
      </c>
      <c r="M1194">
        <f>IF(ISBLANK(Games!D1194), Calc!F1194, F1194+K1194)</f>
        <v>1500.26839934439</v>
      </c>
      <c r="N1194">
        <f>IF(ISBLANK(Games!E1194), Calc!G1194, G1194+L1194)</f>
        <v>1549.5770225833428</v>
      </c>
      <c r="O1194" s="1">
        <f t="shared" si="126"/>
        <v>0.45515283018844332</v>
      </c>
      <c r="P1194" s="1">
        <f t="shared" si="127"/>
        <v>0.54484716981155679</v>
      </c>
      <c r="Q1194" s="3" t="str">
        <f>Games!N1194</f>
        <v/>
      </c>
      <c r="R1194" s="1" t="str">
        <f t="shared" si="128"/>
        <v/>
      </c>
      <c r="S1194" s="1" t="str">
        <f>IF(ISBLANK(Games!L1194), "",IF(Q1194=B1194, C1194, B1194))</f>
        <v/>
      </c>
      <c r="T1194" s="1" t="str">
        <f t="shared" si="129"/>
        <v>BOS</v>
      </c>
      <c r="U1194" s="1" t="str">
        <f t="shared" si="130"/>
        <v>TOR</v>
      </c>
      <c r="V1194" s="1">
        <f t="shared" si="131"/>
        <v>1500.26839934439</v>
      </c>
      <c r="W1194" s="1">
        <f t="shared" si="132"/>
        <v>1549.5770225833428</v>
      </c>
    </row>
    <row r="1195" spans="1:23" x14ac:dyDescent="0.45">
      <c r="A1195" t="str">
        <f>Schedule!A1195</f>
        <v>2024-06-25</v>
      </c>
      <c r="B1195" t="str">
        <f>Schedule!B1195</f>
        <v>NYM</v>
      </c>
      <c r="C1195" t="str">
        <f>Schedule!C1195</f>
        <v>NYY</v>
      </c>
      <c r="D1195">
        <f>Schedule!D1195</f>
        <v>1505.1761432511801</v>
      </c>
      <c r="E1195">
        <f>Schedule!E1195</f>
        <v>1539.4562396036399</v>
      </c>
      <c r="F1195" cm="1">
        <f t="array" ref="F1195">_xlfn.XLOOKUP(B1195, $T$1:$T1194, $V$1:$V1194, D1195, 0, -1)</f>
        <v>1483.2891783762693</v>
      </c>
      <c r="G1195" cm="1">
        <f t="array" ref="G1195">_xlfn.XLOOKUP(C1195, $U$1:$U1194, $W$1:$W1194, E1195, 0, -1)</f>
        <v>1562.9327852564061</v>
      </c>
      <c r="H1195">
        <f>Schedule!F1195</f>
        <v>0.102272727272727</v>
      </c>
      <c r="I1195" t="str">
        <f>IF(ISBLANK(Games!D1195), "", Games!D1195)</f>
        <v/>
      </c>
      <c r="J1195" t="str">
        <f>IF(ISBLANK(Games!E1195), "", Games!E1195)</f>
        <v/>
      </c>
      <c r="K1195" t="str">
        <f>IF(ISBLANK(Games!D1195), "",VLOOKUP(I1195, 'Pitchers Pre-Season'!$B$2:$X$790, 23, FALSE))</f>
        <v/>
      </c>
      <c r="L1195" t="str">
        <f>IF(ISBLANK(Games!E1195), "",VLOOKUP(J1195, 'Pitchers Pre-Season'!$B$2:$X$790, 23, FALSE))</f>
        <v/>
      </c>
      <c r="M1195">
        <f>IF(ISBLANK(Games!D1195), Calc!F1195, F1195+K1195)</f>
        <v>1483.2891783762693</v>
      </c>
      <c r="N1195">
        <f>IF(ISBLANK(Games!E1195), Calc!G1195, G1195+L1195)</f>
        <v>1562.9327852564061</v>
      </c>
      <c r="O1195" s="1">
        <f t="shared" si="126"/>
        <v>0.43848628732491512</v>
      </c>
      <c r="P1195" s="1">
        <f t="shared" si="127"/>
        <v>0.56151371267508476</v>
      </c>
      <c r="Q1195" s="3" t="str">
        <f>Games!N1195</f>
        <v/>
      </c>
      <c r="R1195" s="1" t="str">
        <f t="shared" si="128"/>
        <v/>
      </c>
      <c r="S1195" s="1" t="str">
        <f>IF(ISBLANK(Games!L1195), "",IF(Q1195=B1195, C1195, B1195))</f>
        <v/>
      </c>
      <c r="T1195" s="1" t="str">
        <f t="shared" si="129"/>
        <v>NYM</v>
      </c>
      <c r="U1195" s="1" t="str">
        <f t="shared" si="130"/>
        <v>NYY</v>
      </c>
      <c r="V1195" s="1">
        <f t="shared" si="131"/>
        <v>1483.2891783762693</v>
      </c>
      <c r="W1195" s="1">
        <f t="shared" si="132"/>
        <v>1562.9327852564061</v>
      </c>
    </row>
    <row r="1196" spans="1:23" x14ac:dyDescent="0.45">
      <c r="A1196" t="str">
        <f>Schedule!A1196</f>
        <v>2024-06-25</v>
      </c>
      <c r="B1196" t="str">
        <f>Schedule!B1196</f>
        <v>STL</v>
      </c>
      <c r="C1196" t="str">
        <f>Schedule!C1196</f>
        <v>ATL</v>
      </c>
      <c r="D1196">
        <f>Schedule!D1196</f>
        <v>1506.4629567151301</v>
      </c>
      <c r="E1196">
        <f>Schedule!E1196</f>
        <v>1590.545270505</v>
      </c>
      <c r="F1196" cm="1">
        <f t="array" ref="F1196">_xlfn.XLOOKUP(B1196, $T$1:$T1195, $V$1:$V1195, D1196, 0, -1)</f>
        <v>1510.540426333587</v>
      </c>
      <c r="G1196" cm="1">
        <f t="array" ref="G1196">_xlfn.XLOOKUP(C1196, $U$1:$U1195, $W$1:$W1195, E1196, 0, -1)</f>
        <v>1588.8399964445969</v>
      </c>
      <c r="H1196">
        <f>Schedule!F1196</f>
        <v>7.3170731707316999E-2</v>
      </c>
      <c r="I1196" t="str">
        <f>IF(ISBLANK(Games!D1196), "", Games!D1196)</f>
        <v/>
      </c>
      <c r="J1196" t="str">
        <f>IF(ISBLANK(Games!E1196), "", Games!E1196)</f>
        <v/>
      </c>
      <c r="K1196" t="str">
        <f>IF(ISBLANK(Games!D1196), "",VLOOKUP(I1196, 'Pitchers Pre-Season'!$B$2:$X$790, 23, FALSE))</f>
        <v/>
      </c>
      <c r="L1196" t="str">
        <f>IF(ISBLANK(Games!E1196), "",VLOOKUP(J1196, 'Pitchers Pre-Season'!$B$2:$X$790, 23, FALSE))</f>
        <v/>
      </c>
      <c r="M1196">
        <f>IF(ISBLANK(Games!D1196), Calc!F1196, F1196+K1196)</f>
        <v>1510.540426333587</v>
      </c>
      <c r="N1196">
        <f>IF(ISBLANK(Games!E1196), Calc!G1196, G1196+L1196)</f>
        <v>1588.8399964445969</v>
      </c>
      <c r="O1196" s="1">
        <f t="shared" si="126"/>
        <v>0.42577292484467821</v>
      </c>
      <c r="P1196" s="1">
        <f t="shared" si="127"/>
        <v>0.57422707515532179</v>
      </c>
      <c r="Q1196" s="3" t="str">
        <f>Games!N1196</f>
        <v/>
      </c>
      <c r="R1196" s="1" t="str">
        <f t="shared" si="128"/>
        <v/>
      </c>
      <c r="S1196" s="1" t="str">
        <f>IF(ISBLANK(Games!L1196), "",IF(Q1196=B1196, C1196, B1196))</f>
        <v/>
      </c>
      <c r="T1196" s="1" t="str">
        <f t="shared" si="129"/>
        <v>STL</v>
      </c>
      <c r="U1196" s="1" t="str">
        <f t="shared" si="130"/>
        <v>ATL</v>
      </c>
      <c r="V1196" s="1">
        <f t="shared" si="131"/>
        <v>1510.540426333587</v>
      </c>
      <c r="W1196" s="1">
        <f t="shared" si="132"/>
        <v>1588.8399964445969</v>
      </c>
    </row>
    <row r="1197" spans="1:23" x14ac:dyDescent="0.45">
      <c r="A1197" t="str">
        <f>Schedule!A1197</f>
        <v>2024-06-25</v>
      </c>
      <c r="B1197" t="str">
        <f>Schedule!B1197</f>
        <v>HOU</v>
      </c>
      <c r="C1197" t="str">
        <f>Schedule!C1197</f>
        <v>COL</v>
      </c>
      <c r="D1197">
        <f>Schedule!D1197</f>
        <v>1559.22207084247</v>
      </c>
      <c r="E1197">
        <f>Schedule!E1197</f>
        <v>1418.47649220432</v>
      </c>
      <c r="F1197" cm="1">
        <f t="array" ref="F1197">_xlfn.XLOOKUP(B1197, $T$1:$T1196, $V$1:$V1196, D1197, 0, -1)</f>
        <v>1535.1961987191132</v>
      </c>
      <c r="G1197" cm="1">
        <f t="array" ref="G1197">_xlfn.XLOOKUP(C1197, $U$1:$U1196, $W$1:$W1196, E1197, 0, -1)</f>
        <v>1405.4006829938121</v>
      </c>
      <c r="H1197">
        <f>Schedule!F1197</f>
        <v>-4.08163265306122E-2</v>
      </c>
      <c r="I1197" t="str">
        <f>IF(ISBLANK(Games!D1197), "", Games!D1197)</f>
        <v/>
      </c>
      <c r="J1197" t="str">
        <f>IF(ISBLANK(Games!E1197), "", Games!E1197)</f>
        <v/>
      </c>
      <c r="K1197" t="str">
        <f>IF(ISBLANK(Games!D1197), "",VLOOKUP(I1197, 'Pitchers Pre-Season'!$B$2:$X$790, 23, FALSE))</f>
        <v/>
      </c>
      <c r="L1197" t="str">
        <f>IF(ISBLANK(Games!E1197), "",VLOOKUP(J1197, 'Pitchers Pre-Season'!$B$2:$X$790, 23, FALSE))</f>
        <v/>
      </c>
      <c r="M1197">
        <f>IF(ISBLANK(Games!D1197), Calc!F1197, F1197+K1197)</f>
        <v>1535.1961987191132</v>
      </c>
      <c r="N1197">
        <f>IF(ISBLANK(Games!E1197), Calc!G1197, G1197+L1197)</f>
        <v>1405.4006829938121</v>
      </c>
      <c r="O1197" s="1">
        <f t="shared" si="126"/>
        <v>0.65815206454771535</v>
      </c>
      <c r="P1197" s="1">
        <f t="shared" si="127"/>
        <v>0.34184793545228459</v>
      </c>
      <c r="Q1197" s="3" t="str">
        <f>Games!N1197</f>
        <v/>
      </c>
      <c r="R1197" s="1" t="str">
        <f t="shared" si="128"/>
        <v/>
      </c>
      <c r="S1197" s="1" t="str">
        <f>IF(ISBLANK(Games!L1197), "",IF(Q1197=B1197, C1197, B1197))</f>
        <v/>
      </c>
      <c r="T1197" s="1" t="str">
        <f t="shared" si="129"/>
        <v>HOU</v>
      </c>
      <c r="U1197" s="1" t="str">
        <f t="shared" si="130"/>
        <v>COL</v>
      </c>
      <c r="V1197" s="1">
        <f t="shared" si="131"/>
        <v>1535.1961987191132</v>
      </c>
      <c r="W1197" s="1">
        <f t="shared" si="132"/>
        <v>1405.4006829938121</v>
      </c>
    </row>
    <row r="1198" spans="1:23" x14ac:dyDescent="0.45">
      <c r="A1198" t="str">
        <f>Schedule!A1198</f>
        <v>2024-06-25</v>
      </c>
      <c r="B1198" t="str">
        <f>Schedule!B1198</f>
        <v>CHW</v>
      </c>
      <c r="C1198" t="str">
        <f>Schedule!C1198</f>
        <v>LAD</v>
      </c>
      <c r="D1198">
        <f>Schedule!D1198</f>
        <v>1433.33420073452</v>
      </c>
      <c r="E1198">
        <f>Schedule!E1198</f>
        <v>1588.6730971234199</v>
      </c>
      <c r="F1198" cm="1">
        <f t="array" ref="F1198">_xlfn.XLOOKUP(B1198, $T$1:$T1197, $V$1:$V1197, D1198, 0, -1)</f>
        <v>1426.513159308995</v>
      </c>
      <c r="G1198" cm="1">
        <f t="array" ref="G1198">_xlfn.XLOOKUP(C1198, $U$1:$U1197, $W$1:$W1197, E1198, 0, -1)</f>
        <v>1587.2549754385982</v>
      </c>
      <c r="H1198">
        <f>Schedule!F1198</f>
        <v>-4.2253521126760597E-2</v>
      </c>
      <c r="I1198" t="str">
        <f>IF(ISBLANK(Games!D1198), "", Games!D1198)</f>
        <v/>
      </c>
      <c r="J1198" t="str">
        <f>IF(ISBLANK(Games!E1198), "", Games!E1198)</f>
        <v/>
      </c>
      <c r="K1198" t="str">
        <f>IF(ISBLANK(Games!D1198), "",VLOOKUP(I1198, 'Pitchers Pre-Season'!$B$2:$X$790, 23, FALSE))</f>
        <v/>
      </c>
      <c r="L1198" t="str">
        <f>IF(ISBLANK(Games!E1198), "",VLOOKUP(J1198, 'Pitchers Pre-Season'!$B$2:$X$790, 23, FALSE))</f>
        <v/>
      </c>
      <c r="M1198">
        <f>IF(ISBLANK(Games!D1198), Calc!F1198, F1198+K1198)</f>
        <v>1426.513159308995</v>
      </c>
      <c r="N1198">
        <f>IF(ISBLANK(Games!E1198), Calc!G1198, G1198+L1198)</f>
        <v>1587.2549754385982</v>
      </c>
      <c r="O1198" s="1">
        <f t="shared" si="126"/>
        <v>0.26275158523594161</v>
      </c>
      <c r="P1198" s="1">
        <f t="shared" si="127"/>
        <v>0.73724841476405834</v>
      </c>
      <c r="Q1198" s="3" t="str">
        <f>Games!N1198</f>
        <v/>
      </c>
      <c r="R1198" s="1" t="str">
        <f t="shared" si="128"/>
        <v/>
      </c>
      <c r="S1198" s="1" t="str">
        <f>IF(ISBLANK(Games!L1198), "",IF(Q1198=B1198, C1198, B1198))</f>
        <v/>
      </c>
      <c r="T1198" s="1" t="str">
        <f t="shared" si="129"/>
        <v>CHW</v>
      </c>
      <c r="U1198" s="1" t="str">
        <f t="shared" si="130"/>
        <v>LAD</v>
      </c>
      <c r="V1198" s="1">
        <f t="shared" si="131"/>
        <v>1426.513159308995</v>
      </c>
      <c r="W1198" s="1">
        <f t="shared" si="132"/>
        <v>1587.2549754385982</v>
      </c>
    </row>
    <row r="1199" spans="1:23" x14ac:dyDescent="0.45">
      <c r="A1199" t="str">
        <f>Schedule!A1199</f>
        <v>2024-06-25</v>
      </c>
      <c r="B1199" t="str">
        <f>Schedule!B1199</f>
        <v>KCR</v>
      </c>
      <c r="C1199" t="str">
        <f>Schedule!C1199</f>
        <v>MIA</v>
      </c>
      <c r="D1199">
        <f>Schedule!D1199</f>
        <v>1455.5883504191299</v>
      </c>
      <c r="E1199">
        <f>Schedule!E1199</f>
        <v>1488.4482383178499</v>
      </c>
      <c r="F1199" cm="1">
        <f t="array" ref="F1199">_xlfn.XLOOKUP(B1199, $T$1:$T1198, $V$1:$V1198, D1199, 0, -1)</f>
        <v>1459.3647323881944</v>
      </c>
      <c r="G1199" cm="1">
        <f t="array" ref="G1199">_xlfn.XLOOKUP(C1199, $U$1:$U1198, $W$1:$W1198, E1199, 0, -1)</f>
        <v>1484.370768699393</v>
      </c>
      <c r="H1199">
        <f>Schedule!F1199</f>
        <v>0.19008264462809901</v>
      </c>
      <c r="I1199" t="str">
        <f>IF(ISBLANK(Games!D1199), "", Games!D1199)</f>
        <v/>
      </c>
      <c r="J1199" t="str">
        <f>IF(ISBLANK(Games!E1199), "", Games!E1199)</f>
        <v/>
      </c>
      <c r="K1199" t="str">
        <f>IF(ISBLANK(Games!D1199), "",VLOOKUP(I1199, 'Pitchers Pre-Season'!$B$2:$X$790, 23, FALSE))</f>
        <v/>
      </c>
      <c r="L1199" t="str">
        <f>IF(ISBLANK(Games!E1199), "",VLOOKUP(J1199, 'Pitchers Pre-Season'!$B$2:$X$790, 23, FALSE))</f>
        <v/>
      </c>
      <c r="M1199">
        <f>IF(ISBLANK(Games!D1199), Calc!F1199, F1199+K1199)</f>
        <v>1459.3647323881944</v>
      </c>
      <c r="N1199">
        <f>IF(ISBLANK(Games!E1199), Calc!G1199, G1199+L1199)</f>
        <v>1484.370768699393</v>
      </c>
      <c r="O1199" s="1">
        <f t="shared" si="126"/>
        <v>0.55911675325267685</v>
      </c>
      <c r="P1199" s="1">
        <f t="shared" si="127"/>
        <v>0.44088324674732315</v>
      </c>
      <c r="Q1199" s="3" t="str">
        <f>Games!N1199</f>
        <v/>
      </c>
      <c r="R1199" s="1" t="str">
        <f t="shared" si="128"/>
        <v/>
      </c>
      <c r="S1199" s="1" t="str">
        <f>IF(ISBLANK(Games!L1199), "",IF(Q1199=B1199, C1199, B1199))</f>
        <v/>
      </c>
      <c r="T1199" s="1" t="str">
        <f t="shared" si="129"/>
        <v>KCR</v>
      </c>
      <c r="U1199" s="1" t="str">
        <f t="shared" si="130"/>
        <v>MIA</v>
      </c>
      <c r="V1199" s="1">
        <f t="shared" si="131"/>
        <v>1459.3647323881944</v>
      </c>
      <c r="W1199" s="1">
        <f t="shared" si="132"/>
        <v>1484.370768699393</v>
      </c>
    </row>
    <row r="1200" spans="1:23" x14ac:dyDescent="0.45">
      <c r="A1200" t="str">
        <f>Schedule!A1200</f>
        <v>2024-06-25</v>
      </c>
      <c r="B1200" t="str">
        <f>Schedule!B1200</f>
        <v>MIL</v>
      </c>
      <c r="C1200" t="str">
        <f>Schedule!C1200</f>
        <v>TEX</v>
      </c>
      <c r="D1200">
        <f>Schedule!D1200</f>
        <v>1511.74507850229</v>
      </c>
      <c r="E1200">
        <f>Schedule!E1200</f>
        <v>1527.6277566730801</v>
      </c>
      <c r="F1200" cm="1">
        <f t="array" ref="F1200">_xlfn.XLOOKUP(B1200, $T$1:$T1199, $V$1:$V1199, D1200, 0, -1)</f>
        <v>1516.6563185214643</v>
      </c>
      <c r="G1200" cm="1">
        <f t="array" ref="G1200">_xlfn.XLOOKUP(C1200, $U$1:$U1199, $W$1:$W1199, E1200, 0, -1)</f>
        <v>1534.4506247578865</v>
      </c>
      <c r="H1200">
        <f>Schedule!F1200</f>
        <v>6.7415730337078705E-2</v>
      </c>
      <c r="I1200" t="str">
        <f>IF(ISBLANK(Games!D1200), "", Games!D1200)</f>
        <v/>
      </c>
      <c r="J1200" t="str">
        <f>IF(ISBLANK(Games!E1200), "", Games!E1200)</f>
        <v/>
      </c>
      <c r="K1200" t="str">
        <f>IF(ISBLANK(Games!D1200), "",VLOOKUP(I1200, 'Pitchers Pre-Season'!$B$2:$X$790, 23, FALSE))</f>
        <v/>
      </c>
      <c r="L1200" t="str">
        <f>IF(ISBLANK(Games!E1200), "",VLOOKUP(J1200, 'Pitchers Pre-Season'!$B$2:$X$790, 23, FALSE))</f>
        <v/>
      </c>
      <c r="M1200">
        <f>IF(ISBLANK(Games!D1200), Calc!F1200, F1200+K1200)</f>
        <v>1516.6563185214643</v>
      </c>
      <c r="N1200">
        <f>IF(ISBLANK(Games!E1200), Calc!G1200, G1200+L1200)</f>
        <v>1534.4506247578865</v>
      </c>
      <c r="O1200" s="1">
        <f t="shared" si="126"/>
        <v>0.5081221672955053</v>
      </c>
      <c r="P1200" s="1">
        <f t="shared" si="127"/>
        <v>0.49187783270449464</v>
      </c>
      <c r="Q1200" s="3" t="str">
        <f>Games!N1200</f>
        <v/>
      </c>
      <c r="R1200" s="1" t="str">
        <f t="shared" si="128"/>
        <v/>
      </c>
      <c r="S1200" s="1" t="str">
        <f>IF(ISBLANK(Games!L1200), "",IF(Q1200=B1200, C1200, B1200))</f>
        <v/>
      </c>
      <c r="T1200" s="1" t="str">
        <f t="shared" si="129"/>
        <v>MIL</v>
      </c>
      <c r="U1200" s="1" t="str">
        <f t="shared" si="130"/>
        <v>TEX</v>
      </c>
      <c r="V1200" s="1">
        <f t="shared" si="131"/>
        <v>1516.6563185214643</v>
      </c>
      <c r="W1200" s="1">
        <f t="shared" si="132"/>
        <v>1534.4506247578865</v>
      </c>
    </row>
    <row r="1201" spans="1:23" x14ac:dyDescent="0.45">
      <c r="A1201" t="str">
        <f>Schedule!A1201</f>
        <v>2024-06-25</v>
      </c>
      <c r="B1201" t="str">
        <f>Schedule!B1201</f>
        <v>LAA</v>
      </c>
      <c r="C1201" t="str">
        <f>Schedule!C1201</f>
        <v>OAK</v>
      </c>
      <c r="D1201">
        <f>Schedule!D1201</f>
        <v>1474.3085107648601</v>
      </c>
      <c r="E1201">
        <f>Schedule!E1201</f>
        <v>1427.1354796158</v>
      </c>
      <c r="F1201" cm="1">
        <f t="array" ref="F1201">_xlfn.XLOOKUP(B1201, $T$1:$T1200, $V$1:$V1200, D1201, 0, -1)</f>
        <v>1469.5882041455925</v>
      </c>
      <c r="G1201" cm="1">
        <f t="array" ref="G1201">_xlfn.XLOOKUP(C1201, $U$1:$U1200, $W$1:$W1200, E1201, 0, -1)</f>
        <v>1422.9458950386379</v>
      </c>
      <c r="H1201">
        <f>Schedule!F1201</f>
        <v>6.8493150684931406E-2</v>
      </c>
      <c r="I1201" t="str">
        <f>IF(ISBLANK(Games!D1201), "", Games!D1201)</f>
        <v/>
      </c>
      <c r="J1201" t="str">
        <f>IF(ISBLANK(Games!E1201), "", Games!E1201)</f>
        <v/>
      </c>
      <c r="K1201" t="str">
        <f>IF(ISBLANK(Games!D1201), "",VLOOKUP(I1201, 'Pitchers Pre-Season'!$B$2:$X$790, 23, FALSE))</f>
        <v/>
      </c>
      <c r="L1201" t="str">
        <f>IF(ISBLANK(Games!E1201), "",VLOOKUP(J1201, 'Pitchers Pre-Season'!$B$2:$X$790, 23, FALSE))</f>
        <v/>
      </c>
      <c r="M1201">
        <f>IF(ISBLANK(Games!D1201), Calc!F1201, F1201+K1201)</f>
        <v>1469.5882041455925</v>
      </c>
      <c r="N1201">
        <f>IF(ISBLANK(Games!E1201), Calc!G1201, G1201+L1201)</f>
        <v>1422.9458950386379</v>
      </c>
      <c r="O1201" s="1">
        <f t="shared" si="126"/>
        <v>0.60096989756583552</v>
      </c>
      <c r="P1201" s="1">
        <f t="shared" si="127"/>
        <v>0.39903010243416448</v>
      </c>
      <c r="Q1201" s="3" t="str">
        <f>Games!N1201</f>
        <v/>
      </c>
      <c r="R1201" s="1" t="str">
        <f t="shared" si="128"/>
        <v/>
      </c>
      <c r="S1201" s="1" t="str">
        <f>IF(ISBLANK(Games!L1201), "",IF(Q1201=B1201, C1201, B1201))</f>
        <v/>
      </c>
      <c r="T1201" s="1" t="str">
        <f t="shared" si="129"/>
        <v>LAA</v>
      </c>
      <c r="U1201" s="1" t="str">
        <f t="shared" si="130"/>
        <v>OAK</v>
      </c>
      <c r="V1201" s="1">
        <f t="shared" si="131"/>
        <v>1469.5882041455925</v>
      </c>
      <c r="W1201" s="1">
        <f t="shared" si="132"/>
        <v>1422.9458950386379</v>
      </c>
    </row>
    <row r="1202" spans="1:23" x14ac:dyDescent="0.45">
      <c r="A1202" t="str">
        <f>Schedule!A1202</f>
        <v>2024-06-25</v>
      </c>
      <c r="B1202" t="str">
        <f>Schedule!B1202</f>
        <v>SDP</v>
      </c>
      <c r="C1202" t="str">
        <f>Schedule!C1202</f>
        <v>WAS</v>
      </c>
      <c r="D1202">
        <f>Schedule!D1202</f>
        <v>1513.7838452168801</v>
      </c>
      <c r="E1202">
        <f>Schedule!E1202</f>
        <v>1422.7330514932301</v>
      </c>
      <c r="F1202" cm="1">
        <f t="array" ref="F1202">_xlfn.XLOOKUP(B1202, $T$1:$T1201, $V$1:$V1201, D1202, 0, -1)</f>
        <v>1502.9671207118124</v>
      </c>
      <c r="G1202" cm="1">
        <f t="array" ref="G1202">_xlfn.XLOOKUP(C1202, $U$1:$U1201, $W$1:$W1201, E1202, 0, -1)</f>
        <v>1420.7057667976087</v>
      </c>
      <c r="H1202">
        <f>Schedule!F1202</f>
        <v>2.9239766081871298E-2</v>
      </c>
      <c r="I1202" t="str">
        <f>IF(ISBLANK(Games!D1202), "", Games!D1202)</f>
        <v/>
      </c>
      <c r="J1202" t="str">
        <f>IF(ISBLANK(Games!E1202), "", Games!E1202)</f>
        <v/>
      </c>
      <c r="K1202" t="str">
        <f>IF(ISBLANK(Games!D1202), "",VLOOKUP(I1202, 'Pitchers Pre-Season'!$B$2:$X$790, 23, FALSE))</f>
        <v/>
      </c>
      <c r="L1202" t="str">
        <f>IF(ISBLANK(Games!E1202), "",VLOOKUP(J1202, 'Pitchers Pre-Season'!$B$2:$X$790, 23, FALSE))</f>
        <v/>
      </c>
      <c r="M1202">
        <f>IF(ISBLANK(Games!D1202), Calc!F1202, F1202+K1202)</f>
        <v>1502.9671207118124</v>
      </c>
      <c r="N1202">
        <f>IF(ISBLANK(Games!E1202), Calc!G1202, G1202+L1202)</f>
        <v>1420.7057667976087</v>
      </c>
      <c r="O1202" s="1">
        <f t="shared" si="126"/>
        <v>0.63083984691478523</v>
      </c>
      <c r="P1202" s="1">
        <f t="shared" si="127"/>
        <v>0.36916015308521477</v>
      </c>
      <c r="Q1202" s="3" t="str">
        <f>Games!N1202</f>
        <v/>
      </c>
      <c r="R1202" s="1" t="str">
        <f t="shared" si="128"/>
        <v/>
      </c>
      <c r="S1202" s="1" t="str">
        <f>IF(ISBLANK(Games!L1202), "",IF(Q1202=B1202, C1202, B1202))</f>
        <v/>
      </c>
      <c r="T1202" s="1" t="str">
        <f t="shared" si="129"/>
        <v>SDP</v>
      </c>
      <c r="U1202" s="1" t="str">
        <f t="shared" si="130"/>
        <v>WAS</v>
      </c>
      <c r="V1202" s="1">
        <f t="shared" si="131"/>
        <v>1502.9671207118124</v>
      </c>
      <c r="W1202" s="1">
        <f t="shared" si="132"/>
        <v>1420.7057667976087</v>
      </c>
    </row>
    <row r="1203" spans="1:23" x14ac:dyDescent="0.45">
      <c r="A1203" t="str">
        <f>Schedule!A1203</f>
        <v>2024-06-25</v>
      </c>
      <c r="B1203" t="str">
        <f>Schedule!B1203</f>
        <v>ARI</v>
      </c>
      <c r="C1203" t="str">
        <f>Schedule!C1203</f>
        <v>MIN</v>
      </c>
      <c r="D1203">
        <f>Schedule!D1203</f>
        <v>1517.8440011816001</v>
      </c>
      <c r="E1203">
        <f>Schedule!E1203</f>
        <v>1535.44519643647</v>
      </c>
      <c r="F1203" cm="1">
        <f t="array" ref="F1203">_xlfn.XLOOKUP(B1203, $T$1:$T1202, $V$1:$V1202, D1203, 0, -1)</f>
        <v>1516.9891876380354</v>
      </c>
      <c r="G1203" cm="1">
        <f t="array" ref="G1203">_xlfn.XLOOKUP(C1203, $U$1:$U1202, $W$1:$W1202, E1203, 0, -1)</f>
        <v>1539.5424706464416</v>
      </c>
      <c r="H1203">
        <f>Schedule!F1203</f>
        <v>5.0632911392405201E-2</v>
      </c>
      <c r="I1203" t="str">
        <f>IF(ISBLANK(Games!D1203), "", Games!D1203)</f>
        <v/>
      </c>
      <c r="J1203" t="str">
        <f>IF(ISBLANK(Games!E1203), "", Games!E1203)</f>
        <v/>
      </c>
      <c r="K1203" t="str">
        <f>IF(ISBLANK(Games!D1203), "",VLOOKUP(I1203, 'Pitchers Pre-Season'!$B$2:$X$790, 23, FALSE))</f>
        <v/>
      </c>
      <c r="L1203" t="str">
        <f>IF(ISBLANK(Games!E1203), "",VLOOKUP(J1203, 'Pitchers Pre-Season'!$B$2:$X$790, 23, FALSE))</f>
        <v/>
      </c>
      <c r="M1203">
        <f>IF(ISBLANK(Games!D1203), Calc!F1203, F1203+K1203)</f>
        <v>1516.9891876380354</v>
      </c>
      <c r="N1203">
        <f>IF(ISBLANK(Games!E1203), Calc!G1203, G1203+L1203)</f>
        <v>1539.5424706464416</v>
      </c>
      <c r="O1203" s="1">
        <f t="shared" si="126"/>
        <v>0.49290518418938434</v>
      </c>
      <c r="P1203" s="1">
        <f t="shared" si="127"/>
        <v>0.50709481581061577</v>
      </c>
      <c r="Q1203" s="3" t="str">
        <f>Games!N1203</f>
        <v/>
      </c>
      <c r="R1203" s="1" t="str">
        <f t="shared" si="128"/>
        <v/>
      </c>
      <c r="S1203" s="1" t="str">
        <f>IF(ISBLANK(Games!L1203), "",IF(Q1203=B1203, C1203, B1203))</f>
        <v/>
      </c>
      <c r="T1203" s="1" t="str">
        <f t="shared" si="129"/>
        <v>ARI</v>
      </c>
      <c r="U1203" s="1" t="str">
        <f t="shared" si="130"/>
        <v>MIN</v>
      </c>
      <c r="V1203" s="1">
        <f t="shared" si="131"/>
        <v>1516.9891876380354</v>
      </c>
      <c r="W1203" s="1">
        <f t="shared" si="132"/>
        <v>1539.5424706464416</v>
      </c>
    </row>
    <row r="1204" spans="1:23" x14ac:dyDescent="0.45">
      <c r="A1204" t="str">
        <f>Schedule!A1204</f>
        <v>2024-06-25</v>
      </c>
      <c r="B1204" t="str">
        <f>Schedule!B1204</f>
        <v>SFG</v>
      </c>
      <c r="C1204" t="str">
        <f>Schedule!C1204</f>
        <v>CHC</v>
      </c>
      <c r="D1204">
        <f>Schedule!D1204</f>
        <v>1501.1235706124401</v>
      </c>
      <c r="E1204">
        <f>Schedule!E1204</f>
        <v>1514.0316812078199</v>
      </c>
      <c r="F1204" cm="1">
        <f t="array" ref="F1204">_xlfn.XLOOKUP(B1204, $T$1:$T1203, $V$1:$V1203, D1204, 0, -1)</f>
        <v>1506.8907435815931</v>
      </c>
      <c r="G1204" cm="1">
        <f t="array" ref="G1204">_xlfn.XLOOKUP(C1204, $U$1:$U1203, $W$1:$W1203, E1204, 0, -1)</f>
        <v>1510.9500841970262</v>
      </c>
      <c r="H1204">
        <f>Schedule!F1204</f>
        <v>0.1125</v>
      </c>
      <c r="I1204" t="str">
        <f>IF(ISBLANK(Games!D1204), "", Games!D1204)</f>
        <v/>
      </c>
      <c r="J1204" t="str">
        <f>IF(ISBLANK(Games!E1204), "", Games!E1204)</f>
        <v/>
      </c>
      <c r="K1204" t="str">
        <f>IF(ISBLANK(Games!D1204), "",VLOOKUP(I1204, 'Pitchers Pre-Season'!$B$2:$X$790, 23, FALSE))</f>
        <v/>
      </c>
      <c r="L1204" t="str">
        <f>IF(ISBLANK(Games!E1204), "",VLOOKUP(J1204, 'Pitchers Pre-Season'!$B$2:$X$790, 23, FALSE))</f>
        <v/>
      </c>
      <c r="M1204">
        <f>IF(ISBLANK(Games!D1204), Calc!F1204, F1204+K1204)</f>
        <v>1506.8907435815931</v>
      </c>
      <c r="N1204">
        <f>IF(ISBLANK(Games!E1204), Calc!G1204, G1204+L1204)</f>
        <v>1510.9500841970262</v>
      </c>
      <c r="O1204" s="1">
        <f t="shared" si="126"/>
        <v>0.55040840506555155</v>
      </c>
      <c r="P1204" s="1">
        <f t="shared" si="127"/>
        <v>0.44959159493444845</v>
      </c>
      <c r="Q1204" s="3" t="str">
        <f>Games!N1204</f>
        <v/>
      </c>
      <c r="R1204" s="1" t="str">
        <f t="shared" si="128"/>
        <v/>
      </c>
      <c r="S1204" s="1" t="str">
        <f>IF(ISBLANK(Games!L1204), "",IF(Q1204=B1204, C1204, B1204))</f>
        <v/>
      </c>
      <c r="T1204" s="1" t="str">
        <f t="shared" si="129"/>
        <v>SFG</v>
      </c>
      <c r="U1204" s="1" t="str">
        <f t="shared" si="130"/>
        <v>CHC</v>
      </c>
      <c r="V1204" s="1">
        <f t="shared" si="131"/>
        <v>1506.8907435815931</v>
      </c>
      <c r="W1204" s="1">
        <f t="shared" si="132"/>
        <v>1510.9500841970262</v>
      </c>
    </row>
    <row r="1205" spans="1:23" x14ac:dyDescent="0.45">
      <c r="A1205" t="str">
        <f>Schedule!A1205</f>
        <v>2024-06-26</v>
      </c>
      <c r="B1205" t="str">
        <f>Schedule!B1205</f>
        <v>TBR</v>
      </c>
      <c r="C1205" t="str">
        <f>Schedule!C1205</f>
        <v>SEA</v>
      </c>
      <c r="D1205">
        <f>Schedule!D1205</f>
        <v>1537.2568075547799</v>
      </c>
      <c r="E1205">
        <f>Schedule!E1205</f>
        <v>1526.2027098211199</v>
      </c>
      <c r="F1205" cm="1">
        <f t="array" ref="F1205">_xlfn.XLOOKUP(B1205, $T$1:$T1204, $V$1:$V1204, D1205, 0, -1)</f>
        <v>1528.0229512954211</v>
      </c>
      <c r="G1205" cm="1">
        <f t="array" ref="G1205">_xlfn.XLOOKUP(C1205, $U$1:$U1204, $W$1:$W1204, E1205, 0, -1)</f>
        <v>1521.2700100017432</v>
      </c>
      <c r="H1205">
        <f>Schedule!F1205</f>
        <v>0.124324324324324</v>
      </c>
      <c r="I1205" t="str">
        <f>IF(ISBLANK(Games!D1205), "", Games!D1205)</f>
        <v/>
      </c>
      <c r="J1205" t="str">
        <f>IF(ISBLANK(Games!E1205), "", Games!E1205)</f>
        <v/>
      </c>
      <c r="K1205" t="str">
        <f>IF(ISBLANK(Games!D1205), "",VLOOKUP(I1205, 'Pitchers Pre-Season'!$B$2:$X$790, 23, FALSE))</f>
        <v/>
      </c>
      <c r="L1205" t="str">
        <f>IF(ISBLANK(Games!E1205), "",VLOOKUP(J1205, 'Pitchers Pre-Season'!$B$2:$X$790, 23, FALSE))</f>
        <v/>
      </c>
      <c r="M1205">
        <f>IF(ISBLANK(Games!D1205), Calc!F1205, F1205+K1205)</f>
        <v>1528.0229512954211</v>
      </c>
      <c r="N1205">
        <f>IF(ISBLANK(Games!E1205), Calc!G1205, G1205+L1205)</f>
        <v>1521.2700100017432</v>
      </c>
      <c r="O1205" s="1">
        <f t="shared" si="126"/>
        <v>0.57187920228597211</v>
      </c>
      <c r="P1205" s="1">
        <f t="shared" si="127"/>
        <v>0.42812079771402789</v>
      </c>
      <c r="Q1205" s="3" t="str">
        <f>Games!N1205</f>
        <v/>
      </c>
      <c r="R1205" s="1" t="str">
        <f t="shared" si="128"/>
        <v/>
      </c>
      <c r="S1205" s="1" t="str">
        <f>IF(ISBLANK(Games!L1205), "",IF(Q1205=B1205, C1205, B1205))</f>
        <v/>
      </c>
      <c r="T1205" s="1" t="str">
        <f t="shared" si="129"/>
        <v>TBR</v>
      </c>
      <c r="U1205" s="1" t="str">
        <f t="shared" si="130"/>
        <v>SEA</v>
      </c>
      <c r="V1205" s="1">
        <f t="shared" si="131"/>
        <v>1528.0229512954211</v>
      </c>
      <c r="W1205" s="1">
        <f t="shared" si="132"/>
        <v>1521.2700100017432</v>
      </c>
    </row>
    <row r="1206" spans="1:23" x14ac:dyDescent="0.45">
      <c r="A1206" t="str">
        <f>Schedule!A1206</f>
        <v>2024-06-26</v>
      </c>
      <c r="B1206" t="str">
        <f>Schedule!B1206</f>
        <v>CIN</v>
      </c>
      <c r="C1206" t="str">
        <f>Schedule!C1206</f>
        <v>PIT</v>
      </c>
      <c r="D1206">
        <f>Schedule!D1206</f>
        <v>1496.2510574284499</v>
      </c>
      <c r="E1206">
        <f>Schedule!E1206</f>
        <v>1468.3919248330999</v>
      </c>
      <c r="F1206" cm="1">
        <f t="array" ref="F1206">_xlfn.XLOOKUP(B1206, $T$1:$T1205, $V$1:$V1205, D1206, 0, -1)</f>
        <v>1493.1662146218293</v>
      </c>
      <c r="G1206" cm="1">
        <f t="array" ref="G1206">_xlfn.XLOOKUP(C1206, $U$1:$U1205, $W$1:$W1205, E1206, 0, -1)</f>
        <v>1490.342604018655</v>
      </c>
      <c r="H1206">
        <f>Schedule!F1206</f>
        <v>-1.38888888888888E-2</v>
      </c>
      <c r="I1206" t="str">
        <f>IF(ISBLANK(Games!D1206), "", Games!D1206)</f>
        <v/>
      </c>
      <c r="J1206" t="str">
        <f>IF(ISBLANK(Games!E1206), "", Games!E1206)</f>
        <v/>
      </c>
      <c r="K1206" t="str">
        <f>IF(ISBLANK(Games!D1206), "",VLOOKUP(I1206, 'Pitchers Pre-Season'!$B$2:$X$790, 23, FALSE))</f>
        <v/>
      </c>
      <c r="L1206" t="str">
        <f>IF(ISBLANK(Games!E1206), "",VLOOKUP(J1206, 'Pitchers Pre-Season'!$B$2:$X$790, 23, FALSE))</f>
        <v/>
      </c>
      <c r="M1206">
        <f>IF(ISBLANK(Games!D1206), Calc!F1206, F1206+K1206)</f>
        <v>1493.1662146218293</v>
      </c>
      <c r="N1206">
        <f>IF(ISBLANK(Games!E1206), Calc!G1206, G1206+L1206)</f>
        <v>1490.342604018655</v>
      </c>
      <c r="O1206" s="1">
        <f t="shared" si="126"/>
        <v>0.49711896839763192</v>
      </c>
      <c r="P1206" s="1">
        <f t="shared" si="127"/>
        <v>0.50288103160236808</v>
      </c>
      <c r="Q1206" s="3" t="str">
        <f>Games!N1206</f>
        <v/>
      </c>
      <c r="R1206" s="1" t="str">
        <f t="shared" si="128"/>
        <v/>
      </c>
      <c r="S1206" s="1" t="str">
        <f>IF(ISBLANK(Games!L1206), "",IF(Q1206=B1206, C1206, B1206))</f>
        <v/>
      </c>
      <c r="T1206" s="1" t="str">
        <f t="shared" si="129"/>
        <v>CIN</v>
      </c>
      <c r="U1206" s="1" t="str">
        <f t="shared" si="130"/>
        <v>PIT</v>
      </c>
      <c r="V1206" s="1">
        <f t="shared" si="131"/>
        <v>1493.1662146218293</v>
      </c>
      <c r="W1206" s="1">
        <f t="shared" si="132"/>
        <v>1490.342604018655</v>
      </c>
    </row>
    <row r="1207" spans="1:23" x14ac:dyDescent="0.45">
      <c r="A1207" t="str">
        <f>Schedule!A1207</f>
        <v>2024-06-26</v>
      </c>
      <c r="B1207" t="str">
        <f>Schedule!B1207</f>
        <v>DET</v>
      </c>
      <c r="C1207" t="str">
        <f>Schedule!C1207</f>
        <v>PHI</v>
      </c>
      <c r="D1207">
        <f>Schedule!D1207</f>
        <v>1477.56939209144</v>
      </c>
      <c r="E1207">
        <f>Schedule!E1207</f>
        <v>1537.03223861109</v>
      </c>
      <c r="F1207" cm="1">
        <f t="array" ref="F1207">_xlfn.XLOOKUP(B1207, $T$1:$T1206, $V$1:$V1206, D1207, 0, -1)</f>
        <v>1481.7589766686021</v>
      </c>
      <c r="G1207" cm="1">
        <f t="array" ref="G1207">_xlfn.XLOOKUP(C1207, $U$1:$U1206, $W$1:$W1206, E1207, 0, -1)</f>
        <v>1539.4111659163295</v>
      </c>
      <c r="H1207">
        <f>Schedule!F1207</f>
        <v>7.6687116564418296E-3</v>
      </c>
      <c r="I1207" t="str">
        <f>IF(ISBLANK(Games!D1207), "", Games!D1207)</f>
        <v/>
      </c>
      <c r="J1207" t="str">
        <f>IF(ISBLANK(Games!E1207), "", Games!E1207)</f>
        <v/>
      </c>
      <c r="K1207" t="str">
        <f>IF(ISBLANK(Games!D1207), "",VLOOKUP(I1207, 'Pitchers Pre-Season'!$B$2:$X$790, 23, FALSE))</f>
        <v/>
      </c>
      <c r="L1207" t="str">
        <f>IF(ISBLANK(Games!E1207), "",VLOOKUP(J1207, 'Pitchers Pre-Season'!$B$2:$X$790, 23, FALSE))</f>
        <v/>
      </c>
      <c r="M1207">
        <f>IF(ISBLANK(Games!D1207), Calc!F1207, F1207+K1207)</f>
        <v>1481.7589766686021</v>
      </c>
      <c r="N1207">
        <f>IF(ISBLANK(Games!E1207), Calc!G1207, G1207+L1207)</f>
        <v>1539.4111659163295</v>
      </c>
      <c r="O1207" s="1">
        <f t="shared" si="126"/>
        <v>0.42161939726152886</v>
      </c>
      <c r="P1207" s="1">
        <f t="shared" si="127"/>
        <v>0.57838060273847114</v>
      </c>
      <c r="Q1207" s="3" t="str">
        <f>Games!N1207</f>
        <v/>
      </c>
      <c r="R1207" s="1" t="str">
        <f t="shared" si="128"/>
        <v/>
      </c>
      <c r="S1207" s="1" t="str">
        <f>IF(ISBLANK(Games!L1207), "",IF(Q1207=B1207, C1207, B1207))</f>
        <v/>
      </c>
      <c r="T1207" s="1" t="str">
        <f t="shared" si="129"/>
        <v>DET</v>
      </c>
      <c r="U1207" s="1" t="str">
        <f t="shared" si="130"/>
        <v>PHI</v>
      </c>
      <c r="V1207" s="1">
        <f t="shared" si="131"/>
        <v>1481.7589766686021</v>
      </c>
      <c r="W1207" s="1">
        <f t="shared" si="132"/>
        <v>1539.4111659163295</v>
      </c>
    </row>
    <row r="1208" spans="1:23" x14ac:dyDescent="0.45">
      <c r="A1208" t="str">
        <f>Schedule!A1208</f>
        <v>2024-06-26</v>
      </c>
      <c r="B1208" t="str">
        <f>Schedule!B1208</f>
        <v>HOU</v>
      </c>
      <c r="C1208" t="str">
        <f>Schedule!C1208</f>
        <v>COL</v>
      </c>
      <c r="D1208">
        <f>Schedule!D1208</f>
        <v>1559.22207084247</v>
      </c>
      <c r="E1208">
        <f>Schedule!E1208</f>
        <v>1418.47649220432</v>
      </c>
      <c r="F1208" cm="1">
        <f t="array" ref="F1208">_xlfn.XLOOKUP(B1208, $T$1:$T1207, $V$1:$V1207, D1208, 0, -1)</f>
        <v>1535.1961987191132</v>
      </c>
      <c r="G1208" cm="1">
        <f t="array" ref="G1208">_xlfn.XLOOKUP(C1208, $U$1:$U1207, $W$1:$W1207, E1208, 0, -1)</f>
        <v>1405.4006829938121</v>
      </c>
      <c r="H1208">
        <f>Schedule!F1208</f>
        <v>-4.08163265306122E-2</v>
      </c>
      <c r="I1208" t="str">
        <f>IF(ISBLANK(Games!D1208), "", Games!D1208)</f>
        <v/>
      </c>
      <c r="J1208" t="str">
        <f>IF(ISBLANK(Games!E1208), "", Games!E1208)</f>
        <v/>
      </c>
      <c r="K1208" t="str">
        <f>IF(ISBLANK(Games!D1208), "",VLOOKUP(I1208, 'Pitchers Pre-Season'!$B$2:$X$790, 23, FALSE))</f>
        <v/>
      </c>
      <c r="L1208" t="str">
        <f>IF(ISBLANK(Games!E1208), "",VLOOKUP(J1208, 'Pitchers Pre-Season'!$B$2:$X$790, 23, FALSE))</f>
        <v/>
      </c>
      <c r="M1208">
        <f>IF(ISBLANK(Games!D1208), Calc!F1208, F1208+K1208)</f>
        <v>1535.1961987191132</v>
      </c>
      <c r="N1208">
        <f>IF(ISBLANK(Games!E1208), Calc!G1208, G1208+L1208)</f>
        <v>1405.4006829938121</v>
      </c>
      <c r="O1208" s="1">
        <f t="shared" si="126"/>
        <v>0.65815206454771535</v>
      </c>
      <c r="P1208" s="1">
        <f t="shared" si="127"/>
        <v>0.34184793545228459</v>
      </c>
      <c r="Q1208" s="3" t="str">
        <f>Games!N1208</f>
        <v/>
      </c>
      <c r="R1208" s="1" t="str">
        <f t="shared" si="128"/>
        <v/>
      </c>
      <c r="S1208" s="1" t="str">
        <f>IF(ISBLANK(Games!L1208), "",IF(Q1208=B1208, C1208, B1208))</f>
        <v/>
      </c>
      <c r="T1208" s="1" t="str">
        <f t="shared" si="129"/>
        <v>HOU</v>
      </c>
      <c r="U1208" s="1" t="str">
        <f t="shared" si="130"/>
        <v>COL</v>
      </c>
      <c r="V1208" s="1">
        <f t="shared" si="131"/>
        <v>1535.1961987191132</v>
      </c>
      <c r="W1208" s="1">
        <f t="shared" si="132"/>
        <v>1405.4006829938121</v>
      </c>
    </row>
    <row r="1209" spans="1:23" x14ac:dyDescent="0.45">
      <c r="A1209" t="str">
        <f>Schedule!A1209</f>
        <v>2024-06-26</v>
      </c>
      <c r="B1209" t="str">
        <f>Schedule!B1209</f>
        <v>KCR</v>
      </c>
      <c r="C1209" t="str">
        <f>Schedule!C1209</f>
        <v>MIA</v>
      </c>
      <c r="D1209">
        <f>Schedule!D1209</f>
        <v>1455.5883504191299</v>
      </c>
      <c r="E1209">
        <f>Schedule!E1209</f>
        <v>1488.4482383178499</v>
      </c>
      <c r="F1209" cm="1">
        <f t="array" ref="F1209">_xlfn.XLOOKUP(B1209, $T$1:$T1208, $V$1:$V1208, D1209, 0, -1)</f>
        <v>1459.3647323881944</v>
      </c>
      <c r="G1209" cm="1">
        <f t="array" ref="G1209">_xlfn.XLOOKUP(C1209, $U$1:$U1208, $W$1:$W1208, E1209, 0, -1)</f>
        <v>1484.370768699393</v>
      </c>
      <c r="H1209">
        <f>Schedule!F1209</f>
        <v>0.19008264462809901</v>
      </c>
      <c r="I1209" t="str">
        <f>IF(ISBLANK(Games!D1209), "", Games!D1209)</f>
        <v/>
      </c>
      <c r="J1209" t="str">
        <f>IF(ISBLANK(Games!E1209), "", Games!E1209)</f>
        <v/>
      </c>
      <c r="K1209" t="str">
        <f>IF(ISBLANK(Games!D1209), "",VLOOKUP(I1209, 'Pitchers Pre-Season'!$B$2:$X$790, 23, FALSE))</f>
        <v/>
      </c>
      <c r="L1209" t="str">
        <f>IF(ISBLANK(Games!E1209), "",VLOOKUP(J1209, 'Pitchers Pre-Season'!$B$2:$X$790, 23, FALSE))</f>
        <v/>
      </c>
      <c r="M1209">
        <f>IF(ISBLANK(Games!D1209), Calc!F1209, F1209+K1209)</f>
        <v>1459.3647323881944</v>
      </c>
      <c r="N1209">
        <f>IF(ISBLANK(Games!E1209), Calc!G1209, G1209+L1209)</f>
        <v>1484.370768699393</v>
      </c>
      <c r="O1209" s="1">
        <f t="shared" si="126"/>
        <v>0.55911675325267685</v>
      </c>
      <c r="P1209" s="1">
        <f t="shared" si="127"/>
        <v>0.44088324674732315</v>
      </c>
      <c r="Q1209" s="3" t="str">
        <f>Games!N1209</f>
        <v/>
      </c>
      <c r="R1209" s="1" t="str">
        <f t="shared" si="128"/>
        <v/>
      </c>
      <c r="S1209" s="1" t="str">
        <f>IF(ISBLANK(Games!L1209), "",IF(Q1209=B1209, C1209, B1209))</f>
        <v/>
      </c>
      <c r="T1209" s="1" t="str">
        <f t="shared" si="129"/>
        <v>KCR</v>
      </c>
      <c r="U1209" s="1" t="str">
        <f t="shared" si="130"/>
        <v>MIA</v>
      </c>
      <c r="V1209" s="1">
        <f t="shared" si="131"/>
        <v>1459.3647323881944</v>
      </c>
      <c r="W1209" s="1">
        <f t="shared" si="132"/>
        <v>1484.370768699393</v>
      </c>
    </row>
    <row r="1210" spans="1:23" x14ac:dyDescent="0.45">
      <c r="A1210" t="str">
        <f>Schedule!A1210</f>
        <v>2024-06-26</v>
      </c>
      <c r="B1210" t="str">
        <f>Schedule!B1210</f>
        <v>MIL</v>
      </c>
      <c r="C1210" t="str">
        <f>Schedule!C1210</f>
        <v>TEX</v>
      </c>
      <c r="D1210">
        <f>Schedule!D1210</f>
        <v>1511.74507850229</v>
      </c>
      <c r="E1210">
        <f>Schedule!E1210</f>
        <v>1527.6277566730801</v>
      </c>
      <c r="F1210" cm="1">
        <f t="array" ref="F1210">_xlfn.XLOOKUP(B1210, $T$1:$T1209, $V$1:$V1209, D1210, 0, -1)</f>
        <v>1516.6563185214643</v>
      </c>
      <c r="G1210" cm="1">
        <f t="array" ref="G1210">_xlfn.XLOOKUP(C1210, $U$1:$U1209, $W$1:$W1209, E1210, 0, -1)</f>
        <v>1534.4506247578865</v>
      </c>
      <c r="H1210">
        <f>Schedule!F1210</f>
        <v>6.7415730337078705E-2</v>
      </c>
      <c r="I1210" t="str">
        <f>IF(ISBLANK(Games!D1210), "", Games!D1210)</f>
        <v/>
      </c>
      <c r="J1210" t="str">
        <f>IF(ISBLANK(Games!E1210), "", Games!E1210)</f>
        <v/>
      </c>
      <c r="K1210" t="str">
        <f>IF(ISBLANK(Games!D1210), "",VLOOKUP(I1210, 'Pitchers Pre-Season'!$B$2:$X$790, 23, FALSE))</f>
        <v/>
      </c>
      <c r="L1210" t="str">
        <f>IF(ISBLANK(Games!E1210), "",VLOOKUP(J1210, 'Pitchers Pre-Season'!$B$2:$X$790, 23, FALSE))</f>
        <v/>
      </c>
      <c r="M1210">
        <f>IF(ISBLANK(Games!D1210), Calc!F1210, F1210+K1210)</f>
        <v>1516.6563185214643</v>
      </c>
      <c r="N1210">
        <f>IF(ISBLANK(Games!E1210), Calc!G1210, G1210+L1210)</f>
        <v>1534.4506247578865</v>
      </c>
      <c r="O1210" s="1">
        <f t="shared" si="126"/>
        <v>0.5081221672955053</v>
      </c>
      <c r="P1210" s="1">
        <f t="shared" si="127"/>
        <v>0.49187783270449464</v>
      </c>
      <c r="Q1210" s="3" t="str">
        <f>Games!N1210</f>
        <v/>
      </c>
      <c r="R1210" s="1" t="str">
        <f t="shared" si="128"/>
        <v/>
      </c>
      <c r="S1210" s="1" t="str">
        <f>IF(ISBLANK(Games!L1210), "",IF(Q1210=B1210, C1210, B1210))</f>
        <v/>
      </c>
      <c r="T1210" s="1" t="str">
        <f t="shared" si="129"/>
        <v>MIL</v>
      </c>
      <c r="U1210" s="1" t="str">
        <f t="shared" si="130"/>
        <v>TEX</v>
      </c>
      <c r="V1210" s="1">
        <f t="shared" si="131"/>
        <v>1516.6563185214643</v>
      </c>
      <c r="W1210" s="1">
        <f t="shared" si="132"/>
        <v>1534.4506247578865</v>
      </c>
    </row>
    <row r="1211" spans="1:23" x14ac:dyDescent="0.45">
      <c r="A1211" t="str">
        <f>Schedule!A1211</f>
        <v>2024-06-26</v>
      </c>
      <c r="B1211" t="str">
        <f>Schedule!B1211</f>
        <v>LAA</v>
      </c>
      <c r="C1211" t="str">
        <f>Schedule!C1211</f>
        <v>OAK</v>
      </c>
      <c r="D1211">
        <f>Schedule!D1211</f>
        <v>1474.3085107648601</v>
      </c>
      <c r="E1211">
        <f>Schedule!E1211</f>
        <v>1427.1354796158</v>
      </c>
      <c r="F1211" cm="1">
        <f t="array" ref="F1211">_xlfn.XLOOKUP(B1211, $T$1:$T1210, $V$1:$V1210, D1211, 0, -1)</f>
        <v>1469.5882041455925</v>
      </c>
      <c r="G1211" cm="1">
        <f t="array" ref="G1211">_xlfn.XLOOKUP(C1211, $U$1:$U1210, $W$1:$W1210, E1211, 0, -1)</f>
        <v>1422.9458950386379</v>
      </c>
      <c r="H1211">
        <f>Schedule!F1211</f>
        <v>6.8493150684931406E-2</v>
      </c>
      <c r="I1211" t="str">
        <f>IF(ISBLANK(Games!D1211), "", Games!D1211)</f>
        <v/>
      </c>
      <c r="J1211" t="str">
        <f>IF(ISBLANK(Games!E1211), "", Games!E1211)</f>
        <v/>
      </c>
      <c r="K1211" t="str">
        <f>IF(ISBLANK(Games!D1211), "",VLOOKUP(I1211, 'Pitchers Pre-Season'!$B$2:$X$790, 23, FALSE))</f>
        <v/>
      </c>
      <c r="L1211" t="str">
        <f>IF(ISBLANK(Games!E1211), "",VLOOKUP(J1211, 'Pitchers Pre-Season'!$B$2:$X$790, 23, FALSE))</f>
        <v/>
      </c>
      <c r="M1211">
        <f>IF(ISBLANK(Games!D1211), Calc!F1211, F1211+K1211)</f>
        <v>1469.5882041455925</v>
      </c>
      <c r="N1211">
        <f>IF(ISBLANK(Games!E1211), Calc!G1211, G1211+L1211)</f>
        <v>1422.9458950386379</v>
      </c>
      <c r="O1211" s="1">
        <f t="shared" si="126"/>
        <v>0.60096989756583552</v>
      </c>
      <c r="P1211" s="1">
        <f t="shared" si="127"/>
        <v>0.39903010243416448</v>
      </c>
      <c r="Q1211" s="3" t="str">
        <f>Games!N1211</f>
        <v/>
      </c>
      <c r="R1211" s="1" t="str">
        <f t="shared" si="128"/>
        <v/>
      </c>
      <c r="S1211" s="1" t="str">
        <f>IF(ISBLANK(Games!L1211), "",IF(Q1211=B1211, C1211, B1211))</f>
        <v/>
      </c>
      <c r="T1211" s="1" t="str">
        <f t="shared" si="129"/>
        <v>LAA</v>
      </c>
      <c r="U1211" s="1" t="str">
        <f t="shared" si="130"/>
        <v>OAK</v>
      </c>
      <c r="V1211" s="1">
        <f t="shared" si="131"/>
        <v>1469.5882041455925</v>
      </c>
      <c r="W1211" s="1">
        <f t="shared" si="132"/>
        <v>1422.9458950386379</v>
      </c>
    </row>
    <row r="1212" spans="1:23" x14ac:dyDescent="0.45">
      <c r="A1212" t="str">
        <f>Schedule!A1212</f>
        <v>2024-06-26</v>
      </c>
      <c r="B1212" t="str">
        <f>Schedule!B1212</f>
        <v>SDP</v>
      </c>
      <c r="C1212" t="str">
        <f>Schedule!C1212</f>
        <v>WAS</v>
      </c>
      <c r="D1212">
        <f>Schedule!D1212</f>
        <v>1513.7838452168801</v>
      </c>
      <c r="E1212">
        <f>Schedule!E1212</f>
        <v>1422.7330514932301</v>
      </c>
      <c r="F1212" cm="1">
        <f t="array" ref="F1212">_xlfn.XLOOKUP(B1212, $T$1:$T1211, $V$1:$V1211, D1212, 0, -1)</f>
        <v>1502.9671207118124</v>
      </c>
      <c r="G1212" cm="1">
        <f t="array" ref="G1212">_xlfn.XLOOKUP(C1212, $U$1:$U1211, $W$1:$W1211, E1212, 0, -1)</f>
        <v>1420.7057667976087</v>
      </c>
      <c r="H1212">
        <f>Schedule!F1212</f>
        <v>2.9239766081871298E-2</v>
      </c>
      <c r="I1212" t="str">
        <f>IF(ISBLANK(Games!D1212), "", Games!D1212)</f>
        <v/>
      </c>
      <c r="J1212" t="str">
        <f>IF(ISBLANK(Games!E1212), "", Games!E1212)</f>
        <v/>
      </c>
      <c r="K1212" t="str">
        <f>IF(ISBLANK(Games!D1212), "",VLOOKUP(I1212, 'Pitchers Pre-Season'!$B$2:$X$790, 23, FALSE))</f>
        <v/>
      </c>
      <c r="L1212" t="str">
        <f>IF(ISBLANK(Games!E1212), "",VLOOKUP(J1212, 'Pitchers Pre-Season'!$B$2:$X$790, 23, FALSE))</f>
        <v/>
      </c>
      <c r="M1212">
        <f>IF(ISBLANK(Games!D1212), Calc!F1212, F1212+K1212)</f>
        <v>1502.9671207118124</v>
      </c>
      <c r="N1212">
        <f>IF(ISBLANK(Games!E1212), Calc!G1212, G1212+L1212)</f>
        <v>1420.7057667976087</v>
      </c>
      <c r="O1212" s="1">
        <f t="shared" si="126"/>
        <v>0.63083984691478523</v>
      </c>
      <c r="P1212" s="1">
        <f t="shared" si="127"/>
        <v>0.36916015308521477</v>
      </c>
      <c r="Q1212" s="3" t="str">
        <f>Games!N1212</f>
        <v/>
      </c>
      <c r="R1212" s="1" t="str">
        <f t="shared" si="128"/>
        <v/>
      </c>
      <c r="S1212" s="1" t="str">
        <f>IF(ISBLANK(Games!L1212), "",IF(Q1212=B1212, C1212, B1212))</f>
        <v/>
      </c>
      <c r="T1212" s="1" t="str">
        <f t="shared" si="129"/>
        <v>SDP</v>
      </c>
      <c r="U1212" s="1" t="str">
        <f t="shared" si="130"/>
        <v>WAS</v>
      </c>
      <c r="V1212" s="1">
        <f t="shared" si="131"/>
        <v>1502.9671207118124</v>
      </c>
      <c r="W1212" s="1">
        <f t="shared" si="132"/>
        <v>1420.7057667976087</v>
      </c>
    </row>
    <row r="1213" spans="1:23" x14ac:dyDescent="0.45">
      <c r="A1213" t="str">
        <f>Schedule!A1213</f>
        <v>2024-06-26</v>
      </c>
      <c r="B1213" t="str">
        <f>Schedule!B1213</f>
        <v>BAL</v>
      </c>
      <c r="C1213" t="str">
        <f>Schedule!C1213</f>
        <v>CLE</v>
      </c>
      <c r="D1213">
        <f>Schedule!D1213</f>
        <v>1535.1075395159701</v>
      </c>
      <c r="E1213">
        <f>Schedule!E1213</f>
        <v>1503.8938502056101</v>
      </c>
      <c r="F1213" cm="1">
        <f t="array" ref="F1213">_xlfn.XLOOKUP(B1213, $T$1:$T1212, $V$1:$V1212, D1213, 0, -1)</f>
        <v>1527.1786991040578</v>
      </c>
      <c r="G1213" cm="1">
        <f t="array" ref="G1213">_xlfn.XLOOKUP(C1213, $U$1:$U1212, $W$1:$W1212, E1213, 0, -1)</f>
        <v>1521.3210808926906</v>
      </c>
      <c r="H1213">
        <f>Schedule!F1213</f>
        <v>2.1739130434782698E-2</v>
      </c>
      <c r="I1213" t="str">
        <f>IF(ISBLANK(Games!D1213), "", Games!D1213)</f>
        <v/>
      </c>
      <c r="J1213" t="str">
        <f>IF(ISBLANK(Games!E1213), "", Games!E1213)</f>
        <v/>
      </c>
      <c r="K1213" t="str">
        <f>IF(ISBLANK(Games!D1213), "",VLOOKUP(I1213, 'Pitchers Pre-Season'!$B$2:$X$790, 23, FALSE))</f>
        <v/>
      </c>
      <c r="L1213" t="str">
        <f>IF(ISBLANK(Games!E1213), "",VLOOKUP(J1213, 'Pitchers Pre-Season'!$B$2:$X$790, 23, FALSE))</f>
        <v/>
      </c>
      <c r="M1213">
        <f>IF(ISBLANK(Games!D1213), Calc!F1213, F1213+K1213)</f>
        <v>1527.1786991040578</v>
      </c>
      <c r="N1213">
        <f>IF(ISBLANK(Games!E1213), Calc!G1213, G1213+L1213)</f>
        <v>1521.3210808926906</v>
      </c>
      <c r="O1213" s="1">
        <f t="shared" si="126"/>
        <v>0.51929855683205883</v>
      </c>
      <c r="P1213" s="1">
        <f t="shared" si="127"/>
        <v>0.48070144316794128</v>
      </c>
      <c r="Q1213" s="3" t="str">
        <f>Games!N1213</f>
        <v/>
      </c>
      <c r="R1213" s="1" t="str">
        <f t="shared" si="128"/>
        <v/>
      </c>
      <c r="S1213" s="1" t="str">
        <f>IF(ISBLANK(Games!L1213), "",IF(Q1213=B1213, C1213, B1213))</f>
        <v/>
      </c>
      <c r="T1213" s="1" t="str">
        <f t="shared" si="129"/>
        <v>BAL</v>
      </c>
      <c r="U1213" s="1" t="str">
        <f t="shared" si="130"/>
        <v>CLE</v>
      </c>
      <c r="V1213" s="1">
        <f t="shared" si="131"/>
        <v>1527.1786991040578</v>
      </c>
      <c r="W1213" s="1">
        <f t="shared" si="132"/>
        <v>1521.3210808926906</v>
      </c>
    </row>
    <row r="1214" spans="1:23" x14ac:dyDescent="0.45">
      <c r="A1214" t="str">
        <f>Schedule!A1214</f>
        <v>2024-06-26</v>
      </c>
      <c r="B1214" t="str">
        <f>Schedule!B1214</f>
        <v>BOS</v>
      </c>
      <c r="C1214" t="str">
        <f>Schedule!C1214</f>
        <v>TOR</v>
      </c>
      <c r="D1214">
        <f>Schedule!D1214</f>
        <v>1500.26839934439</v>
      </c>
      <c r="E1214">
        <f>Schedule!E1214</f>
        <v>1536.86484917293</v>
      </c>
      <c r="F1214" cm="1">
        <f t="array" ref="F1214">_xlfn.XLOOKUP(B1214, $T$1:$T1213, $V$1:$V1213, D1214, 0, -1)</f>
        <v>1500.26839934439</v>
      </c>
      <c r="G1214" cm="1">
        <f t="array" ref="G1214">_xlfn.XLOOKUP(C1214, $U$1:$U1213, $W$1:$W1213, E1214, 0, -1)</f>
        <v>1549.5770225833428</v>
      </c>
      <c r="H1214">
        <f>Schedule!F1214</f>
        <v>5.1282051282051398E-2</v>
      </c>
      <c r="I1214" t="str">
        <f>IF(ISBLANK(Games!D1214), "", Games!D1214)</f>
        <v/>
      </c>
      <c r="J1214" t="str">
        <f>IF(ISBLANK(Games!E1214), "", Games!E1214)</f>
        <v/>
      </c>
      <c r="K1214" t="str">
        <f>IF(ISBLANK(Games!D1214), "",VLOOKUP(I1214, 'Pitchers Pre-Season'!$B$2:$X$790, 23, FALSE))</f>
        <v/>
      </c>
      <c r="L1214" t="str">
        <f>IF(ISBLANK(Games!E1214), "",VLOOKUP(J1214, 'Pitchers Pre-Season'!$B$2:$X$790, 23, FALSE))</f>
        <v/>
      </c>
      <c r="M1214">
        <f>IF(ISBLANK(Games!D1214), Calc!F1214, F1214+K1214)</f>
        <v>1500.26839934439</v>
      </c>
      <c r="N1214">
        <f>IF(ISBLANK(Games!E1214), Calc!G1214, G1214+L1214)</f>
        <v>1549.5770225833428</v>
      </c>
      <c r="O1214" s="1">
        <f t="shared" si="126"/>
        <v>0.45515283018844332</v>
      </c>
      <c r="P1214" s="1">
        <f t="shared" si="127"/>
        <v>0.54484716981155679</v>
      </c>
      <c r="Q1214" s="3" t="str">
        <f>Games!N1214</f>
        <v/>
      </c>
      <c r="R1214" s="1" t="str">
        <f t="shared" si="128"/>
        <v/>
      </c>
      <c r="S1214" s="1" t="str">
        <f>IF(ISBLANK(Games!L1214), "",IF(Q1214=B1214, C1214, B1214))</f>
        <v/>
      </c>
      <c r="T1214" s="1" t="str">
        <f t="shared" si="129"/>
        <v>BOS</v>
      </c>
      <c r="U1214" s="1" t="str">
        <f t="shared" si="130"/>
        <v>TOR</v>
      </c>
      <c r="V1214" s="1">
        <f t="shared" si="131"/>
        <v>1500.26839934439</v>
      </c>
      <c r="W1214" s="1">
        <f t="shared" si="132"/>
        <v>1549.5770225833428</v>
      </c>
    </row>
    <row r="1215" spans="1:23" x14ac:dyDescent="0.45">
      <c r="A1215" t="str">
        <f>Schedule!A1215</f>
        <v>2024-06-26</v>
      </c>
      <c r="B1215" t="str">
        <f>Schedule!B1215</f>
        <v>NYM</v>
      </c>
      <c r="C1215" t="str">
        <f>Schedule!C1215</f>
        <v>NYY</v>
      </c>
      <c r="D1215">
        <f>Schedule!D1215</f>
        <v>1505.1761432511801</v>
      </c>
      <c r="E1215">
        <f>Schedule!E1215</f>
        <v>1539.4562396036399</v>
      </c>
      <c r="F1215" cm="1">
        <f t="array" ref="F1215">_xlfn.XLOOKUP(B1215, $T$1:$T1214, $V$1:$V1214, D1215, 0, -1)</f>
        <v>1483.2891783762693</v>
      </c>
      <c r="G1215" cm="1">
        <f t="array" ref="G1215">_xlfn.XLOOKUP(C1215, $U$1:$U1214, $W$1:$W1214, E1215, 0, -1)</f>
        <v>1562.9327852564061</v>
      </c>
      <c r="H1215">
        <f>Schedule!F1215</f>
        <v>0.102272727272727</v>
      </c>
      <c r="I1215" t="str">
        <f>IF(ISBLANK(Games!D1215), "", Games!D1215)</f>
        <v/>
      </c>
      <c r="J1215" t="str">
        <f>IF(ISBLANK(Games!E1215), "", Games!E1215)</f>
        <v/>
      </c>
      <c r="K1215" t="str">
        <f>IF(ISBLANK(Games!D1215), "",VLOOKUP(I1215, 'Pitchers Pre-Season'!$B$2:$X$790, 23, FALSE))</f>
        <v/>
      </c>
      <c r="L1215" t="str">
        <f>IF(ISBLANK(Games!E1215), "",VLOOKUP(J1215, 'Pitchers Pre-Season'!$B$2:$X$790, 23, FALSE))</f>
        <v/>
      </c>
      <c r="M1215">
        <f>IF(ISBLANK(Games!D1215), Calc!F1215, F1215+K1215)</f>
        <v>1483.2891783762693</v>
      </c>
      <c r="N1215">
        <f>IF(ISBLANK(Games!E1215), Calc!G1215, G1215+L1215)</f>
        <v>1562.9327852564061</v>
      </c>
      <c r="O1215" s="1">
        <f t="shared" si="126"/>
        <v>0.43848628732491512</v>
      </c>
      <c r="P1215" s="1">
        <f t="shared" si="127"/>
        <v>0.56151371267508476</v>
      </c>
      <c r="Q1215" s="3" t="str">
        <f>Games!N1215</f>
        <v/>
      </c>
      <c r="R1215" s="1" t="str">
        <f t="shared" si="128"/>
        <v/>
      </c>
      <c r="S1215" s="1" t="str">
        <f>IF(ISBLANK(Games!L1215), "",IF(Q1215=B1215, C1215, B1215))</f>
        <v/>
      </c>
      <c r="T1215" s="1" t="str">
        <f t="shared" si="129"/>
        <v>NYM</v>
      </c>
      <c r="U1215" s="1" t="str">
        <f t="shared" si="130"/>
        <v>NYY</v>
      </c>
      <c r="V1215" s="1">
        <f t="shared" si="131"/>
        <v>1483.2891783762693</v>
      </c>
      <c r="W1215" s="1">
        <f t="shared" si="132"/>
        <v>1562.9327852564061</v>
      </c>
    </row>
    <row r="1216" spans="1:23" x14ac:dyDescent="0.45">
      <c r="A1216" t="str">
        <f>Schedule!A1216</f>
        <v>2024-06-26</v>
      </c>
      <c r="B1216" t="str">
        <f>Schedule!B1216</f>
        <v>STL</v>
      </c>
      <c r="C1216" t="str">
        <f>Schedule!C1216</f>
        <v>ATL</v>
      </c>
      <c r="D1216">
        <f>Schedule!D1216</f>
        <v>1506.4629567151301</v>
      </c>
      <c r="E1216">
        <f>Schedule!E1216</f>
        <v>1590.545270505</v>
      </c>
      <c r="F1216" cm="1">
        <f t="array" ref="F1216">_xlfn.XLOOKUP(B1216, $T$1:$T1215, $V$1:$V1215, D1216, 0, -1)</f>
        <v>1510.540426333587</v>
      </c>
      <c r="G1216" cm="1">
        <f t="array" ref="G1216">_xlfn.XLOOKUP(C1216, $U$1:$U1215, $W$1:$W1215, E1216, 0, -1)</f>
        <v>1588.8399964445969</v>
      </c>
      <c r="H1216">
        <f>Schedule!F1216</f>
        <v>7.3170731707316999E-2</v>
      </c>
      <c r="I1216" t="str">
        <f>IF(ISBLANK(Games!D1216), "", Games!D1216)</f>
        <v/>
      </c>
      <c r="J1216" t="str">
        <f>IF(ISBLANK(Games!E1216), "", Games!E1216)</f>
        <v/>
      </c>
      <c r="K1216" t="str">
        <f>IF(ISBLANK(Games!D1216), "",VLOOKUP(I1216, 'Pitchers Pre-Season'!$B$2:$X$790, 23, FALSE))</f>
        <v/>
      </c>
      <c r="L1216" t="str">
        <f>IF(ISBLANK(Games!E1216), "",VLOOKUP(J1216, 'Pitchers Pre-Season'!$B$2:$X$790, 23, FALSE))</f>
        <v/>
      </c>
      <c r="M1216">
        <f>IF(ISBLANK(Games!D1216), Calc!F1216, F1216+K1216)</f>
        <v>1510.540426333587</v>
      </c>
      <c r="N1216">
        <f>IF(ISBLANK(Games!E1216), Calc!G1216, G1216+L1216)</f>
        <v>1588.8399964445969</v>
      </c>
      <c r="O1216" s="1">
        <f t="shared" si="126"/>
        <v>0.42577292484467821</v>
      </c>
      <c r="P1216" s="1">
        <f t="shared" si="127"/>
        <v>0.57422707515532179</v>
      </c>
      <c r="Q1216" s="3" t="str">
        <f>Games!N1216</f>
        <v/>
      </c>
      <c r="R1216" s="1" t="str">
        <f t="shared" si="128"/>
        <v/>
      </c>
      <c r="S1216" s="1" t="str">
        <f>IF(ISBLANK(Games!L1216), "",IF(Q1216=B1216, C1216, B1216))</f>
        <v/>
      </c>
      <c r="T1216" s="1" t="str">
        <f t="shared" si="129"/>
        <v>STL</v>
      </c>
      <c r="U1216" s="1" t="str">
        <f t="shared" si="130"/>
        <v>ATL</v>
      </c>
      <c r="V1216" s="1">
        <f t="shared" si="131"/>
        <v>1510.540426333587</v>
      </c>
      <c r="W1216" s="1">
        <f t="shared" si="132"/>
        <v>1588.8399964445969</v>
      </c>
    </row>
    <row r="1217" spans="1:23" x14ac:dyDescent="0.45">
      <c r="A1217" t="str">
        <f>Schedule!A1217</f>
        <v>2024-06-26</v>
      </c>
      <c r="B1217" t="str">
        <f>Schedule!B1217</f>
        <v>CHW</v>
      </c>
      <c r="C1217" t="str">
        <f>Schedule!C1217</f>
        <v>LAD</v>
      </c>
      <c r="D1217">
        <f>Schedule!D1217</f>
        <v>1433.33420073452</v>
      </c>
      <c r="E1217">
        <f>Schedule!E1217</f>
        <v>1588.6730971234199</v>
      </c>
      <c r="F1217" cm="1">
        <f t="array" ref="F1217">_xlfn.XLOOKUP(B1217, $T$1:$T1216, $V$1:$V1216, D1217, 0, -1)</f>
        <v>1426.513159308995</v>
      </c>
      <c r="G1217" cm="1">
        <f t="array" ref="G1217">_xlfn.XLOOKUP(C1217, $U$1:$U1216, $W$1:$W1216, E1217, 0, -1)</f>
        <v>1587.2549754385982</v>
      </c>
      <c r="H1217">
        <f>Schedule!F1217</f>
        <v>-4.2253521126760597E-2</v>
      </c>
      <c r="I1217" t="str">
        <f>IF(ISBLANK(Games!D1217), "", Games!D1217)</f>
        <v/>
      </c>
      <c r="J1217" t="str">
        <f>IF(ISBLANK(Games!E1217), "", Games!E1217)</f>
        <v/>
      </c>
      <c r="K1217" t="str">
        <f>IF(ISBLANK(Games!D1217), "",VLOOKUP(I1217, 'Pitchers Pre-Season'!$B$2:$X$790, 23, FALSE))</f>
        <v/>
      </c>
      <c r="L1217" t="str">
        <f>IF(ISBLANK(Games!E1217), "",VLOOKUP(J1217, 'Pitchers Pre-Season'!$B$2:$X$790, 23, FALSE))</f>
        <v/>
      </c>
      <c r="M1217">
        <f>IF(ISBLANK(Games!D1217), Calc!F1217, F1217+K1217)</f>
        <v>1426.513159308995</v>
      </c>
      <c r="N1217">
        <f>IF(ISBLANK(Games!E1217), Calc!G1217, G1217+L1217)</f>
        <v>1587.2549754385982</v>
      </c>
      <c r="O1217" s="1">
        <f t="shared" si="126"/>
        <v>0.26275158523594161</v>
      </c>
      <c r="P1217" s="1">
        <f t="shared" si="127"/>
        <v>0.73724841476405834</v>
      </c>
      <c r="Q1217" s="3" t="str">
        <f>Games!N1217</f>
        <v/>
      </c>
      <c r="R1217" s="1" t="str">
        <f t="shared" si="128"/>
        <v/>
      </c>
      <c r="S1217" s="1" t="str">
        <f>IF(ISBLANK(Games!L1217), "",IF(Q1217=B1217, C1217, B1217))</f>
        <v/>
      </c>
      <c r="T1217" s="1" t="str">
        <f t="shared" si="129"/>
        <v>CHW</v>
      </c>
      <c r="U1217" s="1" t="str">
        <f t="shared" si="130"/>
        <v>LAD</v>
      </c>
      <c r="V1217" s="1">
        <f t="shared" si="131"/>
        <v>1426.513159308995</v>
      </c>
      <c r="W1217" s="1">
        <f t="shared" si="132"/>
        <v>1587.2549754385982</v>
      </c>
    </row>
    <row r="1218" spans="1:23" x14ac:dyDescent="0.45">
      <c r="A1218" t="str">
        <f>Schedule!A1218</f>
        <v>2024-06-26</v>
      </c>
      <c r="B1218" t="str">
        <f>Schedule!B1218</f>
        <v>ARI</v>
      </c>
      <c r="C1218" t="str">
        <f>Schedule!C1218</f>
        <v>MIN</v>
      </c>
      <c r="D1218">
        <f>Schedule!D1218</f>
        <v>1517.8440011816001</v>
      </c>
      <c r="E1218">
        <f>Schedule!E1218</f>
        <v>1535.44519643647</v>
      </c>
      <c r="F1218" cm="1">
        <f t="array" ref="F1218">_xlfn.XLOOKUP(B1218, $T$1:$T1217, $V$1:$V1217, D1218, 0, -1)</f>
        <v>1516.9891876380354</v>
      </c>
      <c r="G1218" cm="1">
        <f t="array" ref="G1218">_xlfn.XLOOKUP(C1218, $U$1:$U1217, $W$1:$W1217, E1218, 0, -1)</f>
        <v>1539.5424706464416</v>
      </c>
      <c r="H1218">
        <f>Schedule!F1218</f>
        <v>5.0632911392405201E-2</v>
      </c>
      <c r="I1218" t="str">
        <f>IF(ISBLANK(Games!D1218), "", Games!D1218)</f>
        <v/>
      </c>
      <c r="J1218" t="str">
        <f>IF(ISBLANK(Games!E1218), "", Games!E1218)</f>
        <v/>
      </c>
      <c r="K1218" t="str">
        <f>IF(ISBLANK(Games!D1218), "",VLOOKUP(I1218, 'Pitchers Pre-Season'!$B$2:$X$790, 23, FALSE))</f>
        <v/>
      </c>
      <c r="L1218" t="str">
        <f>IF(ISBLANK(Games!E1218), "",VLOOKUP(J1218, 'Pitchers Pre-Season'!$B$2:$X$790, 23, FALSE))</f>
        <v/>
      </c>
      <c r="M1218">
        <f>IF(ISBLANK(Games!D1218), Calc!F1218, F1218+K1218)</f>
        <v>1516.9891876380354</v>
      </c>
      <c r="N1218">
        <f>IF(ISBLANK(Games!E1218), Calc!G1218, G1218+L1218)</f>
        <v>1539.5424706464416</v>
      </c>
      <c r="O1218" s="1">
        <f t="shared" si="126"/>
        <v>0.49290518418938434</v>
      </c>
      <c r="P1218" s="1">
        <f t="shared" si="127"/>
        <v>0.50709481581061577</v>
      </c>
      <c r="Q1218" s="3" t="str">
        <f>Games!N1218</f>
        <v/>
      </c>
      <c r="R1218" s="1" t="str">
        <f t="shared" si="128"/>
        <v/>
      </c>
      <c r="S1218" s="1" t="str">
        <f>IF(ISBLANK(Games!L1218), "",IF(Q1218=B1218, C1218, B1218))</f>
        <v/>
      </c>
      <c r="T1218" s="1" t="str">
        <f t="shared" si="129"/>
        <v>ARI</v>
      </c>
      <c r="U1218" s="1" t="str">
        <f t="shared" si="130"/>
        <v>MIN</v>
      </c>
      <c r="V1218" s="1">
        <f t="shared" si="131"/>
        <v>1516.9891876380354</v>
      </c>
      <c r="W1218" s="1">
        <f t="shared" si="132"/>
        <v>1539.5424706464416</v>
      </c>
    </row>
    <row r="1219" spans="1:23" x14ac:dyDescent="0.45">
      <c r="A1219" t="str">
        <f>Schedule!A1219</f>
        <v>2024-06-26</v>
      </c>
      <c r="B1219" t="str">
        <f>Schedule!B1219</f>
        <v>SFG</v>
      </c>
      <c r="C1219" t="str">
        <f>Schedule!C1219</f>
        <v>CHC</v>
      </c>
      <c r="D1219">
        <f>Schedule!D1219</f>
        <v>1501.1235706124401</v>
      </c>
      <c r="E1219">
        <f>Schedule!E1219</f>
        <v>1514.0316812078199</v>
      </c>
      <c r="F1219" cm="1">
        <f t="array" ref="F1219">_xlfn.XLOOKUP(B1219, $T$1:$T1218, $V$1:$V1218, D1219, 0, -1)</f>
        <v>1506.8907435815931</v>
      </c>
      <c r="G1219" cm="1">
        <f t="array" ref="G1219">_xlfn.XLOOKUP(C1219, $U$1:$U1218, $W$1:$W1218, E1219, 0, -1)</f>
        <v>1510.9500841970262</v>
      </c>
      <c r="H1219">
        <f>Schedule!F1219</f>
        <v>0.1125</v>
      </c>
      <c r="I1219" t="str">
        <f>IF(ISBLANK(Games!D1219), "", Games!D1219)</f>
        <v/>
      </c>
      <c r="J1219" t="str">
        <f>IF(ISBLANK(Games!E1219), "", Games!E1219)</f>
        <v/>
      </c>
      <c r="K1219" t="str">
        <f>IF(ISBLANK(Games!D1219), "",VLOOKUP(I1219, 'Pitchers Pre-Season'!$B$2:$X$790, 23, FALSE))</f>
        <v/>
      </c>
      <c r="L1219" t="str">
        <f>IF(ISBLANK(Games!E1219), "",VLOOKUP(J1219, 'Pitchers Pre-Season'!$B$2:$X$790, 23, FALSE))</f>
        <v/>
      </c>
      <c r="M1219">
        <f>IF(ISBLANK(Games!D1219), Calc!F1219, F1219+K1219)</f>
        <v>1506.8907435815931</v>
      </c>
      <c r="N1219">
        <f>IF(ISBLANK(Games!E1219), Calc!G1219, G1219+L1219)</f>
        <v>1510.9500841970262</v>
      </c>
      <c r="O1219" s="1">
        <f t="shared" ref="O1219:O1282" si="133">(1/(1+(10^((N1219-M1219)/400)))+(0.5*H1219))</f>
        <v>0.55040840506555155</v>
      </c>
      <c r="P1219" s="1">
        <f t="shared" ref="P1219:P1282" si="134">(1/(1+(10^((M1219-N1219)/400)))-(0.5*H1219))</f>
        <v>0.44959159493444845</v>
      </c>
      <c r="Q1219" s="3" t="str">
        <f>Games!N1219</f>
        <v/>
      </c>
      <c r="R1219" s="1" t="str">
        <f t="shared" ref="R1219:R1282" si="135">Q1219</f>
        <v/>
      </c>
      <c r="S1219" s="1" t="str">
        <f>IF(ISBLANK(Games!L1219), "",IF(Q1219=B1219, C1219, B1219))</f>
        <v/>
      </c>
      <c r="T1219" s="1" t="str">
        <f t="shared" ref="T1219:T1282" si="136">B1219</f>
        <v>SFG</v>
      </c>
      <c r="U1219" s="1" t="str">
        <f t="shared" ref="U1219:U1282" si="137">C1219</f>
        <v>CHC</v>
      </c>
      <c r="V1219" s="1">
        <f t="shared" ref="V1219:V1282" si="138">IF(R1219=B1219,F1219+(10*(1-O1219)),IF(S1219=B1219,F1219+(10*(0-O1219)),F1219))</f>
        <v>1506.8907435815931</v>
      </c>
      <c r="W1219" s="1">
        <f t="shared" ref="W1219:W1282" si="139">IF(R1219=C1219,G1219+(10*(1-P1219)),IF(S1219=C1219,G1219+(10*(0-P1219)),G1219))</f>
        <v>1510.9500841970262</v>
      </c>
    </row>
    <row r="1220" spans="1:23" x14ac:dyDescent="0.45">
      <c r="A1220" t="str">
        <f>Schedule!A1220</f>
        <v>2024-06-27</v>
      </c>
      <c r="B1220" t="str">
        <f>Schedule!B1220</f>
        <v>ARI</v>
      </c>
      <c r="C1220" t="str">
        <f>Schedule!C1220</f>
        <v>MIN</v>
      </c>
      <c r="D1220">
        <f>Schedule!D1220</f>
        <v>1517.8440011816001</v>
      </c>
      <c r="E1220">
        <f>Schedule!E1220</f>
        <v>1535.44519643647</v>
      </c>
      <c r="F1220" cm="1">
        <f t="array" ref="F1220">_xlfn.XLOOKUP(B1220, $T$1:$T1219, $V$1:$V1219, D1220, 0, -1)</f>
        <v>1516.9891876380354</v>
      </c>
      <c r="G1220" cm="1">
        <f t="array" ref="G1220">_xlfn.XLOOKUP(C1220, $U$1:$U1219, $W$1:$W1219, E1220, 0, -1)</f>
        <v>1539.5424706464416</v>
      </c>
      <c r="H1220">
        <f>Schedule!F1220</f>
        <v>5.0632911392405201E-2</v>
      </c>
      <c r="I1220" t="str">
        <f>IF(ISBLANK(Games!D1220), "", Games!D1220)</f>
        <v/>
      </c>
      <c r="J1220" t="str">
        <f>IF(ISBLANK(Games!E1220), "", Games!E1220)</f>
        <v/>
      </c>
      <c r="K1220" t="str">
        <f>IF(ISBLANK(Games!D1220), "",VLOOKUP(I1220, 'Pitchers Pre-Season'!$B$2:$X$790, 23, FALSE))</f>
        <v/>
      </c>
      <c r="L1220" t="str">
        <f>IF(ISBLANK(Games!E1220), "",VLOOKUP(J1220, 'Pitchers Pre-Season'!$B$2:$X$790, 23, FALSE))</f>
        <v/>
      </c>
      <c r="M1220">
        <f>IF(ISBLANK(Games!D1220), Calc!F1220, F1220+K1220)</f>
        <v>1516.9891876380354</v>
      </c>
      <c r="N1220">
        <f>IF(ISBLANK(Games!E1220), Calc!G1220, G1220+L1220)</f>
        <v>1539.5424706464416</v>
      </c>
      <c r="O1220" s="1">
        <f t="shared" si="133"/>
        <v>0.49290518418938434</v>
      </c>
      <c r="P1220" s="1">
        <f t="shared" si="134"/>
        <v>0.50709481581061577</v>
      </c>
      <c r="Q1220" s="3" t="str">
        <f>Games!N1220</f>
        <v/>
      </c>
      <c r="R1220" s="1" t="str">
        <f t="shared" si="135"/>
        <v/>
      </c>
      <c r="S1220" s="1" t="str">
        <f>IF(ISBLANK(Games!L1220), "",IF(Q1220=B1220, C1220, B1220))</f>
        <v/>
      </c>
      <c r="T1220" s="1" t="str">
        <f t="shared" si="136"/>
        <v>ARI</v>
      </c>
      <c r="U1220" s="1" t="str">
        <f t="shared" si="137"/>
        <v>MIN</v>
      </c>
      <c r="V1220" s="1">
        <f t="shared" si="138"/>
        <v>1516.9891876380354</v>
      </c>
      <c r="W1220" s="1">
        <f t="shared" si="139"/>
        <v>1539.5424706464416</v>
      </c>
    </row>
    <row r="1221" spans="1:23" x14ac:dyDescent="0.45">
      <c r="A1221" t="str">
        <f>Schedule!A1221</f>
        <v>2024-06-27</v>
      </c>
      <c r="B1221" t="str">
        <f>Schedule!B1221</f>
        <v>SFG</v>
      </c>
      <c r="C1221" t="str">
        <f>Schedule!C1221</f>
        <v>CHC</v>
      </c>
      <c r="D1221">
        <f>Schedule!D1221</f>
        <v>1501.1235706124401</v>
      </c>
      <c r="E1221">
        <f>Schedule!E1221</f>
        <v>1514.0316812078199</v>
      </c>
      <c r="F1221" cm="1">
        <f t="array" ref="F1221">_xlfn.XLOOKUP(B1221, $T$1:$T1220, $V$1:$V1220, D1221, 0, -1)</f>
        <v>1506.8907435815931</v>
      </c>
      <c r="G1221" cm="1">
        <f t="array" ref="G1221">_xlfn.XLOOKUP(C1221, $U$1:$U1220, $W$1:$W1220, E1221, 0, -1)</f>
        <v>1510.9500841970262</v>
      </c>
      <c r="H1221">
        <f>Schedule!F1221</f>
        <v>0.1125</v>
      </c>
      <c r="I1221" t="str">
        <f>IF(ISBLANK(Games!D1221), "", Games!D1221)</f>
        <v/>
      </c>
      <c r="J1221" t="str">
        <f>IF(ISBLANK(Games!E1221), "", Games!E1221)</f>
        <v/>
      </c>
      <c r="K1221" t="str">
        <f>IF(ISBLANK(Games!D1221), "",VLOOKUP(I1221, 'Pitchers Pre-Season'!$B$2:$X$790, 23, FALSE))</f>
        <v/>
      </c>
      <c r="L1221" t="str">
        <f>IF(ISBLANK(Games!E1221), "",VLOOKUP(J1221, 'Pitchers Pre-Season'!$B$2:$X$790, 23, FALSE))</f>
        <v/>
      </c>
      <c r="M1221">
        <f>IF(ISBLANK(Games!D1221), Calc!F1221, F1221+K1221)</f>
        <v>1506.8907435815931</v>
      </c>
      <c r="N1221">
        <f>IF(ISBLANK(Games!E1221), Calc!G1221, G1221+L1221)</f>
        <v>1510.9500841970262</v>
      </c>
      <c r="O1221" s="1">
        <f t="shared" si="133"/>
        <v>0.55040840506555155</v>
      </c>
      <c r="P1221" s="1">
        <f t="shared" si="134"/>
        <v>0.44959159493444845</v>
      </c>
      <c r="Q1221" s="3" t="str">
        <f>Games!N1221</f>
        <v/>
      </c>
      <c r="R1221" s="1" t="str">
        <f t="shared" si="135"/>
        <v/>
      </c>
      <c r="S1221" s="1" t="str">
        <f>IF(ISBLANK(Games!L1221), "",IF(Q1221=B1221, C1221, B1221))</f>
        <v/>
      </c>
      <c r="T1221" s="1" t="str">
        <f t="shared" si="136"/>
        <v>SFG</v>
      </c>
      <c r="U1221" s="1" t="str">
        <f t="shared" si="137"/>
        <v>CHC</v>
      </c>
      <c r="V1221" s="1">
        <f t="shared" si="138"/>
        <v>1506.8907435815931</v>
      </c>
      <c r="W1221" s="1">
        <f t="shared" si="139"/>
        <v>1510.9500841970262</v>
      </c>
    </row>
    <row r="1222" spans="1:23" x14ac:dyDescent="0.45">
      <c r="A1222" t="str">
        <f>Schedule!A1222</f>
        <v>2024-06-27</v>
      </c>
      <c r="B1222" t="str">
        <f>Schedule!B1222</f>
        <v>PHI</v>
      </c>
      <c r="C1222" t="str">
        <f>Schedule!C1222</f>
        <v>MIA</v>
      </c>
      <c r="D1222">
        <f>Schedule!D1222</f>
        <v>1537.03223861109</v>
      </c>
      <c r="E1222">
        <f>Schedule!E1222</f>
        <v>1488.4482383178499</v>
      </c>
      <c r="F1222" cm="1">
        <f t="array" ref="F1222">_xlfn.XLOOKUP(B1222, $T$1:$T1221, $V$1:$V1221, D1222, 0, -1)</f>
        <v>1516.0751994709906</v>
      </c>
      <c r="G1222" cm="1">
        <f t="array" ref="G1222">_xlfn.XLOOKUP(C1222, $U$1:$U1221, $W$1:$W1221, E1222, 0, -1)</f>
        <v>1484.370768699393</v>
      </c>
      <c r="H1222">
        <f>Schedule!F1222</f>
        <v>8.4745762711864403E-2</v>
      </c>
      <c r="I1222" t="str">
        <f>IF(ISBLANK(Games!D1222), "", Games!D1222)</f>
        <v/>
      </c>
      <c r="J1222" t="str">
        <f>IF(ISBLANK(Games!E1222), "", Games!E1222)</f>
        <v/>
      </c>
      <c r="K1222" t="str">
        <f>IF(ISBLANK(Games!D1222), "",VLOOKUP(I1222, 'Pitchers Pre-Season'!$B$2:$X$790, 23, FALSE))</f>
        <v/>
      </c>
      <c r="L1222" t="str">
        <f>IF(ISBLANK(Games!E1222), "",VLOOKUP(J1222, 'Pitchers Pre-Season'!$B$2:$X$790, 23, FALSE))</f>
        <v/>
      </c>
      <c r="M1222">
        <f>IF(ISBLANK(Games!D1222), Calc!F1222, F1222+K1222)</f>
        <v>1516.0751994709906</v>
      </c>
      <c r="N1222">
        <f>IF(ISBLANK(Games!E1222), Calc!G1222, G1222+L1222)</f>
        <v>1484.370768699393</v>
      </c>
      <c r="O1222" s="1">
        <f t="shared" si="133"/>
        <v>0.58787300099090078</v>
      </c>
      <c r="P1222" s="1">
        <f t="shared" si="134"/>
        <v>0.41212699900909916</v>
      </c>
      <c r="Q1222" s="3" t="str">
        <f>Games!N1222</f>
        <v/>
      </c>
      <c r="R1222" s="1" t="str">
        <f t="shared" si="135"/>
        <v/>
      </c>
      <c r="S1222" s="1" t="str">
        <f>IF(ISBLANK(Games!L1222), "",IF(Q1222=B1222, C1222, B1222))</f>
        <v/>
      </c>
      <c r="T1222" s="1" t="str">
        <f t="shared" si="136"/>
        <v>PHI</v>
      </c>
      <c r="U1222" s="1" t="str">
        <f t="shared" si="137"/>
        <v>MIA</v>
      </c>
      <c r="V1222" s="1">
        <f t="shared" si="138"/>
        <v>1516.0751994709906</v>
      </c>
      <c r="W1222" s="1">
        <f t="shared" si="139"/>
        <v>1484.370768699393</v>
      </c>
    </row>
    <row r="1223" spans="1:23" x14ac:dyDescent="0.45">
      <c r="A1223" t="str">
        <f>Schedule!A1223</f>
        <v>2024-06-27</v>
      </c>
      <c r="B1223" t="str">
        <f>Schedule!B1223</f>
        <v>BAL</v>
      </c>
      <c r="C1223" t="str">
        <f>Schedule!C1223</f>
        <v>TEX</v>
      </c>
      <c r="D1223">
        <f>Schedule!D1223</f>
        <v>1535.1075395159701</v>
      </c>
      <c r="E1223">
        <f>Schedule!E1223</f>
        <v>1527.6277566730801</v>
      </c>
      <c r="F1223" cm="1">
        <f t="array" ref="F1223">_xlfn.XLOOKUP(B1223, $T$1:$T1222, $V$1:$V1222, D1223, 0, -1)</f>
        <v>1527.1786991040578</v>
      </c>
      <c r="G1223" cm="1">
        <f t="array" ref="G1223">_xlfn.XLOOKUP(C1223, $U$1:$U1222, $W$1:$W1222, E1223, 0, -1)</f>
        <v>1534.4506247578865</v>
      </c>
      <c r="H1223">
        <f>Schedule!F1223</f>
        <v>2.1739130434782698E-2</v>
      </c>
      <c r="I1223" t="str">
        <f>IF(ISBLANK(Games!D1223), "", Games!D1223)</f>
        <v/>
      </c>
      <c r="J1223" t="str">
        <f>IF(ISBLANK(Games!E1223), "", Games!E1223)</f>
        <v/>
      </c>
      <c r="K1223" t="str">
        <f>IF(ISBLANK(Games!D1223), "",VLOOKUP(I1223, 'Pitchers Pre-Season'!$B$2:$X$790, 23, FALSE))</f>
        <v/>
      </c>
      <c r="L1223" t="str">
        <f>IF(ISBLANK(Games!E1223), "",VLOOKUP(J1223, 'Pitchers Pre-Season'!$B$2:$X$790, 23, FALSE))</f>
        <v/>
      </c>
      <c r="M1223">
        <f>IF(ISBLANK(Games!D1223), Calc!F1223, F1223+K1223)</f>
        <v>1527.1786991040578</v>
      </c>
      <c r="N1223">
        <f>IF(ISBLANK(Games!E1223), Calc!G1223, G1223+L1223)</f>
        <v>1534.4506247578865</v>
      </c>
      <c r="O1223" s="1">
        <f t="shared" si="133"/>
        <v>0.50040595087344864</v>
      </c>
      <c r="P1223" s="1">
        <f t="shared" si="134"/>
        <v>0.49959404912655136</v>
      </c>
      <c r="Q1223" s="3" t="str">
        <f>Games!N1223</f>
        <v/>
      </c>
      <c r="R1223" s="1" t="str">
        <f t="shared" si="135"/>
        <v/>
      </c>
      <c r="S1223" s="1" t="str">
        <f>IF(ISBLANK(Games!L1223), "",IF(Q1223=B1223, C1223, B1223))</f>
        <v/>
      </c>
      <c r="T1223" s="1" t="str">
        <f t="shared" si="136"/>
        <v>BAL</v>
      </c>
      <c r="U1223" s="1" t="str">
        <f t="shared" si="137"/>
        <v>TEX</v>
      </c>
      <c r="V1223" s="1">
        <f t="shared" si="138"/>
        <v>1527.1786991040578</v>
      </c>
      <c r="W1223" s="1">
        <f t="shared" si="139"/>
        <v>1534.4506247578865</v>
      </c>
    </row>
    <row r="1224" spans="1:23" x14ac:dyDescent="0.45">
      <c r="A1224" t="str">
        <f>Schedule!A1224</f>
        <v>2024-06-27</v>
      </c>
      <c r="B1224" t="str">
        <f>Schedule!B1224</f>
        <v>TOR</v>
      </c>
      <c r="C1224" t="str">
        <f>Schedule!C1224</f>
        <v>NYY</v>
      </c>
      <c r="D1224">
        <f>Schedule!D1224</f>
        <v>1536.86484917293</v>
      </c>
      <c r="E1224">
        <f>Schedule!E1224</f>
        <v>1539.4562396036399</v>
      </c>
      <c r="F1224" cm="1">
        <f t="array" ref="F1224">_xlfn.XLOOKUP(B1224, $T$1:$T1223, $V$1:$V1223, D1224, 0, -1)</f>
        <v>1536.86484917293</v>
      </c>
      <c r="G1224" cm="1">
        <f t="array" ref="G1224">_xlfn.XLOOKUP(C1224, $U$1:$U1223, $W$1:$W1223, E1224, 0, -1)</f>
        <v>1562.9327852564061</v>
      </c>
      <c r="H1224">
        <f>Schedule!F1224</f>
        <v>-5.5248618784530601E-3</v>
      </c>
      <c r="I1224" t="str">
        <f>IF(ISBLANK(Games!D1224), "", Games!D1224)</f>
        <v/>
      </c>
      <c r="J1224" t="str">
        <f>IF(ISBLANK(Games!E1224), "", Games!E1224)</f>
        <v/>
      </c>
      <c r="K1224" t="str">
        <f>IF(ISBLANK(Games!D1224), "",VLOOKUP(I1224, 'Pitchers Pre-Season'!$B$2:$X$790, 23, FALSE))</f>
        <v/>
      </c>
      <c r="L1224" t="str">
        <f>IF(ISBLANK(Games!E1224), "",VLOOKUP(J1224, 'Pitchers Pre-Season'!$B$2:$X$790, 23, FALSE))</f>
        <v/>
      </c>
      <c r="M1224">
        <f>IF(ISBLANK(Games!D1224), Calc!F1224, F1224+K1224)</f>
        <v>1536.86484917293</v>
      </c>
      <c r="N1224">
        <f>IF(ISBLANK(Games!E1224), Calc!G1224, G1224+L1224)</f>
        <v>1562.9327852564061</v>
      </c>
      <c r="O1224" s="1">
        <f t="shared" si="133"/>
        <v>0.45979303090751439</v>
      </c>
      <c r="P1224" s="1">
        <f t="shared" si="134"/>
        <v>0.54020696909248567</v>
      </c>
      <c r="Q1224" s="3" t="str">
        <f>Games!N1224</f>
        <v/>
      </c>
      <c r="R1224" s="1" t="str">
        <f t="shared" si="135"/>
        <v/>
      </c>
      <c r="S1224" s="1" t="str">
        <f>IF(ISBLANK(Games!L1224), "",IF(Q1224=B1224, C1224, B1224))</f>
        <v/>
      </c>
      <c r="T1224" s="1" t="str">
        <f t="shared" si="136"/>
        <v>TOR</v>
      </c>
      <c r="U1224" s="1" t="str">
        <f t="shared" si="137"/>
        <v>NYY</v>
      </c>
      <c r="V1224" s="1">
        <f t="shared" si="138"/>
        <v>1536.86484917293</v>
      </c>
      <c r="W1224" s="1">
        <f t="shared" si="139"/>
        <v>1562.9327852564061</v>
      </c>
    </row>
    <row r="1225" spans="1:23" x14ac:dyDescent="0.45">
      <c r="A1225" t="str">
        <f>Schedule!A1225</f>
        <v>2024-06-27</v>
      </c>
      <c r="B1225" t="str">
        <f>Schedule!B1225</f>
        <v>STL</v>
      </c>
      <c r="C1225" t="str">
        <f>Schedule!C1225</f>
        <v>CIN</v>
      </c>
      <c r="D1225">
        <f>Schedule!D1225</f>
        <v>1506.4629567151301</v>
      </c>
      <c r="E1225">
        <f>Schedule!E1225</f>
        <v>1496.2510574284499</v>
      </c>
      <c r="F1225" cm="1">
        <f t="array" ref="F1225">_xlfn.XLOOKUP(B1225, $T$1:$T1224, $V$1:$V1224, D1225, 0, -1)</f>
        <v>1510.540426333587</v>
      </c>
      <c r="G1225" cm="1">
        <f t="array" ref="G1225">_xlfn.XLOOKUP(C1225, $U$1:$U1224, $W$1:$W1224, E1225, 0, -1)</f>
        <v>1513.6155661274754</v>
      </c>
      <c r="H1225">
        <f>Schedule!F1225</f>
        <v>7.3170731707316999E-2</v>
      </c>
      <c r="I1225" t="str">
        <f>IF(ISBLANK(Games!D1225), "", Games!D1225)</f>
        <v/>
      </c>
      <c r="J1225" t="str">
        <f>IF(ISBLANK(Games!E1225), "", Games!E1225)</f>
        <v/>
      </c>
      <c r="K1225" t="str">
        <f>IF(ISBLANK(Games!D1225), "",VLOOKUP(I1225, 'Pitchers Pre-Season'!$B$2:$X$790, 23, FALSE))</f>
        <v/>
      </c>
      <c r="L1225" t="str">
        <f>IF(ISBLANK(Games!E1225), "",VLOOKUP(J1225, 'Pitchers Pre-Season'!$B$2:$X$790, 23, FALSE))</f>
        <v/>
      </c>
      <c r="M1225">
        <f>IF(ISBLANK(Games!D1225), Calc!F1225, F1225+K1225)</f>
        <v>1510.540426333587</v>
      </c>
      <c r="N1225">
        <f>IF(ISBLANK(Games!E1225), Calc!G1225, G1225+L1225)</f>
        <v>1513.6155661274754</v>
      </c>
      <c r="O1225" s="1">
        <f t="shared" si="133"/>
        <v>0.53215999950829784</v>
      </c>
      <c r="P1225" s="1">
        <f t="shared" si="134"/>
        <v>0.4678400004917021</v>
      </c>
      <c r="Q1225" s="3" t="str">
        <f>Games!N1225</f>
        <v/>
      </c>
      <c r="R1225" s="1" t="str">
        <f t="shared" si="135"/>
        <v/>
      </c>
      <c r="S1225" s="1" t="str">
        <f>IF(ISBLANK(Games!L1225), "",IF(Q1225=B1225, C1225, B1225))</f>
        <v/>
      </c>
      <c r="T1225" s="1" t="str">
        <f t="shared" si="136"/>
        <v>STL</v>
      </c>
      <c r="U1225" s="1" t="str">
        <f t="shared" si="137"/>
        <v>CIN</v>
      </c>
      <c r="V1225" s="1">
        <f t="shared" si="138"/>
        <v>1510.540426333587</v>
      </c>
      <c r="W1225" s="1">
        <f t="shared" si="139"/>
        <v>1513.6155661274754</v>
      </c>
    </row>
    <row r="1226" spans="1:23" x14ac:dyDescent="0.45">
      <c r="A1226" t="str">
        <f>Schedule!A1226</f>
        <v>2024-06-27</v>
      </c>
      <c r="B1226" t="str">
        <f>Schedule!B1226</f>
        <v>KCR</v>
      </c>
      <c r="C1226" t="str">
        <f>Schedule!C1226</f>
        <v>CLE</v>
      </c>
      <c r="D1226">
        <f>Schedule!D1226</f>
        <v>1455.5883504191299</v>
      </c>
      <c r="E1226">
        <f>Schedule!E1226</f>
        <v>1503.8938502056101</v>
      </c>
      <c r="F1226" cm="1">
        <f t="array" ref="F1226">_xlfn.XLOOKUP(B1226, $T$1:$T1225, $V$1:$V1225, D1226, 0, -1)</f>
        <v>1459.3647323881944</v>
      </c>
      <c r="G1226" cm="1">
        <f t="array" ref="G1226">_xlfn.XLOOKUP(C1226, $U$1:$U1225, $W$1:$W1225, E1226, 0, -1)</f>
        <v>1521.3210808926906</v>
      </c>
      <c r="H1226">
        <f>Schedule!F1226</f>
        <v>0.19008264462809901</v>
      </c>
      <c r="I1226" t="str">
        <f>IF(ISBLANK(Games!D1226), "", Games!D1226)</f>
        <v/>
      </c>
      <c r="J1226" t="str">
        <f>IF(ISBLANK(Games!E1226), "", Games!E1226)</f>
        <v/>
      </c>
      <c r="K1226" t="str">
        <f>IF(ISBLANK(Games!D1226), "",VLOOKUP(I1226, 'Pitchers Pre-Season'!$B$2:$X$790, 23, FALSE))</f>
        <v/>
      </c>
      <c r="L1226" t="str">
        <f>IF(ISBLANK(Games!E1226), "",VLOOKUP(J1226, 'Pitchers Pre-Season'!$B$2:$X$790, 23, FALSE))</f>
        <v/>
      </c>
      <c r="M1226">
        <f>IF(ISBLANK(Games!D1226), Calc!F1226, F1226+K1226)</f>
        <v>1459.3647323881944</v>
      </c>
      <c r="N1226">
        <f>IF(ISBLANK(Games!E1226), Calc!G1226, G1226+L1226)</f>
        <v>1521.3210808926906</v>
      </c>
      <c r="O1226" s="1">
        <f t="shared" si="133"/>
        <v>0.50681221260902631</v>
      </c>
      <c r="P1226" s="1">
        <f t="shared" si="134"/>
        <v>0.49318778739097369</v>
      </c>
      <c r="Q1226" s="3" t="str">
        <f>Games!N1226</f>
        <v/>
      </c>
      <c r="R1226" s="1" t="str">
        <f t="shared" si="135"/>
        <v/>
      </c>
      <c r="S1226" s="1" t="str">
        <f>IF(ISBLANK(Games!L1226), "",IF(Q1226=B1226, C1226, B1226))</f>
        <v/>
      </c>
      <c r="T1226" s="1" t="str">
        <f t="shared" si="136"/>
        <v>KCR</v>
      </c>
      <c r="U1226" s="1" t="str">
        <f t="shared" si="137"/>
        <v>CLE</v>
      </c>
      <c r="V1226" s="1">
        <f t="shared" si="138"/>
        <v>1459.3647323881944</v>
      </c>
      <c r="W1226" s="1">
        <f t="shared" si="139"/>
        <v>1521.3210808926906</v>
      </c>
    </row>
    <row r="1227" spans="1:23" x14ac:dyDescent="0.45">
      <c r="A1227" t="str">
        <f>Schedule!A1227</f>
        <v>2024-06-27</v>
      </c>
      <c r="B1227" t="str">
        <f>Schedule!B1227</f>
        <v>LAA</v>
      </c>
      <c r="C1227" t="str">
        <f>Schedule!C1227</f>
        <v>DET</v>
      </c>
      <c r="D1227">
        <f>Schedule!D1227</f>
        <v>1474.3085107648601</v>
      </c>
      <c r="E1227">
        <f>Schedule!E1227</f>
        <v>1477.56939209144</v>
      </c>
      <c r="F1227" cm="1">
        <f t="array" ref="F1227">_xlfn.XLOOKUP(B1227, $T$1:$T1226, $V$1:$V1226, D1227, 0, -1)</f>
        <v>1469.5882041455925</v>
      </c>
      <c r="G1227" cm="1">
        <f t="array" ref="G1227">_xlfn.XLOOKUP(C1227, $U$1:$U1226, $W$1:$W1226, E1227, 0, -1)</f>
        <v>1495.7868779460348</v>
      </c>
      <c r="H1227">
        <f>Schedule!F1227</f>
        <v>6.8493150684931406E-2</v>
      </c>
      <c r="I1227" t="str">
        <f>IF(ISBLANK(Games!D1227), "", Games!D1227)</f>
        <v/>
      </c>
      <c r="J1227" t="str">
        <f>IF(ISBLANK(Games!E1227), "", Games!E1227)</f>
        <v/>
      </c>
      <c r="K1227" t="str">
        <f>IF(ISBLANK(Games!D1227), "",VLOOKUP(I1227, 'Pitchers Pre-Season'!$B$2:$X$790, 23, FALSE))</f>
        <v/>
      </c>
      <c r="L1227" t="str">
        <f>IF(ISBLANK(Games!E1227), "",VLOOKUP(J1227, 'Pitchers Pre-Season'!$B$2:$X$790, 23, FALSE))</f>
        <v/>
      </c>
      <c r="M1227">
        <f>IF(ISBLANK(Games!D1227), Calc!F1227, F1227+K1227)</f>
        <v>1469.5882041455925</v>
      </c>
      <c r="N1227">
        <f>IF(ISBLANK(Games!E1227), Calc!G1227, G1227+L1227)</f>
        <v>1495.7868779460348</v>
      </c>
      <c r="O1227" s="1">
        <f t="shared" si="133"/>
        <v>0.49661495096832164</v>
      </c>
      <c r="P1227" s="1">
        <f t="shared" si="134"/>
        <v>0.50338504903167847</v>
      </c>
      <c r="Q1227" s="3" t="str">
        <f>Games!N1227</f>
        <v/>
      </c>
      <c r="R1227" s="1" t="str">
        <f t="shared" si="135"/>
        <v/>
      </c>
      <c r="S1227" s="1" t="str">
        <f>IF(ISBLANK(Games!L1227), "",IF(Q1227=B1227, C1227, B1227))</f>
        <v/>
      </c>
      <c r="T1227" s="1" t="str">
        <f t="shared" si="136"/>
        <v>LAA</v>
      </c>
      <c r="U1227" s="1" t="str">
        <f t="shared" si="137"/>
        <v>DET</v>
      </c>
      <c r="V1227" s="1">
        <f t="shared" si="138"/>
        <v>1469.5882041455925</v>
      </c>
      <c r="W1227" s="1">
        <f t="shared" si="139"/>
        <v>1495.7868779460348</v>
      </c>
    </row>
    <row r="1228" spans="1:23" x14ac:dyDescent="0.45">
      <c r="A1228" t="str">
        <f>Schedule!A1228</f>
        <v>2024-06-28</v>
      </c>
      <c r="B1228" t="str">
        <f>Schedule!B1228</f>
        <v>PHI</v>
      </c>
      <c r="C1228" t="str">
        <f>Schedule!C1228</f>
        <v>MIA</v>
      </c>
      <c r="D1228">
        <f>Schedule!D1228</f>
        <v>1537.03223861109</v>
      </c>
      <c r="E1228">
        <f>Schedule!E1228</f>
        <v>1488.4482383178499</v>
      </c>
      <c r="F1228" cm="1">
        <f t="array" ref="F1228">_xlfn.XLOOKUP(B1228, $T$1:$T1227, $V$1:$V1227, D1228, 0, -1)</f>
        <v>1516.0751994709906</v>
      </c>
      <c r="G1228" cm="1">
        <f t="array" ref="G1228">_xlfn.XLOOKUP(C1228, $U$1:$U1227, $W$1:$W1227, E1228, 0, -1)</f>
        <v>1484.370768699393</v>
      </c>
      <c r="H1228">
        <f>Schedule!F1228</f>
        <v>8.4745762711864403E-2</v>
      </c>
      <c r="I1228" t="str">
        <f>IF(ISBLANK(Games!D1228), "", Games!D1228)</f>
        <v/>
      </c>
      <c r="J1228" t="str">
        <f>IF(ISBLANK(Games!E1228), "", Games!E1228)</f>
        <v/>
      </c>
      <c r="K1228" t="str">
        <f>IF(ISBLANK(Games!D1228), "",VLOOKUP(I1228, 'Pitchers Pre-Season'!$B$2:$X$790, 23, FALSE))</f>
        <v/>
      </c>
      <c r="L1228" t="str">
        <f>IF(ISBLANK(Games!E1228), "",VLOOKUP(J1228, 'Pitchers Pre-Season'!$B$2:$X$790, 23, FALSE))</f>
        <v/>
      </c>
      <c r="M1228">
        <f>IF(ISBLANK(Games!D1228), Calc!F1228, F1228+K1228)</f>
        <v>1516.0751994709906</v>
      </c>
      <c r="N1228">
        <f>IF(ISBLANK(Games!E1228), Calc!G1228, G1228+L1228)</f>
        <v>1484.370768699393</v>
      </c>
      <c r="O1228" s="1">
        <f t="shared" si="133"/>
        <v>0.58787300099090078</v>
      </c>
      <c r="P1228" s="1">
        <f t="shared" si="134"/>
        <v>0.41212699900909916</v>
      </c>
      <c r="Q1228" s="3" t="str">
        <f>Games!N1228</f>
        <v/>
      </c>
      <c r="R1228" s="1" t="str">
        <f t="shared" si="135"/>
        <v/>
      </c>
      <c r="S1228" s="1" t="str">
        <f>IF(ISBLANK(Games!L1228), "",IF(Q1228=B1228, C1228, B1228))</f>
        <v/>
      </c>
      <c r="T1228" s="1" t="str">
        <f t="shared" si="136"/>
        <v>PHI</v>
      </c>
      <c r="U1228" s="1" t="str">
        <f t="shared" si="137"/>
        <v>MIA</v>
      </c>
      <c r="V1228" s="1">
        <f t="shared" si="138"/>
        <v>1516.0751994709906</v>
      </c>
      <c r="W1228" s="1">
        <f t="shared" si="139"/>
        <v>1484.370768699393</v>
      </c>
    </row>
    <row r="1229" spans="1:23" x14ac:dyDescent="0.45">
      <c r="A1229" t="str">
        <f>Schedule!A1229</f>
        <v>2024-06-28</v>
      </c>
      <c r="B1229" t="str">
        <f>Schedule!B1229</f>
        <v>TBR</v>
      </c>
      <c r="C1229" t="str">
        <f>Schedule!C1229</f>
        <v>WAS</v>
      </c>
      <c r="D1229">
        <f>Schedule!D1229</f>
        <v>1537.2568075547799</v>
      </c>
      <c r="E1229">
        <f>Schedule!E1229</f>
        <v>1422.7330514932301</v>
      </c>
      <c r="F1229" cm="1">
        <f t="array" ref="F1229">_xlfn.XLOOKUP(B1229, $T$1:$T1228, $V$1:$V1228, D1229, 0, -1)</f>
        <v>1528.0229512954211</v>
      </c>
      <c r="G1229" cm="1">
        <f t="array" ref="G1229">_xlfn.XLOOKUP(C1229, $U$1:$U1228, $W$1:$W1228, E1229, 0, -1)</f>
        <v>1420.7057667976087</v>
      </c>
      <c r="H1229">
        <f>Schedule!F1229</f>
        <v>0.124324324324324</v>
      </c>
      <c r="I1229" t="str">
        <f>IF(ISBLANK(Games!D1229), "", Games!D1229)</f>
        <v/>
      </c>
      <c r="J1229" t="str">
        <f>IF(ISBLANK(Games!E1229), "", Games!E1229)</f>
        <v/>
      </c>
      <c r="K1229" t="str">
        <f>IF(ISBLANK(Games!D1229), "",VLOOKUP(I1229, 'Pitchers Pre-Season'!$B$2:$X$790, 23, FALSE))</f>
        <v/>
      </c>
      <c r="L1229" t="str">
        <f>IF(ISBLANK(Games!E1229), "",VLOOKUP(J1229, 'Pitchers Pre-Season'!$B$2:$X$790, 23, FALSE))</f>
        <v/>
      </c>
      <c r="M1229">
        <f>IF(ISBLANK(Games!D1229), Calc!F1229, F1229+K1229)</f>
        <v>1528.0229512954211</v>
      </c>
      <c r="N1229">
        <f>IF(ISBLANK(Games!E1229), Calc!G1229, G1229+L1229)</f>
        <v>1420.7057667976087</v>
      </c>
      <c r="O1229" s="1">
        <f t="shared" si="133"/>
        <v>0.7118727644629167</v>
      </c>
      <c r="P1229" s="1">
        <f t="shared" si="134"/>
        <v>0.28812723553708319</v>
      </c>
      <c r="Q1229" s="3" t="str">
        <f>Games!N1229</f>
        <v/>
      </c>
      <c r="R1229" s="1" t="str">
        <f t="shared" si="135"/>
        <v/>
      </c>
      <c r="S1229" s="1" t="str">
        <f>IF(ISBLANK(Games!L1229), "",IF(Q1229=B1229, C1229, B1229))</f>
        <v/>
      </c>
      <c r="T1229" s="1" t="str">
        <f t="shared" si="136"/>
        <v>TBR</v>
      </c>
      <c r="U1229" s="1" t="str">
        <f t="shared" si="137"/>
        <v>WAS</v>
      </c>
      <c r="V1229" s="1">
        <f t="shared" si="138"/>
        <v>1528.0229512954211</v>
      </c>
      <c r="W1229" s="1">
        <f t="shared" si="139"/>
        <v>1420.7057667976087</v>
      </c>
    </row>
    <row r="1230" spans="1:23" x14ac:dyDescent="0.45">
      <c r="A1230" t="str">
        <f>Schedule!A1230</f>
        <v>2024-06-28</v>
      </c>
      <c r="B1230" t="str">
        <f>Schedule!B1230</f>
        <v>BAL</v>
      </c>
      <c r="C1230" t="str">
        <f>Schedule!C1230</f>
        <v>TEX</v>
      </c>
      <c r="D1230">
        <f>Schedule!D1230</f>
        <v>1535.1075395159701</v>
      </c>
      <c r="E1230">
        <f>Schedule!E1230</f>
        <v>1527.6277566730801</v>
      </c>
      <c r="F1230" cm="1">
        <f t="array" ref="F1230">_xlfn.XLOOKUP(B1230, $T$1:$T1229, $V$1:$V1229, D1230, 0, -1)</f>
        <v>1527.1786991040578</v>
      </c>
      <c r="G1230" cm="1">
        <f t="array" ref="G1230">_xlfn.XLOOKUP(C1230, $U$1:$U1229, $W$1:$W1229, E1230, 0, -1)</f>
        <v>1534.4506247578865</v>
      </c>
      <c r="H1230">
        <f>Schedule!F1230</f>
        <v>2.1739130434782698E-2</v>
      </c>
      <c r="I1230" t="str">
        <f>IF(ISBLANK(Games!D1230), "", Games!D1230)</f>
        <v/>
      </c>
      <c r="J1230" t="str">
        <f>IF(ISBLANK(Games!E1230), "", Games!E1230)</f>
        <v/>
      </c>
      <c r="K1230" t="str">
        <f>IF(ISBLANK(Games!D1230), "",VLOOKUP(I1230, 'Pitchers Pre-Season'!$B$2:$X$790, 23, FALSE))</f>
        <v/>
      </c>
      <c r="L1230" t="str">
        <f>IF(ISBLANK(Games!E1230), "",VLOOKUP(J1230, 'Pitchers Pre-Season'!$B$2:$X$790, 23, FALSE))</f>
        <v/>
      </c>
      <c r="M1230">
        <f>IF(ISBLANK(Games!D1230), Calc!F1230, F1230+K1230)</f>
        <v>1527.1786991040578</v>
      </c>
      <c r="N1230">
        <f>IF(ISBLANK(Games!E1230), Calc!G1230, G1230+L1230)</f>
        <v>1534.4506247578865</v>
      </c>
      <c r="O1230" s="1">
        <f t="shared" si="133"/>
        <v>0.50040595087344864</v>
      </c>
      <c r="P1230" s="1">
        <f t="shared" si="134"/>
        <v>0.49959404912655136</v>
      </c>
      <c r="Q1230" s="3" t="str">
        <f>Games!N1230</f>
        <v/>
      </c>
      <c r="R1230" s="1" t="str">
        <f t="shared" si="135"/>
        <v/>
      </c>
      <c r="S1230" s="1" t="str">
        <f>IF(ISBLANK(Games!L1230), "",IF(Q1230=B1230, C1230, B1230))</f>
        <v/>
      </c>
      <c r="T1230" s="1" t="str">
        <f t="shared" si="136"/>
        <v>BAL</v>
      </c>
      <c r="U1230" s="1" t="str">
        <f t="shared" si="137"/>
        <v>TEX</v>
      </c>
      <c r="V1230" s="1">
        <f t="shared" si="138"/>
        <v>1527.1786991040578</v>
      </c>
      <c r="W1230" s="1">
        <f t="shared" si="139"/>
        <v>1534.4506247578865</v>
      </c>
    </row>
    <row r="1231" spans="1:23" x14ac:dyDescent="0.45">
      <c r="A1231" t="str">
        <f>Schedule!A1231</f>
        <v>2024-06-28</v>
      </c>
      <c r="B1231" t="str">
        <f>Schedule!B1231</f>
        <v>TOR</v>
      </c>
      <c r="C1231" t="str">
        <f>Schedule!C1231</f>
        <v>NYY</v>
      </c>
      <c r="D1231">
        <f>Schedule!D1231</f>
        <v>1536.86484917293</v>
      </c>
      <c r="E1231">
        <f>Schedule!E1231</f>
        <v>1539.4562396036399</v>
      </c>
      <c r="F1231" cm="1">
        <f t="array" ref="F1231">_xlfn.XLOOKUP(B1231, $T$1:$T1230, $V$1:$V1230, D1231, 0, -1)</f>
        <v>1536.86484917293</v>
      </c>
      <c r="G1231" cm="1">
        <f t="array" ref="G1231">_xlfn.XLOOKUP(C1231, $U$1:$U1230, $W$1:$W1230, E1231, 0, -1)</f>
        <v>1562.9327852564061</v>
      </c>
      <c r="H1231">
        <f>Schedule!F1231</f>
        <v>-5.5248618784530601E-3</v>
      </c>
      <c r="I1231" t="str">
        <f>IF(ISBLANK(Games!D1231), "", Games!D1231)</f>
        <v/>
      </c>
      <c r="J1231" t="str">
        <f>IF(ISBLANK(Games!E1231), "", Games!E1231)</f>
        <v/>
      </c>
      <c r="K1231" t="str">
        <f>IF(ISBLANK(Games!D1231), "",VLOOKUP(I1231, 'Pitchers Pre-Season'!$B$2:$X$790, 23, FALSE))</f>
        <v/>
      </c>
      <c r="L1231" t="str">
        <f>IF(ISBLANK(Games!E1231), "",VLOOKUP(J1231, 'Pitchers Pre-Season'!$B$2:$X$790, 23, FALSE))</f>
        <v/>
      </c>
      <c r="M1231">
        <f>IF(ISBLANK(Games!D1231), Calc!F1231, F1231+K1231)</f>
        <v>1536.86484917293</v>
      </c>
      <c r="N1231">
        <f>IF(ISBLANK(Games!E1231), Calc!G1231, G1231+L1231)</f>
        <v>1562.9327852564061</v>
      </c>
      <c r="O1231" s="1">
        <f t="shared" si="133"/>
        <v>0.45979303090751439</v>
      </c>
      <c r="P1231" s="1">
        <f t="shared" si="134"/>
        <v>0.54020696909248567</v>
      </c>
      <c r="Q1231" s="3" t="str">
        <f>Games!N1231</f>
        <v/>
      </c>
      <c r="R1231" s="1" t="str">
        <f t="shared" si="135"/>
        <v/>
      </c>
      <c r="S1231" s="1" t="str">
        <f>IF(ISBLANK(Games!L1231), "",IF(Q1231=B1231, C1231, B1231))</f>
        <v/>
      </c>
      <c r="T1231" s="1" t="str">
        <f t="shared" si="136"/>
        <v>TOR</v>
      </c>
      <c r="U1231" s="1" t="str">
        <f t="shared" si="137"/>
        <v>NYY</v>
      </c>
      <c r="V1231" s="1">
        <f t="shared" si="138"/>
        <v>1536.86484917293</v>
      </c>
      <c r="W1231" s="1">
        <f t="shared" si="139"/>
        <v>1562.9327852564061</v>
      </c>
    </row>
    <row r="1232" spans="1:23" x14ac:dyDescent="0.45">
      <c r="A1232" t="str">
        <f>Schedule!A1232</f>
        <v>2024-06-28</v>
      </c>
      <c r="B1232" t="str">
        <f>Schedule!B1232</f>
        <v>NYM</v>
      </c>
      <c r="C1232" t="str">
        <f>Schedule!C1232</f>
        <v>HOU</v>
      </c>
      <c r="D1232">
        <f>Schedule!D1232</f>
        <v>1505.1761432511801</v>
      </c>
      <c r="E1232">
        <f>Schedule!E1232</f>
        <v>1559.22207084247</v>
      </c>
      <c r="F1232" cm="1">
        <f t="array" ref="F1232">_xlfn.XLOOKUP(B1232, $T$1:$T1231, $V$1:$V1231, D1232, 0, -1)</f>
        <v>1483.2891783762693</v>
      </c>
      <c r="G1232" cm="1">
        <f t="array" ref="G1232">_xlfn.XLOOKUP(C1232, $U$1:$U1231, $W$1:$W1231, E1232, 0, -1)</f>
        <v>1554.1885466658973</v>
      </c>
      <c r="H1232">
        <f>Schedule!F1232</f>
        <v>0.102272727272727</v>
      </c>
      <c r="I1232" t="str">
        <f>IF(ISBLANK(Games!D1232), "", Games!D1232)</f>
        <v/>
      </c>
      <c r="J1232" t="str">
        <f>IF(ISBLANK(Games!E1232), "", Games!E1232)</f>
        <v/>
      </c>
      <c r="K1232" t="str">
        <f>IF(ISBLANK(Games!D1232), "",VLOOKUP(I1232, 'Pitchers Pre-Season'!$B$2:$X$790, 23, FALSE))</f>
        <v/>
      </c>
      <c r="L1232" t="str">
        <f>IF(ISBLANK(Games!E1232), "",VLOOKUP(J1232, 'Pitchers Pre-Season'!$B$2:$X$790, 23, FALSE))</f>
        <v/>
      </c>
      <c r="M1232">
        <f>IF(ISBLANK(Games!D1232), Calc!F1232, F1232+K1232)</f>
        <v>1483.2891783762693</v>
      </c>
      <c r="N1232">
        <f>IF(ISBLANK(Games!E1232), Calc!G1232, G1232+L1232)</f>
        <v>1554.1885466658973</v>
      </c>
      <c r="O1232" s="1">
        <f t="shared" si="133"/>
        <v>0.45049706318395988</v>
      </c>
      <c r="P1232" s="1">
        <f t="shared" si="134"/>
        <v>0.54950293681604001</v>
      </c>
      <c r="Q1232" s="3" t="str">
        <f>Games!N1232</f>
        <v/>
      </c>
      <c r="R1232" s="1" t="str">
        <f t="shared" si="135"/>
        <v/>
      </c>
      <c r="S1232" s="1" t="str">
        <f>IF(ISBLANK(Games!L1232), "",IF(Q1232=B1232, C1232, B1232))</f>
        <v/>
      </c>
      <c r="T1232" s="1" t="str">
        <f t="shared" si="136"/>
        <v>NYM</v>
      </c>
      <c r="U1232" s="1" t="str">
        <f t="shared" si="137"/>
        <v>HOU</v>
      </c>
      <c r="V1232" s="1">
        <f t="shared" si="138"/>
        <v>1483.2891783762693</v>
      </c>
      <c r="W1232" s="1">
        <f t="shared" si="139"/>
        <v>1554.1885466658973</v>
      </c>
    </row>
    <row r="1233" spans="1:23" x14ac:dyDescent="0.45">
      <c r="A1233" t="str">
        <f>Schedule!A1233</f>
        <v>2024-06-28</v>
      </c>
      <c r="B1233" t="str">
        <f>Schedule!B1233</f>
        <v>BOS</v>
      </c>
      <c r="C1233" t="str">
        <f>Schedule!C1233</f>
        <v>SDP</v>
      </c>
      <c r="D1233">
        <f>Schedule!D1233</f>
        <v>1500.26839934439</v>
      </c>
      <c r="E1233">
        <f>Schedule!E1233</f>
        <v>1513.7838452168801</v>
      </c>
      <c r="F1233" cm="1">
        <f t="array" ref="F1233">_xlfn.XLOOKUP(B1233, $T$1:$T1232, $V$1:$V1232, D1233, 0, -1)</f>
        <v>1500.26839934439</v>
      </c>
      <c r="G1233" cm="1">
        <f t="array" ref="G1233">_xlfn.XLOOKUP(C1233, $U$1:$U1232, $W$1:$W1232, E1233, 0, -1)</f>
        <v>1514.2912987524817</v>
      </c>
      <c r="H1233">
        <f>Schedule!F1233</f>
        <v>5.1282051282051398E-2</v>
      </c>
      <c r="I1233" t="str">
        <f>IF(ISBLANK(Games!D1233), "", Games!D1233)</f>
        <v/>
      </c>
      <c r="J1233" t="str">
        <f>IF(ISBLANK(Games!E1233), "", Games!E1233)</f>
        <v/>
      </c>
      <c r="K1233" t="str">
        <f>IF(ISBLANK(Games!D1233), "",VLOOKUP(I1233, 'Pitchers Pre-Season'!$B$2:$X$790, 23, FALSE))</f>
        <v/>
      </c>
      <c r="L1233" t="str">
        <f>IF(ISBLANK(Games!E1233), "",VLOOKUP(J1233, 'Pitchers Pre-Season'!$B$2:$X$790, 23, FALSE))</f>
        <v/>
      </c>
      <c r="M1233">
        <f>IF(ISBLANK(Games!D1233), Calc!F1233, F1233+K1233)</f>
        <v>1500.26839934439</v>
      </c>
      <c r="N1233">
        <f>IF(ISBLANK(Games!E1233), Calc!G1233, G1233+L1233)</f>
        <v>1514.2912987524817</v>
      </c>
      <c r="O1233" s="1">
        <f t="shared" si="133"/>
        <v>0.50547140224647735</v>
      </c>
      <c r="P1233" s="1">
        <f t="shared" si="134"/>
        <v>0.4945285977535227</v>
      </c>
      <c r="Q1233" s="3" t="str">
        <f>Games!N1233</f>
        <v/>
      </c>
      <c r="R1233" s="1" t="str">
        <f t="shared" si="135"/>
        <v/>
      </c>
      <c r="S1233" s="1" t="str">
        <f>IF(ISBLANK(Games!L1233), "",IF(Q1233=B1233, C1233, B1233))</f>
        <v/>
      </c>
      <c r="T1233" s="1" t="str">
        <f t="shared" si="136"/>
        <v>BOS</v>
      </c>
      <c r="U1233" s="1" t="str">
        <f t="shared" si="137"/>
        <v>SDP</v>
      </c>
      <c r="V1233" s="1">
        <f t="shared" si="138"/>
        <v>1500.26839934439</v>
      </c>
      <c r="W1233" s="1">
        <f t="shared" si="139"/>
        <v>1514.2912987524817</v>
      </c>
    </row>
    <row r="1234" spans="1:23" x14ac:dyDescent="0.45">
      <c r="A1234" t="str">
        <f>Schedule!A1234</f>
        <v>2024-06-28</v>
      </c>
      <c r="B1234" t="str">
        <f>Schedule!B1234</f>
        <v>CHW</v>
      </c>
      <c r="C1234" t="str">
        <f>Schedule!C1234</f>
        <v>COL</v>
      </c>
      <c r="D1234">
        <f>Schedule!D1234</f>
        <v>1433.33420073452</v>
      </c>
      <c r="E1234">
        <f>Schedule!E1234</f>
        <v>1418.47649220432</v>
      </c>
      <c r="F1234" cm="1">
        <f t="array" ref="F1234">_xlfn.XLOOKUP(B1234, $T$1:$T1233, $V$1:$V1233, D1234, 0, -1)</f>
        <v>1426.513159308995</v>
      </c>
      <c r="G1234" cm="1">
        <f t="array" ref="G1234">_xlfn.XLOOKUP(C1234, $U$1:$U1233, $W$1:$W1233, E1234, 0, -1)</f>
        <v>1405.4006829938121</v>
      </c>
      <c r="H1234">
        <f>Schedule!F1234</f>
        <v>-4.2253521126760597E-2</v>
      </c>
      <c r="I1234" t="str">
        <f>IF(ISBLANK(Games!D1234), "", Games!D1234)</f>
        <v/>
      </c>
      <c r="J1234" t="str">
        <f>IF(ISBLANK(Games!E1234), "", Games!E1234)</f>
        <v/>
      </c>
      <c r="K1234" t="str">
        <f>IF(ISBLANK(Games!D1234), "",VLOOKUP(I1234, 'Pitchers Pre-Season'!$B$2:$X$790, 23, FALSE))</f>
        <v/>
      </c>
      <c r="L1234" t="str">
        <f>IF(ISBLANK(Games!E1234), "",VLOOKUP(J1234, 'Pitchers Pre-Season'!$B$2:$X$790, 23, FALSE))</f>
        <v/>
      </c>
      <c r="M1234">
        <f>IF(ISBLANK(Games!D1234), Calc!F1234, F1234+K1234)</f>
        <v>1426.513159308995</v>
      </c>
      <c r="N1234">
        <f>IF(ISBLANK(Games!E1234), Calc!G1234, G1234+L1234)</f>
        <v>1405.4006829938121</v>
      </c>
      <c r="O1234" s="1">
        <f t="shared" si="133"/>
        <v>0.50921919279652783</v>
      </c>
      <c r="P1234" s="1">
        <f t="shared" si="134"/>
        <v>0.49078080720347228</v>
      </c>
      <c r="Q1234" s="3" t="str">
        <f>Games!N1234</f>
        <v/>
      </c>
      <c r="R1234" s="1" t="str">
        <f t="shared" si="135"/>
        <v/>
      </c>
      <c r="S1234" s="1" t="str">
        <f>IF(ISBLANK(Games!L1234), "",IF(Q1234=B1234, C1234, B1234))</f>
        <v/>
      </c>
      <c r="T1234" s="1" t="str">
        <f t="shared" si="136"/>
        <v>CHW</v>
      </c>
      <c r="U1234" s="1" t="str">
        <f t="shared" si="137"/>
        <v>COL</v>
      </c>
      <c r="V1234" s="1">
        <f t="shared" si="138"/>
        <v>1426.513159308995</v>
      </c>
      <c r="W1234" s="1">
        <f t="shared" si="139"/>
        <v>1405.4006829938121</v>
      </c>
    </row>
    <row r="1235" spans="1:23" x14ac:dyDescent="0.45">
      <c r="A1235" t="str">
        <f>Schedule!A1235</f>
        <v>2024-06-28</v>
      </c>
      <c r="B1235" t="str">
        <f>Schedule!B1235</f>
        <v>ATL</v>
      </c>
      <c r="C1235" t="str">
        <f>Schedule!C1235</f>
        <v>PIT</v>
      </c>
      <c r="D1235">
        <f>Schedule!D1235</f>
        <v>1590.545270505</v>
      </c>
      <c r="E1235">
        <f>Schedule!E1235</f>
        <v>1468.3919248330999</v>
      </c>
      <c r="F1235" cm="1">
        <f t="array" ref="F1235">_xlfn.XLOOKUP(B1235, $T$1:$T1234, $V$1:$V1234, D1235, 0, -1)</f>
        <v>1593.2508682491175</v>
      </c>
      <c r="G1235" cm="1">
        <f t="array" ref="G1235">_xlfn.XLOOKUP(C1235, $U$1:$U1234, $W$1:$W1234, E1235, 0, -1)</f>
        <v>1490.342604018655</v>
      </c>
      <c r="H1235">
        <f>Schedule!F1235</f>
        <v>4.3902439024390297E-2</v>
      </c>
      <c r="I1235" t="str">
        <f>IF(ISBLANK(Games!D1235), "", Games!D1235)</f>
        <v/>
      </c>
      <c r="J1235" t="str">
        <f>IF(ISBLANK(Games!E1235), "", Games!E1235)</f>
        <v/>
      </c>
      <c r="K1235" t="str">
        <f>IF(ISBLANK(Games!D1235), "",VLOOKUP(I1235, 'Pitchers Pre-Season'!$B$2:$X$790, 23, FALSE))</f>
        <v/>
      </c>
      <c r="L1235" t="str">
        <f>IF(ISBLANK(Games!E1235), "",VLOOKUP(J1235, 'Pitchers Pre-Season'!$B$2:$X$790, 23, FALSE))</f>
        <v/>
      </c>
      <c r="M1235">
        <f>IF(ISBLANK(Games!D1235), Calc!F1235, F1235+K1235)</f>
        <v>1593.2508682491175</v>
      </c>
      <c r="N1235">
        <f>IF(ISBLANK(Games!E1235), Calc!G1235, G1235+L1235)</f>
        <v>1490.342604018655</v>
      </c>
      <c r="O1235" s="1">
        <f t="shared" si="133"/>
        <v>0.66586400102600618</v>
      </c>
      <c r="P1235" s="1">
        <f t="shared" si="134"/>
        <v>0.33413599897399388</v>
      </c>
      <c r="Q1235" s="3" t="str">
        <f>Games!N1235</f>
        <v/>
      </c>
      <c r="R1235" s="1" t="str">
        <f t="shared" si="135"/>
        <v/>
      </c>
      <c r="S1235" s="1" t="str">
        <f>IF(ISBLANK(Games!L1235), "",IF(Q1235=B1235, C1235, B1235))</f>
        <v/>
      </c>
      <c r="T1235" s="1" t="str">
        <f t="shared" si="136"/>
        <v>ATL</v>
      </c>
      <c r="U1235" s="1" t="str">
        <f t="shared" si="137"/>
        <v>PIT</v>
      </c>
      <c r="V1235" s="1">
        <f t="shared" si="138"/>
        <v>1593.2508682491175</v>
      </c>
      <c r="W1235" s="1">
        <f t="shared" si="139"/>
        <v>1490.342604018655</v>
      </c>
    </row>
    <row r="1236" spans="1:23" x14ac:dyDescent="0.45">
      <c r="A1236" t="str">
        <f>Schedule!A1236</f>
        <v>2024-06-28</v>
      </c>
      <c r="B1236" t="str">
        <f>Schedule!B1236</f>
        <v>KCR</v>
      </c>
      <c r="C1236" t="str">
        <f>Schedule!C1236</f>
        <v>CLE</v>
      </c>
      <c r="D1236">
        <f>Schedule!D1236</f>
        <v>1455.5883504191299</v>
      </c>
      <c r="E1236">
        <f>Schedule!E1236</f>
        <v>1503.8938502056101</v>
      </c>
      <c r="F1236" cm="1">
        <f t="array" ref="F1236">_xlfn.XLOOKUP(B1236, $T$1:$T1235, $V$1:$V1235, D1236, 0, -1)</f>
        <v>1459.3647323881944</v>
      </c>
      <c r="G1236" cm="1">
        <f t="array" ref="G1236">_xlfn.XLOOKUP(C1236, $U$1:$U1235, $W$1:$W1235, E1236, 0, -1)</f>
        <v>1521.3210808926906</v>
      </c>
      <c r="H1236">
        <f>Schedule!F1236</f>
        <v>0.19008264462809901</v>
      </c>
      <c r="I1236" t="str">
        <f>IF(ISBLANK(Games!D1236), "", Games!D1236)</f>
        <v/>
      </c>
      <c r="J1236" t="str">
        <f>IF(ISBLANK(Games!E1236), "", Games!E1236)</f>
        <v/>
      </c>
      <c r="K1236" t="str">
        <f>IF(ISBLANK(Games!D1236), "",VLOOKUP(I1236, 'Pitchers Pre-Season'!$B$2:$X$790, 23, FALSE))</f>
        <v/>
      </c>
      <c r="L1236" t="str">
        <f>IF(ISBLANK(Games!E1236), "",VLOOKUP(J1236, 'Pitchers Pre-Season'!$B$2:$X$790, 23, FALSE))</f>
        <v/>
      </c>
      <c r="M1236">
        <f>IF(ISBLANK(Games!D1236), Calc!F1236, F1236+K1236)</f>
        <v>1459.3647323881944</v>
      </c>
      <c r="N1236">
        <f>IF(ISBLANK(Games!E1236), Calc!G1236, G1236+L1236)</f>
        <v>1521.3210808926906</v>
      </c>
      <c r="O1236" s="1">
        <f t="shared" si="133"/>
        <v>0.50681221260902631</v>
      </c>
      <c r="P1236" s="1">
        <f t="shared" si="134"/>
        <v>0.49318778739097369</v>
      </c>
      <c r="Q1236" s="3" t="str">
        <f>Games!N1236</f>
        <v/>
      </c>
      <c r="R1236" s="1" t="str">
        <f t="shared" si="135"/>
        <v/>
      </c>
      <c r="S1236" s="1" t="str">
        <f>IF(ISBLANK(Games!L1236), "",IF(Q1236=B1236, C1236, B1236))</f>
        <v/>
      </c>
      <c r="T1236" s="1" t="str">
        <f t="shared" si="136"/>
        <v>KCR</v>
      </c>
      <c r="U1236" s="1" t="str">
        <f t="shared" si="137"/>
        <v>CLE</v>
      </c>
      <c r="V1236" s="1">
        <f t="shared" si="138"/>
        <v>1459.3647323881944</v>
      </c>
      <c r="W1236" s="1">
        <f t="shared" si="139"/>
        <v>1521.3210808926906</v>
      </c>
    </row>
    <row r="1237" spans="1:23" x14ac:dyDescent="0.45">
      <c r="A1237" t="str">
        <f>Schedule!A1237</f>
        <v>2024-06-28</v>
      </c>
      <c r="B1237" t="str">
        <f>Schedule!B1237</f>
        <v>MIL</v>
      </c>
      <c r="C1237" t="str">
        <f>Schedule!C1237</f>
        <v>CHC</v>
      </c>
      <c r="D1237">
        <f>Schedule!D1237</f>
        <v>1511.74507850229</v>
      </c>
      <c r="E1237">
        <f>Schedule!E1237</f>
        <v>1514.0316812078199</v>
      </c>
      <c r="F1237" cm="1">
        <f t="array" ref="F1237">_xlfn.XLOOKUP(B1237, $T$1:$T1236, $V$1:$V1236, D1237, 0, -1)</f>
        <v>1516.6563185214643</v>
      </c>
      <c r="G1237" cm="1">
        <f t="array" ref="G1237">_xlfn.XLOOKUP(C1237, $U$1:$U1236, $W$1:$W1236, E1237, 0, -1)</f>
        <v>1510.9500841970262</v>
      </c>
      <c r="H1237">
        <f>Schedule!F1237</f>
        <v>6.7415730337078705E-2</v>
      </c>
      <c r="I1237" t="str">
        <f>IF(ISBLANK(Games!D1237), "", Games!D1237)</f>
        <v/>
      </c>
      <c r="J1237" t="str">
        <f>IF(ISBLANK(Games!E1237), "", Games!E1237)</f>
        <v/>
      </c>
      <c r="K1237" t="str">
        <f>IF(ISBLANK(Games!D1237), "",VLOOKUP(I1237, 'Pitchers Pre-Season'!$B$2:$X$790, 23, FALSE))</f>
        <v/>
      </c>
      <c r="L1237" t="str">
        <f>IF(ISBLANK(Games!E1237), "",VLOOKUP(J1237, 'Pitchers Pre-Season'!$B$2:$X$790, 23, FALSE))</f>
        <v/>
      </c>
      <c r="M1237">
        <f>IF(ISBLANK(Games!D1237), Calc!F1237, F1237+K1237)</f>
        <v>1516.6563185214643</v>
      </c>
      <c r="N1237">
        <f>IF(ISBLANK(Games!E1237), Calc!G1237, G1237+L1237)</f>
        <v>1510.9500841970262</v>
      </c>
      <c r="O1237" s="1">
        <f t="shared" si="133"/>
        <v>0.54191905818501329</v>
      </c>
      <c r="P1237" s="1">
        <f t="shared" si="134"/>
        <v>0.45808094181498671</v>
      </c>
      <c r="Q1237" s="3" t="str">
        <f>Games!N1237</f>
        <v/>
      </c>
      <c r="R1237" s="1" t="str">
        <f t="shared" si="135"/>
        <v/>
      </c>
      <c r="S1237" s="1" t="str">
        <f>IF(ISBLANK(Games!L1237), "",IF(Q1237=B1237, C1237, B1237))</f>
        <v/>
      </c>
      <c r="T1237" s="1" t="str">
        <f t="shared" si="136"/>
        <v>MIL</v>
      </c>
      <c r="U1237" s="1" t="str">
        <f t="shared" si="137"/>
        <v>CHC</v>
      </c>
      <c r="V1237" s="1">
        <f t="shared" si="138"/>
        <v>1516.6563185214643</v>
      </c>
      <c r="W1237" s="1">
        <f t="shared" si="139"/>
        <v>1510.9500841970262</v>
      </c>
    </row>
    <row r="1238" spans="1:23" x14ac:dyDescent="0.45">
      <c r="A1238" t="str">
        <f>Schedule!A1238</f>
        <v>2024-06-28</v>
      </c>
      <c r="B1238" t="str">
        <f>Schedule!B1238</f>
        <v>STL</v>
      </c>
      <c r="C1238" t="str">
        <f>Schedule!C1238</f>
        <v>CIN</v>
      </c>
      <c r="D1238">
        <f>Schedule!D1238</f>
        <v>1506.4629567151301</v>
      </c>
      <c r="E1238">
        <f>Schedule!E1238</f>
        <v>1496.2510574284499</v>
      </c>
      <c r="F1238" cm="1">
        <f t="array" ref="F1238">_xlfn.XLOOKUP(B1238, $T$1:$T1237, $V$1:$V1237, D1238, 0, -1)</f>
        <v>1510.540426333587</v>
      </c>
      <c r="G1238" cm="1">
        <f t="array" ref="G1238">_xlfn.XLOOKUP(C1238, $U$1:$U1237, $W$1:$W1237, E1238, 0, -1)</f>
        <v>1513.6155661274754</v>
      </c>
      <c r="H1238">
        <f>Schedule!F1238</f>
        <v>7.3170731707316999E-2</v>
      </c>
      <c r="I1238" t="str">
        <f>IF(ISBLANK(Games!D1238), "", Games!D1238)</f>
        <v/>
      </c>
      <c r="J1238" t="str">
        <f>IF(ISBLANK(Games!E1238), "", Games!E1238)</f>
        <v/>
      </c>
      <c r="K1238" t="str">
        <f>IF(ISBLANK(Games!D1238), "",VLOOKUP(I1238, 'Pitchers Pre-Season'!$B$2:$X$790, 23, FALSE))</f>
        <v/>
      </c>
      <c r="L1238" t="str">
        <f>IF(ISBLANK(Games!E1238), "",VLOOKUP(J1238, 'Pitchers Pre-Season'!$B$2:$X$790, 23, FALSE))</f>
        <v/>
      </c>
      <c r="M1238">
        <f>IF(ISBLANK(Games!D1238), Calc!F1238, F1238+K1238)</f>
        <v>1510.540426333587</v>
      </c>
      <c r="N1238">
        <f>IF(ISBLANK(Games!E1238), Calc!G1238, G1238+L1238)</f>
        <v>1513.6155661274754</v>
      </c>
      <c r="O1238" s="1">
        <f t="shared" si="133"/>
        <v>0.53215999950829784</v>
      </c>
      <c r="P1238" s="1">
        <f t="shared" si="134"/>
        <v>0.4678400004917021</v>
      </c>
      <c r="Q1238" s="3" t="str">
        <f>Games!N1238</f>
        <v/>
      </c>
      <c r="R1238" s="1" t="str">
        <f t="shared" si="135"/>
        <v/>
      </c>
      <c r="S1238" s="1" t="str">
        <f>IF(ISBLANK(Games!L1238), "",IF(Q1238=B1238, C1238, B1238))</f>
        <v/>
      </c>
      <c r="T1238" s="1" t="str">
        <f t="shared" si="136"/>
        <v>STL</v>
      </c>
      <c r="U1238" s="1" t="str">
        <f t="shared" si="137"/>
        <v>CIN</v>
      </c>
      <c r="V1238" s="1">
        <f t="shared" si="138"/>
        <v>1510.540426333587</v>
      </c>
      <c r="W1238" s="1">
        <f t="shared" si="139"/>
        <v>1513.6155661274754</v>
      </c>
    </row>
    <row r="1239" spans="1:23" x14ac:dyDescent="0.45">
      <c r="A1239" t="str">
        <f>Schedule!A1239</f>
        <v>2024-06-28</v>
      </c>
      <c r="B1239" t="str">
        <f>Schedule!B1239</f>
        <v>LAA</v>
      </c>
      <c r="C1239" t="str">
        <f>Schedule!C1239</f>
        <v>DET</v>
      </c>
      <c r="D1239">
        <f>Schedule!D1239</f>
        <v>1474.3085107648601</v>
      </c>
      <c r="E1239">
        <f>Schedule!E1239</f>
        <v>1477.56939209144</v>
      </c>
      <c r="F1239" cm="1">
        <f t="array" ref="F1239">_xlfn.XLOOKUP(B1239, $T$1:$T1238, $V$1:$V1238, D1239, 0, -1)</f>
        <v>1469.5882041455925</v>
      </c>
      <c r="G1239" cm="1">
        <f t="array" ref="G1239">_xlfn.XLOOKUP(C1239, $U$1:$U1238, $W$1:$W1238, E1239, 0, -1)</f>
        <v>1495.7868779460348</v>
      </c>
      <c r="H1239">
        <f>Schedule!F1239</f>
        <v>6.8493150684931406E-2</v>
      </c>
      <c r="I1239" t="str">
        <f>IF(ISBLANK(Games!D1239), "", Games!D1239)</f>
        <v/>
      </c>
      <c r="J1239" t="str">
        <f>IF(ISBLANK(Games!E1239), "", Games!E1239)</f>
        <v/>
      </c>
      <c r="K1239" t="str">
        <f>IF(ISBLANK(Games!D1239), "",VLOOKUP(I1239, 'Pitchers Pre-Season'!$B$2:$X$790, 23, FALSE))</f>
        <v/>
      </c>
      <c r="L1239" t="str">
        <f>IF(ISBLANK(Games!E1239), "",VLOOKUP(J1239, 'Pitchers Pre-Season'!$B$2:$X$790, 23, FALSE))</f>
        <v/>
      </c>
      <c r="M1239">
        <f>IF(ISBLANK(Games!D1239), Calc!F1239, F1239+K1239)</f>
        <v>1469.5882041455925</v>
      </c>
      <c r="N1239">
        <f>IF(ISBLANK(Games!E1239), Calc!G1239, G1239+L1239)</f>
        <v>1495.7868779460348</v>
      </c>
      <c r="O1239" s="1">
        <f t="shared" si="133"/>
        <v>0.49661495096832164</v>
      </c>
      <c r="P1239" s="1">
        <f t="shared" si="134"/>
        <v>0.50338504903167847</v>
      </c>
      <c r="Q1239" s="3" t="str">
        <f>Games!N1239</f>
        <v/>
      </c>
      <c r="R1239" s="1" t="str">
        <f t="shared" si="135"/>
        <v/>
      </c>
      <c r="S1239" s="1" t="str">
        <f>IF(ISBLANK(Games!L1239), "",IF(Q1239=B1239, C1239, B1239))</f>
        <v/>
      </c>
      <c r="T1239" s="1" t="str">
        <f t="shared" si="136"/>
        <v>LAA</v>
      </c>
      <c r="U1239" s="1" t="str">
        <f t="shared" si="137"/>
        <v>DET</v>
      </c>
      <c r="V1239" s="1">
        <f t="shared" si="138"/>
        <v>1469.5882041455925</v>
      </c>
      <c r="W1239" s="1">
        <f t="shared" si="139"/>
        <v>1495.7868779460348</v>
      </c>
    </row>
    <row r="1240" spans="1:23" x14ac:dyDescent="0.45">
      <c r="A1240" t="str">
        <f>Schedule!A1240</f>
        <v>2024-06-28</v>
      </c>
      <c r="B1240" t="str">
        <f>Schedule!B1240</f>
        <v>ARI</v>
      </c>
      <c r="C1240" t="str">
        <f>Schedule!C1240</f>
        <v>OAK</v>
      </c>
      <c r="D1240">
        <f>Schedule!D1240</f>
        <v>1517.8440011816001</v>
      </c>
      <c r="E1240">
        <f>Schedule!E1240</f>
        <v>1427.1354796158</v>
      </c>
      <c r="F1240" cm="1">
        <f t="array" ref="F1240">_xlfn.XLOOKUP(B1240, $T$1:$T1239, $V$1:$V1239, D1240, 0, -1)</f>
        <v>1516.9891876380354</v>
      </c>
      <c r="G1240" cm="1">
        <f t="array" ref="G1240">_xlfn.XLOOKUP(C1240, $U$1:$U1239, $W$1:$W1239, E1240, 0, -1)</f>
        <v>1422.9458950386379</v>
      </c>
      <c r="H1240">
        <f>Schedule!F1240</f>
        <v>5.0632911392405201E-2</v>
      </c>
      <c r="I1240" t="str">
        <f>IF(ISBLANK(Games!D1240), "", Games!D1240)</f>
        <v/>
      </c>
      <c r="J1240" t="str">
        <f>IF(ISBLANK(Games!E1240), "", Games!E1240)</f>
        <v/>
      </c>
      <c r="K1240" t="str">
        <f>IF(ISBLANK(Games!D1240), "",VLOOKUP(I1240, 'Pitchers Pre-Season'!$B$2:$X$790, 23, FALSE))</f>
        <v/>
      </c>
      <c r="L1240" t="str">
        <f>IF(ISBLANK(Games!E1240), "",VLOOKUP(J1240, 'Pitchers Pre-Season'!$B$2:$X$790, 23, FALSE))</f>
        <v/>
      </c>
      <c r="M1240">
        <f>IF(ISBLANK(Games!D1240), Calc!F1240, F1240+K1240)</f>
        <v>1516.9891876380354</v>
      </c>
      <c r="N1240">
        <f>IF(ISBLANK(Games!E1240), Calc!G1240, G1240+L1240)</f>
        <v>1422.9458950386379</v>
      </c>
      <c r="O1240" s="1">
        <f t="shared" si="133"/>
        <v>0.65744442206581377</v>
      </c>
      <c r="P1240" s="1">
        <f t="shared" si="134"/>
        <v>0.34255557793418623</v>
      </c>
      <c r="Q1240" s="3" t="str">
        <f>Games!N1240</f>
        <v/>
      </c>
      <c r="R1240" s="1" t="str">
        <f t="shared" si="135"/>
        <v/>
      </c>
      <c r="S1240" s="1" t="str">
        <f>IF(ISBLANK(Games!L1240), "",IF(Q1240=B1240, C1240, B1240))</f>
        <v/>
      </c>
      <c r="T1240" s="1" t="str">
        <f t="shared" si="136"/>
        <v>ARI</v>
      </c>
      <c r="U1240" s="1" t="str">
        <f t="shared" si="137"/>
        <v>OAK</v>
      </c>
      <c r="V1240" s="1">
        <f t="shared" si="138"/>
        <v>1516.9891876380354</v>
      </c>
      <c r="W1240" s="1">
        <f t="shared" si="139"/>
        <v>1422.9458950386379</v>
      </c>
    </row>
    <row r="1241" spans="1:23" x14ac:dyDescent="0.45">
      <c r="A1241" t="str">
        <f>Schedule!A1241</f>
        <v>2024-06-28</v>
      </c>
      <c r="B1241" t="str">
        <f>Schedule!B1241</f>
        <v>SEA</v>
      </c>
      <c r="C1241" t="str">
        <f>Schedule!C1241</f>
        <v>MIN</v>
      </c>
      <c r="D1241">
        <f>Schedule!D1241</f>
        <v>1526.2027098211199</v>
      </c>
      <c r="E1241">
        <f>Schedule!E1241</f>
        <v>1535.44519643647</v>
      </c>
      <c r="F1241" cm="1">
        <f t="array" ref="F1241">_xlfn.XLOOKUP(B1241, $T$1:$T1240, $V$1:$V1240, D1241, 0, -1)</f>
        <v>1518.2292368487947</v>
      </c>
      <c r="G1241" cm="1">
        <f t="array" ref="G1241">_xlfn.XLOOKUP(C1241, $U$1:$U1240, $W$1:$W1240, E1241, 0, -1)</f>
        <v>1539.5424706464416</v>
      </c>
      <c r="H1241">
        <f>Schedule!F1241</f>
        <v>2.2471910112359699E-2</v>
      </c>
      <c r="I1241" t="str">
        <f>IF(ISBLANK(Games!D1241), "", Games!D1241)</f>
        <v/>
      </c>
      <c r="J1241" t="str">
        <f>IF(ISBLANK(Games!E1241), "", Games!E1241)</f>
        <v/>
      </c>
      <c r="K1241" t="str">
        <f>IF(ISBLANK(Games!D1241), "",VLOOKUP(I1241, 'Pitchers Pre-Season'!$B$2:$X$790, 23, FALSE))</f>
        <v/>
      </c>
      <c r="L1241" t="str">
        <f>IF(ISBLANK(Games!E1241), "",VLOOKUP(J1241, 'Pitchers Pre-Season'!$B$2:$X$790, 23, FALSE))</f>
        <v/>
      </c>
      <c r="M1241">
        <f>IF(ISBLANK(Games!D1241), Calc!F1241, F1241+K1241)</f>
        <v>1518.2292368487947</v>
      </c>
      <c r="N1241">
        <f>IF(ISBLANK(Games!E1241), Calc!G1241, G1241+L1241)</f>
        <v>1539.5424706464416</v>
      </c>
      <c r="O1241" s="1">
        <f t="shared" si="133"/>
        <v>0.48060216279522766</v>
      </c>
      <c r="P1241" s="1">
        <f t="shared" si="134"/>
        <v>0.51939783720477239</v>
      </c>
      <c r="Q1241" s="3" t="str">
        <f>Games!N1241</f>
        <v/>
      </c>
      <c r="R1241" s="1" t="str">
        <f t="shared" si="135"/>
        <v/>
      </c>
      <c r="S1241" s="1" t="str">
        <f>IF(ISBLANK(Games!L1241), "",IF(Q1241=B1241, C1241, B1241))</f>
        <v/>
      </c>
      <c r="T1241" s="1" t="str">
        <f t="shared" si="136"/>
        <v>SEA</v>
      </c>
      <c r="U1241" s="1" t="str">
        <f t="shared" si="137"/>
        <v>MIN</v>
      </c>
      <c r="V1241" s="1">
        <f t="shared" si="138"/>
        <v>1518.2292368487947</v>
      </c>
      <c r="W1241" s="1">
        <f t="shared" si="139"/>
        <v>1539.5424706464416</v>
      </c>
    </row>
    <row r="1242" spans="1:23" x14ac:dyDescent="0.45">
      <c r="A1242" t="str">
        <f>Schedule!A1242</f>
        <v>2024-06-28</v>
      </c>
      <c r="B1242" t="str">
        <f>Schedule!B1242</f>
        <v>SFG</v>
      </c>
      <c r="C1242" t="str">
        <f>Schedule!C1242</f>
        <v>LAD</v>
      </c>
      <c r="D1242">
        <f>Schedule!D1242</f>
        <v>1501.1235706124401</v>
      </c>
      <c r="E1242">
        <f>Schedule!E1242</f>
        <v>1588.6730971234199</v>
      </c>
      <c r="F1242" cm="1">
        <f t="array" ref="F1242">_xlfn.XLOOKUP(B1242, $T$1:$T1241, $V$1:$V1241, D1242, 0, -1)</f>
        <v>1506.8907435815931</v>
      </c>
      <c r="G1242" cm="1">
        <f t="array" ref="G1242">_xlfn.XLOOKUP(C1242, $U$1:$U1241, $W$1:$W1241, E1242, 0, -1)</f>
        <v>1587.2549754385982</v>
      </c>
      <c r="H1242">
        <f>Schedule!F1242</f>
        <v>0.1125</v>
      </c>
      <c r="I1242" t="str">
        <f>IF(ISBLANK(Games!D1242), "", Games!D1242)</f>
        <v/>
      </c>
      <c r="J1242" t="str">
        <f>IF(ISBLANK(Games!E1242), "", Games!E1242)</f>
        <v/>
      </c>
      <c r="K1242" t="str">
        <f>IF(ISBLANK(Games!D1242), "",VLOOKUP(I1242, 'Pitchers Pre-Season'!$B$2:$X$790, 23, FALSE))</f>
        <v/>
      </c>
      <c r="L1242" t="str">
        <f>IF(ISBLANK(Games!E1242), "",VLOOKUP(J1242, 'Pitchers Pre-Season'!$B$2:$X$790, 23, FALSE))</f>
        <v/>
      </c>
      <c r="M1242">
        <f>IF(ISBLANK(Games!D1242), Calc!F1242, F1242+K1242)</f>
        <v>1506.8907435815931</v>
      </c>
      <c r="N1242">
        <f>IF(ISBLANK(Games!E1242), Calc!G1242, G1242+L1242)</f>
        <v>1587.2549754385982</v>
      </c>
      <c r="O1242" s="1">
        <f t="shared" si="133"/>
        <v>0.4426159636665723</v>
      </c>
      <c r="P1242" s="1">
        <f t="shared" si="134"/>
        <v>0.55738403633342781</v>
      </c>
      <c r="Q1242" s="3" t="str">
        <f>Games!N1242</f>
        <v/>
      </c>
      <c r="R1242" s="1" t="str">
        <f t="shared" si="135"/>
        <v/>
      </c>
      <c r="S1242" s="1" t="str">
        <f>IF(ISBLANK(Games!L1242), "",IF(Q1242=B1242, C1242, B1242))</f>
        <v/>
      </c>
      <c r="T1242" s="1" t="str">
        <f t="shared" si="136"/>
        <v>SFG</v>
      </c>
      <c r="U1242" s="1" t="str">
        <f t="shared" si="137"/>
        <v>LAD</v>
      </c>
      <c r="V1242" s="1">
        <f t="shared" si="138"/>
        <v>1506.8907435815931</v>
      </c>
      <c r="W1242" s="1">
        <f t="shared" si="139"/>
        <v>1587.2549754385982</v>
      </c>
    </row>
    <row r="1243" spans="1:23" x14ac:dyDescent="0.45">
      <c r="A1243" t="str">
        <f>Schedule!A1243</f>
        <v>2024-06-29</v>
      </c>
      <c r="B1243" t="str">
        <f>Schedule!B1243</f>
        <v>CHW</v>
      </c>
      <c r="C1243" t="str">
        <f>Schedule!C1243</f>
        <v>COL</v>
      </c>
      <c r="D1243">
        <f>Schedule!D1243</f>
        <v>1433.33420073452</v>
      </c>
      <c r="E1243">
        <f>Schedule!E1243</f>
        <v>1418.47649220432</v>
      </c>
      <c r="F1243" cm="1">
        <f t="array" ref="F1243">_xlfn.XLOOKUP(B1243, $T$1:$T1242, $V$1:$V1242, D1243, 0, -1)</f>
        <v>1426.513159308995</v>
      </c>
      <c r="G1243" cm="1">
        <f t="array" ref="G1243">_xlfn.XLOOKUP(C1243, $U$1:$U1242, $W$1:$W1242, E1243, 0, -1)</f>
        <v>1405.4006829938121</v>
      </c>
      <c r="H1243">
        <f>Schedule!F1243</f>
        <v>-4.2253521126760597E-2</v>
      </c>
      <c r="I1243" t="str">
        <f>IF(ISBLANK(Games!D1243), "", Games!D1243)</f>
        <v/>
      </c>
      <c r="J1243" t="str">
        <f>IF(ISBLANK(Games!E1243), "", Games!E1243)</f>
        <v/>
      </c>
      <c r="K1243" t="str">
        <f>IF(ISBLANK(Games!D1243), "",VLOOKUP(I1243, 'Pitchers Pre-Season'!$B$2:$X$790, 23, FALSE))</f>
        <v/>
      </c>
      <c r="L1243" t="str">
        <f>IF(ISBLANK(Games!E1243), "",VLOOKUP(J1243, 'Pitchers Pre-Season'!$B$2:$X$790, 23, FALSE))</f>
        <v/>
      </c>
      <c r="M1243">
        <f>IF(ISBLANK(Games!D1243), Calc!F1243, F1243+K1243)</f>
        <v>1426.513159308995</v>
      </c>
      <c r="N1243">
        <f>IF(ISBLANK(Games!E1243), Calc!G1243, G1243+L1243)</f>
        <v>1405.4006829938121</v>
      </c>
      <c r="O1243" s="1">
        <f t="shared" si="133"/>
        <v>0.50921919279652783</v>
      </c>
      <c r="P1243" s="1">
        <f t="shared" si="134"/>
        <v>0.49078080720347228</v>
      </c>
      <c r="Q1243" s="3" t="str">
        <f>Games!N1243</f>
        <v/>
      </c>
      <c r="R1243" s="1" t="str">
        <f t="shared" si="135"/>
        <v/>
      </c>
      <c r="S1243" s="1" t="str">
        <f>IF(ISBLANK(Games!L1243), "",IF(Q1243=B1243, C1243, B1243))</f>
        <v/>
      </c>
      <c r="T1243" s="1" t="str">
        <f t="shared" si="136"/>
        <v>CHW</v>
      </c>
      <c r="U1243" s="1" t="str">
        <f t="shared" si="137"/>
        <v>COL</v>
      </c>
      <c r="V1243" s="1">
        <f t="shared" si="138"/>
        <v>1426.513159308995</v>
      </c>
      <c r="W1243" s="1">
        <f t="shared" si="139"/>
        <v>1405.4006829938121</v>
      </c>
    </row>
    <row r="1244" spans="1:23" x14ac:dyDescent="0.45">
      <c r="A1244" t="str">
        <f>Schedule!A1244</f>
        <v>2024-06-29</v>
      </c>
      <c r="B1244" t="str">
        <f>Schedule!B1244</f>
        <v>STL</v>
      </c>
      <c r="C1244" t="str">
        <f>Schedule!C1244</f>
        <v>CIN</v>
      </c>
      <c r="D1244">
        <f>Schedule!D1244</f>
        <v>1506.4629567151301</v>
      </c>
      <c r="E1244">
        <f>Schedule!E1244</f>
        <v>1496.2510574284499</v>
      </c>
      <c r="F1244" cm="1">
        <f t="array" ref="F1244">_xlfn.XLOOKUP(B1244, $T$1:$T1243, $V$1:$V1243, D1244, 0, -1)</f>
        <v>1510.540426333587</v>
      </c>
      <c r="G1244" cm="1">
        <f t="array" ref="G1244">_xlfn.XLOOKUP(C1244, $U$1:$U1243, $W$1:$W1243, E1244, 0, -1)</f>
        <v>1513.6155661274754</v>
      </c>
      <c r="H1244">
        <f>Schedule!F1244</f>
        <v>7.3170731707316999E-2</v>
      </c>
      <c r="I1244" t="str">
        <f>IF(ISBLANK(Games!D1244), "", Games!D1244)</f>
        <v/>
      </c>
      <c r="J1244" t="str">
        <f>IF(ISBLANK(Games!E1244), "", Games!E1244)</f>
        <v/>
      </c>
      <c r="K1244" t="str">
        <f>IF(ISBLANK(Games!D1244), "",VLOOKUP(I1244, 'Pitchers Pre-Season'!$B$2:$X$790, 23, FALSE))</f>
        <v/>
      </c>
      <c r="L1244" t="str">
        <f>IF(ISBLANK(Games!E1244), "",VLOOKUP(J1244, 'Pitchers Pre-Season'!$B$2:$X$790, 23, FALSE))</f>
        <v/>
      </c>
      <c r="M1244">
        <f>IF(ISBLANK(Games!D1244), Calc!F1244, F1244+K1244)</f>
        <v>1510.540426333587</v>
      </c>
      <c r="N1244">
        <f>IF(ISBLANK(Games!E1244), Calc!G1244, G1244+L1244)</f>
        <v>1513.6155661274754</v>
      </c>
      <c r="O1244" s="1">
        <f t="shared" si="133"/>
        <v>0.53215999950829784</v>
      </c>
      <c r="P1244" s="1">
        <f t="shared" si="134"/>
        <v>0.4678400004917021</v>
      </c>
      <c r="Q1244" s="3" t="str">
        <f>Games!N1244</f>
        <v/>
      </c>
      <c r="R1244" s="1" t="str">
        <f t="shared" si="135"/>
        <v/>
      </c>
      <c r="S1244" s="1" t="str">
        <f>IF(ISBLANK(Games!L1244), "",IF(Q1244=B1244, C1244, B1244))</f>
        <v/>
      </c>
      <c r="T1244" s="1" t="str">
        <f t="shared" si="136"/>
        <v>STL</v>
      </c>
      <c r="U1244" s="1" t="str">
        <f t="shared" si="137"/>
        <v>CIN</v>
      </c>
      <c r="V1244" s="1">
        <f t="shared" si="138"/>
        <v>1510.540426333587</v>
      </c>
      <c r="W1244" s="1">
        <f t="shared" si="139"/>
        <v>1513.6155661274754</v>
      </c>
    </row>
    <row r="1245" spans="1:23" x14ac:dyDescent="0.45">
      <c r="A1245" t="str">
        <f>Schedule!A1245</f>
        <v>2024-06-29</v>
      </c>
      <c r="B1245" t="str">
        <f>Schedule!B1245</f>
        <v>TOR</v>
      </c>
      <c r="C1245" t="str">
        <f>Schedule!C1245</f>
        <v>NYY</v>
      </c>
      <c r="D1245">
        <f>Schedule!D1245</f>
        <v>1536.86484917293</v>
      </c>
      <c r="E1245">
        <f>Schedule!E1245</f>
        <v>1539.4562396036399</v>
      </c>
      <c r="F1245" cm="1">
        <f t="array" ref="F1245">_xlfn.XLOOKUP(B1245, $T$1:$T1244, $V$1:$V1244, D1245, 0, -1)</f>
        <v>1536.86484917293</v>
      </c>
      <c r="G1245" cm="1">
        <f t="array" ref="G1245">_xlfn.XLOOKUP(C1245, $U$1:$U1244, $W$1:$W1244, E1245, 0, -1)</f>
        <v>1562.9327852564061</v>
      </c>
      <c r="H1245">
        <f>Schedule!F1245</f>
        <v>-5.5248618784530601E-3</v>
      </c>
      <c r="I1245" t="str">
        <f>IF(ISBLANK(Games!D1245), "", Games!D1245)</f>
        <v/>
      </c>
      <c r="J1245" t="str">
        <f>IF(ISBLANK(Games!E1245), "", Games!E1245)</f>
        <v/>
      </c>
      <c r="K1245" t="str">
        <f>IF(ISBLANK(Games!D1245), "",VLOOKUP(I1245, 'Pitchers Pre-Season'!$B$2:$X$790, 23, FALSE))</f>
        <v/>
      </c>
      <c r="L1245" t="str">
        <f>IF(ISBLANK(Games!E1245), "",VLOOKUP(J1245, 'Pitchers Pre-Season'!$B$2:$X$790, 23, FALSE))</f>
        <v/>
      </c>
      <c r="M1245">
        <f>IF(ISBLANK(Games!D1245), Calc!F1245, F1245+K1245)</f>
        <v>1536.86484917293</v>
      </c>
      <c r="N1245">
        <f>IF(ISBLANK(Games!E1245), Calc!G1245, G1245+L1245)</f>
        <v>1562.9327852564061</v>
      </c>
      <c r="O1245" s="1">
        <f t="shared" si="133"/>
        <v>0.45979303090751439</v>
      </c>
      <c r="P1245" s="1">
        <f t="shared" si="134"/>
        <v>0.54020696909248567</v>
      </c>
      <c r="Q1245" s="3" t="str">
        <f>Games!N1245</f>
        <v/>
      </c>
      <c r="R1245" s="1" t="str">
        <f t="shared" si="135"/>
        <v/>
      </c>
      <c r="S1245" s="1" t="str">
        <f>IF(ISBLANK(Games!L1245), "",IF(Q1245=B1245, C1245, B1245))</f>
        <v/>
      </c>
      <c r="T1245" s="1" t="str">
        <f t="shared" si="136"/>
        <v>TOR</v>
      </c>
      <c r="U1245" s="1" t="str">
        <f t="shared" si="137"/>
        <v>NYY</v>
      </c>
      <c r="V1245" s="1">
        <f t="shared" si="138"/>
        <v>1536.86484917293</v>
      </c>
      <c r="W1245" s="1">
        <f t="shared" si="139"/>
        <v>1562.9327852564061</v>
      </c>
    </row>
    <row r="1246" spans="1:23" x14ac:dyDescent="0.45">
      <c r="A1246" t="str">
        <f>Schedule!A1246</f>
        <v>2024-06-29</v>
      </c>
      <c r="B1246" t="str">
        <f>Schedule!B1246</f>
        <v>PHI</v>
      </c>
      <c r="C1246" t="str">
        <f>Schedule!C1246</f>
        <v>MIA</v>
      </c>
      <c r="D1246">
        <f>Schedule!D1246</f>
        <v>1537.03223861109</v>
      </c>
      <c r="E1246">
        <f>Schedule!E1246</f>
        <v>1488.4482383178499</v>
      </c>
      <c r="F1246" cm="1">
        <f t="array" ref="F1246">_xlfn.XLOOKUP(B1246, $T$1:$T1245, $V$1:$V1245, D1246, 0, -1)</f>
        <v>1516.0751994709906</v>
      </c>
      <c r="G1246" cm="1">
        <f t="array" ref="G1246">_xlfn.XLOOKUP(C1246, $U$1:$U1245, $W$1:$W1245, E1246, 0, -1)</f>
        <v>1484.370768699393</v>
      </c>
      <c r="H1246">
        <f>Schedule!F1246</f>
        <v>8.4745762711864403E-2</v>
      </c>
      <c r="I1246" t="str">
        <f>IF(ISBLANK(Games!D1246), "", Games!D1246)</f>
        <v/>
      </c>
      <c r="J1246" t="str">
        <f>IF(ISBLANK(Games!E1246), "", Games!E1246)</f>
        <v/>
      </c>
      <c r="K1246" t="str">
        <f>IF(ISBLANK(Games!D1246), "",VLOOKUP(I1246, 'Pitchers Pre-Season'!$B$2:$X$790, 23, FALSE))</f>
        <v/>
      </c>
      <c r="L1246" t="str">
        <f>IF(ISBLANK(Games!E1246), "",VLOOKUP(J1246, 'Pitchers Pre-Season'!$B$2:$X$790, 23, FALSE))</f>
        <v/>
      </c>
      <c r="M1246">
        <f>IF(ISBLANK(Games!D1246), Calc!F1246, F1246+K1246)</f>
        <v>1516.0751994709906</v>
      </c>
      <c r="N1246">
        <f>IF(ISBLANK(Games!E1246), Calc!G1246, G1246+L1246)</f>
        <v>1484.370768699393</v>
      </c>
      <c r="O1246" s="1">
        <f t="shared" si="133"/>
        <v>0.58787300099090078</v>
      </c>
      <c r="P1246" s="1">
        <f t="shared" si="134"/>
        <v>0.41212699900909916</v>
      </c>
      <c r="Q1246" s="3" t="str">
        <f>Games!N1246</f>
        <v/>
      </c>
      <c r="R1246" s="1" t="str">
        <f t="shared" si="135"/>
        <v/>
      </c>
      <c r="S1246" s="1" t="str">
        <f>IF(ISBLANK(Games!L1246), "",IF(Q1246=B1246, C1246, B1246))</f>
        <v/>
      </c>
      <c r="T1246" s="1" t="str">
        <f t="shared" si="136"/>
        <v>PHI</v>
      </c>
      <c r="U1246" s="1" t="str">
        <f t="shared" si="137"/>
        <v>MIA</v>
      </c>
      <c r="V1246" s="1">
        <f t="shared" si="138"/>
        <v>1516.0751994709906</v>
      </c>
      <c r="W1246" s="1">
        <f t="shared" si="139"/>
        <v>1484.370768699393</v>
      </c>
    </row>
    <row r="1247" spans="1:23" x14ac:dyDescent="0.45">
      <c r="A1247" t="str">
        <f>Schedule!A1247</f>
        <v>2024-06-29</v>
      </c>
      <c r="B1247" t="str">
        <f>Schedule!B1247</f>
        <v>KCR</v>
      </c>
      <c r="C1247" t="str">
        <f>Schedule!C1247</f>
        <v>CLE</v>
      </c>
      <c r="D1247">
        <f>Schedule!D1247</f>
        <v>1455.5883504191299</v>
      </c>
      <c r="E1247">
        <f>Schedule!E1247</f>
        <v>1503.8938502056101</v>
      </c>
      <c r="F1247" cm="1">
        <f t="array" ref="F1247">_xlfn.XLOOKUP(B1247, $T$1:$T1246, $V$1:$V1246, D1247, 0, -1)</f>
        <v>1459.3647323881944</v>
      </c>
      <c r="G1247" cm="1">
        <f t="array" ref="G1247">_xlfn.XLOOKUP(C1247, $U$1:$U1246, $W$1:$W1246, E1247, 0, -1)</f>
        <v>1521.3210808926906</v>
      </c>
      <c r="H1247">
        <f>Schedule!F1247</f>
        <v>0.19008264462809901</v>
      </c>
      <c r="I1247" t="str">
        <f>IF(ISBLANK(Games!D1247), "", Games!D1247)</f>
        <v/>
      </c>
      <c r="J1247" t="str">
        <f>IF(ISBLANK(Games!E1247), "", Games!E1247)</f>
        <v/>
      </c>
      <c r="K1247" t="str">
        <f>IF(ISBLANK(Games!D1247), "",VLOOKUP(I1247, 'Pitchers Pre-Season'!$B$2:$X$790, 23, FALSE))</f>
        <v/>
      </c>
      <c r="L1247" t="str">
        <f>IF(ISBLANK(Games!E1247), "",VLOOKUP(J1247, 'Pitchers Pre-Season'!$B$2:$X$790, 23, FALSE))</f>
        <v/>
      </c>
      <c r="M1247">
        <f>IF(ISBLANK(Games!D1247), Calc!F1247, F1247+K1247)</f>
        <v>1459.3647323881944</v>
      </c>
      <c r="N1247">
        <f>IF(ISBLANK(Games!E1247), Calc!G1247, G1247+L1247)</f>
        <v>1521.3210808926906</v>
      </c>
      <c r="O1247" s="1">
        <f t="shared" si="133"/>
        <v>0.50681221260902631</v>
      </c>
      <c r="P1247" s="1">
        <f t="shared" si="134"/>
        <v>0.49318778739097369</v>
      </c>
      <c r="Q1247" s="3" t="str">
        <f>Games!N1247</f>
        <v/>
      </c>
      <c r="R1247" s="1" t="str">
        <f t="shared" si="135"/>
        <v/>
      </c>
      <c r="S1247" s="1" t="str">
        <f>IF(ISBLANK(Games!L1247), "",IF(Q1247=B1247, C1247, B1247))</f>
        <v/>
      </c>
      <c r="T1247" s="1" t="str">
        <f t="shared" si="136"/>
        <v>KCR</v>
      </c>
      <c r="U1247" s="1" t="str">
        <f t="shared" si="137"/>
        <v>CLE</v>
      </c>
      <c r="V1247" s="1">
        <f t="shared" si="138"/>
        <v>1459.3647323881944</v>
      </c>
      <c r="W1247" s="1">
        <f t="shared" si="139"/>
        <v>1521.3210808926906</v>
      </c>
    </row>
    <row r="1248" spans="1:23" x14ac:dyDescent="0.45">
      <c r="A1248" t="str">
        <f>Schedule!A1248</f>
        <v>2024-06-29</v>
      </c>
      <c r="B1248" t="str">
        <f>Schedule!B1248</f>
        <v>NYM</v>
      </c>
      <c r="C1248" t="str">
        <f>Schedule!C1248</f>
        <v>HOU</v>
      </c>
      <c r="D1248">
        <f>Schedule!D1248</f>
        <v>1505.1761432511801</v>
      </c>
      <c r="E1248">
        <f>Schedule!E1248</f>
        <v>1559.22207084247</v>
      </c>
      <c r="F1248" cm="1">
        <f t="array" ref="F1248">_xlfn.XLOOKUP(B1248, $T$1:$T1247, $V$1:$V1247, D1248, 0, -1)</f>
        <v>1483.2891783762693</v>
      </c>
      <c r="G1248" cm="1">
        <f t="array" ref="G1248">_xlfn.XLOOKUP(C1248, $U$1:$U1247, $W$1:$W1247, E1248, 0, -1)</f>
        <v>1554.1885466658973</v>
      </c>
      <c r="H1248">
        <f>Schedule!F1248</f>
        <v>0.102272727272727</v>
      </c>
      <c r="I1248" t="str">
        <f>IF(ISBLANK(Games!D1248), "", Games!D1248)</f>
        <v/>
      </c>
      <c r="J1248" t="str">
        <f>IF(ISBLANK(Games!E1248), "", Games!E1248)</f>
        <v/>
      </c>
      <c r="K1248" t="str">
        <f>IF(ISBLANK(Games!D1248), "",VLOOKUP(I1248, 'Pitchers Pre-Season'!$B$2:$X$790, 23, FALSE))</f>
        <v/>
      </c>
      <c r="L1248" t="str">
        <f>IF(ISBLANK(Games!E1248), "",VLOOKUP(J1248, 'Pitchers Pre-Season'!$B$2:$X$790, 23, FALSE))</f>
        <v/>
      </c>
      <c r="M1248">
        <f>IF(ISBLANK(Games!D1248), Calc!F1248, F1248+K1248)</f>
        <v>1483.2891783762693</v>
      </c>
      <c r="N1248">
        <f>IF(ISBLANK(Games!E1248), Calc!G1248, G1248+L1248)</f>
        <v>1554.1885466658973</v>
      </c>
      <c r="O1248" s="1">
        <f t="shared" si="133"/>
        <v>0.45049706318395988</v>
      </c>
      <c r="P1248" s="1">
        <f t="shared" si="134"/>
        <v>0.54950293681604001</v>
      </c>
      <c r="Q1248" s="3" t="str">
        <f>Games!N1248</f>
        <v/>
      </c>
      <c r="R1248" s="1" t="str">
        <f t="shared" si="135"/>
        <v/>
      </c>
      <c r="S1248" s="1" t="str">
        <f>IF(ISBLANK(Games!L1248), "",IF(Q1248=B1248, C1248, B1248))</f>
        <v/>
      </c>
      <c r="T1248" s="1" t="str">
        <f t="shared" si="136"/>
        <v>NYM</v>
      </c>
      <c r="U1248" s="1" t="str">
        <f t="shared" si="137"/>
        <v>HOU</v>
      </c>
      <c r="V1248" s="1">
        <f t="shared" si="138"/>
        <v>1483.2891783762693</v>
      </c>
      <c r="W1248" s="1">
        <f t="shared" si="139"/>
        <v>1554.1885466658973</v>
      </c>
    </row>
    <row r="1249" spans="1:23" x14ac:dyDescent="0.45">
      <c r="A1249" t="str">
        <f>Schedule!A1249</f>
        <v>2024-06-29</v>
      </c>
      <c r="B1249" t="str">
        <f>Schedule!B1249</f>
        <v>ARI</v>
      </c>
      <c r="C1249" t="str">
        <f>Schedule!C1249</f>
        <v>OAK</v>
      </c>
      <c r="D1249">
        <f>Schedule!D1249</f>
        <v>1517.8440011816001</v>
      </c>
      <c r="E1249">
        <f>Schedule!E1249</f>
        <v>1427.1354796158</v>
      </c>
      <c r="F1249" cm="1">
        <f t="array" ref="F1249">_xlfn.XLOOKUP(B1249, $T$1:$T1248, $V$1:$V1248, D1249, 0, -1)</f>
        <v>1516.9891876380354</v>
      </c>
      <c r="G1249" cm="1">
        <f t="array" ref="G1249">_xlfn.XLOOKUP(C1249, $U$1:$U1248, $W$1:$W1248, E1249, 0, -1)</f>
        <v>1422.9458950386379</v>
      </c>
      <c r="H1249">
        <f>Schedule!F1249</f>
        <v>5.0632911392405201E-2</v>
      </c>
      <c r="I1249" t="str">
        <f>IF(ISBLANK(Games!D1249), "", Games!D1249)</f>
        <v/>
      </c>
      <c r="J1249" t="str">
        <f>IF(ISBLANK(Games!E1249), "", Games!E1249)</f>
        <v/>
      </c>
      <c r="K1249" t="str">
        <f>IF(ISBLANK(Games!D1249), "",VLOOKUP(I1249, 'Pitchers Pre-Season'!$B$2:$X$790, 23, FALSE))</f>
        <v/>
      </c>
      <c r="L1249" t="str">
        <f>IF(ISBLANK(Games!E1249), "",VLOOKUP(J1249, 'Pitchers Pre-Season'!$B$2:$X$790, 23, FALSE))</f>
        <v/>
      </c>
      <c r="M1249">
        <f>IF(ISBLANK(Games!D1249), Calc!F1249, F1249+K1249)</f>
        <v>1516.9891876380354</v>
      </c>
      <c r="N1249">
        <f>IF(ISBLANK(Games!E1249), Calc!G1249, G1249+L1249)</f>
        <v>1422.9458950386379</v>
      </c>
      <c r="O1249" s="1">
        <f t="shared" si="133"/>
        <v>0.65744442206581377</v>
      </c>
      <c r="P1249" s="1">
        <f t="shared" si="134"/>
        <v>0.34255557793418623</v>
      </c>
      <c r="Q1249" s="3" t="str">
        <f>Games!N1249</f>
        <v/>
      </c>
      <c r="R1249" s="1" t="str">
        <f t="shared" si="135"/>
        <v/>
      </c>
      <c r="S1249" s="1" t="str">
        <f>IF(ISBLANK(Games!L1249), "",IF(Q1249=B1249, C1249, B1249))</f>
        <v/>
      </c>
      <c r="T1249" s="1" t="str">
        <f t="shared" si="136"/>
        <v>ARI</v>
      </c>
      <c r="U1249" s="1" t="str">
        <f t="shared" si="137"/>
        <v>OAK</v>
      </c>
      <c r="V1249" s="1">
        <f t="shared" si="138"/>
        <v>1516.9891876380354</v>
      </c>
      <c r="W1249" s="1">
        <f t="shared" si="139"/>
        <v>1422.9458950386379</v>
      </c>
    </row>
    <row r="1250" spans="1:23" x14ac:dyDescent="0.45">
      <c r="A1250" t="str">
        <f>Schedule!A1250</f>
        <v>2024-06-29</v>
      </c>
      <c r="B1250" t="str">
        <f>Schedule!B1250</f>
        <v>BOS</v>
      </c>
      <c r="C1250" t="str">
        <f>Schedule!C1250</f>
        <v>SDP</v>
      </c>
      <c r="D1250">
        <f>Schedule!D1250</f>
        <v>1500.26839934439</v>
      </c>
      <c r="E1250">
        <f>Schedule!E1250</f>
        <v>1513.7838452168801</v>
      </c>
      <c r="F1250" cm="1">
        <f t="array" ref="F1250">_xlfn.XLOOKUP(B1250, $T$1:$T1249, $V$1:$V1249, D1250, 0, -1)</f>
        <v>1500.26839934439</v>
      </c>
      <c r="G1250" cm="1">
        <f t="array" ref="G1250">_xlfn.XLOOKUP(C1250, $U$1:$U1249, $W$1:$W1249, E1250, 0, -1)</f>
        <v>1514.2912987524817</v>
      </c>
      <c r="H1250">
        <f>Schedule!F1250</f>
        <v>5.1282051282051398E-2</v>
      </c>
      <c r="I1250" t="str">
        <f>IF(ISBLANK(Games!D1250), "", Games!D1250)</f>
        <v/>
      </c>
      <c r="J1250" t="str">
        <f>IF(ISBLANK(Games!E1250), "", Games!E1250)</f>
        <v/>
      </c>
      <c r="K1250" t="str">
        <f>IF(ISBLANK(Games!D1250), "",VLOOKUP(I1250, 'Pitchers Pre-Season'!$B$2:$X$790, 23, FALSE))</f>
        <v/>
      </c>
      <c r="L1250" t="str">
        <f>IF(ISBLANK(Games!E1250), "",VLOOKUP(J1250, 'Pitchers Pre-Season'!$B$2:$X$790, 23, FALSE))</f>
        <v/>
      </c>
      <c r="M1250">
        <f>IF(ISBLANK(Games!D1250), Calc!F1250, F1250+K1250)</f>
        <v>1500.26839934439</v>
      </c>
      <c r="N1250">
        <f>IF(ISBLANK(Games!E1250), Calc!G1250, G1250+L1250)</f>
        <v>1514.2912987524817</v>
      </c>
      <c r="O1250" s="1">
        <f t="shared" si="133"/>
        <v>0.50547140224647735</v>
      </c>
      <c r="P1250" s="1">
        <f t="shared" si="134"/>
        <v>0.4945285977535227</v>
      </c>
      <c r="Q1250" s="3" t="str">
        <f>Games!N1250</f>
        <v/>
      </c>
      <c r="R1250" s="1" t="str">
        <f t="shared" si="135"/>
        <v/>
      </c>
      <c r="S1250" s="1" t="str">
        <f>IF(ISBLANK(Games!L1250), "",IF(Q1250=B1250, C1250, B1250))</f>
        <v/>
      </c>
      <c r="T1250" s="1" t="str">
        <f t="shared" si="136"/>
        <v>BOS</v>
      </c>
      <c r="U1250" s="1" t="str">
        <f t="shared" si="137"/>
        <v>SDP</v>
      </c>
      <c r="V1250" s="1">
        <f t="shared" si="138"/>
        <v>1500.26839934439</v>
      </c>
      <c r="W1250" s="1">
        <f t="shared" si="139"/>
        <v>1514.2912987524817</v>
      </c>
    </row>
    <row r="1251" spans="1:23" x14ac:dyDescent="0.45">
      <c r="A1251" t="str">
        <f>Schedule!A1251</f>
        <v>2024-06-29</v>
      </c>
      <c r="B1251" t="str">
        <f>Schedule!B1251</f>
        <v>TBR</v>
      </c>
      <c r="C1251" t="str">
        <f>Schedule!C1251</f>
        <v>WAS</v>
      </c>
      <c r="D1251">
        <f>Schedule!D1251</f>
        <v>1537.2568075547799</v>
      </c>
      <c r="E1251">
        <f>Schedule!E1251</f>
        <v>1422.7330514932301</v>
      </c>
      <c r="F1251" cm="1">
        <f t="array" ref="F1251">_xlfn.XLOOKUP(B1251, $T$1:$T1250, $V$1:$V1250, D1251, 0, -1)</f>
        <v>1528.0229512954211</v>
      </c>
      <c r="G1251" cm="1">
        <f t="array" ref="G1251">_xlfn.XLOOKUP(C1251, $U$1:$U1250, $W$1:$W1250, E1251, 0, -1)</f>
        <v>1420.7057667976087</v>
      </c>
      <c r="H1251">
        <f>Schedule!F1251</f>
        <v>0.124324324324324</v>
      </c>
      <c r="I1251" t="str">
        <f>IF(ISBLANK(Games!D1251), "", Games!D1251)</f>
        <v/>
      </c>
      <c r="J1251" t="str">
        <f>IF(ISBLANK(Games!E1251), "", Games!E1251)</f>
        <v/>
      </c>
      <c r="K1251" t="str">
        <f>IF(ISBLANK(Games!D1251), "",VLOOKUP(I1251, 'Pitchers Pre-Season'!$B$2:$X$790, 23, FALSE))</f>
        <v/>
      </c>
      <c r="L1251" t="str">
        <f>IF(ISBLANK(Games!E1251), "",VLOOKUP(J1251, 'Pitchers Pre-Season'!$B$2:$X$790, 23, FALSE))</f>
        <v/>
      </c>
      <c r="M1251">
        <f>IF(ISBLANK(Games!D1251), Calc!F1251, F1251+K1251)</f>
        <v>1528.0229512954211</v>
      </c>
      <c r="N1251">
        <f>IF(ISBLANK(Games!E1251), Calc!G1251, G1251+L1251)</f>
        <v>1420.7057667976087</v>
      </c>
      <c r="O1251" s="1">
        <f t="shared" si="133"/>
        <v>0.7118727644629167</v>
      </c>
      <c r="P1251" s="1">
        <f t="shared" si="134"/>
        <v>0.28812723553708319</v>
      </c>
      <c r="Q1251" s="3" t="str">
        <f>Games!N1251</f>
        <v/>
      </c>
      <c r="R1251" s="1" t="str">
        <f t="shared" si="135"/>
        <v/>
      </c>
      <c r="S1251" s="1" t="str">
        <f>IF(ISBLANK(Games!L1251), "",IF(Q1251=B1251, C1251, B1251))</f>
        <v/>
      </c>
      <c r="T1251" s="1" t="str">
        <f t="shared" si="136"/>
        <v>TBR</v>
      </c>
      <c r="U1251" s="1" t="str">
        <f t="shared" si="137"/>
        <v>WAS</v>
      </c>
      <c r="V1251" s="1">
        <f t="shared" si="138"/>
        <v>1528.0229512954211</v>
      </c>
      <c r="W1251" s="1">
        <f t="shared" si="139"/>
        <v>1420.7057667976087</v>
      </c>
    </row>
    <row r="1252" spans="1:23" x14ac:dyDescent="0.45">
      <c r="A1252" t="str">
        <f>Schedule!A1252</f>
        <v>2024-06-29</v>
      </c>
      <c r="B1252" t="str">
        <f>Schedule!B1252</f>
        <v>ATL</v>
      </c>
      <c r="C1252" t="str">
        <f>Schedule!C1252</f>
        <v>PIT</v>
      </c>
      <c r="D1252">
        <f>Schedule!D1252</f>
        <v>1590.545270505</v>
      </c>
      <c r="E1252">
        <f>Schedule!E1252</f>
        <v>1468.3919248330999</v>
      </c>
      <c r="F1252" cm="1">
        <f t="array" ref="F1252">_xlfn.XLOOKUP(B1252, $T$1:$T1251, $V$1:$V1251, D1252, 0, -1)</f>
        <v>1593.2508682491175</v>
      </c>
      <c r="G1252" cm="1">
        <f t="array" ref="G1252">_xlfn.XLOOKUP(C1252, $U$1:$U1251, $W$1:$W1251, E1252, 0, -1)</f>
        <v>1490.342604018655</v>
      </c>
      <c r="H1252">
        <f>Schedule!F1252</f>
        <v>4.3902439024390297E-2</v>
      </c>
      <c r="I1252" t="str">
        <f>IF(ISBLANK(Games!D1252), "", Games!D1252)</f>
        <v/>
      </c>
      <c r="J1252" t="str">
        <f>IF(ISBLANK(Games!E1252), "", Games!E1252)</f>
        <v/>
      </c>
      <c r="K1252" t="str">
        <f>IF(ISBLANK(Games!D1252), "",VLOOKUP(I1252, 'Pitchers Pre-Season'!$B$2:$X$790, 23, FALSE))</f>
        <v/>
      </c>
      <c r="L1252" t="str">
        <f>IF(ISBLANK(Games!E1252), "",VLOOKUP(J1252, 'Pitchers Pre-Season'!$B$2:$X$790, 23, FALSE))</f>
        <v/>
      </c>
      <c r="M1252">
        <f>IF(ISBLANK(Games!D1252), Calc!F1252, F1252+K1252)</f>
        <v>1593.2508682491175</v>
      </c>
      <c r="N1252">
        <f>IF(ISBLANK(Games!E1252), Calc!G1252, G1252+L1252)</f>
        <v>1490.342604018655</v>
      </c>
      <c r="O1252" s="1">
        <f t="shared" si="133"/>
        <v>0.66586400102600618</v>
      </c>
      <c r="P1252" s="1">
        <f t="shared" si="134"/>
        <v>0.33413599897399388</v>
      </c>
      <c r="Q1252" s="3" t="str">
        <f>Games!N1252</f>
        <v/>
      </c>
      <c r="R1252" s="1" t="str">
        <f t="shared" si="135"/>
        <v/>
      </c>
      <c r="S1252" s="1" t="str">
        <f>IF(ISBLANK(Games!L1252), "",IF(Q1252=B1252, C1252, B1252))</f>
        <v/>
      </c>
      <c r="T1252" s="1" t="str">
        <f t="shared" si="136"/>
        <v>ATL</v>
      </c>
      <c r="U1252" s="1" t="str">
        <f t="shared" si="137"/>
        <v>PIT</v>
      </c>
      <c r="V1252" s="1">
        <f t="shared" si="138"/>
        <v>1593.2508682491175</v>
      </c>
      <c r="W1252" s="1">
        <f t="shared" si="139"/>
        <v>1490.342604018655</v>
      </c>
    </row>
    <row r="1253" spans="1:23" x14ac:dyDescent="0.45">
      <c r="A1253" t="str">
        <f>Schedule!A1253</f>
        <v>2024-06-29</v>
      </c>
      <c r="B1253" t="str">
        <f>Schedule!B1253</f>
        <v>MIL</v>
      </c>
      <c r="C1253" t="str">
        <f>Schedule!C1253</f>
        <v>CHC</v>
      </c>
      <c r="D1253">
        <f>Schedule!D1253</f>
        <v>1511.74507850229</v>
      </c>
      <c r="E1253">
        <f>Schedule!E1253</f>
        <v>1514.0316812078199</v>
      </c>
      <c r="F1253" cm="1">
        <f t="array" ref="F1253">_xlfn.XLOOKUP(B1253, $T$1:$T1252, $V$1:$V1252, D1253, 0, -1)</f>
        <v>1516.6563185214643</v>
      </c>
      <c r="G1253" cm="1">
        <f t="array" ref="G1253">_xlfn.XLOOKUP(C1253, $U$1:$U1252, $W$1:$W1252, E1253, 0, -1)</f>
        <v>1510.9500841970262</v>
      </c>
      <c r="H1253">
        <f>Schedule!F1253</f>
        <v>6.7415730337078705E-2</v>
      </c>
      <c r="I1253" t="str">
        <f>IF(ISBLANK(Games!D1253), "", Games!D1253)</f>
        <v/>
      </c>
      <c r="J1253" t="str">
        <f>IF(ISBLANK(Games!E1253), "", Games!E1253)</f>
        <v/>
      </c>
      <c r="K1253" t="str">
        <f>IF(ISBLANK(Games!D1253), "",VLOOKUP(I1253, 'Pitchers Pre-Season'!$B$2:$X$790, 23, FALSE))</f>
        <v/>
      </c>
      <c r="L1253" t="str">
        <f>IF(ISBLANK(Games!E1253), "",VLOOKUP(J1253, 'Pitchers Pre-Season'!$B$2:$X$790, 23, FALSE))</f>
        <v/>
      </c>
      <c r="M1253">
        <f>IF(ISBLANK(Games!D1253), Calc!F1253, F1253+K1253)</f>
        <v>1516.6563185214643</v>
      </c>
      <c r="N1253">
        <f>IF(ISBLANK(Games!E1253), Calc!G1253, G1253+L1253)</f>
        <v>1510.9500841970262</v>
      </c>
      <c r="O1253" s="1">
        <f t="shared" si="133"/>
        <v>0.54191905818501329</v>
      </c>
      <c r="P1253" s="1">
        <f t="shared" si="134"/>
        <v>0.45808094181498671</v>
      </c>
      <c r="Q1253" s="3" t="str">
        <f>Games!N1253</f>
        <v/>
      </c>
      <c r="R1253" s="1" t="str">
        <f t="shared" si="135"/>
        <v/>
      </c>
      <c r="S1253" s="1" t="str">
        <f>IF(ISBLANK(Games!L1253), "",IF(Q1253=B1253, C1253, B1253))</f>
        <v/>
      </c>
      <c r="T1253" s="1" t="str">
        <f t="shared" si="136"/>
        <v>MIL</v>
      </c>
      <c r="U1253" s="1" t="str">
        <f t="shared" si="137"/>
        <v>CHC</v>
      </c>
      <c r="V1253" s="1">
        <f t="shared" si="138"/>
        <v>1516.6563185214643</v>
      </c>
      <c r="W1253" s="1">
        <f t="shared" si="139"/>
        <v>1510.9500841970262</v>
      </c>
    </row>
    <row r="1254" spans="1:23" x14ac:dyDescent="0.45">
      <c r="A1254" t="str">
        <f>Schedule!A1254</f>
        <v>2024-06-29</v>
      </c>
      <c r="B1254" t="str">
        <f>Schedule!B1254</f>
        <v>SFG</v>
      </c>
      <c r="C1254" t="str">
        <f>Schedule!C1254</f>
        <v>LAD</v>
      </c>
      <c r="D1254">
        <f>Schedule!D1254</f>
        <v>1501.1235706124401</v>
      </c>
      <c r="E1254">
        <f>Schedule!E1254</f>
        <v>1588.6730971234199</v>
      </c>
      <c r="F1254" cm="1">
        <f t="array" ref="F1254">_xlfn.XLOOKUP(B1254, $T$1:$T1253, $V$1:$V1253, D1254, 0, -1)</f>
        <v>1506.8907435815931</v>
      </c>
      <c r="G1254" cm="1">
        <f t="array" ref="G1254">_xlfn.XLOOKUP(C1254, $U$1:$U1253, $W$1:$W1253, E1254, 0, -1)</f>
        <v>1587.2549754385982</v>
      </c>
      <c r="H1254">
        <f>Schedule!F1254</f>
        <v>0.1125</v>
      </c>
      <c r="I1254" t="str">
        <f>IF(ISBLANK(Games!D1254), "", Games!D1254)</f>
        <v/>
      </c>
      <c r="J1254" t="str">
        <f>IF(ISBLANK(Games!E1254), "", Games!E1254)</f>
        <v/>
      </c>
      <c r="K1254" t="str">
        <f>IF(ISBLANK(Games!D1254), "",VLOOKUP(I1254, 'Pitchers Pre-Season'!$B$2:$X$790, 23, FALSE))</f>
        <v/>
      </c>
      <c r="L1254" t="str">
        <f>IF(ISBLANK(Games!E1254), "",VLOOKUP(J1254, 'Pitchers Pre-Season'!$B$2:$X$790, 23, FALSE))</f>
        <v/>
      </c>
      <c r="M1254">
        <f>IF(ISBLANK(Games!D1254), Calc!F1254, F1254+K1254)</f>
        <v>1506.8907435815931</v>
      </c>
      <c r="N1254">
        <f>IF(ISBLANK(Games!E1254), Calc!G1254, G1254+L1254)</f>
        <v>1587.2549754385982</v>
      </c>
      <c r="O1254" s="1">
        <f t="shared" si="133"/>
        <v>0.4426159636665723</v>
      </c>
      <c r="P1254" s="1">
        <f t="shared" si="134"/>
        <v>0.55738403633342781</v>
      </c>
      <c r="Q1254" s="3" t="str">
        <f>Games!N1254</f>
        <v/>
      </c>
      <c r="R1254" s="1" t="str">
        <f t="shared" si="135"/>
        <v/>
      </c>
      <c r="S1254" s="1" t="str">
        <f>IF(ISBLANK(Games!L1254), "",IF(Q1254=B1254, C1254, B1254))</f>
        <v/>
      </c>
      <c r="T1254" s="1" t="str">
        <f t="shared" si="136"/>
        <v>SFG</v>
      </c>
      <c r="U1254" s="1" t="str">
        <f t="shared" si="137"/>
        <v>LAD</v>
      </c>
      <c r="V1254" s="1">
        <f t="shared" si="138"/>
        <v>1506.8907435815931</v>
      </c>
      <c r="W1254" s="1">
        <f t="shared" si="139"/>
        <v>1587.2549754385982</v>
      </c>
    </row>
    <row r="1255" spans="1:23" x14ac:dyDescent="0.45">
      <c r="A1255" t="str">
        <f>Schedule!A1255</f>
        <v>2024-06-29</v>
      </c>
      <c r="B1255" t="str">
        <f>Schedule!B1255</f>
        <v>BAL</v>
      </c>
      <c r="C1255" t="str">
        <f>Schedule!C1255</f>
        <v>TEX</v>
      </c>
      <c r="D1255">
        <f>Schedule!D1255</f>
        <v>1535.1075395159701</v>
      </c>
      <c r="E1255">
        <f>Schedule!E1255</f>
        <v>1527.6277566730801</v>
      </c>
      <c r="F1255" cm="1">
        <f t="array" ref="F1255">_xlfn.XLOOKUP(B1255, $T$1:$T1254, $V$1:$V1254, D1255, 0, -1)</f>
        <v>1527.1786991040578</v>
      </c>
      <c r="G1255" cm="1">
        <f t="array" ref="G1255">_xlfn.XLOOKUP(C1255, $U$1:$U1254, $W$1:$W1254, E1255, 0, -1)</f>
        <v>1534.4506247578865</v>
      </c>
      <c r="H1255">
        <f>Schedule!F1255</f>
        <v>2.1739130434782698E-2</v>
      </c>
      <c r="I1255" t="str">
        <f>IF(ISBLANK(Games!D1255), "", Games!D1255)</f>
        <v/>
      </c>
      <c r="J1255" t="str">
        <f>IF(ISBLANK(Games!E1255), "", Games!E1255)</f>
        <v/>
      </c>
      <c r="K1255" t="str">
        <f>IF(ISBLANK(Games!D1255), "",VLOOKUP(I1255, 'Pitchers Pre-Season'!$B$2:$X$790, 23, FALSE))</f>
        <v/>
      </c>
      <c r="L1255" t="str">
        <f>IF(ISBLANK(Games!E1255), "",VLOOKUP(J1255, 'Pitchers Pre-Season'!$B$2:$X$790, 23, FALSE))</f>
        <v/>
      </c>
      <c r="M1255">
        <f>IF(ISBLANK(Games!D1255), Calc!F1255, F1255+K1255)</f>
        <v>1527.1786991040578</v>
      </c>
      <c r="N1255">
        <f>IF(ISBLANK(Games!E1255), Calc!G1255, G1255+L1255)</f>
        <v>1534.4506247578865</v>
      </c>
      <c r="O1255" s="1">
        <f t="shared" si="133"/>
        <v>0.50040595087344864</v>
      </c>
      <c r="P1255" s="1">
        <f t="shared" si="134"/>
        <v>0.49959404912655136</v>
      </c>
      <c r="Q1255" s="3" t="str">
        <f>Games!N1255</f>
        <v/>
      </c>
      <c r="R1255" s="1" t="str">
        <f t="shared" si="135"/>
        <v/>
      </c>
      <c r="S1255" s="1" t="str">
        <f>IF(ISBLANK(Games!L1255), "",IF(Q1255=B1255, C1255, B1255))</f>
        <v/>
      </c>
      <c r="T1255" s="1" t="str">
        <f t="shared" si="136"/>
        <v>BAL</v>
      </c>
      <c r="U1255" s="1" t="str">
        <f t="shared" si="137"/>
        <v>TEX</v>
      </c>
      <c r="V1255" s="1">
        <f t="shared" si="138"/>
        <v>1527.1786991040578</v>
      </c>
      <c r="W1255" s="1">
        <f t="shared" si="139"/>
        <v>1534.4506247578865</v>
      </c>
    </row>
    <row r="1256" spans="1:23" x14ac:dyDescent="0.45">
      <c r="A1256" t="str">
        <f>Schedule!A1256</f>
        <v>2024-06-29</v>
      </c>
      <c r="B1256" t="str">
        <f>Schedule!B1256</f>
        <v>LAA</v>
      </c>
      <c r="C1256" t="str">
        <f>Schedule!C1256</f>
        <v>DET</v>
      </c>
      <c r="D1256">
        <f>Schedule!D1256</f>
        <v>1474.3085107648601</v>
      </c>
      <c r="E1256">
        <f>Schedule!E1256</f>
        <v>1477.56939209144</v>
      </c>
      <c r="F1256" cm="1">
        <f t="array" ref="F1256">_xlfn.XLOOKUP(B1256, $T$1:$T1255, $V$1:$V1255, D1256, 0, -1)</f>
        <v>1469.5882041455925</v>
      </c>
      <c r="G1256" cm="1">
        <f t="array" ref="G1256">_xlfn.XLOOKUP(C1256, $U$1:$U1255, $W$1:$W1255, E1256, 0, -1)</f>
        <v>1495.7868779460348</v>
      </c>
      <c r="H1256">
        <f>Schedule!F1256</f>
        <v>6.8493150684931406E-2</v>
      </c>
      <c r="I1256" t="str">
        <f>IF(ISBLANK(Games!D1256), "", Games!D1256)</f>
        <v/>
      </c>
      <c r="J1256" t="str">
        <f>IF(ISBLANK(Games!E1256), "", Games!E1256)</f>
        <v/>
      </c>
      <c r="K1256" t="str">
        <f>IF(ISBLANK(Games!D1256), "",VLOOKUP(I1256, 'Pitchers Pre-Season'!$B$2:$X$790, 23, FALSE))</f>
        <v/>
      </c>
      <c r="L1256" t="str">
        <f>IF(ISBLANK(Games!E1256), "",VLOOKUP(J1256, 'Pitchers Pre-Season'!$B$2:$X$790, 23, FALSE))</f>
        <v/>
      </c>
      <c r="M1256">
        <f>IF(ISBLANK(Games!D1256), Calc!F1256, F1256+K1256)</f>
        <v>1469.5882041455925</v>
      </c>
      <c r="N1256">
        <f>IF(ISBLANK(Games!E1256), Calc!G1256, G1256+L1256)</f>
        <v>1495.7868779460348</v>
      </c>
      <c r="O1256" s="1">
        <f t="shared" si="133"/>
        <v>0.49661495096832164</v>
      </c>
      <c r="P1256" s="1">
        <f t="shared" si="134"/>
        <v>0.50338504903167847</v>
      </c>
      <c r="Q1256" s="3" t="str">
        <f>Games!N1256</f>
        <v/>
      </c>
      <c r="R1256" s="1" t="str">
        <f t="shared" si="135"/>
        <v/>
      </c>
      <c r="S1256" s="1" t="str">
        <f>IF(ISBLANK(Games!L1256), "",IF(Q1256=B1256, C1256, B1256))</f>
        <v/>
      </c>
      <c r="T1256" s="1" t="str">
        <f t="shared" si="136"/>
        <v>LAA</v>
      </c>
      <c r="U1256" s="1" t="str">
        <f t="shared" si="137"/>
        <v>DET</v>
      </c>
      <c r="V1256" s="1">
        <f t="shared" si="138"/>
        <v>1469.5882041455925</v>
      </c>
      <c r="W1256" s="1">
        <f t="shared" si="139"/>
        <v>1495.7868779460348</v>
      </c>
    </row>
    <row r="1257" spans="1:23" x14ac:dyDescent="0.45">
      <c r="A1257" t="str">
        <f>Schedule!A1257</f>
        <v>2024-06-29</v>
      </c>
      <c r="B1257" t="str">
        <f>Schedule!B1257</f>
        <v>SEA</v>
      </c>
      <c r="C1257" t="str">
        <f>Schedule!C1257</f>
        <v>MIN</v>
      </c>
      <c r="D1257">
        <f>Schedule!D1257</f>
        <v>1526.2027098211199</v>
      </c>
      <c r="E1257">
        <f>Schedule!E1257</f>
        <v>1535.44519643647</v>
      </c>
      <c r="F1257" cm="1">
        <f t="array" ref="F1257">_xlfn.XLOOKUP(B1257, $T$1:$T1256, $V$1:$V1256, D1257, 0, -1)</f>
        <v>1518.2292368487947</v>
      </c>
      <c r="G1257" cm="1">
        <f t="array" ref="G1257">_xlfn.XLOOKUP(C1257, $U$1:$U1256, $W$1:$W1256, E1257, 0, -1)</f>
        <v>1539.5424706464416</v>
      </c>
      <c r="H1257">
        <f>Schedule!F1257</f>
        <v>2.2471910112359699E-2</v>
      </c>
      <c r="I1257" t="str">
        <f>IF(ISBLANK(Games!D1257), "", Games!D1257)</f>
        <v/>
      </c>
      <c r="J1257" t="str">
        <f>IF(ISBLANK(Games!E1257), "", Games!E1257)</f>
        <v/>
      </c>
      <c r="K1257" t="str">
        <f>IF(ISBLANK(Games!D1257), "",VLOOKUP(I1257, 'Pitchers Pre-Season'!$B$2:$X$790, 23, FALSE))</f>
        <v/>
      </c>
      <c r="L1257" t="str">
        <f>IF(ISBLANK(Games!E1257), "",VLOOKUP(J1257, 'Pitchers Pre-Season'!$B$2:$X$790, 23, FALSE))</f>
        <v/>
      </c>
      <c r="M1257">
        <f>IF(ISBLANK(Games!D1257), Calc!F1257, F1257+K1257)</f>
        <v>1518.2292368487947</v>
      </c>
      <c r="N1257">
        <f>IF(ISBLANK(Games!E1257), Calc!G1257, G1257+L1257)</f>
        <v>1539.5424706464416</v>
      </c>
      <c r="O1257" s="1">
        <f t="shared" si="133"/>
        <v>0.48060216279522766</v>
      </c>
      <c r="P1257" s="1">
        <f t="shared" si="134"/>
        <v>0.51939783720477239</v>
      </c>
      <c r="Q1257" s="3" t="str">
        <f>Games!N1257</f>
        <v/>
      </c>
      <c r="R1257" s="1" t="str">
        <f t="shared" si="135"/>
        <v/>
      </c>
      <c r="S1257" s="1" t="str">
        <f>IF(ISBLANK(Games!L1257), "",IF(Q1257=B1257, C1257, B1257))</f>
        <v/>
      </c>
      <c r="T1257" s="1" t="str">
        <f t="shared" si="136"/>
        <v>SEA</v>
      </c>
      <c r="U1257" s="1" t="str">
        <f t="shared" si="137"/>
        <v>MIN</v>
      </c>
      <c r="V1257" s="1">
        <f t="shared" si="138"/>
        <v>1518.2292368487947</v>
      </c>
      <c r="W1257" s="1">
        <f t="shared" si="139"/>
        <v>1539.5424706464416</v>
      </c>
    </row>
    <row r="1258" spans="1:23" x14ac:dyDescent="0.45">
      <c r="A1258" t="str">
        <f>Schedule!A1258</f>
        <v>2024-06-30</v>
      </c>
      <c r="B1258" t="str">
        <f>Schedule!B1258</f>
        <v>BOS</v>
      </c>
      <c r="C1258" t="str">
        <f>Schedule!C1258</f>
        <v>SDP</v>
      </c>
      <c r="D1258">
        <f>Schedule!D1258</f>
        <v>1500.26839934439</v>
      </c>
      <c r="E1258">
        <f>Schedule!E1258</f>
        <v>1513.7838452168801</v>
      </c>
      <c r="F1258" cm="1">
        <f t="array" ref="F1258">_xlfn.XLOOKUP(B1258, $T$1:$T1257, $V$1:$V1257, D1258, 0, -1)</f>
        <v>1500.26839934439</v>
      </c>
      <c r="G1258" cm="1">
        <f t="array" ref="G1258">_xlfn.XLOOKUP(C1258, $U$1:$U1257, $W$1:$W1257, E1258, 0, -1)</f>
        <v>1514.2912987524817</v>
      </c>
      <c r="H1258">
        <f>Schedule!F1258</f>
        <v>5.1282051282051398E-2</v>
      </c>
      <c r="I1258" t="str">
        <f>IF(ISBLANK(Games!D1258), "", Games!D1258)</f>
        <v/>
      </c>
      <c r="J1258" t="str">
        <f>IF(ISBLANK(Games!E1258), "", Games!E1258)</f>
        <v/>
      </c>
      <c r="K1258" t="str">
        <f>IF(ISBLANK(Games!D1258), "",VLOOKUP(I1258, 'Pitchers Pre-Season'!$B$2:$X$790, 23, FALSE))</f>
        <v/>
      </c>
      <c r="L1258" t="str">
        <f>IF(ISBLANK(Games!E1258), "",VLOOKUP(J1258, 'Pitchers Pre-Season'!$B$2:$X$790, 23, FALSE))</f>
        <v/>
      </c>
      <c r="M1258">
        <f>IF(ISBLANK(Games!D1258), Calc!F1258, F1258+K1258)</f>
        <v>1500.26839934439</v>
      </c>
      <c r="N1258">
        <f>IF(ISBLANK(Games!E1258), Calc!G1258, G1258+L1258)</f>
        <v>1514.2912987524817</v>
      </c>
      <c r="O1258" s="1">
        <f t="shared" si="133"/>
        <v>0.50547140224647735</v>
      </c>
      <c r="P1258" s="1">
        <f t="shared" si="134"/>
        <v>0.4945285977535227</v>
      </c>
      <c r="Q1258" s="3" t="str">
        <f>Games!N1258</f>
        <v/>
      </c>
      <c r="R1258" s="1" t="str">
        <f t="shared" si="135"/>
        <v/>
      </c>
      <c r="S1258" s="1" t="str">
        <f>IF(ISBLANK(Games!L1258), "",IF(Q1258=B1258, C1258, B1258))</f>
        <v/>
      </c>
      <c r="T1258" s="1" t="str">
        <f t="shared" si="136"/>
        <v>BOS</v>
      </c>
      <c r="U1258" s="1" t="str">
        <f t="shared" si="137"/>
        <v>SDP</v>
      </c>
      <c r="V1258" s="1">
        <f t="shared" si="138"/>
        <v>1500.26839934439</v>
      </c>
      <c r="W1258" s="1">
        <f t="shared" si="139"/>
        <v>1514.2912987524817</v>
      </c>
    </row>
    <row r="1259" spans="1:23" x14ac:dyDescent="0.45">
      <c r="A1259" t="str">
        <f>Schedule!A1259</f>
        <v>2024-06-30</v>
      </c>
      <c r="B1259" t="str">
        <f>Schedule!B1259</f>
        <v>BAL</v>
      </c>
      <c r="C1259" t="str">
        <f>Schedule!C1259</f>
        <v>TEX</v>
      </c>
      <c r="D1259">
        <f>Schedule!D1259</f>
        <v>1535.1075395159701</v>
      </c>
      <c r="E1259">
        <f>Schedule!E1259</f>
        <v>1527.6277566730801</v>
      </c>
      <c r="F1259" cm="1">
        <f t="array" ref="F1259">_xlfn.XLOOKUP(B1259, $T$1:$T1258, $V$1:$V1258, D1259, 0, -1)</f>
        <v>1527.1786991040578</v>
      </c>
      <c r="G1259" cm="1">
        <f t="array" ref="G1259">_xlfn.XLOOKUP(C1259, $U$1:$U1258, $W$1:$W1258, E1259, 0, -1)</f>
        <v>1534.4506247578865</v>
      </c>
      <c r="H1259">
        <f>Schedule!F1259</f>
        <v>2.1739130434782698E-2</v>
      </c>
      <c r="I1259" t="str">
        <f>IF(ISBLANK(Games!D1259), "", Games!D1259)</f>
        <v/>
      </c>
      <c r="J1259" t="str">
        <f>IF(ISBLANK(Games!E1259), "", Games!E1259)</f>
        <v/>
      </c>
      <c r="K1259" t="str">
        <f>IF(ISBLANK(Games!D1259), "",VLOOKUP(I1259, 'Pitchers Pre-Season'!$B$2:$X$790, 23, FALSE))</f>
        <v/>
      </c>
      <c r="L1259" t="str">
        <f>IF(ISBLANK(Games!E1259), "",VLOOKUP(J1259, 'Pitchers Pre-Season'!$B$2:$X$790, 23, FALSE))</f>
        <v/>
      </c>
      <c r="M1259">
        <f>IF(ISBLANK(Games!D1259), Calc!F1259, F1259+K1259)</f>
        <v>1527.1786991040578</v>
      </c>
      <c r="N1259">
        <f>IF(ISBLANK(Games!E1259), Calc!G1259, G1259+L1259)</f>
        <v>1534.4506247578865</v>
      </c>
      <c r="O1259" s="1">
        <f t="shared" si="133"/>
        <v>0.50040595087344864</v>
      </c>
      <c r="P1259" s="1">
        <f t="shared" si="134"/>
        <v>0.49959404912655136</v>
      </c>
      <c r="Q1259" s="3" t="str">
        <f>Games!N1259</f>
        <v/>
      </c>
      <c r="R1259" s="1" t="str">
        <f t="shared" si="135"/>
        <v/>
      </c>
      <c r="S1259" s="1" t="str">
        <f>IF(ISBLANK(Games!L1259), "",IF(Q1259=B1259, C1259, B1259))</f>
        <v/>
      </c>
      <c r="T1259" s="1" t="str">
        <f t="shared" si="136"/>
        <v>BAL</v>
      </c>
      <c r="U1259" s="1" t="str">
        <f t="shared" si="137"/>
        <v>TEX</v>
      </c>
      <c r="V1259" s="1">
        <f t="shared" si="138"/>
        <v>1527.1786991040578</v>
      </c>
      <c r="W1259" s="1">
        <f t="shared" si="139"/>
        <v>1534.4506247578865</v>
      </c>
    </row>
    <row r="1260" spans="1:23" x14ac:dyDescent="0.45">
      <c r="A1260" t="str">
        <f>Schedule!A1260</f>
        <v>2024-06-30</v>
      </c>
      <c r="B1260" t="str">
        <f>Schedule!B1260</f>
        <v>ATL</v>
      </c>
      <c r="C1260" t="str">
        <f>Schedule!C1260</f>
        <v>PIT</v>
      </c>
      <c r="D1260">
        <f>Schedule!D1260</f>
        <v>1590.545270505</v>
      </c>
      <c r="E1260">
        <f>Schedule!E1260</f>
        <v>1468.3919248330999</v>
      </c>
      <c r="F1260" cm="1">
        <f t="array" ref="F1260">_xlfn.XLOOKUP(B1260, $T$1:$T1259, $V$1:$V1259, D1260, 0, -1)</f>
        <v>1593.2508682491175</v>
      </c>
      <c r="G1260" cm="1">
        <f t="array" ref="G1260">_xlfn.XLOOKUP(C1260, $U$1:$U1259, $W$1:$W1259, E1260, 0, -1)</f>
        <v>1490.342604018655</v>
      </c>
      <c r="H1260">
        <f>Schedule!F1260</f>
        <v>4.3902439024390297E-2</v>
      </c>
      <c r="I1260" t="str">
        <f>IF(ISBLANK(Games!D1260), "", Games!D1260)</f>
        <v/>
      </c>
      <c r="J1260" t="str">
        <f>IF(ISBLANK(Games!E1260), "", Games!E1260)</f>
        <v/>
      </c>
      <c r="K1260" t="str">
        <f>IF(ISBLANK(Games!D1260), "",VLOOKUP(I1260, 'Pitchers Pre-Season'!$B$2:$X$790, 23, FALSE))</f>
        <v/>
      </c>
      <c r="L1260" t="str">
        <f>IF(ISBLANK(Games!E1260), "",VLOOKUP(J1260, 'Pitchers Pre-Season'!$B$2:$X$790, 23, FALSE))</f>
        <v/>
      </c>
      <c r="M1260">
        <f>IF(ISBLANK(Games!D1260), Calc!F1260, F1260+K1260)</f>
        <v>1593.2508682491175</v>
      </c>
      <c r="N1260">
        <f>IF(ISBLANK(Games!E1260), Calc!G1260, G1260+L1260)</f>
        <v>1490.342604018655</v>
      </c>
      <c r="O1260" s="1">
        <f t="shared" si="133"/>
        <v>0.66586400102600618</v>
      </c>
      <c r="P1260" s="1">
        <f t="shared" si="134"/>
        <v>0.33413599897399388</v>
      </c>
      <c r="Q1260" s="3" t="str">
        <f>Games!N1260</f>
        <v/>
      </c>
      <c r="R1260" s="1" t="str">
        <f t="shared" si="135"/>
        <v/>
      </c>
      <c r="S1260" s="1" t="str">
        <f>IF(ISBLANK(Games!L1260), "",IF(Q1260=B1260, C1260, B1260))</f>
        <v/>
      </c>
      <c r="T1260" s="1" t="str">
        <f t="shared" si="136"/>
        <v>ATL</v>
      </c>
      <c r="U1260" s="1" t="str">
        <f t="shared" si="137"/>
        <v>PIT</v>
      </c>
      <c r="V1260" s="1">
        <f t="shared" si="138"/>
        <v>1593.2508682491175</v>
      </c>
      <c r="W1260" s="1">
        <f t="shared" si="139"/>
        <v>1490.342604018655</v>
      </c>
    </row>
    <row r="1261" spans="1:23" x14ac:dyDescent="0.45">
      <c r="A1261" t="str">
        <f>Schedule!A1261</f>
        <v>2024-06-30</v>
      </c>
      <c r="B1261" t="str">
        <f>Schedule!B1261</f>
        <v>PHI</v>
      </c>
      <c r="C1261" t="str">
        <f>Schedule!C1261</f>
        <v>MIA</v>
      </c>
      <c r="D1261">
        <f>Schedule!D1261</f>
        <v>1537.03223861109</v>
      </c>
      <c r="E1261">
        <f>Schedule!E1261</f>
        <v>1488.4482383178499</v>
      </c>
      <c r="F1261" cm="1">
        <f t="array" ref="F1261">_xlfn.XLOOKUP(B1261, $T$1:$T1260, $V$1:$V1260, D1261, 0, -1)</f>
        <v>1516.0751994709906</v>
      </c>
      <c r="G1261" cm="1">
        <f t="array" ref="G1261">_xlfn.XLOOKUP(C1261, $U$1:$U1260, $W$1:$W1260, E1261, 0, -1)</f>
        <v>1484.370768699393</v>
      </c>
      <c r="H1261">
        <f>Schedule!F1261</f>
        <v>8.4745762711864403E-2</v>
      </c>
      <c r="I1261" t="str">
        <f>IF(ISBLANK(Games!D1261), "", Games!D1261)</f>
        <v/>
      </c>
      <c r="J1261" t="str">
        <f>IF(ISBLANK(Games!E1261), "", Games!E1261)</f>
        <v/>
      </c>
      <c r="K1261" t="str">
        <f>IF(ISBLANK(Games!D1261), "",VLOOKUP(I1261, 'Pitchers Pre-Season'!$B$2:$X$790, 23, FALSE))</f>
        <v/>
      </c>
      <c r="L1261" t="str">
        <f>IF(ISBLANK(Games!E1261), "",VLOOKUP(J1261, 'Pitchers Pre-Season'!$B$2:$X$790, 23, FALSE))</f>
        <v/>
      </c>
      <c r="M1261">
        <f>IF(ISBLANK(Games!D1261), Calc!F1261, F1261+K1261)</f>
        <v>1516.0751994709906</v>
      </c>
      <c r="N1261">
        <f>IF(ISBLANK(Games!E1261), Calc!G1261, G1261+L1261)</f>
        <v>1484.370768699393</v>
      </c>
      <c r="O1261" s="1">
        <f t="shared" si="133"/>
        <v>0.58787300099090078</v>
      </c>
      <c r="P1261" s="1">
        <f t="shared" si="134"/>
        <v>0.41212699900909916</v>
      </c>
      <c r="Q1261" s="3" t="str">
        <f>Games!N1261</f>
        <v/>
      </c>
      <c r="R1261" s="1" t="str">
        <f t="shared" si="135"/>
        <v/>
      </c>
      <c r="S1261" s="1" t="str">
        <f>IF(ISBLANK(Games!L1261), "",IF(Q1261=B1261, C1261, B1261))</f>
        <v/>
      </c>
      <c r="T1261" s="1" t="str">
        <f t="shared" si="136"/>
        <v>PHI</v>
      </c>
      <c r="U1261" s="1" t="str">
        <f t="shared" si="137"/>
        <v>MIA</v>
      </c>
      <c r="V1261" s="1">
        <f t="shared" si="138"/>
        <v>1516.0751994709906</v>
      </c>
      <c r="W1261" s="1">
        <f t="shared" si="139"/>
        <v>1484.370768699393</v>
      </c>
    </row>
    <row r="1262" spans="1:23" x14ac:dyDescent="0.45">
      <c r="A1262" t="str">
        <f>Schedule!A1262</f>
        <v>2024-06-30</v>
      </c>
      <c r="B1262" t="str">
        <f>Schedule!B1262</f>
        <v>TOR</v>
      </c>
      <c r="C1262" t="str">
        <f>Schedule!C1262</f>
        <v>NYY</v>
      </c>
      <c r="D1262">
        <f>Schedule!D1262</f>
        <v>1536.86484917293</v>
      </c>
      <c r="E1262">
        <f>Schedule!E1262</f>
        <v>1539.4562396036399</v>
      </c>
      <c r="F1262" cm="1">
        <f t="array" ref="F1262">_xlfn.XLOOKUP(B1262, $T$1:$T1261, $V$1:$V1261, D1262, 0, -1)</f>
        <v>1536.86484917293</v>
      </c>
      <c r="G1262" cm="1">
        <f t="array" ref="G1262">_xlfn.XLOOKUP(C1262, $U$1:$U1261, $W$1:$W1261, E1262, 0, -1)</f>
        <v>1562.9327852564061</v>
      </c>
      <c r="H1262">
        <f>Schedule!F1262</f>
        <v>-5.5248618784530601E-3</v>
      </c>
      <c r="I1262" t="str">
        <f>IF(ISBLANK(Games!D1262), "", Games!D1262)</f>
        <v/>
      </c>
      <c r="J1262" t="str">
        <f>IF(ISBLANK(Games!E1262), "", Games!E1262)</f>
        <v/>
      </c>
      <c r="K1262" t="str">
        <f>IF(ISBLANK(Games!D1262), "",VLOOKUP(I1262, 'Pitchers Pre-Season'!$B$2:$X$790, 23, FALSE))</f>
        <v/>
      </c>
      <c r="L1262" t="str">
        <f>IF(ISBLANK(Games!E1262), "",VLOOKUP(J1262, 'Pitchers Pre-Season'!$B$2:$X$790, 23, FALSE))</f>
        <v/>
      </c>
      <c r="M1262">
        <f>IF(ISBLANK(Games!D1262), Calc!F1262, F1262+K1262)</f>
        <v>1536.86484917293</v>
      </c>
      <c r="N1262">
        <f>IF(ISBLANK(Games!E1262), Calc!G1262, G1262+L1262)</f>
        <v>1562.9327852564061</v>
      </c>
      <c r="O1262" s="1">
        <f t="shared" si="133"/>
        <v>0.45979303090751439</v>
      </c>
      <c r="P1262" s="1">
        <f t="shared" si="134"/>
        <v>0.54020696909248567</v>
      </c>
      <c r="Q1262" s="3" t="str">
        <f>Games!N1262</f>
        <v/>
      </c>
      <c r="R1262" s="1" t="str">
        <f t="shared" si="135"/>
        <v/>
      </c>
      <c r="S1262" s="1" t="str">
        <f>IF(ISBLANK(Games!L1262), "",IF(Q1262=B1262, C1262, B1262))</f>
        <v/>
      </c>
      <c r="T1262" s="1" t="str">
        <f t="shared" si="136"/>
        <v>TOR</v>
      </c>
      <c r="U1262" s="1" t="str">
        <f t="shared" si="137"/>
        <v>NYY</v>
      </c>
      <c r="V1262" s="1">
        <f t="shared" si="138"/>
        <v>1536.86484917293</v>
      </c>
      <c r="W1262" s="1">
        <f t="shared" si="139"/>
        <v>1562.9327852564061</v>
      </c>
    </row>
    <row r="1263" spans="1:23" x14ac:dyDescent="0.45">
      <c r="A1263" t="str">
        <f>Schedule!A1263</f>
        <v>2024-06-30</v>
      </c>
      <c r="B1263" t="str">
        <f>Schedule!B1263</f>
        <v>NYM</v>
      </c>
      <c r="C1263" t="str">
        <f>Schedule!C1263</f>
        <v>HOU</v>
      </c>
      <c r="D1263">
        <f>Schedule!D1263</f>
        <v>1505.1761432511801</v>
      </c>
      <c r="E1263">
        <f>Schedule!E1263</f>
        <v>1559.22207084247</v>
      </c>
      <c r="F1263" cm="1">
        <f t="array" ref="F1263">_xlfn.XLOOKUP(B1263, $T$1:$T1262, $V$1:$V1262, D1263, 0, -1)</f>
        <v>1483.2891783762693</v>
      </c>
      <c r="G1263" cm="1">
        <f t="array" ref="G1263">_xlfn.XLOOKUP(C1263, $U$1:$U1262, $W$1:$W1262, E1263, 0, -1)</f>
        <v>1554.1885466658973</v>
      </c>
      <c r="H1263">
        <f>Schedule!F1263</f>
        <v>0.102272727272727</v>
      </c>
      <c r="I1263" t="str">
        <f>IF(ISBLANK(Games!D1263), "", Games!D1263)</f>
        <v/>
      </c>
      <c r="J1263" t="str">
        <f>IF(ISBLANK(Games!E1263), "", Games!E1263)</f>
        <v/>
      </c>
      <c r="K1263" t="str">
        <f>IF(ISBLANK(Games!D1263), "",VLOOKUP(I1263, 'Pitchers Pre-Season'!$B$2:$X$790, 23, FALSE))</f>
        <v/>
      </c>
      <c r="L1263" t="str">
        <f>IF(ISBLANK(Games!E1263), "",VLOOKUP(J1263, 'Pitchers Pre-Season'!$B$2:$X$790, 23, FALSE))</f>
        <v/>
      </c>
      <c r="M1263">
        <f>IF(ISBLANK(Games!D1263), Calc!F1263, F1263+K1263)</f>
        <v>1483.2891783762693</v>
      </c>
      <c r="N1263">
        <f>IF(ISBLANK(Games!E1263), Calc!G1263, G1263+L1263)</f>
        <v>1554.1885466658973</v>
      </c>
      <c r="O1263" s="1">
        <f t="shared" si="133"/>
        <v>0.45049706318395988</v>
      </c>
      <c r="P1263" s="1">
        <f t="shared" si="134"/>
        <v>0.54950293681604001</v>
      </c>
      <c r="Q1263" s="3" t="str">
        <f>Games!N1263</f>
        <v/>
      </c>
      <c r="R1263" s="1" t="str">
        <f t="shared" si="135"/>
        <v/>
      </c>
      <c r="S1263" s="1" t="str">
        <f>IF(ISBLANK(Games!L1263), "",IF(Q1263=B1263, C1263, B1263))</f>
        <v/>
      </c>
      <c r="T1263" s="1" t="str">
        <f t="shared" si="136"/>
        <v>NYM</v>
      </c>
      <c r="U1263" s="1" t="str">
        <f t="shared" si="137"/>
        <v>HOU</v>
      </c>
      <c r="V1263" s="1">
        <f t="shared" si="138"/>
        <v>1483.2891783762693</v>
      </c>
      <c r="W1263" s="1">
        <f t="shared" si="139"/>
        <v>1554.1885466658973</v>
      </c>
    </row>
    <row r="1264" spans="1:23" x14ac:dyDescent="0.45">
      <c r="A1264" t="str">
        <f>Schedule!A1264</f>
        <v>2024-06-30</v>
      </c>
      <c r="B1264" t="str">
        <f>Schedule!B1264</f>
        <v>TBR</v>
      </c>
      <c r="C1264" t="str">
        <f>Schedule!C1264</f>
        <v>WAS</v>
      </c>
      <c r="D1264">
        <f>Schedule!D1264</f>
        <v>1537.2568075547799</v>
      </c>
      <c r="E1264">
        <f>Schedule!E1264</f>
        <v>1422.7330514932301</v>
      </c>
      <c r="F1264" cm="1">
        <f t="array" ref="F1264">_xlfn.XLOOKUP(B1264, $T$1:$T1263, $V$1:$V1263, D1264, 0, -1)</f>
        <v>1528.0229512954211</v>
      </c>
      <c r="G1264" cm="1">
        <f t="array" ref="G1264">_xlfn.XLOOKUP(C1264, $U$1:$U1263, $W$1:$W1263, E1264, 0, -1)</f>
        <v>1420.7057667976087</v>
      </c>
      <c r="H1264">
        <f>Schedule!F1264</f>
        <v>0.124324324324324</v>
      </c>
      <c r="I1264" t="str">
        <f>IF(ISBLANK(Games!D1264), "", Games!D1264)</f>
        <v/>
      </c>
      <c r="J1264" t="str">
        <f>IF(ISBLANK(Games!E1264), "", Games!E1264)</f>
        <v/>
      </c>
      <c r="K1264" t="str">
        <f>IF(ISBLANK(Games!D1264), "",VLOOKUP(I1264, 'Pitchers Pre-Season'!$B$2:$X$790, 23, FALSE))</f>
        <v/>
      </c>
      <c r="L1264" t="str">
        <f>IF(ISBLANK(Games!E1264), "",VLOOKUP(J1264, 'Pitchers Pre-Season'!$B$2:$X$790, 23, FALSE))</f>
        <v/>
      </c>
      <c r="M1264">
        <f>IF(ISBLANK(Games!D1264), Calc!F1264, F1264+K1264)</f>
        <v>1528.0229512954211</v>
      </c>
      <c r="N1264">
        <f>IF(ISBLANK(Games!E1264), Calc!G1264, G1264+L1264)</f>
        <v>1420.7057667976087</v>
      </c>
      <c r="O1264" s="1">
        <f t="shared" si="133"/>
        <v>0.7118727644629167</v>
      </c>
      <c r="P1264" s="1">
        <f t="shared" si="134"/>
        <v>0.28812723553708319</v>
      </c>
      <c r="Q1264" s="3" t="str">
        <f>Games!N1264</f>
        <v/>
      </c>
      <c r="R1264" s="1" t="str">
        <f t="shared" si="135"/>
        <v/>
      </c>
      <c r="S1264" s="1" t="str">
        <f>IF(ISBLANK(Games!L1264), "",IF(Q1264=B1264, C1264, B1264))</f>
        <v/>
      </c>
      <c r="T1264" s="1" t="str">
        <f t="shared" si="136"/>
        <v>TBR</v>
      </c>
      <c r="U1264" s="1" t="str">
        <f t="shared" si="137"/>
        <v>WAS</v>
      </c>
      <c r="V1264" s="1">
        <f t="shared" si="138"/>
        <v>1528.0229512954211</v>
      </c>
      <c r="W1264" s="1">
        <f t="shared" si="139"/>
        <v>1420.7057667976087</v>
      </c>
    </row>
    <row r="1265" spans="1:23" x14ac:dyDescent="0.45">
      <c r="A1265" t="str">
        <f>Schedule!A1265</f>
        <v>2024-06-30</v>
      </c>
      <c r="B1265" t="str">
        <f>Schedule!B1265</f>
        <v>KCR</v>
      </c>
      <c r="C1265" t="str">
        <f>Schedule!C1265</f>
        <v>CLE</v>
      </c>
      <c r="D1265">
        <f>Schedule!D1265</f>
        <v>1455.5883504191299</v>
      </c>
      <c r="E1265">
        <f>Schedule!E1265</f>
        <v>1503.8938502056101</v>
      </c>
      <c r="F1265" cm="1">
        <f t="array" ref="F1265">_xlfn.XLOOKUP(B1265, $T$1:$T1264, $V$1:$V1264, D1265, 0, -1)</f>
        <v>1459.3647323881944</v>
      </c>
      <c r="G1265" cm="1">
        <f t="array" ref="G1265">_xlfn.XLOOKUP(C1265, $U$1:$U1264, $W$1:$W1264, E1265, 0, -1)</f>
        <v>1521.3210808926906</v>
      </c>
      <c r="H1265">
        <f>Schedule!F1265</f>
        <v>0.19008264462809901</v>
      </c>
      <c r="I1265" t="str">
        <f>IF(ISBLANK(Games!D1265), "", Games!D1265)</f>
        <v/>
      </c>
      <c r="J1265" t="str">
        <f>IF(ISBLANK(Games!E1265), "", Games!E1265)</f>
        <v/>
      </c>
      <c r="K1265" t="str">
        <f>IF(ISBLANK(Games!D1265), "",VLOOKUP(I1265, 'Pitchers Pre-Season'!$B$2:$X$790, 23, FALSE))</f>
        <v/>
      </c>
      <c r="L1265" t="str">
        <f>IF(ISBLANK(Games!E1265), "",VLOOKUP(J1265, 'Pitchers Pre-Season'!$B$2:$X$790, 23, FALSE))</f>
        <v/>
      </c>
      <c r="M1265">
        <f>IF(ISBLANK(Games!D1265), Calc!F1265, F1265+K1265)</f>
        <v>1459.3647323881944</v>
      </c>
      <c r="N1265">
        <f>IF(ISBLANK(Games!E1265), Calc!G1265, G1265+L1265)</f>
        <v>1521.3210808926906</v>
      </c>
      <c r="O1265" s="1">
        <f t="shared" si="133"/>
        <v>0.50681221260902631</v>
      </c>
      <c r="P1265" s="1">
        <f t="shared" si="134"/>
        <v>0.49318778739097369</v>
      </c>
      <c r="Q1265" s="3" t="str">
        <f>Games!N1265</f>
        <v/>
      </c>
      <c r="R1265" s="1" t="str">
        <f t="shared" si="135"/>
        <v/>
      </c>
      <c r="S1265" s="1" t="str">
        <f>IF(ISBLANK(Games!L1265), "",IF(Q1265=B1265, C1265, B1265))</f>
        <v/>
      </c>
      <c r="T1265" s="1" t="str">
        <f t="shared" si="136"/>
        <v>KCR</v>
      </c>
      <c r="U1265" s="1" t="str">
        <f t="shared" si="137"/>
        <v>CLE</v>
      </c>
      <c r="V1265" s="1">
        <f t="shared" si="138"/>
        <v>1459.3647323881944</v>
      </c>
      <c r="W1265" s="1">
        <f t="shared" si="139"/>
        <v>1521.3210808926906</v>
      </c>
    </row>
    <row r="1266" spans="1:23" x14ac:dyDescent="0.45">
      <c r="A1266" t="str">
        <f>Schedule!A1266</f>
        <v>2024-06-30</v>
      </c>
      <c r="B1266" t="str">
        <f>Schedule!B1266</f>
        <v>CHW</v>
      </c>
      <c r="C1266" t="str">
        <f>Schedule!C1266</f>
        <v>COL</v>
      </c>
      <c r="D1266">
        <f>Schedule!D1266</f>
        <v>1433.33420073452</v>
      </c>
      <c r="E1266">
        <f>Schedule!E1266</f>
        <v>1418.47649220432</v>
      </c>
      <c r="F1266" cm="1">
        <f t="array" ref="F1266">_xlfn.XLOOKUP(B1266, $T$1:$T1265, $V$1:$V1265, D1266, 0, -1)</f>
        <v>1426.513159308995</v>
      </c>
      <c r="G1266" cm="1">
        <f t="array" ref="G1266">_xlfn.XLOOKUP(C1266, $U$1:$U1265, $W$1:$W1265, E1266, 0, -1)</f>
        <v>1405.4006829938121</v>
      </c>
      <c r="H1266">
        <f>Schedule!F1266</f>
        <v>-4.2253521126760597E-2</v>
      </c>
      <c r="I1266" t="str">
        <f>IF(ISBLANK(Games!D1266), "", Games!D1266)</f>
        <v/>
      </c>
      <c r="J1266" t="str">
        <f>IF(ISBLANK(Games!E1266), "", Games!E1266)</f>
        <v/>
      </c>
      <c r="K1266" t="str">
        <f>IF(ISBLANK(Games!D1266), "",VLOOKUP(I1266, 'Pitchers Pre-Season'!$B$2:$X$790, 23, FALSE))</f>
        <v/>
      </c>
      <c r="L1266" t="str">
        <f>IF(ISBLANK(Games!E1266), "",VLOOKUP(J1266, 'Pitchers Pre-Season'!$B$2:$X$790, 23, FALSE))</f>
        <v/>
      </c>
      <c r="M1266">
        <f>IF(ISBLANK(Games!D1266), Calc!F1266, F1266+K1266)</f>
        <v>1426.513159308995</v>
      </c>
      <c r="N1266">
        <f>IF(ISBLANK(Games!E1266), Calc!G1266, G1266+L1266)</f>
        <v>1405.4006829938121</v>
      </c>
      <c r="O1266" s="1">
        <f t="shared" si="133"/>
        <v>0.50921919279652783</v>
      </c>
      <c r="P1266" s="1">
        <f t="shared" si="134"/>
        <v>0.49078080720347228</v>
      </c>
      <c r="Q1266" s="3" t="str">
        <f>Games!N1266</f>
        <v/>
      </c>
      <c r="R1266" s="1" t="str">
        <f t="shared" si="135"/>
        <v/>
      </c>
      <c r="S1266" s="1" t="str">
        <f>IF(ISBLANK(Games!L1266), "",IF(Q1266=B1266, C1266, B1266))</f>
        <v/>
      </c>
      <c r="T1266" s="1" t="str">
        <f t="shared" si="136"/>
        <v>CHW</v>
      </c>
      <c r="U1266" s="1" t="str">
        <f t="shared" si="137"/>
        <v>COL</v>
      </c>
      <c r="V1266" s="1">
        <f t="shared" si="138"/>
        <v>1426.513159308995</v>
      </c>
      <c r="W1266" s="1">
        <f t="shared" si="139"/>
        <v>1405.4006829938121</v>
      </c>
    </row>
    <row r="1267" spans="1:23" x14ac:dyDescent="0.45">
      <c r="A1267" t="str">
        <f>Schedule!A1267</f>
        <v>2024-06-30</v>
      </c>
      <c r="B1267" t="str">
        <f>Schedule!B1267</f>
        <v>MIL</v>
      </c>
      <c r="C1267" t="str">
        <f>Schedule!C1267</f>
        <v>CHC</v>
      </c>
      <c r="D1267">
        <f>Schedule!D1267</f>
        <v>1511.74507850229</v>
      </c>
      <c r="E1267">
        <f>Schedule!E1267</f>
        <v>1514.0316812078199</v>
      </c>
      <c r="F1267" cm="1">
        <f t="array" ref="F1267">_xlfn.XLOOKUP(B1267, $T$1:$T1266, $V$1:$V1266, D1267, 0, -1)</f>
        <v>1516.6563185214643</v>
      </c>
      <c r="G1267" cm="1">
        <f t="array" ref="G1267">_xlfn.XLOOKUP(C1267, $U$1:$U1266, $W$1:$W1266, E1267, 0, -1)</f>
        <v>1510.9500841970262</v>
      </c>
      <c r="H1267">
        <f>Schedule!F1267</f>
        <v>6.7415730337078705E-2</v>
      </c>
      <c r="I1267" t="str">
        <f>IF(ISBLANK(Games!D1267), "", Games!D1267)</f>
        <v/>
      </c>
      <c r="J1267" t="str">
        <f>IF(ISBLANK(Games!E1267), "", Games!E1267)</f>
        <v/>
      </c>
      <c r="K1267" t="str">
        <f>IF(ISBLANK(Games!D1267), "",VLOOKUP(I1267, 'Pitchers Pre-Season'!$B$2:$X$790, 23, FALSE))</f>
        <v/>
      </c>
      <c r="L1267" t="str">
        <f>IF(ISBLANK(Games!E1267), "",VLOOKUP(J1267, 'Pitchers Pre-Season'!$B$2:$X$790, 23, FALSE))</f>
        <v/>
      </c>
      <c r="M1267">
        <f>IF(ISBLANK(Games!D1267), Calc!F1267, F1267+K1267)</f>
        <v>1516.6563185214643</v>
      </c>
      <c r="N1267">
        <f>IF(ISBLANK(Games!E1267), Calc!G1267, G1267+L1267)</f>
        <v>1510.9500841970262</v>
      </c>
      <c r="O1267" s="1">
        <f t="shared" si="133"/>
        <v>0.54191905818501329</v>
      </c>
      <c r="P1267" s="1">
        <f t="shared" si="134"/>
        <v>0.45808094181498671</v>
      </c>
      <c r="Q1267" s="3" t="str">
        <f>Games!N1267</f>
        <v/>
      </c>
      <c r="R1267" s="1" t="str">
        <f t="shared" si="135"/>
        <v/>
      </c>
      <c r="S1267" s="1" t="str">
        <f>IF(ISBLANK(Games!L1267), "",IF(Q1267=B1267, C1267, B1267))</f>
        <v/>
      </c>
      <c r="T1267" s="1" t="str">
        <f t="shared" si="136"/>
        <v>MIL</v>
      </c>
      <c r="U1267" s="1" t="str">
        <f t="shared" si="137"/>
        <v>CHC</v>
      </c>
      <c r="V1267" s="1">
        <f t="shared" si="138"/>
        <v>1516.6563185214643</v>
      </c>
      <c r="W1267" s="1">
        <f t="shared" si="139"/>
        <v>1510.9500841970262</v>
      </c>
    </row>
    <row r="1268" spans="1:23" x14ac:dyDescent="0.45">
      <c r="A1268" t="str">
        <f>Schedule!A1268</f>
        <v>2024-06-30</v>
      </c>
      <c r="B1268" t="str">
        <f>Schedule!B1268</f>
        <v>STL</v>
      </c>
      <c r="C1268" t="str">
        <f>Schedule!C1268</f>
        <v>CIN</v>
      </c>
      <c r="D1268">
        <f>Schedule!D1268</f>
        <v>1506.4629567151301</v>
      </c>
      <c r="E1268">
        <f>Schedule!E1268</f>
        <v>1496.2510574284499</v>
      </c>
      <c r="F1268" cm="1">
        <f t="array" ref="F1268">_xlfn.XLOOKUP(B1268, $T$1:$T1267, $V$1:$V1267, D1268, 0, -1)</f>
        <v>1510.540426333587</v>
      </c>
      <c r="G1268" cm="1">
        <f t="array" ref="G1268">_xlfn.XLOOKUP(C1268, $U$1:$U1267, $W$1:$W1267, E1268, 0, -1)</f>
        <v>1513.6155661274754</v>
      </c>
      <c r="H1268">
        <f>Schedule!F1268</f>
        <v>7.3170731707316999E-2</v>
      </c>
      <c r="I1268" t="str">
        <f>IF(ISBLANK(Games!D1268), "", Games!D1268)</f>
        <v/>
      </c>
      <c r="J1268" t="str">
        <f>IF(ISBLANK(Games!E1268), "", Games!E1268)</f>
        <v/>
      </c>
      <c r="K1268" t="str">
        <f>IF(ISBLANK(Games!D1268), "",VLOOKUP(I1268, 'Pitchers Pre-Season'!$B$2:$X$790, 23, FALSE))</f>
        <v/>
      </c>
      <c r="L1268" t="str">
        <f>IF(ISBLANK(Games!E1268), "",VLOOKUP(J1268, 'Pitchers Pre-Season'!$B$2:$X$790, 23, FALSE))</f>
        <v/>
      </c>
      <c r="M1268">
        <f>IF(ISBLANK(Games!D1268), Calc!F1268, F1268+K1268)</f>
        <v>1510.540426333587</v>
      </c>
      <c r="N1268">
        <f>IF(ISBLANK(Games!E1268), Calc!G1268, G1268+L1268)</f>
        <v>1513.6155661274754</v>
      </c>
      <c r="O1268" s="1">
        <f t="shared" si="133"/>
        <v>0.53215999950829784</v>
      </c>
      <c r="P1268" s="1">
        <f t="shared" si="134"/>
        <v>0.4678400004917021</v>
      </c>
      <c r="Q1268" s="3" t="str">
        <f>Games!N1268</f>
        <v/>
      </c>
      <c r="R1268" s="1" t="str">
        <f t="shared" si="135"/>
        <v/>
      </c>
      <c r="S1268" s="1" t="str">
        <f>IF(ISBLANK(Games!L1268), "",IF(Q1268=B1268, C1268, B1268))</f>
        <v/>
      </c>
      <c r="T1268" s="1" t="str">
        <f t="shared" si="136"/>
        <v>STL</v>
      </c>
      <c r="U1268" s="1" t="str">
        <f t="shared" si="137"/>
        <v>CIN</v>
      </c>
      <c r="V1268" s="1">
        <f t="shared" si="138"/>
        <v>1510.540426333587</v>
      </c>
      <c r="W1268" s="1">
        <f t="shared" si="139"/>
        <v>1513.6155661274754</v>
      </c>
    </row>
    <row r="1269" spans="1:23" x14ac:dyDescent="0.45">
      <c r="A1269" t="str">
        <f>Schedule!A1269</f>
        <v>2024-06-30</v>
      </c>
      <c r="B1269" t="str">
        <f>Schedule!B1269</f>
        <v>SFG</v>
      </c>
      <c r="C1269" t="str">
        <f>Schedule!C1269</f>
        <v>LAD</v>
      </c>
      <c r="D1269">
        <f>Schedule!D1269</f>
        <v>1501.1235706124401</v>
      </c>
      <c r="E1269">
        <f>Schedule!E1269</f>
        <v>1588.6730971234199</v>
      </c>
      <c r="F1269" cm="1">
        <f t="array" ref="F1269">_xlfn.XLOOKUP(B1269, $T$1:$T1268, $V$1:$V1268, D1269, 0, -1)</f>
        <v>1506.8907435815931</v>
      </c>
      <c r="G1269" cm="1">
        <f t="array" ref="G1269">_xlfn.XLOOKUP(C1269, $U$1:$U1268, $W$1:$W1268, E1269, 0, -1)</f>
        <v>1587.2549754385982</v>
      </c>
      <c r="H1269">
        <f>Schedule!F1269</f>
        <v>0.1125</v>
      </c>
      <c r="I1269" t="str">
        <f>IF(ISBLANK(Games!D1269), "", Games!D1269)</f>
        <v/>
      </c>
      <c r="J1269" t="str">
        <f>IF(ISBLANK(Games!E1269), "", Games!E1269)</f>
        <v/>
      </c>
      <c r="K1269" t="str">
        <f>IF(ISBLANK(Games!D1269), "",VLOOKUP(I1269, 'Pitchers Pre-Season'!$B$2:$X$790, 23, FALSE))</f>
        <v/>
      </c>
      <c r="L1269" t="str">
        <f>IF(ISBLANK(Games!E1269), "",VLOOKUP(J1269, 'Pitchers Pre-Season'!$B$2:$X$790, 23, FALSE))</f>
        <v/>
      </c>
      <c r="M1269">
        <f>IF(ISBLANK(Games!D1269), Calc!F1269, F1269+K1269)</f>
        <v>1506.8907435815931</v>
      </c>
      <c r="N1269">
        <f>IF(ISBLANK(Games!E1269), Calc!G1269, G1269+L1269)</f>
        <v>1587.2549754385982</v>
      </c>
      <c r="O1269" s="1">
        <f t="shared" si="133"/>
        <v>0.4426159636665723</v>
      </c>
      <c r="P1269" s="1">
        <f t="shared" si="134"/>
        <v>0.55738403633342781</v>
      </c>
      <c r="Q1269" s="3" t="str">
        <f>Games!N1269</f>
        <v/>
      </c>
      <c r="R1269" s="1" t="str">
        <f t="shared" si="135"/>
        <v/>
      </c>
      <c r="S1269" s="1" t="str">
        <f>IF(ISBLANK(Games!L1269), "",IF(Q1269=B1269, C1269, B1269))</f>
        <v/>
      </c>
      <c r="T1269" s="1" t="str">
        <f t="shared" si="136"/>
        <v>SFG</v>
      </c>
      <c r="U1269" s="1" t="str">
        <f t="shared" si="137"/>
        <v>LAD</v>
      </c>
      <c r="V1269" s="1">
        <f t="shared" si="138"/>
        <v>1506.8907435815931</v>
      </c>
      <c r="W1269" s="1">
        <f t="shared" si="139"/>
        <v>1587.2549754385982</v>
      </c>
    </row>
    <row r="1270" spans="1:23" x14ac:dyDescent="0.45">
      <c r="A1270" t="str">
        <f>Schedule!A1270</f>
        <v>2024-06-30</v>
      </c>
      <c r="B1270" t="str">
        <f>Schedule!B1270</f>
        <v>LAA</v>
      </c>
      <c r="C1270" t="str">
        <f>Schedule!C1270</f>
        <v>DET</v>
      </c>
      <c r="D1270">
        <f>Schedule!D1270</f>
        <v>1474.3085107648601</v>
      </c>
      <c r="E1270">
        <f>Schedule!E1270</f>
        <v>1477.56939209144</v>
      </c>
      <c r="F1270" cm="1">
        <f t="array" ref="F1270">_xlfn.XLOOKUP(B1270, $T$1:$T1269, $V$1:$V1269, D1270, 0, -1)</f>
        <v>1469.5882041455925</v>
      </c>
      <c r="G1270" cm="1">
        <f t="array" ref="G1270">_xlfn.XLOOKUP(C1270, $U$1:$U1269, $W$1:$W1269, E1270, 0, -1)</f>
        <v>1495.7868779460348</v>
      </c>
      <c r="H1270">
        <f>Schedule!F1270</f>
        <v>6.8493150684931406E-2</v>
      </c>
      <c r="I1270" t="str">
        <f>IF(ISBLANK(Games!D1270), "", Games!D1270)</f>
        <v/>
      </c>
      <c r="J1270" t="str">
        <f>IF(ISBLANK(Games!E1270), "", Games!E1270)</f>
        <v/>
      </c>
      <c r="K1270" t="str">
        <f>IF(ISBLANK(Games!D1270), "",VLOOKUP(I1270, 'Pitchers Pre-Season'!$B$2:$X$790, 23, FALSE))</f>
        <v/>
      </c>
      <c r="L1270" t="str">
        <f>IF(ISBLANK(Games!E1270), "",VLOOKUP(J1270, 'Pitchers Pre-Season'!$B$2:$X$790, 23, FALSE))</f>
        <v/>
      </c>
      <c r="M1270">
        <f>IF(ISBLANK(Games!D1270), Calc!F1270, F1270+K1270)</f>
        <v>1469.5882041455925</v>
      </c>
      <c r="N1270">
        <f>IF(ISBLANK(Games!E1270), Calc!G1270, G1270+L1270)</f>
        <v>1495.7868779460348</v>
      </c>
      <c r="O1270" s="1">
        <f t="shared" si="133"/>
        <v>0.49661495096832164</v>
      </c>
      <c r="P1270" s="1">
        <f t="shared" si="134"/>
        <v>0.50338504903167847</v>
      </c>
      <c r="Q1270" s="3" t="str">
        <f>Games!N1270</f>
        <v/>
      </c>
      <c r="R1270" s="1" t="str">
        <f t="shared" si="135"/>
        <v/>
      </c>
      <c r="S1270" s="1" t="str">
        <f>IF(ISBLANK(Games!L1270), "",IF(Q1270=B1270, C1270, B1270))</f>
        <v/>
      </c>
      <c r="T1270" s="1" t="str">
        <f t="shared" si="136"/>
        <v>LAA</v>
      </c>
      <c r="U1270" s="1" t="str">
        <f t="shared" si="137"/>
        <v>DET</v>
      </c>
      <c r="V1270" s="1">
        <f t="shared" si="138"/>
        <v>1469.5882041455925</v>
      </c>
      <c r="W1270" s="1">
        <f t="shared" si="139"/>
        <v>1495.7868779460348</v>
      </c>
    </row>
    <row r="1271" spans="1:23" x14ac:dyDescent="0.45">
      <c r="A1271" t="str">
        <f>Schedule!A1271</f>
        <v>2024-06-30</v>
      </c>
      <c r="B1271" t="str">
        <f>Schedule!B1271</f>
        <v>ARI</v>
      </c>
      <c r="C1271" t="str">
        <f>Schedule!C1271</f>
        <v>OAK</v>
      </c>
      <c r="D1271">
        <f>Schedule!D1271</f>
        <v>1517.8440011816001</v>
      </c>
      <c r="E1271">
        <f>Schedule!E1271</f>
        <v>1427.1354796158</v>
      </c>
      <c r="F1271" cm="1">
        <f t="array" ref="F1271">_xlfn.XLOOKUP(B1271, $T$1:$T1270, $V$1:$V1270, D1271, 0, -1)</f>
        <v>1516.9891876380354</v>
      </c>
      <c r="G1271" cm="1">
        <f t="array" ref="G1271">_xlfn.XLOOKUP(C1271, $U$1:$U1270, $W$1:$W1270, E1271, 0, -1)</f>
        <v>1422.9458950386379</v>
      </c>
      <c r="H1271">
        <f>Schedule!F1271</f>
        <v>5.0632911392405201E-2</v>
      </c>
      <c r="I1271" t="str">
        <f>IF(ISBLANK(Games!D1271), "", Games!D1271)</f>
        <v/>
      </c>
      <c r="J1271" t="str">
        <f>IF(ISBLANK(Games!E1271), "", Games!E1271)</f>
        <v/>
      </c>
      <c r="K1271" t="str">
        <f>IF(ISBLANK(Games!D1271), "",VLOOKUP(I1271, 'Pitchers Pre-Season'!$B$2:$X$790, 23, FALSE))</f>
        <v/>
      </c>
      <c r="L1271" t="str">
        <f>IF(ISBLANK(Games!E1271), "",VLOOKUP(J1271, 'Pitchers Pre-Season'!$B$2:$X$790, 23, FALSE))</f>
        <v/>
      </c>
      <c r="M1271">
        <f>IF(ISBLANK(Games!D1271), Calc!F1271, F1271+K1271)</f>
        <v>1516.9891876380354</v>
      </c>
      <c r="N1271">
        <f>IF(ISBLANK(Games!E1271), Calc!G1271, G1271+L1271)</f>
        <v>1422.9458950386379</v>
      </c>
      <c r="O1271" s="1">
        <f t="shared" si="133"/>
        <v>0.65744442206581377</v>
      </c>
      <c r="P1271" s="1">
        <f t="shared" si="134"/>
        <v>0.34255557793418623</v>
      </c>
      <c r="Q1271" s="3" t="str">
        <f>Games!N1271</f>
        <v/>
      </c>
      <c r="R1271" s="1" t="str">
        <f t="shared" si="135"/>
        <v/>
      </c>
      <c r="S1271" s="1" t="str">
        <f>IF(ISBLANK(Games!L1271), "",IF(Q1271=B1271, C1271, B1271))</f>
        <v/>
      </c>
      <c r="T1271" s="1" t="str">
        <f t="shared" si="136"/>
        <v>ARI</v>
      </c>
      <c r="U1271" s="1" t="str">
        <f t="shared" si="137"/>
        <v>OAK</v>
      </c>
      <c r="V1271" s="1">
        <f t="shared" si="138"/>
        <v>1516.9891876380354</v>
      </c>
      <c r="W1271" s="1">
        <f t="shared" si="139"/>
        <v>1422.9458950386379</v>
      </c>
    </row>
    <row r="1272" spans="1:23" x14ac:dyDescent="0.45">
      <c r="A1272" t="str">
        <f>Schedule!A1272</f>
        <v>2024-06-30</v>
      </c>
      <c r="B1272" t="str">
        <f>Schedule!B1272</f>
        <v>SEA</v>
      </c>
      <c r="C1272" t="str">
        <f>Schedule!C1272</f>
        <v>MIN</v>
      </c>
      <c r="D1272">
        <f>Schedule!D1272</f>
        <v>1526.2027098211199</v>
      </c>
      <c r="E1272">
        <f>Schedule!E1272</f>
        <v>1535.44519643647</v>
      </c>
      <c r="F1272" cm="1">
        <f t="array" ref="F1272">_xlfn.XLOOKUP(B1272, $T$1:$T1271, $V$1:$V1271, D1272, 0, -1)</f>
        <v>1518.2292368487947</v>
      </c>
      <c r="G1272" cm="1">
        <f t="array" ref="G1272">_xlfn.XLOOKUP(C1272, $U$1:$U1271, $W$1:$W1271, E1272, 0, -1)</f>
        <v>1539.5424706464416</v>
      </c>
      <c r="H1272">
        <f>Schedule!F1272</f>
        <v>2.2471910112359699E-2</v>
      </c>
      <c r="I1272" t="str">
        <f>IF(ISBLANK(Games!D1272), "", Games!D1272)</f>
        <v/>
      </c>
      <c r="J1272" t="str">
        <f>IF(ISBLANK(Games!E1272), "", Games!E1272)</f>
        <v/>
      </c>
      <c r="K1272" t="str">
        <f>IF(ISBLANK(Games!D1272), "",VLOOKUP(I1272, 'Pitchers Pre-Season'!$B$2:$X$790, 23, FALSE))</f>
        <v/>
      </c>
      <c r="L1272" t="str">
        <f>IF(ISBLANK(Games!E1272), "",VLOOKUP(J1272, 'Pitchers Pre-Season'!$B$2:$X$790, 23, FALSE))</f>
        <v/>
      </c>
      <c r="M1272">
        <f>IF(ISBLANK(Games!D1272), Calc!F1272, F1272+K1272)</f>
        <v>1518.2292368487947</v>
      </c>
      <c r="N1272">
        <f>IF(ISBLANK(Games!E1272), Calc!G1272, G1272+L1272)</f>
        <v>1539.5424706464416</v>
      </c>
      <c r="O1272" s="1">
        <f t="shared" si="133"/>
        <v>0.48060216279522766</v>
      </c>
      <c r="P1272" s="1">
        <f t="shared" si="134"/>
        <v>0.51939783720477239</v>
      </c>
      <c r="Q1272" s="3" t="str">
        <f>Games!N1272</f>
        <v/>
      </c>
      <c r="R1272" s="1" t="str">
        <f t="shared" si="135"/>
        <v/>
      </c>
      <c r="S1272" s="1" t="str">
        <f>IF(ISBLANK(Games!L1272), "",IF(Q1272=B1272, C1272, B1272))</f>
        <v/>
      </c>
      <c r="T1272" s="1" t="str">
        <f t="shared" si="136"/>
        <v>SEA</v>
      </c>
      <c r="U1272" s="1" t="str">
        <f t="shared" si="137"/>
        <v>MIN</v>
      </c>
      <c r="V1272" s="1">
        <f t="shared" si="138"/>
        <v>1518.2292368487947</v>
      </c>
      <c r="W1272" s="1">
        <f t="shared" si="139"/>
        <v>1539.5424706464416</v>
      </c>
    </row>
    <row r="1273" spans="1:23" x14ac:dyDescent="0.45">
      <c r="A1273" t="str">
        <f>Schedule!A1273</f>
        <v>2024-07-01</v>
      </c>
      <c r="B1273" t="str">
        <f>Schedule!B1273</f>
        <v>TOR</v>
      </c>
      <c r="C1273" t="str">
        <f>Schedule!C1273</f>
        <v>HOU</v>
      </c>
      <c r="D1273">
        <f>Schedule!D1273</f>
        <v>1536.86484917293</v>
      </c>
      <c r="E1273">
        <f>Schedule!E1273</f>
        <v>1559.22207084247</v>
      </c>
      <c r="F1273" cm="1">
        <f t="array" ref="F1273">_xlfn.XLOOKUP(B1273, $T$1:$T1272, $V$1:$V1272, D1273, 0, -1)</f>
        <v>1536.86484917293</v>
      </c>
      <c r="G1273" cm="1">
        <f t="array" ref="G1273">_xlfn.XLOOKUP(C1273, $U$1:$U1272, $W$1:$W1272, E1273, 0, -1)</f>
        <v>1554.1885466658973</v>
      </c>
      <c r="H1273">
        <f>Schedule!F1273</f>
        <v>-5.5248618784530601E-3</v>
      </c>
      <c r="I1273" t="str">
        <f>IF(ISBLANK(Games!D1273), "", Games!D1273)</f>
        <v/>
      </c>
      <c r="J1273" t="str">
        <f>IF(ISBLANK(Games!E1273), "", Games!E1273)</f>
        <v/>
      </c>
      <c r="K1273" t="str">
        <f>IF(ISBLANK(Games!D1273), "",VLOOKUP(I1273, 'Pitchers Pre-Season'!$B$2:$X$790, 23, FALSE))</f>
        <v/>
      </c>
      <c r="L1273" t="str">
        <f>IF(ISBLANK(Games!E1273), "",VLOOKUP(J1273, 'Pitchers Pre-Season'!$B$2:$X$790, 23, FALSE))</f>
        <v/>
      </c>
      <c r="M1273">
        <f>IF(ISBLANK(Games!D1273), Calc!F1273, F1273+K1273)</f>
        <v>1536.86484917293</v>
      </c>
      <c r="N1273">
        <f>IF(ISBLANK(Games!E1273), Calc!G1273, G1273+L1273)</f>
        <v>1554.1885466658973</v>
      </c>
      <c r="O1273" s="1">
        <f t="shared" si="133"/>
        <v>0.47232740460660882</v>
      </c>
      <c r="P1273" s="1">
        <f t="shared" si="134"/>
        <v>0.52767259539339118</v>
      </c>
      <c r="Q1273" s="3" t="str">
        <f>Games!N1273</f>
        <v/>
      </c>
      <c r="R1273" s="1" t="str">
        <f t="shared" si="135"/>
        <v/>
      </c>
      <c r="S1273" s="1" t="str">
        <f>IF(ISBLANK(Games!L1273), "",IF(Q1273=B1273, C1273, B1273))</f>
        <v/>
      </c>
      <c r="T1273" s="1" t="str">
        <f t="shared" si="136"/>
        <v>TOR</v>
      </c>
      <c r="U1273" s="1" t="str">
        <f t="shared" si="137"/>
        <v>HOU</v>
      </c>
      <c r="V1273" s="1">
        <f t="shared" si="138"/>
        <v>1536.86484917293</v>
      </c>
      <c r="W1273" s="1">
        <f t="shared" si="139"/>
        <v>1554.1885466658973</v>
      </c>
    </row>
    <row r="1274" spans="1:23" x14ac:dyDescent="0.45">
      <c r="A1274" t="str">
        <f>Schedule!A1274</f>
        <v>2024-07-01</v>
      </c>
      <c r="B1274" t="str">
        <f>Schedule!B1274</f>
        <v>WAS</v>
      </c>
      <c r="C1274" t="str">
        <f>Schedule!C1274</f>
        <v>NYM</v>
      </c>
      <c r="D1274">
        <f>Schedule!D1274</f>
        <v>1422.7330514932301</v>
      </c>
      <c r="E1274">
        <f>Schedule!E1274</f>
        <v>1505.1761432511801</v>
      </c>
      <c r="F1274" cm="1">
        <f t="array" ref="F1274">_xlfn.XLOOKUP(B1274, $T$1:$T1273, $V$1:$V1273, D1274, 0, -1)</f>
        <v>1419.5380932200808</v>
      </c>
      <c r="G1274" cm="1">
        <f t="array" ref="G1274">_xlfn.XLOOKUP(C1274, $U$1:$U1273, $W$1:$W1273, E1274, 0, -1)</f>
        <v>1510.288270753422</v>
      </c>
      <c r="H1274">
        <f>Schedule!F1274</f>
        <v>-4.76190476190477E-2</v>
      </c>
      <c r="I1274" t="str">
        <f>IF(ISBLANK(Games!D1274), "", Games!D1274)</f>
        <v/>
      </c>
      <c r="J1274" t="str">
        <f>IF(ISBLANK(Games!E1274), "", Games!E1274)</f>
        <v/>
      </c>
      <c r="K1274" t="str">
        <f>IF(ISBLANK(Games!D1274), "",VLOOKUP(I1274, 'Pitchers Pre-Season'!$B$2:$X$790, 23, FALSE))</f>
        <v/>
      </c>
      <c r="L1274" t="str">
        <f>IF(ISBLANK(Games!E1274), "",VLOOKUP(J1274, 'Pitchers Pre-Season'!$B$2:$X$790, 23, FALSE))</f>
        <v/>
      </c>
      <c r="M1274">
        <f>IF(ISBLANK(Games!D1274), Calc!F1274, F1274+K1274)</f>
        <v>1419.5380932200808</v>
      </c>
      <c r="N1274">
        <f>IF(ISBLANK(Games!E1274), Calc!G1274, G1274+L1274)</f>
        <v>1510.288270753422</v>
      </c>
      <c r="O1274" s="1">
        <f t="shared" si="133"/>
        <v>0.34848167758720883</v>
      </c>
      <c r="P1274" s="1">
        <f t="shared" si="134"/>
        <v>0.65151832241279128</v>
      </c>
      <c r="Q1274" s="3" t="str">
        <f>Games!N1274</f>
        <v/>
      </c>
      <c r="R1274" s="1" t="str">
        <f t="shared" si="135"/>
        <v/>
      </c>
      <c r="S1274" s="1" t="str">
        <f>IF(ISBLANK(Games!L1274), "",IF(Q1274=B1274, C1274, B1274))</f>
        <v/>
      </c>
      <c r="T1274" s="1" t="str">
        <f t="shared" si="136"/>
        <v>WAS</v>
      </c>
      <c r="U1274" s="1" t="str">
        <f t="shared" si="137"/>
        <v>NYM</v>
      </c>
      <c r="V1274" s="1">
        <f t="shared" si="138"/>
        <v>1419.5380932200808</v>
      </c>
      <c r="W1274" s="1">
        <f t="shared" si="139"/>
        <v>1510.288270753422</v>
      </c>
    </row>
    <row r="1275" spans="1:23" x14ac:dyDescent="0.45">
      <c r="A1275" t="str">
        <f>Schedule!A1275</f>
        <v>2024-07-01</v>
      </c>
      <c r="B1275" t="str">
        <f>Schedule!B1275</f>
        <v>COL</v>
      </c>
      <c r="C1275" t="str">
        <f>Schedule!C1275</f>
        <v>MIL</v>
      </c>
      <c r="D1275">
        <f>Schedule!D1275</f>
        <v>1418.47649220432</v>
      </c>
      <c r="E1275">
        <f>Schedule!E1275</f>
        <v>1511.74507850229</v>
      </c>
      <c r="F1275" cm="1">
        <f t="array" ref="F1275">_xlfn.XLOOKUP(B1275, $T$1:$T1274, $V$1:$V1274, D1275, 0, -1)</f>
        <v>1423.0710497477428</v>
      </c>
      <c r="G1275" cm="1">
        <f t="array" ref="G1275">_xlfn.XLOOKUP(C1275, $U$1:$U1274, $W$1:$W1274, E1275, 0, -1)</f>
        <v>1527.5334034496079</v>
      </c>
      <c r="H1275">
        <f>Schedule!F1275</f>
        <v>0.22834645669291301</v>
      </c>
      <c r="I1275" t="str">
        <f>IF(ISBLANK(Games!D1275), "", Games!D1275)</f>
        <v/>
      </c>
      <c r="J1275" t="str">
        <f>IF(ISBLANK(Games!E1275), "", Games!E1275)</f>
        <v/>
      </c>
      <c r="K1275" t="str">
        <f>IF(ISBLANK(Games!D1275), "",VLOOKUP(I1275, 'Pitchers Pre-Season'!$B$2:$X$790, 23, FALSE))</f>
        <v/>
      </c>
      <c r="L1275" t="str">
        <f>IF(ISBLANK(Games!E1275), "",VLOOKUP(J1275, 'Pitchers Pre-Season'!$B$2:$X$790, 23, FALSE))</f>
        <v/>
      </c>
      <c r="M1275">
        <f>IF(ISBLANK(Games!D1275), Calc!F1275, F1275+K1275)</f>
        <v>1423.0710497477428</v>
      </c>
      <c r="N1275">
        <f>IF(ISBLANK(Games!E1275), Calc!G1275, G1275+L1275)</f>
        <v>1527.5334034496079</v>
      </c>
      <c r="O1275" s="1">
        <f t="shared" si="133"/>
        <v>0.46821186423000216</v>
      </c>
      <c r="P1275" s="1">
        <f t="shared" si="134"/>
        <v>0.53178813576999784</v>
      </c>
      <c r="Q1275" s="3" t="str">
        <f>Games!N1275</f>
        <v/>
      </c>
      <c r="R1275" s="1" t="str">
        <f t="shared" si="135"/>
        <v/>
      </c>
      <c r="S1275" s="1" t="str">
        <f>IF(ISBLANK(Games!L1275), "",IF(Q1275=B1275, C1275, B1275))</f>
        <v/>
      </c>
      <c r="T1275" s="1" t="str">
        <f t="shared" si="136"/>
        <v>COL</v>
      </c>
      <c r="U1275" s="1" t="str">
        <f t="shared" si="137"/>
        <v>MIL</v>
      </c>
      <c r="V1275" s="1">
        <f t="shared" si="138"/>
        <v>1423.0710497477428</v>
      </c>
      <c r="W1275" s="1">
        <f t="shared" si="139"/>
        <v>1527.5334034496079</v>
      </c>
    </row>
    <row r="1276" spans="1:23" x14ac:dyDescent="0.45">
      <c r="A1276" t="str">
        <f>Schedule!A1276</f>
        <v>2024-07-02</v>
      </c>
      <c r="B1276" t="str">
        <f>Schedule!B1276</f>
        <v>PIT</v>
      </c>
      <c r="C1276" t="str">
        <f>Schedule!C1276</f>
        <v>STL</v>
      </c>
      <c r="D1276">
        <f>Schedule!D1276</f>
        <v>1468.3919248330999</v>
      </c>
      <c r="E1276">
        <f>Schedule!E1276</f>
        <v>1506.4629567151301</v>
      </c>
      <c r="F1276" cm="1">
        <f t="array" ref="F1276">_xlfn.XLOOKUP(B1276, $T$1:$T1275, $V$1:$V1275, D1276, 0, -1)</f>
        <v>1464.4120897083565</v>
      </c>
      <c r="G1276" cm="1">
        <f t="array" ref="G1276">_xlfn.XLOOKUP(C1276, $U$1:$U1275, $W$1:$W1275, E1276, 0, -1)</f>
        <v>1507.9516916859375</v>
      </c>
      <c r="H1276">
        <f>Schedule!F1276</f>
        <v>5.7971014492753603E-2</v>
      </c>
      <c r="I1276" t="str">
        <f>IF(ISBLANK(Games!D1276), "", Games!D1276)</f>
        <v/>
      </c>
      <c r="J1276" t="str">
        <f>IF(ISBLANK(Games!E1276), "", Games!E1276)</f>
        <v/>
      </c>
      <c r="K1276" t="str">
        <f>IF(ISBLANK(Games!D1276), "",VLOOKUP(I1276, 'Pitchers Pre-Season'!$B$2:$X$790, 23, FALSE))</f>
        <v/>
      </c>
      <c r="L1276" t="str">
        <f>IF(ISBLANK(Games!E1276), "",VLOOKUP(J1276, 'Pitchers Pre-Season'!$B$2:$X$790, 23, FALSE))</f>
        <v/>
      </c>
      <c r="M1276">
        <f>IF(ISBLANK(Games!D1276), Calc!F1276, F1276+K1276)</f>
        <v>1464.4120897083565</v>
      </c>
      <c r="N1276">
        <f>IF(ISBLANK(Games!E1276), Calc!G1276, G1276+L1276)</f>
        <v>1507.9516916859375</v>
      </c>
      <c r="O1276" s="1">
        <f t="shared" si="133"/>
        <v>0.46665293983940714</v>
      </c>
      <c r="P1276" s="1">
        <f t="shared" si="134"/>
        <v>0.53334706016059286</v>
      </c>
      <c r="Q1276" s="3" t="str">
        <f>Games!N1276</f>
        <v/>
      </c>
      <c r="R1276" s="1" t="str">
        <f t="shared" si="135"/>
        <v/>
      </c>
      <c r="S1276" s="1" t="str">
        <f>IF(ISBLANK(Games!L1276), "",IF(Q1276=B1276, C1276, B1276))</f>
        <v/>
      </c>
      <c r="T1276" s="1" t="str">
        <f t="shared" si="136"/>
        <v>PIT</v>
      </c>
      <c r="U1276" s="1" t="str">
        <f t="shared" si="137"/>
        <v>STL</v>
      </c>
      <c r="V1276" s="1">
        <f t="shared" si="138"/>
        <v>1464.4120897083565</v>
      </c>
      <c r="W1276" s="1">
        <f t="shared" si="139"/>
        <v>1507.9516916859375</v>
      </c>
    </row>
    <row r="1277" spans="1:23" x14ac:dyDescent="0.45">
      <c r="A1277" t="str">
        <f>Schedule!A1277</f>
        <v>2024-07-02</v>
      </c>
      <c r="B1277" t="str">
        <f>Schedule!B1277</f>
        <v>CLE</v>
      </c>
      <c r="C1277" t="str">
        <f>Schedule!C1277</f>
        <v>CHW</v>
      </c>
      <c r="D1277">
        <f>Schedule!D1277</f>
        <v>1503.8938502056101</v>
      </c>
      <c r="E1277">
        <f>Schedule!E1277</f>
        <v>1433.33420073452</v>
      </c>
      <c r="F1277" cm="1">
        <f t="array" ref="F1277">_xlfn.XLOOKUP(B1277, $T$1:$T1276, $V$1:$V1276, D1277, 0, -1)</f>
        <v>1503.8938502056101</v>
      </c>
      <c r="G1277" cm="1">
        <f t="array" ref="G1277">_xlfn.XLOOKUP(C1277, $U$1:$U1276, $W$1:$W1276, E1277, 0, -1)</f>
        <v>1425.4820043556863</v>
      </c>
      <c r="H1277">
        <f>Schedule!F1277</f>
        <v>4.7619047619047603E-2</v>
      </c>
      <c r="I1277" t="str">
        <f>IF(ISBLANK(Games!D1277), "", Games!D1277)</f>
        <v/>
      </c>
      <c r="J1277" t="str">
        <f>IF(ISBLANK(Games!E1277), "", Games!E1277)</f>
        <v/>
      </c>
      <c r="K1277" t="str">
        <f>IF(ISBLANK(Games!D1277), "",VLOOKUP(I1277, 'Pitchers Pre-Season'!$B$2:$X$790, 23, FALSE))</f>
        <v/>
      </c>
      <c r="L1277" t="str">
        <f>IF(ISBLANK(Games!E1277), "",VLOOKUP(J1277, 'Pitchers Pre-Season'!$B$2:$X$790, 23, FALSE))</f>
        <v/>
      </c>
      <c r="M1277">
        <f>IF(ISBLANK(Games!D1277), Calc!F1277, F1277+K1277)</f>
        <v>1503.8938502056101</v>
      </c>
      <c r="N1277">
        <f>IF(ISBLANK(Games!E1277), Calc!G1277, G1277+L1277)</f>
        <v>1425.4820043556863</v>
      </c>
      <c r="O1277" s="1">
        <f t="shared" si="133"/>
        <v>0.63477559527623439</v>
      </c>
      <c r="P1277" s="1">
        <f t="shared" si="134"/>
        <v>0.36522440472376577</v>
      </c>
      <c r="Q1277" s="3" t="str">
        <f>Games!N1277</f>
        <v/>
      </c>
      <c r="R1277" s="1" t="str">
        <f t="shared" si="135"/>
        <v/>
      </c>
      <c r="S1277" s="1" t="str">
        <f>IF(ISBLANK(Games!L1277), "",IF(Q1277=B1277, C1277, B1277))</f>
        <v/>
      </c>
      <c r="T1277" s="1" t="str">
        <f t="shared" si="136"/>
        <v>CLE</v>
      </c>
      <c r="U1277" s="1" t="str">
        <f t="shared" si="137"/>
        <v>CHW</v>
      </c>
      <c r="V1277" s="1">
        <f t="shared" si="138"/>
        <v>1503.8938502056101</v>
      </c>
      <c r="W1277" s="1">
        <f t="shared" si="139"/>
        <v>1425.4820043556863</v>
      </c>
    </row>
    <row r="1278" spans="1:23" x14ac:dyDescent="0.45">
      <c r="A1278" t="str">
        <f>Schedule!A1278</f>
        <v>2024-07-02</v>
      </c>
      <c r="B1278" t="str">
        <f>Schedule!B1278</f>
        <v>MIA</v>
      </c>
      <c r="C1278" t="str">
        <f>Schedule!C1278</f>
        <v>BOS</v>
      </c>
      <c r="D1278">
        <f>Schedule!D1278</f>
        <v>1488.4482383178499</v>
      </c>
      <c r="E1278">
        <f>Schedule!E1278</f>
        <v>1500.26839934439</v>
      </c>
      <c r="F1278" cm="1">
        <f t="array" ref="F1278">_xlfn.XLOOKUP(B1278, $T$1:$T1277, $V$1:$V1277, D1278, 0, -1)</f>
        <v>1453.0099819148713</v>
      </c>
      <c r="G1278" cm="1">
        <f t="array" ref="G1278">_xlfn.XLOOKUP(C1278, $U$1:$U1277, $W$1:$W1277, E1278, 0, -1)</f>
        <v>1518.233689676287</v>
      </c>
      <c r="H1278">
        <f>Schedule!F1278</f>
        <v>4.5751633986928102E-2</v>
      </c>
      <c r="I1278" t="str">
        <f>IF(ISBLANK(Games!D1278), "", Games!D1278)</f>
        <v/>
      </c>
      <c r="J1278" t="str">
        <f>IF(ISBLANK(Games!E1278), "", Games!E1278)</f>
        <v/>
      </c>
      <c r="K1278" t="str">
        <f>IF(ISBLANK(Games!D1278), "",VLOOKUP(I1278, 'Pitchers Pre-Season'!$B$2:$X$790, 23, FALSE))</f>
        <v/>
      </c>
      <c r="L1278" t="str">
        <f>IF(ISBLANK(Games!E1278), "",VLOOKUP(J1278, 'Pitchers Pre-Season'!$B$2:$X$790, 23, FALSE))</f>
        <v/>
      </c>
      <c r="M1278">
        <f>IF(ISBLANK(Games!D1278), Calc!F1278, F1278+K1278)</f>
        <v>1453.0099819148713</v>
      </c>
      <c r="N1278">
        <f>IF(ISBLANK(Games!E1278), Calc!G1278, G1278+L1278)</f>
        <v>1518.233689676287</v>
      </c>
      <c r="O1278" s="1">
        <f t="shared" si="133"/>
        <v>0.43009869252282734</v>
      </c>
      <c r="P1278" s="1">
        <f t="shared" si="134"/>
        <v>0.5699013074771726</v>
      </c>
      <c r="Q1278" s="3" t="str">
        <f>Games!N1278</f>
        <v/>
      </c>
      <c r="R1278" s="1" t="str">
        <f t="shared" si="135"/>
        <v/>
      </c>
      <c r="S1278" s="1" t="str">
        <f>IF(ISBLANK(Games!L1278), "",IF(Q1278=B1278, C1278, B1278))</f>
        <v/>
      </c>
      <c r="T1278" s="1" t="str">
        <f t="shared" si="136"/>
        <v>MIA</v>
      </c>
      <c r="U1278" s="1" t="str">
        <f t="shared" si="137"/>
        <v>BOS</v>
      </c>
      <c r="V1278" s="1">
        <f t="shared" si="138"/>
        <v>1453.0099819148713</v>
      </c>
      <c r="W1278" s="1">
        <f t="shared" si="139"/>
        <v>1518.233689676287</v>
      </c>
    </row>
    <row r="1279" spans="1:23" x14ac:dyDescent="0.45">
      <c r="A1279" t="str">
        <f>Schedule!A1279</f>
        <v>2024-07-02</v>
      </c>
      <c r="B1279" t="str">
        <f>Schedule!B1279</f>
        <v>WAS</v>
      </c>
      <c r="C1279" t="str">
        <f>Schedule!C1279</f>
        <v>NYM</v>
      </c>
      <c r="D1279">
        <f>Schedule!D1279</f>
        <v>1422.7330514932301</v>
      </c>
      <c r="E1279">
        <f>Schedule!E1279</f>
        <v>1505.1761432511801</v>
      </c>
      <c r="F1279" cm="1">
        <f t="array" ref="F1279">_xlfn.XLOOKUP(B1279, $T$1:$T1278, $V$1:$V1278, D1279, 0, -1)</f>
        <v>1419.5380932200808</v>
      </c>
      <c r="G1279" cm="1">
        <f t="array" ref="G1279">_xlfn.XLOOKUP(C1279, $U$1:$U1278, $W$1:$W1278, E1279, 0, -1)</f>
        <v>1510.288270753422</v>
      </c>
      <c r="H1279">
        <f>Schedule!F1279</f>
        <v>-4.76190476190477E-2</v>
      </c>
      <c r="I1279" t="str">
        <f>IF(ISBLANK(Games!D1279), "", Games!D1279)</f>
        <v/>
      </c>
      <c r="J1279" t="str">
        <f>IF(ISBLANK(Games!E1279), "", Games!E1279)</f>
        <v/>
      </c>
      <c r="K1279" t="str">
        <f>IF(ISBLANK(Games!D1279), "",VLOOKUP(I1279, 'Pitchers Pre-Season'!$B$2:$X$790, 23, FALSE))</f>
        <v/>
      </c>
      <c r="L1279" t="str">
        <f>IF(ISBLANK(Games!E1279), "",VLOOKUP(J1279, 'Pitchers Pre-Season'!$B$2:$X$790, 23, FALSE))</f>
        <v/>
      </c>
      <c r="M1279">
        <f>IF(ISBLANK(Games!D1279), Calc!F1279, F1279+K1279)</f>
        <v>1419.5380932200808</v>
      </c>
      <c r="N1279">
        <f>IF(ISBLANK(Games!E1279), Calc!G1279, G1279+L1279)</f>
        <v>1510.288270753422</v>
      </c>
      <c r="O1279" s="1">
        <f t="shared" si="133"/>
        <v>0.34848167758720883</v>
      </c>
      <c r="P1279" s="1">
        <f t="shared" si="134"/>
        <v>0.65151832241279128</v>
      </c>
      <c r="Q1279" s="3" t="str">
        <f>Games!N1279</f>
        <v/>
      </c>
      <c r="R1279" s="1" t="str">
        <f t="shared" si="135"/>
        <v/>
      </c>
      <c r="S1279" s="1" t="str">
        <f>IF(ISBLANK(Games!L1279), "",IF(Q1279=B1279, C1279, B1279))</f>
        <v/>
      </c>
      <c r="T1279" s="1" t="str">
        <f t="shared" si="136"/>
        <v>WAS</v>
      </c>
      <c r="U1279" s="1" t="str">
        <f t="shared" si="137"/>
        <v>NYM</v>
      </c>
      <c r="V1279" s="1">
        <f t="shared" si="138"/>
        <v>1419.5380932200808</v>
      </c>
      <c r="W1279" s="1">
        <f t="shared" si="139"/>
        <v>1510.288270753422</v>
      </c>
    </row>
    <row r="1280" spans="1:23" x14ac:dyDescent="0.45">
      <c r="A1280" t="str">
        <f>Schedule!A1280</f>
        <v>2024-07-02</v>
      </c>
      <c r="B1280" t="str">
        <f>Schedule!B1280</f>
        <v>NYY</v>
      </c>
      <c r="C1280" t="str">
        <f>Schedule!C1280</f>
        <v>CIN</v>
      </c>
      <c r="D1280">
        <f>Schedule!D1280</f>
        <v>1539.4562396036399</v>
      </c>
      <c r="E1280">
        <f>Schedule!E1280</f>
        <v>1496.2510574284499</v>
      </c>
      <c r="F1280" cm="1">
        <f t="array" ref="F1280">_xlfn.XLOOKUP(B1280, $T$1:$T1279, $V$1:$V1279, D1280, 0, -1)</f>
        <v>1533.7203518335739</v>
      </c>
      <c r="G1280" cm="1">
        <f t="array" ref="G1280">_xlfn.XLOOKUP(C1280, $U$1:$U1279, $W$1:$W1279, E1280, 0, -1)</f>
        <v>1513.6155661274754</v>
      </c>
      <c r="H1280">
        <f>Schedule!F1280</f>
        <v>9.3922651933701695E-2</v>
      </c>
      <c r="I1280" t="str">
        <f>IF(ISBLANK(Games!D1280), "", Games!D1280)</f>
        <v/>
      </c>
      <c r="J1280" t="str">
        <f>IF(ISBLANK(Games!E1280), "", Games!E1280)</f>
        <v/>
      </c>
      <c r="K1280" t="str">
        <f>IF(ISBLANK(Games!D1280), "",VLOOKUP(I1280, 'Pitchers Pre-Season'!$B$2:$X$790, 23, FALSE))</f>
        <v/>
      </c>
      <c r="L1280" t="str">
        <f>IF(ISBLANK(Games!E1280), "",VLOOKUP(J1280, 'Pitchers Pre-Season'!$B$2:$X$790, 23, FALSE))</f>
        <v/>
      </c>
      <c r="M1280">
        <f>IF(ISBLANK(Games!D1280), Calc!F1280, F1280+K1280)</f>
        <v>1533.7203518335739</v>
      </c>
      <c r="N1280">
        <f>IF(ISBLANK(Games!E1280), Calc!G1280, G1280+L1280)</f>
        <v>1513.6155661274754</v>
      </c>
      <c r="O1280" s="1">
        <f t="shared" si="133"/>
        <v>0.57586218740315098</v>
      </c>
      <c r="P1280" s="1">
        <f t="shared" si="134"/>
        <v>0.42413781259684902</v>
      </c>
      <c r="Q1280" s="3" t="str">
        <f>Games!N1280</f>
        <v/>
      </c>
      <c r="R1280" s="1" t="str">
        <f t="shared" si="135"/>
        <v/>
      </c>
      <c r="S1280" s="1" t="str">
        <f>IF(ISBLANK(Games!L1280), "",IF(Q1280=B1280, C1280, B1280))</f>
        <v/>
      </c>
      <c r="T1280" s="1" t="str">
        <f t="shared" si="136"/>
        <v>NYY</v>
      </c>
      <c r="U1280" s="1" t="str">
        <f t="shared" si="137"/>
        <v>CIN</v>
      </c>
      <c r="V1280" s="1">
        <f t="shared" si="138"/>
        <v>1533.7203518335739</v>
      </c>
      <c r="W1280" s="1">
        <f t="shared" si="139"/>
        <v>1513.6155661274754</v>
      </c>
    </row>
    <row r="1281" spans="1:23" x14ac:dyDescent="0.45">
      <c r="A1281" t="str">
        <f>Schedule!A1281</f>
        <v>2024-07-02</v>
      </c>
      <c r="B1281" t="str">
        <f>Schedule!B1281</f>
        <v>TOR</v>
      </c>
      <c r="C1281" t="str">
        <f>Schedule!C1281</f>
        <v>HOU</v>
      </c>
      <c r="D1281">
        <f>Schedule!D1281</f>
        <v>1536.86484917293</v>
      </c>
      <c r="E1281">
        <f>Schedule!E1281</f>
        <v>1559.22207084247</v>
      </c>
      <c r="F1281" cm="1">
        <f t="array" ref="F1281">_xlfn.XLOOKUP(B1281, $T$1:$T1280, $V$1:$V1280, D1281, 0, -1)</f>
        <v>1536.86484917293</v>
      </c>
      <c r="G1281" cm="1">
        <f t="array" ref="G1281">_xlfn.XLOOKUP(C1281, $U$1:$U1280, $W$1:$W1280, E1281, 0, -1)</f>
        <v>1554.1885466658973</v>
      </c>
      <c r="H1281">
        <f>Schedule!F1281</f>
        <v>-5.5248618784530601E-3</v>
      </c>
      <c r="I1281" t="str">
        <f>IF(ISBLANK(Games!D1281), "", Games!D1281)</f>
        <v/>
      </c>
      <c r="J1281" t="str">
        <f>IF(ISBLANK(Games!E1281), "", Games!E1281)</f>
        <v/>
      </c>
      <c r="K1281" t="str">
        <f>IF(ISBLANK(Games!D1281), "",VLOOKUP(I1281, 'Pitchers Pre-Season'!$B$2:$X$790, 23, FALSE))</f>
        <v/>
      </c>
      <c r="L1281" t="str">
        <f>IF(ISBLANK(Games!E1281), "",VLOOKUP(J1281, 'Pitchers Pre-Season'!$B$2:$X$790, 23, FALSE))</f>
        <v/>
      </c>
      <c r="M1281">
        <f>IF(ISBLANK(Games!D1281), Calc!F1281, F1281+K1281)</f>
        <v>1536.86484917293</v>
      </c>
      <c r="N1281">
        <f>IF(ISBLANK(Games!E1281), Calc!G1281, G1281+L1281)</f>
        <v>1554.1885466658973</v>
      </c>
      <c r="O1281" s="1">
        <f t="shared" si="133"/>
        <v>0.47232740460660882</v>
      </c>
      <c r="P1281" s="1">
        <f t="shared" si="134"/>
        <v>0.52767259539339118</v>
      </c>
      <c r="Q1281" s="3" t="str">
        <f>Games!N1281</f>
        <v/>
      </c>
      <c r="R1281" s="1" t="str">
        <f t="shared" si="135"/>
        <v/>
      </c>
      <c r="S1281" s="1" t="str">
        <f>IF(ISBLANK(Games!L1281), "",IF(Q1281=B1281, C1281, B1281))</f>
        <v/>
      </c>
      <c r="T1281" s="1" t="str">
        <f t="shared" si="136"/>
        <v>TOR</v>
      </c>
      <c r="U1281" s="1" t="str">
        <f t="shared" si="137"/>
        <v>HOU</v>
      </c>
      <c r="V1281" s="1">
        <f t="shared" si="138"/>
        <v>1536.86484917293</v>
      </c>
      <c r="W1281" s="1">
        <f t="shared" si="139"/>
        <v>1554.1885466658973</v>
      </c>
    </row>
    <row r="1282" spans="1:23" x14ac:dyDescent="0.45">
      <c r="A1282" t="str">
        <f>Schedule!A1282</f>
        <v>2024-07-02</v>
      </c>
      <c r="B1282" t="str">
        <f>Schedule!B1282</f>
        <v>ATL</v>
      </c>
      <c r="C1282" t="str">
        <f>Schedule!C1282</f>
        <v>SFG</v>
      </c>
      <c r="D1282">
        <f>Schedule!D1282</f>
        <v>1590.545270505</v>
      </c>
      <c r="E1282">
        <f>Schedule!E1282</f>
        <v>1501.1235706124401</v>
      </c>
      <c r="F1282" cm="1">
        <f t="array" ref="F1282">_xlfn.XLOOKUP(B1282, $T$1:$T1281, $V$1:$V1281, D1282, 0, -1)</f>
        <v>1593.2508682491175</v>
      </c>
      <c r="G1282" cm="1">
        <f t="array" ref="G1282">_xlfn.XLOOKUP(C1282, $U$1:$U1281, $W$1:$W1281, E1282, 0, -1)</f>
        <v>1491.6063482058917</v>
      </c>
      <c r="H1282">
        <f>Schedule!F1282</f>
        <v>4.3902439024390297E-2</v>
      </c>
      <c r="I1282" t="str">
        <f>IF(ISBLANK(Games!D1282), "", Games!D1282)</f>
        <v/>
      </c>
      <c r="J1282" t="str">
        <f>IF(ISBLANK(Games!E1282), "", Games!E1282)</f>
        <v/>
      </c>
      <c r="K1282" t="str">
        <f>IF(ISBLANK(Games!D1282), "",VLOOKUP(I1282, 'Pitchers Pre-Season'!$B$2:$X$790, 23, FALSE))</f>
        <v/>
      </c>
      <c r="L1282" t="str">
        <f>IF(ISBLANK(Games!E1282), "",VLOOKUP(J1282, 'Pitchers Pre-Season'!$B$2:$X$790, 23, FALSE))</f>
        <v/>
      </c>
      <c r="M1282">
        <f>IF(ISBLANK(Games!D1282), Calc!F1282, F1282+K1282)</f>
        <v>1593.2508682491175</v>
      </c>
      <c r="N1282">
        <f>IF(ISBLANK(Games!E1282), Calc!G1282, G1282+L1282)</f>
        <v>1491.6063482058917</v>
      </c>
      <c r="O1282" s="1">
        <f t="shared" si="133"/>
        <v>0.66419425163908263</v>
      </c>
      <c r="P1282" s="1">
        <f t="shared" si="134"/>
        <v>0.33580574836091742</v>
      </c>
      <c r="Q1282" s="3" t="str">
        <f>Games!N1282</f>
        <v/>
      </c>
      <c r="R1282" s="1" t="str">
        <f t="shared" si="135"/>
        <v/>
      </c>
      <c r="S1282" s="1" t="str">
        <f>IF(ISBLANK(Games!L1282), "",IF(Q1282=B1282, C1282, B1282))</f>
        <v/>
      </c>
      <c r="T1282" s="1" t="str">
        <f t="shared" si="136"/>
        <v>ATL</v>
      </c>
      <c r="U1282" s="1" t="str">
        <f t="shared" si="137"/>
        <v>SFG</v>
      </c>
      <c r="V1282" s="1">
        <f t="shared" si="138"/>
        <v>1593.2508682491175</v>
      </c>
      <c r="W1282" s="1">
        <f t="shared" si="139"/>
        <v>1491.6063482058917</v>
      </c>
    </row>
    <row r="1283" spans="1:23" x14ac:dyDescent="0.45">
      <c r="A1283" t="str">
        <f>Schedule!A1283</f>
        <v>2024-07-02</v>
      </c>
      <c r="B1283" t="str">
        <f>Schedule!B1283</f>
        <v>MIN</v>
      </c>
      <c r="C1283" t="str">
        <f>Schedule!C1283</f>
        <v>DET</v>
      </c>
      <c r="D1283">
        <f>Schedule!D1283</f>
        <v>1535.44519643647</v>
      </c>
      <c r="E1283">
        <f>Schedule!E1283</f>
        <v>1477.56939209144</v>
      </c>
      <c r="F1283" cm="1">
        <f t="array" ref="F1283">_xlfn.XLOOKUP(B1283, $T$1:$T1282, $V$1:$V1282, D1283, 0, -1)</f>
        <v>1529.2726034226744</v>
      </c>
      <c r="G1283" cm="1">
        <f t="array" ref="G1283">_xlfn.XLOOKUP(C1283, $U$1:$U1282, $W$1:$W1282, E1283, 0, -1)</f>
        <v>1495.7868779460348</v>
      </c>
      <c r="H1283">
        <f>Schedule!F1283</f>
        <v>0.12727272727272701</v>
      </c>
      <c r="I1283" t="str">
        <f>IF(ISBLANK(Games!D1283), "", Games!D1283)</f>
        <v/>
      </c>
      <c r="J1283" t="str">
        <f>IF(ISBLANK(Games!E1283), "", Games!E1283)</f>
        <v/>
      </c>
      <c r="K1283" t="str">
        <f>IF(ISBLANK(Games!D1283), "",VLOOKUP(I1283, 'Pitchers Pre-Season'!$B$2:$X$790, 23, FALSE))</f>
        <v/>
      </c>
      <c r="L1283" t="str">
        <f>IF(ISBLANK(Games!E1283), "",VLOOKUP(J1283, 'Pitchers Pre-Season'!$B$2:$X$790, 23, FALSE))</f>
        <v/>
      </c>
      <c r="M1283">
        <f>IF(ISBLANK(Games!D1283), Calc!F1283, F1283+K1283)</f>
        <v>1529.2726034226744</v>
      </c>
      <c r="N1283">
        <f>IF(ISBLANK(Games!E1283), Calc!G1283, G1283+L1283)</f>
        <v>1495.7868779460348</v>
      </c>
      <c r="O1283" s="1">
        <f t="shared" ref="O1283:O1346" si="140">(1/(1+(10^((N1283-M1283)/400)))+(0.5*H1283))</f>
        <v>0.61167753624362875</v>
      </c>
      <c r="P1283" s="1">
        <f t="shared" ref="P1283:P1346" si="141">(1/(1+(10^((M1283-N1283)/400)))-(0.5*H1283))</f>
        <v>0.38832246375637125</v>
      </c>
      <c r="Q1283" s="3" t="str">
        <f>Games!N1283</f>
        <v/>
      </c>
      <c r="R1283" s="1" t="str">
        <f t="shared" ref="R1283:R1346" si="142">Q1283</f>
        <v/>
      </c>
      <c r="S1283" s="1" t="str">
        <f>IF(ISBLANK(Games!L1283), "",IF(Q1283=B1283, C1283, B1283))</f>
        <v/>
      </c>
      <c r="T1283" s="1" t="str">
        <f t="shared" ref="T1283:T1346" si="143">B1283</f>
        <v>MIN</v>
      </c>
      <c r="U1283" s="1" t="str">
        <f t="shared" ref="U1283:U1346" si="144">C1283</f>
        <v>DET</v>
      </c>
      <c r="V1283" s="1">
        <f t="shared" ref="V1283:V1346" si="145">IF(R1283=B1283,F1283+(10*(1-O1283)),IF(S1283=B1283,F1283+(10*(0-O1283)),F1283))</f>
        <v>1529.2726034226744</v>
      </c>
      <c r="W1283" s="1">
        <f t="shared" ref="W1283:W1346" si="146">IF(R1283=C1283,G1283+(10*(1-P1283)),IF(S1283=C1283,G1283+(10*(0-P1283)),G1283))</f>
        <v>1495.7868779460348</v>
      </c>
    </row>
    <row r="1284" spans="1:23" x14ac:dyDescent="0.45">
      <c r="A1284" t="str">
        <f>Schedule!A1284</f>
        <v>2024-07-02</v>
      </c>
      <c r="B1284" t="str">
        <f>Schedule!B1284</f>
        <v>TEX</v>
      </c>
      <c r="C1284" t="str">
        <f>Schedule!C1284</f>
        <v>SDP</v>
      </c>
      <c r="D1284">
        <f>Schedule!D1284</f>
        <v>1527.6277566730801</v>
      </c>
      <c r="E1284">
        <f>Schedule!E1284</f>
        <v>1513.7838452168801</v>
      </c>
      <c r="F1284" cm="1">
        <f t="array" ref="F1284">_xlfn.XLOOKUP(B1284, $T$1:$T1283, $V$1:$V1283, D1284, 0, -1)</f>
        <v>1535.7428778604465</v>
      </c>
      <c r="G1284" cm="1">
        <f t="array" ref="G1284">_xlfn.XLOOKUP(C1284, $U$1:$U1283, $W$1:$W1283, E1284, 0, -1)</f>
        <v>1514.2912987524817</v>
      </c>
      <c r="H1284">
        <f>Schedule!F1284</f>
        <v>6.3291139240506306E-2</v>
      </c>
      <c r="I1284" t="str">
        <f>IF(ISBLANK(Games!D1284), "", Games!D1284)</f>
        <v/>
      </c>
      <c r="J1284" t="str">
        <f>IF(ISBLANK(Games!E1284), "", Games!E1284)</f>
        <v/>
      </c>
      <c r="K1284" t="str">
        <f>IF(ISBLANK(Games!D1284), "",VLOOKUP(I1284, 'Pitchers Pre-Season'!$B$2:$X$790, 23, FALSE))</f>
        <v/>
      </c>
      <c r="L1284" t="str">
        <f>IF(ISBLANK(Games!E1284), "",VLOOKUP(J1284, 'Pitchers Pre-Season'!$B$2:$X$790, 23, FALSE))</f>
        <v/>
      </c>
      <c r="M1284">
        <f>IF(ISBLANK(Games!D1284), Calc!F1284, F1284+K1284)</f>
        <v>1535.7428778604465</v>
      </c>
      <c r="N1284">
        <f>IF(ISBLANK(Games!E1284), Calc!G1284, G1284+L1284)</f>
        <v>1514.2912987524817</v>
      </c>
      <c r="O1284" s="1">
        <f t="shared" si="140"/>
        <v>0.56247770459177804</v>
      </c>
      <c r="P1284" s="1">
        <f t="shared" si="141"/>
        <v>0.43752229540822185</v>
      </c>
      <c r="Q1284" s="3" t="str">
        <f>Games!N1284</f>
        <v/>
      </c>
      <c r="R1284" s="1" t="str">
        <f t="shared" si="142"/>
        <v/>
      </c>
      <c r="S1284" s="1" t="str">
        <f>IF(ISBLANK(Games!L1284), "",IF(Q1284=B1284, C1284, B1284))</f>
        <v/>
      </c>
      <c r="T1284" s="1" t="str">
        <f t="shared" si="143"/>
        <v>TEX</v>
      </c>
      <c r="U1284" s="1" t="str">
        <f t="shared" si="144"/>
        <v>SDP</v>
      </c>
      <c r="V1284" s="1">
        <f t="shared" si="145"/>
        <v>1535.7428778604465</v>
      </c>
      <c r="W1284" s="1">
        <f t="shared" si="146"/>
        <v>1514.2912987524817</v>
      </c>
    </row>
    <row r="1285" spans="1:23" x14ac:dyDescent="0.45">
      <c r="A1285" t="str">
        <f>Schedule!A1285</f>
        <v>2024-07-02</v>
      </c>
      <c r="B1285" t="str">
        <f>Schedule!B1285</f>
        <v>CHC</v>
      </c>
      <c r="C1285" t="str">
        <f>Schedule!C1285</f>
        <v>PHI</v>
      </c>
      <c r="D1285">
        <f>Schedule!D1285</f>
        <v>1514.0316812078199</v>
      </c>
      <c r="E1285">
        <f>Schedule!E1285</f>
        <v>1537.03223861109</v>
      </c>
      <c r="F1285" cm="1">
        <f t="array" ref="F1285">_xlfn.XLOOKUP(B1285, $T$1:$T1284, $V$1:$V1284, D1285, 0, -1)</f>
        <v>1529.9566441509314</v>
      </c>
      <c r="G1285" cm="1">
        <f t="array" ref="G1285">_xlfn.XLOOKUP(C1285, $U$1:$U1284, $W$1:$W1284, E1285, 0, -1)</f>
        <v>1539.4111659163295</v>
      </c>
      <c r="H1285">
        <f>Schedule!F1285</f>
        <v>4.4585987261146598E-2</v>
      </c>
      <c r="I1285" t="str">
        <f>IF(ISBLANK(Games!D1285), "", Games!D1285)</f>
        <v/>
      </c>
      <c r="J1285" t="str">
        <f>IF(ISBLANK(Games!E1285), "", Games!E1285)</f>
        <v/>
      </c>
      <c r="K1285" t="str">
        <f>IF(ISBLANK(Games!D1285), "",VLOOKUP(I1285, 'Pitchers Pre-Season'!$B$2:$X$790, 23, FALSE))</f>
        <v/>
      </c>
      <c r="L1285" t="str">
        <f>IF(ISBLANK(Games!E1285), "",VLOOKUP(J1285, 'Pitchers Pre-Season'!$B$2:$X$790, 23, FALSE))</f>
        <v/>
      </c>
      <c r="M1285">
        <f>IF(ISBLANK(Games!D1285), Calc!F1285, F1285+K1285)</f>
        <v>1529.9566441509314</v>
      </c>
      <c r="N1285">
        <f>IF(ISBLANK(Games!E1285), Calc!G1285, G1285+L1285)</f>
        <v>1539.4111659163295</v>
      </c>
      <c r="O1285" s="1">
        <f t="shared" si="140"/>
        <v>0.50869020058089087</v>
      </c>
      <c r="P1285" s="1">
        <f t="shared" si="141"/>
        <v>0.49130979941910918</v>
      </c>
      <c r="Q1285" s="3" t="str">
        <f>Games!N1285</f>
        <v/>
      </c>
      <c r="R1285" s="1" t="str">
        <f t="shared" si="142"/>
        <v/>
      </c>
      <c r="S1285" s="1" t="str">
        <f>IF(ISBLANK(Games!L1285), "",IF(Q1285=B1285, C1285, B1285))</f>
        <v/>
      </c>
      <c r="T1285" s="1" t="str">
        <f t="shared" si="143"/>
        <v>CHC</v>
      </c>
      <c r="U1285" s="1" t="str">
        <f t="shared" si="144"/>
        <v>PHI</v>
      </c>
      <c r="V1285" s="1">
        <f t="shared" si="145"/>
        <v>1529.9566441509314</v>
      </c>
      <c r="W1285" s="1">
        <f t="shared" si="146"/>
        <v>1539.4111659163295</v>
      </c>
    </row>
    <row r="1286" spans="1:23" x14ac:dyDescent="0.45">
      <c r="A1286" t="str">
        <f>Schedule!A1286</f>
        <v>2024-07-02</v>
      </c>
      <c r="B1286" t="str">
        <f>Schedule!B1286</f>
        <v>KCR</v>
      </c>
      <c r="C1286" t="str">
        <f>Schedule!C1286</f>
        <v>TBR</v>
      </c>
      <c r="D1286">
        <f>Schedule!D1286</f>
        <v>1455.5883504191299</v>
      </c>
      <c r="E1286">
        <f>Schedule!E1286</f>
        <v>1537.2568075547799</v>
      </c>
      <c r="F1286" cm="1">
        <f t="array" ref="F1286">_xlfn.XLOOKUP(B1286, $T$1:$T1285, $V$1:$V1285, D1286, 0, -1)</f>
        <v>1459.3647323881944</v>
      </c>
      <c r="G1286" cm="1">
        <f t="array" ref="G1286">_xlfn.XLOOKUP(C1286, $U$1:$U1285, $W$1:$W1285, E1286, 0, -1)</f>
        <v>1532.6622500113572</v>
      </c>
      <c r="H1286">
        <f>Schedule!F1286</f>
        <v>0.19008264462809901</v>
      </c>
      <c r="I1286" t="str">
        <f>IF(ISBLANK(Games!D1286), "", Games!D1286)</f>
        <v/>
      </c>
      <c r="J1286" t="str">
        <f>IF(ISBLANK(Games!E1286), "", Games!E1286)</f>
        <v/>
      </c>
      <c r="K1286" t="str">
        <f>IF(ISBLANK(Games!D1286), "",VLOOKUP(I1286, 'Pitchers Pre-Season'!$B$2:$X$790, 23, FALSE))</f>
        <v/>
      </c>
      <c r="L1286" t="str">
        <f>IF(ISBLANK(Games!E1286), "",VLOOKUP(J1286, 'Pitchers Pre-Season'!$B$2:$X$790, 23, FALSE))</f>
        <v/>
      </c>
      <c r="M1286">
        <f>IF(ISBLANK(Games!D1286), Calc!F1286, F1286+K1286)</f>
        <v>1459.3647323881944</v>
      </c>
      <c r="N1286">
        <f>IF(ISBLANK(Games!E1286), Calc!G1286, G1286+L1286)</f>
        <v>1532.6622500113572</v>
      </c>
      <c r="O1286" s="1">
        <f t="shared" si="140"/>
        <v>0.49109527346774295</v>
      </c>
      <c r="P1286" s="1">
        <f t="shared" si="141"/>
        <v>0.50890472653225705</v>
      </c>
      <c r="Q1286" s="3" t="str">
        <f>Games!N1286</f>
        <v/>
      </c>
      <c r="R1286" s="1" t="str">
        <f t="shared" si="142"/>
        <v/>
      </c>
      <c r="S1286" s="1" t="str">
        <f>IF(ISBLANK(Games!L1286), "",IF(Q1286=B1286, C1286, B1286))</f>
        <v/>
      </c>
      <c r="T1286" s="1" t="str">
        <f t="shared" si="143"/>
        <v>KCR</v>
      </c>
      <c r="U1286" s="1" t="str">
        <f t="shared" si="144"/>
        <v>TBR</v>
      </c>
      <c r="V1286" s="1">
        <f t="shared" si="145"/>
        <v>1459.3647323881944</v>
      </c>
      <c r="W1286" s="1">
        <f t="shared" si="146"/>
        <v>1532.6622500113572</v>
      </c>
    </row>
    <row r="1287" spans="1:23" x14ac:dyDescent="0.45">
      <c r="A1287" t="str">
        <f>Schedule!A1287</f>
        <v>2024-07-02</v>
      </c>
      <c r="B1287" t="str">
        <f>Schedule!B1287</f>
        <v>COL</v>
      </c>
      <c r="C1287" t="str">
        <f>Schedule!C1287</f>
        <v>MIL</v>
      </c>
      <c r="D1287">
        <f>Schedule!D1287</f>
        <v>1418.47649220432</v>
      </c>
      <c r="E1287">
        <f>Schedule!E1287</f>
        <v>1511.74507850229</v>
      </c>
      <c r="F1287" cm="1">
        <f t="array" ref="F1287">_xlfn.XLOOKUP(B1287, $T$1:$T1286, $V$1:$V1286, D1287, 0, -1)</f>
        <v>1423.0710497477428</v>
      </c>
      <c r="G1287" cm="1">
        <f t="array" ref="G1287">_xlfn.XLOOKUP(C1287, $U$1:$U1286, $W$1:$W1286, E1287, 0, -1)</f>
        <v>1527.5334034496079</v>
      </c>
      <c r="H1287">
        <f>Schedule!F1287</f>
        <v>0.22834645669291301</v>
      </c>
      <c r="I1287" t="str">
        <f>IF(ISBLANK(Games!D1287), "", Games!D1287)</f>
        <v/>
      </c>
      <c r="J1287" t="str">
        <f>IF(ISBLANK(Games!E1287), "", Games!E1287)</f>
        <v/>
      </c>
      <c r="K1287" t="str">
        <f>IF(ISBLANK(Games!D1287), "",VLOOKUP(I1287, 'Pitchers Pre-Season'!$B$2:$X$790, 23, FALSE))</f>
        <v/>
      </c>
      <c r="L1287" t="str">
        <f>IF(ISBLANK(Games!E1287), "",VLOOKUP(J1287, 'Pitchers Pre-Season'!$B$2:$X$790, 23, FALSE))</f>
        <v/>
      </c>
      <c r="M1287">
        <f>IF(ISBLANK(Games!D1287), Calc!F1287, F1287+K1287)</f>
        <v>1423.0710497477428</v>
      </c>
      <c r="N1287">
        <f>IF(ISBLANK(Games!E1287), Calc!G1287, G1287+L1287)</f>
        <v>1527.5334034496079</v>
      </c>
      <c r="O1287" s="1">
        <f t="shared" si="140"/>
        <v>0.46821186423000216</v>
      </c>
      <c r="P1287" s="1">
        <f t="shared" si="141"/>
        <v>0.53178813576999784</v>
      </c>
      <c r="Q1287" s="3" t="str">
        <f>Games!N1287</f>
        <v/>
      </c>
      <c r="R1287" s="1" t="str">
        <f t="shared" si="142"/>
        <v/>
      </c>
      <c r="S1287" s="1" t="str">
        <f>IF(ISBLANK(Games!L1287), "",IF(Q1287=B1287, C1287, B1287))</f>
        <v/>
      </c>
      <c r="T1287" s="1" t="str">
        <f t="shared" si="143"/>
        <v>COL</v>
      </c>
      <c r="U1287" s="1" t="str">
        <f t="shared" si="144"/>
        <v>MIL</v>
      </c>
      <c r="V1287" s="1">
        <f t="shared" si="145"/>
        <v>1423.0710497477428</v>
      </c>
      <c r="W1287" s="1">
        <f t="shared" si="146"/>
        <v>1527.5334034496079</v>
      </c>
    </row>
    <row r="1288" spans="1:23" x14ac:dyDescent="0.45">
      <c r="A1288" t="str">
        <f>Schedule!A1288</f>
        <v>2024-07-02</v>
      </c>
      <c r="B1288" t="str">
        <f>Schedule!B1288</f>
        <v>OAK</v>
      </c>
      <c r="C1288" t="str">
        <f>Schedule!C1288</f>
        <v>LAA</v>
      </c>
      <c r="D1288">
        <f>Schedule!D1288</f>
        <v>1427.1354796158</v>
      </c>
      <c r="E1288">
        <f>Schedule!E1288</f>
        <v>1474.3085107648601</v>
      </c>
      <c r="F1288" cm="1">
        <f t="array" ref="F1288">_xlfn.XLOOKUP(B1288, $T$1:$T1287, $V$1:$V1287, D1288, 0, -1)</f>
        <v>1410.609331202211</v>
      </c>
      <c r="G1288" cm="1">
        <f t="array" ref="G1288">_xlfn.XLOOKUP(C1288, $U$1:$U1287, $W$1:$W1287, E1288, 0, -1)</f>
        <v>1486.8682858001625</v>
      </c>
      <c r="H1288">
        <f>Schedule!F1288</f>
        <v>6.2111801242235101E-3</v>
      </c>
      <c r="I1288" t="str">
        <f>IF(ISBLANK(Games!D1288), "", Games!D1288)</f>
        <v/>
      </c>
      <c r="J1288" t="str">
        <f>IF(ISBLANK(Games!E1288), "", Games!E1288)</f>
        <v/>
      </c>
      <c r="K1288" t="str">
        <f>IF(ISBLANK(Games!D1288), "",VLOOKUP(I1288, 'Pitchers Pre-Season'!$B$2:$X$790, 23, FALSE))</f>
        <v/>
      </c>
      <c r="L1288" t="str">
        <f>IF(ISBLANK(Games!E1288), "",VLOOKUP(J1288, 'Pitchers Pre-Season'!$B$2:$X$790, 23, FALSE))</f>
        <v/>
      </c>
      <c r="M1288">
        <f>IF(ISBLANK(Games!D1288), Calc!F1288, F1288+K1288)</f>
        <v>1410.609331202211</v>
      </c>
      <c r="N1288">
        <f>IF(ISBLANK(Games!E1288), Calc!G1288, G1288+L1288)</f>
        <v>1486.8682858001625</v>
      </c>
      <c r="O1288" s="1">
        <f t="shared" si="140"/>
        <v>0.39508919553056032</v>
      </c>
      <c r="P1288" s="1">
        <f t="shared" si="141"/>
        <v>0.60491080446943957</v>
      </c>
      <c r="Q1288" s="3" t="str">
        <f>Games!N1288</f>
        <v/>
      </c>
      <c r="R1288" s="1" t="str">
        <f t="shared" si="142"/>
        <v/>
      </c>
      <c r="S1288" s="1" t="str">
        <f>IF(ISBLANK(Games!L1288), "",IF(Q1288=B1288, C1288, B1288))</f>
        <v/>
      </c>
      <c r="T1288" s="1" t="str">
        <f t="shared" si="143"/>
        <v>OAK</v>
      </c>
      <c r="U1288" s="1" t="str">
        <f t="shared" si="144"/>
        <v>LAA</v>
      </c>
      <c r="V1288" s="1">
        <f t="shared" si="145"/>
        <v>1410.609331202211</v>
      </c>
      <c r="W1288" s="1">
        <f t="shared" si="146"/>
        <v>1486.8682858001625</v>
      </c>
    </row>
    <row r="1289" spans="1:23" x14ac:dyDescent="0.45">
      <c r="A1289" t="str">
        <f>Schedule!A1289</f>
        <v>2024-07-02</v>
      </c>
      <c r="B1289" t="str">
        <f>Schedule!B1289</f>
        <v>SEA</v>
      </c>
      <c r="C1289" t="str">
        <f>Schedule!C1289</f>
        <v>BAL</v>
      </c>
      <c r="D1289">
        <f>Schedule!D1289</f>
        <v>1526.2027098211199</v>
      </c>
      <c r="E1289">
        <f>Schedule!E1289</f>
        <v>1535.1075395159701</v>
      </c>
      <c r="F1289" cm="1">
        <f t="array" ref="F1289">_xlfn.XLOOKUP(B1289, $T$1:$T1288, $V$1:$V1288, D1289, 0, -1)</f>
        <v>1518.2292368487947</v>
      </c>
      <c r="G1289" cm="1">
        <f t="array" ref="G1289">_xlfn.XLOOKUP(C1289, $U$1:$U1288, $W$1:$W1288, E1289, 0, -1)</f>
        <v>1539.0873746407135</v>
      </c>
      <c r="H1289">
        <f>Schedule!F1289</f>
        <v>2.2471910112359699E-2</v>
      </c>
      <c r="I1289" t="str">
        <f>IF(ISBLANK(Games!D1289), "", Games!D1289)</f>
        <v/>
      </c>
      <c r="J1289" t="str">
        <f>IF(ISBLANK(Games!E1289), "", Games!E1289)</f>
        <v/>
      </c>
      <c r="K1289" t="str">
        <f>IF(ISBLANK(Games!D1289), "",VLOOKUP(I1289, 'Pitchers Pre-Season'!$B$2:$X$790, 23, FALSE))</f>
        <v/>
      </c>
      <c r="L1289" t="str">
        <f>IF(ISBLANK(Games!E1289), "",VLOOKUP(J1289, 'Pitchers Pre-Season'!$B$2:$X$790, 23, FALSE))</f>
        <v/>
      </c>
      <c r="M1289">
        <f>IF(ISBLANK(Games!D1289), Calc!F1289, F1289+K1289)</f>
        <v>1518.2292368487947</v>
      </c>
      <c r="N1289">
        <f>IF(ISBLANK(Games!E1289), Calc!G1289, G1289+L1289)</f>
        <v>1539.0873746407135</v>
      </c>
      <c r="O1289" s="1">
        <f t="shared" si="140"/>
        <v>0.4812546921448369</v>
      </c>
      <c r="P1289" s="1">
        <f t="shared" si="141"/>
        <v>0.51874530785516315</v>
      </c>
      <c r="Q1289" s="3" t="str">
        <f>Games!N1289</f>
        <v/>
      </c>
      <c r="R1289" s="1" t="str">
        <f t="shared" si="142"/>
        <v/>
      </c>
      <c r="S1289" s="1" t="str">
        <f>IF(ISBLANK(Games!L1289), "",IF(Q1289=B1289, C1289, B1289))</f>
        <v/>
      </c>
      <c r="T1289" s="1" t="str">
        <f t="shared" si="143"/>
        <v>SEA</v>
      </c>
      <c r="U1289" s="1" t="str">
        <f t="shared" si="144"/>
        <v>BAL</v>
      </c>
      <c r="V1289" s="1">
        <f t="shared" si="145"/>
        <v>1518.2292368487947</v>
      </c>
      <c r="W1289" s="1">
        <f t="shared" si="146"/>
        <v>1539.0873746407135</v>
      </c>
    </row>
    <row r="1290" spans="1:23" x14ac:dyDescent="0.45">
      <c r="A1290" t="str">
        <f>Schedule!A1290</f>
        <v>2024-07-02</v>
      </c>
      <c r="B1290" t="str">
        <f>Schedule!B1290</f>
        <v>LAD</v>
      </c>
      <c r="C1290" t="str">
        <f>Schedule!C1290</f>
        <v>ARI</v>
      </c>
      <c r="D1290">
        <f>Schedule!D1290</f>
        <v>1588.6730971234199</v>
      </c>
      <c r="E1290">
        <f>Schedule!E1290</f>
        <v>1517.8440011816001</v>
      </c>
      <c r="F1290" cm="1">
        <f t="array" ref="F1290">_xlfn.XLOOKUP(B1290, $T$1:$T1289, $V$1:$V1289, D1290, 0, -1)</f>
        <v>1596.6514930600529</v>
      </c>
      <c r="G1290" cm="1">
        <f t="array" ref="G1290">_xlfn.XLOOKUP(C1290, $U$1:$U1289, $W$1:$W1289, E1290, 0, -1)</f>
        <v>1515.1384034374826</v>
      </c>
      <c r="H1290">
        <f>Schedule!F1290</f>
        <v>4.2654028436019002E-2</v>
      </c>
      <c r="I1290" t="str">
        <f>IF(ISBLANK(Games!D1290), "", Games!D1290)</f>
        <v/>
      </c>
      <c r="J1290" t="str">
        <f>IF(ISBLANK(Games!E1290), "", Games!E1290)</f>
        <v/>
      </c>
      <c r="K1290" t="str">
        <f>IF(ISBLANK(Games!D1290), "",VLOOKUP(I1290, 'Pitchers Pre-Season'!$B$2:$X$790, 23, FALSE))</f>
        <v/>
      </c>
      <c r="L1290" t="str">
        <f>IF(ISBLANK(Games!E1290), "",VLOOKUP(J1290, 'Pitchers Pre-Season'!$B$2:$X$790, 23, FALSE))</f>
        <v/>
      </c>
      <c r="M1290">
        <f>IF(ISBLANK(Games!D1290), Calc!F1290, F1290+K1290)</f>
        <v>1596.6514930600529</v>
      </c>
      <c r="N1290">
        <f>IF(ISBLANK(Games!E1290), Calc!G1290, G1290+L1290)</f>
        <v>1515.1384034374826</v>
      </c>
      <c r="O1290" s="1">
        <f t="shared" si="140"/>
        <v>0.63652781038978579</v>
      </c>
      <c r="P1290" s="1">
        <f t="shared" si="141"/>
        <v>0.36347218961021432</v>
      </c>
      <c r="Q1290" s="3" t="str">
        <f>Games!N1290</f>
        <v/>
      </c>
      <c r="R1290" s="1" t="str">
        <f t="shared" si="142"/>
        <v/>
      </c>
      <c r="S1290" s="1" t="str">
        <f>IF(ISBLANK(Games!L1290), "",IF(Q1290=B1290, C1290, B1290))</f>
        <v/>
      </c>
      <c r="T1290" s="1" t="str">
        <f t="shared" si="143"/>
        <v>LAD</v>
      </c>
      <c r="U1290" s="1" t="str">
        <f t="shared" si="144"/>
        <v>ARI</v>
      </c>
      <c r="V1290" s="1">
        <f t="shared" si="145"/>
        <v>1596.6514930600529</v>
      </c>
      <c r="W1290" s="1">
        <f t="shared" si="146"/>
        <v>1515.1384034374826</v>
      </c>
    </row>
    <row r="1291" spans="1:23" x14ac:dyDescent="0.45">
      <c r="A1291" t="str">
        <f>Schedule!A1291</f>
        <v>2024-07-03</v>
      </c>
      <c r="B1291" t="str">
        <f>Schedule!B1291</f>
        <v>PIT</v>
      </c>
      <c r="C1291" t="str">
        <f>Schedule!C1291</f>
        <v>STL</v>
      </c>
      <c r="D1291">
        <f>Schedule!D1291</f>
        <v>1468.3919248330999</v>
      </c>
      <c r="E1291">
        <f>Schedule!E1291</f>
        <v>1506.4629567151301</v>
      </c>
      <c r="F1291" cm="1">
        <f t="array" ref="F1291">_xlfn.XLOOKUP(B1291, $T$1:$T1290, $V$1:$V1290, D1291, 0, -1)</f>
        <v>1464.4120897083565</v>
      </c>
      <c r="G1291" cm="1">
        <f t="array" ref="G1291">_xlfn.XLOOKUP(C1291, $U$1:$U1290, $W$1:$W1290, E1291, 0, -1)</f>
        <v>1507.9516916859375</v>
      </c>
      <c r="H1291">
        <f>Schedule!F1291</f>
        <v>5.7971014492753603E-2</v>
      </c>
      <c r="I1291" t="str">
        <f>IF(ISBLANK(Games!D1291), "", Games!D1291)</f>
        <v/>
      </c>
      <c r="J1291" t="str">
        <f>IF(ISBLANK(Games!E1291), "", Games!E1291)</f>
        <v/>
      </c>
      <c r="K1291" t="str">
        <f>IF(ISBLANK(Games!D1291), "",VLOOKUP(I1291, 'Pitchers Pre-Season'!$B$2:$X$790, 23, FALSE))</f>
        <v/>
      </c>
      <c r="L1291" t="str">
        <f>IF(ISBLANK(Games!E1291), "",VLOOKUP(J1291, 'Pitchers Pre-Season'!$B$2:$X$790, 23, FALSE))</f>
        <v/>
      </c>
      <c r="M1291">
        <f>IF(ISBLANK(Games!D1291), Calc!F1291, F1291+K1291)</f>
        <v>1464.4120897083565</v>
      </c>
      <c r="N1291">
        <f>IF(ISBLANK(Games!E1291), Calc!G1291, G1291+L1291)</f>
        <v>1507.9516916859375</v>
      </c>
      <c r="O1291" s="1">
        <f t="shared" si="140"/>
        <v>0.46665293983940714</v>
      </c>
      <c r="P1291" s="1">
        <f t="shared" si="141"/>
        <v>0.53334706016059286</v>
      </c>
      <c r="Q1291" s="3" t="str">
        <f>Games!N1291</f>
        <v/>
      </c>
      <c r="R1291" s="1" t="str">
        <f t="shared" si="142"/>
        <v/>
      </c>
      <c r="S1291" s="1" t="str">
        <f>IF(ISBLANK(Games!L1291), "",IF(Q1291=B1291, C1291, B1291))</f>
        <v/>
      </c>
      <c r="T1291" s="1" t="str">
        <f t="shared" si="143"/>
        <v>PIT</v>
      </c>
      <c r="U1291" s="1" t="str">
        <f t="shared" si="144"/>
        <v>STL</v>
      </c>
      <c r="V1291" s="1">
        <f t="shared" si="145"/>
        <v>1464.4120897083565</v>
      </c>
      <c r="W1291" s="1">
        <f t="shared" si="146"/>
        <v>1507.9516916859375</v>
      </c>
    </row>
    <row r="1292" spans="1:23" x14ac:dyDescent="0.45">
      <c r="A1292" t="str">
        <f>Schedule!A1292</f>
        <v>2024-07-03</v>
      </c>
      <c r="B1292" t="str">
        <f>Schedule!B1292</f>
        <v>CLE</v>
      </c>
      <c r="C1292" t="str">
        <f>Schedule!C1292</f>
        <v>CHW</v>
      </c>
      <c r="D1292">
        <f>Schedule!D1292</f>
        <v>1503.8938502056101</v>
      </c>
      <c r="E1292">
        <f>Schedule!E1292</f>
        <v>1433.33420073452</v>
      </c>
      <c r="F1292" cm="1">
        <f t="array" ref="F1292">_xlfn.XLOOKUP(B1292, $T$1:$T1291, $V$1:$V1291, D1292, 0, -1)</f>
        <v>1503.8938502056101</v>
      </c>
      <c r="G1292" cm="1">
        <f t="array" ref="G1292">_xlfn.XLOOKUP(C1292, $U$1:$U1291, $W$1:$W1291, E1292, 0, -1)</f>
        <v>1425.4820043556863</v>
      </c>
      <c r="H1292">
        <f>Schedule!F1292</f>
        <v>4.7619047619047603E-2</v>
      </c>
      <c r="I1292" t="str">
        <f>IF(ISBLANK(Games!D1292), "", Games!D1292)</f>
        <v/>
      </c>
      <c r="J1292" t="str">
        <f>IF(ISBLANK(Games!E1292), "", Games!E1292)</f>
        <v/>
      </c>
      <c r="K1292" t="str">
        <f>IF(ISBLANK(Games!D1292), "",VLOOKUP(I1292, 'Pitchers Pre-Season'!$B$2:$X$790, 23, FALSE))</f>
        <v/>
      </c>
      <c r="L1292" t="str">
        <f>IF(ISBLANK(Games!E1292), "",VLOOKUP(J1292, 'Pitchers Pre-Season'!$B$2:$X$790, 23, FALSE))</f>
        <v/>
      </c>
      <c r="M1292">
        <f>IF(ISBLANK(Games!D1292), Calc!F1292, F1292+K1292)</f>
        <v>1503.8938502056101</v>
      </c>
      <c r="N1292">
        <f>IF(ISBLANK(Games!E1292), Calc!G1292, G1292+L1292)</f>
        <v>1425.4820043556863</v>
      </c>
      <c r="O1292" s="1">
        <f t="shared" si="140"/>
        <v>0.63477559527623439</v>
      </c>
      <c r="P1292" s="1">
        <f t="shared" si="141"/>
        <v>0.36522440472376577</v>
      </c>
      <c r="Q1292" s="3" t="str">
        <f>Games!N1292</f>
        <v/>
      </c>
      <c r="R1292" s="1" t="str">
        <f t="shared" si="142"/>
        <v/>
      </c>
      <c r="S1292" s="1" t="str">
        <f>IF(ISBLANK(Games!L1292), "",IF(Q1292=B1292, C1292, B1292))</f>
        <v/>
      </c>
      <c r="T1292" s="1" t="str">
        <f t="shared" si="143"/>
        <v>CLE</v>
      </c>
      <c r="U1292" s="1" t="str">
        <f t="shared" si="144"/>
        <v>CHW</v>
      </c>
      <c r="V1292" s="1">
        <f t="shared" si="145"/>
        <v>1503.8938502056101</v>
      </c>
      <c r="W1292" s="1">
        <f t="shared" si="146"/>
        <v>1425.4820043556863</v>
      </c>
    </row>
    <row r="1293" spans="1:23" x14ac:dyDescent="0.45">
      <c r="A1293" t="str">
        <f>Schedule!A1293</f>
        <v>2024-07-03</v>
      </c>
      <c r="B1293" t="str">
        <f>Schedule!B1293</f>
        <v>MIA</v>
      </c>
      <c r="C1293" t="str">
        <f>Schedule!C1293</f>
        <v>BOS</v>
      </c>
      <c r="D1293">
        <f>Schedule!D1293</f>
        <v>1488.4482383178499</v>
      </c>
      <c r="E1293">
        <f>Schedule!E1293</f>
        <v>1500.26839934439</v>
      </c>
      <c r="F1293" cm="1">
        <f t="array" ref="F1293">_xlfn.XLOOKUP(B1293, $T$1:$T1292, $V$1:$V1292, D1293, 0, -1)</f>
        <v>1453.0099819148713</v>
      </c>
      <c r="G1293" cm="1">
        <f t="array" ref="G1293">_xlfn.XLOOKUP(C1293, $U$1:$U1292, $W$1:$W1292, E1293, 0, -1)</f>
        <v>1518.233689676287</v>
      </c>
      <c r="H1293">
        <f>Schedule!F1293</f>
        <v>4.5751633986928102E-2</v>
      </c>
      <c r="I1293" t="str">
        <f>IF(ISBLANK(Games!D1293), "", Games!D1293)</f>
        <v/>
      </c>
      <c r="J1293" t="str">
        <f>IF(ISBLANK(Games!E1293), "", Games!E1293)</f>
        <v/>
      </c>
      <c r="K1293" t="str">
        <f>IF(ISBLANK(Games!D1293), "",VLOOKUP(I1293, 'Pitchers Pre-Season'!$B$2:$X$790, 23, FALSE))</f>
        <v/>
      </c>
      <c r="L1293" t="str">
        <f>IF(ISBLANK(Games!E1293), "",VLOOKUP(J1293, 'Pitchers Pre-Season'!$B$2:$X$790, 23, FALSE))</f>
        <v/>
      </c>
      <c r="M1293">
        <f>IF(ISBLANK(Games!D1293), Calc!F1293, F1293+K1293)</f>
        <v>1453.0099819148713</v>
      </c>
      <c r="N1293">
        <f>IF(ISBLANK(Games!E1293), Calc!G1293, G1293+L1293)</f>
        <v>1518.233689676287</v>
      </c>
      <c r="O1293" s="1">
        <f t="shared" si="140"/>
        <v>0.43009869252282734</v>
      </c>
      <c r="P1293" s="1">
        <f t="shared" si="141"/>
        <v>0.5699013074771726</v>
      </c>
      <c r="Q1293" s="3" t="str">
        <f>Games!N1293</f>
        <v/>
      </c>
      <c r="R1293" s="1" t="str">
        <f t="shared" si="142"/>
        <v/>
      </c>
      <c r="S1293" s="1" t="str">
        <f>IF(ISBLANK(Games!L1293), "",IF(Q1293=B1293, C1293, B1293))</f>
        <v/>
      </c>
      <c r="T1293" s="1" t="str">
        <f t="shared" si="143"/>
        <v>MIA</v>
      </c>
      <c r="U1293" s="1" t="str">
        <f t="shared" si="144"/>
        <v>BOS</v>
      </c>
      <c r="V1293" s="1">
        <f t="shared" si="145"/>
        <v>1453.0099819148713</v>
      </c>
      <c r="W1293" s="1">
        <f t="shared" si="146"/>
        <v>1518.233689676287</v>
      </c>
    </row>
    <row r="1294" spans="1:23" x14ac:dyDescent="0.45">
      <c r="A1294" t="str">
        <f>Schedule!A1294</f>
        <v>2024-07-03</v>
      </c>
      <c r="B1294" t="str">
        <f>Schedule!B1294</f>
        <v>WAS</v>
      </c>
      <c r="C1294" t="str">
        <f>Schedule!C1294</f>
        <v>NYM</v>
      </c>
      <c r="D1294">
        <f>Schedule!D1294</f>
        <v>1422.7330514932301</v>
      </c>
      <c r="E1294">
        <f>Schedule!E1294</f>
        <v>1505.1761432511801</v>
      </c>
      <c r="F1294" cm="1">
        <f t="array" ref="F1294">_xlfn.XLOOKUP(B1294, $T$1:$T1293, $V$1:$V1293, D1294, 0, -1)</f>
        <v>1419.5380932200808</v>
      </c>
      <c r="G1294" cm="1">
        <f t="array" ref="G1294">_xlfn.XLOOKUP(C1294, $U$1:$U1293, $W$1:$W1293, E1294, 0, -1)</f>
        <v>1510.288270753422</v>
      </c>
      <c r="H1294">
        <f>Schedule!F1294</f>
        <v>-4.76190476190477E-2</v>
      </c>
      <c r="I1294" t="str">
        <f>IF(ISBLANK(Games!D1294), "", Games!D1294)</f>
        <v/>
      </c>
      <c r="J1294" t="str">
        <f>IF(ISBLANK(Games!E1294), "", Games!E1294)</f>
        <v/>
      </c>
      <c r="K1294" t="str">
        <f>IF(ISBLANK(Games!D1294), "",VLOOKUP(I1294, 'Pitchers Pre-Season'!$B$2:$X$790, 23, FALSE))</f>
        <v/>
      </c>
      <c r="L1294" t="str">
        <f>IF(ISBLANK(Games!E1294), "",VLOOKUP(J1294, 'Pitchers Pre-Season'!$B$2:$X$790, 23, FALSE))</f>
        <v/>
      </c>
      <c r="M1294">
        <f>IF(ISBLANK(Games!D1294), Calc!F1294, F1294+K1294)</f>
        <v>1419.5380932200808</v>
      </c>
      <c r="N1294">
        <f>IF(ISBLANK(Games!E1294), Calc!G1294, G1294+L1294)</f>
        <v>1510.288270753422</v>
      </c>
      <c r="O1294" s="1">
        <f t="shared" si="140"/>
        <v>0.34848167758720883</v>
      </c>
      <c r="P1294" s="1">
        <f t="shared" si="141"/>
        <v>0.65151832241279128</v>
      </c>
      <c r="Q1294" s="3" t="str">
        <f>Games!N1294</f>
        <v/>
      </c>
      <c r="R1294" s="1" t="str">
        <f t="shared" si="142"/>
        <v/>
      </c>
      <c r="S1294" s="1" t="str">
        <f>IF(ISBLANK(Games!L1294), "",IF(Q1294=B1294, C1294, B1294))</f>
        <v/>
      </c>
      <c r="T1294" s="1" t="str">
        <f t="shared" si="143"/>
        <v>WAS</v>
      </c>
      <c r="U1294" s="1" t="str">
        <f t="shared" si="144"/>
        <v>NYM</v>
      </c>
      <c r="V1294" s="1">
        <f t="shared" si="145"/>
        <v>1419.5380932200808</v>
      </c>
      <c r="W1294" s="1">
        <f t="shared" si="146"/>
        <v>1510.288270753422</v>
      </c>
    </row>
    <row r="1295" spans="1:23" x14ac:dyDescent="0.45">
      <c r="A1295" t="str">
        <f>Schedule!A1295</f>
        <v>2024-07-03</v>
      </c>
      <c r="B1295" t="str">
        <f>Schedule!B1295</f>
        <v>NYY</v>
      </c>
      <c r="C1295" t="str">
        <f>Schedule!C1295</f>
        <v>CIN</v>
      </c>
      <c r="D1295">
        <f>Schedule!D1295</f>
        <v>1539.4562396036399</v>
      </c>
      <c r="E1295">
        <f>Schedule!E1295</f>
        <v>1496.2510574284499</v>
      </c>
      <c r="F1295" cm="1">
        <f t="array" ref="F1295">_xlfn.XLOOKUP(B1295, $T$1:$T1294, $V$1:$V1294, D1295, 0, -1)</f>
        <v>1533.7203518335739</v>
      </c>
      <c r="G1295" cm="1">
        <f t="array" ref="G1295">_xlfn.XLOOKUP(C1295, $U$1:$U1294, $W$1:$W1294, E1295, 0, -1)</f>
        <v>1513.6155661274754</v>
      </c>
      <c r="H1295">
        <f>Schedule!F1295</f>
        <v>9.3922651933701695E-2</v>
      </c>
      <c r="I1295" t="str">
        <f>IF(ISBLANK(Games!D1295), "", Games!D1295)</f>
        <v/>
      </c>
      <c r="J1295" t="str">
        <f>IF(ISBLANK(Games!E1295), "", Games!E1295)</f>
        <v/>
      </c>
      <c r="K1295" t="str">
        <f>IF(ISBLANK(Games!D1295), "",VLOOKUP(I1295, 'Pitchers Pre-Season'!$B$2:$X$790, 23, FALSE))</f>
        <v/>
      </c>
      <c r="L1295" t="str">
        <f>IF(ISBLANK(Games!E1295), "",VLOOKUP(J1295, 'Pitchers Pre-Season'!$B$2:$X$790, 23, FALSE))</f>
        <v/>
      </c>
      <c r="M1295">
        <f>IF(ISBLANK(Games!D1295), Calc!F1295, F1295+K1295)</f>
        <v>1533.7203518335739</v>
      </c>
      <c r="N1295">
        <f>IF(ISBLANK(Games!E1295), Calc!G1295, G1295+L1295)</f>
        <v>1513.6155661274754</v>
      </c>
      <c r="O1295" s="1">
        <f t="shared" si="140"/>
        <v>0.57586218740315098</v>
      </c>
      <c r="P1295" s="1">
        <f t="shared" si="141"/>
        <v>0.42413781259684902</v>
      </c>
      <c r="Q1295" s="3" t="str">
        <f>Games!N1295</f>
        <v/>
      </c>
      <c r="R1295" s="1" t="str">
        <f t="shared" si="142"/>
        <v/>
      </c>
      <c r="S1295" s="1" t="str">
        <f>IF(ISBLANK(Games!L1295), "",IF(Q1295=B1295, C1295, B1295))</f>
        <v/>
      </c>
      <c r="T1295" s="1" t="str">
        <f t="shared" si="143"/>
        <v>NYY</v>
      </c>
      <c r="U1295" s="1" t="str">
        <f t="shared" si="144"/>
        <v>CIN</v>
      </c>
      <c r="V1295" s="1">
        <f t="shared" si="145"/>
        <v>1533.7203518335739</v>
      </c>
      <c r="W1295" s="1">
        <f t="shared" si="146"/>
        <v>1513.6155661274754</v>
      </c>
    </row>
    <row r="1296" spans="1:23" x14ac:dyDescent="0.45">
      <c r="A1296" t="str">
        <f>Schedule!A1296</f>
        <v>2024-07-03</v>
      </c>
      <c r="B1296" t="str">
        <f>Schedule!B1296</f>
        <v>TOR</v>
      </c>
      <c r="C1296" t="str">
        <f>Schedule!C1296</f>
        <v>HOU</v>
      </c>
      <c r="D1296">
        <f>Schedule!D1296</f>
        <v>1536.86484917293</v>
      </c>
      <c r="E1296">
        <f>Schedule!E1296</f>
        <v>1559.22207084247</v>
      </c>
      <c r="F1296" cm="1">
        <f t="array" ref="F1296">_xlfn.XLOOKUP(B1296, $T$1:$T1295, $V$1:$V1295, D1296, 0, -1)</f>
        <v>1536.86484917293</v>
      </c>
      <c r="G1296" cm="1">
        <f t="array" ref="G1296">_xlfn.XLOOKUP(C1296, $U$1:$U1295, $W$1:$W1295, E1296, 0, -1)</f>
        <v>1554.1885466658973</v>
      </c>
      <c r="H1296">
        <f>Schedule!F1296</f>
        <v>-5.5248618784530601E-3</v>
      </c>
      <c r="I1296" t="str">
        <f>IF(ISBLANK(Games!D1296), "", Games!D1296)</f>
        <v/>
      </c>
      <c r="J1296" t="str">
        <f>IF(ISBLANK(Games!E1296), "", Games!E1296)</f>
        <v/>
      </c>
      <c r="K1296" t="str">
        <f>IF(ISBLANK(Games!D1296), "",VLOOKUP(I1296, 'Pitchers Pre-Season'!$B$2:$X$790, 23, FALSE))</f>
        <v/>
      </c>
      <c r="L1296" t="str">
        <f>IF(ISBLANK(Games!E1296), "",VLOOKUP(J1296, 'Pitchers Pre-Season'!$B$2:$X$790, 23, FALSE))</f>
        <v/>
      </c>
      <c r="M1296">
        <f>IF(ISBLANK(Games!D1296), Calc!F1296, F1296+K1296)</f>
        <v>1536.86484917293</v>
      </c>
      <c r="N1296">
        <f>IF(ISBLANK(Games!E1296), Calc!G1296, G1296+L1296)</f>
        <v>1554.1885466658973</v>
      </c>
      <c r="O1296" s="1">
        <f t="shared" si="140"/>
        <v>0.47232740460660882</v>
      </c>
      <c r="P1296" s="1">
        <f t="shared" si="141"/>
        <v>0.52767259539339118</v>
      </c>
      <c r="Q1296" s="3" t="str">
        <f>Games!N1296</f>
        <v/>
      </c>
      <c r="R1296" s="1" t="str">
        <f t="shared" si="142"/>
        <v/>
      </c>
      <c r="S1296" s="1" t="str">
        <f>IF(ISBLANK(Games!L1296), "",IF(Q1296=B1296, C1296, B1296))</f>
        <v/>
      </c>
      <c r="T1296" s="1" t="str">
        <f t="shared" si="143"/>
        <v>TOR</v>
      </c>
      <c r="U1296" s="1" t="str">
        <f t="shared" si="144"/>
        <v>HOU</v>
      </c>
      <c r="V1296" s="1">
        <f t="shared" si="145"/>
        <v>1536.86484917293</v>
      </c>
      <c r="W1296" s="1">
        <f t="shared" si="146"/>
        <v>1554.1885466658973</v>
      </c>
    </row>
    <row r="1297" spans="1:23" x14ac:dyDescent="0.45">
      <c r="A1297" t="str">
        <f>Schedule!A1297</f>
        <v>2024-07-03</v>
      </c>
      <c r="B1297" t="str">
        <f>Schedule!B1297</f>
        <v>ATL</v>
      </c>
      <c r="C1297" t="str">
        <f>Schedule!C1297</f>
        <v>SFG</v>
      </c>
      <c r="D1297">
        <f>Schedule!D1297</f>
        <v>1590.545270505</v>
      </c>
      <c r="E1297">
        <f>Schedule!E1297</f>
        <v>1501.1235706124401</v>
      </c>
      <c r="F1297" cm="1">
        <f t="array" ref="F1297">_xlfn.XLOOKUP(B1297, $T$1:$T1296, $V$1:$V1296, D1297, 0, -1)</f>
        <v>1593.2508682491175</v>
      </c>
      <c r="G1297" cm="1">
        <f t="array" ref="G1297">_xlfn.XLOOKUP(C1297, $U$1:$U1296, $W$1:$W1296, E1297, 0, -1)</f>
        <v>1491.6063482058917</v>
      </c>
      <c r="H1297">
        <f>Schedule!F1297</f>
        <v>4.3902439024390297E-2</v>
      </c>
      <c r="I1297" t="str">
        <f>IF(ISBLANK(Games!D1297), "", Games!D1297)</f>
        <v/>
      </c>
      <c r="J1297" t="str">
        <f>IF(ISBLANK(Games!E1297), "", Games!E1297)</f>
        <v/>
      </c>
      <c r="K1297" t="str">
        <f>IF(ISBLANK(Games!D1297), "",VLOOKUP(I1297, 'Pitchers Pre-Season'!$B$2:$X$790, 23, FALSE))</f>
        <v/>
      </c>
      <c r="L1297" t="str">
        <f>IF(ISBLANK(Games!E1297), "",VLOOKUP(J1297, 'Pitchers Pre-Season'!$B$2:$X$790, 23, FALSE))</f>
        <v/>
      </c>
      <c r="M1297">
        <f>IF(ISBLANK(Games!D1297), Calc!F1297, F1297+K1297)</f>
        <v>1593.2508682491175</v>
      </c>
      <c r="N1297">
        <f>IF(ISBLANK(Games!E1297), Calc!G1297, G1297+L1297)</f>
        <v>1491.6063482058917</v>
      </c>
      <c r="O1297" s="1">
        <f t="shared" si="140"/>
        <v>0.66419425163908263</v>
      </c>
      <c r="P1297" s="1">
        <f t="shared" si="141"/>
        <v>0.33580574836091742</v>
      </c>
      <c r="Q1297" s="3" t="str">
        <f>Games!N1297</f>
        <v/>
      </c>
      <c r="R1297" s="1" t="str">
        <f t="shared" si="142"/>
        <v/>
      </c>
      <c r="S1297" s="1" t="str">
        <f>IF(ISBLANK(Games!L1297), "",IF(Q1297=B1297, C1297, B1297))</f>
        <v/>
      </c>
      <c r="T1297" s="1" t="str">
        <f t="shared" si="143"/>
        <v>ATL</v>
      </c>
      <c r="U1297" s="1" t="str">
        <f t="shared" si="144"/>
        <v>SFG</v>
      </c>
      <c r="V1297" s="1">
        <f t="shared" si="145"/>
        <v>1593.2508682491175</v>
      </c>
      <c r="W1297" s="1">
        <f t="shared" si="146"/>
        <v>1491.6063482058917</v>
      </c>
    </row>
    <row r="1298" spans="1:23" x14ac:dyDescent="0.45">
      <c r="A1298" t="str">
        <f>Schedule!A1298</f>
        <v>2024-07-03</v>
      </c>
      <c r="B1298" t="str">
        <f>Schedule!B1298</f>
        <v>TEX</v>
      </c>
      <c r="C1298" t="str">
        <f>Schedule!C1298</f>
        <v>SDP</v>
      </c>
      <c r="D1298">
        <f>Schedule!D1298</f>
        <v>1527.6277566730801</v>
      </c>
      <c r="E1298">
        <f>Schedule!E1298</f>
        <v>1513.7838452168801</v>
      </c>
      <c r="F1298" cm="1">
        <f t="array" ref="F1298">_xlfn.XLOOKUP(B1298, $T$1:$T1297, $V$1:$V1297, D1298, 0, -1)</f>
        <v>1535.7428778604465</v>
      </c>
      <c r="G1298" cm="1">
        <f t="array" ref="G1298">_xlfn.XLOOKUP(C1298, $U$1:$U1297, $W$1:$W1297, E1298, 0, -1)</f>
        <v>1514.2912987524817</v>
      </c>
      <c r="H1298">
        <f>Schedule!F1298</f>
        <v>6.3291139240506306E-2</v>
      </c>
      <c r="I1298" t="str">
        <f>IF(ISBLANK(Games!D1298), "", Games!D1298)</f>
        <v/>
      </c>
      <c r="J1298" t="str">
        <f>IF(ISBLANK(Games!E1298), "", Games!E1298)</f>
        <v/>
      </c>
      <c r="K1298" t="str">
        <f>IF(ISBLANK(Games!D1298), "",VLOOKUP(I1298, 'Pitchers Pre-Season'!$B$2:$X$790, 23, FALSE))</f>
        <v/>
      </c>
      <c r="L1298" t="str">
        <f>IF(ISBLANK(Games!E1298), "",VLOOKUP(J1298, 'Pitchers Pre-Season'!$B$2:$X$790, 23, FALSE))</f>
        <v/>
      </c>
      <c r="M1298">
        <f>IF(ISBLANK(Games!D1298), Calc!F1298, F1298+K1298)</f>
        <v>1535.7428778604465</v>
      </c>
      <c r="N1298">
        <f>IF(ISBLANK(Games!E1298), Calc!G1298, G1298+L1298)</f>
        <v>1514.2912987524817</v>
      </c>
      <c r="O1298" s="1">
        <f t="shared" si="140"/>
        <v>0.56247770459177804</v>
      </c>
      <c r="P1298" s="1">
        <f t="shared" si="141"/>
        <v>0.43752229540822185</v>
      </c>
      <c r="Q1298" s="3" t="str">
        <f>Games!N1298</f>
        <v/>
      </c>
      <c r="R1298" s="1" t="str">
        <f t="shared" si="142"/>
        <v/>
      </c>
      <c r="S1298" s="1" t="str">
        <f>IF(ISBLANK(Games!L1298), "",IF(Q1298=B1298, C1298, B1298))</f>
        <v/>
      </c>
      <c r="T1298" s="1" t="str">
        <f t="shared" si="143"/>
        <v>TEX</v>
      </c>
      <c r="U1298" s="1" t="str">
        <f t="shared" si="144"/>
        <v>SDP</v>
      </c>
      <c r="V1298" s="1">
        <f t="shared" si="145"/>
        <v>1535.7428778604465</v>
      </c>
      <c r="W1298" s="1">
        <f t="shared" si="146"/>
        <v>1514.2912987524817</v>
      </c>
    </row>
    <row r="1299" spans="1:23" x14ac:dyDescent="0.45">
      <c r="A1299" t="str">
        <f>Schedule!A1299</f>
        <v>2024-07-03</v>
      </c>
      <c r="B1299" t="str">
        <f>Schedule!B1299</f>
        <v>CHC</v>
      </c>
      <c r="C1299" t="str">
        <f>Schedule!C1299</f>
        <v>PHI</v>
      </c>
      <c r="D1299">
        <f>Schedule!D1299</f>
        <v>1514.0316812078199</v>
      </c>
      <c r="E1299">
        <f>Schedule!E1299</f>
        <v>1537.03223861109</v>
      </c>
      <c r="F1299" cm="1">
        <f t="array" ref="F1299">_xlfn.XLOOKUP(B1299, $T$1:$T1298, $V$1:$V1298, D1299, 0, -1)</f>
        <v>1529.9566441509314</v>
      </c>
      <c r="G1299" cm="1">
        <f t="array" ref="G1299">_xlfn.XLOOKUP(C1299, $U$1:$U1298, $W$1:$W1298, E1299, 0, -1)</f>
        <v>1539.4111659163295</v>
      </c>
      <c r="H1299">
        <f>Schedule!F1299</f>
        <v>4.4585987261146598E-2</v>
      </c>
      <c r="I1299" t="str">
        <f>IF(ISBLANK(Games!D1299), "", Games!D1299)</f>
        <v/>
      </c>
      <c r="J1299" t="str">
        <f>IF(ISBLANK(Games!E1299), "", Games!E1299)</f>
        <v/>
      </c>
      <c r="K1299" t="str">
        <f>IF(ISBLANK(Games!D1299), "",VLOOKUP(I1299, 'Pitchers Pre-Season'!$B$2:$X$790, 23, FALSE))</f>
        <v/>
      </c>
      <c r="L1299" t="str">
        <f>IF(ISBLANK(Games!E1299), "",VLOOKUP(J1299, 'Pitchers Pre-Season'!$B$2:$X$790, 23, FALSE))</f>
        <v/>
      </c>
      <c r="M1299">
        <f>IF(ISBLANK(Games!D1299), Calc!F1299, F1299+K1299)</f>
        <v>1529.9566441509314</v>
      </c>
      <c r="N1299">
        <f>IF(ISBLANK(Games!E1299), Calc!G1299, G1299+L1299)</f>
        <v>1539.4111659163295</v>
      </c>
      <c r="O1299" s="1">
        <f t="shared" si="140"/>
        <v>0.50869020058089087</v>
      </c>
      <c r="P1299" s="1">
        <f t="shared" si="141"/>
        <v>0.49130979941910918</v>
      </c>
      <c r="Q1299" s="3" t="str">
        <f>Games!N1299</f>
        <v/>
      </c>
      <c r="R1299" s="1" t="str">
        <f t="shared" si="142"/>
        <v/>
      </c>
      <c r="S1299" s="1" t="str">
        <f>IF(ISBLANK(Games!L1299), "",IF(Q1299=B1299, C1299, B1299))</f>
        <v/>
      </c>
      <c r="T1299" s="1" t="str">
        <f t="shared" si="143"/>
        <v>CHC</v>
      </c>
      <c r="U1299" s="1" t="str">
        <f t="shared" si="144"/>
        <v>PHI</v>
      </c>
      <c r="V1299" s="1">
        <f t="shared" si="145"/>
        <v>1529.9566441509314</v>
      </c>
      <c r="W1299" s="1">
        <f t="shared" si="146"/>
        <v>1539.4111659163295</v>
      </c>
    </row>
    <row r="1300" spans="1:23" x14ac:dyDescent="0.45">
      <c r="A1300" t="str">
        <f>Schedule!A1300</f>
        <v>2024-07-03</v>
      </c>
      <c r="B1300" t="str">
        <f>Schedule!B1300</f>
        <v>KCR</v>
      </c>
      <c r="C1300" t="str">
        <f>Schedule!C1300</f>
        <v>TBR</v>
      </c>
      <c r="D1300">
        <f>Schedule!D1300</f>
        <v>1455.5883504191299</v>
      </c>
      <c r="E1300">
        <f>Schedule!E1300</f>
        <v>1537.2568075547799</v>
      </c>
      <c r="F1300" cm="1">
        <f t="array" ref="F1300">_xlfn.XLOOKUP(B1300, $T$1:$T1299, $V$1:$V1299, D1300, 0, -1)</f>
        <v>1459.3647323881944</v>
      </c>
      <c r="G1300" cm="1">
        <f t="array" ref="G1300">_xlfn.XLOOKUP(C1300, $U$1:$U1299, $W$1:$W1299, E1300, 0, -1)</f>
        <v>1532.6622500113572</v>
      </c>
      <c r="H1300">
        <f>Schedule!F1300</f>
        <v>0.19008264462809901</v>
      </c>
      <c r="I1300" t="str">
        <f>IF(ISBLANK(Games!D1300), "", Games!D1300)</f>
        <v/>
      </c>
      <c r="J1300" t="str">
        <f>IF(ISBLANK(Games!E1300), "", Games!E1300)</f>
        <v/>
      </c>
      <c r="K1300" t="str">
        <f>IF(ISBLANK(Games!D1300), "",VLOOKUP(I1300, 'Pitchers Pre-Season'!$B$2:$X$790, 23, FALSE))</f>
        <v/>
      </c>
      <c r="L1300" t="str">
        <f>IF(ISBLANK(Games!E1300), "",VLOOKUP(J1300, 'Pitchers Pre-Season'!$B$2:$X$790, 23, FALSE))</f>
        <v/>
      </c>
      <c r="M1300">
        <f>IF(ISBLANK(Games!D1300), Calc!F1300, F1300+K1300)</f>
        <v>1459.3647323881944</v>
      </c>
      <c r="N1300">
        <f>IF(ISBLANK(Games!E1300), Calc!G1300, G1300+L1300)</f>
        <v>1532.6622500113572</v>
      </c>
      <c r="O1300" s="1">
        <f t="shared" si="140"/>
        <v>0.49109527346774295</v>
      </c>
      <c r="P1300" s="1">
        <f t="shared" si="141"/>
        <v>0.50890472653225705</v>
      </c>
      <c r="Q1300" s="3" t="str">
        <f>Games!N1300</f>
        <v/>
      </c>
      <c r="R1300" s="1" t="str">
        <f t="shared" si="142"/>
        <v/>
      </c>
      <c r="S1300" s="1" t="str">
        <f>IF(ISBLANK(Games!L1300), "",IF(Q1300=B1300, C1300, B1300))</f>
        <v/>
      </c>
      <c r="T1300" s="1" t="str">
        <f t="shared" si="143"/>
        <v>KCR</v>
      </c>
      <c r="U1300" s="1" t="str">
        <f t="shared" si="144"/>
        <v>TBR</v>
      </c>
      <c r="V1300" s="1">
        <f t="shared" si="145"/>
        <v>1459.3647323881944</v>
      </c>
      <c r="W1300" s="1">
        <f t="shared" si="146"/>
        <v>1532.6622500113572</v>
      </c>
    </row>
    <row r="1301" spans="1:23" x14ac:dyDescent="0.45">
      <c r="A1301" t="str">
        <f>Schedule!A1301</f>
        <v>2024-07-03</v>
      </c>
      <c r="B1301" t="str">
        <f>Schedule!B1301</f>
        <v>MIN</v>
      </c>
      <c r="C1301" t="str">
        <f>Schedule!C1301</f>
        <v>DET</v>
      </c>
      <c r="D1301">
        <f>Schedule!D1301</f>
        <v>1535.44519643647</v>
      </c>
      <c r="E1301">
        <f>Schedule!E1301</f>
        <v>1477.56939209144</v>
      </c>
      <c r="F1301" cm="1">
        <f t="array" ref="F1301">_xlfn.XLOOKUP(B1301, $T$1:$T1300, $V$1:$V1300, D1301, 0, -1)</f>
        <v>1529.2726034226744</v>
      </c>
      <c r="G1301" cm="1">
        <f t="array" ref="G1301">_xlfn.XLOOKUP(C1301, $U$1:$U1300, $W$1:$W1300, E1301, 0, -1)</f>
        <v>1495.7868779460348</v>
      </c>
      <c r="H1301">
        <f>Schedule!F1301</f>
        <v>0.12727272727272701</v>
      </c>
      <c r="I1301" t="str">
        <f>IF(ISBLANK(Games!D1301), "", Games!D1301)</f>
        <v/>
      </c>
      <c r="J1301" t="str">
        <f>IF(ISBLANK(Games!E1301), "", Games!E1301)</f>
        <v/>
      </c>
      <c r="K1301" t="str">
        <f>IF(ISBLANK(Games!D1301), "",VLOOKUP(I1301, 'Pitchers Pre-Season'!$B$2:$X$790, 23, FALSE))</f>
        <v/>
      </c>
      <c r="L1301" t="str">
        <f>IF(ISBLANK(Games!E1301), "",VLOOKUP(J1301, 'Pitchers Pre-Season'!$B$2:$X$790, 23, FALSE))</f>
        <v/>
      </c>
      <c r="M1301">
        <f>IF(ISBLANK(Games!D1301), Calc!F1301, F1301+K1301)</f>
        <v>1529.2726034226744</v>
      </c>
      <c r="N1301">
        <f>IF(ISBLANK(Games!E1301), Calc!G1301, G1301+L1301)</f>
        <v>1495.7868779460348</v>
      </c>
      <c r="O1301" s="1">
        <f t="shared" si="140"/>
        <v>0.61167753624362875</v>
      </c>
      <c r="P1301" s="1">
        <f t="shared" si="141"/>
        <v>0.38832246375637125</v>
      </c>
      <c r="Q1301" s="3" t="str">
        <f>Games!N1301</f>
        <v/>
      </c>
      <c r="R1301" s="1" t="str">
        <f t="shared" si="142"/>
        <v/>
      </c>
      <c r="S1301" s="1" t="str">
        <f>IF(ISBLANK(Games!L1301), "",IF(Q1301=B1301, C1301, B1301))</f>
        <v/>
      </c>
      <c r="T1301" s="1" t="str">
        <f t="shared" si="143"/>
        <v>MIN</v>
      </c>
      <c r="U1301" s="1" t="str">
        <f t="shared" si="144"/>
        <v>DET</v>
      </c>
      <c r="V1301" s="1">
        <f t="shared" si="145"/>
        <v>1529.2726034226744</v>
      </c>
      <c r="W1301" s="1">
        <f t="shared" si="146"/>
        <v>1495.7868779460348</v>
      </c>
    </row>
    <row r="1302" spans="1:23" x14ac:dyDescent="0.45">
      <c r="A1302" t="str">
        <f>Schedule!A1302</f>
        <v>2024-07-03</v>
      </c>
      <c r="B1302" t="str">
        <f>Schedule!B1302</f>
        <v>COL</v>
      </c>
      <c r="C1302" t="str">
        <f>Schedule!C1302</f>
        <v>MIL</v>
      </c>
      <c r="D1302">
        <f>Schedule!D1302</f>
        <v>1418.47649220432</v>
      </c>
      <c r="E1302">
        <f>Schedule!E1302</f>
        <v>1511.74507850229</v>
      </c>
      <c r="F1302" cm="1">
        <f t="array" ref="F1302">_xlfn.XLOOKUP(B1302, $T$1:$T1301, $V$1:$V1301, D1302, 0, -1)</f>
        <v>1423.0710497477428</v>
      </c>
      <c r="G1302" cm="1">
        <f t="array" ref="G1302">_xlfn.XLOOKUP(C1302, $U$1:$U1301, $W$1:$W1301, E1302, 0, -1)</f>
        <v>1527.5334034496079</v>
      </c>
      <c r="H1302">
        <f>Schedule!F1302</f>
        <v>0.22834645669291301</v>
      </c>
      <c r="I1302" t="str">
        <f>IF(ISBLANK(Games!D1302), "", Games!D1302)</f>
        <v/>
      </c>
      <c r="J1302" t="str">
        <f>IF(ISBLANK(Games!E1302), "", Games!E1302)</f>
        <v/>
      </c>
      <c r="K1302" t="str">
        <f>IF(ISBLANK(Games!D1302), "",VLOOKUP(I1302, 'Pitchers Pre-Season'!$B$2:$X$790, 23, FALSE))</f>
        <v/>
      </c>
      <c r="L1302" t="str">
        <f>IF(ISBLANK(Games!E1302), "",VLOOKUP(J1302, 'Pitchers Pre-Season'!$B$2:$X$790, 23, FALSE))</f>
        <v/>
      </c>
      <c r="M1302">
        <f>IF(ISBLANK(Games!D1302), Calc!F1302, F1302+K1302)</f>
        <v>1423.0710497477428</v>
      </c>
      <c r="N1302">
        <f>IF(ISBLANK(Games!E1302), Calc!G1302, G1302+L1302)</f>
        <v>1527.5334034496079</v>
      </c>
      <c r="O1302" s="1">
        <f t="shared" si="140"/>
        <v>0.46821186423000216</v>
      </c>
      <c r="P1302" s="1">
        <f t="shared" si="141"/>
        <v>0.53178813576999784</v>
      </c>
      <c r="Q1302" s="3" t="str">
        <f>Games!N1302</f>
        <v/>
      </c>
      <c r="R1302" s="1" t="str">
        <f t="shared" si="142"/>
        <v/>
      </c>
      <c r="S1302" s="1" t="str">
        <f>IF(ISBLANK(Games!L1302), "",IF(Q1302=B1302, C1302, B1302))</f>
        <v/>
      </c>
      <c r="T1302" s="1" t="str">
        <f t="shared" si="143"/>
        <v>COL</v>
      </c>
      <c r="U1302" s="1" t="str">
        <f t="shared" si="144"/>
        <v>MIL</v>
      </c>
      <c r="V1302" s="1">
        <f t="shared" si="145"/>
        <v>1423.0710497477428</v>
      </c>
      <c r="W1302" s="1">
        <f t="shared" si="146"/>
        <v>1527.5334034496079</v>
      </c>
    </row>
    <row r="1303" spans="1:23" x14ac:dyDescent="0.45">
      <c r="A1303" t="str">
        <f>Schedule!A1303</f>
        <v>2024-07-03</v>
      </c>
      <c r="B1303" t="str">
        <f>Schedule!B1303</f>
        <v>OAK</v>
      </c>
      <c r="C1303" t="str">
        <f>Schedule!C1303</f>
        <v>LAA</v>
      </c>
      <c r="D1303">
        <f>Schedule!D1303</f>
        <v>1427.1354796158</v>
      </c>
      <c r="E1303">
        <f>Schedule!E1303</f>
        <v>1474.3085107648601</v>
      </c>
      <c r="F1303" cm="1">
        <f t="array" ref="F1303">_xlfn.XLOOKUP(B1303, $T$1:$T1302, $V$1:$V1302, D1303, 0, -1)</f>
        <v>1410.609331202211</v>
      </c>
      <c r="G1303" cm="1">
        <f t="array" ref="G1303">_xlfn.XLOOKUP(C1303, $U$1:$U1302, $W$1:$W1302, E1303, 0, -1)</f>
        <v>1486.8682858001625</v>
      </c>
      <c r="H1303">
        <f>Schedule!F1303</f>
        <v>6.2111801242235101E-3</v>
      </c>
      <c r="I1303" t="str">
        <f>IF(ISBLANK(Games!D1303), "", Games!D1303)</f>
        <v/>
      </c>
      <c r="J1303" t="str">
        <f>IF(ISBLANK(Games!E1303), "", Games!E1303)</f>
        <v/>
      </c>
      <c r="K1303" t="str">
        <f>IF(ISBLANK(Games!D1303), "",VLOOKUP(I1303, 'Pitchers Pre-Season'!$B$2:$X$790, 23, FALSE))</f>
        <v/>
      </c>
      <c r="L1303" t="str">
        <f>IF(ISBLANK(Games!E1303), "",VLOOKUP(J1303, 'Pitchers Pre-Season'!$B$2:$X$790, 23, FALSE))</f>
        <v/>
      </c>
      <c r="M1303">
        <f>IF(ISBLANK(Games!D1303), Calc!F1303, F1303+K1303)</f>
        <v>1410.609331202211</v>
      </c>
      <c r="N1303">
        <f>IF(ISBLANK(Games!E1303), Calc!G1303, G1303+L1303)</f>
        <v>1486.8682858001625</v>
      </c>
      <c r="O1303" s="1">
        <f t="shared" si="140"/>
        <v>0.39508919553056032</v>
      </c>
      <c r="P1303" s="1">
        <f t="shared" si="141"/>
        <v>0.60491080446943957</v>
      </c>
      <c r="Q1303" s="3" t="str">
        <f>Games!N1303</f>
        <v/>
      </c>
      <c r="R1303" s="1" t="str">
        <f t="shared" si="142"/>
        <v/>
      </c>
      <c r="S1303" s="1" t="str">
        <f>IF(ISBLANK(Games!L1303), "",IF(Q1303=B1303, C1303, B1303))</f>
        <v/>
      </c>
      <c r="T1303" s="1" t="str">
        <f t="shared" si="143"/>
        <v>OAK</v>
      </c>
      <c r="U1303" s="1" t="str">
        <f t="shared" si="144"/>
        <v>LAA</v>
      </c>
      <c r="V1303" s="1">
        <f t="shared" si="145"/>
        <v>1410.609331202211</v>
      </c>
      <c r="W1303" s="1">
        <f t="shared" si="146"/>
        <v>1486.8682858001625</v>
      </c>
    </row>
    <row r="1304" spans="1:23" x14ac:dyDescent="0.45">
      <c r="A1304" t="str">
        <f>Schedule!A1304</f>
        <v>2024-07-03</v>
      </c>
      <c r="B1304" t="str">
        <f>Schedule!B1304</f>
        <v>LAD</v>
      </c>
      <c r="C1304" t="str">
        <f>Schedule!C1304</f>
        <v>ARI</v>
      </c>
      <c r="D1304">
        <f>Schedule!D1304</f>
        <v>1588.6730971234199</v>
      </c>
      <c r="E1304">
        <f>Schedule!E1304</f>
        <v>1517.8440011816001</v>
      </c>
      <c r="F1304" cm="1">
        <f t="array" ref="F1304">_xlfn.XLOOKUP(B1304, $T$1:$T1303, $V$1:$V1303, D1304, 0, -1)</f>
        <v>1596.6514930600529</v>
      </c>
      <c r="G1304" cm="1">
        <f t="array" ref="G1304">_xlfn.XLOOKUP(C1304, $U$1:$U1303, $W$1:$W1303, E1304, 0, -1)</f>
        <v>1515.1384034374826</v>
      </c>
      <c r="H1304">
        <f>Schedule!F1304</f>
        <v>4.2654028436019002E-2</v>
      </c>
      <c r="I1304" t="str">
        <f>IF(ISBLANK(Games!D1304), "", Games!D1304)</f>
        <v/>
      </c>
      <c r="J1304" t="str">
        <f>IF(ISBLANK(Games!E1304), "", Games!E1304)</f>
        <v/>
      </c>
      <c r="K1304" t="str">
        <f>IF(ISBLANK(Games!D1304), "",VLOOKUP(I1304, 'Pitchers Pre-Season'!$B$2:$X$790, 23, FALSE))</f>
        <v/>
      </c>
      <c r="L1304" t="str">
        <f>IF(ISBLANK(Games!E1304), "",VLOOKUP(J1304, 'Pitchers Pre-Season'!$B$2:$X$790, 23, FALSE))</f>
        <v/>
      </c>
      <c r="M1304">
        <f>IF(ISBLANK(Games!D1304), Calc!F1304, F1304+K1304)</f>
        <v>1596.6514930600529</v>
      </c>
      <c r="N1304">
        <f>IF(ISBLANK(Games!E1304), Calc!G1304, G1304+L1304)</f>
        <v>1515.1384034374826</v>
      </c>
      <c r="O1304" s="1">
        <f t="shared" si="140"/>
        <v>0.63652781038978579</v>
      </c>
      <c r="P1304" s="1">
        <f t="shared" si="141"/>
        <v>0.36347218961021432</v>
      </c>
      <c r="Q1304" s="3" t="str">
        <f>Games!N1304</f>
        <v/>
      </c>
      <c r="R1304" s="1" t="str">
        <f t="shared" si="142"/>
        <v/>
      </c>
      <c r="S1304" s="1" t="str">
        <f>IF(ISBLANK(Games!L1304), "",IF(Q1304=B1304, C1304, B1304))</f>
        <v/>
      </c>
      <c r="T1304" s="1" t="str">
        <f t="shared" si="143"/>
        <v>LAD</v>
      </c>
      <c r="U1304" s="1" t="str">
        <f t="shared" si="144"/>
        <v>ARI</v>
      </c>
      <c r="V1304" s="1">
        <f t="shared" si="145"/>
        <v>1596.6514930600529</v>
      </c>
      <c r="W1304" s="1">
        <f t="shared" si="146"/>
        <v>1515.1384034374826</v>
      </c>
    </row>
    <row r="1305" spans="1:23" x14ac:dyDescent="0.45">
      <c r="A1305" t="str">
        <f>Schedule!A1305</f>
        <v>2024-07-03</v>
      </c>
      <c r="B1305" t="str">
        <f>Schedule!B1305</f>
        <v>SEA</v>
      </c>
      <c r="C1305" t="str">
        <f>Schedule!C1305</f>
        <v>BAL</v>
      </c>
      <c r="D1305">
        <f>Schedule!D1305</f>
        <v>1526.2027098211199</v>
      </c>
      <c r="E1305">
        <f>Schedule!E1305</f>
        <v>1535.1075395159701</v>
      </c>
      <c r="F1305" cm="1">
        <f t="array" ref="F1305">_xlfn.XLOOKUP(B1305, $T$1:$T1304, $V$1:$V1304, D1305, 0, -1)</f>
        <v>1518.2292368487947</v>
      </c>
      <c r="G1305" cm="1">
        <f t="array" ref="G1305">_xlfn.XLOOKUP(C1305, $U$1:$U1304, $W$1:$W1304, E1305, 0, -1)</f>
        <v>1539.0873746407135</v>
      </c>
      <c r="H1305">
        <f>Schedule!F1305</f>
        <v>2.2471910112359699E-2</v>
      </c>
      <c r="I1305" t="str">
        <f>IF(ISBLANK(Games!D1305), "", Games!D1305)</f>
        <v/>
      </c>
      <c r="J1305" t="str">
        <f>IF(ISBLANK(Games!E1305), "", Games!E1305)</f>
        <v/>
      </c>
      <c r="K1305" t="str">
        <f>IF(ISBLANK(Games!D1305), "",VLOOKUP(I1305, 'Pitchers Pre-Season'!$B$2:$X$790, 23, FALSE))</f>
        <v/>
      </c>
      <c r="L1305" t="str">
        <f>IF(ISBLANK(Games!E1305), "",VLOOKUP(J1305, 'Pitchers Pre-Season'!$B$2:$X$790, 23, FALSE))</f>
        <v/>
      </c>
      <c r="M1305">
        <f>IF(ISBLANK(Games!D1305), Calc!F1305, F1305+K1305)</f>
        <v>1518.2292368487947</v>
      </c>
      <c r="N1305">
        <f>IF(ISBLANK(Games!E1305), Calc!G1305, G1305+L1305)</f>
        <v>1539.0873746407135</v>
      </c>
      <c r="O1305" s="1">
        <f t="shared" si="140"/>
        <v>0.4812546921448369</v>
      </c>
      <c r="P1305" s="1">
        <f t="shared" si="141"/>
        <v>0.51874530785516315</v>
      </c>
      <c r="Q1305" s="3" t="str">
        <f>Games!N1305</f>
        <v/>
      </c>
      <c r="R1305" s="1" t="str">
        <f t="shared" si="142"/>
        <v/>
      </c>
      <c r="S1305" s="1" t="str">
        <f>IF(ISBLANK(Games!L1305), "",IF(Q1305=B1305, C1305, B1305))</f>
        <v/>
      </c>
      <c r="T1305" s="1" t="str">
        <f t="shared" si="143"/>
        <v>SEA</v>
      </c>
      <c r="U1305" s="1" t="str">
        <f t="shared" si="144"/>
        <v>BAL</v>
      </c>
      <c r="V1305" s="1">
        <f t="shared" si="145"/>
        <v>1518.2292368487947</v>
      </c>
      <c r="W1305" s="1">
        <f t="shared" si="146"/>
        <v>1539.0873746407135</v>
      </c>
    </row>
    <row r="1306" spans="1:23" x14ac:dyDescent="0.45">
      <c r="A1306" t="str">
        <f>Schedule!A1306</f>
        <v>2024-07-04</v>
      </c>
      <c r="B1306" t="str">
        <f>Schedule!B1306</f>
        <v>WAS</v>
      </c>
      <c r="C1306" t="str">
        <f>Schedule!C1306</f>
        <v>NYM</v>
      </c>
      <c r="D1306">
        <f>Schedule!D1306</f>
        <v>1422.7330514932301</v>
      </c>
      <c r="E1306">
        <f>Schedule!E1306</f>
        <v>1505.1761432511801</v>
      </c>
      <c r="F1306" cm="1">
        <f t="array" ref="F1306">_xlfn.XLOOKUP(B1306, $T$1:$T1305, $V$1:$V1305, D1306, 0, -1)</f>
        <v>1419.5380932200808</v>
      </c>
      <c r="G1306" cm="1">
        <f t="array" ref="G1306">_xlfn.XLOOKUP(C1306, $U$1:$U1305, $W$1:$W1305, E1306, 0, -1)</f>
        <v>1510.288270753422</v>
      </c>
      <c r="H1306">
        <f>Schedule!F1306</f>
        <v>-4.76190476190477E-2</v>
      </c>
      <c r="I1306" t="str">
        <f>IF(ISBLANK(Games!D1306), "", Games!D1306)</f>
        <v/>
      </c>
      <c r="J1306" t="str">
        <f>IF(ISBLANK(Games!E1306), "", Games!E1306)</f>
        <v/>
      </c>
      <c r="K1306" t="str">
        <f>IF(ISBLANK(Games!D1306), "",VLOOKUP(I1306, 'Pitchers Pre-Season'!$B$2:$X$790, 23, FALSE))</f>
        <v/>
      </c>
      <c r="L1306" t="str">
        <f>IF(ISBLANK(Games!E1306), "",VLOOKUP(J1306, 'Pitchers Pre-Season'!$B$2:$X$790, 23, FALSE))</f>
        <v/>
      </c>
      <c r="M1306">
        <f>IF(ISBLANK(Games!D1306), Calc!F1306, F1306+K1306)</f>
        <v>1419.5380932200808</v>
      </c>
      <c r="N1306">
        <f>IF(ISBLANK(Games!E1306), Calc!G1306, G1306+L1306)</f>
        <v>1510.288270753422</v>
      </c>
      <c r="O1306" s="1">
        <f t="shared" si="140"/>
        <v>0.34848167758720883</v>
      </c>
      <c r="P1306" s="1">
        <f t="shared" si="141"/>
        <v>0.65151832241279128</v>
      </c>
      <c r="Q1306" s="3" t="str">
        <f>Games!N1306</f>
        <v/>
      </c>
      <c r="R1306" s="1" t="str">
        <f t="shared" si="142"/>
        <v/>
      </c>
      <c r="S1306" s="1" t="str">
        <f>IF(ISBLANK(Games!L1306), "",IF(Q1306=B1306, C1306, B1306))</f>
        <v/>
      </c>
      <c r="T1306" s="1" t="str">
        <f t="shared" si="143"/>
        <v>WAS</v>
      </c>
      <c r="U1306" s="1" t="str">
        <f t="shared" si="144"/>
        <v>NYM</v>
      </c>
      <c r="V1306" s="1">
        <f t="shared" si="145"/>
        <v>1419.5380932200808</v>
      </c>
      <c r="W1306" s="1">
        <f t="shared" si="146"/>
        <v>1510.288270753422</v>
      </c>
    </row>
    <row r="1307" spans="1:23" x14ac:dyDescent="0.45">
      <c r="A1307" t="str">
        <f>Schedule!A1307</f>
        <v>2024-07-04</v>
      </c>
      <c r="B1307" t="str">
        <f>Schedule!B1307</f>
        <v>PIT</v>
      </c>
      <c r="C1307" t="str">
        <f>Schedule!C1307</f>
        <v>STL</v>
      </c>
      <c r="D1307">
        <f>Schedule!D1307</f>
        <v>1468.3919248330999</v>
      </c>
      <c r="E1307">
        <f>Schedule!E1307</f>
        <v>1506.4629567151301</v>
      </c>
      <c r="F1307" cm="1">
        <f t="array" ref="F1307">_xlfn.XLOOKUP(B1307, $T$1:$T1306, $V$1:$V1306, D1307, 0, -1)</f>
        <v>1464.4120897083565</v>
      </c>
      <c r="G1307" cm="1">
        <f t="array" ref="G1307">_xlfn.XLOOKUP(C1307, $U$1:$U1306, $W$1:$W1306, E1307, 0, -1)</f>
        <v>1507.9516916859375</v>
      </c>
      <c r="H1307">
        <f>Schedule!F1307</f>
        <v>5.7971014492753603E-2</v>
      </c>
      <c r="I1307" t="str">
        <f>IF(ISBLANK(Games!D1307), "", Games!D1307)</f>
        <v/>
      </c>
      <c r="J1307" t="str">
        <f>IF(ISBLANK(Games!E1307), "", Games!E1307)</f>
        <v/>
      </c>
      <c r="K1307" t="str">
        <f>IF(ISBLANK(Games!D1307), "",VLOOKUP(I1307, 'Pitchers Pre-Season'!$B$2:$X$790, 23, FALSE))</f>
        <v/>
      </c>
      <c r="L1307" t="str">
        <f>IF(ISBLANK(Games!E1307), "",VLOOKUP(J1307, 'Pitchers Pre-Season'!$B$2:$X$790, 23, FALSE))</f>
        <v/>
      </c>
      <c r="M1307">
        <f>IF(ISBLANK(Games!D1307), Calc!F1307, F1307+K1307)</f>
        <v>1464.4120897083565</v>
      </c>
      <c r="N1307">
        <f>IF(ISBLANK(Games!E1307), Calc!G1307, G1307+L1307)</f>
        <v>1507.9516916859375</v>
      </c>
      <c r="O1307" s="1">
        <f t="shared" si="140"/>
        <v>0.46665293983940714</v>
      </c>
      <c r="P1307" s="1">
        <f t="shared" si="141"/>
        <v>0.53334706016059286</v>
      </c>
      <c r="Q1307" s="3" t="str">
        <f>Games!N1307</f>
        <v/>
      </c>
      <c r="R1307" s="1" t="str">
        <f t="shared" si="142"/>
        <v/>
      </c>
      <c r="S1307" s="1" t="str">
        <f>IF(ISBLANK(Games!L1307), "",IF(Q1307=B1307, C1307, B1307))</f>
        <v/>
      </c>
      <c r="T1307" s="1" t="str">
        <f t="shared" si="143"/>
        <v>PIT</v>
      </c>
      <c r="U1307" s="1" t="str">
        <f t="shared" si="144"/>
        <v>STL</v>
      </c>
      <c r="V1307" s="1">
        <f t="shared" si="145"/>
        <v>1464.4120897083565</v>
      </c>
      <c r="W1307" s="1">
        <f t="shared" si="146"/>
        <v>1507.9516916859375</v>
      </c>
    </row>
    <row r="1308" spans="1:23" x14ac:dyDescent="0.45">
      <c r="A1308" t="str">
        <f>Schedule!A1308</f>
        <v>2024-07-04</v>
      </c>
      <c r="B1308" t="str">
        <f>Schedule!B1308</f>
        <v>NYY</v>
      </c>
      <c r="C1308" t="str">
        <f>Schedule!C1308</f>
        <v>CIN</v>
      </c>
      <c r="D1308">
        <f>Schedule!D1308</f>
        <v>1539.4562396036399</v>
      </c>
      <c r="E1308">
        <f>Schedule!E1308</f>
        <v>1496.2510574284499</v>
      </c>
      <c r="F1308" cm="1">
        <f t="array" ref="F1308">_xlfn.XLOOKUP(B1308, $T$1:$T1307, $V$1:$V1307, D1308, 0, -1)</f>
        <v>1533.7203518335739</v>
      </c>
      <c r="G1308" cm="1">
        <f t="array" ref="G1308">_xlfn.XLOOKUP(C1308, $U$1:$U1307, $W$1:$W1307, E1308, 0, -1)</f>
        <v>1513.6155661274754</v>
      </c>
      <c r="H1308">
        <f>Schedule!F1308</f>
        <v>9.3922651933701695E-2</v>
      </c>
      <c r="I1308" t="str">
        <f>IF(ISBLANK(Games!D1308), "", Games!D1308)</f>
        <v/>
      </c>
      <c r="J1308" t="str">
        <f>IF(ISBLANK(Games!E1308), "", Games!E1308)</f>
        <v/>
      </c>
      <c r="K1308" t="str">
        <f>IF(ISBLANK(Games!D1308), "",VLOOKUP(I1308, 'Pitchers Pre-Season'!$B$2:$X$790, 23, FALSE))</f>
        <v/>
      </c>
      <c r="L1308" t="str">
        <f>IF(ISBLANK(Games!E1308), "",VLOOKUP(J1308, 'Pitchers Pre-Season'!$B$2:$X$790, 23, FALSE))</f>
        <v/>
      </c>
      <c r="M1308">
        <f>IF(ISBLANK(Games!D1308), Calc!F1308, F1308+K1308)</f>
        <v>1533.7203518335739</v>
      </c>
      <c r="N1308">
        <f>IF(ISBLANK(Games!E1308), Calc!G1308, G1308+L1308)</f>
        <v>1513.6155661274754</v>
      </c>
      <c r="O1308" s="1">
        <f t="shared" si="140"/>
        <v>0.57586218740315098</v>
      </c>
      <c r="P1308" s="1">
        <f t="shared" si="141"/>
        <v>0.42413781259684902</v>
      </c>
      <c r="Q1308" s="3" t="str">
        <f>Games!N1308</f>
        <v/>
      </c>
      <c r="R1308" s="1" t="str">
        <f t="shared" si="142"/>
        <v/>
      </c>
      <c r="S1308" s="1" t="str">
        <f>IF(ISBLANK(Games!L1308), "",IF(Q1308=B1308, C1308, B1308))</f>
        <v/>
      </c>
      <c r="T1308" s="1" t="str">
        <f t="shared" si="143"/>
        <v>NYY</v>
      </c>
      <c r="U1308" s="1" t="str">
        <f t="shared" si="144"/>
        <v>CIN</v>
      </c>
      <c r="V1308" s="1">
        <f t="shared" si="145"/>
        <v>1533.7203518335739</v>
      </c>
      <c r="W1308" s="1">
        <f t="shared" si="146"/>
        <v>1513.6155661274754</v>
      </c>
    </row>
    <row r="1309" spans="1:23" x14ac:dyDescent="0.45">
      <c r="A1309" t="str">
        <f>Schedule!A1309</f>
        <v>2024-07-04</v>
      </c>
      <c r="B1309" t="str">
        <f>Schedule!B1309</f>
        <v>TOR</v>
      </c>
      <c r="C1309" t="str">
        <f>Schedule!C1309</f>
        <v>HOU</v>
      </c>
      <c r="D1309">
        <f>Schedule!D1309</f>
        <v>1536.86484917293</v>
      </c>
      <c r="E1309">
        <f>Schedule!E1309</f>
        <v>1559.22207084247</v>
      </c>
      <c r="F1309" cm="1">
        <f t="array" ref="F1309">_xlfn.XLOOKUP(B1309, $T$1:$T1308, $V$1:$V1308, D1309, 0, -1)</f>
        <v>1536.86484917293</v>
      </c>
      <c r="G1309" cm="1">
        <f t="array" ref="G1309">_xlfn.XLOOKUP(C1309, $U$1:$U1308, $W$1:$W1308, E1309, 0, -1)</f>
        <v>1554.1885466658973</v>
      </c>
      <c r="H1309">
        <f>Schedule!F1309</f>
        <v>-5.5248618784530601E-3</v>
      </c>
      <c r="I1309" t="str">
        <f>IF(ISBLANK(Games!D1309), "", Games!D1309)</f>
        <v/>
      </c>
      <c r="J1309" t="str">
        <f>IF(ISBLANK(Games!E1309), "", Games!E1309)</f>
        <v/>
      </c>
      <c r="K1309" t="str">
        <f>IF(ISBLANK(Games!D1309), "",VLOOKUP(I1309, 'Pitchers Pre-Season'!$B$2:$X$790, 23, FALSE))</f>
        <v/>
      </c>
      <c r="L1309" t="str">
        <f>IF(ISBLANK(Games!E1309), "",VLOOKUP(J1309, 'Pitchers Pre-Season'!$B$2:$X$790, 23, FALSE))</f>
        <v/>
      </c>
      <c r="M1309">
        <f>IF(ISBLANK(Games!D1309), Calc!F1309, F1309+K1309)</f>
        <v>1536.86484917293</v>
      </c>
      <c r="N1309">
        <f>IF(ISBLANK(Games!E1309), Calc!G1309, G1309+L1309)</f>
        <v>1554.1885466658973</v>
      </c>
      <c r="O1309" s="1">
        <f t="shared" si="140"/>
        <v>0.47232740460660882</v>
      </c>
      <c r="P1309" s="1">
        <f t="shared" si="141"/>
        <v>0.52767259539339118</v>
      </c>
      <c r="Q1309" s="3" t="str">
        <f>Games!N1309</f>
        <v/>
      </c>
      <c r="R1309" s="1" t="str">
        <f t="shared" si="142"/>
        <v/>
      </c>
      <c r="S1309" s="1" t="str">
        <f>IF(ISBLANK(Games!L1309), "",IF(Q1309=B1309, C1309, B1309))</f>
        <v/>
      </c>
      <c r="T1309" s="1" t="str">
        <f t="shared" si="143"/>
        <v>TOR</v>
      </c>
      <c r="U1309" s="1" t="str">
        <f t="shared" si="144"/>
        <v>HOU</v>
      </c>
      <c r="V1309" s="1">
        <f t="shared" si="145"/>
        <v>1536.86484917293</v>
      </c>
      <c r="W1309" s="1">
        <f t="shared" si="146"/>
        <v>1554.1885466658973</v>
      </c>
    </row>
    <row r="1310" spans="1:23" x14ac:dyDescent="0.45">
      <c r="A1310" t="str">
        <f>Schedule!A1310</f>
        <v>2024-07-04</v>
      </c>
      <c r="B1310" t="str">
        <f>Schedule!B1310</f>
        <v>CLE</v>
      </c>
      <c r="C1310" t="str">
        <f>Schedule!C1310</f>
        <v>CHW</v>
      </c>
      <c r="D1310">
        <f>Schedule!D1310</f>
        <v>1503.8938502056101</v>
      </c>
      <c r="E1310">
        <f>Schedule!E1310</f>
        <v>1433.33420073452</v>
      </c>
      <c r="F1310" cm="1">
        <f t="array" ref="F1310">_xlfn.XLOOKUP(B1310, $T$1:$T1309, $V$1:$V1309, D1310, 0, -1)</f>
        <v>1503.8938502056101</v>
      </c>
      <c r="G1310" cm="1">
        <f t="array" ref="G1310">_xlfn.XLOOKUP(C1310, $U$1:$U1309, $W$1:$W1309, E1310, 0, -1)</f>
        <v>1425.4820043556863</v>
      </c>
      <c r="H1310">
        <f>Schedule!F1310</f>
        <v>4.7619047619047603E-2</v>
      </c>
      <c r="I1310" t="str">
        <f>IF(ISBLANK(Games!D1310), "", Games!D1310)</f>
        <v/>
      </c>
      <c r="J1310" t="str">
        <f>IF(ISBLANK(Games!E1310), "", Games!E1310)</f>
        <v/>
      </c>
      <c r="K1310" t="str">
        <f>IF(ISBLANK(Games!D1310), "",VLOOKUP(I1310, 'Pitchers Pre-Season'!$B$2:$X$790, 23, FALSE))</f>
        <v/>
      </c>
      <c r="L1310" t="str">
        <f>IF(ISBLANK(Games!E1310), "",VLOOKUP(J1310, 'Pitchers Pre-Season'!$B$2:$X$790, 23, FALSE))</f>
        <v/>
      </c>
      <c r="M1310">
        <f>IF(ISBLANK(Games!D1310), Calc!F1310, F1310+K1310)</f>
        <v>1503.8938502056101</v>
      </c>
      <c r="N1310">
        <f>IF(ISBLANK(Games!E1310), Calc!G1310, G1310+L1310)</f>
        <v>1425.4820043556863</v>
      </c>
      <c r="O1310" s="1">
        <f t="shared" si="140"/>
        <v>0.63477559527623439</v>
      </c>
      <c r="P1310" s="1">
        <f t="shared" si="141"/>
        <v>0.36522440472376577</v>
      </c>
      <c r="Q1310" s="3" t="str">
        <f>Games!N1310</f>
        <v/>
      </c>
      <c r="R1310" s="1" t="str">
        <f t="shared" si="142"/>
        <v/>
      </c>
      <c r="S1310" s="1" t="str">
        <f>IF(ISBLANK(Games!L1310), "",IF(Q1310=B1310, C1310, B1310))</f>
        <v/>
      </c>
      <c r="T1310" s="1" t="str">
        <f t="shared" si="143"/>
        <v>CLE</v>
      </c>
      <c r="U1310" s="1" t="str">
        <f t="shared" si="144"/>
        <v>CHW</v>
      </c>
      <c r="V1310" s="1">
        <f t="shared" si="145"/>
        <v>1503.8938502056101</v>
      </c>
      <c r="W1310" s="1">
        <f t="shared" si="146"/>
        <v>1425.4820043556863</v>
      </c>
    </row>
    <row r="1311" spans="1:23" x14ac:dyDescent="0.45">
      <c r="A1311" t="str">
        <f>Schedule!A1311</f>
        <v>2024-07-04</v>
      </c>
      <c r="B1311" t="str">
        <f>Schedule!B1311</f>
        <v>MIA</v>
      </c>
      <c r="C1311" t="str">
        <f>Schedule!C1311</f>
        <v>BOS</v>
      </c>
      <c r="D1311">
        <f>Schedule!D1311</f>
        <v>1488.4482383178499</v>
      </c>
      <c r="E1311">
        <f>Schedule!E1311</f>
        <v>1500.26839934439</v>
      </c>
      <c r="F1311" cm="1">
        <f t="array" ref="F1311">_xlfn.XLOOKUP(B1311, $T$1:$T1310, $V$1:$V1310, D1311, 0, -1)</f>
        <v>1453.0099819148713</v>
      </c>
      <c r="G1311" cm="1">
        <f t="array" ref="G1311">_xlfn.XLOOKUP(C1311, $U$1:$U1310, $W$1:$W1310, E1311, 0, -1)</f>
        <v>1518.233689676287</v>
      </c>
      <c r="H1311">
        <f>Schedule!F1311</f>
        <v>4.5751633986928102E-2</v>
      </c>
      <c r="I1311" t="str">
        <f>IF(ISBLANK(Games!D1311), "", Games!D1311)</f>
        <v/>
      </c>
      <c r="J1311" t="str">
        <f>IF(ISBLANK(Games!E1311), "", Games!E1311)</f>
        <v/>
      </c>
      <c r="K1311" t="str">
        <f>IF(ISBLANK(Games!D1311), "",VLOOKUP(I1311, 'Pitchers Pre-Season'!$B$2:$X$790, 23, FALSE))</f>
        <v/>
      </c>
      <c r="L1311" t="str">
        <f>IF(ISBLANK(Games!E1311), "",VLOOKUP(J1311, 'Pitchers Pre-Season'!$B$2:$X$790, 23, FALSE))</f>
        <v/>
      </c>
      <c r="M1311">
        <f>IF(ISBLANK(Games!D1311), Calc!F1311, F1311+K1311)</f>
        <v>1453.0099819148713</v>
      </c>
      <c r="N1311">
        <f>IF(ISBLANK(Games!E1311), Calc!G1311, G1311+L1311)</f>
        <v>1518.233689676287</v>
      </c>
      <c r="O1311" s="1">
        <f t="shared" si="140"/>
        <v>0.43009869252282734</v>
      </c>
      <c r="P1311" s="1">
        <f t="shared" si="141"/>
        <v>0.5699013074771726</v>
      </c>
      <c r="Q1311" s="3" t="str">
        <f>Games!N1311</f>
        <v/>
      </c>
      <c r="R1311" s="1" t="str">
        <f t="shared" si="142"/>
        <v/>
      </c>
      <c r="S1311" s="1" t="str">
        <f>IF(ISBLANK(Games!L1311), "",IF(Q1311=B1311, C1311, B1311))</f>
        <v/>
      </c>
      <c r="T1311" s="1" t="str">
        <f t="shared" si="143"/>
        <v>MIA</v>
      </c>
      <c r="U1311" s="1" t="str">
        <f t="shared" si="144"/>
        <v>BOS</v>
      </c>
      <c r="V1311" s="1">
        <f t="shared" si="145"/>
        <v>1453.0099819148713</v>
      </c>
      <c r="W1311" s="1">
        <f t="shared" si="146"/>
        <v>1518.233689676287</v>
      </c>
    </row>
    <row r="1312" spans="1:23" x14ac:dyDescent="0.45">
      <c r="A1312" t="str">
        <f>Schedule!A1312</f>
        <v>2024-07-04</v>
      </c>
      <c r="B1312" t="str">
        <f>Schedule!B1312</f>
        <v>MIN</v>
      </c>
      <c r="C1312" t="str">
        <f>Schedule!C1312</f>
        <v>DET</v>
      </c>
      <c r="D1312">
        <f>Schedule!D1312</f>
        <v>1535.44519643647</v>
      </c>
      <c r="E1312">
        <f>Schedule!E1312</f>
        <v>1477.56939209144</v>
      </c>
      <c r="F1312" cm="1">
        <f t="array" ref="F1312">_xlfn.XLOOKUP(B1312, $T$1:$T1311, $V$1:$V1311, D1312, 0, -1)</f>
        <v>1529.2726034226744</v>
      </c>
      <c r="G1312" cm="1">
        <f t="array" ref="G1312">_xlfn.XLOOKUP(C1312, $U$1:$U1311, $W$1:$W1311, E1312, 0, -1)</f>
        <v>1495.7868779460348</v>
      </c>
      <c r="H1312">
        <f>Schedule!F1312</f>
        <v>0.12727272727272701</v>
      </c>
      <c r="I1312" t="str">
        <f>IF(ISBLANK(Games!D1312), "", Games!D1312)</f>
        <v/>
      </c>
      <c r="J1312" t="str">
        <f>IF(ISBLANK(Games!E1312), "", Games!E1312)</f>
        <v/>
      </c>
      <c r="K1312" t="str">
        <f>IF(ISBLANK(Games!D1312), "",VLOOKUP(I1312, 'Pitchers Pre-Season'!$B$2:$X$790, 23, FALSE))</f>
        <v/>
      </c>
      <c r="L1312" t="str">
        <f>IF(ISBLANK(Games!E1312), "",VLOOKUP(J1312, 'Pitchers Pre-Season'!$B$2:$X$790, 23, FALSE))</f>
        <v/>
      </c>
      <c r="M1312">
        <f>IF(ISBLANK(Games!D1312), Calc!F1312, F1312+K1312)</f>
        <v>1529.2726034226744</v>
      </c>
      <c r="N1312">
        <f>IF(ISBLANK(Games!E1312), Calc!G1312, G1312+L1312)</f>
        <v>1495.7868779460348</v>
      </c>
      <c r="O1312" s="1">
        <f t="shared" si="140"/>
        <v>0.61167753624362875</v>
      </c>
      <c r="P1312" s="1">
        <f t="shared" si="141"/>
        <v>0.38832246375637125</v>
      </c>
      <c r="Q1312" s="3" t="str">
        <f>Games!N1312</f>
        <v/>
      </c>
      <c r="R1312" s="1" t="str">
        <f t="shared" si="142"/>
        <v/>
      </c>
      <c r="S1312" s="1" t="str">
        <f>IF(ISBLANK(Games!L1312), "",IF(Q1312=B1312, C1312, B1312))</f>
        <v/>
      </c>
      <c r="T1312" s="1" t="str">
        <f t="shared" si="143"/>
        <v>MIN</v>
      </c>
      <c r="U1312" s="1" t="str">
        <f t="shared" si="144"/>
        <v>DET</v>
      </c>
      <c r="V1312" s="1">
        <f t="shared" si="145"/>
        <v>1529.2726034226744</v>
      </c>
      <c r="W1312" s="1">
        <f t="shared" si="146"/>
        <v>1495.7868779460348</v>
      </c>
    </row>
    <row r="1313" spans="1:23" x14ac:dyDescent="0.45">
      <c r="A1313" t="str">
        <f>Schedule!A1313</f>
        <v>2024-07-04</v>
      </c>
      <c r="B1313" t="str">
        <f>Schedule!B1313</f>
        <v>CHC</v>
      </c>
      <c r="C1313" t="str">
        <f>Schedule!C1313</f>
        <v>PHI</v>
      </c>
      <c r="D1313">
        <f>Schedule!D1313</f>
        <v>1514.0316812078199</v>
      </c>
      <c r="E1313">
        <f>Schedule!E1313</f>
        <v>1537.03223861109</v>
      </c>
      <c r="F1313" cm="1">
        <f t="array" ref="F1313">_xlfn.XLOOKUP(B1313, $T$1:$T1312, $V$1:$V1312, D1313, 0, -1)</f>
        <v>1529.9566441509314</v>
      </c>
      <c r="G1313" cm="1">
        <f t="array" ref="G1313">_xlfn.XLOOKUP(C1313, $U$1:$U1312, $W$1:$W1312, E1313, 0, -1)</f>
        <v>1539.4111659163295</v>
      </c>
      <c r="H1313">
        <f>Schedule!F1313</f>
        <v>4.4585987261146598E-2</v>
      </c>
      <c r="I1313" t="str">
        <f>IF(ISBLANK(Games!D1313), "", Games!D1313)</f>
        <v/>
      </c>
      <c r="J1313" t="str">
        <f>IF(ISBLANK(Games!E1313), "", Games!E1313)</f>
        <v/>
      </c>
      <c r="K1313" t="str">
        <f>IF(ISBLANK(Games!D1313), "",VLOOKUP(I1313, 'Pitchers Pre-Season'!$B$2:$X$790, 23, FALSE))</f>
        <v/>
      </c>
      <c r="L1313" t="str">
        <f>IF(ISBLANK(Games!E1313), "",VLOOKUP(J1313, 'Pitchers Pre-Season'!$B$2:$X$790, 23, FALSE))</f>
        <v/>
      </c>
      <c r="M1313">
        <f>IF(ISBLANK(Games!D1313), Calc!F1313, F1313+K1313)</f>
        <v>1529.9566441509314</v>
      </c>
      <c r="N1313">
        <f>IF(ISBLANK(Games!E1313), Calc!G1313, G1313+L1313)</f>
        <v>1539.4111659163295</v>
      </c>
      <c r="O1313" s="1">
        <f t="shared" si="140"/>
        <v>0.50869020058089087</v>
      </c>
      <c r="P1313" s="1">
        <f t="shared" si="141"/>
        <v>0.49130979941910918</v>
      </c>
      <c r="Q1313" s="3" t="str">
        <f>Games!N1313</f>
        <v/>
      </c>
      <c r="R1313" s="1" t="str">
        <f t="shared" si="142"/>
        <v/>
      </c>
      <c r="S1313" s="1" t="str">
        <f>IF(ISBLANK(Games!L1313), "",IF(Q1313=B1313, C1313, B1313))</f>
        <v/>
      </c>
      <c r="T1313" s="1" t="str">
        <f t="shared" si="143"/>
        <v>CHC</v>
      </c>
      <c r="U1313" s="1" t="str">
        <f t="shared" si="144"/>
        <v>PHI</v>
      </c>
      <c r="V1313" s="1">
        <f t="shared" si="145"/>
        <v>1529.9566441509314</v>
      </c>
      <c r="W1313" s="1">
        <f t="shared" si="146"/>
        <v>1539.4111659163295</v>
      </c>
    </row>
    <row r="1314" spans="1:23" x14ac:dyDescent="0.45">
      <c r="A1314" t="str">
        <f>Schedule!A1314</f>
        <v>2024-07-04</v>
      </c>
      <c r="B1314" t="str">
        <f>Schedule!B1314</f>
        <v>TEX</v>
      </c>
      <c r="C1314" t="str">
        <f>Schedule!C1314</f>
        <v>SDP</v>
      </c>
      <c r="D1314">
        <f>Schedule!D1314</f>
        <v>1527.6277566730801</v>
      </c>
      <c r="E1314">
        <f>Schedule!E1314</f>
        <v>1513.7838452168801</v>
      </c>
      <c r="F1314" cm="1">
        <f t="array" ref="F1314">_xlfn.XLOOKUP(B1314, $T$1:$T1313, $V$1:$V1313, D1314, 0, -1)</f>
        <v>1535.7428778604465</v>
      </c>
      <c r="G1314" cm="1">
        <f t="array" ref="G1314">_xlfn.XLOOKUP(C1314, $U$1:$U1313, $W$1:$W1313, E1314, 0, -1)</f>
        <v>1514.2912987524817</v>
      </c>
      <c r="H1314">
        <f>Schedule!F1314</f>
        <v>6.3291139240506306E-2</v>
      </c>
      <c r="I1314" t="str">
        <f>IF(ISBLANK(Games!D1314), "", Games!D1314)</f>
        <v/>
      </c>
      <c r="J1314" t="str">
        <f>IF(ISBLANK(Games!E1314), "", Games!E1314)</f>
        <v/>
      </c>
      <c r="K1314" t="str">
        <f>IF(ISBLANK(Games!D1314), "",VLOOKUP(I1314, 'Pitchers Pre-Season'!$B$2:$X$790, 23, FALSE))</f>
        <v/>
      </c>
      <c r="L1314" t="str">
        <f>IF(ISBLANK(Games!E1314), "",VLOOKUP(J1314, 'Pitchers Pre-Season'!$B$2:$X$790, 23, FALSE))</f>
        <v/>
      </c>
      <c r="M1314">
        <f>IF(ISBLANK(Games!D1314), Calc!F1314, F1314+K1314)</f>
        <v>1535.7428778604465</v>
      </c>
      <c r="N1314">
        <f>IF(ISBLANK(Games!E1314), Calc!G1314, G1314+L1314)</f>
        <v>1514.2912987524817</v>
      </c>
      <c r="O1314" s="1">
        <f t="shared" si="140"/>
        <v>0.56247770459177804</v>
      </c>
      <c r="P1314" s="1">
        <f t="shared" si="141"/>
        <v>0.43752229540822185</v>
      </c>
      <c r="Q1314" s="3" t="str">
        <f>Games!N1314</f>
        <v/>
      </c>
      <c r="R1314" s="1" t="str">
        <f t="shared" si="142"/>
        <v/>
      </c>
      <c r="S1314" s="1" t="str">
        <f>IF(ISBLANK(Games!L1314), "",IF(Q1314=B1314, C1314, B1314))</f>
        <v/>
      </c>
      <c r="T1314" s="1" t="str">
        <f t="shared" si="143"/>
        <v>TEX</v>
      </c>
      <c r="U1314" s="1" t="str">
        <f t="shared" si="144"/>
        <v>SDP</v>
      </c>
      <c r="V1314" s="1">
        <f t="shared" si="145"/>
        <v>1535.7428778604465</v>
      </c>
      <c r="W1314" s="1">
        <f t="shared" si="146"/>
        <v>1514.2912987524817</v>
      </c>
    </row>
    <row r="1315" spans="1:23" x14ac:dyDescent="0.45">
      <c r="A1315" t="str">
        <f>Schedule!A1315</f>
        <v>2024-07-04</v>
      </c>
      <c r="B1315" t="str">
        <f>Schedule!B1315</f>
        <v>OAK</v>
      </c>
      <c r="C1315" t="str">
        <f>Schedule!C1315</f>
        <v>LAA</v>
      </c>
      <c r="D1315">
        <f>Schedule!D1315</f>
        <v>1427.1354796158</v>
      </c>
      <c r="E1315">
        <f>Schedule!E1315</f>
        <v>1474.3085107648601</v>
      </c>
      <c r="F1315" cm="1">
        <f t="array" ref="F1315">_xlfn.XLOOKUP(B1315, $T$1:$T1314, $V$1:$V1314, D1315, 0, -1)</f>
        <v>1410.609331202211</v>
      </c>
      <c r="G1315" cm="1">
        <f t="array" ref="G1315">_xlfn.XLOOKUP(C1315, $U$1:$U1314, $W$1:$W1314, E1315, 0, -1)</f>
        <v>1486.8682858001625</v>
      </c>
      <c r="H1315">
        <f>Schedule!F1315</f>
        <v>6.2111801242235101E-3</v>
      </c>
      <c r="I1315" t="str">
        <f>IF(ISBLANK(Games!D1315), "", Games!D1315)</f>
        <v/>
      </c>
      <c r="J1315" t="str">
        <f>IF(ISBLANK(Games!E1315), "", Games!E1315)</f>
        <v/>
      </c>
      <c r="K1315" t="str">
        <f>IF(ISBLANK(Games!D1315), "",VLOOKUP(I1315, 'Pitchers Pre-Season'!$B$2:$X$790, 23, FALSE))</f>
        <v/>
      </c>
      <c r="L1315" t="str">
        <f>IF(ISBLANK(Games!E1315), "",VLOOKUP(J1315, 'Pitchers Pre-Season'!$B$2:$X$790, 23, FALSE))</f>
        <v/>
      </c>
      <c r="M1315">
        <f>IF(ISBLANK(Games!D1315), Calc!F1315, F1315+K1315)</f>
        <v>1410.609331202211</v>
      </c>
      <c r="N1315">
        <f>IF(ISBLANK(Games!E1315), Calc!G1315, G1315+L1315)</f>
        <v>1486.8682858001625</v>
      </c>
      <c r="O1315" s="1">
        <f t="shared" si="140"/>
        <v>0.39508919553056032</v>
      </c>
      <c r="P1315" s="1">
        <f t="shared" si="141"/>
        <v>0.60491080446943957</v>
      </c>
      <c r="Q1315" s="3" t="str">
        <f>Games!N1315</f>
        <v/>
      </c>
      <c r="R1315" s="1" t="str">
        <f t="shared" si="142"/>
        <v/>
      </c>
      <c r="S1315" s="1" t="str">
        <f>IF(ISBLANK(Games!L1315), "",IF(Q1315=B1315, C1315, B1315))</f>
        <v/>
      </c>
      <c r="T1315" s="1" t="str">
        <f t="shared" si="143"/>
        <v>OAK</v>
      </c>
      <c r="U1315" s="1" t="str">
        <f t="shared" si="144"/>
        <v>LAA</v>
      </c>
      <c r="V1315" s="1">
        <f t="shared" si="145"/>
        <v>1410.609331202211</v>
      </c>
      <c r="W1315" s="1">
        <f t="shared" si="146"/>
        <v>1486.8682858001625</v>
      </c>
    </row>
    <row r="1316" spans="1:23" x14ac:dyDescent="0.45">
      <c r="A1316" t="str">
        <f>Schedule!A1316</f>
        <v>2024-07-04</v>
      </c>
      <c r="B1316" t="str">
        <f>Schedule!B1316</f>
        <v>SEA</v>
      </c>
      <c r="C1316" t="str">
        <f>Schedule!C1316</f>
        <v>BAL</v>
      </c>
      <c r="D1316">
        <f>Schedule!D1316</f>
        <v>1526.2027098211199</v>
      </c>
      <c r="E1316">
        <f>Schedule!E1316</f>
        <v>1535.1075395159701</v>
      </c>
      <c r="F1316" cm="1">
        <f t="array" ref="F1316">_xlfn.XLOOKUP(B1316, $T$1:$T1315, $V$1:$V1315, D1316, 0, -1)</f>
        <v>1518.2292368487947</v>
      </c>
      <c r="G1316" cm="1">
        <f t="array" ref="G1316">_xlfn.XLOOKUP(C1316, $U$1:$U1315, $W$1:$W1315, E1316, 0, -1)</f>
        <v>1539.0873746407135</v>
      </c>
      <c r="H1316">
        <f>Schedule!F1316</f>
        <v>2.2471910112359699E-2</v>
      </c>
      <c r="I1316" t="str">
        <f>IF(ISBLANK(Games!D1316), "", Games!D1316)</f>
        <v/>
      </c>
      <c r="J1316" t="str">
        <f>IF(ISBLANK(Games!E1316), "", Games!E1316)</f>
        <v/>
      </c>
      <c r="K1316" t="str">
        <f>IF(ISBLANK(Games!D1316), "",VLOOKUP(I1316, 'Pitchers Pre-Season'!$B$2:$X$790, 23, FALSE))</f>
        <v/>
      </c>
      <c r="L1316" t="str">
        <f>IF(ISBLANK(Games!E1316), "",VLOOKUP(J1316, 'Pitchers Pre-Season'!$B$2:$X$790, 23, FALSE))</f>
        <v/>
      </c>
      <c r="M1316">
        <f>IF(ISBLANK(Games!D1316), Calc!F1316, F1316+K1316)</f>
        <v>1518.2292368487947</v>
      </c>
      <c r="N1316">
        <f>IF(ISBLANK(Games!E1316), Calc!G1316, G1316+L1316)</f>
        <v>1539.0873746407135</v>
      </c>
      <c r="O1316" s="1">
        <f t="shared" si="140"/>
        <v>0.4812546921448369</v>
      </c>
      <c r="P1316" s="1">
        <f t="shared" si="141"/>
        <v>0.51874530785516315</v>
      </c>
      <c r="Q1316" s="3" t="str">
        <f>Games!N1316</f>
        <v/>
      </c>
      <c r="R1316" s="1" t="str">
        <f t="shared" si="142"/>
        <v/>
      </c>
      <c r="S1316" s="1" t="str">
        <f>IF(ISBLANK(Games!L1316), "",IF(Q1316=B1316, C1316, B1316))</f>
        <v/>
      </c>
      <c r="T1316" s="1" t="str">
        <f t="shared" si="143"/>
        <v>SEA</v>
      </c>
      <c r="U1316" s="1" t="str">
        <f t="shared" si="144"/>
        <v>BAL</v>
      </c>
      <c r="V1316" s="1">
        <f t="shared" si="145"/>
        <v>1518.2292368487947</v>
      </c>
      <c r="W1316" s="1">
        <f t="shared" si="146"/>
        <v>1539.0873746407135</v>
      </c>
    </row>
    <row r="1317" spans="1:23" x14ac:dyDescent="0.45">
      <c r="A1317" t="str">
        <f>Schedule!A1317</f>
        <v>2024-07-04</v>
      </c>
      <c r="B1317" t="str">
        <f>Schedule!B1317</f>
        <v>ATL</v>
      </c>
      <c r="C1317" t="str">
        <f>Schedule!C1317</f>
        <v>SFG</v>
      </c>
      <c r="D1317">
        <f>Schedule!D1317</f>
        <v>1590.545270505</v>
      </c>
      <c r="E1317">
        <f>Schedule!E1317</f>
        <v>1501.1235706124401</v>
      </c>
      <c r="F1317" cm="1">
        <f t="array" ref="F1317">_xlfn.XLOOKUP(B1317, $T$1:$T1316, $V$1:$V1316, D1317, 0, -1)</f>
        <v>1593.2508682491175</v>
      </c>
      <c r="G1317" cm="1">
        <f t="array" ref="G1317">_xlfn.XLOOKUP(C1317, $U$1:$U1316, $W$1:$W1316, E1317, 0, -1)</f>
        <v>1491.6063482058917</v>
      </c>
      <c r="H1317">
        <f>Schedule!F1317</f>
        <v>4.3902439024390297E-2</v>
      </c>
      <c r="I1317" t="str">
        <f>IF(ISBLANK(Games!D1317), "", Games!D1317)</f>
        <v/>
      </c>
      <c r="J1317" t="str">
        <f>IF(ISBLANK(Games!E1317), "", Games!E1317)</f>
        <v/>
      </c>
      <c r="K1317" t="str">
        <f>IF(ISBLANK(Games!D1317), "",VLOOKUP(I1317, 'Pitchers Pre-Season'!$B$2:$X$790, 23, FALSE))</f>
        <v/>
      </c>
      <c r="L1317" t="str">
        <f>IF(ISBLANK(Games!E1317), "",VLOOKUP(J1317, 'Pitchers Pre-Season'!$B$2:$X$790, 23, FALSE))</f>
        <v/>
      </c>
      <c r="M1317">
        <f>IF(ISBLANK(Games!D1317), Calc!F1317, F1317+K1317)</f>
        <v>1593.2508682491175</v>
      </c>
      <c r="N1317">
        <f>IF(ISBLANK(Games!E1317), Calc!G1317, G1317+L1317)</f>
        <v>1491.6063482058917</v>
      </c>
      <c r="O1317" s="1">
        <f t="shared" si="140"/>
        <v>0.66419425163908263</v>
      </c>
      <c r="P1317" s="1">
        <f t="shared" si="141"/>
        <v>0.33580574836091742</v>
      </c>
      <c r="Q1317" s="3" t="str">
        <f>Games!N1317</f>
        <v/>
      </c>
      <c r="R1317" s="1" t="str">
        <f t="shared" si="142"/>
        <v/>
      </c>
      <c r="S1317" s="1" t="str">
        <f>IF(ISBLANK(Games!L1317), "",IF(Q1317=B1317, C1317, B1317))</f>
        <v/>
      </c>
      <c r="T1317" s="1" t="str">
        <f t="shared" si="143"/>
        <v>ATL</v>
      </c>
      <c r="U1317" s="1" t="str">
        <f t="shared" si="144"/>
        <v>SFG</v>
      </c>
      <c r="V1317" s="1">
        <f t="shared" si="145"/>
        <v>1593.2508682491175</v>
      </c>
      <c r="W1317" s="1">
        <f t="shared" si="146"/>
        <v>1491.6063482058917</v>
      </c>
    </row>
    <row r="1318" spans="1:23" x14ac:dyDescent="0.45">
      <c r="A1318" t="str">
        <f>Schedule!A1318</f>
        <v>2024-07-04</v>
      </c>
      <c r="B1318" t="str">
        <f>Schedule!B1318</f>
        <v>KCR</v>
      </c>
      <c r="C1318" t="str">
        <f>Schedule!C1318</f>
        <v>TBR</v>
      </c>
      <c r="D1318">
        <f>Schedule!D1318</f>
        <v>1455.5883504191299</v>
      </c>
      <c r="E1318">
        <f>Schedule!E1318</f>
        <v>1537.2568075547799</v>
      </c>
      <c r="F1318" cm="1">
        <f t="array" ref="F1318">_xlfn.XLOOKUP(B1318, $T$1:$T1317, $V$1:$V1317, D1318, 0, -1)</f>
        <v>1459.3647323881944</v>
      </c>
      <c r="G1318" cm="1">
        <f t="array" ref="G1318">_xlfn.XLOOKUP(C1318, $U$1:$U1317, $W$1:$W1317, E1318, 0, -1)</f>
        <v>1532.6622500113572</v>
      </c>
      <c r="H1318">
        <f>Schedule!F1318</f>
        <v>0.19008264462809901</v>
      </c>
      <c r="I1318" t="str">
        <f>IF(ISBLANK(Games!D1318), "", Games!D1318)</f>
        <v/>
      </c>
      <c r="J1318" t="str">
        <f>IF(ISBLANK(Games!E1318), "", Games!E1318)</f>
        <v/>
      </c>
      <c r="K1318" t="str">
        <f>IF(ISBLANK(Games!D1318), "",VLOOKUP(I1318, 'Pitchers Pre-Season'!$B$2:$X$790, 23, FALSE))</f>
        <v/>
      </c>
      <c r="L1318" t="str">
        <f>IF(ISBLANK(Games!E1318), "",VLOOKUP(J1318, 'Pitchers Pre-Season'!$B$2:$X$790, 23, FALSE))</f>
        <v/>
      </c>
      <c r="M1318">
        <f>IF(ISBLANK(Games!D1318), Calc!F1318, F1318+K1318)</f>
        <v>1459.3647323881944</v>
      </c>
      <c r="N1318">
        <f>IF(ISBLANK(Games!E1318), Calc!G1318, G1318+L1318)</f>
        <v>1532.6622500113572</v>
      </c>
      <c r="O1318" s="1">
        <f t="shared" si="140"/>
        <v>0.49109527346774295</v>
      </c>
      <c r="P1318" s="1">
        <f t="shared" si="141"/>
        <v>0.50890472653225705</v>
      </c>
      <c r="Q1318" s="3" t="str">
        <f>Games!N1318</f>
        <v/>
      </c>
      <c r="R1318" s="1" t="str">
        <f t="shared" si="142"/>
        <v/>
      </c>
      <c r="S1318" s="1" t="str">
        <f>IF(ISBLANK(Games!L1318), "",IF(Q1318=B1318, C1318, B1318))</f>
        <v/>
      </c>
      <c r="T1318" s="1" t="str">
        <f t="shared" si="143"/>
        <v>KCR</v>
      </c>
      <c r="U1318" s="1" t="str">
        <f t="shared" si="144"/>
        <v>TBR</v>
      </c>
      <c r="V1318" s="1">
        <f t="shared" si="145"/>
        <v>1459.3647323881944</v>
      </c>
      <c r="W1318" s="1">
        <f t="shared" si="146"/>
        <v>1532.6622500113572</v>
      </c>
    </row>
    <row r="1319" spans="1:23" x14ac:dyDescent="0.45">
      <c r="A1319" t="str">
        <f>Schedule!A1319</f>
        <v>2024-07-04</v>
      </c>
      <c r="B1319" t="str">
        <f>Schedule!B1319</f>
        <v>COL</v>
      </c>
      <c r="C1319" t="str">
        <f>Schedule!C1319</f>
        <v>MIL</v>
      </c>
      <c r="D1319">
        <f>Schedule!D1319</f>
        <v>1418.47649220432</v>
      </c>
      <c r="E1319">
        <f>Schedule!E1319</f>
        <v>1511.74507850229</v>
      </c>
      <c r="F1319" cm="1">
        <f t="array" ref="F1319">_xlfn.XLOOKUP(B1319, $T$1:$T1318, $V$1:$V1318, D1319, 0, -1)</f>
        <v>1423.0710497477428</v>
      </c>
      <c r="G1319" cm="1">
        <f t="array" ref="G1319">_xlfn.XLOOKUP(C1319, $U$1:$U1318, $W$1:$W1318, E1319, 0, -1)</f>
        <v>1527.5334034496079</v>
      </c>
      <c r="H1319">
        <f>Schedule!F1319</f>
        <v>0.22834645669291301</v>
      </c>
      <c r="I1319" t="str">
        <f>IF(ISBLANK(Games!D1319), "", Games!D1319)</f>
        <v/>
      </c>
      <c r="J1319" t="str">
        <f>IF(ISBLANK(Games!E1319), "", Games!E1319)</f>
        <v/>
      </c>
      <c r="K1319" t="str">
        <f>IF(ISBLANK(Games!D1319), "",VLOOKUP(I1319, 'Pitchers Pre-Season'!$B$2:$X$790, 23, FALSE))</f>
        <v/>
      </c>
      <c r="L1319" t="str">
        <f>IF(ISBLANK(Games!E1319), "",VLOOKUP(J1319, 'Pitchers Pre-Season'!$B$2:$X$790, 23, FALSE))</f>
        <v/>
      </c>
      <c r="M1319">
        <f>IF(ISBLANK(Games!D1319), Calc!F1319, F1319+K1319)</f>
        <v>1423.0710497477428</v>
      </c>
      <c r="N1319">
        <f>IF(ISBLANK(Games!E1319), Calc!G1319, G1319+L1319)</f>
        <v>1527.5334034496079</v>
      </c>
      <c r="O1319" s="1">
        <f t="shared" si="140"/>
        <v>0.46821186423000216</v>
      </c>
      <c r="P1319" s="1">
        <f t="shared" si="141"/>
        <v>0.53178813576999784</v>
      </c>
      <c r="Q1319" s="3" t="str">
        <f>Games!N1319</f>
        <v/>
      </c>
      <c r="R1319" s="1" t="str">
        <f t="shared" si="142"/>
        <v/>
      </c>
      <c r="S1319" s="1" t="str">
        <f>IF(ISBLANK(Games!L1319), "",IF(Q1319=B1319, C1319, B1319))</f>
        <v/>
      </c>
      <c r="T1319" s="1" t="str">
        <f t="shared" si="143"/>
        <v>COL</v>
      </c>
      <c r="U1319" s="1" t="str">
        <f t="shared" si="144"/>
        <v>MIL</v>
      </c>
      <c r="V1319" s="1">
        <f t="shared" si="145"/>
        <v>1423.0710497477428</v>
      </c>
      <c r="W1319" s="1">
        <f t="shared" si="146"/>
        <v>1527.5334034496079</v>
      </c>
    </row>
    <row r="1320" spans="1:23" x14ac:dyDescent="0.45">
      <c r="A1320" t="str">
        <f>Schedule!A1320</f>
        <v>2024-07-04</v>
      </c>
      <c r="B1320" t="str">
        <f>Schedule!B1320</f>
        <v>LAD</v>
      </c>
      <c r="C1320" t="str">
        <f>Schedule!C1320</f>
        <v>ARI</v>
      </c>
      <c r="D1320">
        <f>Schedule!D1320</f>
        <v>1588.6730971234199</v>
      </c>
      <c r="E1320">
        <f>Schedule!E1320</f>
        <v>1517.8440011816001</v>
      </c>
      <c r="F1320" cm="1">
        <f t="array" ref="F1320">_xlfn.XLOOKUP(B1320, $T$1:$T1319, $V$1:$V1319, D1320, 0, -1)</f>
        <v>1596.6514930600529</v>
      </c>
      <c r="G1320" cm="1">
        <f t="array" ref="G1320">_xlfn.XLOOKUP(C1320, $U$1:$U1319, $W$1:$W1319, E1320, 0, -1)</f>
        <v>1515.1384034374826</v>
      </c>
      <c r="H1320">
        <f>Schedule!F1320</f>
        <v>4.2654028436019002E-2</v>
      </c>
      <c r="I1320" t="str">
        <f>IF(ISBLANK(Games!D1320), "", Games!D1320)</f>
        <v/>
      </c>
      <c r="J1320" t="str">
        <f>IF(ISBLANK(Games!E1320), "", Games!E1320)</f>
        <v/>
      </c>
      <c r="K1320" t="str">
        <f>IF(ISBLANK(Games!D1320), "",VLOOKUP(I1320, 'Pitchers Pre-Season'!$B$2:$X$790, 23, FALSE))</f>
        <v/>
      </c>
      <c r="L1320" t="str">
        <f>IF(ISBLANK(Games!E1320), "",VLOOKUP(J1320, 'Pitchers Pre-Season'!$B$2:$X$790, 23, FALSE))</f>
        <v/>
      </c>
      <c r="M1320">
        <f>IF(ISBLANK(Games!D1320), Calc!F1320, F1320+K1320)</f>
        <v>1596.6514930600529</v>
      </c>
      <c r="N1320">
        <f>IF(ISBLANK(Games!E1320), Calc!G1320, G1320+L1320)</f>
        <v>1515.1384034374826</v>
      </c>
      <c r="O1320" s="1">
        <f t="shared" si="140"/>
        <v>0.63652781038978579</v>
      </c>
      <c r="P1320" s="1">
        <f t="shared" si="141"/>
        <v>0.36347218961021432</v>
      </c>
      <c r="Q1320" s="3" t="str">
        <f>Games!N1320</f>
        <v/>
      </c>
      <c r="R1320" s="1" t="str">
        <f t="shared" si="142"/>
        <v/>
      </c>
      <c r="S1320" s="1" t="str">
        <f>IF(ISBLANK(Games!L1320), "",IF(Q1320=B1320, C1320, B1320))</f>
        <v/>
      </c>
      <c r="T1320" s="1" t="str">
        <f t="shared" si="143"/>
        <v>LAD</v>
      </c>
      <c r="U1320" s="1" t="str">
        <f t="shared" si="144"/>
        <v>ARI</v>
      </c>
      <c r="V1320" s="1">
        <f t="shared" si="145"/>
        <v>1596.6514930600529</v>
      </c>
      <c r="W1320" s="1">
        <f t="shared" si="146"/>
        <v>1515.1384034374826</v>
      </c>
    </row>
    <row r="1321" spans="1:23" x14ac:dyDescent="0.45">
      <c r="A1321" t="str">
        <f>Schedule!A1321</f>
        <v>2024-07-05</v>
      </c>
      <c r="B1321" t="str">
        <f>Schedule!B1321</f>
        <v>CHC</v>
      </c>
      <c r="C1321" t="str">
        <f>Schedule!C1321</f>
        <v>LAA</v>
      </c>
      <c r="D1321">
        <f>Schedule!D1321</f>
        <v>1514.0316812078199</v>
      </c>
      <c r="E1321">
        <f>Schedule!E1321</f>
        <v>1474.3085107648601</v>
      </c>
      <c r="F1321" cm="1">
        <f t="array" ref="F1321">_xlfn.XLOOKUP(B1321, $T$1:$T1320, $V$1:$V1320, D1321, 0, -1)</f>
        <v>1529.9566441509314</v>
      </c>
      <c r="G1321" cm="1">
        <f t="array" ref="G1321">_xlfn.XLOOKUP(C1321, $U$1:$U1320, $W$1:$W1320, E1321, 0, -1)</f>
        <v>1486.8682858001625</v>
      </c>
      <c r="H1321">
        <f>Schedule!F1321</f>
        <v>4.4585987261146598E-2</v>
      </c>
      <c r="I1321" t="str">
        <f>IF(ISBLANK(Games!D1321), "", Games!D1321)</f>
        <v/>
      </c>
      <c r="J1321" t="str">
        <f>IF(ISBLANK(Games!E1321), "", Games!E1321)</f>
        <v/>
      </c>
      <c r="K1321" t="str">
        <f>IF(ISBLANK(Games!D1321), "",VLOOKUP(I1321, 'Pitchers Pre-Season'!$B$2:$X$790, 23, FALSE))</f>
        <v/>
      </c>
      <c r="L1321" t="str">
        <f>IF(ISBLANK(Games!E1321), "",VLOOKUP(J1321, 'Pitchers Pre-Season'!$B$2:$X$790, 23, FALSE))</f>
        <v/>
      </c>
      <c r="M1321">
        <f>IF(ISBLANK(Games!D1321), Calc!F1321, F1321+K1321)</f>
        <v>1529.9566441509314</v>
      </c>
      <c r="N1321">
        <f>IF(ISBLANK(Games!E1321), Calc!G1321, G1321+L1321)</f>
        <v>1486.8682858001625</v>
      </c>
      <c r="O1321" s="1">
        <f t="shared" si="140"/>
        <v>0.58398615854392943</v>
      </c>
      <c r="P1321" s="1">
        <f t="shared" si="141"/>
        <v>0.41601384145607062</v>
      </c>
      <c r="Q1321" s="3" t="str">
        <f>Games!N1321</f>
        <v/>
      </c>
      <c r="R1321" s="1" t="str">
        <f t="shared" si="142"/>
        <v/>
      </c>
      <c r="S1321" s="1" t="str">
        <f>IF(ISBLANK(Games!L1321), "",IF(Q1321=B1321, C1321, B1321))</f>
        <v/>
      </c>
      <c r="T1321" s="1" t="str">
        <f t="shared" si="143"/>
        <v>CHC</v>
      </c>
      <c r="U1321" s="1" t="str">
        <f t="shared" si="144"/>
        <v>LAA</v>
      </c>
      <c r="V1321" s="1">
        <f t="shared" si="145"/>
        <v>1529.9566441509314</v>
      </c>
      <c r="W1321" s="1">
        <f t="shared" si="146"/>
        <v>1486.8682858001625</v>
      </c>
    </row>
    <row r="1322" spans="1:23" x14ac:dyDescent="0.45">
      <c r="A1322" t="str">
        <f>Schedule!A1322</f>
        <v>2024-07-05</v>
      </c>
      <c r="B1322" t="str">
        <f>Schedule!B1322</f>
        <v>PIT</v>
      </c>
      <c r="C1322" t="str">
        <f>Schedule!C1322</f>
        <v>NYM</v>
      </c>
      <c r="D1322">
        <f>Schedule!D1322</f>
        <v>1468.3919248330999</v>
      </c>
      <c r="E1322">
        <f>Schedule!E1322</f>
        <v>1505.1761432511801</v>
      </c>
      <c r="F1322" cm="1">
        <f t="array" ref="F1322">_xlfn.XLOOKUP(B1322, $T$1:$T1321, $V$1:$V1321, D1322, 0, -1)</f>
        <v>1464.4120897083565</v>
      </c>
      <c r="G1322" cm="1">
        <f t="array" ref="G1322">_xlfn.XLOOKUP(C1322, $U$1:$U1321, $W$1:$W1321, E1322, 0, -1)</f>
        <v>1510.288270753422</v>
      </c>
      <c r="H1322">
        <f>Schedule!F1322</f>
        <v>5.7971014492753603E-2</v>
      </c>
      <c r="I1322" t="str">
        <f>IF(ISBLANK(Games!D1322), "", Games!D1322)</f>
        <v/>
      </c>
      <c r="J1322" t="str">
        <f>IF(ISBLANK(Games!E1322), "", Games!E1322)</f>
        <v/>
      </c>
      <c r="K1322" t="str">
        <f>IF(ISBLANK(Games!D1322), "",VLOOKUP(I1322, 'Pitchers Pre-Season'!$B$2:$X$790, 23, FALSE))</f>
        <v/>
      </c>
      <c r="L1322" t="str">
        <f>IF(ISBLANK(Games!E1322), "",VLOOKUP(J1322, 'Pitchers Pre-Season'!$B$2:$X$790, 23, FALSE))</f>
        <v/>
      </c>
      <c r="M1322">
        <f>IF(ISBLANK(Games!D1322), Calc!F1322, F1322+K1322)</f>
        <v>1464.4120897083565</v>
      </c>
      <c r="N1322">
        <f>IF(ISBLANK(Games!E1322), Calc!G1322, G1322+L1322)</f>
        <v>1510.288270753422</v>
      </c>
      <c r="O1322" s="1">
        <f t="shared" si="140"/>
        <v>0.46334541476721003</v>
      </c>
      <c r="P1322" s="1">
        <f t="shared" si="141"/>
        <v>0.53665458523278986</v>
      </c>
      <c r="Q1322" s="3" t="str">
        <f>Games!N1322</f>
        <v/>
      </c>
      <c r="R1322" s="1" t="str">
        <f t="shared" si="142"/>
        <v/>
      </c>
      <c r="S1322" s="1" t="str">
        <f>IF(ISBLANK(Games!L1322), "",IF(Q1322=B1322, C1322, B1322))</f>
        <v/>
      </c>
      <c r="T1322" s="1" t="str">
        <f t="shared" si="143"/>
        <v>PIT</v>
      </c>
      <c r="U1322" s="1" t="str">
        <f t="shared" si="144"/>
        <v>NYM</v>
      </c>
      <c r="V1322" s="1">
        <f t="shared" si="145"/>
        <v>1464.4120897083565</v>
      </c>
      <c r="W1322" s="1">
        <f t="shared" si="146"/>
        <v>1510.288270753422</v>
      </c>
    </row>
    <row r="1323" spans="1:23" x14ac:dyDescent="0.45">
      <c r="A1323" t="str">
        <f>Schedule!A1323</f>
        <v>2024-07-05</v>
      </c>
      <c r="B1323" t="str">
        <f>Schedule!B1323</f>
        <v>WAS</v>
      </c>
      <c r="C1323" t="str">
        <f>Schedule!C1323</f>
        <v>STL</v>
      </c>
      <c r="D1323">
        <f>Schedule!D1323</f>
        <v>1422.7330514932301</v>
      </c>
      <c r="E1323">
        <f>Schedule!E1323</f>
        <v>1506.4629567151301</v>
      </c>
      <c r="F1323" cm="1">
        <f t="array" ref="F1323">_xlfn.XLOOKUP(B1323, $T$1:$T1322, $V$1:$V1322, D1323, 0, -1)</f>
        <v>1419.5380932200808</v>
      </c>
      <c r="G1323" cm="1">
        <f t="array" ref="G1323">_xlfn.XLOOKUP(C1323, $U$1:$U1322, $W$1:$W1322, E1323, 0, -1)</f>
        <v>1507.9516916859375</v>
      </c>
      <c r="H1323">
        <f>Schedule!F1323</f>
        <v>-4.76190476190477E-2</v>
      </c>
      <c r="I1323" t="str">
        <f>IF(ISBLANK(Games!D1323), "", Games!D1323)</f>
        <v/>
      </c>
      <c r="J1323" t="str">
        <f>IF(ISBLANK(Games!E1323), "", Games!E1323)</f>
        <v/>
      </c>
      <c r="K1323" t="str">
        <f>IF(ISBLANK(Games!D1323), "",VLOOKUP(I1323, 'Pitchers Pre-Season'!$B$2:$X$790, 23, FALSE))</f>
        <v/>
      </c>
      <c r="L1323" t="str">
        <f>IF(ISBLANK(Games!E1323), "",VLOOKUP(J1323, 'Pitchers Pre-Season'!$B$2:$X$790, 23, FALSE))</f>
        <v/>
      </c>
      <c r="M1323">
        <f>IF(ISBLANK(Games!D1323), Calc!F1323, F1323+K1323)</f>
        <v>1419.5380932200808</v>
      </c>
      <c r="N1323">
        <f>IF(ISBLANK(Games!E1323), Calc!G1323, G1323+L1323)</f>
        <v>1507.9516916859375</v>
      </c>
      <c r="O1323" s="1">
        <f t="shared" si="140"/>
        <v>0.35163027587300361</v>
      </c>
      <c r="P1323" s="1">
        <f t="shared" si="141"/>
        <v>0.64836972412699645</v>
      </c>
      <c r="Q1323" s="3" t="str">
        <f>Games!N1323</f>
        <v/>
      </c>
      <c r="R1323" s="1" t="str">
        <f t="shared" si="142"/>
        <v/>
      </c>
      <c r="S1323" s="1" t="str">
        <f>IF(ISBLANK(Games!L1323), "",IF(Q1323=B1323, C1323, B1323))</f>
        <v/>
      </c>
      <c r="T1323" s="1" t="str">
        <f t="shared" si="143"/>
        <v>WAS</v>
      </c>
      <c r="U1323" s="1" t="str">
        <f t="shared" si="144"/>
        <v>STL</v>
      </c>
      <c r="V1323" s="1">
        <f t="shared" si="145"/>
        <v>1419.5380932200808</v>
      </c>
      <c r="W1323" s="1">
        <f t="shared" si="146"/>
        <v>1507.9516916859375</v>
      </c>
    </row>
    <row r="1324" spans="1:23" x14ac:dyDescent="0.45">
      <c r="A1324" t="str">
        <f>Schedule!A1324</f>
        <v>2024-07-05</v>
      </c>
      <c r="B1324" t="str">
        <f>Schedule!B1324</f>
        <v>NYY</v>
      </c>
      <c r="C1324" t="str">
        <f>Schedule!C1324</f>
        <v>BOS</v>
      </c>
      <c r="D1324">
        <f>Schedule!D1324</f>
        <v>1539.4562396036399</v>
      </c>
      <c r="E1324">
        <f>Schedule!E1324</f>
        <v>1500.26839934439</v>
      </c>
      <c r="F1324" cm="1">
        <f t="array" ref="F1324">_xlfn.XLOOKUP(B1324, $T$1:$T1323, $V$1:$V1323, D1324, 0, -1)</f>
        <v>1533.7203518335739</v>
      </c>
      <c r="G1324" cm="1">
        <f t="array" ref="G1324">_xlfn.XLOOKUP(C1324, $U$1:$U1323, $W$1:$W1323, E1324, 0, -1)</f>
        <v>1518.233689676287</v>
      </c>
      <c r="H1324">
        <f>Schedule!F1324</f>
        <v>9.3922651933701695E-2</v>
      </c>
      <c r="I1324" t="str">
        <f>IF(ISBLANK(Games!D1324), "", Games!D1324)</f>
        <v/>
      </c>
      <c r="J1324" t="str">
        <f>IF(ISBLANK(Games!E1324), "", Games!E1324)</f>
        <v/>
      </c>
      <c r="K1324" t="str">
        <f>IF(ISBLANK(Games!D1324), "",VLOOKUP(I1324, 'Pitchers Pre-Season'!$B$2:$X$790, 23, FALSE))</f>
        <v/>
      </c>
      <c r="L1324" t="str">
        <f>IF(ISBLANK(Games!E1324), "",VLOOKUP(J1324, 'Pitchers Pre-Season'!$B$2:$X$790, 23, FALSE))</f>
        <v/>
      </c>
      <c r="M1324">
        <f>IF(ISBLANK(Games!D1324), Calc!F1324, F1324+K1324)</f>
        <v>1533.7203518335739</v>
      </c>
      <c r="N1324">
        <f>IF(ISBLANK(Games!E1324), Calc!G1324, G1324+L1324)</f>
        <v>1518.233689676287</v>
      </c>
      <c r="O1324" s="1">
        <f t="shared" si="140"/>
        <v>0.56923367563713201</v>
      </c>
      <c r="P1324" s="1">
        <f t="shared" si="141"/>
        <v>0.43076632436286799</v>
      </c>
      <c r="Q1324" s="3" t="str">
        <f>Games!N1324</f>
        <v/>
      </c>
      <c r="R1324" s="1" t="str">
        <f t="shared" si="142"/>
        <v/>
      </c>
      <c r="S1324" s="1" t="str">
        <f>IF(ISBLANK(Games!L1324), "",IF(Q1324=B1324, C1324, B1324))</f>
        <v/>
      </c>
      <c r="T1324" s="1" t="str">
        <f t="shared" si="143"/>
        <v>NYY</v>
      </c>
      <c r="U1324" s="1" t="str">
        <f t="shared" si="144"/>
        <v>BOS</v>
      </c>
      <c r="V1324" s="1">
        <f t="shared" si="145"/>
        <v>1533.7203518335739</v>
      </c>
      <c r="W1324" s="1">
        <f t="shared" si="146"/>
        <v>1518.233689676287</v>
      </c>
    </row>
    <row r="1325" spans="1:23" x14ac:dyDescent="0.45">
      <c r="A1325" t="str">
        <f>Schedule!A1325</f>
        <v>2024-07-05</v>
      </c>
      <c r="B1325" t="str">
        <f>Schedule!B1325</f>
        <v>CIN</v>
      </c>
      <c r="C1325" t="str">
        <f>Schedule!C1325</f>
        <v>DET</v>
      </c>
      <c r="D1325">
        <f>Schedule!D1325</f>
        <v>1496.2510574284499</v>
      </c>
      <c r="E1325">
        <f>Schedule!E1325</f>
        <v>1477.56939209144</v>
      </c>
      <c r="F1325" cm="1">
        <f t="array" ref="F1325">_xlfn.XLOOKUP(B1325, $T$1:$T1324, $V$1:$V1324, D1325, 0, -1)</f>
        <v>1493.1662146218293</v>
      </c>
      <c r="G1325" cm="1">
        <f t="array" ref="G1325">_xlfn.XLOOKUP(C1325, $U$1:$U1324, $W$1:$W1324, E1325, 0, -1)</f>
        <v>1495.7868779460348</v>
      </c>
      <c r="H1325">
        <f>Schedule!F1325</f>
        <v>-1.38888888888888E-2</v>
      </c>
      <c r="I1325" t="str">
        <f>IF(ISBLANK(Games!D1325), "", Games!D1325)</f>
        <v/>
      </c>
      <c r="J1325" t="str">
        <f>IF(ISBLANK(Games!E1325), "", Games!E1325)</f>
        <v/>
      </c>
      <c r="K1325" t="str">
        <f>IF(ISBLANK(Games!D1325), "",VLOOKUP(I1325, 'Pitchers Pre-Season'!$B$2:$X$790, 23, FALSE))</f>
        <v/>
      </c>
      <c r="L1325" t="str">
        <f>IF(ISBLANK(Games!E1325), "",VLOOKUP(J1325, 'Pitchers Pre-Season'!$B$2:$X$790, 23, FALSE))</f>
        <v/>
      </c>
      <c r="M1325">
        <f>IF(ISBLANK(Games!D1325), Calc!F1325, F1325+K1325)</f>
        <v>1493.1662146218293</v>
      </c>
      <c r="N1325">
        <f>IF(ISBLANK(Games!E1325), Calc!G1325, G1325+L1325)</f>
        <v>1495.7868779460348</v>
      </c>
      <c r="O1325" s="1">
        <f t="shared" si="140"/>
        <v>0.48928418938915991</v>
      </c>
      <c r="P1325" s="1">
        <f t="shared" si="141"/>
        <v>0.51071581061084015</v>
      </c>
      <c r="Q1325" s="3" t="str">
        <f>Games!N1325</f>
        <v/>
      </c>
      <c r="R1325" s="1" t="str">
        <f t="shared" si="142"/>
        <v/>
      </c>
      <c r="S1325" s="1" t="str">
        <f>IF(ISBLANK(Games!L1325), "",IF(Q1325=B1325, C1325, B1325))</f>
        <v/>
      </c>
      <c r="T1325" s="1" t="str">
        <f t="shared" si="143"/>
        <v>CIN</v>
      </c>
      <c r="U1325" s="1" t="str">
        <f t="shared" si="144"/>
        <v>DET</v>
      </c>
      <c r="V1325" s="1">
        <f t="shared" si="145"/>
        <v>1493.1662146218293</v>
      </c>
      <c r="W1325" s="1">
        <f t="shared" si="146"/>
        <v>1495.7868779460348</v>
      </c>
    </row>
    <row r="1326" spans="1:23" x14ac:dyDescent="0.45">
      <c r="A1326" t="str">
        <f>Schedule!A1326</f>
        <v>2024-07-05</v>
      </c>
      <c r="B1326" t="str">
        <f>Schedule!B1326</f>
        <v>CLE</v>
      </c>
      <c r="C1326" t="str">
        <f>Schedule!C1326</f>
        <v>SFG</v>
      </c>
      <c r="D1326">
        <f>Schedule!D1326</f>
        <v>1503.8938502056101</v>
      </c>
      <c r="E1326">
        <f>Schedule!E1326</f>
        <v>1501.1235706124401</v>
      </c>
      <c r="F1326" cm="1">
        <f t="array" ref="F1326">_xlfn.XLOOKUP(B1326, $T$1:$T1325, $V$1:$V1325, D1326, 0, -1)</f>
        <v>1503.8938502056101</v>
      </c>
      <c r="G1326" cm="1">
        <f t="array" ref="G1326">_xlfn.XLOOKUP(C1326, $U$1:$U1325, $W$1:$W1325, E1326, 0, -1)</f>
        <v>1491.6063482058917</v>
      </c>
      <c r="H1326">
        <f>Schedule!F1326</f>
        <v>4.7619047619047603E-2</v>
      </c>
      <c r="I1326" t="str">
        <f>IF(ISBLANK(Games!D1326), "", Games!D1326)</f>
        <v/>
      </c>
      <c r="J1326" t="str">
        <f>IF(ISBLANK(Games!E1326), "", Games!E1326)</f>
        <v/>
      </c>
      <c r="K1326" t="str">
        <f>IF(ISBLANK(Games!D1326), "",VLOOKUP(I1326, 'Pitchers Pre-Season'!$B$2:$X$790, 23, FALSE))</f>
        <v/>
      </c>
      <c r="L1326" t="str">
        <f>IF(ISBLANK(Games!E1326), "",VLOOKUP(J1326, 'Pitchers Pre-Season'!$B$2:$X$790, 23, FALSE))</f>
        <v/>
      </c>
      <c r="M1326">
        <f>IF(ISBLANK(Games!D1326), Calc!F1326, F1326+K1326)</f>
        <v>1503.8938502056101</v>
      </c>
      <c r="N1326">
        <f>IF(ISBLANK(Games!E1326), Calc!G1326, G1326+L1326)</f>
        <v>1491.6063482058917</v>
      </c>
      <c r="O1326" s="1">
        <f t="shared" si="140"/>
        <v>0.5414852917985008</v>
      </c>
      <c r="P1326" s="1">
        <f t="shared" si="141"/>
        <v>0.45851470820149925</v>
      </c>
      <c r="Q1326" s="3" t="str">
        <f>Games!N1326</f>
        <v/>
      </c>
      <c r="R1326" s="1" t="str">
        <f t="shared" si="142"/>
        <v/>
      </c>
      <c r="S1326" s="1" t="str">
        <f>IF(ISBLANK(Games!L1326), "",IF(Q1326=B1326, C1326, B1326))</f>
        <v/>
      </c>
      <c r="T1326" s="1" t="str">
        <f t="shared" si="143"/>
        <v>CLE</v>
      </c>
      <c r="U1326" s="1" t="str">
        <f t="shared" si="144"/>
        <v>SFG</v>
      </c>
      <c r="V1326" s="1">
        <f t="shared" si="145"/>
        <v>1503.8938502056101</v>
      </c>
      <c r="W1326" s="1">
        <f t="shared" si="146"/>
        <v>1491.6063482058917</v>
      </c>
    </row>
    <row r="1327" spans="1:23" x14ac:dyDescent="0.45">
      <c r="A1327" t="str">
        <f>Schedule!A1327</f>
        <v>2024-07-05</v>
      </c>
      <c r="B1327" t="str">
        <f>Schedule!B1327</f>
        <v>MIA</v>
      </c>
      <c r="C1327" t="str">
        <f>Schedule!C1327</f>
        <v>CHW</v>
      </c>
      <c r="D1327">
        <f>Schedule!D1327</f>
        <v>1488.4482383178499</v>
      </c>
      <c r="E1327">
        <f>Schedule!E1327</f>
        <v>1433.33420073452</v>
      </c>
      <c r="F1327" cm="1">
        <f t="array" ref="F1327">_xlfn.XLOOKUP(B1327, $T$1:$T1326, $V$1:$V1326, D1327, 0, -1)</f>
        <v>1453.0099819148713</v>
      </c>
      <c r="G1327" cm="1">
        <f t="array" ref="G1327">_xlfn.XLOOKUP(C1327, $U$1:$U1326, $W$1:$W1326, E1327, 0, -1)</f>
        <v>1425.4820043556863</v>
      </c>
      <c r="H1327">
        <f>Schedule!F1327</f>
        <v>4.5751633986928102E-2</v>
      </c>
      <c r="I1327" t="str">
        <f>IF(ISBLANK(Games!D1327), "", Games!D1327)</f>
        <v/>
      </c>
      <c r="J1327" t="str">
        <f>IF(ISBLANK(Games!E1327), "", Games!E1327)</f>
        <v/>
      </c>
      <c r="K1327" t="str">
        <f>IF(ISBLANK(Games!D1327), "",VLOOKUP(I1327, 'Pitchers Pre-Season'!$B$2:$X$790, 23, FALSE))</f>
        <v/>
      </c>
      <c r="L1327" t="str">
        <f>IF(ISBLANK(Games!E1327), "",VLOOKUP(J1327, 'Pitchers Pre-Season'!$B$2:$X$790, 23, FALSE))</f>
        <v/>
      </c>
      <c r="M1327">
        <f>IF(ISBLANK(Games!D1327), Calc!F1327, F1327+K1327)</f>
        <v>1453.0099819148713</v>
      </c>
      <c r="N1327">
        <f>IF(ISBLANK(Games!E1327), Calc!G1327, G1327+L1327)</f>
        <v>1425.4820043556863</v>
      </c>
      <c r="O1327" s="1">
        <f t="shared" si="140"/>
        <v>0.56240906996072015</v>
      </c>
      <c r="P1327" s="1">
        <f t="shared" si="141"/>
        <v>0.43759093003927996</v>
      </c>
      <c r="Q1327" s="3" t="str">
        <f>Games!N1327</f>
        <v/>
      </c>
      <c r="R1327" s="1" t="str">
        <f t="shared" si="142"/>
        <v/>
      </c>
      <c r="S1327" s="1" t="str">
        <f>IF(ISBLANK(Games!L1327), "",IF(Q1327=B1327, C1327, B1327))</f>
        <v/>
      </c>
      <c r="T1327" s="1" t="str">
        <f t="shared" si="143"/>
        <v>MIA</v>
      </c>
      <c r="U1327" s="1" t="str">
        <f t="shared" si="144"/>
        <v>CHW</v>
      </c>
      <c r="V1327" s="1">
        <f t="shared" si="145"/>
        <v>1453.0099819148713</v>
      </c>
      <c r="W1327" s="1">
        <f t="shared" si="146"/>
        <v>1425.4820043556863</v>
      </c>
    </row>
    <row r="1328" spans="1:23" x14ac:dyDescent="0.45">
      <c r="A1328" t="str">
        <f>Schedule!A1328</f>
        <v>2024-07-05</v>
      </c>
      <c r="B1328" t="str">
        <f>Schedule!B1328</f>
        <v>ATL</v>
      </c>
      <c r="C1328" t="str">
        <f>Schedule!C1328</f>
        <v>PHI</v>
      </c>
      <c r="D1328">
        <f>Schedule!D1328</f>
        <v>1590.545270505</v>
      </c>
      <c r="E1328">
        <f>Schedule!E1328</f>
        <v>1537.03223861109</v>
      </c>
      <c r="F1328" cm="1">
        <f t="array" ref="F1328">_xlfn.XLOOKUP(B1328, $T$1:$T1327, $V$1:$V1327, D1328, 0, -1)</f>
        <v>1593.2508682491175</v>
      </c>
      <c r="G1328" cm="1">
        <f t="array" ref="G1328">_xlfn.XLOOKUP(C1328, $U$1:$U1327, $W$1:$W1327, E1328, 0, -1)</f>
        <v>1539.4111659163295</v>
      </c>
      <c r="H1328">
        <f>Schedule!F1328</f>
        <v>4.3902439024390297E-2</v>
      </c>
      <c r="I1328" t="str">
        <f>IF(ISBLANK(Games!D1328), "", Games!D1328)</f>
        <v/>
      </c>
      <c r="J1328" t="str">
        <f>IF(ISBLANK(Games!E1328), "", Games!E1328)</f>
        <v/>
      </c>
      <c r="K1328" t="str">
        <f>IF(ISBLANK(Games!D1328), "",VLOOKUP(I1328, 'Pitchers Pre-Season'!$B$2:$X$790, 23, FALSE))</f>
        <v/>
      </c>
      <c r="L1328" t="str">
        <f>IF(ISBLANK(Games!E1328), "",VLOOKUP(J1328, 'Pitchers Pre-Season'!$B$2:$X$790, 23, FALSE))</f>
        <v/>
      </c>
      <c r="M1328">
        <f>IF(ISBLANK(Games!D1328), Calc!F1328, F1328+K1328)</f>
        <v>1593.2508682491175</v>
      </c>
      <c r="N1328">
        <f>IF(ISBLANK(Games!E1328), Calc!G1328, G1328+L1328)</f>
        <v>1539.4111659163295</v>
      </c>
      <c r="O1328" s="1">
        <f t="shared" si="140"/>
        <v>0.5988184765644915</v>
      </c>
      <c r="P1328" s="1">
        <f t="shared" si="141"/>
        <v>0.40118152343550856</v>
      </c>
      <c r="Q1328" s="3" t="str">
        <f>Games!N1328</f>
        <v/>
      </c>
      <c r="R1328" s="1" t="str">
        <f t="shared" si="142"/>
        <v/>
      </c>
      <c r="S1328" s="1" t="str">
        <f>IF(ISBLANK(Games!L1328), "",IF(Q1328=B1328, C1328, B1328))</f>
        <v/>
      </c>
      <c r="T1328" s="1" t="str">
        <f t="shared" si="143"/>
        <v>ATL</v>
      </c>
      <c r="U1328" s="1" t="str">
        <f t="shared" si="144"/>
        <v>PHI</v>
      </c>
      <c r="V1328" s="1">
        <f t="shared" si="145"/>
        <v>1593.2508682491175</v>
      </c>
      <c r="W1328" s="1">
        <f t="shared" si="146"/>
        <v>1539.4111659163295</v>
      </c>
    </row>
    <row r="1329" spans="1:23" x14ac:dyDescent="0.45">
      <c r="A1329" t="str">
        <f>Schedule!A1329</f>
        <v>2024-07-05</v>
      </c>
      <c r="B1329" t="str">
        <f>Schedule!B1329</f>
        <v>TEX</v>
      </c>
      <c r="C1329" t="str">
        <f>Schedule!C1329</f>
        <v>TBR</v>
      </c>
      <c r="D1329">
        <f>Schedule!D1329</f>
        <v>1527.6277566730801</v>
      </c>
      <c r="E1329">
        <f>Schedule!E1329</f>
        <v>1537.2568075547799</v>
      </c>
      <c r="F1329" cm="1">
        <f t="array" ref="F1329">_xlfn.XLOOKUP(B1329, $T$1:$T1328, $V$1:$V1328, D1329, 0, -1)</f>
        <v>1535.7428778604465</v>
      </c>
      <c r="G1329" cm="1">
        <f t="array" ref="G1329">_xlfn.XLOOKUP(C1329, $U$1:$U1328, $W$1:$W1328, E1329, 0, -1)</f>
        <v>1532.6622500113572</v>
      </c>
      <c r="H1329">
        <f>Schedule!F1329</f>
        <v>6.3291139240506306E-2</v>
      </c>
      <c r="I1329" t="str">
        <f>IF(ISBLANK(Games!D1329), "", Games!D1329)</f>
        <v/>
      </c>
      <c r="J1329" t="str">
        <f>IF(ISBLANK(Games!E1329), "", Games!E1329)</f>
        <v/>
      </c>
      <c r="K1329" t="str">
        <f>IF(ISBLANK(Games!D1329), "",VLOOKUP(I1329, 'Pitchers Pre-Season'!$B$2:$X$790, 23, FALSE))</f>
        <v/>
      </c>
      <c r="L1329" t="str">
        <f>IF(ISBLANK(Games!E1329), "",VLOOKUP(J1329, 'Pitchers Pre-Season'!$B$2:$X$790, 23, FALSE))</f>
        <v/>
      </c>
      <c r="M1329">
        <f>IF(ISBLANK(Games!D1329), Calc!F1329, F1329+K1329)</f>
        <v>1535.7428778604465</v>
      </c>
      <c r="N1329">
        <f>IF(ISBLANK(Games!E1329), Calc!G1329, G1329+L1329)</f>
        <v>1532.6622500113572</v>
      </c>
      <c r="O1329" s="1">
        <f t="shared" si="140"/>
        <v>0.53607883329212913</v>
      </c>
      <c r="P1329" s="1">
        <f t="shared" si="141"/>
        <v>0.46392116670787087</v>
      </c>
      <c r="Q1329" s="3" t="str">
        <f>Games!N1329</f>
        <v/>
      </c>
      <c r="R1329" s="1" t="str">
        <f t="shared" si="142"/>
        <v/>
      </c>
      <c r="S1329" s="1" t="str">
        <f>IF(ISBLANK(Games!L1329), "",IF(Q1329=B1329, C1329, B1329))</f>
        <v/>
      </c>
      <c r="T1329" s="1" t="str">
        <f t="shared" si="143"/>
        <v>TEX</v>
      </c>
      <c r="U1329" s="1" t="str">
        <f t="shared" si="144"/>
        <v>TBR</v>
      </c>
      <c r="V1329" s="1">
        <f t="shared" si="145"/>
        <v>1535.7428778604465</v>
      </c>
      <c r="W1329" s="1">
        <f t="shared" si="146"/>
        <v>1532.6622500113572</v>
      </c>
    </row>
    <row r="1330" spans="1:23" x14ac:dyDescent="0.45">
      <c r="A1330" t="str">
        <f>Schedule!A1330</f>
        <v>2024-07-05</v>
      </c>
      <c r="B1330" t="str">
        <f>Schedule!B1330</f>
        <v>COL</v>
      </c>
      <c r="C1330" t="str">
        <f>Schedule!C1330</f>
        <v>KCR</v>
      </c>
      <c r="D1330">
        <f>Schedule!D1330</f>
        <v>1418.47649220432</v>
      </c>
      <c r="E1330">
        <f>Schedule!E1330</f>
        <v>1455.5883504191299</v>
      </c>
      <c r="F1330" cm="1">
        <f t="array" ref="F1330">_xlfn.XLOOKUP(B1330, $T$1:$T1329, $V$1:$V1329, D1330, 0, -1)</f>
        <v>1423.0710497477428</v>
      </c>
      <c r="G1330" cm="1">
        <f t="array" ref="G1330">_xlfn.XLOOKUP(C1330, $U$1:$U1329, $W$1:$W1329, E1330, 0, -1)</f>
        <v>1465.2610239810729</v>
      </c>
      <c r="H1330">
        <f>Schedule!F1330</f>
        <v>0.22834645669291301</v>
      </c>
      <c r="I1330" t="str">
        <f>IF(ISBLANK(Games!D1330), "", Games!D1330)</f>
        <v/>
      </c>
      <c r="J1330" t="str">
        <f>IF(ISBLANK(Games!E1330), "", Games!E1330)</f>
        <v/>
      </c>
      <c r="K1330" t="str">
        <f>IF(ISBLANK(Games!D1330), "",VLOOKUP(I1330, 'Pitchers Pre-Season'!$B$2:$X$790, 23, FALSE))</f>
        <v/>
      </c>
      <c r="L1330" t="str">
        <f>IF(ISBLANK(Games!E1330), "",VLOOKUP(J1330, 'Pitchers Pre-Season'!$B$2:$X$790, 23, FALSE))</f>
        <v/>
      </c>
      <c r="M1330">
        <f>IF(ISBLANK(Games!D1330), Calc!F1330, F1330+K1330)</f>
        <v>1423.0710497477428</v>
      </c>
      <c r="N1330">
        <f>IF(ISBLANK(Games!E1330), Calc!G1330, G1330+L1330)</f>
        <v>1465.2610239810729</v>
      </c>
      <c r="O1330" s="1">
        <f t="shared" si="140"/>
        <v>0.55375366257971947</v>
      </c>
      <c r="P1330" s="1">
        <f t="shared" si="141"/>
        <v>0.44624633742028053</v>
      </c>
      <c r="Q1330" s="3" t="str">
        <f>Games!N1330</f>
        <v/>
      </c>
      <c r="R1330" s="1" t="str">
        <f t="shared" si="142"/>
        <v/>
      </c>
      <c r="S1330" s="1" t="str">
        <f>IF(ISBLANK(Games!L1330), "",IF(Q1330=B1330, C1330, B1330))</f>
        <v/>
      </c>
      <c r="T1330" s="1" t="str">
        <f t="shared" si="143"/>
        <v>COL</v>
      </c>
      <c r="U1330" s="1" t="str">
        <f t="shared" si="144"/>
        <v>KCR</v>
      </c>
      <c r="V1330" s="1">
        <f t="shared" si="145"/>
        <v>1423.0710497477428</v>
      </c>
      <c r="W1330" s="1">
        <f t="shared" si="146"/>
        <v>1465.2610239810729</v>
      </c>
    </row>
    <row r="1331" spans="1:23" x14ac:dyDescent="0.45">
      <c r="A1331" t="str">
        <f>Schedule!A1331</f>
        <v>2024-07-05</v>
      </c>
      <c r="B1331" t="str">
        <f>Schedule!B1331</f>
        <v>MIN</v>
      </c>
      <c r="C1331" t="str">
        <f>Schedule!C1331</f>
        <v>HOU</v>
      </c>
      <c r="D1331">
        <f>Schedule!D1331</f>
        <v>1535.44519643647</v>
      </c>
      <c r="E1331">
        <f>Schedule!E1331</f>
        <v>1559.22207084247</v>
      </c>
      <c r="F1331" cm="1">
        <f t="array" ref="F1331">_xlfn.XLOOKUP(B1331, $T$1:$T1330, $V$1:$V1330, D1331, 0, -1)</f>
        <v>1529.2726034226744</v>
      </c>
      <c r="G1331" cm="1">
        <f t="array" ref="G1331">_xlfn.XLOOKUP(C1331, $U$1:$U1330, $W$1:$W1330, E1331, 0, -1)</f>
        <v>1554.1885466658973</v>
      </c>
      <c r="H1331">
        <f>Schedule!F1331</f>
        <v>0.12727272727272701</v>
      </c>
      <c r="I1331" t="str">
        <f>IF(ISBLANK(Games!D1331), "", Games!D1331)</f>
        <v/>
      </c>
      <c r="J1331" t="str">
        <f>IF(ISBLANK(Games!E1331), "", Games!E1331)</f>
        <v/>
      </c>
      <c r="K1331" t="str">
        <f>IF(ISBLANK(Games!D1331), "",VLOOKUP(I1331, 'Pitchers Pre-Season'!$B$2:$X$790, 23, FALSE))</f>
        <v/>
      </c>
      <c r="L1331" t="str">
        <f>IF(ISBLANK(Games!E1331), "",VLOOKUP(J1331, 'Pitchers Pre-Season'!$B$2:$X$790, 23, FALSE))</f>
        <v/>
      </c>
      <c r="M1331">
        <f>IF(ISBLANK(Games!D1331), Calc!F1331, F1331+K1331)</f>
        <v>1529.2726034226744</v>
      </c>
      <c r="N1331">
        <f>IF(ISBLANK(Games!E1331), Calc!G1331, G1331+L1331)</f>
        <v>1554.1885466658973</v>
      </c>
      <c r="O1331" s="1">
        <f t="shared" si="140"/>
        <v>0.52784078200788187</v>
      </c>
      <c r="P1331" s="1">
        <f t="shared" si="141"/>
        <v>0.47215921799211813</v>
      </c>
      <c r="Q1331" s="3" t="str">
        <f>Games!N1331</f>
        <v/>
      </c>
      <c r="R1331" s="1" t="str">
        <f t="shared" si="142"/>
        <v/>
      </c>
      <c r="S1331" s="1" t="str">
        <f>IF(ISBLANK(Games!L1331), "",IF(Q1331=B1331, C1331, B1331))</f>
        <v/>
      </c>
      <c r="T1331" s="1" t="str">
        <f t="shared" si="143"/>
        <v>MIN</v>
      </c>
      <c r="U1331" s="1" t="str">
        <f t="shared" si="144"/>
        <v>HOU</v>
      </c>
      <c r="V1331" s="1">
        <f t="shared" si="145"/>
        <v>1529.2726034226744</v>
      </c>
      <c r="W1331" s="1">
        <f t="shared" si="146"/>
        <v>1554.1885466658973</v>
      </c>
    </row>
    <row r="1332" spans="1:23" x14ac:dyDescent="0.45">
      <c r="A1332" t="str">
        <f>Schedule!A1332</f>
        <v>2024-07-05</v>
      </c>
      <c r="B1332" t="str">
        <f>Schedule!B1332</f>
        <v>OAK</v>
      </c>
      <c r="C1332" t="str">
        <f>Schedule!C1332</f>
        <v>BAL</v>
      </c>
      <c r="D1332">
        <f>Schedule!D1332</f>
        <v>1427.1354796158</v>
      </c>
      <c r="E1332">
        <f>Schedule!E1332</f>
        <v>1535.1075395159701</v>
      </c>
      <c r="F1332" cm="1">
        <f t="array" ref="F1332">_xlfn.XLOOKUP(B1332, $T$1:$T1331, $V$1:$V1331, D1332, 0, -1)</f>
        <v>1410.609331202211</v>
      </c>
      <c r="G1332" cm="1">
        <f t="array" ref="G1332">_xlfn.XLOOKUP(C1332, $U$1:$U1331, $W$1:$W1331, E1332, 0, -1)</f>
        <v>1539.0873746407135</v>
      </c>
      <c r="H1332">
        <f>Schedule!F1332</f>
        <v>6.2111801242235101E-3</v>
      </c>
      <c r="I1332" t="str">
        <f>IF(ISBLANK(Games!D1332), "", Games!D1332)</f>
        <v/>
      </c>
      <c r="J1332" t="str">
        <f>IF(ISBLANK(Games!E1332), "", Games!E1332)</f>
        <v/>
      </c>
      <c r="K1332" t="str">
        <f>IF(ISBLANK(Games!D1332), "",VLOOKUP(I1332, 'Pitchers Pre-Season'!$B$2:$X$790, 23, FALSE))</f>
        <v/>
      </c>
      <c r="L1332" t="str">
        <f>IF(ISBLANK(Games!E1332), "",VLOOKUP(J1332, 'Pitchers Pre-Season'!$B$2:$X$790, 23, FALSE))</f>
        <v/>
      </c>
      <c r="M1332">
        <f>IF(ISBLANK(Games!D1332), Calc!F1332, F1332+K1332)</f>
        <v>1410.609331202211</v>
      </c>
      <c r="N1332">
        <f>IF(ISBLANK(Games!E1332), Calc!G1332, G1332+L1332)</f>
        <v>1539.0873746407135</v>
      </c>
      <c r="O1332" s="1">
        <f t="shared" si="140"/>
        <v>0.32620178670140265</v>
      </c>
      <c r="P1332" s="1">
        <f t="shared" si="141"/>
        <v>0.67379821329859735</v>
      </c>
      <c r="Q1332" s="3" t="str">
        <f>Games!N1332</f>
        <v/>
      </c>
      <c r="R1332" s="1" t="str">
        <f t="shared" si="142"/>
        <v/>
      </c>
      <c r="S1332" s="1" t="str">
        <f>IF(ISBLANK(Games!L1332), "",IF(Q1332=B1332, C1332, B1332))</f>
        <v/>
      </c>
      <c r="T1332" s="1" t="str">
        <f t="shared" si="143"/>
        <v>OAK</v>
      </c>
      <c r="U1332" s="1" t="str">
        <f t="shared" si="144"/>
        <v>BAL</v>
      </c>
      <c r="V1332" s="1">
        <f t="shared" si="145"/>
        <v>1410.609331202211</v>
      </c>
      <c r="W1332" s="1">
        <f t="shared" si="146"/>
        <v>1539.0873746407135</v>
      </c>
    </row>
    <row r="1333" spans="1:23" x14ac:dyDescent="0.45">
      <c r="A1333" t="str">
        <f>Schedule!A1333</f>
        <v>2024-07-05</v>
      </c>
      <c r="B1333" t="str">
        <f>Schedule!B1333</f>
        <v>SDP</v>
      </c>
      <c r="C1333" t="str">
        <f>Schedule!C1333</f>
        <v>ARI</v>
      </c>
      <c r="D1333">
        <f>Schedule!D1333</f>
        <v>1513.7838452168801</v>
      </c>
      <c r="E1333">
        <f>Schedule!E1333</f>
        <v>1517.8440011816001</v>
      </c>
      <c r="F1333" cm="1">
        <f t="array" ref="F1333">_xlfn.XLOOKUP(B1333, $T$1:$T1332, $V$1:$V1332, D1333, 0, -1)</f>
        <v>1502.9671207118124</v>
      </c>
      <c r="G1333" cm="1">
        <f t="array" ref="G1333">_xlfn.XLOOKUP(C1333, $U$1:$U1332, $W$1:$W1332, E1333, 0, -1)</f>
        <v>1515.1384034374826</v>
      </c>
      <c r="H1333">
        <f>Schedule!F1333</f>
        <v>2.9239766081871298E-2</v>
      </c>
      <c r="I1333" t="str">
        <f>IF(ISBLANK(Games!D1333), "", Games!D1333)</f>
        <v/>
      </c>
      <c r="J1333" t="str">
        <f>IF(ISBLANK(Games!E1333), "", Games!E1333)</f>
        <v/>
      </c>
      <c r="K1333" t="str">
        <f>IF(ISBLANK(Games!D1333), "",VLOOKUP(I1333, 'Pitchers Pre-Season'!$B$2:$X$790, 23, FALSE))</f>
        <v/>
      </c>
      <c r="L1333" t="str">
        <f>IF(ISBLANK(Games!E1333), "",VLOOKUP(J1333, 'Pitchers Pre-Season'!$B$2:$X$790, 23, FALSE))</f>
        <v/>
      </c>
      <c r="M1333">
        <f>IF(ISBLANK(Games!D1333), Calc!F1333, F1333+K1333)</f>
        <v>1502.9671207118124</v>
      </c>
      <c r="N1333">
        <f>IF(ISBLANK(Games!E1333), Calc!G1333, G1333+L1333)</f>
        <v>1515.1384034374826</v>
      </c>
      <c r="O1333" s="1">
        <f t="shared" si="140"/>
        <v>0.49711116097981023</v>
      </c>
      <c r="P1333" s="1">
        <f t="shared" si="141"/>
        <v>0.50288883902018988</v>
      </c>
      <c r="Q1333" s="3" t="str">
        <f>Games!N1333</f>
        <v/>
      </c>
      <c r="R1333" s="1" t="str">
        <f t="shared" si="142"/>
        <v/>
      </c>
      <c r="S1333" s="1" t="str">
        <f>IF(ISBLANK(Games!L1333), "",IF(Q1333=B1333, C1333, B1333))</f>
        <v/>
      </c>
      <c r="T1333" s="1" t="str">
        <f t="shared" si="143"/>
        <v>SDP</v>
      </c>
      <c r="U1333" s="1" t="str">
        <f t="shared" si="144"/>
        <v>ARI</v>
      </c>
      <c r="V1333" s="1">
        <f t="shared" si="145"/>
        <v>1502.9671207118124</v>
      </c>
      <c r="W1333" s="1">
        <f t="shared" si="146"/>
        <v>1515.1384034374826</v>
      </c>
    </row>
    <row r="1334" spans="1:23" x14ac:dyDescent="0.45">
      <c r="A1334" t="str">
        <f>Schedule!A1334</f>
        <v>2024-07-05</v>
      </c>
      <c r="B1334" t="str">
        <f>Schedule!B1334</f>
        <v>SEA</v>
      </c>
      <c r="C1334" t="str">
        <f>Schedule!C1334</f>
        <v>TOR</v>
      </c>
      <c r="D1334">
        <f>Schedule!D1334</f>
        <v>1526.2027098211199</v>
      </c>
      <c r="E1334">
        <f>Schedule!E1334</f>
        <v>1536.86484917293</v>
      </c>
      <c r="F1334" cm="1">
        <f t="array" ref="F1334">_xlfn.XLOOKUP(B1334, $T$1:$T1333, $V$1:$V1333, D1334, 0, -1)</f>
        <v>1518.2292368487947</v>
      </c>
      <c r="G1334" cm="1">
        <f t="array" ref="G1334">_xlfn.XLOOKUP(C1334, $U$1:$U1333, $W$1:$W1333, E1334, 0, -1)</f>
        <v>1549.5770225833428</v>
      </c>
      <c r="H1334">
        <f>Schedule!F1334</f>
        <v>2.2471910112359699E-2</v>
      </c>
      <c r="I1334" t="str">
        <f>IF(ISBLANK(Games!D1334), "", Games!D1334)</f>
        <v/>
      </c>
      <c r="J1334" t="str">
        <f>IF(ISBLANK(Games!E1334), "", Games!E1334)</f>
        <v/>
      </c>
      <c r="K1334" t="str">
        <f>IF(ISBLANK(Games!D1334), "",VLOOKUP(I1334, 'Pitchers Pre-Season'!$B$2:$X$790, 23, FALSE))</f>
        <v/>
      </c>
      <c r="L1334" t="str">
        <f>IF(ISBLANK(Games!E1334), "",VLOOKUP(J1334, 'Pitchers Pre-Season'!$B$2:$X$790, 23, FALSE))</f>
        <v/>
      </c>
      <c r="M1334">
        <f>IF(ISBLANK(Games!D1334), Calc!F1334, F1334+K1334)</f>
        <v>1518.2292368487947</v>
      </c>
      <c r="N1334">
        <f>IF(ISBLANK(Games!E1334), Calc!G1334, G1334+L1334)</f>
        <v>1549.5770225833428</v>
      </c>
      <c r="O1334" s="1">
        <f t="shared" si="140"/>
        <v>0.46624488598585734</v>
      </c>
      <c r="P1334" s="1">
        <f t="shared" si="141"/>
        <v>0.53375511401414266</v>
      </c>
      <c r="Q1334" s="3" t="str">
        <f>Games!N1334</f>
        <v/>
      </c>
      <c r="R1334" s="1" t="str">
        <f t="shared" si="142"/>
        <v/>
      </c>
      <c r="S1334" s="1" t="str">
        <f>IF(ISBLANK(Games!L1334), "",IF(Q1334=B1334, C1334, B1334))</f>
        <v/>
      </c>
      <c r="T1334" s="1" t="str">
        <f t="shared" si="143"/>
        <v>SEA</v>
      </c>
      <c r="U1334" s="1" t="str">
        <f t="shared" si="144"/>
        <v>TOR</v>
      </c>
      <c r="V1334" s="1">
        <f t="shared" si="145"/>
        <v>1518.2292368487947</v>
      </c>
      <c r="W1334" s="1">
        <f t="shared" si="146"/>
        <v>1549.5770225833428</v>
      </c>
    </row>
    <row r="1335" spans="1:23" x14ac:dyDescent="0.45">
      <c r="A1335" t="str">
        <f>Schedule!A1335</f>
        <v>2024-07-05</v>
      </c>
      <c r="B1335" t="str">
        <f>Schedule!B1335</f>
        <v>LAD</v>
      </c>
      <c r="C1335" t="str">
        <f>Schedule!C1335</f>
        <v>MIL</v>
      </c>
      <c r="D1335">
        <f>Schedule!D1335</f>
        <v>1588.6730971234199</v>
      </c>
      <c r="E1335">
        <f>Schedule!E1335</f>
        <v>1511.74507850229</v>
      </c>
      <c r="F1335" cm="1">
        <f t="array" ref="F1335">_xlfn.XLOOKUP(B1335, $T$1:$T1334, $V$1:$V1334, D1335, 0, -1)</f>
        <v>1596.6514930600529</v>
      </c>
      <c r="G1335" cm="1">
        <f t="array" ref="G1335">_xlfn.XLOOKUP(C1335, $U$1:$U1334, $W$1:$W1334, E1335, 0, -1)</f>
        <v>1527.5334034496079</v>
      </c>
      <c r="H1335">
        <f>Schedule!F1335</f>
        <v>4.2654028436019002E-2</v>
      </c>
      <c r="I1335" t="str">
        <f>IF(ISBLANK(Games!D1335), "", Games!D1335)</f>
        <v/>
      </c>
      <c r="J1335" t="str">
        <f>IF(ISBLANK(Games!E1335), "", Games!E1335)</f>
        <v/>
      </c>
      <c r="K1335" t="str">
        <f>IF(ISBLANK(Games!D1335), "",VLOOKUP(I1335, 'Pitchers Pre-Season'!$B$2:$X$790, 23, FALSE))</f>
        <v/>
      </c>
      <c r="L1335" t="str">
        <f>IF(ISBLANK(Games!E1335), "",VLOOKUP(J1335, 'Pitchers Pre-Season'!$B$2:$X$790, 23, FALSE))</f>
        <v/>
      </c>
      <c r="M1335">
        <f>IF(ISBLANK(Games!D1335), Calc!F1335, F1335+K1335)</f>
        <v>1596.6514930600529</v>
      </c>
      <c r="N1335">
        <f>IF(ISBLANK(Games!E1335), Calc!G1335, G1335+L1335)</f>
        <v>1527.5334034496079</v>
      </c>
      <c r="O1335" s="1">
        <f t="shared" si="140"/>
        <v>0.61950418327790324</v>
      </c>
      <c r="P1335" s="1">
        <f t="shared" si="141"/>
        <v>0.38049581672209676</v>
      </c>
      <c r="Q1335" s="3" t="str">
        <f>Games!N1335</f>
        <v/>
      </c>
      <c r="R1335" s="1" t="str">
        <f t="shared" si="142"/>
        <v/>
      </c>
      <c r="S1335" s="1" t="str">
        <f>IF(ISBLANK(Games!L1335), "",IF(Q1335=B1335, C1335, B1335))</f>
        <v/>
      </c>
      <c r="T1335" s="1" t="str">
        <f t="shared" si="143"/>
        <v>LAD</v>
      </c>
      <c r="U1335" s="1" t="str">
        <f t="shared" si="144"/>
        <v>MIL</v>
      </c>
      <c r="V1335" s="1">
        <f t="shared" si="145"/>
        <v>1596.6514930600529</v>
      </c>
      <c r="W1335" s="1">
        <f t="shared" si="146"/>
        <v>1527.5334034496079</v>
      </c>
    </row>
    <row r="1336" spans="1:23" x14ac:dyDescent="0.45">
      <c r="A1336" t="str">
        <f>Schedule!A1336</f>
        <v>2024-07-06</v>
      </c>
      <c r="B1336" t="str">
        <f>Schedule!B1336</f>
        <v>NYY</v>
      </c>
      <c r="C1336" t="str">
        <f>Schedule!C1336</f>
        <v>BOS</v>
      </c>
      <c r="D1336">
        <f>Schedule!D1336</f>
        <v>1539.4562396036399</v>
      </c>
      <c r="E1336">
        <f>Schedule!E1336</f>
        <v>1500.26839934439</v>
      </c>
      <c r="F1336" cm="1">
        <f t="array" ref="F1336">_xlfn.XLOOKUP(B1336, $T$1:$T1335, $V$1:$V1335, D1336, 0, -1)</f>
        <v>1533.7203518335739</v>
      </c>
      <c r="G1336" cm="1">
        <f t="array" ref="G1336">_xlfn.XLOOKUP(C1336, $U$1:$U1335, $W$1:$W1335, E1336, 0, -1)</f>
        <v>1518.233689676287</v>
      </c>
      <c r="H1336">
        <f>Schedule!F1336</f>
        <v>9.3922651933701695E-2</v>
      </c>
      <c r="I1336" t="str">
        <f>IF(ISBLANK(Games!D1336), "", Games!D1336)</f>
        <v/>
      </c>
      <c r="J1336" t="str">
        <f>IF(ISBLANK(Games!E1336), "", Games!E1336)</f>
        <v/>
      </c>
      <c r="K1336" t="str">
        <f>IF(ISBLANK(Games!D1336), "",VLOOKUP(I1336, 'Pitchers Pre-Season'!$B$2:$X$790, 23, FALSE))</f>
        <v/>
      </c>
      <c r="L1336" t="str">
        <f>IF(ISBLANK(Games!E1336), "",VLOOKUP(J1336, 'Pitchers Pre-Season'!$B$2:$X$790, 23, FALSE))</f>
        <v/>
      </c>
      <c r="M1336">
        <f>IF(ISBLANK(Games!D1336), Calc!F1336, F1336+K1336)</f>
        <v>1533.7203518335739</v>
      </c>
      <c r="N1336">
        <f>IF(ISBLANK(Games!E1336), Calc!G1336, G1336+L1336)</f>
        <v>1518.233689676287</v>
      </c>
      <c r="O1336" s="1">
        <f t="shared" si="140"/>
        <v>0.56923367563713201</v>
      </c>
      <c r="P1336" s="1">
        <f t="shared" si="141"/>
        <v>0.43076632436286799</v>
      </c>
      <c r="Q1336" s="3" t="str">
        <f>Games!N1336</f>
        <v/>
      </c>
      <c r="R1336" s="1" t="str">
        <f t="shared" si="142"/>
        <v/>
      </c>
      <c r="S1336" s="1" t="str">
        <f>IF(ISBLANK(Games!L1336), "",IF(Q1336=B1336, C1336, B1336))</f>
        <v/>
      </c>
      <c r="T1336" s="1" t="str">
        <f t="shared" si="143"/>
        <v>NYY</v>
      </c>
      <c r="U1336" s="1" t="str">
        <f t="shared" si="144"/>
        <v>BOS</v>
      </c>
      <c r="V1336" s="1">
        <f t="shared" si="145"/>
        <v>1533.7203518335739</v>
      </c>
      <c r="W1336" s="1">
        <f t="shared" si="146"/>
        <v>1518.233689676287</v>
      </c>
    </row>
    <row r="1337" spans="1:23" x14ac:dyDescent="0.45">
      <c r="A1337" t="str">
        <f>Schedule!A1337</f>
        <v>2024-07-06</v>
      </c>
      <c r="B1337" t="str">
        <f>Schedule!B1337</f>
        <v>MIN</v>
      </c>
      <c r="C1337" t="str">
        <f>Schedule!C1337</f>
        <v>HOU</v>
      </c>
      <c r="D1337">
        <f>Schedule!D1337</f>
        <v>1535.44519643647</v>
      </c>
      <c r="E1337">
        <f>Schedule!E1337</f>
        <v>1559.22207084247</v>
      </c>
      <c r="F1337" cm="1">
        <f t="array" ref="F1337">_xlfn.XLOOKUP(B1337, $T$1:$T1336, $V$1:$V1336, D1337, 0, -1)</f>
        <v>1529.2726034226744</v>
      </c>
      <c r="G1337" cm="1">
        <f t="array" ref="G1337">_xlfn.XLOOKUP(C1337, $U$1:$U1336, $W$1:$W1336, E1337, 0, -1)</f>
        <v>1554.1885466658973</v>
      </c>
      <c r="H1337">
        <f>Schedule!F1337</f>
        <v>0.12727272727272701</v>
      </c>
      <c r="I1337" t="str">
        <f>IF(ISBLANK(Games!D1337), "", Games!D1337)</f>
        <v/>
      </c>
      <c r="J1337" t="str">
        <f>IF(ISBLANK(Games!E1337), "", Games!E1337)</f>
        <v/>
      </c>
      <c r="K1337" t="str">
        <f>IF(ISBLANK(Games!D1337), "",VLOOKUP(I1337, 'Pitchers Pre-Season'!$B$2:$X$790, 23, FALSE))</f>
        <v/>
      </c>
      <c r="L1337" t="str">
        <f>IF(ISBLANK(Games!E1337), "",VLOOKUP(J1337, 'Pitchers Pre-Season'!$B$2:$X$790, 23, FALSE))</f>
        <v/>
      </c>
      <c r="M1337">
        <f>IF(ISBLANK(Games!D1337), Calc!F1337, F1337+K1337)</f>
        <v>1529.2726034226744</v>
      </c>
      <c r="N1337">
        <f>IF(ISBLANK(Games!E1337), Calc!G1337, G1337+L1337)</f>
        <v>1554.1885466658973</v>
      </c>
      <c r="O1337" s="1">
        <f t="shared" si="140"/>
        <v>0.52784078200788187</v>
      </c>
      <c r="P1337" s="1">
        <f t="shared" si="141"/>
        <v>0.47215921799211813</v>
      </c>
      <c r="Q1337" s="3" t="str">
        <f>Games!N1337</f>
        <v/>
      </c>
      <c r="R1337" s="1" t="str">
        <f t="shared" si="142"/>
        <v/>
      </c>
      <c r="S1337" s="1" t="str">
        <f>IF(ISBLANK(Games!L1337), "",IF(Q1337=B1337, C1337, B1337))</f>
        <v/>
      </c>
      <c r="T1337" s="1" t="str">
        <f t="shared" si="143"/>
        <v>MIN</v>
      </c>
      <c r="U1337" s="1" t="str">
        <f t="shared" si="144"/>
        <v>HOU</v>
      </c>
      <c r="V1337" s="1">
        <f t="shared" si="145"/>
        <v>1529.2726034226744</v>
      </c>
      <c r="W1337" s="1">
        <f t="shared" si="146"/>
        <v>1554.1885466658973</v>
      </c>
    </row>
    <row r="1338" spans="1:23" x14ac:dyDescent="0.45">
      <c r="A1338" t="str">
        <f>Schedule!A1338</f>
        <v>2024-07-06</v>
      </c>
      <c r="B1338" t="str">
        <f>Schedule!B1338</f>
        <v>CHC</v>
      </c>
      <c r="C1338" t="str">
        <f>Schedule!C1338</f>
        <v>LAA</v>
      </c>
      <c r="D1338">
        <f>Schedule!D1338</f>
        <v>1514.0316812078199</v>
      </c>
      <c r="E1338">
        <f>Schedule!E1338</f>
        <v>1474.3085107648601</v>
      </c>
      <c r="F1338" cm="1">
        <f t="array" ref="F1338">_xlfn.XLOOKUP(B1338, $T$1:$T1337, $V$1:$V1337, D1338, 0, -1)</f>
        <v>1529.9566441509314</v>
      </c>
      <c r="G1338" cm="1">
        <f t="array" ref="G1338">_xlfn.XLOOKUP(C1338, $U$1:$U1337, $W$1:$W1337, E1338, 0, -1)</f>
        <v>1486.8682858001625</v>
      </c>
      <c r="H1338">
        <f>Schedule!F1338</f>
        <v>4.4585987261146598E-2</v>
      </c>
      <c r="I1338" t="str">
        <f>IF(ISBLANK(Games!D1338), "", Games!D1338)</f>
        <v/>
      </c>
      <c r="J1338" t="str">
        <f>IF(ISBLANK(Games!E1338), "", Games!E1338)</f>
        <v/>
      </c>
      <c r="K1338" t="str">
        <f>IF(ISBLANK(Games!D1338), "",VLOOKUP(I1338, 'Pitchers Pre-Season'!$B$2:$X$790, 23, FALSE))</f>
        <v/>
      </c>
      <c r="L1338" t="str">
        <f>IF(ISBLANK(Games!E1338), "",VLOOKUP(J1338, 'Pitchers Pre-Season'!$B$2:$X$790, 23, FALSE))</f>
        <v/>
      </c>
      <c r="M1338">
        <f>IF(ISBLANK(Games!D1338), Calc!F1338, F1338+K1338)</f>
        <v>1529.9566441509314</v>
      </c>
      <c r="N1338">
        <f>IF(ISBLANK(Games!E1338), Calc!G1338, G1338+L1338)</f>
        <v>1486.8682858001625</v>
      </c>
      <c r="O1338" s="1">
        <f t="shared" si="140"/>
        <v>0.58398615854392943</v>
      </c>
      <c r="P1338" s="1">
        <f t="shared" si="141"/>
        <v>0.41601384145607062</v>
      </c>
      <c r="Q1338" s="3" t="str">
        <f>Games!N1338</f>
        <v/>
      </c>
      <c r="R1338" s="1" t="str">
        <f t="shared" si="142"/>
        <v/>
      </c>
      <c r="S1338" s="1" t="str">
        <f>IF(ISBLANK(Games!L1338), "",IF(Q1338=B1338, C1338, B1338))</f>
        <v/>
      </c>
      <c r="T1338" s="1" t="str">
        <f t="shared" si="143"/>
        <v>CHC</v>
      </c>
      <c r="U1338" s="1" t="str">
        <f t="shared" si="144"/>
        <v>LAA</v>
      </c>
      <c r="V1338" s="1">
        <f t="shared" si="145"/>
        <v>1529.9566441509314</v>
      </c>
      <c r="W1338" s="1">
        <f t="shared" si="146"/>
        <v>1486.8682858001625</v>
      </c>
    </row>
    <row r="1339" spans="1:23" x14ac:dyDescent="0.45">
      <c r="A1339" t="str">
        <f>Schedule!A1339</f>
        <v>2024-07-06</v>
      </c>
      <c r="B1339" t="str">
        <f>Schedule!B1339</f>
        <v>PIT</v>
      </c>
      <c r="C1339" t="str">
        <f>Schedule!C1339</f>
        <v>NYM</v>
      </c>
      <c r="D1339">
        <f>Schedule!D1339</f>
        <v>1468.3919248330999</v>
      </c>
      <c r="E1339">
        <f>Schedule!E1339</f>
        <v>1505.1761432511801</v>
      </c>
      <c r="F1339" cm="1">
        <f t="array" ref="F1339">_xlfn.XLOOKUP(B1339, $T$1:$T1338, $V$1:$V1338, D1339, 0, -1)</f>
        <v>1464.4120897083565</v>
      </c>
      <c r="G1339" cm="1">
        <f t="array" ref="G1339">_xlfn.XLOOKUP(C1339, $U$1:$U1338, $W$1:$W1338, E1339, 0, -1)</f>
        <v>1510.288270753422</v>
      </c>
      <c r="H1339">
        <f>Schedule!F1339</f>
        <v>5.7971014492753603E-2</v>
      </c>
      <c r="I1339" t="str">
        <f>IF(ISBLANK(Games!D1339), "", Games!D1339)</f>
        <v/>
      </c>
      <c r="J1339" t="str">
        <f>IF(ISBLANK(Games!E1339), "", Games!E1339)</f>
        <v/>
      </c>
      <c r="K1339" t="str">
        <f>IF(ISBLANK(Games!D1339), "",VLOOKUP(I1339, 'Pitchers Pre-Season'!$B$2:$X$790, 23, FALSE))</f>
        <v/>
      </c>
      <c r="L1339" t="str">
        <f>IF(ISBLANK(Games!E1339), "",VLOOKUP(J1339, 'Pitchers Pre-Season'!$B$2:$X$790, 23, FALSE))</f>
        <v/>
      </c>
      <c r="M1339">
        <f>IF(ISBLANK(Games!D1339), Calc!F1339, F1339+K1339)</f>
        <v>1464.4120897083565</v>
      </c>
      <c r="N1339">
        <f>IF(ISBLANK(Games!E1339), Calc!G1339, G1339+L1339)</f>
        <v>1510.288270753422</v>
      </c>
      <c r="O1339" s="1">
        <f t="shared" si="140"/>
        <v>0.46334541476721003</v>
      </c>
      <c r="P1339" s="1">
        <f t="shared" si="141"/>
        <v>0.53665458523278986</v>
      </c>
      <c r="Q1339" s="3" t="str">
        <f>Games!N1339</f>
        <v/>
      </c>
      <c r="R1339" s="1" t="str">
        <f t="shared" si="142"/>
        <v/>
      </c>
      <c r="S1339" s="1" t="str">
        <f>IF(ISBLANK(Games!L1339), "",IF(Q1339=B1339, C1339, B1339))</f>
        <v/>
      </c>
      <c r="T1339" s="1" t="str">
        <f t="shared" si="143"/>
        <v>PIT</v>
      </c>
      <c r="U1339" s="1" t="str">
        <f t="shared" si="144"/>
        <v>NYM</v>
      </c>
      <c r="V1339" s="1">
        <f t="shared" si="145"/>
        <v>1464.4120897083565</v>
      </c>
      <c r="W1339" s="1">
        <f t="shared" si="146"/>
        <v>1510.288270753422</v>
      </c>
    </row>
    <row r="1340" spans="1:23" x14ac:dyDescent="0.45">
      <c r="A1340" t="str">
        <f>Schedule!A1340</f>
        <v>2024-07-06</v>
      </c>
      <c r="B1340" t="str">
        <f>Schedule!B1340</f>
        <v>WAS</v>
      </c>
      <c r="C1340" t="str">
        <f>Schedule!C1340</f>
        <v>STL</v>
      </c>
      <c r="D1340">
        <f>Schedule!D1340</f>
        <v>1422.7330514932301</v>
      </c>
      <c r="E1340">
        <f>Schedule!E1340</f>
        <v>1506.4629567151301</v>
      </c>
      <c r="F1340" cm="1">
        <f t="array" ref="F1340">_xlfn.XLOOKUP(B1340, $T$1:$T1339, $V$1:$V1339, D1340, 0, -1)</f>
        <v>1419.5380932200808</v>
      </c>
      <c r="G1340" cm="1">
        <f t="array" ref="G1340">_xlfn.XLOOKUP(C1340, $U$1:$U1339, $W$1:$W1339, E1340, 0, -1)</f>
        <v>1507.9516916859375</v>
      </c>
      <c r="H1340">
        <f>Schedule!F1340</f>
        <v>-4.76190476190477E-2</v>
      </c>
      <c r="I1340" t="str">
        <f>IF(ISBLANK(Games!D1340), "", Games!D1340)</f>
        <v/>
      </c>
      <c r="J1340" t="str">
        <f>IF(ISBLANK(Games!E1340), "", Games!E1340)</f>
        <v/>
      </c>
      <c r="K1340" t="str">
        <f>IF(ISBLANK(Games!D1340), "",VLOOKUP(I1340, 'Pitchers Pre-Season'!$B$2:$X$790, 23, FALSE))</f>
        <v/>
      </c>
      <c r="L1340" t="str">
        <f>IF(ISBLANK(Games!E1340), "",VLOOKUP(J1340, 'Pitchers Pre-Season'!$B$2:$X$790, 23, FALSE))</f>
        <v/>
      </c>
      <c r="M1340">
        <f>IF(ISBLANK(Games!D1340), Calc!F1340, F1340+K1340)</f>
        <v>1419.5380932200808</v>
      </c>
      <c r="N1340">
        <f>IF(ISBLANK(Games!E1340), Calc!G1340, G1340+L1340)</f>
        <v>1507.9516916859375</v>
      </c>
      <c r="O1340" s="1">
        <f t="shared" si="140"/>
        <v>0.35163027587300361</v>
      </c>
      <c r="P1340" s="1">
        <f t="shared" si="141"/>
        <v>0.64836972412699645</v>
      </c>
      <c r="Q1340" s="3" t="str">
        <f>Games!N1340</f>
        <v/>
      </c>
      <c r="R1340" s="1" t="str">
        <f t="shared" si="142"/>
        <v/>
      </c>
      <c r="S1340" s="1" t="str">
        <f>IF(ISBLANK(Games!L1340), "",IF(Q1340=B1340, C1340, B1340))</f>
        <v/>
      </c>
      <c r="T1340" s="1" t="str">
        <f t="shared" si="143"/>
        <v>WAS</v>
      </c>
      <c r="U1340" s="1" t="str">
        <f t="shared" si="144"/>
        <v>STL</v>
      </c>
      <c r="V1340" s="1">
        <f t="shared" si="145"/>
        <v>1419.5380932200808</v>
      </c>
      <c r="W1340" s="1">
        <f t="shared" si="146"/>
        <v>1507.9516916859375</v>
      </c>
    </row>
    <row r="1341" spans="1:23" x14ac:dyDescent="0.45">
      <c r="A1341" t="str">
        <f>Schedule!A1341</f>
        <v>2024-07-06</v>
      </c>
      <c r="B1341" t="str">
        <f>Schedule!B1341</f>
        <v>TEX</v>
      </c>
      <c r="C1341" t="str">
        <f>Schedule!C1341</f>
        <v>TBR</v>
      </c>
      <c r="D1341">
        <f>Schedule!D1341</f>
        <v>1527.6277566730801</v>
      </c>
      <c r="E1341">
        <f>Schedule!E1341</f>
        <v>1537.2568075547799</v>
      </c>
      <c r="F1341" cm="1">
        <f t="array" ref="F1341">_xlfn.XLOOKUP(B1341, $T$1:$T1340, $V$1:$V1340, D1341, 0, -1)</f>
        <v>1535.7428778604465</v>
      </c>
      <c r="G1341" cm="1">
        <f t="array" ref="G1341">_xlfn.XLOOKUP(C1341, $U$1:$U1340, $W$1:$W1340, E1341, 0, -1)</f>
        <v>1532.6622500113572</v>
      </c>
      <c r="H1341">
        <f>Schedule!F1341</f>
        <v>6.3291139240506306E-2</v>
      </c>
      <c r="I1341" t="str">
        <f>IF(ISBLANK(Games!D1341), "", Games!D1341)</f>
        <v/>
      </c>
      <c r="J1341" t="str">
        <f>IF(ISBLANK(Games!E1341), "", Games!E1341)</f>
        <v/>
      </c>
      <c r="K1341" t="str">
        <f>IF(ISBLANK(Games!D1341), "",VLOOKUP(I1341, 'Pitchers Pre-Season'!$B$2:$X$790, 23, FALSE))</f>
        <v/>
      </c>
      <c r="L1341" t="str">
        <f>IF(ISBLANK(Games!E1341), "",VLOOKUP(J1341, 'Pitchers Pre-Season'!$B$2:$X$790, 23, FALSE))</f>
        <v/>
      </c>
      <c r="M1341">
        <f>IF(ISBLANK(Games!D1341), Calc!F1341, F1341+K1341)</f>
        <v>1535.7428778604465</v>
      </c>
      <c r="N1341">
        <f>IF(ISBLANK(Games!E1341), Calc!G1341, G1341+L1341)</f>
        <v>1532.6622500113572</v>
      </c>
      <c r="O1341" s="1">
        <f t="shared" si="140"/>
        <v>0.53607883329212913</v>
      </c>
      <c r="P1341" s="1">
        <f t="shared" si="141"/>
        <v>0.46392116670787087</v>
      </c>
      <c r="Q1341" s="3" t="str">
        <f>Games!N1341</f>
        <v/>
      </c>
      <c r="R1341" s="1" t="str">
        <f t="shared" si="142"/>
        <v/>
      </c>
      <c r="S1341" s="1" t="str">
        <f>IF(ISBLANK(Games!L1341), "",IF(Q1341=B1341, C1341, B1341))</f>
        <v/>
      </c>
      <c r="T1341" s="1" t="str">
        <f t="shared" si="143"/>
        <v>TEX</v>
      </c>
      <c r="U1341" s="1" t="str">
        <f t="shared" si="144"/>
        <v>TBR</v>
      </c>
      <c r="V1341" s="1">
        <f t="shared" si="145"/>
        <v>1535.7428778604465</v>
      </c>
      <c r="W1341" s="1">
        <f t="shared" si="146"/>
        <v>1532.6622500113572</v>
      </c>
    </row>
    <row r="1342" spans="1:23" x14ac:dyDescent="0.45">
      <c r="A1342" t="str">
        <f>Schedule!A1342</f>
        <v>2024-07-06</v>
      </c>
      <c r="B1342" t="str">
        <f>Schedule!B1342</f>
        <v>OAK</v>
      </c>
      <c r="C1342" t="str">
        <f>Schedule!C1342</f>
        <v>BAL</v>
      </c>
      <c r="D1342">
        <f>Schedule!D1342</f>
        <v>1427.1354796158</v>
      </c>
      <c r="E1342">
        <f>Schedule!E1342</f>
        <v>1535.1075395159701</v>
      </c>
      <c r="F1342" cm="1">
        <f t="array" ref="F1342">_xlfn.XLOOKUP(B1342, $T$1:$T1341, $V$1:$V1341, D1342, 0, -1)</f>
        <v>1410.609331202211</v>
      </c>
      <c r="G1342" cm="1">
        <f t="array" ref="G1342">_xlfn.XLOOKUP(C1342, $U$1:$U1341, $W$1:$W1341, E1342, 0, -1)</f>
        <v>1539.0873746407135</v>
      </c>
      <c r="H1342">
        <f>Schedule!F1342</f>
        <v>6.2111801242235101E-3</v>
      </c>
      <c r="I1342" t="str">
        <f>IF(ISBLANK(Games!D1342), "", Games!D1342)</f>
        <v/>
      </c>
      <c r="J1342" t="str">
        <f>IF(ISBLANK(Games!E1342), "", Games!E1342)</f>
        <v/>
      </c>
      <c r="K1342" t="str">
        <f>IF(ISBLANK(Games!D1342), "",VLOOKUP(I1342, 'Pitchers Pre-Season'!$B$2:$X$790, 23, FALSE))</f>
        <v/>
      </c>
      <c r="L1342" t="str">
        <f>IF(ISBLANK(Games!E1342), "",VLOOKUP(J1342, 'Pitchers Pre-Season'!$B$2:$X$790, 23, FALSE))</f>
        <v/>
      </c>
      <c r="M1342">
        <f>IF(ISBLANK(Games!D1342), Calc!F1342, F1342+K1342)</f>
        <v>1410.609331202211</v>
      </c>
      <c r="N1342">
        <f>IF(ISBLANK(Games!E1342), Calc!G1342, G1342+L1342)</f>
        <v>1539.0873746407135</v>
      </c>
      <c r="O1342" s="1">
        <f t="shared" si="140"/>
        <v>0.32620178670140265</v>
      </c>
      <c r="P1342" s="1">
        <f t="shared" si="141"/>
        <v>0.67379821329859735</v>
      </c>
      <c r="Q1342" s="3" t="str">
        <f>Games!N1342</f>
        <v/>
      </c>
      <c r="R1342" s="1" t="str">
        <f t="shared" si="142"/>
        <v/>
      </c>
      <c r="S1342" s="1" t="str">
        <f>IF(ISBLANK(Games!L1342), "",IF(Q1342=B1342, C1342, B1342))</f>
        <v/>
      </c>
      <c r="T1342" s="1" t="str">
        <f t="shared" si="143"/>
        <v>OAK</v>
      </c>
      <c r="U1342" s="1" t="str">
        <f t="shared" si="144"/>
        <v>BAL</v>
      </c>
      <c r="V1342" s="1">
        <f t="shared" si="145"/>
        <v>1410.609331202211</v>
      </c>
      <c r="W1342" s="1">
        <f t="shared" si="146"/>
        <v>1539.0873746407135</v>
      </c>
    </row>
    <row r="1343" spans="1:23" x14ac:dyDescent="0.45">
      <c r="A1343" t="str">
        <f>Schedule!A1343</f>
        <v>2024-07-06</v>
      </c>
      <c r="B1343" t="str">
        <f>Schedule!B1343</f>
        <v>CIN</v>
      </c>
      <c r="C1343" t="str">
        <f>Schedule!C1343</f>
        <v>DET</v>
      </c>
      <c r="D1343">
        <f>Schedule!D1343</f>
        <v>1496.2510574284499</v>
      </c>
      <c r="E1343">
        <f>Schedule!E1343</f>
        <v>1477.56939209144</v>
      </c>
      <c r="F1343" cm="1">
        <f t="array" ref="F1343">_xlfn.XLOOKUP(B1343, $T$1:$T1342, $V$1:$V1342, D1343, 0, -1)</f>
        <v>1493.1662146218293</v>
      </c>
      <c r="G1343" cm="1">
        <f t="array" ref="G1343">_xlfn.XLOOKUP(C1343, $U$1:$U1342, $W$1:$W1342, E1343, 0, -1)</f>
        <v>1495.7868779460348</v>
      </c>
      <c r="H1343">
        <f>Schedule!F1343</f>
        <v>-1.38888888888888E-2</v>
      </c>
      <c r="I1343" t="str">
        <f>IF(ISBLANK(Games!D1343), "", Games!D1343)</f>
        <v/>
      </c>
      <c r="J1343" t="str">
        <f>IF(ISBLANK(Games!E1343), "", Games!E1343)</f>
        <v/>
      </c>
      <c r="K1343" t="str">
        <f>IF(ISBLANK(Games!D1343), "",VLOOKUP(I1343, 'Pitchers Pre-Season'!$B$2:$X$790, 23, FALSE))</f>
        <v/>
      </c>
      <c r="L1343" t="str">
        <f>IF(ISBLANK(Games!E1343), "",VLOOKUP(J1343, 'Pitchers Pre-Season'!$B$2:$X$790, 23, FALSE))</f>
        <v/>
      </c>
      <c r="M1343">
        <f>IF(ISBLANK(Games!D1343), Calc!F1343, F1343+K1343)</f>
        <v>1493.1662146218293</v>
      </c>
      <c r="N1343">
        <f>IF(ISBLANK(Games!E1343), Calc!G1343, G1343+L1343)</f>
        <v>1495.7868779460348</v>
      </c>
      <c r="O1343" s="1">
        <f t="shared" si="140"/>
        <v>0.48928418938915991</v>
      </c>
      <c r="P1343" s="1">
        <f t="shared" si="141"/>
        <v>0.51071581061084015</v>
      </c>
      <c r="Q1343" s="3" t="str">
        <f>Games!N1343</f>
        <v/>
      </c>
      <c r="R1343" s="1" t="str">
        <f t="shared" si="142"/>
        <v/>
      </c>
      <c r="S1343" s="1" t="str">
        <f>IF(ISBLANK(Games!L1343), "",IF(Q1343=B1343, C1343, B1343))</f>
        <v/>
      </c>
      <c r="T1343" s="1" t="str">
        <f t="shared" si="143"/>
        <v>CIN</v>
      </c>
      <c r="U1343" s="1" t="str">
        <f t="shared" si="144"/>
        <v>DET</v>
      </c>
      <c r="V1343" s="1">
        <f t="shared" si="145"/>
        <v>1493.1662146218293</v>
      </c>
      <c r="W1343" s="1">
        <f t="shared" si="146"/>
        <v>1495.7868779460348</v>
      </c>
    </row>
    <row r="1344" spans="1:23" x14ac:dyDescent="0.45">
      <c r="A1344" t="str">
        <f>Schedule!A1344</f>
        <v>2024-07-06</v>
      </c>
      <c r="B1344" t="str">
        <f>Schedule!B1344</f>
        <v>CLE</v>
      </c>
      <c r="C1344" t="str">
        <f>Schedule!C1344</f>
        <v>SFG</v>
      </c>
      <c r="D1344">
        <f>Schedule!D1344</f>
        <v>1503.8938502056101</v>
      </c>
      <c r="E1344">
        <f>Schedule!E1344</f>
        <v>1501.1235706124401</v>
      </c>
      <c r="F1344" cm="1">
        <f t="array" ref="F1344">_xlfn.XLOOKUP(B1344, $T$1:$T1343, $V$1:$V1343, D1344, 0, -1)</f>
        <v>1503.8938502056101</v>
      </c>
      <c r="G1344" cm="1">
        <f t="array" ref="G1344">_xlfn.XLOOKUP(C1344, $U$1:$U1343, $W$1:$W1343, E1344, 0, -1)</f>
        <v>1491.6063482058917</v>
      </c>
      <c r="H1344">
        <f>Schedule!F1344</f>
        <v>4.7619047619047603E-2</v>
      </c>
      <c r="I1344" t="str">
        <f>IF(ISBLANK(Games!D1344), "", Games!D1344)</f>
        <v/>
      </c>
      <c r="J1344" t="str">
        <f>IF(ISBLANK(Games!E1344), "", Games!E1344)</f>
        <v/>
      </c>
      <c r="K1344" t="str">
        <f>IF(ISBLANK(Games!D1344), "",VLOOKUP(I1344, 'Pitchers Pre-Season'!$B$2:$X$790, 23, FALSE))</f>
        <v/>
      </c>
      <c r="L1344" t="str">
        <f>IF(ISBLANK(Games!E1344), "",VLOOKUP(J1344, 'Pitchers Pre-Season'!$B$2:$X$790, 23, FALSE))</f>
        <v/>
      </c>
      <c r="M1344">
        <f>IF(ISBLANK(Games!D1344), Calc!F1344, F1344+K1344)</f>
        <v>1503.8938502056101</v>
      </c>
      <c r="N1344">
        <f>IF(ISBLANK(Games!E1344), Calc!G1344, G1344+L1344)</f>
        <v>1491.6063482058917</v>
      </c>
      <c r="O1344" s="1">
        <f t="shared" si="140"/>
        <v>0.5414852917985008</v>
      </c>
      <c r="P1344" s="1">
        <f t="shared" si="141"/>
        <v>0.45851470820149925</v>
      </c>
      <c r="Q1344" s="3" t="str">
        <f>Games!N1344</f>
        <v/>
      </c>
      <c r="R1344" s="1" t="str">
        <f t="shared" si="142"/>
        <v/>
      </c>
      <c r="S1344" s="1" t="str">
        <f>IF(ISBLANK(Games!L1344), "",IF(Q1344=B1344, C1344, B1344))</f>
        <v/>
      </c>
      <c r="T1344" s="1" t="str">
        <f t="shared" si="143"/>
        <v>CLE</v>
      </c>
      <c r="U1344" s="1" t="str">
        <f t="shared" si="144"/>
        <v>SFG</v>
      </c>
      <c r="V1344" s="1">
        <f t="shared" si="145"/>
        <v>1503.8938502056101</v>
      </c>
      <c r="W1344" s="1">
        <f t="shared" si="146"/>
        <v>1491.6063482058917</v>
      </c>
    </row>
    <row r="1345" spans="1:23" x14ac:dyDescent="0.45">
      <c r="A1345" t="str">
        <f>Schedule!A1345</f>
        <v>2024-07-06</v>
      </c>
      <c r="B1345" t="str">
        <f>Schedule!B1345</f>
        <v>SEA</v>
      </c>
      <c r="C1345" t="str">
        <f>Schedule!C1345</f>
        <v>TOR</v>
      </c>
      <c r="D1345">
        <f>Schedule!D1345</f>
        <v>1526.2027098211199</v>
      </c>
      <c r="E1345">
        <f>Schedule!E1345</f>
        <v>1536.86484917293</v>
      </c>
      <c r="F1345" cm="1">
        <f t="array" ref="F1345">_xlfn.XLOOKUP(B1345, $T$1:$T1344, $V$1:$V1344, D1345, 0, -1)</f>
        <v>1518.2292368487947</v>
      </c>
      <c r="G1345" cm="1">
        <f t="array" ref="G1345">_xlfn.XLOOKUP(C1345, $U$1:$U1344, $W$1:$W1344, E1345, 0, -1)</f>
        <v>1549.5770225833428</v>
      </c>
      <c r="H1345">
        <f>Schedule!F1345</f>
        <v>2.2471910112359699E-2</v>
      </c>
      <c r="I1345" t="str">
        <f>IF(ISBLANK(Games!D1345), "", Games!D1345)</f>
        <v/>
      </c>
      <c r="J1345" t="str">
        <f>IF(ISBLANK(Games!E1345), "", Games!E1345)</f>
        <v/>
      </c>
      <c r="K1345" t="str">
        <f>IF(ISBLANK(Games!D1345), "",VLOOKUP(I1345, 'Pitchers Pre-Season'!$B$2:$X$790, 23, FALSE))</f>
        <v/>
      </c>
      <c r="L1345" t="str">
        <f>IF(ISBLANK(Games!E1345), "",VLOOKUP(J1345, 'Pitchers Pre-Season'!$B$2:$X$790, 23, FALSE))</f>
        <v/>
      </c>
      <c r="M1345">
        <f>IF(ISBLANK(Games!D1345), Calc!F1345, F1345+K1345)</f>
        <v>1518.2292368487947</v>
      </c>
      <c r="N1345">
        <f>IF(ISBLANK(Games!E1345), Calc!G1345, G1345+L1345)</f>
        <v>1549.5770225833428</v>
      </c>
      <c r="O1345" s="1">
        <f t="shared" si="140"/>
        <v>0.46624488598585734</v>
      </c>
      <c r="P1345" s="1">
        <f t="shared" si="141"/>
        <v>0.53375511401414266</v>
      </c>
      <c r="Q1345" s="3" t="str">
        <f>Games!N1345</f>
        <v/>
      </c>
      <c r="R1345" s="1" t="str">
        <f t="shared" si="142"/>
        <v/>
      </c>
      <c r="S1345" s="1" t="str">
        <f>IF(ISBLANK(Games!L1345), "",IF(Q1345=B1345, C1345, B1345))</f>
        <v/>
      </c>
      <c r="T1345" s="1" t="str">
        <f t="shared" si="143"/>
        <v>SEA</v>
      </c>
      <c r="U1345" s="1" t="str">
        <f t="shared" si="144"/>
        <v>TOR</v>
      </c>
      <c r="V1345" s="1">
        <f t="shared" si="145"/>
        <v>1518.2292368487947</v>
      </c>
      <c r="W1345" s="1">
        <f t="shared" si="146"/>
        <v>1549.5770225833428</v>
      </c>
    </row>
    <row r="1346" spans="1:23" x14ac:dyDescent="0.45">
      <c r="A1346" t="str">
        <f>Schedule!A1346</f>
        <v>2024-07-06</v>
      </c>
      <c r="B1346" t="str">
        <f>Schedule!B1346</f>
        <v>MIA</v>
      </c>
      <c r="C1346" t="str">
        <f>Schedule!C1346</f>
        <v>CHW</v>
      </c>
      <c r="D1346">
        <f>Schedule!D1346</f>
        <v>1488.4482383178499</v>
      </c>
      <c r="E1346">
        <f>Schedule!E1346</f>
        <v>1433.33420073452</v>
      </c>
      <c r="F1346" cm="1">
        <f t="array" ref="F1346">_xlfn.XLOOKUP(B1346, $T$1:$T1345, $V$1:$V1345, D1346, 0, -1)</f>
        <v>1453.0099819148713</v>
      </c>
      <c r="G1346" cm="1">
        <f t="array" ref="G1346">_xlfn.XLOOKUP(C1346, $U$1:$U1345, $W$1:$W1345, E1346, 0, -1)</f>
        <v>1425.4820043556863</v>
      </c>
      <c r="H1346">
        <f>Schedule!F1346</f>
        <v>4.5751633986928102E-2</v>
      </c>
      <c r="I1346" t="str">
        <f>IF(ISBLANK(Games!D1346), "", Games!D1346)</f>
        <v/>
      </c>
      <c r="J1346" t="str">
        <f>IF(ISBLANK(Games!E1346), "", Games!E1346)</f>
        <v/>
      </c>
      <c r="K1346" t="str">
        <f>IF(ISBLANK(Games!D1346), "",VLOOKUP(I1346, 'Pitchers Pre-Season'!$B$2:$X$790, 23, FALSE))</f>
        <v/>
      </c>
      <c r="L1346" t="str">
        <f>IF(ISBLANK(Games!E1346), "",VLOOKUP(J1346, 'Pitchers Pre-Season'!$B$2:$X$790, 23, FALSE))</f>
        <v/>
      </c>
      <c r="M1346">
        <f>IF(ISBLANK(Games!D1346), Calc!F1346, F1346+K1346)</f>
        <v>1453.0099819148713</v>
      </c>
      <c r="N1346">
        <f>IF(ISBLANK(Games!E1346), Calc!G1346, G1346+L1346)</f>
        <v>1425.4820043556863</v>
      </c>
      <c r="O1346" s="1">
        <f t="shared" si="140"/>
        <v>0.56240906996072015</v>
      </c>
      <c r="P1346" s="1">
        <f t="shared" si="141"/>
        <v>0.43759093003927996</v>
      </c>
      <c r="Q1346" s="3" t="str">
        <f>Games!N1346</f>
        <v/>
      </c>
      <c r="R1346" s="1" t="str">
        <f t="shared" si="142"/>
        <v/>
      </c>
      <c r="S1346" s="1" t="str">
        <f>IF(ISBLANK(Games!L1346), "",IF(Q1346=B1346, C1346, B1346))</f>
        <v/>
      </c>
      <c r="T1346" s="1" t="str">
        <f t="shared" si="143"/>
        <v>MIA</v>
      </c>
      <c r="U1346" s="1" t="str">
        <f t="shared" si="144"/>
        <v>CHW</v>
      </c>
      <c r="V1346" s="1">
        <f t="shared" si="145"/>
        <v>1453.0099819148713</v>
      </c>
      <c r="W1346" s="1">
        <f t="shared" si="146"/>
        <v>1425.4820043556863</v>
      </c>
    </row>
    <row r="1347" spans="1:23" x14ac:dyDescent="0.45">
      <c r="A1347" t="str">
        <f>Schedule!A1347</f>
        <v>2024-07-06</v>
      </c>
      <c r="B1347" t="str">
        <f>Schedule!B1347</f>
        <v>ATL</v>
      </c>
      <c r="C1347" t="str">
        <f>Schedule!C1347</f>
        <v>PHI</v>
      </c>
      <c r="D1347">
        <f>Schedule!D1347</f>
        <v>1590.545270505</v>
      </c>
      <c r="E1347">
        <f>Schedule!E1347</f>
        <v>1537.03223861109</v>
      </c>
      <c r="F1347" cm="1">
        <f t="array" ref="F1347">_xlfn.XLOOKUP(B1347, $T$1:$T1346, $V$1:$V1346, D1347, 0, -1)</f>
        <v>1593.2508682491175</v>
      </c>
      <c r="G1347" cm="1">
        <f t="array" ref="G1347">_xlfn.XLOOKUP(C1347, $U$1:$U1346, $W$1:$W1346, E1347, 0, -1)</f>
        <v>1539.4111659163295</v>
      </c>
      <c r="H1347">
        <f>Schedule!F1347</f>
        <v>4.3902439024390297E-2</v>
      </c>
      <c r="I1347" t="str">
        <f>IF(ISBLANK(Games!D1347), "", Games!D1347)</f>
        <v/>
      </c>
      <c r="J1347" t="str">
        <f>IF(ISBLANK(Games!E1347), "", Games!E1347)</f>
        <v/>
      </c>
      <c r="K1347" t="str">
        <f>IF(ISBLANK(Games!D1347), "",VLOOKUP(I1347, 'Pitchers Pre-Season'!$B$2:$X$790, 23, FALSE))</f>
        <v/>
      </c>
      <c r="L1347" t="str">
        <f>IF(ISBLANK(Games!E1347), "",VLOOKUP(J1347, 'Pitchers Pre-Season'!$B$2:$X$790, 23, FALSE))</f>
        <v/>
      </c>
      <c r="M1347">
        <f>IF(ISBLANK(Games!D1347), Calc!F1347, F1347+K1347)</f>
        <v>1593.2508682491175</v>
      </c>
      <c r="N1347">
        <f>IF(ISBLANK(Games!E1347), Calc!G1347, G1347+L1347)</f>
        <v>1539.4111659163295</v>
      </c>
      <c r="O1347" s="1">
        <f t="shared" ref="O1347:O1410" si="147">(1/(1+(10^((N1347-M1347)/400)))+(0.5*H1347))</f>
        <v>0.5988184765644915</v>
      </c>
      <c r="P1347" s="1">
        <f t="shared" ref="P1347:P1410" si="148">(1/(1+(10^((M1347-N1347)/400)))-(0.5*H1347))</f>
        <v>0.40118152343550856</v>
      </c>
      <c r="Q1347" s="3" t="str">
        <f>Games!N1347</f>
        <v/>
      </c>
      <c r="R1347" s="1" t="str">
        <f t="shared" ref="R1347:R1410" si="149">Q1347</f>
        <v/>
      </c>
      <c r="S1347" s="1" t="str">
        <f>IF(ISBLANK(Games!L1347), "",IF(Q1347=B1347, C1347, B1347))</f>
        <v/>
      </c>
      <c r="T1347" s="1" t="str">
        <f t="shared" ref="T1347:T1410" si="150">B1347</f>
        <v>ATL</v>
      </c>
      <c r="U1347" s="1" t="str">
        <f t="shared" ref="U1347:U1410" si="151">C1347</f>
        <v>PHI</v>
      </c>
      <c r="V1347" s="1">
        <f t="shared" ref="V1347:V1410" si="152">IF(R1347=B1347,F1347+(10*(1-O1347)),IF(S1347=B1347,F1347+(10*(0-O1347)),F1347))</f>
        <v>1593.2508682491175</v>
      </c>
      <c r="W1347" s="1">
        <f t="shared" ref="W1347:W1410" si="153">IF(R1347=C1347,G1347+(10*(1-P1347)),IF(S1347=C1347,G1347+(10*(0-P1347)),G1347))</f>
        <v>1539.4111659163295</v>
      </c>
    </row>
    <row r="1348" spans="1:23" x14ac:dyDescent="0.45">
      <c r="A1348" t="str">
        <f>Schedule!A1348</f>
        <v>2024-07-06</v>
      </c>
      <c r="B1348" t="str">
        <f>Schedule!B1348</f>
        <v>LAD</v>
      </c>
      <c r="C1348" t="str">
        <f>Schedule!C1348</f>
        <v>MIL</v>
      </c>
      <c r="D1348">
        <f>Schedule!D1348</f>
        <v>1588.6730971234199</v>
      </c>
      <c r="E1348">
        <f>Schedule!E1348</f>
        <v>1511.74507850229</v>
      </c>
      <c r="F1348" cm="1">
        <f t="array" ref="F1348">_xlfn.XLOOKUP(B1348, $T$1:$T1347, $V$1:$V1347, D1348, 0, -1)</f>
        <v>1596.6514930600529</v>
      </c>
      <c r="G1348" cm="1">
        <f t="array" ref="G1348">_xlfn.XLOOKUP(C1348, $U$1:$U1347, $W$1:$W1347, E1348, 0, -1)</f>
        <v>1527.5334034496079</v>
      </c>
      <c r="H1348">
        <f>Schedule!F1348</f>
        <v>4.2654028436019002E-2</v>
      </c>
      <c r="I1348" t="str">
        <f>IF(ISBLANK(Games!D1348), "", Games!D1348)</f>
        <v/>
      </c>
      <c r="J1348" t="str">
        <f>IF(ISBLANK(Games!E1348), "", Games!E1348)</f>
        <v/>
      </c>
      <c r="K1348" t="str">
        <f>IF(ISBLANK(Games!D1348), "",VLOOKUP(I1348, 'Pitchers Pre-Season'!$B$2:$X$790, 23, FALSE))</f>
        <v/>
      </c>
      <c r="L1348" t="str">
        <f>IF(ISBLANK(Games!E1348), "",VLOOKUP(J1348, 'Pitchers Pre-Season'!$B$2:$X$790, 23, FALSE))</f>
        <v/>
      </c>
      <c r="M1348">
        <f>IF(ISBLANK(Games!D1348), Calc!F1348, F1348+K1348)</f>
        <v>1596.6514930600529</v>
      </c>
      <c r="N1348">
        <f>IF(ISBLANK(Games!E1348), Calc!G1348, G1348+L1348)</f>
        <v>1527.5334034496079</v>
      </c>
      <c r="O1348" s="1">
        <f t="shared" si="147"/>
        <v>0.61950418327790324</v>
      </c>
      <c r="P1348" s="1">
        <f t="shared" si="148"/>
        <v>0.38049581672209676</v>
      </c>
      <c r="Q1348" s="3" t="str">
        <f>Games!N1348</f>
        <v/>
      </c>
      <c r="R1348" s="1" t="str">
        <f t="shared" si="149"/>
        <v/>
      </c>
      <c r="S1348" s="1" t="str">
        <f>IF(ISBLANK(Games!L1348), "",IF(Q1348=B1348, C1348, B1348))</f>
        <v/>
      </c>
      <c r="T1348" s="1" t="str">
        <f t="shared" si="150"/>
        <v>LAD</v>
      </c>
      <c r="U1348" s="1" t="str">
        <f t="shared" si="151"/>
        <v>MIL</v>
      </c>
      <c r="V1348" s="1">
        <f t="shared" si="152"/>
        <v>1596.6514930600529</v>
      </c>
      <c r="W1348" s="1">
        <f t="shared" si="153"/>
        <v>1527.5334034496079</v>
      </c>
    </row>
    <row r="1349" spans="1:23" x14ac:dyDescent="0.45">
      <c r="A1349" t="str">
        <f>Schedule!A1349</f>
        <v>2024-07-06</v>
      </c>
      <c r="B1349" t="str">
        <f>Schedule!B1349</f>
        <v>COL</v>
      </c>
      <c r="C1349" t="str">
        <f>Schedule!C1349</f>
        <v>KCR</v>
      </c>
      <c r="D1349">
        <f>Schedule!D1349</f>
        <v>1418.47649220432</v>
      </c>
      <c r="E1349">
        <f>Schedule!E1349</f>
        <v>1455.5883504191299</v>
      </c>
      <c r="F1349" cm="1">
        <f t="array" ref="F1349">_xlfn.XLOOKUP(B1349, $T$1:$T1348, $V$1:$V1348, D1349, 0, -1)</f>
        <v>1423.0710497477428</v>
      </c>
      <c r="G1349" cm="1">
        <f t="array" ref="G1349">_xlfn.XLOOKUP(C1349, $U$1:$U1348, $W$1:$W1348, E1349, 0, -1)</f>
        <v>1465.2610239810729</v>
      </c>
      <c r="H1349">
        <f>Schedule!F1349</f>
        <v>0.22834645669291301</v>
      </c>
      <c r="I1349" t="str">
        <f>IF(ISBLANK(Games!D1349), "", Games!D1349)</f>
        <v/>
      </c>
      <c r="J1349" t="str">
        <f>IF(ISBLANK(Games!E1349), "", Games!E1349)</f>
        <v/>
      </c>
      <c r="K1349" t="str">
        <f>IF(ISBLANK(Games!D1349), "",VLOOKUP(I1349, 'Pitchers Pre-Season'!$B$2:$X$790, 23, FALSE))</f>
        <v/>
      </c>
      <c r="L1349" t="str">
        <f>IF(ISBLANK(Games!E1349), "",VLOOKUP(J1349, 'Pitchers Pre-Season'!$B$2:$X$790, 23, FALSE))</f>
        <v/>
      </c>
      <c r="M1349">
        <f>IF(ISBLANK(Games!D1349), Calc!F1349, F1349+K1349)</f>
        <v>1423.0710497477428</v>
      </c>
      <c r="N1349">
        <f>IF(ISBLANK(Games!E1349), Calc!G1349, G1349+L1349)</f>
        <v>1465.2610239810729</v>
      </c>
      <c r="O1349" s="1">
        <f t="shared" si="147"/>
        <v>0.55375366257971947</v>
      </c>
      <c r="P1349" s="1">
        <f t="shared" si="148"/>
        <v>0.44624633742028053</v>
      </c>
      <c r="Q1349" s="3" t="str">
        <f>Games!N1349</f>
        <v/>
      </c>
      <c r="R1349" s="1" t="str">
        <f t="shared" si="149"/>
        <v/>
      </c>
      <c r="S1349" s="1" t="str">
        <f>IF(ISBLANK(Games!L1349), "",IF(Q1349=B1349, C1349, B1349))</f>
        <v/>
      </c>
      <c r="T1349" s="1" t="str">
        <f t="shared" si="150"/>
        <v>COL</v>
      </c>
      <c r="U1349" s="1" t="str">
        <f t="shared" si="151"/>
        <v>KCR</v>
      </c>
      <c r="V1349" s="1">
        <f t="shared" si="152"/>
        <v>1423.0710497477428</v>
      </c>
      <c r="W1349" s="1">
        <f t="shared" si="153"/>
        <v>1465.2610239810729</v>
      </c>
    </row>
    <row r="1350" spans="1:23" x14ac:dyDescent="0.45">
      <c r="A1350" t="str">
        <f>Schedule!A1350</f>
        <v>2024-07-06</v>
      </c>
      <c r="B1350" t="str">
        <f>Schedule!B1350</f>
        <v>SDP</v>
      </c>
      <c r="C1350" t="str">
        <f>Schedule!C1350</f>
        <v>ARI</v>
      </c>
      <c r="D1350">
        <f>Schedule!D1350</f>
        <v>1513.7838452168801</v>
      </c>
      <c r="E1350">
        <f>Schedule!E1350</f>
        <v>1517.8440011816001</v>
      </c>
      <c r="F1350" cm="1">
        <f t="array" ref="F1350">_xlfn.XLOOKUP(B1350, $T$1:$T1349, $V$1:$V1349, D1350, 0, -1)</f>
        <v>1502.9671207118124</v>
      </c>
      <c r="G1350" cm="1">
        <f t="array" ref="G1350">_xlfn.XLOOKUP(C1350, $U$1:$U1349, $W$1:$W1349, E1350, 0, -1)</f>
        <v>1515.1384034374826</v>
      </c>
      <c r="H1350">
        <f>Schedule!F1350</f>
        <v>2.9239766081871298E-2</v>
      </c>
      <c r="I1350" t="str">
        <f>IF(ISBLANK(Games!D1350), "", Games!D1350)</f>
        <v/>
      </c>
      <c r="J1350" t="str">
        <f>IF(ISBLANK(Games!E1350), "", Games!E1350)</f>
        <v/>
      </c>
      <c r="K1350" t="str">
        <f>IF(ISBLANK(Games!D1350), "",VLOOKUP(I1350, 'Pitchers Pre-Season'!$B$2:$X$790, 23, FALSE))</f>
        <v/>
      </c>
      <c r="L1350" t="str">
        <f>IF(ISBLANK(Games!E1350), "",VLOOKUP(J1350, 'Pitchers Pre-Season'!$B$2:$X$790, 23, FALSE))</f>
        <v/>
      </c>
      <c r="M1350">
        <f>IF(ISBLANK(Games!D1350), Calc!F1350, F1350+K1350)</f>
        <v>1502.9671207118124</v>
      </c>
      <c r="N1350">
        <f>IF(ISBLANK(Games!E1350), Calc!G1350, G1350+L1350)</f>
        <v>1515.1384034374826</v>
      </c>
      <c r="O1350" s="1">
        <f t="shared" si="147"/>
        <v>0.49711116097981023</v>
      </c>
      <c r="P1350" s="1">
        <f t="shared" si="148"/>
        <v>0.50288883902018988</v>
      </c>
      <c r="Q1350" s="3" t="str">
        <f>Games!N1350</f>
        <v/>
      </c>
      <c r="R1350" s="1" t="str">
        <f t="shared" si="149"/>
        <v/>
      </c>
      <c r="S1350" s="1" t="str">
        <f>IF(ISBLANK(Games!L1350), "",IF(Q1350=B1350, C1350, B1350))</f>
        <v/>
      </c>
      <c r="T1350" s="1" t="str">
        <f t="shared" si="150"/>
        <v>SDP</v>
      </c>
      <c r="U1350" s="1" t="str">
        <f t="shared" si="151"/>
        <v>ARI</v>
      </c>
      <c r="V1350" s="1">
        <f t="shared" si="152"/>
        <v>1502.9671207118124</v>
      </c>
      <c r="W1350" s="1">
        <f t="shared" si="153"/>
        <v>1515.1384034374826</v>
      </c>
    </row>
    <row r="1351" spans="1:23" x14ac:dyDescent="0.45">
      <c r="A1351" t="str">
        <f>Schedule!A1351</f>
        <v>2024-07-07</v>
      </c>
      <c r="B1351" t="str">
        <f>Schedule!B1351</f>
        <v>PIT</v>
      </c>
      <c r="C1351" t="str">
        <f>Schedule!C1351</f>
        <v>NYM</v>
      </c>
      <c r="D1351">
        <f>Schedule!D1351</f>
        <v>1468.3919248330999</v>
      </c>
      <c r="E1351">
        <f>Schedule!E1351</f>
        <v>1505.1761432511801</v>
      </c>
      <c r="F1351" cm="1">
        <f t="array" ref="F1351">_xlfn.XLOOKUP(B1351, $T$1:$T1350, $V$1:$V1350, D1351, 0, -1)</f>
        <v>1464.4120897083565</v>
      </c>
      <c r="G1351" cm="1">
        <f t="array" ref="G1351">_xlfn.XLOOKUP(C1351, $U$1:$U1350, $W$1:$W1350, E1351, 0, -1)</f>
        <v>1510.288270753422</v>
      </c>
      <c r="H1351">
        <f>Schedule!F1351</f>
        <v>5.7971014492753603E-2</v>
      </c>
      <c r="I1351" t="str">
        <f>IF(ISBLANK(Games!D1351), "", Games!D1351)</f>
        <v/>
      </c>
      <c r="J1351" t="str">
        <f>IF(ISBLANK(Games!E1351), "", Games!E1351)</f>
        <v/>
      </c>
      <c r="K1351" t="str">
        <f>IF(ISBLANK(Games!D1351), "",VLOOKUP(I1351, 'Pitchers Pre-Season'!$B$2:$X$790, 23, FALSE))</f>
        <v/>
      </c>
      <c r="L1351" t="str">
        <f>IF(ISBLANK(Games!E1351), "",VLOOKUP(J1351, 'Pitchers Pre-Season'!$B$2:$X$790, 23, FALSE))</f>
        <v/>
      </c>
      <c r="M1351">
        <f>IF(ISBLANK(Games!D1351), Calc!F1351, F1351+K1351)</f>
        <v>1464.4120897083565</v>
      </c>
      <c r="N1351">
        <f>IF(ISBLANK(Games!E1351), Calc!G1351, G1351+L1351)</f>
        <v>1510.288270753422</v>
      </c>
      <c r="O1351" s="1">
        <f t="shared" si="147"/>
        <v>0.46334541476721003</v>
      </c>
      <c r="P1351" s="1">
        <f t="shared" si="148"/>
        <v>0.53665458523278986</v>
      </c>
      <c r="Q1351" s="3" t="str">
        <f>Games!N1351</f>
        <v/>
      </c>
      <c r="R1351" s="1" t="str">
        <f t="shared" si="149"/>
        <v/>
      </c>
      <c r="S1351" s="1" t="str">
        <f>IF(ISBLANK(Games!L1351), "",IF(Q1351=B1351, C1351, B1351))</f>
        <v/>
      </c>
      <c r="T1351" s="1" t="str">
        <f t="shared" si="150"/>
        <v>PIT</v>
      </c>
      <c r="U1351" s="1" t="str">
        <f t="shared" si="151"/>
        <v>NYM</v>
      </c>
      <c r="V1351" s="1">
        <f t="shared" si="152"/>
        <v>1464.4120897083565</v>
      </c>
      <c r="W1351" s="1">
        <f t="shared" si="153"/>
        <v>1510.288270753422</v>
      </c>
    </row>
    <row r="1352" spans="1:23" x14ac:dyDescent="0.45">
      <c r="A1352" t="str">
        <f>Schedule!A1352</f>
        <v>2024-07-07</v>
      </c>
      <c r="B1352" t="str">
        <f>Schedule!B1352</f>
        <v>WAS</v>
      </c>
      <c r="C1352" t="str">
        <f>Schedule!C1352</f>
        <v>STL</v>
      </c>
      <c r="D1352">
        <f>Schedule!D1352</f>
        <v>1422.7330514932301</v>
      </c>
      <c r="E1352">
        <f>Schedule!E1352</f>
        <v>1506.4629567151301</v>
      </c>
      <c r="F1352" cm="1">
        <f t="array" ref="F1352">_xlfn.XLOOKUP(B1352, $T$1:$T1351, $V$1:$V1351, D1352, 0, -1)</f>
        <v>1419.5380932200808</v>
      </c>
      <c r="G1352" cm="1">
        <f t="array" ref="G1352">_xlfn.XLOOKUP(C1352, $U$1:$U1351, $W$1:$W1351, E1352, 0, -1)</f>
        <v>1507.9516916859375</v>
      </c>
      <c r="H1352">
        <f>Schedule!F1352</f>
        <v>-4.76190476190477E-2</v>
      </c>
      <c r="I1352" t="str">
        <f>IF(ISBLANK(Games!D1352), "", Games!D1352)</f>
        <v/>
      </c>
      <c r="J1352" t="str">
        <f>IF(ISBLANK(Games!E1352), "", Games!E1352)</f>
        <v/>
      </c>
      <c r="K1352" t="str">
        <f>IF(ISBLANK(Games!D1352), "",VLOOKUP(I1352, 'Pitchers Pre-Season'!$B$2:$X$790, 23, FALSE))</f>
        <v/>
      </c>
      <c r="L1352" t="str">
        <f>IF(ISBLANK(Games!E1352), "",VLOOKUP(J1352, 'Pitchers Pre-Season'!$B$2:$X$790, 23, FALSE))</f>
        <v/>
      </c>
      <c r="M1352">
        <f>IF(ISBLANK(Games!D1352), Calc!F1352, F1352+K1352)</f>
        <v>1419.5380932200808</v>
      </c>
      <c r="N1352">
        <f>IF(ISBLANK(Games!E1352), Calc!G1352, G1352+L1352)</f>
        <v>1507.9516916859375</v>
      </c>
      <c r="O1352" s="1">
        <f t="shared" si="147"/>
        <v>0.35163027587300361</v>
      </c>
      <c r="P1352" s="1">
        <f t="shared" si="148"/>
        <v>0.64836972412699645</v>
      </c>
      <c r="Q1352" s="3" t="str">
        <f>Games!N1352</f>
        <v/>
      </c>
      <c r="R1352" s="1" t="str">
        <f t="shared" si="149"/>
        <v/>
      </c>
      <c r="S1352" s="1" t="str">
        <f>IF(ISBLANK(Games!L1352), "",IF(Q1352=B1352, C1352, B1352))</f>
        <v/>
      </c>
      <c r="T1352" s="1" t="str">
        <f t="shared" si="150"/>
        <v>WAS</v>
      </c>
      <c r="U1352" s="1" t="str">
        <f t="shared" si="151"/>
        <v>STL</v>
      </c>
      <c r="V1352" s="1">
        <f t="shared" si="152"/>
        <v>1419.5380932200808</v>
      </c>
      <c r="W1352" s="1">
        <f t="shared" si="153"/>
        <v>1507.9516916859375</v>
      </c>
    </row>
    <row r="1353" spans="1:23" x14ac:dyDescent="0.45">
      <c r="A1353" t="str">
        <f>Schedule!A1353</f>
        <v>2024-07-07</v>
      </c>
      <c r="B1353" t="str">
        <f>Schedule!B1353</f>
        <v>ATL</v>
      </c>
      <c r="C1353" t="str">
        <f>Schedule!C1353</f>
        <v>PHI</v>
      </c>
      <c r="D1353">
        <f>Schedule!D1353</f>
        <v>1590.545270505</v>
      </c>
      <c r="E1353">
        <f>Schedule!E1353</f>
        <v>1537.03223861109</v>
      </c>
      <c r="F1353" cm="1">
        <f t="array" ref="F1353">_xlfn.XLOOKUP(B1353, $T$1:$T1352, $V$1:$V1352, D1353, 0, -1)</f>
        <v>1593.2508682491175</v>
      </c>
      <c r="G1353" cm="1">
        <f t="array" ref="G1353">_xlfn.XLOOKUP(C1353, $U$1:$U1352, $W$1:$W1352, E1353, 0, -1)</f>
        <v>1539.4111659163295</v>
      </c>
      <c r="H1353">
        <f>Schedule!F1353</f>
        <v>4.3902439024390297E-2</v>
      </c>
      <c r="I1353" t="str">
        <f>IF(ISBLANK(Games!D1353), "", Games!D1353)</f>
        <v/>
      </c>
      <c r="J1353" t="str">
        <f>IF(ISBLANK(Games!E1353), "", Games!E1353)</f>
        <v/>
      </c>
      <c r="K1353" t="str">
        <f>IF(ISBLANK(Games!D1353), "",VLOOKUP(I1353, 'Pitchers Pre-Season'!$B$2:$X$790, 23, FALSE))</f>
        <v/>
      </c>
      <c r="L1353" t="str">
        <f>IF(ISBLANK(Games!E1353), "",VLOOKUP(J1353, 'Pitchers Pre-Season'!$B$2:$X$790, 23, FALSE))</f>
        <v/>
      </c>
      <c r="M1353">
        <f>IF(ISBLANK(Games!D1353), Calc!F1353, F1353+K1353)</f>
        <v>1593.2508682491175</v>
      </c>
      <c r="N1353">
        <f>IF(ISBLANK(Games!E1353), Calc!G1353, G1353+L1353)</f>
        <v>1539.4111659163295</v>
      </c>
      <c r="O1353" s="1">
        <f t="shared" si="147"/>
        <v>0.5988184765644915</v>
      </c>
      <c r="P1353" s="1">
        <f t="shared" si="148"/>
        <v>0.40118152343550856</v>
      </c>
      <c r="Q1353" s="3" t="str">
        <f>Games!N1353</f>
        <v/>
      </c>
      <c r="R1353" s="1" t="str">
        <f t="shared" si="149"/>
        <v/>
      </c>
      <c r="S1353" s="1" t="str">
        <f>IF(ISBLANK(Games!L1353), "",IF(Q1353=B1353, C1353, B1353))</f>
        <v/>
      </c>
      <c r="T1353" s="1" t="str">
        <f t="shared" si="150"/>
        <v>ATL</v>
      </c>
      <c r="U1353" s="1" t="str">
        <f t="shared" si="151"/>
        <v>PHI</v>
      </c>
      <c r="V1353" s="1">
        <f t="shared" si="152"/>
        <v>1593.2508682491175</v>
      </c>
      <c r="W1353" s="1">
        <f t="shared" si="153"/>
        <v>1539.4111659163295</v>
      </c>
    </row>
    <row r="1354" spans="1:23" x14ac:dyDescent="0.45">
      <c r="A1354" t="str">
        <f>Schedule!A1354</f>
        <v>2024-07-07</v>
      </c>
      <c r="B1354" t="str">
        <f>Schedule!B1354</f>
        <v>NYY</v>
      </c>
      <c r="C1354" t="str">
        <f>Schedule!C1354</f>
        <v>BOS</v>
      </c>
      <c r="D1354">
        <f>Schedule!D1354</f>
        <v>1539.4562396036399</v>
      </c>
      <c r="E1354">
        <f>Schedule!E1354</f>
        <v>1500.26839934439</v>
      </c>
      <c r="F1354" cm="1">
        <f t="array" ref="F1354">_xlfn.XLOOKUP(B1354, $T$1:$T1353, $V$1:$V1353, D1354, 0, -1)</f>
        <v>1533.7203518335739</v>
      </c>
      <c r="G1354" cm="1">
        <f t="array" ref="G1354">_xlfn.XLOOKUP(C1354, $U$1:$U1353, $W$1:$W1353, E1354, 0, -1)</f>
        <v>1518.233689676287</v>
      </c>
      <c r="H1354">
        <f>Schedule!F1354</f>
        <v>9.3922651933701695E-2</v>
      </c>
      <c r="I1354" t="str">
        <f>IF(ISBLANK(Games!D1354), "", Games!D1354)</f>
        <v/>
      </c>
      <c r="J1354" t="str">
        <f>IF(ISBLANK(Games!E1354), "", Games!E1354)</f>
        <v/>
      </c>
      <c r="K1354" t="str">
        <f>IF(ISBLANK(Games!D1354), "",VLOOKUP(I1354, 'Pitchers Pre-Season'!$B$2:$X$790, 23, FALSE))</f>
        <v/>
      </c>
      <c r="L1354" t="str">
        <f>IF(ISBLANK(Games!E1354), "",VLOOKUP(J1354, 'Pitchers Pre-Season'!$B$2:$X$790, 23, FALSE))</f>
        <v/>
      </c>
      <c r="M1354">
        <f>IF(ISBLANK(Games!D1354), Calc!F1354, F1354+K1354)</f>
        <v>1533.7203518335739</v>
      </c>
      <c r="N1354">
        <f>IF(ISBLANK(Games!E1354), Calc!G1354, G1354+L1354)</f>
        <v>1518.233689676287</v>
      </c>
      <c r="O1354" s="1">
        <f t="shared" si="147"/>
        <v>0.56923367563713201</v>
      </c>
      <c r="P1354" s="1">
        <f t="shared" si="148"/>
        <v>0.43076632436286799</v>
      </c>
      <c r="Q1354" s="3" t="str">
        <f>Games!N1354</f>
        <v/>
      </c>
      <c r="R1354" s="1" t="str">
        <f t="shared" si="149"/>
        <v/>
      </c>
      <c r="S1354" s="1" t="str">
        <f>IF(ISBLANK(Games!L1354), "",IF(Q1354=B1354, C1354, B1354))</f>
        <v/>
      </c>
      <c r="T1354" s="1" t="str">
        <f t="shared" si="150"/>
        <v>NYY</v>
      </c>
      <c r="U1354" s="1" t="str">
        <f t="shared" si="151"/>
        <v>BOS</v>
      </c>
      <c r="V1354" s="1">
        <f t="shared" si="152"/>
        <v>1533.7203518335739</v>
      </c>
      <c r="W1354" s="1">
        <f t="shared" si="153"/>
        <v>1518.233689676287</v>
      </c>
    </row>
    <row r="1355" spans="1:23" x14ac:dyDescent="0.45">
      <c r="A1355" t="str">
        <f>Schedule!A1355</f>
        <v>2024-07-07</v>
      </c>
      <c r="B1355" t="str">
        <f>Schedule!B1355</f>
        <v>CIN</v>
      </c>
      <c r="C1355" t="str">
        <f>Schedule!C1355</f>
        <v>DET</v>
      </c>
      <c r="D1355">
        <f>Schedule!D1355</f>
        <v>1496.2510574284499</v>
      </c>
      <c r="E1355">
        <f>Schedule!E1355</f>
        <v>1477.56939209144</v>
      </c>
      <c r="F1355" cm="1">
        <f t="array" ref="F1355">_xlfn.XLOOKUP(B1355, $T$1:$T1354, $V$1:$V1354, D1355, 0, -1)</f>
        <v>1493.1662146218293</v>
      </c>
      <c r="G1355" cm="1">
        <f t="array" ref="G1355">_xlfn.XLOOKUP(C1355, $U$1:$U1354, $W$1:$W1354, E1355, 0, -1)</f>
        <v>1495.7868779460348</v>
      </c>
      <c r="H1355">
        <f>Schedule!F1355</f>
        <v>-1.38888888888888E-2</v>
      </c>
      <c r="I1355" t="str">
        <f>IF(ISBLANK(Games!D1355), "", Games!D1355)</f>
        <v/>
      </c>
      <c r="J1355" t="str">
        <f>IF(ISBLANK(Games!E1355), "", Games!E1355)</f>
        <v/>
      </c>
      <c r="K1355" t="str">
        <f>IF(ISBLANK(Games!D1355), "",VLOOKUP(I1355, 'Pitchers Pre-Season'!$B$2:$X$790, 23, FALSE))</f>
        <v/>
      </c>
      <c r="L1355" t="str">
        <f>IF(ISBLANK(Games!E1355), "",VLOOKUP(J1355, 'Pitchers Pre-Season'!$B$2:$X$790, 23, FALSE))</f>
        <v/>
      </c>
      <c r="M1355">
        <f>IF(ISBLANK(Games!D1355), Calc!F1355, F1355+K1355)</f>
        <v>1493.1662146218293</v>
      </c>
      <c r="N1355">
        <f>IF(ISBLANK(Games!E1355), Calc!G1355, G1355+L1355)</f>
        <v>1495.7868779460348</v>
      </c>
      <c r="O1355" s="1">
        <f t="shared" si="147"/>
        <v>0.48928418938915991</v>
      </c>
      <c r="P1355" s="1">
        <f t="shared" si="148"/>
        <v>0.51071581061084015</v>
      </c>
      <c r="Q1355" s="3" t="str">
        <f>Games!N1355</f>
        <v/>
      </c>
      <c r="R1355" s="1" t="str">
        <f t="shared" si="149"/>
        <v/>
      </c>
      <c r="S1355" s="1" t="str">
        <f>IF(ISBLANK(Games!L1355), "",IF(Q1355=B1355, C1355, B1355))</f>
        <v/>
      </c>
      <c r="T1355" s="1" t="str">
        <f t="shared" si="150"/>
        <v>CIN</v>
      </c>
      <c r="U1355" s="1" t="str">
        <f t="shared" si="151"/>
        <v>DET</v>
      </c>
      <c r="V1355" s="1">
        <f t="shared" si="152"/>
        <v>1493.1662146218293</v>
      </c>
      <c r="W1355" s="1">
        <f t="shared" si="153"/>
        <v>1495.7868779460348</v>
      </c>
    </row>
    <row r="1356" spans="1:23" x14ac:dyDescent="0.45">
      <c r="A1356" t="str">
        <f>Schedule!A1356</f>
        <v>2024-07-07</v>
      </c>
      <c r="B1356" t="str">
        <f>Schedule!B1356</f>
        <v>CLE</v>
      </c>
      <c r="C1356" t="str">
        <f>Schedule!C1356</f>
        <v>SFG</v>
      </c>
      <c r="D1356">
        <f>Schedule!D1356</f>
        <v>1503.8938502056101</v>
      </c>
      <c r="E1356">
        <f>Schedule!E1356</f>
        <v>1501.1235706124401</v>
      </c>
      <c r="F1356" cm="1">
        <f t="array" ref="F1356">_xlfn.XLOOKUP(B1356, $T$1:$T1355, $V$1:$V1355, D1356, 0, -1)</f>
        <v>1503.8938502056101</v>
      </c>
      <c r="G1356" cm="1">
        <f t="array" ref="G1356">_xlfn.XLOOKUP(C1356, $U$1:$U1355, $W$1:$W1355, E1356, 0, -1)</f>
        <v>1491.6063482058917</v>
      </c>
      <c r="H1356">
        <f>Schedule!F1356</f>
        <v>4.7619047619047603E-2</v>
      </c>
      <c r="I1356" t="str">
        <f>IF(ISBLANK(Games!D1356), "", Games!D1356)</f>
        <v/>
      </c>
      <c r="J1356" t="str">
        <f>IF(ISBLANK(Games!E1356), "", Games!E1356)</f>
        <v/>
      </c>
      <c r="K1356" t="str">
        <f>IF(ISBLANK(Games!D1356), "",VLOOKUP(I1356, 'Pitchers Pre-Season'!$B$2:$X$790, 23, FALSE))</f>
        <v/>
      </c>
      <c r="L1356" t="str">
        <f>IF(ISBLANK(Games!E1356), "",VLOOKUP(J1356, 'Pitchers Pre-Season'!$B$2:$X$790, 23, FALSE))</f>
        <v/>
      </c>
      <c r="M1356">
        <f>IF(ISBLANK(Games!D1356), Calc!F1356, F1356+K1356)</f>
        <v>1503.8938502056101</v>
      </c>
      <c r="N1356">
        <f>IF(ISBLANK(Games!E1356), Calc!G1356, G1356+L1356)</f>
        <v>1491.6063482058917</v>
      </c>
      <c r="O1356" s="1">
        <f t="shared" si="147"/>
        <v>0.5414852917985008</v>
      </c>
      <c r="P1356" s="1">
        <f t="shared" si="148"/>
        <v>0.45851470820149925</v>
      </c>
      <c r="Q1356" s="3" t="str">
        <f>Games!N1356</f>
        <v/>
      </c>
      <c r="R1356" s="1" t="str">
        <f t="shared" si="149"/>
        <v/>
      </c>
      <c r="S1356" s="1" t="str">
        <f>IF(ISBLANK(Games!L1356), "",IF(Q1356=B1356, C1356, B1356))</f>
        <v/>
      </c>
      <c r="T1356" s="1" t="str">
        <f t="shared" si="150"/>
        <v>CLE</v>
      </c>
      <c r="U1356" s="1" t="str">
        <f t="shared" si="151"/>
        <v>SFG</v>
      </c>
      <c r="V1356" s="1">
        <f t="shared" si="152"/>
        <v>1503.8938502056101</v>
      </c>
      <c r="W1356" s="1">
        <f t="shared" si="153"/>
        <v>1491.6063482058917</v>
      </c>
    </row>
    <row r="1357" spans="1:23" x14ac:dyDescent="0.45">
      <c r="A1357" t="str">
        <f>Schedule!A1357</f>
        <v>2024-07-07</v>
      </c>
      <c r="B1357" t="str">
        <f>Schedule!B1357</f>
        <v>MIA</v>
      </c>
      <c r="C1357" t="str">
        <f>Schedule!C1357</f>
        <v>CHW</v>
      </c>
      <c r="D1357">
        <f>Schedule!D1357</f>
        <v>1488.4482383178499</v>
      </c>
      <c r="E1357">
        <f>Schedule!E1357</f>
        <v>1433.33420073452</v>
      </c>
      <c r="F1357" cm="1">
        <f t="array" ref="F1357">_xlfn.XLOOKUP(B1357, $T$1:$T1356, $V$1:$V1356, D1357, 0, -1)</f>
        <v>1453.0099819148713</v>
      </c>
      <c r="G1357" cm="1">
        <f t="array" ref="G1357">_xlfn.XLOOKUP(C1357, $U$1:$U1356, $W$1:$W1356, E1357, 0, -1)</f>
        <v>1425.4820043556863</v>
      </c>
      <c r="H1357">
        <f>Schedule!F1357</f>
        <v>4.5751633986928102E-2</v>
      </c>
      <c r="I1357" t="str">
        <f>IF(ISBLANK(Games!D1357), "", Games!D1357)</f>
        <v/>
      </c>
      <c r="J1357" t="str">
        <f>IF(ISBLANK(Games!E1357), "", Games!E1357)</f>
        <v/>
      </c>
      <c r="K1357" t="str">
        <f>IF(ISBLANK(Games!D1357), "",VLOOKUP(I1357, 'Pitchers Pre-Season'!$B$2:$X$790, 23, FALSE))</f>
        <v/>
      </c>
      <c r="L1357" t="str">
        <f>IF(ISBLANK(Games!E1357), "",VLOOKUP(J1357, 'Pitchers Pre-Season'!$B$2:$X$790, 23, FALSE))</f>
        <v/>
      </c>
      <c r="M1357">
        <f>IF(ISBLANK(Games!D1357), Calc!F1357, F1357+K1357)</f>
        <v>1453.0099819148713</v>
      </c>
      <c r="N1357">
        <f>IF(ISBLANK(Games!E1357), Calc!G1357, G1357+L1357)</f>
        <v>1425.4820043556863</v>
      </c>
      <c r="O1357" s="1">
        <f t="shared" si="147"/>
        <v>0.56240906996072015</v>
      </c>
      <c r="P1357" s="1">
        <f t="shared" si="148"/>
        <v>0.43759093003927996</v>
      </c>
      <c r="Q1357" s="3" t="str">
        <f>Games!N1357</f>
        <v/>
      </c>
      <c r="R1357" s="1" t="str">
        <f t="shared" si="149"/>
        <v/>
      </c>
      <c r="S1357" s="1" t="str">
        <f>IF(ISBLANK(Games!L1357), "",IF(Q1357=B1357, C1357, B1357))</f>
        <v/>
      </c>
      <c r="T1357" s="1" t="str">
        <f t="shared" si="150"/>
        <v>MIA</v>
      </c>
      <c r="U1357" s="1" t="str">
        <f t="shared" si="151"/>
        <v>CHW</v>
      </c>
      <c r="V1357" s="1">
        <f t="shared" si="152"/>
        <v>1453.0099819148713</v>
      </c>
      <c r="W1357" s="1">
        <f t="shared" si="153"/>
        <v>1425.4820043556863</v>
      </c>
    </row>
    <row r="1358" spans="1:23" x14ac:dyDescent="0.45">
      <c r="A1358" t="str">
        <f>Schedule!A1358</f>
        <v>2024-07-07</v>
      </c>
      <c r="B1358" t="str">
        <f>Schedule!B1358</f>
        <v>MIN</v>
      </c>
      <c r="C1358" t="str">
        <f>Schedule!C1358</f>
        <v>HOU</v>
      </c>
      <c r="D1358">
        <f>Schedule!D1358</f>
        <v>1535.44519643647</v>
      </c>
      <c r="E1358">
        <f>Schedule!E1358</f>
        <v>1559.22207084247</v>
      </c>
      <c r="F1358" cm="1">
        <f t="array" ref="F1358">_xlfn.XLOOKUP(B1358, $T$1:$T1357, $V$1:$V1357, D1358, 0, -1)</f>
        <v>1529.2726034226744</v>
      </c>
      <c r="G1358" cm="1">
        <f t="array" ref="G1358">_xlfn.XLOOKUP(C1358, $U$1:$U1357, $W$1:$W1357, E1358, 0, -1)</f>
        <v>1554.1885466658973</v>
      </c>
      <c r="H1358">
        <f>Schedule!F1358</f>
        <v>0.12727272727272701</v>
      </c>
      <c r="I1358" t="str">
        <f>IF(ISBLANK(Games!D1358), "", Games!D1358)</f>
        <v/>
      </c>
      <c r="J1358" t="str">
        <f>IF(ISBLANK(Games!E1358), "", Games!E1358)</f>
        <v/>
      </c>
      <c r="K1358" t="str">
        <f>IF(ISBLANK(Games!D1358), "",VLOOKUP(I1358, 'Pitchers Pre-Season'!$B$2:$X$790, 23, FALSE))</f>
        <v/>
      </c>
      <c r="L1358" t="str">
        <f>IF(ISBLANK(Games!E1358), "",VLOOKUP(J1358, 'Pitchers Pre-Season'!$B$2:$X$790, 23, FALSE))</f>
        <v/>
      </c>
      <c r="M1358">
        <f>IF(ISBLANK(Games!D1358), Calc!F1358, F1358+K1358)</f>
        <v>1529.2726034226744</v>
      </c>
      <c r="N1358">
        <f>IF(ISBLANK(Games!E1358), Calc!G1358, G1358+L1358)</f>
        <v>1554.1885466658973</v>
      </c>
      <c r="O1358" s="1">
        <f t="shared" si="147"/>
        <v>0.52784078200788187</v>
      </c>
      <c r="P1358" s="1">
        <f t="shared" si="148"/>
        <v>0.47215921799211813</v>
      </c>
      <c r="Q1358" s="3" t="str">
        <f>Games!N1358</f>
        <v/>
      </c>
      <c r="R1358" s="1" t="str">
        <f t="shared" si="149"/>
        <v/>
      </c>
      <c r="S1358" s="1" t="str">
        <f>IF(ISBLANK(Games!L1358), "",IF(Q1358=B1358, C1358, B1358))</f>
        <v/>
      </c>
      <c r="T1358" s="1" t="str">
        <f t="shared" si="150"/>
        <v>MIN</v>
      </c>
      <c r="U1358" s="1" t="str">
        <f t="shared" si="151"/>
        <v>HOU</v>
      </c>
      <c r="V1358" s="1">
        <f t="shared" si="152"/>
        <v>1529.2726034226744</v>
      </c>
      <c r="W1358" s="1">
        <f t="shared" si="153"/>
        <v>1554.1885466658973</v>
      </c>
    </row>
    <row r="1359" spans="1:23" x14ac:dyDescent="0.45">
      <c r="A1359" t="str">
        <f>Schedule!A1359</f>
        <v>2024-07-07</v>
      </c>
      <c r="B1359" t="str">
        <f>Schedule!B1359</f>
        <v>CHC</v>
      </c>
      <c r="C1359" t="str">
        <f>Schedule!C1359</f>
        <v>LAA</v>
      </c>
      <c r="D1359">
        <f>Schedule!D1359</f>
        <v>1514.0316812078199</v>
      </c>
      <c r="E1359">
        <f>Schedule!E1359</f>
        <v>1474.3085107648601</v>
      </c>
      <c r="F1359" cm="1">
        <f t="array" ref="F1359">_xlfn.XLOOKUP(B1359, $T$1:$T1358, $V$1:$V1358, D1359, 0, -1)</f>
        <v>1529.9566441509314</v>
      </c>
      <c r="G1359" cm="1">
        <f t="array" ref="G1359">_xlfn.XLOOKUP(C1359, $U$1:$U1358, $W$1:$W1358, E1359, 0, -1)</f>
        <v>1486.8682858001625</v>
      </c>
      <c r="H1359">
        <f>Schedule!F1359</f>
        <v>4.4585987261146598E-2</v>
      </c>
      <c r="I1359" t="str">
        <f>IF(ISBLANK(Games!D1359), "", Games!D1359)</f>
        <v/>
      </c>
      <c r="J1359" t="str">
        <f>IF(ISBLANK(Games!E1359), "", Games!E1359)</f>
        <v/>
      </c>
      <c r="K1359" t="str">
        <f>IF(ISBLANK(Games!D1359), "",VLOOKUP(I1359, 'Pitchers Pre-Season'!$B$2:$X$790, 23, FALSE))</f>
        <v/>
      </c>
      <c r="L1359" t="str">
        <f>IF(ISBLANK(Games!E1359), "",VLOOKUP(J1359, 'Pitchers Pre-Season'!$B$2:$X$790, 23, FALSE))</f>
        <v/>
      </c>
      <c r="M1359">
        <f>IF(ISBLANK(Games!D1359), Calc!F1359, F1359+K1359)</f>
        <v>1529.9566441509314</v>
      </c>
      <c r="N1359">
        <f>IF(ISBLANK(Games!E1359), Calc!G1359, G1359+L1359)</f>
        <v>1486.8682858001625</v>
      </c>
      <c r="O1359" s="1">
        <f t="shared" si="147"/>
        <v>0.58398615854392943</v>
      </c>
      <c r="P1359" s="1">
        <f t="shared" si="148"/>
        <v>0.41601384145607062</v>
      </c>
      <c r="Q1359" s="3" t="str">
        <f>Games!N1359</f>
        <v/>
      </c>
      <c r="R1359" s="1" t="str">
        <f t="shared" si="149"/>
        <v/>
      </c>
      <c r="S1359" s="1" t="str">
        <f>IF(ISBLANK(Games!L1359), "",IF(Q1359=B1359, C1359, B1359))</f>
        <v/>
      </c>
      <c r="T1359" s="1" t="str">
        <f t="shared" si="150"/>
        <v>CHC</v>
      </c>
      <c r="U1359" s="1" t="str">
        <f t="shared" si="151"/>
        <v>LAA</v>
      </c>
      <c r="V1359" s="1">
        <f t="shared" si="152"/>
        <v>1529.9566441509314</v>
      </c>
      <c r="W1359" s="1">
        <f t="shared" si="153"/>
        <v>1486.8682858001625</v>
      </c>
    </row>
    <row r="1360" spans="1:23" x14ac:dyDescent="0.45">
      <c r="A1360" t="str">
        <f>Schedule!A1360</f>
        <v>2024-07-07</v>
      </c>
      <c r="B1360" t="str">
        <f>Schedule!B1360</f>
        <v>TEX</v>
      </c>
      <c r="C1360" t="str">
        <f>Schedule!C1360</f>
        <v>TBR</v>
      </c>
      <c r="D1360">
        <f>Schedule!D1360</f>
        <v>1527.6277566730801</v>
      </c>
      <c r="E1360">
        <f>Schedule!E1360</f>
        <v>1537.2568075547799</v>
      </c>
      <c r="F1360" cm="1">
        <f t="array" ref="F1360">_xlfn.XLOOKUP(B1360, $T$1:$T1359, $V$1:$V1359, D1360, 0, -1)</f>
        <v>1535.7428778604465</v>
      </c>
      <c r="G1360" cm="1">
        <f t="array" ref="G1360">_xlfn.XLOOKUP(C1360, $U$1:$U1359, $W$1:$W1359, E1360, 0, -1)</f>
        <v>1532.6622500113572</v>
      </c>
      <c r="H1360">
        <f>Schedule!F1360</f>
        <v>6.3291139240506306E-2</v>
      </c>
      <c r="I1360" t="str">
        <f>IF(ISBLANK(Games!D1360), "", Games!D1360)</f>
        <v/>
      </c>
      <c r="J1360" t="str">
        <f>IF(ISBLANK(Games!E1360), "", Games!E1360)</f>
        <v/>
      </c>
      <c r="K1360" t="str">
        <f>IF(ISBLANK(Games!D1360), "",VLOOKUP(I1360, 'Pitchers Pre-Season'!$B$2:$X$790, 23, FALSE))</f>
        <v/>
      </c>
      <c r="L1360" t="str">
        <f>IF(ISBLANK(Games!E1360), "",VLOOKUP(J1360, 'Pitchers Pre-Season'!$B$2:$X$790, 23, FALSE))</f>
        <v/>
      </c>
      <c r="M1360">
        <f>IF(ISBLANK(Games!D1360), Calc!F1360, F1360+K1360)</f>
        <v>1535.7428778604465</v>
      </c>
      <c r="N1360">
        <f>IF(ISBLANK(Games!E1360), Calc!G1360, G1360+L1360)</f>
        <v>1532.6622500113572</v>
      </c>
      <c r="O1360" s="1">
        <f t="shared" si="147"/>
        <v>0.53607883329212913</v>
      </c>
      <c r="P1360" s="1">
        <f t="shared" si="148"/>
        <v>0.46392116670787087</v>
      </c>
      <c r="Q1360" s="3" t="str">
        <f>Games!N1360</f>
        <v/>
      </c>
      <c r="R1360" s="1" t="str">
        <f t="shared" si="149"/>
        <v/>
      </c>
      <c r="S1360" s="1" t="str">
        <f>IF(ISBLANK(Games!L1360), "",IF(Q1360=B1360, C1360, B1360))</f>
        <v/>
      </c>
      <c r="T1360" s="1" t="str">
        <f t="shared" si="150"/>
        <v>TEX</v>
      </c>
      <c r="U1360" s="1" t="str">
        <f t="shared" si="151"/>
        <v>TBR</v>
      </c>
      <c r="V1360" s="1">
        <f t="shared" si="152"/>
        <v>1535.7428778604465</v>
      </c>
      <c r="W1360" s="1">
        <f t="shared" si="153"/>
        <v>1532.6622500113572</v>
      </c>
    </row>
    <row r="1361" spans="1:23" x14ac:dyDescent="0.45">
      <c r="A1361" t="str">
        <f>Schedule!A1361</f>
        <v>2024-07-07</v>
      </c>
      <c r="B1361" t="str">
        <f>Schedule!B1361</f>
        <v>COL</v>
      </c>
      <c r="C1361" t="str">
        <f>Schedule!C1361</f>
        <v>KCR</v>
      </c>
      <c r="D1361">
        <f>Schedule!D1361</f>
        <v>1418.47649220432</v>
      </c>
      <c r="E1361">
        <f>Schedule!E1361</f>
        <v>1455.5883504191299</v>
      </c>
      <c r="F1361" cm="1">
        <f t="array" ref="F1361">_xlfn.XLOOKUP(B1361, $T$1:$T1360, $V$1:$V1360, D1361, 0, -1)</f>
        <v>1423.0710497477428</v>
      </c>
      <c r="G1361" cm="1">
        <f t="array" ref="G1361">_xlfn.XLOOKUP(C1361, $U$1:$U1360, $W$1:$W1360, E1361, 0, -1)</f>
        <v>1465.2610239810729</v>
      </c>
      <c r="H1361">
        <f>Schedule!F1361</f>
        <v>0.22834645669291301</v>
      </c>
      <c r="I1361" t="str">
        <f>IF(ISBLANK(Games!D1361), "", Games!D1361)</f>
        <v/>
      </c>
      <c r="J1361" t="str">
        <f>IF(ISBLANK(Games!E1361), "", Games!E1361)</f>
        <v/>
      </c>
      <c r="K1361" t="str">
        <f>IF(ISBLANK(Games!D1361), "",VLOOKUP(I1361, 'Pitchers Pre-Season'!$B$2:$X$790, 23, FALSE))</f>
        <v/>
      </c>
      <c r="L1361" t="str">
        <f>IF(ISBLANK(Games!E1361), "",VLOOKUP(J1361, 'Pitchers Pre-Season'!$B$2:$X$790, 23, FALSE))</f>
        <v/>
      </c>
      <c r="M1361">
        <f>IF(ISBLANK(Games!D1361), Calc!F1361, F1361+K1361)</f>
        <v>1423.0710497477428</v>
      </c>
      <c r="N1361">
        <f>IF(ISBLANK(Games!E1361), Calc!G1361, G1361+L1361)</f>
        <v>1465.2610239810729</v>
      </c>
      <c r="O1361" s="1">
        <f t="shared" si="147"/>
        <v>0.55375366257971947</v>
      </c>
      <c r="P1361" s="1">
        <f t="shared" si="148"/>
        <v>0.44624633742028053</v>
      </c>
      <c r="Q1361" s="3" t="str">
        <f>Games!N1361</f>
        <v/>
      </c>
      <c r="R1361" s="1" t="str">
        <f t="shared" si="149"/>
        <v/>
      </c>
      <c r="S1361" s="1" t="str">
        <f>IF(ISBLANK(Games!L1361), "",IF(Q1361=B1361, C1361, B1361))</f>
        <v/>
      </c>
      <c r="T1361" s="1" t="str">
        <f t="shared" si="150"/>
        <v>COL</v>
      </c>
      <c r="U1361" s="1" t="str">
        <f t="shared" si="151"/>
        <v>KCR</v>
      </c>
      <c r="V1361" s="1">
        <f t="shared" si="152"/>
        <v>1423.0710497477428</v>
      </c>
      <c r="W1361" s="1">
        <f t="shared" si="153"/>
        <v>1465.2610239810729</v>
      </c>
    </row>
    <row r="1362" spans="1:23" x14ac:dyDescent="0.45">
      <c r="A1362" t="str">
        <f>Schedule!A1362</f>
        <v>2024-07-07</v>
      </c>
      <c r="B1362" t="str">
        <f>Schedule!B1362</f>
        <v>OAK</v>
      </c>
      <c r="C1362" t="str">
        <f>Schedule!C1362</f>
        <v>BAL</v>
      </c>
      <c r="D1362">
        <f>Schedule!D1362</f>
        <v>1427.1354796158</v>
      </c>
      <c r="E1362">
        <f>Schedule!E1362</f>
        <v>1535.1075395159701</v>
      </c>
      <c r="F1362" cm="1">
        <f t="array" ref="F1362">_xlfn.XLOOKUP(B1362, $T$1:$T1361, $V$1:$V1361, D1362, 0, -1)</f>
        <v>1410.609331202211</v>
      </c>
      <c r="G1362" cm="1">
        <f t="array" ref="G1362">_xlfn.XLOOKUP(C1362, $U$1:$U1361, $W$1:$W1361, E1362, 0, -1)</f>
        <v>1539.0873746407135</v>
      </c>
      <c r="H1362">
        <f>Schedule!F1362</f>
        <v>6.2111801242235101E-3</v>
      </c>
      <c r="I1362" t="str">
        <f>IF(ISBLANK(Games!D1362), "", Games!D1362)</f>
        <v/>
      </c>
      <c r="J1362" t="str">
        <f>IF(ISBLANK(Games!E1362), "", Games!E1362)</f>
        <v/>
      </c>
      <c r="K1362" t="str">
        <f>IF(ISBLANK(Games!D1362), "",VLOOKUP(I1362, 'Pitchers Pre-Season'!$B$2:$X$790, 23, FALSE))</f>
        <v/>
      </c>
      <c r="L1362" t="str">
        <f>IF(ISBLANK(Games!E1362), "",VLOOKUP(J1362, 'Pitchers Pre-Season'!$B$2:$X$790, 23, FALSE))</f>
        <v/>
      </c>
      <c r="M1362">
        <f>IF(ISBLANK(Games!D1362), Calc!F1362, F1362+K1362)</f>
        <v>1410.609331202211</v>
      </c>
      <c r="N1362">
        <f>IF(ISBLANK(Games!E1362), Calc!G1362, G1362+L1362)</f>
        <v>1539.0873746407135</v>
      </c>
      <c r="O1362" s="1">
        <f t="shared" si="147"/>
        <v>0.32620178670140265</v>
      </c>
      <c r="P1362" s="1">
        <f t="shared" si="148"/>
        <v>0.67379821329859735</v>
      </c>
      <c r="Q1362" s="3" t="str">
        <f>Games!N1362</f>
        <v/>
      </c>
      <c r="R1362" s="1" t="str">
        <f t="shared" si="149"/>
        <v/>
      </c>
      <c r="S1362" s="1" t="str">
        <f>IF(ISBLANK(Games!L1362), "",IF(Q1362=B1362, C1362, B1362))</f>
        <v/>
      </c>
      <c r="T1362" s="1" t="str">
        <f t="shared" si="150"/>
        <v>OAK</v>
      </c>
      <c r="U1362" s="1" t="str">
        <f t="shared" si="151"/>
        <v>BAL</v>
      </c>
      <c r="V1362" s="1">
        <f t="shared" si="152"/>
        <v>1410.609331202211</v>
      </c>
      <c r="W1362" s="1">
        <f t="shared" si="153"/>
        <v>1539.0873746407135</v>
      </c>
    </row>
    <row r="1363" spans="1:23" x14ac:dyDescent="0.45">
      <c r="A1363" t="str">
        <f>Schedule!A1363</f>
        <v>2024-07-07</v>
      </c>
      <c r="B1363" t="str">
        <f>Schedule!B1363</f>
        <v>SDP</v>
      </c>
      <c r="C1363" t="str">
        <f>Schedule!C1363</f>
        <v>ARI</v>
      </c>
      <c r="D1363">
        <f>Schedule!D1363</f>
        <v>1513.7838452168801</v>
      </c>
      <c r="E1363">
        <f>Schedule!E1363</f>
        <v>1517.8440011816001</v>
      </c>
      <c r="F1363" cm="1">
        <f t="array" ref="F1363">_xlfn.XLOOKUP(B1363, $T$1:$T1362, $V$1:$V1362, D1363, 0, -1)</f>
        <v>1502.9671207118124</v>
      </c>
      <c r="G1363" cm="1">
        <f t="array" ref="G1363">_xlfn.XLOOKUP(C1363, $U$1:$U1362, $W$1:$W1362, E1363, 0, -1)</f>
        <v>1515.1384034374826</v>
      </c>
      <c r="H1363">
        <f>Schedule!F1363</f>
        <v>2.9239766081871298E-2</v>
      </c>
      <c r="I1363" t="str">
        <f>IF(ISBLANK(Games!D1363), "", Games!D1363)</f>
        <v/>
      </c>
      <c r="J1363" t="str">
        <f>IF(ISBLANK(Games!E1363), "", Games!E1363)</f>
        <v/>
      </c>
      <c r="K1363" t="str">
        <f>IF(ISBLANK(Games!D1363), "",VLOOKUP(I1363, 'Pitchers Pre-Season'!$B$2:$X$790, 23, FALSE))</f>
        <v/>
      </c>
      <c r="L1363" t="str">
        <f>IF(ISBLANK(Games!E1363), "",VLOOKUP(J1363, 'Pitchers Pre-Season'!$B$2:$X$790, 23, FALSE))</f>
        <v/>
      </c>
      <c r="M1363">
        <f>IF(ISBLANK(Games!D1363), Calc!F1363, F1363+K1363)</f>
        <v>1502.9671207118124</v>
      </c>
      <c r="N1363">
        <f>IF(ISBLANK(Games!E1363), Calc!G1363, G1363+L1363)</f>
        <v>1515.1384034374826</v>
      </c>
      <c r="O1363" s="1">
        <f t="shared" si="147"/>
        <v>0.49711116097981023</v>
      </c>
      <c r="P1363" s="1">
        <f t="shared" si="148"/>
        <v>0.50288883902018988</v>
      </c>
      <c r="Q1363" s="3" t="str">
        <f>Games!N1363</f>
        <v/>
      </c>
      <c r="R1363" s="1" t="str">
        <f t="shared" si="149"/>
        <v/>
      </c>
      <c r="S1363" s="1" t="str">
        <f>IF(ISBLANK(Games!L1363), "",IF(Q1363=B1363, C1363, B1363))</f>
        <v/>
      </c>
      <c r="T1363" s="1" t="str">
        <f t="shared" si="150"/>
        <v>SDP</v>
      </c>
      <c r="U1363" s="1" t="str">
        <f t="shared" si="151"/>
        <v>ARI</v>
      </c>
      <c r="V1363" s="1">
        <f t="shared" si="152"/>
        <v>1502.9671207118124</v>
      </c>
      <c r="W1363" s="1">
        <f t="shared" si="153"/>
        <v>1515.1384034374826</v>
      </c>
    </row>
    <row r="1364" spans="1:23" x14ac:dyDescent="0.45">
      <c r="A1364" t="str">
        <f>Schedule!A1364</f>
        <v>2024-07-07</v>
      </c>
      <c r="B1364" t="str">
        <f>Schedule!B1364</f>
        <v>SEA</v>
      </c>
      <c r="C1364" t="str">
        <f>Schedule!C1364</f>
        <v>TOR</v>
      </c>
      <c r="D1364">
        <f>Schedule!D1364</f>
        <v>1526.2027098211199</v>
      </c>
      <c r="E1364">
        <f>Schedule!E1364</f>
        <v>1536.86484917293</v>
      </c>
      <c r="F1364" cm="1">
        <f t="array" ref="F1364">_xlfn.XLOOKUP(B1364, $T$1:$T1363, $V$1:$V1363, D1364, 0, -1)</f>
        <v>1518.2292368487947</v>
      </c>
      <c r="G1364" cm="1">
        <f t="array" ref="G1364">_xlfn.XLOOKUP(C1364, $U$1:$U1363, $W$1:$W1363, E1364, 0, -1)</f>
        <v>1549.5770225833428</v>
      </c>
      <c r="H1364">
        <f>Schedule!F1364</f>
        <v>2.2471910112359699E-2</v>
      </c>
      <c r="I1364" t="str">
        <f>IF(ISBLANK(Games!D1364), "", Games!D1364)</f>
        <v/>
      </c>
      <c r="J1364" t="str">
        <f>IF(ISBLANK(Games!E1364), "", Games!E1364)</f>
        <v/>
      </c>
      <c r="K1364" t="str">
        <f>IF(ISBLANK(Games!D1364), "",VLOOKUP(I1364, 'Pitchers Pre-Season'!$B$2:$X$790, 23, FALSE))</f>
        <v/>
      </c>
      <c r="L1364" t="str">
        <f>IF(ISBLANK(Games!E1364), "",VLOOKUP(J1364, 'Pitchers Pre-Season'!$B$2:$X$790, 23, FALSE))</f>
        <v/>
      </c>
      <c r="M1364">
        <f>IF(ISBLANK(Games!D1364), Calc!F1364, F1364+K1364)</f>
        <v>1518.2292368487947</v>
      </c>
      <c r="N1364">
        <f>IF(ISBLANK(Games!E1364), Calc!G1364, G1364+L1364)</f>
        <v>1549.5770225833428</v>
      </c>
      <c r="O1364" s="1">
        <f t="shared" si="147"/>
        <v>0.46624488598585734</v>
      </c>
      <c r="P1364" s="1">
        <f t="shared" si="148"/>
        <v>0.53375511401414266</v>
      </c>
      <c r="Q1364" s="3" t="str">
        <f>Games!N1364</f>
        <v/>
      </c>
      <c r="R1364" s="1" t="str">
        <f t="shared" si="149"/>
        <v/>
      </c>
      <c r="S1364" s="1" t="str">
        <f>IF(ISBLANK(Games!L1364), "",IF(Q1364=B1364, C1364, B1364))</f>
        <v/>
      </c>
      <c r="T1364" s="1" t="str">
        <f t="shared" si="150"/>
        <v>SEA</v>
      </c>
      <c r="U1364" s="1" t="str">
        <f t="shared" si="151"/>
        <v>TOR</v>
      </c>
      <c r="V1364" s="1">
        <f t="shared" si="152"/>
        <v>1518.2292368487947</v>
      </c>
      <c r="W1364" s="1">
        <f t="shared" si="153"/>
        <v>1549.5770225833428</v>
      </c>
    </row>
    <row r="1365" spans="1:23" x14ac:dyDescent="0.45">
      <c r="A1365" t="str">
        <f>Schedule!A1365</f>
        <v>2024-07-07</v>
      </c>
      <c r="B1365" t="str">
        <f>Schedule!B1365</f>
        <v>LAD</v>
      </c>
      <c r="C1365" t="str">
        <f>Schedule!C1365</f>
        <v>MIL</v>
      </c>
      <c r="D1365">
        <f>Schedule!D1365</f>
        <v>1588.6730971234199</v>
      </c>
      <c r="E1365">
        <f>Schedule!E1365</f>
        <v>1511.74507850229</v>
      </c>
      <c r="F1365" cm="1">
        <f t="array" ref="F1365">_xlfn.XLOOKUP(B1365, $T$1:$T1364, $V$1:$V1364, D1365, 0, -1)</f>
        <v>1596.6514930600529</v>
      </c>
      <c r="G1365" cm="1">
        <f t="array" ref="G1365">_xlfn.XLOOKUP(C1365, $U$1:$U1364, $W$1:$W1364, E1365, 0, -1)</f>
        <v>1527.5334034496079</v>
      </c>
      <c r="H1365">
        <f>Schedule!F1365</f>
        <v>4.2654028436019002E-2</v>
      </c>
      <c r="I1365" t="str">
        <f>IF(ISBLANK(Games!D1365), "", Games!D1365)</f>
        <v/>
      </c>
      <c r="J1365" t="str">
        <f>IF(ISBLANK(Games!E1365), "", Games!E1365)</f>
        <v/>
      </c>
      <c r="K1365" t="str">
        <f>IF(ISBLANK(Games!D1365), "",VLOOKUP(I1365, 'Pitchers Pre-Season'!$B$2:$X$790, 23, FALSE))</f>
        <v/>
      </c>
      <c r="L1365" t="str">
        <f>IF(ISBLANK(Games!E1365), "",VLOOKUP(J1365, 'Pitchers Pre-Season'!$B$2:$X$790, 23, FALSE))</f>
        <v/>
      </c>
      <c r="M1365">
        <f>IF(ISBLANK(Games!D1365), Calc!F1365, F1365+K1365)</f>
        <v>1596.6514930600529</v>
      </c>
      <c r="N1365">
        <f>IF(ISBLANK(Games!E1365), Calc!G1365, G1365+L1365)</f>
        <v>1527.5334034496079</v>
      </c>
      <c r="O1365" s="1">
        <f t="shared" si="147"/>
        <v>0.61950418327790324</v>
      </c>
      <c r="P1365" s="1">
        <f t="shared" si="148"/>
        <v>0.38049581672209676</v>
      </c>
      <c r="Q1365" s="3" t="str">
        <f>Games!N1365</f>
        <v/>
      </c>
      <c r="R1365" s="1" t="str">
        <f t="shared" si="149"/>
        <v/>
      </c>
      <c r="S1365" s="1" t="str">
        <f>IF(ISBLANK(Games!L1365), "",IF(Q1365=B1365, C1365, B1365))</f>
        <v/>
      </c>
      <c r="T1365" s="1" t="str">
        <f t="shared" si="150"/>
        <v>LAD</v>
      </c>
      <c r="U1365" s="1" t="str">
        <f t="shared" si="151"/>
        <v>MIL</v>
      </c>
      <c r="V1365" s="1">
        <f t="shared" si="152"/>
        <v>1596.6514930600529</v>
      </c>
      <c r="W1365" s="1">
        <f t="shared" si="153"/>
        <v>1527.5334034496079</v>
      </c>
    </row>
    <row r="1366" spans="1:23" x14ac:dyDescent="0.45">
      <c r="A1366" t="str">
        <f>Schedule!A1366</f>
        <v>2024-07-08</v>
      </c>
      <c r="B1366" t="str">
        <f>Schedule!B1366</f>
        <v>PIT</v>
      </c>
      <c r="C1366" t="str">
        <f>Schedule!C1366</f>
        <v>NYM</v>
      </c>
      <c r="D1366">
        <f>Schedule!D1366</f>
        <v>1468.3919248330999</v>
      </c>
      <c r="E1366">
        <f>Schedule!E1366</f>
        <v>1505.1761432511801</v>
      </c>
      <c r="F1366" cm="1">
        <f t="array" ref="F1366">_xlfn.XLOOKUP(B1366, $T$1:$T1365, $V$1:$V1365, D1366, 0, -1)</f>
        <v>1464.4120897083565</v>
      </c>
      <c r="G1366" cm="1">
        <f t="array" ref="G1366">_xlfn.XLOOKUP(C1366, $U$1:$U1365, $W$1:$W1365, E1366, 0, -1)</f>
        <v>1510.288270753422</v>
      </c>
      <c r="H1366">
        <f>Schedule!F1366</f>
        <v>5.7971014492753603E-2</v>
      </c>
      <c r="I1366" t="str">
        <f>IF(ISBLANK(Games!D1366), "", Games!D1366)</f>
        <v/>
      </c>
      <c r="J1366" t="str">
        <f>IF(ISBLANK(Games!E1366), "", Games!E1366)</f>
        <v/>
      </c>
      <c r="K1366" t="str">
        <f>IF(ISBLANK(Games!D1366), "",VLOOKUP(I1366, 'Pitchers Pre-Season'!$B$2:$X$790, 23, FALSE))</f>
        <v/>
      </c>
      <c r="L1366" t="str">
        <f>IF(ISBLANK(Games!E1366), "",VLOOKUP(J1366, 'Pitchers Pre-Season'!$B$2:$X$790, 23, FALSE))</f>
        <v/>
      </c>
      <c r="M1366">
        <f>IF(ISBLANK(Games!D1366), Calc!F1366, F1366+K1366)</f>
        <v>1464.4120897083565</v>
      </c>
      <c r="N1366">
        <f>IF(ISBLANK(Games!E1366), Calc!G1366, G1366+L1366)</f>
        <v>1510.288270753422</v>
      </c>
      <c r="O1366" s="1">
        <f t="shared" si="147"/>
        <v>0.46334541476721003</v>
      </c>
      <c r="P1366" s="1">
        <f t="shared" si="148"/>
        <v>0.53665458523278986</v>
      </c>
      <c r="Q1366" s="3" t="str">
        <f>Games!N1366</f>
        <v/>
      </c>
      <c r="R1366" s="1" t="str">
        <f t="shared" si="149"/>
        <v/>
      </c>
      <c r="S1366" s="1" t="str">
        <f>IF(ISBLANK(Games!L1366), "",IF(Q1366=B1366, C1366, B1366))</f>
        <v/>
      </c>
      <c r="T1366" s="1" t="str">
        <f t="shared" si="150"/>
        <v>PIT</v>
      </c>
      <c r="U1366" s="1" t="str">
        <f t="shared" si="151"/>
        <v>NYM</v>
      </c>
      <c r="V1366" s="1">
        <f t="shared" si="152"/>
        <v>1464.4120897083565</v>
      </c>
      <c r="W1366" s="1">
        <f t="shared" si="153"/>
        <v>1510.288270753422</v>
      </c>
    </row>
    <row r="1367" spans="1:23" x14ac:dyDescent="0.45">
      <c r="A1367" t="str">
        <f>Schedule!A1367</f>
        <v>2024-07-08</v>
      </c>
      <c r="B1367" t="str">
        <f>Schedule!B1367</f>
        <v>WAS</v>
      </c>
      <c r="C1367" t="str">
        <f>Schedule!C1367</f>
        <v>STL</v>
      </c>
      <c r="D1367">
        <f>Schedule!D1367</f>
        <v>1422.7330514932301</v>
      </c>
      <c r="E1367">
        <f>Schedule!E1367</f>
        <v>1506.4629567151301</v>
      </c>
      <c r="F1367" cm="1">
        <f t="array" ref="F1367">_xlfn.XLOOKUP(B1367, $T$1:$T1366, $V$1:$V1366, D1367, 0, -1)</f>
        <v>1419.5380932200808</v>
      </c>
      <c r="G1367" cm="1">
        <f t="array" ref="G1367">_xlfn.XLOOKUP(C1367, $U$1:$U1366, $W$1:$W1366, E1367, 0, -1)</f>
        <v>1507.9516916859375</v>
      </c>
      <c r="H1367">
        <f>Schedule!F1367</f>
        <v>-4.76190476190477E-2</v>
      </c>
      <c r="I1367" t="str">
        <f>IF(ISBLANK(Games!D1367), "", Games!D1367)</f>
        <v/>
      </c>
      <c r="J1367" t="str">
        <f>IF(ISBLANK(Games!E1367), "", Games!E1367)</f>
        <v/>
      </c>
      <c r="K1367" t="str">
        <f>IF(ISBLANK(Games!D1367), "",VLOOKUP(I1367, 'Pitchers Pre-Season'!$B$2:$X$790, 23, FALSE))</f>
        <v/>
      </c>
      <c r="L1367" t="str">
        <f>IF(ISBLANK(Games!E1367), "",VLOOKUP(J1367, 'Pitchers Pre-Season'!$B$2:$X$790, 23, FALSE))</f>
        <v/>
      </c>
      <c r="M1367">
        <f>IF(ISBLANK(Games!D1367), Calc!F1367, F1367+K1367)</f>
        <v>1419.5380932200808</v>
      </c>
      <c r="N1367">
        <f>IF(ISBLANK(Games!E1367), Calc!G1367, G1367+L1367)</f>
        <v>1507.9516916859375</v>
      </c>
      <c r="O1367" s="1">
        <f t="shared" si="147"/>
        <v>0.35163027587300361</v>
      </c>
      <c r="P1367" s="1">
        <f t="shared" si="148"/>
        <v>0.64836972412699645</v>
      </c>
      <c r="Q1367" s="3" t="str">
        <f>Games!N1367</f>
        <v/>
      </c>
      <c r="R1367" s="1" t="str">
        <f t="shared" si="149"/>
        <v/>
      </c>
      <c r="S1367" s="1" t="str">
        <f>IF(ISBLANK(Games!L1367), "",IF(Q1367=B1367, C1367, B1367))</f>
        <v/>
      </c>
      <c r="T1367" s="1" t="str">
        <f t="shared" si="150"/>
        <v>WAS</v>
      </c>
      <c r="U1367" s="1" t="str">
        <f t="shared" si="151"/>
        <v>STL</v>
      </c>
      <c r="V1367" s="1">
        <f t="shared" si="152"/>
        <v>1419.5380932200808</v>
      </c>
      <c r="W1367" s="1">
        <f t="shared" si="153"/>
        <v>1507.9516916859375</v>
      </c>
    </row>
    <row r="1368" spans="1:23" x14ac:dyDescent="0.45">
      <c r="A1368" t="str">
        <f>Schedule!A1368</f>
        <v>2024-07-08</v>
      </c>
      <c r="B1368" t="str">
        <f>Schedule!B1368</f>
        <v>DET</v>
      </c>
      <c r="C1368" t="str">
        <f>Schedule!C1368</f>
        <v>CLE</v>
      </c>
      <c r="D1368">
        <f>Schedule!D1368</f>
        <v>1477.56939209144</v>
      </c>
      <c r="E1368">
        <f>Schedule!E1368</f>
        <v>1503.8938502056101</v>
      </c>
      <c r="F1368" cm="1">
        <f t="array" ref="F1368">_xlfn.XLOOKUP(B1368, $T$1:$T1367, $V$1:$V1367, D1368, 0, -1)</f>
        <v>1481.7589766686021</v>
      </c>
      <c r="G1368" cm="1">
        <f t="array" ref="G1368">_xlfn.XLOOKUP(C1368, $U$1:$U1367, $W$1:$W1367, E1368, 0, -1)</f>
        <v>1521.3210808926906</v>
      </c>
      <c r="H1368">
        <f>Schedule!F1368</f>
        <v>7.6687116564418296E-3</v>
      </c>
      <c r="I1368" t="str">
        <f>IF(ISBLANK(Games!D1368), "", Games!D1368)</f>
        <v/>
      </c>
      <c r="J1368" t="str">
        <f>IF(ISBLANK(Games!E1368), "", Games!E1368)</f>
        <v/>
      </c>
      <c r="K1368" t="str">
        <f>IF(ISBLANK(Games!D1368), "",VLOOKUP(I1368, 'Pitchers Pre-Season'!$B$2:$X$790, 23, FALSE))</f>
        <v/>
      </c>
      <c r="L1368" t="str">
        <f>IF(ISBLANK(Games!E1368), "",VLOOKUP(J1368, 'Pitchers Pre-Season'!$B$2:$X$790, 23, FALSE))</f>
        <v/>
      </c>
      <c r="M1368">
        <f>IF(ISBLANK(Games!D1368), Calc!F1368, F1368+K1368)</f>
        <v>1481.7589766686021</v>
      </c>
      <c r="N1368">
        <f>IF(ISBLANK(Games!E1368), Calc!G1368, G1368+L1368)</f>
        <v>1521.3210808926906</v>
      </c>
      <c r="O1368" s="1">
        <f t="shared" si="147"/>
        <v>0.44714471462178457</v>
      </c>
      <c r="P1368" s="1">
        <f t="shared" si="148"/>
        <v>0.55285528537821538</v>
      </c>
      <c r="Q1368" s="3" t="str">
        <f>Games!N1368</f>
        <v/>
      </c>
      <c r="R1368" s="1" t="str">
        <f t="shared" si="149"/>
        <v/>
      </c>
      <c r="S1368" s="1" t="str">
        <f>IF(ISBLANK(Games!L1368), "",IF(Q1368=B1368, C1368, B1368))</f>
        <v/>
      </c>
      <c r="T1368" s="1" t="str">
        <f t="shared" si="150"/>
        <v>DET</v>
      </c>
      <c r="U1368" s="1" t="str">
        <f t="shared" si="151"/>
        <v>CLE</v>
      </c>
      <c r="V1368" s="1">
        <f t="shared" si="152"/>
        <v>1481.7589766686021</v>
      </c>
      <c r="W1368" s="1">
        <f t="shared" si="153"/>
        <v>1521.3210808926906</v>
      </c>
    </row>
    <row r="1369" spans="1:23" x14ac:dyDescent="0.45">
      <c r="A1369" t="str">
        <f>Schedule!A1369</f>
        <v>2024-07-08</v>
      </c>
      <c r="B1369" t="str">
        <f>Schedule!B1369</f>
        <v>CIN</v>
      </c>
      <c r="C1369" t="str">
        <f>Schedule!C1369</f>
        <v>COL</v>
      </c>
      <c r="D1369">
        <f>Schedule!D1369</f>
        <v>1496.2510574284499</v>
      </c>
      <c r="E1369">
        <f>Schedule!E1369</f>
        <v>1418.47649220432</v>
      </c>
      <c r="F1369" cm="1">
        <f t="array" ref="F1369">_xlfn.XLOOKUP(B1369, $T$1:$T1368, $V$1:$V1368, D1369, 0, -1)</f>
        <v>1493.1662146218293</v>
      </c>
      <c r="G1369" cm="1">
        <f t="array" ref="G1369">_xlfn.XLOOKUP(C1369, $U$1:$U1368, $W$1:$W1368, E1369, 0, -1)</f>
        <v>1405.4006829938121</v>
      </c>
      <c r="H1369">
        <f>Schedule!F1369</f>
        <v>-1.38888888888888E-2</v>
      </c>
      <c r="I1369" t="str">
        <f>IF(ISBLANK(Games!D1369), "", Games!D1369)</f>
        <v/>
      </c>
      <c r="J1369" t="str">
        <f>IF(ISBLANK(Games!E1369), "", Games!E1369)</f>
        <v/>
      </c>
      <c r="K1369" t="str">
        <f>IF(ISBLANK(Games!D1369), "",VLOOKUP(I1369, 'Pitchers Pre-Season'!$B$2:$X$790, 23, FALSE))</f>
        <v/>
      </c>
      <c r="L1369" t="str">
        <f>IF(ISBLANK(Games!E1369), "",VLOOKUP(J1369, 'Pitchers Pre-Season'!$B$2:$X$790, 23, FALSE))</f>
        <v/>
      </c>
      <c r="M1369">
        <f>IF(ISBLANK(Games!D1369), Calc!F1369, F1369+K1369)</f>
        <v>1493.1662146218293</v>
      </c>
      <c r="N1369">
        <f>IF(ISBLANK(Games!E1369), Calc!G1369, G1369+L1369)</f>
        <v>1405.4006829938121</v>
      </c>
      <c r="O1369" s="1">
        <f t="shared" si="147"/>
        <v>0.61674058780640995</v>
      </c>
      <c r="P1369" s="1">
        <f t="shared" si="148"/>
        <v>0.38325941219358994</v>
      </c>
      <c r="Q1369" s="3" t="str">
        <f>Games!N1369</f>
        <v/>
      </c>
      <c r="R1369" s="1" t="str">
        <f t="shared" si="149"/>
        <v/>
      </c>
      <c r="S1369" s="1" t="str">
        <f>IF(ISBLANK(Games!L1369), "",IF(Q1369=B1369, C1369, B1369))</f>
        <v/>
      </c>
      <c r="T1369" s="1" t="str">
        <f t="shared" si="150"/>
        <v>CIN</v>
      </c>
      <c r="U1369" s="1" t="str">
        <f t="shared" si="151"/>
        <v>COL</v>
      </c>
      <c r="V1369" s="1">
        <f t="shared" si="152"/>
        <v>1493.1662146218293</v>
      </c>
      <c r="W1369" s="1">
        <f t="shared" si="153"/>
        <v>1405.4006829938121</v>
      </c>
    </row>
    <row r="1370" spans="1:23" x14ac:dyDescent="0.45">
      <c r="A1370" t="str">
        <f>Schedule!A1370</f>
        <v>2024-07-08</v>
      </c>
      <c r="B1370" t="str">
        <f>Schedule!B1370</f>
        <v>CHW</v>
      </c>
      <c r="C1370" t="str">
        <f>Schedule!C1370</f>
        <v>MIN</v>
      </c>
      <c r="D1370">
        <f>Schedule!D1370</f>
        <v>1433.33420073452</v>
      </c>
      <c r="E1370">
        <f>Schedule!E1370</f>
        <v>1535.44519643647</v>
      </c>
      <c r="F1370" cm="1">
        <f t="array" ref="F1370">_xlfn.XLOOKUP(B1370, $T$1:$T1369, $V$1:$V1369, D1370, 0, -1)</f>
        <v>1426.513159308995</v>
      </c>
      <c r="G1370" cm="1">
        <f t="array" ref="G1370">_xlfn.XLOOKUP(C1370, $U$1:$U1369, $W$1:$W1369, E1370, 0, -1)</f>
        <v>1539.5424706464416</v>
      </c>
      <c r="H1370">
        <f>Schedule!F1370</f>
        <v>-4.2253521126760597E-2</v>
      </c>
      <c r="I1370" t="str">
        <f>IF(ISBLANK(Games!D1370), "", Games!D1370)</f>
        <v/>
      </c>
      <c r="J1370" t="str">
        <f>IF(ISBLANK(Games!E1370), "", Games!E1370)</f>
        <v/>
      </c>
      <c r="K1370" t="str">
        <f>IF(ISBLANK(Games!D1370), "",VLOOKUP(I1370, 'Pitchers Pre-Season'!$B$2:$X$790, 23, FALSE))</f>
        <v/>
      </c>
      <c r="L1370" t="str">
        <f>IF(ISBLANK(Games!E1370), "",VLOOKUP(J1370, 'Pitchers Pre-Season'!$B$2:$X$790, 23, FALSE))</f>
        <v/>
      </c>
      <c r="M1370">
        <f>IF(ISBLANK(Games!D1370), Calc!F1370, F1370+K1370)</f>
        <v>1426.513159308995</v>
      </c>
      <c r="N1370">
        <f>IF(ISBLANK(Games!E1370), Calc!G1370, G1370+L1370)</f>
        <v>1539.5424706464416</v>
      </c>
      <c r="O1370" s="1">
        <f t="shared" si="147"/>
        <v>0.32171653685900869</v>
      </c>
      <c r="P1370" s="1">
        <f t="shared" si="148"/>
        <v>0.67828346314099119</v>
      </c>
      <c r="Q1370" s="3" t="str">
        <f>Games!N1370</f>
        <v/>
      </c>
      <c r="R1370" s="1" t="str">
        <f t="shared" si="149"/>
        <v/>
      </c>
      <c r="S1370" s="1" t="str">
        <f>IF(ISBLANK(Games!L1370), "",IF(Q1370=B1370, C1370, B1370))</f>
        <v/>
      </c>
      <c r="T1370" s="1" t="str">
        <f t="shared" si="150"/>
        <v>CHW</v>
      </c>
      <c r="U1370" s="1" t="str">
        <f t="shared" si="151"/>
        <v>MIN</v>
      </c>
      <c r="V1370" s="1">
        <f t="shared" si="152"/>
        <v>1426.513159308995</v>
      </c>
      <c r="W1370" s="1">
        <f t="shared" si="153"/>
        <v>1539.5424706464416</v>
      </c>
    </row>
    <row r="1371" spans="1:23" x14ac:dyDescent="0.45">
      <c r="A1371" t="str">
        <f>Schedule!A1371</f>
        <v>2024-07-08</v>
      </c>
      <c r="B1371" t="str">
        <f>Schedule!B1371</f>
        <v>LAA</v>
      </c>
      <c r="C1371" t="str">
        <f>Schedule!C1371</f>
        <v>TEX</v>
      </c>
      <c r="D1371">
        <f>Schedule!D1371</f>
        <v>1474.3085107648601</v>
      </c>
      <c r="E1371">
        <f>Schedule!E1371</f>
        <v>1527.6277566730801</v>
      </c>
      <c r="F1371" cm="1">
        <f t="array" ref="F1371">_xlfn.XLOOKUP(B1371, $T$1:$T1370, $V$1:$V1370, D1371, 0, -1)</f>
        <v>1469.5882041455925</v>
      </c>
      <c r="G1371" cm="1">
        <f t="array" ref="G1371">_xlfn.XLOOKUP(C1371, $U$1:$U1370, $W$1:$W1370, E1371, 0, -1)</f>
        <v>1534.4506247578865</v>
      </c>
      <c r="H1371">
        <f>Schedule!F1371</f>
        <v>6.8493150684931406E-2</v>
      </c>
      <c r="I1371" t="str">
        <f>IF(ISBLANK(Games!D1371), "", Games!D1371)</f>
        <v/>
      </c>
      <c r="J1371" t="str">
        <f>IF(ISBLANK(Games!E1371), "", Games!E1371)</f>
        <v/>
      </c>
      <c r="K1371" t="str">
        <f>IF(ISBLANK(Games!D1371), "",VLOOKUP(I1371, 'Pitchers Pre-Season'!$B$2:$X$790, 23, FALSE))</f>
        <v/>
      </c>
      <c r="L1371" t="str">
        <f>IF(ISBLANK(Games!E1371), "",VLOOKUP(J1371, 'Pitchers Pre-Season'!$B$2:$X$790, 23, FALSE))</f>
        <v/>
      </c>
      <c r="M1371">
        <f>IF(ISBLANK(Games!D1371), Calc!F1371, F1371+K1371)</f>
        <v>1469.5882041455925</v>
      </c>
      <c r="N1371">
        <f>IF(ISBLANK(Games!E1371), Calc!G1371, G1371+L1371)</f>
        <v>1534.4506247578865</v>
      </c>
      <c r="O1371" s="1">
        <f t="shared" si="147"/>
        <v>0.44197158005513104</v>
      </c>
      <c r="P1371" s="1">
        <f t="shared" si="148"/>
        <v>0.55802841994486907</v>
      </c>
      <c r="Q1371" s="3" t="str">
        <f>Games!N1371</f>
        <v/>
      </c>
      <c r="R1371" s="1" t="str">
        <f t="shared" si="149"/>
        <v/>
      </c>
      <c r="S1371" s="1" t="str">
        <f>IF(ISBLANK(Games!L1371), "",IF(Q1371=B1371, C1371, B1371))</f>
        <v/>
      </c>
      <c r="T1371" s="1" t="str">
        <f t="shared" si="150"/>
        <v>LAA</v>
      </c>
      <c r="U1371" s="1" t="str">
        <f t="shared" si="151"/>
        <v>TEX</v>
      </c>
      <c r="V1371" s="1">
        <f t="shared" si="152"/>
        <v>1469.5882041455925</v>
      </c>
      <c r="W1371" s="1">
        <f t="shared" si="153"/>
        <v>1534.4506247578865</v>
      </c>
    </row>
    <row r="1372" spans="1:23" x14ac:dyDescent="0.45">
      <c r="A1372" t="str">
        <f>Schedule!A1372</f>
        <v>2024-07-08</v>
      </c>
      <c r="B1372" t="str">
        <f>Schedule!B1372</f>
        <v>ARI</v>
      </c>
      <c r="C1372" t="str">
        <f>Schedule!C1372</f>
        <v>ATL</v>
      </c>
      <c r="D1372">
        <f>Schedule!D1372</f>
        <v>1517.8440011816001</v>
      </c>
      <c r="E1372">
        <f>Schedule!E1372</f>
        <v>1590.545270505</v>
      </c>
      <c r="F1372" cm="1">
        <f t="array" ref="F1372">_xlfn.XLOOKUP(B1372, $T$1:$T1371, $V$1:$V1371, D1372, 0, -1)</f>
        <v>1516.9891876380354</v>
      </c>
      <c r="G1372" cm="1">
        <f t="array" ref="G1372">_xlfn.XLOOKUP(C1372, $U$1:$U1371, $W$1:$W1371, E1372, 0, -1)</f>
        <v>1588.8399964445969</v>
      </c>
      <c r="H1372">
        <f>Schedule!F1372</f>
        <v>5.0632911392405201E-2</v>
      </c>
      <c r="I1372" t="str">
        <f>IF(ISBLANK(Games!D1372), "", Games!D1372)</f>
        <v/>
      </c>
      <c r="J1372" t="str">
        <f>IF(ISBLANK(Games!E1372), "", Games!E1372)</f>
        <v/>
      </c>
      <c r="K1372" t="str">
        <f>IF(ISBLANK(Games!D1372), "",VLOOKUP(I1372, 'Pitchers Pre-Season'!$B$2:$X$790, 23, FALSE))</f>
        <v/>
      </c>
      <c r="L1372" t="str">
        <f>IF(ISBLANK(Games!E1372), "",VLOOKUP(J1372, 'Pitchers Pre-Season'!$B$2:$X$790, 23, FALSE))</f>
        <v/>
      </c>
      <c r="M1372">
        <f>IF(ISBLANK(Games!D1372), Calc!F1372, F1372+K1372)</f>
        <v>1516.9891876380354</v>
      </c>
      <c r="N1372">
        <f>IF(ISBLANK(Games!E1372), Calc!G1372, G1372+L1372)</f>
        <v>1588.8399964445969</v>
      </c>
      <c r="O1372" s="1">
        <f t="shared" si="147"/>
        <v>0.4233641211320916</v>
      </c>
      <c r="P1372" s="1">
        <f t="shared" si="148"/>
        <v>0.57663587886790846</v>
      </c>
      <c r="Q1372" s="3" t="str">
        <f>Games!N1372</f>
        <v/>
      </c>
      <c r="R1372" s="1" t="str">
        <f t="shared" si="149"/>
        <v/>
      </c>
      <c r="S1372" s="1" t="str">
        <f>IF(ISBLANK(Games!L1372), "",IF(Q1372=B1372, C1372, B1372))</f>
        <v/>
      </c>
      <c r="T1372" s="1" t="str">
        <f t="shared" si="150"/>
        <v>ARI</v>
      </c>
      <c r="U1372" s="1" t="str">
        <f t="shared" si="151"/>
        <v>ATL</v>
      </c>
      <c r="V1372" s="1">
        <f t="shared" si="152"/>
        <v>1516.9891876380354</v>
      </c>
      <c r="W1372" s="1">
        <f t="shared" si="153"/>
        <v>1588.8399964445969</v>
      </c>
    </row>
    <row r="1373" spans="1:23" x14ac:dyDescent="0.45">
      <c r="A1373" t="str">
        <f>Schedule!A1373</f>
        <v>2024-07-09</v>
      </c>
      <c r="B1373" t="str">
        <f>Schedule!B1373</f>
        <v>BAL</v>
      </c>
      <c r="C1373" t="str">
        <f>Schedule!C1373</f>
        <v>CHC</v>
      </c>
      <c r="D1373">
        <f>Schedule!D1373</f>
        <v>1535.1075395159701</v>
      </c>
      <c r="E1373">
        <f>Schedule!E1373</f>
        <v>1514.0316812078199</v>
      </c>
      <c r="F1373" cm="1">
        <f t="array" ref="F1373">_xlfn.XLOOKUP(B1373, $T$1:$T1372, $V$1:$V1372, D1373, 0, -1)</f>
        <v>1527.1786991040578</v>
      </c>
      <c r="G1373" cm="1">
        <f t="array" ref="G1373">_xlfn.XLOOKUP(C1373, $U$1:$U1372, $W$1:$W1372, E1373, 0, -1)</f>
        <v>1510.9500841970262</v>
      </c>
      <c r="H1373">
        <f>Schedule!F1373</f>
        <v>2.1739130434782698E-2</v>
      </c>
      <c r="I1373" t="str">
        <f>IF(ISBLANK(Games!D1373), "", Games!D1373)</f>
        <v/>
      </c>
      <c r="J1373" t="str">
        <f>IF(ISBLANK(Games!E1373), "", Games!E1373)</f>
        <v/>
      </c>
      <c r="K1373" t="str">
        <f>IF(ISBLANK(Games!D1373), "",VLOOKUP(I1373, 'Pitchers Pre-Season'!$B$2:$X$790, 23, FALSE))</f>
        <v/>
      </c>
      <c r="L1373" t="str">
        <f>IF(ISBLANK(Games!E1373), "",VLOOKUP(J1373, 'Pitchers Pre-Season'!$B$2:$X$790, 23, FALSE))</f>
        <v/>
      </c>
      <c r="M1373">
        <f>IF(ISBLANK(Games!D1373), Calc!F1373, F1373+K1373)</f>
        <v>1527.1786991040578</v>
      </c>
      <c r="N1373">
        <f>IF(ISBLANK(Games!E1373), Calc!G1373, G1373+L1373)</f>
        <v>1510.9500841970262</v>
      </c>
      <c r="O1373" s="1">
        <f t="shared" si="147"/>
        <v>0.53420744907307294</v>
      </c>
      <c r="P1373" s="1">
        <f t="shared" si="148"/>
        <v>0.46579255092692712</v>
      </c>
      <c r="Q1373" s="3" t="str">
        <f>Games!N1373</f>
        <v/>
      </c>
      <c r="R1373" s="1" t="str">
        <f t="shared" si="149"/>
        <v/>
      </c>
      <c r="S1373" s="1" t="str">
        <f>IF(ISBLANK(Games!L1373), "",IF(Q1373=B1373, C1373, B1373))</f>
        <v/>
      </c>
      <c r="T1373" s="1" t="str">
        <f t="shared" si="150"/>
        <v>BAL</v>
      </c>
      <c r="U1373" s="1" t="str">
        <f t="shared" si="151"/>
        <v>CHC</v>
      </c>
      <c r="V1373" s="1">
        <f t="shared" si="152"/>
        <v>1527.1786991040578</v>
      </c>
      <c r="W1373" s="1">
        <f t="shared" si="153"/>
        <v>1510.9500841970262</v>
      </c>
    </row>
    <row r="1374" spans="1:23" x14ac:dyDescent="0.45">
      <c r="A1374" t="str">
        <f>Schedule!A1374</f>
        <v>2024-07-09</v>
      </c>
      <c r="B1374" t="str">
        <f>Schedule!B1374</f>
        <v>DET</v>
      </c>
      <c r="C1374" t="str">
        <f>Schedule!C1374</f>
        <v>CLE</v>
      </c>
      <c r="D1374">
        <f>Schedule!D1374</f>
        <v>1477.56939209144</v>
      </c>
      <c r="E1374">
        <f>Schedule!E1374</f>
        <v>1503.8938502056101</v>
      </c>
      <c r="F1374" cm="1">
        <f t="array" ref="F1374">_xlfn.XLOOKUP(B1374, $T$1:$T1373, $V$1:$V1373, D1374, 0, -1)</f>
        <v>1481.7589766686021</v>
      </c>
      <c r="G1374" cm="1">
        <f t="array" ref="G1374">_xlfn.XLOOKUP(C1374, $U$1:$U1373, $W$1:$W1373, E1374, 0, -1)</f>
        <v>1521.3210808926906</v>
      </c>
      <c r="H1374">
        <f>Schedule!F1374</f>
        <v>7.6687116564418296E-3</v>
      </c>
      <c r="I1374" t="str">
        <f>IF(ISBLANK(Games!D1374), "", Games!D1374)</f>
        <v/>
      </c>
      <c r="J1374" t="str">
        <f>IF(ISBLANK(Games!E1374), "", Games!E1374)</f>
        <v/>
      </c>
      <c r="K1374" t="str">
        <f>IF(ISBLANK(Games!D1374), "",VLOOKUP(I1374, 'Pitchers Pre-Season'!$B$2:$X$790, 23, FALSE))</f>
        <v/>
      </c>
      <c r="L1374" t="str">
        <f>IF(ISBLANK(Games!E1374), "",VLOOKUP(J1374, 'Pitchers Pre-Season'!$B$2:$X$790, 23, FALSE))</f>
        <v/>
      </c>
      <c r="M1374">
        <f>IF(ISBLANK(Games!D1374), Calc!F1374, F1374+K1374)</f>
        <v>1481.7589766686021</v>
      </c>
      <c r="N1374">
        <f>IF(ISBLANK(Games!E1374), Calc!G1374, G1374+L1374)</f>
        <v>1521.3210808926906</v>
      </c>
      <c r="O1374" s="1">
        <f t="shared" si="147"/>
        <v>0.44714471462178457</v>
      </c>
      <c r="P1374" s="1">
        <f t="shared" si="148"/>
        <v>0.55285528537821538</v>
      </c>
      <c r="Q1374" s="3" t="str">
        <f>Games!N1374</f>
        <v/>
      </c>
      <c r="R1374" s="1" t="str">
        <f t="shared" si="149"/>
        <v/>
      </c>
      <c r="S1374" s="1" t="str">
        <f>IF(ISBLANK(Games!L1374), "",IF(Q1374=B1374, C1374, B1374))</f>
        <v/>
      </c>
      <c r="T1374" s="1" t="str">
        <f t="shared" si="150"/>
        <v>DET</v>
      </c>
      <c r="U1374" s="1" t="str">
        <f t="shared" si="151"/>
        <v>CLE</v>
      </c>
      <c r="V1374" s="1">
        <f t="shared" si="152"/>
        <v>1481.7589766686021</v>
      </c>
      <c r="W1374" s="1">
        <f t="shared" si="153"/>
        <v>1521.3210808926906</v>
      </c>
    </row>
    <row r="1375" spans="1:23" x14ac:dyDescent="0.45">
      <c r="A1375" t="str">
        <f>Schedule!A1375</f>
        <v>2024-07-09</v>
      </c>
      <c r="B1375" t="str">
        <f>Schedule!B1375</f>
        <v>PHI</v>
      </c>
      <c r="C1375" t="str">
        <f>Schedule!C1375</f>
        <v>LAD</v>
      </c>
      <c r="D1375">
        <f>Schedule!D1375</f>
        <v>1537.03223861109</v>
      </c>
      <c r="E1375">
        <f>Schedule!E1375</f>
        <v>1588.6730971234199</v>
      </c>
      <c r="F1375" cm="1">
        <f t="array" ref="F1375">_xlfn.XLOOKUP(B1375, $T$1:$T1374, $V$1:$V1374, D1375, 0, -1)</f>
        <v>1516.0751994709906</v>
      </c>
      <c r="G1375" cm="1">
        <f t="array" ref="G1375">_xlfn.XLOOKUP(C1375, $U$1:$U1374, $W$1:$W1374, E1375, 0, -1)</f>
        <v>1587.2549754385982</v>
      </c>
      <c r="H1375">
        <f>Schedule!F1375</f>
        <v>8.4745762711864403E-2</v>
      </c>
      <c r="I1375" t="str">
        <f>IF(ISBLANK(Games!D1375), "", Games!D1375)</f>
        <v/>
      </c>
      <c r="J1375" t="str">
        <f>IF(ISBLANK(Games!E1375), "", Games!E1375)</f>
        <v/>
      </c>
      <c r="K1375" t="str">
        <f>IF(ISBLANK(Games!D1375), "",VLOOKUP(I1375, 'Pitchers Pre-Season'!$B$2:$X$790, 23, FALSE))</f>
        <v/>
      </c>
      <c r="L1375" t="str">
        <f>IF(ISBLANK(Games!E1375), "",VLOOKUP(J1375, 'Pitchers Pre-Season'!$B$2:$X$790, 23, FALSE))</f>
        <v/>
      </c>
      <c r="M1375">
        <f>IF(ISBLANK(Games!D1375), Calc!F1375, F1375+K1375)</f>
        <v>1516.0751994709906</v>
      </c>
      <c r="N1375">
        <f>IF(ISBLANK(Games!E1375), Calc!G1375, G1375+L1375)</f>
        <v>1587.2549754385982</v>
      </c>
      <c r="O1375" s="1">
        <f t="shared" si="147"/>
        <v>0.44134645339782902</v>
      </c>
      <c r="P1375" s="1">
        <f t="shared" si="148"/>
        <v>0.55865354660217093</v>
      </c>
      <c r="Q1375" s="3" t="str">
        <f>Games!N1375</f>
        <v/>
      </c>
      <c r="R1375" s="1" t="str">
        <f t="shared" si="149"/>
        <v/>
      </c>
      <c r="S1375" s="1" t="str">
        <f>IF(ISBLANK(Games!L1375), "",IF(Q1375=B1375, C1375, B1375))</f>
        <v/>
      </c>
      <c r="T1375" s="1" t="str">
        <f t="shared" si="150"/>
        <v>PHI</v>
      </c>
      <c r="U1375" s="1" t="str">
        <f t="shared" si="151"/>
        <v>LAD</v>
      </c>
      <c r="V1375" s="1">
        <f t="shared" si="152"/>
        <v>1516.0751994709906</v>
      </c>
      <c r="W1375" s="1">
        <f t="shared" si="153"/>
        <v>1587.2549754385982</v>
      </c>
    </row>
    <row r="1376" spans="1:23" x14ac:dyDescent="0.45">
      <c r="A1376" t="str">
        <f>Schedule!A1376</f>
        <v>2024-07-09</v>
      </c>
      <c r="B1376" t="str">
        <f>Schedule!B1376</f>
        <v>TBR</v>
      </c>
      <c r="C1376" t="str">
        <f>Schedule!C1376</f>
        <v>NYY</v>
      </c>
      <c r="D1376">
        <f>Schedule!D1376</f>
        <v>1537.2568075547799</v>
      </c>
      <c r="E1376">
        <f>Schedule!E1376</f>
        <v>1539.4562396036399</v>
      </c>
      <c r="F1376" cm="1">
        <f t="array" ref="F1376">_xlfn.XLOOKUP(B1376, $T$1:$T1375, $V$1:$V1375, D1376, 0, -1)</f>
        <v>1528.0229512954211</v>
      </c>
      <c r="G1376" cm="1">
        <f t="array" ref="G1376">_xlfn.XLOOKUP(C1376, $U$1:$U1375, $W$1:$W1375, E1376, 0, -1)</f>
        <v>1562.9327852564061</v>
      </c>
      <c r="H1376">
        <f>Schedule!F1376</f>
        <v>0.124324324324324</v>
      </c>
      <c r="I1376" t="str">
        <f>IF(ISBLANK(Games!D1376), "", Games!D1376)</f>
        <v/>
      </c>
      <c r="J1376" t="str">
        <f>IF(ISBLANK(Games!E1376), "", Games!E1376)</f>
        <v/>
      </c>
      <c r="K1376" t="str">
        <f>IF(ISBLANK(Games!D1376), "",VLOOKUP(I1376, 'Pitchers Pre-Season'!$B$2:$X$790, 23, FALSE))</f>
        <v/>
      </c>
      <c r="L1376" t="str">
        <f>IF(ISBLANK(Games!E1376), "",VLOOKUP(J1376, 'Pitchers Pre-Season'!$B$2:$X$790, 23, FALSE))</f>
        <v/>
      </c>
      <c r="M1376">
        <f>IF(ISBLANK(Games!D1376), Calc!F1376, F1376+K1376)</f>
        <v>1528.0229512954211</v>
      </c>
      <c r="N1376">
        <f>IF(ISBLANK(Games!E1376), Calc!G1376, G1376+L1376)</f>
        <v>1562.9327852564061</v>
      </c>
      <c r="O1376" s="1">
        <f t="shared" si="147"/>
        <v>0.51209126365208901</v>
      </c>
      <c r="P1376" s="1">
        <f t="shared" si="148"/>
        <v>0.48790873634791099</v>
      </c>
      <c r="Q1376" s="3" t="str">
        <f>Games!N1376</f>
        <v/>
      </c>
      <c r="R1376" s="1" t="str">
        <f t="shared" si="149"/>
        <v/>
      </c>
      <c r="S1376" s="1" t="str">
        <f>IF(ISBLANK(Games!L1376), "",IF(Q1376=B1376, C1376, B1376))</f>
        <v/>
      </c>
      <c r="T1376" s="1" t="str">
        <f t="shared" si="150"/>
        <v>TBR</v>
      </c>
      <c r="U1376" s="1" t="str">
        <f t="shared" si="151"/>
        <v>NYY</v>
      </c>
      <c r="V1376" s="1">
        <f t="shared" si="152"/>
        <v>1528.0229512954211</v>
      </c>
      <c r="W1376" s="1">
        <f t="shared" si="153"/>
        <v>1562.9327852564061</v>
      </c>
    </row>
    <row r="1377" spans="1:23" x14ac:dyDescent="0.45">
      <c r="A1377" t="str">
        <f>Schedule!A1377</f>
        <v>2024-07-09</v>
      </c>
      <c r="B1377" t="str">
        <f>Schedule!B1377</f>
        <v>CIN</v>
      </c>
      <c r="C1377" t="str">
        <f>Schedule!C1377</f>
        <v>COL</v>
      </c>
      <c r="D1377">
        <f>Schedule!D1377</f>
        <v>1496.2510574284499</v>
      </c>
      <c r="E1377">
        <f>Schedule!E1377</f>
        <v>1418.47649220432</v>
      </c>
      <c r="F1377" cm="1">
        <f t="array" ref="F1377">_xlfn.XLOOKUP(B1377, $T$1:$T1376, $V$1:$V1376, D1377, 0, -1)</f>
        <v>1493.1662146218293</v>
      </c>
      <c r="G1377" cm="1">
        <f t="array" ref="G1377">_xlfn.XLOOKUP(C1377, $U$1:$U1376, $W$1:$W1376, E1377, 0, -1)</f>
        <v>1405.4006829938121</v>
      </c>
      <c r="H1377">
        <f>Schedule!F1377</f>
        <v>-1.38888888888888E-2</v>
      </c>
      <c r="I1377" t="str">
        <f>IF(ISBLANK(Games!D1377), "", Games!D1377)</f>
        <v/>
      </c>
      <c r="J1377" t="str">
        <f>IF(ISBLANK(Games!E1377), "", Games!E1377)</f>
        <v/>
      </c>
      <c r="K1377" t="str">
        <f>IF(ISBLANK(Games!D1377), "",VLOOKUP(I1377, 'Pitchers Pre-Season'!$B$2:$X$790, 23, FALSE))</f>
        <v/>
      </c>
      <c r="L1377" t="str">
        <f>IF(ISBLANK(Games!E1377), "",VLOOKUP(J1377, 'Pitchers Pre-Season'!$B$2:$X$790, 23, FALSE))</f>
        <v/>
      </c>
      <c r="M1377">
        <f>IF(ISBLANK(Games!D1377), Calc!F1377, F1377+K1377)</f>
        <v>1493.1662146218293</v>
      </c>
      <c r="N1377">
        <f>IF(ISBLANK(Games!E1377), Calc!G1377, G1377+L1377)</f>
        <v>1405.4006829938121</v>
      </c>
      <c r="O1377" s="1">
        <f t="shared" si="147"/>
        <v>0.61674058780640995</v>
      </c>
      <c r="P1377" s="1">
        <f t="shared" si="148"/>
        <v>0.38325941219358994</v>
      </c>
      <c r="Q1377" s="3" t="str">
        <f>Games!N1377</f>
        <v/>
      </c>
      <c r="R1377" s="1" t="str">
        <f t="shared" si="149"/>
        <v/>
      </c>
      <c r="S1377" s="1" t="str">
        <f>IF(ISBLANK(Games!L1377), "",IF(Q1377=B1377, C1377, B1377))</f>
        <v/>
      </c>
      <c r="T1377" s="1" t="str">
        <f t="shared" si="150"/>
        <v>CIN</v>
      </c>
      <c r="U1377" s="1" t="str">
        <f t="shared" si="151"/>
        <v>COL</v>
      </c>
      <c r="V1377" s="1">
        <f t="shared" si="152"/>
        <v>1493.1662146218293</v>
      </c>
      <c r="W1377" s="1">
        <f t="shared" si="153"/>
        <v>1405.4006829938121</v>
      </c>
    </row>
    <row r="1378" spans="1:23" x14ac:dyDescent="0.45">
      <c r="A1378" t="str">
        <f>Schedule!A1378</f>
        <v>2024-07-09</v>
      </c>
      <c r="B1378" t="str">
        <f>Schedule!B1378</f>
        <v>NYM</v>
      </c>
      <c r="C1378" t="str">
        <f>Schedule!C1378</f>
        <v>WAS</v>
      </c>
      <c r="D1378">
        <f>Schedule!D1378</f>
        <v>1505.1761432511801</v>
      </c>
      <c r="E1378">
        <f>Schedule!E1378</f>
        <v>1422.7330514932301</v>
      </c>
      <c r="F1378" cm="1">
        <f t="array" ref="F1378">_xlfn.XLOOKUP(B1378, $T$1:$T1377, $V$1:$V1377, D1378, 0, -1)</f>
        <v>1483.2891783762693</v>
      </c>
      <c r="G1378" cm="1">
        <f t="array" ref="G1378">_xlfn.XLOOKUP(C1378, $U$1:$U1377, $W$1:$W1377, E1378, 0, -1)</f>
        <v>1420.7057667976087</v>
      </c>
      <c r="H1378">
        <f>Schedule!F1378</f>
        <v>0.102272727272727</v>
      </c>
      <c r="I1378" t="str">
        <f>IF(ISBLANK(Games!D1378), "", Games!D1378)</f>
        <v/>
      </c>
      <c r="J1378" t="str">
        <f>IF(ISBLANK(Games!E1378), "", Games!E1378)</f>
        <v/>
      </c>
      <c r="K1378" t="str">
        <f>IF(ISBLANK(Games!D1378), "",VLOOKUP(I1378, 'Pitchers Pre-Season'!$B$2:$X$790, 23, FALSE))</f>
        <v/>
      </c>
      <c r="L1378" t="str">
        <f>IF(ISBLANK(Games!E1378), "",VLOOKUP(J1378, 'Pitchers Pre-Season'!$B$2:$X$790, 23, FALSE))</f>
        <v/>
      </c>
      <c r="M1378">
        <f>IF(ISBLANK(Games!D1378), Calc!F1378, F1378+K1378)</f>
        <v>1483.2891783762693</v>
      </c>
      <c r="N1378">
        <f>IF(ISBLANK(Games!E1378), Calc!G1378, G1378+L1378)</f>
        <v>1420.7057667976087</v>
      </c>
      <c r="O1378" s="1">
        <f t="shared" si="147"/>
        <v>0.64023951134464452</v>
      </c>
      <c r="P1378" s="1">
        <f t="shared" si="148"/>
        <v>0.35976048865535554</v>
      </c>
      <c r="Q1378" s="3" t="str">
        <f>Games!N1378</f>
        <v/>
      </c>
      <c r="R1378" s="1" t="str">
        <f t="shared" si="149"/>
        <v/>
      </c>
      <c r="S1378" s="1" t="str">
        <f>IF(ISBLANK(Games!L1378), "",IF(Q1378=B1378, C1378, B1378))</f>
        <v/>
      </c>
      <c r="T1378" s="1" t="str">
        <f t="shared" si="150"/>
        <v>NYM</v>
      </c>
      <c r="U1378" s="1" t="str">
        <f t="shared" si="151"/>
        <v>WAS</v>
      </c>
      <c r="V1378" s="1">
        <f t="shared" si="152"/>
        <v>1483.2891783762693</v>
      </c>
      <c r="W1378" s="1">
        <f t="shared" si="153"/>
        <v>1420.7057667976087</v>
      </c>
    </row>
    <row r="1379" spans="1:23" x14ac:dyDescent="0.45">
      <c r="A1379" t="str">
        <f>Schedule!A1379</f>
        <v>2024-07-09</v>
      </c>
      <c r="B1379" t="str">
        <f>Schedule!B1379</f>
        <v>BOS</v>
      </c>
      <c r="C1379" t="str">
        <f>Schedule!C1379</f>
        <v>OAK</v>
      </c>
      <c r="D1379">
        <f>Schedule!D1379</f>
        <v>1500.26839934439</v>
      </c>
      <c r="E1379">
        <f>Schedule!E1379</f>
        <v>1427.1354796158</v>
      </c>
      <c r="F1379" cm="1">
        <f t="array" ref="F1379">_xlfn.XLOOKUP(B1379, $T$1:$T1378, $V$1:$V1378, D1379, 0, -1)</f>
        <v>1500.26839934439</v>
      </c>
      <c r="G1379" cm="1">
        <f t="array" ref="G1379">_xlfn.XLOOKUP(C1379, $U$1:$U1378, $W$1:$W1378, E1379, 0, -1)</f>
        <v>1422.9458950386379</v>
      </c>
      <c r="H1379">
        <f>Schedule!F1379</f>
        <v>5.1282051282051398E-2</v>
      </c>
      <c r="I1379" t="str">
        <f>IF(ISBLANK(Games!D1379), "", Games!D1379)</f>
        <v/>
      </c>
      <c r="J1379" t="str">
        <f>IF(ISBLANK(Games!E1379), "", Games!E1379)</f>
        <v/>
      </c>
      <c r="K1379" t="str">
        <f>IF(ISBLANK(Games!D1379), "",VLOOKUP(I1379, 'Pitchers Pre-Season'!$B$2:$X$790, 23, FALSE))</f>
        <v/>
      </c>
      <c r="L1379" t="str">
        <f>IF(ISBLANK(Games!E1379), "",VLOOKUP(J1379, 'Pitchers Pre-Season'!$B$2:$X$790, 23, FALSE))</f>
        <v/>
      </c>
      <c r="M1379">
        <f>IF(ISBLANK(Games!D1379), Calc!F1379, F1379+K1379)</f>
        <v>1500.26839934439</v>
      </c>
      <c r="N1379">
        <f>IF(ISBLANK(Games!E1379), Calc!G1379, G1379+L1379)</f>
        <v>1422.9458950386379</v>
      </c>
      <c r="O1379" s="1">
        <f t="shared" si="147"/>
        <v>0.63511559037837828</v>
      </c>
      <c r="P1379" s="1">
        <f t="shared" si="148"/>
        <v>0.36488440962162155</v>
      </c>
      <c r="Q1379" s="3" t="str">
        <f>Games!N1379</f>
        <v/>
      </c>
      <c r="R1379" s="1" t="str">
        <f t="shared" si="149"/>
        <v/>
      </c>
      <c r="S1379" s="1" t="str">
        <f>IF(ISBLANK(Games!L1379), "",IF(Q1379=B1379, C1379, B1379))</f>
        <v/>
      </c>
      <c r="T1379" s="1" t="str">
        <f t="shared" si="150"/>
        <v>BOS</v>
      </c>
      <c r="U1379" s="1" t="str">
        <f t="shared" si="151"/>
        <v>OAK</v>
      </c>
      <c r="V1379" s="1">
        <f t="shared" si="152"/>
        <v>1500.26839934439</v>
      </c>
      <c r="W1379" s="1">
        <f t="shared" si="153"/>
        <v>1422.9458950386379</v>
      </c>
    </row>
    <row r="1380" spans="1:23" x14ac:dyDescent="0.45">
      <c r="A1380" t="str">
        <f>Schedule!A1380</f>
        <v>2024-07-09</v>
      </c>
      <c r="B1380" t="str">
        <f>Schedule!B1380</f>
        <v>STL</v>
      </c>
      <c r="C1380" t="str">
        <f>Schedule!C1380</f>
        <v>KCR</v>
      </c>
      <c r="D1380">
        <f>Schedule!D1380</f>
        <v>1506.4629567151301</v>
      </c>
      <c r="E1380">
        <f>Schedule!E1380</f>
        <v>1455.5883504191299</v>
      </c>
      <c r="F1380" cm="1">
        <f t="array" ref="F1380">_xlfn.XLOOKUP(B1380, $T$1:$T1379, $V$1:$V1379, D1380, 0, -1)</f>
        <v>1510.540426333587</v>
      </c>
      <c r="G1380" cm="1">
        <f t="array" ref="G1380">_xlfn.XLOOKUP(C1380, $U$1:$U1379, $W$1:$W1379, E1380, 0, -1)</f>
        <v>1465.2610239810729</v>
      </c>
      <c r="H1380">
        <f>Schedule!F1380</f>
        <v>7.3170731707316999E-2</v>
      </c>
      <c r="I1380" t="str">
        <f>IF(ISBLANK(Games!D1380), "", Games!D1380)</f>
        <v/>
      </c>
      <c r="J1380" t="str">
        <f>IF(ISBLANK(Games!E1380), "", Games!E1380)</f>
        <v/>
      </c>
      <c r="K1380" t="str">
        <f>IF(ISBLANK(Games!D1380), "",VLOOKUP(I1380, 'Pitchers Pre-Season'!$B$2:$X$790, 23, FALSE))</f>
        <v/>
      </c>
      <c r="L1380" t="str">
        <f>IF(ISBLANK(Games!E1380), "",VLOOKUP(J1380, 'Pitchers Pre-Season'!$B$2:$X$790, 23, FALSE))</f>
        <v/>
      </c>
      <c r="M1380">
        <f>IF(ISBLANK(Games!D1380), Calc!F1380, F1380+K1380)</f>
        <v>1510.540426333587</v>
      </c>
      <c r="N1380">
        <f>IF(ISBLANK(Games!E1380), Calc!G1380, G1380+L1380)</f>
        <v>1465.2610239810729</v>
      </c>
      <c r="O1380" s="1">
        <f t="shared" si="147"/>
        <v>0.60138123677504673</v>
      </c>
      <c r="P1380" s="1">
        <f t="shared" si="148"/>
        <v>0.39861876322495321</v>
      </c>
      <c r="Q1380" s="3" t="str">
        <f>Games!N1380</f>
        <v/>
      </c>
      <c r="R1380" s="1" t="str">
        <f t="shared" si="149"/>
        <v/>
      </c>
      <c r="S1380" s="1" t="str">
        <f>IF(ISBLANK(Games!L1380), "",IF(Q1380=B1380, C1380, B1380))</f>
        <v/>
      </c>
      <c r="T1380" s="1" t="str">
        <f t="shared" si="150"/>
        <v>STL</v>
      </c>
      <c r="U1380" s="1" t="str">
        <f t="shared" si="151"/>
        <v>KCR</v>
      </c>
      <c r="V1380" s="1">
        <f t="shared" si="152"/>
        <v>1510.540426333587</v>
      </c>
      <c r="W1380" s="1">
        <f t="shared" si="153"/>
        <v>1465.2610239810729</v>
      </c>
    </row>
    <row r="1381" spans="1:23" x14ac:dyDescent="0.45">
      <c r="A1381" t="str">
        <f>Schedule!A1381</f>
        <v>2024-07-09</v>
      </c>
      <c r="B1381" t="str">
        <f>Schedule!B1381</f>
        <v>CHW</v>
      </c>
      <c r="C1381" t="str">
        <f>Schedule!C1381</f>
        <v>MIN</v>
      </c>
      <c r="D1381">
        <f>Schedule!D1381</f>
        <v>1433.33420073452</v>
      </c>
      <c r="E1381">
        <f>Schedule!E1381</f>
        <v>1535.44519643647</v>
      </c>
      <c r="F1381" cm="1">
        <f t="array" ref="F1381">_xlfn.XLOOKUP(B1381, $T$1:$T1380, $V$1:$V1380, D1381, 0, -1)</f>
        <v>1426.513159308995</v>
      </c>
      <c r="G1381" cm="1">
        <f t="array" ref="G1381">_xlfn.XLOOKUP(C1381, $U$1:$U1380, $W$1:$W1380, E1381, 0, -1)</f>
        <v>1539.5424706464416</v>
      </c>
      <c r="H1381">
        <f>Schedule!F1381</f>
        <v>-4.2253521126760597E-2</v>
      </c>
      <c r="I1381" t="str">
        <f>IF(ISBLANK(Games!D1381), "", Games!D1381)</f>
        <v/>
      </c>
      <c r="J1381" t="str">
        <f>IF(ISBLANK(Games!E1381), "", Games!E1381)</f>
        <v/>
      </c>
      <c r="K1381" t="str">
        <f>IF(ISBLANK(Games!D1381), "",VLOOKUP(I1381, 'Pitchers Pre-Season'!$B$2:$X$790, 23, FALSE))</f>
        <v/>
      </c>
      <c r="L1381" t="str">
        <f>IF(ISBLANK(Games!E1381), "",VLOOKUP(J1381, 'Pitchers Pre-Season'!$B$2:$X$790, 23, FALSE))</f>
        <v/>
      </c>
      <c r="M1381">
        <f>IF(ISBLANK(Games!D1381), Calc!F1381, F1381+K1381)</f>
        <v>1426.513159308995</v>
      </c>
      <c r="N1381">
        <f>IF(ISBLANK(Games!E1381), Calc!G1381, G1381+L1381)</f>
        <v>1539.5424706464416</v>
      </c>
      <c r="O1381" s="1">
        <f t="shared" si="147"/>
        <v>0.32171653685900869</v>
      </c>
      <c r="P1381" s="1">
        <f t="shared" si="148"/>
        <v>0.67828346314099119</v>
      </c>
      <c r="Q1381" s="3" t="str">
        <f>Games!N1381</f>
        <v/>
      </c>
      <c r="R1381" s="1" t="str">
        <f t="shared" si="149"/>
        <v/>
      </c>
      <c r="S1381" s="1" t="str">
        <f>IF(ISBLANK(Games!L1381), "",IF(Q1381=B1381, C1381, B1381))</f>
        <v/>
      </c>
      <c r="T1381" s="1" t="str">
        <f t="shared" si="150"/>
        <v>CHW</v>
      </c>
      <c r="U1381" s="1" t="str">
        <f t="shared" si="151"/>
        <v>MIN</v>
      </c>
      <c r="V1381" s="1">
        <f t="shared" si="152"/>
        <v>1426.513159308995</v>
      </c>
      <c r="W1381" s="1">
        <f t="shared" si="153"/>
        <v>1539.5424706464416</v>
      </c>
    </row>
    <row r="1382" spans="1:23" x14ac:dyDescent="0.45">
      <c r="A1382" t="str">
        <f>Schedule!A1382</f>
        <v>2024-07-09</v>
      </c>
      <c r="B1382" t="str">
        <f>Schedule!B1382</f>
        <v>HOU</v>
      </c>
      <c r="C1382" t="str">
        <f>Schedule!C1382</f>
        <v>MIA</v>
      </c>
      <c r="D1382">
        <f>Schedule!D1382</f>
        <v>1559.22207084247</v>
      </c>
      <c r="E1382">
        <f>Schedule!E1382</f>
        <v>1488.4482383178499</v>
      </c>
      <c r="F1382" cm="1">
        <f t="array" ref="F1382">_xlfn.XLOOKUP(B1382, $T$1:$T1381, $V$1:$V1381, D1382, 0, -1)</f>
        <v>1535.1961987191132</v>
      </c>
      <c r="G1382" cm="1">
        <f t="array" ref="G1382">_xlfn.XLOOKUP(C1382, $U$1:$U1381, $W$1:$W1381, E1382, 0, -1)</f>
        <v>1484.370768699393</v>
      </c>
      <c r="H1382">
        <f>Schedule!F1382</f>
        <v>-4.08163265306122E-2</v>
      </c>
      <c r="I1382" t="str">
        <f>IF(ISBLANK(Games!D1382), "", Games!D1382)</f>
        <v/>
      </c>
      <c r="J1382" t="str">
        <f>IF(ISBLANK(Games!E1382), "", Games!E1382)</f>
        <v/>
      </c>
      <c r="K1382" t="str">
        <f>IF(ISBLANK(Games!D1382), "",VLOOKUP(I1382, 'Pitchers Pre-Season'!$B$2:$X$790, 23, FALSE))</f>
        <v/>
      </c>
      <c r="L1382" t="str">
        <f>IF(ISBLANK(Games!E1382), "",VLOOKUP(J1382, 'Pitchers Pre-Season'!$B$2:$X$790, 23, FALSE))</f>
        <v/>
      </c>
      <c r="M1382">
        <f>IF(ISBLANK(Games!D1382), Calc!F1382, F1382+K1382)</f>
        <v>1535.1961987191132</v>
      </c>
      <c r="N1382">
        <f>IF(ISBLANK(Games!E1382), Calc!G1382, G1382+L1382)</f>
        <v>1484.370768699393</v>
      </c>
      <c r="O1382" s="1">
        <f t="shared" si="147"/>
        <v>0.55221818016116864</v>
      </c>
      <c r="P1382" s="1">
        <f t="shared" si="148"/>
        <v>0.44778181983883142</v>
      </c>
      <c r="Q1382" s="3" t="str">
        <f>Games!N1382</f>
        <v/>
      </c>
      <c r="R1382" s="1" t="str">
        <f t="shared" si="149"/>
        <v/>
      </c>
      <c r="S1382" s="1" t="str">
        <f>IF(ISBLANK(Games!L1382), "",IF(Q1382=B1382, C1382, B1382))</f>
        <v/>
      </c>
      <c r="T1382" s="1" t="str">
        <f t="shared" si="150"/>
        <v>HOU</v>
      </c>
      <c r="U1382" s="1" t="str">
        <f t="shared" si="151"/>
        <v>MIA</v>
      </c>
      <c r="V1382" s="1">
        <f t="shared" si="152"/>
        <v>1535.1961987191132</v>
      </c>
      <c r="W1382" s="1">
        <f t="shared" si="153"/>
        <v>1484.370768699393</v>
      </c>
    </row>
    <row r="1383" spans="1:23" x14ac:dyDescent="0.45">
      <c r="A1383" t="str">
        <f>Schedule!A1383</f>
        <v>2024-07-09</v>
      </c>
      <c r="B1383" t="str">
        <f>Schedule!B1383</f>
        <v>MIL</v>
      </c>
      <c r="C1383" t="str">
        <f>Schedule!C1383</f>
        <v>PIT</v>
      </c>
      <c r="D1383">
        <f>Schedule!D1383</f>
        <v>1511.74507850229</v>
      </c>
      <c r="E1383">
        <f>Schedule!E1383</f>
        <v>1468.3919248330999</v>
      </c>
      <c r="F1383" cm="1">
        <f t="array" ref="F1383">_xlfn.XLOOKUP(B1383, $T$1:$T1382, $V$1:$V1382, D1383, 0, -1)</f>
        <v>1516.6563185214643</v>
      </c>
      <c r="G1383" cm="1">
        <f t="array" ref="G1383">_xlfn.XLOOKUP(C1383, $U$1:$U1382, $W$1:$W1382, E1383, 0, -1)</f>
        <v>1490.342604018655</v>
      </c>
      <c r="H1383">
        <f>Schedule!F1383</f>
        <v>6.7415730337078705E-2</v>
      </c>
      <c r="I1383" t="str">
        <f>IF(ISBLANK(Games!D1383), "", Games!D1383)</f>
        <v/>
      </c>
      <c r="J1383" t="str">
        <f>IF(ISBLANK(Games!E1383), "", Games!E1383)</f>
        <v/>
      </c>
      <c r="K1383" t="str">
        <f>IF(ISBLANK(Games!D1383), "",VLOOKUP(I1383, 'Pitchers Pre-Season'!$B$2:$X$790, 23, FALSE))</f>
        <v/>
      </c>
      <c r="L1383" t="str">
        <f>IF(ISBLANK(Games!E1383), "",VLOOKUP(J1383, 'Pitchers Pre-Season'!$B$2:$X$790, 23, FALSE))</f>
        <v/>
      </c>
      <c r="M1383">
        <f>IF(ISBLANK(Games!D1383), Calc!F1383, F1383+K1383)</f>
        <v>1516.6563185214643</v>
      </c>
      <c r="N1383">
        <f>IF(ISBLANK(Games!E1383), Calc!G1383, G1383+L1383)</f>
        <v>1490.342604018655</v>
      </c>
      <c r="O1383" s="1">
        <f t="shared" si="147"/>
        <v>0.57150410450700795</v>
      </c>
      <c r="P1383" s="1">
        <f t="shared" si="148"/>
        <v>0.428495895492992</v>
      </c>
      <c r="Q1383" s="3" t="str">
        <f>Games!N1383</f>
        <v/>
      </c>
      <c r="R1383" s="1" t="str">
        <f t="shared" si="149"/>
        <v/>
      </c>
      <c r="S1383" s="1" t="str">
        <f>IF(ISBLANK(Games!L1383), "",IF(Q1383=B1383, C1383, B1383))</f>
        <v/>
      </c>
      <c r="T1383" s="1" t="str">
        <f t="shared" si="150"/>
        <v>MIL</v>
      </c>
      <c r="U1383" s="1" t="str">
        <f t="shared" si="151"/>
        <v>PIT</v>
      </c>
      <c r="V1383" s="1">
        <f t="shared" si="152"/>
        <v>1516.6563185214643</v>
      </c>
      <c r="W1383" s="1">
        <f t="shared" si="153"/>
        <v>1490.342604018655</v>
      </c>
    </row>
    <row r="1384" spans="1:23" x14ac:dyDescent="0.45">
      <c r="A1384" t="str">
        <f>Schedule!A1384</f>
        <v>2024-07-09</v>
      </c>
      <c r="B1384" t="str">
        <f>Schedule!B1384</f>
        <v>LAA</v>
      </c>
      <c r="C1384" t="str">
        <f>Schedule!C1384</f>
        <v>TEX</v>
      </c>
      <c r="D1384">
        <f>Schedule!D1384</f>
        <v>1474.3085107648601</v>
      </c>
      <c r="E1384">
        <f>Schedule!E1384</f>
        <v>1527.6277566730801</v>
      </c>
      <c r="F1384" cm="1">
        <f t="array" ref="F1384">_xlfn.XLOOKUP(B1384, $T$1:$T1383, $V$1:$V1383, D1384, 0, -1)</f>
        <v>1469.5882041455925</v>
      </c>
      <c r="G1384" cm="1">
        <f t="array" ref="G1384">_xlfn.XLOOKUP(C1384, $U$1:$U1383, $W$1:$W1383, E1384, 0, -1)</f>
        <v>1534.4506247578865</v>
      </c>
      <c r="H1384">
        <f>Schedule!F1384</f>
        <v>6.8493150684931406E-2</v>
      </c>
      <c r="I1384" t="str">
        <f>IF(ISBLANK(Games!D1384), "", Games!D1384)</f>
        <v/>
      </c>
      <c r="J1384" t="str">
        <f>IF(ISBLANK(Games!E1384), "", Games!E1384)</f>
        <v/>
      </c>
      <c r="K1384" t="str">
        <f>IF(ISBLANK(Games!D1384), "",VLOOKUP(I1384, 'Pitchers Pre-Season'!$B$2:$X$790, 23, FALSE))</f>
        <v/>
      </c>
      <c r="L1384" t="str">
        <f>IF(ISBLANK(Games!E1384), "",VLOOKUP(J1384, 'Pitchers Pre-Season'!$B$2:$X$790, 23, FALSE))</f>
        <v/>
      </c>
      <c r="M1384">
        <f>IF(ISBLANK(Games!D1384), Calc!F1384, F1384+K1384)</f>
        <v>1469.5882041455925</v>
      </c>
      <c r="N1384">
        <f>IF(ISBLANK(Games!E1384), Calc!G1384, G1384+L1384)</f>
        <v>1534.4506247578865</v>
      </c>
      <c r="O1384" s="1">
        <f t="shared" si="147"/>
        <v>0.44197158005513104</v>
      </c>
      <c r="P1384" s="1">
        <f t="shared" si="148"/>
        <v>0.55802841994486907</v>
      </c>
      <c r="Q1384" s="3" t="str">
        <f>Games!N1384</f>
        <v/>
      </c>
      <c r="R1384" s="1" t="str">
        <f t="shared" si="149"/>
        <v/>
      </c>
      <c r="S1384" s="1" t="str">
        <f>IF(ISBLANK(Games!L1384), "",IF(Q1384=B1384, C1384, B1384))</f>
        <v/>
      </c>
      <c r="T1384" s="1" t="str">
        <f t="shared" si="150"/>
        <v>LAA</v>
      </c>
      <c r="U1384" s="1" t="str">
        <f t="shared" si="151"/>
        <v>TEX</v>
      </c>
      <c r="V1384" s="1">
        <f t="shared" si="152"/>
        <v>1469.5882041455925</v>
      </c>
      <c r="W1384" s="1">
        <f t="shared" si="153"/>
        <v>1534.4506247578865</v>
      </c>
    </row>
    <row r="1385" spans="1:23" x14ac:dyDescent="0.45">
      <c r="A1385" t="str">
        <f>Schedule!A1385</f>
        <v>2024-07-09</v>
      </c>
      <c r="B1385" t="str">
        <f>Schedule!B1385</f>
        <v>SDP</v>
      </c>
      <c r="C1385" t="str">
        <f>Schedule!C1385</f>
        <v>SEA</v>
      </c>
      <c r="D1385">
        <f>Schedule!D1385</f>
        <v>1513.7838452168801</v>
      </c>
      <c r="E1385">
        <f>Schedule!E1385</f>
        <v>1526.2027098211199</v>
      </c>
      <c r="F1385" cm="1">
        <f t="array" ref="F1385">_xlfn.XLOOKUP(B1385, $T$1:$T1384, $V$1:$V1384, D1385, 0, -1)</f>
        <v>1502.9671207118124</v>
      </c>
      <c r="G1385" cm="1">
        <f t="array" ref="G1385">_xlfn.XLOOKUP(C1385, $U$1:$U1384, $W$1:$W1384, E1385, 0, -1)</f>
        <v>1521.2700100017432</v>
      </c>
      <c r="H1385">
        <f>Schedule!F1385</f>
        <v>2.9239766081871298E-2</v>
      </c>
      <c r="I1385" t="str">
        <f>IF(ISBLANK(Games!D1385), "", Games!D1385)</f>
        <v/>
      </c>
      <c r="J1385" t="str">
        <f>IF(ISBLANK(Games!E1385), "", Games!E1385)</f>
        <v/>
      </c>
      <c r="K1385" t="str">
        <f>IF(ISBLANK(Games!D1385), "",VLOOKUP(I1385, 'Pitchers Pre-Season'!$B$2:$X$790, 23, FALSE))</f>
        <v/>
      </c>
      <c r="L1385" t="str">
        <f>IF(ISBLANK(Games!E1385), "",VLOOKUP(J1385, 'Pitchers Pre-Season'!$B$2:$X$790, 23, FALSE))</f>
        <v/>
      </c>
      <c r="M1385">
        <f>IF(ISBLANK(Games!D1385), Calc!F1385, F1385+K1385)</f>
        <v>1502.9671207118124</v>
      </c>
      <c r="N1385">
        <f>IF(ISBLANK(Games!E1385), Calc!G1385, G1385+L1385)</f>
        <v>1521.2700100017432</v>
      </c>
      <c r="O1385" s="1">
        <f t="shared" si="147"/>
        <v>0.48830424703184799</v>
      </c>
      <c r="P1385" s="1">
        <f t="shared" si="148"/>
        <v>0.51169575296815206</v>
      </c>
      <c r="Q1385" s="3" t="str">
        <f>Games!N1385</f>
        <v/>
      </c>
      <c r="R1385" s="1" t="str">
        <f t="shared" si="149"/>
        <v/>
      </c>
      <c r="S1385" s="1" t="str">
        <f>IF(ISBLANK(Games!L1385), "",IF(Q1385=B1385, C1385, B1385))</f>
        <v/>
      </c>
      <c r="T1385" s="1" t="str">
        <f t="shared" si="150"/>
        <v>SDP</v>
      </c>
      <c r="U1385" s="1" t="str">
        <f t="shared" si="151"/>
        <v>SEA</v>
      </c>
      <c r="V1385" s="1">
        <f t="shared" si="152"/>
        <v>1502.9671207118124</v>
      </c>
      <c r="W1385" s="1">
        <f t="shared" si="153"/>
        <v>1521.2700100017432</v>
      </c>
    </row>
    <row r="1386" spans="1:23" x14ac:dyDescent="0.45">
      <c r="A1386" t="str">
        <f>Schedule!A1386</f>
        <v>2024-07-09</v>
      </c>
      <c r="B1386" t="str">
        <f>Schedule!B1386</f>
        <v>ARI</v>
      </c>
      <c r="C1386" t="str">
        <f>Schedule!C1386</f>
        <v>ATL</v>
      </c>
      <c r="D1386">
        <f>Schedule!D1386</f>
        <v>1517.8440011816001</v>
      </c>
      <c r="E1386">
        <f>Schedule!E1386</f>
        <v>1590.545270505</v>
      </c>
      <c r="F1386" cm="1">
        <f t="array" ref="F1386">_xlfn.XLOOKUP(B1386, $T$1:$T1385, $V$1:$V1385, D1386, 0, -1)</f>
        <v>1516.9891876380354</v>
      </c>
      <c r="G1386" cm="1">
        <f t="array" ref="G1386">_xlfn.XLOOKUP(C1386, $U$1:$U1385, $W$1:$W1385, E1386, 0, -1)</f>
        <v>1588.8399964445969</v>
      </c>
      <c r="H1386">
        <f>Schedule!F1386</f>
        <v>5.0632911392405201E-2</v>
      </c>
      <c r="I1386" t="str">
        <f>IF(ISBLANK(Games!D1386), "", Games!D1386)</f>
        <v/>
      </c>
      <c r="J1386" t="str">
        <f>IF(ISBLANK(Games!E1386), "", Games!E1386)</f>
        <v/>
      </c>
      <c r="K1386" t="str">
        <f>IF(ISBLANK(Games!D1386), "",VLOOKUP(I1386, 'Pitchers Pre-Season'!$B$2:$X$790, 23, FALSE))</f>
        <v/>
      </c>
      <c r="L1386" t="str">
        <f>IF(ISBLANK(Games!E1386), "",VLOOKUP(J1386, 'Pitchers Pre-Season'!$B$2:$X$790, 23, FALSE))</f>
        <v/>
      </c>
      <c r="M1386">
        <f>IF(ISBLANK(Games!D1386), Calc!F1386, F1386+K1386)</f>
        <v>1516.9891876380354</v>
      </c>
      <c r="N1386">
        <f>IF(ISBLANK(Games!E1386), Calc!G1386, G1386+L1386)</f>
        <v>1588.8399964445969</v>
      </c>
      <c r="O1386" s="1">
        <f t="shared" si="147"/>
        <v>0.4233641211320916</v>
      </c>
      <c r="P1386" s="1">
        <f t="shared" si="148"/>
        <v>0.57663587886790846</v>
      </c>
      <c r="Q1386" s="3" t="str">
        <f>Games!N1386</f>
        <v/>
      </c>
      <c r="R1386" s="1" t="str">
        <f t="shared" si="149"/>
        <v/>
      </c>
      <c r="S1386" s="1" t="str">
        <f>IF(ISBLANK(Games!L1386), "",IF(Q1386=B1386, C1386, B1386))</f>
        <v/>
      </c>
      <c r="T1386" s="1" t="str">
        <f t="shared" si="150"/>
        <v>ARI</v>
      </c>
      <c r="U1386" s="1" t="str">
        <f t="shared" si="151"/>
        <v>ATL</v>
      </c>
      <c r="V1386" s="1">
        <f t="shared" si="152"/>
        <v>1516.9891876380354</v>
      </c>
      <c r="W1386" s="1">
        <f t="shared" si="153"/>
        <v>1588.8399964445969</v>
      </c>
    </row>
    <row r="1387" spans="1:23" x14ac:dyDescent="0.45">
      <c r="A1387" t="str">
        <f>Schedule!A1387</f>
        <v>2024-07-09</v>
      </c>
      <c r="B1387" t="str">
        <f>Schedule!B1387</f>
        <v>SFG</v>
      </c>
      <c r="C1387" t="str">
        <f>Schedule!C1387</f>
        <v>TOR</v>
      </c>
      <c r="D1387">
        <f>Schedule!D1387</f>
        <v>1501.1235706124401</v>
      </c>
      <c r="E1387">
        <f>Schedule!E1387</f>
        <v>1536.86484917293</v>
      </c>
      <c r="F1387" cm="1">
        <f t="array" ref="F1387">_xlfn.XLOOKUP(B1387, $T$1:$T1386, $V$1:$V1386, D1387, 0, -1)</f>
        <v>1506.8907435815931</v>
      </c>
      <c r="G1387" cm="1">
        <f t="array" ref="G1387">_xlfn.XLOOKUP(C1387, $U$1:$U1386, $W$1:$W1386, E1387, 0, -1)</f>
        <v>1549.5770225833428</v>
      </c>
      <c r="H1387">
        <f>Schedule!F1387</f>
        <v>0.1125</v>
      </c>
      <c r="I1387" t="str">
        <f>IF(ISBLANK(Games!D1387), "", Games!D1387)</f>
        <v/>
      </c>
      <c r="J1387" t="str">
        <f>IF(ISBLANK(Games!E1387), "", Games!E1387)</f>
        <v/>
      </c>
      <c r="K1387" t="str">
        <f>IF(ISBLANK(Games!D1387), "",VLOOKUP(I1387, 'Pitchers Pre-Season'!$B$2:$X$790, 23, FALSE))</f>
        <v/>
      </c>
      <c r="L1387" t="str">
        <f>IF(ISBLANK(Games!E1387), "",VLOOKUP(J1387, 'Pitchers Pre-Season'!$B$2:$X$790, 23, FALSE))</f>
        <v/>
      </c>
      <c r="M1387">
        <f>IF(ISBLANK(Games!D1387), Calc!F1387, F1387+K1387)</f>
        <v>1506.8907435815931</v>
      </c>
      <c r="N1387">
        <f>IF(ISBLANK(Games!E1387), Calc!G1387, G1387+L1387)</f>
        <v>1549.5770225833428</v>
      </c>
      <c r="O1387" s="1">
        <f t="shared" si="147"/>
        <v>0.49512674560465891</v>
      </c>
      <c r="P1387" s="1">
        <f t="shared" si="148"/>
        <v>0.50487325439534103</v>
      </c>
      <c r="Q1387" s="3" t="str">
        <f>Games!N1387</f>
        <v/>
      </c>
      <c r="R1387" s="1" t="str">
        <f t="shared" si="149"/>
        <v/>
      </c>
      <c r="S1387" s="1" t="str">
        <f>IF(ISBLANK(Games!L1387), "",IF(Q1387=B1387, C1387, B1387))</f>
        <v/>
      </c>
      <c r="T1387" s="1" t="str">
        <f t="shared" si="150"/>
        <v>SFG</v>
      </c>
      <c r="U1387" s="1" t="str">
        <f t="shared" si="151"/>
        <v>TOR</v>
      </c>
      <c r="V1387" s="1">
        <f t="shared" si="152"/>
        <v>1506.8907435815931</v>
      </c>
      <c r="W1387" s="1">
        <f t="shared" si="153"/>
        <v>1549.5770225833428</v>
      </c>
    </row>
    <row r="1388" spans="1:23" x14ac:dyDescent="0.45">
      <c r="A1388" t="str">
        <f>Schedule!A1388</f>
        <v>2024-07-10</v>
      </c>
      <c r="B1388" t="str">
        <f>Schedule!B1388</f>
        <v>CHW</v>
      </c>
      <c r="C1388" t="str">
        <f>Schedule!C1388</f>
        <v>MIN</v>
      </c>
      <c r="D1388">
        <f>Schedule!D1388</f>
        <v>1433.33420073452</v>
      </c>
      <c r="E1388">
        <f>Schedule!E1388</f>
        <v>1535.44519643647</v>
      </c>
      <c r="F1388" cm="1">
        <f t="array" ref="F1388">_xlfn.XLOOKUP(B1388, $T$1:$T1387, $V$1:$V1387, D1388, 0, -1)</f>
        <v>1426.513159308995</v>
      </c>
      <c r="G1388" cm="1">
        <f t="array" ref="G1388">_xlfn.XLOOKUP(C1388, $U$1:$U1387, $W$1:$W1387, E1388, 0, -1)</f>
        <v>1539.5424706464416</v>
      </c>
      <c r="H1388">
        <f>Schedule!F1388</f>
        <v>-4.2253521126760597E-2</v>
      </c>
      <c r="I1388" t="str">
        <f>IF(ISBLANK(Games!D1388), "", Games!D1388)</f>
        <v/>
      </c>
      <c r="J1388" t="str">
        <f>IF(ISBLANK(Games!E1388), "", Games!E1388)</f>
        <v/>
      </c>
      <c r="K1388" t="str">
        <f>IF(ISBLANK(Games!D1388), "",VLOOKUP(I1388, 'Pitchers Pre-Season'!$B$2:$X$790, 23, FALSE))</f>
        <v/>
      </c>
      <c r="L1388" t="str">
        <f>IF(ISBLANK(Games!E1388), "",VLOOKUP(J1388, 'Pitchers Pre-Season'!$B$2:$X$790, 23, FALSE))</f>
        <v/>
      </c>
      <c r="M1388">
        <f>IF(ISBLANK(Games!D1388), Calc!F1388, F1388+K1388)</f>
        <v>1426.513159308995</v>
      </c>
      <c r="N1388">
        <f>IF(ISBLANK(Games!E1388), Calc!G1388, G1388+L1388)</f>
        <v>1539.5424706464416</v>
      </c>
      <c r="O1388" s="1">
        <f t="shared" si="147"/>
        <v>0.32171653685900869</v>
      </c>
      <c r="P1388" s="1">
        <f t="shared" si="148"/>
        <v>0.67828346314099119</v>
      </c>
      <c r="Q1388" s="3" t="str">
        <f>Games!N1388</f>
        <v/>
      </c>
      <c r="R1388" s="1" t="str">
        <f t="shared" si="149"/>
        <v/>
      </c>
      <c r="S1388" s="1" t="str">
        <f>IF(ISBLANK(Games!L1388), "",IF(Q1388=B1388, C1388, B1388))</f>
        <v/>
      </c>
      <c r="T1388" s="1" t="str">
        <f t="shared" si="150"/>
        <v>CHW</v>
      </c>
      <c r="U1388" s="1" t="str">
        <f t="shared" si="151"/>
        <v>MIN</v>
      </c>
      <c r="V1388" s="1">
        <f t="shared" si="152"/>
        <v>1426.513159308995</v>
      </c>
      <c r="W1388" s="1">
        <f t="shared" si="153"/>
        <v>1539.5424706464416</v>
      </c>
    </row>
    <row r="1389" spans="1:23" x14ac:dyDescent="0.45">
      <c r="A1389" t="str">
        <f>Schedule!A1389</f>
        <v>2024-07-10</v>
      </c>
      <c r="B1389" t="str">
        <f>Schedule!B1389</f>
        <v>BAL</v>
      </c>
      <c r="C1389" t="str">
        <f>Schedule!C1389</f>
        <v>CHC</v>
      </c>
      <c r="D1389">
        <f>Schedule!D1389</f>
        <v>1535.1075395159701</v>
      </c>
      <c r="E1389">
        <f>Schedule!E1389</f>
        <v>1514.0316812078199</v>
      </c>
      <c r="F1389" cm="1">
        <f t="array" ref="F1389">_xlfn.XLOOKUP(B1389, $T$1:$T1388, $V$1:$V1388, D1389, 0, -1)</f>
        <v>1527.1786991040578</v>
      </c>
      <c r="G1389" cm="1">
        <f t="array" ref="G1389">_xlfn.XLOOKUP(C1389, $U$1:$U1388, $W$1:$W1388, E1389, 0, -1)</f>
        <v>1510.9500841970262</v>
      </c>
      <c r="H1389">
        <f>Schedule!F1389</f>
        <v>2.1739130434782698E-2</v>
      </c>
      <c r="I1389" t="str">
        <f>IF(ISBLANK(Games!D1389), "", Games!D1389)</f>
        <v/>
      </c>
      <c r="J1389" t="str">
        <f>IF(ISBLANK(Games!E1389), "", Games!E1389)</f>
        <v/>
      </c>
      <c r="K1389" t="str">
        <f>IF(ISBLANK(Games!D1389), "",VLOOKUP(I1389, 'Pitchers Pre-Season'!$B$2:$X$790, 23, FALSE))</f>
        <v/>
      </c>
      <c r="L1389" t="str">
        <f>IF(ISBLANK(Games!E1389), "",VLOOKUP(J1389, 'Pitchers Pre-Season'!$B$2:$X$790, 23, FALSE))</f>
        <v/>
      </c>
      <c r="M1389">
        <f>IF(ISBLANK(Games!D1389), Calc!F1389, F1389+K1389)</f>
        <v>1527.1786991040578</v>
      </c>
      <c r="N1389">
        <f>IF(ISBLANK(Games!E1389), Calc!G1389, G1389+L1389)</f>
        <v>1510.9500841970262</v>
      </c>
      <c r="O1389" s="1">
        <f t="shared" si="147"/>
        <v>0.53420744907307294</v>
      </c>
      <c r="P1389" s="1">
        <f t="shared" si="148"/>
        <v>0.46579255092692712</v>
      </c>
      <c r="Q1389" s="3" t="str">
        <f>Games!N1389</f>
        <v/>
      </c>
      <c r="R1389" s="1" t="str">
        <f t="shared" si="149"/>
        <v/>
      </c>
      <c r="S1389" s="1" t="str">
        <f>IF(ISBLANK(Games!L1389), "",IF(Q1389=B1389, C1389, B1389))</f>
        <v/>
      </c>
      <c r="T1389" s="1" t="str">
        <f t="shared" si="150"/>
        <v>BAL</v>
      </c>
      <c r="U1389" s="1" t="str">
        <f t="shared" si="151"/>
        <v>CHC</v>
      </c>
      <c r="V1389" s="1">
        <f t="shared" si="152"/>
        <v>1527.1786991040578</v>
      </c>
      <c r="W1389" s="1">
        <f t="shared" si="153"/>
        <v>1510.9500841970262</v>
      </c>
    </row>
    <row r="1390" spans="1:23" x14ac:dyDescent="0.45">
      <c r="A1390" t="str">
        <f>Schedule!A1390</f>
        <v>2024-07-10</v>
      </c>
      <c r="B1390" t="str">
        <f>Schedule!B1390</f>
        <v>DET</v>
      </c>
      <c r="C1390" t="str">
        <f>Schedule!C1390</f>
        <v>CLE</v>
      </c>
      <c r="D1390">
        <f>Schedule!D1390</f>
        <v>1477.56939209144</v>
      </c>
      <c r="E1390">
        <f>Schedule!E1390</f>
        <v>1503.8938502056101</v>
      </c>
      <c r="F1390" cm="1">
        <f t="array" ref="F1390">_xlfn.XLOOKUP(B1390, $T$1:$T1389, $V$1:$V1389, D1390, 0, -1)</f>
        <v>1481.7589766686021</v>
      </c>
      <c r="G1390" cm="1">
        <f t="array" ref="G1390">_xlfn.XLOOKUP(C1390, $U$1:$U1389, $W$1:$W1389, E1390, 0, -1)</f>
        <v>1521.3210808926906</v>
      </c>
      <c r="H1390">
        <f>Schedule!F1390</f>
        <v>7.6687116564418296E-3</v>
      </c>
      <c r="I1390" t="str">
        <f>IF(ISBLANK(Games!D1390), "", Games!D1390)</f>
        <v/>
      </c>
      <c r="J1390" t="str">
        <f>IF(ISBLANK(Games!E1390), "", Games!E1390)</f>
        <v/>
      </c>
      <c r="K1390" t="str">
        <f>IF(ISBLANK(Games!D1390), "",VLOOKUP(I1390, 'Pitchers Pre-Season'!$B$2:$X$790, 23, FALSE))</f>
        <v/>
      </c>
      <c r="L1390" t="str">
        <f>IF(ISBLANK(Games!E1390), "",VLOOKUP(J1390, 'Pitchers Pre-Season'!$B$2:$X$790, 23, FALSE))</f>
        <v/>
      </c>
      <c r="M1390">
        <f>IF(ISBLANK(Games!D1390), Calc!F1390, F1390+K1390)</f>
        <v>1481.7589766686021</v>
      </c>
      <c r="N1390">
        <f>IF(ISBLANK(Games!E1390), Calc!G1390, G1390+L1390)</f>
        <v>1521.3210808926906</v>
      </c>
      <c r="O1390" s="1">
        <f t="shared" si="147"/>
        <v>0.44714471462178457</v>
      </c>
      <c r="P1390" s="1">
        <f t="shared" si="148"/>
        <v>0.55285528537821538</v>
      </c>
      <c r="Q1390" s="3" t="str">
        <f>Games!N1390</f>
        <v/>
      </c>
      <c r="R1390" s="1" t="str">
        <f t="shared" si="149"/>
        <v/>
      </c>
      <c r="S1390" s="1" t="str">
        <f>IF(ISBLANK(Games!L1390), "",IF(Q1390=B1390, C1390, B1390))</f>
        <v/>
      </c>
      <c r="T1390" s="1" t="str">
        <f t="shared" si="150"/>
        <v>DET</v>
      </c>
      <c r="U1390" s="1" t="str">
        <f t="shared" si="151"/>
        <v>CLE</v>
      </c>
      <c r="V1390" s="1">
        <f t="shared" si="152"/>
        <v>1481.7589766686021</v>
      </c>
      <c r="W1390" s="1">
        <f t="shared" si="153"/>
        <v>1521.3210808926906</v>
      </c>
    </row>
    <row r="1391" spans="1:23" x14ac:dyDescent="0.45">
      <c r="A1391" t="str">
        <f>Schedule!A1391</f>
        <v>2024-07-10</v>
      </c>
      <c r="B1391" t="str">
        <f>Schedule!B1391</f>
        <v>SDP</v>
      </c>
      <c r="C1391" t="str">
        <f>Schedule!C1391</f>
        <v>SEA</v>
      </c>
      <c r="D1391">
        <f>Schedule!D1391</f>
        <v>1513.7838452168801</v>
      </c>
      <c r="E1391">
        <f>Schedule!E1391</f>
        <v>1526.2027098211199</v>
      </c>
      <c r="F1391" cm="1">
        <f t="array" ref="F1391">_xlfn.XLOOKUP(B1391, $T$1:$T1390, $V$1:$V1390, D1391, 0, -1)</f>
        <v>1502.9671207118124</v>
      </c>
      <c r="G1391" cm="1">
        <f t="array" ref="G1391">_xlfn.XLOOKUP(C1391, $U$1:$U1390, $W$1:$W1390, E1391, 0, -1)</f>
        <v>1521.2700100017432</v>
      </c>
      <c r="H1391">
        <f>Schedule!F1391</f>
        <v>2.9239766081871298E-2</v>
      </c>
      <c r="I1391" t="str">
        <f>IF(ISBLANK(Games!D1391), "", Games!D1391)</f>
        <v/>
      </c>
      <c r="J1391" t="str">
        <f>IF(ISBLANK(Games!E1391), "", Games!E1391)</f>
        <v/>
      </c>
      <c r="K1391" t="str">
        <f>IF(ISBLANK(Games!D1391), "",VLOOKUP(I1391, 'Pitchers Pre-Season'!$B$2:$X$790, 23, FALSE))</f>
        <v/>
      </c>
      <c r="L1391" t="str">
        <f>IF(ISBLANK(Games!E1391), "",VLOOKUP(J1391, 'Pitchers Pre-Season'!$B$2:$X$790, 23, FALSE))</f>
        <v/>
      </c>
      <c r="M1391">
        <f>IF(ISBLANK(Games!D1391), Calc!F1391, F1391+K1391)</f>
        <v>1502.9671207118124</v>
      </c>
      <c r="N1391">
        <f>IF(ISBLANK(Games!E1391), Calc!G1391, G1391+L1391)</f>
        <v>1521.2700100017432</v>
      </c>
      <c r="O1391" s="1">
        <f t="shared" si="147"/>
        <v>0.48830424703184799</v>
      </c>
      <c r="P1391" s="1">
        <f t="shared" si="148"/>
        <v>0.51169575296815206</v>
      </c>
      <c r="Q1391" s="3" t="str">
        <f>Games!N1391</f>
        <v/>
      </c>
      <c r="R1391" s="1" t="str">
        <f t="shared" si="149"/>
        <v/>
      </c>
      <c r="S1391" s="1" t="str">
        <f>IF(ISBLANK(Games!L1391), "",IF(Q1391=B1391, C1391, B1391))</f>
        <v/>
      </c>
      <c r="T1391" s="1" t="str">
        <f t="shared" si="150"/>
        <v>SDP</v>
      </c>
      <c r="U1391" s="1" t="str">
        <f t="shared" si="151"/>
        <v>SEA</v>
      </c>
      <c r="V1391" s="1">
        <f t="shared" si="152"/>
        <v>1502.9671207118124</v>
      </c>
      <c r="W1391" s="1">
        <f t="shared" si="153"/>
        <v>1521.2700100017432</v>
      </c>
    </row>
    <row r="1392" spans="1:23" x14ac:dyDescent="0.45">
      <c r="A1392" t="str">
        <f>Schedule!A1392</f>
        <v>2024-07-10</v>
      </c>
      <c r="B1392" t="str">
        <f>Schedule!B1392</f>
        <v>TBR</v>
      </c>
      <c r="C1392" t="str">
        <f>Schedule!C1392</f>
        <v>NYY</v>
      </c>
      <c r="D1392">
        <f>Schedule!D1392</f>
        <v>1537.2568075547799</v>
      </c>
      <c r="E1392">
        <f>Schedule!E1392</f>
        <v>1539.4562396036399</v>
      </c>
      <c r="F1392" cm="1">
        <f t="array" ref="F1392">_xlfn.XLOOKUP(B1392, $T$1:$T1391, $V$1:$V1391, D1392, 0, -1)</f>
        <v>1528.0229512954211</v>
      </c>
      <c r="G1392" cm="1">
        <f t="array" ref="G1392">_xlfn.XLOOKUP(C1392, $U$1:$U1391, $W$1:$W1391, E1392, 0, -1)</f>
        <v>1562.9327852564061</v>
      </c>
      <c r="H1392">
        <f>Schedule!F1392</f>
        <v>0.124324324324324</v>
      </c>
      <c r="I1392" t="str">
        <f>IF(ISBLANK(Games!D1392), "", Games!D1392)</f>
        <v/>
      </c>
      <c r="J1392" t="str">
        <f>IF(ISBLANK(Games!E1392), "", Games!E1392)</f>
        <v/>
      </c>
      <c r="K1392" t="str">
        <f>IF(ISBLANK(Games!D1392), "",VLOOKUP(I1392, 'Pitchers Pre-Season'!$B$2:$X$790, 23, FALSE))</f>
        <v/>
      </c>
      <c r="L1392" t="str">
        <f>IF(ISBLANK(Games!E1392), "",VLOOKUP(J1392, 'Pitchers Pre-Season'!$B$2:$X$790, 23, FALSE))</f>
        <v/>
      </c>
      <c r="M1392">
        <f>IF(ISBLANK(Games!D1392), Calc!F1392, F1392+K1392)</f>
        <v>1528.0229512954211</v>
      </c>
      <c r="N1392">
        <f>IF(ISBLANK(Games!E1392), Calc!G1392, G1392+L1392)</f>
        <v>1562.9327852564061</v>
      </c>
      <c r="O1392" s="1">
        <f t="shared" si="147"/>
        <v>0.51209126365208901</v>
      </c>
      <c r="P1392" s="1">
        <f t="shared" si="148"/>
        <v>0.48790873634791099</v>
      </c>
      <c r="Q1392" s="3" t="str">
        <f>Games!N1392</f>
        <v/>
      </c>
      <c r="R1392" s="1" t="str">
        <f t="shared" si="149"/>
        <v/>
      </c>
      <c r="S1392" s="1" t="str">
        <f>IF(ISBLANK(Games!L1392), "",IF(Q1392=B1392, C1392, B1392))</f>
        <v/>
      </c>
      <c r="T1392" s="1" t="str">
        <f t="shared" si="150"/>
        <v>TBR</v>
      </c>
      <c r="U1392" s="1" t="str">
        <f t="shared" si="151"/>
        <v>NYY</v>
      </c>
      <c r="V1392" s="1">
        <f t="shared" si="152"/>
        <v>1528.0229512954211</v>
      </c>
      <c r="W1392" s="1">
        <f t="shared" si="153"/>
        <v>1562.9327852564061</v>
      </c>
    </row>
    <row r="1393" spans="1:23" x14ac:dyDescent="0.45">
      <c r="A1393" t="str">
        <f>Schedule!A1393</f>
        <v>2024-07-10</v>
      </c>
      <c r="B1393" t="str">
        <f>Schedule!B1393</f>
        <v>PHI</v>
      </c>
      <c r="C1393" t="str">
        <f>Schedule!C1393</f>
        <v>LAD</v>
      </c>
      <c r="D1393">
        <f>Schedule!D1393</f>
        <v>1537.03223861109</v>
      </c>
      <c r="E1393">
        <f>Schedule!E1393</f>
        <v>1588.6730971234199</v>
      </c>
      <c r="F1393" cm="1">
        <f t="array" ref="F1393">_xlfn.XLOOKUP(B1393, $T$1:$T1392, $V$1:$V1392, D1393, 0, -1)</f>
        <v>1516.0751994709906</v>
      </c>
      <c r="G1393" cm="1">
        <f t="array" ref="G1393">_xlfn.XLOOKUP(C1393, $U$1:$U1392, $W$1:$W1392, E1393, 0, -1)</f>
        <v>1587.2549754385982</v>
      </c>
      <c r="H1393">
        <f>Schedule!F1393</f>
        <v>8.4745762711864403E-2</v>
      </c>
      <c r="I1393" t="str">
        <f>IF(ISBLANK(Games!D1393), "", Games!D1393)</f>
        <v/>
      </c>
      <c r="J1393" t="str">
        <f>IF(ISBLANK(Games!E1393), "", Games!E1393)</f>
        <v/>
      </c>
      <c r="K1393" t="str">
        <f>IF(ISBLANK(Games!D1393), "",VLOOKUP(I1393, 'Pitchers Pre-Season'!$B$2:$X$790, 23, FALSE))</f>
        <v/>
      </c>
      <c r="L1393" t="str">
        <f>IF(ISBLANK(Games!E1393), "",VLOOKUP(J1393, 'Pitchers Pre-Season'!$B$2:$X$790, 23, FALSE))</f>
        <v/>
      </c>
      <c r="M1393">
        <f>IF(ISBLANK(Games!D1393), Calc!F1393, F1393+K1393)</f>
        <v>1516.0751994709906</v>
      </c>
      <c r="N1393">
        <f>IF(ISBLANK(Games!E1393), Calc!G1393, G1393+L1393)</f>
        <v>1587.2549754385982</v>
      </c>
      <c r="O1393" s="1">
        <f t="shared" si="147"/>
        <v>0.44134645339782902</v>
      </c>
      <c r="P1393" s="1">
        <f t="shared" si="148"/>
        <v>0.55865354660217093</v>
      </c>
      <c r="Q1393" s="3" t="str">
        <f>Games!N1393</f>
        <v/>
      </c>
      <c r="R1393" s="1" t="str">
        <f t="shared" si="149"/>
        <v/>
      </c>
      <c r="S1393" s="1" t="str">
        <f>IF(ISBLANK(Games!L1393), "",IF(Q1393=B1393, C1393, B1393))</f>
        <v/>
      </c>
      <c r="T1393" s="1" t="str">
        <f t="shared" si="150"/>
        <v>PHI</v>
      </c>
      <c r="U1393" s="1" t="str">
        <f t="shared" si="151"/>
        <v>LAD</v>
      </c>
      <c r="V1393" s="1">
        <f t="shared" si="152"/>
        <v>1516.0751994709906</v>
      </c>
      <c r="W1393" s="1">
        <f t="shared" si="153"/>
        <v>1587.2549754385982</v>
      </c>
    </row>
    <row r="1394" spans="1:23" x14ac:dyDescent="0.45">
      <c r="A1394" t="str">
        <f>Schedule!A1394</f>
        <v>2024-07-10</v>
      </c>
      <c r="B1394" t="str">
        <f>Schedule!B1394</f>
        <v>CIN</v>
      </c>
      <c r="C1394" t="str">
        <f>Schedule!C1394</f>
        <v>COL</v>
      </c>
      <c r="D1394">
        <f>Schedule!D1394</f>
        <v>1496.2510574284499</v>
      </c>
      <c r="E1394">
        <f>Schedule!E1394</f>
        <v>1418.47649220432</v>
      </c>
      <c r="F1394" cm="1">
        <f t="array" ref="F1394">_xlfn.XLOOKUP(B1394, $T$1:$T1393, $V$1:$V1393, D1394, 0, -1)</f>
        <v>1493.1662146218293</v>
      </c>
      <c r="G1394" cm="1">
        <f t="array" ref="G1394">_xlfn.XLOOKUP(C1394, $U$1:$U1393, $W$1:$W1393, E1394, 0, -1)</f>
        <v>1405.4006829938121</v>
      </c>
      <c r="H1394">
        <f>Schedule!F1394</f>
        <v>-1.38888888888888E-2</v>
      </c>
      <c r="I1394" t="str">
        <f>IF(ISBLANK(Games!D1394), "", Games!D1394)</f>
        <v/>
      </c>
      <c r="J1394" t="str">
        <f>IF(ISBLANK(Games!E1394), "", Games!E1394)</f>
        <v/>
      </c>
      <c r="K1394" t="str">
        <f>IF(ISBLANK(Games!D1394), "",VLOOKUP(I1394, 'Pitchers Pre-Season'!$B$2:$X$790, 23, FALSE))</f>
        <v/>
      </c>
      <c r="L1394" t="str">
        <f>IF(ISBLANK(Games!E1394), "",VLOOKUP(J1394, 'Pitchers Pre-Season'!$B$2:$X$790, 23, FALSE))</f>
        <v/>
      </c>
      <c r="M1394">
        <f>IF(ISBLANK(Games!D1394), Calc!F1394, F1394+K1394)</f>
        <v>1493.1662146218293</v>
      </c>
      <c r="N1394">
        <f>IF(ISBLANK(Games!E1394), Calc!G1394, G1394+L1394)</f>
        <v>1405.4006829938121</v>
      </c>
      <c r="O1394" s="1">
        <f t="shared" si="147"/>
        <v>0.61674058780640995</v>
      </c>
      <c r="P1394" s="1">
        <f t="shared" si="148"/>
        <v>0.38325941219358994</v>
      </c>
      <c r="Q1394" s="3" t="str">
        <f>Games!N1394</f>
        <v/>
      </c>
      <c r="R1394" s="1" t="str">
        <f t="shared" si="149"/>
        <v/>
      </c>
      <c r="S1394" s="1" t="str">
        <f>IF(ISBLANK(Games!L1394), "",IF(Q1394=B1394, C1394, B1394))</f>
        <v/>
      </c>
      <c r="T1394" s="1" t="str">
        <f t="shared" si="150"/>
        <v>CIN</v>
      </c>
      <c r="U1394" s="1" t="str">
        <f t="shared" si="151"/>
        <v>COL</v>
      </c>
      <c r="V1394" s="1">
        <f t="shared" si="152"/>
        <v>1493.1662146218293</v>
      </c>
      <c r="W1394" s="1">
        <f t="shared" si="153"/>
        <v>1405.4006829938121</v>
      </c>
    </row>
    <row r="1395" spans="1:23" x14ac:dyDescent="0.45">
      <c r="A1395" t="str">
        <f>Schedule!A1395</f>
        <v>2024-07-10</v>
      </c>
      <c r="B1395" t="str">
        <f>Schedule!B1395</f>
        <v>NYM</v>
      </c>
      <c r="C1395" t="str">
        <f>Schedule!C1395</f>
        <v>WAS</v>
      </c>
      <c r="D1395">
        <f>Schedule!D1395</f>
        <v>1505.1761432511801</v>
      </c>
      <c r="E1395">
        <f>Schedule!E1395</f>
        <v>1422.7330514932301</v>
      </c>
      <c r="F1395" cm="1">
        <f t="array" ref="F1395">_xlfn.XLOOKUP(B1395, $T$1:$T1394, $V$1:$V1394, D1395, 0, -1)</f>
        <v>1483.2891783762693</v>
      </c>
      <c r="G1395" cm="1">
        <f t="array" ref="G1395">_xlfn.XLOOKUP(C1395, $U$1:$U1394, $W$1:$W1394, E1395, 0, -1)</f>
        <v>1420.7057667976087</v>
      </c>
      <c r="H1395">
        <f>Schedule!F1395</f>
        <v>0.102272727272727</v>
      </c>
      <c r="I1395" t="str">
        <f>IF(ISBLANK(Games!D1395), "", Games!D1395)</f>
        <v/>
      </c>
      <c r="J1395" t="str">
        <f>IF(ISBLANK(Games!E1395), "", Games!E1395)</f>
        <v/>
      </c>
      <c r="K1395" t="str">
        <f>IF(ISBLANK(Games!D1395), "",VLOOKUP(I1395, 'Pitchers Pre-Season'!$B$2:$X$790, 23, FALSE))</f>
        <v/>
      </c>
      <c r="L1395" t="str">
        <f>IF(ISBLANK(Games!E1395), "",VLOOKUP(J1395, 'Pitchers Pre-Season'!$B$2:$X$790, 23, FALSE))</f>
        <v/>
      </c>
      <c r="M1395">
        <f>IF(ISBLANK(Games!D1395), Calc!F1395, F1395+K1395)</f>
        <v>1483.2891783762693</v>
      </c>
      <c r="N1395">
        <f>IF(ISBLANK(Games!E1395), Calc!G1395, G1395+L1395)</f>
        <v>1420.7057667976087</v>
      </c>
      <c r="O1395" s="1">
        <f t="shared" si="147"/>
        <v>0.64023951134464452</v>
      </c>
      <c r="P1395" s="1">
        <f t="shared" si="148"/>
        <v>0.35976048865535554</v>
      </c>
      <c r="Q1395" s="3" t="str">
        <f>Games!N1395</f>
        <v/>
      </c>
      <c r="R1395" s="1" t="str">
        <f t="shared" si="149"/>
        <v/>
      </c>
      <c r="S1395" s="1" t="str">
        <f>IF(ISBLANK(Games!L1395), "",IF(Q1395=B1395, C1395, B1395))</f>
        <v/>
      </c>
      <c r="T1395" s="1" t="str">
        <f t="shared" si="150"/>
        <v>NYM</v>
      </c>
      <c r="U1395" s="1" t="str">
        <f t="shared" si="151"/>
        <v>WAS</v>
      </c>
      <c r="V1395" s="1">
        <f t="shared" si="152"/>
        <v>1483.2891783762693</v>
      </c>
      <c r="W1395" s="1">
        <f t="shared" si="153"/>
        <v>1420.7057667976087</v>
      </c>
    </row>
    <row r="1396" spans="1:23" x14ac:dyDescent="0.45">
      <c r="A1396" t="str">
        <f>Schedule!A1396</f>
        <v>2024-07-10</v>
      </c>
      <c r="B1396" t="str">
        <f>Schedule!B1396</f>
        <v>BOS</v>
      </c>
      <c r="C1396" t="str">
        <f>Schedule!C1396</f>
        <v>OAK</v>
      </c>
      <c r="D1396">
        <f>Schedule!D1396</f>
        <v>1500.26839934439</v>
      </c>
      <c r="E1396">
        <f>Schedule!E1396</f>
        <v>1427.1354796158</v>
      </c>
      <c r="F1396" cm="1">
        <f t="array" ref="F1396">_xlfn.XLOOKUP(B1396, $T$1:$T1395, $V$1:$V1395, D1396, 0, -1)</f>
        <v>1500.26839934439</v>
      </c>
      <c r="G1396" cm="1">
        <f t="array" ref="G1396">_xlfn.XLOOKUP(C1396, $U$1:$U1395, $W$1:$W1395, E1396, 0, -1)</f>
        <v>1422.9458950386379</v>
      </c>
      <c r="H1396">
        <f>Schedule!F1396</f>
        <v>5.1282051282051398E-2</v>
      </c>
      <c r="I1396" t="str">
        <f>IF(ISBLANK(Games!D1396), "", Games!D1396)</f>
        <v/>
      </c>
      <c r="J1396" t="str">
        <f>IF(ISBLANK(Games!E1396), "", Games!E1396)</f>
        <v/>
      </c>
      <c r="K1396" t="str">
        <f>IF(ISBLANK(Games!D1396), "",VLOOKUP(I1396, 'Pitchers Pre-Season'!$B$2:$X$790, 23, FALSE))</f>
        <v/>
      </c>
      <c r="L1396" t="str">
        <f>IF(ISBLANK(Games!E1396), "",VLOOKUP(J1396, 'Pitchers Pre-Season'!$B$2:$X$790, 23, FALSE))</f>
        <v/>
      </c>
      <c r="M1396">
        <f>IF(ISBLANK(Games!D1396), Calc!F1396, F1396+K1396)</f>
        <v>1500.26839934439</v>
      </c>
      <c r="N1396">
        <f>IF(ISBLANK(Games!E1396), Calc!G1396, G1396+L1396)</f>
        <v>1422.9458950386379</v>
      </c>
      <c r="O1396" s="1">
        <f t="shared" si="147"/>
        <v>0.63511559037837828</v>
      </c>
      <c r="P1396" s="1">
        <f t="shared" si="148"/>
        <v>0.36488440962162155</v>
      </c>
      <c r="Q1396" s="3" t="str">
        <f>Games!N1396</f>
        <v/>
      </c>
      <c r="R1396" s="1" t="str">
        <f t="shared" si="149"/>
        <v/>
      </c>
      <c r="S1396" s="1" t="str">
        <f>IF(ISBLANK(Games!L1396), "",IF(Q1396=B1396, C1396, B1396))</f>
        <v/>
      </c>
      <c r="T1396" s="1" t="str">
        <f t="shared" si="150"/>
        <v>BOS</v>
      </c>
      <c r="U1396" s="1" t="str">
        <f t="shared" si="151"/>
        <v>OAK</v>
      </c>
      <c r="V1396" s="1">
        <f t="shared" si="152"/>
        <v>1500.26839934439</v>
      </c>
      <c r="W1396" s="1">
        <f t="shared" si="153"/>
        <v>1422.9458950386379</v>
      </c>
    </row>
    <row r="1397" spans="1:23" x14ac:dyDescent="0.45">
      <c r="A1397" t="str">
        <f>Schedule!A1397</f>
        <v>2024-07-10</v>
      </c>
      <c r="B1397" t="str">
        <f>Schedule!B1397</f>
        <v>STL</v>
      </c>
      <c r="C1397" t="str">
        <f>Schedule!C1397</f>
        <v>KCR</v>
      </c>
      <c r="D1397">
        <f>Schedule!D1397</f>
        <v>1506.4629567151301</v>
      </c>
      <c r="E1397">
        <f>Schedule!E1397</f>
        <v>1455.5883504191299</v>
      </c>
      <c r="F1397" cm="1">
        <f t="array" ref="F1397">_xlfn.XLOOKUP(B1397, $T$1:$T1396, $V$1:$V1396, D1397, 0, -1)</f>
        <v>1510.540426333587</v>
      </c>
      <c r="G1397" cm="1">
        <f t="array" ref="G1397">_xlfn.XLOOKUP(C1397, $U$1:$U1396, $W$1:$W1396, E1397, 0, -1)</f>
        <v>1465.2610239810729</v>
      </c>
      <c r="H1397">
        <f>Schedule!F1397</f>
        <v>7.3170731707316999E-2</v>
      </c>
      <c r="I1397" t="str">
        <f>IF(ISBLANK(Games!D1397), "", Games!D1397)</f>
        <v/>
      </c>
      <c r="J1397" t="str">
        <f>IF(ISBLANK(Games!E1397), "", Games!E1397)</f>
        <v/>
      </c>
      <c r="K1397" t="str">
        <f>IF(ISBLANK(Games!D1397), "",VLOOKUP(I1397, 'Pitchers Pre-Season'!$B$2:$X$790, 23, FALSE))</f>
        <v/>
      </c>
      <c r="L1397" t="str">
        <f>IF(ISBLANK(Games!E1397), "",VLOOKUP(J1397, 'Pitchers Pre-Season'!$B$2:$X$790, 23, FALSE))</f>
        <v/>
      </c>
      <c r="M1397">
        <f>IF(ISBLANK(Games!D1397), Calc!F1397, F1397+K1397)</f>
        <v>1510.540426333587</v>
      </c>
      <c r="N1397">
        <f>IF(ISBLANK(Games!E1397), Calc!G1397, G1397+L1397)</f>
        <v>1465.2610239810729</v>
      </c>
      <c r="O1397" s="1">
        <f t="shared" si="147"/>
        <v>0.60138123677504673</v>
      </c>
      <c r="P1397" s="1">
        <f t="shared" si="148"/>
        <v>0.39861876322495321</v>
      </c>
      <c r="Q1397" s="3" t="str">
        <f>Games!N1397</f>
        <v/>
      </c>
      <c r="R1397" s="1" t="str">
        <f t="shared" si="149"/>
        <v/>
      </c>
      <c r="S1397" s="1" t="str">
        <f>IF(ISBLANK(Games!L1397), "",IF(Q1397=B1397, C1397, B1397))</f>
        <v/>
      </c>
      <c r="T1397" s="1" t="str">
        <f t="shared" si="150"/>
        <v>STL</v>
      </c>
      <c r="U1397" s="1" t="str">
        <f t="shared" si="151"/>
        <v>KCR</v>
      </c>
      <c r="V1397" s="1">
        <f t="shared" si="152"/>
        <v>1510.540426333587</v>
      </c>
      <c r="W1397" s="1">
        <f t="shared" si="153"/>
        <v>1465.2610239810729</v>
      </c>
    </row>
    <row r="1398" spans="1:23" x14ac:dyDescent="0.45">
      <c r="A1398" t="str">
        <f>Schedule!A1398</f>
        <v>2024-07-10</v>
      </c>
      <c r="B1398" t="str">
        <f>Schedule!B1398</f>
        <v>HOU</v>
      </c>
      <c r="C1398" t="str">
        <f>Schedule!C1398</f>
        <v>MIA</v>
      </c>
      <c r="D1398">
        <f>Schedule!D1398</f>
        <v>1559.22207084247</v>
      </c>
      <c r="E1398">
        <f>Schedule!E1398</f>
        <v>1488.4482383178499</v>
      </c>
      <c r="F1398" cm="1">
        <f t="array" ref="F1398">_xlfn.XLOOKUP(B1398, $T$1:$T1397, $V$1:$V1397, D1398, 0, -1)</f>
        <v>1535.1961987191132</v>
      </c>
      <c r="G1398" cm="1">
        <f t="array" ref="G1398">_xlfn.XLOOKUP(C1398, $U$1:$U1397, $W$1:$W1397, E1398, 0, -1)</f>
        <v>1484.370768699393</v>
      </c>
      <c r="H1398">
        <f>Schedule!F1398</f>
        <v>-4.08163265306122E-2</v>
      </c>
      <c r="I1398" t="str">
        <f>IF(ISBLANK(Games!D1398), "", Games!D1398)</f>
        <v/>
      </c>
      <c r="J1398" t="str">
        <f>IF(ISBLANK(Games!E1398), "", Games!E1398)</f>
        <v/>
      </c>
      <c r="K1398" t="str">
        <f>IF(ISBLANK(Games!D1398), "",VLOOKUP(I1398, 'Pitchers Pre-Season'!$B$2:$X$790, 23, FALSE))</f>
        <v/>
      </c>
      <c r="L1398" t="str">
        <f>IF(ISBLANK(Games!E1398), "",VLOOKUP(J1398, 'Pitchers Pre-Season'!$B$2:$X$790, 23, FALSE))</f>
        <v/>
      </c>
      <c r="M1398">
        <f>IF(ISBLANK(Games!D1398), Calc!F1398, F1398+K1398)</f>
        <v>1535.1961987191132</v>
      </c>
      <c r="N1398">
        <f>IF(ISBLANK(Games!E1398), Calc!G1398, G1398+L1398)</f>
        <v>1484.370768699393</v>
      </c>
      <c r="O1398" s="1">
        <f t="shared" si="147"/>
        <v>0.55221818016116864</v>
      </c>
      <c r="P1398" s="1">
        <f t="shared" si="148"/>
        <v>0.44778181983883142</v>
      </c>
      <c r="Q1398" s="3" t="str">
        <f>Games!N1398</f>
        <v/>
      </c>
      <c r="R1398" s="1" t="str">
        <f t="shared" si="149"/>
        <v/>
      </c>
      <c r="S1398" s="1" t="str">
        <f>IF(ISBLANK(Games!L1398), "",IF(Q1398=B1398, C1398, B1398))</f>
        <v/>
      </c>
      <c r="T1398" s="1" t="str">
        <f t="shared" si="150"/>
        <v>HOU</v>
      </c>
      <c r="U1398" s="1" t="str">
        <f t="shared" si="151"/>
        <v>MIA</v>
      </c>
      <c r="V1398" s="1">
        <f t="shared" si="152"/>
        <v>1535.1961987191132</v>
      </c>
      <c r="W1398" s="1">
        <f t="shared" si="153"/>
        <v>1484.370768699393</v>
      </c>
    </row>
    <row r="1399" spans="1:23" x14ac:dyDescent="0.45">
      <c r="A1399" t="str">
        <f>Schedule!A1399</f>
        <v>2024-07-10</v>
      </c>
      <c r="B1399" t="str">
        <f>Schedule!B1399</f>
        <v>MIL</v>
      </c>
      <c r="C1399" t="str">
        <f>Schedule!C1399</f>
        <v>PIT</v>
      </c>
      <c r="D1399">
        <f>Schedule!D1399</f>
        <v>1511.74507850229</v>
      </c>
      <c r="E1399">
        <f>Schedule!E1399</f>
        <v>1468.3919248330999</v>
      </c>
      <c r="F1399" cm="1">
        <f t="array" ref="F1399">_xlfn.XLOOKUP(B1399, $T$1:$T1398, $V$1:$V1398, D1399, 0, -1)</f>
        <v>1516.6563185214643</v>
      </c>
      <c r="G1399" cm="1">
        <f t="array" ref="G1399">_xlfn.XLOOKUP(C1399, $U$1:$U1398, $W$1:$W1398, E1399, 0, -1)</f>
        <v>1490.342604018655</v>
      </c>
      <c r="H1399">
        <f>Schedule!F1399</f>
        <v>6.7415730337078705E-2</v>
      </c>
      <c r="I1399" t="str">
        <f>IF(ISBLANK(Games!D1399), "", Games!D1399)</f>
        <v/>
      </c>
      <c r="J1399" t="str">
        <f>IF(ISBLANK(Games!E1399), "", Games!E1399)</f>
        <v/>
      </c>
      <c r="K1399" t="str">
        <f>IF(ISBLANK(Games!D1399), "",VLOOKUP(I1399, 'Pitchers Pre-Season'!$B$2:$X$790, 23, FALSE))</f>
        <v/>
      </c>
      <c r="L1399" t="str">
        <f>IF(ISBLANK(Games!E1399), "",VLOOKUP(J1399, 'Pitchers Pre-Season'!$B$2:$X$790, 23, FALSE))</f>
        <v/>
      </c>
      <c r="M1399">
        <f>IF(ISBLANK(Games!D1399), Calc!F1399, F1399+K1399)</f>
        <v>1516.6563185214643</v>
      </c>
      <c r="N1399">
        <f>IF(ISBLANK(Games!E1399), Calc!G1399, G1399+L1399)</f>
        <v>1490.342604018655</v>
      </c>
      <c r="O1399" s="1">
        <f t="shared" si="147"/>
        <v>0.57150410450700795</v>
      </c>
      <c r="P1399" s="1">
        <f t="shared" si="148"/>
        <v>0.428495895492992</v>
      </c>
      <c r="Q1399" s="3" t="str">
        <f>Games!N1399</f>
        <v/>
      </c>
      <c r="R1399" s="1" t="str">
        <f t="shared" si="149"/>
        <v/>
      </c>
      <c r="S1399" s="1" t="str">
        <f>IF(ISBLANK(Games!L1399), "",IF(Q1399=B1399, C1399, B1399))</f>
        <v/>
      </c>
      <c r="T1399" s="1" t="str">
        <f t="shared" si="150"/>
        <v>MIL</v>
      </c>
      <c r="U1399" s="1" t="str">
        <f t="shared" si="151"/>
        <v>PIT</v>
      </c>
      <c r="V1399" s="1">
        <f t="shared" si="152"/>
        <v>1516.6563185214643</v>
      </c>
      <c r="W1399" s="1">
        <f t="shared" si="153"/>
        <v>1490.342604018655</v>
      </c>
    </row>
    <row r="1400" spans="1:23" x14ac:dyDescent="0.45">
      <c r="A1400" t="str">
        <f>Schedule!A1400</f>
        <v>2024-07-10</v>
      </c>
      <c r="B1400" t="str">
        <f>Schedule!B1400</f>
        <v>LAA</v>
      </c>
      <c r="C1400" t="str">
        <f>Schedule!C1400</f>
        <v>TEX</v>
      </c>
      <c r="D1400">
        <f>Schedule!D1400</f>
        <v>1474.3085107648601</v>
      </c>
      <c r="E1400">
        <f>Schedule!E1400</f>
        <v>1527.6277566730801</v>
      </c>
      <c r="F1400" cm="1">
        <f t="array" ref="F1400">_xlfn.XLOOKUP(B1400, $T$1:$T1399, $V$1:$V1399, D1400, 0, -1)</f>
        <v>1469.5882041455925</v>
      </c>
      <c r="G1400" cm="1">
        <f t="array" ref="G1400">_xlfn.XLOOKUP(C1400, $U$1:$U1399, $W$1:$W1399, E1400, 0, -1)</f>
        <v>1534.4506247578865</v>
      </c>
      <c r="H1400">
        <f>Schedule!F1400</f>
        <v>6.8493150684931406E-2</v>
      </c>
      <c r="I1400" t="str">
        <f>IF(ISBLANK(Games!D1400), "", Games!D1400)</f>
        <v/>
      </c>
      <c r="J1400" t="str">
        <f>IF(ISBLANK(Games!E1400), "", Games!E1400)</f>
        <v/>
      </c>
      <c r="K1400" t="str">
        <f>IF(ISBLANK(Games!D1400), "",VLOOKUP(I1400, 'Pitchers Pre-Season'!$B$2:$X$790, 23, FALSE))</f>
        <v/>
      </c>
      <c r="L1400" t="str">
        <f>IF(ISBLANK(Games!E1400), "",VLOOKUP(J1400, 'Pitchers Pre-Season'!$B$2:$X$790, 23, FALSE))</f>
        <v/>
      </c>
      <c r="M1400">
        <f>IF(ISBLANK(Games!D1400), Calc!F1400, F1400+K1400)</f>
        <v>1469.5882041455925</v>
      </c>
      <c r="N1400">
        <f>IF(ISBLANK(Games!E1400), Calc!G1400, G1400+L1400)</f>
        <v>1534.4506247578865</v>
      </c>
      <c r="O1400" s="1">
        <f t="shared" si="147"/>
        <v>0.44197158005513104</v>
      </c>
      <c r="P1400" s="1">
        <f t="shared" si="148"/>
        <v>0.55802841994486907</v>
      </c>
      <c r="Q1400" s="3" t="str">
        <f>Games!N1400</f>
        <v/>
      </c>
      <c r="R1400" s="1" t="str">
        <f t="shared" si="149"/>
        <v/>
      </c>
      <c r="S1400" s="1" t="str">
        <f>IF(ISBLANK(Games!L1400), "",IF(Q1400=B1400, C1400, B1400))</f>
        <v/>
      </c>
      <c r="T1400" s="1" t="str">
        <f t="shared" si="150"/>
        <v>LAA</v>
      </c>
      <c r="U1400" s="1" t="str">
        <f t="shared" si="151"/>
        <v>TEX</v>
      </c>
      <c r="V1400" s="1">
        <f t="shared" si="152"/>
        <v>1469.5882041455925</v>
      </c>
      <c r="W1400" s="1">
        <f t="shared" si="153"/>
        <v>1534.4506247578865</v>
      </c>
    </row>
    <row r="1401" spans="1:23" x14ac:dyDescent="0.45">
      <c r="A1401" t="str">
        <f>Schedule!A1401</f>
        <v>2024-07-10</v>
      </c>
      <c r="B1401" t="str">
        <f>Schedule!B1401</f>
        <v>ARI</v>
      </c>
      <c r="C1401" t="str">
        <f>Schedule!C1401</f>
        <v>ATL</v>
      </c>
      <c r="D1401">
        <f>Schedule!D1401</f>
        <v>1517.8440011816001</v>
      </c>
      <c r="E1401">
        <f>Schedule!E1401</f>
        <v>1590.545270505</v>
      </c>
      <c r="F1401" cm="1">
        <f t="array" ref="F1401">_xlfn.XLOOKUP(B1401, $T$1:$T1400, $V$1:$V1400, D1401, 0, -1)</f>
        <v>1516.9891876380354</v>
      </c>
      <c r="G1401" cm="1">
        <f t="array" ref="G1401">_xlfn.XLOOKUP(C1401, $U$1:$U1400, $W$1:$W1400, E1401, 0, -1)</f>
        <v>1588.8399964445969</v>
      </c>
      <c r="H1401">
        <f>Schedule!F1401</f>
        <v>5.0632911392405201E-2</v>
      </c>
      <c r="I1401" t="str">
        <f>IF(ISBLANK(Games!D1401), "", Games!D1401)</f>
        <v/>
      </c>
      <c r="J1401" t="str">
        <f>IF(ISBLANK(Games!E1401), "", Games!E1401)</f>
        <v/>
      </c>
      <c r="K1401" t="str">
        <f>IF(ISBLANK(Games!D1401), "",VLOOKUP(I1401, 'Pitchers Pre-Season'!$B$2:$X$790, 23, FALSE))</f>
        <v/>
      </c>
      <c r="L1401" t="str">
        <f>IF(ISBLANK(Games!E1401), "",VLOOKUP(J1401, 'Pitchers Pre-Season'!$B$2:$X$790, 23, FALSE))</f>
        <v/>
      </c>
      <c r="M1401">
        <f>IF(ISBLANK(Games!D1401), Calc!F1401, F1401+K1401)</f>
        <v>1516.9891876380354</v>
      </c>
      <c r="N1401">
        <f>IF(ISBLANK(Games!E1401), Calc!G1401, G1401+L1401)</f>
        <v>1588.8399964445969</v>
      </c>
      <c r="O1401" s="1">
        <f t="shared" si="147"/>
        <v>0.4233641211320916</v>
      </c>
      <c r="P1401" s="1">
        <f t="shared" si="148"/>
        <v>0.57663587886790846</v>
      </c>
      <c r="Q1401" s="3" t="str">
        <f>Games!N1401</f>
        <v/>
      </c>
      <c r="R1401" s="1" t="str">
        <f t="shared" si="149"/>
        <v/>
      </c>
      <c r="S1401" s="1" t="str">
        <f>IF(ISBLANK(Games!L1401), "",IF(Q1401=B1401, C1401, B1401))</f>
        <v/>
      </c>
      <c r="T1401" s="1" t="str">
        <f t="shared" si="150"/>
        <v>ARI</v>
      </c>
      <c r="U1401" s="1" t="str">
        <f t="shared" si="151"/>
        <v>ATL</v>
      </c>
      <c r="V1401" s="1">
        <f t="shared" si="152"/>
        <v>1516.9891876380354</v>
      </c>
      <c r="W1401" s="1">
        <f t="shared" si="153"/>
        <v>1588.8399964445969</v>
      </c>
    </row>
    <row r="1402" spans="1:23" x14ac:dyDescent="0.45">
      <c r="A1402" t="str">
        <f>Schedule!A1402</f>
        <v>2024-07-10</v>
      </c>
      <c r="B1402" t="str">
        <f>Schedule!B1402</f>
        <v>SFG</v>
      </c>
      <c r="C1402" t="str">
        <f>Schedule!C1402</f>
        <v>TOR</v>
      </c>
      <c r="D1402">
        <f>Schedule!D1402</f>
        <v>1501.1235706124401</v>
      </c>
      <c r="E1402">
        <f>Schedule!E1402</f>
        <v>1536.86484917293</v>
      </c>
      <c r="F1402" cm="1">
        <f t="array" ref="F1402">_xlfn.XLOOKUP(B1402, $T$1:$T1401, $V$1:$V1401, D1402, 0, -1)</f>
        <v>1506.8907435815931</v>
      </c>
      <c r="G1402" cm="1">
        <f t="array" ref="G1402">_xlfn.XLOOKUP(C1402, $U$1:$U1401, $W$1:$W1401, E1402, 0, -1)</f>
        <v>1549.5770225833428</v>
      </c>
      <c r="H1402">
        <f>Schedule!F1402</f>
        <v>0.1125</v>
      </c>
      <c r="I1402" t="str">
        <f>IF(ISBLANK(Games!D1402), "", Games!D1402)</f>
        <v/>
      </c>
      <c r="J1402" t="str">
        <f>IF(ISBLANK(Games!E1402), "", Games!E1402)</f>
        <v/>
      </c>
      <c r="K1402" t="str">
        <f>IF(ISBLANK(Games!D1402), "",VLOOKUP(I1402, 'Pitchers Pre-Season'!$B$2:$X$790, 23, FALSE))</f>
        <v/>
      </c>
      <c r="L1402" t="str">
        <f>IF(ISBLANK(Games!E1402), "",VLOOKUP(J1402, 'Pitchers Pre-Season'!$B$2:$X$790, 23, FALSE))</f>
        <v/>
      </c>
      <c r="M1402">
        <f>IF(ISBLANK(Games!D1402), Calc!F1402, F1402+K1402)</f>
        <v>1506.8907435815931</v>
      </c>
      <c r="N1402">
        <f>IF(ISBLANK(Games!E1402), Calc!G1402, G1402+L1402)</f>
        <v>1549.5770225833428</v>
      </c>
      <c r="O1402" s="1">
        <f t="shared" si="147"/>
        <v>0.49512674560465891</v>
      </c>
      <c r="P1402" s="1">
        <f t="shared" si="148"/>
        <v>0.50487325439534103</v>
      </c>
      <c r="Q1402" s="3" t="str">
        <f>Games!N1402</f>
        <v/>
      </c>
      <c r="R1402" s="1" t="str">
        <f t="shared" si="149"/>
        <v/>
      </c>
      <c r="S1402" s="1" t="str">
        <f>IF(ISBLANK(Games!L1402), "",IF(Q1402=B1402, C1402, B1402))</f>
        <v/>
      </c>
      <c r="T1402" s="1" t="str">
        <f t="shared" si="150"/>
        <v>SFG</v>
      </c>
      <c r="U1402" s="1" t="str">
        <f t="shared" si="151"/>
        <v>TOR</v>
      </c>
      <c r="V1402" s="1">
        <f t="shared" si="152"/>
        <v>1506.8907435815931</v>
      </c>
      <c r="W1402" s="1">
        <f t="shared" si="153"/>
        <v>1549.5770225833428</v>
      </c>
    </row>
    <row r="1403" spans="1:23" x14ac:dyDescent="0.45">
      <c r="A1403" t="str">
        <f>Schedule!A1403</f>
        <v>2024-07-11</v>
      </c>
      <c r="B1403" t="str">
        <f>Schedule!B1403</f>
        <v>CIN</v>
      </c>
      <c r="C1403" t="str">
        <f>Schedule!C1403</f>
        <v>COL</v>
      </c>
      <c r="D1403">
        <f>Schedule!D1403</f>
        <v>1496.2510574284499</v>
      </c>
      <c r="E1403">
        <f>Schedule!E1403</f>
        <v>1418.47649220432</v>
      </c>
      <c r="F1403" cm="1">
        <f t="array" ref="F1403">_xlfn.XLOOKUP(B1403, $T$1:$T1402, $V$1:$V1402, D1403, 0, -1)</f>
        <v>1493.1662146218293</v>
      </c>
      <c r="G1403" cm="1">
        <f t="array" ref="G1403">_xlfn.XLOOKUP(C1403, $U$1:$U1402, $W$1:$W1402, E1403, 0, -1)</f>
        <v>1405.4006829938121</v>
      </c>
      <c r="H1403">
        <f>Schedule!F1403</f>
        <v>-1.38888888888888E-2</v>
      </c>
      <c r="I1403" t="str">
        <f>IF(ISBLANK(Games!D1403), "", Games!D1403)</f>
        <v/>
      </c>
      <c r="J1403" t="str">
        <f>IF(ISBLANK(Games!E1403), "", Games!E1403)</f>
        <v/>
      </c>
      <c r="K1403" t="str">
        <f>IF(ISBLANK(Games!D1403), "",VLOOKUP(I1403, 'Pitchers Pre-Season'!$B$2:$X$790, 23, FALSE))</f>
        <v/>
      </c>
      <c r="L1403" t="str">
        <f>IF(ISBLANK(Games!E1403), "",VLOOKUP(J1403, 'Pitchers Pre-Season'!$B$2:$X$790, 23, FALSE))</f>
        <v/>
      </c>
      <c r="M1403">
        <f>IF(ISBLANK(Games!D1403), Calc!F1403, F1403+K1403)</f>
        <v>1493.1662146218293</v>
      </c>
      <c r="N1403">
        <f>IF(ISBLANK(Games!E1403), Calc!G1403, G1403+L1403)</f>
        <v>1405.4006829938121</v>
      </c>
      <c r="O1403" s="1">
        <f t="shared" si="147"/>
        <v>0.61674058780640995</v>
      </c>
      <c r="P1403" s="1">
        <f t="shared" si="148"/>
        <v>0.38325941219358994</v>
      </c>
      <c r="Q1403" s="3" t="str">
        <f>Games!N1403</f>
        <v/>
      </c>
      <c r="R1403" s="1" t="str">
        <f t="shared" si="149"/>
        <v/>
      </c>
      <c r="S1403" s="1" t="str">
        <f>IF(ISBLANK(Games!L1403), "",IF(Q1403=B1403, C1403, B1403))</f>
        <v/>
      </c>
      <c r="T1403" s="1" t="str">
        <f t="shared" si="150"/>
        <v>CIN</v>
      </c>
      <c r="U1403" s="1" t="str">
        <f t="shared" si="151"/>
        <v>COL</v>
      </c>
      <c r="V1403" s="1">
        <f t="shared" si="152"/>
        <v>1493.1662146218293</v>
      </c>
      <c r="W1403" s="1">
        <f t="shared" si="153"/>
        <v>1405.4006829938121</v>
      </c>
    </row>
    <row r="1404" spans="1:23" x14ac:dyDescent="0.45">
      <c r="A1404" t="str">
        <f>Schedule!A1404</f>
        <v>2024-07-11</v>
      </c>
      <c r="B1404" t="str">
        <f>Schedule!B1404</f>
        <v>DET</v>
      </c>
      <c r="C1404" t="str">
        <f>Schedule!C1404</f>
        <v>CLE</v>
      </c>
      <c r="D1404">
        <f>Schedule!D1404</f>
        <v>1477.56939209144</v>
      </c>
      <c r="E1404">
        <f>Schedule!E1404</f>
        <v>1503.8938502056101</v>
      </c>
      <c r="F1404" cm="1">
        <f t="array" ref="F1404">_xlfn.XLOOKUP(B1404, $T$1:$T1403, $V$1:$V1403, D1404, 0, -1)</f>
        <v>1481.7589766686021</v>
      </c>
      <c r="G1404" cm="1">
        <f t="array" ref="G1404">_xlfn.XLOOKUP(C1404, $U$1:$U1403, $W$1:$W1403, E1404, 0, -1)</f>
        <v>1521.3210808926906</v>
      </c>
      <c r="H1404">
        <f>Schedule!F1404</f>
        <v>7.6687116564418296E-3</v>
      </c>
      <c r="I1404" t="str">
        <f>IF(ISBLANK(Games!D1404), "", Games!D1404)</f>
        <v/>
      </c>
      <c r="J1404" t="str">
        <f>IF(ISBLANK(Games!E1404), "", Games!E1404)</f>
        <v/>
      </c>
      <c r="K1404" t="str">
        <f>IF(ISBLANK(Games!D1404), "",VLOOKUP(I1404, 'Pitchers Pre-Season'!$B$2:$X$790, 23, FALSE))</f>
        <v/>
      </c>
      <c r="L1404" t="str">
        <f>IF(ISBLANK(Games!E1404), "",VLOOKUP(J1404, 'Pitchers Pre-Season'!$B$2:$X$790, 23, FALSE))</f>
        <v/>
      </c>
      <c r="M1404">
        <f>IF(ISBLANK(Games!D1404), Calc!F1404, F1404+K1404)</f>
        <v>1481.7589766686021</v>
      </c>
      <c r="N1404">
        <f>IF(ISBLANK(Games!E1404), Calc!G1404, G1404+L1404)</f>
        <v>1521.3210808926906</v>
      </c>
      <c r="O1404" s="1">
        <f t="shared" si="147"/>
        <v>0.44714471462178457</v>
      </c>
      <c r="P1404" s="1">
        <f t="shared" si="148"/>
        <v>0.55285528537821538</v>
      </c>
      <c r="Q1404" s="3" t="str">
        <f>Games!N1404</f>
        <v/>
      </c>
      <c r="R1404" s="1" t="str">
        <f t="shared" si="149"/>
        <v/>
      </c>
      <c r="S1404" s="1" t="str">
        <f>IF(ISBLANK(Games!L1404), "",IF(Q1404=B1404, C1404, B1404))</f>
        <v/>
      </c>
      <c r="T1404" s="1" t="str">
        <f t="shared" si="150"/>
        <v>DET</v>
      </c>
      <c r="U1404" s="1" t="str">
        <f t="shared" si="151"/>
        <v>CLE</v>
      </c>
      <c r="V1404" s="1">
        <f t="shared" si="152"/>
        <v>1481.7589766686021</v>
      </c>
      <c r="W1404" s="1">
        <f t="shared" si="153"/>
        <v>1521.3210808926906</v>
      </c>
    </row>
    <row r="1405" spans="1:23" x14ac:dyDescent="0.45">
      <c r="A1405" t="str">
        <f>Schedule!A1405</f>
        <v>2024-07-11</v>
      </c>
      <c r="B1405" t="str">
        <f>Schedule!B1405</f>
        <v>NYM</v>
      </c>
      <c r="C1405" t="str">
        <f>Schedule!C1405</f>
        <v>WAS</v>
      </c>
      <c r="D1405">
        <f>Schedule!D1405</f>
        <v>1505.1761432511801</v>
      </c>
      <c r="E1405">
        <f>Schedule!E1405</f>
        <v>1422.7330514932301</v>
      </c>
      <c r="F1405" cm="1">
        <f t="array" ref="F1405">_xlfn.XLOOKUP(B1405, $T$1:$T1404, $V$1:$V1404, D1405, 0, -1)</f>
        <v>1483.2891783762693</v>
      </c>
      <c r="G1405" cm="1">
        <f t="array" ref="G1405">_xlfn.XLOOKUP(C1405, $U$1:$U1404, $W$1:$W1404, E1405, 0, -1)</f>
        <v>1420.7057667976087</v>
      </c>
      <c r="H1405">
        <f>Schedule!F1405</f>
        <v>0.102272727272727</v>
      </c>
      <c r="I1405" t="str">
        <f>IF(ISBLANK(Games!D1405), "", Games!D1405)</f>
        <v/>
      </c>
      <c r="J1405" t="str">
        <f>IF(ISBLANK(Games!E1405), "", Games!E1405)</f>
        <v/>
      </c>
      <c r="K1405" t="str">
        <f>IF(ISBLANK(Games!D1405), "",VLOOKUP(I1405, 'Pitchers Pre-Season'!$B$2:$X$790, 23, FALSE))</f>
        <v/>
      </c>
      <c r="L1405" t="str">
        <f>IF(ISBLANK(Games!E1405), "",VLOOKUP(J1405, 'Pitchers Pre-Season'!$B$2:$X$790, 23, FALSE))</f>
        <v/>
      </c>
      <c r="M1405">
        <f>IF(ISBLANK(Games!D1405), Calc!F1405, F1405+K1405)</f>
        <v>1483.2891783762693</v>
      </c>
      <c r="N1405">
        <f>IF(ISBLANK(Games!E1405), Calc!G1405, G1405+L1405)</f>
        <v>1420.7057667976087</v>
      </c>
      <c r="O1405" s="1">
        <f t="shared" si="147"/>
        <v>0.64023951134464452</v>
      </c>
      <c r="P1405" s="1">
        <f t="shared" si="148"/>
        <v>0.35976048865535554</v>
      </c>
      <c r="Q1405" s="3" t="str">
        <f>Games!N1405</f>
        <v/>
      </c>
      <c r="R1405" s="1" t="str">
        <f t="shared" si="149"/>
        <v/>
      </c>
      <c r="S1405" s="1" t="str">
        <f>IF(ISBLANK(Games!L1405), "",IF(Q1405=B1405, C1405, B1405))</f>
        <v/>
      </c>
      <c r="T1405" s="1" t="str">
        <f t="shared" si="150"/>
        <v>NYM</v>
      </c>
      <c r="U1405" s="1" t="str">
        <f t="shared" si="151"/>
        <v>WAS</v>
      </c>
      <c r="V1405" s="1">
        <f t="shared" si="152"/>
        <v>1483.2891783762693</v>
      </c>
      <c r="W1405" s="1">
        <f t="shared" si="153"/>
        <v>1420.7057667976087</v>
      </c>
    </row>
    <row r="1406" spans="1:23" x14ac:dyDescent="0.45">
      <c r="A1406" t="str">
        <f>Schedule!A1406</f>
        <v>2024-07-11</v>
      </c>
      <c r="B1406" t="str">
        <f>Schedule!B1406</f>
        <v>MIL</v>
      </c>
      <c r="C1406" t="str">
        <f>Schedule!C1406</f>
        <v>PIT</v>
      </c>
      <c r="D1406">
        <f>Schedule!D1406</f>
        <v>1511.74507850229</v>
      </c>
      <c r="E1406">
        <f>Schedule!E1406</f>
        <v>1468.3919248330999</v>
      </c>
      <c r="F1406" cm="1">
        <f t="array" ref="F1406">_xlfn.XLOOKUP(B1406, $T$1:$T1405, $V$1:$V1405, D1406, 0, -1)</f>
        <v>1516.6563185214643</v>
      </c>
      <c r="G1406" cm="1">
        <f t="array" ref="G1406">_xlfn.XLOOKUP(C1406, $U$1:$U1405, $W$1:$W1405, E1406, 0, -1)</f>
        <v>1490.342604018655</v>
      </c>
      <c r="H1406">
        <f>Schedule!F1406</f>
        <v>6.7415730337078705E-2</v>
      </c>
      <c r="I1406" t="str">
        <f>IF(ISBLANK(Games!D1406), "", Games!D1406)</f>
        <v/>
      </c>
      <c r="J1406" t="str">
        <f>IF(ISBLANK(Games!E1406), "", Games!E1406)</f>
        <v/>
      </c>
      <c r="K1406" t="str">
        <f>IF(ISBLANK(Games!D1406), "",VLOOKUP(I1406, 'Pitchers Pre-Season'!$B$2:$X$790, 23, FALSE))</f>
        <v/>
      </c>
      <c r="L1406" t="str">
        <f>IF(ISBLANK(Games!E1406), "",VLOOKUP(J1406, 'Pitchers Pre-Season'!$B$2:$X$790, 23, FALSE))</f>
        <v/>
      </c>
      <c r="M1406">
        <f>IF(ISBLANK(Games!D1406), Calc!F1406, F1406+K1406)</f>
        <v>1516.6563185214643</v>
      </c>
      <c r="N1406">
        <f>IF(ISBLANK(Games!E1406), Calc!G1406, G1406+L1406)</f>
        <v>1490.342604018655</v>
      </c>
      <c r="O1406" s="1">
        <f t="shared" si="147"/>
        <v>0.57150410450700795</v>
      </c>
      <c r="P1406" s="1">
        <f t="shared" si="148"/>
        <v>0.428495895492992</v>
      </c>
      <c r="Q1406" s="3" t="str">
        <f>Games!N1406</f>
        <v/>
      </c>
      <c r="R1406" s="1" t="str">
        <f t="shared" si="149"/>
        <v/>
      </c>
      <c r="S1406" s="1" t="str">
        <f>IF(ISBLANK(Games!L1406), "",IF(Q1406=B1406, C1406, B1406))</f>
        <v/>
      </c>
      <c r="T1406" s="1" t="str">
        <f t="shared" si="150"/>
        <v>MIL</v>
      </c>
      <c r="U1406" s="1" t="str">
        <f t="shared" si="151"/>
        <v>PIT</v>
      </c>
      <c r="V1406" s="1">
        <f t="shared" si="152"/>
        <v>1516.6563185214643</v>
      </c>
      <c r="W1406" s="1">
        <f t="shared" si="153"/>
        <v>1490.342604018655</v>
      </c>
    </row>
    <row r="1407" spans="1:23" x14ac:dyDescent="0.45">
      <c r="A1407" t="str">
        <f>Schedule!A1407</f>
        <v>2024-07-11</v>
      </c>
      <c r="B1407" t="str">
        <f>Schedule!B1407</f>
        <v>SFG</v>
      </c>
      <c r="C1407" t="str">
        <f>Schedule!C1407</f>
        <v>TOR</v>
      </c>
      <c r="D1407">
        <f>Schedule!D1407</f>
        <v>1501.1235706124401</v>
      </c>
      <c r="E1407">
        <f>Schedule!E1407</f>
        <v>1536.86484917293</v>
      </c>
      <c r="F1407" cm="1">
        <f t="array" ref="F1407">_xlfn.XLOOKUP(B1407, $T$1:$T1406, $V$1:$V1406, D1407, 0, -1)</f>
        <v>1506.8907435815931</v>
      </c>
      <c r="G1407" cm="1">
        <f t="array" ref="G1407">_xlfn.XLOOKUP(C1407, $U$1:$U1406, $W$1:$W1406, E1407, 0, -1)</f>
        <v>1549.5770225833428</v>
      </c>
      <c r="H1407">
        <f>Schedule!F1407</f>
        <v>0.1125</v>
      </c>
      <c r="I1407" t="str">
        <f>IF(ISBLANK(Games!D1407), "", Games!D1407)</f>
        <v/>
      </c>
      <c r="J1407" t="str">
        <f>IF(ISBLANK(Games!E1407), "", Games!E1407)</f>
        <v/>
      </c>
      <c r="K1407" t="str">
        <f>IF(ISBLANK(Games!D1407), "",VLOOKUP(I1407, 'Pitchers Pre-Season'!$B$2:$X$790, 23, FALSE))</f>
        <v/>
      </c>
      <c r="L1407" t="str">
        <f>IF(ISBLANK(Games!E1407), "",VLOOKUP(J1407, 'Pitchers Pre-Season'!$B$2:$X$790, 23, FALSE))</f>
        <v/>
      </c>
      <c r="M1407">
        <f>IF(ISBLANK(Games!D1407), Calc!F1407, F1407+K1407)</f>
        <v>1506.8907435815931</v>
      </c>
      <c r="N1407">
        <f>IF(ISBLANK(Games!E1407), Calc!G1407, G1407+L1407)</f>
        <v>1549.5770225833428</v>
      </c>
      <c r="O1407" s="1">
        <f t="shared" si="147"/>
        <v>0.49512674560465891</v>
      </c>
      <c r="P1407" s="1">
        <f t="shared" si="148"/>
        <v>0.50487325439534103</v>
      </c>
      <c r="Q1407" s="3" t="str">
        <f>Games!N1407</f>
        <v/>
      </c>
      <c r="R1407" s="1" t="str">
        <f t="shared" si="149"/>
        <v/>
      </c>
      <c r="S1407" s="1" t="str">
        <f>IF(ISBLANK(Games!L1407), "",IF(Q1407=B1407, C1407, B1407))</f>
        <v/>
      </c>
      <c r="T1407" s="1" t="str">
        <f t="shared" si="150"/>
        <v>SFG</v>
      </c>
      <c r="U1407" s="1" t="str">
        <f t="shared" si="151"/>
        <v>TOR</v>
      </c>
      <c r="V1407" s="1">
        <f t="shared" si="152"/>
        <v>1506.8907435815931</v>
      </c>
      <c r="W1407" s="1">
        <f t="shared" si="153"/>
        <v>1549.5770225833428</v>
      </c>
    </row>
    <row r="1408" spans="1:23" x14ac:dyDescent="0.45">
      <c r="A1408" t="str">
        <f>Schedule!A1408</f>
        <v>2024-07-11</v>
      </c>
      <c r="B1408" t="str">
        <f>Schedule!B1408</f>
        <v>PHI</v>
      </c>
      <c r="C1408" t="str">
        <f>Schedule!C1408</f>
        <v>LAD</v>
      </c>
      <c r="D1408">
        <f>Schedule!D1408</f>
        <v>1537.03223861109</v>
      </c>
      <c r="E1408">
        <f>Schedule!E1408</f>
        <v>1588.6730971234199</v>
      </c>
      <c r="F1408" cm="1">
        <f t="array" ref="F1408">_xlfn.XLOOKUP(B1408, $T$1:$T1407, $V$1:$V1407, D1408, 0, -1)</f>
        <v>1516.0751994709906</v>
      </c>
      <c r="G1408" cm="1">
        <f t="array" ref="G1408">_xlfn.XLOOKUP(C1408, $U$1:$U1407, $W$1:$W1407, E1408, 0, -1)</f>
        <v>1587.2549754385982</v>
      </c>
      <c r="H1408">
        <f>Schedule!F1408</f>
        <v>8.4745762711864403E-2</v>
      </c>
      <c r="I1408" t="str">
        <f>IF(ISBLANK(Games!D1408), "", Games!D1408)</f>
        <v/>
      </c>
      <c r="J1408" t="str">
        <f>IF(ISBLANK(Games!E1408), "", Games!E1408)</f>
        <v/>
      </c>
      <c r="K1408" t="str">
        <f>IF(ISBLANK(Games!D1408), "",VLOOKUP(I1408, 'Pitchers Pre-Season'!$B$2:$X$790, 23, FALSE))</f>
        <v/>
      </c>
      <c r="L1408" t="str">
        <f>IF(ISBLANK(Games!E1408), "",VLOOKUP(J1408, 'Pitchers Pre-Season'!$B$2:$X$790, 23, FALSE))</f>
        <v/>
      </c>
      <c r="M1408">
        <f>IF(ISBLANK(Games!D1408), Calc!F1408, F1408+K1408)</f>
        <v>1516.0751994709906</v>
      </c>
      <c r="N1408">
        <f>IF(ISBLANK(Games!E1408), Calc!G1408, G1408+L1408)</f>
        <v>1587.2549754385982</v>
      </c>
      <c r="O1408" s="1">
        <f t="shared" si="147"/>
        <v>0.44134645339782902</v>
      </c>
      <c r="P1408" s="1">
        <f t="shared" si="148"/>
        <v>0.55865354660217093</v>
      </c>
      <c r="Q1408" s="3" t="str">
        <f>Games!N1408</f>
        <v/>
      </c>
      <c r="R1408" s="1" t="str">
        <f t="shared" si="149"/>
        <v/>
      </c>
      <c r="S1408" s="1" t="str">
        <f>IF(ISBLANK(Games!L1408), "",IF(Q1408=B1408, C1408, B1408))</f>
        <v/>
      </c>
      <c r="T1408" s="1" t="str">
        <f t="shared" si="150"/>
        <v>PHI</v>
      </c>
      <c r="U1408" s="1" t="str">
        <f t="shared" si="151"/>
        <v>LAD</v>
      </c>
      <c r="V1408" s="1">
        <f t="shared" si="152"/>
        <v>1516.0751994709906</v>
      </c>
      <c r="W1408" s="1">
        <f t="shared" si="153"/>
        <v>1587.2549754385982</v>
      </c>
    </row>
    <row r="1409" spans="1:23" x14ac:dyDescent="0.45">
      <c r="A1409" t="str">
        <f>Schedule!A1409</f>
        <v>2024-07-11</v>
      </c>
      <c r="B1409" t="str">
        <f>Schedule!B1409</f>
        <v>BAL</v>
      </c>
      <c r="C1409" t="str">
        <f>Schedule!C1409</f>
        <v>CHC</v>
      </c>
      <c r="D1409">
        <f>Schedule!D1409</f>
        <v>1535.1075395159701</v>
      </c>
      <c r="E1409">
        <f>Schedule!E1409</f>
        <v>1514.0316812078199</v>
      </c>
      <c r="F1409" cm="1">
        <f t="array" ref="F1409">_xlfn.XLOOKUP(B1409, $T$1:$T1408, $V$1:$V1408, D1409, 0, -1)</f>
        <v>1527.1786991040578</v>
      </c>
      <c r="G1409" cm="1">
        <f t="array" ref="G1409">_xlfn.XLOOKUP(C1409, $U$1:$U1408, $W$1:$W1408, E1409, 0, -1)</f>
        <v>1510.9500841970262</v>
      </c>
      <c r="H1409">
        <f>Schedule!F1409</f>
        <v>2.1739130434782698E-2</v>
      </c>
      <c r="I1409" t="str">
        <f>IF(ISBLANK(Games!D1409), "", Games!D1409)</f>
        <v/>
      </c>
      <c r="J1409" t="str">
        <f>IF(ISBLANK(Games!E1409), "", Games!E1409)</f>
        <v/>
      </c>
      <c r="K1409" t="str">
        <f>IF(ISBLANK(Games!D1409), "",VLOOKUP(I1409, 'Pitchers Pre-Season'!$B$2:$X$790, 23, FALSE))</f>
        <v/>
      </c>
      <c r="L1409" t="str">
        <f>IF(ISBLANK(Games!E1409), "",VLOOKUP(J1409, 'Pitchers Pre-Season'!$B$2:$X$790, 23, FALSE))</f>
        <v/>
      </c>
      <c r="M1409">
        <f>IF(ISBLANK(Games!D1409), Calc!F1409, F1409+K1409)</f>
        <v>1527.1786991040578</v>
      </c>
      <c r="N1409">
        <f>IF(ISBLANK(Games!E1409), Calc!G1409, G1409+L1409)</f>
        <v>1510.9500841970262</v>
      </c>
      <c r="O1409" s="1">
        <f t="shared" si="147"/>
        <v>0.53420744907307294</v>
      </c>
      <c r="P1409" s="1">
        <f t="shared" si="148"/>
        <v>0.46579255092692712</v>
      </c>
      <c r="Q1409" s="3" t="str">
        <f>Games!N1409</f>
        <v/>
      </c>
      <c r="R1409" s="1" t="str">
        <f t="shared" si="149"/>
        <v/>
      </c>
      <c r="S1409" s="1" t="str">
        <f>IF(ISBLANK(Games!L1409), "",IF(Q1409=B1409, C1409, B1409))</f>
        <v/>
      </c>
      <c r="T1409" s="1" t="str">
        <f t="shared" si="150"/>
        <v>BAL</v>
      </c>
      <c r="U1409" s="1" t="str">
        <f t="shared" si="151"/>
        <v>CHC</v>
      </c>
      <c r="V1409" s="1">
        <f t="shared" si="152"/>
        <v>1527.1786991040578</v>
      </c>
      <c r="W1409" s="1">
        <f t="shared" si="153"/>
        <v>1510.9500841970262</v>
      </c>
    </row>
    <row r="1410" spans="1:23" x14ac:dyDescent="0.45">
      <c r="A1410" t="str">
        <f>Schedule!A1410</f>
        <v>2024-07-11</v>
      </c>
      <c r="B1410" t="str">
        <f>Schedule!B1410</f>
        <v>TBR</v>
      </c>
      <c r="C1410" t="str">
        <f>Schedule!C1410</f>
        <v>NYY</v>
      </c>
      <c r="D1410">
        <f>Schedule!D1410</f>
        <v>1537.2568075547799</v>
      </c>
      <c r="E1410">
        <f>Schedule!E1410</f>
        <v>1539.4562396036399</v>
      </c>
      <c r="F1410" cm="1">
        <f t="array" ref="F1410">_xlfn.XLOOKUP(B1410, $T$1:$T1409, $V$1:$V1409, D1410, 0, -1)</f>
        <v>1528.0229512954211</v>
      </c>
      <c r="G1410" cm="1">
        <f t="array" ref="G1410">_xlfn.XLOOKUP(C1410, $U$1:$U1409, $W$1:$W1409, E1410, 0, -1)</f>
        <v>1562.9327852564061</v>
      </c>
      <c r="H1410">
        <f>Schedule!F1410</f>
        <v>0.124324324324324</v>
      </c>
      <c r="I1410" t="str">
        <f>IF(ISBLANK(Games!D1410), "", Games!D1410)</f>
        <v/>
      </c>
      <c r="J1410" t="str">
        <f>IF(ISBLANK(Games!E1410), "", Games!E1410)</f>
        <v/>
      </c>
      <c r="K1410" t="str">
        <f>IF(ISBLANK(Games!D1410), "",VLOOKUP(I1410, 'Pitchers Pre-Season'!$B$2:$X$790, 23, FALSE))</f>
        <v/>
      </c>
      <c r="L1410" t="str">
        <f>IF(ISBLANK(Games!E1410), "",VLOOKUP(J1410, 'Pitchers Pre-Season'!$B$2:$X$790, 23, FALSE))</f>
        <v/>
      </c>
      <c r="M1410">
        <f>IF(ISBLANK(Games!D1410), Calc!F1410, F1410+K1410)</f>
        <v>1528.0229512954211</v>
      </c>
      <c r="N1410">
        <f>IF(ISBLANK(Games!E1410), Calc!G1410, G1410+L1410)</f>
        <v>1562.9327852564061</v>
      </c>
      <c r="O1410" s="1">
        <f t="shared" si="147"/>
        <v>0.51209126365208901</v>
      </c>
      <c r="P1410" s="1">
        <f t="shared" si="148"/>
        <v>0.48790873634791099</v>
      </c>
      <c r="Q1410" s="3" t="str">
        <f>Games!N1410</f>
        <v/>
      </c>
      <c r="R1410" s="1" t="str">
        <f t="shared" si="149"/>
        <v/>
      </c>
      <c r="S1410" s="1" t="str">
        <f>IF(ISBLANK(Games!L1410), "",IF(Q1410=B1410, C1410, B1410))</f>
        <v/>
      </c>
      <c r="T1410" s="1" t="str">
        <f t="shared" si="150"/>
        <v>TBR</v>
      </c>
      <c r="U1410" s="1" t="str">
        <f t="shared" si="151"/>
        <v>NYY</v>
      </c>
      <c r="V1410" s="1">
        <f t="shared" si="152"/>
        <v>1528.0229512954211</v>
      </c>
      <c r="W1410" s="1">
        <f t="shared" si="153"/>
        <v>1562.9327852564061</v>
      </c>
    </row>
    <row r="1411" spans="1:23" x14ac:dyDescent="0.45">
      <c r="A1411" t="str">
        <f>Schedule!A1411</f>
        <v>2024-07-11</v>
      </c>
      <c r="B1411" t="str">
        <f>Schedule!B1411</f>
        <v>BOS</v>
      </c>
      <c r="C1411" t="str">
        <f>Schedule!C1411</f>
        <v>OAK</v>
      </c>
      <c r="D1411">
        <f>Schedule!D1411</f>
        <v>1500.26839934439</v>
      </c>
      <c r="E1411">
        <f>Schedule!E1411</f>
        <v>1427.1354796158</v>
      </c>
      <c r="F1411" cm="1">
        <f t="array" ref="F1411">_xlfn.XLOOKUP(B1411, $T$1:$T1410, $V$1:$V1410, D1411, 0, -1)</f>
        <v>1500.26839934439</v>
      </c>
      <c r="G1411" cm="1">
        <f t="array" ref="G1411">_xlfn.XLOOKUP(C1411, $U$1:$U1410, $W$1:$W1410, E1411, 0, -1)</f>
        <v>1422.9458950386379</v>
      </c>
      <c r="H1411">
        <f>Schedule!F1411</f>
        <v>5.1282051282051398E-2</v>
      </c>
      <c r="I1411" t="str">
        <f>IF(ISBLANK(Games!D1411), "", Games!D1411)</f>
        <v/>
      </c>
      <c r="J1411" t="str">
        <f>IF(ISBLANK(Games!E1411), "", Games!E1411)</f>
        <v/>
      </c>
      <c r="K1411" t="str">
        <f>IF(ISBLANK(Games!D1411), "",VLOOKUP(I1411, 'Pitchers Pre-Season'!$B$2:$X$790, 23, FALSE))</f>
        <v/>
      </c>
      <c r="L1411" t="str">
        <f>IF(ISBLANK(Games!E1411), "",VLOOKUP(J1411, 'Pitchers Pre-Season'!$B$2:$X$790, 23, FALSE))</f>
        <v/>
      </c>
      <c r="M1411">
        <f>IF(ISBLANK(Games!D1411), Calc!F1411, F1411+K1411)</f>
        <v>1500.26839934439</v>
      </c>
      <c r="N1411">
        <f>IF(ISBLANK(Games!E1411), Calc!G1411, G1411+L1411)</f>
        <v>1422.9458950386379</v>
      </c>
      <c r="O1411" s="1">
        <f t="shared" ref="O1411:O1474" si="154">(1/(1+(10^((N1411-M1411)/400)))+(0.5*H1411))</f>
        <v>0.63511559037837828</v>
      </c>
      <c r="P1411" s="1">
        <f t="shared" ref="P1411:P1474" si="155">(1/(1+(10^((M1411-N1411)/400)))-(0.5*H1411))</f>
        <v>0.36488440962162155</v>
      </c>
      <c r="Q1411" s="3" t="str">
        <f>Games!N1411</f>
        <v/>
      </c>
      <c r="R1411" s="1" t="str">
        <f t="shared" ref="R1411:R1474" si="156">Q1411</f>
        <v/>
      </c>
      <c r="S1411" s="1" t="str">
        <f>IF(ISBLANK(Games!L1411), "",IF(Q1411=B1411, C1411, B1411))</f>
        <v/>
      </c>
      <c r="T1411" s="1" t="str">
        <f t="shared" ref="T1411:T1474" si="157">B1411</f>
        <v>BOS</v>
      </c>
      <c r="U1411" s="1" t="str">
        <f t="shared" ref="U1411:U1474" si="158">C1411</f>
        <v>OAK</v>
      </c>
      <c r="V1411" s="1">
        <f t="shared" ref="V1411:V1474" si="159">IF(R1411=B1411,F1411+(10*(1-O1411)),IF(S1411=B1411,F1411+(10*(0-O1411)),F1411))</f>
        <v>1500.26839934439</v>
      </c>
      <c r="W1411" s="1">
        <f t="shared" ref="W1411:W1474" si="160">IF(R1411=C1411,G1411+(10*(1-P1411)),IF(S1411=C1411,G1411+(10*(0-P1411)),G1411))</f>
        <v>1422.9458950386379</v>
      </c>
    </row>
    <row r="1412" spans="1:23" x14ac:dyDescent="0.45">
      <c r="A1412" t="str">
        <f>Schedule!A1412</f>
        <v>2024-07-11</v>
      </c>
      <c r="B1412" t="str">
        <f>Schedule!B1412</f>
        <v>HOU</v>
      </c>
      <c r="C1412" t="str">
        <f>Schedule!C1412</f>
        <v>MIA</v>
      </c>
      <c r="D1412">
        <f>Schedule!D1412</f>
        <v>1559.22207084247</v>
      </c>
      <c r="E1412">
        <f>Schedule!E1412</f>
        <v>1488.4482383178499</v>
      </c>
      <c r="F1412" cm="1">
        <f t="array" ref="F1412">_xlfn.XLOOKUP(B1412, $T$1:$T1411, $V$1:$V1411, D1412, 0, -1)</f>
        <v>1535.1961987191132</v>
      </c>
      <c r="G1412" cm="1">
        <f t="array" ref="G1412">_xlfn.XLOOKUP(C1412, $U$1:$U1411, $W$1:$W1411, E1412, 0, -1)</f>
        <v>1484.370768699393</v>
      </c>
      <c r="H1412">
        <f>Schedule!F1412</f>
        <v>-4.08163265306122E-2</v>
      </c>
      <c r="I1412" t="str">
        <f>IF(ISBLANK(Games!D1412), "", Games!D1412)</f>
        <v/>
      </c>
      <c r="J1412" t="str">
        <f>IF(ISBLANK(Games!E1412), "", Games!E1412)</f>
        <v/>
      </c>
      <c r="K1412" t="str">
        <f>IF(ISBLANK(Games!D1412), "",VLOOKUP(I1412, 'Pitchers Pre-Season'!$B$2:$X$790, 23, FALSE))</f>
        <v/>
      </c>
      <c r="L1412" t="str">
        <f>IF(ISBLANK(Games!E1412), "",VLOOKUP(J1412, 'Pitchers Pre-Season'!$B$2:$X$790, 23, FALSE))</f>
        <v/>
      </c>
      <c r="M1412">
        <f>IF(ISBLANK(Games!D1412), Calc!F1412, F1412+K1412)</f>
        <v>1535.1961987191132</v>
      </c>
      <c r="N1412">
        <f>IF(ISBLANK(Games!E1412), Calc!G1412, G1412+L1412)</f>
        <v>1484.370768699393</v>
      </c>
      <c r="O1412" s="1">
        <f t="shared" si="154"/>
        <v>0.55221818016116864</v>
      </c>
      <c r="P1412" s="1">
        <f t="shared" si="155"/>
        <v>0.44778181983883142</v>
      </c>
      <c r="Q1412" s="3" t="str">
        <f>Games!N1412</f>
        <v/>
      </c>
      <c r="R1412" s="1" t="str">
        <f t="shared" si="156"/>
        <v/>
      </c>
      <c r="S1412" s="1" t="str">
        <f>IF(ISBLANK(Games!L1412), "",IF(Q1412=B1412, C1412, B1412))</f>
        <v/>
      </c>
      <c r="T1412" s="1" t="str">
        <f t="shared" si="157"/>
        <v>HOU</v>
      </c>
      <c r="U1412" s="1" t="str">
        <f t="shared" si="158"/>
        <v>MIA</v>
      </c>
      <c r="V1412" s="1">
        <f t="shared" si="159"/>
        <v>1535.1961987191132</v>
      </c>
      <c r="W1412" s="1">
        <f t="shared" si="160"/>
        <v>1484.370768699393</v>
      </c>
    </row>
    <row r="1413" spans="1:23" x14ac:dyDescent="0.45">
      <c r="A1413" t="str">
        <f>Schedule!A1413</f>
        <v>2024-07-11</v>
      </c>
      <c r="B1413" t="str">
        <f>Schedule!B1413</f>
        <v>LAA</v>
      </c>
      <c r="C1413" t="str">
        <f>Schedule!C1413</f>
        <v>SEA</v>
      </c>
      <c r="D1413">
        <f>Schedule!D1413</f>
        <v>1474.3085107648601</v>
      </c>
      <c r="E1413">
        <f>Schedule!E1413</f>
        <v>1526.2027098211199</v>
      </c>
      <c r="F1413" cm="1">
        <f t="array" ref="F1413">_xlfn.XLOOKUP(B1413, $T$1:$T1412, $V$1:$V1412, D1413, 0, -1)</f>
        <v>1469.5882041455925</v>
      </c>
      <c r="G1413" cm="1">
        <f t="array" ref="G1413">_xlfn.XLOOKUP(C1413, $U$1:$U1412, $W$1:$W1412, E1413, 0, -1)</f>
        <v>1521.2700100017432</v>
      </c>
      <c r="H1413">
        <f>Schedule!F1413</f>
        <v>6.8493150684931406E-2</v>
      </c>
      <c r="I1413" t="str">
        <f>IF(ISBLANK(Games!D1413), "", Games!D1413)</f>
        <v/>
      </c>
      <c r="J1413" t="str">
        <f>IF(ISBLANK(Games!E1413), "", Games!E1413)</f>
        <v/>
      </c>
      <c r="K1413" t="str">
        <f>IF(ISBLANK(Games!D1413), "",VLOOKUP(I1413, 'Pitchers Pre-Season'!$B$2:$X$790, 23, FALSE))</f>
        <v/>
      </c>
      <c r="L1413" t="str">
        <f>IF(ISBLANK(Games!E1413), "",VLOOKUP(J1413, 'Pitchers Pre-Season'!$B$2:$X$790, 23, FALSE))</f>
        <v/>
      </c>
      <c r="M1413">
        <f>IF(ISBLANK(Games!D1413), Calc!F1413, F1413+K1413)</f>
        <v>1469.5882041455925</v>
      </c>
      <c r="N1413">
        <f>IF(ISBLANK(Games!E1413), Calc!G1413, G1413+L1413)</f>
        <v>1521.2700100017432</v>
      </c>
      <c r="O1413" s="1">
        <f t="shared" si="154"/>
        <v>0.4604142443382212</v>
      </c>
      <c r="P1413" s="1">
        <f t="shared" si="155"/>
        <v>0.53958575566177891</v>
      </c>
      <c r="Q1413" s="3" t="str">
        <f>Games!N1413</f>
        <v/>
      </c>
      <c r="R1413" s="1" t="str">
        <f t="shared" si="156"/>
        <v/>
      </c>
      <c r="S1413" s="1" t="str">
        <f>IF(ISBLANK(Games!L1413), "",IF(Q1413=B1413, C1413, B1413))</f>
        <v/>
      </c>
      <c r="T1413" s="1" t="str">
        <f t="shared" si="157"/>
        <v>LAA</v>
      </c>
      <c r="U1413" s="1" t="str">
        <f t="shared" si="158"/>
        <v>SEA</v>
      </c>
      <c r="V1413" s="1">
        <f t="shared" si="159"/>
        <v>1469.5882041455925</v>
      </c>
      <c r="W1413" s="1">
        <f t="shared" si="160"/>
        <v>1521.2700100017432</v>
      </c>
    </row>
    <row r="1414" spans="1:23" x14ac:dyDescent="0.45">
      <c r="A1414" t="str">
        <f>Schedule!A1414</f>
        <v>2024-07-11</v>
      </c>
      <c r="B1414" t="str">
        <f>Schedule!B1414</f>
        <v>ARI</v>
      </c>
      <c r="C1414" t="str">
        <f>Schedule!C1414</f>
        <v>ATL</v>
      </c>
      <c r="D1414">
        <f>Schedule!D1414</f>
        <v>1517.8440011816001</v>
      </c>
      <c r="E1414">
        <f>Schedule!E1414</f>
        <v>1590.545270505</v>
      </c>
      <c r="F1414" cm="1">
        <f t="array" ref="F1414">_xlfn.XLOOKUP(B1414, $T$1:$T1413, $V$1:$V1413, D1414, 0, -1)</f>
        <v>1516.9891876380354</v>
      </c>
      <c r="G1414" cm="1">
        <f t="array" ref="G1414">_xlfn.XLOOKUP(C1414, $U$1:$U1413, $W$1:$W1413, E1414, 0, -1)</f>
        <v>1588.8399964445969</v>
      </c>
      <c r="H1414">
        <f>Schedule!F1414</f>
        <v>5.0632911392405201E-2</v>
      </c>
      <c r="I1414" t="str">
        <f>IF(ISBLANK(Games!D1414), "", Games!D1414)</f>
        <v/>
      </c>
      <c r="J1414" t="str">
        <f>IF(ISBLANK(Games!E1414), "", Games!E1414)</f>
        <v/>
      </c>
      <c r="K1414" t="str">
        <f>IF(ISBLANK(Games!D1414), "",VLOOKUP(I1414, 'Pitchers Pre-Season'!$B$2:$X$790, 23, FALSE))</f>
        <v/>
      </c>
      <c r="L1414" t="str">
        <f>IF(ISBLANK(Games!E1414), "",VLOOKUP(J1414, 'Pitchers Pre-Season'!$B$2:$X$790, 23, FALSE))</f>
        <v/>
      </c>
      <c r="M1414">
        <f>IF(ISBLANK(Games!D1414), Calc!F1414, F1414+K1414)</f>
        <v>1516.9891876380354</v>
      </c>
      <c r="N1414">
        <f>IF(ISBLANK(Games!E1414), Calc!G1414, G1414+L1414)</f>
        <v>1588.8399964445969</v>
      </c>
      <c r="O1414" s="1">
        <f t="shared" si="154"/>
        <v>0.4233641211320916</v>
      </c>
      <c r="P1414" s="1">
        <f t="shared" si="155"/>
        <v>0.57663587886790846</v>
      </c>
      <c r="Q1414" s="3" t="str">
        <f>Games!N1414</f>
        <v/>
      </c>
      <c r="R1414" s="1" t="str">
        <f t="shared" si="156"/>
        <v/>
      </c>
      <c r="S1414" s="1" t="str">
        <f>IF(ISBLANK(Games!L1414), "",IF(Q1414=B1414, C1414, B1414))</f>
        <v/>
      </c>
      <c r="T1414" s="1" t="str">
        <f t="shared" si="157"/>
        <v>ARI</v>
      </c>
      <c r="U1414" s="1" t="str">
        <f t="shared" si="158"/>
        <v>ATL</v>
      </c>
      <c r="V1414" s="1">
        <f t="shared" si="159"/>
        <v>1516.9891876380354</v>
      </c>
      <c r="W1414" s="1">
        <f t="shared" si="160"/>
        <v>1588.8399964445969</v>
      </c>
    </row>
    <row r="1415" spans="1:23" x14ac:dyDescent="0.45">
      <c r="A1415" t="str">
        <f>Schedule!A1415</f>
        <v>2024-07-12</v>
      </c>
      <c r="B1415" t="str">
        <f>Schedule!B1415</f>
        <v>DET</v>
      </c>
      <c r="C1415" t="str">
        <f>Schedule!C1415</f>
        <v>LAD</v>
      </c>
      <c r="D1415">
        <f>Schedule!D1415</f>
        <v>1477.56939209144</v>
      </c>
      <c r="E1415">
        <f>Schedule!E1415</f>
        <v>1588.6730971234199</v>
      </c>
      <c r="F1415" cm="1">
        <f t="array" ref="F1415">_xlfn.XLOOKUP(B1415, $T$1:$T1414, $V$1:$V1414, D1415, 0, -1)</f>
        <v>1481.7589766686021</v>
      </c>
      <c r="G1415" cm="1">
        <f t="array" ref="G1415">_xlfn.XLOOKUP(C1415, $U$1:$U1414, $W$1:$W1414, E1415, 0, -1)</f>
        <v>1587.2549754385982</v>
      </c>
      <c r="H1415">
        <f>Schedule!F1415</f>
        <v>7.6687116564418296E-3</v>
      </c>
      <c r="I1415" t="str">
        <f>IF(ISBLANK(Games!D1415), "", Games!D1415)</f>
        <v/>
      </c>
      <c r="J1415" t="str">
        <f>IF(ISBLANK(Games!E1415), "", Games!E1415)</f>
        <v/>
      </c>
      <c r="K1415" t="str">
        <f>IF(ISBLANK(Games!D1415), "",VLOOKUP(I1415, 'Pitchers Pre-Season'!$B$2:$X$790, 23, FALSE))</f>
        <v/>
      </c>
      <c r="L1415" t="str">
        <f>IF(ISBLANK(Games!E1415), "",VLOOKUP(J1415, 'Pitchers Pre-Season'!$B$2:$X$790, 23, FALSE))</f>
        <v/>
      </c>
      <c r="M1415">
        <f>IF(ISBLANK(Games!D1415), Calc!F1415, F1415+K1415)</f>
        <v>1481.7589766686021</v>
      </c>
      <c r="N1415">
        <f>IF(ISBLANK(Games!E1415), Calc!G1415, G1415+L1415)</f>
        <v>1587.2549754385982</v>
      </c>
      <c r="O1415" s="1">
        <f t="shared" si="154"/>
        <v>0.35651340773131279</v>
      </c>
      <c r="P1415" s="1">
        <f t="shared" si="155"/>
        <v>0.64348659226868721</v>
      </c>
      <c r="Q1415" s="3" t="str">
        <f>Games!N1415</f>
        <v/>
      </c>
      <c r="R1415" s="1" t="str">
        <f t="shared" si="156"/>
        <v/>
      </c>
      <c r="S1415" s="1" t="str">
        <f>IF(ISBLANK(Games!L1415), "",IF(Q1415=B1415, C1415, B1415))</f>
        <v/>
      </c>
      <c r="T1415" s="1" t="str">
        <f t="shared" si="157"/>
        <v>DET</v>
      </c>
      <c r="U1415" s="1" t="str">
        <f t="shared" si="158"/>
        <v>LAD</v>
      </c>
      <c r="V1415" s="1">
        <f t="shared" si="159"/>
        <v>1481.7589766686021</v>
      </c>
      <c r="W1415" s="1">
        <f t="shared" si="160"/>
        <v>1587.2549754385982</v>
      </c>
    </row>
    <row r="1416" spans="1:23" x14ac:dyDescent="0.45">
      <c r="A1416" t="str">
        <f>Schedule!A1416</f>
        <v>2024-07-12</v>
      </c>
      <c r="B1416" t="str">
        <f>Schedule!B1416</f>
        <v>PHI</v>
      </c>
      <c r="C1416" t="str">
        <f>Schedule!C1416</f>
        <v>OAK</v>
      </c>
      <c r="D1416">
        <f>Schedule!D1416</f>
        <v>1537.03223861109</v>
      </c>
      <c r="E1416">
        <f>Schedule!E1416</f>
        <v>1427.1354796158</v>
      </c>
      <c r="F1416" cm="1">
        <f t="array" ref="F1416">_xlfn.XLOOKUP(B1416, $T$1:$T1415, $V$1:$V1415, D1416, 0, -1)</f>
        <v>1516.0751994709906</v>
      </c>
      <c r="G1416" cm="1">
        <f t="array" ref="G1416">_xlfn.XLOOKUP(C1416, $U$1:$U1415, $W$1:$W1415, E1416, 0, -1)</f>
        <v>1422.9458950386379</v>
      </c>
      <c r="H1416">
        <f>Schedule!F1416</f>
        <v>8.4745762711864403E-2</v>
      </c>
      <c r="I1416" t="str">
        <f>IF(ISBLANK(Games!D1416), "", Games!D1416)</f>
        <v/>
      </c>
      <c r="J1416" t="str">
        <f>IF(ISBLANK(Games!E1416), "", Games!E1416)</f>
        <v/>
      </c>
      <c r="K1416" t="str">
        <f>IF(ISBLANK(Games!D1416), "",VLOOKUP(I1416, 'Pitchers Pre-Season'!$B$2:$X$790, 23, FALSE))</f>
        <v/>
      </c>
      <c r="L1416" t="str">
        <f>IF(ISBLANK(Games!E1416), "",VLOOKUP(J1416, 'Pitchers Pre-Season'!$B$2:$X$790, 23, FALSE))</f>
        <v/>
      </c>
      <c r="M1416">
        <f>IF(ISBLANK(Games!D1416), Calc!F1416, F1416+K1416)</f>
        <v>1516.0751994709906</v>
      </c>
      <c r="N1416">
        <f>IF(ISBLANK(Games!E1416), Calc!G1416, G1416+L1416)</f>
        <v>1422.9458950386379</v>
      </c>
      <c r="O1416" s="1">
        <f t="shared" si="154"/>
        <v>0.67327651612409123</v>
      </c>
      <c r="P1416" s="1">
        <f t="shared" si="155"/>
        <v>0.32672348387590872</v>
      </c>
      <c r="Q1416" s="3" t="str">
        <f>Games!N1416</f>
        <v/>
      </c>
      <c r="R1416" s="1" t="str">
        <f t="shared" si="156"/>
        <v/>
      </c>
      <c r="S1416" s="1" t="str">
        <f>IF(ISBLANK(Games!L1416), "",IF(Q1416=B1416, C1416, B1416))</f>
        <v/>
      </c>
      <c r="T1416" s="1" t="str">
        <f t="shared" si="157"/>
        <v>PHI</v>
      </c>
      <c r="U1416" s="1" t="str">
        <f t="shared" si="158"/>
        <v>OAK</v>
      </c>
      <c r="V1416" s="1">
        <f t="shared" si="159"/>
        <v>1516.0751994709906</v>
      </c>
      <c r="W1416" s="1">
        <f t="shared" si="160"/>
        <v>1422.9458950386379</v>
      </c>
    </row>
    <row r="1417" spans="1:23" x14ac:dyDescent="0.45">
      <c r="A1417" t="str">
        <f>Schedule!A1417</f>
        <v>2024-07-12</v>
      </c>
      <c r="B1417" t="str">
        <f>Schedule!B1417</f>
        <v>TBR</v>
      </c>
      <c r="C1417" t="str">
        <f>Schedule!C1417</f>
        <v>CLE</v>
      </c>
      <c r="D1417">
        <f>Schedule!D1417</f>
        <v>1537.2568075547799</v>
      </c>
      <c r="E1417">
        <f>Schedule!E1417</f>
        <v>1503.8938502056101</v>
      </c>
      <c r="F1417" cm="1">
        <f t="array" ref="F1417">_xlfn.XLOOKUP(B1417, $T$1:$T1416, $V$1:$V1416, D1417, 0, -1)</f>
        <v>1528.0229512954211</v>
      </c>
      <c r="G1417" cm="1">
        <f t="array" ref="G1417">_xlfn.XLOOKUP(C1417, $U$1:$U1416, $W$1:$W1416, E1417, 0, -1)</f>
        <v>1521.3210808926906</v>
      </c>
      <c r="H1417">
        <f>Schedule!F1417</f>
        <v>0.124324324324324</v>
      </c>
      <c r="I1417" t="str">
        <f>IF(ISBLANK(Games!D1417), "", Games!D1417)</f>
        <v/>
      </c>
      <c r="J1417" t="str">
        <f>IF(ISBLANK(Games!E1417), "", Games!E1417)</f>
        <v/>
      </c>
      <c r="K1417" t="str">
        <f>IF(ISBLANK(Games!D1417), "",VLOOKUP(I1417, 'Pitchers Pre-Season'!$B$2:$X$790, 23, FALSE))</f>
        <v/>
      </c>
      <c r="L1417" t="str">
        <f>IF(ISBLANK(Games!E1417), "",VLOOKUP(J1417, 'Pitchers Pre-Season'!$B$2:$X$790, 23, FALSE))</f>
        <v/>
      </c>
      <c r="M1417">
        <f>IF(ISBLANK(Games!D1417), Calc!F1417, F1417+K1417)</f>
        <v>1528.0229512954211</v>
      </c>
      <c r="N1417">
        <f>IF(ISBLANK(Games!E1417), Calc!G1417, G1417+L1417)</f>
        <v>1521.3210808926906</v>
      </c>
      <c r="O1417" s="1">
        <f t="shared" si="154"/>
        <v>0.57180573291508086</v>
      </c>
      <c r="P1417" s="1">
        <f t="shared" si="155"/>
        <v>0.42819426708491903</v>
      </c>
      <c r="Q1417" s="3" t="str">
        <f>Games!N1417</f>
        <v/>
      </c>
      <c r="R1417" s="1" t="str">
        <f t="shared" si="156"/>
        <v/>
      </c>
      <c r="S1417" s="1" t="str">
        <f>IF(ISBLANK(Games!L1417), "",IF(Q1417=B1417, C1417, B1417))</f>
        <v/>
      </c>
      <c r="T1417" s="1" t="str">
        <f t="shared" si="157"/>
        <v>TBR</v>
      </c>
      <c r="U1417" s="1" t="str">
        <f t="shared" si="158"/>
        <v>CLE</v>
      </c>
      <c r="V1417" s="1">
        <f t="shared" si="159"/>
        <v>1528.0229512954211</v>
      </c>
      <c r="W1417" s="1">
        <f t="shared" si="160"/>
        <v>1521.3210808926906</v>
      </c>
    </row>
    <row r="1418" spans="1:23" x14ac:dyDescent="0.45">
      <c r="A1418" t="str">
        <f>Schedule!A1418</f>
        <v>2024-07-12</v>
      </c>
      <c r="B1418" t="str">
        <f>Schedule!B1418</f>
        <v>BAL</v>
      </c>
      <c r="C1418" t="str">
        <f>Schedule!C1418</f>
        <v>NYY</v>
      </c>
      <c r="D1418">
        <f>Schedule!D1418</f>
        <v>1535.1075395159701</v>
      </c>
      <c r="E1418">
        <f>Schedule!E1418</f>
        <v>1539.4562396036399</v>
      </c>
      <c r="F1418" cm="1">
        <f t="array" ref="F1418">_xlfn.XLOOKUP(B1418, $T$1:$T1417, $V$1:$V1417, D1418, 0, -1)</f>
        <v>1527.1786991040578</v>
      </c>
      <c r="G1418" cm="1">
        <f t="array" ref="G1418">_xlfn.XLOOKUP(C1418, $U$1:$U1417, $W$1:$W1417, E1418, 0, -1)</f>
        <v>1562.9327852564061</v>
      </c>
      <c r="H1418">
        <f>Schedule!F1418</f>
        <v>2.1739130434782698E-2</v>
      </c>
      <c r="I1418" t="str">
        <f>IF(ISBLANK(Games!D1418), "", Games!D1418)</f>
        <v/>
      </c>
      <c r="J1418" t="str">
        <f>IF(ISBLANK(Games!E1418), "", Games!E1418)</f>
        <v/>
      </c>
      <c r="K1418" t="str">
        <f>IF(ISBLANK(Games!D1418), "",VLOOKUP(I1418, 'Pitchers Pre-Season'!$B$2:$X$790, 23, FALSE))</f>
        <v/>
      </c>
      <c r="L1418" t="str">
        <f>IF(ISBLANK(Games!E1418), "",VLOOKUP(J1418, 'Pitchers Pre-Season'!$B$2:$X$790, 23, FALSE))</f>
        <v/>
      </c>
      <c r="M1418">
        <f>IF(ISBLANK(Games!D1418), Calc!F1418, F1418+K1418)</f>
        <v>1527.1786991040578</v>
      </c>
      <c r="N1418">
        <f>IF(ISBLANK(Games!E1418), Calc!G1418, G1418+L1418)</f>
        <v>1562.9327852564061</v>
      </c>
      <c r="O1418" s="1">
        <f t="shared" si="154"/>
        <v>0.4595961693666839</v>
      </c>
      <c r="P1418" s="1">
        <f t="shared" si="155"/>
        <v>0.5404038306333161</v>
      </c>
      <c r="Q1418" s="3" t="str">
        <f>Games!N1418</f>
        <v/>
      </c>
      <c r="R1418" s="1" t="str">
        <f t="shared" si="156"/>
        <v/>
      </c>
      <c r="S1418" s="1" t="str">
        <f>IF(ISBLANK(Games!L1418), "",IF(Q1418=B1418, C1418, B1418))</f>
        <v/>
      </c>
      <c r="T1418" s="1" t="str">
        <f t="shared" si="157"/>
        <v>BAL</v>
      </c>
      <c r="U1418" s="1" t="str">
        <f t="shared" si="158"/>
        <v>NYY</v>
      </c>
      <c r="V1418" s="1">
        <f t="shared" si="159"/>
        <v>1527.1786991040578</v>
      </c>
      <c r="W1418" s="1">
        <f t="shared" si="160"/>
        <v>1562.9327852564061</v>
      </c>
    </row>
    <row r="1419" spans="1:23" x14ac:dyDescent="0.45">
      <c r="A1419" t="str">
        <f>Schedule!A1419</f>
        <v>2024-07-12</v>
      </c>
      <c r="B1419" t="str">
        <f>Schedule!B1419</f>
        <v>BOS</v>
      </c>
      <c r="C1419" t="str">
        <f>Schedule!C1419</f>
        <v>KCR</v>
      </c>
      <c r="D1419">
        <f>Schedule!D1419</f>
        <v>1500.26839934439</v>
      </c>
      <c r="E1419">
        <f>Schedule!E1419</f>
        <v>1455.5883504191299</v>
      </c>
      <c r="F1419" cm="1">
        <f t="array" ref="F1419">_xlfn.XLOOKUP(B1419, $T$1:$T1418, $V$1:$V1418, D1419, 0, -1)</f>
        <v>1500.26839934439</v>
      </c>
      <c r="G1419" cm="1">
        <f t="array" ref="G1419">_xlfn.XLOOKUP(C1419, $U$1:$U1418, $W$1:$W1418, E1419, 0, -1)</f>
        <v>1465.2610239810729</v>
      </c>
      <c r="H1419">
        <f>Schedule!F1419</f>
        <v>5.1282051282051398E-2</v>
      </c>
      <c r="I1419" t="str">
        <f>IF(ISBLANK(Games!D1419), "", Games!D1419)</f>
        <v/>
      </c>
      <c r="J1419" t="str">
        <f>IF(ISBLANK(Games!E1419), "", Games!E1419)</f>
        <v/>
      </c>
      <c r="K1419" t="str">
        <f>IF(ISBLANK(Games!D1419), "",VLOOKUP(I1419, 'Pitchers Pre-Season'!$B$2:$X$790, 23, FALSE))</f>
        <v/>
      </c>
      <c r="L1419" t="str">
        <f>IF(ISBLANK(Games!E1419), "",VLOOKUP(J1419, 'Pitchers Pre-Season'!$B$2:$X$790, 23, FALSE))</f>
        <v/>
      </c>
      <c r="M1419">
        <f>IF(ISBLANK(Games!D1419), Calc!F1419, F1419+K1419)</f>
        <v>1500.26839934439</v>
      </c>
      <c r="N1419">
        <f>IF(ISBLANK(Games!E1419), Calc!G1419, G1419+L1419)</f>
        <v>1465.2610239810729</v>
      </c>
      <c r="O1419" s="1">
        <f t="shared" si="154"/>
        <v>0.57585088588511457</v>
      </c>
      <c r="P1419" s="1">
        <f t="shared" si="155"/>
        <v>0.42414911411488537</v>
      </c>
      <c r="Q1419" s="3" t="str">
        <f>Games!N1419</f>
        <v/>
      </c>
      <c r="R1419" s="1" t="str">
        <f t="shared" si="156"/>
        <v/>
      </c>
      <c r="S1419" s="1" t="str">
        <f>IF(ISBLANK(Games!L1419), "",IF(Q1419=B1419, C1419, B1419))</f>
        <v/>
      </c>
      <c r="T1419" s="1" t="str">
        <f t="shared" si="157"/>
        <v>BOS</v>
      </c>
      <c r="U1419" s="1" t="str">
        <f t="shared" si="158"/>
        <v>KCR</v>
      </c>
      <c r="V1419" s="1">
        <f t="shared" si="159"/>
        <v>1500.26839934439</v>
      </c>
      <c r="W1419" s="1">
        <f t="shared" si="160"/>
        <v>1465.2610239810729</v>
      </c>
    </row>
    <row r="1420" spans="1:23" x14ac:dyDescent="0.45">
      <c r="A1420" t="str">
        <f>Schedule!A1420</f>
        <v>2024-07-12</v>
      </c>
      <c r="B1420" t="str">
        <f>Schedule!B1420</f>
        <v>NYM</v>
      </c>
      <c r="C1420" t="str">
        <f>Schedule!C1420</f>
        <v>COL</v>
      </c>
      <c r="D1420">
        <f>Schedule!D1420</f>
        <v>1505.1761432511801</v>
      </c>
      <c r="E1420">
        <f>Schedule!E1420</f>
        <v>1418.47649220432</v>
      </c>
      <c r="F1420" cm="1">
        <f t="array" ref="F1420">_xlfn.XLOOKUP(B1420, $T$1:$T1419, $V$1:$V1419, D1420, 0, -1)</f>
        <v>1483.2891783762693</v>
      </c>
      <c r="G1420" cm="1">
        <f t="array" ref="G1420">_xlfn.XLOOKUP(C1420, $U$1:$U1419, $W$1:$W1419, E1420, 0, -1)</f>
        <v>1405.4006829938121</v>
      </c>
      <c r="H1420">
        <f>Schedule!F1420</f>
        <v>0.102272727272727</v>
      </c>
      <c r="I1420" t="str">
        <f>IF(ISBLANK(Games!D1420), "", Games!D1420)</f>
        <v/>
      </c>
      <c r="J1420" t="str">
        <f>IF(ISBLANK(Games!E1420), "", Games!E1420)</f>
        <v/>
      </c>
      <c r="K1420" t="str">
        <f>IF(ISBLANK(Games!D1420), "",VLOOKUP(I1420, 'Pitchers Pre-Season'!$B$2:$X$790, 23, FALSE))</f>
        <v/>
      </c>
      <c r="L1420" t="str">
        <f>IF(ISBLANK(Games!E1420), "",VLOOKUP(J1420, 'Pitchers Pre-Season'!$B$2:$X$790, 23, FALSE))</f>
        <v/>
      </c>
      <c r="M1420">
        <f>IF(ISBLANK(Games!D1420), Calc!F1420, F1420+K1420)</f>
        <v>1483.2891783762693</v>
      </c>
      <c r="N1420">
        <f>IF(ISBLANK(Games!E1420), Calc!G1420, G1420+L1420)</f>
        <v>1405.4006829938121</v>
      </c>
      <c r="O1420" s="1">
        <f t="shared" si="154"/>
        <v>0.66138613045869632</v>
      </c>
      <c r="P1420" s="1">
        <f t="shared" si="155"/>
        <v>0.33861386954130368</v>
      </c>
      <c r="Q1420" s="3" t="str">
        <f>Games!N1420</f>
        <v/>
      </c>
      <c r="R1420" s="1" t="str">
        <f t="shared" si="156"/>
        <v/>
      </c>
      <c r="S1420" s="1" t="str">
        <f>IF(ISBLANK(Games!L1420), "",IF(Q1420=B1420, C1420, B1420))</f>
        <v/>
      </c>
      <c r="T1420" s="1" t="str">
        <f t="shared" si="157"/>
        <v>NYM</v>
      </c>
      <c r="U1420" s="1" t="str">
        <f t="shared" si="158"/>
        <v>COL</v>
      </c>
      <c r="V1420" s="1">
        <f t="shared" si="159"/>
        <v>1483.2891783762693</v>
      </c>
      <c r="W1420" s="1">
        <f t="shared" si="160"/>
        <v>1405.4006829938121</v>
      </c>
    </row>
    <row r="1421" spans="1:23" x14ac:dyDescent="0.45">
      <c r="A1421" t="str">
        <f>Schedule!A1421</f>
        <v>2024-07-12</v>
      </c>
      <c r="B1421" t="str">
        <f>Schedule!B1421</f>
        <v>CIN</v>
      </c>
      <c r="C1421" t="str">
        <f>Schedule!C1421</f>
        <v>MIA</v>
      </c>
      <c r="D1421">
        <f>Schedule!D1421</f>
        <v>1496.2510574284499</v>
      </c>
      <c r="E1421">
        <f>Schedule!E1421</f>
        <v>1488.4482383178499</v>
      </c>
      <c r="F1421" cm="1">
        <f t="array" ref="F1421">_xlfn.XLOOKUP(B1421, $T$1:$T1420, $V$1:$V1420, D1421, 0, -1)</f>
        <v>1493.1662146218293</v>
      </c>
      <c r="G1421" cm="1">
        <f t="array" ref="G1421">_xlfn.XLOOKUP(C1421, $U$1:$U1420, $W$1:$W1420, E1421, 0, -1)</f>
        <v>1484.370768699393</v>
      </c>
      <c r="H1421">
        <f>Schedule!F1421</f>
        <v>-1.38888888888888E-2</v>
      </c>
      <c r="I1421" t="str">
        <f>IF(ISBLANK(Games!D1421), "", Games!D1421)</f>
        <v/>
      </c>
      <c r="J1421" t="str">
        <f>IF(ISBLANK(Games!E1421), "", Games!E1421)</f>
        <v/>
      </c>
      <c r="K1421" t="str">
        <f>IF(ISBLANK(Games!D1421), "",VLOOKUP(I1421, 'Pitchers Pre-Season'!$B$2:$X$790, 23, FALSE))</f>
        <v/>
      </c>
      <c r="L1421" t="str">
        <f>IF(ISBLANK(Games!E1421), "",VLOOKUP(J1421, 'Pitchers Pre-Season'!$B$2:$X$790, 23, FALSE))</f>
        <v/>
      </c>
      <c r="M1421">
        <f>IF(ISBLANK(Games!D1421), Calc!F1421, F1421+K1421)</f>
        <v>1493.1662146218293</v>
      </c>
      <c r="N1421">
        <f>IF(ISBLANK(Games!E1421), Calc!G1421, G1421+L1421)</f>
        <v>1484.370768699393</v>
      </c>
      <c r="O1421" s="1">
        <f t="shared" si="154"/>
        <v>0.50571051646065179</v>
      </c>
      <c r="P1421" s="1">
        <f t="shared" si="155"/>
        <v>0.49428948353934821</v>
      </c>
      <c r="Q1421" s="3" t="str">
        <f>Games!N1421</f>
        <v/>
      </c>
      <c r="R1421" s="1" t="str">
        <f t="shared" si="156"/>
        <v/>
      </c>
      <c r="S1421" s="1" t="str">
        <f>IF(ISBLANK(Games!L1421), "",IF(Q1421=B1421, C1421, B1421))</f>
        <v/>
      </c>
      <c r="T1421" s="1" t="str">
        <f t="shared" si="157"/>
        <v>CIN</v>
      </c>
      <c r="U1421" s="1" t="str">
        <f t="shared" si="158"/>
        <v>MIA</v>
      </c>
      <c r="V1421" s="1">
        <f t="shared" si="159"/>
        <v>1493.1662146218293</v>
      </c>
      <c r="W1421" s="1">
        <f t="shared" si="160"/>
        <v>1484.370768699393</v>
      </c>
    </row>
    <row r="1422" spans="1:23" x14ac:dyDescent="0.45">
      <c r="A1422" t="str">
        <f>Schedule!A1422</f>
        <v>2024-07-12</v>
      </c>
      <c r="B1422" t="str">
        <f>Schedule!B1422</f>
        <v>HOU</v>
      </c>
      <c r="C1422" t="str">
        <f>Schedule!C1422</f>
        <v>TEX</v>
      </c>
      <c r="D1422">
        <f>Schedule!D1422</f>
        <v>1559.22207084247</v>
      </c>
      <c r="E1422">
        <f>Schedule!E1422</f>
        <v>1527.6277566730801</v>
      </c>
      <c r="F1422" cm="1">
        <f t="array" ref="F1422">_xlfn.XLOOKUP(B1422, $T$1:$T1421, $V$1:$V1421, D1422, 0, -1)</f>
        <v>1535.1961987191132</v>
      </c>
      <c r="G1422" cm="1">
        <f t="array" ref="G1422">_xlfn.XLOOKUP(C1422, $U$1:$U1421, $W$1:$W1421, E1422, 0, -1)</f>
        <v>1534.4506247578865</v>
      </c>
      <c r="H1422">
        <f>Schedule!F1422</f>
        <v>-4.08163265306122E-2</v>
      </c>
      <c r="I1422" t="str">
        <f>IF(ISBLANK(Games!D1422), "", Games!D1422)</f>
        <v/>
      </c>
      <c r="J1422" t="str">
        <f>IF(ISBLANK(Games!E1422), "", Games!E1422)</f>
        <v/>
      </c>
      <c r="K1422" t="str">
        <f>IF(ISBLANK(Games!D1422), "",VLOOKUP(I1422, 'Pitchers Pre-Season'!$B$2:$X$790, 23, FALSE))</f>
        <v/>
      </c>
      <c r="L1422" t="str">
        <f>IF(ISBLANK(Games!E1422), "",VLOOKUP(J1422, 'Pitchers Pre-Season'!$B$2:$X$790, 23, FALSE))</f>
        <v/>
      </c>
      <c r="M1422">
        <f>IF(ISBLANK(Games!D1422), Calc!F1422, F1422+K1422)</f>
        <v>1535.1961987191132</v>
      </c>
      <c r="N1422">
        <f>IF(ISBLANK(Games!E1422), Calc!G1422, G1422+L1422)</f>
        <v>1534.4506247578865</v>
      </c>
      <c r="O1422" s="1">
        <f t="shared" si="154"/>
        <v>0.48066480226820824</v>
      </c>
      <c r="P1422" s="1">
        <f t="shared" si="155"/>
        <v>0.51933519773179182</v>
      </c>
      <c r="Q1422" s="3" t="str">
        <f>Games!N1422</f>
        <v/>
      </c>
      <c r="R1422" s="1" t="str">
        <f t="shared" si="156"/>
        <v/>
      </c>
      <c r="S1422" s="1" t="str">
        <f>IF(ISBLANK(Games!L1422), "",IF(Q1422=B1422, C1422, B1422))</f>
        <v/>
      </c>
      <c r="T1422" s="1" t="str">
        <f t="shared" si="157"/>
        <v>HOU</v>
      </c>
      <c r="U1422" s="1" t="str">
        <f t="shared" si="158"/>
        <v>TEX</v>
      </c>
      <c r="V1422" s="1">
        <f t="shared" si="159"/>
        <v>1535.1961987191132</v>
      </c>
      <c r="W1422" s="1">
        <f t="shared" si="160"/>
        <v>1534.4506247578865</v>
      </c>
    </row>
    <row r="1423" spans="1:23" x14ac:dyDescent="0.45">
      <c r="A1423" t="str">
        <f>Schedule!A1423</f>
        <v>2024-07-12</v>
      </c>
      <c r="B1423" t="str">
        <f>Schedule!B1423</f>
        <v>CHW</v>
      </c>
      <c r="C1423" t="str">
        <f>Schedule!C1423</f>
        <v>PIT</v>
      </c>
      <c r="D1423">
        <f>Schedule!D1423</f>
        <v>1433.33420073452</v>
      </c>
      <c r="E1423">
        <f>Schedule!E1423</f>
        <v>1468.3919248330999</v>
      </c>
      <c r="F1423" cm="1">
        <f t="array" ref="F1423">_xlfn.XLOOKUP(B1423, $T$1:$T1422, $V$1:$V1422, D1423, 0, -1)</f>
        <v>1426.513159308995</v>
      </c>
      <c r="G1423" cm="1">
        <f t="array" ref="G1423">_xlfn.XLOOKUP(C1423, $U$1:$U1422, $W$1:$W1422, E1423, 0, -1)</f>
        <v>1490.342604018655</v>
      </c>
      <c r="H1423">
        <f>Schedule!F1423</f>
        <v>-4.2253521126760597E-2</v>
      </c>
      <c r="I1423" t="str">
        <f>IF(ISBLANK(Games!D1423), "", Games!D1423)</f>
        <v/>
      </c>
      <c r="J1423" t="str">
        <f>IF(ISBLANK(Games!E1423), "", Games!E1423)</f>
        <v/>
      </c>
      <c r="K1423" t="str">
        <f>IF(ISBLANK(Games!D1423), "",VLOOKUP(I1423, 'Pitchers Pre-Season'!$B$2:$X$790, 23, FALSE))</f>
        <v/>
      </c>
      <c r="L1423" t="str">
        <f>IF(ISBLANK(Games!E1423), "",VLOOKUP(J1423, 'Pitchers Pre-Season'!$B$2:$X$790, 23, FALSE))</f>
        <v/>
      </c>
      <c r="M1423">
        <f>IF(ISBLANK(Games!D1423), Calc!F1423, F1423+K1423)</f>
        <v>1426.513159308995</v>
      </c>
      <c r="N1423">
        <f>IF(ISBLANK(Games!E1423), Calc!G1423, G1423+L1423)</f>
        <v>1490.342604018655</v>
      </c>
      <c r="O1423" s="1">
        <f t="shared" si="154"/>
        <v>0.38803496935742471</v>
      </c>
      <c r="P1423" s="1">
        <f t="shared" si="155"/>
        <v>0.61196503064257513</v>
      </c>
      <c r="Q1423" s="3" t="str">
        <f>Games!N1423</f>
        <v/>
      </c>
      <c r="R1423" s="1" t="str">
        <f t="shared" si="156"/>
        <v/>
      </c>
      <c r="S1423" s="1" t="str">
        <f>IF(ISBLANK(Games!L1423), "",IF(Q1423=B1423, C1423, B1423))</f>
        <v/>
      </c>
      <c r="T1423" s="1" t="str">
        <f t="shared" si="157"/>
        <v>CHW</v>
      </c>
      <c r="U1423" s="1" t="str">
        <f t="shared" si="158"/>
        <v>PIT</v>
      </c>
      <c r="V1423" s="1">
        <f t="shared" si="159"/>
        <v>1426.513159308995</v>
      </c>
      <c r="W1423" s="1">
        <f t="shared" si="160"/>
        <v>1490.342604018655</v>
      </c>
    </row>
    <row r="1424" spans="1:23" x14ac:dyDescent="0.45">
      <c r="A1424" t="str">
        <f>Schedule!A1424</f>
        <v>2024-07-12</v>
      </c>
      <c r="B1424" t="str">
        <f>Schedule!B1424</f>
        <v>MIL</v>
      </c>
      <c r="C1424" t="str">
        <f>Schedule!C1424</f>
        <v>WAS</v>
      </c>
      <c r="D1424">
        <f>Schedule!D1424</f>
        <v>1511.74507850229</v>
      </c>
      <c r="E1424">
        <f>Schedule!E1424</f>
        <v>1422.7330514932301</v>
      </c>
      <c r="F1424" cm="1">
        <f t="array" ref="F1424">_xlfn.XLOOKUP(B1424, $T$1:$T1423, $V$1:$V1423, D1424, 0, -1)</f>
        <v>1516.6563185214643</v>
      </c>
      <c r="G1424" cm="1">
        <f t="array" ref="G1424">_xlfn.XLOOKUP(C1424, $U$1:$U1423, $W$1:$W1423, E1424, 0, -1)</f>
        <v>1420.7057667976087</v>
      </c>
      <c r="H1424">
        <f>Schedule!F1424</f>
        <v>6.7415730337078705E-2</v>
      </c>
      <c r="I1424" t="str">
        <f>IF(ISBLANK(Games!D1424), "", Games!D1424)</f>
        <v/>
      </c>
      <c r="J1424" t="str">
        <f>IF(ISBLANK(Games!E1424), "", Games!E1424)</f>
        <v/>
      </c>
      <c r="K1424" t="str">
        <f>IF(ISBLANK(Games!D1424), "",VLOOKUP(I1424, 'Pitchers Pre-Season'!$B$2:$X$790, 23, FALSE))</f>
        <v/>
      </c>
      <c r="L1424" t="str">
        <f>IF(ISBLANK(Games!E1424), "",VLOOKUP(J1424, 'Pitchers Pre-Season'!$B$2:$X$790, 23, FALSE))</f>
        <v/>
      </c>
      <c r="M1424">
        <f>IF(ISBLANK(Games!D1424), Calc!F1424, F1424+K1424)</f>
        <v>1516.6563185214643</v>
      </c>
      <c r="N1424">
        <f>IF(ISBLANK(Games!E1424), Calc!G1424, G1424+L1424)</f>
        <v>1420.7057667976087</v>
      </c>
      <c r="O1424" s="1">
        <f t="shared" si="154"/>
        <v>0.66838520388766032</v>
      </c>
      <c r="P1424" s="1">
        <f t="shared" si="155"/>
        <v>0.33161479611233963</v>
      </c>
      <c r="Q1424" s="3" t="str">
        <f>Games!N1424</f>
        <v/>
      </c>
      <c r="R1424" s="1" t="str">
        <f t="shared" si="156"/>
        <v/>
      </c>
      <c r="S1424" s="1" t="str">
        <f>IF(ISBLANK(Games!L1424), "",IF(Q1424=B1424, C1424, B1424))</f>
        <v/>
      </c>
      <c r="T1424" s="1" t="str">
        <f t="shared" si="157"/>
        <v>MIL</v>
      </c>
      <c r="U1424" s="1" t="str">
        <f t="shared" si="158"/>
        <v>WAS</v>
      </c>
      <c r="V1424" s="1">
        <f t="shared" si="159"/>
        <v>1516.6563185214643</v>
      </c>
      <c r="W1424" s="1">
        <f t="shared" si="160"/>
        <v>1420.7057667976087</v>
      </c>
    </row>
    <row r="1425" spans="1:23" x14ac:dyDescent="0.45">
      <c r="A1425" t="str">
        <f>Schedule!A1425</f>
        <v>2024-07-12</v>
      </c>
      <c r="B1425" t="str">
        <f>Schedule!B1425</f>
        <v>STL</v>
      </c>
      <c r="C1425" t="str">
        <f>Schedule!C1425</f>
        <v>CHC</v>
      </c>
      <c r="D1425">
        <f>Schedule!D1425</f>
        <v>1506.4629567151301</v>
      </c>
      <c r="E1425">
        <f>Schedule!E1425</f>
        <v>1514.0316812078199</v>
      </c>
      <c r="F1425" cm="1">
        <f t="array" ref="F1425">_xlfn.XLOOKUP(B1425, $T$1:$T1424, $V$1:$V1424, D1425, 0, -1)</f>
        <v>1510.540426333587</v>
      </c>
      <c r="G1425" cm="1">
        <f t="array" ref="G1425">_xlfn.XLOOKUP(C1425, $U$1:$U1424, $W$1:$W1424, E1425, 0, -1)</f>
        <v>1510.9500841970262</v>
      </c>
      <c r="H1425">
        <f>Schedule!F1425</f>
        <v>7.3170731707316999E-2</v>
      </c>
      <c r="I1425" t="str">
        <f>IF(ISBLANK(Games!D1425), "", Games!D1425)</f>
        <v/>
      </c>
      <c r="J1425" t="str">
        <f>IF(ISBLANK(Games!E1425), "", Games!E1425)</f>
        <v/>
      </c>
      <c r="K1425" t="str">
        <f>IF(ISBLANK(Games!D1425), "",VLOOKUP(I1425, 'Pitchers Pre-Season'!$B$2:$X$790, 23, FALSE))</f>
        <v/>
      </c>
      <c r="L1425" t="str">
        <f>IF(ISBLANK(Games!E1425), "",VLOOKUP(J1425, 'Pitchers Pre-Season'!$B$2:$X$790, 23, FALSE))</f>
        <v/>
      </c>
      <c r="M1425">
        <f>IF(ISBLANK(Games!D1425), Calc!F1425, F1425+K1425)</f>
        <v>1510.540426333587</v>
      </c>
      <c r="N1425">
        <f>IF(ISBLANK(Games!E1425), Calc!G1425, G1425+L1425)</f>
        <v>1510.9500841970262</v>
      </c>
      <c r="O1425" s="1">
        <f t="shared" si="154"/>
        <v>0.53599582107087473</v>
      </c>
      <c r="P1425" s="1">
        <f t="shared" si="155"/>
        <v>0.46400417892912521</v>
      </c>
      <c r="Q1425" s="3" t="str">
        <f>Games!N1425</f>
        <v/>
      </c>
      <c r="R1425" s="1" t="str">
        <f t="shared" si="156"/>
        <v/>
      </c>
      <c r="S1425" s="1" t="str">
        <f>IF(ISBLANK(Games!L1425), "",IF(Q1425=B1425, C1425, B1425))</f>
        <v/>
      </c>
      <c r="T1425" s="1" t="str">
        <f t="shared" si="157"/>
        <v>STL</v>
      </c>
      <c r="U1425" s="1" t="str">
        <f t="shared" si="158"/>
        <v>CHC</v>
      </c>
      <c r="V1425" s="1">
        <f t="shared" si="159"/>
        <v>1510.540426333587</v>
      </c>
      <c r="W1425" s="1">
        <f t="shared" si="160"/>
        <v>1510.9500841970262</v>
      </c>
    </row>
    <row r="1426" spans="1:23" x14ac:dyDescent="0.45">
      <c r="A1426" t="str">
        <f>Schedule!A1426</f>
        <v>2024-07-12</v>
      </c>
      <c r="B1426" t="str">
        <f>Schedule!B1426</f>
        <v>LAA</v>
      </c>
      <c r="C1426" t="str">
        <f>Schedule!C1426</f>
        <v>SEA</v>
      </c>
      <c r="D1426">
        <f>Schedule!D1426</f>
        <v>1474.3085107648601</v>
      </c>
      <c r="E1426">
        <f>Schedule!E1426</f>
        <v>1526.2027098211199</v>
      </c>
      <c r="F1426" cm="1">
        <f t="array" ref="F1426">_xlfn.XLOOKUP(B1426, $T$1:$T1425, $V$1:$V1425, D1426, 0, -1)</f>
        <v>1469.5882041455925</v>
      </c>
      <c r="G1426" cm="1">
        <f t="array" ref="G1426">_xlfn.XLOOKUP(C1426, $U$1:$U1425, $W$1:$W1425, E1426, 0, -1)</f>
        <v>1521.2700100017432</v>
      </c>
      <c r="H1426">
        <f>Schedule!F1426</f>
        <v>6.8493150684931406E-2</v>
      </c>
      <c r="I1426" t="str">
        <f>IF(ISBLANK(Games!D1426), "", Games!D1426)</f>
        <v/>
      </c>
      <c r="J1426" t="str">
        <f>IF(ISBLANK(Games!E1426), "", Games!E1426)</f>
        <v/>
      </c>
      <c r="K1426" t="str">
        <f>IF(ISBLANK(Games!D1426), "",VLOOKUP(I1426, 'Pitchers Pre-Season'!$B$2:$X$790, 23, FALSE))</f>
        <v/>
      </c>
      <c r="L1426" t="str">
        <f>IF(ISBLANK(Games!E1426), "",VLOOKUP(J1426, 'Pitchers Pre-Season'!$B$2:$X$790, 23, FALSE))</f>
        <v/>
      </c>
      <c r="M1426">
        <f>IF(ISBLANK(Games!D1426), Calc!F1426, F1426+K1426)</f>
        <v>1469.5882041455925</v>
      </c>
      <c r="N1426">
        <f>IF(ISBLANK(Games!E1426), Calc!G1426, G1426+L1426)</f>
        <v>1521.2700100017432</v>
      </c>
      <c r="O1426" s="1">
        <f t="shared" si="154"/>
        <v>0.4604142443382212</v>
      </c>
      <c r="P1426" s="1">
        <f t="shared" si="155"/>
        <v>0.53958575566177891</v>
      </c>
      <c r="Q1426" s="3" t="str">
        <f>Games!N1426</f>
        <v/>
      </c>
      <c r="R1426" s="1" t="str">
        <f t="shared" si="156"/>
        <v/>
      </c>
      <c r="S1426" s="1" t="str">
        <f>IF(ISBLANK(Games!L1426), "",IF(Q1426=B1426, C1426, B1426))</f>
        <v/>
      </c>
      <c r="T1426" s="1" t="str">
        <f t="shared" si="157"/>
        <v>LAA</v>
      </c>
      <c r="U1426" s="1" t="str">
        <f t="shared" si="158"/>
        <v>SEA</v>
      </c>
      <c r="V1426" s="1">
        <f t="shared" si="159"/>
        <v>1469.5882041455925</v>
      </c>
      <c r="W1426" s="1">
        <f t="shared" si="160"/>
        <v>1521.2700100017432</v>
      </c>
    </row>
    <row r="1427" spans="1:23" x14ac:dyDescent="0.45">
      <c r="A1427" t="str">
        <f>Schedule!A1427</f>
        <v>2024-07-12</v>
      </c>
      <c r="B1427" t="str">
        <f>Schedule!B1427</f>
        <v>ARI</v>
      </c>
      <c r="C1427" t="str">
        <f>Schedule!C1427</f>
        <v>TOR</v>
      </c>
      <c r="D1427">
        <f>Schedule!D1427</f>
        <v>1517.8440011816001</v>
      </c>
      <c r="E1427">
        <f>Schedule!E1427</f>
        <v>1536.86484917293</v>
      </c>
      <c r="F1427" cm="1">
        <f t="array" ref="F1427">_xlfn.XLOOKUP(B1427, $T$1:$T1426, $V$1:$V1426, D1427, 0, -1)</f>
        <v>1516.9891876380354</v>
      </c>
      <c r="G1427" cm="1">
        <f t="array" ref="G1427">_xlfn.XLOOKUP(C1427, $U$1:$U1426, $W$1:$W1426, E1427, 0, -1)</f>
        <v>1549.5770225833428</v>
      </c>
      <c r="H1427">
        <f>Schedule!F1427</f>
        <v>5.0632911392405201E-2</v>
      </c>
      <c r="I1427" t="str">
        <f>IF(ISBLANK(Games!D1427), "", Games!D1427)</f>
        <v/>
      </c>
      <c r="J1427" t="str">
        <f>IF(ISBLANK(Games!E1427), "", Games!E1427)</f>
        <v/>
      </c>
      <c r="K1427" t="str">
        <f>IF(ISBLANK(Games!D1427), "",VLOOKUP(I1427, 'Pitchers Pre-Season'!$B$2:$X$790, 23, FALSE))</f>
        <v/>
      </c>
      <c r="L1427" t="str">
        <f>IF(ISBLANK(Games!E1427), "",VLOOKUP(J1427, 'Pitchers Pre-Season'!$B$2:$X$790, 23, FALSE))</f>
        <v/>
      </c>
      <c r="M1427">
        <f>IF(ISBLANK(Games!D1427), Calc!F1427, F1427+K1427)</f>
        <v>1516.9891876380354</v>
      </c>
      <c r="N1427">
        <f>IF(ISBLANK(Games!E1427), Calc!G1427, G1427+L1427)</f>
        <v>1549.5770225833428</v>
      </c>
      <c r="O1427" s="1">
        <f t="shared" si="154"/>
        <v>0.47855583749502395</v>
      </c>
      <c r="P1427" s="1">
        <f t="shared" si="155"/>
        <v>0.52144416250497605</v>
      </c>
      <c r="Q1427" s="3" t="str">
        <f>Games!N1427</f>
        <v/>
      </c>
      <c r="R1427" s="1" t="str">
        <f t="shared" si="156"/>
        <v/>
      </c>
      <c r="S1427" s="1" t="str">
        <f>IF(ISBLANK(Games!L1427), "",IF(Q1427=B1427, C1427, B1427))</f>
        <v/>
      </c>
      <c r="T1427" s="1" t="str">
        <f t="shared" si="157"/>
        <v>ARI</v>
      </c>
      <c r="U1427" s="1" t="str">
        <f t="shared" si="158"/>
        <v>TOR</v>
      </c>
      <c r="V1427" s="1">
        <f t="shared" si="159"/>
        <v>1516.9891876380354</v>
      </c>
      <c r="W1427" s="1">
        <f t="shared" si="160"/>
        <v>1549.5770225833428</v>
      </c>
    </row>
    <row r="1428" spans="1:23" x14ac:dyDescent="0.45">
      <c r="A1428" t="str">
        <f>Schedule!A1428</f>
        <v>2024-07-12</v>
      </c>
      <c r="B1428" t="str">
        <f>Schedule!B1428</f>
        <v>SDP</v>
      </c>
      <c r="C1428" t="str">
        <f>Schedule!C1428</f>
        <v>ATL</v>
      </c>
      <c r="D1428">
        <f>Schedule!D1428</f>
        <v>1513.7838452168801</v>
      </c>
      <c r="E1428">
        <f>Schedule!E1428</f>
        <v>1590.545270505</v>
      </c>
      <c r="F1428" cm="1">
        <f t="array" ref="F1428">_xlfn.XLOOKUP(B1428, $T$1:$T1427, $V$1:$V1427, D1428, 0, -1)</f>
        <v>1502.9671207118124</v>
      </c>
      <c r="G1428" cm="1">
        <f t="array" ref="G1428">_xlfn.XLOOKUP(C1428, $U$1:$U1427, $W$1:$W1427, E1428, 0, -1)</f>
        <v>1588.8399964445969</v>
      </c>
      <c r="H1428">
        <f>Schedule!F1428</f>
        <v>2.9239766081871298E-2</v>
      </c>
      <c r="I1428" t="str">
        <f>IF(ISBLANK(Games!D1428), "", Games!D1428)</f>
        <v/>
      </c>
      <c r="J1428" t="str">
        <f>IF(ISBLANK(Games!E1428), "", Games!E1428)</f>
        <v/>
      </c>
      <c r="K1428" t="str">
        <f>IF(ISBLANK(Games!D1428), "",VLOOKUP(I1428, 'Pitchers Pre-Season'!$B$2:$X$790, 23, FALSE))</f>
        <v/>
      </c>
      <c r="L1428" t="str">
        <f>IF(ISBLANK(Games!E1428), "",VLOOKUP(J1428, 'Pitchers Pre-Season'!$B$2:$X$790, 23, FALSE))</f>
        <v/>
      </c>
      <c r="M1428">
        <f>IF(ISBLANK(Games!D1428), Calc!F1428, F1428+K1428)</f>
        <v>1502.9671207118124</v>
      </c>
      <c r="N1428">
        <f>IF(ISBLANK(Games!E1428), Calc!G1428, G1428+L1428)</f>
        <v>1588.8399964445969</v>
      </c>
      <c r="O1428" s="1">
        <f t="shared" si="154"/>
        <v>0.39349535502987221</v>
      </c>
      <c r="P1428" s="1">
        <f t="shared" si="155"/>
        <v>0.6065046449701279</v>
      </c>
      <c r="Q1428" s="3" t="str">
        <f>Games!N1428</f>
        <v/>
      </c>
      <c r="R1428" s="1" t="str">
        <f t="shared" si="156"/>
        <v/>
      </c>
      <c r="S1428" s="1" t="str">
        <f>IF(ISBLANK(Games!L1428), "",IF(Q1428=B1428, C1428, B1428))</f>
        <v/>
      </c>
      <c r="T1428" s="1" t="str">
        <f t="shared" si="157"/>
        <v>SDP</v>
      </c>
      <c r="U1428" s="1" t="str">
        <f t="shared" si="158"/>
        <v>ATL</v>
      </c>
      <c r="V1428" s="1">
        <f t="shared" si="159"/>
        <v>1502.9671207118124</v>
      </c>
      <c r="W1428" s="1">
        <f t="shared" si="160"/>
        <v>1588.8399964445969</v>
      </c>
    </row>
    <row r="1429" spans="1:23" x14ac:dyDescent="0.45">
      <c r="A1429" t="str">
        <f>Schedule!A1429</f>
        <v>2024-07-12</v>
      </c>
      <c r="B1429" t="str">
        <f>Schedule!B1429</f>
        <v>SFG</v>
      </c>
      <c r="C1429" t="str">
        <f>Schedule!C1429</f>
        <v>MIN</v>
      </c>
      <c r="D1429">
        <f>Schedule!D1429</f>
        <v>1501.1235706124401</v>
      </c>
      <c r="E1429">
        <f>Schedule!E1429</f>
        <v>1535.44519643647</v>
      </c>
      <c r="F1429" cm="1">
        <f t="array" ref="F1429">_xlfn.XLOOKUP(B1429, $T$1:$T1428, $V$1:$V1428, D1429, 0, -1)</f>
        <v>1506.8907435815931</v>
      </c>
      <c r="G1429" cm="1">
        <f t="array" ref="G1429">_xlfn.XLOOKUP(C1429, $U$1:$U1428, $W$1:$W1428, E1429, 0, -1)</f>
        <v>1539.5424706464416</v>
      </c>
      <c r="H1429">
        <f>Schedule!F1429</f>
        <v>0.1125</v>
      </c>
      <c r="I1429" t="str">
        <f>IF(ISBLANK(Games!D1429), "", Games!D1429)</f>
        <v/>
      </c>
      <c r="J1429" t="str">
        <f>IF(ISBLANK(Games!E1429), "", Games!E1429)</f>
        <v/>
      </c>
      <c r="K1429" t="str">
        <f>IF(ISBLANK(Games!D1429), "",VLOOKUP(I1429, 'Pitchers Pre-Season'!$B$2:$X$790, 23, FALSE))</f>
        <v/>
      </c>
      <c r="L1429" t="str">
        <f>IF(ISBLANK(Games!E1429), "",VLOOKUP(J1429, 'Pitchers Pre-Season'!$B$2:$X$790, 23, FALSE))</f>
        <v/>
      </c>
      <c r="M1429">
        <f>IF(ISBLANK(Games!D1429), Calc!F1429, F1429+K1429)</f>
        <v>1506.8907435815931</v>
      </c>
      <c r="N1429">
        <f>IF(ISBLANK(Games!E1429), Calc!G1429, G1429+L1429)</f>
        <v>1539.5424706464416</v>
      </c>
      <c r="O1429" s="1">
        <f t="shared" si="154"/>
        <v>0.50939823941498708</v>
      </c>
      <c r="P1429" s="1">
        <f t="shared" si="155"/>
        <v>0.49060176058501292</v>
      </c>
      <c r="Q1429" s="3" t="str">
        <f>Games!N1429</f>
        <v/>
      </c>
      <c r="R1429" s="1" t="str">
        <f t="shared" si="156"/>
        <v/>
      </c>
      <c r="S1429" s="1" t="str">
        <f>IF(ISBLANK(Games!L1429), "",IF(Q1429=B1429, C1429, B1429))</f>
        <v/>
      </c>
      <c r="T1429" s="1" t="str">
        <f t="shared" si="157"/>
        <v>SFG</v>
      </c>
      <c r="U1429" s="1" t="str">
        <f t="shared" si="158"/>
        <v>MIN</v>
      </c>
      <c r="V1429" s="1">
        <f t="shared" si="159"/>
        <v>1506.8907435815931</v>
      </c>
      <c r="W1429" s="1">
        <f t="shared" si="160"/>
        <v>1539.5424706464416</v>
      </c>
    </row>
    <row r="1430" spans="1:23" x14ac:dyDescent="0.45">
      <c r="A1430" t="str">
        <f>Schedule!A1430</f>
        <v>2024-07-13</v>
      </c>
      <c r="B1430" t="str">
        <f>Schedule!B1430</f>
        <v>DET</v>
      </c>
      <c r="C1430" t="str">
        <f>Schedule!C1430</f>
        <v>LAD</v>
      </c>
      <c r="D1430">
        <f>Schedule!D1430</f>
        <v>1477.56939209144</v>
      </c>
      <c r="E1430">
        <f>Schedule!E1430</f>
        <v>1588.6730971234199</v>
      </c>
      <c r="F1430" cm="1">
        <f t="array" ref="F1430">_xlfn.XLOOKUP(B1430, $T$1:$T1429, $V$1:$V1429, D1430, 0, -1)</f>
        <v>1481.7589766686021</v>
      </c>
      <c r="G1430" cm="1">
        <f t="array" ref="G1430">_xlfn.XLOOKUP(C1430, $U$1:$U1429, $W$1:$W1429, E1430, 0, -1)</f>
        <v>1587.2549754385982</v>
      </c>
      <c r="H1430">
        <f>Schedule!F1430</f>
        <v>7.6687116564418296E-3</v>
      </c>
      <c r="I1430" t="str">
        <f>IF(ISBLANK(Games!D1430), "", Games!D1430)</f>
        <v/>
      </c>
      <c r="J1430" t="str">
        <f>IF(ISBLANK(Games!E1430), "", Games!E1430)</f>
        <v/>
      </c>
      <c r="K1430" t="str">
        <f>IF(ISBLANK(Games!D1430), "",VLOOKUP(I1430, 'Pitchers Pre-Season'!$B$2:$X$790, 23, FALSE))</f>
        <v/>
      </c>
      <c r="L1430" t="str">
        <f>IF(ISBLANK(Games!E1430), "",VLOOKUP(J1430, 'Pitchers Pre-Season'!$B$2:$X$790, 23, FALSE))</f>
        <v/>
      </c>
      <c r="M1430">
        <f>IF(ISBLANK(Games!D1430), Calc!F1430, F1430+K1430)</f>
        <v>1481.7589766686021</v>
      </c>
      <c r="N1430">
        <f>IF(ISBLANK(Games!E1430), Calc!G1430, G1430+L1430)</f>
        <v>1587.2549754385982</v>
      </c>
      <c r="O1430" s="1">
        <f t="shared" si="154"/>
        <v>0.35651340773131279</v>
      </c>
      <c r="P1430" s="1">
        <f t="shared" si="155"/>
        <v>0.64348659226868721</v>
      </c>
      <c r="Q1430" s="3" t="str">
        <f>Games!N1430</f>
        <v/>
      </c>
      <c r="R1430" s="1" t="str">
        <f t="shared" si="156"/>
        <v/>
      </c>
      <c r="S1430" s="1" t="str">
        <f>IF(ISBLANK(Games!L1430), "",IF(Q1430=B1430, C1430, B1430))</f>
        <v/>
      </c>
      <c r="T1430" s="1" t="str">
        <f t="shared" si="157"/>
        <v>DET</v>
      </c>
      <c r="U1430" s="1" t="str">
        <f t="shared" si="158"/>
        <v>LAD</v>
      </c>
      <c r="V1430" s="1">
        <f t="shared" si="159"/>
        <v>1481.7589766686021</v>
      </c>
      <c r="W1430" s="1">
        <f t="shared" si="160"/>
        <v>1587.2549754385982</v>
      </c>
    </row>
    <row r="1431" spans="1:23" x14ac:dyDescent="0.45">
      <c r="A1431" t="str">
        <f>Schedule!A1431</f>
        <v>2024-07-13</v>
      </c>
      <c r="B1431" t="str">
        <f>Schedule!B1431</f>
        <v>CHW</v>
      </c>
      <c r="C1431" t="str">
        <f>Schedule!C1431</f>
        <v>PIT</v>
      </c>
      <c r="D1431">
        <f>Schedule!D1431</f>
        <v>1433.33420073452</v>
      </c>
      <c r="E1431">
        <f>Schedule!E1431</f>
        <v>1468.3919248330999</v>
      </c>
      <c r="F1431" cm="1">
        <f t="array" ref="F1431">_xlfn.XLOOKUP(B1431, $T$1:$T1430, $V$1:$V1430, D1431, 0, -1)</f>
        <v>1426.513159308995</v>
      </c>
      <c r="G1431" cm="1">
        <f t="array" ref="G1431">_xlfn.XLOOKUP(C1431, $U$1:$U1430, $W$1:$W1430, E1431, 0, -1)</f>
        <v>1490.342604018655</v>
      </c>
      <c r="H1431">
        <f>Schedule!F1431</f>
        <v>-4.2253521126760597E-2</v>
      </c>
      <c r="I1431" t="str">
        <f>IF(ISBLANK(Games!D1431), "", Games!D1431)</f>
        <v/>
      </c>
      <c r="J1431" t="str">
        <f>IF(ISBLANK(Games!E1431), "", Games!E1431)</f>
        <v/>
      </c>
      <c r="K1431" t="str">
        <f>IF(ISBLANK(Games!D1431), "",VLOOKUP(I1431, 'Pitchers Pre-Season'!$B$2:$X$790, 23, FALSE))</f>
        <v/>
      </c>
      <c r="L1431" t="str">
        <f>IF(ISBLANK(Games!E1431), "",VLOOKUP(J1431, 'Pitchers Pre-Season'!$B$2:$X$790, 23, FALSE))</f>
        <v/>
      </c>
      <c r="M1431">
        <f>IF(ISBLANK(Games!D1431), Calc!F1431, F1431+K1431)</f>
        <v>1426.513159308995</v>
      </c>
      <c r="N1431">
        <f>IF(ISBLANK(Games!E1431), Calc!G1431, G1431+L1431)</f>
        <v>1490.342604018655</v>
      </c>
      <c r="O1431" s="1">
        <f t="shared" si="154"/>
        <v>0.38803496935742471</v>
      </c>
      <c r="P1431" s="1">
        <f t="shared" si="155"/>
        <v>0.61196503064257513</v>
      </c>
      <c r="Q1431" s="3" t="str">
        <f>Games!N1431</f>
        <v/>
      </c>
      <c r="R1431" s="1" t="str">
        <f t="shared" si="156"/>
        <v/>
      </c>
      <c r="S1431" s="1" t="str">
        <f>IF(ISBLANK(Games!L1431), "",IF(Q1431=B1431, C1431, B1431))</f>
        <v/>
      </c>
      <c r="T1431" s="1" t="str">
        <f t="shared" si="157"/>
        <v>CHW</v>
      </c>
      <c r="U1431" s="1" t="str">
        <f t="shared" si="158"/>
        <v>PIT</v>
      </c>
      <c r="V1431" s="1">
        <f t="shared" si="159"/>
        <v>1426.513159308995</v>
      </c>
      <c r="W1431" s="1">
        <f t="shared" si="160"/>
        <v>1490.342604018655</v>
      </c>
    </row>
    <row r="1432" spans="1:23" x14ac:dyDescent="0.45">
      <c r="A1432" t="str">
        <f>Schedule!A1432</f>
        <v>2024-07-13</v>
      </c>
      <c r="B1432" t="str">
        <f>Schedule!B1432</f>
        <v>STL</v>
      </c>
      <c r="C1432" t="str">
        <f>Schedule!C1432</f>
        <v>CHC</v>
      </c>
      <c r="D1432">
        <f>Schedule!D1432</f>
        <v>1506.4629567151301</v>
      </c>
      <c r="E1432">
        <f>Schedule!E1432</f>
        <v>1514.0316812078199</v>
      </c>
      <c r="F1432" cm="1">
        <f t="array" ref="F1432">_xlfn.XLOOKUP(B1432, $T$1:$T1431, $V$1:$V1431, D1432, 0, -1)</f>
        <v>1510.540426333587</v>
      </c>
      <c r="G1432" cm="1">
        <f t="array" ref="G1432">_xlfn.XLOOKUP(C1432, $U$1:$U1431, $W$1:$W1431, E1432, 0, -1)</f>
        <v>1510.9500841970262</v>
      </c>
      <c r="H1432">
        <f>Schedule!F1432</f>
        <v>7.3170731707316999E-2</v>
      </c>
      <c r="I1432" t="str">
        <f>IF(ISBLANK(Games!D1432), "", Games!D1432)</f>
        <v/>
      </c>
      <c r="J1432" t="str">
        <f>IF(ISBLANK(Games!E1432), "", Games!E1432)</f>
        <v/>
      </c>
      <c r="K1432" t="str">
        <f>IF(ISBLANK(Games!D1432), "",VLOOKUP(I1432, 'Pitchers Pre-Season'!$B$2:$X$790, 23, FALSE))</f>
        <v/>
      </c>
      <c r="L1432" t="str">
        <f>IF(ISBLANK(Games!E1432), "",VLOOKUP(J1432, 'Pitchers Pre-Season'!$B$2:$X$790, 23, FALSE))</f>
        <v/>
      </c>
      <c r="M1432">
        <f>IF(ISBLANK(Games!D1432), Calc!F1432, F1432+K1432)</f>
        <v>1510.540426333587</v>
      </c>
      <c r="N1432">
        <f>IF(ISBLANK(Games!E1432), Calc!G1432, G1432+L1432)</f>
        <v>1510.9500841970262</v>
      </c>
      <c r="O1432" s="1">
        <f t="shared" si="154"/>
        <v>0.53599582107087473</v>
      </c>
      <c r="P1432" s="1">
        <f t="shared" si="155"/>
        <v>0.46400417892912521</v>
      </c>
      <c r="Q1432" s="3" t="str">
        <f>Games!N1432</f>
        <v/>
      </c>
      <c r="R1432" s="1" t="str">
        <f t="shared" si="156"/>
        <v/>
      </c>
      <c r="S1432" s="1" t="str">
        <f>IF(ISBLANK(Games!L1432), "",IF(Q1432=B1432, C1432, B1432))</f>
        <v/>
      </c>
      <c r="T1432" s="1" t="str">
        <f t="shared" si="157"/>
        <v>STL</v>
      </c>
      <c r="U1432" s="1" t="str">
        <f t="shared" si="158"/>
        <v>CHC</v>
      </c>
      <c r="V1432" s="1">
        <f t="shared" si="159"/>
        <v>1510.540426333587</v>
      </c>
      <c r="W1432" s="1">
        <f t="shared" si="160"/>
        <v>1510.9500841970262</v>
      </c>
    </row>
    <row r="1433" spans="1:23" x14ac:dyDescent="0.45">
      <c r="A1433" t="str">
        <f>Schedule!A1433</f>
        <v>2024-07-13</v>
      </c>
      <c r="B1433" t="str">
        <f>Schedule!B1433</f>
        <v>PHI</v>
      </c>
      <c r="C1433" t="str">
        <f>Schedule!C1433</f>
        <v>OAK</v>
      </c>
      <c r="D1433">
        <f>Schedule!D1433</f>
        <v>1537.03223861109</v>
      </c>
      <c r="E1433">
        <f>Schedule!E1433</f>
        <v>1427.1354796158</v>
      </c>
      <c r="F1433" cm="1">
        <f t="array" ref="F1433">_xlfn.XLOOKUP(B1433, $T$1:$T1432, $V$1:$V1432, D1433, 0, -1)</f>
        <v>1516.0751994709906</v>
      </c>
      <c r="G1433" cm="1">
        <f t="array" ref="G1433">_xlfn.XLOOKUP(C1433, $U$1:$U1432, $W$1:$W1432, E1433, 0, -1)</f>
        <v>1422.9458950386379</v>
      </c>
      <c r="H1433">
        <f>Schedule!F1433</f>
        <v>8.4745762711864403E-2</v>
      </c>
      <c r="I1433" t="str">
        <f>IF(ISBLANK(Games!D1433), "", Games!D1433)</f>
        <v/>
      </c>
      <c r="J1433" t="str">
        <f>IF(ISBLANK(Games!E1433), "", Games!E1433)</f>
        <v/>
      </c>
      <c r="K1433" t="str">
        <f>IF(ISBLANK(Games!D1433), "",VLOOKUP(I1433, 'Pitchers Pre-Season'!$B$2:$X$790, 23, FALSE))</f>
        <v/>
      </c>
      <c r="L1433" t="str">
        <f>IF(ISBLANK(Games!E1433), "",VLOOKUP(J1433, 'Pitchers Pre-Season'!$B$2:$X$790, 23, FALSE))</f>
        <v/>
      </c>
      <c r="M1433">
        <f>IF(ISBLANK(Games!D1433), Calc!F1433, F1433+K1433)</f>
        <v>1516.0751994709906</v>
      </c>
      <c r="N1433">
        <f>IF(ISBLANK(Games!E1433), Calc!G1433, G1433+L1433)</f>
        <v>1422.9458950386379</v>
      </c>
      <c r="O1433" s="1">
        <f t="shared" si="154"/>
        <v>0.67327651612409123</v>
      </c>
      <c r="P1433" s="1">
        <f t="shared" si="155"/>
        <v>0.32672348387590872</v>
      </c>
      <c r="Q1433" s="3" t="str">
        <f>Games!N1433</f>
        <v/>
      </c>
      <c r="R1433" s="1" t="str">
        <f t="shared" si="156"/>
        <v/>
      </c>
      <c r="S1433" s="1" t="str">
        <f>IF(ISBLANK(Games!L1433), "",IF(Q1433=B1433, C1433, B1433))</f>
        <v/>
      </c>
      <c r="T1433" s="1" t="str">
        <f t="shared" si="157"/>
        <v>PHI</v>
      </c>
      <c r="U1433" s="1" t="str">
        <f t="shared" si="158"/>
        <v>OAK</v>
      </c>
      <c r="V1433" s="1">
        <f t="shared" si="159"/>
        <v>1516.0751994709906</v>
      </c>
      <c r="W1433" s="1">
        <f t="shared" si="160"/>
        <v>1422.9458950386379</v>
      </c>
    </row>
    <row r="1434" spans="1:23" x14ac:dyDescent="0.45">
      <c r="A1434" t="str">
        <f>Schedule!A1434</f>
        <v>2024-07-13</v>
      </c>
      <c r="B1434" t="str">
        <f>Schedule!B1434</f>
        <v>BAL</v>
      </c>
      <c r="C1434" t="str">
        <f>Schedule!C1434</f>
        <v>NYY</v>
      </c>
      <c r="D1434">
        <f>Schedule!D1434</f>
        <v>1535.1075395159701</v>
      </c>
      <c r="E1434">
        <f>Schedule!E1434</f>
        <v>1539.4562396036399</v>
      </c>
      <c r="F1434" cm="1">
        <f t="array" ref="F1434">_xlfn.XLOOKUP(B1434, $T$1:$T1433, $V$1:$V1433, D1434, 0, -1)</f>
        <v>1527.1786991040578</v>
      </c>
      <c r="G1434" cm="1">
        <f t="array" ref="G1434">_xlfn.XLOOKUP(C1434, $U$1:$U1433, $W$1:$W1433, E1434, 0, -1)</f>
        <v>1562.9327852564061</v>
      </c>
      <c r="H1434">
        <f>Schedule!F1434</f>
        <v>2.1739130434782698E-2</v>
      </c>
      <c r="I1434" t="str">
        <f>IF(ISBLANK(Games!D1434), "", Games!D1434)</f>
        <v/>
      </c>
      <c r="J1434" t="str">
        <f>IF(ISBLANK(Games!E1434), "", Games!E1434)</f>
        <v/>
      </c>
      <c r="K1434" t="str">
        <f>IF(ISBLANK(Games!D1434), "",VLOOKUP(I1434, 'Pitchers Pre-Season'!$B$2:$X$790, 23, FALSE))</f>
        <v/>
      </c>
      <c r="L1434" t="str">
        <f>IF(ISBLANK(Games!E1434), "",VLOOKUP(J1434, 'Pitchers Pre-Season'!$B$2:$X$790, 23, FALSE))</f>
        <v/>
      </c>
      <c r="M1434">
        <f>IF(ISBLANK(Games!D1434), Calc!F1434, F1434+K1434)</f>
        <v>1527.1786991040578</v>
      </c>
      <c r="N1434">
        <f>IF(ISBLANK(Games!E1434), Calc!G1434, G1434+L1434)</f>
        <v>1562.9327852564061</v>
      </c>
      <c r="O1434" s="1">
        <f t="shared" si="154"/>
        <v>0.4595961693666839</v>
      </c>
      <c r="P1434" s="1">
        <f t="shared" si="155"/>
        <v>0.5404038306333161</v>
      </c>
      <c r="Q1434" s="3" t="str">
        <f>Games!N1434</f>
        <v/>
      </c>
      <c r="R1434" s="1" t="str">
        <f t="shared" si="156"/>
        <v/>
      </c>
      <c r="S1434" s="1" t="str">
        <f>IF(ISBLANK(Games!L1434), "",IF(Q1434=B1434, C1434, B1434))</f>
        <v/>
      </c>
      <c r="T1434" s="1" t="str">
        <f t="shared" si="157"/>
        <v>BAL</v>
      </c>
      <c r="U1434" s="1" t="str">
        <f t="shared" si="158"/>
        <v>NYY</v>
      </c>
      <c r="V1434" s="1">
        <f t="shared" si="159"/>
        <v>1527.1786991040578</v>
      </c>
      <c r="W1434" s="1">
        <f t="shared" si="160"/>
        <v>1562.9327852564061</v>
      </c>
    </row>
    <row r="1435" spans="1:23" x14ac:dyDescent="0.45">
      <c r="A1435" t="str">
        <f>Schedule!A1435</f>
        <v>2024-07-13</v>
      </c>
      <c r="B1435" t="str">
        <f>Schedule!B1435</f>
        <v>BOS</v>
      </c>
      <c r="C1435" t="str">
        <f>Schedule!C1435</f>
        <v>KCR</v>
      </c>
      <c r="D1435">
        <f>Schedule!D1435</f>
        <v>1500.26839934439</v>
      </c>
      <c r="E1435">
        <f>Schedule!E1435</f>
        <v>1455.5883504191299</v>
      </c>
      <c r="F1435" cm="1">
        <f t="array" ref="F1435">_xlfn.XLOOKUP(B1435, $T$1:$T1434, $V$1:$V1434, D1435, 0, -1)</f>
        <v>1500.26839934439</v>
      </c>
      <c r="G1435" cm="1">
        <f t="array" ref="G1435">_xlfn.XLOOKUP(C1435, $U$1:$U1434, $W$1:$W1434, E1435, 0, -1)</f>
        <v>1465.2610239810729</v>
      </c>
      <c r="H1435">
        <f>Schedule!F1435</f>
        <v>5.1282051282051398E-2</v>
      </c>
      <c r="I1435" t="str">
        <f>IF(ISBLANK(Games!D1435), "", Games!D1435)</f>
        <v/>
      </c>
      <c r="J1435" t="str">
        <f>IF(ISBLANK(Games!E1435), "", Games!E1435)</f>
        <v/>
      </c>
      <c r="K1435" t="str">
        <f>IF(ISBLANK(Games!D1435), "",VLOOKUP(I1435, 'Pitchers Pre-Season'!$B$2:$X$790, 23, FALSE))</f>
        <v/>
      </c>
      <c r="L1435" t="str">
        <f>IF(ISBLANK(Games!E1435), "",VLOOKUP(J1435, 'Pitchers Pre-Season'!$B$2:$X$790, 23, FALSE))</f>
        <v/>
      </c>
      <c r="M1435">
        <f>IF(ISBLANK(Games!D1435), Calc!F1435, F1435+K1435)</f>
        <v>1500.26839934439</v>
      </c>
      <c r="N1435">
        <f>IF(ISBLANK(Games!E1435), Calc!G1435, G1435+L1435)</f>
        <v>1465.2610239810729</v>
      </c>
      <c r="O1435" s="1">
        <f t="shared" si="154"/>
        <v>0.57585088588511457</v>
      </c>
      <c r="P1435" s="1">
        <f t="shared" si="155"/>
        <v>0.42414911411488537</v>
      </c>
      <c r="Q1435" s="3" t="str">
        <f>Games!N1435</f>
        <v/>
      </c>
      <c r="R1435" s="1" t="str">
        <f t="shared" si="156"/>
        <v/>
      </c>
      <c r="S1435" s="1" t="str">
        <f>IF(ISBLANK(Games!L1435), "",IF(Q1435=B1435, C1435, B1435))</f>
        <v/>
      </c>
      <c r="T1435" s="1" t="str">
        <f t="shared" si="157"/>
        <v>BOS</v>
      </c>
      <c r="U1435" s="1" t="str">
        <f t="shared" si="158"/>
        <v>KCR</v>
      </c>
      <c r="V1435" s="1">
        <f t="shared" si="159"/>
        <v>1500.26839934439</v>
      </c>
      <c r="W1435" s="1">
        <f t="shared" si="160"/>
        <v>1465.2610239810729</v>
      </c>
    </row>
    <row r="1436" spans="1:23" x14ac:dyDescent="0.45">
      <c r="A1436" t="str">
        <f>Schedule!A1436</f>
        <v>2024-07-13</v>
      </c>
      <c r="B1436" t="str">
        <f>Schedule!B1436</f>
        <v>NYM</v>
      </c>
      <c r="C1436" t="str">
        <f>Schedule!C1436</f>
        <v>COL</v>
      </c>
      <c r="D1436">
        <f>Schedule!D1436</f>
        <v>1505.1761432511801</v>
      </c>
      <c r="E1436">
        <f>Schedule!E1436</f>
        <v>1418.47649220432</v>
      </c>
      <c r="F1436" cm="1">
        <f t="array" ref="F1436">_xlfn.XLOOKUP(B1436, $T$1:$T1435, $V$1:$V1435, D1436, 0, -1)</f>
        <v>1483.2891783762693</v>
      </c>
      <c r="G1436" cm="1">
        <f t="array" ref="G1436">_xlfn.XLOOKUP(C1436, $U$1:$U1435, $W$1:$W1435, E1436, 0, -1)</f>
        <v>1405.4006829938121</v>
      </c>
      <c r="H1436">
        <f>Schedule!F1436</f>
        <v>0.102272727272727</v>
      </c>
      <c r="I1436" t="str">
        <f>IF(ISBLANK(Games!D1436), "", Games!D1436)</f>
        <v/>
      </c>
      <c r="J1436" t="str">
        <f>IF(ISBLANK(Games!E1436), "", Games!E1436)</f>
        <v/>
      </c>
      <c r="K1436" t="str">
        <f>IF(ISBLANK(Games!D1436), "",VLOOKUP(I1436, 'Pitchers Pre-Season'!$B$2:$X$790, 23, FALSE))</f>
        <v/>
      </c>
      <c r="L1436" t="str">
        <f>IF(ISBLANK(Games!E1436), "",VLOOKUP(J1436, 'Pitchers Pre-Season'!$B$2:$X$790, 23, FALSE))</f>
        <v/>
      </c>
      <c r="M1436">
        <f>IF(ISBLANK(Games!D1436), Calc!F1436, F1436+K1436)</f>
        <v>1483.2891783762693</v>
      </c>
      <c r="N1436">
        <f>IF(ISBLANK(Games!E1436), Calc!G1436, G1436+L1436)</f>
        <v>1405.4006829938121</v>
      </c>
      <c r="O1436" s="1">
        <f t="shared" si="154"/>
        <v>0.66138613045869632</v>
      </c>
      <c r="P1436" s="1">
        <f t="shared" si="155"/>
        <v>0.33861386954130368</v>
      </c>
      <c r="Q1436" s="3" t="str">
        <f>Games!N1436</f>
        <v/>
      </c>
      <c r="R1436" s="1" t="str">
        <f t="shared" si="156"/>
        <v/>
      </c>
      <c r="S1436" s="1" t="str">
        <f>IF(ISBLANK(Games!L1436), "",IF(Q1436=B1436, C1436, B1436))</f>
        <v/>
      </c>
      <c r="T1436" s="1" t="str">
        <f t="shared" si="157"/>
        <v>NYM</v>
      </c>
      <c r="U1436" s="1" t="str">
        <f t="shared" si="158"/>
        <v>COL</v>
      </c>
      <c r="V1436" s="1">
        <f t="shared" si="159"/>
        <v>1483.2891783762693</v>
      </c>
      <c r="W1436" s="1">
        <f t="shared" si="160"/>
        <v>1405.4006829938121</v>
      </c>
    </row>
    <row r="1437" spans="1:23" x14ac:dyDescent="0.45">
      <c r="A1437" t="str">
        <f>Schedule!A1437</f>
        <v>2024-07-13</v>
      </c>
      <c r="B1437" t="str">
        <f>Schedule!B1437</f>
        <v>TBR</v>
      </c>
      <c r="C1437" t="str">
        <f>Schedule!C1437</f>
        <v>CLE</v>
      </c>
      <c r="D1437">
        <f>Schedule!D1437</f>
        <v>1537.2568075547799</v>
      </c>
      <c r="E1437">
        <f>Schedule!E1437</f>
        <v>1503.8938502056101</v>
      </c>
      <c r="F1437" cm="1">
        <f t="array" ref="F1437">_xlfn.XLOOKUP(B1437, $T$1:$T1436, $V$1:$V1436, D1437, 0, -1)</f>
        <v>1528.0229512954211</v>
      </c>
      <c r="G1437" cm="1">
        <f t="array" ref="G1437">_xlfn.XLOOKUP(C1437, $U$1:$U1436, $W$1:$W1436, E1437, 0, -1)</f>
        <v>1521.3210808926906</v>
      </c>
      <c r="H1437">
        <f>Schedule!F1437</f>
        <v>0.124324324324324</v>
      </c>
      <c r="I1437" t="str">
        <f>IF(ISBLANK(Games!D1437), "", Games!D1437)</f>
        <v/>
      </c>
      <c r="J1437" t="str">
        <f>IF(ISBLANK(Games!E1437), "", Games!E1437)</f>
        <v/>
      </c>
      <c r="K1437" t="str">
        <f>IF(ISBLANK(Games!D1437), "",VLOOKUP(I1437, 'Pitchers Pre-Season'!$B$2:$X$790, 23, FALSE))</f>
        <v/>
      </c>
      <c r="L1437" t="str">
        <f>IF(ISBLANK(Games!E1437), "",VLOOKUP(J1437, 'Pitchers Pre-Season'!$B$2:$X$790, 23, FALSE))</f>
        <v/>
      </c>
      <c r="M1437">
        <f>IF(ISBLANK(Games!D1437), Calc!F1437, F1437+K1437)</f>
        <v>1528.0229512954211</v>
      </c>
      <c r="N1437">
        <f>IF(ISBLANK(Games!E1437), Calc!G1437, G1437+L1437)</f>
        <v>1521.3210808926906</v>
      </c>
      <c r="O1437" s="1">
        <f t="shared" si="154"/>
        <v>0.57180573291508086</v>
      </c>
      <c r="P1437" s="1">
        <f t="shared" si="155"/>
        <v>0.42819426708491903</v>
      </c>
      <c r="Q1437" s="3" t="str">
        <f>Games!N1437</f>
        <v/>
      </c>
      <c r="R1437" s="1" t="str">
        <f t="shared" si="156"/>
        <v/>
      </c>
      <c r="S1437" s="1" t="str">
        <f>IF(ISBLANK(Games!L1437), "",IF(Q1437=B1437, C1437, B1437))</f>
        <v/>
      </c>
      <c r="T1437" s="1" t="str">
        <f t="shared" si="157"/>
        <v>TBR</v>
      </c>
      <c r="U1437" s="1" t="str">
        <f t="shared" si="158"/>
        <v>CLE</v>
      </c>
      <c r="V1437" s="1">
        <f t="shared" si="159"/>
        <v>1528.0229512954211</v>
      </c>
      <c r="W1437" s="1">
        <f t="shared" si="160"/>
        <v>1521.3210808926906</v>
      </c>
    </row>
    <row r="1438" spans="1:23" x14ac:dyDescent="0.45">
      <c r="A1438" t="str">
        <f>Schedule!A1438</f>
        <v>2024-07-13</v>
      </c>
      <c r="B1438" t="str">
        <f>Schedule!B1438</f>
        <v>HOU</v>
      </c>
      <c r="C1438" t="str">
        <f>Schedule!C1438</f>
        <v>TEX</v>
      </c>
      <c r="D1438">
        <f>Schedule!D1438</f>
        <v>1559.22207084247</v>
      </c>
      <c r="E1438">
        <f>Schedule!E1438</f>
        <v>1527.6277566730801</v>
      </c>
      <c r="F1438" cm="1">
        <f t="array" ref="F1438">_xlfn.XLOOKUP(B1438, $T$1:$T1437, $V$1:$V1437, D1438, 0, -1)</f>
        <v>1535.1961987191132</v>
      </c>
      <c r="G1438" cm="1">
        <f t="array" ref="G1438">_xlfn.XLOOKUP(C1438, $U$1:$U1437, $W$1:$W1437, E1438, 0, -1)</f>
        <v>1534.4506247578865</v>
      </c>
      <c r="H1438">
        <f>Schedule!F1438</f>
        <v>-4.08163265306122E-2</v>
      </c>
      <c r="I1438" t="str">
        <f>IF(ISBLANK(Games!D1438), "", Games!D1438)</f>
        <v/>
      </c>
      <c r="J1438" t="str">
        <f>IF(ISBLANK(Games!E1438), "", Games!E1438)</f>
        <v/>
      </c>
      <c r="K1438" t="str">
        <f>IF(ISBLANK(Games!D1438), "",VLOOKUP(I1438, 'Pitchers Pre-Season'!$B$2:$X$790, 23, FALSE))</f>
        <v/>
      </c>
      <c r="L1438" t="str">
        <f>IF(ISBLANK(Games!E1438), "",VLOOKUP(J1438, 'Pitchers Pre-Season'!$B$2:$X$790, 23, FALSE))</f>
        <v/>
      </c>
      <c r="M1438">
        <f>IF(ISBLANK(Games!D1438), Calc!F1438, F1438+K1438)</f>
        <v>1535.1961987191132</v>
      </c>
      <c r="N1438">
        <f>IF(ISBLANK(Games!E1438), Calc!G1438, G1438+L1438)</f>
        <v>1534.4506247578865</v>
      </c>
      <c r="O1438" s="1">
        <f t="shared" si="154"/>
        <v>0.48066480226820824</v>
      </c>
      <c r="P1438" s="1">
        <f t="shared" si="155"/>
        <v>0.51933519773179182</v>
      </c>
      <c r="Q1438" s="3" t="str">
        <f>Games!N1438</f>
        <v/>
      </c>
      <c r="R1438" s="1" t="str">
        <f t="shared" si="156"/>
        <v/>
      </c>
      <c r="S1438" s="1" t="str">
        <f>IF(ISBLANK(Games!L1438), "",IF(Q1438=B1438, C1438, B1438))</f>
        <v/>
      </c>
      <c r="T1438" s="1" t="str">
        <f t="shared" si="157"/>
        <v>HOU</v>
      </c>
      <c r="U1438" s="1" t="str">
        <f t="shared" si="158"/>
        <v>TEX</v>
      </c>
      <c r="V1438" s="1">
        <f t="shared" si="159"/>
        <v>1535.1961987191132</v>
      </c>
      <c r="W1438" s="1">
        <f t="shared" si="160"/>
        <v>1534.4506247578865</v>
      </c>
    </row>
    <row r="1439" spans="1:23" x14ac:dyDescent="0.45">
      <c r="A1439" t="str">
        <f>Schedule!A1439</f>
        <v>2024-07-13</v>
      </c>
      <c r="B1439" t="str">
        <f>Schedule!B1439</f>
        <v>CIN</v>
      </c>
      <c r="C1439" t="str">
        <f>Schedule!C1439</f>
        <v>MIA</v>
      </c>
      <c r="D1439">
        <f>Schedule!D1439</f>
        <v>1496.2510574284499</v>
      </c>
      <c r="E1439">
        <f>Schedule!E1439</f>
        <v>1488.4482383178499</v>
      </c>
      <c r="F1439" cm="1">
        <f t="array" ref="F1439">_xlfn.XLOOKUP(B1439, $T$1:$T1438, $V$1:$V1438, D1439, 0, -1)</f>
        <v>1493.1662146218293</v>
      </c>
      <c r="G1439" cm="1">
        <f t="array" ref="G1439">_xlfn.XLOOKUP(C1439, $U$1:$U1438, $W$1:$W1438, E1439, 0, -1)</f>
        <v>1484.370768699393</v>
      </c>
      <c r="H1439">
        <f>Schedule!F1439</f>
        <v>-1.38888888888888E-2</v>
      </c>
      <c r="I1439" t="str">
        <f>IF(ISBLANK(Games!D1439), "", Games!D1439)</f>
        <v/>
      </c>
      <c r="J1439" t="str">
        <f>IF(ISBLANK(Games!E1439), "", Games!E1439)</f>
        <v/>
      </c>
      <c r="K1439" t="str">
        <f>IF(ISBLANK(Games!D1439), "",VLOOKUP(I1439, 'Pitchers Pre-Season'!$B$2:$X$790, 23, FALSE))</f>
        <v/>
      </c>
      <c r="L1439" t="str">
        <f>IF(ISBLANK(Games!E1439), "",VLOOKUP(J1439, 'Pitchers Pre-Season'!$B$2:$X$790, 23, FALSE))</f>
        <v/>
      </c>
      <c r="M1439">
        <f>IF(ISBLANK(Games!D1439), Calc!F1439, F1439+K1439)</f>
        <v>1493.1662146218293</v>
      </c>
      <c r="N1439">
        <f>IF(ISBLANK(Games!E1439), Calc!G1439, G1439+L1439)</f>
        <v>1484.370768699393</v>
      </c>
      <c r="O1439" s="1">
        <f t="shared" si="154"/>
        <v>0.50571051646065179</v>
      </c>
      <c r="P1439" s="1">
        <f t="shared" si="155"/>
        <v>0.49428948353934821</v>
      </c>
      <c r="Q1439" s="3" t="str">
        <f>Games!N1439</f>
        <v/>
      </c>
      <c r="R1439" s="1" t="str">
        <f t="shared" si="156"/>
        <v/>
      </c>
      <c r="S1439" s="1" t="str">
        <f>IF(ISBLANK(Games!L1439), "",IF(Q1439=B1439, C1439, B1439))</f>
        <v/>
      </c>
      <c r="T1439" s="1" t="str">
        <f t="shared" si="157"/>
        <v>CIN</v>
      </c>
      <c r="U1439" s="1" t="str">
        <f t="shared" si="158"/>
        <v>MIA</v>
      </c>
      <c r="V1439" s="1">
        <f t="shared" si="159"/>
        <v>1493.1662146218293</v>
      </c>
      <c r="W1439" s="1">
        <f t="shared" si="160"/>
        <v>1484.370768699393</v>
      </c>
    </row>
    <row r="1440" spans="1:23" x14ac:dyDescent="0.45">
      <c r="A1440" t="str">
        <f>Schedule!A1440</f>
        <v>2024-07-13</v>
      </c>
      <c r="B1440" t="str">
        <f>Schedule!B1440</f>
        <v>MIL</v>
      </c>
      <c r="C1440" t="str">
        <f>Schedule!C1440</f>
        <v>WAS</v>
      </c>
      <c r="D1440">
        <f>Schedule!D1440</f>
        <v>1511.74507850229</v>
      </c>
      <c r="E1440">
        <f>Schedule!E1440</f>
        <v>1422.7330514932301</v>
      </c>
      <c r="F1440" cm="1">
        <f t="array" ref="F1440">_xlfn.XLOOKUP(B1440, $T$1:$T1439, $V$1:$V1439, D1440, 0, -1)</f>
        <v>1516.6563185214643</v>
      </c>
      <c r="G1440" cm="1">
        <f t="array" ref="G1440">_xlfn.XLOOKUP(C1440, $U$1:$U1439, $W$1:$W1439, E1440, 0, -1)</f>
        <v>1420.7057667976087</v>
      </c>
      <c r="H1440">
        <f>Schedule!F1440</f>
        <v>6.7415730337078705E-2</v>
      </c>
      <c r="I1440" t="str">
        <f>IF(ISBLANK(Games!D1440), "", Games!D1440)</f>
        <v/>
      </c>
      <c r="J1440" t="str">
        <f>IF(ISBLANK(Games!E1440), "", Games!E1440)</f>
        <v/>
      </c>
      <c r="K1440" t="str">
        <f>IF(ISBLANK(Games!D1440), "",VLOOKUP(I1440, 'Pitchers Pre-Season'!$B$2:$X$790, 23, FALSE))</f>
        <v/>
      </c>
      <c r="L1440" t="str">
        <f>IF(ISBLANK(Games!E1440), "",VLOOKUP(J1440, 'Pitchers Pre-Season'!$B$2:$X$790, 23, FALSE))</f>
        <v/>
      </c>
      <c r="M1440">
        <f>IF(ISBLANK(Games!D1440), Calc!F1440, F1440+K1440)</f>
        <v>1516.6563185214643</v>
      </c>
      <c r="N1440">
        <f>IF(ISBLANK(Games!E1440), Calc!G1440, G1440+L1440)</f>
        <v>1420.7057667976087</v>
      </c>
      <c r="O1440" s="1">
        <f t="shared" si="154"/>
        <v>0.66838520388766032</v>
      </c>
      <c r="P1440" s="1">
        <f t="shared" si="155"/>
        <v>0.33161479611233963</v>
      </c>
      <c r="Q1440" s="3" t="str">
        <f>Games!N1440</f>
        <v/>
      </c>
      <c r="R1440" s="1" t="str">
        <f t="shared" si="156"/>
        <v/>
      </c>
      <c r="S1440" s="1" t="str">
        <f>IF(ISBLANK(Games!L1440), "",IF(Q1440=B1440, C1440, B1440))</f>
        <v/>
      </c>
      <c r="T1440" s="1" t="str">
        <f t="shared" si="157"/>
        <v>MIL</v>
      </c>
      <c r="U1440" s="1" t="str">
        <f t="shared" si="158"/>
        <v>WAS</v>
      </c>
      <c r="V1440" s="1">
        <f t="shared" si="159"/>
        <v>1516.6563185214643</v>
      </c>
      <c r="W1440" s="1">
        <f t="shared" si="160"/>
        <v>1420.7057667976087</v>
      </c>
    </row>
    <row r="1441" spans="1:23" x14ac:dyDescent="0.45">
      <c r="A1441" t="str">
        <f>Schedule!A1441</f>
        <v>2024-07-13</v>
      </c>
      <c r="B1441" t="str">
        <f>Schedule!B1441</f>
        <v>SFG</v>
      </c>
      <c r="C1441" t="str">
        <f>Schedule!C1441</f>
        <v>MIN</v>
      </c>
      <c r="D1441">
        <f>Schedule!D1441</f>
        <v>1501.1235706124401</v>
      </c>
      <c r="E1441">
        <f>Schedule!E1441</f>
        <v>1535.44519643647</v>
      </c>
      <c r="F1441" cm="1">
        <f t="array" ref="F1441">_xlfn.XLOOKUP(B1441, $T$1:$T1440, $V$1:$V1440, D1441, 0, -1)</f>
        <v>1506.8907435815931</v>
      </c>
      <c r="G1441" cm="1">
        <f t="array" ref="G1441">_xlfn.XLOOKUP(C1441, $U$1:$U1440, $W$1:$W1440, E1441, 0, -1)</f>
        <v>1539.5424706464416</v>
      </c>
      <c r="H1441">
        <f>Schedule!F1441</f>
        <v>0.1125</v>
      </c>
      <c r="I1441" t="str">
        <f>IF(ISBLANK(Games!D1441), "", Games!D1441)</f>
        <v/>
      </c>
      <c r="J1441" t="str">
        <f>IF(ISBLANK(Games!E1441), "", Games!E1441)</f>
        <v/>
      </c>
      <c r="K1441" t="str">
        <f>IF(ISBLANK(Games!D1441), "",VLOOKUP(I1441, 'Pitchers Pre-Season'!$B$2:$X$790, 23, FALSE))</f>
        <v/>
      </c>
      <c r="L1441" t="str">
        <f>IF(ISBLANK(Games!E1441), "",VLOOKUP(J1441, 'Pitchers Pre-Season'!$B$2:$X$790, 23, FALSE))</f>
        <v/>
      </c>
      <c r="M1441">
        <f>IF(ISBLANK(Games!D1441), Calc!F1441, F1441+K1441)</f>
        <v>1506.8907435815931</v>
      </c>
      <c r="N1441">
        <f>IF(ISBLANK(Games!E1441), Calc!G1441, G1441+L1441)</f>
        <v>1539.5424706464416</v>
      </c>
      <c r="O1441" s="1">
        <f t="shared" si="154"/>
        <v>0.50939823941498708</v>
      </c>
      <c r="P1441" s="1">
        <f t="shared" si="155"/>
        <v>0.49060176058501292</v>
      </c>
      <c r="Q1441" s="3" t="str">
        <f>Games!N1441</f>
        <v/>
      </c>
      <c r="R1441" s="1" t="str">
        <f t="shared" si="156"/>
        <v/>
      </c>
      <c r="S1441" s="1" t="str">
        <f>IF(ISBLANK(Games!L1441), "",IF(Q1441=B1441, C1441, B1441))</f>
        <v/>
      </c>
      <c r="T1441" s="1" t="str">
        <f t="shared" si="157"/>
        <v>SFG</v>
      </c>
      <c r="U1441" s="1" t="str">
        <f t="shared" si="158"/>
        <v>MIN</v>
      </c>
      <c r="V1441" s="1">
        <f t="shared" si="159"/>
        <v>1506.8907435815931</v>
      </c>
      <c r="W1441" s="1">
        <f t="shared" si="160"/>
        <v>1539.5424706464416</v>
      </c>
    </row>
    <row r="1442" spans="1:23" x14ac:dyDescent="0.45">
      <c r="A1442" t="str">
        <f>Schedule!A1442</f>
        <v>2024-07-13</v>
      </c>
      <c r="B1442" t="str">
        <f>Schedule!B1442</f>
        <v>SDP</v>
      </c>
      <c r="C1442" t="str">
        <f>Schedule!C1442</f>
        <v>ATL</v>
      </c>
      <c r="D1442">
        <f>Schedule!D1442</f>
        <v>1513.7838452168801</v>
      </c>
      <c r="E1442">
        <f>Schedule!E1442</f>
        <v>1590.545270505</v>
      </c>
      <c r="F1442" cm="1">
        <f t="array" ref="F1442">_xlfn.XLOOKUP(B1442, $T$1:$T1441, $V$1:$V1441, D1442, 0, -1)</f>
        <v>1502.9671207118124</v>
      </c>
      <c r="G1442" cm="1">
        <f t="array" ref="G1442">_xlfn.XLOOKUP(C1442, $U$1:$U1441, $W$1:$W1441, E1442, 0, -1)</f>
        <v>1588.8399964445969</v>
      </c>
      <c r="H1442">
        <f>Schedule!F1442</f>
        <v>2.9239766081871298E-2</v>
      </c>
      <c r="I1442" t="str">
        <f>IF(ISBLANK(Games!D1442), "", Games!D1442)</f>
        <v/>
      </c>
      <c r="J1442" t="str">
        <f>IF(ISBLANK(Games!E1442), "", Games!E1442)</f>
        <v/>
      </c>
      <c r="K1442" t="str">
        <f>IF(ISBLANK(Games!D1442), "",VLOOKUP(I1442, 'Pitchers Pre-Season'!$B$2:$X$790, 23, FALSE))</f>
        <v/>
      </c>
      <c r="L1442" t="str">
        <f>IF(ISBLANK(Games!E1442), "",VLOOKUP(J1442, 'Pitchers Pre-Season'!$B$2:$X$790, 23, FALSE))</f>
        <v/>
      </c>
      <c r="M1442">
        <f>IF(ISBLANK(Games!D1442), Calc!F1442, F1442+K1442)</f>
        <v>1502.9671207118124</v>
      </c>
      <c r="N1442">
        <f>IF(ISBLANK(Games!E1442), Calc!G1442, G1442+L1442)</f>
        <v>1588.8399964445969</v>
      </c>
      <c r="O1442" s="1">
        <f t="shared" si="154"/>
        <v>0.39349535502987221</v>
      </c>
      <c r="P1442" s="1">
        <f t="shared" si="155"/>
        <v>0.6065046449701279</v>
      </c>
      <c r="Q1442" s="3" t="str">
        <f>Games!N1442</f>
        <v/>
      </c>
      <c r="R1442" s="1" t="str">
        <f t="shared" si="156"/>
        <v/>
      </c>
      <c r="S1442" s="1" t="str">
        <f>IF(ISBLANK(Games!L1442), "",IF(Q1442=B1442, C1442, B1442))</f>
        <v/>
      </c>
      <c r="T1442" s="1" t="str">
        <f t="shared" si="157"/>
        <v>SDP</v>
      </c>
      <c r="U1442" s="1" t="str">
        <f t="shared" si="158"/>
        <v>ATL</v>
      </c>
      <c r="V1442" s="1">
        <f t="shared" si="159"/>
        <v>1502.9671207118124</v>
      </c>
      <c r="W1442" s="1">
        <f t="shared" si="160"/>
        <v>1588.8399964445969</v>
      </c>
    </row>
    <row r="1443" spans="1:23" x14ac:dyDescent="0.45">
      <c r="A1443" t="str">
        <f>Schedule!A1443</f>
        <v>2024-07-13</v>
      </c>
      <c r="B1443" t="str">
        <f>Schedule!B1443</f>
        <v>LAA</v>
      </c>
      <c r="C1443" t="str">
        <f>Schedule!C1443</f>
        <v>SEA</v>
      </c>
      <c r="D1443">
        <f>Schedule!D1443</f>
        <v>1474.3085107648601</v>
      </c>
      <c r="E1443">
        <f>Schedule!E1443</f>
        <v>1526.2027098211199</v>
      </c>
      <c r="F1443" cm="1">
        <f t="array" ref="F1443">_xlfn.XLOOKUP(B1443, $T$1:$T1442, $V$1:$V1442, D1443, 0, -1)</f>
        <v>1469.5882041455925</v>
      </c>
      <c r="G1443" cm="1">
        <f t="array" ref="G1443">_xlfn.XLOOKUP(C1443, $U$1:$U1442, $W$1:$W1442, E1443, 0, -1)</f>
        <v>1521.2700100017432</v>
      </c>
      <c r="H1443">
        <f>Schedule!F1443</f>
        <v>6.8493150684931406E-2</v>
      </c>
      <c r="I1443" t="str">
        <f>IF(ISBLANK(Games!D1443), "", Games!D1443)</f>
        <v/>
      </c>
      <c r="J1443" t="str">
        <f>IF(ISBLANK(Games!E1443), "", Games!E1443)</f>
        <v/>
      </c>
      <c r="K1443" t="str">
        <f>IF(ISBLANK(Games!D1443), "",VLOOKUP(I1443, 'Pitchers Pre-Season'!$B$2:$X$790, 23, FALSE))</f>
        <v/>
      </c>
      <c r="L1443" t="str">
        <f>IF(ISBLANK(Games!E1443), "",VLOOKUP(J1443, 'Pitchers Pre-Season'!$B$2:$X$790, 23, FALSE))</f>
        <v/>
      </c>
      <c r="M1443">
        <f>IF(ISBLANK(Games!D1443), Calc!F1443, F1443+K1443)</f>
        <v>1469.5882041455925</v>
      </c>
      <c r="N1443">
        <f>IF(ISBLANK(Games!E1443), Calc!G1443, G1443+L1443)</f>
        <v>1521.2700100017432</v>
      </c>
      <c r="O1443" s="1">
        <f t="shared" si="154"/>
        <v>0.4604142443382212</v>
      </c>
      <c r="P1443" s="1">
        <f t="shared" si="155"/>
        <v>0.53958575566177891</v>
      </c>
      <c r="Q1443" s="3" t="str">
        <f>Games!N1443</f>
        <v/>
      </c>
      <c r="R1443" s="1" t="str">
        <f t="shared" si="156"/>
        <v/>
      </c>
      <c r="S1443" s="1" t="str">
        <f>IF(ISBLANK(Games!L1443), "",IF(Q1443=B1443, C1443, B1443))</f>
        <v/>
      </c>
      <c r="T1443" s="1" t="str">
        <f t="shared" si="157"/>
        <v>LAA</v>
      </c>
      <c r="U1443" s="1" t="str">
        <f t="shared" si="158"/>
        <v>SEA</v>
      </c>
      <c r="V1443" s="1">
        <f t="shared" si="159"/>
        <v>1469.5882041455925</v>
      </c>
      <c r="W1443" s="1">
        <f t="shared" si="160"/>
        <v>1521.2700100017432</v>
      </c>
    </row>
    <row r="1444" spans="1:23" x14ac:dyDescent="0.45">
      <c r="A1444" t="str">
        <f>Schedule!A1444</f>
        <v>2024-07-13</v>
      </c>
      <c r="B1444" t="str">
        <f>Schedule!B1444</f>
        <v>ARI</v>
      </c>
      <c r="C1444" t="str">
        <f>Schedule!C1444</f>
        <v>TOR</v>
      </c>
      <c r="D1444">
        <f>Schedule!D1444</f>
        <v>1517.8440011816001</v>
      </c>
      <c r="E1444">
        <f>Schedule!E1444</f>
        <v>1536.86484917293</v>
      </c>
      <c r="F1444" cm="1">
        <f t="array" ref="F1444">_xlfn.XLOOKUP(B1444, $T$1:$T1443, $V$1:$V1443, D1444, 0, -1)</f>
        <v>1516.9891876380354</v>
      </c>
      <c r="G1444" cm="1">
        <f t="array" ref="G1444">_xlfn.XLOOKUP(C1444, $U$1:$U1443, $W$1:$W1443, E1444, 0, -1)</f>
        <v>1549.5770225833428</v>
      </c>
      <c r="H1444">
        <f>Schedule!F1444</f>
        <v>5.0632911392405201E-2</v>
      </c>
      <c r="I1444" t="str">
        <f>IF(ISBLANK(Games!D1444), "", Games!D1444)</f>
        <v/>
      </c>
      <c r="J1444" t="str">
        <f>IF(ISBLANK(Games!E1444), "", Games!E1444)</f>
        <v/>
      </c>
      <c r="K1444" t="str">
        <f>IF(ISBLANK(Games!D1444), "",VLOOKUP(I1444, 'Pitchers Pre-Season'!$B$2:$X$790, 23, FALSE))</f>
        <v/>
      </c>
      <c r="L1444" t="str">
        <f>IF(ISBLANK(Games!E1444), "",VLOOKUP(J1444, 'Pitchers Pre-Season'!$B$2:$X$790, 23, FALSE))</f>
        <v/>
      </c>
      <c r="M1444">
        <f>IF(ISBLANK(Games!D1444), Calc!F1444, F1444+K1444)</f>
        <v>1516.9891876380354</v>
      </c>
      <c r="N1444">
        <f>IF(ISBLANK(Games!E1444), Calc!G1444, G1444+L1444)</f>
        <v>1549.5770225833428</v>
      </c>
      <c r="O1444" s="1">
        <f t="shared" si="154"/>
        <v>0.47855583749502395</v>
      </c>
      <c r="P1444" s="1">
        <f t="shared" si="155"/>
        <v>0.52144416250497605</v>
      </c>
      <c r="Q1444" s="3" t="str">
        <f>Games!N1444</f>
        <v/>
      </c>
      <c r="R1444" s="1" t="str">
        <f t="shared" si="156"/>
        <v/>
      </c>
      <c r="S1444" s="1" t="str">
        <f>IF(ISBLANK(Games!L1444), "",IF(Q1444=B1444, C1444, B1444))</f>
        <v/>
      </c>
      <c r="T1444" s="1" t="str">
        <f t="shared" si="157"/>
        <v>ARI</v>
      </c>
      <c r="U1444" s="1" t="str">
        <f t="shared" si="158"/>
        <v>TOR</v>
      </c>
      <c r="V1444" s="1">
        <f t="shared" si="159"/>
        <v>1516.9891876380354</v>
      </c>
      <c r="W1444" s="1">
        <f t="shared" si="160"/>
        <v>1549.5770225833428</v>
      </c>
    </row>
    <row r="1445" spans="1:23" x14ac:dyDescent="0.45">
      <c r="A1445" t="str">
        <f>Schedule!A1445</f>
        <v>2024-07-14</v>
      </c>
      <c r="B1445" t="str">
        <f>Schedule!B1445</f>
        <v>BOS</v>
      </c>
      <c r="C1445" t="str">
        <f>Schedule!C1445</f>
        <v>KCR</v>
      </c>
      <c r="D1445">
        <f>Schedule!D1445</f>
        <v>1500.26839934439</v>
      </c>
      <c r="E1445">
        <f>Schedule!E1445</f>
        <v>1455.5883504191299</v>
      </c>
      <c r="F1445" cm="1">
        <f t="array" ref="F1445">_xlfn.XLOOKUP(B1445, $T$1:$T1444, $V$1:$V1444, D1445, 0, -1)</f>
        <v>1500.26839934439</v>
      </c>
      <c r="G1445" cm="1">
        <f t="array" ref="G1445">_xlfn.XLOOKUP(C1445, $U$1:$U1444, $W$1:$W1444, E1445, 0, -1)</f>
        <v>1465.2610239810729</v>
      </c>
      <c r="H1445">
        <f>Schedule!F1445</f>
        <v>5.1282051282051398E-2</v>
      </c>
      <c r="I1445" t="str">
        <f>IF(ISBLANK(Games!D1445), "", Games!D1445)</f>
        <v/>
      </c>
      <c r="J1445" t="str">
        <f>IF(ISBLANK(Games!E1445), "", Games!E1445)</f>
        <v/>
      </c>
      <c r="K1445" t="str">
        <f>IF(ISBLANK(Games!D1445), "",VLOOKUP(I1445, 'Pitchers Pre-Season'!$B$2:$X$790, 23, FALSE))</f>
        <v/>
      </c>
      <c r="L1445" t="str">
        <f>IF(ISBLANK(Games!E1445), "",VLOOKUP(J1445, 'Pitchers Pre-Season'!$B$2:$X$790, 23, FALSE))</f>
        <v/>
      </c>
      <c r="M1445">
        <f>IF(ISBLANK(Games!D1445), Calc!F1445, F1445+K1445)</f>
        <v>1500.26839934439</v>
      </c>
      <c r="N1445">
        <f>IF(ISBLANK(Games!E1445), Calc!G1445, G1445+L1445)</f>
        <v>1465.2610239810729</v>
      </c>
      <c r="O1445" s="1">
        <f t="shared" si="154"/>
        <v>0.57585088588511457</v>
      </c>
      <c r="P1445" s="1">
        <f t="shared" si="155"/>
        <v>0.42414911411488537</v>
      </c>
      <c r="Q1445" s="3" t="str">
        <f>Games!N1445</f>
        <v/>
      </c>
      <c r="R1445" s="1" t="str">
        <f t="shared" si="156"/>
        <v/>
      </c>
      <c r="S1445" s="1" t="str">
        <f>IF(ISBLANK(Games!L1445), "",IF(Q1445=B1445, C1445, B1445))</f>
        <v/>
      </c>
      <c r="T1445" s="1" t="str">
        <f t="shared" si="157"/>
        <v>BOS</v>
      </c>
      <c r="U1445" s="1" t="str">
        <f t="shared" si="158"/>
        <v>KCR</v>
      </c>
      <c r="V1445" s="1">
        <f t="shared" si="159"/>
        <v>1500.26839934439</v>
      </c>
      <c r="W1445" s="1">
        <f t="shared" si="160"/>
        <v>1465.2610239810729</v>
      </c>
    </row>
    <row r="1446" spans="1:23" x14ac:dyDescent="0.45">
      <c r="A1446" t="str">
        <f>Schedule!A1446</f>
        <v>2024-07-14</v>
      </c>
      <c r="B1446" t="str">
        <f>Schedule!B1446</f>
        <v>PHI</v>
      </c>
      <c r="C1446" t="str">
        <f>Schedule!C1446</f>
        <v>OAK</v>
      </c>
      <c r="D1446">
        <f>Schedule!D1446</f>
        <v>1537.03223861109</v>
      </c>
      <c r="E1446">
        <f>Schedule!E1446</f>
        <v>1427.1354796158</v>
      </c>
      <c r="F1446" cm="1">
        <f t="array" ref="F1446">_xlfn.XLOOKUP(B1446, $T$1:$T1445, $V$1:$V1445, D1446, 0, -1)</f>
        <v>1516.0751994709906</v>
      </c>
      <c r="G1446" cm="1">
        <f t="array" ref="G1446">_xlfn.XLOOKUP(C1446, $U$1:$U1445, $W$1:$W1445, E1446, 0, -1)</f>
        <v>1422.9458950386379</v>
      </c>
      <c r="H1446">
        <f>Schedule!F1446</f>
        <v>8.4745762711864403E-2</v>
      </c>
      <c r="I1446" t="str">
        <f>IF(ISBLANK(Games!D1446), "", Games!D1446)</f>
        <v/>
      </c>
      <c r="J1446" t="str">
        <f>IF(ISBLANK(Games!E1446), "", Games!E1446)</f>
        <v/>
      </c>
      <c r="K1446" t="str">
        <f>IF(ISBLANK(Games!D1446), "",VLOOKUP(I1446, 'Pitchers Pre-Season'!$B$2:$X$790, 23, FALSE))</f>
        <v/>
      </c>
      <c r="L1446" t="str">
        <f>IF(ISBLANK(Games!E1446), "",VLOOKUP(J1446, 'Pitchers Pre-Season'!$B$2:$X$790, 23, FALSE))</f>
        <v/>
      </c>
      <c r="M1446">
        <f>IF(ISBLANK(Games!D1446), Calc!F1446, F1446+K1446)</f>
        <v>1516.0751994709906</v>
      </c>
      <c r="N1446">
        <f>IF(ISBLANK(Games!E1446), Calc!G1446, G1446+L1446)</f>
        <v>1422.9458950386379</v>
      </c>
      <c r="O1446" s="1">
        <f t="shared" si="154"/>
        <v>0.67327651612409123</v>
      </c>
      <c r="P1446" s="1">
        <f t="shared" si="155"/>
        <v>0.32672348387590872</v>
      </c>
      <c r="Q1446" s="3" t="str">
        <f>Games!N1446</f>
        <v/>
      </c>
      <c r="R1446" s="1" t="str">
        <f t="shared" si="156"/>
        <v/>
      </c>
      <c r="S1446" s="1" t="str">
        <f>IF(ISBLANK(Games!L1446), "",IF(Q1446=B1446, C1446, B1446))</f>
        <v/>
      </c>
      <c r="T1446" s="1" t="str">
        <f t="shared" si="157"/>
        <v>PHI</v>
      </c>
      <c r="U1446" s="1" t="str">
        <f t="shared" si="158"/>
        <v>OAK</v>
      </c>
      <c r="V1446" s="1">
        <f t="shared" si="159"/>
        <v>1516.0751994709906</v>
      </c>
      <c r="W1446" s="1">
        <f t="shared" si="160"/>
        <v>1422.9458950386379</v>
      </c>
    </row>
    <row r="1447" spans="1:23" x14ac:dyDescent="0.45">
      <c r="A1447" t="str">
        <f>Schedule!A1447</f>
        <v>2024-07-14</v>
      </c>
      <c r="B1447" t="str">
        <f>Schedule!B1447</f>
        <v>BAL</v>
      </c>
      <c r="C1447" t="str">
        <f>Schedule!C1447</f>
        <v>NYY</v>
      </c>
      <c r="D1447">
        <f>Schedule!D1447</f>
        <v>1535.1075395159701</v>
      </c>
      <c r="E1447">
        <f>Schedule!E1447</f>
        <v>1539.4562396036399</v>
      </c>
      <c r="F1447" cm="1">
        <f t="array" ref="F1447">_xlfn.XLOOKUP(B1447, $T$1:$T1446, $V$1:$V1446, D1447, 0, -1)</f>
        <v>1527.1786991040578</v>
      </c>
      <c r="G1447" cm="1">
        <f t="array" ref="G1447">_xlfn.XLOOKUP(C1447, $U$1:$U1446, $W$1:$W1446, E1447, 0, -1)</f>
        <v>1562.9327852564061</v>
      </c>
      <c r="H1447">
        <f>Schedule!F1447</f>
        <v>2.1739130434782698E-2</v>
      </c>
      <c r="I1447" t="str">
        <f>IF(ISBLANK(Games!D1447), "", Games!D1447)</f>
        <v/>
      </c>
      <c r="J1447" t="str">
        <f>IF(ISBLANK(Games!E1447), "", Games!E1447)</f>
        <v/>
      </c>
      <c r="K1447" t="str">
        <f>IF(ISBLANK(Games!D1447), "",VLOOKUP(I1447, 'Pitchers Pre-Season'!$B$2:$X$790, 23, FALSE))</f>
        <v/>
      </c>
      <c r="L1447" t="str">
        <f>IF(ISBLANK(Games!E1447), "",VLOOKUP(J1447, 'Pitchers Pre-Season'!$B$2:$X$790, 23, FALSE))</f>
        <v/>
      </c>
      <c r="M1447">
        <f>IF(ISBLANK(Games!D1447), Calc!F1447, F1447+K1447)</f>
        <v>1527.1786991040578</v>
      </c>
      <c r="N1447">
        <f>IF(ISBLANK(Games!E1447), Calc!G1447, G1447+L1447)</f>
        <v>1562.9327852564061</v>
      </c>
      <c r="O1447" s="1">
        <f t="shared" si="154"/>
        <v>0.4595961693666839</v>
      </c>
      <c r="P1447" s="1">
        <f t="shared" si="155"/>
        <v>0.5404038306333161</v>
      </c>
      <c r="Q1447" s="3" t="str">
        <f>Games!N1447</f>
        <v/>
      </c>
      <c r="R1447" s="1" t="str">
        <f t="shared" si="156"/>
        <v/>
      </c>
      <c r="S1447" s="1" t="str">
        <f>IF(ISBLANK(Games!L1447), "",IF(Q1447=B1447, C1447, B1447))</f>
        <v/>
      </c>
      <c r="T1447" s="1" t="str">
        <f t="shared" si="157"/>
        <v>BAL</v>
      </c>
      <c r="U1447" s="1" t="str">
        <f t="shared" si="158"/>
        <v>NYY</v>
      </c>
      <c r="V1447" s="1">
        <f t="shared" si="159"/>
        <v>1527.1786991040578</v>
      </c>
      <c r="W1447" s="1">
        <f t="shared" si="160"/>
        <v>1562.9327852564061</v>
      </c>
    </row>
    <row r="1448" spans="1:23" x14ac:dyDescent="0.45">
      <c r="A1448" t="str">
        <f>Schedule!A1448</f>
        <v>2024-07-14</v>
      </c>
      <c r="B1448" t="str">
        <f>Schedule!B1448</f>
        <v>DET</v>
      </c>
      <c r="C1448" t="str">
        <f>Schedule!C1448</f>
        <v>LAD</v>
      </c>
      <c r="D1448">
        <f>Schedule!D1448</f>
        <v>1477.56939209144</v>
      </c>
      <c r="E1448">
        <f>Schedule!E1448</f>
        <v>1588.6730971234199</v>
      </c>
      <c r="F1448" cm="1">
        <f t="array" ref="F1448">_xlfn.XLOOKUP(B1448, $T$1:$T1447, $V$1:$V1447, D1448, 0, -1)</f>
        <v>1481.7589766686021</v>
      </c>
      <c r="G1448" cm="1">
        <f t="array" ref="G1448">_xlfn.XLOOKUP(C1448, $U$1:$U1447, $W$1:$W1447, E1448, 0, -1)</f>
        <v>1587.2549754385982</v>
      </c>
      <c r="H1448">
        <f>Schedule!F1448</f>
        <v>7.6687116564418296E-3</v>
      </c>
      <c r="I1448" t="str">
        <f>IF(ISBLANK(Games!D1448), "", Games!D1448)</f>
        <v/>
      </c>
      <c r="J1448" t="str">
        <f>IF(ISBLANK(Games!E1448), "", Games!E1448)</f>
        <v/>
      </c>
      <c r="K1448" t="str">
        <f>IF(ISBLANK(Games!D1448), "",VLOOKUP(I1448, 'Pitchers Pre-Season'!$B$2:$X$790, 23, FALSE))</f>
        <v/>
      </c>
      <c r="L1448" t="str">
        <f>IF(ISBLANK(Games!E1448), "",VLOOKUP(J1448, 'Pitchers Pre-Season'!$B$2:$X$790, 23, FALSE))</f>
        <v/>
      </c>
      <c r="M1448">
        <f>IF(ISBLANK(Games!D1448), Calc!F1448, F1448+K1448)</f>
        <v>1481.7589766686021</v>
      </c>
      <c r="N1448">
        <f>IF(ISBLANK(Games!E1448), Calc!G1448, G1448+L1448)</f>
        <v>1587.2549754385982</v>
      </c>
      <c r="O1448" s="1">
        <f t="shared" si="154"/>
        <v>0.35651340773131279</v>
      </c>
      <c r="P1448" s="1">
        <f t="shared" si="155"/>
        <v>0.64348659226868721</v>
      </c>
      <c r="Q1448" s="3" t="str">
        <f>Games!N1448</f>
        <v/>
      </c>
      <c r="R1448" s="1" t="str">
        <f t="shared" si="156"/>
        <v/>
      </c>
      <c r="S1448" s="1" t="str">
        <f>IF(ISBLANK(Games!L1448), "",IF(Q1448=B1448, C1448, B1448))</f>
        <v/>
      </c>
      <c r="T1448" s="1" t="str">
        <f t="shared" si="157"/>
        <v>DET</v>
      </c>
      <c r="U1448" s="1" t="str">
        <f t="shared" si="158"/>
        <v>LAD</v>
      </c>
      <c r="V1448" s="1">
        <f t="shared" si="159"/>
        <v>1481.7589766686021</v>
      </c>
      <c r="W1448" s="1">
        <f t="shared" si="160"/>
        <v>1587.2549754385982</v>
      </c>
    </row>
    <row r="1449" spans="1:23" x14ac:dyDescent="0.45">
      <c r="A1449" t="str">
        <f>Schedule!A1449</f>
        <v>2024-07-14</v>
      </c>
      <c r="B1449" t="str">
        <f>Schedule!B1449</f>
        <v>NYM</v>
      </c>
      <c r="C1449" t="str">
        <f>Schedule!C1449</f>
        <v>COL</v>
      </c>
      <c r="D1449">
        <f>Schedule!D1449</f>
        <v>1505.1761432511801</v>
      </c>
      <c r="E1449">
        <f>Schedule!E1449</f>
        <v>1418.47649220432</v>
      </c>
      <c r="F1449" cm="1">
        <f t="array" ref="F1449">_xlfn.XLOOKUP(B1449, $T$1:$T1448, $V$1:$V1448, D1449, 0, -1)</f>
        <v>1483.2891783762693</v>
      </c>
      <c r="G1449" cm="1">
        <f t="array" ref="G1449">_xlfn.XLOOKUP(C1449, $U$1:$U1448, $W$1:$W1448, E1449, 0, -1)</f>
        <v>1405.4006829938121</v>
      </c>
      <c r="H1449">
        <f>Schedule!F1449</f>
        <v>0.102272727272727</v>
      </c>
      <c r="I1449" t="str">
        <f>IF(ISBLANK(Games!D1449), "", Games!D1449)</f>
        <v/>
      </c>
      <c r="J1449" t="str">
        <f>IF(ISBLANK(Games!E1449), "", Games!E1449)</f>
        <v/>
      </c>
      <c r="K1449" t="str">
        <f>IF(ISBLANK(Games!D1449), "",VLOOKUP(I1449, 'Pitchers Pre-Season'!$B$2:$X$790, 23, FALSE))</f>
        <v/>
      </c>
      <c r="L1449" t="str">
        <f>IF(ISBLANK(Games!E1449), "",VLOOKUP(J1449, 'Pitchers Pre-Season'!$B$2:$X$790, 23, FALSE))</f>
        <v/>
      </c>
      <c r="M1449">
        <f>IF(ISBLANK(Games!D1449), Calc!F1449, F1449+K1449)</f>
        <v>1483.2891783762693</v>
      </c>
      <c r="N1449">
        <f>IF(ISBLANK(Games!E1449), Calc!G1449, G1449+L1449)</f>
        <v>1405.4006829938121</v>
      </c>
      <c r="O1449" s="1">
        <f t="shared" si="154"/>
        <v>0.66138613045869632</v>
      </c>
      <c r="P1449" s="1">
        <f t="shared" si="155"/>
        <v>0.33861386954130368</v>
      </c>
      <c r="Q1449" s="3" t="str">
        <f>Games!N1449</f>
        <v/>
      </c>
      <c r="R1449" s="1" t="str">
        <f t="shared" si="156"/>
        <v/>
      </c>
      <c r="S1449" s="1" t="str">
        <f>IF(ISBLANK(Games!L1449), "",IF(Q1449=B1449, C1449, B1449))</f>
        <v/>
      </c>
      <c r="T1449" s="1" t="str">
        <f t="shared" si="157"/>
        <v>NYM</v>
      </c>
      <c r="U1449" s="1" t="str">
        <f t="shared" si="158"/>
        <v>COL</v>
      </c>
      <c r="V1449" s="1">
        <f t="shared" si="159"/>
        <v>1483.2891783762693</v>
      </c>
      <c r="W1449" s="1">
        <f t="shared" si="160"/>
        <v>1405.4006829938121</v>
      </c>
    </row>
    <row r="1450" spans="1:23" x14ac:dyDescent="0.45">
      <c r="A1450" t="str">
        <f>Schedule!A1450</f>
        <v>2024-07-14</v>
      </c>
      <c r="B1450" t="str">
        <f>Schedule!B1450</f>
        <v>TBR</v>
      </c>
      <c r="C1450" t="str">
        <f>Schedule!C1450</f>
        <v>CLE</v>
      </c>
      <c r="D1450">
        <f>Schedule!D1450</f>
        <v>1537.2568075547799</v>
      </c>
      <c r="E1450">
        <f>Schedule!E1450</f>
        <v>1503.8938502056101</v>
      </c>
      <c r="F1450" cm="1">
        <f t="array" ref="F1450">_xlfn.XLOOKUP(B1450, $T$1:$T1449, $V$1:$V1449, D1450, 0, -1)</f>
        <v>1528.0229512954211</v>
      </c>
      <c r="G1450" cm="1">
        <f t="array" ref="G1450">_xlfn.XLOOKUP(C1450, $U$1:$U1449, $W$1:$W1449, E1450, 0, -1)</f>
        <v>1521.3210808926906</v>
      </c>
      <c r="H1450">
        <f>Schedule!F1450</f>
        <v>0.124324324324324</v>
      </c>
      <c r="I1450" t="str">
        <f>IF(ISBLANK(Games!D1450), "", Games!D1450)</f>
        <v/>
      </c>
      <c r="J1450" t="str">
        <f>IF(ISBLANK(Games!E1450), "", Games!E1450)</f>
        <v/>
      </c>
      <c r="K1450" t="str">
        <f>IF(ISBLANK(Games!D1450), "",VLOOKUP(I1450, 'Pitchers Pre-Season'!$B$2:$X$790, 23, FALSE))</f>
        <v/>
      </c>
      <c r="L1450" t="str">
        <f>IF(ISBLANK(Games!E1450), "",VLOOKUP(J1450, 'Pitchers Pre-Season'!$B$2:$X$790, 23, FALSE))</f>
        <v/>
      </c>
      <c r="M1450">
        <f>IF(ISBLANK(Games!D1450), Calc!F1450, F1450+K1450)</f>
        <v>1528.0229512954211</v>
      </c>
      <c r="N1450">
        <f>IF(ISBLANK(Games!E1450), Calc!G1450, G1450+L1450)</f>
        <v>1521.3210808926906</v>
      </c>
      <c r="O1450" s="1">
        <f t="shared" si="154"/>
        <v>0.57180573291508086</v>
      </c>
      <c r="P1450" s="1">
        <f t="shared" si="155"/>
        <v>0.42819426708491903</v>
      </c>
      <c r="Q1450" s="3" t="str">
        <f>Games!N1450</f>
        <v/>
      </c>
      <c r="R1450" s="1" t="str">
        <f t="shared" si="156"/>
        <v/>
      </c>
      <c r="S1450" s="1" t="str">
        <f>IF(ISBLANK(Games!L1450), "",IF(Q1450=B1450, C1450, B1450))</f>
        <v/>
      </c>
      <c r="T1450" s="1" t="str">
        <f t="shared" si="157"/>
        <v>TBR</v>
      </c>
      <c r="U1450" s="1" t="str">
        <f t="shared" si="158"/>
        <v>CLE</v>
      </c>
      <c r="V1450" s="1">
        <f t="shared" si="159"/>
        <v>1528.0229512954211</v>
      </c>
      <c r="W1450" s="1">
        <f t="shared" si="160"/>
        <v>1521.3210808926906</v>
      </c>
    </row>
    <row r="1451" spans="1:23" x14ac:dyDescent="0.45">
      <c r="A1451" t="str">
        <f>Schedule!A1451</f>
        <v>2024-07-14</v>
      </c>
      <c r="B1451" t="str">
        <f>Schedule!B1451</f>
        <v>CIN</v>
      </c>
      <c r="C1451" t="str">
        <f>Schedule!C1451</f>
        <v>MIA</v>
      </c>
      <c r="D1451">
        <f>Schedule!D1451</f>
        <v>1496.2510574284499</v>
      </c>
      <c r="E1451">
        <f>Schedule!E1451</f>
        <v>1488.4482383178499</v>
      </c>
      <c r="F1451" cm="1">
        <f t="array" ref="F1451">_xlfn.XLOOKUP(B1451, $T$1:$T1450, $V$1:$V1450, D1451, 0, -1)</f>
        <v>1493.1662146218293</v>
      </c>
      <c r="G1451" cm="1">
        <f t="array" ref="G1451">_xlfn.XLOOKUP(C1451, $U$1:$U1450, $W$1:$W1450, E1451, 0, -1)</f>
        <v>1484.370768699393</v>
      </c>
      <c r="H1451">
        <f>Schedule!F1451</f>
        <v>-1.38888888888888E-2</v>
      </c>
      <c r="I1451" t="str">
        <f>IF(ISBLANK(Games!D1451), "", Games!D1451)</f>
        <v/>
      </c>
      <c r="J1451" t="str">
        <f>IF(ISBLANK(Games!E1451), "", Games!E1451)</f>
        <v/>
      </c>
      <c r="K1451" t="str">
        <f>IF(ISBLANK(Games!D1451), "",VLOOKUP(I1451, 'Pitchers Pre-Season'!$B$2:$X$790, 23, FALSE))</f>
        <v/>
      </c>
      <c r="L1451" t="str">
        <f>IF(ISBLANK(Games!E1451), "",VLOOKUP(J1451, 'Pitchers Pre-Season'!$B$2:$X$790, 23, FALSE))</f>
        <v/>
      </c>
      <c r="M1451">
        <f>IF(ISBLANK(Games!D1451), Calc!F1451, F1451+K1451)</f>
        <v>1493.1662146218293</v>
      </c>
      <c r="N1451">
        <f>IF(ISBLANK(Games!E1451), Calc!G1451, G1451+L1451)</f>
        <v>1484.370768699393</v>
      </c>
      <c r="O1451" s="1">
        <f t="shared" si="154"/>
        <v>0.50571051646065179</v>
      </c>
      <c r="P1451" s="1">
        <f t="shared" si="155"/>
        <v>0.49428948353934821</v>
      </c>
      <c r="Q1451" s="3" t="str">
        <f>Games!N1451</f>
        <v/>
      </c>
      <c r="R1451" s="1" t="str">
        <f t="shared" si="156"/>
        <v/>
      </c>
      <c r="S1451" s="1" t="str">
        <f>IF(ISBLANK(Games!L1451), "",IF(Q1451=B1451, C1451, B1451))</f>
        <v/>
      </c>
      <c r="T1451" s="1" t="str">
        <f t="shared" si="157"/>
        <v>CIN</v>
      </c>
      <c r="U1451" s="1" t="str">
        <f t="shared" si="158"/>
        <v>MIA</v>
      </c>
      <c r="V1451" s="1">
        <f t="shared" si="159"/>
        <v>1493.1662146218293</v>
      </c>
      <c r="W1451" s="1">
        <f t="shared" si="160"/>
        <v>1484.370768699393</v>
      </c>
    </row>
    <row r="1452" spans="1:23" x14ac:dyDescent="0.45">
      <c r="A1452" t="str">
        <f>Schedule!A1452</f>
        <v>2024-07-14</v>
      </c>
      <c r="B1452" t="str">
        <f>Schedule!B1452</f>
        <v>HOU</v>
      </c>
      <c r="C1452" t="str">
        <f>Schedule!C1452</f>
        <v>TEX</v>
      </c>
      <c r="D1452">
        <f>Schedule!D1452</f>
        <v>1559.22207084247</v>
      </c>
      <c r="E1452">
        <f>Schedule!E1452</f>
        <v>1527.6277566730801</v>
      </c>
      <c r="F1452" cm="1">
        <f t="array" ref="F1452">_xlfn.XLOOKUP(B1452, $T$1:$T1451, $V$1:$V1451, D1452, 0, -1)</f>
        <v>1535.1961987191132</v>
      </c>
      <c r="G1452" cm="1">
        <f t="array" ref="G1452">_xlfn.XLOOKUP(C1452, $U$1:$U1451, $W$1:$W1451, E1452, 0, -1)</f>
        <v>1534.4506247578865</v>
      </c>
      <c r="H1452">
        <f>Schedule!F1452</f>
        <v>-4.08163265306122E-2</v>
      </c>
      <c r="I1452" t="str">
        <f>IF(ISBLANK(Games!D1452), "", Games!D1452)</f>
        <v/>
      </c>
      <c r="J1452" t="str">
        <f>IF(ISBLANK(Games!E1452), "", Games!E1452)</f>
        <v/>
      </c>
      <c r="K1452" t="str">
        <f>IF(ISBLANK(Games!D1452), "",VLOOKUP(I1452, 'Pitchers Pre-Season'!$B$2:$X$790, 23, FALSE))</f>
        <v/>
      </c>
      <c r="L1452" t="str">
        <f>IF(ISBLANK(Games!E1452), "",VLOOKUP(J1452, 'Pitchers Pre-Season'!$B$2:$X$790, 23, FALSE))</f>
        <v/>
      </c>
      <c r="M1452">
        <f>IF(ISBLANK(Games!D1452), Calc!F1452, F1452+K1452)</f>
        <v>1535.1961987191132</v>
      </c>
      <c r="N1452">
        <f>IF(ISBLANK(Games!E1452), Calc!G1452, G1452+L1452)</f>
        <v>1534.4506247578865</v>
      </c>
      <c r="O1452" s="1">
        <f t="shared" si="154"/>
        <v>0.48066480226820824</v>
      </c>
      <c r="P1452" s="1">
        <f t="shared" si="155"/>
        <v>0.51933519773179182</v>
      </c>
      <c r="Q1452" s="3" t="str">
        <f>Games!N1452</f>
        <v/>
      </c>
      <c r="R1452" s="1" t="str">
        <f t="shared" si="156"/>
        <v/>
      </c>
      <c r="S1452" s="1" t="str">
        <f>IF(ISBLANK(Games!L1452), "",IF(Q1452=B1452, C1452, B1452))</f>
        <v/>
      </c>
      <c r="T1452" s="1" t="str">
        <f t="shared" si="157"/>
        <v>HOU</v>
      </c>
      <c r="U1452" s="1" t="str">
        <f t="shared" si="158"/>
        <v>TEX</v>
      </c>
      <c r="V1452" s="1">
        <f t="shared" si="159"/>
        <v>1535.1961987191132</v>
      </c>
      <c r="W1452" s="1">
        <f t="shared" si="160"/>
        <v>1534.4506247578865</v>
      </c>
    </row>
    <row r="1453" spans="1:23" x14ac:dyDescent="0.45">
      <c r="A1453" t="str">
        <f>Schedule!A1453</f>
        <v>2024-07-14</v>
      </c>
      <c r="B1453" t="str">
        <f>Schedule!B1453</f>
        <v>CHW</v>
      </c>
      <c r="C1453" t="str">
        <f>Schedule!C1453</f>
        <v>PIT</v>
      </c>
      <c r="D1453">
        <f>Schedule!D1453</f>
        <v>1433.33420073452</v>
      </c>
      <c r="E1453">
        <f>Schedule!E1453</f>
        <v>1468.3919248330999</v>
      </c>
      <c r="F1453" cm="1">
        <f t="array" ref="F1453">_xlfn.XLOOKUP(B1453, $T$1:$T1452, $V$1:$V1452, D1453, 0, -1)</f>
        <v>1426.513159308995</v>
      </c>
      <c r="G1453" cm="1">
        <f t="array" ref="G1453">_xlfn.XLOOKUP(C1453, $U$1:$U1452, $W$1:$W1452, E1453, 0, -1)</f>
        <v>1490.342604018655</v>
      </c>
      <c r="H1453">
        <f>Schedule!F1453</f>
        <v>-4.2253521126760597E-2</v>
      </c>
      <c r="I1453" t="str">
        <f>IF(ISBLANK(Games!D1453), "", Games!D1453)</f>
        <v/>
      </c>
      <c r="J1453" t="str">
        <f>IF(ISBLANK(Games!E1453), "", Games!E1453)</f>
        <v/>
      </c>
      <c r="K1453" t="str">
        <f>IF(ISBLANK(Games!D1453), "",VLOOKUP(I1453, 'Pitchers Pre-Season'!$B$2:$X$790, 23, FALSE))</f>
        <v/>
      </c>
      <c r="L1453" t="str">
        <f>IF(ISBLANK(Games!E1453), "",VLOOKUP(J1453, 'Pitchers Pre-Season'!$B$2:$X$790, 23, FALSE))</f>
        <v/>
      </c>
      <c r="M1453">
        <f>IF(ISBLANK(Games!D1453), Calc!F1453, F1453+K1453)</f>
        <v>1426.513159308995</v>
      </c>
      <c r="N1453">
        <f>IF(ISBLANK(Games!E1453), Calc!G1453, G1453+L1453)</f>
        <v>1490.342604018655</v>
      </c>
      <c r="O1453" s="1">
        <f t="shared" si="154"/>
        <v>0.38803496935742471</v>
      </c>
      <c r="P1453" s="1">
        <f t="shared" si="155"/>
        <v>0.61196503064257513</v>
      </c>
      <c r="Q1453" s="3" t="str">
        <f>Games!N1453</f>
        <v/>
      </c>
      <c r="R1453" s="1" t="str">
        <f t="shared" si="156"/>
        <v/>
      </c>
      <c r="S1453" s="1" t="str">
        <f>IF(ISBLANK(Games!L1453), "",IF(Q1453=B1453, C1453, B1453))</f>
        <v/>
      </c>
      <c r="T1453" s="1" t="str">
        <f t="shared" si="157"/>
        <v>CHW</v>
      </c>
      <c r="U1453" s="1" t="str">
        <f t="shared" si="158"/>
        <v>PIT</v>
      </c>
      <c r="V1453" s="1">
        <f t="shared" si="159"/>
        <v>1426.513159308995</v>
      </c>
      <c r="W1453" s="1">
        <f t="shared" si="160"/>
        <v>1490.342604018655</v>
      </c>
    </row>
    <row r="1454" spans="1:23" x14ac:dyDescent="0.45">
      <c r="A1454" t="str">
        <f>Schedule!A1454</f>
        <v>2024-07-14</v>
      </c>
      <c r="B1454" t="str">
        <f>Schedule!B1454</f>
        <v>MIL</v>
      </c>
      <c r="C1454" t="str">
        <f>Schedule!C1454</f>
        <v>WAS</v>
      </c>
      <c r="D1454">
        <f>Schedule!D1454</f>
        <v>1511.74507850229</v>
      </c>
      <c r="E1454">
        <f>Schedule!E1454</f>
        <v>1422.7330514932301</v>
      </c>
      <c r="F1454" cm="1">
        <f t="array" ref="F1454">_xlfn.XLOOKUP(B1454, $T$1:$T1453, $V$1:$V1453, D1454, 0, -1)</f>
        <v>1516.6563185214643</v>
      </c>
      <c r="G1454" cm="1">
        <f t="array" ref="G1454">_xlfn.XLOOKUP(C1454, $U$1:$U1453, $W$1:$W1453, E1454, 0, -1)</f>
        <v>1420.7057667976087</v>
      </c>
      <c r="H1454">
        <f>Schedule!F1454</f>
        <v>6.7415730337078705E-2</v>
      </c>
      <c r="I1454" t="str">
        <f>IF(ISBLANK(Games!D1454), "", Games!D1454)</f>
        <v/>
      </c>
      <c r="J1454" t="str">
        <f>IF(ISBLANK(Games!E1454), "", Games!E1454)</f>
        <v/>
      </c>
      <c r="K1454" t="str">
        <f>IF(ISBLANK(Games!D1454), "",VLOOKUP(I1454, 'Pitchers Pre-Season'!$B$2:$X$790, 23, FALSE))</f>
        <v/>
      </c>
      <c r="L1454" t="str">
        <f>IF(ISBLANK(Games!E1454), "",VLOOKUP(J1454, 'Pitchers Pre-Season'!$B$2:$X$790, 23, FALSE))</f>
        <v/>
      </c>
      <c r="M1454">
        <f>IF(ISBLANK(Games!D1454), Calc!F1454, F1454+K1454)</f>
        <v>1516.6563185214643</v>
      </c>
      <c r="N1454">
        <f>IF(ISBLANK(Games!E1454), Calc!G1454, G1454+L1454)</f>
        <v>1420.7057667976087</v>
      </c>
      <c r="O1454" s="1">
        <f t="shared" si="154"/>
        <v>0.66838520388766032</v>
      </c>
      <c r="P1454" s="1">
        <f t="shared" si="155"/>
        <v>0.33161479611233963</v>
      </c>
      <c r="Q1454" s="3" t="str">
        <f>Games!N1454</f>
        <v/>
      </c>
      <c r="R1454" s="1" t="str">
        <f t="shared" si="156"/>
        <v/>
      </c>
      <c r="S1454" s="1" t="str">
        <f>IF(ISBLANK(Games!L1454), "",IF(Q1454=B1454, C1454, B1454))</f>
        <v/>
      </c>
      <c r="T1454" s="1" t="str">
        <f t="shared" si="157"/>
        <v>MIL</v>
      </c>
      <c r="U1454" s="1" t="str">
        <f t="shared" si="158"/>
        <v>WAS</v>
      </c>
      <c r="V1454" s="1">
        <f t="shared" si="159"/>
        <v>1516.6563185214643</v>
      </c>
      <c r="W1454" s="1">
        <f t="shared" si="160"/>
        <v>1420.7057667976087</v>
      </c>
    </row>
    <row r="1455" spans="1:23" x14ac:dyDescent="0.45">
      <c r="A1455" t="str">
        <f>Schedule!A1455</f>
        <v>2024-07-14</v>
      </c>
      <c r="B1455" t="str">
        <f>Schedule!B1455</f>
        <v>STL</v>
      </c>
      <c r="C1455" t="str">
        <f>Schedule!C1455</f>
        <v>CHC</v>
      </c>
      <c r="D1455">
        <f>Schedule!D1455</f>
        <v>1506.4629567151301</v>
      </c>
      <c r="E1455">
        <f>Schedule!E1455</f>
        <v>1514.0316812078199</v>
      </c>
      <c r="F1455" cm="1">
        <f t="array" ref="F1455">_xlfn.XLOOKUP(B1455, $T$1:$T1454, $V$1:$V1454, D1455, 0, -1)</f>
        <v>1510.540426333587</v>
      </c>
      <c r="G1455" cm="1">
        <f t="array" ref="G1455">_xlfn.XLOOKUP(C1455, $U$1:$U1454, $W$1:$W1454, E1455, 0, -1)</f>
        <v>1510.9500841970262</v>
      </c>
      <c r="H1455">
        <f>Schedule!F1455</f>
        <v>7.3170731707316999E-2</v>
      </c>
      <c r="I1455" t="str">
        <f>IF(ISBLANK(Games!D1455), "", Games!D1455)</f>
        <v/>
      </c>
      <c r="J1455" t="str">
        <f>IF(ISBLANK(Games!E1455), "", Games!E1455)</f>
        <v/>
      </c>
      <c r="K1455" t="str">
        <f>IF(ISBLANK(Games!D1455), "",VLOOKUP(I1455, 'Pitchers Pre-Season'!$B$2:$X$790, 23, FALSE))</f>
        <v/>
      </c>
      <c r="L1455" t="str">
        <f>IF(ISBLANK(Games!E1455), "",VLOOKUP(J1455, 'Pitchers Pre-Season'!$B$2:$X$790, 23, FALSE))</f>
        <v/>
      </c>
      <c r="M1455">
        <f>IF(ISBLANK(Games!D1455), Calc!F1455, F1455+K1455)</f>
        <v>1510.540426333587</v>
      </c>
      <c r="N1455">
        <f>IF(ISBLANK(Games!E1455), Calc!G1455, G1455+L1455)</f>
        <v>1510.9500841970262</v>
      </c>
      <c r="O1455" s="1">
        <f t="shared" si="154"/>
        <v>0.53599582107087473</v>
      </c>
      <c r="P1455" s="1">
        <f t="shared" si="155"/>
        <v>0.46400417892912521</v>
      </c>
      <c r="Q1455" s="3" t="str">
        <f>Games!N1455</f>
        <v/>
      </c>
      <c r="R1455" s="1" t="str">
        <f t="shared" si="156"/>
        <v/>
      </c>
      <c r="S1455" s="1" t="str">
        <f>IF(ISBLANK(Games!L1455), "",IF(Q1455=B1455, C1455, B1455))</f>
        <v/>
      </c>
      <c r="T1455" s="1" t="str">
        <f t="shared" si="157"/>
        <v>STL</v>
      </c>
      <c r="U1455" s="1" t="str">
        <f t="shared" si="158"/>
        <v>CHC</v>
      </c>
      <c r="V1455" s="1">
        <f t="shared" si="159"/>
        <v>1510.540426333587</v>
      </c>
      <c r="W1455" s="1">
        <f t="shared" si="160"/>
        <v>1510.9500841970262</v>
      </c>
    </row>
    <row r="1456" spans="1:23" x14ac:dyDescent="0.45">
      <c r="A1456" t="str">
        <f>Schedule!A1456</f>
        <v>2024-07-14</v>
      </c>
      <c r="B1456" t="str">
        <f>Schedule!B1456</f>
        <v>SFG</v>
      </c>
      <c r="C1456" t="str">
        <f>Schedule!C1456</f>
        <v>MIN</v>
      </c>
      <c r="D1456">
        <f>Schedule!D1456</f>
        <v>1501.1235706124401</v>
      </c>
      <c r="E1456">
        <f>Schedule!E1456</f>
        <v>1535.44519643647</v>
      </c>
      <c r="F1456" cm="1">
        <f t="array" ref="F1456">_xlfn.XLOOKUP(B1456, $T$1:$T1455, $V$1:$V1455, D1456, 0, -1)</f>
        <v>1506.8907435815931</v>
      </c>
      <c r="G1456" cm="1">
        <f t="array" ref="G1456">_xlfn.XLOOKUP(C1456, $U$1:$U1455, $W$1:$W1455, E1456, 0, -1)</f>
        <v>1539.5424706464416</v>
      </c>
      <c r="H1456">
        <f>Schedule!F1456</f>
        <v>0.1125</v>
      </c>
      <c r="I1456" t="str">
        <f>IF(ISBLANK(Games!D1456), "", Games!D1456)</f>
        <v/>
      </c>
      <c r="J1456" t="str">
        <f>IF(ISBLANK(Games!E1456), "", Games!E1456)</f>
        <v/>
      </c>
      <c r="K1456" t="str">
        <f>IF(ISBLANK(Games!D1456), "",VLOOKUP(I1456, 'Pitchers Pre-Season'!$B$2:$X$790, 23, FALSE))</f>
        <v/>
      </c>
      <c r="L1456" t="str">
        <f>IF(ISBLANK(Games!E1456), "",VLOOKUP(J1456, 'Pitchers Pre-Season'!$B$2:$X$790, 23, FALSE))</f>
        <v/>
      </c>
      <c r="M1456">
        <f>IF(ISBLANK(Games!D1456), Calc!F1456, F1456+K1456)</f>
        <v>1506.8907435815931</v>
      </c>
      <c r="N1456">
        <f>IF(ISBLANK(Games!E1456), Calc!G1456, G1456+L1456)</f>
        <v>1539.5424706464416</v>
      </c>
      <c r="O1456" s="1">
        <f t="shared" si="154"/>
        <v>0.50939823941498708</v>
      </c>
      <c r="P1456" s="1">
        <f t="shared" si="155"/>
        <v>0.49060176058501292</v>
      </c>
      <c r="Q1456" s="3" t="str">
        <f>Games!N1456</f>
        <v/>
      </c>
      <c r="R1456" s="1" t="str">
        <f t="shared" si="156"/>
        <v/>
      </c>
      <c r="S1456" s="1" t="str">
        <f>IF(ISBLANK(Games!L1456), "",IF(Q1456=B1456, C1456, B1456))</f>
        <v/>
      </c>
      <c r="T1456" s="1" t="str">
        <f t="shared" si="157"/>
        <v>SFG</v>
      </c>
      <c r="U1456" s="1" t="str">
        <f t="shared" si="158"/>
        <v>MIN</v>
      </c>
      <c r="V1456" s="1">
        <f t="shared" si="159"/>
        <v>1506.8907435815931</v>
      </c>
      <c r="W1456" s="1">
        <f t="shared" si="160"/>
        <v>1539.5424706464416</v>
      </c>
    </row>
    <row r="1457" spans="1:23" x14ac:dyDescent="0.45">
      <c r="A1457" t="str">
        <f>Schedule!A1457</f>
        <v>2024-07-14</v>
      </c>
      <c r="B1457" t="str">
        <f>Schedule!B1457</f>
        <v>LAA</v>
      </c>
      <c r="C1457" t="str">
        <f>Schedule!C1457</f>
        <v>SEA</v>
      </c>
      <c r="D1457">
        <f>Schedule!D1457</f>
        <v>1474.3085107648601</v>
      </c>
      <c r="E1457">
        <f>Schedule!E1457</f>
        <v>1526.2027098211199</v>
      </c>
      <c r="F1457" cm="1">
        <f t="array" ref="F1457">_xlfn.XLOOKUP(B1457, $T$1:$T1456, $V$1:$V1456, D1457, 0, -1)</f>
        <v>1469.5882041455925</v>
      </c>
      <c r="G1457" cm="1">
        <f t="array" ref="G1457">_xlfn.XLOOKUP(C1457, $U$1:$U1456, $W$1:$W1456, E1457, 0, -1)</f>
        <v>1521.2700100017432</v>
      </c>
      <c r="H1457">
        <f>Schedule!F1457</f>
        <v>6.8493150684931406E-2</v>
      </c>
      <c r="I1457" t="str">
        <f>IF(ISBLANK(Games!D1457), "", Games!D1457)</f>
        <v/>
      </c>
      <c r="J1457" t="str">
        <f>IF(ISBLANK(Games!E1457), "", Games!E1457)</f>
        <v/>
      </c>
      <c r="K1457" t="str">
        <f>IF(ISBLANK(Games!D1457), "",VLOOKUP(I1457, 'Pitchers Pre-Season'!$B$2:$X$790, 23, FALSE))</f>
        <v/>
      </c>
      <c r="L1457" t="str">
        <f>IF(ISBLANK(Games!E1457), "",VLOOKUP(J1457, 'Pitchers Pre-Season'!$B$2:$X$790, 23, FALSE))</f>
        <v/>
      </c>
      <c r="M1457">
        <f>IF(ISBLANK(Games!D1457), Calc!F1457, F1457+K1457)</f>
        <v>1469.5882041455925</v>
      </c>
      <c r="N1457">
        <f>IF(ISBLANK(Games!E1457), Calc!G1457, G1457+L1457)</f>
        <v>1521.2700100017432</v>
      </c>
      <c r="O1457" s="1">
        <f t="shared" si="154"/>
        <v>0.4604142443382212</v>
      </c>
      <c r="P1457" s="1">
        <f t="shared" si="155"/>
        <v>0.53958575566177891</v>
      </c>
      <c r="Q1457" s="3" t="str">
        <f>Games!N1457</f>
        <v/>
      </c>
      <c r="R1457" s="1" t="str">
        <f t="shared" si="156"/>
        <v/>
      </c>
      <c r="S1457" s="1" t="str">
        <f>IF(ISBLANK(Games!L1457), "",IF(Q1457=B1457, C1457, B1457))</f>
        <v/>
      </c>
      <c r="T1457" s="1" t="str">
        <f t="shared" si="157"/>
        <v>LAA</v>
      </c>
      <c r="U1457" s="1" t="str">
        <f t="shared" si="158"/>
        <v>SEA</v>
      </c>
      <c r="V1457" s="1">
        <f t="shared" si="159"/>
        <v>1469.5882041455925</v>
      </c>
      <c r="W1457" s="1">
        <f t="shared" si="160"/>
        <v>1521.2700100017432</v>
      </c>
    </row>
    <row r="1458" spans="1:23" x14ac:dyDescent="0.45">
      <c r="A1458" t="str">
        <f>Schedule!A1458</f>
        <v>2024-07-14</v>
      </c>
      <c r="B1458" t="str">
        <f>Schedule!B1458</f>
        <v>ARI</v>
      </c>
      <c r="C1458" t="str">
        <f>Schedule!C1458</f>
        <v>TOR</v>
      </c>
      <c r="D1458">
        <f>Schedule!D1458</f>
        <v>1517.8440011816001</v>
      </c>
      <c r="E1458">
        <f>Schedule!E1458</f>
        <v>1536.86484917293</v>
      </c>
      <c r="F1458" cm="1">
        <f t="array" ref="F1458">_xlfn.XLOOKUP(B1458, $T$1:$T1457, $V$1:$V1457, D1458, 0, -1)</f>
        <v>1516.9891876380354</v>
      </c>
      <c r="G1458" cm="1">
        <f t="array" ref="G1458">_xlfn.XLOOKUP(C1458, $U$1:$U1457, $W$1:$W1457, E1458, 0, -1)</f>
        <v>1549.5770225833428</v>
      </c>
      <c r="H1458">
        <f>Schedule!F1458</f>
        <v>5.0632911392405201E-2</v>
      </c>
      <c r="I1458" t="str">
        <f>IF(ISBLANK(Games!D1458), "", Games!D1458)</f>
        <v/>
      </c>
      <c r="J1458" t="str">
        <f>IF(ISBLANK(Games!E1458), "", Games!E1458)</f>
        <v/>
      </c>
      <c r="K1458" t="str">
        <f>IF(ISBLANK(Games!D1458), "",VLOOKUP(I1458, 'Pitchers Pre-Season'!$B$2:$X$790, 23, FALSE))</f>
        <v/>
      </c>
      <c r="L1458" t="str">
        <f>IF(ISBLANK(Games!E1458), "",VLOOKUP(J1458, 'Pitchers Pre-Season'!$B$2:$X$790, 23, FALSE))</f>
        <v/>
      </c>
      <c r="M1458">
        <f>IF(ISBLANK(Games!D1458), Calc!F1458, F1458+K1458)</f>
        <v>1516.9891876380354</v>
      </c>
      <c r="N1458">
        <f>IF(ISBLANK(Games!E1458), Calc!G1458, G1458+L1458)</f>
        <v>1549.5770225833428</v>
      </c>
      <c r="O1458" s="1">
        <f t="shared" si="154"/>
        <v>0.47855583749502395</v>
      </c>
      <c r="P1458" s="1">
        <f t="shared" si="155"/>
        <v>0.52144416250497605</v>
      </c>
      <c r="Q1458" s="3" t="str">
        <f>Games!N1458</f>
        <v/>
      </c>
      <c r="R1458" s="1" t="str">
        <f t="shared" si="156"/>
        <v/>
      </c>
      <c r="S1458" s="1" t="str">
        <f>IF(ISBLANK(Games!L1458), "",IF(Q1458=B1458, C1458, B1458))</f>
        <v/>
      </c>
      <c r="T1458" s="1" t="str">
        <f t="shared" si="157"/>
        <v>ARI</v>
      </c>
      <c r="U1458" s="1" t="str">
        <f t="shared" si="158"/>
        <v>TOR</v>
      </c>
      <c r="V1458" s="1">
        <f t="shared" si="159"/>
        <v>1516.9891876380354</v>
      </c>
      <c r="W1458" s="1">
        <f t="shared" si="160"/>
        <v>1549.5770225833428</v>
      </c>
    </row>
    <row r="1459" spans="1:23" x14ac:dyDescent="0.45">
      <c r="A1459" t="str">
        <f>Schedule!A1459</f>
        <v>2024-07-14</v>
      </c>
      <c r="B1459" t="str">
        <f>Schedule!B1459</f>
        <v>SDP</v>
      </c>
      <c r="C1459" t="str">
        <f>Schedule!C1459</f>
        <v>ATL</v>
      </c>
      <c r="D1459">
        <f>Schedule!D1459</f>
        <v>1513.7838452168801</v>
      </c>
      <c r="E1459">
        <f>Schedule!E1459</f>
        <v>1590.545270505</v>
      </c>
      <c r="F1459" cm="1">
        <f t="array" ref="F1459">_xlfn.XLOOKUP(B1459, $T$1:$T1458, $V$1:$V1458, D1459, 0, -1)</f>
        <v>1502.9671207118124</v>
      </c>
      <c r="G1459" cm="1">
        <f t="array" ref="G1459">_xlfn.XLOOKUP(C1459, $U$1:$U1458, $W$1:$W1458, E1459, 0, -1)</f>
        <v>1588.8399964445969</v>
      </c>
      <c r="H1459">
        <f>Schedule!F1459</f>
        <v>2.9239766081871298E-2</v>
      </c>
      <c r="I1459" t="str">
        <f>IF(ISBLANK(Games!D1459), "", Games!D1459)</f>
        <v/>
      </c>
      <c r="J1459" t="str">
        <f>IF(ISBLANK(Games!E1459), "", Games!E1459)</f>
        <v/>
      </c>
      <c r="K1459" t="str">
        <f>IF(ISBLANK(Games!D1459), "",VLOOKUP(I1459, 'Pitchers Pre-Season'!$B$2:$X$790, 23, FALSE))</f>
        <v/>
      </c>
      <c r="L1459" t="str">
        <f>IF(ISBLANK(Games!E1459), "",VLOOKUP(J1459, 'Pitchers Pre-Season'!$B$2:$X$790, 23, FALSE))</f>
        <v/>
      </c>
      <c r="M1459">
        <f>IF(ISBLANK(Games!D1459), Calc!F1459, F1459+K1459)</f>
        <v>1502.9671207118124</v>
      </c>
      <c r="N1459">
        <f>IF(ISBLANK(Games!E1459), Calc!G1459, G1459+L1459)</f>
        <v>1588.8399964445969</v>
      </c>
      <c r="O1459" s="1">
        <f t="shared" si="154"/>
        <v>0.39349535502987221</v>
      </c>
      <c r="P1459" s="1">
        <f t="shared" si="155"/>
        <v>0.6065046449701279</v>
      </c>
      <c r="Q1459" s="3" t="str">
        <f>Games!N1459</f>
        <v/>
      </c>
      <c r="R1459" s="1" t="str">
        <f t="shared" si="156"/>
        <v/>
      </c>
      <c r="S1459" s="1" t="str">
        <f>IF(ISBLANK(Games!L1459), "",IF(Q1459=B1459, C1459, B1459))</f>
        <v/>
      </c>
      <c r="T1459" s="1" t="str">
        <f t="shared" si="157"/>
        <v>SDP</v>
      </c>
      <c r="U1459" s="1" t="str">
        <f t="shared" si="158"/>
        <v>ATL</v>
      </c>
      <c r="V1459" s="1">
        <f t="shared" si="159"/>
        <v>1502.9671207118124</v>
      </c>
      <c r="W1459" s="1">
        <f t="shared" si="160"/>
        <v>1588.8399964445969</v>
      </c>
    </row>
    <row r="1460" spans="1:23" x14ac:dyDescent="0.45">
      <c r="A1460" t="str">
        <f>Schedule!A1460</f>
        <v>2024-07-19</v>
      </c>
      <c r="B1460" t="str">
        <f>Schedule!B1460</f>
        <v>CHC</v>
      </c>
      <c r="C1460" t="str">
        <f>Schedule!C1460</f>
        <v>ARI</v>
      </c>
      <c r="D1460">
        <f>Schedule!D1460</f>
        <v>1514.0316812078199</v>
      </c>
      <c r="E1460">
        <f>Schedule!E1460</f>
        <v>1517.8440011816001</v>
      </c>
      <c r="F1460" cm="1">
        <f t="array" ref="F1460">_xlfn.XLOOKUP(B1460, $T$1:$T1459, $V$1:$V1459, D1460, 0, -1)</f>
        <v>1529.9566441509314</v>
      </c>
      <c r="G1460" cm="1">
        <f t="array" ref="G1460">_xlfn.XLOOKUP(C1460, $U$1:$U1459, $W$1:$W1459, E1460, 0, -1)</f>
        <v>1515.1384034374826</v>
      </c>
      <c r="H1460">
        <f>Schedule!F1460</f>
        <v>4.4585987261146598E-2</v>
      </c>
      <c r="I1460" t="str">
        <f>IF(ISBLANK(Games!D1460), "", Games!D1460)</f>
        <v/>
      </c>
      <c r="J1460" t="str">
        <f>IF(ISBLANK(Games!E1460), "", Games!E1460)</f>
        <v/>
      </c>
      <c r="K1460" t="str">
        <f>IF(ISBLANK(Games!D1460), "",VLOOKUP(I1460, 'Pitchers Pre-Season'!$B$2:$X$790, 23, FALSE))</f>
        <v/>
      </c>
      <c r="L1460" t="str">
        <f>IF(ISBLANK(Games!E1460), "",VLOOKUP(J1460, 'Pitchers Pre-Season'!$B$2:$X$790, 23, FALSE))</f>
        <v/>
      </c>
      <c r="M1460">
        <f>IF(ISBLANK(Games!D1460), Calc!F1460, F1460+K1460)</f>
        <v>1529.9566441509314</v>
      </c>
      <c r="N1460">
        <f>IF(ISBLANK(Games!E1460), Calc!G1460, G1460+L1460)</f>
        <v>1515.1384034374826</v>
      </c>
      <c r="O1460" s="1">
        <f t="shared" si="154"/>
        <v>0.54360523512508463</v>
      </c>
      <c r="P1460" s="1">
        <f t="shared" si="155"/>
        <v>0.45639476487491543</v>
      </c>
      <c r="Q1460" s="3" t="str">
        <f>Games!N1460</f>
        <v/>
      </c>
      <c r="R1460" s="1" t="str">
        <f t="shared" si="156"/>
        <v/>
      </c>
      <c r="S1460" s="1" t="str">
        <f>IF(ISBLANK(Games!L1460), "",IF(Q1460=B1460, C1460, B1460))</f>
        <v/>
      </c>
      <c r="T1460" s="1" t="str">
        <f t="shared" si="157"/>
        <v>CHC</v>
      </c>
      <c r="U1460" s="1" t="str">
        <f t="shared" si="158"/>
        <v>ARI</v>
      </c>
      <c r="V1460" s="1">
        <f t="shared" si="159"/>
        <v>1529.9566441509314</v>
      </c>
      <c r="W1460" s="1">
        <f t="shared" si="160"/>
        <v>1515.1384034374826</v>
      </c>
    </row>
    <row r="1461" spans="1:23" x14ac:dyDescent="0.45">
      <c r="A1461" t="str">
        <f>Schedule!A1461</f>
        <v>2024-07-19</v>
      </c>
      <c r="B1461" t="str">
        <f>Schedule!B1461</f>
        <v>PIT</v>
      </c>
      <c r="C1461" t="str">
        <f>Schedule!C1461</f>
        <v>PHI</v>
      </c>
      <c r="D1461">
        <f>Schedule!D1461</f>
        <v>1468.3919248330999</v>
      </c>
      <c r="E1461">
        <f>Schedule!E1461</f>
        <v>1537.03223861109</v>
      </c>
      <c r="F1461" cm="1">
        <f t="array" ref="F1461">_xlfn.XLOOKUP(B1461, $T$1:$T1460, $V$1:$V1460, D1461, 0, -1)</f>
        <v>1464.4120897083565</v>
      </c>
      <c r="G1461" cm="1">
        <f t="array" ref="G1461">_xlfn.XLOOKUP(C1461, $U$1:$U1460, $W$1:$W1460, E1461, 0, -1)</f>
        <v>1539.4111659163295</v>
      </c>
      <c r="H1461">
        <f>Schedule!F1461</f>
        <v>5.7971014492753603E-2</v>
      </c>
      <c r="I1461" t="str">
        <f>IF(ISBLANK(Games!D1461), "", Games!D1461)</f>
        <v/>
      </c>
      <c r="J1461" t="str">
        <f>IF(ISBLANK(Games!E1461), "", Games!E1461)</f>
        <v/>
      </c>
      <c r="K1461" t="str">
        <f>IF(ISBLANK(Games!D1461), "",VLOOKUP(I1461, 'Pitchers Pre-Season'!$B$2:$X$790, 23, FALSE))</f>
        <v/>
      </c>
      <c r="L1461" t="str">
        <f>IF(ISBLANK(Games!E1461), "",VLOOKUP(J1461, 'Pitchers Pre-Season'!$B$2:$X$790, 23, FALSE))</f>
        <v/>
      </c>
      <c r="M1461">
        <f>IF(ISBLANK(Games!D1461), Calc!F1461, F1461+K1461)</f>
        <v>1464.4120897083565</v>
      </c>
      <c r="N1461">
        <f>IF(ISBLANK(Games!E1461), Calc!G1461, G1461+L1461)</f>
        <v>1539.4111659163295</v>
      </c>
      <c r="O1461" s="1">
        <f t="shared" si="154"/>
        <v>0.42269895282982317</v>
      </c>
      <c r="P1461" s="1">
        <f t="shared" si="155"/>
        <v>0.57730104717017683</v>
      </c>
      <c r="Q1461" s="3" t="str">
        <f>Games!N1461</f>
        <v/>
      </c>
      <c r="R1461" s="1" t="str">
        <f t="shared" si="156"/>
        <v/>
      </c>
      <c r="S1461" s="1" t="str">
        <f>IF(ISBLANK(Games!L1461), "",IF(Q1461=B1461, C1461, B1461))</f>
        <v/>
      </c>
      <c r="T1461" s="1" t="str">
        <f t="shared" si="157"/>
        <v>PIT</v>
      </c>
      <c r="U1461" s="1" t="str">
        <f t="shared" si="158"/>
        <v>PHI</v>
      </c>
      <c r="V1461" s="1">
        <f t="shared" si="159"/>
        <v>1464.4120897083565</v>
      </c>
      <c r="W1461" s="1">
        <f t="shared" si="160"/>
        <v>1539.4111659163295</v>
      </c>
    </row>
    <row r="1462" spans="1:23" x14ac:dyDescent="0.45">
      <c r="A1462" t="str">
        <f>Schedule!A1462</f>
        <v>2024-07-19</v>
      </c>
      <c r="B1462" t="str">
        <f>Schedule!B1462</f>
        <v>WAS</v>
      </c>
      <c r="C1462" t="str">
        <f>Schedule!C1462</f>
        <v>CIN</v>
      </c>
      <c r="D1462">
        <f>Schedule!D1462</f>
        <v>1422.7330514932301</v>
      </c>
      <c r="E1462">
        <f>Schedule!E1462</f>
        <v>1496.2510574284499</v>
      </c>
      <c r="F1462" cm="1">
        <f t="array" ref="F1462">_xlfn.XLOOKUP(B1462, $T$1:$T1461, $V$1:$V1461, D1462, 0, -1)</f>
        <v>1419.5380932200808</v>
      </c>
      <c r="G1462" cm="1">
        <f t="array" ref="G1462">_xlfn.XLOOKUP(C1462, $U$1:$U1461, $W$1:$W1461, E1462, 0, -1)</f>
        <v>1513.6155661274754</v>
      </c>
      <c r="H1462">
        <f>Schedule!F1462</f>
        <v>-4.76190476190477E-2</v>
      </c>
      <c r="I1462" t="str">
        <f>IF(ISBLANK(Games!D1462), "", Games!D1462)</f>
        <v/>
      </c>
      <c r="J1462" t="str">
        <f>IF(ISBLANK(Games!E1462), "", Games!E1462)</f>
        <v/>
      </c>
      <c r="K1462" t="str">
        <f>IF(ISBLANK(Games!D1462), "",VLOOKUP(I1462, 'Pitchers Pre-Season'!$B$2:$X$790, 23, FALSE))</f>
        <v/>
      </c>
      <c r="L1462" t="str">
        <f>IF(ISBLANK(Games!E1462), "",VLOOKUP(J1462, 'Pitchers Pre-Season'!$B$2:$X$790, 23, FALSE))</f>
        <v/>
      </c>
      <c r="M1462">
        <f>IF(ISBLANK(Games!D1462), Calc!F1462, F1462+K1462)</f>
        <v>1419.5380932200808</v>
      </c>
      <c r="N1462">
        <f>IF(ISBLANK(Games!E1462), Calc!G1462, G1462+L1462)</f>
        <v>1513.6155661274754</v>
      </c>
      <c r="O1462" s="1">
        <f t="shared" si="154"/>
        <v>0.34401675654911446</v>
      </c>
      <c r="P1462" s="1">
        <f t="shared" si="155"/>
        <v>0.65598324345088543</v>
      </c>
      <c r="Q1462" s="3" t="str">
        <f>Games!N1462</f>
        <v/>
      </c>
      <c r="R1462" s="1" t="str">
        <f t="shared" si="156"/>
        <v/>
      </c>
      <c r="S1462" s="1" t="str">
        <f>IF(ISBLANK(Games!L1462), "",IF(Q1462=B1462, C1462, B1462))</f>
        <v/>
      </c>
      <c r="T1462" s="1" t="str">
        <f t="shared" si="157"/>
        <v>WAS</v>
      </c>
      <c r="U1462" s="1" t="str">
        <f t="shared" si="158"/>
        <v>CIN</v>
      </c>
      <c r="V1462" s="1">
        <f t="shared" si="159"/>
        <v>1419.5380932200808</v>
      </c>
      <c r="W1462" s="1">
        <f t="shared" si="160"/>
        <v>1513.6155661274754</v>
      </c>
    </row>
    <row r="1463" spans="1:23" x14ac:dyDescent="0.45">
      <c r="A1463" t="str">
        <f>Schedule!A1463</f>
        <v>2024-07-19</v>
      </c>
      <c r="B1463" t="str">
        <f>Schedule!B1463</f>
        <v>NYY</v>
      </c>
      <c r="C1463" t="str">
        <f>Schedule!C1463</f>
        <v>TBR</v>
      </c>
      <c r="D1463">
        <f>Schedule!D1463</f>
        <v>1539.4562396036399</v>
      </c>
      <c r="E1463">
        <f>Schedule!E1463</f>
        <v>1537.2568075547799</v>
      </c>
      <c r="F1463" cm="1">
        <f t="array" ref="F1463">_xlfn.XLOOKUP(B1463, $T$1:$T1462, $V$1:$V1462, D1463, 0, -1)</f>
        <v>1533.7203518335739</v>
      </c>
      <c r="G1463" cm="1">
        <f t="array" ref="G1463">_xlfn.XLOOKUP(C1463, $U$1:$U1462, $W$1:$W1462, E1463, 0, -1)</f>
        <v>1532.6622500113572</v>
      </c>
      <c r="H1463">
        <f>Schedule!F1463</f>
        <v>9.3922651933701695E-2</v>
      </c>
      <c r="I1463" t="str">
        <f>IF(ISBLANK(Games!D1463), "", Games!D1463)</f>
        <v/>
      </c>
      <c r="J1463" t="str">
        <f>IF(ISBLANK(Games!E1463), "", Games!E1463)</f>
        <v/>
      </c>
      <c r="K1463" t="str">
        <f>IF(ISBLANK(Games!D1463), "",VLOOKUP(I1463, 'Pitchers Pre-Season'!$B$2:$X$790, 23, FALSE))</f>
        <v/>
      </c>
      <c r="L1463" t="str">
        <f>IF(ISBLANK(Games!E1463), "",VLOOKUP(J1463, 'Pitchers Pre-Season'!$B$2:$X$790, 23, FALSE))</f>
        <v/>
      </c>
      <c r="M1463">
        <f>IF(ISBLANK(Games!D1463), Calc!F1463, F1463+K1463)</f>
        <v>1533.7203518335739</v>
      </c>
      <c r="N1463">
        <f>IF(ISBLANK(Games!E1463), Calc!G1463, G1463+L1463)</f>
        <v>1532.6622500113572</v>
      </c>
      <c r="O1463" s="1">
        <f t="shared" si="154"/>
        <v>0.54848405218586549</v>
      </c>
      <c r="P1463" s="1">
        <f t="shared" si="155"/>
        <v>0.45151594781413462</v>
      </c>
      <c r="Q1463" s="3" t="str">
        <f>Games!N1463</f>
        <v/>
      </c>
      <c r="R1463" s="1" t="str">
        <f t="shared" si="156"/>
        <v/>
      </c>
      <c r="S1463" s="1" t="str">
        <f>IF(ISBLANK(Games!L1463), "",IF(Q1463=B1463, C1463, B1463))</f>
        <v/>
      </c>
      <c r="T1463" s="1" t="str">
        <f t="shared" si="157"/>
        <v>NYY</v>
      </c>
      <c r="U1463" s="1" t="str">
        <f t="shared" si="158"/>
        <v>TBR</v>
      </c>
      <c r="V1463" s="1">
        <f t="shared" si="159"/>
        <v>1533.7203518335739</v>
      </c>
      <c r="W1463" s="1">
        <f t="shared" si="160"/>
        <v>1532.6622500113572</v>
      </c>
    </row>
    <row r="1464" spans="1:23" x14ac:dyDescent="0.45">
      <c r="A1464" t="str">
        <f>Schedule!A1464</f>
        <v>2024-07-19</v>
      </c>
      <c r="B1464" t="str">
        <f>Schedule!B1464</f>
        <v>TOR</v>
      </c>
      <c r="C1464" t="str">
        <f>Schedule!C1464</f>
        <v>DET</v>
      </c>
      <c r="D1464">
        <f>Schedule!D1464</f>
        <v>1536.86484917293</v>
      </c>
      <c r="E1464">
        <f>Schedule!E1464</f>
        <v>1477.56939209144</v>
      </c>
      <c r="F1464" cm="1">
        <f t="array" ref="F1464">_xlfn.XLOOKUP(B1464, $T$1:$T1463, $V$1:$V1463, D1464, 0, -1)</f>
        <v>1536.86484917293</v>
      </c>
      <c r="G1464" cm="1">
        <f t="array" ref="G1464">_xlfn.XLOOKUP(C1464, $U$1:$U1463, $W$1:$W1463, E1464, 0, -1)</f>
        <v>1495.7868779460348</v>
      </c>
      <c r="H1464">
        <f>Schedule!F1464</f>
        <v>-5.5248618784530601E-3</v>
      </c>
      <c r="I1464" t="str">
        <f>IF(ISBLANK(Games!D1464), "", Games!D1464)</f>
        <v/>
      </c>
      <c r="J1464" t="str">
        <f>IF(ISBLANK(Games!E1464), "", Games!E1464)</f>
        <v/>
      </c>
      <c r="K1464" t="str">
        <f>IF(ISBLANK(Games!D1464), "",VLOOKUP(I1464, 'Pitchers Pre-Season'!$B$2:$X$790, 23, FALSE))</f>
        <v/>
      </c>
      <c r="L1464" t="str">
        <f>IF(ISBLANK(Games!E1464), "",VLOOKUP(J1464, 'Pitchers Pre-Season'!$B$2:$X$790, 23, FALSE))</f>
        <v/>
      </c>
      <c r="M1464">
        <f>IF(ISBLANK(Games!D1464), Calc!F1464, F1464+K1464)</f>
        <v>1536.86484917293</v>
      </c>
      <c r="N1464">
        <f>IF(ISBLANK(Games!E1464), Calc!G1464, G1464+L1464)</f>
        <v>1495.7868779460348</v>
      </c>
      <c r="O1464" s="1">
        <f t="shared" si="154"/>
        <v>0.55607959687047182</v>
      </c>
      <c r="P1464" s="1">
        <f t="shared" si="155"/>
        <v>0.44392040312952813</v>
      </c>
      <c r="Q1464" s="3" t="str">
        <f>Games!N1464</f>
        <v/>
      </c>
      <c r="R1464" s="1" t="str">
        <f t="shared" si="156"/>
        <v/>
      </c>
      <c r="S1464" s="1" t="str">
        <f>IF(ISBLANK(Games!L1464), "",IF(Q1464=B1464, C1464, B1464))</f>
        <v/>
      </c>
      <c r="T1464" s="1" t="str">
        <f t="shared" si="157"/>
        <v>TOR</v>
      </c>
      <c r="U1464" s="1" t="str">
        <f t="shared" si="158"/>
        <v>DET</v>
      </c>
      <c r="V1464" s="1">
        <f t="shared" si="159"/>
        <v>1536.86484917293</v>
      </c>
      <c r="W1464" s="1">
        <f t="shared" si="160"/>
        <v>1495.7868779460348</v>
      </c>
    </row>
    <row r="1465" spans="1:23" x14ac:dyDescent="0.45">
      <c r="A1465" t="str">
        <f>Schedule!A1465</f>
        <v>2024-07-19</v>
      </c>
      <c r="B1465" t="str">
        <f>Schedule!B1465</f>
        <v>CLE</v>
      </c>
      <c r="C1465" t="str">
        <f>Schedule!C1465</f>
        <v>SDP</v>
      </c>
      <c r="D1465">
        <f>Schedule!D1465</f>
        <v>1503.8938502056101</v>
      </c>
      <c r="E1465">
        <f>Schedule!E1465</f>
        <v>1513.7838452168801</v>
      </c>
      <c r="F1465" cm="1">
        <f t="array" ref="F1465">_xlfn.XLOOKUP(B1465, $T$1:$T1464, $V$1:$V1464, D1465, 0, -1)</f>
        <v>1503.8938502056101</v>
      </c>
      <c r="G1465" cm="1">
        <f t="array" ref="G1465">_xlfn.XLOOKUP(C1465, $U$1:$U1464, $W$1:$W1464, E1465, 0, -1)</f>
        <v>1514.2912987524817</v>
      </c>
      <c r="H1465">
        <f>Schedule!F1465</f>
        <v>4.7619047619047603E-2</v>
      </c>
      <c r="I1465" t="str">
        <f>IF(ISBLANK(Games!D1465), "", Games!D1465)</f>
        <v/>
      </c>
      <c r="J1465" t="str">
        <f>IF(ISBLANK(Games!E1465), "", Games!E1465)</f>
        <v/>
      </c>
      <c r="K1465" t="str">
        <f>IF(ISBLANK(Games!D1465), "",VLOOKUP(I1465, 'Pitchers Pre-Season'!$B$2:$X$790, 23, FALSE))</f>
        <v/>
      </c>
      <c r="L1465" t="str">
        <f>IF(ISBLANK(Games!E1465), "",VLOOKUP(J1465, 'Pitchers Pre-Season'!$B$2:$X$790, 23, FALSE))</f>
        <v/>
      </c>
      <c r="M1465">
        <f>IF(ISBLANK(Games!D1465), Calc!F1465, F1465+K1465)</f>
        <v>1503.8938502056101</v>
      </c>
      <c r="N1465">
        <f>IF(ISBLANK(Games!E1465), Calc!G1465, G1465+L1465)</f>
        <v>1514.2912987524817</v>
      </c>
      <c r="O1465" s="1">
        <f t="shared" si="154"/>
        <v>0.50885085784129847</v>
      </c>
      <c r="P1465" s="1">
        <f t="shared" si="155"/>
        <v>0.49114914215870159</v>
      </c>
      <c r="Q1465" s="3" t="str">
        <f>Games!N1465</f>
        <v/>
      </c>
      <c r="R1465" s="1" t="str">
        <f t="shared" si="156"/>
        <v/>
      </c>
      <c r="S1465" s="1" t="str">
        <f>IF(ISBLANK(Games!L1465), "",IF(Q1465=B1465, C1465, B1465))</f>
        <v/>
      </c>
      <c r="T1465" s="1" t="str">
        <f t="shared" si="157"/>
        <v>CLE</v>
      </c>
      <c r="U1465" s="1" t="str">
        <f t="shared" si="158"/>
        <v>SDP</v>
      </c>
      <c r="V1465" s="1">
        <f t="shared" si="159"/>
        <v>1503.8938502056101</v>
      </c>
      <c r="W1465" s="1">
        <f t="shared" si="160"/>
        <v>1514.2912987524817</v>
      </c>
    </row>
    <row r="1466" spans="1:23" x14ac:dyDescent="0.45">
      <c r="A1466" t="str">
        <f>Schedule!A1466</f>
        <v>2024-07-19</v>
      </c>
      <c r="B1466" t="str">
        <f>Schedule!B1466</f>
        <v>MIA</v>
      </c>
      <c r="C1466" t="str">
        <f>Schedule!C1466</f>
        <v>NYM</v>
      </c>
      <c r="D1466">
        <f>Schedule!D1466</f>
        <v>1488.4482383178499</v>
      </c>
      <c r="E1466">
        <f>Schedule!E1466</f>
        <v>1505.1761432511801</v>
      </c>
      <c r="F1466" cm="1">
        <f t="array" ref="F1466">_xlfn.XLOOKUP(B1466, $T$1:$T1465, $V$1:$V1465, D1466, 0, -1)</f>
        <v>1453.0099819148713</v>
      </c>
      <c r="G1466" cm="1">
        <f t="array" ref="G1466">_xlfn.XLOOKUP(C1466, $U$1:$U1465, $W$1:$W1465, E1466, 0, -1)</f>
        <v>1510.288270753422</v>
      </c>
      <c r="H1466">
        <f>Schedule!F1466</f>
        <v>4.5751633986928102E-2</v>
      </c>
      <c r="I1466" t="str">
        <f>IF(ISBLANK(Games!D1466), "", Games!D1466)</f>
        <v/>
      </c>
      <c r="J1466" t="str">
        <f>IF(ISBLANK(Games!E1466), "", Games!E1466)</f>
        <v/>
      </c>
      <c r="K1466" t="str">
        <f>IF(ISBLANK(Games!D1466), "",VLOOKUP(I1466, 'Pitchers Pre-Season'!$B$2:$X$790, 23, FALSE))</f>
        <v/>
      </c>
      <c r="L1466" t="str">
        <f>IF(ISBLANK(Games!E1466), "",VLOOKUP(J1466, 'Pitchers Pre-Season'!$B$2:$X$790, 23, FALSE))</f>
        <v/>
      </c>
      <c r="M1466">
        <f>IF(ISBLANK(Games!D1466), Calc!F1466, F1466+K1466)</f>
        <v>1453.0099819148713</v>
      </c>
      <c r="N1466">
        <f>IF(ISBLANK(Games!E1466), Calc!G1466, G1466+L1466)</f>
        <v>1510.288270753422</v>
      </c>
      <c r="O1466" s="1">
        <f t="shared" si="154"/>
        <v>0.44118448849029185</v>
      </c>
      <c r="P1466" s="1">
        <f t="shared" si="155"/>
        <v>0.5588155115097081</v>
      </c>
      <c r="Q1466" s="3" t="str">
        <f>Games!N1466</f>
        <v/>
      </c>
      <c r="R1466" s="1" t="str">
        <f t="shared" si="156"/>
        <v/>
      </c>
      <c r="S1466" s="1" t="str">
        <f>IF(ISBLANK(Games!L1466), "",IF(Q1466=B1466, C1466, B1466))</f>
        <v/>
      </c>
      <c r="T1466" s="1" t="str">
        <f t="shared" si="157"/>
        <v>MIA</v>
      </c>
      <c r="U1466" s="1" t="str">
        <f t="shared" si="158"/>
        <v>NYM</v>
      </c>
      <c r="V1466" s="1">
        <f t="shared" si="159"/>
        <v>1453.0099819148713</v>
      </c>
      <c r="W1466" s="1">
        <f t="shared" si="160"/>
        <v>1510.288270753422</v>
      </c>
    </row>
    <row r="1467" spans="1:23" x14ac:dyDescent="0.45">
      <c r="A1467" t="str">
        <f>Schedule!A1467</f>
        <v>2024-07-19</v>
      </c>
      <c r="B1467" t="str">
        <f>Schedule!B1467</f>
        <v>ATL</v>
      </c>
      <c r="C1467" t="str">
        <f>Schedule!C1467</f>
        <v>STL</v>
      </c>
      <c r="D1467">
        <f>Schedule!D1467</f>
        <v>1590.545270505</v>
      </c>
      <c r="E1467">
        <f>Schedule!E1467</f>
        <v>1506.4629567151301</v>
      </c>
      <c r="F1467" cm="1">
        <f t="array" ref="F1467">_xlfn.XLOOKUP(B1467, $T$1:$T1466, $V$1:$V1466, D1467, 0, -1)</f>
        <v>1593.2508682491175</v>
      </c>
      <c r="G1467" cm="1">
        <f t="array" ref="G1467">_xlfn.XLOOKUP(C1467, $U$1:$U1466, $W$1:$W1466, E1467, 0, -1)</f>
        <v>1507.9516916859375</v>
      </c>
      <c r="H1467">
        <f>Schedule!F1467</f>
        <v>4.3902439024390297E-2</v>
      </c>
      <c r="I1467" t="str">
        <f>IF(ISBLANK(Games!D1467), "", Games!D1467)</f>
        <v/>
      </c>
      <c r="J1467" t="str">
        <f>IF(ISBLANK(Games!E1467), "", Games!E1467)</f>
        <v/>
      </c>
      <c r="K1467" t="str">
        <f>IF(ISBLANK(Games!D1467), "",VLOOKUP(I1467, 'Pitchers Pre-Season'!$B$2:$X$790, 23, FALSE))</f>
        <v/>
      </c>
      <c r="L1467" t="str">
        <f>IF(ISBLANK(Games!E1467), "",VLOOKUP(J1467, 'Pitchers Pre-Season'!$B$2:$X$790, 23, FALSE))</f>
        <v/>
      </c>
      <c r="M1467">
        <f>IF(ISBLANK(Games!D1467), Calc!F1467, F1467+K1467)</f>
        <v>1593.2508682491175</v>
      </c>
      <c r="N1467">
        <f>IF(ISBLANK(Games!E1467), Calc!G1467, G1467+L1467)</f>
        <v>1507.9516916859375</v>
      </c>
      <c r="O1467" s="1">
        <f t="shared" si="154"/>
        <v>0.6422982689101876</v>
      </c>
      <c r="P1467" s="1">
        <f t="shared" si="155"/>
        <v>0.3577017310898124</v>
      </c>
      <c r="Q1467" s="3" t="str">
        <f>Games!N1467</f>
        <v/>
      </c>
      <c r="R1467" s="1" t="str">
        <f t="shared" si="156"/>
        <v/>
      </c>
      <c r="S1467" s="1" t="str">
        <f>IF(ISBLANK(Games!L1467), "",IF(Q1467=B1467, C1467, B1467))</f>
        <v/>
      </c>
      <c r="T1467" s="1" t="str">
        <f t="shared" si="157"/>
        <v>ATL</v>
      </c>
      <c r="U1467" s="1" t="str">
        <f t="shared" si="158"/>
        <v>STL</v>
      </c>
      <c r="V1467" s="1">
        <f t="shared" si="159"/>
        <v>1593.2508682491175</v>
      </c>
      <c r="W1467" s="1">
        <f t="shared" si="160"/>
        <v>1507.9516916859375</v>
      </c>
    </row>
    <row r="1468" spans="1:23" x14ac:dyDescent="0.45">
      <c r="A1468" t="str">
        <f>Schedule!A1468</f>
        <v>2024-07-19</v>
      </c>
      <c r="B1468" t="str">
        <f>Schedule!B1468</f>
        <v>TEX</v>
      </c>
      <c r="C1468" t="str">
        <f>Schedule!C1468</f>
        <v>BAL</v>
      </c>
      <c r="D1468">
        <f>Schedule!D1468</f>
        <v>1527.6277566730801</v>
      </c>
      <c r="E1468">
        <f>Schedule!E1468</f>
        <v>1535.1075395159701</v>
      </c>
      <c r="F1468" cm="1">
        <f t="array" ref="F1468">_xlfn.XLOOKUP(B1468, $T$1:$T1467, $V$1:$V1467, D1468, 0, -1)</f>
        <v>1535.7428778604465</v>
      </c>
      <c r="G1468" cm="1">
        <f t="array" ref="G1468">_xlfn.XLOOKUP(C1468, $U$1:$U1467, $W$1:$W1467, E1468, 0, -1)</f>
        <v>1539.0873746407135</v>
      </c>
      <c r="H1468">
        <f>Schedule!F1468</f>
        <v>6.3291139240506306E-2</v>
      </c>
      <c r="I1468" t="str">
        <f>IF(ISBLANK(Games!D1468), "", Games!D1468)</f>
        <v/>
      </c>
      <c r="J1468" t="str">
        <f>IF(ISBLANK(Games!E1468), "", Games!E1468)</f>
        <v/>
      </c>
      <c r="K1468" t="str">
        <f>IF(ISBLANK(Games!D1468), "",VLOOKUP(I1468, 'Pitchers Pre-Season'!$B$2:$X$790, 23, FALSE))</f>
        <v/>
      </c>
      <c r="L1468" t="str">
        <f>IF(ISBLANK(Games!E1468), "",VLOOKUP(J1468, 'Pitchers Pre-Season'!$B$2:$X$790, 23, FALSE))</f>
        <v/>
      </c>
      <c r="M1468">
        <f>IF(ISBLANK(Games!D1468), Calc!F1468, F1468+K1468)</f>
        <v>1535.7428778604465</v>
      </c>
      <c r="N1468">
        <f>IF(ISBLANK(Games!E1468), Calc!G1468, G1468+L1468)</f>
        <v>1539.0873746407135</v>
      </c>
      <c r="O1468" s="1">
        <f t="shared" si="154"/>
        <v>0.52683260051435232</v>
      </c>
      <c r="P1468" s="1">
        <f t="shared" si="155"/>
        <v>0.47316739948564762</v>
      </c>
      <c r="Q1468" s="3" t="str">
        <f>Games!N1468</f>
        <v/>
      </c>
      <c r="R1468" s="1" t="str">
        <f t="shared" si="156"/>
        <v/>
      </c>
      <c r="S1468" s="1" t="str">
        <f>IF(ISBLANK(Games!L1468), "",IF(Q1468=B1468, C1468, B1468))</f>
        <v/>
      </c>
      <c r="T1468" s="1" t="str">
        <f t="shared" si="157"/>
        <v>TEX</v>
      </c>
      <c r="U1468" s="1" t="str">
        <f t="shared" si="158"/>
        <v>BAL</v>
      </c>
      <c r="V1468" s="1">
        <f t="shared" si="159"/>
        <v>1535.7428778604465</v>
      </c>
      <c r="W1468" s="1">
        <f t="shared" si="160"/>
        <v>1539.0873746407135</v>
      </c>
    </row>
    <row r="1469" spans="1:23" x14ac:dyDescent="0.45">
      <c r="A1469" t="str">
        <f>Schedule!A1469</f>
        <v>2024-07-19</v>
      </c>
      <c r="B1469" t="str">
        <f>Schedule!B1469</f>
        <v>KCR</v>
      </c>
      <c r="C1469" t="str">
        <f>Schedule!C1469</f>
        <v>CHW</v>
      </c>
      <c r="D1469">
        <f>Schedule!D1469</f>
        <v>1455.5883504191299</v>
      </c>
      <c r="E1469">
        <f>Schedule!E1469</f>
        <v>1433.33420073452</v>
      </c>
      <c r="F1469" cm="1">
        <f t="array" ref="F1469">_xlfn.XLOOKUP(B1469, $T$1:$T1468, $V$1:$V1468, D1469, 0, -1)</f>
        <v>1459.3647323881944</v>
      </c>
      <c r="G1469" cm="1">
        <f t="array" ref="G1469">_xlfn.XLOOKUP(C1469, $U$1:$U1468, $W$1:$W1468, E1469, 0, -1)</f>
        <v>1425.4820043556863</v>
      </c>
      <c r="H1469">
        <f>Schedule!F1469</f>
        <v>0.19008264462809901</v>
      </c>
      <c r="I1469" t="str">
        <f>IF(ISBLANK(Games!D1469), "", Games!D1469)</f>
        <v/>
      </c>
      <c r="J1469" t="str">
        <f>IF(ISBLANK(Games!E1469), "", Games!E1469)</f>
        <v/>
      </c>
      <c r="K1469" t="str">
        <f>IF(ISBLANK(Games!D1469), "",VLOOKUP(I1469, 'Pitchers Pre-Season'!$B$2:$X$790, 23, FALSE))</f>
        <v/>
      </c>
      <c r="L1469" t="str">
        <f>IF(ISBLANK(Games!E1469), "",VLOOKUP(J1469, 'Pitchers Pre-Season'!$B$2:$X$790, 23, FALSE))</f>
        <v/>
      </c>
      <c r="M1469">
        <f>IF(ISBLANK(Games!D1469), Calc!F1469, F1469+K1469)</f>
        <v>1459.3647323881944</v>
      </c>
      <c r="N1469">
        <f>IF(ISBLANK(Games!E1469), Calc!G1469, G1469+L1469)</f>
        <v>1425.4820043556863</v>
      </c>
      <c r="O1469" s="1">
        <f t="shared" si="154"/>
        <v>0.6436484907006319</v>
      </c>
      <c r="P1469" s="1">
        <f t="shared" si="155"/>
        <v>0.35635150929936804</v>
      </c>
      <c r="Q1469" s="3" t="str">
        <f>Games!N1469</f>
        <v/>
      </c>
      <c r="R1469" s="1" t="str">
        <f t="shared" si="156"/>
        <v/>
      </c>
      <c r="S1469" s="1" t="str">
        <f>IF(ISBLANK(Games!L1469), "",IF(Q1469=B1469, C1469, B1469))</f>
        <v/>
      </c>
      <c r="T1469" s="1" t="str">
        <f t="shared" si="157"/>
        <v>KCR</v>
      </c>
      <c r="U1469" s="1" t="str">
        <f t="shared" si="158"/>
        <v>CHW</v>
      </c>
      <c r="V1469" s="1">
        <f t="shared" si="159"/>
        <v>1459.3647323881944</v>
      </c>
      <c r="W1469" s="1">
        <f t="shared" si="160"/>
        <v>1425.4820043556863</v>
      </c>
    </row>
    <row r="1470" spans="1:23" x14ac:dyDescent="0.45">
      <c r="A1470" t="str">
        <f>Schedule!A1470</f>
        <v>2024-07-19</v>
      </c>
      <c r="B1470" t="str">
        <f>Schedule!B1470</f>
        <v>COL</v>
      </c>
      <c r="C1470" t="str">
        <f>Schedule!C1470</f>
        <v>SFG</v>
      </c>
      <c r="D1470">
        <f>Schedule!D1470</f>
        <v>1418.47649220432</v>
      </c>
      <c r="E1470">
        <f>Schedule!E1470</f>
        <v>1501.1235706124401</v>
      </c>
      <c r="F1470" cm="1">
        <f t="array" ref="F1470">_xlfn.XLOOKUP(B1470, $T$1:$T1469, $V$1:$V1469, D1470, 0, -1)</f>
        <v>1423.0710497477428</v>
      </c>
      <c r="G1470" cm="1">
        <f t="array" ref="G1470">_xlfn.XLOOKUP(C1470, $U$1:$U1469, $W$1:$W1469, E1470, 0, -1)</f>
        <v>1491.6063482058917</v>
      </c>
      <c r="H1470">
        <f>Schedule!F1470</f>
        <v>0.22834645669291301</v>
      </c>
      <c r="I1470" t="str">
        <f>IF(ISBLANK(Games!D1470), "", Games!D1470)</f>
        <v/>
      </c>
      <c r="J1470" t="str">
        <f>IF(ISBLANK(Games!E1470), "", Games!E1470)</f>
        <v/>
      </c>
      <c r="K1470" t="str">
        <f>IF(ISBLANK(Games!D1470), "",VLOOKUP(I1470, 'Pitchers Pre-Season'!$B$2:$X$790, 23, FALSE))</f>
        <v/>
      </c>
      <c r="L1470" t="str">
        <f>IF(ISBLANK(Games!E1470), "",VLOOKUP(J1470, 'Pitchers Pre-Season'!$B$2:$X$790, 23, FALSE))</f>
        <v/>
      </c>
      <c r="M1470">
        <f>IF(ISBLANK(Games!D1470), Calc!F1470, F1470+K1470)</f>
        <v>1423.0710497477428</v>
      </c>
      <c r="N1470">
        <f>IF(ISBLANK(Games!E1470), Calc!G1470, G1470+L1470)</f>
        <v>1491.6063482058917</v>
      </c>
      <c r="O1470" s="1">
        <f t="shared" si="154"/>
        <v>0.51680269184459049</v>
      </c>
      <c r="P1470" s="1">
        <f t="shared" si="155"/>
        <v>0.48319730815540951</v>
      </c>
      <c r="Q1470" s="3" t="str">
        <f>Games!N1470</f>
        <v/>
      </c>
      <c r="R1470" s="1" t="str">
        <f t="shared" si="156"/>
        <v/>
      </c>
      <c r="S1470" s="1" t="str">
        <f>IF(ISBLANK(Games!L1470), "",IF(Q1470=B1470, C1470, B1470))</f>
        <v/>
      </c>
      <c r="T1470" s="1" t="str">
        <f t="shared" si="157"/>
        <v>COL</v>
      </c>
      <c r="U1470" s="1" t="str">
        <f t="shared" si="158"/>
        <v>SFG</v>
      </c>
      <c r="V1470" s="1">
        <f t="shared" si="159"/>
        <v>1423.0710497477428</v>
      </c>
      <c r="W1470" s="1">
        <f t="shared" si="160"/>
        <v>1491.6063482058917</v>
      </c>
    </row>
    <row r="1471" spans="1:23" x14ac:dyDescent="0.45">
      <c r="A1471" t="str">
        <f>Schedule!A1471</f>
        <v>2024-07-19</v>
      </c>
      <c r="B1471" t="str">
        <f>Schedule!B1471</f>
        <v>OAK</v>
      </c>
      <c r="C1471" t="str">
        <f>Schedule!C1471</f>
        <v>LAA</v>
      </c>
      <c r="D1471">
        <f>Schedule!D1471</f>
        <v>1427.1354796158</v>
      </c>
      <c r="E1471">
        <f>Schedule!E1471</f>
        <v>1474.3085107648601</v>
      </c>
      <c r="F1471" cm="1">
        <f t="array" ref="F1471">_xlfn.XLOOKUP(B1471, $T$1:$T1470, $V$1:$V1470, D1471, 0, -1)</f>
        <v>1410.609331202211</v>
      </c>
      <c r="G1471" cm="1">
        <f t="array" ref="G1471">_xlfn.XLOOKUP(C1471, $U$1:$U1470, $W$1:$W1470, E1471, 0, -1)</f>
        <v>1486.8682858001625</v>
      </c>
      <c r="H1471">
        <f>Schedule!F1471</f>
        <v>6.2111801242235101E-3</v>
      </c>
      <c r="I1471" t="str">
        <f>IF(ISBLANK(Games!D1471), "", Games!D1471)</f>
        <v/>
      </c>
      <c r="J1471" t="str">
        <f>IF(ISBLANK(Games!E1471), "", Games!E1471)</f>
        <v/>
      </c>
      <c r="K1471" t="str">
        <f>IF(ISBLANK(Games!D1471), "",VLOOKUP(I1471, 'Pitchers Pre-Season'!$B$2:$X$790, 23, FALSE))</f>
        <v/>
      </c>
      <c r="L1471" t="str">
        <f>IF(ISBLANK(Games!E1471), "",VLOOKUP(J1471, 'Pitchers Pre-Season'!$B$2:$X$790, 23, FALSE))</f>
        <v/>
      </c>
      <c r="M1471">
        <f>IF(ISBLANK(Games!D1471), Calc!F1471, F1471+K1471)</f>
        <v>1410.609331202211</v>
      </c>
      <c r="N1471">
        <f>IF(ISBLANK(Games!E1471), Calc!G1471, G1471+L1471)</f>
        <v>1486.8682858001625</v>
      </c>
      <c r="O1471" s="1">
        <f t="shared" si="154"/>
        <v>0.39508919553056032</v>
      </c>
      <c r="P1471" s="1">
        <f t="shared" si="155"/>
        <v>0.60491080446943957</v>
      </c>
      <c r="Q1471" s="3" t="str">
        <f>Games!N1471</f>
        <v/>
      </c>
      <c r="R1471" s="1" t="str">
        <f t="shared" si="156"/>
        <v/>
      </c>
      <c r="S1471" s="1" t="str">
        <f>IF(ISBLANK(Games!L1471), "",IF(Q1471=B1471, C1471, B1471))</f>
        <v/>
      </c>
      <c r="T1471" s="1" t="str">
        <f t="shared" si="157"/>
        <v>OAK</v>
      </c>
      <c r="U1471" s="1" t="str">
        <f t="shared" si="158"/>
        <v>LAA</v>
      </c>
      <c r="V1471" s="1">
        <f t="shared" si="159"/>
        <v>1410.609331202211</v>
      </c>
      <c r="W1471" s="1">
        <f t="shared" si="160"/>
        <v>1486.8682858001625</v>
      </c>
    </row>
    <row r="1472" spans="1:23" x14ac:dyDescent="0.45">
      <c r="A1472" t="str">
        <f>Schedule!A1472</f>
        <v>2024-07-19</v>
      </c>
      <c r="B1472" t="str">
        <f>Schedule!B1472</f>
        <v>LAD</v>
      </c>
      <c r="C1472" t="str">
        <f>Schedule!C1472</f>
        <v>BOS</v>
      </c>
      <c r="D1472">
        <f>Schedule!D1472</f>
        <v>1588.6730971234199</v>
      </c>
      <c r="E1472">
        <f>Schedule!E1472</f>
        <v>1500.26839934439</v>
      </c>
      <c r="F1472" cm="1">
        <f t="array" ref="F1472">_xlfn.XLOOKUP(B1472, $T$1:$T1471, $V$1:$V1471, D1472, 0, -1)</f>
        <v>1596.6514930600529</v>
      </c>
      <c r="G1472" cm="1">
        <f t="array" ref="G1472">_xlfn.XLOOKUP(C1472, $U$1:$U1471, $W$1:$W1471, E1472, 0, -1)</f>
        <v>1518.233689676287</v>
      </c>
      <c r="H1472">
        <f>Schedule!F1472</f>
        <v>4.2654028436019002E-2</v>
      </c>
      <c r="I1472" t="str">
        <f>IF(ISBLANK(Games!D1472), "", Games!D1472)</f>
        <v/>
      </c>
      <c r="J1472" t="str">
        <f>IF(ISBLANK(Games!E1472), "", Games!E1472)</f>
        <v/>
      </c>
      <c r="K1472" t="str">
        <f>IF(ISBLANK(Games!D1472), "",VLOOKUP(I1472, 'Pitchers Pre-Season'!$B$2:$X$790, 23, FALSE))</f>
        <v/>
      </c>
      <c r="L1472" t="str">
        <f>IF(ISBLANK(Games!E1472), "",VLOOKUP(J1472, 'Pitchers Pre-Season'!$B$2:$X$790, 23, FALSE))</f>
        <v/>
      </c>
      <c r="M1472">
        <f>IF(ISBLANK(Games!D1472), Calc!F1472, F1472+K1472)</f>
        <v>1596.6514930600529</v>
      </c>
      <c r="N1472">
        <f>IF(ISBLANK(Games!E1472), Calc!G1472, G1472+L1472)</f>
        <v>1518.233689676287</v>
      </c>
      <c r="O1472" s="1">
        <f t="shared" si="154"/>
        <v>0.63230123695201867</v>
      </c>
      <c r="P1472" s="1">
        <f t="shared" si="155"/>
        <v>0.36769876304798138</v>
      </c>
      <c r="Q1472" s="3" t="str">
        <f>Games!N1472</f>
        <v/>
      </c>
      <c r="R1472" s="1" t="str">
        <f t="shared" si="156"/>
        <v/>
      </c>
      <c r="S1472" s="1" t="str">
        <f>IF(ISBLANK(Games!L1472), "",IF(Q1472=B1472, C1472, B1472))</f>
        <v/>
      </c>
      <c r="T1472" s="1" t="str">
        <f t="shared" si="157"/>
        <v>LAD</v>
      </c>
      <c r="U1472" s="1" t="str">
        <f t="shared" si="158"/>
        <v>BOS</v>
      </c>
      <c r="V1472" s="1">
        <f t="shared" si="159"/>
        <v>1596.6514930600529</v>
      </c>
      <c r="W1472" s="1">
        <f t="shared" si="160"/>
        <v>1518.233689676287</v>
      </c>
    </row>
    <row r="1473" spans="1:23" x14ac:dyDescent="0.45">
      <c r="A1473" t="str">
        <f>Schedule!A1473</f>
        <v>2024-07-19</v>
      </c>
      <c r="B1473" t="str">
        <f>Schedule!B1473</f>
        <v>SEA</v>
      </c>
      <c r="C1473" t="str">
        <f>Schedule!C1473</f>
        <v>HOU</v>
      </c>
      <c r="D1473">
        <f>Schedule!D1473</f>
        <v>1526.2027098211199</v>
      </c>
      <c r="E1473">
        <f>Schedule!E1473</f>
        <v>1559.22207084247</v>
      </c>
      <c r="F1473" cm="1">
        <f t="array" ref="F1473">_xlfn.XLOOKUP(B1473, $T$1:$T1472, $V$1:$V1472, D1473, 0, -1)</f>
        <v>1518.2292368487947</v>
      </c>
      <c r="G1473" cm="1">
        <f t="array" ref="G1473">_xlfn.XLOOKUP(C1473, $U$1:$U1472, $W$1:$W1472, E1473, 0, -1)</f>
        <v>1554.1885466658973</v>
      </c>
      <c r="H1473">
        <f>Schedule!F1473</f>
        <v>2.2471910112359699E-2</v>
      </c>
      <c r="I1473" t="str">
        <f>IF(ISBLANK(Games!D1473), "", Games!D1473)</f>
        <v/>
      </c>
      <c r="J1473" t="str">
        <f>IF(ISBLANK(Games!E1473), "", Games!E1473)</f>
        <v/>
      </c>
      <c r="K1473" t="str">
        <f>IF(ISBLANK(Games!D1473), "",VLOOKUP(I1473, 'Pitchers Pre-Season'!$B$2:$X$790, 23, FALSE))</f>
        <v/>
      </c>
      <c r="L1473" t="str">
        <f>IF(ISBLANK(Games!E1473), "",VLOOKUP(J1473, 'Pitchers Pre-Season'!$B$2:$X$790, 23, FALSE))</f>
        <v/>
      </c>
      <c r="M1473">
        <f>IF(ISBLANK(Games!D1473), Calc!F1473, F1473+K1473)</f>
        <v>1518.2292368487947</v>
      </c>
      <c r="N1473">
        <f>IF(ISBLANK(Games!E1473), Calc!G1473, G1473+L1473)</f>
        <v>1554.1885466658973</v>
      </c>
      <c r="O1473" s="1">
        <f t="shared" si="154"/>
        <v>0.45967034210103391</v>
      </c>
      <c r="P1473" s="1">
        <f t="shared" si="155"/>
        <v>0.54032965789896614</v>
      </c>
      <c r="Q1473" s="3" t="str">
        <f>Games!N1473</f>
        <v/>
      </c>
      <c r="R1473" s="1" t="str">
        <f t="shared" si="156"/>
        <v/>
      </c>
      <c r="S1473" s="1" t="str">
        <f>IF(ISBLANK(Games!L1473), "",IF(Q1473=B1473, C1473, B1473))</f>
        <v/>
      </c>
      <c r="T1473" s="1" t="str">
        <f t="shared" si="157"/>
        <v>SEA</v>
      </c>
      <c r="U1473" s="1" t="str">
        <f t="shared" si="158"/>
        <v>HOU</v>
      </c>
      <c r="V1473" s="1">
        <f t="shared" si="159"/>
        <v>1518.2292368487947</v>
      </c>
      <c r="W1473" s="1">
        <f t="shared" si="160"/>
        <v>1554.1885466658973</v>
      </c>
    </row>
    <row r="1474" spans="1:23" x14ac:dyDescent="0.45">
      <c r="A1474" t="str">
        <f>Schedule!A1474</f>
        <v>2024-07-20</v>
      </c>
      <c r="B1474" t="str">
        <f>Schedule!B1474</f>
        <v>NYY</v>
      </c>
      <c r="C1474" t="str">
        <f>Schedule!C1474</f>
        <v>TBR</v>
      </c>
      <c r="D1474">
        <f>Schedule!D1474</f>
        <v>1539.4562396036399</v>
      </c>
      <c r="E1474">
        <f>Schedule!E1474</f>
        <v>1537.2568075547799</v>
      </c>
      <c r="F1474" cm="1">
        <f t="array" ref="F1474">_xlfn.XLOOKUP(B1474, $T$1:$T1473, $V$1:$V1473, D1474, 0, -1)</f>
        <v>1533.7203518335739</v>
      </c>
      <c r="G1474" cm="1">
        <f t="array" ref="G1474">_xlfn.XLOOKUP(C1474, $U$1:$U1473, $W$1:$W1473, E1474, 0, -1)</f>
        <v>1532.6622500113572</v>
      </c>
      <c r="H1474">
        <f>Schedule!F1474</f>
        <v>9.3922651933701695E-2</v>
      </c>
      <c r="I1474" t="str">
        <f>IF(ISBLANK(Games!D1474), "", Games!D1474)</f>
        <v/>
      </c>
      <c r="J1474" t="str">
        <f>IF(ISBLANK(Games!E1474), "", Games!E1474)</f>
        <v/>
      </c>
      <c r="K1474" t="str">
        <f>IF(ISBLANK(Games!D1474), "",VLOOKUP(I1474, 'Pitchers Pre-Season'!$B$2:$X$790, 23, FALSE))</f>
        <v/>
      </c>
      <c r="L1474" t="str">
        <f>IF(ISBLANK(Games!E1474), "",VLOOKUP(J1474, 'Pitchers Pre-Season'!$B$2:$X$790, 23, FALSE))</f>
        <v/>
      </c>
      <c r="M1474">
        <f>IF(ISBLANK(Games!D1474), Calc!F1474, F1474+K1474)</f>
        <v>1533.7203518335739</v>
      </c>
      <c r="N1474">
        <f>IF(ISBLANK(Games!E1474), Calc!G1474, G1474+L1474)</f>
        <v>1532.6622500113572</v>
      </c>
      <c r="O1474" s="1">
        <f t="shared" si="154"/>
        <v>0.54848405218586549</v>
      </c>
      <c r="P1474" s="1">
        <f t="shared" si="155"/>
        <v>0.45151594781413462</v>
      </c>
      <c r="Q1474" s="3" t="str">
        <f>Games!N1474</f>
        <v/>
      </c>
      <c r="R1474" s="1" t="str">
        <f t="shared" si="156"/>
        <v/>
      </c>
      <c r="S1474" s="1" t="str">
        <f>IF(ISBLANK(Games!L1474), "",IF(Q1474=B1474, C1474, B1474))</f>
        <v/>
      </c>
      <c r="T1474" s="1" t="str">
        <f t="shared" si="157"/>
        <v>NYY</v>
      </c>
      <c r="U1474" s="1" t="str">
        <f t="shared" si="158"/>
        <v>TBR</v>
      </c>
      <c r="V1474" s="1">
        <f t="shared" si="159"/>
        <v>1533.7203518335739</v>
      </c>
      <c r="W1474" s="1">
        <f t="shared" si="160"/>
        <v>1532.6622500113572</v>
      </c>
    </row>
    <row r="1475" spans="1:23" x14ac:dyDescent="0.45">
      <c r="A1475" t="str">
        <f>Schedule!A1475</f>
        <v>2024-07-20</v>
      </c>
      <c r="B1475" t="str">
        <f>Schedule!B1475</f>
        <v>TOR</v>
      </c>
      <c r="C1475" t="str">
        <f>Schedule!C1475</f>
        <v>DET</v>
      </c>
      <c r="D1475">
        <f>Schedule!D1475</f>
        <v>1536.86484917293</v>
      </c>
      <c r="E1475">
        <f>Schedule!E1475</f>
        <v>1477.56939209144</v>
      </c>
      <c r="F1475" cm="1">
        <f t="array" ref="F1475">_xlfn.XLOOKUP(B1475, $T$1:$T1474, $V$1:$V1474, D1475, 0, -1)</f>
        <v>1536.86484917293</v>
      </c>
      <c r="G1475" cm="1">
        <f t="array" ref="G1475">_xlfn.XLOOKUP(C1475, $U$1:$U1474, $W$1:$W1474, E1475, 0, -1)</f>
        <v>1495.7868779460348</v>
      </c>
      <c r="H1475">
        <f>Schedule!F1475</f>
        <v>-5.5248618784530601E-3</v>
      </c>
      <c r="I1475" t="str">
        <f>IF(ISBLANK(Games!D1475), "", Games!D1475)</f>
        <v/>
      </c>
      <c r="J1475" t="str">
        <f>IF(ISBLANK(Games!E1475), "", Games!E1475)</f>
        <v/>
      </c>
      <c r="K1475" t="str">
        <f>IF(ISBLANK(Games!D1475), "",VLOOKUP(I1475, 'Pitchers Pre-Season'!$B$2:$X$790, 23, FALSE))</f>
        <v/>
      </c>
      <c r="L1475" t="str">
        <f>IF(ISBLANK(Games!E1475), "",VLOOKUP(J1475, 'Pitchers Pre-Season'!$B$2:$X$790, 23, FALSE))</f>
        <v/>
      </c>
      <c r="M1475">
        <f>IF(ISBLANK(Games!D1475), Calc!F1475, F1475+K1475)</f>
        <v>1536.86484917293</v>
      </c>
      <c r="N1475">
        <f>IF(ISBLANK(Games!E1475), Calc!G1475, G1475+L1475)</f>
        <v>1495.7868779460348</v>
      </c>
      <c r="O1475" s="1">
        <f t="shared" ref="O1475:O1538" si="161">(1/(1+(10^((N1475-M1475)/400)))+(0.5*H1475))</f>
        <v>0.55607959687047182</v>
      </c>
      <c r="P1475" s="1">
        <f t="shared" ref="P1475:P1538" si="162">(1/(1+(10^((M1475-N1475)/400)))-(0.5*H1475))</f>
        <v>0.44392040312952813</v>
      </c>
      <c r="Q1475" s="3" t="str">
        <f>Games!N1475</f>
        <v/>
      </c>
      <c r="R1475" s="1" t="str">
        <f t="shared" ref="R1475:R1538" si="163">Q1475</f>
        <v/>
      </c>
      <c r="S1475" s="1" t="str">
        <f>IF(ISBLANK(Games!L1475), "",IF(Q1475=B1475, C1475, B1475))</f>
        <v/>
      </c>
      <c r="T1475" s="1" t="str">
        <f t="shared" ref="T1475:T1538" si="164">B1475</f>
        <v>TOR</v>
      </c>
      <c r="U1475" s="1" t="str">
        <f t="shared" ref="U1475:U1538" si="165">C1475</f>
        <v>DET</v>
      </c>
      <c r="V1475" s="1">
        <f t="shared" ref="V1475:V1538" si="166">IF(R1475=B1475,F1475+(10*(1-O1475)),IF(S1475=B1475,F1475+(10*(0-O1475)),F1475))</f>
        <v>1536.86484917293</v>
      </c>
      <c r="W1475" s="1">
        <f t="shared" ref="W1475:W1538" si="167">IF(R1475=C1475,G1475+(10*(1-P1475)),IF(S1475=C1475,G1475+(10*(0-P1475)),G1475))</f>
        <v>1495.7868779460348</v>
      </c>
    </row>
    <row r="1476" spans="1:23" x14ac:dyDescent="0.45">
      <c r="A1476" t="str">
        <f>Schedule!A1476</f>
        <v>2024-07-20</v>
      </c>
      <c r="B1476" t="str">
        <f>Schedule!B1476</f>
        <v>OAK</v>
      </c>
      <c r="C1476" t="str">
        <f>Schedule!C1476</f>
        <v>LAA</v>
      </c>
      <c r="D1476">
        <f>Schedule!D1476</f>
        <v>1427.1354796158</v>
      </c>
      <c r="E1476">
        <f>Schedule!E1476</f>
        <v>1474.3085107648601</v>
      </c>
      <c r="F1476" cm="1">
        <f t="array" ref="F1476">_xlfn.XLOOKUP(B1476, $T$1:$T1475, $V$1:$V1475, D1476, 0, -1)</f>
        <v>1410.609331202211</v>
      </c>
      <c r="G1476" cm="1">
        <f t="array" ref="G1476">_xlfn.XLOOKUP(C1476, $U$1:$U1475, $W$1:$W1475, E1476, 0, -1)</f>
        <v>1486.8682858001625</v>
      </c>
      <c r="H1476">
        <f>Schedule!F1476</f>
        <v>6.2111801242235101E-3</v>
      </c>
      <c r="I1476" t="str">
        <f>IF(ISBLANK(Games!D1476), "", Games!D1476)</f>
        <v/>
      </c>
      <c r="J1476" t="str">
        <f>IF(ISBLANK(Games!E1476), "", Games!E1476)</f>
        <v/>
      </c>
      <c r="K1476" t="str">
        <f>IF(ISBLANK(Games!D1476), "",VLOOKUP(I1476, 'Pitchers Pre-Season'!$B$2:$X$790, 23, FALSE))</f>
        <v/>
      </c>
      <c r="L1476" t="str">
        <f>IF(ISBLANK(Games!E1476), "",VLOOKUP(J1476, 'Pitchers Pre-Season'!$B$2:$X$790, 23, FALSE))</f>
        <v/>
      </c>
      <c r="M1476">
        <f>IF(ISBLANK(Games!D1476), Calc!F1476, F1476+K1476)</f>
        <v>1410.609331202211</v>
      </c>
      <c r="N1476">
        <f>IF(ISBLANK(Games!E1476), Calc!G1476, G1476+L1476)</f>
        <v>1486.8682858001625</v>
      </c>
      <c r="O1476" s="1">
        <f t="shared" si="161"/>
        <v>0.39508919553056032</v>
      </c>
      <c r="P1476" s="1">
        <f t="shared" si="162"/>
        <v>0.60491080446943957</v>
      </c>
      <c r="Q1476" s="3" t="str">
        <f>Games!N1476</f>
        <v/>
      </c>
      <c r="R1476" s="1" t="str">
        <f t="shared" si="163"/>
        <v/>
      </c>
      <c r="S1476" s="1" t="str">
        <f>IF(ISBLANK(Games!L1476), "",IF(Q1476=B1476, C1476, B1476))</f>
        <v/>
      </c>
      <c r="T1476" s="1" t="str">
        <f t="shared" si="164"/>
        <v>OAK</v>
      </c>
      <c r="U1476" s="1" t="str">
        <f t="shared" si="165"/>
        <v>LAA</v>
      </c>
      <c r="V1476" s="1">
        <f t="shared" si="166"/>
        <v>1410.609331202211</v>
      </c>
      <c r="W1476" s="1">
        <f t="shared" si="167"/>
        <v>1486.8682858001625</v>
      </c>
    </row>
    <row r="1477" spans="1:23" x14ac:dyDescent="0.45">
      <c r="A1477" t="str">
        <f>Schedule!A1477</f>
        <v>2024-07-20</v>
      </c>
      <c r="B1477" t="str">
        <f>Schedule!B1477</f>
        <v>MIA</v>
      </c>
      <c r="C1477" t="str">
        <f>Schedule!C1477</f>
        <v>NYM</v>
      </c>
      <c r="D1477">
        <f>Schedule!D1477</f>
        <v>1488.4482383178499</v>
      </c>
      <c r="E1477">
        <f>Schedule!E1477</f>
        <v>1505.1761432511801</v>
      </c>
      <c r="F1477" cm="1">
        <f t="array" ref="F1477">_xlfn.XLOOKUP(B1477, $T$1:$T1476, $V$1:$V1476, D1477, 0, -1)</f>
        <v>1453.0099819148713</v>
      </c>
      <c r="G1477" cm="1">
        <f t="array" ref="G1477">_xlfn.XLOOKUP(C1477, $U$1:$U1476, $W$1:$W1476, E1477, 0, -1)</f>
        <v>1510.288270753422</v>
      </c>
      <c r="H1477">
        <f>Schedule!F1477</f>
        <v>4.5751633986928102E-2</v>
      </c>
      <c r="I1477" t="str">
        <f>IF(ISBLANK(Games!D1477), "", Games!D1477)</f>
        <v/>
      </c>
      <c r="J1477" t="str">
        <f>IF(ISBLANK(Games!E1477), "", Games!E1477)</f>
        <v/>
      </c>
      <c r="K1477" t="str">
        <f>IF(ISBLANK(Games!D1477), "",VLOOKUP(I1477, 'Pitchers Pre-Season'!$B$2:$X$790, 23, FALSE))</f>
        <v/>
      </c>
      <c r="L1477" t="str">
        <f>IF(ISBLANK(Games!E1477), "",VLOOKUP(J1477, 'Pitchers Pre-Season'!$B$2:$X$790, 23, FALSE))</f>
        <v/>
      </c>
      <c r="M1477">
        <f>IF(ISBLANK(Games!D1477), Calc!F1477, F1477+K1477)</f>
        <v>1453.0099819148713</v>
      </c>
      <c r="N1477">
        <f>IF(ISBLANK(Games!E1477), Calc!G1477, G1477+L1477)</f>
        <v>1510.288270753422</v>
      </c>
      <c r="O1477" s="1">
        <f t="shared" si="161"/>
        <v>0.44118448849029185</v>
      </c>
      <c r="P1477" s="1">
        <f t="shared" si="162"/>
        <v>0.5588155115097081</v>
      </c>
      <c r="Q1477" s="3" t="str">
        <f>Games!N1477</f>
        <v/>
      </c>
      <c r="R1477" s="1" t="str">
        <f t="shared" si="163"/>
        <v/>
      </c>
      <c r="S1477" s="1" t="str">
        <f>IF(ISBLANK(Games!L1477), "",IF(Q1477=B1477, C1477, B1477))</f>
        <v/>
      </c>
      <c r="T1477" s="1" t="str">
        <f t="shared" si="164"/>
        <v>MIA</v>
      </c>
      <c r="U1477" s="1" t="str">
        <f t="shared" si="165"/>
        <v>NYM</v>
      </c>
      <c r="V1477" s="1">
        <f t="shared" si="166"/>
        <v>1453.0099819148713</v>
      </c>
      <c r="W1477" s="1">
        <f t="shared" si="167"/>
        <v>1510.288270753422</v>
      </c>
    </row>
    <row r="1478" spans="1:23" x14ac:dyDescent="0.45">
      <c r="A1478" t="str">
        <f>Schedule!A1478</f>
        <v>2024-07-20</v>
      </c>
      <c r="B1478" t="str">
        <f>Schedule!B1478</f>
        <v>PIT</v>
      </c>
      <c r="C1478" t="str">
        <f>Schedule!C1478</f>
        <v>PHI</v>
      </c>
      <c r="D1478">
        <f>Schedule!D1478</f>
        <v>1468.3919248330999</v>
      </c>
      <c r="E1478">
        <f>Schedule!E1478</f>
        <v>1537.03223861109</v>
      </c>
      <c r="F1478" cm="1">
        <f t="array" ref="F1478">_xlfn.XLOOKUP(B1478, $T$1:$T1477, $V$1:$V1477, D1478, 0, -1)</f>
        <v>1464.4120897083565</v>
      </c>
      <c r="G1478" cm="1">
        <f t="array" ref="G1478">_xlfn.XLOOKUP(C1478, $U$1:$U1477, $W$1:$W1477, E1478, 0, -1)</f>
        <v>1539.4111659163295</v>
      </c>
      <c r="H1478">
        <f>Schedule!F1478</f>
        <v>5.7971014492753603E-2</v>
      </c>
      <c r="I1478" t="str">
        <f>IF(ISBLANK(Games!D1478), "", Games!D1478)</f>
        <v/>
      </c>
      <c r="J1478" t="str">
        <f>IF(ISBLANK(Games!E1478), "", Games!E1478)</f>
        <v/>
      </c>
      <c r="K1478" t="str">
        <f>IF(ISBLANK(Games!D1478), "",VLOOKUP(I1478, 'Pitchers Pre-Season'!$B$2:$X$790, 23, FALSE))</f>
        <v/>
      </c>
      <c r="L1478" t="str">
        <f>IF(ISBLANK(Games!E1478), "",VLOOKUP(J1478, 'Pitchers Pre-Season'!$B$2:$X$790, 23, FALSE))</f>
        <v/>
      </c>
      <c r="M1478">
        <f>IF(ISBLANK(Games!D1478), Calc!F1478, F1478+K1478)</f>
        <v>1464.4120897083565</v>
      </c>
      <c r="N1478">
        <f>IF(ISBLANK(Games!E1478), Calc!G1478, G1478+L1478)</f>
        <v>1539.4111659163295</v>
      </c>
      <c r="O1478" s="1">
        <f t="shared" si="161"/>
        <v>0.42269895282982317</v>
      </c>
      <c r="P1478" s="1">
        <f t="shared" si="162"/>
        <v>0.57730104717017683</v>
      </c>
      <c r="Q1478" s="3" t="str">
        <f>Games!N1478</f>
        <v/>
      </c>
      <c r="R1478" s="1" t="str">
        <f t="shared" si="163"/>
        <v/>
      </c>
      <c r="S1478" s="1" t="str">
        <f>IF(ISBLANK(Games!L1478), "",IF(Q1478=B1478, C1478, B1478))</f>
        <v/>
      </c>
      <c r="T1478" s="1" t="str">
        <f t="shared" si="164"/>
        <v>PIT</v>
      </c>
      <c r="U1478" s="1" t="str">
        <f t="shared" si="165"/>
        <v>PHI</v>
      </c>
      <c r="V1478" s="1">
        <f t="shared" si="166"/>
        <v>1464.4120897083565</v>
      </c>
      <c r="W1478" s="1">
        <f t="shared" si="167"/>
        <v>1539.4111659163295</v>
      </c>
    </row>
    <row r="1479" spans="1:23" x14ac:dyDescent="0.45">
      <c r="A1479" t="str">
        <f>Schedule!A1479</f>
        <v>2024-07-20</v>
      </c>
      <c r="B1479" t="str">
        <f>Schedule!B1479</f>
        <v>WAS</v>
      </c>
      <c r="C1479" t="str">
        <f>Schedule!C1479</f>
        <v>CIN</v>
      </c>
      <c r="D1479">
        <f>Schedule!D1479</f>
        <v>1422.7330514932301</v>
      </c>
      <c r="E1479">
        <f>Schedule!E1479</f>
        <v>1496.2510574284499</v>
      </c>
      <c r="F1479" cm="1">
        <f t="array" ref="F1479">_xlfn.XLOOKUP(B1479, $T$1:$T1478, $V$1:$V1478, D1479, 0, -1)</f>
        <v>1419.5380932200808</v>
      </c>
      <c r="G1479" cm="1">
        <f t="array" ref="G1479">_xlfn.XLOOKUP(C1479, $U$1:$U1478, $W$1:$W1478, E1479, 0, -1)</f>
        <v>1513.6155661274754</v>
      </c>
      <c r="H1479">
        <f>Schedule!F1479</f>
        <v>-4.76190476190477E-2</v>
      </c>
      <c r="I1479" t="str">
        <f>IF(ISBLANK(Games!D1479), "", Games!D1479)</f>
        <v/>
      </c>
      <c r="J1479" t="str">
        <f>IF(ISBLANK(Games!E1479), "", Games!E1479)</f>
        <v/>
      </c>
      <c r="K1479" t="str">
        <f>IF(ISBLANK(Games!D1479), "",VLOOKUP(I1479, 'Pitchers Pre-Season'!$B$2:$X$790, 23, FALSE))</f>
        <v/>
      </c>
      <c r="L1479" t="str">
        <f>IF(ISBLANK(Games!E1479), "",VLOOKUP(J1479, 'Pitchers Pre-Season'!$B$2:$X$790, 23, FALSE))</f>
        <v/>
      </c>
      <c r="M1479">
        <f>IF(ISBLANK(Games!D1479), Calc!F1479, F1479+K1479)</f>
        <v>1419.5380932200808</v>
      </c>
      <c r="N1479">
        <f>IF(ISBLANK(Games!E1479), Calc!G1479, G1479+L1479)</f>
        <v>1513.6155661274754</v>
      </c>
      <c r="O1479" s="1">
        <f t="shared" si="161"/>
        <v>0.34401675654911446</v>
      </c>
      <c r="P1479" s="1">
        <f t="shared" si="162"/>
        <v>0.65598324345088543</v>
      </c>
      <c r="Q1479" s="3" t="str">
        <f>Games!N1479</f>
        <v/>
      </c>
      <c r="R1479" s="1" t="str">
        <f t="shared" si="163"/>
        <v/>
      </c>
      <c r="S1479" s="1" t="str">
        <f>IF(ISBLANK(Games!L1479), "",IF(Q1479=B1479, C1479, B1479))</f>
        <v/>
      </c>
      <c r="T1479" s="1" t="str">
        <f t="shared" si="164"/>
        <v>WAS</v>
      </c>
      <c r="U1479" s="1" t="str">
        <f t="shared" si="165"/>
        <v>CIN</v>
      </c>
      <c r="V1479" s="1">
        <f t="shared" si="166"/>
        <v>1419.5380932200808</v>
      </c>
      <c r="W1479" s="1">
        <f t="shared" si="167"/>
        <v>1513.6155661274754</v>
      </c>
    </row>
    <row r="1480" spans="1:23" x14ac:dyDescent="0.45">
      <c r="A1480" t="str">
        <f>Schedule!A1480</f>
        <v>2024-07-20</v>
      </c>
      <c r="B1480" t="str">
        <f>Schedule!B1480</f>
        <v>TEX</v>
      </c>
      <c r="C1480" t="str">
        <f>Schedule!C1480</f>
        <v>BAL</v>
      </c>
      <c r="D1480">
        <f>Schedule!D1480</f>
        <v>1527.6277566730801</v>
      </c>
      <c r="E1480">
        <f>Schedule!E1480</f>
        <v>1535.1075395159701</v>
      </c>
      <c r="F1480" cm="1">
        <f t="array" ref="F1480">_xlfn.XLOOKUP(B1480, $T$1:$T1479, $V$1:$V1479, D1480, 0, -1)</f>
        <v>1535.7428778604465</v>
      </c>
      <c r="G1480" cm="1">
        <f t="array" ref="G1480">_xlfn.XLOOKUP(C1480, $U$1:$U1479, $W$1:$W1479, E1480, 0, -1)</f>
        <v>1539.0873746407135</v>
      </c>
      <c r="H1480">
        <f>Schedule!F1480</f>
        <v>6.3291139240506306E-2</v>
      </c>
      <c r="I1480" t="str">
        <f>IF(ISBLANK(Games!D1480), "", Games!D1480)</f>
        <v/>
      </c>
      <c r="J1480" t="str">
        <f>IF(ISBLANK(Games!E1480), "", Games!E1480)</f>
        <v/>
      </c>
      <c r="K1480" t="str">
        <f>IF(ISBLANK(Games!D1480), "",VLOOKUP(I1480, 'Pitchers Pre-Season'!$B$2:$X$790, 23, FALSE))</f>
        <v/>
      </c>
      <c r="L1480" t="str">
        <f>IF(ISBLANK(Games!E1480), "",VLOOKUP(J1480, 'Pitchers Pre-Season'!$B$2:$X$790, 23, FALSE))</f>
        <v/>
      </c>
      <c r="M1480">
        <f>IF(ISBLANK(Games!D1480), Calc!F1480, F1480+K1480)</f>
        <v>1535.7428778604465</v>
      </c>
      <c r="N1480">
        <f>IF(ISBLANK(Games!E1480), Calc!G1480, G1480+L1480)</f>
        <v>1539.0873746407135</v>
      </c>
      <c r="O1480" s="1">
        <f t="shared" si="161"/>
        <v>0.52683260051435232</v>
      </c>
      <c r="P1480" s="1">
        <f t="shared" si="162"/>
        <v>0.47316739948564762</v>
      </c>
      <c r="Q1480" s="3" t="str">
        <f>Games!N1480</f>
        <v/>
      </c>
      <c r="R1480" s="1" t="str">
        <f t="shared" si="163"/>
        <v/>
      </c>
      <c r="S1480" s="1" t="str">
        <f>IF(ISBLANK(Games!L1480), "",IF(Q1480=B1480, C1480, B1480))</f>
        <v/>
      </c>
      <c r="T1480" s="1" t="str">
        <f t="shared" si="164"/>
        <v>TEX</v>
      </c>
      <c r="U1480" s="1" t="str">
        <f t="shared" si="165"/>
        <v>BAL</v>
      </c>
      <c r="V1480" s="1">
        <f t="shared" si="166"/>
        <v>1535.7428778604465</v>
      </c>
      <c r="W1480" s="1">
        <f t="shared" si="167"/>
        <v>1539.0873746407135</v>
      </c>
    </row>
    <row r="1481" spans="1:23" x14ac:dyDescent="0.45">
      <c r="A1481" t="str">
        <f>Schedule!A1481</f>
        <v>2024-07-20</v>
      </c>
      <c r="B1481" t="str">
        <f>Schedule!B1481</f>
        <v>CLE</v>
      </c>
      <c r="C1481" t="str">
        <f>Schedule!C1481</f>
        <v>SDP</v>
      </c>
      <c r="D1481">
        <f>Schedule!D1481</f>
        <v>1503.8938502056101</v>
      </c>
      <c r="E1481">
        <f>Schedule!E1481</f>
        <v>1513.7838452168801</v>
      </c>
      <c r="F1481" cm="1">
        <f t="array" ref="F1481">_xlfn.XLOOKUP(B1481, $T$1:$T1480, $V$1:$V1480, D1481, 0, -1)</f>
        <v>1503.8938502056101</v>
      </c>
      <c r="G1481" cm="1">
        <f t="array" ref="G1481">_xlfn.XLOOKUP(C1481, $U$1:$U1480, $W$1:$W1480, E1481, 0, -1)</f>
        <v>1514.2912987524817</v>
      </c>
      <c r="H1481">
        <f>Schedule!F1481</f>
        <v>4.7619047619047603E-2</v>
      </c>
      <c r="I1481" t="str">
        <f>IF(ISBLANK(Games!D1481), "", Games!D1481)</f>
        <v/>
      </c>
      <c r="J1481" t="str">
        <f>IF(ISBLANK(Games!E1481), "", Games!E1481)</f>
        <v/>
      </c>
      <c r="K1481" t="str">
        <f>IF(ISBLANK(Games!D1481), "",VLOOKUP(I1481, 'Pitchers Pre-Season'!$B$2:$X$790, 23, FALSE))</f>
        <v/>
      </c>
      <c r="L1481" t="str">
        <f>IF(ISBLANK(Games!E1481), "",VLOOKUP(J1481, 'Pitchers Pre-Season'!$B$2:$X$790, 23, FALSE))</f>
        <v/>
      </c>
      <c r="M1481">
        <f>IF(ISBLANK(Games!D1481), Calc!F1481, F1481+K1481)</f>
        <v>1503.8938502056101</v>
      </c>
      <c r="N1481">
        <f>IF(ISBLANK(Games!E1481), Calc!G1481, G1481+L1481)</f>
        <v>1514.2912987524817</v>
      </c>
      <c r="O1481" s="1">
        <f t="shared" si="161"/>
        <v>0.50885085784129847</v>
      </c>
      <c r="P1481" s="1">
        <f t="shared" si="162"/>
        <v>0.49114914215870159</v>
      </c>
      <c r="Q1481" s="3" t="str">
        <f>Games!N1481</f>
        <v/>
      </c>
      <c r="R1481" s="1" t="str">
        <f t="shared" si="163"/>
        <v/>
      </c>
      <c r="S1481" s="1" t="str">
        <f>IF(ISBLANK(Games!L1481), "",IF(Q1481=B1481, C1481, B1481))</f>
        <v/>
      </c>
      <c r="T1481" s="1" t="str">
        <f t="shared" si="164"/>
        <v>CLE</v>
      </c>
      <c r="U1481" s="1" t="str">
        <f t="shared" si="165"/>
        <v>SDP</v>
      </c>
      <c r="V1481" s="1">
        <f t="shared" si="166"/>
        <v>1503.8938502056101</v>
      </c>
      <c r="W1481" s="1">
        <f t="shared" si="167"/>
        <v>1514.2912987524817</v>
      </c>
    </row>
    <row r="1482" spans="1:23" x14ac:dyDescent="0.45">
      <c r="A1482" t="str">
        <f>Schedule!A1482</f>
        <v>2024-07-20</v>
      </c>
      <c r="B1482" t="str">
        <f>Schedule!B1482</f>
        <v>KCR</v>
      </c>
      <c r="C1482" t="str">
        <f>Schedule!C1482</f>
        <v>CHW</v>
      </c>
      <c r="D1482">
        <f>Schedule!D1482</f>
        <v>1455.5883504191299</v>
      </c>
      <c r="E1482">
        <f>Schedule!E1482</f>
        <v>1433.33420073452</v>
      </c>
      <c r="F1482" cm="1">
        <f t="array" ref="F1482">_xlfn.XLOOKUP(B1482, $T$1:$T1481, $V$1:$V1481, D1482, 0, -1)</f>
        <v>1459.3647323881944</v>
      </c>
      <c r="G1482" cm="1">
        <f t="array" ref="G1482">_xlfn.XLOOKUP(C1482, $U$1:$U1481, $W$1:$W1481, E1482, 0, -1)</f>
        <v>1425.4820043556863</v>
      </c>
      <c r="H1482">
        <f>Schedule!F1482</f>
        <v>0.19008264462809901</v>
      </c>
      <c r="I1482" t="str">
        <f>IF(ISBLANK(Games!D1482), "", Games!D1482)</f>
        <v/>
      </c>
      <c r="J1482" t="str">
        <f>IF(ISBLANK(Games!E1482), "", Games!E1482)</f>
        <v/>
      </c>
      <c r="K1482" t="str">
        <f>IF(ISBLANK(Games!D1482), "",VLOOKUP(I1482, 'Pitchers Pre-Season'!$B$2:$X$790, 23, FALSE))</f>
        <v/>
      </c>
      <c r="L1482" t="str">
        <f>IF(ISBLANK(Games!E1482), "",VLOOKUP(J1482, 'Pitchers Pre-Season'!$B$2:$X$790, 23, FALSE))</f>
        <v/>
      </c>
      <c r="M1482">
        <f>IF(ISBLANK(Games!D1482), Calc!F1482, F1482+K1482)</f>
        <v>1459.3647323881944</v>
      </c>
      <c r="N1482">
        <f>IF(ISBLANK(Games!E1482), Calc!G1482, G1482+L1482)</f>
        <v>1425.4820043556863</v>
      </c>
      <c r="O1482" s="1">
        <f t="shared" si="161"/>
        <v>0.6436484907006319</v>
      </c>
      <c r="P1482" s="1">
        <f t="shared" si="162"/>
        <v>0.35635150929936804</v>
      </c>
      <c r="Q1482" s="3" t="str">
        <f>Games!N1482</f>
        <v/>
      </c>
      <c r="R1482" s="1" t="str">
        <f t="shared" si="163"/>
        <v/>
      </c>
      <c r="S1482" s="1" t="str">
        <f>IF(ISBLANK(Games!L1482), "",IF(Q1482=B1482, C1482, B1482))</f>
        <v/>
      </c>
      <c r="T1482" s="1" t="str">
        <f t="shared" si="164"/>
        <v>KCR</v>
      </c>
      <c r="U1482" s="1" t="str">
        <f t="shared" si="165"/>
        <v>CHW</v>
      </c>
      <c r="V1482" s="1">
        <f t="shared" si="166"/>
        <v>1459.3647323881944</v>
      </c>
      <c r="W1482" s="1">
        <f t="shared" si="167"/>
        <v>1425.4820043556863</v>
      </c>
    </row>
    <row r="1483" spans="1:23" x14ac:dyDescent="0.45">
      <c r="A1483" t="str">
        <f>Schedule!A1483</f>
        <v>2024-07-20</v>
      </c>
      <c r="B1483" t="str">
        <f>Schedule!B1483</f>
        <v>MIN</v>
      </c>
      <c r="C1483" t="str">
        <f>Schedule!C1483</f>
        <v>MIL</v>
      </c>
      <c r="D1483">
        <f>Schedule!D1483</f>
        <v>1535.44519643647</v>
      </c>
      <c r="E1483">
        <f>Schedule!E1483</f>
        <v>1511.74507850229</v>
      </c>
      <c r="F1483" cm="1">
        <f t="array" ref="F1483">_xlfn.XLOOKUP(B1483, $T$1:$T1482, $V$1:$V1482, D1483, 0, -1)</f>
        <v>1529.2726034226744</v>
      </c>
      <c r="G1483" cm="1">
        <f t="array" ref="G1483">_xlfn.XLOOKUP(C1483, $U$1:$U1482, $W$1:$W1482, E1483, 0, -1)</f>
        <v>1527.5334034496079</v>
      </c>
      <c r="H1483">
        <f>Schedule!F1483</f>
        <v>0.12727272727272701</v>
      </c>
      <c r="I1483" t="str">
        <f>IF(ISBLANK(Games!D1483), "", Games!D1483)</f>
        <v/>
      </c>
      <c r="J1483" t="str">
        <f>IF(ISBLANK(Games!E1483), "", Games!E1483)</f>
        <v/>
      </c>
      <c r="K1483" t="str">
        <f>IF(ISBLANK(Games!D1483), "",VLOOKUP(I1483, 'Pitchers Pre-Season'!$B$2:$X$790, 23, FALSE))</f>
        <v/>
      </c>
      <c r="L1483" t="str">
        <f>IF(ISBLANK(Games!E1483), "",VLOOKUP(J1483, 'Pitchers Pre-Season'!$B$2:$X$790, 23, FALSE))</f>
        <v/>
      </c>
      <c r="M1483">
        <f>IF(ISBLANK(Games!D1483), Calc!F1483, F1483+K1483)</f>
        <v>1529.2726034226744</v>
      </c>
      <c r="N1483">
        <f>IF(ISBLANK(Games!E1483), Calc!G1483, G1483+L1483)</f>
        <v>1527.5334034496079</v>
      </c>
      <c r="O1483" s="1">
        <f t="shared" si="161"/>
        <v>0.56613925268773013</v>
      </c>
      <c r="P1483" s="1">
        <f t="shared" si="162"/>
        <v>0.43386074731226998</v>
      </c>
      <c r="Q1483" s="3" t="str">
        <f>Games!N1483</f>
        <v/>
      </c>
      <c r="R1483" s="1" t="str">
        <f t="shared" si="163"/>
        <v/>
      </c>
      <c r="S1483" s="1" t="str">
        <f>IF(ISBLANK(Games!L1483), "",IF(Q1483=B1483, C1483, B1483))</f>
        <v/>
      </c>
      <c r="T1483" s="1" t="str">
        <f t="shared" si="164"/>
        <v>MIN</v>
      </c>
      <c r="U1483" s="1" t="str">
        <f t="shared" si="165"/>
        <v>MIL</v>
      </c>
      <c r="V1483" s="1">
        <f t="shared" si="166"/>
        <v>1529.2726034226744</v>
      </c>
      <c r="W1483" s="1">
        <f t="shared" si="167"/>
        <v>1527.5334034496079</v>
      </c>
    </row>
    <row r="1484" spans="1:23" x14ac:dyDescent="0.45">
      <c r="A1484" t="str">
        <f>Schedule!A1484</f>
        <v>2024-07-20</v>
      </c>
      <c r="B1484" t="str">
        <f>Schedule!B1484</f>
        <v>CHC</v>
      </c>
      <c r="C1484" t="str">
        <f>Schedule!C1484</f>
        <v>ARI</v>
      </c>
      <c r="D1484">
        <f>Schedule!D1484</f>
        <v>1514.0316812078199</v>
      </c>
      <c r="E1484">
        <f>Schedule!E1484</f>
        <v>1517.8440011816001</v>
      </c>
      <c r="F1484" cm="1">
        <f t="array" ref="F1484">_xlfn.XLOOKUP(B1484, $T$1:$T1483, $V$1:$V1483, D1484, 0, -1)</f>
        <v>1529.9566441509314</v>
      </c>
      <c r="G1484" cm="1">
        <f t="array" ref="G1484">_xlfn.XLOOKUP(C1484, $U$1:$U1483, $W$1:$W1483, E1484, 0, -1)</f>
        <v>1515.1384034374826</v>
      </c>
      <c r="H1484">
        <f>Schedule!F1484</f>
        <v>4.4585987261146598E-2</v>
      </c>
      <c r="I1484" t="str">
        <f>IF(ISBLANK(Games!D1484), "", Games!D1484)</f>
        <v/>
      </c>
      <c r="J1484" t="str">
        <f>IF(ISBLANK(Games!E1484), "", Games!E1484)</f>
        <v/>
      </c>
      <c r="K1484" t="str">
        <f>IF(ISBLANK(Games!D1484), "",VLOOKUP(I1484, 'Pitchers Pre-Season'!$B$2:$X$790, 23, FALSE))</f>
        <v/>
      </c>
      <c r="L1484" t="str">
        <f>IF(ISBLANK(Games!E1484), "",VLOOKUP(J1484, 'Pitchers Pre-Season'!$B$2:$X$790, 23, FALSE))</f>
        <v/>
      </c>
      <c r="M1484">
        <f>IF(ISBLANK(Games!D1484), Calc!F1484, F1484+K1484)</f>
        <v>1529.9566441509314</v>
      </c>
      <c r="N1484">
        <f>IF(ISBLANK(Games!E1484), Calc!G1484, G1484+L1484)</f>
        <v>1515.1384034374826</v>
      </c>
      <c r="O1484" s="1">
        <f t="shared" si="161"/>
        <v>0.54360523512508463</v>
      </c>
      <c r="P1484" s="1">
        <f t="shared" si="162"/>
        <v>0.45639476487491543</v>
      </c>
      <c r="Q1484" s="3" t="str">
        <f>Games!N1484</f>
        <v/>
      </c>
      <c r="R1484" s="1" t="str">
        <f t="shared" si="163"/>
        <v/>
      </c>
      <c r="S1484" s="1" t="str">
        <f>IF(ISBLANK(Games!L1484), "",IF(Q1484=B1484, C1484, B1484))</f>
        <v/>
      </c>
      <c r="T1484" s="1" t="str">
        <f t="shared" si="164"/>
        <v>CHC</v>
      </c>
      <c r="U1484" s="1" t="str">
        <f t="shared" si="165"/>
        <v>ARI</v>
      </c>
      <c r="V1484" s="1">
        <f t="shared" si="166"/>
        <v>1529.9566441509314</v>
      </c>
      <c r="W1484" s="1">
        <f t="shared" si="167"/>
        <v>1515.1384034374826</v>
      </c>
    </row>
    <row r="1485" spans="1:23" x14ac:dyDescent="0.45">
      <c r="A1485" t="str">
        <f>Schedule!A1485</f>
        <v>2024-07-20</v>
      </c>
      <c r="B1485" t="str">
        <f>Schedule!B1485</f>
        <v>LAD</v>
      </c>
      <c r="C1485" t="str">
        <f>Schedule!C1485</f>
        <v>BOS</v>
      </c>
      <c r="D1485">
        <f>Schedule!D1485</f>
        <v>1588.6730971234199</v>
      </c>
      <c r="E1485">
        <f>Schedule!E1485</f>
        <v>1500.26839934439</v>
      </c>
      <c r="F1485" cm="1">
        <f t="array" ref="F1485">_xlfn.XLOOKUP(B1485, $T$1:$T1484, $V$1:$V1484, D1485, 0, -1)</f>
        <v>1596.6514930600529</v>
      </c>
      <c r="G1485" cm="1">
        <f t="array" ref="G1485">_xlfn.XLOOKUP(C1485, $U$1:$U1484, $W$1:$W1484, E1485, 0, -1)</f>
        <v>1518.233689676287</v>
      </c>
      <c r="H1485">
        <f>Schedule!F1485</f>
        <v>4.2654028436019002E-2</v>
      </c>
      <c r="I1485" t="str">
        <f>IF(ISBLANK(Games!D1485), "", Games!D1485)</f>
        <v/>
      </c>
      <c r="J1485" t="str">
        <f>IF(ISBLANK(Games!E1485), "", Games!E1485)</f>
        <v/>
      </c>
      <c r="K1485" t="str">
        <f>IF(ISBLANK(Games!D1485), "",VLOOKUP(I1485, 'Pitchers Pre-Season'!$B$2:$X$790, 23, FALSE))</f>
        <v/>
      </c>
      <c r="L1485" t="str">
        <f>IF(ISBLANK(Games!E1485), "",VLOOKUP(J1485, 'Pitchers Pre-Season'!$B$2:$X$790, 23, FALSE))</f>
        <v/>
      </c>
      <c r="M1485">
        <f>IF(ISBLANK(Games!D1485), Calc!F1485, F1485+K1485)</f>
        <v>1596.6514930600529</v>
      </c>
      <c r="N1485">
        <f>IF(ISBLANK(Games!E1485), Calc!G1485, G1485+L1485)</f>
        <v>1518.233689676287</v>
      </c>
      <c r="O1485" s="1">
        <f t="shared" si="161"/>
        <v>0.63230123695201867</v>
      </c>
      <c r="P1485" s="1">
        <f t="shared" si="162"/>
        <v>0.36769876304798138</v>
      </c>
      <c r="Q1485" s="3" t="str">
        <f>Games!N1485</f>
        <v/>
      </c>
      <c r="R1485" s="1" t="str">
        <f t="shared" si="163"/>
        <v/>
      </c>
      <c r="S1485" s="1" t="str">
        <f>IF(ISBLANK(Games!L1485), "",IF(Q1485=B1485, C1485, B1485))</f>
        <v/>
      </c>
      <c r="T1485" s="1" t="str">
        <f t="shared" si="164"/>
        <v>LAD</v>
      </c>
      <c r="U1485" s="1" t="str">
        <f t="shared" si="165"/>
        <v>BOS</v>
      </c>
      <c r="V1485" s="1">
        <f t="shared" si="166"/>
        <v>1596.6514930600529</v>
      </c>
      <c r="W1485" s="1">
        <f t="shared" si="167"/>
        <v>1518.233689676287</v>
      </c>
    </row>
    <row r="1486" spans="1:23" x14ac:dyDescent="0.45">
      <c r="A1486" t="str">
        <f>Schedule!A1486</f>
        <v>2024-07-20</v>
      </c>
      <c r="B1486" t="str">
        <f>Schedule!B1486</f>
        <v>ATL</v>
      </c>
      <c r="C1486" t="str">
        <f>Schedule!C1486</f>
        <v>STL</v>
      </c>
      <c r="D1486">
        <f>Schedule!D1486</f>
        <v>1590.545270505</v>
      </c>
      <c r="E1486">
        <f>Schedule!E1486</f>
        <v>1506.4629567151301</v>
      </c>
      <c r="F1486" cm="1">
        <f t="array" ref="F1486">_xlfn.XLOOKUP(B1486, $T$1:$T1485, $V$1:$V1485, D1486, 0, -1)</f>
        <v>1593.2508682491175</v>
      </c>
      <c r="G1486" cm="1">
        <f t="array" ref="G1486">_xlfn.XLOOKUP(C1486, $U$1:$U1485, $W$1:$W1485, E1486, 0, -1)</f>
        <v>1507.9516916859375</v>
      </c>
      <c r="H1486">
        <f>Schedule!F1486</f>
        <v>4.3902439024390297E-2</v>
      </c>
      <c r="I1486" t="str">
        <f>IF(ISBLANK(Games!D1486), "", Games!D1486)</f>
        <v/>
      </c>
      <c r="J1486" t="str">
        <f>IF(ISBLANK(Games!E1486), "", Games!E1486)</f>
        <v/>
      </c>
      <c r="K1486" t="str">
        <f>IF(ISBLANK(Games!D1486), "",VLOOKUP(I1486, 'Pitchers Pre-Season'!$B$2:$X$790, 23, FALSE))</f>
        <v/>
      </c>
      <c r="L1486" t="str">
        <f>IF(ISBLANK(Games!E1486), "",VLOOKUP(J1486, 'Pitchers Pre-Season'!$B$2:$X$790, 23, FALSE))</f>
        <v/>
      </c>
      <c r="M1486">
        <f>IF(ISBLANK(Games!D1486), Calc!F1486, F1486+K1486)</f>
        <v>1593.2508682491175</v>
      </c>
      <c r="N1486">
        <f>IF(ISBLANK(Games!E1486), Calc!G1486, G1486+L1486)</f>
        <v>1507.9516916859375</v>
      </c>
      <c r="O1486" s="1">
        <f t="shared" si="161"/>
        <v>0.6422982689101876</v>
      </c>
      <c r="P1486" s="1">
        <f t="shared" si="162"/>
        <v>0.3577017310898124</v>
      </c>
      <c r="Q1486" s="3" t="str">
        <f>Games!N1486</f>
        <v/>
      </c>
      <c r="R1486" s="1" t="str">
        <f t="shared" si="163"/>
        <v/>
      </c>
      <c r="S1486" s="1" t="str">
        <f>IF(ISBLANK(Games!L1486), "",IF(Q1486=B1486, C1486, B1486))</f>
        <v/>
      </c>
      <c r="T1486" s="1" t="str">
        <f t="shared" si="164"/>
        <v>ATL</v>
      </c>
      <c r="U1486" s="1" t="str">
        <f t="shared" si="165"/>
        <v>STL</v>
      </c>
      <c r="V1486" s="1">
        <f t="shared" si="166"/>
        <v>1593.2508682491175</v>
      </c>
      <c r="W1486" s="1">
        <f t="shared" si="167"/>
        <v>1507.9516916859375</v>
      </c>
    </row>
    <row r="1487" spans="1:23" x14ac:dyDescent="0.45">
      <c r="A1487" t="str">
        <f>Schedule!A1487</f>
        <v>2024-07-20</v>
      </c>
      <c r="B1487" t="str">
        <f>Schedule!B1487</f>
        <v>COL</v>
      </c>
      <c r="C1487" t="str">
        <f>Schedule!C1487</f>
        <v>SFG</v>
      </c>
      <c r="D1487">
        <f>Schedule!D1487</f>
        <v>1418.47649220432</v>
      </c>
      <c r="E1487">
        <f>Schedule!E1487</f>
        <v>1501.1235706124401</v>
      </c>
      <c r="F1487" cm="1">
        <f t="array" ref="F1487">_xlfn.XLOOKUP(B1487, $T$1:$T1486, $V$1:$V1486, D1487, 0, -1)</f>
        <v>1423.0710497477428</v>
      </c>
      <c r="G1487" cm="1">
        <f t="array" ref="G1487">_xlfn.XLOOKUP(C1487, $U$1:$U1486, $W$1:$W1486, E1487, 0, -1)</f>
        <v>1491.6063482058917</v>
      </c>
      <c r="H1487">
        <f>Schedule!F1487</f>
        <v>0.22834645669291301</v>
      </c>
      <c r="I1487" t="str">
        <f>IF(ISBLANK(Games!D1487), "", Games!D1487)</f>
        <v/>
      </c>
      <c r="J1487" t="str">
        <f>IF(ISBLANK(Games!E1487), "", Games!E1487)</f>
        <v/>
      </c>
      <c r="K1487" t="str">
        <f>IF(ISBLANK(Games!D1487), "",VLOOKUP(I1487, 'Pitchers Pre-Season'!$B$2:$X$790, 23, FALSE))</f>
        <v/>
      </c>
      <c r="L1487" t="str">
        <f>IF(ISBLANK(Games!E1487), "",VLOOKUP(J1487, 'Pitchers Pre-Season'!$B$2:$X$790, 23, FALSE))</f>
        <v/>
      </c>
      <c r="M1487">
        <f>IF(ISBLANK(Games!D1487), Calc!F1487, F1487+K1487)</f>
        <v>1423.0710497477428</v>
      </c>
      <c r="N1487">
        <f>IF(ISBLANK(Games!E1487), Calc!G1487, G1487+L1487)</f>
        <v>1491.6063482058917</v>
      </c>
      <c r="O1487" s="1">
        <f t="shared" si="161"/>
        <v>0.51680269184459049</v>
      </c>
      <c r="P1487" s="1">
        <f t="shared" si="162"/>
        <v>0.48319730815540951</v>
      </c>
      <c r="Q1487" s="3" t="str">
        <f>Games!N1487</f>
        <v/>
      </c>
      <c r="R1487" s="1" t="str">
        <f t="shared" si="163"/>
        <v/>
      </c>
      <c r="S1487" s="1" t="str">
        <f>IF(ISBLANK(Games!L1487), "",IF(Q1487=B1487, C1487, B1487))</f>
        <v/>
      </c>
      <c r="T1487" s="1" t="str">
        <f t="shared" si="164"/>
        <v>COL</v>
      </c>
      <c r="U1487" s="1" t="str">
        <f t="shared" si="165"/>
        <v>SFG</v>
      </c>
      <c r="V1487" s="1">
        <f t="shared" si="166"/>
        <v>1423.0710497477428</v>
      </c>
      <c r="W1487" s="1">
        <f t="shared" si="167"/>
        <v>1491.6063482058917</v>
      </c>
    </row>
    <row r="1488" spans="1:23" x14ac:dyDescent="0.45">
      <c r="A1488" t="str">
        <f>Schedule!A1488</f>
        <v>2024-07-20</v>
      </c>
      <c r="B1488" t="str">
        <f>Schedule!B1488</f>
        <v>SEA</v>
      </c>
      <c r="C1488" t="str">
        <f>Schedule!C1488</f>
        <v>HOU</v>
      </c>
      <c r="D1488">
        <f>Schedule!D1488</f>
        <v>1526.2027098211199</v>
      </c>
      <c r="E1488">
        <f>Schedule!E1488</f>
        <v>1559.22207084247</v>
      </c>
      <c r="F1488" cm="1">
        <f t="array" ref="F1488">_xlfn.XLOOKUP(B1488, $T$1:$T1487, $V$1:$V1487, D1488, 0, -1)</f>
        <v>1518.2292368487947</v>
      </c>
      <c r="G1488" cm="1">
        <f t="array" ref="G1488">_xlfn.XLOOKUP(C1488, $U$1:$U1487, $W$1:$W1487, E1488, 0, -1)</f>
        <v>1554.1885466658973</v>
      </c>
      <c r="H1488">
        <f>Schedule!F1488</f>
        <v>2.2471910112359699E-2</v>
      </c>
      <c r="I1488" t="str">
        <f>IF(ISBLANK(Games!D1488), "", Games!D1488)</f>
        <v/>
      </c>
      <c r="J1488" t="str">
        <f>IF(ISBLANK(Games!E1488), "", Games!E1488)</f>
        <v/>
      </c>
      <c r="K1488" t="str">
        <f>IF(ISBLANK(Games!D1488), "",VLOOKUP(I1488, 'Pitchers Pre-Season'!$B$2:$X$790, 23, FALSE))</f>
        <v/>
      </c>
      <c r="L1488" t="str">
        <f>IF(ISBLANK(Games!E1488), "",VLOOKUP(J1488, 'Pitchers Pre-Season'!$B$2:$X$790, 23, FALSE))</f>
        <v/>
      </c>
      <c r="M1488">
        <f>IF(ISBLANK(Games!D1488), Calc!F1488, F1488+K1488)</f>
        <v>1518.2292368487947</v>
      </c>
      <c r="N1488">
        <f>IF(ISBLANK(Games!E1488), Calc!G1488, G1488+L1488)</f>
        <v>1554.1885466658973</v>
      </c>
      <c r="O1488" s="1">
        <f t="shared" si="161"/>
        <v>0.45967034210103391</v>
      </c>
      <c r="P1488" s="1">
        <f t="shared" si="162"/>
        <v>0.54032965789896614</v>
      </c>
      <c r="Q1488" s="3" t="str">
        <f>Games!N1488</f>
        <v/>
      </c>
      <c r="R1488" s="1" t="str">
        <f t="shared" si="163"/>
        <v/>
      </c>
      <c r="S1488" s="1" t="str">
        <f>IF(ISBLANK(Games!L1488), "",IF(Q1488=B1488, C1488, B1488))</f>
        <v/>
      </c>
      <c r="T1488" s="1" t="str">
        <f t="shared" si="164"/>
        <v>SEA</v>
      </c>
      <c r="U1488" s="1" t="str">
        <f t="shared" si="165"/>
        <v>HOU</v>
      </c>
      <c r="V1488" s="1">
        <f t="shared" si="166"/>
        <v>1518.2292368487947</v>
      </c>
      <c r="W1488" s="1">
        <f t="shared" si="167"/>
        <v>1554.1885466658973</v>
      </c>
    </row>
    <row r="1489" spans="1:23" x14ac:dyDescent="0.45">
      <c r="A1489" t="str">
        <f>Schedule!A1489</f>
        <v>2024-07-21</v>
      </c>
      <c r="B1489" t="str">
        <f>Schedule!B1489</f>
        <v>WAS</v>
      </c>
      <c r="C1489" t="str">
        <f>Schedule!C1489</f>
        <v>CIN</v>
      </c>
      <c r="D1489">
        <f>Schedule!D1489</f>
        <v>1422.7330514932301</v>
      </c>
      <c r="E1489">
        <f>Schedule!E1489</f>
        <v>1496.2510574284499</v>
      </c>
      <c r="F1489" cm="1">
        <f t="array" ref="F1489">_xlfn.XLOOKUP(B1489, $T$1:$T1488, $V$1:$V1488, D1489, 0, -1)</f>
        <v>1419.5380932200808</v>
      </c>
      <c r="G1489" cm="1">
        <f t="array" ref="G1489">_xlfn.XLOOKUP(C1489, $U$1:$U1488, $W$1:$W1488, E1489, 0, -1)</f>
        <v>1513.6155661274754</v>
      </c>
      <c r="H1489">
        <f>Schedule!F1489</f>
        <v>-4.76190476190477E-2</v>
      </c>
      <c r="I1489" t="str">
        <f>IF(ISBLANK(Games!D1489), "", Games!D1489)</f>
        <v/>
      </c>
      <c r="J1489" t="str">
        <f>IF(ISBLANK(Games!E1489), "", Games!E1489)</f>
        <v/>
      </c>
      <c r="K1489" t="str">
        <f>IF(ISBLANK(Games!D1489), "",VLOOKUP(I1489, 'Pitchers Pre-Season'!$B$2:$X$790, 23, FALSE))</f>
        <v/>
      </c>
      <c r="L1489" t="str">
        <f>IF(ISBLANK(Games!E1489), "",VLOOKUP(J1489, 'Pitchers Pre-Season'!$B$2:$X$790, 23, FALSE))</f>
        <v/>
      </c>
      <c r="M1489">
        <f>IF(ISBLANK(Games!D1489), Calc!F1489, F1489+K1489)</f>
        <v>1419.5380932200808</v>
      </c>
      <c r="N1489">
        <f>IF(ISBLANK(Games!E1489), Calc!G1489, G1489+L1489)</f>
        <v>1513.6155661274754</v>
      </c>
      <c r="O1489" s="1">
        <f t="shared" si="161"/>
        <v>0.34401675654911446</v>
      </c>
      <c r="P1489" s="1">
        <f t="shared" si="162"/>
        <v>0.65598324345088543</v>
      </c>
      <c r="Q1489" s="3" t="str">
        <f>Games!N1489</f>
        <v/>
      </c>
      <c r="R1489" s="1" t="str">
        <f t="shared" si="163"/>
        <v/>
      </c>
      <c r="S1489" s="1" t="str">
        <f>IF(ISBLANK(Games!L1489), "",IF(Q1489=B1489, C1489, B1489))</f>
        <v/>
      </c>
      <c r="T1489" s="1" t="str">
        <f t="shared" si="164"/>
        <v>WAS</v>
      </c>
      <c r="U1489" s="1" t="str">
        <f t="shared" si="165"/>
        <v>CIN</v>
      </c>
      <c r="V1489" s="1">
        <f t="shared" si="166"/>
        <v>1419.5380932200808</v>
      </c>
      <c r="W1489" s="1">
        <f t="shared" si="167"/>
        <v>1513.6155661274754</v>
      </c>
    </row>
    <row r="1490" spans="1:23" x14ac:dyDescent="0.45">
      <c r="A1490" t="str">
        <f>Schedule!A1490</f>
        <v>2024-07-21</v>
      </c>
      <c r="B1490" t="str">
        <f>Schedule!B1490</f>
        <v>PIT</v>
      </c>
      <c r="C1490" t="str">
        <f>Schedule!C1490</f>
        <v>PHI</v>
      </c>
      <c r="D1490">
        <f>Schedule!D1490</f>
        <v>1468.3919248330999</v>
      </c>
      <c r="E1490">
        <f>Schedule!E1490</f>
        <v>1537.03223861109</v>
      </c>
      <c r="F1490" cm="1">
        <f t="array" ref="F1490">_xlfn.XLOOKUP(B1490, $T$1:$T1489, $V$1:$V1489, D1490, 0, -1)</f>
        <v>1464.4120897083565</v>
      </c>
      <c r="G1490" cm="1">
        <f t="array" ref="G1490">_xlfn.XLOOKUP(C1490, $U$1:$U1489, $W$1:$W1489, E1490, 0, -1)</f>
        <v>1539.4111659163295</v>
      </c>
      <c r="H1490">
        <f>Schedule!F1490</f>
        <v>5.7971014492753603E-2</v>
      </c>
      <c r="I1490" t="str">
        <f>IF(ISBLANK(Games!D1490), "", Games!D1490)</f>
        <v/>
      </c>
      <c r="J1490" t="str">
        <f>IF(ISBLANK(Games!E1490), "", Games!E1490)</f>
        <v/>
      </c>
      <c r="K1490" t="str">
        <f>IF(ISBLANK(Games!D1490), "",VLOOKUP(I1490, 'Pitchers Pre-Season'!$B$2:$X$790, 23, FALSE))</f>
        <v/>
      </c>
      <c r="L1490" t="str">
        <f>IF(ISBLANK(Games!E1490), "",VLOOKUP(J1490, 'Pitchers Pre-Season'!$B$2:$X$790, 23, FALSE))</f>
        <v/>
      </c>
      <c r="M1490">
        <f>IF(ISBLANK(Games!D1490), Calc!F1490, F1490+K1490)</f>
        <v>1464.4120897083565</v>
      </c>
      <c r="N1490">
        <f>IF(ISBLANK(Games!E1490), Calc!G1490, G1490+L1490)</f>
        <v>1539.4111659163295</v>
      </c>
      <c r="O1490" s="1">
        <f t="shared" si="161"/>
        <v>0.42269895282982317</v>
      </c>
      <c r="P1490" s="1">
        <f t="shared" si="162"/>
        <v>0.57730104717017683</v>
      </c>
      <c r="Q1490" s="3" t="str">
        <f>Games!N1490</f>
        <v/>
      </c>
      <c r="R1490" s="1" t="str">
        <f t="shared" si="163"/>
        <v/>
      </c>
      <c r="S1490" s="1" t="str">
        <f>IF(ISBLANK(Games!L1490), "",IF(Q1490=B1490, C1490, B1490))</f>
        <v/>
      </c>
      <c r="T1490" s="1" t="str">
        <f t="shared" si="164"/>
        <v>PIT</v>
      </c>
      <c r="U1490" s="1" t="str">
        <f t="shared" si="165"/>
        <v>PHI</v>
      </c>
      <c r="V1490" s="1">
        <f t="shared" si="166"/>
        <v>1464.4120897083565</v>
      </c>
      <c r="W1490" s="1">
        <f t="shared" si="167"/>
        <v>1539.4111659163295</v>
      </c>
    </row>
    <row r="1491" spans="1:23" x14ac:dyDescent="0.45">
      <c r="A1491" t="str">
        <f>Schedule!A1491</f>
        <v>2024-07-21</v>
      </c>
      <c r="B1491" t="str">
        <f>Schedule!B1491</f>
        <v>ATL</v>
      </c>
      <c r="C1491" t="str">
        <f>Schedule!C1491</f>
        <v>STL</v>
      </c>
      <c r="D1491">
        <f>Schedule!D1491</f>
        <v>1590.545270505</v>
      </c>
      <c r="E1491">
        <f>Schedule!E1491</f>
        <v>1506.4629567151301</v>
      </c>
      <c r="F1491" cm="1">
        <f t="array" ref="F1491">_xlfn.XLOOKUP(B1491, $T$1:$T1490, $V$1:$V1490, D1491, 0, -1)</f>
        <v>1593.2508682491175</v>
      </c>
      <c r="G1491" cm="1">
        <f t="array" ref="G1491">_xlfn.XLOOKUP(C1491, $U$1:$U1490, $W$1:$W1490, E1491, 0, -1)</f>
        <v>1507.9516916859375</v>
      </c>
      <c r="H1491">
        <f>Schedule!F1491</f>
        <v>4.3902439024390297E-2</v>
      </c>
      <c r="I1491" t="str">
        <f>IF(ISBLANK(Games!D1491), "", Games!D1491)</f>
        <v/>
      </c>
      <c r="J1491" t="str">
        <f>IF(ISBLANK(Games!E1491), "", Games!E1491)</f>
        <v/>
      </c>
      <c r="K1491" t="str">
        <f>IF(ISBLANK(Games!D1491), "",VLOOKUP(I1491, 'Pitchers Pre-Season'!$B$2:$X$790, 23, FALSE))</f>
        <v/>
      </c>
      <c r="L1491" t="str">
        <f>IF(ISBLANK(Games!E1491), "",VLOOKUP(J1491, 'Pitchers Pre-Season'!$B$2:$X$790, 23, FALSE))</f>
        <v/>
      </c>
      <c r="M1491">
        <f>IF(ISBLANK(Games!D1491), Calc!F1491, F1491+K1491)</f>
        <v>1593.2508682491175</v>
      </c>
      <c r="N1491">
        <f>IF(ISBLANK(Games!E1491), Calc!G1491, G1491+L1491)</f>
        <v>1507.9516916859375</v>
      </c>
      <c r="O1491" s="1">
        <f t="shared" si="161"/>
        <v>0.6422982689101876</v>
      </c>
      <c r="P1491" s="1">
        <f t="shared" si="162"/>
        <v>0.3577017310898124</v>
      </c>
      <c r="Q1491" s="3" t="str">
        <f>Games!N1491</f>
        <v/>
      </c>
      <c r="R1491" s="1" t="str">
        <f t="shared" si="163"/>
        <v/>
      </c>
      <c r="S1491" s="1" t="str">
        <f>IF(ISBLANK(Games!L1491), "",IF(Q1491=B1491, C1491, B1491))</f>
        <v/>
      </c>
      <c r="T1491" s="1" t="str">
        <f t="shared" si="164"/>
        <v>ATL</v>
      </c>
      <c r="U1491" s="1" t="str">
        <f t="shared" si="165"/>
        <v>STL</v>
      </c>
      <c r="V1491" s="1">
        <f t="shared" si="166"/>
        <v>1593.2508682491175</v>
      </c>
      <c r="W1491" s="1">
        <f t="shared" si="167"/>
        <v>1507.9516916859375</v>
      </c>
    </row>
    <row r="1492" spans="1:23" x14ac:dyDescent="0.45">
      <c r="A1492" t="str">
        <f>Schedule!A1492</f>
        <v>2024-07-21</v>
      </c>
      <c r="B1492" t="str">
        <f>Schedule!B1492</f>
        <v>NYY</v>
      </c>
      <c r="C1492" t="str">
        <f>Schedule!C1492</f>
        <v>TBR</v>
      </c>
      <c r="D1492">
        <f>Schedule!D1492</f>
        <v>1539.4562396036399</v>
      </c>
      <c r="E1492">
        <f>Schedule!E1492</f>
        <v>1537.2568075547799</v>
      </c>
      <c r="F1492" cm="1">
        <f t="array" ref="F1492">_xlfn.XLOOKUP(B1492, $T$1:$T1491, $V$1:$V1491, D1492, 0, -1)</f>
        <v>1533.7203518335739</v>
      </c>
      <c r="G1492" cm="1">
        <f t="array" ref="G1492">_xlfn.XLOOKUP(C1492, $U$1:$U1491, $W$1:$W1491, E1492, 0, -1)</f>
        <v>1532.6622500113572</v>
      </c>
      <c r="H1492">
        <f>Schedule!F1492</f>
        <v>9.3922651933701695E-2</v>
      </c>
      <c r="I1492" t="str">
        <f>IF(ISBLANK(Games!D1492), "", Games!D1492)</f>
        <v/>
      </c>
      <c r="J1492" t="str">
        <f>IF(ISBLANK(Games!E1492), "", Games!E1492)</f>
        <v/>
      </c>
      <c r="K1492" t="str">
        <f>IF(ISBLANK(Games!D1492), "",VLOOKUP(I1492, 'Pitchers Pre-Season'!$B$2:$X$790, 23, FALSE))</f>
        <v/>
      </c>
      <c r="L1492" t="str">
        <f>IF(ISBLANK(Games!E1492), "",VLOOKUP(J1492, 'Pitchers Pre-Season'!$B$2:$X$790, 23, FALSE))</f>
        <v/>
      </c>
      <c r="M1492">
        <f>IF(ISBLANK(Games!D1492), Calc!F1492, F1492+K1492)</f>
        <v>1533.7203518335739</v>
      </c>
      <c r="N1492">
        <f>IF(ISBLANK(Games!E1492), Calc!G1492, G1492+L1492)</f>
        <v>1532.6622500113572</v>
      </c>
      <c r="O1492" s="1">
        <f t="shared" si="161"/>
        <v>0.54848405218586549</v>
      </c>
      <c r="P1492" s="1">
        <f t="shared" si="162"/>
        <v>0.45151594781413462</v>
      </c>
      <c r="Q1492" s="3" t="str">
        <f>Games!N1492</f>
        <v/>
      </c>
      <c r="R1492" s="1" t="str">
        <f t="shared" si="163"/>
        <v/>
      </c>
      <c r="S1492" s="1" t="str">
        <f>IF(ISBLANK(Games!L1492), "",IF(Q1492=B1492, C1492, B1492))</f>
        <v/>
      </c>
      <c r="T1492" s="1" t="str">
        <f t="shared" si="164"/>
        <v>NYY</v>
      </c>
      <c r="U1492" s="1" t="str">
        <f t="shared" si="165"/>
        <v>TBR</v>
      </c>
      <c r="V1492" s="1">
        <f t="shared" si="166"/>
        <v>1533.7203518335739</v>
      </c>
      <c r="W1492" s="1">
        <f t="shared" si="167"/>
        <v>1532.6622500113572</v>
      </c>
    </row>
    <row r="1493" spans="1:23" x14ac:dyDescent="0.45">
      <c r="A1493" t="str">
        <f>Schedule!A1493</f>
        <v>2024-07-21</v>
      </c>
      <c r="B1493" t="str">
        <f>Schedule!B1493</f>
        <v>TOR</v>
      </c>
      <c r="C1493" t="str">
        <f>Schedule!C1493</f>
        <v>DET</v>
      </c>
      <c r="D1493">
        <f>Schedule!D1493</f>
        <v>1536.86484917293</v>
      </c>
      <c r="E1493">
        <f>Schedule!E1493</f>
        <v>1477.56939209144</v>
      </c>
      <c r="F1493" cm="1">
        <f t="array" ref="F1493">_xlfn.XLOOKUP(B1493, $T$1:$T1492, $V$1:$V1492, D1493, 0, -1)</f>
        <v>1536.86484917293</v>
      </c>
      <c r="G1493" cm="1">
        <f t="array" ref="G1493">_xlfn.XLOOKUP(C1493, $U$1:$U1492, $W$1:$W1492, E1493, 0, -1)</f>
        <v>1495.7868779460348</v>
      </c>
      <c r="H1493">
        <f>Schedule!F1493</f>
        <v>-5.5248618784530601E-3</v>
      </c>
      <c r="I1493" t="str">
        <f>IF(ISBLANK(Games!D1493), "", Games!D1493)</f>
        <v/>
      </c>
      <c r="J1493" t="str">
        <f>IF(ISBLANK(Games!E1493), "", Games!E1493)</f>
        <v/>
      </c>
      <c r="K1493" t="str">
        <f>IF(ISBLANK(Games!D1493), "",VLOOKUP(I1493, 'Pitchers Pre-Season'!$B$2:$X$790, 23, FALSE))</f>
        <v/>
      </c>
      <c r="L1493" t="str">
        <f>IF(ISBLANK(Games!E1493), "",VLOOKUP(J1493, 'Pitchers Pre-Season'!$B$2:$X$790, 23, FALSE))</f>
        <v/>
      </c>
      <c r="M1493">
        <f>IF(ISBLANK(Games!D1493), Calc!F1493, F1493+K1493)</f>
        <v>1536.86484917293</v>
      </c>
      <c r="N1493">
        <f>IF(ISBLANK(Games!E1493), Calc!G1493, G1493+L1493)</f>
        <v>1495.7868779460348</v>
      </c>
      <c r="O1493" s="1">
        <f t="shared" si="161"/>
        <v>0.55607959687047182</v>
      </c>
      <c r="P1493" s="1">
        <f t="shared" si="162"/>
        <v>0.44392040312952813</v>
      </c>
      <c r="Q1493" s="3" t="str">
        <f>Games!N1493</f>
        <v/>
      </c>
      <c r="R1493" s="1" t="str">
        <f t="shared" si="163"/>
        <v/>
      </c>
      <c r="S1493" s="1" t="str">
        <f>IF(ISBLANK(Games!L1493), "",IF(Q1493=B1493, C1493, B1493))</f>
        <v/>
      </c>
      <c r="T1493" s="1" t="str">
        <f t="shared" si="164"/>
        <v>TOR</v>
      </c>
      <c r="U1493" s="1" t="str">
        <f t="shared" si="165"/>
        <v>DET</v>
      </c>
      <c r="V1493" s="1">
        <f t="shared" si="166"/>
        <v>1536.86484917293</v>
      </c>
      <c r="W1493" s="1">
        <f t="shared" si="167"/>
        <v>1495.7868779460348</v>
      </c>
    </row>
    <row r="1494" spans="1:23" x14ac:dyDescent="0.45">
      <c r="A1494" t="str">
        <f>Schedule!A1494</f>
        <v>2024-07-21</v>
      </c>
      <c r="B1494" t="str">
        <f>Schedule!B1494</f>
        <v>CLE</v>
      </c>
      <c r="C1494" t="str">
        <f>Schedule!C1494</f>
        <v>SDP</v>
      </c>
      <c r="D1494">
        <f>Schedule!D1494</f>
        <v>1503.8938502056101</v>
      </c>
      <c r="E1494">
        <f>Schedule!E1494</f>
        <v>1513.7838452168801</v>
      </c>
      <c r="F1494" cm="1">
        <f t="array" ref="F1494">_xlfn.XLOOKUP(B1494, $T$1:$T1493, $V$1:$V1493, D1494, 0, -1)</f>
        <v>1503.8938502056101</v>
      </c>
      <c r="G1494" cm="1">
        <f t="array" ref="G1494">_xlfn.XLOOKUP(C1494, $U$1:$U1493, $W$1:$W1493, E1494, 0, -1)</f>
        <v>1514.2912987524817</v>
      </c>
      <c r="H1494">
        <f>Schedule!F1494</f>
        <v>4.7619047619047603E-2</v>
      </c>
      <c r="I1494" t="str">
        <f>IF(ISBLANK(Games!D1494), "", Games!D1494)</f>
        <v/>
      </c>
      <c r="J1494" t="str">
        <f>IF(ISBLANK(Games!E1494), "", Games!E1494)</f>
        <v/>
      </c>
      <c r="K1494" t="str">
        <f>IF(ISBLANK(Games!D1494), "",VLOOKUP(I1494, 'Pitchers Pre-Season'!$B$2:$X$790, 23, FALSE))</f>
        <v/>
      </c>
      <c r="L1494" t="str">
        <f>IF(ISBLANK(Games!E1494), "",VLOOKUP(J1494, 'Pitchers Pre-Season'!$B$2:$X$790, 23, FALSE))</f>
        <v/>
      </c>
      <c r="M1494">
        <f>IF(ISBLANK(Games!D1494), Calc!F1494, F1494+K1494)</f>
        <v>1503.8938502056101</v>
      </c>
      <c r="N1494">
        <f>IF(ISBLANK(Games!E1494), Calc!G1494, G1494+L1494)</f>
        <v>1514.2912987524817</v>
      </c>
      <c r="O1494" s="1">
        <f t="shared" si="161"/>
        <v>0.50885085784129847</v>
      </c>
      <c r="P1494" s="1">
        <f t="shared" si="162"/>
        <v>0.49114914215870159</v>
      </c>
      <c r="Q1494" s="3" t="str">
        <f>Games!N1494</f>
        <v/>
      </c>
      <c r="R1494" s="1" t="str">
        <f t="shared" si="163"/>
        <v/>
      </c>
      <c r="S1494" s="1" t="str">
        <f>IF(ISBLANK(Games!L1494), "",IF(Q1494=B1494, C1494, B1494))</f>
        <v/>
      </c>
      <c r="T1494" s="1" t="str">
        <f t="shared" si="164"/>
        <v>CLE</v>
      </c>
      <c r="U1494" s="1" t="str">
        <f t="shared" si="165"/>
        <v>SDP</v>
      </c>
      <c r="V1494" s="1">
        <f t="shared" si="166"/>
        <v>1503.8938502056101</v>
      </c>
      <c r="W1494" s="1">
        <f t="shared" si="167"/>
        <v>1514.2912987524817</v>
      </c>
    </row>
    <row r="1495" spans="1:23" x14ac:dyDescent="0.45">
      <c r="A1495" t="str">
        <f>Schedule!A1495</f>
        <v>2024-07-21</v>
      </c>
      <c r="B1495" t="str">
        <f>Schedule!B1495</f>
        <v>MIA</v>
      </c>
      <c r="C1495" t="str">
        <f>Schedule!C1495</f>
        <v>NYM</v>
      </c>
      <c r="D1495">
        <f>Schedule!D1495</f>
        <v>1488.4482383178499</v>
      </c>
      <c r="E1495">
        <f>Schedule!E1495</f>
        <v>1505.1761432511801</v>
      </c>
      <c r="F1495" cm="1">
        <f t="array" ref="F1495">_xlfn.XLOOKUP(B1495, $T$1:$T1494, $V$1:$V1494, D1495, 0, -1)</f>
        <v>1453.0099819148713</v>
      </c>
      <c r="G1495" cm="1">
        <f t="array" ref="G1495">_xlfn.XLOOKUP(C1495, $U$1:$U1494, $W$1:$W1494, E1495, 0, -1)</f>
        <v>1510.288270753422</v>
      </c>
      <c r="H1495">
        <f>Schedule!F1495</f>
        <v>4.5751633986928102E-2</v>
      </c>
      <c r="I1495" t="str">
        <f>IF(ISBLANK(Games!D1495), "", Games!D1495)</f>
        <v/>
      </c>
      <c r="J1495" t="str">
        <f>IF(ISBLANK(Games!E1495), "", Games!E1495)</f>
        <v/>
      </c>
      <c r="K1495" t="str">
        <f>IF(ISBLANK(Games!D1495), "",VLOOKUP(I1495, 'Pitchers Pre-Season'!$B$2:$X$790, 23, FALSE))</f>
        <v/>
      </c>
      <c r="L1495" t="str">
        <f>IF(ISBLANK(Games!E1495), "",VLOOKUP(J1495, 'Pitchers Pre-Season'!$B$2:$X$790, 23, FALSE))</f>
        <v/>
      </c>
      <c r="M1495">
        <f>IF(ISBLANK(Games!D1495), Calc!F1495, F1495+K1495)</f>
        <v>1453.0099819148713</v>
      </c>
      <c r="N1495">
        <f>IF(ISBLANK(Games!E1495), Calc!G1495, G1495+L1495)</f>
        <v>1510.288270753422</v>
      </c>
      <c r="O1495" s="1">
        <f t="shared" si="161"/>
        <v>0.44118448849029185</v>
      </c>
      <c r="P1495" s="1">
        <f t="shared" si="162"/>
        <v>0.5588155115097081</v>
      </c>
      <c r="Q1495" s="3" t="str">
        <f>Games!N1495</f>
        <v/>
      </c>
      <c r="R1495" s="1" t="str">
        <f t="shared" si="163"/>
        <v/>
      </c>
      <c r="S1495" s="1" t="str">
        <f>IF(ISBLANK(Games!L1495), "",IF(Q1495=B1495, C1495, B1495))</f>
        <v/>
      </c>
      <c r="T1495" s="1" t="str">
        <f t="shared" si="164"/>
        <v>MIA</v>
      </c>
      <c r="U1495" s="1" t="str">
        <f t="shared" si="165"/>
        <v>NYM</v>
      </c>
      <c r="V1495" s="1">
        <f t="shared" si="166"/>
        <v>1453.0099819148713</v>
      </c>
      <c r="W1495" s="1">
        <f t="shared" si="167"/>
        <v>1510.288270753422</v>
      </c>
    </row>
    <row r="1496" spans="1:23" x14ac:dyDescent="0.45">
      <c r="A1496" t="str">
        <f>Schedule!A1496</f>
        <v>2024-07-21</v>
      </c>
      <c r="B1496" t="str">
        <f>Schedule!B1496</f>
        <v>KCR</v>
      </c>
      <c r="C1496" t="str">
        <f>Schedule!C1496</f>
        <v>CHW</v>
      </c>
      <c r="D1496">
        <f>Schedule!D1496</f>
        <v>1455.5883504191299</v>
      </c>
      <c r="E1496">
        <f>Schedule!E1496</f>
        <v>1433.33420073452</v>
      </c>
      <c r="F1496" cm="1">
        <f t="array" ref="F1496">_xlfn.XLOOKUP(B1496, $T$1:$T1495, $V$1:$V1495, D1496, 0, -1)</f>
        <v>1459.3647323881944</v>
      </c>
      <c r="G1496" cm="1">
        <f t="array" ref="G1496">_xlfn.XLOOKUP(C1496, $U$1:$U1495, $W$1:$W1495, E1496, 0, -1)</f>
        <v>1425.4820043556863</v>
      </c>
      <c r="H1496">
        <f>Schedule!F1496</f>
        <v>0.19008264462809901</v>
      </c>
      <c r="I1496" t="str">
        <f>IF(ISBLANK(Games!D1496), "", Games!D1496)</f>
        <v/>
      </c>
      <c r="J1496" t="str">
        <f>IF(ISBLANK(Games!E1496), "", Games!E1496)</f>
        <v/>
      </c>
      <c r="K1496" t="str">
        <f>IF(ISBLANK(Games!D1496), "",VLOOKUP(I1496, 'Pitchers Pre-Season'!$B$2:$X$790, 23, FALSE))</f>
        <v/>
      </c>
      <c r="L1496" t="str">
        <f>IF(ISBLANK(Games!E1496), "",VLOOKUP(J1496, 'Pitchers Pre-Season'!$B$2:$X$790, 23, FALSE))</f>
        <v/>
      </c>
      <c r="M1496">
        <f>IF(ISBLANK(Games!D1496), Calc!F1496, F1496+K1496)</f>
        <v>1459.3647323881944</v>
      </c>
      <c r="N1496">
        <f>IF(ISBLANK(Games!E1496), Calc!G1496, G1496+L1496)</f>
        <v>1425.4820043556863</v>
      </c>
      <c r="O1496" s="1">
        <f t="shared" si="161"/>
        <v>0.6436484907006319</v>
      </c>
      <c r="P1496" s="1">
        <f t="shared" si="162"/>
        <v>0.35635150929936804</v>
      </c>
      <c r="Q1496" s="3" t="str">
        <f>Games!N1496</f>
        <v/>
      </c>
      <c r="R1496" s="1" t="str">
        <f t="shared" si="163"/>
        <v/>
      </c>
      <c r="S1496" s="1" t="str">
        <f>IF(ISBLANK(Games!L1496), "",IF(Q1496=B1496, C1496, B1496))</f>
        <v/>
      </c>
      <c r="T1496" s="1" t="str">
        <f t="shared" si="164"/>
        <v>KCR</v>
      </c>
      <c r="U1496" s="1" t="str">
        <f t="shared" si="165"/>
        <v>CHW</v>
      </c>
      <c r="V1496" s="1">
        <f t="shared" si="166"/>
        <v>1459.3647323881944</v>
      </c>
      <c r="W1496" s="1">
        <f t="shared" si="167"/>
        <v>1425.4820043556863</v>
      </c>
    </row>
    <row r="1497" spans="1:23" x14ac:dyDescent="0.45">
      <c r="A1497" t="str">
        <f>Schedule!A1497</f>
        <v>2024-07-21</v>
      </c>
      <c r="B1497" t="str">
        <f>Schedule!B1497</f>
        <v>MIN</v>
      </c>
      <c r="C1497" t="str">
        <f>Schedule!C1497</f>
        <v>MIL</v>
      </c>
      <c r="D1497">
        <f>Schedule!D1497</f>
        <v>1535.44519643647</v>
      </c>
      <c r="E1497">
        <f>Schedule!E1497</f>
        <v>1511.74507850229</v>
      </c>
      <c r="F1497" cm="1">
        <f t="array" ref="F1497">_xlfn.XLOOKUP(B1497, $T$1:$T1496, $V$1:$V1496, D1497, 0, -1)</f>
        <v>1529.2726034226744</v>
      </c>
      <c r="G1497" cm="1">
        <f t="array" ref="G1497">_xlfn.XLOOKUP(C1497, $U$1:$U1496, $W$1:$W1496, E1497, 0, -1)</f>
        <v>1527.5334034496079</v>
      </c>
      <c r="H1497">
        <f>Schedule!F1497</f>
        <v>0.12727272727272701</v>
      </c>
      <c r="I1497" t="str">
        <f>IF(ISBLANK(Games!D1497), "", Games!D1497)</f>
        <v/>
      </c>
      <c r="J1497" t="str">
        <f>IF(ISBLANK(Games!E1497), "", Games!E1497)</f>
        <v/>
      </c>
      <c r="K1497" t="str">
        <f>IF(ISBLANK(Games!D1497), "",VLOOKUP(I1497, 'Pitchers Pre-Season'!$B$2:$X$790, 23, FALSE))</f>
        <v/>
      </c>
      <c r="L1497" t="str">
        <f>IF(ISBLANK(Games!E1497), "",VLOOKUP(J1497, 'Pitchers Pre-Season'!$B$2:$X$790, 23, FALSE))</f>
        <v/>
      </c>
      <c r="M1497">
        <f>IF(ISBLANK(Games!D1497), Calc!F1497, F1497+K1497)</f>
        <v>1529.2726034226744</v>
      </c>
      <c r="N1497">
        <f>IF(ISBLANK(Games!E1497), Calc!G1497, G1497+L1497)</f>
        <v>1527.5334034496079</v>
      </c>
      <c r="O1497" s="1">
        <f t="shared" si="161"/>
        <v>0.56613925268773013</v>
      </c>
      <c r="P1497" s="1">
        <f t="shared" si="162"/>
        <v>0.43386074731226998</v>
      </c>
      <c r="Q1497" s="3" t="str">
        <f>Games!N1497</f>
        <v/>
      </c>
      <c r="R1497" s="1" t="str">
        <f t="shared" si="163"/>
        <v/>
      </c>
      <c r="S1497" s="1" t="str">
        <f>IF(ISBLANK(Games!L1497), "",IF(Q1497=B1497, C1497, B1497))</f>
        <v/>
      </c>
      <c r="T1497" s="1" t="str">
        <f t="shared" si="164"/>
        <v>MIN</v>
      </c>
      <c r="U1497" s="1" t="str">
        <f t="shared" si="165"/>
        <v>MIL</v>
      </c>
      <c r="V1497" s="1">
        <f t="shared" si="166"/>
        <v>1529.2726034226744</v>
      </c>
      <c r="W1497" s="1">
        <f t="shared" si="167"/>
        <v>1527.5334034496079</v>
      </c>
    </row>
    <row r="1498" spans="1:23" x14ac:dyDescent="0.45">
      <c r="A1498" t="str">
        <f>Schedule!A1498</f>
        <v>2024-07-21</v>
      </c>
      <c r="B1498" t="str">
        <f>Schedule!B1498</f>
        <v>CHC</v>
      </c>
      <c r="C1498" t="str">
        <f>Schedule!C1498</f>
        <v>ARI</v>
      </c>
      <c r="D1498">
        <f>Schedule!D1498</f>
        <v>1514.0316812078199</v>
      </c>
      <c r="E1498">
        <f>Schedule!E1498</f>
        <v>1517.8440011816001</v>
      </c>
      <c r="F1498" cm="1">
        <f t="array" ref="F1498">_xlfn.XLOOKUP(B1498, $T$1:$T1497, $V$1:$V1497, D1498, 0, -1)</f>
        <v>1529.9566441509314</v>
      </c>
      <c r="G1498" cm="1">
        <f t="array" ref="G1498">_xlfn.XLOOKUP(C1498, $U$1:$U1497, $W$1:$W1497, E1498, 0, -1)</f>
        <v>1515.1384034374826</v>
      </c>
      <c r="H1498">
        <f>Schedule!F1498</f>
        <v>4.4585987261146598E-2</v>
      </c>
      <c r="I1498" t="str">
        <f>IF(ISBLANK(Games!D1498), "", Games!D1498)</f>
        <v/>
      </c>
      <c r="J1498" t="str">
        <f>IF(ISBLANK(Games!E1498), "", Games!E1498)</f>
        <v/>
      </c>
      <c r="K1498" t="str">
        <f>IF(ISBLANK(Games!D1498), "",VLOOKUP(I1498, 'Pitchers Pre-Season'!$B$2:$X$790, 23, FALSE))</f>
        <v/>
      </c>
      <c r="L1498" t="str">
        <f>IF(ISBLANK(Games!E1498), "",VLOOKUP(J1498, 'Pitchers Pre-Season'!$B$2:$X$790, 23, FALSE))</f>
        <v/>
      </c>
      <c r="M1498">
        <f>IF(ISBLANK(Games!D1498), Calc!F1498, F1498+K1498)</f>
        <v>1529.9566441509314</v>
      </c>
      <c r="N1498">
        <f>IF(ISBLANK(Games!E1498), Calc!G1498, G1498+L1498)</f>
        <v>1515.1384034374826</v>
      </c>
      <c r="O1498" s="1">
        <f t="shared" si="161"/>
        <v>0.54360523512508463</v>
      </c>
      <c r="P1498" s="1">
        <f t="shared" si="162"/>
        <v>0.45639476487491543</v>
      </c>
      <c r="Q1498" s="3" t="str">
        <f>Games!N1498</f>
        <v/>
      </c>
      <c r="R1498" s="1" t="str">
        <f t="shared" si="163"/>
        <v/>
      </c>
      <c r="S1498" s="1" t="str">
        <f>IF(ISBLANK(Games!L1498), "",IF(Q1498=B1498, C1498, B1498))</f>
        <v/>
      </c>
      <c r="T1498" s="1" t="str">
        <f t="shared" si="164"/>
        <v>CHC</v>
      </c>
      <c r="U1498" s="1" t="str">
        <f t="shared" si="165"/>
        <v>ARI</v>
      </c>
      <c r="V1498" s="1">
        <f t="shared" si="166"/>
        <v>1529.9566441509314</v>
      </c>
      <c r="W1498" s="1">
        <f t="shared" si="167"/>
        <v>1515.1384034374826</v>
      </c>
    </row>
    <row r="1499" spans="1:23" x14ac:dyDescent="0.45">
      <c r="A1499" t="str">
        <f>Schedule!A1499</f>
        <v>2024-07-21</v>
      </c>
      <c r="B1499" t="str">
        <f>Schedule!B1499</f>
        <v>TEX</v>
      </c>
      <c r="C1499" t="str">
        <f>Schedule!C1499</f>
        <v>BAL</v>
      </c>
      <c r="D1499">
        <f>Schedule!D1499</f>
        <v>1527.6277566730801</v>
      </c>
      <c r="E1499">
        <f>Schedule!E1499</f>
        <v>1535.1075395159701</v>
      </c>
      <c r="F1499" cm="1">
        <f t="array" ref="F1499">_xlfn.XLOOKUP(B1499, $T$1:$T1498, $V$1:$V1498, D1499, 0, -1)</f>
        <v>1535.7428778604465</v>
      </c>
      <c r="G1499" cm="1">
        <f t="array" ref="G1499">_xlfn.XLOOKUP(C1499, $U$1:$U1498, $W$1:$W1498, E1499, 0, -1)</f>
        <v>1539.0873746407135</v>
      </c>
      <c r="H1499">
        <f>Schedule!F1499</f>
        <v>6.3291139240506306E-2</v>
      </c>
      <c r="I1499" t="str">
        <f>IF(ISBLANK(Games!D1499), "", Games!D1499)</f>
        <v/>
      </c>
      <c r="J1499" t="str">
        <f>IF(ISBLANK(Games!E1499), "", Games!E1499)</f>
        <v/>
      </c>
      <c r="K1499" t="str">
        <f>IF(ISBLANK(Games!D1499), "",VLOOKUP(I1499, 'Pitchers Pre-Season'!$B$2:$X$790, 23, FALSE))</f>
        <v/>
      </c>
      <c r="L1499" t="str">
        <f>IF(ISBLANK(Games!E1499), "",VLOOKUP(J1499, 'Pitchers Pre-Season'!$B$2:$X$790, 23, FALSE))</f>
        <v/>
      </c>
      <c r="M1499">
        <f>IF(ISBLANK(Games!D1499), Calc!F1499, F1499+K1499)</f>
        <v>1535.7428778604465</v>
      </c>
      <c r="N1499">
        <f>IF(ISBLANK(Games!E1499), Calc!G1499, G1499+L1499)</f>
        <v>1539.0873746407135</v>
      </c>
      <c r="O1499" s="1">
        <f t="shared" si="161"/>
        <v>0.52683260051435232</v>
      </c>
      <c r="P1499" s="1">
        <f t="shared" si="162"/>
        <v>0.47316739948564762</v>
      </c>
      <c r="Q1499" s="3" t="str">
        <f>Games!N1499</f>
        <v/>
      </c>
      <c r="R1499" s="1" t="str">
        <f t="shared" si="163"/>
        <v/>
      </c>
      <c r="S1499" s="1" t="str">
        <f>IF(ISBLANK(Games!L1499), "",IF(Q1499=B1499, C1499, B1499))</f>
        <v/>
      </c>
      <c r="T1499" s="1" t="str">
        <f t="shared" si="164"/>
        <v>TEX</v>
      </c>
      <c r="U1499" s="1" t="str">
        <f t="shared" si="165"/>
        <v>BAL</v>
      </c>
      <c r="V1499" s="1">
        <f t="shared" si="166"/>
        <v>1535.7428778604465</v>
      </c>
      <c r="W1499" s="1">
        <f t="shared" si="167"/>
        <v>1539.0873746407135</v>
      </c>
    </row>
    <row r="1500" spans="1:23" x14ac:dyDescent="0.45">
      <c r="A1500" t="str">
        <f>Schedule!A1500</f>
        <v>2024-07-21</v>
      </c>
      <c r="B1500" t="str">
        <f>Schedule!B1500</f>
        <v>COL</v>
      </c>
      <c r="C1500" t="str">
        <f>Schedule!C1500</f>
        <v>SFG</v>
      </c>
      <c r="D1500">
        <f>Schedule!D1500</f>
        <v>1418.47649220432</v>
      </c>
      <c r="E1500">
        <f>Schedule!E1500</f>
        <v>1501.1235706124401</v>
      </c>
      <c r="F1500" cm="1">
        <f t="array" ref="F1500">_xlfn.XLOOKUP(B1500, $T$1:$T1499, $V$1:$V1499, D1500, 0, -1)</f>
        <v>1423.0710497477428</v>
      </c>
      <c r="G1500" cm="1">
        <f t="array" ref="G1500">_xlfn.XLOOKUP(C1500, $U$1:$U1499, $W$1:$W1499, E1500, 0, -1)</f>
        <v>1491.6063482058917</v>
      </c>
      <c r="H1500">
        <f>Schedule!F1500</f>
        <v>0.22834645669291301</v>
      </c>
      <c r="I1500" t="str">
        <f>IF(ISBLANK(Games!D1500), "", Games!D1500)</f>
        <v/>
      </c>
      <c r="J1500" t="str">
        <f>IF(ISBLANK(Games!E1500), "", Games!E1500)</f>
        <v/>
      </c>
      <c r="K1500" t="str">
        <f>IF(ISBLANK(Games!D1500), "",VLOOKUP(I1500, 'Pitchers Pre-Season'!$B$2:$X$790, 23, FALSE))</f>
        <v/>
      </c>
      <c r="L1500" t="str">
        <f>IF(ISBLANK(Games!E1500), "",VLOOKUP(J1500, 'Pitchers Pre-Season'!$B$2:$X$790, 23, FALSE))</f>
        <v/>
      </c>
      <c r="M1500">
        <f>IF(ISBLANK(Games!D1500), Calc!F1500, F1500+K1500)</f>
        <v>1423.0710497477428</v>
      </c>
      <c r="N1500">
        <f>IF(ISBLANK(Games!E1500), Calc!G1500, G1500+L1500)</f>
        <v>1491.6063482058917</v>
      </c>
      <c r="O1500" s="1">
        <f t="shared" si="161"/>
        <v>0.51680269184459049</v>
      </c>
      <c r="P1500" s="1">
        <f t="shared" si="162"/>
        <v>0.48319730815540951</v>
      </c>
      <c r="Q1500" s="3" t="str">
        <f>Games!N1500</f>
        <v/>
      </c>
      <c r="R1500" s="1" t="str">
        <f t="shared" si="163"/>
        <v/>
      </c>
      <c r="S1500" s="1" t="str">
        <f>IF(ISBLANK(Games!L1500), "",IF(Q1500=B1500, C1500, B1500))</f>
        <v/>
      </c>
      <c r="T1500" s="1" t="str">
        <f t="shared" si="164"/>
        <v>COL</v>
      </c>
      <c r="U1500" s="1" t="str">
        <f t="shared" si="165"/>
        <v>SFG</v>
      </c>
      <c r="V1500" s="1">
        <f t="shared" si="166"/>
        <v>1423.0710497477428</v>
      </c>
      <c r="W1500" s="1">
        <f t="shared" si="167"/>
        <v>1491.6063482058917</v>
      </c>
    </row>
    <row r="1501" spans="1:23" x14ac:dyDescent="0.45">
      <c r="A1501" t="str">
        <f>Schedule!A1501</f>
        <v>2024-07-21</v>
      </c>
      <c r="B1501" t="str">
        <f>Schedule!B1501</f>
        <v>OAK</v>
      </c>
      <c r="C1501" t="str">
        <f>Schedule!C1501</f>
        <v>LAA</v>
      </c>
      <c r="D1501">
        <f>Schedule!D1501</f>
        <v>1427.1354796158</v>
      </c>
      <c r="E1501">
        <f>Schedule!E1501</f>
        <v>1474.3085107648601</v>
      </c>
      <c r="F1501" cm="1">
        <f t="array" ref="F1501">_xlfn.XLOOKUP(B1501, $T$1:$T1500, $V$1:$V1500, D1501, 0, -1)</f>
        <v>1410.609331202211</v>
      </c>
      <c r="G1501" cm="1">
        <f t="array" ref="G1501">_xlfn.XLOOKUP(C1501, $U$1:$U1500, $W$1:$W1500, E1501, 0, -1)</f>
        <v>1486.8682858001625</v>
      </c>
      <c r="H1501">
        <f>Schedule!F1501</f>
        <v>6.2111801242235101E-3</v>
      </c>
      <c r="I1501" t="str">
        <f>IF(ISBLANK(Games!D1501), "", Games!D1501)</f>
        <v/>
      </c>
      <c r="J1501" t="str">
        <f>IF(ISBLANK(Games!E1501), "", Games!E1501)</f>
        <v/>
      </c>
      <c r="K1501" t="str">
        <f>IF(ISBLANK(Games!D1501), "",VLOOKUP(I1501, 'Pitchers Pre-Season'!$B$2:$X$790, 23, FALSE))</f>
        <v/>
      </c>
      <c r="L1501" t="str">
        <f>IF(ISBLANK(Games!E1501), "",VLOOKUP(J1501, 'Pitchers Pre-Season'!$B$2:$X$790, 23, FALSE))</f>
        <v/>
      </c>
      <c r="M1501">
        <f>IF(ISBLANK(Games!D1501), Calc!F1501, F1501+K1501)</f>
        <v>1410.609331202211</v>
      </c>
      <c r="N1501">
        <f>IF(ISBLANK(Games!E1501), Calc!G1501, G1501+L1501)</f>
        <v>1486.8682858001625</v>
      </c>
      <c r="O1501" s="1">
        <f t="shared" si="161"/>
        <v>0.39508919553056032</v>
      </c>
      <c r="P1501" s="1">
        <f t="shared" si="162"/>
        <v>0.60491080446943957</v>
      </c>
      <c r="Q1501" s="3" t="str">
        <f>Games!N1501</f>
        <v/>
      </c>
      <c r="R1501" s="1" t="str">
        <f t="shared" si="163"/>
        <v/>
      </c>
      <c r="S1501" s="1" t="str">
        <f>IF(ISBLANK(Games!L1501), "",IF(Q1501=B1501, C1501, B1501))</f>
        <v/>
      </c>
      <c r="T1501" s="1" t="str">
        <f t="shared" si="164"/>
        <v>OAK</v>
      </c>
      <c r="U1501" s="1" t="str">
        <f t="shared" si="165"/>
        <v>LAA</v>
      </c>
      <c r="V1501" s="1">
        <f t="shared" si="166"/>
        <v>1410.609331202211</v>
      </c>
      <c r="W1501" s="1">
        <f t="shared" si="167"/>
        <v>1486.8682858001625</v>
      </c>
    </row>
    <row r="1502" spans="1:23" x14ac:dyDescent="0.45">
      <c r="A1502" t="str">
        <f>Schedule!A1502</f>
        <v>2024-07-21</v>
      </c>
      <c r="B1502" t="str">
        <f>Schedule!B1502</f>
        <v>LAD</v>
      </c>
      <c r="C1502" t="str">
        <f>Schedule!C1502</f>
        <v>BOS</v>
      </c>
      <c r="D1502">
        <f>Schedule!D1502</f>
        <v>1588.6730971234199</v>
      </c>
      <c r="E1502">
        <f>Schedule!E1502</f>
        <v>1500.26839934439</v>
      </c>
      <c r="F1502" cm="1">
        <f t="array" ref="F1502">_xlfn.XLOOKUP(B1502, $T$1:$T1501, $V$1:$V1501, D1502, 0, -1)</f>
        <v>1596.6514930600529</v>
      </c>
      <c r="G1502" cm="1">
        <f t="array" ref="G1502">_xlfn.XLOOKUP(C1502, $U$1:$U1501, $W$1:$W1501, E1502, 0, -1)</f>
        <v>1518.233689676287</v>
      </c>
      <c r="H1502">
        <f>Schedule!F1502</f>
        <v>4.2654028436019002E-2</v>
      </c>
      <c r="I1502" t="str">
        <f>IF(ISBLANK(Games!D1502), "", Games!D1502)</f>
        <v/>
      </c>
      <c r="J1502" t="str">
        <f>IF(ISBLANK(Games!E1502), "", Games!E1502)</f>
        <v/>
      </c>
      <c r="K1502" t="str">
        <f>IF(ISBLANK(Games!D1502), "",VLOOKUP(I1502, 'Pitchers Pre-Season'!$B$2:$X$790, 23, FALSE))</f>
        <v/>
      </c>
      <c r="L1502" t="str">
        <f>IF(ISBLANK(Games!E1502), "",VLOOKUP(J1502, 'Pitchers Pre-Season'!$B$2:$X$790, 23, FALSE))</f>
        <v/>
      </c>
      <c r="M1502">
        <f>IF(ISBLANK(Games!D1502), Calc!F1502, F1502+K1502)</f>
        <v>1596.6514930600529</v>
      </c>
      <c r="N1502">
        <f>IF(ISBLANK(Games!E1502), Calc!G1502, G1502+L1502)</f>
        <v>1518.233689676287</v>
      </c>
      <c r="O1502" s="1">
        <f t="shared" si="161"/>
        <v>0.63230123695201867</v>
      </c>
      <c r="P1502" s="1">
        <f t="shared" si="162"/>
        <v>0.36769876304798138</v>
      </c>
      <c r="Q1502" s="3" t="str">
        <f>Games!N1502</f>
        <v/>
      </c>
      <c r="R1502" s="1" t="str">
        <f t="shared" si="163"/>
        <v/>
      </c>
      <c r="S1502" s="1" t="str">
        <f>IF(ISBLANK(Games!L1502), "",IF(Q1502=B1502, C1502, B1502))</f>
        <v/>
      </c>
      <c r="T1502" s="1" t="str">
        <f t="shared" si="164"/>
        <v>LAD</v>
      </c>
      <c r="U1502" s="1" t="str">
        <f t="shared" si="165"/>
        <v>BOS</v>
      </c>
      <c r="V1502" s="1">
        <f t="shared" si="166"/>
        <v>1596.6514930600529</v>
      </c>
      <c r="W1502" s="1">
        <f t="shared" si="167"/>
        <v>1518.233689676287</v>
      </c>
    </row>
    <row r="1503" spans="1:23" x14ac:dyDescent="0.45">
      <c r="A1503" t="str">
        <f>Schedule!A1503</f>
        <v>2024-07-21</v>
      </c>
      <c r="B1503" t="str">
        <f>Schedule!B1503</f>
        <v>SEA</v>
      </c>
      <c r="C1503" t="str">
        <f>Schedule!C1503</f>
        <v>HOU</v>
      </c>
      <c r="D1503">
        <f>Schedule!D1503</f>
        <v>1526.2027098211199</v>
      </c>
      <c r="E1503">
        <f>Schedule!E1503</f>
        <v>1559.22207084247</v>
      </c>
      <c r="F1503" cm="1">
        <f t="array" ref="F1503">_xlfn.XLOOKUP(B1503, $T$1:$T1502, $V$1:$V1502, D1503, 0, -1)</f>
        <v>1518.2292368487947</v>
      </c>
      <c r="G1503" cm="1">
        <f t="array" ref="G1503">_xlfn.XLOOKUP(C1503, $U$1:$U1502, $W$1:$W1502, E1503, 0, -1)</f>
        <v>1554.1885466658973</v>
      </c>
      <c r="H1503">
        <f>Schedule!F1503</f>
        <v>2.2471910112359699E-2</v>
      </c>
      <c r="I1503" t="str">
        <f>IF(ISBLANK(Games!D1503), "", Games!D1503)</f>
        <v/>
      </c>
      <c r="J1503" t="str">
        <f>IF(ISBLANK(Games!E1503), "", Games!E1503)</f>
        <v/>
      </c>
      <c r="K1503" t="str">
        <f>IF(ISBLANK(Games!D1503), "",VLOOKUP(I1503, 'Pitchers Pre-Season'!$B$2:$X$790, 23, FALSE))</f>
        <v/>
      </c>
      <c r="L1503" t="str">
        <f>IF(ISBLANK(Games!E1503), "",VLOOKUP(J1503, 'Pitchers Pre-Season'!$B$2:$X$790, 23, FALSE))</f>
        <v/>
      </c>
      <c r="M1503">
        <f>IF(ISBLANK(Games!D1503), Calc!F1503, F1503+K1503)</f>
        <v>1518.2292368487947</v>
      </c>
      <c r="N1503">
        <f>IF(ISBLANK(Games!E1503), Calc!G1503, G1503+L1503)</f>
        <v>1554.1885466658973</v>
      </c>
      <c r="O1503" s="1">
        <f t="shared" si="161"/>
        <v>0.45967034210103391</v>
      </c>
      <c r="P1503" s="1">
        <f t="shared" si="162"/>
        <v>0.54032965789896614</v>
      </c>
      <c r="Q1503" s="3" t="str">
        <f>Games!N1503</f>
        <v/>
      </c>
      <c r="R1503" s="1" t="str">
        <f t="shared" si="163"/>
        <v/>
      </c>
      <c r="S1503" s="1" t="str">
        <f>IF(ISBLANK(Games!L1503), "",IF(Q1503=B1503, C1503, B1503))</f>
        <v/>
      </c>
      <c r="T1503" s="1" t="str">
        <f t="shared" si="164"/>
        <v>SEA</v>
      </c>
      <c r="U1503" s="1" t="str">
        <f t="shared" si="165"/>
        <v>HOU</v>
      </c>
      <c r="V1503" s="1">
        <f t="shared" si="166"/>
        <v>1518.2292368487947</v>
      </c>
      <c r="W1503" s="1">
        <f t="shared" si="167"/>
        <v>1554.1885466658973</v>
      </c>
    </row>
    <row r="1504" spans="1:23" x14ac:dyDescent="0.45">
      <c r="A1504" t="str">
        <f>Schedule!A1504</f>
        <v>2024-07-22</v>
      </c>
      <c r="B1504" t="str">
        <f>Schedule!B1504</f>
        <v>NYY</v>
      </c>
      <c r="C1504" t="str">
        <f>Schedule!C1504</f>
        <v>TBR</v>
      </c>
      <c r="D1504">
        <f>Schedule!D1504</f>
        <v>1539.4562396036399</v>
      </c>
      <c r="E1504">
        <f>Schedule!E1504</f>
        <v>1537.2568075547799</v>
      </c>
      <c r="F1504" cm="1">
        <f t="array" ref="F1504">_xlfn.XLOOKUP(B1504, $T$1:$T1503, $V$1:$V1503, D1504, 0, -1)</f>
        <v>1533.7203518335739</v>
      </c>
      <c r="G1504" cm="1">
        <f t="array" ref="G1504">_xlfn.XLOOKUP(C1504, $U$1:$U1503, $W$1:$W1503, E1504, 0, -1)</f>
        <v>1532.6622500113572</v>
      </c>
      <c r="H1504">
        <f>Schedule!F1504</f>
        <v>9.3922651933701695E-2</v>
      </c>
      <c r="I1504" t="str">
        <f>IF(ISBLANK(Games!D1504), "", Games!D1504)</f>
        <v/>
      </c>
      <c r="J1504" t="str">
        <f>IF(ISBLANK(Games!E1504), "", Games!E1504)</f>
        <v/>
      </c>
      <c r="K1504" t="str">
        <f>IF(ISBLANK(Games!D1504), "",VLOOKUP(I1504, 'Pitchers Pre-Season'!$B$2:$X$790, 23, FALSE))</f>
        <v/>
      </c>
      <c r="L1504" t="str">
        <f>IF(ISBLANK(Games!E1504), "",VLOOKUP(J1504, 'Pitchers Pre-Season'!$B$2:$X$790, 23, FALSE))</f>
        <v/>
      </c>
      <c r="M1504">
        <f>IF(ISBLANK(Games!D1504), Calc!F1504, F1504+K1504)</f>
        <v>1533.7203518335739</v>
      </c>
      <c r="N1504">
        <f>IF(ISBLANK(Games!E1504), Calc!G1504, G1504+L1504)</f>
        <v>1532.6622500113572</v>
      </c>
      <c r="O1504" s="1">
        <f t="shared" si="161"/>
        <v>0.54848405218586549</v>
      </c>
      <c r="P1504" s="1">
        <f t="shared" si="162"/>
        <v>0.45151594781413462</v>
      </c>
      <c r="Q1504" s="3" t="str">
        <f>Games!N1504</f>
        <v/>
      </c>
      <c r="R1504" s="1" t="str">
        <f t="shared" si="163"/>
        <v/>
      </c>
      <c r="S1504" s="1" t="str">
        <f>IF(ISBLANK(Games!L1504), "",IF(Q1504=B1504, C1504, B1504))</f>
        <v/>
      </c>
      <c r="T1504" s="1" t="str">
        <f t="shared" si="164"/>
        <v>NYY</v>
      </c>
      <c r="U1504" s="1" t="str">
        <f t="shared" si="165"/>
        <v>TBR</v>
      </c>
      <c r="V1504" s="1">
        <f t="shared" si="166"/>
        <v>1533.7203518335739</v>
      </c>
      <c r="W1504" s="1">
        <f t="shared" si="167"/>
        <v>1532.6622500113572</v>
      </c>
    </row>
    <row r="1505" spans="1:23" x14ac:dyDescent="0.45">
      <c r="A1505" t="str">
        <f>Schedule!A1505</f>
        <v>2024-07-22</v>
      </c>
      <c r="B1505" t="str">
        <f>Schedule!B1505</f>
        <v>CLE</v>
      </c>
      <c r="C1505" t="str">
        <f>Schedule!C1505</f>
        <v>DET</v>
      </c>
      <c r="D1505">
        <f>Schedule!D1505</f>
        <v>1503.8938502056101</v>
      </c>
      <c r="E1505">
        <f>Schedule!E1505</f>
        <v>1477.56939209144</v>
      </c>
      <c r="F1505" cm="1">
        <f t="array" ref="F1505">_xlfn.XLOOKUP(B1505, $T$1:$T1504, $V$1:$V1504, D1505, 0, -1)</f>
        <v>1503.8938502056101</v>
      </c>
      <c r="G1505" cm="1">
        <f t="array" ref="G1505">_xlfn.XLOOKUP(C1505, $U$1:$U1504, $W$1:$W1504, E1505, 0, -1)</f>
        <v>1495.7868779460348</v>
      </c>
      <c r="H1505">
        <f>Schedule!F1505</f>
        <v>4.7619047619047603E-2</v>
      </c>
      <c r="I1505" t="str">
        <f>IF(ISBLANK(Games!D1505), "", Games!D1505)</f>
        <v/>
      </c>
      <c r="J1505" t="str">
        <f>IF(ISBLANK(Games!E1505), "", Games!E1505)</f>
        <v/>
      </c>
      <c r="K1505" t="str">
        <f>IF(ISBLANK(Games!D1505), "",VLOOKUP(I1505, 'Pitchers Pre-Season'!$B$2:$X$790, 23, FALSE))</f>
        <v/>
      </c>
      <c r="L1505" t="str">
        <f>IF(ISBLANK(Games!E1505), "",VLOOKUP(J1505, 'Pitchers Pre-Season'!$B$2:$X$790, 23, FALSE))</f>
        <v/>
      </c>
      <c r="M1505">
        <f>IF(ISBLANK(Games!D1505), Calc!F1505, F1505+K1505)</f>
        <v>1503.8938502056101</v>
      </c>
      <c r="N1505">
        <f>IF(ISBLANK(Games!E1505), Calc!G1505, G1505+L1505)</f>
        <v>1495.7868779460348</v>
      </c>
      <c r="O1505" s="1">
        <f t="shared" si="161"/>
        <v>0.53547427779678602</v>
      </c>
      <c r="P1505" s="1">
        <f t="shared" si="162"/>
        <v>0.46452572220321403</v>
      </c>
      <c r="Q1505" s="3" t="str">
        <f>Games!N1505</f>
        <v/>
      </c>
      <c r="R1505" s="1" t="str">
        <f t="shared" si="163"/>
        <v/>
      </c>
      <c r="S1505" s="1" t="str">
        <f>IF(ISBLANK(Games!L1505), "",IF(Q1505=B1505, C1505, B1505))</f>
        <v/>
      </c>
      <c r="T1505" s="1" t="str">
        <f t="shared" si="164"/>
        <v>CLE</v>
      </c>
      <c r="U1505" s="1" t="str">
        <f t="shared" si="165"/>
        <v>DET</v>
      </c>
      <c r="V1505" s="1">
        <f t="shared" si="166"/>
        <v>1503.8938502056101</v>
      </c>
      <c r="W1505" s="1">
        <f t="shared" si="167"/>
        <v>1495.7868779460348</v>
      </c>
    </row>
    <row r="1506" spans="1:23" x14ac:dyDescent="0.45">
      <c r="A1506" t="str">
        <f>Schedule!A1506</f>
        <v>2024-07-22</v>
      </c>
      <c r="B1506" t="str">
        <f>Schedule!B1506</f>
        <v>PIT</v>
      </c>
      <c r="C1506" t="str">
        <f>Schedule!C1506</f>
        <v>STL</v>
      </c>
      <c r="D1506">
        <f>Schedule!D1506</f>
        <v>1468.3919248330999</v>
      </c>
      <c r="E1506">
        <f>Schedule!E1506</f>
        <v>1506.4629567151301</v>
      </c>
      <c r="F1506" cm="1">
        <f t="array" ref="F1506">_xlfn.XLOOKUP(B1506, $T$1:$T1505, $V$1:$V1505, D1506, 0, -1)</f>
        <v>1464.4120897083565</v>
      </c>
      <c r="G1506" cm="1">
        <f t="array" ref="G1506">_xlfn.XLOOKUP(C1506, $U$1:$U1505, $W$1:$W1505, E1506, 0, -1)</f>
        <v>1507.9516916859375</v>
      </c>
      <c r="H1506">
        <f>Schedule!F1506</f>
        <v>5.7971014492753603E-2</v>
      </c>
      <c r="I1506" t="str">
        <f>IF(ISBLANK(Games!D1506), "", Games!D1506)</f>
        <v/>
      </c>
      <c r="J1506" t="str">
        <f>IF(ISBLANK(Games!E1506), "", Games!E1506)</f>
        <v/>
      </c>
      <c r="K1506" t="str">
        <f>IF(ISBLANK(Games!D1506), "",VLOOKUP(I1506, 'Pitchers Pre-Season'!$B$2:$X$790, 23, FALSE))</f>
        <v/>
      </c>
      <c r="L1506" t="str">
        <f>IF(ISBLANK(Games!E1506), "",VLOOKUP(J1506, 'Pitchers Pre-Season'!$B$2:$X$790, 23, FALSE))</f>
        <v/>
      </c>
      <c r="M1506">
        <f>IF(ISBLANK(Games!D1506), Calc!F1506, F1506+K1506)</f>
        <v>1464.4120897083565</v>
      </c>
      <c r="N1506">
        <f>IF(ISBLANK(Games!E1506), Calc!G1506, G1506+L1506)</f>
        <v>1507.9516916859375</v>
      </c>
      <c r="O1506" s="1">
        <f t="shared" si="161"/>
        <v>0.46665293983940714</v>
      </c>
      <c r="P1506" s="1">
        <f t="shared" si="162"/>
        <v>0.53334706016059286</v>
      </c>
      <c r="Q1506" s="3" t="str">
        <f>Games!N1506</f>
        <v/>
      </c>
      <c r="R1506" s="1" t="str">
        <f t="shared" si="163"/>
        <v/>
      </c>
      <c r="S1506" s="1" t="str">
        <f>IF(ISBLANK(Games!L1506), "",IF(Q1506=B1506, C1506, B1506))</f>
        <v/>
      </c>
      <c r="T1506" s="1" t="str">
        <f t="shared" si="164"/>
        <v>PIT</v>
      </c>
      <c r="U1506" s="1" t="str">
        <f t="shared" si="165"/>
        <v>STL</v>
      </c>
      <c r="V1506" s="1">
        <f t="shared" si="166"/>
        <v>1464.4120897083565</v>
      </c>
      <c r="W1506" s="1">
        <f t="shared" si="167"/>
        <v>1507.9516916859375</v>
      </c>
    </row>
    <row r="1507" spans="1:23" x14ac:dyDescent="0.45">
      <c r="A1507" t="str">
        <f>Schedule!A1507</f>
        <v>2024-07-22</v>
      </c>
      <c r="B1507" t="str">
        <f>Schedule!B1507</f>
        <v>MIA</v>
      </c>
      <c r="C1507" t="str">
        <f>Schedule!C1507</f>
        <v>NYM</v>
      </c>
      <c r="D1507">
        <f>Schedule!D1507</f>
        <v>1488.4482383178499</v>
      </c>
      <c r="E1507">
        <f>Schedule!E1507</f>
        <v>1505.1761432511801</v>
      </c>
      <c r="F1507" cm="1">
        <f t="array" ref="F1507">_xlfn.XLOOKUP(B1507, $T$1:$T1506, $V$1:$V1506, D1507, 0, -1)</f>
        <v>1453.0099819148713</v>
      </c>
      <c r="G1507" cm="1">
        <f t="array" ref="G1507">_xlfn.XLOOKUP(C1507, $U$1:$U1506, $W$1:$W1506, E1507, 0, -1)</f>
        <v>1510.288270753422</v>
      </c>
      <c r="H1507">
        <f>Schedule!F1507</f>
        <v>4.5751633986928102E-2</v>
      </c>
      <c r="I1507" t="str">
        <f>IF(ISBLANK(Games!D1507), "", Games!D1507)</f>
        <v/>
      </c>
      <c r="J1507" t="str">
        <f>IF(ISBLANK(Games!E1507), "", Games!E1507)</f>
        <v/>
      </c>
      <c r="K1507" t="str">
        <f>IF(ISBLANK(Games!D1507), "",VLOOKUP(I1507, 'Pitchers Pre-Season'!$B$2:$X$790, 23, FALSE))</f>
        <v/>
      </c>
      <c r="L1507" t="str">
        <f>IF(ISBLANK(Games!E1507), "",VLOOKUP(J1507, 'Pitchers Pre-Season'!$B$2:$X$790, 23, FALSE))</f>
        <v/>
      </c>
      <c r="M1507">
        <f>IF(ISBLANK(Games!D1507), Calc!F1507, F1507+K1507)</f>
        <v>1453.0099819148713</v>
      </c>
      <c r="N1507">
        <f>IF(ISBLANK(Games!E1507), Calc!G1507, G1507+L1507)</f>
        <v>1510.288270753422</v>
      </c>
      <c r="O1507" s="1">
        <f t="shared" si="161"/>
        <v>0.44118448849029185</v>
      </c>
      <c r="P1507" s="1">
        <f t="shared" si="162"/>
        <v>0.5588155115097081</v>
      </c>
      <c r="Q1507" s="3" t="str">
        <f>Games!N1507</f>
        <v/>
      </c>
      <c r="R1507" s="1" t="str">
        <f t="shared" si="163"/>
        <v/>
      </c>
      <c r="S1507" s="1" t="str">
        <f>IF(ISBLANK(Games!L1507), "",IF(Q1507=B1507, C1507, B1507))</f>
        <v/>
      </c>
      <c r="T1507" s="1" t="str">
        <f t="shared" si="164"/>
        <v>MIA</v>
      </c>
      <c r="U1507" s="1" t="str">
        <f t="shared" si="165"/>
        <v>NYM</v>
      </c>
      <c r="V1507" s="1">
        <f t="shared" si="166"/>
        <v>1453.0099819148713</v>
      </c>
      <c r="W1507" s="1">
        <f t="shared" si="167"/>
        <v>1510.288270753422</v>
      </c>
    </row>
    <row r="1508" spans="1:23" x14ac:dyDescent="0.45">
      <c r="A1508" t="str">
        <f>Schedule!A1508</f>
        <v>2024-07-22</v>
      </c>
      <c r="B1508" t="str">
        <f>Schedule!B1508</f>
        <v>ATL</v>
      </c>
      <c r="C1508" t="str">
        <f>Schedule!C1508</f>
        <v>CIN</v>
      </c>
      <c r="D1508">
        <f>Schedule!D1508</f>
        <v>1590.545270505</v>
      </c>
      <c r="E1508">
        <f>Schedule!E1508</f>
        <v>1496.2510574284499</v>
      </c>
      <c r="F1508" cm="1">
        <f t="array" ref="F1508">_xlfn.XLOOKUP(B1508, $T$1:$T1507, $V$1:$V1507, D1508, 0, -1)</f>
        <v>1593.2508682491175</v>
      </c>
      <c r="G1508" cm="1">
        <f t="array" ref="G1508">_xlfn.XLOOKUP(C1508, $U$1:$U1507, $W$1:$W1507, E1508, 0, -1)</f>
        <v>1513.6155661274754</v>
      </c>
      <c r="H1508">
        <f>Schedule!F1508</f>
        <v>4.3902439024390297E-2</v>
      </c>
      <c r="I1508" t="str">
        <f>IF(ISBLANK(Games!D1508), "", Games!D1508)</f>
        <v/>
      </c>
      <c r="J1508" t="str">
        <f>IF(ISBLANK(Games!E1508), "", Games!E1508)</f>
        <v/>
      </c>
      <c r="K1508" t="str">
        <f>IF(ISBLANK(Games!D1508), "",VLOOKUP(I1508, 'Pitchers Pre-Season'!$B$2:$X$790, 23, FALSE))</f>
        <v/>
      </c>
      <c r="L1508" t="str">
        <f>IF(ISBLANK(Games!E1508), "",VLOOKUP(J1508, 'Pitchers Pre-Season'!$B$2:$X$790, 23, FALSE))</f>
        <v/>
      </c>
      <c r="M1508">
        <f>IF(ISBLANK(Games!D1508), Calc!F1508, F1508+K1508)</f>
        <v>1593.2508682491175</v>
      </c>
      <c r="N1508">
        <f>IF(ISBLANK(Games!E1508), Calc!G1508, G1508+L1508)</f>
        <v>1513.6155661274754</v>
      </c>
      <c r="O1508" s="1">
        <f t="shared" si="161"/>
        <v>0.63458995091480863</v>
      </c>
      <c r="P1508" s="1">
        <f t="shared" si="162"/>
        <v>0.36541004908519142</v>
      </c>
      <c r="Q1508" s="3" t="str">
        <f>Games!N1508</f>
        <v/>
      </c>
      <c r="R1508" s="1" t="str">
        <f t="shared" si="163"/>
        <v/>
      </c>
      <c r="S1508" s="1" t="str">
        <f>IF(ISBLANK(Games!L1508), "",IF(Q1508=B1508, C1508, B1508))</f>
        <v/>
      </c>
      <c r="T1508" s="1" t="str">
        <f t="shared" si="164"/>
        <v>ATL</v>
      </c>
      <c r="U1508" s="1" t="str">
        <f t="shared" si="165"/>
        <v>CIN</v>
      </c>
      <c r="V1508" s="1">
        <f t="shared" si="166"/>
        <v>1593.2508682491175</v>
      </c>
      <c r="W1508" s="1">
        <f t="shared" si="167"/>
        <v>1513.6155661274754</v>
      </c>
    </row>
    <row r="1509" spans="1:23" x14ac:dyDescent="0.45">
      <c r="A1509" t="str">
        <f>Schedule!A1509</f>
        <v>2024-07-22</v>
      </c>
      <c r="B1509" t="str">
        <f>Schedule!B1509</f>
        <v>MIN</v>
      </c>
      <c r="C1509" t="str">
        <f>Schedule!C1509</f>
        <v>PHI</v>
      </c>
      <c r="D1509">
        <f>Schedule!D1509</f>
        <v>1535.44519643647</v>
      </c>
      <c r="E1509">
        <f>Schedule!E1509</f>
        <v>1537.03223861109</v>
      </c>
      <c r="F1509" cm="1">
        <f t="array" ref="F1509">_xlfn.XLOOKUP(B1509, $T$1:$T1508, $V$1:$V1508, D1509, 0, -1)</f>
        <v>1529.2726034226744</v>
      </c>
      <c r="G1509" cm="1">
        <f t="array" ref="G1509">_xlfn.XLOOKUP(C1509, $U$1:$U1508, $W$1:$W1508, E1509, 0, -1)</f>
        <v>1539.4111659163295</v>
      </c>
      <c r="H1509">
        <f>Schedule!F1509</f>
        <v>0.12727272727272701</v>
      </c>
      <c r="I1509" t="str">
        <f>IF(ISBLANK(Games!D1509), "", Games!D1509)</f>
        <v/>
      </c>
      <c r="J1509" t="str">
        <f>IF(ISBLANK(Games!E1509), "", Games!E1509)</f>
        <v/>
      </c>
      <c r="K1509" t="str">
        <f>IF(ISBLANK(Games!D1509), "",VLOOKUP(I1509, 'Pitchers Pre-Season'!$B$2:$X$790, 23, FALSE))</f>
        <v/>
      </c>
      <c r="L1509" t="str">
        <f>IF(ISBLANK(Games!E1509), "",VLOOKUP(J1509, 'Pitchers Pre-Season'!$B$2:$X$790, 23, FALSE))</f>
        <v/>
      </c>
      <c r="M1509">
        <f>IF(ISBLANK(Games!D1509), Calc!F1509, F1509+K1509)</f>
        <v>1529.2726034226744</v>
      </c>
      <c r="N1509">
        <f>IF(ISBLANK(Games!E1509), Calc!G1509, G1509+L1509)</f>
        <v>1539.4111659163295</v>
      </c>
      <c r="O1509" s="1">
        <f t="shared" si="161"/>
        <v>0.54904993941187596</v>
      </c>
      <c r="P1509" s="1">
        <f t="shared" si="162"/>
        <v>0.45095006058812404</v>
      </c>
      <c r="Q1509" s="3" t="str">
        <f>Games!N1509</f>
        <v/>
      </c>
      <c r="R1509" s="1" t="str">
        <f t="shared" si="163"/>
        <v/>
      </c>
      <c r="S1509" s="1" t="str">
        <f>IF(ISBLANK(Games!L1509), "",IF(Q1509=B1509, C1509, B1509))</f>
        <v/>
      </c>
      <c r="T1509" s="1" t="str">
        <f t="shared" si="164"/>
        <v>MIN</v>
      </c>
      <c r="U1509" s="1" t="str">
        <f t="shared" si="165"/>
        <v>PHI</v>
      </c>
      <c r="V1509" s="1">
        <f t="shared" si="166"/>
        <v>1529.2726034226744</v>
      </c>
      <c r="W1509" s="1">
        <f t="shared" si="167"/>
        <v>1539.4111659163295</v>
      </c>
    </row>
    <row r="1510" spans="1:23" x14ac:dyDescent="0.45">
      <c r="A1510" t="str">
        <f>Schedule!A1510</f>
        <v>2024-07-22</v>
      </c>
      <c r="B1510" t="str">
        <f>Schedule!B1510</f>
        <v>TEX</v>
      </c>
      <c r="C1510" t="str">
        <f>Schedule!C1510</f>
        <v>CHW</v>
      </c>
      <c r="D1510">
        <f>Schedule!D1510</f>
        <v>1527.6277566730801</v>
      </c>
      <c r="E1510">
        <f>Schedule!E1510</f>
        <v>1433.33420073452</v>
      </c>
      <c r="F1510" cm="1">
        <f t="array" ref="F1510">_xlfn.XLOOKUP(B1510, $T$1:$T1509, $V$1:$V1509, D1510, 0, -1)</f>
        <v>1535.7428778604465</v>
      </c>
      <c r="G1510" cm="1">
        <f t="array" ref="G1510">_xlfn.XLOOKUP(C1510, $U$1:$U1509, $W$1:$W1509, E1510, 0, -1)</f>
        <v>1425.4820043556863</v>
      </c>
      <c r="H1510">
        <f>Schedule!F1510</f>
        <v>6.3291139240506306E-2</v>
      </c>
      <c r="I1510" t="str">
        <f>IF(ISBLANK(Games!D1510), "", Games!D1510)</f>
        <v/>
      </c>
      <c r="J1510" t="str">
        <f>IF(ISBLANK(Games!E1510), "", Games!E1510)</f>
        <v/>
      </c>
      <c r="K1510" t="str">
        <f>IF(ISBLANK(Games!D1510), "",VLOOKUP(I1510, 'Pitchers Pre-Season'!$B$2:$X$790, 23, FALSE))</f>
        <v/>
      </c>
      <c r="L1510" t="str">
        <f>IF(ISBLANK(Games!E1510), "",VLOOKUP(J1510, 'Pitchers Pre-Season'!$B$2:$X$790, 23, FALSE))</f>
        <v/>
      </c>
      <c r="M1510">
        <f>IF(ISBLANK(Games!D1510), Calc!F1510, F1510+K1510)</f>
        <v>1535.7428778604465</v>
      </c>
      <c r="N1510">
        <f>IF(ISBLANK(Games!E1510), Calc!G1510, G1510+L1510)</f>
        <v>1425.4820043556863</v>
      </c>
      <c r="O1510" s="1">
        <f t="shared" si="161"/>
        <v>0.68520283231456525</v>
      </c>
      <c r="P1510" s="1">
        <f t="shared" si="162"/>
        <v>0.31479716768543459</v>
      </c>
      <c r="Q1510" s="3" t="str">
        <f>Games!N1510</f>
        <v/>
      </c>
      <c r="R1510" s="1" t="str">
        <f t="shared" si="163"/>
        <v/>
      </c>
      <c r="S1510" s="1" t="str">
        <f>IF(ISBLANK(Games!L1510), "",IF(Q1510=B1510, C1510, B1510))</f>
        <v/>
      </c>
      <c r="T1510" s="1" t="str">
        <f t="shared" si="164"/>
        <v>TEX</v>
      </c>
      <c r="U1510" s="1" t="str">
        <f t="shared" si="165"/>
        <v>CHW</v>
      </c>
      <c r="V1510" s="1">
        <f t="shared" si="166"/>
        <v>1535.7428778604465</v>
      </c>
      <c r="W1510" s="1">
        <f t="shared" si="167"/>
        <v>1425.4820043556863</v>
      </c>
    </row>
    <row r="1511" spans="1:23" x14ac:dyDescent="0.45">
      <c r="A1511" t="str">
        <f>Schedule!A1511</f>
        <v>2024-07-22</v>
      </c>
      <c r="B1511" t="str">
        <f>Schedule!B1511</f>
        <v>CHC</v>
      </c>
      <c r="C1511" t="str">
        <f>Schedule!C1511</f>
        <v>MIL</v>
      </c>
      <c r="D1511">
        <f>Schedule!D1511</f>
        <v>1514.0316812078199</v>
      </c>
      <c r="E1511">
        <f>Schedule!E1511</f>
        <v>1511.74507850229</v>
      </c>
      <c r="F1511" cm="1">
        <f t="array" ref="F1511">_xlfn.XLOOKUP(B1511, $T$1:$T1510, $V$1:$V1510, D1511, 0, -1)</f>
        <v>1529.9566441509314</v>
      </c>
      <c r="G1511" cm="1">
        <f t="array" ref="G1511">_xlfn.XLOOKUP(C1511, $U$1:$U1510, $W$1:$W1510, E1511, 0, -1)</f>
        <v>1527.5334034496079</v>
      </c>
      <c r="H1511">
        <f>Schedule!F1511</f>
        <v>4.4585987261146598E-2</v>
      </c>
      <c r="I1511" t="str">
        <f>IF(ISBLANK(Games!D1511), "", Games!D1511)</f>
        <v/>
      </c>
      <c r="J1511" t="str">
        <f>IF(ISBLANK(Games!E1511), "", Games!E1511)</f>
        <v/>
      </c>
      <c r="K1511" t="str">
        <f>IF(ISBLANK(Games!D1511), "",VLOOKUP(I1511, 'Pitchers Pre-Season'!$B$2:$X$790, 23, FALSE))</f>
        <v/>
      </c>
      <c r="L1511" t="str">
        <f>IF(ISBLANK(Games!E1511), "",VLOOKUP(J1511, 'Pitchers Pre-Season'!$B$2:$X$790, 23, FALSE))</f>
        <v/>
      </c>
      <c r="M1511">
        <f>IF(ISBLANK(Games!D1511), Calc!F1511, F1511+K1511)</f>
        <v>1529.9566441509314</v>
      </c>
      <c r="N1511">
        <f>IF(ISBLANK(Games!E1511), Calc!G1511, G1511+L1511)</f>
        <v>1527.5334034496079</v>
      </c>
      <c r="O1511" s="1">
        <f t="shared" si="161"/>
        <v>0.52578026078115125</v>
      </c>
      <c r="P1511" s="1">
        <f t="shared" si="162"/>
        <v>0.47421973921884869</v>
      </c>
      <c r="Q1511" s="3" t="str">
        <f>Games!N1511</f>
        <v/>
      </c>
      <c r="R1511" s="1" t="str">
        <f t="shared" si="163"/>
        <v/>
      </c>
      <c r="S1511" s="1" t="str">
        <f>IF(ISBLANK(Games!L1511), "",IF(Q1511=B1511, C1511, B1511))</f>
        <v/>
      </c>
      <c r="T1511" s="1" t="str">
        <f t="shared" si="164"/>
        <v>CHC</v>
      </c>
      <c r="U1511" s="1" t="str">
        <f t="shared" si="165"/>
        <v>MIL</v>
      </c>
      <c r="V1511" s="1">
        <f t="shared" si="166"/>
        <v>1529.9566441509314</v>
      </c>
      <c r="W1511" s="1">
        <f t="shared" si="167"/>
        <v>1527.5334034496079</v>
      </c>
    </row>
    <row r="1512" spans="1:23" x14ac:dyDescent="0.45">
      <c r="A1512" t="str">
        <f>Schedule!A1512</f>
        <v>2024-07-22</v>
      </c>
      <c r="B1512" t="str">
        <f>Schedule!B1512</f>
        <v>KCR</v>
      </c>
      <c r="C1512" t="str">
        <f>Schedule!C1512</f>
        <v>ARI</v>
      </c>
      <c r="D1512">
        <f>Schedule!D1512</f>
        <v>1455.5883504191299</v>
      </c>
      <c r="E1512">
        <f>Schedule!E1512</f>
        <v>1517.8440011816001</v>
      </c>
      <c r="F1512" cm="1">
        <f t="array" ref="F1512">_xlfn.XLOOKUP(B1512, $T$1:$T1511, $V$1:$V1511, D1512, 0, -1)</f>
        <v>1459.3647323881944</v>
      </c>
      <c r="G1512" cm="1">
        <f t="array" ref="G1512">_xlfn.XLOOKUP(C1512, $U$1:$U1511, $W$1:$W1511, E1512, 0, -1)</f>
        <v>1515.1384034374826</v>
      </c>
      <c r="H1512">
        <f>Schedule!F1512</f>
        <v>0.19008264462809901</v>
      </c>
      <c r="I1512" t="str">
        <f>IF(ISBLANK(Games!D1512), "", Games!D1512)</f>
        <v/>
      </c>
      <c r="J1512" t="str">
        <f>IF(ISBLANK(Games!E1512), "", Games!E1512)</f>
        <v/>
      </c>
      <c r="K1512" t="str">
        <f>IF(ISBLANK(Games!D1512), "",VLOOKUP(I1512, 'Pitchers Pre-Season'!$B$2:$X$790, 23, FALSE))</f>
        <v/>
      </c>
      <c r="L1512" t="str">
        <f>IF(ISBLANK(Games!E1512), "",VLOOKUP(J1512, 'Pitchers Pre-Season'!$B$2:$X$790, 23, FALSE))</f>
        <v/>
      </c>
      <c r="M1512">
        <f>IF(ISBLANK(Games!D1512), Calc!F1512, F1512+K1512)</f>
        <v>1459.3647323881944</v>
      </c>
      <c r="N1512">
        <f>IF(ISBLANK(Games!E1512), Calc!G1512, G1512+L1512)</f>
        <v>1515.1384034374826</v>
      </c>
      <c r="O1512" s="1">
        <f t="shared" si="161"/>
        <v>0.51545899111327964</v>
      </c>
      <c r="P1512" s="1">
        <f t="shared" si="162"/>
        <v>0.48454100888672047</v>
      </c>
      <c r="Q1512" s="3" t="str">
        <f>Games!N1512</f>
        <v/>
      </c>
      <c r="R1512" s="1" t="str">
        <f t="shared" si="163"/>
        <v/>
      </c>
      <c r="S1512" s="1" t="str">
        <f>IF(ISBLANK(Games!L1512), "",IF(Q1512=B1512, C1512, B1512))</f>
        <v/>
      </c>
      <c r="T1512" s="1" t="str">
        <f t="shared" si="164"/>
        <v>KCR</v>
      </c>
      <c r="U1512" s="1" t="str">
        <f t="shared" si="165"/>
        <v>ARI</v>
      </c>
      <c r="V1512" s="1">
        <f t="shared" si="166"/>
        <v>1459.3647323881944</v>
      </c>
      <c r="W1512" s="1">
        <f t="shared" si="167"/>
        <v>1515.1384034374826</v>
      </c>
    </row>
    <row r="1513" spans="1:23" x14ac:dyDescent="0.45">
      <c r="A1513" t="str">
        <f>Schedule!A1513</f>
        <v>2024-07-22</v>
      </c>
      <c r="B1513" t="str">
        <f>Schedule!B1513</f>
        <v>COL</v>
      </c>
      <c r="C1513" t="str">
        <f>Schedule!C1513</f>
        <v>BOS</v>
      </c>
      <c r="D1513">
        <f>Schedule!D1513</f>
        <v>1418.47649220432</v>
      </c>
      <c r="E1513">
        <f>Schedule!E1513</f>
        <v>1500.26839934439</v>
      </c>
      <c r="F1513" cm="1">
        <f t="array" ref="F1513">_xlfn.XLOOKUP(B1513, $T$1:$T1512, $V$1:$V1512, D1513, 0, -1)</f>
        <v>1423.0710497477428</v>
      </c>
      <c r="G1513" cm="1">
        <f t="array" ref="G1513">_xlfn.XLOOKUP(C1513, $U$1:$U1512, $W$1:$W1512, E1513, 0, -1)</f>
        <v>1518.233689676287</v>
      </c>
      <c r="H1513">
        <f>Schedule!F1513</f>
        <v>0.22834645669291301</v>
      </c>
      <c r="I1513" t="str">
        <f>IF(ISBLANK(Games!D1513), "", Games!D1513)</f>
        <v/>
      </c>
      <c r="J1513" t="str">
        <f>IF(ISBLANK(Games!E1513), "", Games!E1513)</f>
        <v/>
      </c>
      <c r="K1513" t="str">
        <f>IF(ISBLANK(Games!D1513), "",VLOOKUP(I1513, 'Pitchers Pre-Season'!$B$2:$X$790, 23, FALSE))</f>
        <v/>
      </c>
      <c r="L1513" t="str">
        <f>IF(ISBLANK(Games!E1513), "",VLOOKUP(J1513, 'Pitchers Pre-Season'!$B$2:$X$790, 23, FALSE))</f>
        <v/>
      </c>
      <c r="M1513">
        <f>IF(ISBLANK(Games!D1513), Calc!F1513, F1513+K1513)</f>
        <v>1423.0710497477428</v>
      </c>
      <c r="N1513">
        <f>IF(ISBLANK(Games!E1513), Calc!G1513, G1513+L1513)</f>
        <v>1518.233689676287</v>
      </c>
      <c r="O1513" s="1">
        <f t="shared" si="161"/>
        <v>0.48054816044142329</v>
      </c>
      <c r="P1513" s="1">
        <f t="shared" si="162"/>
        <v>0.51945183955857666</v>
      </c>
      <c r="Q1513" s="3" t="str">
        <f>Games!N1513</f>
        <v/>
      </c>
      <c r="R1513" s="1" t="str">
        <f t="shared" si="163"/>
        <v/>
      </c>
      <c r="S1513" s="1" t="str">
        <f>IF(ISBLANK(Games!L1513), "",IF(Q1513=B1513, C1513, B1513))</f>
        <v/>
      </c>
      <c r="T1513" s="1" t="str">
        <f t="shared" si="164"/>
        <v>COL</v>
      </c>
      <c r="U1513" s="1" t="str">
        <f t="shared" si="165"/>
        <v>BOS</v>
      </c>
      <c r="V1513" s="1">
        <f t="shared" si="166"/>
        <v>1423.0710497477428</v>
      </c>
      <c r="W1513" s="1">
        <f t="shared" si="167"/>
        <v>1518.233689676287</v>
      </c>
    </row>
    <row r="1514" spans="1:23" x14ac:dyDescent="0.45">
      <c r="A1514" t="str">
        <f>Schedule!A1514</f>
        <v>2024-07-22</v>
      </c>
      <c r="B1514" t="str">
        <f>Schedule!B1514</f>
        <v>OAK</v>
      </c>
      <c r="C1514" t="str">
        <f>Schedule!C1514</f>
        <v>HOU</v>
      </c>
      <c r="D1514">
        <f>Schedule!D1514</f>
        <v>1427.1354796158</v>
      </c>
      <c r="E1514">
        <f>Schedule!E1514</f>
        <v>1559.22207084247</v>
      </c>
      <c r="F1514" cm="1">
        <f t="array" ref="F1514">_xlfn.XLOOKUP(B1514, $T$1:$T1513, $V$1:$V1513, D1514, 0, -1)</f>
        <v>1410.609331202211</v>
      </c>
      <c r="G1514" cm="1">
        <f t="array" ref="G1514">_xlfn.XLOOKUP(C1514, $U$1:$U1513, $W$1:$W1513, E1514, 0, -1)</f>
        <v>1554.1885466658973</v>
      </c>
      <c r="H1514">
        <f>Schedule!F1514</f>
        <v>6.2111801242235101E-3</v>
      </c>
      <c r="I1514" t="str">
        <f>IF(ISBLANK(Games!D1514), "", Games!D1514)</f>
        <v/>
      </c>
      <c r="J1514" t="str">
        <f>IF(ISBLANK(Games!E1514), "", Games!E1514)</f>
        <v/>
      </c>
      <c r="K1514" t="str">
        <f>IF(ISBLANK(Games!D1514), "",VLOOKUP(I1514, 'Pitchers Pre-Season'!$B$2:$X$790, 23, FALSE))</f>
        <v/>
      </c>
      <c r="L1514" t="str">
        <f>IF(ISBLANK(Games!E1514), "",VLOOKUP(J1514, 'Pitchers Pre-Season'!$B$2:$X$790, 23, FALSE))</f>
        <v/>
      </c>
      <c r="M1514">
        <f>IF(ISBLANK(Games!D1514), Calc!F1514, F1514+K1514)</f>
        <v>1410.609331202211</v>
      </c>
      <c r="N1514">
        <f>IF(ISBLANK(Games!E1514), Calc!G1514, G1514+L1514)</f>
        <v>1554.1885466658973</v>
      </c>
      <c r="O1514" s="1">
        <f t="shared" si="161"/>
        <v>0.30748944582366422</v>
      </c>
      <c r="P1514" s="1">
        <f t="shared" si="162"/>
        <v>0.69251055417633578</v>
      </c>
      <c r="Q1514" s="3" t="str">
        <f>Games!N1514</f>
        <v/>
      </c>
      <c r="R1514" s="1" t="str">
        <f t="shared" si="163"/>
        <v/>
      </c>
      <c r="S1514" s="1" t="str">
        <f>IF(ISBLANK(Games!L1514), "",IF(Q1514=B1514, C1514, B1514))</f>
        <v/>
      </c>
      <c r="T1514" s="1" t="str">
        <f t="shared" si="164"/>
        <v>OAK</v>
      </c>
      <c r="U1514" s="1" t="str">
        <f t="shared" si="165"/>
        <v>HOU</v>
      </c>
      <c r="V1514" s="1">
        <f t="shared" si="166"/>
        <v>1410.609331202211</v>
      </c>
      <c r="W1514" s="1">
        <f t="shared" si="167"/>
        <v>1554.1885466658973</v>
      </c>
    </row>
    <row r="1515" spans="1:23" x14ac:dyDescent="0.45">
      <c r="A1515" t="str">
        <f>Schedule!A1515</f>
        <v>2024-07-22</v>
      </c>
      <c r="B1515" t="str">
        <f>Schedule!B1515</f>
        <v>SEA</v>
      </c>
      <c r="C1515" t="str">
        <f>Schedule!C1515</f>
        <v>LAA</v>
      </c>
      <c r="D1515">
        <f>Schedule!D1515</f>
        <v>1526.2027098211199</v>
      </c>
      <c r="E1515">
        <f>Schedule!E1515</f>
        <v>1474.3085107648601</v>
      </c>
      <c r="F1515" cm="1">
        <f t="array" ref="F1515">_xlfn.XLOOKUP(B1515, $T$1:$T1514, $V$1:$V1514, D1515, 0, -1)</f>
        <v>1518.2292368487947</v>
      </c>
      <c r="G1515" cm="1">
        <f t="array" ref="G1515">_xlfn.XLOOKUP(C1515, $U$1:$U1514, $W$1:$W1514, E1515, 0, -1)</f>
        <v>1486.8682858001625</v>
      </c>
      <c r="H1515">
        <f>Schedule!F1515</f>
        <v>2.2471910112359699E-2</v>
      </c>
      <c r="I1515" t="str">
        <f>IF(ISBLANK(Games!D1515), "", Games!D1515)</f>
        <v/>
      </c>
      <c r="J1515" t="str">
        <f>IF(ISBLANK(Games!E1515), "", Games!E1515)</f>
        <v/>
      </c>
      <c r="K1515" t="str">
        <f>IF(ISBLANK(Games!D1515), "",VLOOKUP(I1515, 'Pitchers Pre-Season'!$B$2:$X$790, 23, FALSE))</f>
        <v/>
      </c>
      <c r="L1515" t="str">
        <f>IF(ISBLANK(Games!E1515), "",VLOOKUP(J1515, 'Pitchers Pre-Season'!$B$2:$X$790, 23, FALSE))</f>
        <v/>
      </c>
      <c r="M1515">
        <f>IF(ISBLANK(Games!D1515), Calc!F1515, F1515+K1515)</f>
        <v>1518.2292368487947</v>
      </c>
      <c r="N1515">
        <f>IF(ISBLANK(Games!E1515), Calc!G1515, G1515+L1515)</f>
        <v>1486.8682858001625</v>
      </c>
      <c r="O1515" s="1">
        <f t="shared" si="161"/>
        <v>0.55624581706737541</v>
      </c>
      <c r="P1515" s="1">
        <f t="shared" si="162"/>
        <v>0.44375418293262459</v>
      </c>
      <c r="Q1515" s="3" t="str">
        <f>Games!N1515</f>
        <v/>
      </c>
      <c r="R1515" s="1" t="str">
        <f t="shared" si="163"/>
        <v/>
      </c>
      <c r="S1515" s="1" t="str">
        <f>IF(ISBLANK(Games!L1515), "",IF(Q1515=B1515, C1515, B1515))</f>
        <v/>
      </c>
      <c r="T1515" s="1" t="str">
        <f t="shared" si="164"/>
        <v>SEA</v>
      </c>
      <c r="U1515" s="1" t="str">
        <f t="shared" si="165"/>
        <v>LAA</v>
      </c>
      <c r="V1515" s="1">
        <f t="shared" si="166"/>
        <v>1518.2292368487947</v>
      </c>
      <c r="W1515" s="1">
        <f t="shared" si="167"/>
        <v>1486.8682858001625</v>
      </c>
    </row>
    <row r="1516" spans="1:23" x14ac:dyDescent="0.45">
      <c r="A1516" t="str">
        <f>Schedule!A1516</f>
        <v>2024-07-22</v>
      </c>
      <c r="B1516" t="str">
        <f>Schedule!B1516</f>
        <v>LAD</v>
      </c>
      <c r="C1516" t="str">
        <f>Schedule!C1516</f>
        <v>SFG</v>
      </c>
      <c r="D1516">
        <f>Schedule!D1516</f>
        <v>1588.6730971234199</v>
      </c>
      <c r="E1516">
        <f>Schedule!E1516</f>
        <v>1501.1235706124401</v>
      </c>
      <c r="F1516" cm="1">
        <f t="array" ref="F1516">_xlfn.XLOOKUP(B1516, $T$1:$T1515, $V$1:$V1515, D1516, 0, -1)</f>
        <v>1596.6514930600529</v>
      </c>
      <c r="G1516" cm="1">
        <f t="array" ref="G1516">_xlfn.XLOOKUP(C1516, $U$1:$U1515, $W$1:$W1515, E1516, 0, -1)</f>
        <v>1491.6063482058917</v>
      </c>
      <c r="H1516">
        <f>Schedule!F1516</f>
        <v>4.2654028436019002E-2</v>
      </c>
      <c r="I1516" t="str">
        <f>IF(ISBLANK(Games!D1516), "", Games!D1516)</f>
        <v/>
      </c>
      <c r="J1516" t="str">
        <f>IF(ISBLANK(Games!E1516), "", Games!E1516)</f>
        <v/>
      </c>
      <c r="K1516" t="str">
        <f>IF(ISBLANK(Games!D1516), "",VLOOKUP(I1516, 'Pitchers Pre-Season'!$B$2:$X$790, 23, FALSE))</f>
        <v/>
      </c>
      <c r="L1516" t="str">
        <f>IF(ISBLANK(Games!E1516), "",VLOOKUP(J1516, 'Pitchers Pre-Season'!$B$2:$X$790, 23, FALSE))</f>
        <v/>
      </c>
      <c r="M1516">
        <f>IF(ISBLANK(Games!D1516), Calc!F1516, F1516+K1516)</f>
        <v>1596.6514930600529</v>
      </c>
      <c r="N1516">
        <f>IF(ISBLANK(Games!E1516), Calc!G1516, G1516+L1516)</f>
        <v>1491.6063482058917</v>
      </c>
      <c r="O1516" s="1">
        <f t="shared" si="161"/>
        <v>0.66805523258901245</v>
      </c>
      <c r="P1516" s="1">
        <f t="shared" si="162"/>
        <v>0.33194476741098761</v>
      </c>
      <c r="Q1516" s="3" t="str">
        <f>Games!N1516</f>
        <v/>
      </c>
      <c r="R1516" s="1" t="str">
        <f t="shared" si="163"/>
        <v/>
      </c>
      <c r="S1516" s="1" t="str">
        <f>IF(ISBLANK(Games!L1516), "",IF(Q1516=B1516, C1516, B1516))</f>
        <v/>
      </c>
      <c r="T1516" s="1" t="str">
        <f t="shared" si="164"/>
        <v>LAD</v>
      </c>
      <c r="U1516" s="1" t="str">
        <f t="shared" si="165"/>
        <v>SFG</v>
      </c>
      <c r="V1516" s="1">
        <f t="shared" si="166"/>
        <v>1596.6514930600529</v>
      </c>
      <c r="W1516" s="1">
        <f t="shared" si="167"/>
        <v>1491.6063482058917</v>
      </c>
    </row>
    <row r="1517" spans="1:23" x14ac:dyDescent="0.45">
      <c r="A1517" t="str">
        <f>Schedule!A1517</f>
        <v>2024-07-23</v>
      </c>
      <c r="B1517" t="str">
        <f>Schedule!B1517</f>
        <v>CLE</v>
      </c>
      <c r="C1517" t="str">
        <f>Schedule!C1517</f>
        <v>DET</v>
      </c>
      <c r="D1517">
        <f>Schedule!D1517</f>
        <v>1503.8938502056101</v>
      </c>
      <c r="E1517">
        <f>Schedule!E1517</f>
        <v>1477.56939209144</v>
      </c>
      <c r="F1517" cm="1">
        <f t="array" ref="F1517">_xlfn.XLOOKUP(B1517, $T$1:$T1516, $V$1:$V1516, D1517, 0, -1)</f>
        <v>1503.8938502056101</v>
      </c>
      <c r="G1517" cm="1">
        <f t="array" ref="G1517">_xlfn.XLOOKUP(C1517, $U$1:$U1516, $W$1:$W1516, E1517, 0, -1)</f>
        <v>1495.7868779460348</v>
      </c>
      <c r="H1517">
        <f>Schedule!F1517</f>
        <v>4.7619047619047603E-2</v>
      </c>
      <c r="I1517" t="str">
        <f>IF(ISBLANK(Games!D1517), "", Games!D1517)</f>
        <v/>
      </c>
      <c r="J1517" t="str">
        <f>IF(ISBLANK(Games!E1517), "", Games!E1517)</f>
        <v/>
      </c>
      <c r="K1517" t="str">
        <f>IF(ISBLANK(Games!D1517), "",VLOOKUP(I1517, 'Pitchers Pre-Season'!$B$2:$X$790, 23, FALSE))</f>
        <v/>
      </c>
      <c r="L1517" t="str">
        <f>IF(ISBLANK(Games!E1517), "",VLOOKUP(J1517, 'Pitchers Pre-Season'!$B$2:$X$790, 23, FALSE))</f>
        <v/>
      </c>
      <c r="M1517">
        <f>IF(ISBLANK(Games!D1517), Calc!F1517, F1517+K1517)</f>
        <v>1503.8938502056101</v>
      </c>
      <c r="N1517">
        <f>IF(ISBLANK(Games!E1517), Calc!G1517, G1517+L1517)</f>
        <v>1495.7868779460348</v>
      </c>
      <c r="O1517" s="1">
        <f t="shared" si="161"/>
        <v>0.53547427779678602</v>
      </c>
      <c r="P1517" s="1">
        <f t="shared" si="162"/>
        <v>0.46452572220321403</v>
      </c>
      <c r="Q1517" s="3" t="str">
        <f>Games!N1517</f>
        <v/>
      </c>
      <c r="R1517" s="1" t="str">
        <f t="shared" si="163"/>
        <v/>
      </c>
      <c r="S1517" s="1" t="str">
        <f>IF(ISBLANK(Games!L1517), "",IF(Q1517=B1517, C1517, B1517))</f>
        <v/>
      </c>
      <c r="T1517" s="1" t="str">
        <f t="shared" si="164"/>
        <v>CLE</v>
      </c>
      <c r="U1517" s="1" t="str">
        <f t="shared" si="165"/>
        <v>DET</v>
      </c>
      <c r="V1517" s="1">
        <f t="shared" si="166"/>
        <v>1503.8938502056101</v>
      </c>
      <c r="W1517" s="1">
        <f t="shared" si="167"/>
        <v>1495.7868779460348</v>
      </c>
    </row>
    <row r="1518" spans="1:23" x14ac:dyDescent="0.45">
      <c r="A1518" t="str">
        <f>Schedule!A1518</f>
        <v>2024-07-23</v>
      </c>
      <c r="B1518" t="str">
        <f>Schedule!B1518</f>
        <v>PIT</v>
      </c>
      <c r="C1518" t="str">
        <f>Schedule!C1518</f>
        <v>STL</v>
      </c>
      <c r="D1518">
        <f>Schedule!D1518</f>
        <v>1468.3919248330999</v>
      </c>
      <c r="E1518">
        <f>Schedule!E1518</f>
        <v>1506.4629567151301</v>
      </c>
      <c r="F1518" cm="1">
        <f t="array" ref="F1518">_xlfn.XLOOKUP(B1518, $T$1:$T1517, $V$1:$V1517, D1518, 0, -1)</f>
        <v>1464.4120897083565</v>
      </c>
      <c r="G1518" cm="1">
        <f t="array" ref="G1518">_xlfn.XLOOKUP(C1518, $U$1:$U1517, $W$1:$W1517, E1518, 0, -1)</f>
        <v>1507.9516916859375</v>
      </c>
      <c r="H1518">
        <f>Schedule!F1518</f>
        <v>5.7971014492753603E-2</v>
      </c>
      <c r="I1518" t="str">
        <f>IF(ISBLANK(Games!D1518), "", Games!D1518)</f>
        <v/>
      </c>
      <c r="J1518" t="str">
        <f>IF(ISBLANK(Games!E1518), "", Games!E1518)</f>
        <v/>
      </c>
      <c r="K1518" t="str">
        <f>IF(ISBLANK(Games!D1518), "",VLOOKUP(I1518, 'Pitchers Pre-Season'!$B$2:$X$790, 23, FALSE))</f>
        <v/>
      </c>
      <c r="L1518" t="str">
        <f>IF(ISBLANK(Games!E1518), "",VLOOKUP(J1518, 'Pitchers Pre-Season'!$B$2:$X$790, 23, FALSE))</f>
        <v/>
      </c>
      <c r="M1518">
        <f>IF(ISBLANK(Games!D1518), Calc!F1518, F1518+K1518)</f>
        <v>1464.4120897083565</v>
      </c>
      <c r="N1518">
        <f>IF(ISBLANK(Games!E1518), Calc!G1518, G1518+L1518)</f>
        <v>1507.9516916859375</v>
      </c>
      <c r="O1518" s="1">
        <f t="shared" si="161"/>
        <v>0.46665293983940714</v>
      </c>
      <c r="P1518" s="1">
        <f t="shared" si="162"/>
        <v>0.53334706016059286</v>
      </c>
      <c r="Q1518" s="3" t="str">
        <f>Games!N1518</f>
        <v/>
      </c>
      <c r="R1518" s="1" t="str">
        <f t="shared" si="163"/>
        <v/>
      </c>
      <c r="S1518" s="1" t="str">
        <f>IF(ISBLANK(Games!L1518), "",IF(Q1518=B1518, C1518, B1518))</f>
        <v/>
      </c>
      <c r="T1518" s="1" t="str">
        <f t="shared" si="164"/>
        <v>PIT</v>
      </c>
      <c r="U1518" s="1" t="str">
        <f t="shared" si="165"/>
        <v>STL</v>
      </c>
      <c r="V1518" s="1">
        <f t="shared" si="166"/>
        <v>1464.4120897083565</v>
      </c>
      <c r="W1518" s="1">
        <f t="shared" si="167"/>
        <v>1507.9516916859375</v>
      </c>
    </row>
    <row r="1519" spans="1:23" x14ac:dyDescent="0.45">
      <c r="A1519" t="str">
        <f>Schedule!A1519</f>
        <v>2024-07-23</v>
      </c>
      <c r="B1519" t="str">
        <f>Schedule!B1519</f>
        <v>MIA</v>
      </c>
      <c r="C1519" t="str">
        <f>Schedule!C1519</f>
        <v>BAL</v>
      </c>
      <c r="D1519">
        <f>Schedule!D1519</f>
        <v>1488.4482383178499</v>
      </c>
      <c r="E1519">
        <f>Schedule!E1519</f>
        <v>1535.1075395159701</v>
      </c>
      <c r="F1519" cm="1">
        <f t="array" ref="F1519">_xlfn.XLOOKUP(B1519, $T$1:$T1518, $V$1:$V1518, D1519, 0, -1)</f>
        <v>1453.0099819148713</v>
      </c>
      <c r="G1519" cm="1">
        <f t="array" ref="G1519">_xlfn.XLOOKUP(C1519, $U$1:$U1518, $W$1:$W1518, E1519, 0, -1)</f>
        <v>1539.0873746407135</v>
      </c>
      <c r="H1519">
        <f>Schedule!F1519</f>
        <v>4.5751633986928102E-2</v>
      </c>
      <c r="I1519" t="str">
        <f>IF(ISBLANK(Games!D1519), "", Games!D1519)</f>
        <v/>
      </c>
      <c r="J1519" t="str">
        <f>IF(ISBLANK(Games!E1519), "", Games!E1519)</f>
        <v/>
      </c>
      <c r="K1519" t="str">
        <f>IF(ISBLANK(Games!D1519), "",VLOOKUP(I1519, 'Pitchers Pre-Season'!$B$2:$X$790, 23, FALSE))</f>
        <v/>
      </c>
      <c r="L1519" t="str">
        <f>IF(ISBLANK(Games!E1519), "",VLOOKUP(J1519, 'Pitchers Pre-Season'!$B$2:$X$790, 23, FALSE))</f>
        <v/>
      </c>
      <c r="M1519">
        <f>IF(ISBLANK(Games!D1519), Calc!F1519, F1519+K1519)</f>
        <v>1453.0099819148713</v>
      </c>
      <c r="N1519">
        <f>IF(ISBLANK(Games!E1519), Calc!G1519, G1519+L1519)</f>
        <v>1539.0873746407135</v>
      </c>
      <c r="O1519" s="1">
        <f t="shared" si="161"/>
        <v>0.40147427716885914</v>
      </c>
      <c r="P1519" s="1">
        <f t="shared" si="162"/>
        <v>0.59852572283114081</v>
      </c>
      <c r="Q1519" s="3" t="str">
        <f>Games!N1519</f>
        <v/>
      </c>
      <c r="R1519" s="1" t="str">
        <f t="shared" si="163"/>
        <v/>
      </c>
      <c r="S1519" s="1" t="str">
        <f>IF(ISBLANK(Games!L1519), "",IF(Q1519=B1519, C1519, B1519))</f>
        <v/>
      </c>
      <c r="T1519" s="1" t="str">
        <f t="shared" si="164"/>
        <v>MIA</v>
      </c>
      <c r="U1519" s="1" t="str">
        <f t="shared" si="165"/>
        <v>BAL</v>
      </c>
      <c r="V1519" s="1">
        <f t="shared" si="166"/>
        <v>1453.0099819148713</v>
      </c>
      <c r="W1519" s="1">
        <f t="shared" si="167"/>
        <v>1539.0873746407135</v>
      </c>
    </row>
    <row r="1520" spans="1:23" x14ac:dyDescent="0.45">
      <c r="A1520" t="str">
        <f>Schedule!A1520</f>
        <v>2024-07-23</v>
      </c>
      <c r="B1520" t="str">
        <f>Schedule!B1520</f>
        <v>WAS</v>
      </c>
      <c r="C1520" t="str">
        <f>Schedule!C1520</f>
        <v>SDP</v>
      </c>
      <c r="D1520">
        <f>Schedule!D1520</f>
        <v>1422.7330514932301</v>
      </c>
      <c r="E1520">
        <f>Schedule!E1520</f>
        <v>1513.7838452168801</v>
      </c>
      <c r="F1520" cm="1">
        <f t="array" ref="F1520">_xlfn.XLOOKUP(B1520, $T$1:$T1519, $V$1:$V1519, D1520, 0, -1)</f>
        <v>1419.5380932200808</v>
      </c>
      <c r="G1520" cm="1">
        <f t="array" ref="G1520">_xlfn.XLOOKUP(C1520, $U$1:$U1519, $W$1:$W1519, E1520, 0, -1)</f>
        <v>1514.2912987524817</v>
      </c>
      <c r="H1520">
        <f>Schedule!F1520</f>
        <v>-4.76190476190477E-2</v>
      </c>
      <c r="I1520" t="str">
        <f>IF(ISBLANK(Games!D1520), "", Games!D1520)</f>
        <v/>
      </c>
      <c r="J1520" t="str">
        <f>IF(ISBLANK(Games!E1520), "", Games!E1520)</f>
        <v/>
      </c>
      <c r="K1520" t="str">
        <f>IF(ISBLANK(Games!D1520), "",VLOOKUP(I1520, 'Pitchers Pre-Season'!$B$2:$X$790, 23, FALSE))</f>
        <v/>
      </c>
      <c r="L1520" t="str">
        <f>IF(ISBLANK(Games!E1520), "",VLOOKUP(J1520, 'Pitchers Pre-Season'!$B$2:$X$790, 23, FALSE))</f>
        <v/>
      </c>
      <c r="M1520">
        <f>IF(ISBLANK(Games!D1520), Calc!F1520, F1520+K1520)</f>
        <v>1419.5380932200808</v>
      </c>
      <c r="N1520">
        <f>IF(ISBLANK(Games!E1520), Calc!G1520, G1520+L1520)</f>
        <v>1514.2912987524817</v>
      </c>
      <c r="O1520" s="1">
        <f t="shared" si="161"/>
        <v>0.34311271997096132</v>
      </c>
      <c r="P1520" s="1">
        <f t="shared" si="162"/>
        <v>0.65688728002903873</v>
      </c>
      <c r="Q1520" s="3" t="str">
        <f>Games!N1520</f>
        <v/>
      </c>
      <c r="R1520" s="1" t="str">
        <f t="shared" si="163"/>
        <v/>
      </c>
      <c r="S1520" s="1" t="str">
        <f>IF(ISBLANK(Games!L1520), "",IF(Q1520=B1520, C1520, B1520))</f>
        <v/>
      </c>
      <c r="T1520" s="1" t="str">
        <f t="shared" si="164"/>
        <v>WAS</v>
      </c>
      <c r="U1520" s="1" t="str">
        <f t="shared" si="165"/>
        <v>SDP</v>
      </c>
      <c r="V1520" s="1">
        <f t="shared" si="166"/>
        <v>1419.5380932200808</v>
      </c>
      <c r="W1520" s="1">
        <f t="shared" si="167"/>
        <v>1514.2912987524817</v>
      </c>
    </row>
    <row r="1521" spans="1:23" x14ac:dyDescent="0.45">
      <c r="A1521" t="str">
        <f>Schedule!A1521</f>
        <v>2024-07-23</v>
      </c>
      <c r="B1521" t="str">
        <f>Schedule!B1521</f>
        <v>NYY</v>
      </c>
      <c r="C1521" t="str">
        <f>Schedule!C1521</f>
        <v>NYM</v>
      </c>
      <c r="D1521">
        <f>Schedule!D1521</f>
        <v>1539.4562396036399</v>
      </c>
      <c r="E1521">
        <f>Schedule!E1521</f>
        <v>1505.1761432511801</v>
      </c>
      <c r="F1521" cm="1">
        <f t="array" ref="F1521">_xlfn.XLOOKUP(B1521, $T$1:$T1520, $V$1:$V1520, D1521, 0, -1)</f>
        <v>1533.7203518335739</v>
      </c>
      <c r="G1521" cm="1">
        <f t="array" ref="G1521">_xlfn.XLOOKUP(C1521, $U$1:$U1520, $W$1:$W1520, E1521, 0, -1)</f>
        <v>1510.288270753422</v>
      </c>
      <c r="H1521">
        <f>Schedule!F1521</f>
        <v>9.3922651933701695E-2</v>
      </c>
      <c r="I1521" t="str">
        <f>IF(ISBLANK(Games!D1521), "", Games!D1521)</f>
        <v/>
      </c>
      <c r="J1521" t="str">
        <f>IF(ISBLANK(Games!E1521), "", Games!E1521)</f>
        <v/>
      </c>
      <c r="K1521" t="str">
        <f>IF(ISBLANK(Games!D1521), "",VLOOKUP(I1521, 'Pitchers Pre-Season'!$B$2:$X$790, 23, FALSE))</f>
        <v/>
      </c>
      <c r="L1521" t="str">
        <f>IF(ISBLANK(Games!E1521), "",VLOOKUP(J1521, 'Pitchers Pre-Season'!$B$2:$X$790, 23, FALSE))</f>
        <v/>
      </c>
      <c r="M1521">
        <f>IF(ISBLANK(Games!D1521), Calc!F1521, F1521+K1521)</f>
        <v>1533.7203518335739</v>
      </c>
      <c r="N1521">
        <f>IF(ISBLANK(Games!E1521), Calc!G1521, G1521+L1521)</f>
        <v>1510.288270753422</v>
      </c>
      <c r="O1521" s="1">
        <f t="shared" si="161"/>
        <v>0.5806317662328091</v>
      </c>
      <c r="P1521" s="1">
        <f t="shared" si="162"/>
        <v>0.4193682337671909</v>
      </c>
      <c r="Q1521" s="3" t="str">
        <f>Games!N1521</f>
        <v/>
      </c>
      <c r="R1521" s="1" t="str">
        <f t="shared" si="163"/>
        <v/>
      </c>
      <c r="S1521" s="1" t="str">
        <f>IF(ISBLANK(Games!L1521), "",IF(Q1521=B1521, C1521, B1521))</f>
        <v/>
      </c>
      <c r="T1521" s="1" t="str">
        <f t="shared" si="164"/>
        <v>NYY</v>
      </c>
      <c r="U1521" s="1" t="str">
        <f t="shared" si="165"/>
        <v>NYM</v>
      </c>
      <c r="V1521" s="1">
        <f t="shared" si="166"/>
        <v>1533.7203518335739</v>
      </c>
      <c r="W1521" s="1">
        <f t="shared" si="167"/>
        <v>1510.288270753422</v>
      </c>
    </row>
    <row r="1522" spans="1:23" x14ac:dyDescent="0.45">
      <c r="A1522" t="str">
        <f>Schedule!A1522</f>
        <v>2024-07-23</v>
      </c>
      <c r="B1522" t="str">
        <f>Schedule!B1522</f>
        <v>TOR</v>
      </c>
      <c r="C1522" t="str">
        <f>Schedule!C1522</f>
        <v>TBR</v>
      </c>
      <c r="D1522">
        <f>Schedule!D1522</f>
        <v>1536.86484917293</v>
      </c>
      <c r="E1522">
        <f>Schedule!E1522</f>
        <v>1537.2568075547799</v>
      </c>
      <c r="F1522" cm="1">
        <f t="array" ref="F1522">_xlfn.XLOOKUP(B1522, $T$1:$T1521, $V$1:$V1521, D1522, 0, -1)</f>
        <v>1536.86484917293</v>
      </c>
      <c r="G1522" cm="1">
        <f t="array" ref="G1522">_xlfn.XLOOKUP(C1522, $U$1:$U1521, $W$1:$W1521, E1522, 0, -1)</f>
        <v>1532.6622500113572</v>
      </c>
      <c r="H1522">
        <f>Schedule!F1522</f>
        <v>-5.5248618784530601E-3</v>
      </c>
      <c r="I1522" t="str">
        <f>IF(ISBLANK(Games!D1522), "", Games!D1522)</f>
        <v/>
      </c>
      <c r="J1522" t="str">
        <f>IF(ISBLANK(Games!E1522), "", Games!E1522)</f>
        <v/>
      </c>
      <c r="K1522" t="str">
        <f>IF(ISBLANK(Games!D1522), "",VLOOKUP(I1522, 'Pitchers Pre-Season'!$B$2:$X$790, 23, FALSE))</f>
        <v/>
      </c>
      <c r="L1522" t="str">
        <f>IF(ISBLANK(Games!E1522), "",VLOOKUP(J1522, 'Pitchers Pre-Season'!$B$2:$X$790, 23, FALSE))</f>
        <v/>
      </c>
      <c r="M1522">
        <f>IF(ISBLANK(Games!D1522), Calc!F1522, F1522+K1522)</f>
        <v>1536.86484917293</v>
      </c>
      <c r="N1522">
        <f>IF(ISBLANK(Games!E1522), Calc!G1522, G1522+L1522)</f>
        <v>1532.6622500113572</v>
      </c>
      <c r="O1522" s="1">
        <f t="shared" si="161"/>
        <v>0.50328530047002695</v>
      </c>
      <c r="P1522" s="1">
        <f t="shared" si="162"/>
        <v>0.49671469952997299</v>
      </c>
      <c r="Q1522" s="3" t="str">
        <f>Games!N1522</f>
        <v/>
      </c>
      <c r="R1522" s="1" t="str">
        <f t="shared" si="163"/>
        <v/>
      </c>
      <c r="S1522" s="1" t="str">
        <f>IF(ISBLANK(Games!L1522), "",IF(Q1522=B1522, C1522, B1522))</f>
        <v/>
      </c>
      <c r="T1522" s="1" t="str">
        <f t="shared" si="164"/>
        <v>TOR</v>
      </c>
      <c r="U1522" s="1" t="str">
        <f t="shared" si="165"/>
        <v>TBR</v>
      </c>
      <c r="V1522" s="1">
        <f t="shared" si="166"/>
        <v>1536.86484917293</v>
      </c>
      <c r="W1522" s="1">
        <f t="shared" si="167"/>
        <v>1532.6622500113572</v>
      </c>
    </row>
    <row r="1523" spans="1:23" x14ac:dyDescent="0.45">
      <c r="A1523" t="str">
        <f>Schedule!A1523</f>
        <v>2024-07-23</v>
      </c>
      <c r="B1523" t="str">
        <f>Schedule!B1523</f>
        <v>ATL</v>
      </c>
      <c r="C1523" t="str">
        <f>Schedule!C1523</f>
        <v>CIN</v>
      </c>
      <c r="D1523">
        <f>Schedule!D1523</f>
        <v>1590.545270505</v>
      </c>
      <c r="E1523">
        <f>Schedule!E1523</f>
        <v>1496.2510574284499</v>
      </c>
      <c r="F1523" cm="1">
        <f t="array" ref="F1523">_xlfn.XLOOKUP(B1523, $T$1:$T1522, $V$1:$V1522, D1523, 0, -1)</f>
        <v>1593.2508682491175</v>
      </c>
      <c r="G1523" cm="1">
        <f t="array" ref="G1523">_xlfn.XLOOKUP(C1523, $U$1:$U1522, $W$1:$W1522, E1523, 0, -1)</f>
        <v>1513.6155661274754</v>
      </c>
      <c r="H1523">
        <f>Schedule!F1523</f>
        <v>4.3902439024390297E-2</v>
      </c>
      <c r="I1523" t="str">
        <f>IF(ISBLANK(Games!D1523), "", Games!D1523)</f>
        <v/>
      </c>
      <c r="J1523" t="str">
        <f>IF(ISBLANK(Games!E1523), "", Games!E1523)</f>
        <v/>
      </c>
      <c r="K1523" t="str">
        <f>IF(ISBLANK(Games!D1523), "",VLOOKUP(I1523, 'Pitchers Pre-Season'!$B$2:$X$790, 23, FALSE))</f>
        <v/>
      </c>
      <c r="L1523" t="str">
        <f>IF(ISBLANK(Games!E1523), "",VLOOKUP(J1523, 'Pitchers Pre-Season'!$B$2:$X$790, 23, FALSE))</f>
        <v/>
      </c>
      <c r="M1523">
        <f>IF(ISBLANK(Games!D1523), Calc!F1523, F1523+K1523)</f>
        <v>1593.2508682491175</v>
      </c>
      <c r="N1523">
        <f>IF(ISBLANK(Games!E1523), Calc!G1523, G1523+L1523)</f>
        <v>1513.6155661274754</v>
      </c>
      <c r="O1523" s="1">
        <f t="shared" si="161"/>
        <v>0.63458995091480863</v>
      </c>
      <c r="P1523" s="1">
        <f t="shared" si="162"/>
        <v>0.36541004908519142</v>
      </c>
      <c r="Q1523" s="3" t="str">
        <f>Games!N1523</f>
        <v/>
      </c>
      <c r="R1523" s="1" t="str">
        <f t="shared" si="163"/>
        <v/>
      </c>
      <c r="S1523" s="1" t="str">
        <f>IF(ISBLANK(Games!L1523), "",IF(Q1523=B1523, C1523, B1523))</f>
        <v/>
      </c>
      <c r="T1523" s="1" t="str">
        <f t="shared" si="164"/>
        <v>ATL</v>
      </c>
      <c r="U1523" s="1" t="str">
        <f t="shared" si="165"/>
        <v>CIN</v>
      </c>
      <c r="V1523" s="1">
        <f t="shared" si="166"/>
        <v>1593.2508682491175</v>
      </c>
      <c r="W1523" s="1">
        <f t="shared" si="167"/>
        <v>1513.6155661274754</v>
      </c>
    </row>
    <row r="1524" spans="1:23" x14ac:dyDescent="0.45">
      <c r="A1524" t="str">
        <f>Schedule!A1524</f>
        <v>2024-07-23</v>
      </c>
      <c r="B1524" t="str">
        <f>Schedule!B1524</f>
        <v>MIN</v>
      </c>
      <c r="C1524" t="str">
        <f>Schedule!C1524</f>
        <v>PHI</v>
      </c>
      <c r="D1524">
        <f>Schedule!D1524</f>
        <v>1535.44519643647</v>
      </c>
      <c r="E1524">
        <f>Schedule!E1524</f>
        <v>1537.03223861109</v>
      </c>
      <c r="F1524" cm="1">
        <f t="array" ref="F1524">_xlfn.XLOOKUP(B1524, $T$1:$T1523, $V$1:$V1523, D1524, 0, -1)</f>
        <v>1529.2726034226744</v>
      </c>
      <c r="G1524" cm="1">
        <f t="array" ref="G1524">_xlfn.XLOOKUP(C1524, $U$1:$U1523, $W$1:$W1523, E1524, 0, -1)</f>
        <v>1539.4111659163295</v>
      </c>
      <c r="H1524">
        <f>Schedule!F1524</f>
        <v>0.12727272727272701</v>
      </c>
      <c r="I1524" t="str">
        <f>IF(ISBLANK(Games!D1524), "", Games!D1524)</f>
        <v/>
      </c>
      <c r="J1524" t="str">
        <f>IF(ISBLANK(Games!E1524), "", Games!E1524)</f>
        <v/>
      </c>
      <c r="K1524" t="str">
        <f>IF(ISBLANK(Games!D1524), "",VLOOKUP(I1524, 'Pitchers Pre-Season'!$B$2:$X$790, 23, FALSE))</f>
        <v/>
      </c>
      <c r="L1524" t="str">
        <f>IF(ISBLANK(Games!E1524), "",VLOOKUP(J1524, 'Pitchers Pre-Season'!$B$2:$X$790, 23, FALSE))</f>
        <v/>
      </c>
      <c r="M1524">
        <f>IF(ISBLANK(Games!D1524), Calc!F1524, F1524+K1524)</f>
        <v>1529.2726034226744</v>
      </c>
      <c r="N1524">
        <f>IF(ISBLANK(Games!E1524), Calc!G1524, G1524+L1524)</f>
        <v>1539.4111659163295</v>
      </c>
      <c r="O1524" s="1">
        <f t="shared" si="161"/>
        <v>0.54904993941187596</v>
      </c>
      <c r="P1524" s="1">
        <f t="shared" si="162"/>
        <v>0.45095006058812404</v>
      </c>
      <c r="Q1524" s="3" t="str">
        <f>Games!N1524</f>
        <v/>
      </c>
      <c r="R1524" s="1" t="str">
        <f t="shared" si="163"/>
        <v/>
      </c>
      <c r="S1524" s="1" t="str">
        <f>IF(ISBLANK(Games!L1524), "",IF(Q1524=B1524, C1524, B1524))</f>
        <v/>
      </c>
      <c r="T1524" s="1" t="str">
        <f t="shared" si="164"/>
        <v>MIN</v>
      </c>
      <c r="U1524" s="1" t="str">
        <f t="shared" si="165"/>
        <v>PHI</v>
      </c>
      <c r="V1524" s="1">
        <f t="shared" si="166"/>
        <v>1529.2726034226744</v>
      </c>
      <c r="W1524" s="1">
        <f t="shared" si="167"/>
        <v>1539.4111659163295</v>
      </c>
    </row>
    <row r="1525" spans="1:23" x14ac:dyDescent="0.45">
      <c r="A1525" t="str">
        <f>Schedule!A1525</f>
        <v>2024-07-23</v>
      </c>
      <c r="B1525" t="str">
        <f>Schedule!B1525</f>
        <v>TEX</v>
      </c>
      <c r="C1525" t="str">
        <f>Schedule!C1525</f>
        <v>CHW</v>
      </c>
      <c r="D1525">
        <f>Schedule!D1525</f>
        <v>1527.6277566730801</v>
      </c>
      <c r="E1525">
        <f>Schedule!E1525</f>
        <v>1433.33420073452</v>
      </c>
      <c r="F1525" cm="1">
        <f t="array" ref="F1525">_xlfn.XLOOKUP(B1525, $T$1:$T1524, $V$1:$V1524, D1525, 0, -1)</f>
        <v>1535.7428778604465</v>
      </c>
      <c r="G1525" cm="1">
        <f t="array" ref="G1525">_xlfn.XLOOKUP(C1525, $U$1:$U1524, $W$1:$W1524, E1525, 0, -1)</f>
        <v>1425.4820043556863</v>
      </c>
      <c r="H1525">
        <f>Schedule!F1525</f>
        <v>6.3291139240506306E-2</v>
      </c>
      <c r="I1525" t="str">
        <f>IF(ISBLANK(Games!D1525), "", Games!D1525)</f>
        <v/>
      </c>
      <c r="J1525" t="str">
        <f>IF(ISBLANK(Games!E1525), "", Games!E1525)</f>
        <v/>
      </c>
      <c r="K1525" t="str">
        <f>IF(ISBLANK(Games!D1525), "",VLOOKUP(I1525, 'Pitchers Pre-Season'!$B$2:$X$790, 23, FALSE))</f>
        <v/>
      </c>
      <c r="L1525" t="str">
        <f>IF(ISBLANK(Games!E1525), "",VLOOKUP(J1525, 'Pitchers Pre-Season'!$B$2:$X$790, 23, FALSE))</f>
        <v/>
      </c>
      <c r="M1525">
        <f>IF(ISBLANK(Games!D1525), Calc!F1525, F1525+K1525)</f>
        <v>1535.7428778604465</v>
      </c>
      <c r="N1525">
        <f>IF(ISBLANK(Games!E1525), Calc!G1525, G1525+L1525)</f>
        <v>1425.4820043556863</v>
      </c>
      <c r="O1525" s="1">
        <f t="shared" si="161"/>
        <v>0.68520283231456525</v>
      </c>
      <c r="P1525" s="1">
        <f t="shared" si="162"/>
        <v>0.31479716768543459</v>
      </c>
      <c r="Q1525" s="3" t="str">
        <f>Games!N1525</f>
        <v/>
      </c>
      <c r="R1525" s="1" t="str">
        <f t="shared" si="163"/>
        <v/>
      </c>
      <c r="S1525" s="1" t="str">
        <f>IF(ISBLANK(Games!L1525), "",IF(Q1525=B1525, C1525, B1525))</f>
        <v/>
      </c>
      <c r="T1525" s="1" t="str">
        <f t="shared" si="164"/>
        <v>TEX</v>
      </c>
      <c r="U1525" s="1" t="str">
        <f t="shared" si="165"/>
        <v>CHW</v>
      </c>
      <c r="V1525" s="1">
        <f t="shared" si="166"/>
        <v>1535.7428778604465</v>
      </c>
      <c r="W1525" s="1">
        <f t="shared" si="167"/>
        <v>1425.4820043556863</v>
      </c>
    </row>
    <row r="1526" spans="1:23" x14ac:dyDescent="0.45">
      <c r="A1526" t="str">
        <f>Schedule!A1526</f>
        <v>2024-07-23</v>
      </c>
      <c r="B1526" t="str">
        <f>Schedule!B1526</f>
        <v>CHC</v>
      </c>
      <c r="C1526" t="str">
        <f>Schedule!C1526</f>
        <v>MIL</v>
      </c>
      <c r="D1526">
        <f>Schedule!D1526</f>
        <v>1514.0316812078199</v>
      </c>
      <c r="E1526">
        <f>Schedule!E1526</f>
        <v>1511.74507850229</v>
      </c>
      <c r="F1526" cm="1">
        <f t="array" ref="F1526">_xlfn.XLOOKUP(B1526, $T$1:$T1525, $V$1:$V1525, D1526, 0, -1)</f>
        <v>1529.9566441509314</v>
      </c>
      <c r="G1526" cm="1">
        <f t="array" ref="G1526">_xlfn.XLOOKUP(C1526, $U$1:$U1525, $W$1:$W1525, E1526, 0, -1)</f>
        <v>1527.5334034496079</v>
      </c>
      <c r="H1526">
        <f>Schedule!F1526</f>
        <v>4.4585987261146598E-2</v>
      </c>
      <c r="I1526" t="str">
        <f>IF(ISBLANK(Games!D1526), "", Games!D1526)</f>
        <v/>
      </c>
      <c r="J1526" t="str">
        <f>IF(ISBLANK(Games!E1526), "", Games!E1526)</f>
        <v/>
      </c>
      <c r="K1526" t="str">
        <f>IF(ISBLANK(Games!D1526), "",VLOOKUP(I1526, 'Pitchers Pre-Season'!$B$2:$X$790, 23, FALSE))</f>
        <v/>
      </c>
      <c r="L1526" t="str">
        <f>IF(ISBLANK(Games!E1526), "",VLOOKUP(J1526, 'Pitchers Pre-Season'!$B$2:$X$790, 23, FALSE))</f>
        <v/>
      </c>
      <c r="M1526">
        <f>IF(ISBLANK(Games!D1526), Calc!F1526, F1526+K1526)</f>
        <v>1529.9566441509314</v>
      </c>
      <c r="N1526">
        <f>IF(ISBLANK(Games!E1526), Calc!G1526, G1526+L1526)</f>
        <v>1527.5334034496079</v>
      </c>
      <c r="O1526" s="1">
        <f t="shared" si="161"/>
        <v>0.52578026078115125</v>
      </c>
      <c r="P1526" s="1">
        <f t="shared" si="162"/>
        <v>0.47421973921884869</v>
      </c>
      <c r="Q1526" s="3" t="str">
        <f>Games!N1526</f>
        <v/>
      </c>
      <c r="R1526" s="1" t="str">
        <f t="shared" si="163"/>
        <v/>
      </c>
      <c r="S1526" s="1" t="str">
        <f>IF(ISBLANK(Games!L1526), "",IF(Q1526=B1526, C1526, B1526))</f>
        <v/>
      </c>
      <c r="T1526" s="1" t="str">
        <f t="shared" si="164"/>
        <v>CHC</v>
      </c>
      <c r="U1526" s="1" t="str">
        <f t="shared" si="165"/>
        <v>MIL</v>
      </c>
      <c r="V1526" s="1">
        <f t="shared" si="166"/>
        <v>1529.9566441509314</v>
      </c>
      <c r="W1526" s="1">
        <f t="shared" si="167"/>
        <v>1527.5334034496079</v>
      </c>
    </row>
    <row r="1527" spans="1:23" x14ac:dyDescent="0.45">
      <c r="A1527" t="str">
        <f>Schedule!A1527</f>
        <v>2024-07-23</v>
      </c>
      <c r="B1527" t="str">
        <f>Schedule!B1527</f>
        <v>KCR</v>
      </c>
      <c r="C1527" t="str">
        <f>Schedule!C1527</f>
        <v>ARI</v>
      </c>
      <c r="D1527">
        <f>Schedule!D1527</f>
        <v>1455.5883504191299</v>
      </c>
      <c r="E1527">
        <f>Schedule!E1527</f>
        <v>1517.8440011816001</v>
      </c>
      <c r="F1527" cm="1">
        <f t="array" ref="F1527">_xlfn.XLOOKUP(B1527, $T$1:$T1526, $V$1:$V1526, D1527, 0, -1)</f>
        <v>1459.3647323881944</v>
      </c>
      <c r="G1527" cm="1">
        <f t="array" ref="G1527">_xlfn.XLOOKUP(C1527, $U$1:$U1526, $W$1:$W1526, E1527, 0, -1)</f>
        <v>1515.1384034374826</v>
      </c>
      <c r="H1527">
        <f>Schedule!F1527</f>
        <v>0.19008264462809901</v>
      </c>
      <c r="I1527" t="str">
        <f>IF(ISBLANK(Games!D1527), "", Games!D1527)</f>
        <v/>
      </c>
      <c r="J1527" t="str">
        <f>IF(ISBLANK(Games!E1527), "", Games!E1527)</f>
        <v/>
      </c>
      <c r="K1527" t="str">
        <f>IF(ISBLANK(Games!D1527), "",VLOOKUP(I1527, 'Pitchers Pre-Season'!$B$2:$X$790, 23, FALSE))</f>
        <v/>
      </c>
      <c r="L1527" t="str">
        <f>IF(ISBLANK(Games!E1527), "",VLOOKUP(J1527, 'Pitchers Pre-Season'!$B$2:$X$790, 23, FALSE))</f>
        <v/>
      </c>
      <c r="M1527">
        <f>IF(ISBLANK(Games!D1527), Calc!F1527, F1527+K1527)</f>
        <v>1459.3647323881944</v>
      </c>
      <c r="N1527">
        <f>IF(ISBLANK(Games!E1527), Calc!G1527, G1527+L1527)</f>
        <v>1515.1384034374826</v>
      </c>
      <c r="O1527" s="1">
        <f t="shared" si="161"/>
        <v>0.51545899111327964</v>
      </c>
      <c r="P1527" s="1">
        <f t="shared" si="162"/>
        <v>0.48454100888672047</v>
      </c>
      <c r="Q1527" s="3" t="str">
        <f>Games!N1527</f>
        <v/>
      </c>
      <c r="R1527" s="1" t="str">
        <f t="shared" si="163"/>
        <v/>
      </c>
      <c r="S1527" s="1" t="str">
        <f>IF(ISBLANK(Games!L1527), "",IF(Q1527=B1527, C1527, B1527))</f>
        <v/>
      </c>
      <c r="T1527" s="1" t="str">
        <f t="shared" si="164"/>
        <v>KCR</v>
      </c>
      <c r="U1527" s="1" t="str">
        <f t="shared" si="165"/>
        <v>ARI</v>
      </c>
      <c r="V1527" s="1">
        <f t="shared" si="166"/>
        <v>1459.3647323881944</v>
      </c>
      <c r="W1527" s="1">
        <f t="shared" si="167"/>
        <v>1515.1384034374826</v>
      </c>
    </row>
    <row r="1528" spans="1:23" x14ac:dyDescent="0.45">
      <c r="A1528" t="str">
        <f>Schedule!A1528</f>
        <v>2024-07-23</v>
      </c>
      <c r="B1528" t="str">
        <f>Schedule!B1528</f>
        <v>COL</v>
      </c>
      <c r="C1528" t="str">
        <f>Schedule!C1528</f>
        <v>BOS</v>
      </c>
      <c r="D1528">
        <f>Schedule!D1528</f>
        <v>1418.47649220432</v>
      </c>
      <c r="E1528">
        <f>Schedule!E1528</f>
        <v>1500.26839934439</v>
      </c>
      <c r="F1528" cm="1">
        <f t="array" ref="F1528">_xlfn.XLOOKUP(B1528, $T$1:$T1527, $V$1:$V1527, D1528, 0, -1)</f>
        <v>1423.0710497477428</v>
      </c>
      <c r="G1528" cm="1">
        <f t="array" ref="G1528">_xlfn.XLOOKUP(C1528, $U$1:$U1527, $W$1:$W1527, E1528, 0, -1)</f>
        <v>1518.233689676287</v>
      </c>
      <c r="H1528">
        <f>Schedule!F1528</f>
        <v>0.22834645669291301</v>
      </c>
      <c r="I1528" t="str">
        <f>IF(ISBLANK(Games!D1528), "", Games!D1528)</f>
        <v/>
      </c>
      <c r="J1528" t="str">
        <f>IF(ISBLANK(Games!E1528), "", Games!E1528)</f>
        <v/>
      </c>
      <c r="K1528" t="str">
        <f>IF(ISBLANK(Games!D1528), "",VLOOKUP(I1528, 'Pitchers Pre-Season'!$B$2:$X$790, 23, FALSE))</f>
        <v/>
      </c>
      <c r="L1528" t="str">
        <f>IF(ISBLANK(Games!E1528), "",VLOOKUP(J1528, 'Pitchers Pre-Season'!$B$2:$X$790, 23, FALSE))</f>
        <v/>
      </c>
      <c r="M1528">
        <f>IF(ISBLANK(Games!D1528), Calc!F1528, F1528+K1528)</f>
        <v>1423.0710497477428</v>
      </c>
      <c r="N1528">
        <f>IF(ISBLANK(Games!E1528), Calc!G1528, G1528+L1528)</f>
        <v>1518.233689676287</v>
      </c>
      <c r="O1528" s="1">
        <f t="shared" si="161"/>
        <v>0.48054816044142329</v>
      </c>
      <c r="P1528" s="1">
        <f t="shared" si="162"/>
        <v>0.51945183955857666</v>
      </c>
      <c r="Q1528" s="3" t="str">
        <f>Games!N1528</f>
        <v/>
      </c>
      <c r="R1528" s="1" t="str">
        <f t="shared" si="163"/>
        <v/>
      </c>
      <c r="S1528" s="1" t="str">
        <f>IF(ISBLANK(Games!L1528), "",IF(Q1528=B1528, C1528, B1528))</f>
        <v/>
      </c>
      <c r="T1528" s="1" t="str">
        <f t="shared" si="164"/>
        <v>COL</v>
      </c>
      <c r="U1528" s="1" t="str">
        <f t="shared" si="165"/>
        <v>BOS</v>
      </c>
      <c r="V1528" s="1">
        <f t="shared" si="166"/>
        <v>1423.0710497477428</v>
      </c>
      <c r="W1528" s="1">
        <f t="shared" si="167"/>
        <v>1518.233689676287</v>
      </c>
    </row>
    <row r="1529" spans="1:23" x14ac:dyDescent="0.45">
      <c r="A1529" t="str">
        <f>Schedule!A1529</f>
        <v>2024-07-23</v>
      </c>
      <c r="B1529" t="str">
        <f>Schedule!B1529</f>
        <v>OAK</v>
      </c>
      <c r="C1529" t="str">
        <f>Schedule!C1529</f>
        <v>HOU</v>
      </c>
      <c r="D1529">
        <f>Schedule!D1529</f>
        <v>1427.1354796158</v>
      </c>
      <c r="E1529">
        <f>Schedule!E1529</f>
        <v>1559.22207084247</v>
      </c>
      <c r="F1529" cm="1">
        <f t="array" ref="F1529">_xlfn.XLOOKUP(B1529, $T$1:$T1528, $V$1:$V1528, D1529, 0, -1)</f>
        <v>1410.609331202211</v>
      </c>
      <c r="G1529" cm="1">
        <f t="array" ref="G1529">_xlfn.XLOOKUP(C1529, $U$1:$U1528, $W$1:$W1528, E1529, 0, -1)</f>
        <v>1554.1885466658973</v>
      </c>
      <c r="H1529">
        <f>Schedule!F1529</f>
        <v>6.2111801242235101E-3</v>
      </c>
      <c r="I1529" t="str">
        <f>IF(ISBLANK(Games!D1529), "", Games!D1529)</f>
        <v/>
      </c>
      <c r="J1529" t="str">
        <f>IF(ISBLANK(Games!E1529), "", Games!E1529)</f>
        <v/>
      </c>
      <c r="K1529" t="str">
        <f>IF(ISBLANK(Games!D1529), "",VLOOKUP(I1529, 'Pitchers Pre-Season'!$B$2:$X$790, 23, FALSE))</f>
        <v/>
      </c>
      <c r="L1529" t="str">
        <f>IF(ISBLANK(Games!E1529), "",VLOOKUP(J1529, 'Pitchers Pre-Season'!$B$2:$X$790, 23, FALSE))</f>
        <v/>
      </c>
      <c r="M1529">
        <f>IF(ISBLANK(Games!D1529), Calc!F1529, F1529+K1529)</f>
        <v>1410.609331202211</v>
      </c>
      <c r="N1529">
        <f>IF(ISBLANK(Games!E1529), Calc!G1529, G1529+L1529)</f>
        <v>1554.1885466658973</v>
      </c>
      <c r="O1529" s="1">
        <f t="shared" si="161"/>
        <v>0.30748944582366422</v>
      </c>
      <c r="P1529" s="1">
        <f t="shared" si="162"/>
        <v>0.69251055417633578</v>
      </c>
      <c r="Q1529" s="3" t="str">
        <f>Games!N1529</f>
        <v/>
      </c>
      <c r="R1529" s="1" t="str">
        <f t="shared" si="163"/>
        <v/>
      </c>
      <c r="S1529" s="1" t="str">
        <f>IF(ISBLANK(Games!L1529), "",IF(Q1529=B1529, C1529, B1529))</f>
        <v/>
      </c>
      <c r="T1529" s="1" t="str">
        <f t="shared" si="164"/>
        <v>OAK</v>
      </c>
      <c r="U1529" s="1" t="str">
        <f t="shared" si="165"/>
        <v>HOU</v>
      </c>
      <c r="V1529" s="1">
        <f t="shared" si="166"/>
        <v>1410.609331202211</v>
      </c>
      <c r="W1529" s="1">
        <f t="shared" si="167"/>
        <v>1554.1885466658973</v>
      </c>
    </row>
    <row r="1530" spans="1:23" x14ac:dyDescent="0.45">
      <c r="A1530" t="str">
        <f>Schedule!A1530</f>
        <v>2024-07-23</v>
      </c>
      <c r="B1530" t="str">
        <f>Schedule!B1530</f>
        <v>SEA</v>
      </c>
      <c r="C1530" t="str">
        <f>Schedule!C1530</f>
        <v>LAA</v>
      </c>
      <c r="D1530">
        <f>Schedule!D1530</f>
        <v>1526.2027098211199</v>
      </c>
      <c r="E1530">
        <f>Schedule!E1530</f>
        <v>1474.3085107648601</v>
      </c>
      <c r="F1530" cm="1">
        <f t="array" ref="F1530">_xlfn.XLOOKUP(B1530, $T$1:$T1529, $V$1:$V1529, D1530, 0, -1)</f>
        <v>1518.2292368487947</v>
      </c>
      <c r="G1530" cm="1">
        <f t="array" ref="G1530">_xlfn.XLOOKUP(C1530, $U$1:$U1529, $W$1:$W1529, E1530, 0, -1)</f>
        <v>1486.8682858001625</v>
      </c>
      <c r="H1530">
        <f>Schedule!F1530</f>
        <v>2.2471910112359699E-2</v>
      </c>
      <c r="I1530" t="str">
        <f>IF(ISBLANK(Games!D1530), "", Games!D1530)</f>
        <v/>
      </c>
      <c r="J1530" t="str">
        <f>IF(ISBLANK(Games!E1530), "", Games!E1530)</f>
        <v/>
      </c>
      <c r="K1530" t="str">
        <f>IF(ISBLANK(Games!D1530), "",VLOOKUP(I1530, 'Pitchers Pre-Season'!$B$2:$X$790, 23, FALSE))</f>
        <v/>
      </c>
      <c r="L1530" t="str">
        <f>IF(ISBLANK(Games!E1530), "",VLOOKUP(J1530, 'Pitchers Pre-Season'!$B$2:$X$790, 23, FALSE))</f>
        <v/>
      </c>
      <c r="M1530">
        <f>IF(ISBLANK(Games!D1530), Calc!F1530, F1530+K1530)</f>
        <v>1518.2292368487947</v>
      </c>
      <c r="N1530">
        <f>IF(ISBLANK(Games!E1530), Calc!G1530, G1530+L1530)</f>
        <v>1486.8682858001625</v>
      </c>
      <c r="O1530" s="1">
        <f t="shared" si="161"/>
        <v>0.55624581706737541</v>
      </c>
      <c r="P1530" s="1">
        <f t="shared" si="162"/>
        <v>0.44375418293262459</v>
      </c>
      <c r="Q1530" s="3" t="str">
        <f>Games!N1530</f>
        <v/>
      </c>
      <c r="R1530" s="1" t="str">
        <f t="shared" si="163"/>
        <v/>
      </c>
      <c r="S1530" s="1" t="str">
        <f>IF(ISBLANK(Games!L1530), "",IF(Q1530=B1530, C1530, B1530))</f>
        <v/>
      </c>
      <c r="T1530" s="1" t="str">
        <f t="shared" si="164"/>
        <v>SEA</v>
      </c>
      <c r="U1530" s="1" t="str">
        <f t="shared" si="165"/>
        <v>LAA</v>
      </c>
      <c r="V1530" s="1">
        <f t="shared" si="166"/>
        <v>1518.2292368487947</v>
      </c>
      <c r="W1530" s="1">
        <f t="shared" si="167"/>
        <v>1486.8682858001625</v>
      </c>
    </row>
    <row r="1531" spans="1:23" x14ac:dyDescent="0.45">
      <c r="A1531" t="str">
        <f>Schedule!A1531</f>
        <v>2024-07-23</v>
      </c>
      <c r="B1531" t="str">
        <f>Schedule!B1531</f>
        <v>LAD</v>
      </c>
      <c r="C1531" t="str">
        <f>Schedule!C1531</f>
        <v>SFG</v>
      </c>
      <c r="D1531">
        <f>Schedule!D1531</f>
        <v>1588.6730971234199</v>
      </c>
      <c r="E1531">
        <f>Schedule!E1531</f>
        <v>1501.1235706124401</v>
      </c>
      <c r="F1531" cm="1">
        <f t="array" ref="F1531">_xlfn.XLOOKUP(B1531, $T$1:$T1530, $V$1:$V1530, D1531, 0, -1)</f>
        <v>1596.6514930600529</v>
      </c>
      <c r="G1531" cm="1">
        <f t="array" ref="G1531">_xlfn.XLOOKUP(C1531, $U$1:$U1530, $W$1:$W1530, E1531, 0, -1)</f>
        <v>1491.6063482058917</v>
      </c>
      <c r="H1531">
        <f>Schedule!F1531</f>
        <v>4.2654028436019002E-2</v>
      </c>
      <c r="I1531" t="str">
        <f>IF(ISBLANK(Games!D1531), "", Games!D1531)</f>
        <v/>
      </c>
      <c r="J1531" t="str">
        <f>IF(ISBLANK(Games!E1531), "", Games!E1531)</f>
        <v/>
      </c>
      <c r="K1531" t="str">
        <f>IF(ISBLANK(Games!D1531), "",VLOOKUP(I1531, 'Pitchers Pre-Season'!$B$2:$X$790, 23, FALSE))</f>
        <v/>
      </c>
      <c r="L1531" t="str">
        <f>IF(ISBLANK(Games!E1531), "",VLOOKUP(J1531, 'Pitchers Pre-Season'!$B$2:$X$790, 23, FALSE))</f>
        <v/>
      </c>
      <c r="M1531">
        <f>IF(ISBLANK(Games!D1531), Calc!F1531, F1531+K1531)</f>
        <v>1596.6514930600529</v>
      </c>
      <c r="N1531">
        <f>IF(ISBLANK(Games!E1531), Calc!G1531, G1531+L1531)</f>
        <v>1491.6063482058917</v>
      </c>
      <c r="O1531" s="1">
        <f t="shared" si="161"/>
        <v>0.66805523258901245</v>
      </c>
      <c r="P1531" s="1">
        <f t="shared" si="162"/>
        <v>0.33194476741098761</v>
      </c>
      <c r="Q1531" s="3" t="str">
        <f>Games!N1531</f>
        <v/>
      </c>
      <c r="R1531" s="1" t="str">
        <f t="shared" si="163"/>
        <v/>
      </c>
      <c r="S1531" s="1" t="str">
        <f>IF(ISBLANK(Games!L1531), "",IF(Q1531=B1531, C1531, B1531))</f>
        <v/>
      </c>
      <c r="T1531" s="1" t="str">
        <f t="shared" si="164"/>
        <v>LAD</v>
      </c>
      <c r="U1531" s="1" t="str">
        <f t="shared" si="165"/>
        <v>SFG</v>
      </c>
      <c r="V1531" s="1">
        <f t="shared" si="166"/>
        <v>1596.6514930600529</v>
      </c>
      <c r="W1531" s="1">
        <f t="shared" si="167"/>
        <v>1491.6063482058917</v>
      </c>
    </row>
    <row r="1532" spans="1:23" x14ac:dyDescent="0.45">
      <c r="A1532" t="str">
        <f>Schedule!A1532</f>
        <v>2024-07-24</v>
      </c>
      <c r="B1532" t="str">
        <f>Schedule!B1532</f>
        <v>ATL</v>
      </c>
      <c r="C1532" t="str">
        <f>Schedule!C1532</f>
        <v>CIN</v>
      </c>
      <c r="D1532">
        <f>Schedule!D1532</f>
        <v>1590.545270505</v>
      </c>
      <c r="E1532">
        <f>Schedule!E1532</f>
        <v>1496.2510574284499</v>
      </c>
      <c r="F1532" cm="1">
        <f t="array" ref="F1532">_xlfn.XLOOKUP(B1532, $T$1:$T1531, $V$1:$V1531, D1532, 0, -1)</f>
        <v>1593.2508682491175</v>
      </c>
      <c r="G1532" cm="1">
        <f t="array" ref="G1532">_xlfn.XLOOKUP(C1532, $U$1:$U1531, $W$1:$W1531, E1532, 0, -1)</f>
        <v>1513.6155661274754</v>
      </c>
      <c r="H1532">
        <f>Schedule!F1532</f>
        <v>4.3902439024390297E-2</v>
      </c>
      <c r="I1532" t="str">
        <f>IF(ISBLANK(Games!D1532), "", Games!D1532)</f>
        <v/>
      </c>
      <c r="J1532" t="str">
        <f>IF(ISBLANK(Games!E1532), "", Games!E1532)</f>
        <v/>
      </c>
      <c r="K1532" t="str">
        <f>IF(ISBLANK(Games!D1532), "",VLOOKUP(I1532, 'Pitchers Pre-Season'!$B$2:$X$790, 23, FALSE))</f>
        <v/>
      </c>
      <c r="L1532" t="str">
        <f>IF(ISBLANK(Games!E1532), "",VLOOKUP(J1532, 'Pitchers Pre-Season'!$B$2:$X$790, 23, FALSE))</f>
        <v/>
      </c>
      <c r="M1532">
        <f>IF(ISBLANK(Games!D1532), Calc!F1532, F1532+K1532)</f>
        <v>1593.2508682491175</v>
      </c>
      <c r="N1532">
        <f>IF(ISBLANK(Games!E1532), Calc!G1532, G1532+L1532)</f>
        <v>1513.6155661274754</v>
      </c>
      <c r="O1532" s="1">
        <f t="shared" si="161"/>
        <v>0.63458995091480863</v>
      </c>
      <c r="P1532" s="1">
        <f t="shared" si="162"/>
        <v>0.36541004908519142</v>
      </c>
      <c r="Q1532" s="3" t="str">
        <f>Games!N1532</f>
        <v/>
      </c>
      <c r="R1532" s="1" t="str">
        <f t="shared" si="163"/>
        <v/>
      </c>
      <c r="S1532" s="1" t="str">
        <f>IF(ISBLANK(Games!L1532), "",IF(Q1532=B1532, C1532, B1532))</f>
        <v/>
      </c>
      <c r="T1532" s="1" t="str">
        <f t="shared" si="164"/>
        <v>ATL</v>
      </c>
      <c r="U1532" s="1" t="str">
        <f t="shared" si="165"/>
        <v>CIN</v>
      </c>
      <c r="V1532" s="1">
        <f t="shared" si="166"/>
        <v>1593.2508682491175</v>
      </c>
      <c r="W1532" s="1">
        <f t="shared" si="167"/>
        <v>1513.6155661274754</v>
      </c>
    </row>
    <row r="1533" spans="1:23" x14ac:dyDescent="0.45">
      <c r="A1533" t="str">
        <f>Schedule!A1533</f>
        <v>2024-07-24</v>
      </c>
      <c r="B1533" t="str">
        <f>Schedule!B1533</f>
        <v>PIT</v>
      </c>
      <c r="C1533" t="str">
        <f>Schedule!C1533</f>
        <v>STL</v>
      </c>
      <c r="D1533">
        <f>Schedule!D1533</f>
        <v>1468.3919248330999</v>
      </c>
      <c r="E1533">
        <f>Schedule!E1533</f>
        <v>1506.4629567151301</v>
      </c>
      <c r="F1533" cm="1">
        <f t="array" ref="F1533">_xlfn.XLOOKUP(B1533, $T$1:$T1532, $V$1:$V1532, D1533, 0, -1)</f>
        <v>1464.4120897083565</v>
      </c>
      <c r="G1533" cm="1">
        <f t="array" ref="G1533">_xlfn.XLOOKUP(C1533, $U$1:$U1532, $W$1:$W1532, E1533, 0, -1)</f>
        <v>1507.9516916859375</v>
      </c>
      <c r="H1533">
        <f>Schedule!F1533</f>
        <v>5.7971014492753603E-2</v>
      </c>
      <c r="I1533" t="str">
        <f>IF(ISBLANK(Games!D1533), "", Games!D1533)</f>
        <v/>
      </c>
      <c r="J1533" t="str">
        <f>IF(ISBLANK(Games!E1533), "", Games!E1533)</f>
        <v/>
      </c>
      <c r="K1533" t="str">
        <f>IF(ISBLANK(Games!D1533), "",VLOOKUP(I1533, 'Pitchers Pre-Season'!$B$2:$X$790, 23, FALSE))</f>
        <v/>
      </c>
      <c r="L1533" t="str">
        <f>IF(ISBLANK(Games!E1533), "",VLOOKUP(J1533, 'Pitchers Pre-Season'!$B$2:$X$790, 23, FALSE))</f>
        <v/>
      </c>
      <c r="M1533">
        <f>IF(ISBLANK(Games!D1533), Calc!F1533, F1533+K1533)</f>
        <v>1464.4120897083565</v>
      </c>
      <c r="N1533">
        <f>IF(ISBLANK(Games!E1533), Calc!G1533, G1533+L1533)</f>
        <v>1507.9516916859375</v>
      </c>
      <c r="O1533" s="1">
        <f t="shared" si="161"/>
        <v>0.46665293983940714</v>
      </c>
      <c r="P1533" s="1">
        <f t="shared" si="162"/>
        <v>0.53334706016059286</v>
      </c>
      <c r="Q1533" s="3" t="str">
        <f>Games!N1533</f>
        <v/>
      </c>
      <c r="R1533" s="1" t="str">
        <f t="shared" si="163"/>
        <v/>
      </c>
      <c r="S1533" s="1" t="str">
        <f>IF(ISBLANK(Games!L1533), "",IF(Q1533=B1533, C1533, B1533))</f>
        <v/>
      </c>
      <c r="T1533" s="1" t="str">
        <f t="shared" si="164"/>
        <v>PIT</v>
      </c>
      <c r="U1533" s="1" t="str">
        <f t="shared" si="165"/>
        <v>STL</v>
      </c>
      <c r="V1533" s="1">
        <f t="shared" si="166"/>
        <v>1464.4120897083565</v>
      </c>
      <c r="W1533" s="1">
        <f t="shared" si="167"/>
        <v>1507.9516916859375</v>
      </c>
    </row>
    <row r="1534" spans="1:23" x14ac:dyDescent="0.45">
      <c r="A1534" t="str">
        <f>Schedule!A1534</f>
        <v>2024-07-24</v>
      </c>
      <c r="B1534" t="str">
        <f>Schedule!B1534</f>
        <v>MIN</v>
      </c>
      <c r="C1534" t="str">
        <f>Schedule!C1534</f>
        <v>PHI</v>
      </c>
      <c r="D1534">
        <f>Schedule!D1534</f>
        <v>1535.44519643647</v>
      </c>
      <c r="E1534">
        <f>Schedule!E1534</f>
        <v>1537.03223861109</v>
      </c>
      <c r="F1534" cm="1">
        <f t="array" ref="F1534">_xlfn.XLOOKUP(B1534, $T$1:$T1533, $V$1:$V1533, D1534, 0, -1)</f>
        <v>1529.2726034226744</v>
      </c>
      <c r="G1534" cm="1">
        <f t="array" ref="G1534">_xlfn.XLOOKUP(C1534, $U$1:$U1533, $W$1:$W1533, E1534, 0, -1)</f>
        <v>1539.4111659163295</v>
      </c>
      <c r="H1534">
        <f>Schedule!F1534</f>
        <v>0.12727272727272701</v>
      </c>
      <c r="I1534" t="str">
        <f>IF(ISBLANK(Games!D1534), "", Games!D1534)</f>
        <v/>
      </c>
      <c r="J1534" t="str">
        <f>IF(ISBLANK(Games!E1534), "", Games!E1534)</f>
        <v/>
      </c>
      <c r="K1534" t="str">
        <f>IF(ISBLANK(Games!D1534), "",VLOOKUP(I1534, 'Pitchers Pre-Season'!$B$2:$X$790, 23, FALSE))</f>
        <v/>
      </c>
      <c r="L1534" t="str">
        <f>IF(ISBLANK(Games!E1534), "",VLOOKUP(J1534, 'Pitchers Pre-Season'!$B$2:$X$790, 23, FALSE))</f>
        <v/>
      </c>
      <c r="M1534">
        <f>IF(ISBLANK(Games!D1534), Calc!F1534, F1534+K1534)</f>
        <v>1529.2726034226744</v>
      </c>
      <c r="N1534">
        <f>IF(ISBLANK(Games!E1534), Calc!G1534, G1534+L1534)</f>
        <v>1539.4111659163295</v>
      </c>
      <c r="O1534" s="1">
        <f t="shared" si="161"/>
        <v>0.54904993941187596</v>
      </c>
      <c r="P1534" s="1">
        <f t="shared" si="162"/>
        <v>0.45095006058812404</v>
      </c>
      <c r="Q1534" s="3" t="str">
        <f>Games!N1534</f>
        <v/>
      </c>
      <c r="R1534" s="1" t="str">
        <f t="shared" si="163"/>
        <v/>
      </c>
      <c r="S1534" s="1" t="str">
        <f>IF(ISBLANK(Games!L1534), "",IF(Q1534=B1534, C1534, B1534))</f>
        <v/>
      </c>
      <c r="T1534" s="1" t="str">
        <f t="shared" si="164"/>
        <v>MIN</v>
      </c>
      <c r="U1534" s="1" t="str">
        <f t="shared" si="165"/>
        <v>PHI</v>
      </c>
      <c r="V1534" s="1">
        <f t="shared" si="166"/>
        <v>1529.2726034226744</v>
      </c>
      <c r="W1534" s="1">
        <f t="shared" si="167"/>
        <v>1539.4111659163295</v>
      </c>
    </row>
    <row r="1535" spans="1:23" x14ac:dyDescent="0.45">
      <c r="A1535" t="str">
        <f>Schedule!A1535</f>
        <v>2024-07-24</v>
      </c>
      <c r="B1535" t="str">
        <f>Schedule!B1535</f>
        <v>CHC</v>
      </c>
      <c r="C1535" t="str">
        <f>Schedule!C1535</f>
        <v>MIL</v>
      </c>
      <c r="D1535">
        <f>Schedule!D1535</f>
        <v>1514.0316812078199</v>
      </c>
      <c r="E1535">
        <f>Schedule!E1535</f>
        <v>1511.74507850229</v>
      </c>
      <c r="F1535" cm="1">
        <f t="array" ref="F1535">_xlfn.XLOOKUP(B1535, $T$1:$T1534, $V$1:$V1534, D1535, 0, -1)</f>
        <v>1529.9566441509314</v>
      </c>
      <c r="G1535" cm="1">
        <f t="array" ref="G1535">_xlfn.XLOOKUP(C1535, $U$1:$U1534, $W$1:$W1534, E1535, 0, -1)</f>
        <v>1527.5334034496079</v>
      </c>
      <c r="H1535">
        <f>Schedule!F1535</f>
        <v>4.4585987261146598E-2</v>
      </c>
      <c r="I1535" t="str">
        <f>IF(ISBLANK(Games!D1535), "", Games!D1535)</f>
        <v/>
      </c>
      <c r="J1535" t="str">
        <f>IF(ISBLANK(Games!E1535), "", Games!E1535)</f>
        <v/>
      </c>
      <c r="K1535" t="str">
        <f>IF(ISBLANK(Games!D1535), "",VLOOKUP(I1535, 'Pitchers Pre-Season'!$B$2:$X$790, 23, FALSE))</f>
        <v/>
      </c>
      <c r="L1535" t="str">
        <f>IF(ISBLANK(Games!E1535), "",VLOOKUP(J1535, 'Pitchers Pre-Season'!$B$2:$X$790, 23, FALSE))</f>
        <v/>
      </c>
      <c r="M1535">
        <f>IF(ISBLANK(Games!D1535), Calc!F1535, F1535+K1535)</f>
        <v>1529.9566441509314</v>
      </c>
      <c r="N1535">
        <f>IF(ISBLANK(Games!E1535), Calc!G1535, G1535+L1535)</f>
        <v>1527.5334034496079</v>
      </c>
      <c r="O1535" s="1">
        <f t="shared" si="161"/>
        <v>0.52578026078115125</v>
      </c>
      <c r="P1535" s="1">
        <f t="shared" si="162"/>
        <v>0.47421973921884869</v>
      </c>
      <c r="Q1535" s="3" t="str">
        <f>Games!N1535</f>
        <v/>
      </c>
      <c r="R1535" s="1" t="str">
        <f t="shared" si="163"/>
        <v/>
      </c>
      <c r="S1535" s="1" t="str">
        <f>IF(ISBLANK(Games!L1535), "",IF(Q1535=B1535, C1535, B1535))</f>
        <v/>
      </c>
      <c r="T1535" s="1" t="str">
        <f t="shared" si="164"/>
        <v>CHC</v>
      </c>
      <c r="U1535" s="1" t="str">
        <f t="shared" si="165"/>
        <v>MIL</v>
      </c>
      <c r="V1535" s="1">
        <f t="shared" si="166"/>
        <v>1529.9566441509314</v>
      </c>
      <c r="W1535" s="1">
        <f t="shared" si="167"/>
        <v>1527.5334034496079</v>
      </c>
    </row>
    <row r="1536" spans="1:23" x14ac:dyDescent="0.45">
      <c r="A1536" t="str">
        <f>Schedule!A1536</f>
        <v>2024-07-24</v>
      </c>
      <c r="B1536" t="str">
        <f>Schedule!B1536</f>
        <v>COL</v>
      </c>
      <c r="C1536" t="str">
        <f>Schedule!C1536</f>
        <v>BOS</v>
      </c>
      <c r="D1536">
        <f>Schedule!D1536</f>
        <v>1418.47649220432</v>
      </c>
      <c r="E1536">
        <f>Schedule!E1536</f>
        <v>1500.26839934439</v>
      </c>
      <c r="F1536" cm="1">
        <f t="array" ref="F1536">_xlfn.XLOOKUP(B1536, $T$1:$T1535, $V$1:$V1535, D1536, 0, -1)</f>
        <v>1423.0710497477428</v>
      </c>
      <c r="G1536" cm="1">
        <f t="array" ref="G1536">_xlfn.XLOOKUP(C1536, $U$1:$U1535, $W$1:$W1535, E1536, 0, -1)</f>
        <v>1518.233689676287</v>
      </c>
      <c r="H1536">
        <f>Schedule!F1536</f>
        <v>0.22834645669291301</v>
      </c>
      <c r="I1536" t="str">
        <f>IF(ISBLANK(Games!D1536), "", Games!D1536)</f>
        <v/>
      </c>
      <c r="J1536" t="str">
        <f>IF(ISBLANK(Games!E1536), "", Games!E1536)</f>
        <v/>
      </c>
      <c r="K1536" t="str">
        <f>IF(ISBLANK(Games!D1536), "",VLOOKUP(I1536, 'Pitchers Pre-Season'!$B$2:$X$790, 23, FALSE))</f>
        <v/>
      </c>
      <c r="L1536" t="str">
        <f>IF(ISBLANK(Games!E1536), "",VLOOKUP(J1536, 'Pitchers Pre-Season'!$B$2:$X$790, 23, FALSE))</f>
        <v/>
      </c>
      <c r="M1536">
        <f>IF(ISBLANK(Games!D1536), Calc!F1536, F1536+K1536)</f>
        <v>1423.0710497477428</v>
      </c>
      <c r="N1536">
        <f>IF(ISBLANK(Games!E1536), Calc!G1536, G1536+L1536)</f>
        <v>1518.233689676287</v>
      </c>
      <c r="O1536" s="1">
        <f t="shared" si="161"/>
        <v>0.48054816044142329</v>
      </c>
      <c r="P1536" s="1">
        <f t="shared" si="162"/>
        <v>0.51945183955857666</v>
      </c>
      <c r="Q1536" s="3" t="str">
        <f>Games!N1536</f>
        <v/>
      </c>
      <c r="R1536" s="1" t="str">
        <f t="shared" si="163"/>
        <v/>
      </c>
      <c r="S1536" s="1" t="str">
        <f>IF(ISBLANK(Games!L1536), "",IF(Q1536=B1536, C1536, B1536))</f>
        <v/>
      </c>
      <c r="T1536" s="1" t="str">
        <f t="shared" si="164"/>
        <v>COL</v>
      </c>
      <c r="U1536" s="1" t="str">
        <f t="shared" si="165"/>
        <v>BOS</v>
      </c>
      <c r="V1536" s="1">
        <f t="shared" si="166"/>
        <v>1423.0710497477428</v>
      </c>
      <c r="W1536" s="1">
        <f t="shared" si="167"/>
        <v>1518.233689676287</v>
      </c>
    </row>
    <row r="1537" spans="1:23" x14ac:dyDescent="0.45">
      <c r="A1537" t="str">
        <f>Schedule!A1537</f>
        <v>2024-07-24</v>
      </c>
      <c r="B1537" t="str">
        <f>Schedule!B1537</f>
        <v>OAK</v>
      </c>
      <c r="C1537" t="str">
        <f>Schedule!C1537</f>
        <v>HOU</v>
      </c>
      <c r="D1537">
        <f>Schedule!D1537</f>
        <v>1427.1354796158</v>
      </c>
      <c r="E1537">
        <f>Schedule!E1537</f>
        <v>1559.22207084247</v>
      </c>
      <c r="F1537" cm="1">
        <f t="array" ref="F1537">_xlfn.XLOOKUP(B1537, $T$1:$T1536, $V$1:$V1536, D1537, 0, -1)</f>
        <v>1410.609331202211</v>
      </c>
      <c r="G1537" cm="1">
        <f t="array" ref="G1537">_xlfn.XLOOKUP(C1537, $U$1:$U1536, $W$1:$W1536, E1537, 0, -1)</f>
        <v>1554.1885466658973</v>
      </c>
      <c r="H1537">
        <f>Schedule!F1537</f>
        <v>6.2111801242235101E-3</v>
      </c>
      <c r="I1537" t="str">
        <f>IF(ISBLANK(Games!D1537), "", Games!D1537)</f>
        <v/>
      </c>
      <c r="J1537" t="str">
        <f>IF(ISBLANK(Games!E1537), "", Games!E1537)</f>
        <v/>
      </c>
      <c r="K1537" t="str">
        <f>IF(ISBLANK(Games!D1537), "",VLOOKUP(I1537, 'Pitchers Pre-Season'!$B$2:$X$790, 23, FALSE))</f>
        <v/>
      </c>
      <c r="L1537" t="str">
        <f>IF(ISBLANK(Games!E1537), "",VLOOKUP(J1537, 'Pitchers Pre-Season'!$B$2:$X$790, 23, FALSE))</f>
        <v/>
      </c>
      <c r="M1537">
        <f>IF(ISBLANK(Games!D1537), Calc!F1537, F1537+K1537)</f>
        <v>1410.609331202211</v>
      </c>
      <c r="N1537">
        <f>IF(ISBLANK(Games!E1537), Calc!G1537, G1537+L1537)</f>
        <v>1554.1885466658973</v>
      </c>
      <c r="O1537" s="1">
        <f t="shared" si="161"/>
        <v>0.30748944582366422</v>
      </c>
      <c r="P1537" s="1">
        <f t="shared" si="162"/>
        <v>0.69251055417633578</v>
      </c>
      <c r="Q1537" s="3" t="str">
        <f>Games!N1537</f>
        <v/>
      </c>
      <c r="R1537" s="1" t="str">
        <f t="shared" si="163"/>
        <v/>
      </c>
      <c r="S1537" s="1" t="str">
        <f>IF(ISBLANK(Games!L1537), "",IF(Q1537=B1537, C1537, B1537))</f>
        <v/>
      </c>
      <c r="T1537" s="1" t="str">
        <f t="shared" si="164"/>
        <v>OAK</v>
      </c>
      <c r="U1537" s="1" t="str">
        <f t="shared" si="165"/>
        <v>HOU</v>
      </c>
      <c r="V1537" s="1">
        <f t="shared" si="166"/>
        <v>1410.609331202211</v>
      </c>
      <c r="W1537" s="1">
        <f t="shared" si="167"/>
        <v>1554.1885466658973</v>
      </c>
    </row>
    <row r="1538" spans="1:23" x14ac:dyDescent="0.45">
      <c r="A1538" t="str">
        <f>Schedule!A1538</f>
        <v>2024-07-24</v>
      </c>
      <c r="B1538" t="str">
        <f>Schedule!B1538</f>
        <v>SEA</v>
      </c>
      <c r="C1538" t="str">
        <f>Schedule!C1538</f>
        <v>LAA</v>
      </c>
      <c r="D1538">
        <f>Schedule!D1538</f>
        <v>1526.2027098211199</v>
      </c>
      <c r="E1538">
        <f>Schedule!E1538</f>
        <v>1474.3085107648601</v>
      </c>
      <c r="F1538" cm="1">
        <f t="array" ref="F1538">_xlfn.XLOOKUP(B1538, $T$1:$T1537, $V$1:$V1537, D1538, 0, -1)</f>
        <v>1518.2292368487947</v>
      </c>
      <c r="G1538" cm="1">
        <f t="array" ref="G1538">_xlfn.XLOOKUP(C1538, $U$1:$U1537, $W$1:$W1537, E1538, 0, -1)</f>
        <v>1486.8682858001625</v>
      </c>
      <c r="H1538">
        <f>Schedule!F1538</f>
        <v>2.2471910112359699E-2</v>
      </c>
      <c r="I1538" t="str">
        <f>IF(ISBLANK(Games!D1538), "", Games!D1538)</f>
        <v/>
      </c>
      <c r="J1538" t="str">
        <f>IF(ISBLANK(Games!E1538), "", Games!E1538)</f>
        <v/>
      </c>
      <c r="K1538" t="str">
        <f>IF(ISBLANK(Games!D1538), "",VLOOKUP(I1538, 'Pitchers Pre-Season'!$B$2:$X$790, 23, FALSE))</f>
        <v/>
      </c>
      <c r="L1538" t="str">
        <f>IF(ISBLANK(Games!E1538), "",VLOOKUP(J1538, 'Pitchers Pre-Season'!$B$2:$X$790, 23, FALSE))</f>
        <v/>
      </c>
      <c r="M1538">
        <f>IF(ISBLANK(Games!D1538), Calc!F1538, F1538+K1538)</f>
        <v>1518.2292368487947</v>
      </c>
      <c r="N1538">
        <f>IF(ISBLANK(Games!E1538), Calc!G1538, G1538+L1538)</f>
        <v>1486.8682858001625</v>
      </c>
      <c r="O1538" s="1">
        <f t="shared" si="161"/>
        <v>0.55624581706737541</v>
      </c>
      <c r="P1538" s="1">
        <f t="shared" si="162"/>
        <v>0.44375418293262459</v>
      </c>
      <c r="Q1538" s="3" t="str">
        <f>Games!N1538</f>
        <v/>
      </c>
      <c r="R1538" s="1" t="str">
        <f t="shared" si="163"/>
        <v/>
      </c>
      <c r="S1538" s="1" t="str">
        <f>IF(ISBLANK(Games!L1538), "",IF(Q1538=B1538, C1538, B1538))</f>
        <v/>
      </c>
      <c r="T1538" s="1" t="str">
        <f t="shared" si="164"/>
        <v>SEA</v>
      </c>
      <c r="U1538" s="1" t="str">
        <f t="shared" si="165"/>
        <v>LAA</v>
      </c>
      <c r="V1538" s="1">
        <f t="shared" si="166"/>
        <v>1518.2292368487947</v>
      </c>
      <c r="W1538" s="1">
        <f t="shared" si="167"/>
        <v>1486.8682858001625</v>
      </c>
    </row>
    <row r="1539" spans="1:23" x14ac:dyDescent="0.45">
      <c r="A1539" t="str">
        <f>Schedule!A1539</f>
        <v>2024-07-24</v>
      </c>
      <c r="B1539" t="str">
        <f>Schedule!B1539</f>
        <v>CLE</v>
      </c>
      <c r="C1539" t="str">
        <f>Schedule!C1539</f>
        <v>DET</v>
      </c>
      <c r="D1539">
        <f>Schedule!D1539</f>
        <v>1503.8938502056101</v>
      </c>
      <c r="E1539">
        <f>Schedule!E1539</f>
        <v>1477.56939209144</v>
      </c>
      <c r="F1539" cm="1">
        <f t="array" ref="F1539">_xlfn.XLOOKUP(B1539, $T$1:$T1538, $V$1:$V1538, D1539, 0, -1)</f>
        <v>1503.8938502056101</v>
      </c>
      <c r="G1539" cm="1">
        <f t="array" ref="G1539">_xlfn.XLOOKUP(C1539, $U$1:$U1538, $W$1:$W1538, E1539, 0, -1)</f>
        <v>1495.7868779460348</v>
      </c>
      <c r="H1539">
        <f>Schedule!F1539</f>
        <v>4.7619047619047603E-2</v>
      </c>
      <c r="I1539" t="str">
        <f>IF(ISBLANK(Games!D1539), "", Games!D1539)</f>
        <v/>
      </c>
      <c r="J1539" t="str">
        <f>IF(ISBLANK(Games!E1539), "", Games!E1539)</f>
        <v/>
      </c>
      <c r="K1539" t="str">
        <f>IF(ISBLANK(Games!D1539), "",VLOOKUP(I1539, 'Pitchers Pre-Season'!$B$2:$X$790, 23, FALSE))</f>
        <v/>
      </c>
      <c r="L1539" t="str">
        <f>IF(ISBLANK(Games!E1539), "",VLOOKUP(J1539, 'Pitchers Pre-Season'!$B$2:$X$790, 23, FALSE))</f>
        <v/>
      </c>
      <c r="M1539">
        <f>IF(ISBLANK(Games!D1539), Calc!F1539, F1539+K1539)</f>
        <v>1503.8938502056101</v>
      </c>
      <c r="N1539">
        <f>IF(ISBLANK(Games!E1539), Calc!G1539, G1539+L1539)</f>
        <v>1495.7868779460348</v>
      </c>
      <c r="O1539" s="1">
        <f t="shared" ref="O1539:O1602" si="168">(1/(1+(10^((N1539-M1539)/400)))+(0.5*H1539))</f>
        <v>0.53547427779678602</v>
      </c>
      <c r="P1539" s="1">
        <f t="shared" ref="P1539:P1602" si="169">(1/(1+(10^((M1539-N1539)/400)))-(0.5*H1539))</f>
        <v>0.46452572220321403</v>
      </c>
      <c r="Q1539" s="3" t="str">
        <f>Games!N1539</f>
        <v/>
      </c>
      <c r="R1539" s="1" t="str">
        <f t="shared" ref="R1539:R1602" si="170">Q1539</f>
        <v/>
      </c>
      <c r="S1539" s="1" t="str">
        <f>IF(ISBLANK(Games!L1539), "",IF(Q1539=B1539, C1539, B1539))</f>
        <v/>
      </c>
      <c r="T1539" s="1" t="str">
        <f t="shared" ref="T1539:T1602" si="171">B1539</f>
        <v>CLE</v>
      </c>
      <c r="U1539" s="1" t="str">
        <f t="shared" ref="U1539:U1602" si="172">C1539</f>
        <v>DET</v>
      </c>
      <c r="V1539" s="1">
        <f t="shared" ref="V1539:V1602" si="173">IF(R1539=B1539,F1539+(10*(1-O1539)),IF(S1539=B1539,F1539+(10*(0-O1539)),F1539))</f>
        <v>1503.8938502056101</v>
      </c>
      <c r="W1539" s="1">
        <f t="shared" ref="W1539:W1602" si="174">IF(R1539=C1539,G1539+(10*(1-P1539)),IF(S1539=C1539,G1539+(10*(0-P1539)),G1539))</f>
        <v>1495.7868779460348</v>
      </c>
    </row>
    <row r="1540" spans="1:23" x14ac:dyDescent="0.45">
      <c r="A1540" t="str">
        <f>Schedule!A1540</f>
        <v>2024-07-24</v>
      </c>
      <c r="B1540" t="str">
        <f>Schedule!B1540</f>
        <v>MIA</v>
      </c>
      <c r="C1540" t="str">
        <f>Schedule!C1540</f>
        <v>BAL</v>
      </c>
      <c r="D1540">
        <f>Schedule!D1540</f>
        <v>1488.4482383178499</v>
      </c>
      <c r="E1540">
        <f>Schedule!E1540</f>
        <v>1535.1075395159701</v>
      </c>
      <c r="F1540" cm="1">
        <f t="array" ref="F1540">_xlfn.XLOOKUP(B1540, $T$1:$T1539, $V$1:$V1539, D1540, 0, -1)</f>
        <v>1453.0099819148713</v>
      </c>
      <c r="G1540" cm="1">
        <f t="array" ref="G1540">_xlfn.XLOOKUP(C1540, $U$1:$U1539, $W$1:$W1539, E1540, 0, -1)</f>
        <v>1539.0873746407135</v>
      </c>
      <c r="H1540">
        <f>Schedule!F1540</f>
        <v>4.5751633986928102E-2</v>
      </c>
      <c r="I1540" t="str">
        <f>IF(ISBLANK(Games!D1540), "", Games!D1540)</f>
        <v/>
      </c>
      <c r="J1540" t="str">
        <f>IF(ISBLANK(Games!E1540), "", Games!E1540)</f>
        <v/>
      </c>
      <c r="K1540" t="str">
        <f>IF(ISBLANK(Games!D1540), "",VLOOKUP(I1540, 'Pitchers Pre-Season'!$B$2:$X$790, 23, FALSE))</f>
        <v/>
      </c>
      <c r="L1540" t="str">
        <f>IF(ISBLANK(Games!E1540), "",VLOOKUP(J1540, 'Pitchers Pre-Season'!$B$2:$X$790, 23, FALSE))</f>
        <v/>
      </c>
      <c r="M1540">
        <f>IF(ISBLANK(Games!D1540), Calc!F1540, F1540+K1540)</f>
        <v>1453.0099819148713</v>
      </c>
      <c r="N1540">
        <f>IF(ISBLANK(Games!E1540), Calc!G1540, G1540+L1540)</f>
        <v>1539.0873746407135</v>
      </c>
      <c r="O1540" s="1">
        <f t="shared" si="168"/>
        <v>0.40147427716885914</v>
      </c>
      <c r="P1540" s="1">
        <f t="shared" si="169"/>
        <v>0.59852572283114081</v>
      </c>
      <c r="Q1540" s="3" t="str">
        <f>Games!N1540</f>
        <v/>
      </c>
      <c r="R1540" s="1" t="str">
        <f t="shared" si="170"/>
        <v/>
      </c>
      <c r="S1540" s="1" t="str">
        <f>IF(ISBLANK(Games!L1540), "",IF(Q1540=B1540, C1540, B1540))</f>
        <v/>
      </c>
      <c r="T1540" s="1" t="str">
        <f t="shared" si="171"/>
        <v>MIA</v>
      </c>
      <c r="U1540" s="1" t="str">
        <f t="shared" si="172"/>
        <v>BAL</v>
      </c>
      <c r="V1540" s="1">
        <f t="shared" si="173"/>
        <v>1453.0099819148713</v>
      </c>
      <c r="W1540" s="1">
        <f t="shared" si="174"/>
        <v>1539.0873746407135</v>
      </c>
    </row>
    <row r="1541" spans="1:23" x14ac:dyDescent="0.45">
      <c r="A1541" t="str">
        <f>Schedule!A1541</f>
        <v>2024-07-24</v>
      </c>
      <c r="B1541" t="str">
        <f>Schedule!B1541</f>
        <v>WAS</v>
      </c>
      <c r="C1541" t="str">
        <f>Schedule!C1541</f>
        <v>SDP</v>
      </c>
      <c r="D1541">
        <f>Schedule!D1541</f>
        <v>1422.7330514932301</v>
      </c>
      <c r="E1541">
        <f>Schedule!E1541</f>
        <v>1513.7838452168801</v>
      </c>
      <c r="F1541" cm="1">
        <f t="array" ref="F1541">_xlfn.XLOOKUP(B1541, $T$1:$T1540, $V$1:$V1540, D1541, 0, -1)</f>
        <v>1419.5380932200808</v>
      </c>
      <c r="G1541" cm="1">
        <f t="array" ref="G1541">_xlfn.XLOOKUP(C1541, $U$1:$U1540, $W$1:$W1540, E1541, 0, -1)</f>
        <v>1514.2912987524817</v>
      </c>
      <c r="H1541">
        <f>Schedule!F1541</f>
        <v>-4.76190476190477E-2</v>
      </c>
      <c r="I1541" t="str">
        <f>IF(ISBLANK(Games!D1541), "", Games!D1541)</f>
        <v/>
      </c>
      <c r="J1541" t="str">
        <f>IF(ISBLANK(Games!E1541), "", Games!E1541)</f>
        <v/>
      </c>
      <c r="K1541" t="str">
        <f>IF(ISBLANK(Games!D1541), "",VLOOKUP(I1541, 'Pitchers Pre-Season'!$B$2:$X$790, 23, FALSE))</f>
        <v/>
      </c>
      <c r="L1541" t="str">
        <f>IF(ISBLANK(Games!E1541), "",VLOOKUP(J1541, 'Pitchers Pre-Season'!$B$2:$X$790, 23, FALSE))</f>
        <v/>
      </c>
      <c r="M1541">
        <f>IF(ISBLANK(Games!D1541), Calc!F1541, F1541+K1541)</f>
        <v>1419.5380932200808</v>
      </c>
      <c r="N1541">
        <f>IF(ISBLANK(Games!E1541), Calc!G1541, G1541+L1541)</f>
        <v>1514.2912987524817</v>
      </c>
      <c r="O1541" s="1">
        <f t="shared" si="168"/>
        <v>0.34311271997096132</v>
      </c>
      <c r="P1541" s="1">
        <f t="shared" si="169"/>
        <v>0.65688728002903873</v>
      </c>
      <c r="Q1541" s="3" t="str">
        <f>Games!N1541</f>
        <v/>
      </c>
      <c r="R1541" s="1" t="str">
        <f t="shared" si="170"/>
        <v/>
      </c>
      <c r="S1541" s="1" t="str">
        <f>IF(ISBLANK(Games!L1541), "",IF(Q1541=B1541, C1541, B1541))</f>
        <v/>
      </c>
      <c r="T1541" s="1" t="str">
        <f t="shared" si="171"/>
        <v>WAS</v>
      </c>
      <c r="U1541" s="1" t="str">
        <f t="shared" si="172"/>
        <v>SDP</v>
      </c>
      <c r="V1541" s="1">
        <f t="shared" si="173"/>
        <v>1419.5380932200808</v>
      </c>
      <c r="W1541" s="1">
        <f t="shared" si="174"/>
        <v>1514.2912987524817</v>
      </c>
    </row>
    <row r="1542" spans="1:23" x14ac:dyDescent="0.45">
      <c r="A1542" t="str">
        <f>Schedule!A1542</f>
        <v>2024-07-24</v>
      </c>
      <c r="B1542" t="str">
        <f>Schedule!B1542</f>
        <v>NYY</v>
      </c>
      <c r="C1542" t="str">
        <f>Schedule!C1542</f>
        <v>NYM</v>
      </c>
      <c r="D1542">
        <f>Schedule!D1542</f>
        <v>1539.4562396036399</v>
      </c>
      <c r="E1542">
        <f>Schedule!E1542</f>
        <v>1505.1761432511801</v>
      </c>
      <c r="F1542" cm="1">
        <f t="array" ref="F1542">_xlfn.XLOOKUP(B1542, $T$1:$T1541, $V$1:$V1541, D1542, 0, -1)</f>
        <v>1533.7203518335739</v>
      </c>
      <c r="G1542" cm="1">
        <f t="array" ref="G1542">_xlfn.XLOOKUP(C1542, $U$1:$U1541, $W$1:$W1541, E1542, 0, -1)</f>
        <v>1510.288270753422</v>
      </c>
      <c r="H1542">
        <f>Schedule!F1542</f>
        <v>9.3922651933701695E-2</v>
      </c>
      <c r="I1542" t="str">
        <f>IF(ISBLANK(Games!D1542), "", Games!D1542)</f>
        <v/>
      </c>
      <c r="J1542" t="str">
        <f>IF(ISBLANK(Games!E1542), "", Games!E1542)</f>
        <v/>
      </c>
      <c r="K1542" t="str">
        <f>IF(ISBLANK(Games!D1542), "",VLOOKUP(I1542, 'Pitchers Pre-Season'!$B$2:$X$790, 23, FALSE))</f>
        <v/>
      </c>
      <c r="L1542" t="str">
        <f>IF(ISBLANK(Games!E1542), "",VLOOKUP(J1542, 'Pitchers Pre-Season'!$B$2:$X$790, 23, FALSE))</f>
        <v/>
      </c>
      <c r="M1542">
        <f>IF(ISBLANK(Games!D1542), Calc!F1542, F1542+K1542)</f>
        <v>1533.7203518335739</v>
      </c>
      <c r="N1542">
        <f>IF(ISBLANK(Games!E1542), Calc!G1542, G1542+L1542)</f>
        <v>1510.288270753422</v>
      </c>
      <c r="O1542" s="1">
        <f t="shared" si="168"/>
        <v>0.5806317662328091</v>
      </c>
      <c r="P1542" s="1">
        <f t="shared" si="169"/>
        <v>0.4193682337671909</v>
      </c>
      <c r="Q1542" s="3" t="str">
        <f>Games!N1542</f>
        <v/>
      </c>
      <c r="R1542" s="1" t="str">
        <f t="shared" si="170"/>
        <v/>
      </c>
      <c r="S1542" s="1" t="str">
        <f>IF(ISBLANK(Games!L1542), "",IF(Q1542=B1542, C1542, B1542))</f>
        <v/>
      </c>
      <c r="T1542" s="1" t="str">
        <f t="shared" si="171"/>
        <v>NYY</v>
      </c>
      <c r="U1542" s="1" t="str">
        <f t="shared" si="172"/>
        <v>NYM</v>
      </c>
      <c r="V1542" s="1">
        <f t="shared" si="173"/>
        <v>1533.7203518335739</v>
      </c>
      <c r="W1542" s="1">
        <f t="shared" si="174"/>
        <v>1510.288270753422</v>
      </c>
    </row>
    <row r="1543" spans="1:23" x14ac:dyDescent="0.45">
      <c r="A1543" t="str">
        <f>Schedule!A1543</f>
        <v>2024-07-24</v>
      </c>
      <c r="B1543" t="str">
        <f>Schedule!B1543</f>
        <v>TOR</v>
      </c>
      <c r="C1543" t="str">
        <f>Schedule!C1543</f>
        <v>TBR</v>
      </c>
      <c r="D1543">
        <f>Schedule!D1543</f>
        <v>1536.86484917293</v>
      </c>
      <c r="E1543">
        <f>Schedule!E1543</f>
        <v>1537.2568075547799</v>
      </c>
      <c r="F1543" cm="1">
        <f t="array" ref="F1543">_xlfn.XLOOKUP(B1543, $T$1:$T1542, $V$1:$V1542, D1543, 0, -1)</f>
        <v>1536.86484917293</v>
      </c>
      <c r="G1543" cm="1">
        <f t="array" ref="G1543">_xlfn.XLOOKUP(C1543, $U$1:$U1542, $W$1:$W1542, E1543, 0, -1)</f>
        <v>1532.6622500113572</v>
      </c>
      <c r="H1543">
        <f>Schedule!F1543</f>
        <v>-5.5248618784530601E-3</v>
      </c>
      <c r="I1543" t="str">
        <f>IF(ISBLANK(Games!D1543), "", Games!D1543)</f>
        <v/>
      </c>
      <c r="J1543" t="str">
        <f>IF(ISBLANK(Games!E1543), "", Games!E1543)</f>
        <v/>
      </c>
      <c r="K1543" t="str">
        <f>IF(ISBLANK(Games!D1543), "",VLOOKUP(I1543, 'Pitchers Pre-Season'!$B$2:$X$790, 23, FALSE))</f>
        <v/>
      </c>
      <c r="L1543" t="str">
        <f>IF(ISBLANK(Games!E1543), "",VLOOKUP(J1543, 'Pitchers Pre-Season'!$B$2:$X$790, 23, FALSE))</f>
        <v/>
      </c>
      <c r="M1543">
        <f>IF(ISBLANK(Games!D1543), Calc!F1543, F1543+K1543)</f>
        <v>1536.86484917293</v>
      </c>
      <c r="N1543">
        <f>IF(ISBLANK(Games!E1543), Calc!G1543, G1543+L1543)</f>
        <v>1532.6622500113572</v>
      </c>
      <c r="O1543" s="1">
        <f t="shared" si="168"/>
        <v>0.50328530047002695</v>
      </c>
      <c r="P1543" s="1">
        <f t="shared" si="169"/>
        <v>0.49671469952997299</v>
      </c>
      <c r="Q1543" s="3" t="str">
        <f>Games!N1543</f>
        <v/>
      </c>
      <c r="R1543" s="1" t="str">
        <f t="shared" si="170"/>
        <v/>
      </c>
      <c r="S1543" s="1" t="str">
        <f>IF(ISBLANK(Games!L1543), "",IF(Q1543=B1543, C1543, B1543))</f>
        <v/>
      </c>
      <c r="T1543" s="1" t="str">
        <f t="shared" si="171"/>
        <v>TOR</v>
      </c>
      <c r="U1543" s="1" t="str">
        <f t="shared" si="172"/>
        <v>TBR</v>
      </c>
      <c r="V1543" s="1">
        <f t="shared" si="173"/>
        <v>1536.86484917293</v>
      </c>
      <c r="W1543" s="1">
        <f t="shared" si="174"/>
        <v>1532.6622500113572</v>
      </c>
    </row>
    <row r="1544" spans="1:23" x14ac:dyDescent="0.45">
      <c r="A1544" t="str">
        <f>Schedule!A1544</f>
        <v>2024-07-24</v>
      </c>
      <c r="B1544" t="str">
        <f>Schedule!B1544</f>
        <v>TEX</v>
      </c>
      <c r="C1544" t="str">
        <f>Schedule!C1544</f>
        <v>CHW</v>
      </c>
      <c r="D1544">
        <f>Schedule!D1544</f>
        <v>1527.6277566730801</v>
      </c>
      <c r="E1544">
        <f>Schedule!E1544</f>
        <v>1433.33420073452</v>
      </c>
      <c r="F1544" cm="1">
        <f t="array" ref="F1544">_xlfn.XLOOKUP(B1544, $T$1:$T1543, $V$1:$V1543, D1544, 0, -1)</f>
        <v>1535.7428778604465</v>
      </c>
      <c r="G1544" cm="1">
        <f t="array" ref="G1544">_xlfn.XLOOKUP(C1544, $U$1:$U1543, $W$1:$W1543, E1544, 0, -1)</f>
        <v>1425.4820043556863</v>
      </c>
      <c r="H1544">
        <f>Schedule!F1544</f>
        <v>6.3291139240506306E-2</v>
      </c>
      <c r="I1544" t="str">
        <f>IF(ISBLANK(Games!D1544), "", Games!D1544)</f>
        <v/>
      </c>
      <c r="J1544" t="str">
        <f>IF(ISBLANK(Games!E1544), "", Games!E1544)</f>
        <v/>
      </c>
      <c r="K1544" t="str">
        <f>IF(ISBLANK(Games!D1544), "",VLOOKUP(I1544, 'Pitchers Pre-Season'!$B$2:$X$790, 23, FALSE))</f>
        <v/>
      </c>
      <c r="L1544" t="str">
        <f>IF(ISBLANK(Games!E1544), "",VLOOKUP(J1544, 'Pitchers Pre-Season'!$B$2:$X$790, 23, FALSE))</f>
        <v/>
      </c>
      <c r="M1544">
        <f>IF(ISBLANK(Games!D1544), Calc!F1544, F1544+K1544)</f>
        <v>1535.7428778604465</v>
      </c>
      <c r="N1544">
        <f>IF(ISBLANK(Games!E1544), Calc!G1544, G1544+L1544)</f>
        <v>1425.4820043556863</v>
      </c>
      <c r="O1544" s="1">
        <f t="shared" si="168"/>
        <v>0.68520283231456525</v>
      </c>
      <c r="P1544" s="1">
        <f t="shared" si="169"/>
        <v>0.31479716768543459</v>
      </c>
      <c r="Q1544" s="3" t="str">
        <f>Games!N1544</f>
        <v/>
      </c>
      <c r="R1544" s="1" t="str">
        <f t="shared" si="170"/>
        <v/>
      </c>
      <c r="S1544" s="1" t="str">
        <f>IF(ISBLANK(Games!L1544), "",IF(Q1544=B1544, C1544, B1544))</f>
        <v/>
      </c>
      <c r="T1544" s="1" t="str">
        <f t="shared" si="171"/>
        <v>TEX</v>
      </c>
      <c r="U1544" s="1" t="str">
        <f t="shared" si="172"/>
        <v>CHW</v>
      </c>
      <c r="V1544" s="1">
        <f t="shared" si="173"/>
        <v>1535.7428778604465</v>
      </c>
      <c r="W1544" s="1">
        <f t="shared" si="174"/>
        <v>1425.4820043556863</v>
      </c>
    </row>
    <row r="1545" spans="1:23" x14ac:dyDescent="0.45">
      <c r="A1545" t="str">
        <f>Schedule!A1545</f>
        <v>2024-07-24</v>
      </c>
      <c r="B1545" t="str">
        <f>Schedule!B1545</f>
        <v>KCR</v>
      </c>
      <c r="C1545" t="str">
        <f>Schedule!C1545</f>
        <v>ARI</v>
      </c>
      <c r="D1545">
        <f>Schedule!D1545</f>
        <v>1455.5883504191299</v>
      </c>
      <c r="E1545">
        <f>Schedule!E1545</f>
        <v>1517.8440011816001</v>
      </c>
      <c r="F1545" cm="1">
        <f t="array" ref="F1545">_xlfn.XLOOKUP(B1545, $T$1:$T1544, $V$1:$V1544, D1545, 0, -1)</f>
        <v>1459.3647323881944</v>
      </c>
      <c r="G1545" cm="1">
        <f t="array" ref="G1545">_xlfn.XLOOKUP(C1545, $U$1:$U1544, $W$1:$W1544, E1545, 0, -1)</f>
        <v>1515.1384034374826</v>
      </c>
      <c r="H1545">
        <f>Schedule!F1545</f>
        <v>0.19008264462809901</v>
      </c>
      <c r="I1545" t="str">
        <f>IF(ISBLANK(Games!D1545), "", Games!D1545)</f>
        <v/>
      </c>
      <c r="J1545" t="str">
        <f>IF(ISBLANK(Games!E1545), "", Games!E1545)</f>
        <v/>
      </c>
      <c r="K1545" t="str">
        <f>IF(ISBLANK(Games!D1545), "",VLOOKUP(I1545, 'Pitchers Pre-Season'!$B$2:$X$790, 23, FALSE))</f>
        <v/>
      </c>
      <c r="L1545" t="str">
        <f>IF(ISBLANK(Games!E1545), "",VLOOKUP(J1545, 'Pitchers Pre-Season'!$B$2:$X$790, 23, FALSE))</f>
        <v/>
      </c>
      <c r="M1545">
        <f>IF(ISBLANK(Games!D1545), Calc!F1545, F1545+K1545)</f>
        <v>1459.3647323881944</v>
      </c>
      <c r="N1545">
        <f>IF(ISBLANK(Games!E1545), Calc!G1545, G1545+L1545)</f>
        <v>1515.1384034374826</v>
      </c>
      <c r="O1545" s="1">
        <f t="shared" si="168"/>
        <v>0.51545899111327964</v>
      </c>
      <c r="P1545" s="1">
        <f t="shared" si="169"/>
        <v>0.48454100888672047</v>
      </c>
      <c r="Q1545" s="3" t="str">
        <f>Games!N1545</f>
        <v/>
      </c>
      <c r="R1545" s="1" t="str">
        <f t="shared" si="170"/>
        <v/>
      </c>
      <c r="S1545" s="1" t="str">
        <f>IF(ISBLANK(Games!L1545), "",IF(Q1545=B1545, C1545, B1545))</f>
        <v/>
      </c>
      <c r="T1545" s="1" t="str">
        <f t="shared" si="171"/>
        <v>KCR</v>
      </c>
      <c r="U1545" s="1" t="str">
        <f t="shared" si="172"/>
        <v>ARI</v>
      </c>
      <c r="V1545" s="1">
        <f t="shared" si="173"/>
        <v>1459.3647323881944</v>
      </c>
      <c r="W1545" s="1">
        <f t="shared" si="174"/>
        <v>1515.1384034374826</v>
      </c>
    </row>
    <row r="1546" spans="1:23" x14ac:dyDescent="0.45">
      <c r="A1546" t="str">
        <f>Schedule!A1546</f>
        <v>2024-07-24</v>
      </c>
      <c r="B1546" t="str">
        <f>Schedule!B1546</f>
        <v>LAD</v>
      </c>
      <c r="C1546" t="str">
        <f>Schedule!C1546</f>
        <v>SFG</v>
      </c>
      <c r="D1546">
        <f>Schedule!D1546</f>
        <v>1588.6730971234199</v>
      </c>
      <c r="E1546">
        <f>Schedule!E1546</f>
        <v>1501.1235706124401</v>
      </c>
      <c r="F1546" cm="1">
        <f t="array" ref="F1546">_xlfn.XLOOKUP(B1546, $T$1:$T1545, $V$1:$V1545, D1546, 0, -1)</f>
        <v>1596.6514930600529</v>
      </c>
      <c r="G1546" cm="1">
        <f t="array" ref="G1546">_xlfn.XLOOKUP(C1546, $U$1:$U1545, $W$1:$W1545, E1546, 0, -1)</f>
        <v>1491.6063482058917</v>
      </c>
      <c r="H1546">
        <f>Schedule!F1546</f>
        <v>4.2654028436019002E-2</v>
      </c>
      <c r="I1546" t="str">
        <f>IF(ISBLANK(Games!D1546), "", Games!D1546)</f>
        <v/>
      </c>
      <c r="J1546" t="str">
        <f>IF(ISBLANK(Games!E1546), "", Games!E1546)</f>
        <v/>
      </c>
      <c r="K1546" t="str">
        <f>IF(ISBLANK(Games!D1546), "",VLOOKUP(I1546, 'Pitchers Pre-Season'!$B$2:$X$790, 23, FALSE))</f>
        <v/>
      </c>
      <c r="L1546" t="str">
        <f>IF(ISBLANK(Games!E1546), "",VLOOKUP(J1546, 'Pitchers Pre-Season'!$B$2:$X$790, 23, FALSE))</f>
        <v/>
      </c>
      <c r="M1546">
        <f>IF(ISBLANK(Games!D1546), Calc!F1546, F1546+K1546)</f>
        <v>1596.6514930600529</v>
      </c>
      <c r="N1546">
        <f>IF(ISBLANK(Games!E1546), Calc!G1546, G1546+L1546)</f>
        <v>1491.6063482058917</v>
      </c>
      <c r="O1546" s="1">
        <f t="shared" si="168"/>
        <v>0.66805523258901245</v>
      </c>
      <c r="P1546" s="1">
        <f t="shared" si="169"/>
        <v>0.33194476741098761</v>
      </c>
      <c r="Q1546" s="3" t="str">
        <f>Games!N1546</f>
        <v/>
      </c>
      <c r="R1546" s="1" t="str">
        <f t="shared" si="170"/>
        <v/>
      </c>
      <c r="S1546" s="1" t="str">
        <f>IF(ISBLANK(Games!L1546), "",IF(Q1546=B1546, C1546, B1546))</f>
        <v/>
      </c>
      <c r="T1546" s="1" t="str">
        <f t="shared" si="171"/>
        <v>LAD</v>
      </c>
      <c r="U1546" s="1" t="str">
        <f t="shared" si="172"/>
        <v>SFG</v>
      </c>
      <c r="V1546" s="1">
        <f t="shared" si="173"/>
        <v>1596.6514930600529</v>
      </c>
      <c r="W1546" s="1">
        <f t="shared" si="174"/>
        <v>1491.6063482058917</v>
      </c>
    </row>
    <row r="1547" spans="1:23" x14ac:dyDescent="0.45">
      <c r="A1547" t="str">
        <f>Schedule!A1547</f>
        <v>2024-07-25</v>
      </c>
      <c r="B1547" t="str">
        <f>Schedule!B1547</f>
        <v>WAS</v>
      </c>
      <c r="C1547" t="str">
        <f>Schedule!C1547</f>
        <v>SDP</v>
      </c>
      <c r="D1547">
        <f>Schedule!D1547</f>
        <v>1422.7330514932301</v>
      </c>
      <c r="E1547">
        <f>Schedule!E1547</f>
        <v>1513.7838452168801</v>
      </c>
      <c r="F1547" cm="1">
        <f t="array" ref="F1547">_xlfn.XLOOKUP(B1547, $T$1:$T1546, $V$1:$V1546, D1547, 0, -1)</f>
        <v>1419.5380932200808</v>
      </c>
      <c r="G1547" cm="1">
        <f t="array" ref="G1547">_xlfn.XLOOKUP(C1547, $U$1:$U1546, $W$1:$W1546, E1547, 0, -1)</f>
        <v>1514.2912987524817</v>
      </c>
      <c r="H1547">
        <f>Schedule!F1547</f>
        <v>-4.76190476190477E-2</v>
      </c>
      <c r="I1547" t="str">
        <f>IF(ISBLANK(Games!D1547), "", Games!D1547)</f>
        <v/>
      </c>
      <c r="J1547" t="str">
        <f>IF(ISBLANK(Games!E1547), "", Games!E1547)</f>
        <v/>
      </c>
      <c r="K1547" t="str">
        <f>IF(ISBLANK(Games!D1547), "",VLOOKUP(I1547, 'Pitchers Pre-Season'!$B$2:$X$790, 23, FALSE))</f>
        <v/>
      </c>
      <c r="L1547" t="str">
        <f>IF(ISBLANK(Games!E1547), "",VLOOKUP(J1547, 'Pitchers Pre-Season'!$B$2:$X$790, 23, FALSE))</f>
        <v/>
      </c>
      <c r="M1547">
        <f>IF(ISBLANK(Games!D1547), Calc!F1547, F1547+K1547)</f>
        <v>1419.5380932200808</v>
      </c>
      <c r="N1547">
        <f>IF(ISBLANK(Games!E1547), Calc!G1547, G1547+L1547)</f>
        <v>1514.2912987524817</v>
      </c>
      <c r="O1547" s="1">
        <f t="shared" si="168"/>
        <v>0.34311271997096132</v>
      </c>
      <c r="P1547" s="1">
        <f t="shared" si="169"/>
        <v>0.65688728002903873</v>
      </c>
      <c r="Q1547" s="3" t="str">
        <f>Games!N1547</f>
        <v/>
      </c>
      <c r="R1547" s="1" t="str">
        <f t="shared" si="170"/>
        <v/>
      </c>
      <c r="S1547" s="1" t="str">
        <f>IF(ISBLANK(Games!L1547), "",IF(Q1547=B1547, C1547, B1547))</f>
        <v/>
      </c>
      <c r="T1547" s="1" t="str">
        <f t="shared" si="171"/>
        <v>WAS</v>
      </c>
      <c r="U1547" s="1" t="str">
        <f t="shared" si="172"/>
        <v>SDP</v>
      </c>
      <c r="V1547" s="1">
        <f t="shared" si="173"/>
        <v>1419.5380932200808</v>
      </c>
      <c r="W1547" s="1">
        <f t="shared" si="174"/>
        <v>1514.2912987524817</v>
      </c>
    </row>
    <row r="1548" spans="1:23" x14ac:dyDescent="0.45">
      <c r="A1548" t="str">
        <f>Schedule!A1548</f>
        <v>2024-07-25</v>
      </c>
      <c r="B1548" t="str">
        <f>Schedule!B1548</f>
        <v>MIA</v>
      </c>
      <c r="C1548" t="str">
        <f>Schedule!C1548</f>
        <v>BAL</v>
      </c>
      <c r="D1548">
        <f>Schedule!D1548</f>
        <v>1488.4482383178499</v>
      </c>
      <c r="E1548">
        <f>Schedule!E1548</f>
        <v>1535.1075395159701</v>
      </c>
      <c r="F1548" cm="1">
        <f t="array" ref="F1548">_xlfn.XLOOKUP(B1548, $T$1:$T1547, $V$1:$V1547, D1548, 0, -1)</f>
        <v>1453.0099819148713</v>
      </c>
      <c r="G1548" cm="1">
        <f t="array" ref="G1548">_xlfn.XLOOKUP(C1548, $U$1:$U1547, $W$1:$W1547, E1548, 0, -1)</f>
        <v>1539.0873746407135</v>
      </c>
      <c r="H1548">
        <f>Schedule!F1548</f>
        <v>4.5751633986928102E-2</v>
      </c>
      <c r="I1548" t="str">
        <f>IF(ISBLANK(Games!D1548), "", Games!D1548)</f>
        <v/>
      </c>
      <c r="J1548" t="str">
        <f>IF(ISBLANK(Games!E1548), "", Games!E1548)</f>
        <v/>
      </c>
      <c r="K1548" t="str">
        <f>IF(ISBLANK(Games!D1548), "",VLOOKUP(I1548, 'Pitchers Pre-Season'!$B$2:$X$790, 23, FALSE))</f>
        <v/>
      </c>
      <c r="L1548" t="str">
        <f>IF(ISBLANK(Games!E1548), "",VLOOKUP(J1548, 'Pitchers Pre-Season'!$B$2:$X$790, 23, FALSE))</f>
        <v/>
      </c>
      <c r="M1548">
        <f>IF(ISBLANK(Games!D1548), Calc!F1548, F1548+K1548)</f>
        <v>1453.0099819148713</v>
      </c>
      <c r="N1548">
        <f>IF(ISBLANK(Games!E1548), Calc!G1548, G1548+L1548)</f>
        <v>1539.0873746407135</v>
      </c>
      <c r="O1548" s="1">
        <f t="shared" si="168"/>
        <v>0.40147427716885914</v>
      </c>
      <c r="P1548" s="1">
        <f t="shared" si="169"/>
        <v>0.59852572283114081</v>
      </c>
      <c r="Q1548" s="3" t="str">
        <f>Games!N1548</f>
        <v/>
      </c>
      <c r="R1548" s="1" t="str">
        <f t="shared" si="170"/>
        <v/>
      </c>
      <c r="S1548" s="1" t="str">
        <f>IF(ISBLANK(Games!L1548), "",IF(Q1548=B1548, C1548, B1548))</f>
        <v/>
      </c>
      <c r="T1548" s="1" t="str">
        <f t="shared" si="171"/>
        <v>MIA</v>
      </c>
      <c r="U1548" s="1" t="str">
        <f t="shared" si="172"/>
        <v>BAL</v>
      </c>
      <c r="V1548" s="1">
        <f t="shared" si="173"/>
        <v>1453.0099819148713</v>
      </c>
      <c r="W1548" s="1">
        <f t="shared" si="174"/>
        <v>1539.0873746407135</v>
      </c>
    </row>
    <row r="1549" spans="1:23" x14ac:dyDescent="0.45">
      <c r="A1549" t="str">
        <f>Schedule!A1549</f>
        <v>2024-07-25</v>
      </c>
      <c r="B1549" t="str">
        <f>Schedule!B1549</f>
        <v>CLE</v>
      </c>
      <c r="C1549" t="str">
        <f>Schedule!C1549</f>
        <v>DET</v>
      </c>
      <c r="D1549">
        <f>Schedule!D1549</f>
        <v>1503.8938502056101</v>
      </c>
      <c r="E1549">
        <f>Schedule!E1549</f>
        <v>1477.56939209144</v>
      </c>
      <c r="F1549" cm="1">
        <f t="array" ref="F1549">_xlfn.XLOOKUP(B1549, $T$1:$T1548, $V$1:$V1548, D1549, 0, -1)</f>
        <v>1503.8938502056101</v>
      </c>
      <c r="G1549" cm="1">
        <f t="array" ref="G1549">_xlfn.XLOOKUP(C1549, $U$1:$U1548, $W$1:$W1548, E1549, 0, -1)</f>
        <v>1495.7868779460348</v>
      </c>
      <c r="H1549">
        <f>Schedule!F1549</f>
        <v>4.7619047619047603E-2</v>
      </c>
      <c r="I1549" t="str">
        <f>IF(ISBLANK(Games!D1549), "", Games!D1549)</f>
        <v/>
      </c>
      <c r="J1549" t="str">
        <f>IF(ISBLANK(Games!E1549), "", Games!E1549)</f>
        <v/>
      </c>
      <c r="K1549" t="str">
        <f>IF(ISBLANK(Games!D1549), "",VLOOKUP(I1549, 'Pitchers Pre-Season'!$B$2:$X$790, 23, FALSE))</f>
        <v/>
      </c>
      <c r="L1549" t="str">
        <f>IF(ISBLANK(Games!E1549), "",VLOOKUP(J1549, 'Pitchers Pre-Season'!$B$2:$X$790, 23, FALSE))</f>
        <v/>
      </c>
      <c r="M1549">
        <f>IF(ISBLANK(Games!D1549), Calc!F1549, F1549+K1549)</f>
        <v>1503.8938502056101</v>
      </c>
      <c r="N1549">
        <f>IF(ISBLANK(Games!E1549), Calc!G1549, G1549+L1549)</f>
        <v>1495.7868779460348</v>
      </c>
      <c r="O1549" s="1">
        <f t="shared" si="168"/>
        <v>0.53547427779678602</v>
      </c>
      <c r="P1549" s="1">
        <f t="shared" si="169"/>
        <v>0.46452572220321403</v>
      </c>
      <c r="Q1549" s="3" t="str">
        <f>Games!N1549</f>
        <v/>
      </c>
      <c r="R1549" s="1" t="str">
        <f t="shared" si="170"/>
        <v/>
      </c>
      <c r="S1549" s="1" t="str">
        <f>IF(ISBLANK(Games!L1549), "",IF(Q1549=B1549, C1549, B1549))</f>
        <v/>
      </c>
      <c r="T1549" s="1" t="str">
        <f t="shared" si="171"/>
        <v>CLE</v>
      </c>
      <c r="U1549" s="1" t="str">
        <f t="shared" si="172"/>
        <v>DET</v>
      </c>
      <c r="V1549" s="1">
        <f t="shared" si="173"/>
        <v>1503.8938502056101</v>
      </c>
      <c r="W1549" s="1">
        <f t="shared" si="174"/>
        <v>1495.7868779460348</v>
      </c>
    </row>
    <row r="1550" spans="1:23" x14ac:dyDescent="0.45">
      <c r="A1550" t="str">
        <f>Schedule!A1550</f>
        <v>2024-07-25</v>
      </c>
      <c r="B1550" t="str">
        <f>Schedule!B1550</f>
        <v>TEX</v>
      </c>
      <c r="C1550" t="str">
        <f>Schedule!C1550</f>
        <v>CHW</v>
      </c>
      <c r="D1550">
        <f>Schedule!D1550</f>
        <v>1527.6277566730801</v>
      </c>
      <c r="E1550">
        <f>Schedule!E1550</f>
        <v>1433.33420073452</v>
      </c>
      <c r="F1550" cm="1">
        <f t="array" ref="F1550">_xlfn.XLOOKUP(B1550, $T$1:$T1549, $V$1:$V1549, D1550, 0, -1)</f>
        <v>1535.7428778604465</v>
      </c>
      <c r="G1550" cm="1">
        <f t="array" ref="G1550">_xlfn.XLOOKUP(C1550, $U$1:$U1549, $W$1:$W1549, E1550, 0, -1)</f>
        <v>1425.4820043556863</v>
      </c>
      <c r="H1550">
        <f>Schedule!F1550</f>
        <v>6.3291139240506306E-2</v>
      </c>
      <c r="I1550" t="str">
        <f>IF(ISBLANK(Games!D1550), "", Games!D1550)</f>
        <v/>
      </c>
      <c r="J1550" t="str">
        <f>IF(ISBLANK(Games!E1550), "", Games!E1550)</f>
        <v/>
      </c>
      <c r="K1550" t="str">
        <f>IF(ISBLANK(Games!D1550), "",VLOOKUP(I1550, 'Pitchers Pre-Season'!$B$2:$X$790, 23, FALSE))</f>
        <v/>
      </c>
      <c r="L1550" t="str">
        <f>IF(ISBLANK(Games!E1550), "",VLOOKUP(J1550, 'Pitchers Pre-Season'!$B$2:$X$790, 23, FALSE))</f>
        <v/>
      </c>
      <c r="M1550">
        <f>IF(ISBLANK(Games!D1550), Calc!F1550, F1550+K1550)</f>
        <v>1535.7428778604465</v>
      </c>
      <c r="N1550">
        <f>IF(ISBLANK(Games!E1550), Calc!G1550, G1550+L1550)</f>
        <v>1425.4820043556863</v>
      </c>
      <c r="O1550" s="1">
        <f t="shared" si="168"/>
        <v>0.68520283231456525</v>
      </c>
      <c r="P1550" s="1">
        <f t="shared" si="169"/>
        <v>0.31479716768543459</v>
      </c>
      <c r="Q1550" s="3" t="str">
        <f>Games!N1550</f>
        <v/>
      </c>
      <c r="R1550" s="1" t="str">
        <f t="shared" si="170"/>
        <v/>
      </c>
      <c r="S1550" s="1" t="str">
        <f>IF(ISBLANK(Games!L1550), "",IF(Q1550=B1550, C1550, B1550))</f>
        <v/>
      </c>
      <c r="T1550" s="1" t="str">
        <f t="shared" si="171"/>
        <v>TEX</v>
      </c>
      <c r="U1550" s="1" t="str">
        <f t="shared" si="172"/>
        <v>CHW</v>
      </c>
      <c r="V1550" s="1">
        <f t="shared" si="173"/>
        <v>1535.7428778604465</v>
      </c>
      <c r="W1550" s="1">
        <f t="shared" si="174"/>
        <v>1425.4820043556863</v>
      </c>
    </row>
    <row r="1551" spans="1:23" x14ac:dyDescent="0.45">
      <c r="A1551" t="str">
        <f>Schedule!A1551</f>
        <v>2024-07-25</v>
      </c>
      <c r="B1551" t="str">
        <f>Schedule!B1551</f>
        <v>TOR</v>
      </c>
      <c r="C1551" t="str">
        <f>Schedule!C1551</f>
        <v>TBR</v>
      </c>
      <c r="D1551">
        <f>Schedule!D1551</f>
        <v>1536.86484917293</v>
      </c>
      <c r="E1551">
        <f>Schedule!E1551</f>
        <v>1537.2568075547799</v>
      </c>
      <c r="F1551" cm="1">
        <f t="array" ref="F1551">_xlfn.XLOOKUP(B1551, $T$1:$T1550, $V$1:$V1550, D1551, 0, -1)</f>
        <v>1536.86484917293</v>
      </c>
      <c r="G1551" cm="1">
        <f t="array" ref="G1551">_xlfn.XLOOKUP(C1551, $U$1:$U1550, $W$1:$W1550, E1551, 0, -1)</f>
        <v>1532.6622500113572</v>
      </c>
      <c r="H1551">
        <f>Schedule!F1551</f>
        <v>-5.5248618784530601E-3</v>
      </c>
      <c r="I1551" t="str">
        <f>IF(ISBLANK(Games!D1551), "", Games!D1551)</f>
        <v/>
      </c>
      <c r="J1551" t="str">
        <f>IF(ISBLANK(Games!E1551), "", Games!E1551)</f>
        <v/>
      </c>
      <c r="K1551" t="str">
        <f>IF(ISBLANK(Games!D1551), "",VLOOKUP(I1551, 'Pitchers Pre-Season'!$B$2:$X$790, 23, FALSE))</f>
        <v/>
      </c>
      <c r="L1551" t="str">
        <f>IF(ISBLANK(Games!E1551), "",VLOOKUP(J1551, 'Pitchers Pre-Season'!$B$2:$X$790, 23, FALSE))</f>
        <v/>
      </c>
      <c r="M1551">
        <f>IF(ISBLANK(Games!D1551), Calc!F1551, F1551+K1551)</f>
        <v>1536.86484917293</v>
      </c>
      <c r="N1551">
        <f>IF(ISBLANK(Games!E1551), Calc!G1551, G1551+L1551)</f>
        <v>1532.6622500113572</v>
      </c>
      <c r="O1551" s="1">
        <f t="shared" si="168"/>
        <v>0.50328530047002695</v>
      </c>
      <c r="P1551" s="1">
        <f t="shared" si="169"/>
        <v>0.49671469952997299</v>
      </c>
      <c r="Q1551" s="3" t="str">
        <f>Games!N1551</f>
        <v/>
      </c>
      <c r="R1551" s="1" t="str">
        <f t="shared" si="170"/>
        <v/>
      </c>
      <c r="S1551" s="1" t="str">
        <f>IF(ISBLANK(Games!L1551), "",IF(Q1551=B1551, C1551, B1551))</f>
        <v/>
      </c>
      <c r="T1551" s="1" t="str">
        <f t="shared" si="171"/>
        <v>TOR</v>
      </c>
      <c r="U1551" s="1" t="str">
        <f t="shared" si="172"/>
        <v>TBR</v>
      </c>
      <c r="V1551" s="1">
        <f t="shared" si="173"/>
        <v>1536.86484917293</v>
      </c>
      <c r="W1551" s="1">
        <f t="shared" si="174"/>
        <v>1532.6622500113572</v>
      </c>
    </row>
    <row r="1552" spans="1:23" x14ac:dyDescent="0.45">
      <c r="A1552" t="str">
        <f>Schedule!A1552</f>
        <v>2024-07-25</v>
      </c>
      <c r="B1552" t="str">
        <f>Schedule!B1552</f>
        <v>LAD</v>
      </c>
      <c r="C1552" t="str">
        <f>Schedule!C1552</f>
        <v>SFG</v>
      </c>
      <c r="D1552">
        <f>Schedule!D1552</f>
        <v>1588.6730971234199</v>
      </c>
      <c r="E1552">
        <f>Schedule!E1552</f>
        <v>1501.1235706124401</v>
      </c>
      <c r="F1552" cm="1">
        <f t="array" ref="F1552">_xlfn.XLOOKUP(B1552, $T$1:$T1551, $V$1:$V1551, D1552, 0, -1)</f>
        <v>1596.6514930600529</v>
      </c>
      <c r="G1552" cm="1">
        <f t="array" ref="G1552">_xlfn.XLOOKUP(C1552, $U$1:$U1551, $W$1:$W1551, E1552, 0, -1)</f>
        <v>1491.6063482058917</v>
      </c>
      <c r="H1552">
        <f>Schedule!F1552</f>
        <v>4.2654028436019002E-2</v>
      </c>
      <c r="I1552" t="str">
        <f>IF(ISBLANK(Games!D1552), "", Games!D1552)</f>
        <v/>
      </c>
      <c r="J1552" t="str">
        <f>IF(ISBLANK(Games!E1552), "", Games!E1552)</f>
        <v/>
      </c>
      <c r="K1552" t="str">
        <f>IF(ISBLANK(Games!D1552), "",VLOOKUP(I1552, 'Pitchers Pre-Season'!$B$2:$X$790, 23, FALSE))</f>
        <v/>
      </c>
      <c r="L1552" t="str">
        <f>IF(ISBLANK(Games!E1552), "",VLOOKUP(J1552, 'Pitchers Pre-Season'!$B$2:$X$790, 23, FALSE))</f>
        <v/>
      </c>
      <c r="M1552">
        <f>IF(ISBLANK(Games!D1552), Calc!F1552, F1552+K1552)</f>
        <v>1596.6514930600529</v>
      </c>
      <c r="N1552">
        <f>IF(ISBLANK(Games!E1552), Calc!G1552, G1552+L1552)</f>
        <v>1491.6063482058917</v>
      </c>
      <c r="O1552" s="1">
        <f t="shared" si="168"/>
        <v>0.66805523258901245</v>
      </c>
      <c r="P1552" s="1">
        <f t="shared" si="169"/>
        <v>0.33194476741098761</v>
      </c>
      <c r="Q1552" s="3" t="str">
        <f>Games!N1552</f>
        <v/>
      </c>
      <c r="R1552" s="1" t="str">
        <f t="shared" si="170"/>
        <v/>
      </c>
      <c r="S1552" s="1" t="str">
        <f>IF(ISBLANK(Games!L1552), "",IF(Q1552=B1552, C1552, B1552))</f>
        <v/>
      </c>
      <c r="T1552" s="1" t="str">
        <f t="shared" si="171"/>
        <v>LAD</v>
      </c>
      <c r="U1552" s="1" t="str">
        <f t="shared" si="172"/>
        <v>SFG</v>
      </c>
      <c r="V1552" s="1">
        <f t="shared" si="173"/>
        <v>1596.6514930600529</v>
      </c>
      <c r="W1552" s="1">
        <f t="shared" si="174"/>
        <v>1491.6063482058917</v>
      </c>
    </row>
    <row r="1553" spans="1:23" x14ac:dyDescent="0.45">
      <c r="A1553" t="str">
        <f>Schedule!A1553</f>
        <v>2024-07-25</v>
      </c>
      <c r="B1553" t="str">
        <f>Schedule!B1553</f>
        <v>NYM</v>
      </c>
      <c r="C1553" t="str">
        <f>Schedule!C1553</f>
        <v>ATL</v>
      </c>
      <c r="D1553">
        <f>Schedule!D1553</f>
        <v>1505.1761432511801</v>
      </c>
      <c r="E1553">
        <f>Schedule!E1553</f>
        <v>1590.545270505</v>
      </c>
      <c r="F1553" cm="1">
        <f t="array" ref="F1553">_xlfn.XLOOKUP(B1553, $T$1:$T1552, $V$1:$V1552, D1553, 0, -1)</f>
        <v>1483.2891783762693</v>
      </c>
      <c r="G1553" cm="1">
        <f t="array" ref="G1553">_xlfn.XLOOKUP(C1553, $U$1:$U1552, $W$1:$W1552, E1553, 0, -1)</f>
        <v>1588.8399964445969</v>
      </c>
      <c r="H1553">
        <f>Schedule!F1553</f>
        <v>0.102272727272727</v>
      </c>
      <c r="I1553" t="str">
        <f>IF(ISBLANK(Games!D1553), "", Games!D1553)</f>
        <v/>
      </c>
      <c r="J1553" t="str">
        <f>IF(ISBLANK(Games!E1553), "", Games!E1553)</f>
        <v/>
      </c>
      <c r="K1553" t="str">
        <f>IF(ISBLANK(Games!D1553), "",VLOOKUP(I1553, 'Pitchers Pre-Season'!$B$2:$X$790, 23, FALSE))</f>
        <v/>
      </c>
      <c r="L1553" t="str">
        <f>IF(ISBLANK(Games!E1553), "",VLOOKUP(J1553, 'Pitchers Pre-Season'!$B$2:$X$790, 23, FALSE))</f>
        <v/>
      </c>
      <c r="M1553">
        <f>IF(ISBLANK(Games!D1553), Calc!F1553, F1553+K1553)</f>
        <v>1483.2891783762693</v>
      </c>
      <c r="N1553">
        <f>IF(ISBLANK(Games!E1553), Calc!G1553, G1553+L1553)</f>
        <v>1588.8399964445969</v>
      </c>
      <c r="O1553" s="1">
        <f t="shared" si="168"/>
        <v>0.40374337643542541</v>
      </c>
      <c r="P1553" s="1">
        <f t="shared" si="169"/>
        <v>0.59625662356457443</v>
      </c>
      <c r="Q1553" s="3" t="str">
        <f>Games!N1553</f>
        <v/>
      </c>
      <c r="R1553" s="1" t="str">
        <f t="shared" si="170"/>
        <v/>
      </c>
      <c r="S1553" s="1" t="str">
        <f>IF(ISBLANK(Games!L1553), "",IF(Q1553=B1553, C1553, B1553))</f>
        <v/>
      </c>
      <c r="T1553" s="1" t="str">
        <f t="shared" si="171"/>
        <v>NYM</v>
      </c>
      <c r="U1553" s="1" t="str">
        <f t="shared" si="172"/>
        <v>ATL</v>
      </c>
      <c r="V1553" s="1">
        <f t="shared" si="173"/>
        <v>1483.2891783762693</v>
      </c>
      <c r="W1553" s="1">
        <f t="shared" si="174"/>
        <v>1588.8399964445969</v>
      </c>
    </row>
    <row r="1554" spans="1:23" x14ac:dyDescent="0.45">
      <c r="A1554" t="str">
        <f>Schedule!A1554</f>
        <v>2024-07-25</v>
      </c>
      <c r="B1554" t="str">
        <f>Schedule!B1554</f>
        <v>LAA</v>
      </c>
      <c r="C1554" t="str">
        <f>Schedule!C1554</f>
        <v>OAK</v>
      </c>
      <c r="D1554">
        <f>Schedule!D1554</f>
        <v>1474.3085107648601</v>
      </c>
      <c r="E1554">
        <f>Schedule!E1554</f>
        <v>1427.1354796158</v>
      </c>
      <c r="F1554" cm="1">
        <f t="array" ref="F1554">_xlfn.XLOOKUP(B1554, $T$1:$T1553, $V$1:$V1553, D1554, 0, -1)</f>
        <v>1469.5882041455925</v>
      </c>
      <c r="G1554" cm="1">
        <f t="array" ref="G1554">_xlfn.XLOOKUP(C1554, $U$1:$U1553, $W$1:$W1553, E1554, 0, -1)</f>
        <v>1422.9458950386379</v>
      </c>
      <c r="H1554">
        <f>Schedule!F1554</f>
        <v>6.8493150684931406E-2</v>
      </c>
      <c r="I1554" t="str">
        <f>IF(ISBLANK(Games!D1554), "", Games!D1554)</f>
        <v/>
      </c>
      <c r="J1554" t="str">
        <f>IF(ISBLANK(Games!E1554), "", Games!E1554)</f>
        <v/>
      </c>
      <c r="K1554" t="str">
        <f>IF(ISBLANK(Games!D1554), "",VLOOKUP(I1554, 'Pitchers Pre-Season'!$B$2:$X$790, 23, FALSE))</f>
        <v/>
      </c>
      <c r="L1554" t="str">
        <f>IF(ISBLANK(Games!E1554), "",VLOOKUP(J1554, 'Pitchers Pre-Season'!$B$2:$X$790, 23, FALSE))</f>
        <v/>
      </c>
      <c r="M1554">
        <f>IF(ISBLANK(Games!D1554), Calc!F1554, F1554+K1554)</f>
        <v>1469.5882041455925</v>
      </c>
      <c r="N1554">
        <f>IF(ISBLANK(Games!E1554), Calc!G1554, G1554+L1554)</f>
        <v>1422.9458950386379</v>
      </c>
      <c r="O1554" s="1">
        <f t="shared" si="168"/>
        <v>0.60096989756583552</v>
      </c>
      <c r="P1554" s="1">
        <f t="shared" si="169"/>
        <v>0.39903010243416448</v>
      </c>
      <c r="Q1554" s="3" t="str">
        <f>Games!N1554</f>
        <v/>
      </c>
      <c r="R1554" s="1" t="str">
        <f t="shared" si="170"/>
        <v/>
      </c>
      <c r="S1554" s="1" t="str">
        <f>IF(ISBLANK(Games!L1554), "",IF(Q1554=B1554, C1554, B1554))</f>
        <v/>
      </c>
      <c r="T1554" s="1" t="str">
        <f t="shared" si="171"/>
        <v>LAA</v>
      </c>
      <c r="U1554" s="1" t="str">
        <f t="shared" si="172"/>
        <v>OAK</v>
      </c>
      <c r="V1554" s="1">
        <f t="shared" si="173"/>
        <v>1469.5882041455925</v>
      </c>
      <c r="W1554" s="1">
        <f t="shared" si="174"/>
        <v>1422.9458950386379</v>
      </c>
    </row>
    <row r="1555" spans="1:23" x14ac:dyDescent="0.45">
      <c r="A1555" t="str">
        <f>Schedule!A1555</f>
        <v>2024-07-26</v>
      </c>
      <c r="B1555" t="str">
        <f>Schedule!B1555</f>
        <v>DET</v>
      </c>
      <c r="C1555" t="str">
        <f>Schedule!C1555</f>
        <v>MIN</v>
      </c>
      <c r="D1555">
        <f>Schedule!D1555</f>
        <v>1477.56939209144</v>
      </c>
      <c r="E1555">
        <f>Schedule!E1555</f>
        <v>1535.44519643647</v>
      </c>
      <c r="F1555" cm="1">
        <f t="array" ref="F1555">_xlfn.XLOOKUP(B1555, $T$1:$T1554, $V$1:$V1554, D1555, 0, -1)</f>
        <v>1481.7589766686021</v>
      </c>
      <c r="G1555" cm="1">
        <f t="array" ref="G1555">_xlfn.XLOOKUP(C1555, $U$1:$U1554, $W$1:$W1554, E1555, 0, -1)</f>
        <v>1539.5424706464416</v>
      </c>
      <c r="H1555">
        <f>Schedule!F1555</f>
        <v>7.6687116564418296E-3</v>
      </c>
      <c r="I1555" t="str">
        <f>IF(ISBLANK(Games!D1555), "", Games!D1555)</f>
        <v/>
      </c>
      <c r="J1555" t="str">
        <f>IF(ISBLANK(Games!E1555), "", Games!E1555)</f>
        <v/>
      </c>
      <c r="K1555" t="str">
        <f>IF(ISBLANK(Games!D1555), "",VLOOKUP(I1555, 'Pitchers Pre-Season'!$B$2:$X$790, 23, FALSE))</f>
        <v/>
      </c>
      <c r="L1555" t="str">
        <f>IF(ISBLANK(Games!E1555), "",VLOOKUP(J1555, 'Pitchers Pre-Season'!$B$2:$X$790, 23, FALSE))</f>
        <v/>
      </c>
      <c r="M1555">
        <f>IF(ISBLANK(Games!D1555), Calc!F1555, F1555+K1555)</f>
        <v>1481.7589766686021</v>
      </c>
      <c r="N1555">
        <f>IF(ISBLANK(Games!E1555), Calc!G1555, G1555+L1555)</f>
        <v>1539.5424706464416</v>
      </c>
      <c r="O1555" s="1">
        <f t="shared" si="168"/>
        <v>0.42143555502004804</v>
      </c>
      <c r="P1555" s="1">
        <f t="shared" si="169"/>
        <v>0.57856444497995196</v>
      </c>
      <c r="Q1555" s="3" t="str">
        <f>Games!N1555</f>
        <v/>
      </c>
      <c r="R1555" s="1" t="str">
        <f t="shared" si="170"/>
        <v/>
      </c>
      <c r="S1555" s="1" t="str">
        <f>IF(ISBLANK(Games!L1555), "",IF(Q1555=B1555, C1555, B1555))</f>
        <v/>
      </c>
      <c r="T1555" s="1" t="str">
        <f t="shared" si="171"/>
        <v>DET</v>
      </c>
      <c r="U1555" s="1" t="str">
        <f t="shared" si="172"/>
        <v>MIN</v>
      </c>
      <c r="V1555" s="1">
        <f t="shared" si="173"/>
        <v>1481.7589766686021</v>
      </c>
      <c r="W1555" s="1">
        <f t="shared" si="174"/>
        <v>1539.5424706464416</v>
      </c>
    </row>
    <row r="1556" spans="1:23" x14ac:dyDescent="0.45">
      <c r="A1556" t="str">
        <f>Schedule!A1556</f>
        <v>2024-07-26</v>
      </c>
      <c r="B1556" t="str">
        <f>Schedule!B1556</f>
        <v>PHI</v>
      </c>
      <c r="C1556" t="str">
        <f>Schedule!C1556</f>
        <v>CLE</v>
      </c>
      <c r="D1556">
        <f>Schedule!D1556</f>
        <v>1537.03223861109</v>
      </c>
      <c r="E1556">
        <f>Schedule!E1556</f>
        <v>1503.8938502056101</v>
      </c>
      <c r="F1556" cm="1">
        <f t="array" ref="F1556">_xlfn.XLOOKUP(B1556, $T$1:$T1555, $V$1:$V1555, D1556, 0, -1)</f>
        <v>1516.0751994709906</v>
      </c>
      <c r="G1556" cm="1">
        <f t="array" ref="G1556">_xlfn.XLOOKUP(C1556, $U$1:$U1555, $W$1:$W1555, E1556, 0, -1)</f>
        <v>1521.3210808926906</v>
      </c>
      <c r="H1556">
        <f>Schedule!F1556</f>
        <v>8.4745762711864403E-2</v>
      </c>
      <c r="I1556" t="str">
        <f>IF(ISBLANK(Games!D1556), "", Games!D1556)</f>
        <v/>
      </c>
      <c r="J1556" t="str">
        <f>IF(ISBLANK(Games!E1556), "", Games!E1556)</f>
        <v/>
      </c>
      <c r="K1556" t="str">
        <f>IF(ISBLANK(Games!D1556), "",VLOOKUP(I1556, 'Pitchers Pre-Season'!$B$2:$X$790, 23, FALSE))</f>
        <v/>
      </c>
      <c r="L1556" t="str">
        <f>IF(ISBLANK(Games!E1556), "",VLOOKUP(J1556, 'Pitchers Pre-Season'!$B$2:$X$790, 23, FALSE))</f>
        <v/>
      </c>
      <c r="M1556">
        <f>IF(ISBLANK(Games!D1556), Calc!F1556, F1556+K1556)</f>
        <v>1516.0751994709906</v>
      </c>
      <c r="N1556">
        <f>IF(ISBLANK(Games!E1556), Calc!G1556, G1556+L1556)</f>
        <v>1521.3210808926906</v>
      </c>
      <c r="O1556" s="1">
        <f t="shared" si="168"/>
        <v>0.53482402477312085</v>
      </c>
      <c r="P1556" s="1">
        <f t="shared" si="169"/>
        <v>0.46517597522687915</v>
      </c>
      <c r="Q1556" s="3" t="str">
        <f>Games!N1556</f>
        <v/>
      </c>
      <c r="R1556" s="1" t="str">
        <f t="shared" si="170"/>
        <v/>
      </c>
      <c r="S1556" s="1" t="str">
        <f>IF(ISBLANK(Games!L1556), "",IF(Q1556=B1556, C1556, B1556))</f>
        <v/>
      </c>
      <c r="T1556" s="1" t="str">
        <f t="shared" si="171"/>
        <v>PHI</v>
      </c>
      <c r="U1556" s="1" t="str">
        <f t="shared" si="172"/>
        <v>CLE</v>
      </c>
      <c r="V1556" s="1">
        <f t="shared" si="173"/>
        <v>1516.0751994709906</v>
      </c>
      <c r="W1556" s="1">
        <f t="shared" si="174"/>
        <v>1521.3210808926906</v>
      </c>
    </row>
    <row r="1557" spans="1:23" x14ac:dyDescent="0.45">
      <c r="A1557" t="str">
        <f>Schedule!A1557</f>
        <v>2024-07-26</v>
      </c>
      <c r="B1557" t="str">
        <f>Schedule!B1557</f>
        <v>TBR</v>
      </c>
      <c r="C1557" t="str">
        <f>Schedule!C1557</f>
        <v>CIN</v>
      </c>
      <c r="D1557">
        <f>Schedule!D1557</f>
        <v>1537.2568075547799</v>
      </c>
      <c r="E1557">
        <f>Schedule!E1557</f>
        <v>1496.2510574284499</v>
      </c>
      <c r="F1557" cm="1">
        <f t="array" ref="F1557">_xlfn.XLOOKUP(B1557, $T$1:$T1556, $V$1:$V1556, D1557, 0, -1)</f>
        <v>1528.0229512954211</v>
      </c>
      <c r="G1557" cm="1">
        <f t="array" ref="G1557">_xlfn.XLOOKUP(C1557, $U$1:$U1556, $W$1:$W1556, E1557, 0, -1)</f>
        <v>1513.6155661274754</v>
      </c>
      <c r="H1557">
        <f>Schedule!F1557</f>
        <v>0.124324324324324</v>
      </c>
      <c r="I1557" t="str">
        <f>IF(ISBLANK(Games!D1557), "", Games!D1557)</f>
        <v/>
      </c>
      <c r="J1557" t="str">
        <f>IF(ISBLANK(Games!E1557), "", Games!E1557)</f>
        <v/>
      </c>
      <c r="K1557" t="str">
        <f>IF(ISBLANK(Games!D1557), "",VLOOKUP(I1557, 'Pitchers Pre-Season'!$B$2:$X$790, 23, FALSE))</f>
        <v/>
      </c>
      <c r="L1557" t="str">
        <f>IF(ISBLANK(Games!E1557), "",VLOOKUP(J1557, 'Pitchers Pre-Season'!$B$2:$X$790, 23, FALSE))</f>
        <v/>
      </c>
      <c r="M1557">
        <f>IF(ISBLANK(Games!D1557), Calc!F1557, F1557+K1557)</f>
        <v>1528.0229512954211</v>
      </c>
      <c r="N1557">
        <f>IF(ISBLANK(Games!E1557), Calc!G1557, G1557+L1557)</f>
        <v>1513.6155661274754</v>
      </c>
      <c r="O1557" s="1">
        <f t="shared" si="168"/>
        <v>0.58288417976692775</v>
      </c>
      <c r="P1557" s="1">
        <f t="shared" si="169"/>
        <v>0.41711582023307214</v>
      </c>
      <c r="Q1557" s="3" t="str">
        <f>Games!N1557</f>
        <v/>
      </c>
      <c r="R1557" s="1" t="str">
        <f t="shared" si="170"/>
        <v/>
      </c>
      <c r="S1557" s="1" t="str">
        <f>IF(ISBLANK(Games!L1557), "",IF(Q1557=B1557, C1557, B1557))</f>
        <v/>
      </c>
      <c r="T1557" s="1" t="str">
        <f t="shared" si="171"/>
        <v>TBR</v>
      </c>
      <c r="U1557" s="1" t="str">
        <f t="shared" si="172"/>
        <v>CIN</v>
      </c>
      <c r="V1557" s="1">
        <f t="shared" si="173"/>
        <v>1528.0229512954211</v>
      </c>
      <c r="W1557" s="1">
        <f t="shared" si="174"/>
        <v>1513.6155661274754</v>
      </c>
    </row>
    <row r="1558" spans="1:23" x14ac:dyDescent="0.45">
      <c r="A1558" t="str">
        <f>Schedule!A1558</f>
        <v>2024-07-26</v>
      </c>
      <c r="B1558" t="str">
        <f>Schedule!B1558</f>
        <v>BAL</v>
      </c>
      <c r="C1558" t="str">
        <f>Schedule!C1558</f>
        <v>SDP</v>
      </c>
      <c r="D1558">
        <f>Schedule!D1558</f>
        <v>1535.1075395159701</v>
      </c>
      <c r="E1558">
        <f>Schedule!E1558</f>
        <v>1513.7838452168801</v>
      </c>
      <c r="F1558" cm="1">
        <f t="array" ref="F1558">_xlfn.XLOOKUP(B1558, $T$1:$T1557, $V$1:$V1557, D1558, 0, -1)</f>
        <v>1527.1786991040578</v>
      </c>
      <c r="G1558" cm="1">
        <f t="array" ref="G1558">_xlfn.XLOOKUP(C1558, $U$1:$U1557, $W$1:$W1557, E1558, 0, -1)</f>
        <v>1514.2912987524817</v>
      </c>
      <c r="H1558">
        <f>Schedule!F1558</f>
        <v>2.1739130434782698E-2</v>
      </c>
      <c r="I1558" t="str">
        <f>IF(ISBLANK(Games!D1558), "", Games!D1558)</f>
        <v/>
      </c>
      <c r="J1558" t="str">
        <f>IF(ISBLANK(Games!E1558), "", Games!E1558)</f>
        <v/>
      </c>
      <c r="K1558" t="str">
        <f>IF(ISBLANK(Games!D1558), "",VLOOKUP(I1558, 'Pitchers Pre-Season'!$B$2:$X$790, 23, FALSE))</f>
        <v/>
      </c>
      <c r="L1558" t="str">
        <f>IF(ISBLANK(Games!E1558), "",VLOOKUP(J1558, 'Pitchers Pre-Season'!$B$2:$X$790, 23, FALSE))</f>
        <v/>
      </c>
      <c r="M1558">
        <f>IF(ISBLANK(Games!D1558), Calc!F1558, F1558+K1558)</f>
        <v>1527.1786991040578</v>
      </c>
      <c r="N1558">
        <f>IF(ISBLANK(Games!E1558), Calc!G1558, G1558+L1558)</f>
        <v>1514.2912987524817</v>
      </c>
      <c r="O1558" s="1">
        <f t="shared" si="168"/>
        <v>0.52940752392645596</v>
      </c>
      <c r="P1558" s="1">
        <f t="shared" si="169"/>
        <v>0.47059247607354404</v>
      </c>
      <c r="Q1558" s="3" t="str">
        <f>Games!N1558</f>
        <v/>
      </c>
      <c r="R1558" s="1" t="str">
        <f t="shared" si="170"/>
        <v/>
      </c>
      <c r="S1558" s="1" t="str">
        <f>IF(ISBLANK(Games!L1558), "",IF(Q1558=B1558, C1558, B1558))</f>
        <v/>
      </c>
      <c r="T1558" s="1" t="str">
        <f t="shared" si="171"/>
        <v>BAL</v>
      </c>
      <c r="U1558" s="1" t="str">
        <f t="shared" si="172"/>
        <v>SDP</v>
      </c>
      <c r="V1558" s="1">
        <f t="shared" si="173"/>
        <v>1527.1786991040578</v>
      </c>
      <c r="W1558" s="1">
        <f t="shared" si="174"/>
        <v>1514.2912987524817</v>
      </c>
    </row>
    <row r="1559" spans="1:23" x14ac:dyDescent="0.45">
      <c r="A1559" t="str">
        <f>Schedule!A1559</f>
        <v>2024-07-26</v>
      </c>
      <c r="B1559" t="str">
        <f>Schedule!B1559</f>
        <v>TOR</v>
      </c>
      <c r="C1559" t="str">
        <f>Schedule!C1559</f>
        <v>TEX</v>
      </c>
      <c r="D1559">
        <f>Schedule!D1559</f>
        <v>1536.86484917293</v>
      </c>
      <c r="E1559">
        <f>Schedule!E1559</f>
        <v>1527.6277566730801</v>
      </c>
      <c r="F1559" cm="1">
        <f t="array" ref="F1559">_xlfn.XLOOKUP(B1559, $T$1:$T1558, $V$1:$V1558, D1559, 0, -1)</f>
        <v>1536.86484917293</v>
      </c>
      <c r="G1559" cm="1">
        <f t="array" ref="G1559">_xlfn.XLOOKUP(C1559, $U$1:$U1558, $W$1:$W1558, E1559, 0, -1)</f>
        <v>1534.4506247578865</v>
      </c>
      <c r="H1559">
        <f>Schedule!F1559</f>
        <v>-5.5248618784530601E-3</v>
      </c>
      <c r="I1559" t="str">
        <f>IF(ISBLANK(Games!D1559), "", Games!D1559)</f>
        <v/>
      </c>
      <c r="J1559" t="str">
        <f>IF(ISBLANK(Games!E1559), "", Games!E1559)</f>
        <v/>
      </c>
      <c r="K1559" t="str">
        <f>IF(ISBLANK(Games!D1559), "",VLOOKUP(I1559, 'Pitchers Pre-Season'!$B$2:$X$790, 23, FALSE))</f>
        <v/>
      </c>
      <c r="L1559" t="str">
        <f>IF(ISBLANK(Games!E1559), "",VLOOKUP(J1559, 'Pitchers Pre-Season'!$B$2:$X$790, 23, FALSE))</f>
        <v/>
      </c>
      <c r="M1559">
        <f>IF(ISBLANK(Games!D1559), Calc!F1559, F1559+K1559)</f>
        <v>1536.86484917293</v>
      </c>
      <c r="N1559">
        <f>IF(ISBLANK(Games!E1559), Calc!G1559, G1559+L1559)</f>
        <v>1534.4506247578865</v>
      </c>
      <c r="O1559" s="1">
        <f t="shared" si="168"/>
        <v>0.50071186136119772</v>
      </c>
      <c r="P1559" s="1">
        <f t="shared" si="169"/>
        <v>0.49928813863880217</v>
      </c>
      <c r="Q1559" s="3" t="str">
        <f>Games!N1559</f>
        <v/>
      </c>
      <c r="R1559" s="1" t="str">
        <f t="shared" si="170"/>
        <v/>
      </c>
      <c r="S1559" s="1" t="str">
        <f>IF(ISBLANK(Games!L1559), "",IF(Q1559=B1559, C1559, B1559))</f>
        <v/>
      </c>
      <c r="T1559" s="1" t="str">
        <f t="shared" si="171"/>
        <v>TOR</v>
      </c>
      <c r="U1559" s="1" t="str">
        <f t="shared" si="172"/>
        <v>TEX</v>
      </c>
      <c r="V1559" s="1">
        <f t="shared" si="173"/>
        <v>1536.86484917293</v>
      </c>
      <c r="W1559" s="1">
        <f t="shared" si="174"/>
        <v>1534.4506247578865</v>
      </c>
    </row>
    <row r="1560" spans="1:23" x14ac:dyDescent="0.45">
      <c r="A1560" t="str">
        <f>Schedule!A1560</f>
        <v>2024-07-26</v>
      </c>
      <c r="B1560" t="str">
        <f>Schedule!B1560</f>
        <v>NYM</v>
      </c>
      <c r="C1560" t="str">
        <f>Schedule!C1560</f>
        <v>ATL</v>
      </c>
      <c r="D1560">
        <f>Schedule!D1560</f>
        <v>1505.1761432511801</v>
      </c>
      <c r="E1560">
        <f>Schedule!E1560</f>
        <v>1590.545270505</v>
      </c>
      <c r="F1560" cm="1">
        <f t="array" ref="F1560">_xlfn.XLOOKUP(B1560, $T$1:$T1559, $V$1:$V1559, D1560, 0, -1)</f>
        <v>1483.2891783762693</v>
      </c>
      <c r="G1560" cm="1">
        <f t="array" ref="G1560">_xlfn.XLOOKUP(C1560, $U$1:$U1559, $W$1:$W1559, E1560, 0, -1)</f>
        <v>1588.8399964445969</v>
      </c>
      <c r="H1560">
        <f>Schedule!F1560</f>
        <v>0.102272727272727</v>
      </c>
      <c r="I1560" t="str">
        <f>IF(ISBLANK(Games!D1560), "", Games!D1560)</f>
        <v/>
      </c>
      <c r="J1560" t="str">
        <f>IF(ISBLANK(Games!E1560), "", Games!E1560)</f>
        <v/>
      </c>
      <c r="K1560" t="str">
        <f>IF(ISBLANK(Games!D1560), "",VLOOKUP(I1560, 'Pitchers Pre-Season'!$B$2:$X$790, 23, FALSE))</f>
        <v/>
      </c>
      <c r="L1560" t="str">
        <f>IF(ISBLANK(Games!E1560), "",VLOOKUP(J1560, 'Pitchers Pre-Season'!$B$2:$X$790, 23, FALSE))</f>
        <v/>
      </c>
      <c r="M1560">
        <f>IF(ISBLANK(Games!D1560), Calc!F1560, F1560+K1560)</f>
        <v>1483.2891783762693</v>
      </c>
      <c r="N1560">
        <f>IF(ISBLANK(Games!E1560), Calc!G1560, G1560+L1560)</f>
        <v>1588.8399964445969</v>
      </c>
      <c r="O1560" s="1">
        <f t="shared" si="168"/>
        <v>0.40374337643542541</v>
      </c>
      <c r="P1560" s="1">
        <f t="shared" si="169"/>
        <v>0.59625662356457443</v>
      </c>
      <c r="Q1560" s="3" t="str">
        <f>Games!N1560</f>
        <v/>
      </c>
      <c r="R1560" s="1" t="str">
        <f t="shared" si="170"/>
        <v/>
      </c>
      <c r="S1560" s="1" t="str">
        <f>IF(ISBLANK(Games!L1560), "",IF(Q1560=B1560, C1560, B1560))</f>
        <v/>
      </c>
      <c r="T1560" s="1" t="str">
        <f t="shared" si="171"/>
        <v>NYM</v>
      </c>
      <c r="U1560" s="1" t="str">
        <f t="shared" si="172"/>
        <v>ATL</v>
      </c>
      <c r="V1560" s="1">
        <f t="shared" si="173"/>
        <v>1483.2891783762693</v>
      </c>
      <c r="W1560" s="1">
        <f t="shared" si="174"/>
        <v>1588.8399964445969</v>
      </c>
    </row>
    <row r="1561" spans="1:23" x14ac:dyDescent="0.45">
      <c r="A1561" t="str">
        <f>Schedule!A1561</f>
        <v>2024-07-26</v>
      </c>
      <c r="B1561" t="str">
        <f>Schedule!B1561</f>
        <v>BOS</v>
      </c>
      <c r="C1561" t="str">
        <f>Schedule!C1561</f>
        <v>NYY</v>
      </c>
      <c r="D1561">
        <f>Schedule!D1561</f>
        <v>1500.26839934439</v>
      </c>
      <c r="E1561">
        <f>Schedule!E1561</f>
        <v>1539.4562396036399</v>
      </c>
      <c r="F1561" cm="1">
        <f t="array" ref="F1561">_xlfn.XLOOKUP(B1561, $T$1:$T1560, $V$1:$V1560, D1561, 0, -1)</f>
        <v>1500.26839934439</v>
      </c>
      <c r="G1561" cm="1">
        <f t="array" ref="G1561">_xlfn.XLOOKUP(C1561, $U$1:$U1560, $W$1:$W1560, E1561, 0, -1)</f>
        <v>1562.9327852564061</v>
      </c>
      <c r="H1561">
        <f>Schedule!F1561</f>
        <v>5.1282051282051398E-2</v>
      </c>
      <c r="I1561" t="str">
        <f>IF(ISBLANK(Games!D1561), "", Games!D1561)</f>
        <v/>
      </c>
      <c r="J1561" t="str">
        <f>IF(ISBLANK(Games!E1561), "", Games!E1561)</f>
        <v/>
      </c>
      <c r="K1561" t="str">
        <f>IF(ISBLANK(Games!D1561), "",VLOOKUP(I1561, 'Pitchers Pre-Season'!$B$2:$X$790, 23, FALSE))</f>
        <v/>
      </c>
      <c r="L1561" t="str">
        <f>IF(ISBLANK(Games!E1561), "",VLOOKUP(J1561, 'Pitchers Pre-Season'!$B$2:$X$790, 23, FALSE))</f>
        <v/>
      </c>
      <c r="M1561">
        <f>IF(ISBLANK(Games!D1561), Calc!F1561, F1561+K1561)</f>
        <v>1500.26839934439</v>
      </c>
      <c r="N1561">
        <f>IF(ISBLANK(Games!E1561), Calc!G1561, G1561+L1561)</f>
        <v>1562.9327852564061</v>
      </c>
      <c r="O1561" s="1">
        <f t="shared" si="168"/>
        <v>0.4364250519328472</v>
      </c>
      <c r="P1561" s="1">
        <f t="shared" si="169"/>
        <v>0.5635749480671528</v>
      </c>
      <c r="Q1561" s="3" t="str">
        <f>Games!N1561</f>
        <v/>
      </c>
      <c r="R1561" s="1" t="str">
        <f t="shared" si="170"/>
        <v/>
      </c>
      <c r="S1561" s="1" t="str">
        <f>IF(ISBLANK(Games!L1561), "",IF(Q1561=B1561, C1561, B1561))</f>
        <v/>
      </c>
      <c r="T1561" s="1" t="str">
        <f t="shared" si="171"/>
        <v>BOS</v>
      </c>
      <c r="U1561" s="1" t="str">
        <f t="shared" si="172"/>
        <v>NYY</v>
      </c>
      <c r="V1561" s="1">
        <f t="shared" si="173"/>
        <v>1500.26839934439</v>
      </c>
      <c r="W1561" s="1">
        <f t="shared" si="174"/>
        <v>1562.9327852564061</v>
      </c>
    </row>
    <row r="1562" spans="1:23" x14ac:dyDescent="0.45">
      <c r="A1562" t="str">
        <f>Schedule!A1562</f>
        <v>2024-07-26</v>
      </c>
      <c r="B1562" t="str">
        <f>Schedule!B1562</f>
        <v>KCR</v>
      </c>
      <c r="C1562" t="str">
        <f>Schedule!C1562</f>
        <v>CHC</v>
      </c>
      <c r="D1562">
        <f>Schedule!D1562</f>
        <v>1455.5883504191299</v>
      </c>
      <c r="E1562">
        <f>Schedule!E1562</f>
        <v>1514.0316812078199</v>
      </c>
      <c r="F1562" cm="1">
        <f t="array" ref="F1562">_xlfn.XLOOKUP(B1562, $T$1:$T1561, $V$1:$V1561, D1562, 0, -1)</f>
        <v>1459.3647323881944</v>
      </c>
      <c r="G1562" cm="1">
        <f t="array" ref="G1562">_xlfn.XLOOKUP(C1562, $U$1:$U1561, $W$1:$W1561, E1562, 0, -1)</f>
        <v>1510.9500841970262</v>
      </c>
      <c r="H1562">
        <f>Schedule!F1562</f>
        <v>0.19008264462809901</v>
      </c>
      <c r="I1562" t="str">
        <f>IF(ISBLANK(Games!D1562), "", Games!D1562)</f>
        <v/>
      </c>
      <c r="J1562" t="str">
        <f>IF(ISBLANK(Games!E1562), "", Games!E1562)</f>
        <v/>
      </c>
      <c r="K1562" t="str">
        <f>IF(ISBLANK(Games!D1562), "",VLOOKUP(I1562, 'Pitchers Pre-Season'!$B$2:$X$790, 23, FALSE))</f>
        <v/>
      </c>
      <c r="L1562" t="str">
        <f>IF(ISBLANK(Games!E1562), "",VLOOKUP(J1562, 'Pitchers Pre-Season'!$B$2:$X$790, 23, FALSE))</f>
        <v/>
      </c>
      <c r="M1562">
        <f>IF(ISBLANK(Games!D1562), Calc!F1562, F1562+K1562)</f>
        <v>1459.3647323881944</v>
      </c>
      <c r="N1562">
        <f>IF(ISBLANK(Games!E1562), Calc!G1562, G1562+L1562)</f>
        <v>1510.9500841970262</v>
      </c>
      <c r="O1562" s="1">
        <f t="shared" si="168"/>
        <v>0.52134477870545626</v>
      </c>
      <c r="P1562" s="1">
        <f t="shared" si="169"/>
        <v>0.47865522129454374</v>
      </c>
      <c r="Q1562" s="3" t="str">
        <f>Games!N1562</f>
        <v/>
      </c>
      <c r="R1562" s="1" t="str">
        <f t="shared" si="170"/>
        <v/>
      </c>
      <c r="S1562" s="1" t="str">
        <f>IF(ISBLANK(Games!L1562), "",IF(Q1562=B1562, C1562, B1562))</f>
        <v/>
      </c>
      <c r="T1562" s="1" t="str">
        <f t="shared" si="171"/>
        <v>KCR</v>
      </c>
      <c r="U1562" s="1" t="str">
        <f t="shared" si="172"/>
        <v>CHC</v>
      </c>
      <c r="V1562" s="1">
        <f t="shared" si="173"/>
        <v>1459.3647323881944</v>
      </c>
      <c r="W1562" s="1">
        <f t="shared" si="174"/>
        <v>1510.9500841970262</v>
      </c>
    </row>
    <row r="1563" spans="1:23" x14ac:dyDescent="0.45">
      <c r="A1563" t="str">
        <f>Schedule!A1563</f>
        <v>2024-07-26</v>
      </c>
      <c r="B1563" t="str">
        <f>Schedule!B1563</f>
        <v>HOU</v>
      </c>
      <c r="C1563" t="str">
        <f>Schedule!C1563</f>
        <v>LAD</v>
      </c>
      <c r="D1563">
        <f>Schedule!D1563</f>
        <v>1559.22207084247</v>
      </c>
      <c r="E1563">
        <f>Schedule!E1563</f>
        <v>1588.6730971234199</v>
      </c>
      <c r="F1563" cm="1">
        <f t="array" ref="F1563">_xlfn.XLOOKUP(B1563, $T$1:$T1562, $V$1:$V1562, D1563, 0, -1)</f>
        <v>1535.1961987191132</v>
      </c>
      <c r="G1563" cm="1">
        <f t="array" ref="G1563">_xlfn.XLOOKUP(C1563, $U$1:$U1562, $W$1:$W1562, E1563, 0, -1)</f>
        <v>1587.2549754385982</v>
      </c>
      <c r="H1563">
        <f>Schedule!F1563</f>
        <v>-4.08163265306122E-2</v>
      </c>
      <c r="I1563" t="str">
        <f>IF(ISBLANK(Games!D1563), "", Games!D1563)</f>
        <v/>
      </c>
      <c r="J1563" t="str">
        <f>IF(ISBLANK(Games!E1563), "", Games!E1563)</f>
        <v/>
      </c>
      <c r="K1563" t="str">
        <f>IF(ISBLANK(Games!D1563), "",VLOOKUP(I1563, 'Pitchers Pre-Season'!$B$2:$X$790, 23, FALSE))</f>
        <v/>
      </c>
      <c r="L1563" t="str">
        <f>IF(ISBLANK(Games!E1563), "",VLOOKUP(J1563, 'Pitchers Pre-Season'!$B$2:$X$790, 23, FALSE))</f>
        <v/>
      </c>
      <c r="M1563">
        <f>IF(ISBLANK(Games!D1563), Calc!F1563, F1563+K1563)</f>
        <v>1535.1961987191132</v>
      </c>
      <c r="N1563">
        <f>IF(ISBLANK(Games!E1563), Calc!G1563, G1563+L1563)</f>
        <v>1587.2549754385982</v>
      </c>
      <c r="O1563" s="1">
        <f t="shared" si="168"/>
        <v>0.4052289155015284</v>
      </c>
      <c r="P1563" s="1">
        <f t="shared" si="169"/>
        <v>0.5947710844984716</v>
      </c>
      <c r="Q1563" s="3" t="str">
        <f>Games!N1563</f>
        <v/>
      </c>
      <c r="R1563" s="1" t="str">
        <f t="shared" si="170"/>
        <v/>
      </c>
      <c r="S1563" s="1" t="str">
        <f>IF(ISBLANK(Games!L1563), "",IF(Q1563=B1563, C1563, B1563))</f>
        <v/>
      </c>
      <c r="T1563" s="1" t="str">
        <f t="shared" si="171"/>
        <v>HOU</v>
      </c>
      <c r="U1563" s="1" t="str">
        <f t="shared" si="172"/>
        <v>LAD</v>
      </c>
      <c r="V1563" s="1">
        <f t="shared" si="173"/>
        <v>1535.1961987191132</v>
      </c>
      <c r="W1563" s="1">
        <f t="shared" si="174"/>
        <v>1587.2549754385982</v>
      </c>
    </row>
    <row r="1564" spans="1:23" x14ac:dyDescent="0.45">
      <c r="A1564" t="str">
        <f>Schedule!A1564</f>
        <v>2024-07-26</v>
      </c>
      <c r="B1564" t="str">
        <f>Schedule!B1564</f>
        <v>CHW</v>
      </c>
      <c r="C1564" t="str">
        <f>Schedule!C1564</f>
        <v>SEA</v>
      </c>
      <c r="D1564">
        <f>Schedule!D1564</f>
        <v>1433.33420073452</v>
      </c>
      <c r="E1564">
        <f>Schedule!E1564</f>
        <v>1526.2027098211199</v>
      </c>
      <c r="F1564" cm="1">
        <f t="array" ref="F1564">_xlfn.XLOOKUP(B1564, $T$1:$T1563, $V$1:$V1563, D1564, 0, -1)</f>
        <v>1426.513159308995</v>
      </c>
      <c r="G1564" cm="1">
        <f t="array" ref="G1564">_xlfn.XLOOKUP(C1564, $U$1:$U1563, $W$1:$W1563, E1564, 0, -1)</f>
        <v>1521.2700100017432</v>
      </c>
      <c r="H1564">
        <f>Schedule!F1564</f>
        <v>-4.2253521126760597E-2</v>
      </c>
      <c r="I1564" t="str">
        <f>IF(ISBLANK(Games!D1564), "", Games!D1564)</f>
        <v/>
      </c>
      <c r="J1564" t="str">
        <f>IF(ISBLANK(Games!E1564), "", Games!E1564)</f>
        <v/>
      </c>
      <c r="K1564" t="str">
        <f>IF(ISBLANK(Games!D1564), "",VLOOKUP(I1564, 'Pitchers Pre-Season'!$B$2:$X$790, 23, FALSE))</f>
        <v/>
      </c>
      <c r="L1564" t="str">
        <f>IF(ISBLANK(Games!E1564), "",VLOOKUP(J1564, 'Pitchers Pre-Season'!$B$2:$X$790, 23, FALSE))</f>
        <v/>
      </c>
      <c r="M1564">
        <f>IF(ISBLANK(Games!D1564), Calc!F1564, F1564+K1564)</f>
        <v>1426.513159308995</v>
      </c>
      <c r="N1564">
        <f>IF(ISBLANK(Games!E1564), Calc!G1564, G1564+L1564)</f>
        <v>1521.2700100017432</v>
      </c>
      <c r="O1564" s="1">
        <f t="shared" si="168"/>
        <v>0.34579060902976866</v>
      </c>
      <c r="P1564" s="1">
        <f t="shared" si="169"/>
        <v>0.65420939097023123</v>
      </c>
      <c r="Q1564" s="3" t="str">
        <f>Games!N1564</f>
        <v/>
      </c>
      <c r="R1564" s="1" t="str">
        <f t="shared" si="170"/>
        <v/>
      </c>
      <c r="S1564" s="1" t="str">
        <f>IF(ISBLANK(Games!L1564), "",IF(Q1564=B1564, C1564, B1564))</f>
        <v/>
      </c>
      <c r="T1564" s="1" t="str">
        <f t="shared" si="171"/>
        <v>CHW</v>
      </c>
      <c r="U1564" s="1" t="str">
        <f t="shared" si="172"/>
        <v>SEA</v>
      </c>
      <c r="V1564" s="1">
        <f t="shared" si="173"/>
        <v>1426.513159308995</v>
      </c>
      <c r="W1564" s="1">
        <f t="shared" si="174"/>
        <v>1521.2700100017432</v>
      </c>
    </row>
    <row r="1565" spans="1:23" x14ac:dyDescent="0.45">
      <c r="A1565" t="str">
        <f>Schedule!A1565</f>
        <v>2024-07-26</v>
      </c>
      <c r="B1565" t="str">
        <f>Schedule!B1565</f>
        <v>MIL</v>
      </c>
      <c r="C1565" t="str">
        <f>Schedule!C1565</f>
        <v>MIA</v>
      </c>
      <c r="D1565">
        <f>Schedule!D1565</f>
        <v>1511.74507850229</v>
      </c>
      <c r="E1565">
        <f>Schedule!E1565</f>
        <v>1488.4482383178499</v>
      </c>
      <c r="F1565" cm="1">
        <f t="array" ref="F1565">_xlfn.XLOOKUP(B1565, $T$1:$T1564, $V$1:$V1564, D1565, 0, -1)</f>
        <v>1516.6563185214643</v>
      </c>
      <c r="G1565" cm="1">
        <f t="array" ref="G1565">_xlfn.XLOOKUP(C1565, $U$1:$U1564, $W$1:$W1564, E1565, 0, -1)</f>
        <v>1484.370768699393</v>
      </c>
      <c r="H1565">
        <f>Schedule!F1565</f>
        <v>6.7415730337078705E-2</v>
      </c>
      <c r="I1565" t="str">
        <f>IF(ISBLANK(Games!D1565), "", Games!D1565)</f>
        <v/>
      </c>
      <c r="J1565" t="str">
        <f>IF(ISBLANK(Games!E1565), "", Games!E1565)</f>
        <v/>
      </c>
      <c r="K1565" t="str">
        <f>IF(ISBLANK(Games!D1565), "",VLOOKUP(I1565, 'Pitchers Pre-Season'!$B$2:$X$790, 23, FALSE))</f>
        <v/>
      </c>
      <c r="L1565" t="str">
        <f>IF(ISBLANK(Games!E1565), "",VLOOKUP(J1565, 'Pitchers Pre-Season'!$B$2:$X$790, 23, FALSE))</f>
        <v/>
      </c>
      <c r="M1565">
        <f>IF(ISBLANK(Games!D1565), Calc!F1565, F1565+K1565)</f>
        <v>1516.6563185214643</v>
      </c>
      <c r="N1565">
        <f>IF(ISBLANK(Games!E1565), Calc!G1565, G1565+L1565)</f>
        <v>1484.370768699393</v>
      </c>
      <c r="O1565" s="1">
        <f t="shared" si="168"/>
        <v>0.58003722993662965</v>
      </c>
      <c r="P1565" s="1">
        <f t="shared" si="169"/>
        <v>0.41996277006337035</v>
      </c>
      <c r="Q1565" s="3" t="str">
        <f>Games!N1565</f>
        <v/>
      </c>
      <c r="R1565" s="1" t="str">
        <f t="shared" si="170"/>
        <v/>
      </c>
      <c r="S1565" s="1" t="str">
        <f>IF(ISBLANK(Games!L1565), "",IF(Q1565=B1565, C1565, B1565))</f>
        <v/>
      </c>
      <c r="T1565" s="1" t="str">
        <f t="shared" si="171"/>
        <v>MIL</v>
      </c>
      <c r="U1565" s="1" t="str">
        <f t="shared" si="172"/>
        <v>MIA</v>
      </c>
      <c r="V1565" s="1">
        <f t="shared" si="173"/>
        <v>1516.6563185214643</v>
      </c>
      <c r="W1565" s="1">
        <f t="shared" si="174"/>
        <v>1484.370768699393</v>
      </c>
    </row>
    <row r="1566" spans="1:23" x14ac:dyDescent="0.45">
      <c r="A1566" t="str">
        <f>Schedule!A1566</f>
        <v>2024-07-26</v>
      </c>
      <c r="B1566" t="str">
        <f>Schedule!B1566</f>
        <v>STL</v>
      </c>
      <c r="C1566" t="str">
        <f>Schedule!C1566</f>
        <v>WAS</v>
      </c>
      <c r="D1566">
        <f>Schedule!D1566</f>
        <v>1506.4629567151301</v>
      </c>
      <c r="E1566">
        <f>Schedule!E1566</f>
        <v>1422.7330514932301</v>
      </c>
      <c r="F1566" cm="1">
        <f t="array" ref="F1566">_xlfn.XLOOKUP(B1566, $T$1:$T1565, $V$1:$V1565, D1566, 0, -1)</f>
        <v>1510.540426333587</v>
      </c>
      <c r="G1566" cm="1">
        <f t="array" ref="G1566">_xlfn.XLOOKUP(C1566, $U$1:$U1565, $W$1:$W1565, E1566, 0, -1)</f>
        <v>1420.7057667976087</v>
      </c>
      <c r="H1566">
        <f>Schedule!F1566</f>
        <v>7.3170731707316999E-2</v>
      </c>
      <c r="I1566" t="str">
        <f>IF(ISBLANK(Games!D1566), "", Games!D1566)</f>
        <v/>
      </c>
      <c r="J1566" t="str">
        <f>IF(ISBLANK(Games!E1566), "", Games!E1566)</f>
        <v/>
      </c>
      <c r="K1566" t="str">
        <f>IF(ISBLANK(Games!D1566), "",VLOOKUP(I1566, 'Pitchers Pre-Season'!$B$2:$X$790, 23, FALSE))</f>
        <v/>
      </c>
      <c r="L1566" t="str">
        <f>IF(ISBLANK(Games!E1566), "",VLOOKUP(J1566, 'Pitchers Pre-Season'!$B$2:$X$790, 23, FALSE))</f>
        <v/>
      </c>
      <c r="M1566">
        <f>IF(ISBLANK(Games!D1566), Calc!F1566, F1566+K1566)</f>
        <v>1510.540426333587</v>
      </c>
      <c r="N1566">
        <f>IF(ISBLANK(Games!E1566), Calc!G1566, G1566+L1566)</f>
        <v>1420.7057667976087</v>
      </c>
      <c r="O1566" s="1">
        <f t="shared" si="168"/>
        <v>0.66306175516555677</v>
      </c>
      <c r="P1566" s="1">
        <f t="shared" si="169"/>
        <v>0.33693824483444323</v>
      </c>
      <c r="Q1566" s="3" t="str">
        <f>Games!N1566</f>
        <v/>
      </c>
      <c r="R1566" s="1" t="str">
        <f t="shared" si="170"/>
        <v/>
      </c>
      <c r="S1566" s="1" t="str">
        <f>IF(ISBLANK(Games!L1566), "",IF(Q1566=B1566, C1566, B1566))</f>
        <v/>
      </c>
      <c r="T1566" s="1" t="str">
        <f t="shared" si="171"/>
        <v>STL</v>
      </c>
      <c r="U1566" s="1" t="str">
        <f t="shared" si="172"/>
        <v>WAS</v>
      </c>
      <c r="V1566" s="1">
        <f t="shared" si="173"/>
        <v>1510.540426333587</v>
      </c>
      <c r="W1566" s="1">
        <f t="shared" si="174"/>
        <v>1420.7057667976087</v>
      </c>
    </row>
    <row r="1567" spans="1:23" x14ac:dyDescent="0.45">
      <c r="A1567" t="str">
        <f>Schedule!A1567</f>
        <v>2024-07-26</v>
      </c>
      <c r="B1567" t="str">
        <f>Schedule!B1567</f>
        <v>LAA</v>
      </c>
      <c r="C1567" t="str">
        <f>Schedule!C1567</f>
        <v>OAK</v>
      </c>
      <c r="D1567">
        <f>Schedule!D1567</f>
        <v>1474.3085107648601</v>
      </c>
      <c r="E1567">
        <f>Schedule!E1567</f>
        <v>1427.1354796158</v>
      </c>
      <c r="F1567" cm="1">
        <f t="array" ref="F1567">_xlfn.XLOOKUP(B1567, $T$1:$T1566, $V$1:$V1566, D1567, 0, -1)</f>
        <v>1469.5882041455925</v>
      </c>
      <c r="G1567" cm="1">
        <f t="array" ref="G1567">_xlfn.XLOOKUP(C1567, $U$1:$U1566, $W$1:$W1566, E1567, 0, -1)</f>
        <v>1422.9458950386379</v>
      </c>
      <c r="H1567">
        <f>Schedule!F1567</f>
        <v>6.8493150684931406E-2</v>
      </c>
      <c r="I1567" t="str">
        <f>IF(ISBLANK(Games!D1567), "", Games!D1567)</f>
        <v/>
      </c>
      <c r="J1567" t="str">
        <f>IF(ISBLANK(Games!E1567), "", Games!E1567)</f>
        <v/>
      </c>
      <c r="K1567" t="str">
        <f>IF(ISBLANK(Games!D1567), "",VLOOKUP(I1567, 'Pitchers Pre-Season'!$B$2:$X$790, 23, FALSE))</f>
        <v/>
      </c>
      <c r="L1567" t="str">
        <f>IF(ISBLANK(Games!E1567), "",VLOOKUP(J1567, 'Pitchers Pre-Season'!$B$2:$X$790, 23, FALSE))</f>
        <v/>
      </c>
      <c r="M1567">
        <f>IF(ISBLANK(Games!D1567), Calc!F1567, F1567+K1567)</f>
        <v>1469.5882041455925</v>
      </c>
      <c r="N1567">
        <f>IF(ISBLANK(Games!E1567), Calc!G1567, G1567+L1567)</f>
        <v>1422.9458950386379</v>
      </c>
      <c r="O1567" s="1">
        <f t="shared" si="168"/>
        <v>0.60096989756583552</v>
      </c>
      <c r="P1567" s="1">
        <f t="shared" si="169"/>
        <v>0.39903010243416448</v>
      </c>
      <c r="Q1567" s="3" t="str">
        <f>Games!N1567</f>
        <v/>
      </c>
      <c r="R1567" s="1" t="str">
        <f t="shared" si="170"/>
        <v/>
      </c>
      <c r="S1567" s="1" t="str">
        <f>IF(ISBLANK(Games!L1567), "",IF(Q1567=B1567, C1567, B1567))</f>
        <v/>
      </c>
      <c r="T1567" s="1" t="str">
        <f t="shared" si="171"/>
        <v>LAA</v>
      </c>
      <c r="U1567" s="1" t="str">
        <f t="shared" si="172"/>
        <v>OAK</v>
      </c>
      <c r="V1567" s="1">
        <f t="shared" si="173"/>
        <v>1469.5882041455925</v>
      </c>
      <c r="W1567" s="1">
        <f t="shared" si="174"/>
        <v>1422.9458950386379</v>
      </c>
    </row>
    <row r="1568" spans="1:23" x14ac:dyDescent="0.45">
      <c r="A1568" t="str">
        <f>Schedule!A1568</f>
        <v>2024-07-26</v>
      </c>
      <c r="B1568" t="str">
        <f>Schedule!B1568</f>
        <v>ARI</v>
      </c>
      <c r="C1568" t="str">
        <f>Schedule!C1568</f>
        <v>PIT</v>
      </c>
      <c r="D1568">
        <f>Schedule!D1568</f>
        <v>1517.8440011816001</v>
      </c>
      <c r="E1568">
        <f>Schedule!E1568</f>
        <v>1468.3919248330999</v>
      </c>
      <c r="F1568" cm="1">
        <f t="array" ref="F1568">_xlfn.XLOOKUP(B1568, $T$1:$T1567, $V$1:$V1567, D1568, 0, -1)</f>
        <v>1516.9891876380354</v>
      </c>
      <c r="G1568" cm="1">
        <f t="array" ref="G1568">_xlfn.XLOOKUP(C1568, $U$1:$U1567, $W$1:$W1567, E1568, 0, -1)</f>
        <v>1490.342604018655</v>
      </c>
      <c r="H1568">
        <f>Schedule!F1568</f>
        <v>5.0632911392405201E-2</v>
      </c>
      <c r="I1568" t="str">
        <f>IF(ISBLANK(Games!D1568), "", Games!D1568)</f>
        <v/>
      </c>
      <c r="J1568" t="str">
        <f>IF(ISBLANK(Games!E1568), "", Games!E1568)</f>
        <v/>
      </c>
      <c r="K1568" t="str">
        <f>IF(ISBLANK(Games!D1568), "",VLOOKUP(I1568, 'Pitchers Pre-Season'!$B$2:$X$790, 23, FALSE))</f>
        <v/>
      </c>
      <c r="L1568" t="str">
        <f>IF(ISBLANK(Games!E1568), "",VLOOKUP(J1568, 'Pitchers Pre-Season'!$B$2:$X$790, 23, FALSE))</f>
        <v/>
      </c>
      <c r="M1568">
        <f>IF(ISBLANK(Games!D1568), Calc!F1568, F1568+K1568)</f>
        <v>1516.9891876380354</v>
      </c>
      <c r="N1568">
        <f>IF(ISBLANK(Games!E1568), Calc!G1568, G1568+L1568)</f>
        <v>1490.342604018655</v>
      </c>
      <c r="O1568" s="1">
        <f t="shared" si="168"/>
        <v>0.56358896023726468</v>
      </c>
      <c r="P1568" s="1">
        <f t="shared" si="169"/>
        <v>0.43641103976273526</v>
      </c>
      <c r="Q1568" s="3" t="str">
        <f>Games!N1568</f>
        <v/>
      </c>
      <c r="R1568" s="1" t="str">
        <f t="shared" si="170"/>
        <v/>
      </c>
      <c r="S1568" s="1" t="str">
        <f>IF(ISBLANK(Games!L1568), "",IF(Q1568=B1568, C1568, B1568))</f>
        <v/>
      </c>
      <c r="T1568" s="1" t="str">
        <f t="shared" si="171"/>
        <v>ARI</v>
      </c>
      <c r="U1568" s="1" t="str">
        <f t="shared" si="172"/>
        <v>PIT</v>
      </c>
      <c r="V1568" s="1">
        <f t="shared" si="173"/>
        <v>1516.9891876380354</v>
      </c>
      <c r="W1568" s="1">
        <f t="shared" si="174"/>
        <v>1490.342604018655</v>
      </c>
    </row>
    <row r="1569" spans="1:23" x14ac:dyDescent="0.45">
      <c r="A1569" t="str">
        <f>Schedule!A1569</f>
        <v>2024-07-26</v>
      </c>
      <c r="B1569" t="str">
        <f>Schedule!B1569</f>
        <v>SFG</v>
      </c>
      <c r="C1569" t="str">
        <f>Schedule!C1569</f>
        <v>COL</v>
      </c>
      <c r="D1569">
        <f>Schedule!D1569</f>
        <v>1501.1235706124401</v>
      </c>
      <c r="E1569">
        <f>Schedule!E1569</f>
        <v>1418.47649220432</v>
      </c>
      <c r="F1569" cm="1">
        <f t="array" ref="F1569">_xlfn.XLOOKUP(B1569, $T$1:$T1568, $V$1:$V1568, D1569, 0, -1)</f>
        <v>1506.8907435815931</v>
      </c>
      <c r="G1569" cm="1">
        <f t="array" ref="G1569">_xlfn.XLOOKUP(C1569, $U$1:$U1568, $W$1:$W1568, E1569, 0, -1)</f>
        <v>1405.4006829938121</v>
      </c>
      <c r="H1569">
        <f>Schedule!F1569</f>
        <v>0.1125</v>
      </c>
      <c r="I1569" t="str">
        <f>IF(ISBLANK(Games!D1569), "", Games!D1569)</f>
        <v/>
      </c>
      <c r="J1569" t="str">
        <f>IF(ISBLANK(Games!E1569), "", Games!E1569)</f>
        <v/>
      </c>
      <c r="K1569" t="str">
        <f>IF(ISBLANK(Games!D1569), "",VLOOKUP(I1569, 'Pitchers Pre-Season'!$B$2:$X$790, 23, FALSE))</f>
        <v/>
      </c>
      <c r="L1569" t="str">
        <f>IF(ISBLANK(Games!E1569), "",VLOOKUP(J1569, 'Pitchers Pre-Season'!$B$2:$X$790, 23, FALSE))</f>
        <v/>
      </c>
      <c r="M1569">
        <f>IF(ISBLANK(Games!D1569), Calc!F1569, F1569+K1569)</f>
        <v>1506.8907435815931</v>
      </c>
      <c r="N1569">
        <f>IF(ISBLANK(Games!E1569), Calc!G1569, G1569+L1569)</f>
        <v>1405.4006829938121</v>
      </c>
      <c r="O1569" s="1">
        <f t="shared" si="168"/>
        <v>0.69828871131726555</v>
      </c>
      <c r="P1569" s="1">
        <f t="shared" si="169"/>
        <v>0.30171128868273445</v>
      </c>
      <c r="Q1569" s="3" t="str">
        <f>Games!N1569</f>
        <v/>
      </c>
      <c r="R1569" s="1" t="str">
        <f t="shared" si="170"/>
        <v/>
      </c>
      <c r="S1569" s="1" t="str">
        <f>IF(ISBLANK(Games!L1569), "",IF(Q1569=B1569, C1569, B1569))</f>
        <v/>
      </c>
      <c r="T1569" s="1" t="str">
        <f t="shared" si="171"/>
        <v>SFG</v>
      </c>
      <c r="U1569" s="1" t="str">
        <f t="shared" si="172"/>
        <v>COL</v>
      </c>
      <c r="V1569" s="1">
        <f t="shared" si="173"/>
        <v>1506.8907435815931</v>
      </c>
      <c r="W1569" s="1">
        <f t="shared" si="174"/>
        <v>1405.4006829938121</v>
      </c>
    </row>
    <row r="1570" spans="1:23" x14ac:dyDescent="0.45">
      <c r="A1570" t="str">
        <f>Schedule!A1570</f>
        <v>2024-07-27</v>
      </c>
      <c r="B1570" t="str">
        <f>Schedule!B1570</f>
        <v>TOR</v>
      </c>
      <c r="C1570" t="str">
        <f>Schedule!C1570</f>
        <v>TEX</v>
      </c>
      <c r="D1570">
        <f>Schedule!D1570</f>
        <v>1536.86484917293</v>
      </c>
      <c r="E1570">
        <f>Schedule!E1570</f>
        <v>1527.6277566730801</v>
      </c>
      <c r="F1570" cm="1">
        <f t="array" ref="F1570">_xlfn.XLOOKUP(B1570, $T$1:$T1569, $V$1:$V1569, D1570, 0, -1)</f>
        <v>1536.86484917293</v>
      </c>
      <c r="G1570" cm="1">
        <f t="array" ref="G1570">_xlfn.XLOOKUP(C1570, $U$1:$U1569, $W$1:$W1569, E1570, 0, -1)</f>
        <v>1534.4506247578865</v>
      </c>
      <c r="H1570">
        <f>Schedule!F1570</f>
        <v>-5.5248618784530601E-3</v>
      </c>
      <c r="I1570" t="str">
        <f>IF(ISBLANK(Games!D1570), "", Games!D1570)</f>
        <v/>
      </c>
      <c r="J1570" t="str">
        <f>IF(ISBLANK(Games!E1570), "", Games!E1570)</f>
        <v/>
      </c>
      <c r="K1570" t="str">
        <f>IF(ISBLANK(Games!D1570), "",VLOOKUP(I1570, 'Pitchers Pre-Season'!$B$2:$X$790, 23, FALSE))</f>
        <v/>
      </c>
      <c r="L1570" t="str">
        <f>IF(ISBLANK(Games!E1570), "",VLOOKUP(J1570, 'Pitchers Pre-Season'!$B$2:$X$790, 23, FALSE))</f>
        <v/>
      </c>
      <c r="M1570">
        <f>IF(ISBLANK(Games!D1570), Calc!F1570, F1570+K1570)</f>
        <v>1536.86484917293</v>
      </c>
      <c r="N1570">
        <f>IF(ISBLANK(Games!E1570), Calc!G1570, G1570+L1570)</f>
        <v>1534.4506247578865</v>
      </c>
      <c r="O1570" s="1">
        <f t="shared" si="168"/>
        <v>0.50071186136119772</v>
      </c>
      <c r="P1570" s="1">
        <f t="shared" si="169"/>
        <v>0.49928813863880217</v>
      </c>
      <c r="Q1570" s="3" t="str">
        <f>Games!N1570</f>
        <v/>
      </c>
      <c r="R1570" s="1" t="str">
        <f t="shared" si="170"/>
        <v/>
      </c>
      <c r="S1570" s="1" t="str">
        <f>IF(ISBLANK(Games!L1570), "",IF(Q1570=B1570, C1570, B1570))</f>
        <v/>
      </c>
      <c r="T1570" s="1" t="str">
        <f t="shared" si="171"/>
        <v>TOR</v>
      </c>
      <c r="U1570" s="1" t="str">
        <f t="shared" si="172"/>
        <v>TEX</v>
      </c>
      <c r="V1570" s="1">
        <f t="shared" si="173"/>
        <v>1536.86484917293</v>
      </c>
      <c r="W1570" s="1">
        <f t="shared" si="174"/>
        <v>1534.4506247578865</v>
      </c>
    </row>
    <row r="1571" spans="1:23" x14ac:dyDescent="0.45">
      <c r="A1571" t="str">
        <f>Schedule!A1571</f>
        <v>2024-07-27</v>
      </c>
      <c r="B1571" t="str">
        <f>Schedule!B1571</f>
        <v>BAL</v>
      </c>
      <c r="C1571" t="str">
        <f>Schedule!C1571</f>
        <v>SDP</v>
      </c>
      <c r="D1571">
        <f>Schedule!D1571</f>
        <v>1535.1075395159701</v>
      </c>
      <c r="E1571">
        <f>Schedule!E1571</f>
        <v>1513.7838452168801</v>
      </c>
      <c r="F1571" cm="1">
        <f t="array" ref="F1571">_xlfn.XLOOKUP(B1571, $T$1:$T1570, $V$1:$V1570, D1571, 0, -1)</f>
        <v>1527.1786991040578</v>
      </c>
      <c r="G1571" cm="1">
        <f t="array" ref="G1571">_xlfn.XLOOKUP(C1571, $U$1:$U1570, $W$1:$W1570, E1571, 0, -1)</f>
        <v>1514.2912987524817</v>
      </c>
      <c r="H1571">
        <f>Schedule!F1571</f>
        <v>2.1739130434782698E-2</v>
      </c>
      <c r="I1571" t="str">
        <f>IF(ISBLANK(Games!D1571), "", Games!D1571)</f>
        <v/>
      </c>
      <c r="J1571" t="str">
        <f>IF(ISBLANK(Games!E1571), "", Games!E1571)</f>
        <v/>
      </c>
      <c r="K1571" t="str">
        <f>IF(ISBLANK(Games!D1571), "",VLOOKUP(I1571, 'Pitchers Pre-Season'!$B$2:$X$790, 23, FALSE))</f>
        <v/>
      </c>
      <c r="L1571" t="str">
        <f>IF(ISBLANK(Games!E1571), "",VLOOKUP(J1571, 'Pitchers Pre-Season'!$B$2:$X$790, 23, FALSE))</f>
        <v/>
      </c>
      <c r="M1571">
        <f>IF(ISBLANK(Games!D1571), Calc!F1571, F1571+K1571)</f>
        <v>1527.1786991040578</v>
      </c>
      <c r="N1571">
        <f>IF(ISBLANK(Games!E1571), Calc!G1571, G1571+L1571)</f>
        <v>1514.2912987524817</v>
      </c>
      <c r="O1571" s="1">
        <f t="shared" si="168"/>
        <v>0.52940752392645596</v>
      </c>
      <c r="P1571" s="1">
        <f t="shared" si="169"/>
        <v>0.47059247607354404</v>
      </c>
      <c r="Q1571" s="3" t="str">
        <f>Games!N1571</f>
        <v/>
      </c>
      <c r="R1571" s="1" t="str">
        <f t="shared" si="170"/>
        <v/>
      </c>
      <c r="S1571" s="1" t="str">
        <f>IF(ISBLANK(Games!L1571), "",IF(Q1571=B1571, C1571, B1571))</f>
        <v/>
      </c>
      <c r="T1571" s="1" t="str">
        <f t="shared" si="171"/>
        <v>BAL</v>
      </c>
      <c r="U1571" s="1" t="str">
        <f t="shared" si="172"/>
        <v>SDP</v>
      </c>
      <c r="V1571" s="1">
        <f t="shared" si="173"/>
        <v>1527.1786991040578</v>
      </c>
      <c r="W1571" s="1">
        <f t="shared" si="174"/>
        <v>1514.2912987524817</v>
      </c>
    </row>
    <row r="1572" spans="1:23" x14ac:dyDescent="0.45">
      <c r="A1572" t="str">
        <f>Schedule!A1572</f>
        <v>2024-07-27</v>
      </c>
      <c r="B1572" t="str">
        <f>Schedule!B1572</f>
        <v>TBR</v>
      </c>
      <c r="C1572" t="str">
        <f>Schedule!C1572</f>
        <v>CIN</v>
      </c>
      <c r="D1572">
        <f>Schedule!D1572</f>
        <v>1537.2568075547799</v>
      </c>
      <c r="E1572">
        <f>Schedule!E1572</f>
        <v>1496.2510574284499</v>
      </c>
      <c r="F1572" cm="1">
        <f t="array" ref="F1572">_xlfn.XLOOKUP(B1572, $T$1:$T1571, $V$1:$V1571, D1572, 0, -1)</f>
        <v>1528.0229512954211</v>
      </c>
      <c r="G1572" cm="1">
        <f t="array" ref="G1572">_xlfn.XLOOKUP(C1572, $U$1:$U1571, $W$1:$W1571, E1572, 0, -1)</f>
        <v>1513.6155661274754</v>
      </c>
      <c r="H1572">
        <f>Schedule!F1572</f>
        <v>0.124324324324324</v>
      </c>
      <c r="I1572" t="str">
        <f>IF(ISBLANK(Games!D1572), "", Games!D1572)</f>
        <v/>
      </c>
      <c r="J1572" t="str">
        <f>IF(ISBLANK(Games!E1572), "", Games!E1572)</f>
        <v/>
      </c>
      <c r="K1572" t="str">
        <f>IF(ISBLANK(Games!D1572), "",VLOOKUP(I1572, 'Pitchers Pre-Season'!$B$2:$X$790, 23, FALSE))</f>
        <v/>
      </c>
      <c r="L1572" t="str">
        <f>IF(ISBLANK(Games!E1572), "",VLOOKUP(J1572, 'Pitchers Pre-Season'!$B$2:$X$790, 23, FALSE))</f>
        <v/>
      </c>
      <c r="M1572">
        <f>IF(ISBLANK(Games!D1572), Calc!F1572, F1572+K1572)</f>
        <v>1528.0229512954211</v>
      </c>
      <c r="N1572">
        <f>IF(ISBLANK(Games!E1572), Calc!G1572, G1572+L1572)</f>
        <v>1513.6155661274754</v>
      </c>
      <c r="O1572" s="1">
        <f t="shared" si="168"/>
        <v>0.58288417976692775</v>
      </c>
      <c r="P1572" s="1">
        <f t="shared" si="169"/>
        <v>0.41711582023307214</v>
      </c>
      <c r="Q1572" s="3" t="str">
        <f>Games!N1572</f>
        <v/>
      </c>
      <c r="R1572" s="1" t="str">
        <f t="shared" si="170"/>
        <v/>
      </c>
      <c r="S1572" s="1" t="str">
        <f>IF(ISBLANK(Games!L1572), "",IF(Q1572=B1572, C1572, B1572))</f>
        <v/>
      </c>
      <c r="T1572" s="1" t="str">
        <f t="shared" si="171"/>
        <v>TBR</v>
      </c>
      <c r="U1572" s="1" t="str">
        <f t="shared" si="172"/>
        <v>CIN</v>
      </c>
      <c r="V1572" s="1">
        <f t="shared" si="173"/>
        <v>1528.0229512954211</v>
      </c>
      <c r="W1572" s="1">
        <f t="shared" si="174"/>
        <v>1513.6155661274754</v>
      </c>
    </row>
    <row r="1573" spans="1:23" x14ac:dyDescent="0.45">
      <c r="A1573" t="str">
        <f>Schedule!A1573</f>
        <v>2024-07-27</v>
      </c>
      <c r="B1573" t="str">
        <f>Schedule!B1573</f>
        <v>NYM</v>
      </c>
      <c r="C1573" t="str">
        <f>Schedule!C1573</f>
        <v>ATL</v>
      </c>
      <c r="D1573">
        <f>Schedule!D1573</f>
        <v>1505.1761432511801</v>
      </c>
      <c r="E1573">
        <f>Schedule!E1573</f>
        <v>1590.545270505</v>
      </c>
      <c r="F1573" cm="1">
        <f t="array" ref="F1573">_xlfn.XLOOKUP(B1573, $T$1:$T1572, $V$1:$V1572, D1573, 0, -1)</f>
        <v>1483.2891783762693</v>
      </c>
      <c r="G1573" cm="1">
        <f t="array" ref="G1573">_xlfn.XLOOKUP(C1573, $U$1:$U1572, $W$1:$W1572, E1573, 0, -1)</f>
        <v>1588.8399964445969</v>
      </c>
      <c r="H1573">
        <f>Schedule!F1573</f>
        <v>0.102272727272727</v>
      </c>
      <c r="I1573" t="str">
        <f>IF(ISBLANK(Games!D1573), "", Games!D1573)</f>
        <v/>
      </c>
      <c r="J1573" t="str">
        <f>IF(ISBLANK(Games!E1573), "", Games!E1573)</f>
        <v/>
      </c>
      <c r="K1573" t="str">
        <f>IF(ISBLANK(Games!D1573), "",VLOOKUP(I1573, 'Pitchers Pre-Season'!$B$2:$X$790, 23, FALSE))</f>
        <v/>
      </c>
      <c r="L1573" t="str">
        <f>IF(ISBLANK(Games!E1573), "",VLOOKUP(J1573, 'Pitchers Pre-Season'!$B$2:$X$790, 23, FALSE))</f>
        <v/>
      </c>
      <c r="M1573">
        <f>IF(ISBLANK(Games!D1573), Calc!F1573, F1573+K1573)</f>
        <v>1483.2891783762693</v>
      </c>
      <c r="N1573">
        <f>IF(ISBLANK(Games!E1573), Calc!G1573, G1573+L1573)</f>
        <v>1588.8399964445969</v>
      </c>
      <c r="O1573" s="1">
        <f t="shared" si="168"/>
        <v>0.40374337643542541</v>
      </c>
      <c r="P1573" s="1">
        <f t="shared" si="169"/>
        <v>0.59625662356457443</v>
      </c>
      <c r="Q1573" s="3" t="str">
        <f>Games!N1573</f>
        <v/>
      </c>
      <c r="R1573" s="1" t="str">
        <f t="shared" si="170"/>
        <v/>
      </c>
      <c r="S1573" s="1" t="str">
        <f>IF(ISBLANK(Games!L1573), "",IF(Q1573=B1573, C1573, B1573))</f>
        <v/>
      </c>
      <c r="T1573" s="1" t="str">
        <f t="shared" si="171"/>
        <v>NYM</v>
      </c>
      <c r="U1573" s="1" t="str">
        <f t="shared" si="172"/>
        <v>ATL</v>
      </c>
      <c r="V1573" s="1">
        <f t="shared" si="173"/>
        <v>1483.2891783762693</v>
      </c>
      <c r="W1573" s="1">
        <f t="shared" si="174"/>
        <v>1588.8399964445969</v>
      </c>
    </row>
    <row r="1574" spans="1:23" x14ac:dyDescent="0.45">
      <c r="A1574" t="str">
        <f>Schedule!A1574</f>
        <v>2024-07-27</v>
      </c>
      <c r="B1574" t="str">
        <f>Schedule!B1574</f>
        <v>PHI</v>
      </c>
      <c r="C1574" t="str">
        <f>Schedule!C1574</f>
        <v>CLE</v>
      </c>
      <c r="D1574">
        <f>Schedule!D1574</f>
        <v>1537.03223861109</v>
      </c>
      <c r="E1574">
        <f>Schedule!E1574</f>
        <v>1503.8938502056101</v>
      </c>
      <c r="F1574" cm="1">
        <f t="array" ref="F1574">_xlfn.XLOOKUP(B1574, $T$1:$T1573, $V$1:$V1573, D1574, 0, -1)</f>
        <v>1516.0751994709906</v>
      </c>
      <c r="G1574" cm="1">
        <f t="array" ref="G1574">_xlfn.XLOOKUP(C1574, $U$1:$U1573, $W$1:$W1573, E1574, 0, -1)</f>
        <v>1521.3210808926906</v>
      </c>
      <c r="H1574">
        <f>Schedule!F1574</f>
        <v>8.4745762711864403E-2</v>
      </c>
      <c r="I1574" t="str">
        <f>IF(ISBLANK(Games!D1574), "", Games!D1574)</f>
        <v/>
      </c>
      <c r="J1574" t="str">
        <f>IF(ISBLANK(Games!E1574), "", Games!E1574)</f>
        <v/>
      </c>
      <c r="K1574" t="str">
        <f>IF(ISBLANK(Games!D1574), "",VLOOKUP(I1574, 'Pitchers Pre-Season'!$B$2:$X$790, 23, FALSE))</f>
        <v/>
      </c>
      <c r="L1574" t="str">
        <f>IF(ISBLANK(Games!E1574), "",VLOOKUP(J1574, 'Pitchers Pre-Season'!$B$2:$X$790, 23, FALSE))</f>
        <v/>
      </c>
      <c r="M1574">
        <f>IF(ISBLANK(Games!D1574), Calc!F1574, F1574+K1574)</f>
        <v>1516.0751994709906</v>
      </c>
      <c r="N1574">
        <f>IF(ISBLANK(Games!E1574), Calc!G1574, G1574+L1574)</f>
        <v>1521.3210808926906</v>
      </c>
      <c r="O1574" s="1">
        <f t="shared" si="168"/>
        <v>0.53482402477312085</v>
      </c>
      <c r="P1574" s="1">
        <f t="shared" si="169"/>
        <v>0.46517597522687915</v>
      </c>
      <c r="Q1574" s="3" t="str">
        <f>Games!N1574</f>
        <v/>
      </c>
      <c r="R1574" s="1" t="str">
        <f t="shared" si="170"/>
        <v/>
      </c>
      <c r="S1574" s="1" t="str">
        <f>IF(ISBLANK(Games!L1574), "",IF(Q1574=B1574, C1574, B1574))</f>
        <v/>
      </c>
      <c r="T1574" s="1" t="str">
        <f t="shared" si="171"/>
        <v>PHI</v>
      </c>
      <c r="U1574" s="1" t="str">
        <f t="shared" si="172"/>
        <v>CLE</v>
      </c>
      <c r="V1574" s="1">
        <f t="shared" si="173"/>
        <v>1516.0751994709906</v>
      </c>
      <c r="W1574" s="1">
        <f t="shared" si="174"/>
        <v>1521.3210808926906</v>
      </c>
    </row>
    <row r="1575" spans="1:23" x14ac:dyDescent="0.45">
      <c r="A1575" t="str">
        <f>Schedule!A1575</f>
        <v>2024-07-27</v>
      </c>
      <c r="B1575" t="str">
        <f>Schedule!B1575</f>
        <v>DET</v>
      </c>
      <c r="C1575" t="str">
        <f>Schedule!C1575</f>
        <v>MIN</v>
      </c>
      <c r="D1575">
        <f>Schedule!D1575</f>
        <v>1477.56939209144</v>
      </c>
      <c r="E1575">
        <f>Schedule!E1575</f>
        <v>1535.44519643647</v>
      </c>
      <c r="F1575" cm="1">
        <f t="array" ref="F1575">_xlfn.XLOOKUP(B1575, $T$1:$T1574, $V$1:$V1574, D1575, 0, -1)</f>
        <v>1481.7589766686021</v>
      </c>
      <c r="G1575" cm="1">
        <f t="array" ref="G1575">_xlfn.XLOOKUP(C1575, $U$1:$U1574, $W$1:$W1574, E1575, 0, -1)</f>
        <v>1539.5424706464416</v>
      </c>
      <c r="H1575">
        <f>Schedule!F1575</f>
        <v>7.6687116564418296E-3</v>
      </c>
      <c r="I1575" t="str">
        <f>IF(ISBLANK(Games!D1575), "", Games!D1575)</f>
        <v/>
      </c>
      <c r="J1575" t="str">
        <f>IF(ISBLANK(Games!E1575), "", Games!E1575)</f>
        <v/>
      </c>
      <c r="K1575" t="str">
        <f>IF(ISBLANK(Games!D1575), "",VLOOKUP(I1575, 'Pitchers Pre-Season'!$B$2:$X$790, 23, FALSE))</f>
        <v/>
      </c>
      <c r="L1575" t="str">
        <f>IF(ISBLANK(Games!E1575), "",VLOOKUP(J1575, 'Pitchers Pre-Season'!$B$2:$X$790, 23, FALSE))</f>
        <v/>
      </c>
      <c r="M1575">
        <f>IF(ISBLANK(Games!D1575), Calc!F1575, F1575+K1575)</f>
        <v>1481.7589766686021</v>
      </c>
      <c r="N1575">
        <f>IF(ISBLANK(Games!E1575), Calc!G1575, G1575+L1575)</f>
        <v>1539.5424706464416</v>
      </c>
      <c r="O1575" s="1">
        <f t="shared" si="168"/>
        <v>0.42143555502004804</v>
      </c>
      <c r="P1575" s="1">
        <f t="shared" si="169"/>
        <v>0.57856444497995196</v>
      </c>
      <c r="Q1575" s="3" t="str">
        <f>Games!N1575</f>
        <v/>
      </c>
      <c r="R1575" s="1" t="str">
        <f t="shared" si="170"/>
        <v/>
      </c>
      <c r="S1575" s="1" t="str">
        <f>IF(ISBLANK(Games!L1575), "",IF(Q1575=B1575, C1575, B1575))</f>
        <v/>
      </c>
      <c r="T1575" s="1" t="str">
        <f t="shared" si="171"/>
        <v>DET</v>
      </c>
      <c r="U1575" s="1" t="str">
        <f t="shared" si="172"/>
        <v>MIN</v>
      </c>
      <c r="V1575" s="1">
        <f t="shared" si="173"/>
        <v>1481.7589766686021</v>
      </c>
      <c r="W1575" s="1">
        <f t="shared" si="174"/>
        <v>1539.5424706464416</v>
      </c>
    </row>
    <row r="1576" spans="1:23" x14ac:dyDescent="0.45">
      <c r="A1576" t="str">
        <f>Schedule!A1576</f>
        <v>2024-07-27</v>
      </c>
      <c r="B1576" t="str">
        <f>Schedule!B1576</f>
        <v>SFG</v>
      </c>
      <c r="C1576" t="str">
        <f>Schedule!C1576</f>
        <v>COL</v>
      </c>
      <c r="D1576">
        <f>Schedule!D1576</f>
        <v>1501.1235706124401</v>
      </c>
      <c r="E1576">
        <f>Schedule!E1576</f>
        <v>1418.47649220432</v>
      </c>
      <c r="F1576" cm="1">
        <f t="array" ref="F1576">_xlfn.XLOOKUP(B1576, $T$1:$T1575, $V$1:$V1575, D1576, 0, -1)</f>
        <v>1506.8907435815931</v>
      </c>
      <c r="G1576" cm="1">
        <f t="array" ref="G1576">_xlfn.XLOOKUP(C1576, $U$1:$U1575, $W$1:$W1575, E1576, 0, -1)</f>
        <v>1405.4006829938121</v>
      </c>
      <c r="H1576">
        <f>Schedule!F1576</f>
        <v>0.1125</v>
      </c>
      <c r="I1576" t="str">
        <f>IF(ISBLANK(Games!D1576), "", Games!D1576)</f>
        <v/>
      </c>
      <c r="J1576" t="str">
        <f>IF(ISBLANK(Games!E1576), "", Games!E1576)</f>
        <v/>
      </c>
      <c r="K1576" t="str">
        <f>IF(ISBLANK(Games!D1576), "",VLOOKUP(I1576, 'Pitchers Pre-Season'!$B$2:$X$790, 23, FALSE))</f>
        <v/>
      </c>
      <c r="L1576" t="str">
        <f>IF(ISBLANK(Games!E1576), "",VLOOKUP(J1576, 'Pitchers Pre-Season'!$B$2:$X$790, 23, FALSE))</f>
        <v/>
      </c>
      <c r="M1576">
        <f>IF(ISBLANK(Games!D1576), Calc!F1576, F1576+K1576)</f>
        <v>1506.8907435815931</v>
      </c>
      <c r="N1576">
        <f>IF(ISBLANK(Games!E1576), Calc!G1576, G1576+L1576)</f>
        <v>1405.4006829938121</v>
      </c>
      <c r="O1576" s="1">
        <f t="shared" si="168"/>
        <v>0.69828871131726555</v>
      </c>
      <c r="P1576" s="1">
        <f t="shared" si="169"/>
        <v>0.30171128868273445</v>
      </c>
      <c r="Q1576" s="3" t="str">
        <f>Games!N1576</f>
        <v/>
      </c>
      <c r="R1576" s="1" t="str">
        <f t="shared" si="170"/>
        <v/>
      </c>
      <c r="S1576" s="1" t="str">
        <f>IF(ISBLANK(Games!L1576), "",IF(Q1576=B1576, C1576, B1576))</f>
        <v/>
      </c>
      <c r="T1576" s="1" t="str">
        <f t="shared" si="171"/>
        <v>SFG</v>
      </c>
      <c r="U1576" s="1" t="str">
        <f t="shared" si="172"/>
        <v>COL</v>
      </c>
      <c r="V1576" s="1">
        <f t="shared" si="173"/>
        <v>1506.8907435815931</v>
      </c>
      <c r="W1576" s="1">
        <f t="shared" si="174"/>
        <v>1405.4006829938121</v>
      </c>
    </row>
    <row r="1577" spans="1:23" x14ac:dyDescent="0.45">
      <c r="A1577" t="str">
        <f>Schedule!A1577</f>
        <v>2024-07-27</v>
      </c>
      <c r="B1577" t="str">
        <f>Schedule!B1577</f>
        <v>SFG</v>
      </c>
      <c r="C1577" t="str">
        <f>Schedule!C1577</f>
        <v>COL</v>
      </c>
      <c r="D1577">
        <f>Schedule!D1577</f>
        <v>1501.1235706124401</v>
      </c>
      <c r="E1577">
        <f>Schedule!E1577</f>
        <v>1418.47649220432</v>
      </c>
      <c r="F1577" cm="1">
        <f t="array" ref="F1577">_xlfn.XLOOKUP(B1577, $T$1:$T1576, $V$1:$V1576, D1577, 0, -1)</f>
        <v>1506.8907435815931</v>
      </c>
      <c r="G1577" cm="1">
        <f t="array" ref="G1577">_xlfn.XLOOKUP(C1577, $U$1:$U1576, $W$1:$W1576, E1577, 0, -1)</f>
        <v>1405.4006829938121</v>
      </c>
      <c r="H1577">
        <f>Schedule!F1577</f>
        <v>0.1125</v>
      </c>
      <c r="I1577" t="str">
        <f>IF(ISBLANK(Games!D1577), "", Games!D1577)</f>
        <v/>
      </c>
      <c r="J1577" t="str">
        <f>IF(ISBLANK(Games!E1577), "", Games!E1577)</f>
        <v/>
      </c>
      <c r="K1577" t="str">
        <f>IF(ISBLANK(Games!D1577), "",VLOOKUP(I1577, 'Pitchers Pre-Season'!$B$2:$X$790, 23, FALSE))</f>
        <v/>
      </c>
      <c r="L1577" t="str">
        <f>IF(ISBLANK(Games!E1577), "",VLOOKUP(J1577, 'Pitchers Pre-Season'!$B$2:$X$790, 23, FALSE))</f>
        <v/>
      </c>
      <c r="M1577">
        <f>IF(ISBLANK(Games!D1577), Calc!F1577, F1577+K1577)</f>
        <v>1506.8907435815931</v>
      </c>
      <c r="N1577">
        <f>IF(ISBLANK(Games!E1577), Calc!G1577, G1577+L1577)</f>
        <v>1405.4006829938121</v>
      </c>
      <c r="O1577" s="1">
        <f t="shared" si="168"/>
        <v>0.69828871131726555</v>
      </c>
      <c r="P1577" s="1">
        <f t="shared" si="169"/>
        <v>0.30171128868273445</v>
      </c>
      <c r="Q1577" s="3" t="str">
        <f>Games!N1577</f>
        <v/>
      </c>
      <c r="R1577" s="1" t="str">
        <f t="shared" si="170"/>
        <v/>
      </c>
      <c r="S1577" s="1" t="str">
        <f>IF(ISBLANK(Games!L1577), "",IF(Q1577=B1577, C1577, B1577))</f>
        <v/>
      </c>
      <c r="T1577" s="1" t="str">
        <f t="shared" si="171"/>
        <v>SFG</v>
      </c>
      <c r="U1577" s="1" t="str">
        <f t="shared" si="172"/>
        <v>COL</v>
      </c>
      <c r="V1577" s="1">
        <f t="shared" si="173"/>
        <v>1506.8907435815931</v>
      </c>
      <c r="W1577" s="1">
        <f t="shared" si="174"/>
        <v>1405.4006829938121</v>
      </c>
    </row>
    <row r="1578" spans="1:23" x14ac:dyDescent="0.45">
      <c r="A1578" t="str">
        <f>Schedule!A1578</f>
        <v>2024-07-27</v>
      </c>
      <c r="B1578" t="str">
        <f>Schedule!B1578</f>
        <v>KCR</v>
      </c>
      <c r="C1578" t="str">
        <f>Schedule!C1578</f>
        <v>CHC</v>
      </c>
      <c r="D1578">
        <f>Schedule!D1578</f>
        <v>1455.5883504191299</v>
      </c>
      <c r="E1578">
        <f>Schedule!E1578</f>
        <v>1514.0316812078199</v>
      </c>
      <c r="F1578" cm="1">
        <f t="array" ref="F1578">_xlfn.XLOOKUP(B1578, $T$1:$T1577, $V$1:$V1577, D1578, 0, -1)</f>
        <v>1459.3647323881944</v>
      </c>
      <c r="G1578" cm="1">
        <f t="array" ref="G1578">_xlfn.XLOOKUP(C1578, $U$1:$U1577, $W$1:$W1577, E1578, 0, -1)</f>
        <v>1510.9500841970262</v>
      </c>
      <c r="H1578">
        <f>Schedule!F1578</f>
        <v>0.19008264462809901</v>
      </c>
      <c r="I1578" t="str">
        <f>IF(ISBLANK(Games!D1578), "", Games!D1578)</f>
        <v/>
      </c>
      <c r="J1578" t="str">
        <f>IF(ISBLANK(Games!E1578), "", Games!E1578)</f>
        <v/>
      </c>
      <c r="K1578" t="str">
        <f>IF(ISBLANK(Games!D1578), "",VLOOKUP(I1578, 'Pitchers Pre-Season'!$B$2:$X$790, 23, FALSE))</f>
        <v/>
      </c>
      <c r="L1578" t="str">
        <f>IF(ISBLANK(Games!E1578), "",VLOOKUP(J1578, 'Pitchers Pre-Season'!$B$2:$X$790, 23, FALSE))</f>
        <v/>
      </c>
      <c r="M1578">
        <f>IF(ISBLANK(Games!D1578), Calc!F1578, F1578+K1578)</f>
        <v>1459.3647323881944</v>
      </c>
      <c r="N1578">
        <f>IF(ISBLANK(Games!E1578), Calc!G1578, G1578+L1578)</f>
        <v>1510.9500841970262</v>
      </c>
      <c r="O1578" s="1">
        <f t="shared" si="168"/>
        <v>0.52134477870545626</v>
      </c>
      <c r="P1578" s="1">
        <f t="shared" si="169"/>
        <v>0.47865522129454374</v>
      </c>
      <c r="Q1578" s="3" t="str">
        <f>Games!N1578</f>
        <v/>
      </c>
      <c r="R1578" s="1" t="str">
        <f t="shared" si="170"/>
        <v/>
      </c>
      <c r="S1578" s="1" t="str">
        <f>IF(ISBLANK(Games!L1578), "",IF(Q1578=B1578, C1578, B1578))</f>
        <v/>
      </c>
      <c r="T1578" s="1" t="str">
        <f t="shared" si="171"/>
        <v>KCR</v>
      </c>
      <c r="U1578" s="1" t="str">
        <f t="shared" si="172"/>
        <v>CHC</v>
      </c>
      <c r="V1578" s="1">
        <f t="shared" si="173"/>
        <v>1459.3647323881944</v>
      </c>
      <c r="W1578" s="1">
        <f t="shared" si="174"/>
        <v>1510.9500841970262</v>
      </c>
    </row>
    <row r="1579" spans="1:23" x14ac:dyDescent="0.45">
      <c r="A1579" t="str">
        <f>Schedule!A1579</f>
        <v>2024-07-27</v>
      </c>
      <c r="B1579" t="str">
        <f>Schedule!B1579</f>
        <v>HOU</v>
      </c>
      <c r="C1579" t="str">
        <f>Schedule!C1579</f>
        <v>LAD</v>
      </c>
      <c r="D1579">
        <f>Schedule!D1579</f>
        <v>1559.22207084247</v>
      </c>
      <c r="E1579">
        <f>Schedule!E1579</f>
        <v>1588.6730971234199</v>
      </c>
      <c r="F1579" cm="1">
        <f t="array" ref="F1579">_xlfn.XLOOKUP(B1579, $T$1:$T1578, $V$1:$V1578, D1579, 0, -1)</f>
        <v>1535.1961987191132</v>
      </c>
      <c r="G1579" cm="1">
        <f t="array" ref="G1579">_xlfn.XLOOKUP(C1579, $U$1:$U1578, $W$1:$W1578, E1579, 0, -1)</f>
        <v>1587.2549754385982</v>
      </c>
      <c r="H1579">
        <f>Schedule!F1579</f>
        <v>-4.08163265306122E-2</v>
      </c>
      <c r="I1579" t="str">
        <f>IF(ISBLANK(Games!D1579), "", Games!D1579)</f>
        <v/>
      </c>
      <c r="J1579" t="str">
        <f>IF(ISBLANK(Games!E1579), "", Games!E1579)</f>
        <v/>
      </c>
      <c r="K1579" t="str">
        <f>IF(ISBLANK(Games!D1579), "",VLOOKUP(I1579, 'Pitchers Pre-Season'!$B$2:$X$790, 23, FALSE))</f>
        <v/>
      </c>
      <c r="L1579" t="str">
        <f>IF(ISBLANK(Games!E1579), "",VLOOKUP(J1579, 'Pitchers Pre-Season'!$B$2:$X$790, 23, FALSE))</f>
        <v/>
      </c>
      <c r="M1579">
        <f>IF(ISBLANK(Games!D1579), Calc!F1579, F1579+K1579)</f>
        <v>1535.1961987191132</v>
      </c>
      <c r="N1579">
        <f>IF(ISBLANK(Games!E1579), Calc!G1579, G1579+L1579)</f>
        <v>1587.2549754385982</v>
      </c>
      <c r="O1579" s="1">
        <f t="shared" si="168"/>
        <v>0.4052289155015284</v>
      </c>
      <c r="P1579" s="1">
        <f t="shared" si="169"/>
        <v>0.5947710844984716</v>
      </c>
      <c r="Q1579" s="3" t="str">
        <f>Games!N1579</f>
        <v/>
      </c>
      <c r="R1579" s="1" t="str">
        <f t="shared" si="170"/>
        <v/>
      </c>
      <c r="S1579" s="1" t="str">
        <f>IF(ISBLANK(Games!L1579), "",IF(Q1579=B1579, C1579, B1579))</f>
        <v/>
      </c>
      <c r="T1579" s="1" t="str">
        <f t="shared" si="171"/>
        <v>HOU</v>
      </c>
      <c r="U1579" s="1" t="str">
        <f t="shared" si="172"/>
        <v>LAD</v>
      </c>
      <c r="V1579" s="1">
        <f t="shared" si="173"/>
        <v>1535.1961987191132</v>
      </c>
      <c r="W1579" s="1">
        <f t="shared" si="174"/>
        <v>1587.2549754385982</v>
      </c>
    </row>
    <row r="1580" spans="1:23" x14ac:dyDescent="0.45">
      <c r="A1580" t="str">
        <f>Schedule!A1580</f>
        <v>2024-07-27</v>
      </c>
      <c r="B1580" t="str">
        <f>Schedule!B1580</f>
        <v>MIL</v>
      </c>
      <c r="C1580" t="str">
        <f>Schedule!C1580</f>
        <v>MIA</v>
      </c>
      <c r="D1580">
        <f>Schedule!D1580</f>
        <v>1511.74507850229</v>
      </c>
      <c r="E1580">
        <f>Schedule!E1580</f>
        <v>1488.4482383178499</v>
      </c>
      <c r="F1580" cm="1">
        <f t="array" ref="F1580">_xlfn.XLOOKUP(B1580, $T$1:$T1579, $V$1:$V1579, D1580, 0, -1)</f>
        <v>1516.6563185214643</v>
      </c>
      <c r="G1580" cm="1">
        <f t="array" ref="G1580">_xlfn.XLOOKUP(C1580, $U$1:$U1579, $W$1:$W1579, E1580, 0, -1)</f>
        <v>1484.370768699393</v>
      </c>
      <c r="H1580">
        <f>Schedule!F1580</f>
        <v>6.7415730337078705E-2</v>
      </c>
      <c r="I1580" t="str">
        <f>IF(ISBLANK(Games!D1580), "", Games!D1580)</f>
        <v/>
      </c>
      <c r="J1580" t="str">
        <f>IF(ISBLANK(Games!E1580), "", Games!E1580)</f>
        <v/>
      </c>
      <c r="K1580" t="str">
        <f>IF(ISBLANK(Games!D1580), "",VLOOKUP(I1580, 'Pitchers Pre-Season'!$B$2:$X$790, 23, FALSE))</f>
        <v/>
      </c>
      <c r="L1580" t="str">
        <f>IF(ISBLANK(Games!E1580), "",VLOOKUP(J1580, 'Pitchers Pre-Season'!$B$2:$X$790, 23, FALSE))</f>
        <v/>
      </c>
      <c r="M1580">
        <f>IF(ISBLANK(Games!D1580), Calc!F1580, F1580+K1580)</f>
        <v>1516.6563185214643</v>
      </c>
      <c r="N1580">
        <f>IF(ISBLANK(Games!E1580), Calc!G1580, G1580+L1580)</f>
        <v>1484.370768699393</v>
      </c>
      <c r="O1580" s="1">
        <f t="shared" si="168"/>
        <v>0.58003722993662965</v>
      </c>
      <c r="P1580" s="1">
        <f t="shared" si="169"/>
        <v>0.41996277006337035</v>
      </c>
      <c r="Q1580" s="3" t="str">
        <f>Games!N1580</f>
        <v/>
      </c>
      <c r="R1580" s="1" t="str">
        <f t="shared" si="170"/>
        <v/>
      </c>
      <c r="S1580" s="1" t="str">
        <f>IF(ISBLANK(Games!L1580), "",IF(Q1580=B1580, C1580, B1580))</f>
        <v/>
      </c>
      <c r="T1580" s="1" t="str">
        <f t="shared" si="171"/>
        <v>MIL</v>
      </c>
      <c r="U1580" s="1" t="str">
        <f t="shared" si="172"/>
        <v>MIA</v>
      </c>
      <c r="V1580" s="1">
        <f t="shared" si="173"/>
        <v>1516.6563185214643</v>
      </c>
      <c r="W1580" s="1">
        <f t="shared" si="174"/>
        <v>1484.370768699393</v>
      </c>
    </row>
    <row r="1581" spans="1:23" x14ac:dyDescent="0.45">
      <c r="A1581" t="str">
        <f>Schedule!A1581</f>
        <v>2024-07-27</v>
      </c>
      <c r="B1581" t="str">
        <f>Schedule!B1581</f>
        <v>STL</v>
      </c>
      <c r="C1581" t="str">
        <f>Schedule!C1581</f>
        <v>WAS</v>
      </c>
      <c r="D1581">
        <f>Schedule!D1581</f>
        <v>1506.4629567151301</v>
      </c>
      <c r="E1581">
        <f>Schedule!E1581</f>
        <v>1422.7330514932301</v>
      </c>
      <c r="F1581" cm="1">
        <f t="array" ref="F1581">_xlfn.XLOOKUP(B1581, $T$1:$T1580, $V$1:$V1580, D1581, 0, -1)</f>
        <v>1510.540426333587</v>
      </c>
      <c r="G1581" cm="1">
        <f t="array" ref="G1581">_xlfn.XLOOKUP(C1581, $U$1:$U1580, $W$1:$W1580, E1581, 0, -1)</f>
        <v>1420.7057667976087</v>
      </c>
      <c r="H1581">
        <f>Schedule!F1581</f>
        <v>7.3170731707316999E-2</v>
      </c>
      <c r="I1581" t="str">
        <f>IF(ISBLANK(Games!D1581), "", Games!D1581)</f>
        <v/>
      </c>
      <c r="J1581" t="str">
        <f>IF(ISBLANK(Games!E1581), "", Games!E1581)</f>
        <v/>
      </c>
      <c r="K1581" t="str">
        <f>IF(ISBLANK(Games!D1581), "",VLOOKUP(I1581, 'Pitchers Pre-Season'!$B$2:$X$790, 23, FALSE))</f>
        <v/>
      </c>
      <c r="L1581" t="str">
        <f>IF(ISBLANK(Games!E1581), "",VLOOKUP(J1581, 'Pitchers Pre-Season'!$B$2:$X$790, 23, FALSE))</f>
        <v/>
      </c>
      <c r="M1581">
        <f>IF(ISBLANK(Games!D1581), Calc!F1581, F1581+K1581)</f>
        <v>1510.540426333587</v>
      </c>
      <c r="N1581">
        <f>IF(ISBLANK(Games!E1581), Calc!G1581, G1581+L1581)</f>
        <v>1420.7057667976087</v>
      </c>
      <c r="O1581" s="1">
        <f t="shared" si="168"/>
        <v>0.66306175516555677</v>
      </c>
      <c r="P1581" s="1">
        <f t="shared" si="169"/>
        <v>0.33693824483444323</v>
      </c>
      <c r="Q1581" s="3" t="str">
        <f>Games!N1581</f>
        <v/>
      </c>
      <c r="R1581" s="1" t="str">
        <f t="shared" si="170"/>
        <v/>
      </c>
      <c r="S1581" s="1" t="str">
        <f>IF(ISBLANK(Games!L1581), "",IF(Q1581=B1581, C1581, B1581))</f>
        <v/>
      </c>
      <c r="T1581" s="1" t="str">
        <f t="shared" si="171"/>
        <v>STL</v>
      </c>
      <c r="U1581" s="1" t="str">
        <f t="shared" si="172"/>
        <v>WAS</v>
      </c>
      <c r="V1581" s="1">
        <f t="shared" si="173"/>
        <v>1510.540426333587</v>
      </c>
      <c r="W1581" s="1">
        <f t="shared" si="174"/>
        <v>1420.7057667976087</v>
      </c>
    </row>
    <row r="1582" spans="1:23" x14ac:dyDescent="0.45">
      <c r="A1582" t="str">
        <f>Schedule!A1582</f>
        <v>2024-07-27</v>
      </c>
      <c r="B1582" t="str">
        <f>Schedule!B1582</f>
        <v>CHW</v>
      </c>
      <c r="C1582" t="str">
        <f>Schedule!C1582</f>
        <v>SEA</v>
      </c>
      <c r="D1582">
        <f>Schedule!D1582</f>
        <v>1433.33420073452</v>
      </c>
      <c r="E1582">
        <f>Schedule!E1582</f>
        <v>1526.2027098211199</v>
      </c>
      <c r="F1582" cm="1">
        <f t="array" ref="F1582">_xlfn.XLOOKUP(B1582, $T$1:$T1581, $V$1:$V1581, D1582, 0, -1)</f>
        <v>1426.513159308995</v>
      </c>
      <c r="G1582" cm="1">
        <f t="array" ref="G1582">_xlfn.XLOOKUP(C1582, $U$1:$U1581, $W$1:$W1581, E1582, 0, -1)</f>
        <v>1521.2700100017432</v>
      </c>
      <c r="H1582">
        <f>Schedule!F1582</f>
        <v>-4.2253521126760597E-2</v>
      </c>
      <c r="I1582" t="str">
        <f>IF(ISBLANK(Games!D1582), "", Games!D1582)</f>
        <v/>
      </c>
      <c r="J1582" t="str">
        <f>IF(ISBLANK(Games!E1582), "", Games!E1582)</f>
        <v/>
      </c>
      <c r="K1582" t="str">
        <f>IF(ISBLANK(Games!D1582), "",VLOOKUP(I1582, 'Pitchers Pre-Season'!$B$2:$X$790, 23, FALSE))</f>
        <v/>
      </c>
      <c r="L1582" t="str">
        <f>IF(ISBLANK(Games!E1582), "",VLOOKUP(J1582, 'Pitchers Pre-Season'!$B$2:$X$790, 23, FALSE))</f>
        <v/>
      </c>
      <c r="M1582">
        <f>IF(ISBLANK(Games!D1582), Calc!F1582, F1582+K1582)</f>
        <v>1426.513159308995</v>
      </c>
      <c r="N1582">
        <f>IF(ISBLANK(Games!E1582), Calc!G1582, G1582+L1582)</f>
        <v>1521.2700100017432</v>
      </c>
      <c r="O1582" s="1">
        <f t="shared" si="168"/>
        <v>0.34579060902976866</v>
      </c>
      <c r="P1582" s="1">
        <f t="shared" si="169"/>
        <v>0.65420939097023123</v>
      </c>
      <c r="Q1582" s="3" t="str">
        <f>Games!N1582</f>
        <v/>
      </c>
      <c r="R1582" s="1" t="str">
        <f t="shared" si="170"/>
        <v/>
      </c>
      <c r="S1582" s="1" t="str">
        <f>IF(ISBLANK(Games!L1582), "",IF(Q1582=B1582, C1582, B1582))</f>
        <v/>
      </c>
      <c r="T1582" s="1" t="str">
        <f t="shared" si="171"/>
        <v>CHW</v>
      </c>
      <c r="U1582" s="1" t="str">
        <f t="shared" si="172"/>
        <v>SEA</v>
      </c>
      <c r="V1582" s="1">
        <f t="shared" si="173"/>
        <v>1426.513159308995</v>
      </c>
      <c r="W1582" s="1">
        <f t="shared" si="174"/>
        <v>1521.2700100017432</v>
      </c>
    </row>
    <row r="1583" spans="1:23" x14ac:dyDescent="0.45">
      <c r="A1583" t="str">
        <f>Schedule!A1583</f>
        <v>2024-07-27</v>
      </c>
      <c r="B1583" t="str">
        <f>Schedule!B1583</f>
        <v>BOS</v>
      </c>
      <c r="C1583" t="str">
        <f>Schedule!C1583</f>
        <v>NYY</v>
      </c>
      <c r="D1583">
        <f>Schedule!D1583</f>
        <v>1500.26839934439</v>
      </c>
      <c r="E1583">
        <f>Schedule!E1583</f>
        <v>1539.4562396036399</v>
      </c>
      <c r="F1583" cm="1">
        <f t="array" ref="F1583">_xlfn.XLOOKUP(B1583, $T$1:$T1582, $V$1:$V1582, D1583, 0, -1)</f>
        <v>1500.26839934439</v>
      </c>
      <c r="G1583" cm="1">
        <f t="array" ref="G1583">_xlfn.XLOOKUP(C1583, $U$1:$U1582, $W$1:$W1582, E1583, 0, -1)</f>
        <v>1562.9327852564061</v>
      </c>
      <c r="H1583">
        <f>Schedule!F1583</f>
        <v>5.1282051282051398E-2</v>
      </c>
      <c r="I1583" t="str">
        <f>IF(ISBLANK(Games!D1583), "", Games!D1583)</f>
        <v/>
      </c>
      <c r="J1583" t="str">
        <f>IF(ISBLANK(Games!E1583), "", Games!E1583)</f>
        <v/>
      </c>
      <c r="K1583" t="str">
        <f>IF(ISBLANK(Games!D1583), "",VLOOKUP(I1583, 'Pitchers Pre-Season'!$B$2:$X$790, 23, FALSE))</f>
        <v/>
      </c>
      <c r="L1583" t="str">
        <f>IF(ISBLANK(Games!E1583), "",VLOOKUP(J1583, 'Pitchers Pre-Season'!$B$2:$X$790, 23, FALSE))</f>
        <v/>
      </c>
      <c r="M1583">
        <f>IF(ISBLANK(Games!D1583), Calc!F1583, F1583+K1583)</f>
        <v>1500.26839934439</v>
      </c>
      <c r="N1583">
        <f>IF(ISBLANK(Games!E1583), Calc!G1583, G1583+L1583)</f>
        <v>1562.9327852564061</v>
      </c>
      <c r="O1583" s="1">
        <f t="shared" si="168"/>
        <v>0.4364250519328472</v>
      </c>
      <c r="P1583" s="1">
        <f t="shared" si="169"/>
        <v>0.5635749480671528</v>
      </c>
      <c r="Q1583" s="3" t="str">
        <f>Games!N1583</f>
        <v/>
      </c>
      <c r="R1583" s="1" t="str">
        <f t="shared" si="170"/>
        <v/>
      </c>
      <c r="S1583" s="1" t="str">
        <f>IF(ISBLANK(Games!L1583), "",IF(Q1583=B1583, C1583, B1583))</f>
        <v/>
      </c>
      <c r="T1583" s="1" t="str">
        <f t="shared" si="171"/>
        <v>BOS</v>
      </c>
      <c r="U1583" s="1" t="str">
        <f t="shared" si="172"/>
        <v>NYY</v>
      </c>
      <c r="V1583" s="1">
        <f t="shared" si="173"/>
        <v>1500.26839934439</v>
      </c>
      <c r="W1583" s="1">
        <f t="shared" si="174"/>
        <v>1562.9327852564061</v>
      </c>
    </row>
    <row r="1584" spans="1:23" x14ac:dyDescent="0.45">
      <c r="A1584" t="str">
        <f>Schedule!A1584</f>
        <v>2024-07-27</v>
      </c>
      <c r="B1584" t="str">
        <f>Schedule!B1584</f>
        <v>ARI</v>
      </c>
      <c r="C1584" t="str">
        <f>Schedule!C1584</f>
        <v>PIT</v>
      </c>
      <c r="D1584">
        <f>Schedule!D1584</f>
        <v>1517.8440011816001</v>
      </c>
      <c r="E1584">
        <f>Schedule!E1584</f>
        <v>1468.3919248330999</v>
      </c>
      <c r="F1584" cm="1">
        <f t="array" ref="F1584">_xlfn.XLOOKUP(B1584, $T$1:$T1583, $V$1:$V1583, D1584, 0, -1)</f>
        <v>1516.9891876380354</v>
      </c>
      <c r="G1584" cm="1">
        <f t="array" ref="G1584">_xlfn.XLOOKUP(C1584, $U$1:$U1583, $W$1:$W1583, E1584, 0, -1)</f>
        <v>1490.342604018655</v>
      </c>
      <c r="H1584">
        <f>Schedule!F1584</f>
        <v>5.0632911392405201E-2</v>
      </c>
      <c r="I1584" t="str">
        <f>IF(ISBLANK(Games!D1584), "", Games!D1584)</f>
        <v/>
      </c>
      <c r="J1584" t="str">
        <f>IF(ISBLANK(Games!E1584), "", Games!E1584)</f>
        <v/>
      </c>
      <c r="K1584" t="str">
        <f>IF(ISBLANK(Games!D1584), "",VLOOKUP(I1584, 'Pitchers Pre-Season'!$B$2:$X$790, 23, FALSE))</f>
        <v/>
      </c>
      <c r="L1584" t="str">
        <f>IF(ISBLANK(Games!E1584), "",VLOOKUP(J1584, 'Pitchers Pre-Season'!$B$2:$X$790, 23, FALSE))</f>
        <v/>
      </c>
      <c r="M1584">
        <f>IF(ISBLANK(Games!D1584), Calc!F1584, F1584+K1584)</f>
        <v>1516.9891876380354</v>
      </c>
      <c r="N1584">
        <f>IF(ISBLANK(Games!E1584), Calc!G1584, G1584+L1584)</f>
        <v>1490.342604018655</v>
      </c>
      <c r="O1584" s="1">
        <f t="shared" si="168"/>
        <v>0.56358896023726468</v>
      </c>
      <c r="P1584" s="1">
        <f t="shared" si="169"/>
        <v>0.43641103976273526</v>
      </c>
      <c r="Q1584" s="3" t="str">
        <f>Games!N1584</f>
        <v/>
      </c>
      <c r="R1584" s="1" t="str">
        <f t="shared" si="170"/>
        <v/>
      </c>
      <c r="S1584" s="1" t="str">
        <f>IF(ISBLANK(Games!L1584), "",IF(Q1584=B1584, C1584, B1584))</f>
        <v/>
      </c>
      <c r="T1584" s="1" t="str">
        <f t="shared" si="171"/>
        <v>ARI</v>
      </c>
      <c r="U1584" s="1" t="str">
        <f t="shared" si="172"/>
        <v>PIT</v>
      </c>
      <c r="V1584" s="1">
        <f t="shared" si="173"/>
        <v>1516.9891876380354</v>
      </c>
      <c r="W1584" s="1">
        <f t="shared" si="174"/>
        <v>1490.342604018655</v>
      </c>
    </row>
    <row r="1585" spans="1:23" x14ac:dyDescent="0.45">
      <c r="A1585" t="str">
        <f>Schedule!A1585</f>
        <v>2024-07-27</v>
      </c>
      <c r="B1585" t="str">
        <f>Schedule!B1585</f>
        <v>LAA</v>
      </c>
      <c r="C1585" t="str">
        <f>Schedule!C1585</f>
        <v>OAK</v>
      </c>
      <c r="D1585">
        <f>Schedule!D1585</f>
        <v>1474.3085107648601</v>
      </c>
      <c r="E1585">
        <f>Schedule!E1585</f>
        <v>1427.1354796158</v>
      </c>
      <c r="F1585" cm="1">
        <f t="array" ref="F1585">_xlfn.XLOOKUP(B1585, $T$1:$T1584, $V$1:$V1584, D1585, 0, -1)</f>
        <v>1469.5882041455925</v>
      </c>
      <c r="G1585" cm="1">
        <f t="array" ref="G1585">_xlfn.XLOOKUP(C1585, $U$1:$U1584, $W$1:$W1584, E1585, 0, -1)</f>
        <v>1422.9458950386379</v>
      </c>
      <c r="H1585">
        <f>Schedule!F1585</f>
        <v>6.8493150684931406E-2</v>
      </c>
      <c r="I1585" t="str">
        <f>IF(ISBLANK(Games!D1585), "", Games!D1585)</f>
        <v/>
      </c>
      <c r="J1585" t="str">
        <f>IF(ISBLANK(Games!E1585), "", Games!E1585)</f>
        <v/>
      </c>
      <c r="K1585" t="str">
        <f>IF(ISBLANK(Games!D1585), "",VLOOKUP(I1585, 'Pitchers Pre-Season'!$B$2:$X$790, 23, FALSE))</f>
        <v/>
      </c>
      <c r="L1585" t="str">
        <f>IF(ISBLANK(Games!E1585), "",VLOOKUP(J1585, 'Pitchers Pre-Season'!$B$2:$X$790, 23, FALSE))</f>
        <v/>
      </c>
      <c r="M1585">
        <f>IF(ISBLANK(Games!D1585), Calc!F1585, F1585+K1585)</f>
        <v>1469.5882041455925</v>
      </c>
      <c r="N1585">
        <f>IF(ISBLANK(Games!E1585), Calc!G1585, G1585+L1585)</f>
        <v>1422.9458950386379</v>
      </c>
      <c r="O1585" s="1">
        <f t="shared" si="168"/>
        <v>0.60096989756583552</v>
      </c>
      <c r="P1585" s="1">
        <f t="shared" si="169"/>
        <v>0.39903010243416448</v>
      </c>
      <c r="Q1585" s="3" t="str">
        <f>Games!N1585</f>
        <v/>
      </c>
      <c r="R1585" s="1" t="str">
        <f t="shared" si="170"/>
        <v/>
      </c>
      <c r="S1585" s="1" t="str">
        <f>IF(ISBLANK(Games!L1585), "",IF(Q1585=B1585, C1585, B1585))</f>
        <v/>
      </c>
      <c r="T1585" s="1" t="str">
        <f t="shared" si="171"/>
        <v>LAA</v>
      </c>
      <c r="U1585" s="1" t="str">
        <f t="shared" si="172"/>
        <v>OAK</v>
      </c>
      <c r="V1585" s="1">
        <f t="shared" si="173"/>
        <v>1469.5882041455925</v>
      </c>
      <c r="W1585" s="1">
        <f t="shared" si="174"/>
        <v>1422.9458950386379</v>
      </c>
    </row>
    <row r="1586" spans="1:23" x14ac:dyDescent="0.45">
      <c r="A1586" t="str">
        <f>Schedule!A1586</f>
        <v>2024-07-28</v>
      </c>
      <c r="B1586" t="str">
        <f>Schedule!B1586</f>
        <v>BAL</v>
      </c>
      <c r="C1586" t="str">
        <f>Schedule!C1586</f>
        <v>SDP</v>
      </c>
      <c r="D1586">
        <f>Schedule!D1586</f>
        <v>1535.1075395159701</v>
      </c>
      <c r="E1586">
        <f>Schedule!E1586</f>
        <v>1513.7838452168801</v>
      </c>
      <c r="F1586" cm="1">
        <f t="array" ref="F1586">_xlfn.XLOOKUP(B1586, $T$1:$T1585, $V$1:$V1585, D1586, 0, -1)</f>
        <v>1527.1786991040578</v>
      </c>
      <c r="G1586" cm="1">
        <f t="array" ref="G1586">_xlfn.XLOOKUP(C1586, $U$1:$U1585, $W$1:$W1585, E1586, 0, -1)</f>
        <v>1514.2912987524817</v>
      </c>
      <c r="H1586">
        <f>Schedule!F1586</f>
        <v>2.1739130434782698E-2</v>
      </c>
      <c r="I1586" t="str">
        <f>IF(ISBLANK(Games!D1586), "", Games!D1586)</f>
        <v/>
      </c>
      <c r="J1586" t="str">
        <f>IF(ISBLANK(Games!E1586), "", Games!E1586)</f>
        <v/>
      </c>
      <c r="K1586" t="str">
        <f>IF(ISBLANK(Games!D1586), "",VLOOKUP(I1586, 'Pitchers Pre-Season'!$B$2:$X$790, 23, FALSE))</f>
        <v/>
      </c>
      <c r="L1586" t="str">
        <f>IF(ISBLANK(Games!E1586), "",VLOOKUP(J1586, 'Pitchers Pre-Season'!$B$2:$X$790, 23, FALSE))</f>
        <v/>
      </c>
      <c r="M1586">
        <f>IF(ISBLANK(Games!D1586), Calc!F1586, F1586+K1586)</f>
        <v>1527.1786991040578</v>
      </c>
      <c r="N1586">
        <f>IF(ISBLANK(Games!E1586), Calc!G1586, G1586+L1586)</f>
        <v>1514.2912987524817</v>
      </c>
      <c r="O1586" s="1">
        <f t="shared" si="168"/>
        <v>0.52940752392645596</v>
      </c>
      <c r="P1586" s="1">
        <f t="shared" si="169"/>
        <v>0.47059247607354404</v>
      </c>
      <c r="Q1586" s="3" t="str">
        <f>Games!N1586</f>
        <v/>
      </c>
      <c r="R1586" s="1" t="str">
        <f t="shared" si="170"/>
        <v/>
      </c>
      <c r="S1586" s="1" t="str">
        <f>IF(ISBLANK(Games!L1586), "",IF(Q1586=B1586, C1586, B1586))</f>
        <v/>
      </c>
      <c r="T1586" s="1" t="str">
        <f t="shared" si="171"/>
        <v>BAL</v>
      </c>
      <c r="U1586" s="1" t="str">
        <f t="shared" si="172"/>
        <v>SDP</v>
      </c>
      <c r="V1586" s="1">
        <f t="shared" si="173"/>
        <v>1527.1786991040578</v>
      </c>
      <c r="W1586" s="1">
        <f t="shared" si="174"/>
        <v>1514.2912987524817</v>
      </c>
    </row>
    <row r="1587" spans="1:23" x14ac:dyDescent="0.45">
      <c r="A1587" t="str">
        <f>Schedule!A1587</f>
        <v>2024-07-28</v>
      </c>
      <c r="B1587" t="str">
        <f>Schedule!B1587</f>
        <v>PHI</v>
      </c>
      <c r="C1587" t="str">
        <f>Schedule!C1587</f>
        <v>CLE</v>
      </c>
      <c r="D1587">
        <f>Schedule!D1587</f>
        <v>1537.03223861109</v>
      </c>
      <c r="E1587">
        <f>Schedule!E1587</f>
        <v>1503.8938502056101</v>
      </c>
      <c r="F1587" cm="1">
        <f t="array" ref="F1587">_xlfn.XLOOKUP(B1587, $T$1:$T1586, $V$1:$V1586, D1587, 0, -1)</f>
        <v>1516.0751994709906</v>
      </c>
      <c r="G1587" cm="1">
        <f t="array" ref="G1587">_xlfn.XLOOKUP(C1587, $U$1:$U1586, $W$1:$W1586, E1587, 0, -1)</f>
        <v>1521.3210808926906</v>
      </c>
      <c r="H1587">
        <f>Schedule!F1587</f>
        <v>8.4745762711864403E-2</v>
      </c>
      <c r="I1587" t="str">
        <f>IF(ISBLANK(Games!D1587), "", Games!D1587)</f>
        <v/>
      </c>
      <c r="J1587" t="str">
        <f>IF(ISBLANK(Games!E1587), "", Games!E1587)</f>
        <v/>
      </c>
      <c r="K1587" t="str">
        <f>IF(ISBLANK(Games!D1587), "",VLOOKUP(I1587, 'Pitchers Pre-Season'!$B$2:$X$790, 23, FALSE))</f>
        <v/>
      </c>
      <c r="L1587" t="str">
        <f>IF(ISBLANK(Games!E1587), "",VLOOKUP(J1587, 'Pitchers Pre-Season'!$B$2:$X$790, 23, FALSE))</f>
        <v/>
      </c>
      <c r="M1587">
        <f>IF(ISBLANK(Games!D1587), Calc!F1587, F1587+K1587)</f>
        <v>1516.0751994709906</v>
      </c>
      <c r="N1587">
        <f>IF(ISBLANK(Games!E1587), Calc!G1587, G1587+L1587)</f>
        <v>1521.3210808926906</v>
      </c>
      <c r="O1587" s="1">
        <f t="shared" si="168"/>
        <v>0.53482402477312085</v>
      </c>
      <c r="P1587" s="1">
        <f t="shared" si="169"/>
        <v>0.46517597522687915</v>
      </c>
      <c r="Q1587" s="3" t="str">
        <f>Games!N1587</f>
        <v/>
      </c>
      <c r="R1587" s="1" t="str">
        <f t="shared" si="170"/>
        <v/>
      </c>
      <c r="S1587" s="1" t="str">
        <f>IF(ISBLANK(Games!L1587), "",IF(Q1587=B1587, C1587, B1587))</f>
        <v/>
      </c>
      <c r="T1587" s="1" t="str">
        <f t="shared" si="171"/>
        <v>PHI</v>
      </c>
      <c r="U1587" s="1" t="str">
        <f t="shared" si="172"/>
        <v>CLE</v>
      </c>
      <c r="V1587" s="1">
        <f t="shared" si="173"/>
        <v>1516.0751994709906</v>
      </c>
      <c r="W1587" s="1">
        <f t="shared" si="174"/>
        <v>1521.3210808926906</v>
      </c>
    </row>
    <row r="1588" spans="1:23" x14ac:dyDescent="0.45">
      <c r="A1588" t="str">
        <f>Schedule!A1588</f>
        <v>2024-07-28</v>
      </c>
      <c r="B1588" t="str">
        <f>Schedule!B1588</f>
        <v>BOS</v>
      </c>
      <c r="C1588" t="str">
        <f>Schedule!C1588</f>
        <v>NYY</v>
      </c>
      <c r="D1588">
        <f>Schedule!D1588</f>
        <v>1500.26839934439</v>
      </c>
      <c r="E1588">
        <f>Schedule!E1588</f>
        <v>1539.4562396036399</v>
      </c>
      <c r="F1588" cm="1">
        <f t="array" ref="F1588">_xlfn.XLOOKUP(B1588, $T$1:$T1587, $V$1:$V1587, D1588, 0, -1)</f>
        <v>1500.26839934439</v>
      </c>
      <c r="G1588" cm="1">
        <f t="array" ref="G1588">_xlfn.XLOOKUP(C1588, $U$1:$U1587, $W$1:$W1587, E1588, 0, -1)</f>
        <v>1562.9327852564061</v>
      </c>
      <c r="H1588">
        <f>Schedule!F1588</f>
        <v>5.1282051282051398E-2</v>
      </c>
      <c r="I1588" t="str">
        <f>IF(ISBLANK(Games!D1588), "", Games!D1588)</f>
        <v/>
      </c>
      <c r="J1588" t="str">
        <f>IF(ISBLANK(Games!E1588), "", Games!E1588)</f>
        <v/>
      </c>
      <c r="K1588" t="str">
        <f>IF(ISBLANK(Games!D1588), "",VLOOKUP(I1588, 'Pitchers Pre-Season'!$B$2:$X$790, 23, FALSE))</f>
        <v/>
      </c>
      <c r="L1588" t="str">
        <f>IF(ISBLANK(Games!E1588), "",VLOOKUP(J1588, 'Pitchers Pre-Season'!$B$2:$X$790, 23, FALSE))</f>
        <v/>
      </c>
      <c r="M1588">
        <f>IF(ISBLANK(Games!D1588), Calc!F1588, F1588+K1588)</f>
        <v>1500.26839934439</v>
      </c>
      <c r="N1588">
        <f>IF(ISBLANK(Games!E1588), Calc!G1588, G1588+L1588)</f>
        <v>1562.9327852564061</v>
      </c>
      <c r="O1588" s="1">
        <f t="shared" si="168"/>
        <v>0.4364250519328472</v>
      </c>
      <c r="P1588" s="1">
        <f t="shared" si="169"/>
        <v>0.5635749480671528</v>
      </c>
      <c r="Q1588" s="3" t="str">
        <f>Games!N1588</f>
        <v/>
      </c>
      <c r="R1588" s="1" t="str">
        <f t="shared" si="170"/>
        <v/>
      </c>
      <c r="S1588" s="1" t="str">
        <f>IF(ISBLANK(Games!L1588), "",IF(Q1588=B1588, C1588, B1588))</f>
        <v/>
      </c>
      <c r="T1588" s="1" t="str">
        <f t="shared" si="171"/>
        <v>BOS</v>
      </c>
      <c r="U1588" s="1" t="str">
        <f t="shared" si="172"/>
        <v>NYY</v>
      </c>
      <c r="V1588" s="1">
        <f t="shared" si="173"/>
        <v>1500.26839934439</v>
      </c>
      <c r="W1588" s="1">
        <f t="shared" si="174"/>
        <v>1562.9327852564061</v>
      </c>
    </row>
    <row r="1589" spans="1:23" x14ac:dyDescent="0.45">
      <c r="A1589" t="str">
        <f>Schedule!A1589</f>
        <v>2024-07-28</v>
      </c>
      <c r="B1589" t="str">
        <f>Schedule!B1589</f>
        <v>TOR</v>
      </c>
      <c r="C1589" t="str">
        <f>Schedule!C1589</f>
        <v>TEX</v>
      </c>
      <c r="D1589">
        <f>Schedule!D1589</f>
        <v>1536.86484917293</v>
      </c>
      <c r="E1589">
        <f>Schedule!E1589</f>
        <v>1527.6277566730801</v>
      </c>
      <c r="F1589" cm="1">
        <f t="array" ref="F1589">_xlfn.XLOOKUP(B1589, $T$1:$T1588, $V$1:$V1588, D1589, 0, -1)</f>
        <v>1536.86484917293</v>
      </c>
      <c r="G1589" cm="1">
        <f t="array" ref="G1589">_xlfn.XLOOKUP(C1589, $U$1:$U1588, $W$1:$W1588, E1589, 0, -1)</f>
        <v>1534.4506247578865</v>
      </c>
      <c r="H1589">
        <f>Schedule!F1589</f>
        <v>-5.5248618784530601E-3</v>
      </c>
      <c r="I1589" t="str">
        <f>IF(ISBLANK(Games!D1589), "", Games!D1589)</f>
        <v/>
      </c>
      <c r="J1589" t="str">
        <f>IF(ISBLANK(Games!E1589), "", Games!E1589)</f>
        <v/>
      </c>
      <c r="K1589" t="str">
        <f>IF(ISBLANK(Games!D1589), "",VLOOKUP(I1589, 'Pitchers Pre-Season'!$B$2:$X$790, 23, FALSE))</f>
        <v/>
      </c>
      <c r="L1589" t="str">
        <f>IF(ISBLANK(Games!E1589), "",VLOOKUP(J1589, 'Pitchers Pre-Season'!$B$2:$X$790, 23, FALSE))</f>
        <v/>
      </c>
      <c r="M1589">
        <f>IF(ISBLANK(Games!D1589), Calc!F1589, F1589+K1589)</f>
        <v>1536.86484917293</v>
      </c>
      <c r="N1589">
        <f>IF(ISBLANK(Games!E1589), Calc!G1589, G1589+L1589)</f>
        <v>1534.4506247578865</v>
      </c>
      <c r="O1589" s="1">
        <f t="shared" si="168"/>
        <v>0.50071186136119772</v>
      </c>
      <c r="P1589" s="1">
        <f t="shared" si="169"/>
        <v>0.49928813863880217</v>
      </c>
      <c r="Q1589" s="3" t="str">
        <f>Games!N1589</f>
        <v/>
      </c>
      <c r="R1589" s="1" t="str">
        <f t="shared" si="170"/>
        <v/>
      </c>
      <c r="S1589" s="1" t="str">
        <f>IF(ISBLANK(Games!L1589), "",IF(Q1589=B1589, C1589, B1589))</f>
        <v/>
      </c>
      <c r="T1589" s="1" t="str">
        <f t="shared" si="171"/>
        <v>TOR</v>
      </c>
      <c r="U1589" s="1" t="str">
        <f t="shared" si="172"/>
        <v>TEX</v>
      </c>
      <c r="V1589" s="1">
        <f t="shared" si="173"/>
        <v>1536.86484917293</v>
      </c>
      <c r="W1589" s="1">
        <f t="shared" si="174"/>
        <v>1534.4506247578865</v>
      </c>
    </row>
    <row r="1590" spans="1:23" x14ac:dyDescent="0.45">
      <c r="A1590" t="str">
        <f>Schedule!A1590</f>
        <v>2024-07-28</v>
      </c>
      <c r="B1590" t="str">
        <f>Schedule!B1590</f>
        <v>TBR</v>
      </c>
      <c r="C1590" t="str">
        <f>Schedule!C1590</f>
        <v>CIN</v>
      </c>
      <c r="D1590">
        <f>Schedule!D1590</f>
        <v>1537.2568075547799</v>
      </c>
      <c r="E1590">
        <f>Schedule!E1590</f>
        <v>1496.2510574284499</v>
      </c>
      <c r="F1590" cm="1">
        <f t="array" ref="F1590">_xlfn.XLOOKUP(B1590, $T$1:$T1589, $V$1:$V1589, D1590, 0, -1)</f>
        <v>1528.0229512954211</v>
      </c>
      <c r="G1590" cm="1">
        <f t="array" ref="G1590">_xlfn.XLOOKUP(C1590, $U$1:$U1589, $W$1:$W1589, E1590, 0, -1)</f>
        <v>1513.6155661274754</v>
      </c>
      <c r="H1590">
        <f>Schedule!F1590</f>
        <v>0.124324324324324</v>
      </c>
      <c r="I1590" t="str">
        <f>IF(ISBLANK(Games!D1590), "", Games!D1590)</f>
        <v/>
      </c>
      <c r="J1590" t="str">
        <f>IF(ISBLANK(Games!E1590), "", Games!E1590)</f>
        <v/>
      </c>
      <c r="K1590" t="str">
        <f>IF(ISBLANK(Games!D1590), "",VLOOKUP(I1590, 'Pitchers Pre-Season'!$B$2:$X$790, 23, FALSE))</f>
        <v/>
      </c>
      <c r="L1590" t="str">
        <f>IF(ISBLANK(Games!E1590), "",VLOOKUP(J1590, 'Pitchers Pre-Season'!$B$2:$X$790, 23, FALSE))</f>
        <v/>
      </c>
      <c r="M1590">
        <f>IF(ISBLANK(Games!D1590), Calc!F1590, F1590+K1590)</f>
        <v>1528.0229512954211</v>
      </c>
      <c r="N1590">
        <f>IF(ISBLANK(Games!E1590), Calc!G1590, G1590+L1590)</f>
        <v>1513.6155661274754</v>
      </c>
      <c r="O1590" s="1">
        <f t="shared" si="168"/>
        <v>0.58288417976692775</v>
      </c>
      <c r="P1590" s="1">
        <f t="shared" si="169"/>
        <v>0.41711582023307214</v>
      </c>
      <c r="Q1590" s="3" t="str">
        <f>Games!N1590</f>
        <v/>
      </c>
      <c r="R1590" s="1" t="str">
        <f t="shared" si="170"/>
        <v/>
      </c>
      <c r="S1590" s="1" t="str">
        <f>IF(ISBLANK(Games!L1590), "",IF(Q1590=B1590, C1590, B1590))</f>
        <v/>
      </c>
      <c r="T1590" s="1" t="str">
        <f t="shared" si="171"/>
        <v>TBR</v>
      </c>
      <c r="U1590" s="1" t="str">
        <f t="shared" si="172"/>
        <v>CIN</v>
      </c>
      <c r="V1590" s="1">
        <f t="shared" si="173"/>
        <v>1528.0229512954211</v>
      </c>
      <c r="W1590" s="1">
        <f t="shared" si="174"/>
        <v>1513.6155661274754</v>
      </c>
    </row>
    <row r="1591" spans="1:23" x14ac:dyDescent="0.45">
      <c r="A1591" t="str">
        <f>Schedule!A1591</f>
        <v>2024-07-28</v>
      </c>
      <c r="B1591" t="str">
        <f>Schedule!B1591</f>
        <v>DET</v>
      </c>
      <c r="C1591" t="str">
        <f>Schedule!C1591</f>
        <v>MIN</v>
      </c>
      <c r="D1591">
        <f>Schedule!D1591</f>
        <v>1477.56939209144</v>
      </c>
      <c r="E1591">
        <f>Schedule!E1591</f>
        <v>1535.44519643647</v>
      </c>
      <c r="F1591" cm="1">
        <f t="array" ref="F1591">_xlfn.XLOOKUP(B1591, $T$1:$T1590, $V$1:$V1590, D1591, 0, -1)</f>
        <v>1481.7589766686021</v>
      </c>
      <c r="G1591" cm="1">
        <f t="array" ref="G1591">_xlfn.XLOOKUP(C1591, $U$1:$U1590, $W$1:$W1590, E1591, 0, -1)</f>
        <v>1539.5424706464416</v>
      </c>
      <c r="H1591">
        <f>Schedule!F1591</f>
        <v>7.6687116564418296E-3</v>
      </c>
      <c r="I1591" t="str">
        <f>IF(ISBLANK(Games!D1591), "", Games!D1591)</f>
        <v/>
      </c>
      <c r="J1591" t="str">
        <f>IF(ISBLANK(Games!E1591), "", Games!E1591)</f>
        <v/>
      </c>
      <c r="K1591" t="str">
        <f>IF(ISBLANK(Games!D1591), "",VLOOKUP(I1591, 'Pitchers Pre-Season'!$B$2:$X$790, 23, FALSE))</f>
        <v/>
      </c>
      <c r="L1591" t="str">
        <f>IF(ISBLANK(Games!E1591), "",VLOOKUP(J1591, 'Pitchers Pre-Season'!$B$2:$X$790, 23, FALSE))</f>
        <v/>
      </c>
      <c r="M1591">
        <f>IF(ISBLANK(Games!D1591), Calc!F1591, F1591+K1591)</f>
        <v>1481.7589766686021</v>
      </c>
      <c r="N1591">
        <f>IF(ISBLANK(Games!E1591), Calc!G1591, G1591+L1591)</f>
        <v>1539.5424706464416</v>
      </c>
      <c r="O1591" s="1">
        <f t="shared" si="168"/>
        <v>0.42143555502004804</v>
      </c>
      <c r="P1591" s="1">
        <f t="shared" si="169"/>
        <v>0.57856444497995196</v>
      </c>
      <c r="Q1591" s="3" t="str">
        <f>Games!N1591</f>
        <v/>
      </c>
      <c r="R1591" s="1" t="str">
        <f t="shared" si="170"/>
        <v/>
      </c>
      <c r="S1591" s="1" t="str">
        <f>IF(ISBLANK(Games!L1591), "",IF(Q1591=B1591, C1591, B1591))</f>
        <v/>
      </c>
      <c r="T1591" s="1" t="str">
        <f t="shared" si="171"/>
        <v>DET</v>
      </c>
      <c r="U1591" s="1" t="str">
        <f t="shared" si="172"/>
        <v>MIN</v>
      </c>
      <c r="V1591" s="1">
        <f t="shared" si="173"/>
        <v>1481.7589766686021</v>
      </c>
      <c r="W1591" s="1">
        <f t="shared" si="174"/>
        <v>1539.5424706464416</v>
      </c>
    </row>
    <row r="1592" spans="1:23" x14ac:dyDescent="0.45">
      <c r="A1592" t="str">
        <f>Schedule!A1592</f>
        <v>2024-07-28</v>
      </c>
      <c r="B1592" t="str">
        <f>Schedule!B1592</f>
        <v>NYM</v>
      </c>
      <c r="C1592" t="str">
        <f>Schedule!C1592</f>
        <v>ATL</v>
      </c>
      <c r="D1592">
        <f>Schedule!D1592</f>
        <v>1505.1761432511801</v>
      </c>
      <c r="E1592">
        <f>Schedule!E1592</f>
        <v>1590.545270505</v>
      </c>
      <c r="F1592" cm="1">
        <f t="array" ref="F1592">_xlfn.XLOOKUP(B1592, $T$1:$T1591, $V$1:$V1591, D1592, 0, -1)</f>
        <v>1483.2891783762693</v>
      </c>
      <c r="G1592" cm="1">
        <f t="array" ref="G1592">_xlfn.XLOOKUP(C1592, $U$1:$U1591, $W$1:$W1591, E1592, 0, -1)</f>
        <v>1588.8399964445969</v>
      </c>
      <c r="H1592">
        <f>Schedule!F1592</f>
        <v>0.102272727272727</v>
      </c>
      <c r="I1592" t="str">
        <f>IF(ISBLANK(Games!D1592), "", Games!D1592)</f>
        <v/>
      </c>
      <c r="J1592" t="str">
        <f>IF(ISBLANK(Games!E1592), "", Games!E1592)</f>
        <v/>
      </c>
      <c r="K1592" t="str">
        <f>IF(ISBLANK(Games!D1592), "",VLOOKUP(I1592, 'Pitchers Pre-Season'!$B$2:$X$790, 23, FALSE))</f>
        <v/>
      </c>
      <c r="L1592" t="str">
        <f>IF(ISBLANK(Games!E1592), "",VLOOKUP(J1592, 'Pitchers Pre-Season'!$B$2:$X$790, 23, FALSE))</f>
        <v/>
      </c>
      <c r="M1592">
        <f>IF(ISBLANK(Games!D1592), Calc!F1592, F1592+K1592)</f>
        <v>1483.2891783762693</v>
      </c>
      <c r="N1592">
        <f>IF(ISBLANK(Games!E1592), Calc!G1592, G1592+L1592)</f>
        <v>1588.8399964445969</v>
      </c>
      <c r="O1592" s="1">
        <f t="shared" si="168"/>
        <v>0.40374337643542541</v>
      </c>
      <c r="P1592" s="1">
        <f t="shared" si="169"/>
        <v>0.59625662356457443</v>
      </c>
      <c r="Q1592" s="3" t="str">
        <f>Games!N1592</f>
        <v/>
      </c>
      <c r="R1592" s="1" t="str">
        <f t="shared" si="170"/>
        <v/>
      </c>
      <c r="S1592" s="1" t="str">
        <f>IF(ISBLANK(Games!L1592), "",IF(Q1592=B1592, C1592, B1592))</f>
        <v/>
      </c>
      <c r="T1592" s="1" t="str">
        <f t="shared" si="171"/>
        <v>NYM</v>
      </c>
      <c r="U1592" s="1" t="str">
        <f t="shared" si="172"/>
        <v>ATL</v>
      </c>
      <c r="V1592" s="1">
        <f t="shared" si="173"/>
        <v>1483.2891783762693</v>
      </c>
      <c r="W1592" s="1">
        <f t="shared" si="174"/>
        <v>1588.8399964445969</v>
      </c>
    </row>
    <row r="1593" spans="1:23" x14ac:dyDescent="0.45">
      <c r="A1593" t="str">
        <f>Schedule!A1593</f>
        <v>2024-07-28</v>
      </c>
      <c r="B1593" t="str">
        <f>Schedule!B1593</f>
        <v>KCR</v>
      </c>
      <c r="C1593" t="str">
        <f>Schedule!C1593</f>
        <v>CHC</v>
      </c>
      <c r="D1593">
        <f>Schedule!D1593</f>
        <v>1455.5883504191299</v>
      </c>
      <c r="E1593">
        <f>Schedule!E1593</f>
        <v>1514.0316812078199</v>
      </c>
      <c r="F1593" cm="1">
        <f t="array" ref="F1593">_xlfn.XLOOKUP(B1593, $T$1:$T1592, $V$1:$V1592, D1593, 0, -1)</f>
        <v>1459.3647323881944</v>
      </c>
      <c r="G1593" cm="1">
        <f t="array" ref="G1593">_xlfn.XLOOKUP(C1593, $U$1:$U1592, $W$1:$W1592, E1593, 0, -1)</f>
        <v>1510.9500841970262</v>
      </c>
      <c r="H1593">
        <f>Schedule!F1593</f>
        <v>0.19008264462809901</v>
      </c>
      <c r="I1593" t="str">
        <f>IF(ISBLANK(Games!D1593), "", Games!D1593)</f>
        <v/>
      </c>
      <c r="J1593" t="str">
        <f>IF(ISBLANK(Games!E1593), "", Games!E1593)</f>
        <v/>
      </c>
      <c r="K1593" t="str">
        <f>IF(ISBLANK(Games!D1593), "",VLOOKUP(I1593, 'Pitchers Pre-Season'!$B$2:$X$790, 23, FALSE))</f>
        <v/>
      </c>
      <c r="L1593" t="str">
        <f>IF(ISBLANK(Games!E1593), "",VLOOKUP(J1593, 'Pitchers Pre-Season'!$B$2:$X$790, 23, FALSE))</f>
        <v/>
      </c>
      <c r="M1593">
        <f>IF(ISBLANK(Games!D1593), Calc!F1593, F1593+K1593)</f>
        <v>1459.3647323881944</v>
      </c>
      <c r="N1593">
        <f>IF(ISBLANK(Games!E1593), Calc!G1593, G1593+L1593)</f>
        <v>1510.9500841970262</v>
      </c>
      <c r="O1593" s="1">
        <f t="shared" si="168"/>
        <v>0.52134477870545626</v>
      </c>
      <c r="P1593" s="1">
        <f t="shared" si="169"/>
        <v>0.47865522129454374</v>
      </c>
      <c r="Q1593" s="3" t="str">
        <f>Games!N1593</f>
        <v/>
      </c>
      <c r="R1593" s="1" t="str">
        <f t="shared" si="170"/>
        <v/>
      </c>
      <c r="S1593" s="1" t="str">
        <f>IF(ISBLANK(Games!L1593), "",IF(Q1593=B1593, C1593, B1593))</f>
        <v/>
      </c>
      <c r="T1593" s="1" t="str">
        <f t="shared" si="171"/>
        <v>KCR</v>
      </c>
      <c r="U1593" s="1" t="str">
        <f t="shared" si="172"/>
        <v>CHC</v>
      </c>
      <c r="V1593" s="1">
        <f t="shared" si="173"/>
        <v>1459.3647323881944</v>
      </c>
      <c r="W1593" s="1">
        <f t="shared" si="174"/>
        <v>1510.9500841970262</v>
      </c>
    </row>
    <row r="1594" spans="1:23" x14ac:dyDescent="0.45">
      <c r="A1594" t="str">
        <f>Schedule!A1594</f>
        <v>2024-07-28</v>
      </c>
      <c r="B1594" t="str">
        <f>Schedule!B1594</f>
        <v>HOU</v>
      </c>
      <c r="C1594" t="str">
        <f>Schedule!C1594</f>
        <v>LAD</v>
      </c>
      <c r="D1594">
        <f>Schedule!D1594</f>
        <v>1559.22207084247</v>
      </c>
      <c r="E1594">
        <f>Schedule!E1594</f>
        <v>1588.6730971234199</v>
      </c>
      <c r="F1594" cm="1">
        <f t="array" ref="F1594">_xlfn.XLOOKUP(B1594, $T$1:$T1593, $V$1:$V1593, D1594, 0, -1)</f>
        <v>1535.1961987191132</v>
      </c>
      <c r="G1594" cm="1">
        <f t="array" ref="G1594">_xlfn.XLOOKUP(C1594, $U$1:$U1593, $W$1:$W1593, E1594, 0, -1)</f>
        <v>1587.2549754385982</v>
      </c>
      <c r="H1594">
        <f>Schedule!F1594</f>
        <v>-4.08163265306122E-2</v>
      </c>
      <c r="I1594" t="str">
        <f>IF(ISBLANK(Games!D1594), "", Games!D1594)</f>
        <v/>
      </c>
      <c r="J1594" t="str">
        <f>IF(ISBLANK(Games!E1594), "", Games!E1594)</f>
        <v/>
      </c>
      <c r="K1594" t="str">
        <f>IF(ISBLANK(Games!D1594), "",VLOOKUP(I1594, 'Pitchers Pre-Season'!$B$2:$X$790, 23, FALSE))</f>
        <v/>
      </c>
      <c r="L1594" t="str">
        <f>IF(ISBLANK(Games!E1594), "",VLOOKUP(J1594, 'Pitchers Pre-Season'!$B$2:$X$790, 23, FALSE))</f>
        <v/>
      </c>
      <c r="M1594">
        <f>IF(ISBLANK(Games!D1594), Calc!F1594, F1594+K1594)</f>
        <v>1535.1961987191132</v>
      </c>
      <c r="N1594">
        <f>IF(ISBLANK(Games!E1594), Calc!G1594, G1594+L1594)</f>
        <v>1587.2549754385982</v>
      </c>
      <c r="O1594" s="1">
        <f t="shared" si="168"/>
        <v>0.4052289155015284</v>
      </c>
      <c r="P1594" s="1">
        <f t="shared" si="169"/>
        <v>0.5947710844984716</v>
      </c>
      <c r="Q1594" s="3" t="str">
        <f>Games!N1594</f>
        <v/>
      </c>
      <c r="R1594" s="1" t="str">
        <f t="shared" si="170"/>
        <v/>
      </c>
      <c r="S1594" s="1" t="str">
        <f>IF(ISBLANK(Games!L1594), "",IF(Q1594=B1594, C1594, B1594))</f>
        <v/>
      </c>
      <c r="T1594" s="1" t="str">
        <f t="shared" si="171"/>
        <v>HOU</v>
      </c>
      <c r="U1594" s="1" t="str">
        <f t="shared" si="172"/>
        <v>LAD</v>
      </c>
      <c r="V1594" s="1">
        <f t="shared" si="173"/>
        <v>1535.1961987191132</v>
      </c>
      <c r="W1594" s="1">
        <f t="shared" si="174"/>
        <v>1587.2549754385982</v>
      </c>
    </row>
    <row r="1595" spans="1:23" x14ac:dyDescent="0.45">
      <c r="A1595" t="str">
        <f>Schedule!A1595</f>
        <v>2024-07-28</v>
      </c>
      <c r="B1595" t="str">
        <f>Schedule!B1595</f>
        <v>CHW</v>
      </c>
      <c r="C1595" t="str">
        <f>Schedule!C1595</f>
        <v>SEA</v>
      </c>
      <c r="D1595">
        <f>Schedule!D1595</f>
        <v>1433.33420073452</v>
      </c>
      <c r="E1595">
        <f>Schedule!E1595</f>
        <v>1526.2027098211199</v>
      </c>
      <c r="F1595" cm="1">
        <f t="array" ref="F1595">_xlfn.XLOOKUP(B1595, $T$1:$T1594, $V$1:$V1594, D1595, 0, -1)</f>
        <v>1426.513159308995</v>
      </c>
      <c r="G1595" cm="1">
        <f t="array" ref="G1595">_xlfn.XLOOKUP(C1595, $U$1:$U1594, $W$1:$W1594, E1595, 0, -1)</f>
        <v>1521.2700100017432</v>
      </c>
      <c r="H1595">
        <f>Schedule!F1595</f>
        <v>-4.2253521126760597E-2</v>
      </c>
      <c r="I1595" t="str">
        <f>IF(ISBLANK(Games!D1595), "", Games!D1595)</f>
        <v/>
      </c>
      <c r="J1595" t="str">
        <f>IF(ISBLANK(Games!E1595), "", Games!E1595)</f>
        <v/>
      </c>
      <c r="K1595" t="str">
        <f>IF(ISBLANK(Games!D1595), "",VLOOKUP(I1595, 'Pitchers Pre-Season'!$B$2:$X$790, 23, FALSE))</f>
        <v/>
      </c>
      <c r="L1595" t="str">
        <f>IF(ISBLANK(Games!E1595), "",VLOOKUP(J1595, 'Pitchers Pre-Season'!$B$2:$X$790, 23, FALSE))</f>
        <v/>
      </c>
      <c r="M1595">
        <f>IF(ISBLANK(Games!D1595), Calc!F1595, F1595+K1595)</f>
        <v>1426.513159308995</v>
      </c>
      <c r="N1595">
        <f>IF(ISBLANK(Games!E1595), Calc!G1595, G1595+L1595)</f>
        <v>1521.2700100017432</v>
      </c>
      <c r="O1595" s="1">
        <f t="shared" si="168"/>
        <v>0.34579060902976866</v>
      </c>
      <c r="P1595" s="1">
        <f t="shared" si="169"/>
        <v>0.65420939097023123</v>
      </c>
      <c r="Q1595" s="3" t="str">
        <f>Games!N1595</f>
        <v/>
      </c>
      <c r="R1595" s="1" t="str">
        <f t="shared" si="170"/>
        <v/>
      </c>
      <c r="S1595" s="1" t="str">
        <f>IF(ISBLANK(Games!L1595), "",IF(Q1595=B1595, C1595, B1595))</f>
        <v/>
      </c>
      <c r="T1595" s="1" t="str">
        <f t="shared" si="171"/>
        <v>CHW</v>
      </c>
      <c r="U1595" s="1" t="str">
        <f t="shared" si="172"/>
        <v>SEA</v>
      </c>
      <c r="V1595" s="1">
        <f t="shared" si="173"/>
        <v>1426.513159308995</v>
      </c>
      <c r="W1595" s="1">
        <f t="shared" si="174"/>
        <v>1521.2700100017432</v>
      </c>
    </row>
    <row r="1596" spans="1:23" x14ac:dyDescent="0.45">
      <c r="A1596" t="str">
        <f>Schedule!A1596</f>
        <v>2024-07-28</v>
      </c>
      <c r="B1596" t="str">
        <f>Schedule!B1596</f>
        <v>MIL</v>
      </c>
      <c r="C1596" t="str">
        <f>Schedule!C1596</f>
        <v>MIA</v>
      </c>
      <c r="D1596">
        <f>Schedule!D1596</f>
        <v>1511.74507850229</v>
      </c>
      <c r="E1596">
        <f>Schedule!E1596</f>
        <v>1488.4482383178499</v>
      </c>
      <c r="F1596" cm="1">
        <f t="array" ref="F1596">_xlfn.XLOOKUP(B1596, $T$1:$T1595, $V$1:$V1595, D1596, 0, -1)</f>
        <v>1516.6563185214643</v>
      </c>
      <c r="G1596" cm="1">
        <f t="array" ref="G1596">_xlfn.XLOOKUP(C1596, $U$1:$U1595, $W$1:$W1595, E1596, 0, -1)</f>
        <v>1484.370768699393</v>
      </c>
      <c r="H1596">
        <f>Schedule!F1596</f>
        <v>6.7415730337078705E-2</v>
      </c>
      <c r="I1596" t="str">
        <f>IF(ISBLANK(Games!D1596), "", Games!D1596)</f>
        <v/>
      </c>
      <c r="J1596" t="str">
        <f>IF(ISBLANK(Games!E1596), "", Games!E1596)</f>
        <v/>
      </c>
      <c r="K1596" t="str">
        <f>IF(ISBLANK(Games!D1596), "",VLOOKUP(I1596, 'Pitchers Pre-Season'!$B$2:$X$790, 23, FALSE))</f>
        <v/>
      </c>
      <c r="L1596" t="str">
        <f>IF(ISBLANK(Games!E1596), "",VLOOKUP(J1596, 'Pitchers Pre-Season'!$B$2:$X$790, 23, FALSE))</f>
        <v/>
      </c>
      <c r="M1596">
        <f>IF(ISBLANK(Games!D1596), Calc!F1596, F1596+K1596)</f>
        <v>1516.6563185214643</v>
      </c>
      <c r="N1596">
        <f>IF(ISBLANK(Games!E1596), Calc!G1596, G1596+L1596)</f>
        <v>1484.370768699393</v>
      </c>
      <c r="O1596" s="1">
        <f t="shared" si="168"/>
        <v>0.58003722993662965</v>
      </c>
      <c r="P1596" s="1">
        <f t="shared" si="169"/>
        <v>0.41996277006337035</v>
      </c>
      <c r="Q1596" s="3" t="str">
        <f>Games!N1596</f>
        <v/>
      </c>
      <c r="R1596" s="1" t="str">
        <f t="shared" si="170"/>
        <v/>
      </c>
      <c r="S1596" s="1" t="str">
        <f>IF(ISBLANK(Games!L1596), "",IF(Q1596=B1596, C1596, B1596))</f>
        <v/>
      </c>
      <c r="T1596" s="1" t="str">
        <f t="shared" si="171"/>
        <v>MIL</v>
      </c>
      <c r="U1596" s="1" t="str">
        <f t="shared" si="172"/>
        <v>MIA</v>
      </c>
      <c r="V1596" s="1">
        <f t="shared" si="173"/>
        <v>1516.6563185214643</v>
      </c>
      <c r="W1596" s="1">
        <f t="shared" si="174"/>
        <v>1484.370768699393</v>
      </c>
    </row>
    <row r="1597" spans="1:23" x14ac:dyDescent="0.45">
      <c r="A1597" t="str">
        <f>Schedule!A1597</f>
        <v>2024-07-28</v>
      </c>
      <c r="B1597" t="str">
        <f>Schedule!B1597</f>
        <v>STL</v>
      </c>
      <c r="C1597" t="str">
        <f>Schedule!C1597</f>
        <v>WAS</v>
      </c>
      <c r="D1597">
        <f>Schedule!D1597</f>
        <v>1506.4629567151301</v>
      </c>
      <c r="E1597">
        <f>Schedule!E1597</f>
        <v>1422.7330514932301</v>
      </c>
      <c r="F1597" cm="1">
        <f t="array" ref="F1597">_xlfn.XLOOKUP(B1597, $T$1:$T1596, $V$1:$V1596, D1597, 0, -1)</f>
        <v>1510.540426333587</v>
      </c>
      <c r="G1597" cm="1">
        <f t="array" ref="G1597">_xlfn.XLOOKUP(C1597, $U$1:$U1596, $W$1:$W1596, E1597, 0, -1)</f>
        <v>1420.7057667976087</v>
      </c>
      <c r="H1597">
        <f>Schedule!F1597</f>
        <v>7.3170731707316999E-2</v>
      </c>
      <c r="I1597" t="str">
        <f>IF(ISBLANK(Games!D1597), "", Games!D1597)</f>
        <v/>
      </c>
      <c r="J1597" t="str">
        <f>IF(ISBLANK(Games!E1597), "", Games!E1597)</f>
        <v/>
      </c>
      <c r="K1597" t="str">
        <f>IF(ISBLANK(Games!D1597), "",VLOOKUP(I1597, 'Pitchers Pre-Season'!$B$2:$X$790, 23, FALSE))</f>
        <v/>
      </c>
      <c r="L1597" t="str">
        <f>IF(ISBLANK(Games!E1597), "",VLOOKUP(J1597, 'Pitchers Pre-Season'!$B$2:$X$790, 23, FALSE))</f>
        <v/>
      </c>
      <c r="M1597">
        <f>IF(ISBLANK(Games!D1597), Calc!F1597, F1597+K1597)</f>
        <v>1510.540426333587</v>
      </c>
      <c r="N1597">
        <f>IF(ISBLANK(Games!E1597), Calc!G1597, G1597+L1597)</f>
        <v>1420.7057667976087</v>
      </c>
      <c r="O1597" s="1">
        <f t="shared" si="168"/>
        <v>0.66306175516555677</v>
      </c>
      <c r="P1597" s="1">
        <f t="shared" si="169"/>
        <v>0.33693824483444323</v>
      </c>
      <c r="Q1597" s="3" t="str">
        <f>Games!N1597</f>
        <v/>
      </c>
      <c r="R1597" s="1" t="str">
        <f t="shared" si="170"/>
        <v/>
      </c>
      <c r="S1597" s="1" t="str">
        <f>IF(ISBLANK(Games!L1597), "",IF(Q1597=B1597, C1597, B1597))</f>
        <v/>
      </c>
      <c r="T1597" s="1" t="str">
        <f t="shared" si="171"/>
        <v>STL</v>
      </c>
      <c r="U1597" s="1" t="str">
        <f t="shared" si="172"/>
        <v>WAS</v>
      </c>
      <c r="V1597" s="1">
        <f t="shared" si="173"/>
        <v>1510.540426333587</v>
      </c>
      <c r="W1597" s="1">
        <f t="shared" si="174"/>
        <v>1420.7057667976087</v>
      </c>
    </row>
    <row r="1598" spans="1:23" x14ac:dyDescent="0.45">
      <c r="A1598" t="str">
        <f>Schedule!A1598</f>
        <v>2024-07-28</v>
      </c>
      <c r="B1598" t="str">
        <f>Schedule!B1598</f>
        <v>SFG</v>
      </c>
      <c r="C1598" t="str">
        <f>Schedule!C1598</f>
        <v>COL</v>
      </c>
      <c r="D1598">
        <f>Schedule!D1598</f>
        <v>1501.1235706124401</v>
      </c>
      <c r="E1598">
        <f>Schedule!E1598</f>
        <v>1418.47649220432</v>
      </c>
      <c r="F1598" cm="1">
        <f t="array" ref="F1598">_xlfn.XLOOKUP(B1598, $T$1:$T1597, $V$1:$V1597, D1598, 0, -1)</f>
        <v>1506.8907435815931</v>
      </c>
      <c r="G1598" cm="1">
        <f t="array" ref="G1598">_xlfn.XLOOKUP(C1598, $U$1:$U1597, $W$1:$W1597, E1598, 0, -1)</f>
        <v>1405.4006829938121</v>
      </c>
      <c r="H1598">
        <f>Schedule!F1598</f>
        <v>0.1125</v>
      </c>
      <c r="I1598" t="str">
        <f>IF(ISBLANK(Games!D1598), "", Games!D1598)</f>
        <v/>
      </c>
      <c r="J1598" t="str">
        <f>IF(ISBLANK(Games!E1598), "", Games!E1598)</f>
        <v/>
      </c>
      <c r="K1598" t="str">
        <f>IF(ISBLANK(Games!D1598), "",VLOOKUP(I1598, 'Pitchers Pre-Season'!$B$2:$X$790, 23, FALSE))</f>
        <v/>
      </c>
      <c r="L1598" t="str">
        <f>IF(ISBLANK(Games!E1598), "",VLOOKUP(J1598, 'Pitchers Pre-Season'!$B$2:$X$790, 23, FALSE))</f>
        <v/>
      </c>
      <c r="M1598">
        <f>IF(ISBLANK(Games!D1598), Calc!F1598, F1598+K1598)</f>
        <v>1506.8907435815931</v>
      </c>
      <c r="N1598">
        <f>IF(ISBLANK(Games!E1598), Calc!G1598, G1598+L1598)</f>
        <v>1405.4006829938121</v>
      </c>
      <c r="O1598" s="1">
        <f t="shared" si="168"/>
        <v>0.69828871131726555</v>
      </c>
      <c r="P1598" s="1">
        <f t="shared" si="169"/>
        <v>0.30171128868273445</v>
      </c>
      <c r="Q1598" s="3" t="str">
        <f>Games!N1598</f>
        <v/>
      </c>
      <c r="R1598" s="1" t="str">
        <f t="shared" si="170"/>
        <v/>
      </c>
      <c r="S1598" s="1" t="str">
        <f>IF(ISBLANK(Games!L1598), "",IF(Q1598=B1598, C1598, B1598))</f>
        <v/>
      </c>
      <c r="T1598" s="1" t="str">
        <f t="shared" si="171"/>
        <v>SFG</v>
      </c>
      <c r="U1598" s="1" t="str">
        <f t="shared" si="172"/>
        <v>COL</v>
      </c>
      <c r="V1598" s="1">
        <f t="shared" si="173"/>
        <v>1506.8907435815931</v>
      </c>
      <c r="W1598" s="1">
        <f t="shared" si="174"/>
        <v>1405.4006829938121</v>
      </c>
    </row>
    <row r="1599" spans="1:23" x14ac:dyDescent="0.45">
      <c r="A1599" t="str">
        <f>Schedule!A1599</f>
        <v>2024-07-28</v>
      </c>
      <c r="B1599" t="str">
        <f>Schedule!B1599</f>
        <v>LAA</v>
      </c>
      <c r="C1599" t="str">
        <f>Schedule!C1599</f>
        <v>OAK</v>
      </c>
      <c r="D1599">
        <f>Schedule!D1599</f>
        <v>1474.3085107648601</v>
      </c>
      <c r="E1599">
        <f>Schedule!E1599</f>
        <v>1427.1354796158</v>
      </c>
      <c r="F1599" cm="1">
        <f t="array" ref="F1599">_xlfn.XLOOKUP(B1599, $T$1:$T1598, $V$1:$V1598, D1599, 0, -1)</f>
        <v>1469.5882041455925</v>
      </c>
      <c r="G1599" cm="1">
        <f t="array" ref="G1599">_xlfn.XLOOKUP(C1599, $U$1:$U1598, $W$1:$W1598, E1599, 0, -1)</f>
        <v>1422.9458950386379</v>
      </c>
      <c r="H1599">
        <f>Schedule!F1599</f>
        <v>6.8493150684931406E-2</v>
      </c>
      <c r="I1599" t="str">
        <f>IF(ISBLANK(Games!D1599), "", Games!D1599)</f>
        <v/>
      </c>
      <c r="J1599" t="str">
        <f>IF(ISBLANK(Games!E1599), "", Games!E1599)</f>
        <v/>
      </c>
      <c r="K1599" t="str">
        <f>IF(ISBLANK(Games!D1599), "",VLOOKUP(I1599, 'Pitchers Pre-Season'!$B$2:$X$790, 23, FALSE))</f>
        <v/>
      </c>
      <c r="L1599" t="str">
        <f>IF(ISBLANK(Games!E1599), "",VLOOKUP(J1599, 'Pitchers Pre-Season'!$B$2:$X$790, 23, FALSE))</f>
        <v/>
      </c>
      <c r="M1599">
        <f>IF(ISBLANK(Games!D1599), Calc!F1599, F1599+K1599)</f>
        <v>1469.5882041455925</v>
      </c>
      <c r="N1599">
        <f>IF(ISBLANK(Games!E1599), Calc!G1599, G1599+L1599)</f>
        <v>1422.9458950386379</v>
      </c>
      <c r="O1599" s="1">
        <f t="shared" si="168"/>
        <v>0.60096989756583552</v>
      </c>
      <c r="P1599" s="1">
        <f t="shared" si="169"/>
        <v>0.39903010243416448</v>
      </c>
      <c r="Q1599" s="3" t="str">
        <f>Games!N1599</f>
        <v/>
      </c>
      <c r="R1599" s="1" t="str">
        <f t="shared" si="170"/>
        <v/>
      </c>
      <c r="S1599" s="1" t="str">
        <f>IF(ISBLANK(Games!L1599), "",IF(Q1599=B1599, C1599, B1599))</f>
        <v/>
      </c>
      <c r="T1599" s="1" t="str">
        <f t="shared" si="171"/>
        <v>LAA</v>
      </c>
      <c r="U1599" s="1" t="str">
        <f t="shared" si="172"/>
        <v>OAK</v>
      </c>
      <c r="V1599" s="1">
        <f t="shared" si="173"/>
        <v>1469.5882041455925</v>
      </c>
      <c r="W1599" s="1">
        <f t="shared" si="174"/>
        <v>1422.9458950386379</v>
      </c>
    </row>
    <row r="1600" spans="1:23" x14ac:dyDescent="0.45">
      <c r="A1600" t="str">
        <f>Schedule!A1600</f>
        <v>2024-07-28</v>
      </c>
      <c r="B1600" t="str">
        <f>Schedule!B1600</f>
        <v>ARI</v>
      </c>
      <c r="C1600" t="str">
        <f>Schedule!C1600</f>
        <v>PIT</v>
      </c>
      <c r="D1600">
        <f>Schedule!D1600</f>
        <v>1517.8440011816001</v>
      </c>
      <c r="E1600">
        <f>Schedule!E1600</f>
        <v>1468.3919248330999</v>
      </c>
      <c r="F1600" cm="1">
        <f t="array" ref="F1600">_xlfn.XLOOKUP(B1600, $T$1:$T1599, $V$1:$V1599, D1600, 0, -1)</f>
        <v>1516.9891876380354</v>
      </c>
      <c r="G1600" cm="1">
        <f t="array" ref="G1600">_xlfn.XLOOKUP(C1600, $U$1:$U1599, $W$1:$W1599, E1600, 0, -1)</f>
        <v>1490.342604018655</v>
      </c>
      <c r="H1600">
        <f>Schedule!F1600</f>
        <v>5.0632911392405201E-2</v>
      </c>
      <c r="I1600" t="str">
        <f>IF(ISBLANK(Games!D1600), "", Games!D1600)</f>
        <v/>
      </c>
      <c r="J1600" t="str">
        <f>IF(ISBLANK(Games!E1600), "", Games!E1600)</f>
        <v/>
      </c>
      <c r="K1600" t="str">
        <f>IF(ISBLANK(Games!D1600), "",VLOOKUP(I1600, 'Pitchers Pre-Season'!$B$2:$X$790, 23, FALSE))</f>
        <v/>
      </c>
      <c r="L1600" t="str">
        <f>IF(ISBLANK(Games!E1600), "",VLOOKUP(J1600, 'Pitchers Pre-Season'!$B$2:$X$790, 23, FALSE))</f>
        <v/>
      </c>
      <c r="M1600">
        <f>IF(ISBLANK(Games!D1600), Calc!F1600, F1600+K1600)</f>
        <v>1516.9891876380354</v>
      </c>
      <c r="N1600">
        <f>IF(ISBLANK(Games!E1600), Calc!G1600, G1600+L1600)</f>
        <v>1490.342604018655</v>
      </c>
      <c r="O1600" s="1">
        <f t="shared" si="168"/>
        <v>0.56358896023726468</v>
      </c>
      <c r="P1600" s="1">
        <f t="shared" si="169"/>
        <v>0.43641103976273526</v>
      </c>
      <c r="Q1600" s="3" t="str">
        <f>Games!N1600</f>
        <v/>
      </c>
      <c r="R1600" s="1" t="str">
        <f t="shared" si="170"/>
        <v/>
      </c>
      <c r="S1600" s="1" t="str">
        <f>IF(ISBLANK(Games!L1600), "",IF(Q1600=B1600, C1600, B1600))</f>
        <v/>
      </c>
      <c r="T1600" s="1" t="str">
        <f t="shared" si="171"/>
        <v>ARI</v>
      </c>
      <c r="U1600" s="1" t="str">
        <f t="shared" si="172"/>
        <v>PIT</v>
      </c>
      <c r="V1600" s="1">
        <f t="shared" si="173"/>
        <v>1516.9891876380354</v>
      </c>
      <c r="W1600" s="1">
        <f t="shared" si="174"/>
        <v>1490.342604018655</v>
      </c>
    </row>
    <row r="1601" spans="1:23" x14ac:dyDescent="0.45">
      <c r="A1601" t="str">
        <f>Schedule!A1601</f>
        <v>2024-07-29</v>
      </c>
      <c r="B1601" t="str">
        <f>Schedule!B1601</f>
        <v>BAL</v>
      </c>
      <c r="C1601" t="str">
        <f>Schedule!C1601</f>
        <v>TOR</v>
      </c>
      <c r="D1601">
        <f>Schedule!D1601</f>
        <v>1535.1075395159701</v>
      </c>
      <c r="E1601">
        <f>Schedule!E1601</f>
        <v>1536.86484917293</v>
      </c>
      <c r="F1601" cm="1">
        <f t="array" ref="F1601">_xlfn.XLOOKUP(B1601, $T$1:$T1600, $V$1:$V1600, D1601, 0, -1)</f>
        <v>1527.1786991040578</v>
      </c>
      <c r="G1601" cm="1">
        <f t="array" ref="G1601">_xlfn.XLOOKUP(C1601, $U$1:$U1600, $W$1:$W1600, E1601, 0, -1)</f>
        <v>1549.5770225833428</v>
      </c>
      <c r="H1601">
        <f>Schedule!F1601</f>
        <v>2.1739130434782698E-2</v>
      </c>
      <c r="I1601" t="str">
        <f>IF(ISBLANK(Games!D1601), "", Games!D1601)</f>
        <v/>
      </c>
      <c r="J1601" t="str">
        <f>IF(ISBLANK(Games!E1601), "", Games!E1601)</f>
        <v/>
      </c>
      <c r="K1601" t="str">
        <f>IF(ISBLANK(Games!D1601), "",VLOOKUP(I1601, 'Pitchers Pre-Season'!$B$2:$X$790, 23, FALSE))</f>
        <v/>
      </c>
      <c r="L1601" t="str">
        <f>IF(ISBLANK(Games!E1601), "",VLOOKUP(J1601, 'Pitchers Pre-Season'!$B$2:$X$790, 23, FALSE))</f>
        <v/>
      </c>
      <c r="M1601">
        <f>IF(ISBLANK(Games!D1601), Calc!F1601, F1601+K1601)</f>
        <v>1527.1786991040578</v>
      </c>
      <c r="N1601">
        <f>IF(ISBLANK(Games!E1601), Calc!G1601, G1601+L1601)</f>
        <v>1549.5770225833428</v>
      </c>
      <c r="O1601" s="1">
        <f t="shared" si="168"/>
        <v>0.47868036774769446</v>
      </c>
      <c r="P1601" s="1">
        <f t="shared" si="169"/>
        <v>0.52131963225230549</v>
      </c>
      <c r="Q1601" s="3" t="str">
        <f>Games!N1601</f>
        <v/>
      </c>
      <c r="R1601" s="1" t="str">
        <f t="shared" si="170"/>
        <v/>
      </c>
      <c r="S1601" s="1" t="str">
        <f>IF(ISBLANK(Games!L1601), "",IF(Q1601=B1601, C1601, B1601))</f>
        <v/>
      </c>
      <c r="T1601" s="1" t="str">
        <f t="shared" si="171"/>
        <v>BAL</v>
      </c>
      <c r="U1601" s="1" t="str">
        <f t="shared" si="172"/>
        <v>TOR</v>
      </c>
      <c r="V1601" s="1">
        <f t="shared" si="173"/>
        <v>1527.1786991040578</v>
      </c>
      <c r="W1601" s="1">
        <f t="shared" si="174"/>
        <v>1549.5770225833428</v>
      </c>
    </row>
    <row r="1602" spans="1:23" x14ac:dyDescent="0.45">
      <c r="A1602" t="str">
        <f>Schedule!A1602</f>
        <v>2024-07-29</v>
      </c>
      <c r="B1602" t="str">
        <f>Schedule!B1602</f>
        <v>DET</v>
      </c>
      <c r="C1602" t="str">
        <f>Schedule!C1602</f>
        <v>CLE</v>
      </c>
      <c r="D1602">
        <f>Schedule!D1602</f>
        <v>1477.56939209144</v>
      </c>
      <c r="E1602">
        <f>Schedule!E1602</f>
        <v>1503.8938502056101</v>
      </c>
      <c r="F1602" cm="1">
        <f t="array" ref="F1602">_xlfn.XLOOKUP(B1602, $T$1:$T1601, $V$1:$V1601, D1602, 0, -1)</f>
        <v>1481.7589766686021</v>
      </c>
      <c r="G1602" cm="1">
        <f t="array" ref="G1602">_xlfn.XLOOKUP(C1602, $U$1:$U1601, $W$1:$W1601, E1602, 0, -1)</f>
        <v>1521.3210808926906</v>
      </c>
      <c r="H1602">
        <f>Schedule!F1602</f>
        <v>7.6687116564418296E-3</v>
      </c>
      <c r="I1602" t="str">
        <f>IF(ISBLANK(Games!D1602), "", Games!D1602)</f>
        <v/>
      </c>
      <c r="J1602" t="str">
        <f>IF(ISBLANK(Games!E1602), "", Games!E1602)</f>
        <v/>
      </c>
      <c r="K1602" t="str">
        <f>IF(ISBLANK(Games!D1602), "",VLOOKUP(I1602, 'Pitchers Pre-Season'!$B$2:$X$790, 23, FALSE))</f>
        <v/>
      </c>
      <c r="L1602" t="str">
        <f>IF(ISBLANK(Games!E1602), "",VLOOKUP(J1602, 'Pitchers Pre-Season'!$B$2:$X$790, 23, FALSE))</f>
        <v/>
      </c>
      <c r="M1602">
        <f>IF(ISBLANK(Games!D1602), Calc!F1602, F1602+K1602)</f>
        <v>1481.7589766686021</v>
      </c>
      <c r="N1602">
        <f>IF(ISBLANK(Games!E1602), Calc!G1602, G1602+L1602)</f>
        <v>1521.3210808926906</v>
      </c>
      <c r="O1602" s="1">
        <f t="shared" si="168"/>
        <v>0.44714471462178457</v>
      </c>
      <c r="P1602" s="1">
        <f t="shared" si="169"/>
        <v>0.55285528537821538</v>
      </c>
      <c r="Q1602" s="3" t="str">
        <f>Games!N1602</f>
        <v/>
      </c>
      <c r="R1602" s="1" t="str">
        <f t="shared" si="170"/>
        <v/>
      </c>
      <c r="S1602" s="1" t="str">
        <f>IF(ISBLANK(Games!L1602), "",IF(Q1602=B1602, C1602, B1602))</f>
        <v/>
      </c>
      <c r="T1602" s="1" t="str">
        <f t="shared" si="171"/>
        <v>DET</v>
      </c>
      <c r="U1602" s="1" t="str">
        <f t="shared" si="172"/>
        <v>CLE</v>
      </c>
      <c r="V1602" s="1">
        <f t="shared" si="173"/>
        <v>1481.7589766686021</v>
      </c>
      <c r="W1602" s="1">
        <f t="shared" si="174"/>
        <v>1521.3210808926906</v>
      </c>
    </row>
    <row r="1603" spans="1:23" x14ac:dyDescent="0.45">
      <c r="A1603" t="str">
        <f>Schedule!A1603</f>
        <v>2024-07-29</v>
      </c>
      <c r="B1603" t="str">
        <f>Schedule!B1603</f>
        <v>PHI</v>
      </c>
      <c r="C1603" t="str">
        <f>Schedule!C1603</f>
        <v>NYY</v>
      </c>
      <c r="D1603">
        <f>Schedule!D1603</f>
        <v>1537.03223861109</v>
      </c>
      <c r="E1603">
        <f>Schedule!E1603</f>
        <v>1539.4562396036399</v>
      </c>
      <c r="F1603" cm="1">
        <f t="array" ref="F1603">_xlfn.XLOOKUP(B1603, $T$1:$T1602, $V$1:$V1602, D1603, 0, -1)</f>
        <v>1516.0751994709906</v>
      </c>
      <c r="G1603" cm="1">
        <f t="array" ref="G1603">_xlfn.XLOOKUP(C1603, $U$1:$U1602, $W$1:$W1602, E1603, 0, -1)</f>
        <v>1562.9327852564061</v>
      </c>
      <c r="H1603">
        <f>Schedule!F1603</f>
        <v>8.4745762711864403E-2</v>
      </c>
      <c r="I1603" t="str">
        <f>IF(ISBLANK(Games!D1603), "", Games!D1603)</f>
        <v/>
      </c>
      <c r="J1603" t="str">
        <f>IF(ISBLANK(Games!E1603), "", Games!E1603)</f>
        <v/>
      </c>
      <c r="K1603" t="str">
        <f>IF(ISBLANK(Games!D1603), "",VLOOKUP(I1603, 'Pitchers Pre-Season'!$B$2:$X$790, 23, FALSE))</f>
        <v/>
      </c>
      <c r="L1603" t="str">
        <f>IF(ISBLANK(Games!E1603), "",VLOOKUP(J1603, 'Pitchers Pre-Season'!$B$2:$X$790, 23, FALSE))</f>
        <v/>
      </c>
      <c r="M1603">
        <f>IF(ISBLANK(Games!D1603), Calc!F1603, F1603+K1603)</f>
        <v>1516.0751994709906</v>
      </c>
      <c r="N1603">
        <f>IF(ISBLANK(Games!E1603), Calc!G1603, G1603+L1603)</f>
        <v>1562.9327852564061</v>
      </c>
      <c r="O1603" s="1">
        <f t="shared" ref="O1603:O1666" si="175">(1/(1+(10^((N1603-M1603)/400)))+(0.5*H1603))</f>
        <v>0.47534529334953579</v>
      </c>
      <c r="P1603" s="1">
        <f t="shared" ref="P1603:P1666" si="176">(1/(1+(10^((M1603-N1603)/400)))-(0.5*H1603))</f>
        <v>0.52465470665046421</v>
      </c>
      <c r="Q1603" s="3" t="str">
        <f>Games!N1603</f>
        <v/>
      </c>
      <c r="R1603" s="1" t="str">
        <f t="shared" ref="R1603:R1666" si="177">Q1603</f>
        <v/>
      </c>
      <c r="S1603" s="1" t="str">
        <f>IF(ISBLANK(Games!L1603), "",IF(Q1603=B1603, C1603, B1603))</f>
        <v/>
      </c>
      <c r="T1603" s="1" t="str">
        <f t="shared" ref="T1603:T1666" si="178">B1603</f>
        <v>PHI</v>
      </c>
      <c r="U1603" s="1" t="str">
        <f t="shared" ref="U1603:U1666" si="179">C1603</f>
        <v>NYY</v>
      </c>
      <c r="V1603" s="1">
        <f t="shared" ref="V1603:V1666" si="180">IF(R1603=B1603,F1603+(10*(1-O1603)),IF(S1603=B1603,F1603+(10*(0-O1603)),F1603))</f>
        <v>1516.0751994709906</v>
      </c>
      <c r="W1603" s="1">
        <f t="shared" ref="W1603:W1666" si="181">IF(R1603=C1603,G1603+(10*(1-P1603)),IF(S1603=C1603,G1603+(10*(0-P1603)),G1603))</f>
        <v>1562.9327852564061</v>
      </c>
    </row>
    <row r="1604" spans="1:23" x14ac:dyDescent="0.45">
      <c r="A1604" t="str">
        <f>Schedule!A1604</f>
        <v>2024-07-29</v>
      </c>
      <c r="B1604" t="str">
        <f>Schedule!B1604</f>
        <v>CIN</v>
      </c>
      <c r="C1604" t="str">
        <f>Schedule!C1604</f>
        <v>CHC</v>
      </c>
      <c r="D1604">
        <f>Schedule!D1604</f>
        <v>1496.2510574284499</v>
      </c>
      <c r="E1604">
        <f>Schedule!E1604</f>
        <v>1514.0316812078199</v>
      </c>
      <c r="F1604" cm="1">
        <f t="array" ref="F1604">_xlfn.XLOOKUP(B1604, $T$1:$T1603, $V$1:$V1603, D1604, 0, -1)</f>
        <v>1493.1662146218293</v>
      </c>
      <c r="G1604" cm="1">
        <f t="array" ref="G1604">_xlfn.XLOOKUP(C1604, $U$1:$U1603, $W$1:$W1603, E1604, 0, -1)</f>
        <v>1510.9500841970262</v>
      </c>
      <c r="H1604">
        <f>Schedule!F1604</f>
        <v>-1.38888888888888E-2</v>
      </c>
      <c r="I1604" t="str">
        <f>IF(ISBLANK(Games!D1604), "", Games!D1604)</f>
        <v/>
      </c>
      <c r="J1604" t="str">
        <f>IF(ISBLANK(Games!E1604), "", Games!E1604)</f>
        <v/>
      </c>
      <c r="K1604" t="str">
        <f>IF(ISBLANK(Games!D1604), "",VLOOKUP(I1604, 'Pitchers Pre-Season'!$B$2:$X$790, 23, FALSE))</f>
        <v/>
      </c>
      <c r="L1604" t="str">
        <f>IF(ISBLANK(Games!E1604), "",VLOOKUP(J1604, 'Pitchers Pre-Season'!$B$2:$X$790, 23, FALSE))</f>
        <v/>
      </c>
      <c r="M1604">
        <f>IF(ISBLANK(Games!D1604), Calc!F1604, F1604+K1604)</f>
        <v>1493.1662146218293</v>
      </c>
      <c r="N1604">
        <f>IF(ISBLANK(Games!E1604), Calc!G1604, G1604+L1604)</f>
        <v>1510.9500841970262</v>
      </c>
      <c r="O1604" s="1">
        <f t="shared" si="175"/>
        <v>0.46748483793949114</v>
      </c>
      <c r="P1604" s="1">
        <f t="shared" si="176"/>
        <v>0.53251516206050886</v>
      </c>
      <c r="Q1604" s="3" t="str">
        <f>Games!N1604</f>
        <v/>
      </c>
      <c r="R1604" s="1" t="str">
        <f t="shared" si="177"/>
        <v/>
      </c>
      <c r="S1604" s="1" t="str">
        <f>IF(ISBLANK(Games!L1604), "",IF(Q1604=B1604, C1604, B1604))</f>
        <v/>
      </c>
      <c r="T1604" s="1" t="str">
        <f t="shared" si="178"/>
        <v>CIN</v>
      </c>
      <c r="U1604" s="1" t="str">
        <f t="shared" si="179"/>
        <v>CHC</v>
      </c>
      <c r="V1604" s="1">
        <f t="shared" si="180"/>
        <v>1493.1662146218293</v>
      </c>
      <c r="W1604" s="1">
        <f t="shared" si="181"/>
        <v>1510.9500841970262</v>
      </c>
    </row>
    <row r="1605" spans="1:23" x14ac:dyDescent="0.45">
      <c r="A1605" t="str">
        <f>Schedule!A1605</f>
        <v>2024-07-29</v>
      </c>
      <c r="B1605" t="str">
        <f>Schedule!B1605</f>
        <v>BOS</v>
      </c>
      <c r="C1605" t="str">
        <f>Schedule!C1605</f>
        <v>SEA</v>
      </c>
      <c r="D1605">
        <f>Schedule!D1605</f>
        <v>1500.26839934439</v>
      </c>
      <c r="E1605">
        <f>Schedule!E1605</f>
        <v>1526.2027098211199</v>
      </c>
      <c r="F1605" cm="1">
        <f t="array" ref="F1605">_xlfn.XLOOKUP(B1605, $T$1:$T1604, $V$1:$V1604, D1605, 0, -1)</f>
        <v>1500.26839934439</v>
      </c>
      <c r="G1605" cm="1">
        <f t="array" ref="G1605">_xlfn.XLOOKUP(C1605, $U$1:$U1604, $W$1:$W1604, E1605, 0, -1)</f>
        <v>1521.2700100017432</v>
      </c>
      <c r="H1605">
        <f>Schedule!F1605</f>
        <v>5.1282051282051398E-2</v>
      </c>
      <c r="I1605" t="str">
        <f>IF(ISBLANK(Games!D1605), "", Games!D1605)</f>
        <v/>
      </c>
      <c r="J1605" t="str">
        <f>IF(ISBLANK(Games!E1605), "", Games!E1605)</f>
        <v/>
      </c>
      <c r="K1605" t="str">
        <f>IF(ISBLANK(Games!D1605), "",VLOOKUP(I1605, 'Pitchers Pre-Season'!$B$2:$X$790, 23, FALSE))</f>
        <v/>
      </c>
      <c r="L1605" t="str">
        <f>IF(ISBLANK(Games!E1605), "",VLOOKUP(J1605, 'Pitchers Pre-Season'!$B$2:$X$790, 23, FALSE))</f>
        <v/>
      </c>
      <c r="M1605">
        <f>IF(ISBLANK(Games!D1605), Calc!F1605, F1605+K1605)</f>
        <v>1500.26839934439</v>
      </c>
      <c r="N1605">
        <f>IF(ISBLANK(Games!E1605), Calc!G1605, G1605+L1605)</f>
        <v>1521.2700100017432</v>
      </c>
      <c r="O1605" s="1">
        <f t="shared" si="175"/>
        <v>0.49545403616308703</v>
      </c>
      <c r="P1605" s="1">
        <f t="shared" si="176"/>
        <v>0.50454596383691308</v>
      </c>
      <c r="Q1605" s="3" t="str">
        <f>Games!N1605</f>
        <v/>
      </c>
      <c r="R1605" s="1" t="str">
        <f t="shared" si="177"/>
        <v/>
      </c>
      <c r="S1605" s="1" t="str">
        <f>IF(ISBLANK(Games!L1605), "",IF(Q1605=B1605, C1605, B1605))</f>
        <v/>
      </c>
      <c r="T1605" s="1" t="str">
        <f t="shared" si="178"/>
        <v>BOS</v>
      </c>
      <c r="U1605" s="1" t="str">
        <f t="shared" si="179"/>
        <v>SEA</v>
      </c>
      <c r="V1605" s="1">
        <f t="shared" si="180"/>
        <v>1500.26839934439</v>
      </c>
      <c r="W1605" s="1">
        <f t="shared" si="181"/>
        <v>1521.2700100017432</v>
      </c>
    </row>
    <row r="1606" spans="1:23" x14ac:dyDescent="0.45">
      <c r="A1606" t="str">
        <f>Schedule!A1606</f>
        <v>2024-07-29</v>
      </c>
      <c r="B1606" t="str">
        <f>Schedule!B1606</f>
        <v>NYM</v>
      </c>
      <c r="C1606" t="str">
        <f>Schedule!C1606</f>
        <v>MIN</v>
      </c>
      <c r="D1606">
        <f>Schedule!D1606</f>
        <v>1505.1761432511801</v>
      </c>
      <c r="E1606">
        <f>Schedule!E1606</f>
        <v>1535.44519643647</v>
      </c>
      <c r="F1606" cm="1">
        <f t="array" ref="F1606">_xlfn.XLOOKUP(B1606, $T$1:$T1605, $V$1:$V1605, D1606, 0, -1)</f>
        <v>1483.2891783762693</v>
      </c>
      <c r="G1606" cm="1">
        <f t="array" ref="G1606">_xlfn.XLOOKUP(C1606, $U$1:$U1605, $W$1:$W1605, E1606, 0, -1)</f>
        <v>1539.5424706464416</v>
      </c>
      <c r="H1606">
        <f>Schedule!F1606</f>
        <v>0.102272727272727</v>
      </c>
      <c r="I1606" t="str">
        <f>IF(ISBLANK(Games!D1606), "", Games!D1606)</f>
        <v/>
      </c>
      <c r="J1606" t="str">
        <f>IF(ISBLANK(Games!E1606), "", Games!E1606)</f>
        <v/>
      </c>
      <c r="K1606" t="str">
        <f>IF(ISBLANK(Games!D1606), "",VLOOKUP(I1606, 'Pitchers Pre-Season'!$B$2:$X$790, 23, FALSE))</f>
        <v/>
      </c>
      <c r="L1606" t="str">
        <f>IF(ISBLANK(Games!E1606), "",VLOOKUP(J1606, 'Pitchers Pre-Season'!$B$2:$X$790, 23, FALSE))</f>
        <v/>
      </c>
      <c r="M1606">
        <f>IF(ISBLANK(Games!D1606), Calc!F1606, F1606+K1606)</f>
        <v>1483.2891783762693</v>
      </c>
      <c r="N1606">
        <f>IF(ISBLANK(Games!E1606), Calc!G1606, G1606+L1606)</f>
        <v>1539.5424706464416</v>
      </c>
      <c r="O1606" s="1">
        <f t="shared" si="175"/>
        <v>0.47088143610144578</v>
      </c>
      <c r="P1606" s="1">
        <f t="shared" si="176"/>
        <v>0.52911856389855416</v>
      </c>
      <c r="Q1606" s="3" t="str">
        <f>Games!N1606</f>
        <v/>
      </c>
      <c r="R1606" s="1" t="str">
        <f t="shared" si="177"/>
        <v/>
      </c>
      <c r="S1606" s="1" t="str">
        <f>IF(ISBLANK(Games!L1606), "",IF(Q1606=B1606, C1606, B1606))</f>
        <v/>
      </c>
      <c r="T1606" s="1" t="str">
        <f t="shared" si="178"/>
        <v>NYM</v>
      </c>
      <c r="U1606" s="1" t="str">
        <f t="shared" si="179"/>
        <v>MIN</v>
      </c>
      <c r="V1606" s="1">
        <f t="shared" si="180"/>
        <v>1483.2891783762693</v>
      </c>
      <c r="W1606" s="1">
        <f t="shared" si="181"/>
        <v>1539.5424706464416</v>
      </c>
    </row>
    <row r="1607" spans="1:23" x14ac:dyDescent="0.45">
      <c r="A1607" t="str">
        <f>Schedule!A1607</f>
        <v>2024-07-29</v>
      </c>
      <c r="B1607" t="str">
        <f>Schedule!B1607</f>
        <v>STL</v>
      </c>
      <c r="C1607" t="str">
        <f>Schedule!C1607</f>
        <v>TEX</v>
      </c>
      <c r="D1607">
        <f>Schedule!D1607</f>
        <v>1506.4629567151301</v>
      </c>
      <c r="E1607">
        <f>Schedule!E1607</f>
        <v>1527.6277566730801</v>
      </c>
      <c r="F1607" cm="1">
        <f t="array" ref="F1607">_xlfn.XLOOKUP(B1607, $T$1:$T1606, $V$1:$V1606, D1607, 0, -1)</f>
        <v>1510.540426333587</v>
      </c>
      <c r="G1607" cm="1">
        <f t="array" ref="G1607">_xlfn.XLOOKUP(C1607, $U$1:$U1606, $W$1:$W1606, E1607, 0, -1)</f>
        <v>1534.4506247578865</v>
      </c>
      <c r="H1607">
        <f>Schedule!F1607</f>
        <v>7.3170731707316999E-2</v>
      </c>
      <c r="I1607" t="str">
        <f>IF(ISBLANK(Games!D1607), "", Games!D1607)</f>
        <v/>
      </c>
      <c r="J1607" t="str">
        <f>IF(ISBLANK(Games!E1607), "", Games!E1607)</f>
        <v/>
      </c>
      <c r="K1607" t="str">
        <f>IF(ISBLANK(Games!D1607), "",VLOOKUP(I1607, 'Pitchers Pre-Season'!$B$2:$X$790, 23, FALSE))</f>
        <v/>
      </c>
      <c r="L1607" t="str">
        <f>IF(ISBLANK(Games!E1607), "",VLOOKUP(J1607, 'Pitchers Pre-Season'!$B$2:$X$790, 23, FALSE))</f>
        <v/>
      </c>
      <c r="M1607">
        <f>IF(ISBLANK(Games!D1607), Calc!F1607, F1607+K1607)</f>
        <v>1510.540426333587</v>
      </c>
      <c r="N1607">
        <f>IF(ISBLANK(Games!E1607), Calc!G1607, G1607+L1607)</f>
        <v>1534.4506247578865</v>
      </c>
      <c r="O1607" s="1">
        <f t="shared" si="175"/>
        <v>0.50223004355815015</v>
      </c>
      <c r="P1607" s="1">
        <f t="shared" si="176"/>
        <v>0.4977699564418499</v>
      </c>
      <c r="Q1607" s="3" t="str">
        <f>Games!N1607</f>
        <v/>
      </c>
      <c r="R1607" s="1" t="str">
        <f t="shared" si="177"/>
        <v/>
      </c>
      <c r="S1607" s="1" t="str">
        <f>IF(ISBLANK(Games!L1607), "",IF(Q1607=B1607, C1607, B1607))</f>
        <v/>
      </c>
      <c r="T1607" s="1" t="str">
        <f t="shared" si="178"/>
        <v>STL</v>
      </c>
      <c r="U1607" s="1" t="str">
        <f t="shared" si="179"/>
        <v>TEX</v>
      </c>
      <c r="V1607" s="1">
        <f t="shared" si="180"/>
        <v>1510.540426333587</v>
      </c>
      <c r="W1607" s="1">
        <f t="shared" si="181"/>
        <v>1534.4506247578865</v>
      </c>
    </row>
    <row r="1608" spans="1:23" x14ac:dyDescent="0.45">
      <c r="A1608" t="str">
        <f>Schedule!A1608</f>
        <v>2024-07-29</v>
      </c>
      <c r="B1608" t="str">
        <f>Schedule!B1608</f>
        <v>HOU</v>
      </c>
      <c r="C1608" t="str">
        <f>Schedule!C1608</f>
        <v>PIT</v>
      </c>
      <c r="D1608">
        <f>Schedule!D1608</f>
        <v>1559.22207084247</v>
      </c>
      <c r="E1608">
        <f>Schedule!E1608</f>
        <v>1468.3919248330999</v>
      </c>
      <c r="F1608" cm="1">
        <f t="array" ref="F1608">_xlfn.XLOOKUP(B1608, $T$1:$T1607, $V$1:$V1607, D1608, 0, -1)</f>
        <v>1535.1961987191132</v>
      </c>
      <c r="G1608" cm="1">
        <f t="array" ref="G1608">_xlfn.XLOOKUP(C1608, $U$1:$U1607, $W$1:$W1607, E1608, 0, -1)</f>
        <v>1490.342604018655</v>
      </c>
      <c r="H1608">
        <f>Schedule!F1608</f>
        <v>-4.08163265306122E-2</v>
      </c>
      <c r="I1608" t="str">
        <f>IF(ISBLANK(Games!D1608), "", Games!D1608)</f>
        <v/>
      </c>
      <c r="J1608" t="str">
        <f>IF(ISBLANK(Games!E1608), "", Games!E1608)</f>
        <v/>
      </c>
      <c r="K1608" t="str">
        <f>IF(ISBLANK(Games!D1608), "",VLOOKUP(I1608, 'Pitchers Pre-Season'!$B$2:$X$790, 23, FALSE))</f>
        <v/>
      </c>
      <c r="L1608" t="str">
        <f>IF(ISBLANK(Games!E1608), "",VLOOKUP(J1608, 'Pitchers Pre-Season'!$B$2:$X$790, 23, FALSE))</f>
        <v/>
      </c>
      <c r="M1608">
        <f>IF(ISBLANK(Games!D1608), Calc!F1608, F1608+K1608)</f>
        <v>1535.1961987191132</v>
      </c>
      <c r="N1608">
        <f>IF(ISBLANK(Games!E1608), Calc!G1608, G1608+L1608)</f>
        <v>1490.342604018655</v>
      </c>
      <c r="O1608" s="1">
        <f t="shared" si="175"/>
        <v>0.54378511692972986</v>
      </c>
      <c r="P1608" s="1">
        <f t="shared" si="176"/>
        <v>0.45621488307027014</v>
      </c>
      <c r="Q1608" s="3" t="str">
        <f>Games!N1608</f>
        <v/>
      </c>
      <c r="R1608" s="1" t="str">
        <f t="shared" si="177"/>
        <v/>
      </c>
      <c r="S1608" s="1" t="str">
        <f>IF(ISBLANK(Games!L1608), "",IF(Q1608=B1608, C1608, B1608))</f>
        <v/>
      </c>
      <c r="T1608" s="1" t="str">
        <f t="shared" si="178"/>
        <v>HOU</v>
      </c>
      <c r="U1608" s="1" t="str">
        <f t="shared" si="179"/>
        <v>PIT</v>
      </c>
      <c r="V1608" s="1">
        <f t="shared" si="180"/>
        <v>1535.1961987191132</v>
      </c>
      <c r="W1608" s="1">
        <f t="shared" si="181"/>
        <v>1490.342604018655</v>
      </c>
    </row>
    <row r="1609" spans="1:23" x14ac:dyDescent="0.45">
      <c r="A1609" t="str">
        <f>Schedule!A1609</f>
        <v>2024-07-29</v>
      </c>
      <c r="B1609" t="str">
        <f>Schedule!B1609</f>
        <v>CHW</v>
      </c>
      <c r="C1609" t="str">
        <f>Schedule!C1609</f>
        <v>KCR</v>
      </c>
      <c r="D1609">
        <f>Schedule!D1609</f>
        <v>1433.33420073452</v>
      </c>
      <c r="E1609">
        <f>Schedule!E1609</f>
        <v>1455.5883504191299</v>
      </c>
      <c r="F1609" cm="1">
        <f t="array" ref="F1609">_xlfn.XLOOKUP(B1609, $T$1:$T1608, $V$1:$V1608, D1609, 0, -1)</f>
        <v>1426.513159308995</v>
      </c>
      <c r="G1609" cm="1">
        <f t="array" ref="G1609">_xlfn.XLOOKUP(C1609, $U$1:$U1608, $W$1:$W1608, E1609, 0, -1)</f>
        <v>1465.2610239810729</v>
      </c>
      <c r="H1609">
        <f>Schedule!F1609</f>
        <v>-4.2253521126760597E-2</v>
      </c>
      <c r="I1609" t="str">
        <f>IF(ISBLANK(Games!D1609), "", Games!D1609)</f>
        <v/>
      </c>
      <c r="J1609" t="str">
        <f>IF(ISBLANK(Games!E1609), "", Games!E1609)</f>
        <v/>
      </c>
      <c r="K1609" t="str">
        <f>IF(ISBLANK(Games!D1609), "",VLOOKUP(I1609, 'Pitchers Pre-Season'!$B$2:$X$790, 23, FALSE))</f>
        <v/>
      </c>
      <c r="L1609" t="str">
        <f>IF(ISBLANK(Games!E1609), "",VLOOKUP(J1609, 'Pitchers Pre-Season'!$B$2:$X$790, 23, FALSE))</f>
        <v/>
      </c>
      <c r="M1609">
        <f>IF(ISBLANK(Games!D1609), Calc!F1609, F1609+K1609)</f>
        <v>1426.513159308995</v>
      </c>
      <c r="N1609">
        <f>IF(ISBLANK(Games!E1609), Calc!G1609, G1609+L1609)</f>
        <v>1465.2610239810729</v>
      </c>
      <c r="O1609" s="1">
        <f t="shared" si="175"/>
        <v>0.42334062532440919</v>
      </c>
      <c r="P1609" s="1">
        <f t="shared" si="176"/>
        <v>0.5766593746755907</v>
      </c>
      <c r="Q1609" s="3" t="str">
        <f>Games!N1609</f>
        <v/>
      </c>
      <c r="R1609" s="1" t="str">
        <f t="shared" si="177"/>
        <v/>
      </c>
      <c r="S1609" s="1" t="str">
        <f>IF(ISBLANK(Games!L1609), "",IF(Q1609=B1609, C1609, B1609))</f>
        <v/>
      </c>
      <c r="T1609" s="1" t="str">
        <f t="shared" si="178"/>
        <v>CHW</v>
      </c>
      <c r="U1609" s="1" t="str">
        <f t="shared" si="179"/>
        <v>KCR</v>
      </c>
      <c r="V1609" s="1">
        <f t="shared" si="180"/>
        <v>1426.513159308995</v>
      </c>
      <c r="W1609" s="1">
        <f t="shared" si="181"/>
        <v>1465.2610239810729</v>
      </c>
    </row>
    <row r="1610" spans="1:23" x14ac:dyDescent="0.45">
      <c r="A1610" t="str">
        <f>Schedule!A1610</f>
        <v>2024-07-29</v>
      </c>
      <c r="B1610" t="str">
        <f>Schedule!B1610</f>
        <v>MIL</v>
      </c>
      <c r="C1610" t="str">
        <f>Schedule!C1610</f>
        <v>ATL</v>
      </c>
      <c r="D1610">
        <f>Schedule!D1610</f>
        <v>1511.74507850229</v>
      </c>
      <c r="E1610">
        <f>Schedule!E1610</f>
        <v>1590.545270505</v>
      </c>
      <c r="F1610" cm="1">
        <f t="array" ref="F1610">_xlfn.XLOOKUP(B1610, $T$1:$T1609, $V$1:$V1609, D1610, 0, -1)</f>
        <v>1516.6563185214643</v>
      </c>
      <c r="G1610" cm="1">
        <f t="array" ref="G1610">_xlfn.XLOOKUP(C1610, $U$1:$U1609, $W$1:$W1609, E1610, 0, -1)</f>
        <v>1588.8399964445969</v>
      </c>
      <c r="H1610">
        <f>Schedule!F1610</f>
        <v>6.7415730337078705E-2</v>
      </c>
      <c r="I1610" t="str">
        <f>IF(ISBLANK(Games!D1610), "", Games!D1610)</f>
        <v/>
      </c>
      <c r="J1610" t="str">
        <f>IF(ISBLANK(Games!E1610), "", Games!E1610)</f>
        <v/>
      </c>
      <c r="K1610" t="str">
        <f>IF(ISBLANK(Games!D1610), "",VLOOKUP(I1610, 'Pitchers Pre-Season'!$B$2:$X$790, 23, FALSE))</f>
        <v/>
      </c>
      <c r="L1610" t="str">
        <f>IF(ISBLANK(Games!E1610), "",VLOOKUP(J1610, 'Pitchers Pre-Season'!$B$2:$X$790, 23, FALSE))</f>
        <v/>
      </c>
      <c r="M1610">
        <f>IF(ISBLANK(Games!D1610), Calc!F1610, F1610+K1610)</f>
        <v>1516.6563185214643</v>
      </c>
      <c r="N1610">
        <f>IF(ISBLANK(Games!E1610), Calc!G1610, G1610+L1610)</f>
        <v>1588.8399964445969</v>
      </c>
      <c r="O1610" s="1">
        <f t="shared" si="175"/>
        <v>0.43129650023596028</v>
      </c>
      <c r="P1610" s="1">
        <f t="shared" si="176"/>
        <v>0.56870349976403967</v>
      </c>
      <c r="Q1610" s="3" t="str">
        <f>Games!N1610</f>
        <v/>
      </c>
      <c r="R1610" s="1" t="str">
        <f t="shared" si="177"/>
        <v/>
      </c>
      <c r="S1610" s="1" t="str">
        <f>IF(ISBLANK(Games!L1610), "",IF(Q1610=B1610, C1610, B1610))</f>
        <v/>
      </c>
      <c r="T1610" s="1" t="str">
        <f t="shared" si="178"/>
        <v>MIL</v>
      </c>
      <c r="U1610" s="1" t="str">
        <f t="shared" si="179"/>
        <v>ATL</v>
      </c>
      <c r="V1610" s="1">
        <f t="shared" si="180"/>
        <v>1516.6563185214643</v>
      </c>
      <c r="W1610" s="1">
        <f t="shared" si="181"/>
        <v>1588.8399964445969</v>
      </c>
    </row>
    <row r="1611" spans="1:23" x14ac:dyDescent="0.45">
      <c r="A1611" t="str">
        <f>Schedule!A1611</f>
        <v>2024-07-29</v>
      </c>
      <c r="B1611" t="str">
        <f>Schedule!B1611</f>
        <v>ARI</v>
      </c>
      <c r="C1611" t="str">
        <f>Schedule!C1611</f>
        <v>WAS</v>
      </c>
      <c r="D1611">
        <f>Schedule!D1611</f>
        <v>1517.8440011816001</v>
      </c>
      <c r="E1611">
        <f>Schedule!E1611</f>
        <v>1422.7330514932301</v>
      </c>
      <c r="F1611" cm="1">
        <f t="array" ref="F1611">_xlfn.XLOOKUP(B1611, $T$1:$T1610, $V$1:$V1610, D1611, 0, -1)</f>
        <v>1516.9891876380354</v>
      </c>
      <c r="G1611" cm="1">
        <f t="array" ref="G1611">_xlfn.XLOOKUP(C1611, $U$1:$U1610, $W$1:$W1610, E1611, 0, -1)</f>
        <v>1420.7057667976087</v>
      </c>
      <c r="H1611">
        <f>Schedule!F1611</f>
        <v>5.0632911392405201E-2</v>
      </c>
      <c r="I1611" t="str">
        <f>IF(ISBLANK(Games!D1611), "", Games!D1611)</f>
        <v/>
      </c>
      <c r="J1611" t="str">
        <f>IF(ISBLANK(Games!E1611), "", Games!E1611)</f>
        <v/>
      </c>
      <c r="K1611" t="str">
        <f>IF(ISBLANK(Games!D1611), "",VLOOKUP(I1611, 'Pitchers Pre-Season'!$B$2:$X$790, 23, FALSE))</f>
        <v/>
      </c>
      <c r="L1611" t="str">
        <f>IF(ISBLANK(Games!E1611), "",VLOOKUP(J1611, 'Pitchers Pre-Season'!$B$2:$X$790, 23, FALSE))</f>
        <v/>
      </c>
      <c r="M1611">
        <f>IF(ISBLANK(Games!D1611), Calc!F1611, F1611+K1611)</f>
        <v>1516.9891876380354</v>
      </c>
      <c r="N1611">
        <f>IF(ISBLANK(Games!E1611), Calc!G1611, G1611+L1611)</f>
        <v>1420.7057667976087</v>
      </c>
      <c r="O1611" s="1">
        <f t="shared" si="175"/>
        <v>0.66043796174607128</v>
      </c>
      <c r="P1611" s="1">
        <f t="shared" si="176"/>
        <v>0.33956203825392861</v>
      </c>
      <c r="Q1611" s="3" t="str">
        <f>Games!N1611</f>
        <v/>
      </c>
      <c r="R1611" s="1" t="str">
        <f t="shared" si="177"/>
        <v/>
      </c>
      <c r="S1611" s="1" t="str">
        <f>IF(ISBLANK(Games!L1611), "",IF(Q1611=B1611, C1611, B1611))</f>
        <v/>
      </c>
      <c r="T1611" s="1" t="str">
        <f t="shared" si="178"/>
        <v>ARI</v>
      </c>
      <c r="U1611" s="1" t="str">
        <f t="shared" si="179"/>
        <v>WAS</v>
      </c>
      <c r="V1611" s="1">
        <f t="shared" si="180"/>
        <v>1516.9891876380354</v>
      </c>
      <c r="W1611" s="1">
        <f t="shared" si="181"/>
        <v>1420.7057667976087</v>
      </c>
    </row>
    <row r="1612" spans="1:23" x14ac:dyDescent="0.45">
      <c r="A1612" t="str">
        <f>Schedule!A1612</f>
        <v>2024-07-30</v>
      </c>
      <c r="B1612" t="str">
        <f>Schedule!B1612</f>
        <v>DET</v>
      </c>
      <c r="C1612" t="str">
        <f>Schedule!C1612</f>
        <v>CLE</v>
      </c>
      <c r="D1612">
        <f>Schedule!D1612</f>
        <v>1477.56939209144</v>
      </c>
      <c r="E1612">
        <f>Schedule!E1612</f>
        <v>1503.8938502056101</v>
      </c>
      <c r="F1612" cm="1">
        <f t="array" ref="F1612">_xlfn.XLOOKUP(B1612, $T$1:$T1611, $V$1:$V1611, D1612, 0, -1)</f>
        <v>1481.7589766686021</v>
      </c>
      <c r="G1612" cm="1">
        <f t="array" ref="G1612">_xlfn.XLOOKUP(C1612, $U$1:$U1611, $W$1:$W1611, E1612, 0, -1)</f>
        <v>1521.3210808926906</v>
      </c>
      <c r="H1612">
        <f>Schedule!F1612</f>
        <v>7.6687116564418296E-3</v>
      </c>
      <c r="I1612" t="str">
        <f>IF(ISBLANK(Games!D1612), "", Games!D1612)</f>
        <v/>
      </c>
      <c r="J1612" t="str">
        <f>IF(ISBLANK(Games!E1612), "", Games!E1612)</f>
        <v/>
      </c>
      <c r="K1612" t="str">
        <f>IF(ISBLANK(Games!D1612), "",VLOOKUP(I1612, 'Pitchers Pre-Season'!$B$2:$X$790, 23, FALSE))</f>
        <v/>
      </c>
      <c r="L1612" t="str">
        <f>IF(ISBLANK(Games!E1612), "",VLOOKUP(J1612, 'Pitchers Pre-Season'!$B$2:$X$790, 23, FALSE))</f>
        <v/>
      </c>
      <c r="M1612">
        <f>IF(ISBLANK(Games!D1612), Calc!F1612, F1612+K1612)</f>
        <v>1481.7589766686021</v>
      </c>
      <c r="N1612">
        <f>IF(ISBLANK(Games!E1612), Calc!G1612, G1612+L1612)</f>
        <v>1521.3210808926906</v>
      </c>
      <c r="O1612" s="1">
        <f t="shared" si="175"/>
        <v>0.44714471462178457</v>
      </c>
      <c r="P1612" s="1">
        <f t="shared" si="176"/>
        <v>0.55285528537821538</v>
      </c>
      <c r="Q1612" s="3" t="str">
        <f>Games!N1612</f>
        <v/>
      </c>
      <c r="R1612" s="1" t="str">
        <f t="shared" si="177"/>
        <v/>
      </c>
      <c r="S1612" s="1" t="str">
        <f>IF(ISBLANK(Games!L1612), "",IF(Q1612=B1612, C1612, B1612))</f>
        <v/>
      </c>
      <c r="T1612" s="1" t="str">
        <f t="shared" si="178"/>
        <v>DET</v>
      </c>
      <c r="U1612" s="1" t="str">
        <f t="shared" si="179"/>
        <v>CLE</v>
      </c>
      <c r="V1612" s="1">
        <f t="shared" si="180"/>
        <v>1481.7589766686021</v>
      </c>
      <c r="W1612" s="1">
        <f t="shared" si="181"/>
        <v>1521.3210808926906</v>
      </c>
    </row>
    <row r="1613" spans="1:23" x14ac:dyDescent="0.45">
      <c r="A1613" t="str">
        <f>Schedule!A1613</f>
        <v>2024-07-30</v>
      </c>
      <c r="B1613" t="str">
        <f>Schedule!B1613</f>
        <v>BAL</v>
      </c>
      <c r="C1613" t="str">
        <f>Schedule!C1613</f>
        <v>TOR</v>
      </c>
      <c r="D1613">
        <f>Schedule!D1613</f>
        <v>1535.1075395159701</v>
      </c>
      <c r="E1613">
        <f>Schedule!E1613</f>
        <v>1536.86484917293</v>
      </c>
      <c r="F1613" cm="1">
        <f t="array" ref="F1613">_xlfn.XLOOKUP(B1613, $T$1:$T1612, $V$1:$V1612, D1613, 0, -1)</f>
        <v>1527.1786991040578</v>
      </c>
      <c r="G1613" cm="1">
        <f t="array" ref="G1613">_xlfn.XLOOKUP(C1613, $U$1:$U1612, $W$1:$W1612, E1613, 0, -1)</f>
        <v>1549.5770225833428</v>
      </c>
      <c r="H1613">
        <f>Schedule!F1613</f>
        <v>2.1739130434782698E-2</v>
      </c>
      <c r="I1613" t="str">
        <f>IF(ISBLANK(Games!D1613), "", Games!D1613)</f>
        <v/>
      </c>
      <c r="J1613" t="str">
        <f>IF(ISBLANK(Games!E1613), "", Games!E1613)</f>
        <v/>
      </c>
      <c r="K1613" t="str">
        <f>IF(ISBLANK(Games!D1613), "",VLOOKUP(I1613, 'Pitchers Pre-Season'!$B$2:$X$790, 23, FALSE))</f>
        <v/>
      </c>
      <c r="L1613" t="str">
        <f>IF(ISBLANK(Games!E1613), "",VLOOKUP(J1613, 'Pitchers Pre-Season'!$B$2:$X$790, 23, FALSE))</f>
        <v/>
      </c>
      <c r="M1613">
        <f>IF(ISBLANK(Games!D1613), Calc!F1613, F1613+K1613)</f>
        <v>1527.1786991040578</v>
      </c>
      <c r="N1613">
        <f>IF(ISBLANK(Games!E1613), Calc!G1613, G1613+L1613)</f>
        <v>1549.5770225833428</v>
      </c>
      <c r="O1613" s="1">
        <f t="shared" si="175"/>
        <v>0.47868036774769446</v>
      </c>
      <c r="P1613" s="1">
        <f t="shared" si="176"/>
        <v>0.52131963225230549</v>
      </c>
      <c r="Q1613" s="3" t="str">
        <f>Games!N1613</f>
        <v/>
      </c>
      <c r="R1613" s="1" t="str">
        <f t="shared" si="177"/>
        <v/>
      </c>
      <c r="S1613" s="1" t="str">
        <f>IF(ISBLANK(Games!L1613), "",IF(Q1613=B1613, C1613, B1613))</f>
        <v/>
      </c>
      <c r="T1613" s="1" t="str">
        <f t="shared" si="178"/>
        <v>BAL</v>
      </c>
      <c r="U1613" s="1" t="str">
        <f t="shared" si="179"/>
        <v>TOR</v>
      </c>
      <c r="V1613" s="1">
        <f t="shared" si="180"/>
        <v>1527.1786991040578</v>
      </c>
      <c r="W1613" s="1">
        <f t="shared" si="181"/>
        <v>1549.5770225833428</v>
      </c>
    </row>
    <row r="1614" spans="1:23" x14ac:dyDescent="0.45">
      <c r="A1614" t="str">
        <f>Schedule!A1614</f>
        <v>2024-07-30</v>
      </c>
      <c r="B1614" t="str">
        <f>Schedule!B1614</f>
        <v>PHI</v>
      </c>
      <c r="C1614" t="str">
        <f>Schedule!C1614</f>
        <v>NYY</v>
      </c>
      <c r="D1614">
        <f>Schedule!D1614</f>
        <v>1537.03223861109</v>
      </c>
      <c r="E1614">
        <f>Schedule!E1614</f>
        <v>1539.4562396036399</v>
      </c>
      <c r="F1614" cm="1">
        <f t="array" ref="F1614">_xlfn.XLOOKUP(B1614, $T$1:$T1613, $V$1:$V1613, D1614, 0, -1)</f>
        <v>1516.0751994709906</v>
      </c>
      <c r="G1614" cm="1">
        <f t="array" ref="G1614">_xlfn.XLOOKUP(C1614, $U$1:$U1613, $W$1:$W1613, E1614, 0, -1)</f>
        <v>1562.9327852564061</v>
      </c>
      <c r="H1614">
        <f>Schedule!F1614</f>
        <v>8.4745762711864403E-2</v>
      </c>
      <c r="I1614" t="str">
        <f>IF(ISBLANK(Games!D1614), "", Games!D1614)</f>
        <v/>
      </c>
      <c r="J1614" t="str">
        <f>IF(ISBLANK(Games!E1614), "", Games!E1614)</f>
        <v/>
      </c>
      <c r="K1614" t="str">
        <f>IF(ISBLANK(Games!D1614), "",VLOOKUP(I1614, 'Pitchers Pre-Season'!$B$2:$X$790, 23, FALSE))</f>
        <v/>
      </c>
      <c r="L1614" t="str">
        <f>IF(ISBLANK(Games!E1614), "",VLOOKUP(J1614, 'Pitchers Pre-Season'!$B$2:$X$790, 23, FALSE))</f>
        <v/>
      </c>
      <c r="M1614">
        <f>IF(ISBLANK(Games!D1614), Calc!F1614, F1614+K1614)</f>
        <v>1516.0751994709906</v>
      </c>
      <c r="N1614">
        <f>IF(ISBLANK(Games!E1614), Calc!G1614, G1614+L1614)</f>
        <v>1562.9327852564061</v>
      </c>
      <c r="O1614" s="1">
        <f t="shared" si="175"/>
        <v>0.47534529334953579</v>
      </c>
      <c r="P1614" s="1">
        <f t="shared" si="176"/>
        <v>0.52465470665046421</v>
      </c>
      <c r="Q1614" s="3" t="str">
        <f>Games!N1614</f>
        <v/>
      </c>
      <c r="R1614" s="1" t="str">
        <f t="shared" si="177"/>
        <v/>
      </c>
      <c r="S1614" s="1" t="str">
        <f>IF(ISBLANK(Games!L1614), "",IF(Q1614=B1614, C1614, B1614))</f>
        <v/>
      </c>
      <c r="T1614" s="1" t="str">
        <f t="shared" si="178"/>
        <v>PHI</v>
      </c>
      <c r="U1614" s="1" t="str">
        <f t="shared" si="179"/>
        <v>NYY</v>
      </c>
      <c r="V1614" s="1">
        <f t="shared" si="180"/>
        <v>1516.0751994709906</v>
      </c>
      <c r="W1614" s="1">
        <f t="shared" si="181"/>
        <v>1562.9327852564061</v>
      </c>
    </row>
    <row r="1615" spans="1:23" x14ac:dyDescent="0.45">
      <c r="A1615" t="str">
        <f>Schedule!A1615</f>
        <v>2024-07-30</v>
      </c>
      <c r="B1615" t="str">
        <f>Schedule!B1615</f>
        <v>TBR</v>
      </c>
      <c r="C1615" t="str">
        <f>Schedule!C1615</f>
        <v>MIA</v>
      </c>
      <c r="D1615">
        <f>Schedule!D1615</f>
        <v>1537.2568075547799</v>
      </c>
      <c r="E1615">
        <f>Schedule!E1615</f>
        <v>1488.4482383178499</v>
      </c>
      <c r="F1615" cm="1">
        <f t="array" ref="F1615">_xlfn.XLOOKUP(B1615, $T$1:$T1614, $V$1:$V1614, D1615, 0, -1)</f>
        <v>1528.0229512954211</v>
      </c>
      <c r="G1615" cm="1">
        <f t="array" ref="G1615">_xlfn.XLOOKUP(C1615, $U$1:$U1614, $W$1:$W1614, E1615, 0, -1)</f>
        <v>1484.370768699393</v>
      </c>
      <c r="H1615">
        <f>Schedule!F1615</f>
        <v>0.124324324324324</v>
      </c>
      <c r="I1615" t="str">
        <f>IF(ISBLANK(Games!D1615), "", Games!D1615)</f>
        <v/>
      </c>
      <c r="J1615" t="str">
        <f>IF(ISBLANK(Games!E1615), "", Games!E1615)</f>
        <v/>
      </c>
      <c r="K1615" t="str">
        <f>IF(ISBLANK(Games!D1615), "",VLOOKUP(I1615, 'Pitchers Pre-Season'!$B$2:$X$790, 23, FALSE))</f>
        <v/>
      </c>
      <c r="L1615" t="str">
        <f>IF(ISBLANK(Games!E1615), "",VLOOKUP(J1615, 'Pitchers Pre-Season'!$B$2:$X$790, 23, FALSE))</f>
        <v/>
      </c>
      <c r="M1615">
        <f>IF(ISBLANK(Games!D1615), Calc!F1615, F1615+K1615)</f>
        <v>1528.0229512954211</v>
      </c>
      <c r="N1615">
        <f>IF(ISBLANK(Games!E1615), Calc!G1615, G1615+L1615)</f>
        <v>1484.370768699393</v>
      </c>
      <c r="O1615" s="1">
        <f t="shared" si="175"/>
        <v>0.6246542216913068</v>
      </c>
      <c r="P1615" s="1">
        <f t="shared" si="176"/>
        <v>0.37534577830869331</v>
      </c>
      <c r="Q1615" s="3" t="str">
        <f>Games!N1615</f>
        <v/>
      </c>
      <c r="R1615" s="1" t="str">
        <f t="shared" si="177"/>
        <v/>
      </c>
      <c r="S1615" s="1" t="str">
        <f>IF(ISBLANK(Games!L1615), "",IF(Q1615=B1615, C1615, B1615))</f>
        <v/>
      </c>
      <c r="T1615" s="1" t="str">
        <f t="shared" si="178"/>
        <v>TBR</v>
      </c>
      <c r="U1615" s="1" t="str">
        <f t="shared" si="179"/>
        <v>MIA</v>
      </c>
      <c r="V1615" s="1">
        <f t="shared" si="180"/>
        <v>1528.0229512954211</v>
      </c>
      <c r="W1615" s="1">
        <f t="shared" si="181"/>
        <v>1484.370768699393</v>
      </c>
    </row>
    <row r="1616" spans="1:23" x14ac:dyDescent="0.45">
      <c r="A1616" t="str">
        <f>Schedule!A1616</f>
        <v>2024-07-30</v>
      </c>
      <c r="B1616" t="str">
        <f>Schedule!B1616</f>
        <v>CIN</v>
      </c>
      <c r="C1616" t="str">
        <f>Schedule!C1616</f>
        <v>CHC</v>
      </c>
      <c r="D1616">
        <f>Schedule!D1616</f>
        <v>1496.2510574284499</v>
      </c>
      <c r="E1616">
        <f>Schedule!E1616</f>
        <v>1514.0316812078199</v>
      </c>
      <c r="F1616" cm="1">
        <f t="array" ref="F1616">_xlfn.XLOOKUP(B1616, $T$1:$T1615, $V$1:$V1615, D1616, 0, -1)</f>
        <v>1493.1662146218293</v>
      </c>
      <c r="G1616" cm="1">
        <f t="array" ref="G1616">_xlfn.XLOOKUP(C1616, $U$1:$U1615, $W$1:$W1615, E1616, 0, -1)</f>
        <v>1510.9500841970262</v>
      </c>
      <c r="H1616">
        <f>Schedule!F1616</f>
        <v>-1.38888888888888E-2</v>
      </c>
      <c r="I1616" t="str">
        <f>IF(ISBLANK(Games!D1616), "", Games!D1616)</f>
        <v/>
      </c>
      <c r="J1616" t="str">
        <f>IF(ISBLANK(Games!E1616), "", Games!E1616)</f>
        <v/>
      </c>
      <c r="K1616" t="str">
        <f>IF(ISBLANK(Games!D1616), "",VLOOKUP(I1616, 'Pitchers Pre-Season'!$B$2:$X$790, 23, FALSE))</f>
        <v/>
      </c>
      <c r="L1616" t="str">
        <f>IF(ISBLANK(Games!E1616), "",VLOOKUP(J1616, 'Pitchers Pre-Season'!$B$2:$X$790, 23, FALSE))</f>
        <v/>
      </c>
      <c r="M1616">
        <f>IF(ISBLANK(Games!D1616), Calc!F1616, F1616+K1616)</f>
        <v>1493.1662146218293</v>
      </c>
      <c r="N1616">
        <f>IF(ISBLANK(Games!E1616), Calc!G1616, G1616+L1616)</f>
        <v>1510.9500841970262</v>
      </c>
      <c r="O1616" s="1">
        <f t="shared" si="175"/>
        <v>0.46748483793949114</v>
      </c>
      <c r="P1616" s="1">
        <f t="shared" si="176"/>
        <v>0.53251516206050886</v>
      </c>
      <c r="Q1616" s="3" t="str">
        <f>Games!N1616</f>
        <v/>
      </c>
      <c r="R1616" s="1" t="str">
        <f t="shared" si="177"/>
        <v/>
      </c>
      <c r="S1616" s="1" t="str">
        <f>IF(ISBLANK(Games!L1616), "",IF(Q1616=B1616, C1616, B1616))</f>
        <v/>
      </c>
      <c r="T1616" s="1" t="str">
        <f t="shared" si="178"/>
        <v>CIN</v>
      </c>
      <c r="U1616" s="1" t="str">
        <f t="shared" si="179"/>
        <v>CHC</v>
      </c>
      <c r="V1616" s="1">
        <f t="shared" si="180"/>
        <v>1493.1662146218293</v>
      </c>
      <c r="W1616" s="1">
        <f t="shared" si="181"/>
        <v>1510.9500841970262</v>
      </c>
    </row>
    <row r="1617" spans="1:23" x14ac:dyDescent="0.45">
      <c r="A1617" t="str">
        <f>Schedule!A1617</f>
        <v>2024-07-30</v>
      </c>
      <c r="B1617" t="str">
        <f>Schedule!B1617</f>
        <v>BOS</v>
      </c>
      <c r="C1617" t="str">
        <f>Schedule!C1617</f>
        <v>SEA</v>
      </c>
      <c r="D1617">
        <f>Schedule!D1617</f>
        <v>1500.26839934439</v>
      </c>
      <c r="E1617">
        <f>Schedule!E1617</f>
        <v>1526.2027098211199</v>
      </c>
      <c r="F1617" cm="1">
        <f t="array" ref="F1617">_xlfn.XLOOKUP(B1617, $T$1:$T1616, $V$1:$V1616, D1617, 0, -1)</f>
        <v>1500.26839934439</v>
      </c>
      <c r="G1617" cm="1">
        <f t="array" ref="G1617">_xlfn.XLOOKUP(C1617, $U$1:$U1616, $W$1:$W1616, E1617, 0, -1)</f>
        <v>1521.2700100017432</v>
      </c>
      <c r="H1617">
        <f>Schedule!F1617</f>
        <v>5.1282051282051398E-2</v>
      </c>
      <c r="I1617" t="str">
        <f>IF(ISBLANK(Games!D1617), "", Games!D1617)</f>
        <v/>
      </c>
      <c r="J1617" t="str">
        <f>IF(ISBLANK(Games!E1617), "", Games!E1617)</f>
        <v/>
      </c>
      <c r="K1617" t="str">
        <f>IF(ISBLANK(Games!D1617), "",VLOOKUP(I1617, 'Pitchers Pre-Season'!$B$2:$X$790, 23, FALSE))</f>
        <v/>
      </c>
      <c r="L1617" t="str">
        <f>IF(ISBLANK(Games!E1617), "",VLOOKUP(J1617, 'Pitchers Pre-Season'!$B$2:$X$790, 23, FALSE))</f>
        <v/>
      </c>
      <c r="M1617">
        <f>IF(ISBLANK(Games!D1617), Calc!F1617, F1617+K1617)</f>
        <v>1500.26839934439</v>
      </c>
      <c r="N1617">
        <f>IF(ISBLANK(Games!E1617), Calc!G1617, G1617+L1617)</f>
        <v>1521.2700100017432</v>
      </c>
      <c r="O1617" s="1">
        <f t="shared" si="175"/>
        <v>0.49545403616308703</v>
      </c>
      <c r="P1617" s="1">
        <f t="shared" si="176"/>
        <v>0.50454596383691308</v>
      </c>
      <c r="Q1617" s="3" t="str">
        <f>Games!N1617</f>
        <v/>
      </c>
      <c r="R1617" s="1" t="str">
        <f t="shared" si="177"/>
        <v/>
      </c>
      <c r="S1617" s="1" t="str">
        <f>IF(ISBLANK(Games!L1617), "",IF(Q1617=B1617, C1617, B1617))</f>
        <v/>
      </c>
      <c r="T1617" s="1" t="str">
        <f t="shared" si="178"/>
        <v>BOS</v>
      </c>
      <c r="U1617" s="1" t="str">
        <f t="shared" si="179"/>
        <v>SEA</v>
      </c>
      <c r="V1617" s="1">
        <f t="shared" si="180"/>
        <v>1500.26839934439</v>
      </c>
      <c r="W1617" s="1">
        <f t="shared" si="181"/>
        <v>1521.2700100017432</v>
      </c>
    </row>
    <row r="1618" spans="1:23" x14ac:dyDescent="0.45">
      <c r="A1618" t="str">
        <f>Schedule!A1618</f>
        <v>2024-07-30</v>
      </c>
      <c r="B1618" t="str">
        <f>Schedule!B1618</f>
        <v>NYM</v>
      </c>
      <c r="C1618" t="str">
        <f>Schedule!C1618</f>
        <v>MIN</v>
      </c>
      <c r="D1618">
        <f>Schedule!D1618</f>
        <v>1505.1761432511801</v>
      </c>
      <c r="E1618">
        <f>Schedule!E1618</f>
        <v>1535.44519643647</v>
      </c>
      <c r="F1618" cm="1">
        <f t="array" ref="F1618">_xlfn.XLOOKUP(B1618, $T$1:$T1617, $V$1:$V1617, D1618, 0, -1)</f>
        <v>1483.2891783762693</v>
      </c>
      <c r="G1618" cm="1">
        <f t="array" ref="G1618">_xlfn.XLOOKUP(C1618, $U$1:$U1617, $W$1:$W1617, E1618, 0, -1)</f>
        <v>1539.5424706464416</v>
      </c>
      <c r="H1618">
        <f>Schedule!F1618</f>
        <v>0.102272727272727</v>
      </c>
      <c r="I1618" t="str">
        <f>IF(ISBLANK(Games!D1618), "", Games!D1618)</f>
        <v/>
      </c>
      <c r="J1618" t="str">
        <f>IF(ISBLANK(Games!E1618), "", Games!E1618)</f>
        <v/>
      </c>
      <c r="K1618" t="str">
        <f>IF(ISBLANK(Games!D1618), "",VLOOKUP(I1618, 'Pitchers Pre-Season'!$B$2:$X$790, 23, FALSE))</f>
        <v/>
      </c>
      <c r="L1618" t="str">
        <f>IF(ISBLANK(Games!E1618), "",VLOOKUP(J1618, 'Pitchers Pre-Season'!$B$2:$X$790, 23, FALSE))</f>
        <v/>
      </c>
      <c r="M1618">
        <f>IF(ISBLANK(Games!D1618), Calc!F1618, F1618+K1618)</f>
        <v>1483.2891783762693</v>
      </c>
      <c r="N1618">
        <f>IF(ISBLANK(Games!E1618), Calc!G1618, G1618+L1618)</f>
        <v>1539.5424706464416</v>
      </c>
      <c r="O1618" s="1">
        <f t="shared" si="175"/>
        <v>0.47088143610144578</v>
      </c>
      <c r="P1618" s="1">
        <f t="shared" si="176"/>
        <v>0.52911856389855416</v>
      </c>
      <c r="Q1618" s="3" t="str">
        <f>Games!N1618</f>
        <v/>
      </c>
      <c r="R1618" s="1" t="str">
        <f t="shared" si="177"/>
        <v/>
      </c>
      <c r="S1618" s="1" t="str">
        <f>IF(ISBLANK(Games!L1618), "",IF(Q1618=B1618, C1618, B1618))</f>
        <v/>
      </c>
      <c r="T1618" s="1" t="str">
        <f t="shared" si="178"/>
        <v>NYM</v>
      </c>
      <c r="U1618" s="1" t="str">
        <f t="shared" si="179"/>
        <v>MIN</v>
      </c>
      <c r="V1618" s="1">
        <f t="shared" si="180"/>
        <v>1483.2891783762693</v>
      </c>
      <c r="W1618" s="1">
        <f t="shared" si="181"/>
        <v>1539.5424706464416</v>
      </c>
    </row>
    <row r="1619" spans="1:23" x14ac:dyDescent="0.45">
      <c r="A1619" t="str">
        <f>Schedule!A1619</f>
        <v>2024-07-30</v>
      </c>
      <c r="B1619" t="str">
        <f>Schedule!B1619</f>
        <v>STL</v>
      </c>
      <c r="C1619" t="str">
        <f>Schedule!C1619</f>
        <v>TEX</v>
      </c>
      <c r="D1619">
        <f>Schedule!D1619</f>
        <v>1506.4629567151301</v>
      </c>
      <c r="E1619">
        <f>Schedule!E1619</f>
        <v>1527.6277566730801</v>
      </c>
      <c r="F1619" cm="1">
        <f t="array" ref="F1619">_xlfn.XLOOKUP(B1619, $T$1:$T1618, $V$1:$V1618, D1619, 0, -1)</f>
        <v>1510.540426333587</v>
      </c>
      <c r="G1619" cm="1">
        <f t="array" ref="G1619">_xlfn.XLOOKUP(C1619, $U$1:$U1618, $W$1:$W1618, E1619, 0, -1)</f>
        <v>1534.4506247578865</v>
      </c>
      <c r="H1619">
        <f>Schedule!F1619</f>
        <v>7.3170731707316999E-2</v>
      </c>
      <c r="I1619" t="str">
        <f>IF(ISBLANK(Games!D1619), "", Games!D1619)</f>
        <v/>
      </c>
      <c r="J1619" t="str">
        <f>IF(ISBLANK(Games!E1619), "", Games!E1619)</f>
        <v/>
      </c>
      <c r="K1619" t="str">
        <f>IF(ISBLANK(Games!D1619), "",VLOOKUP(I1619, 'Pitchers Pre-Season'!$B$2:$X$790, 23, FALSE))</f>
        <v/>
      </c>
      <c r="L1619" t="str">
        <f>IF(ISBLANK(Games!E1619), "",VLOOKUP(J1619, 'Pitchers Pre-Season'!$B$2:$X$790, 23, FALSE))</f>
        <v/>
      </c>
      <c r="M1619">
        <f>IF(ISBLANK(Games!D1619), Calc!F1619, F1619+K1619)</f>
        <v>1510.540426333587</v>
      </c>
      <c r="N1619">
        <f>IF(ISBLANK(Games!E1619), Calc!G1619, G1619+L1619)</f>
        <v>1534.4506247578865</v>
      </c>
      <c r="O1619" s="1">
        <f t="shared" si="175"/>
        <v>0.50223004355815015</v>
      </c>
      <c r="P1619" s="1">
        <f t="shared" si="176"/>
        <v>0.4977699564418499</v>
      </c>
      <c r="Q1619" s="3" t="str">
        <f>Games!N1619</f>
        <v/>
      </c>
      <c r="R1619" s="1" t="str">
        <f t="shared" si="177"/>
        <v/>
      </c>
      <c r="S1619" s="1" t="str">
        <f>IF(ISBLANK(Games!L1619), "",IF(Q1619=B1619, C1619, B1619))</f>
        <v/>
      </c>
      <c r="T1619" s="1" t="str">
        <f t="shared" si="178"/>
        <v>STL</v>
      </c>
      <c r="U1619" s="1" t="str">
        <f t="shared" si="179"/>
        <v>TEX</v>
      </c>
      <c r="V1619" s="1">
        <f t="shared" si="180"/>
        <v>1510.540426333587</v>
      </c>
      <c r="W1619" s="1">
        <f t="shared" si="181"/>
        <v>1534.4506247578865</v>
      </c>
    </row>
    <row r="1620" spans="1:23" x14ac:dyDescent="0.45">
      <c r="A1620" t="str">
        <f>Schedule!A1620</f>
        <v>2024-07-30</v>
      </c>
      <c r="B1620" t="str">
        <f>Schedule!B1620</f>
        <v>HOU</v>
      </c>
      <c r="C1620" t="str">
        <f>Schedule!C1620</f>
        <v>PIT</v>
      </c>
      <c r="D1620">
        <f>Schedule!D1620</f>
        <v>1559.22207084247</v>
      </c>
      <c r="E1620">
        <f>Schedule!E1620</f>
        <v>1468.3919248330999</v>
      </c>
      <c r="F1620" cm="1">
        <f t="array" ref="F1620">_xlfn.XLOOKUP(B1620, $T$1:$T1619, $V$1:$V1619, D1620, 0, -1)</f>
        <v>1535.1961987191132</v>
      </c>
      <c r="G1620" cm="1">
        <f t="array" ref="G1620">_xlfn.XLOOKUP(C1620, $U$1:$U1619, $W$1:$W1619, E1620, 0, -1)</f>
        <v>1490.342604018655</v>
      </c>
      <c r="H1620">
        <f>Schedule!F1620</f>
        <v>-4.08163265306122E-2</v>
      </c>
      <c r="I1620" t="str">
        <f>IF(ISBLANK(Games!D1620), "", Games!D1620)</f>
        <v/>
      </c>
      <c r="J1620" t="str">
        <f>IF(ISBLANK(Games!E1620), "", Games!E1620)</f>
        <v/>
      </c>
      <c r="K1620" t="str">
        <f>IF(ISBLANK(Games!D1620), "",VLOOKUP(I1620, 'Pitchers Pre-Season'!$B$2:$X$790, 23, FALSE))</f>
        <v/>
      </c>
      <c r="L1620" t="str">
        <f>IF(ISBLANK(Games!E1620), "",VLOOKUP(J1620, 'Pitchers Pre-Season'!$B$2:$X$790, 23, FALSE))</f>
        <v/>
      </c>
      <c r="M1620">
        <f>IF(ISBLANK(Games!D1620), Calc!F1620, F1620+K1620)</f>
        <v>1535.1961987191132</v>
      </c>
      <c r="N1620">
        <f>IF(ISBLANK(Games!E1620), Calc!G1620, G1620+L1620)</f>
        <v>1490.342604018655</v>
      </c>
      <c r="O1620" s="1">
        <f t="shared" si="175"/>
        <v>0.54378511692972986</v>
      </c>
      <c r="P1620" s="1">
        <f t="shared" si="176"/>
        <v>0.45621488307027014</v>
      </c>
      <c r="Q1620" s="3" t="str">
        <f>Games!N1620</f>
        <v/>
      </c>
      <c r="R1620" s="1" t="str">
        <f t="shared" si="177"/>
        <v/>
      </c>
      <c r="S1620" s="1" t="str">
        <f>IF(ISBLANK(Games!L1620), "",IF(Q1620=B1620, C1620, B1620))</f>
        <v/>
      </c>
      <c r="T1620" s="1" t="str">
        <f t="shared" si="178"/>
        <v>HOU</v>
      </c>
      <c r="U1620" s="1" t="str">
        <f t="shared" si="179"/>
        <v>PIT</v>
      </c>
      <c r="V1620" s="1">
        <f t="shared" si="180"/>
        <v>1535.1961987191132</v>
      </c>
      <c r="W1620" s="1">
        <f t="shared" si="181"/>
        <v>1490.342604018655</v>
      </c>
    </row>
    <row r="1621" spans="1:23" x14ac:dyDescent="0.45">
      <c r="A1621" t="str">
        <f>Schedule!A1621</f>
        <v>2024-07-30</v>
      </c>
      <c r="B1621" t="str">
        <f>Schedule!B1621</f>
        <v>CHW</v>
      </c>
      <c r="C1621" t="str">
        <f>Schedule!C1621</f>
        <v>KCR</v>
      </c>
      <c r="D1621">
        <f>Schedule!D1621</f>
        <v>1433.33420073452</v>
      </c>
      <c r="E1621">
        <f>Schedule!E1621</f>
        <v>1455.5883504191299</v>
      </c>
      <c r="F1621" cm="1">
        <f t="array" ref="F1621">_xlfn.XLOOKUP(B1621, $T$1:$T1620, $V$1:$V1620, D1621, 0, -1)</f>
        <v>1426.513159308995</v>
      </c>
      <c r="G1621" cm="1">
        <f t="array" ref="G1621">_xlfn.XLOOKUP(C1621, $U$1:$U1620, $W$1:$W1620, E1621, 0, -1)</f>
        <v>1465.2610239810729</v>
      </c>
      <c r="H1621">
        <f>Schedule!F1621</f>
        <v>-4.2253521126760597E-2</v>
      </c>
      <c r="I1621" t="str">
        <f>IF(ISBLANK(Games!D1621), "", Games!D1621)</f>
        <v/>
      </c>
      <c r="J1621" t="str">
        <f>IF(ISBLANK(Games!E1621), "", Games!E1621)</f>
        <v/>
      </c>
      <c r="K1621" t="str">
        <f>IF(ISBLANK(Games!D1621), "",VLOOKUP(I1621, 'Pitchers Pre-Season'!$B$2:$X$790, 23, FALSE))</f>
        <v/>
      </c>
      <c r="L1621" t="str">
        <f>IF(ISBLANK(Games!E1621), "",VLOOKUP(J1621, 'Pitchers Pre-Season'!$B$2:$X$790, 23, FALSE))</f>
        <v/>
      </c>
      <c r="M1621">
        <f>IF(ISBLANK(Games!D1621), Calc!F1621, F1621+K1621)</f>
        <v>1426.513159308995</v>
      </c>
      <c r="N1621">
        <f>IF(ISBLANK(Games!E1621), Calc!G1621, G1621+L1621)</f>
        <v>1465.2610239810729</v>
      </c>
      <c r="O1621" s="1">
        <f t="shared" si="175"/>
        <v>0.42334062532440919</v>
      </c>
      <c r="P1621" s="1">
        <f t="shared" si="176"/>
        <v>0.5766593746755907</v>
      </c>
      <c r="Q1621" s="3" t="str">
        <f>Games!N1621</f>
        <v/>
      </c>
      <c r="R1621" s="1" t="str">
        <f t="shared" si="177"/>
        <v/>
      </c>
      <c r="S1621" s="1" t="str">
        <f>IF(ISBLANK(Games!L1621), "",IF(Q1621=B1621, C1621, B1621))</f>
        <v/>
      </c>
      <c r="T1621" s="1" t="str">
        <f t="shared" si="178"/>
        <v>CHW</v>
      </c>
      <c r="U1621" s="1" t="str">
        <f t="shared" si="179"/>
        <v>KCR</v>
      </c>
      <c r="V1621" s="1">
        <f t="shared" si="180"/>
        <v>1426.513159308995</v>
      </c>
      <c r="W1621" s="1">
        <f t="shared" si="181"/>
        <v>1465.2610239810729</v>
      </c>
    </row>
    <row r="1622" spans="1:23" x14ac:dyDescent="0.45">
      <c r="A1622" t="str">
        <f>Schedule!A1622</f>
        <v>2024-07-30</v>
      </c>
      <c r="B1622" t="str">
        <f>Schedule!B1622</f>
        <v>MIL</v>
      </c>
      <c r="C1622" t="str">
        <f>Schedule!C1622</f>
        <v>ATL</v>
      </c>
      <c r="D1622">
        <f>Schedule!D1622</f>
        <v>1511.74507850229</v>
      </c>
      <c r="E1622">
        <f>Schedule!E1622</f>
        <v>1590.545270505</v>
      </c>
      <c r="F1622" cm="1">
        <f t="array" ref="F1622">_xlfn.XLOOKUP(B1622, $T$1:$T1621, $V$1:$V1621, D1622, 0, -1)</f>
        <v>1516.6563185214643</v>
      </c>
      <c r="G1622" cm="1">
        <f t="array" ref="G1622">_xlfn.XLOOKUP(C1622, $U$1:$U1621, $W$1:$W1621, E1622, 0, -1)</f>
        <v>1588.8399964445969</v>
      </c>
      <c r="H1622">
        <f>Schedule!F1622</f>
        <v>6.7415730337078705E-2</v>
      </c>
      <c r="I1622" t="str">
        <f>IF(ISBLANK(Games!D1622), "", Games!D1622)</f>
        <v/>
      </c>
      <c r="J1622" t="str">
        <f>IF(ISBLANK(Games!E1622), "", Games!E1622)</f>
        <v/>
      </c>
      <c r="K1622" t="str">
        <f>IF(ISBLANK(Games!D1622), "",VLOOKUP(I1622, 'Pitchers Pre-Season'!$B$2:$X$790, 23, FALSE))</f>
        <v/>
      </c>
      <c r="L1622" t="str">
        <f>IF(ISBLANK(Games!E1622), "",VLOOKUP(J1622, 'Pitchers Pre-Season'!$B$2:$X$790, 23, FALSE))</f>
        <v/>
      </c>
      <c r="M1622">
        <f>IF(ISBLANK(Games!D1622), Calc!F1622, F1622+K1622)</f>
        <v>1516.6563185214643</v>
      </c>
      <c r="N1622">
        <f>IF(ISBLANK(Games!E1622), Calc!G1622, G1622+L1622)</f>
        <v>1588.8399964445969</v>
      </c>
      <c r="O1622" s="1">
        <f t="shared" si="175"/>
        <v>0.43129650023596028</v>
      </c>
      <c r="P1622" s="1">
        <f t="shared" si="176"/>
        <v>0.56870349976403967</v>
      </c>
      <c r="Q1622" s="3" t="str">
        <f>Games!N1622</f>
        <v/>
      </c>
      <c r="R1622" s="1" t="str">
        <f t="shared" si="177"/>
        <v/>
      </c>
      <c r="S1622" s="1" t="str">
        <f>IF(ISBLANK(Games!L1622), "",IF(Q1622=B1622, C1622, B1622))</f>
        <v/>
      </c>
      <c r="T1622" s="1" t="str">
        <f t="shared" si="178"/>
        <v>MIL</v>
      </c>
      <c r="U1622" s="1" t="str">
        <f t="shared" si="179"/>
        <v>ATL</v>
      </c>
      <c r="V1622" s="1">
        <f t="shared" si="180"/>
        <v>1516.6563185214643</v>
      </c>
      <c r="W1622" s="1">
        <f t="shared" si="181"/>
        <v>1588.8399964445969</v>
      </c>
    </row>
    <row r="1623" spans="1:23" x14ac:dyDescent="0.45">
      <c r="A1623" t="str">
        <f>Schedule!A1623</f>
        <v>2024-07-30</v>
      </c>
      <c r="B1623" t="str">
        <f>Schedule!B1623</f>
        <v>LAA</v>
      </c>
      <c r="C1623" t="str">
        <f>Schedule!C1623</f>
        <v>COL</v>
      </c>
      <c r="D1623">
        <f>Schedule!D1623</f>
        <v>1474.3085107648601</v>
      </c>
      <c r="E1623">
        <f>Schedule!E1623</f>
        <v>1418.47649220432</v>
      </c>
      <c r="F1623" cm="1">
        <f t="array" ref="F1623">_xlfn.XLOOKUP(B1623, $T$1:$T1622, $V$1:$V1622, D1623, 0, -1)</f>
        <v>1469.5882041455925</v>
      </c>
      <c r="G1623" cm="1">
        <f t="array" ref="G1623">_xlfn.XLOOKUP(C1623, $U$1:$U1622, $W$1:$W1622, E1623, 0, -1)</f>
        <v>1405.4006829938121</v>
      </c>
      <c r="H1623">
        <f>Schedule!F1623</f>
        <v>6.8493150684931406E-2</v>
      </c>
      <c r="I1623" t="str">
        <f>IF(ISBLANK(Games!D1623), "", Games!D1623)</f>
        <v/>
      </c>
      <c r="J1623" t="str">
        <f>IF(ISBLANK(Games!E1623), "", Games!E1623)</f>
        <v/>
      </c>
      <c r="K1623" t="str">
        <f>IF(ISBLANK(Games!D1623), "",VLOOKUP(I1623, 'Pitchers Pre-Season'!$B$2:$X$790, 23, FALSE))</f>
        <v/>
      </c>
      <c r="L1623" t="str">
        <f>IF(ISBLANK(Games!E1623), "",VLOOKUP(J1623, 'Pitchers Pre-Season'!$B$2:$X$790, 23, FALSE))</f>
        <v/>
      </c>
      <c r="M1623">
        <f>IF(ISBLANK(Games!D1623), Calc!F1623, F1623+K1623)</f>
        <v>1469.5882041455925</v>
      </c>
      <c r="N1623">
        <f>IF(ISBLANK(Games!E1623), Calc!G1623, G1623+L1623)</f>
        <v>1405.4006829938121</v>
      </c>
      <c r="O1623" s="1">
        <f t="shared" si="175"/>
        <v>0.6255830567603492</v>
      </c>
      <c r="P1623" s="1">
        <f t="shared" si="176"/>
        <v>0.37441694323965075</v>
      </c>
      <c r="Q1623" s="3" t="str">
        <f>Games!N1623</f>
        <v/>
      </c>
      <c r="R1623" s="1" t="str">
        <f t="shared" si="177"/>
        <v/>
      </c>
      <c r="S1623" s="1" t="str">
        <f>IF(ISBLANK(Games!L1623), "",IF(Q1623=B1623, C1623, B1623))</f>
        <v/>
      </c>
      <c r="T1623" s="1" t="str">
        <f t="shared" si="178"/>
        <v>LAA</v>
      </c>
      <c r="U1623" s="1" t="str">
        <f t="shared" si="179"/>
        <v>COL</v>
      </c>
      <c r="V1623" s="1">
        <f t="shared" si="180"/>
        <v>1469.5882041455925</v>
      </c>
      <c r="W1623" s="1">
        <f t="shared" si="181"/>
        <v>1405.4006829938121</v>
      </c>
    </row>
    <row r="1624" spans="1:23" x14ac:dyDescent="0.45">
      <c r="A1624" t="str">
        <f>Schedule!A1624</f>
        <v>2024-07-30</v>
      </c>
      <c r="B1624" t="str">
        <f>Schedule!B1624</f>
        <v>ARI</v>
      </c>
      <c r="C1624" t="str">
        <f>Schedule!C1624</f>
        <v>WAS</v>
      </c>
      <c r="D1624">
        <f>Schedule!D1624</f>
        <v>1517.8440011816001</v>
      </c>
      <c r="E1624">
        <f>Schedule!E1624</f>
        <v>1422.7330514932301</v>
      </c>
      <c r="F1624" cm="1">
        <f t="array" ref="F1624">_xlfn.XLOOKUP(B1624, $T$1:$T1623, $V$1:$V1623, D1624, 0, -1)</f>
        <v>1516.9891876380354</v>
      </c>
      <c r="G1624" cm="1">
        <f t="array" ref="G1624">_xlfn.XLOOKUP(C1624, $U$1:$U1623, $W$1:$W1623, E1624, 0, -1)</f>
        <v>1420.7057667976087</v>
      </c>
      <c r="H1624">
        <f>Schedule!F1624</f>
        <v>5.0632911392405201E-2</v>
      </c>
      <c r="I1624" t="str">
        <f>IF(ISBLANK(Games!D1624), "", Games!D1624)</f>
        <v/>
      </c>
      <c r="J1624" t="str">
        <f>IF(ISBLANK(Games!E1624), "", Games!E1624)</f>
        <v/>
      </c>
      <c r="K1624" t="str">
        <f>IF(ISBLANK(Games!D1624), "",VLOOKUP(I1624, 'Pitchers Pre-Season'!$B$2:$X$790, 23, FALSE))</f>
        <v/>
      </c>
      <c r="L1624" t="str">
        <f>IF(ISBLANK(Games!E1624), "",VLOOKUP(J1624, 'Pitchers Pre-Season'!$B$2:$X$790, 23, FALSE))</f>
        <v/>
      </c>
      <c r="M1624">
        <f>IF(ISBLANK(Games!D1624), Calc!F1624, F1624+K1624)</f>
        <v>1516.9891876380354</v>
      </c>
      <c r="N1624">
        <f>IF(ISBLANK(Games!E1624), Calc!G1624, G1624+L1624)</f>
        <v>1420.7057667976087</v>
      </c>
      <c r="O1624" s="1">
        <f t="shared" si="175"/>
        <v>0.66043796174607128</v>
      </c>
      <c r="P1624" s="1">
        <f t="shared" si="176"/>
        <v>0.33956203825392861</v>
      </c>
      <c r="Q1624" s="3" t="str">
        <f>Games!N1624</f>
        <v/>
      </c>
      <c r="R1624" s="1" t="str">
        <f t="shared" si="177"/>
        <v/>
      </c>
      <c r="S1624" s="1" t="str">
        <f>IF(ISBLANK(Games!L1624), "",IF(Q1624=B1624, C1624, B1624))</f>
        <v/>
      </c>
      <c r="T1624" s="1" t="str">
        <f t="shared" si="178"/>
        <v>ARI</v>
      </c>
      <c r="U1624" s="1" t="str">
        <f t="shared" si="179"/>
        <v>WAS</v>
      </c>
      <c r="V1624" s="1">
        <f t="shared" si="180"/>
        <v>1516.9891876380354</v>
      </c>
      <c r="W1624" s="1">
        <f t="shared" si="181"/>
        <v>1420.7057667976087</v>
      </c>
    </row>
    <row r="1625" spans="1:23" x14ac:dyDescent="0.45">
      <c r="A1625" t="str">
        <f>Schedule!A1625</f>
        <v>2024-07-30</v>
      </c>
      <c r="B1625" t="str">
        <f>Schedule!B1625</f>
        <v>SDP</v>
      </c>
      <c r="C1625" t="str">
        <f>Schedule!C1625</f>
        <v>LAD</v>
      </c>
      <c r="D1625">
        <f>Schedule!D1625</f>
        <v>1513.7838452168801</v>
      </c>
      <c r="E1625">
        <f>Schedule!E1625</f>
        <v>1588.6730971234199</v>
      </c>
      <c r="F1625" cm="1">
        <f t="array" ref="F1625">_xlfn.XLOOKUP(B1625, $T$1:$T1624, $V$1:$V1624, D1625, 0, -1)</f>
        <v>1502.9671207118124</v>
      </c>
      <c r="G1625" cm="1">
        <f t="array" ref="G1625">_xlfn.XLOOKUP(C1625, $U$1:$U1624, $W$1:$W1624, E1625, 0, -1)</f>
        <v>1587.2549754385982</v>
      </c>
      <c r="H1625">
        <f>Schedule!F1625</f>
        <v>2.9239766081871298E-2</v>
      </c>
      <c r="I1625" t="str">
        <f>IF(ISBLANK(Games!D1625), "", Games!D1625)</f>
        <v/>
      </c>
      <c r="J1625" t="str">
        <f>IF(ISBLANK(Games!E1625), "", Games!E1625)</f>
        <v/>
      </c>
      <c r="K1625" t="str">
        <f>IF(ISBLANK(Games!D1625), "",VLOOKUP(I1625, 'Pitchers Pre-Season'!$B$2:$X$790, 23, FALSE))</f>
        <v/>
      </c>
      <c r="L1625" t="str">
        <f>IF(ISBLANK(Games!E1625), "",VLOOKUP(J1625, 'Pitchers Pre-Season'!$B$2:$X$790, 23, FALSE))</f>
        <v/>
      </c>
      <c r="M1625">
        <f>IF(ISBLANK(Games!D1625), Calc!F1625, F1625+K1625)</f>
        <v>1502.9671207118124</v>
      </c>
      <c r="N1625">
        <f>IF(ISBLANK(Games!E1625), Calc!G1625, G1625+L1625)</f>
        <v>1587.2549754385982</v>
      </c>
      <c r="O1625" s="1">
        <f t="shared" si="175"/>
        <v>0.39564488300298412</v>
      </c>
      <c r="P1625" s="1">
        <f t="shared" si="176"/>
        <v>0.60435511699701594</v>
      </c>
      <c r="Q1625" s="3" t="str">
        <f>Games!N1625</f>
        <v/>
      </c>
      <c r="R1625" s="1" t="str">
        <f t="shared" si="177"/>
        <v/>
      </c>
      <c r="S1625" s="1" t="str">
        <f>IF(ISBLANK(Games!L1625), "",IF(Q1625=B1625, C1625, B1625))</f>
        <v/>
      </c>
      <c r="T1625" s="1" t="str">
        <f t="shared" si="178"/>
        <v>SDP</v>
      </c>
      <c r="U1625" s="1" t="str">
        <f t="shared" si="179"/>
        <v>LAD</v>
      </c>
      <c r="V1625" s="1">
        <f t="shared" si="180"/>
        <v>1502.9671207118124</v>
      </c>
      <c r="W1625" s="1">
        <f t="shared" si="181"/>
        <v>1587.2549754385982</v>
      </c>
    </row>
    <row r="1626" spans="1:23" x14ac:dyDescent="0.45">
      <c r="A1626" t="str">
        <f>Schedule!A1626</f>
        <v>2024-07-30</v>
      </c>
      <c r="B1626" t="str">
        <f>Schedule!B1626</f>
        <v>SFG</v>
      </c>
      <c r="C1626" t="str">
        <f>Schedule!C1626</f>
        <v>OAK</v>
      </c>
      <c r="D1626">
        <f>Schedule!D1626</f>
        <v>1501.1235706124401</v>
      </c>
      <c r="E1626">
        <f>Schedule!E1626</f>
        <v>1427.1354796158</v>
      </c>
      <c r="F1626" cm="1">
        <f t="array" ref="F1626">_xlfn.XLOOKUP(B1626, $T$1:$T1625, $V$1:$V1625, D1626, 0, -1)</f>
        <v>1506.8907435815931</v>
      </c>
      <c r="G1626" cm="1">
        <f t="array" ref="G1626">_xlfn.XLOOKUP(C1626, $U$1:$U1625, $W$1:$W1625, E1626, 0, -1)</f>
        <v>1422.9458950386379</v>
      </c>
      <c r="H1626">
        <f>Schedule!F1626</f>
        <v>0.1125</v>
      </c>
      <c r="I1626" t="str">
        <f>IF(ISBLANK(Games!D1626), "", Games!D1626)</f>
        <v/>
      </c>
      <c r="J1626" t="str">
        <f>IF(ISBLANK(Games!E1626), "", Games!E1626)</f>
        <v/>
      </c>
      <c r="K1626" t="str">
        <f>IF(ISBLANK(Games!D1626), "",VLOOKUP(I1626, 'Pitchers Pre-Season'!$B$2:$X$790, 23, FALSE))</f>
        <v/>
      </c>
      <c r="L1626" t="str">
        <f>IF(ISBLANK(Games!E1626), "",VLOOKUP(J1626, 'Pitchers Pre-Season'!$B$2:$X$790, 23, FALSE))</f>
        <v/>
      </c>
      <c r="M1626">
        <f>IF(ISBLANK(Games!D1626), Calc!F1626, F1626+K1626)</f>
        <v>1506.8907435815931</v>
      </c>
      <c r="N1626">
        <f>IF(ISBLANK(Games!E1626), Calc!G1626, G1626+L1626)</f>
        <v>1422.9458950386379</v>
      </c>
      <c r="O1626" s="1">
        <f t="shared" si="175"/>
        <v>0.67475921437025843</v>
      </c>
      <c r="P1626" s="1">
        <f t="shared" si="176"/>
        <v>0.32524078562974157</v>
      </c>
      <c r="Q1626" s="3" t="str">
        <f>Games!N1626</f>
        <v/>
      </c>
      <c r="R1626" s="1" t="str">
        <f t="shared" si="177"/>
        <v/>
      </c>
      <c r="S1626" s="1" t="str">
        <f>IF(ISBLANK(Games!L1626), "",IF(Q1626=B1626, C1626, B1626))</f>
        <v/>
      </c>
      <c r="T1626" s="1" t="str">
        <f t="shared" si="178"/>
        <v>SFG</v>
      </c>
      <c r="U1626" s="1" t="str">
        <f t="shared" si="179"/>
        <v>OAK</v>
      </c>
      <c r="V1626" s="1">
        <f t="shared" si="180"/>
        <v>1506.8907435815931</v>
      </c>
      <c r="W1626" s="1">
        <f t="shared" si="181"/>
        <v>1422.9458950386379</v>
      </c>
    </row>
    <row r="1627" spans="1:23" x14ac:dyDescent="0.45">
      <c r="A1627" t="str">
        <f>Schedule!A1627</f>
        <v>2024-07-31</v>
      </c>
      <c r="B1627" t="str">
        <f>Schedule!B1627</f>
        <v>TBR</v>
      </c>
      <c r="C1627" t="str">
        <f>Schedule!C1627</f>
        <v>MIA</v>
      </c>
      <c r="D1627">
        <f>Schedule!D1627</f>
        <v>1537.2568075547799</v>
      </c>
      <c r="E1627">
        <f>Schedule!E1627</f>
        <v>1488.4482383178499</v>
      </c>
      <c r="F1627" cm="1">
        <f t="array" ref="F1627">_xlfn.XLOOKUP(B1627, $T$1:$T1626, $V$1:$V1626, D1627, 0, -1)</f>
        <v>1528.0229512954211</v>
      </c>
      <c r="G1627" cm="1">
        <f t="array" ref="G1627">_xlfn.XLOOKUP(C1627, $U$1:$U1626, $W$1:$W1626, E1627, 0, -1)</f>
        <v>1484.370768699393</v>
      </c>
      <c r="H1627">
        <f>Schedule!F1627</f>
        <v>0.124324324324324</v>
      </c>
      <c r="I1627" t="str">
        <f>IF(ISBLANK(Games!D1627), "", Games!D1627)</f>
        <v/>
      </c>
      <c r="J1627" t="str">
        <f>IF(ISBLANK(Games!E1627), "", Games!E1627)</f>
        <v/>
      </c>
      <c r="K1627" t="str">
        <f>IF(ISBLANK(Games!D1627), "",VLOOKUP(I1627, 'Pitchers Pre-Season'!$B$2:$X$790, 23, FALSE))</f>
        <v/>
      </c>
      <c r="L1627" t="str">
        <f>IF(ISBLANK(Games!E1627), "",VLOOKUP(J1627, 'Pitchers Pre-Season'!$B$2:$X$790, 23, FALSE))</f>
        <v/>
      </c>
      <c r="M1627">
        <f>IF(ISBLANK(Games!D1627), Calc!F1627, F1627+K1627)</f>
        <v>1528.0229512954211</v>
      </c>
      <c r="N1627">
        <f>IF(ISBLANK(Games!E1627), Calc!G1627, G1627+L1627)</f>
        <v>1484.370768699393</v>
      </c>
      <c r="O1627" s="1">
        <f t="shared" si="175"/>
        <v>0.6246542216913068</v>
      </c>
      <c r="P1627" s="1">
        <f t="shared" si="176"/>
        <v>0.37534577830869331</v>
      </c>
      <c r="Q1627" s="3" t="str">
        <f>Games!N1627</f>
        <v/>
      </c>
      <c r="R1627" s="1" t="str">
        <f t="shared" si="177"/>
        <v/>
      </c>
      <c r="S1627" s="1" t="str">
        <f>IF(ISBLANK(Games!L1627), "",IF(Q1627=B1627, C1627, B1627))</f>
        <v/>
      </c>
      <c r="T1627" s="1" t="str">
        <f t="shared" si="178"/>
        <v>TBR</v>
      </c>
      <c r="U1627" s="1" t="str">
        <f t="shared" si="179"/>
        <v>MIA</v>
      </c>
      <c r="V1627" s="1">
        <f t="shared" si="180"/>
        <v>1528.0229512954211</v>
      </c>
      <c r="W1627" s="1">
        <f t="shared" si="181"/>
        <v>1484.370768699393</v>
      </c>
    </row>
    <row r="1628" spans="1:23" x14ac:dyDescent="0.45">
      <c r="A1628" t="str">
        <f>Schedule!A1628</f>
        <v>2024-07-31</v>
      </c>
      <c r="B1628" t="str">
        <f>Schedule!B1628</f>
        <v>BAL</v>
      </c>
      <c r="C1628" t="str">
        <f>Schedule!C1628</f>
        <v>TOR</v>
      </c>
      <c r="D1628">
        <f>Schedule!D1628</f>
        <v>1535.1075395159701</v>
      </c>
      <c r="E1628">
        <f>Schedule!E1628</f>
        <v>1536.86484917293</v>
      </c>
      <c r="F1628" cm="1">
        <f t="array" ref="F1628">_xlfn.XLOOKUP(B1628, $T$1:$T1627, $V$1:$V1627, D1628, 0, -1)</f>
        <v>1527.1786991040578</v>
      </c>
      <c r="G1628" cm="1">
        <f t="array" ref="G1628">_xlfn.XLOOKUP(C1628, $U$1:$U1627, $W$1:$W1627, E1628, 0, -1)</f>
        <v>1549.5770225833428</v>
      </c>
      <c r="H1628">
        <f>Schedule!F1628</f>
        <v>2.1739130434782698E-2</v>
      </c>
      <c r="I1628" t="str">
        <f>IF(ISBLANK(Games!D1628), "", Games!D1628)</f>
        <v/>
      </c>
      <c r="J1628" t="str">
        <f>IF(ISBLANK(Games!E1628), "", Games!E1628)</f>
        <v/>
      </c>
      <c r="K1628" t="str">
        <f>IF(ISBLANK(Games!D1628), "",VLOOKUP(I1628, 'Pitchers Pre-Season'!$B$2:$X$790, 23, FALSE))</f>
        <v/>
      </c>
      <c r="L1628" t="str">
        <f>IF(ISBLANK(Games!E1628), "",VLOOKUP(J1628, 'Pitchers Pre-Season'!$B$2:$X$790, 23, FALSE))</f>
        <v/>
      </c>
      <c r="M1628">
        <f>IF(ISBLANK(Games!D1628), Calc!F1628, F1628+K1628)</f>
        <v>1527.1786991040578</v>
      </c>
      <c r="N1628">
        <f>IF(ISBLANK(Games!E1628), Calc!G1628, G1628+L1628)</f>
        <v>1549.5770225833428</v>
      </c>
      <c r="O1628" s="1">
        <f t="shared" si="175"/>
        <v>0.47868036774769446</v>
      </c>
      <c r="P1628" s="1">
        <f t="shared" si="176"/>
        <v>0.52131963225230549</v>
      </c>
      <c r="Q1628" s="3" t="str">
        <f>Games!N1628</f>
        <v/>
      </c>
      <c r="R1628" s="1" t="str">
        <f t="shared" si="177"/>
        <v/>
      </c>
      <c r="S1628" s="1" t="str">
        <f>IF(ISBLANK(Games!L1628), "",IF(Q1628=B1628, C1628, B1628))</f>
        <v/>
      </c>
      <c r="T1628" s="1" t="str">
        <f t="shared" si="178"/>
        <v>BAL</v>
      </c>
      <c r="U1628" s="1" t="str">
        <f t="shared" si="179"/>
        <v>TOR</v>
      </c>
      <c r="V1628" s="1">
        <f t="shared" si="180"/>
        <v>1527.1786991040578</v>
      </c>
      <c r="W1628" s="1">
        <f t="shared" si="181"/>
        <v>1549.5770225833428</v>
      </c>
    </row>
    <row r="1629" spans="1:23" x14ac:dyDescent="0.45">
      <c r="A1629" t="str">
        <f>Schedule!A1629</f>
        <v>2024-07-31</v>
      </c>
      <c r="B1629" t="str">
        <f>Schedule!B1629</f>
        <v>PHI</v>
      </c>
      <c r="C1629" t="str">
        <f>Schedule!C1629</f>
        <v>NYY</v>
      </c>
      <c r="D1629">
        <f>Schedule!D1629</f>
        <v>1537.03223861109</v>
      </c>
      <c r="E1629">
        <f>Schedule!E1629</f>
        <v>1539.4562396036399</v>
      </c>
      <c r="F1629" cm="1">
        <f t="array" ref="F1629">_xlfn.XLOOKUP(B1629, $T$1:$T1628, $V$1:$V1628, D1629, 0, -1)</f>
        <v>1516.0751994709906</v>
      </c>
      <c r="G1629" cm="1">
        <f t="array" ref="G1629">_xlfn.XLOOKUP(C1629, $U$1:$U1628, $W$1:$W1628, E1629, 0, -1)</f>
        <v>1562.9327852564061</v>
      </c>
      <c r="H1629">
        <f>Schedule!F1629</f>
        <v>8.4745762711864403E-2</v>
      </c>
      <c r="I1629" t="str">
        <f>IF(ISBLANK(Games!D1629), "", Games!D1629)</f>
        <v/>
      </c>
      <c r="J1629" t="str">
        <f>IF(ISBLANK(Games!E1629), "", Games!E1629)</f>
        <v/>
      </c>
      <c r="K1629" t="str">
        <f>IF(ISBLANK(Games!D1629), "",VLOOKUP(I1629, 'Pitchers Pre-Season'!$B$2:$X$790, 23, FALSE))</f>
        <v/>
      </c>
      <c r="L1629" t="str">
        <f>IF(ISBLANK(Games!E1629), "",VLOOKUP(J1629, 'Pitchers Pre-Season'!$B$2:$X$790, 23, FALSE))</f>
        <v/>
      </c>
      <c r="M1629">
        <f>IF(ISBLANK(Games!D1629), Calc!F1629, F1629+K1629)</f>
        <v>1516.0751994709906</v>
      </c>
      <c r="N1629">
        <f>IF(ISBLANK(Games!E1629), Calc!G1629, G1629+L1629)</f>
        <v>1562.9327852564061</v>
      </c>
      <c r="O1629" s="1">
        <f t="shared" si="175"/>
        <v>0.47534529334953579</v>
      </c>
      <c r="P1629" s="1">
        <f t="shared" si="176"/>
        <v>0.52465470665046421</v>
      </c>
      <c r="Q1629" s="3" t="str">
        <f>Games!N1629</f>
        <v/>
      </c>
      <c r="R1629" s="1" t="str">
        <f t="shared" si="177"/>
        <v/>
      </c>
      <c r="S1629" s="1" t="str">
        <f>IF(ISBLANK(Games!L1629), "",IF(Q1629=B1629, C1629, B1629))</f>
        <v/>
      </c>
      <c r="T1629" s="1" t="str">
        <f t="shared" si="178"/>
        <v>PHI</v>
      </c>
      <c r="U1629" s="1" t="str">
        <f t="shared" si="179"/>
        <v>NYY</v>
      </c>
      <c r="V1629" s="1">
        <f t="shared" si="180"/>
        <v>1516.0751994709906</v>
      </c>
      <c r="W1629" s="1">
        <f t="shared" si="181"/>
        <v>1562.9327852564061</v>
      </c>
    </row>
    <row r="1630" spans="1:23" x14ac:dyDescent="0.45">
      <c r="A1630" t="str">
        <f>Schedule!A1630</f>
        <v>2024-07-31</v>
      </c>
      <c r="B1630" t="str">
        <f>Schedule!B1630</f>
        <v>NYM</v>
      </c>
      <c r="C1630" t="str">
        <f>Schedule!C1630</f>
        <v>MIN</v>
      </c>
      <c r="D1630">
        <f>Schedule!D1630</f>
        <v>1505.1761432511801</v>
      </c>
      <c r="E1630">
        <f>Schedule!E1630</f>
        <v>1535.44519643647</v>
      </c>
      <c r="F1630" cm="1">
        <f t="array" ref="F1630">_xlfn.XLOOKUP(B1630, $T$1:$T1629, $V$1:$V1629, D1630, 0, -1)</f>
        <v>1483.2891783762693</v>
      </c>
      <c r="G1630" cm="1">
        <f t="array" ref="G1630">_xlfn.XLOOKUP(C1630, $U$1:$U1629, $W$1:$W1629, E1630, 0, -1)</f>
        <v>1539.5424706464416</v>
      </c>
      <c r="H1630">
        <f>Schedule!F1630</f>
        <v>0.102272727272727</v>
      </c>
      <c r="I1630" t="str">
        <f>IF(ISBLANK(Games!D1630), "", Games!D1630)</f>
        <v/>
      </c>
      <c r="J1630" t="str">
        <f>IF(ISBLANK(Games!E1630), "", Games!E1630)</f>
        <v/>
      </c>
      <c r="K1630" t="str">
        <f>IF(ISBLANK(Games!D1630), "",VLOOKUP(I1630, 'Pitchers Pre-Season'!$B$2:$X$790, 23, FALSE))</f>
        <v/>
      </c>
      <c r="L1630" t="str">
        <f>IF(ISBLANK(Games!E1630), "",VLOOKUP(J1630, 'Pitchers Pre-Season'!$B$2:$X$790, 23, FALSE))</f>
        <v/>
      </c>
      <c r="M1630">
        <f>IF(ISBLANK(Games!D1630), Calc!F1630, F1630+K1630)</f>
        <v>1483.2891783762693</v>
      </c>
      <c r="N1630">
        <f>IF(ISBLANK(Games!E1630), Calc!G1630, G1630+L1630)</f>
        <v>1539.5424706464416</v>
      </c>
      <c r="O1630" s="1">
        <f t="shared" si="175"/>
        <v>0.47088143610144578</v>
      </c>
      <c r="P1630" s="1">
        <f t="shared" si="176"/>
        <v>0.52911856389855416</v>
      </c>
      <c r="Q1630" s="3" t="str">
        <f>Games!N1630</f>
        <v/>
      </c>
      <c r="R1630" s="1" t="str">
        <f t="shared" si="177"/>
        <v/>
      </c>
      <c r="S1630" s="1" t="str">
        <f>IF(ISBLANK(Games!L1630), "",IF(Q1630=B1630, C1630, B1630))</f>
        <v/>
      </c>
      <c r="T1630" s="1" t="str">
        <f t="shared" si="178"/>
        <v>NYM</v>
      </c>
      <c r="U1630" s="1" t="str">
        <f t="shared" si="179"/>
        <v>MIN</v>
      </c>
      <c r="V1630" s="1">
        <f t="shared" si="180"/>
        <v>1483.2891783762693</v>
      </c>
      <c r="W1630" s="1">
        <f t="shared" si="181"/>
        <v>1539.5424706464416</v>
      </c>
    </row>
    <row r="1631" spans="1:23" x14ac:dyDescent="0.45">
      <c r="A1631" t="str">
        <f>Schedule!A1631</f>
        <v>2024-07-31</v>
      </c>
      <c r="B1631" t="str">
        <f>Schedule!B1631</f>
        <v>CHW</v>
      </c>
      <c r="C1631" t="str">
        <f>Schedule!C1631</f>
        <v>KCR</v>
      </c>
      <c r="D1631">
        <f>Schedule!D1631</f>
        <v>1433.33420073452</v>
      </c>
      <c r="E1631">
        <f>Schedule!E1631</f>
        <v>1455.5883504191299</v>
      </c>
      <c r="F1631" cm="1">
        <f t="array" ref="F1631">_xlfn.XLOOKUP(B1631, $T$1:$T1630, $V$1:$V1630, D1631, 0, -1)</f>
        <v>1426.513159308995</v>
      </c>
      <c r="G1631" cm="1">
        <f t="array" ref="G1631">_xlfn.XLOOKUP(C1631, $U$1:$U1630, $W$1:$W1630, E1631, 0, -1)</f>
        <v>1465.2610239810729</v>
      </c>
      <c r="H1631">
        <f>Schedule!F1631</f>
        <v>-4.2253521126760597E-2</v>
      </c>
      <c r="I1631" t="str">
        <f>IF(ISBLANK(Games!D1631), "", Games!D1631)</f>
        <v/>
      </c>
      <c r="J1631" t="str">
        <f>IF(ISBLANK(Games!E1631), "", Games!E1631)</f>
        <v/>
      </c>
      <c r="K1631" t="str">
        <f>IF(ISBLANK(Games!D1631), "",VLOOKUP(I1631, 'Pitchers Pre-Season'!$B$2:$X$790, 23, FALSE))</f>
        <v/>
      </c>
      <c r="L1631" t="str">
        <f>IF(ISBLANK(Games!E1631), "",VLOOKUP(J1631, 'Pitchers Pre-Season'!$B$2:$X$790, 23, FALSE))</f>
        <v/>
      </c>
      <c r="M1631">
        <f>IF(ISBLANK(Games!D1631), Calc!F1631, F1631+K1631)</f>
        <v>1426.513159308995</v>
      </c>
      <c r="N1631">
        <f>IF(ISBLANK(Games!E1631), Calc!G1631, G1631+L1631)</f>
        <v>1465.2610239810729</v>
      </c>
      <c r="O1631" s="1">
        <f t="shared" si="175"/>
        <v>0.42334062532440919</v>
      </c>
      <c r="P1631" s="1">
        <f t="shared" si="176"/>
        <v>0.5766593746755907</v>
      </c>
      <c r="Q1631" s="3" t="str">
        <f>Games!N1631</f>
        <v/>
      </c>
      <c r="R1631" s="1" t="str">
        <f t="shared" si="177"/>
        <v/>
      </c>
      <c r="S1631" s="1" t="str">
        <f>IF(ISBLANK(Games!L1631), "",IF(Q1631=B1631, C1631, B1631))</f>
        <v/>
      </c>
      <c r="T1631" s="1" t="str">
        <f t="shared" si="178"/>
        <v>CHW</v>
      </c>
      <c r="U1631" s="1" t="str">
        <f t="shared" si="179"/>
        <v>KCR</v>
      </c>
      <c r="V1631" s="1">
        <f t="shared" si="180"/>
        <v>1426.513159308995</v>
      </c>
      <c r="W1631" s="1">
        <f t="shared" si="181"/>
        <v>1465.2610239810729</v>
      </c>
    </row>
    <row r="1632" spans="1:23" x14ac:dyDescent="0.45">
      <c r="A1632" t="str">
        <f>Schedule!A1632</f>
        <v>2024-07-31</v>
      </c>
      <c r="B1632" t="str">
        <f>Schedule!B1632</f>
        <v>MIL</v>
      </c>
      <c r="C1632" t="str">
        <f>Schedule!C1632</f>
        <v>ATL</v>
      </c>
      <c r="D1632">
        <f>Schedule!D1632</f>
        <v>1511.74507850229</v>
      </c>
      <c r="E1632">
        <f>Schedule!E1632</f>
        <v>1590.545270505</v>
      </c>
      <c r="F1632" cm="1">
        <f t="array" ref="F1632">_xlfn.XLOOKUP(B1632, $T$1:$T1631, $V$1:$V1631, D1632, 0, -1)</f>
        <v>1516.6563185214643</v>
      </c>
      <c r="G1632" cm="1">
        <f t="array" ref="G1632">_xlfn.XLOOKUP(C1632, $U$1:$U1631, $W$1:$W1631, E1632, 0, -1)</f>
        <v>1588.8399964445969</v>
      </c>
      <c r="H1632">
        <f>Schedule!F1632</f>
        <v>6.7415730337078705E-2</v>
      </c>
      <c r="I1632" t="str">
        <f>IF(ISBLANK(Games!D1632), "", Games!D1632)</f>
        <v/>
      </c>
      <c r="J1632" t="str">
        <f>IF(ISBLANK(Games!E1632), "", Games!E1632)</f>
        <v/>
      </c>
      <c r="K1632" t="str">
        <f>IF(ISBLANK(Games!D1632), "",VLOOKUP(I1632, 'Pitchers Pre-Season'!$B$2:$X$790, 23, FALSE))</f>
        <v/>
      </c>
      <c r="L1632" t="str">
        <f>IF(ISBLANK(Games!E1632), "",VLOOKUP(J1632, 'Pitchers Pre-Season'!$B$2:$X$790, 23, FALSE))</f>
        <v/>
      </c>
      <c r="M1632">
        <f>IF(ISBLANK(Games!D1632), Calc!F1632, F1632+K1632)</f>
        <v>1516.6563185214643</v>
      </c>
      <c r="N1632">
        <f>IF(ISBLANK(Games!E1632), Calc!G1632, G1632+L1632)</f>
        <v>1588.8399964445969</v>
      </c>
      <c r="O1632" s="1">
        <f t="shared" si="175"/>
        <v>0.43129650023596028</v>
      </c>
      <c r="P1632" s="1">
        <f t="shared" si="176"/>
        <v>0.56870349976403967</v>
      </c>
      <c r="Q1632" s="3" t="str">
        <f>Games!N1632</f>
        <v/>
      </c>
      <c r="R1632" s="1" t="str">
        <f t="shared" si="177"/>
        <v/>
      </c>
      <c r="S1632" s="1" t="str">
        <f>IF(ISBLANK(Games!L1632), "",IF(Q1632=B1632, C1632, B1632))</f>
        <v/>
      </c>
      <c r="T1632" s="1" t="str">
        <f t="shared" si="178"/>
        <v>MIL</v>
      </c>
      <c r="U1632" s="1" t="str">
        <f t="shared" si="179"/>
        <v>ATL</v>
      </c>
      <c r="V1632" s="1">
        <f t="shared" si="180"/>
        <v>1516.6563185214643</v>
      </c>
      <c r="W1632" s="1">
        <f t="shared" si="181"/>
        <v>1588.8399964445969</v>
      </c>
    </row>
    <row r="1633" spans="1:23" x14ac:dyDescent="0.45">
      <c r="A1633" t="str">
        <f>Schedule!A1633</f>
        <v>2024-07-31</v>
      </c>
      <c r="B1633" t="str">
        <f>Schedule!B1633</f>
        <v>STL</v>
      </c>
      <c r="C1633" t="str">
        <f>Schedule!C1633</f>
        <v>TEX</v>
      </c>
      <c r="D1633">
        <f>Schedule!D1633</f>
        <v>1506.4629567151301</v>
      </c>
      <c r="E1633">
        <f>Schedule!E1633</f>
        <v>1527.6277566730801</v>
      </c>
      <c r="F1633" cm="1">
        <f t="array" ref="F1633">_xlfn.XLOOKUP(B1633, $T$1:$T1632, $V$1:$V1632, D1633, 0, -1)</f>
        <v>1510.540426333587</v>
      </c>
      <c r="G1633" cm="1">
        <f t="array" ref="G1633">_xlfn.XLOOKUP(C1633, $U$1:$U1632, $W$1:$W1632, E1633, 0, -1)</f>
        <v>1534.4506247578865</v>
      </c>
      <c r="H1633">
        <f>Schedule!F1633</f>
        <v>7.3170731707316999E-2</v>
      </c>
      <c r="I1633" t="str">
        <f>IF(ISBLANK(Games!D1633), "", Games!D1633)</f>
        <v/>
      </c>
      <c r="J1633" t="str">
        <f>IF(ISBLANK(Games!E1633), "", Games!E1633)</f>
        <v/>
      </c>
      <c r="K1633" t="str">
        <f>IF(ISBLANK(Games!D1633), "",VLOOKUP(I1633, 'Pitchers Pre-Season'!$B$2:$X$790, 23, FALSE))</f>
        <v/>
      </c>
      <c r="L1633" t="str">
        <f>IF(ISBLANK(Games!E1633), "",VLOOKUP(J1633, 'Pitchers Pre-Season'!$B$2:$X$790, 23, FALSE))</f>
        <v/>
      </c>
      <c r="M1633">
        <f>IF(ISBLANK(Games!D1633), Calc!F1633, F1633+K1633)</f>
        <v>1510.540426333587</v>
      </c>
      <c r="N1633">
        <f>IF(ISBLANK(Games!E1633), Calc!G1633, G1633+L1633)</f>
        <v>1534.4506247578865</v>
      </c>
      <c r="O1633" s="1">
        <f t="shared" si="175"/>
        <v>0.50223004355815015</v>
      </c>
      <c r="P1633" s="1">
        <f t="shared" si="176"/>
        <v>0.4977699564418499</v>
      </c>
      <c r="Q1633" s="3" t="str">
        <f>Games!N1633</f>
        <v/>
      </c>
      <c r="R1633" s="1" t="str">
        <f t="shared" si="177"/>
        <v/>
      </c>
      <c r="S1633" s="1" t="str">
        <f>IF(ISBLANK(Games!L1633), "",IF(Q1633=B1633, C1633, B1633))</f>
        <v/>
      </c>
      <c r="T1633" s="1" t="str">
        <f t="shared" si="178"/>
        <v>STL</v>
      </c>
      <c r="U1633" s="1" t="str">
        <f t="shared" si="179"/>
        <v>TEX</v>
      </c>
      <c r="V1633" s="1">
        <f t="shared" si="180"/>
        <v>1510.540426333587</v>
      </c>
      <c r="W1633" s="1">
        <f t="shared" si="181"/>
        <v>1534.4506247578865</v>
      </c>
    </row>
    <row r="1634" spans="1:23" x14ac:dyDescent="0.45">
      <c r="A1634" t="str">
        <f>Schedule!A1634</f>
        <v>2024-07-31</v>
      </c>
      <c r="B1634" t="str">
        <f>Schedule!B1634</f>
        <v>ARI</v>
      </c>
      <c r="C1634" t="str">
        <f>Schedule!C1634</f>
        <v>WAS</v>
      </c>
      <c r="D1634">
        <f>Schedule!D1634</f>
        <v>1517.8440011816001</v>
      </c>
      <c r="E1634">
        <f>Schedule!E1634</f>
        <v>1422.7330514932301</v>
      </c>
      <c r="F1634" cm="1">
        <f t="array" ref="F1634">_xlfn.XLOOKUP(B1634, $T$1:$T1633, $V$1:$V1633, D1634, 0, -1)</f>
        <v>1516.9891876380354</v>
      </c>
      <c r="G1634" cm="1">
        <f t="array" ref="G1634">_xlfn.XLOOKUP(C1634, $U$1:$U1633, $W$1:$W1633, E1634, 0, -1)</f>
        <v>1420.7057667976087</v>
      </c>
      <c r="H1634">
        <f>Schedule!F1634</f>
        <v>5.0632911392405201E-2</v>
      </c>
      <c r="I1634" t="str">
        <f>IF(ISBLANK(Games!D1634), "", Games!D1634)</f>
        <v/>
      </c>
      <c r="J1634" t="str">
        <f>IF(ISBLANK(Games!E1634), "", Games!E1634)</f>
        <v/>
      </c>
      <c r="K1634" t="str">
        <f>IF(ISBLANK(Games!D1634), "",VLOOKUP(I1634, 'Pitchers Pre-Season'!$B$2:$X$790, 23, FALSE))</f>
        <v/>
      </c>
      <c r="L1634" t="str">
        <f>IF(ISBLANK(Games!E1634), "",VLOOKUP(J1634, 'Pitchers Pre-Season'!$B$2:$X$790, 23, FALSE))</f>
        <v/>
      </c>
      <c r="M1634">
        <f>IF(ISBLANK(Games!D1634), Calc!F1634, F1634+K1634)</f>
        <v>1516.9891876380354</v>
      </c>
      <c r="N1634">
        <f>IF(ISBLANK(Games!E1634), Calc!G1634, G1634+L1634)</f>
        <v>1420.7057667976087</v>
      </c>
      <c r="O1634" s="1">
        <f t="shared" si="175"/>
        <v>0.66043796174607128</v>
      </c>
      <c r="P1634" s="1">
        <f t="shared" si="176"/>
        <v>0.33956203825392861</v>
      </c>
      <c r="Q1634" s="3" t="str">
        <f>Games!N1634</f>
        <v/>
      </c>
      <c r="R1634" s="1" t="str">
        <f t="shared" si="177"/>
        <v/>
      </c>
      <c r="S1634" s="1" t="str">
        <f>IF(ISBLANK(Games!L1634), "",IF(Q1634=B1634, C1634, B1634))</f>
        <v/>
      </c>
      <c r="T1634" s="1" t="str">
        <f t="shared" si="178"/>
        <v>ARI</v>
      </c>
      <c r="U1634" s="1" t="str">
        <f t="shared" si="179"/>
        <v>WAS</v>
      </c>
      <c r="V1634" s="1">
        <f t="shared" si="180"/>
        <v>1516.9891876380354</v>
      </c>
      <c r="W1634" s="1">
        <f t="shared" si="181"/>
        <v>1420.7057667976087</v>
      </c>
    </row>
    <row r="1635" spans="1:23" x14ac:dyDescent="0.45">
      <c r="A1635" t="str">
        <f>Schedule!A1635</f>
        <v>2024-07-31</v>
      </c>
      <c r="B1635" t="str">
        <f>Schedule!B1635</f>
        <v>BOS</v>
      </c>
      <c r="C1635" t="str">
        <f>Schedule!C1635</f>
        <v>SEA</v>
      </c>
      <c r="D1635">
        <f>Schedule!D1635</f>
        <v>1500.26839934439</v>
      </c>
      <c r="E1635">
        <f>Schedule!E1635</f>
        <v>1526.2027098211199</v>
      </c>
      <c r="F1635" cm="1">
        <f t="array" ref="F1635">_xlfn.XLOOKUP(B1635, $T$1:$T1634, $V$1:$V1634, D1635, 0, -1)</f>
        <v>1500.26839934439</v>
      </c>
      <c r="G1635" cm="1">
        <f t="array" ref="G1635">_xlfn.XLOOKUP(C1635, $U$1:$U1634, $W$1:$W1634, E1635, 0, -1)</f>
        <v>1521.2700100017432</v>
      </c>
      <c r="H1635">
        <f>Schedule!F1635</f>
        <v>5.1282051282051398E-2</v>
      </c>
      <c r="I1635" t="str">
        <f>IF(ISBLANK(Games!D1635), "", Games!D1635)</f>
        <v/>
      </c>
      <c r="J1635" t="str">
        <f>IF(ISBLANK(Games!E1635), "", Games!E1635)</f>
        <v/>
      </c>
      <c r="K1635" t="str">
        <f>IF(ISBLANK(Games!D1635), "",VLOOKUP(I1635, 'Pitchers Pre-Season'!$B$2:$X$790, 23, FALSE))</f>
        <v/>
      </c>
      <c r="L1635" t="str">
        <f>IF(ISBLANK(Games!E1635), "",VLOOKUP(J1635, 'Pitchers Pre-Season'!$B$2:$X$790, 23, FALSE))</f>
        <v/>
      </c>
      <c r="M1635">
        <f>IF(ISBLANK(Games!D1635), Calc!F1635, F1635+K1635)</f>
        <v>1500.26839934439</v>
      </c>
      <c r="N1635">
        <f>IF(ISBLANK(Games!E1635), Calc!G1635, G1635+L1635)</f>
        <v>1521.2700100017432</v>
      </c>
      <c r="O1635" s="1">
        <f t="shared" si="175"/>
        <v>0.49545403616308703</v>
      </c>
      <c r="P1635" s="1">
        <f t="shared" si="176"/>
        <v>0.50454596383691308</v>
      </c>
      <c r="Q1635" s="3" t="str">
        <f>Games!N1635</f>
        <v/>
      </c>
      <c r="R1635" s="1" t="str">
        <f t="shared" si="177"/>
        <v/>
      </c>
      <c r="S1635" s="1" t="str">
        <f>IF(ISBLANK(Games!L1635), "",IF(Q1635=B1635, C1635, B1635))</f>
        <v/>
      </c>
      <c r="T1635" s="1" t="str">
        <f t="shared" si="178"/>
        <v>BOS</v>
      </c>
      <c r="U1635" s="1" t="str">
        <f t="shared" si="179"/>
        <v>SEA</v>
      </c>
      <c r="V1635" s="1">
        <f t="shared" si="180"/>
        <v>1500.26839934439</v>
      </c>
      <c r="W1635" s="1">
        <f t="shared" si="181"/>
        <v>1521.2700100017432</v>
      </c>
    </row>
    <row r="1636" spans="1:23" x14ac:dyDescent="0.45">
      <c r="A1636" t="str">
        <f>Schedule!A1636</f>
        <v>2024-07-31</v>
      </c>
      <c r="B1636" t="str">
        <f>Schedule!B1636</f>
        <v>CIN</v>
      </c>
      <c r="C1636" t="str">
        <f>Schedule!C1636</f>
        <v>CHC</v>
      </c>
      <c r="D1636">
        <f>Schedule!D1636</f>
        <v>1496.2510574284499</v>
      </c>
      <c r="E1636">
        <f>Schedule!E1636</f>
        <v>1514.0316812078199</v>
      </c>
      <c r="F1636" cm="1">
        <f t="array" ref="F1636">_xlfn.XLOOKUP(B1636, $T$1:$T1635, $V$1:$V1635, D1636, 0, -1)</f>
        <v>1493.1662146218293</v>
      </c>
      <c r="G1636" cm="1">
        <f t="array" ref="G1636">_xlfn.XLOOKUP(C1636, $U$1:$U1635, $W$1:$W1635, E1636, 0, -1)</f>
        <v>1510.9500841970262</v>
      </c>
      <c r="H1636">
        <f>Schedule!F1636</f>
        <v>-1.38888888888888E-2</v>
      </c>
      <c r="I1636" t="str">
        <f>IF(ISBLANK(Games!D1636), "", Games!D1636)</f>
        <v/>
      </c>
      <c r="J1636" t="str">
        <f>IF(ISBLANK(Games!E1636), "", Games!E1636)</f>
        <v/>
      </c>
      <c r="K1636" t="str">
        <f>IF(ISBLANK(Games!D1636), "",VLOOKUP(I1636, 'Pitchers Pre-Season'!$B$2:$X$790, 23, FALSE))</f>
        <v/>
      </c>
      <c r="L1636" t="str">
        <f>IF(ISBLANK(Games!E1636), "",VLOOKUP(J1636, 'Pitchers Pre-Season'!$B$2:$X$790, 23, FALSE))</f>
        <v/>
      </c>
      <c r="M1636">
        <f>IF(ISBLANK(Games!D1636), Calc!F1636, F1636+K1636)</f>
        <v>1493.1662146218293</v>
      </c>
      <c r="N1636">
        <f>IF(ISBLANK(Games!E1636), Calc!G1636, G1636+L1636)</f>
        <v>1510.9500841970262</v>
      </c>
      <c r="O1636" s="1">
        <f t="shared" si="175"/>
        <v>0.46748483793949114</v>
      </c>
      <c r="P1636" s="1">
        <f t="shared" si="176"/>
        <v>0.53251516206050886</v>
      </c>
      <c r="Q1636" s="3" t="str">
        <f>Games!N1636</f>
        <v/>
      </c>
      <c r="R1636" s="1" t="str">
        <f t="shared" si="177"/>
        <v/>
      </c>
      <c r="S1636" s="1" t="str">
        <f>IF(ISBLANK(Games!L1636), "",IF(Q1636=B1636, C1636, B1636))</f>
        <v/>
      </c>
      <c r="T1636" s="1" t="str">
        <f t="shared" si="178"/>
        <v>CIN</v>
      </c>
      <c r="U1636" s="1" t="str">
        <f t="shared" si="179"/>
        <v>CHC</v>
      </c>
      <c r="V1636" s="1">
        <f t="shared" si="180"/>
        <v>1493.1662146218293</v>
      </c>
      <c r="W1636" s="1">
        <f t="shared" si="181"/>
        <v>1510.9500841970262</v>
      </c>
    </row>
    <row r="1637" spans="1:23" x14ac:dyDescent="0.45">
      <c r="A1637" t="str">
        <f>Schedule!A1637</f>
        <v>2024-07-31</v>
      </c>
      <c r="B1637" t="str">
        <f>Schedule!B1637</f>
        <v>HOU</v>
      </c>
      <c r="C1637" t="str">
        <f>Schedule!C1637</f>
        <v>PIT</v>
      </c>
      <c r="D1637">
        <f>Schedule!D1637</f>
        <v>1559.22207084247</v>
      </c>
      <c r="E1637">
        <f>Schedule!E1637</f>
        <v>1468.3919248330999</v>
      </c>
      <c r="F1637" cm="1">
        <f t="array" ref="F1637">_xlfn.XLOOKUP(B1637, $T$1:$T1636, $V$1:$V1636, D1637, 0, -1)</f>
        <v>1535.1961987191132</v>
      </c>
      <c r="G1637" cm="1">
        <f t="array" ref="G1637">_xlfn.XLOOKUP(C1637, $U$1:$U1636, $W$1:$W1636, E1637, 0, -1)</f>
        <v>1490.342604018655</v>
      </c>
      <c r="H1637">
        <f>Schedule!F1637</f>
        <v>-4.08163265306122E-2</v>
      </c>
      <c r="I1637" t="str">
        <f>IF(ISBLANK(Games!D1637), "", Games!D1637)</f>
        <v/>
      </c>
      <c r="J1637" t="str">
        <f>IF(ISBLANK(Games!E1637), "", Games!E1637)</f>
        <v/>
      </c>
      <c r="K1637" t="str">
        <f>IF(ISBLANK(Games!D1637), "",VLOOKUP(I1637, 'Pitchers Pre-Season'!$B$2:$X$790, 23, FALSE))</f>
        <v/>
      </c>
      <c r="L1637" t="str">
        <f>IF(ISBLANK(Games!E1637), "",VLOOKUP(J1637, 'Pitchers Pre-Season'!$B$2:$X$790, 23, FALSE))</f>
        <v/>
      </c>
      <c r="M1637">
        <f>IF(ISBLANK(Games!D1637), Calc!F1637, F1637+K1637)</f>
        <v>1535.1961987191132</v>
      </c>
      <c r="N1637">
        <f>IF(ISBLANK(Games!E1637), Calc!G1637, G1637+L1637)</f>
        <v>1490.342604018655</v>
      </c>
      <c r="O1637" s="1">
        <f t="shared" si="175"/>
        <v>0.54378511692972986</v>
      </c>
      <c r="P1637" s="1">
        <f t="shared" si="176"/>
        <v>0.45621488307027014</v>
      </c>
      <c r="Q1637" s="3" t="str">
        <f>Games!N1637</f>
        <v/>
      </c>
      <c r="R1637" s="1" t="str">
        <f t="shared" si="177"/>
        <v/>
      </c>
      <c r="S1637" s="1" t="str">
        <f>IF(ISBLANK(Games!L1637), "",IF(Q1637=B1637, C1637, B1637))</f>
        <v/>
      </c>
      <c r="T1637" s="1" t="str">
        <f t="shared" si="178"/>
        <v>HOU</v>
      </c>
      <c r="U1637" s="1" t="str">
        <f t="shared" si="179"/>
        <v>PIT</v>
      </c>
      <c r="V1637" s="1">
        <f t="shared" si="180"/>
        <v>1535.1961987191132</v>
      </c>
      <c r="W1637" s="1">
        <f t="shared" si="181"/>
        <v>1490.342604018655</v>
      </c>
    </row>
    <row r="1638" spans="1:23" x14ac:dyDescent="0.45">
      <c r="A1638" t="str">
        <f>Schedule!A1638</f>
        <v>2024-07-31</v>
      </c>
      <c r="B1638" t="str">
        <f>Schedule!B1638</f>
        <v>SDP</v>
      </c>
      <c r="C1638" t="str">
        <f>Schedule!C1638</f>
        <v>LAD</v>
      </c>
      <c r="D1638">
        <f>Schedule!D1638</f>
        <v>1513.7838452168801</v>
      </c>
      <c r="E1638">
        <f>Schedule!E1638</f>
        <v>1588.6730971234199</v>
      </c>
      <c r="F1638" cm="1">
        <f t="array" ref="F1638">_xlfn.XLOOKUP(B1638, $T$1:$T1637, $V$1:$V1637, D1638, 0, -1)</f>
        <v>1502.9671207118124</v>
      </c>
      <c r="G1638" cm="1">
        <f t="array" ref="G1638">_xlfn.XLOOKUP(C1638, $U$1:$U1637, $W$1:$W1637, E1638, 0, -1)</f>
        <v>1587.2549754385982</v>
      </c>
      <c r="H1638">
        <f>Schedule!F1638</f>
        <v>2.9239766081871298E-2</v>
      </c>
      <c r="I1638" t="str">
        <f>IF(ISBLANK(Games!D1638), "", Games!D1638)</f>
        <v/>
      </c>
      <c r="J1638" t="str">
        <f>IF(ISBLANK(Games!E1638), "", Games!E1638)</f>
        <v/>
      </c>
      <c r="K1638" t="str">
        <f>IF(ISBLANK(Games!D1638), "",VLOOKUP(I1638, 'Pitchers Pre-Season'!$B$2:$X$790, 23, FALSE))</f>
        <v/>
      </c>
      <c r="L1638" t="str">
        <f>IF(ISBLANK(Games!E1638), "",VLOOKUP(J1638, 'Pitchers Pre-Season'!$B$2:$X$790, 23, FALSE))</f>
        <v/>
      </c>
      <c r="M1638">
        <f>IF(ISBLANK(Games!D1638), Calc!F1638, F1638+K1638)</f>
        <v>1502.9671207118124</v>
      </c>
      <c r="N1638">
        <f>IF(ISBLANK(Games!E1638), Calc!G1638, G1638+L1638)</f>
        <v>1587.2549754385982</v>
      </c>
      <c r="O1638" s="1">
        <f t="shared" si="175"/>
        <v>0.39564488300298412</v>
      </c>
      <c r="P1638" s="1">
        <f t="shared" si="176"/>
        <v>0.60435511699701594</v>
      </c>
      <c r="Q1638" s="3" t="str">
        <f>Games!N1638</f>
        <v/>
      </c>
      <c r="R1638" s="1" t="str">
        <f t="shared" si="177"/>
        <v/>
      </c>
      <c r="S1638" s="1" t="str">
        <f>IF(ISBLANK(Games!L1638), "",IF(Q1638=B1638, C1638, B1638))</f>
        <v/>
      </c>
      <c r="T1638" s="1" t="str">
        <f t="shared" si="178"/>
        <v>SDP</v>
      </c>
      <c r="U1638" s="1" t="str">
        <f t="shared" si="179"/>
        <v>LAD</v>
      </c>
      <c r="V1638" s="1">
        <f t="shared" si="180"/>
        <v>1502.9671207118124</v>
      </c>
      <c r="W1638" s="1">
        <f t="shared" si="181"/>
        <v>1587.2549754385982</v>
      </c>
    </row>
    <row r="1639" spans="1:23" x14ac:dyDescent="0.45">
      <c r="A1639" t="str">
        <f>Schedule!A1639</f>
        <v>2024-07-31</v>
      </c>
      <c r="B1639" t="str">
        <f>Schedule!B1639</f>
        <v>LAA</v>
      </c>
      <c r="C1639" t="str">
        <f>Schedule!C1639</f>
        <v>COL</v>
      </c>
      <c r="D1639">
        <f>Schedule!D1639</f>
        <v>1474.3085107648601</v>
      </c>
      <c r="E1639">
        <f>Schedule!E1639</f>
        <v>1418.47649220432</v>
      </c>
      <c r="F1639" cm="1">
        <f t="array" ref="F1639">_xlfn.XLOOKUP(B1639, $T$1:$T1638, $V$1:$V1638, D1639, 0, -1)</f>
        <v>1469.5882041455925</v>
      </c>
      <c r="G1639" cm="1">
        <f t="array" ref="G1639">_xlfn.XLOOKUP(C1639, $U$1:$U1638, $W$1:$W1638, E1639, 0, -1)</f>
        <v>1405.4006829938121</v>
      </c>
      <c r="H1639">
        <f>Schedule!F1639</f>
        <v>6.8493150684931406E-2</v>
      </c>
      <c r="I1639" t="str">
        <f>IF(ISBLANK(Games!D1639), "", Games!D1639)</f>
        <v/>
      </c>
      <c r="J1639" t="str">
        <f>IF(ISBLANK(Games!E1639), "", Games!E1639)</f>
        <v/>
      </c>
      <c r="K1639" t="str">
        <f>IF(ISBLANK(Games!D1639), "",VLOOKUP(I1639, 'Pitchers Pre-Season'!$B$2:$X$790, 23, FALSE))</f>
        <v/>
      </c>
      <c r="L1639" t="str">
        <f>IF(ISBLANK(Games!E1639), "",VLOOKUP(J1639, 'Pitchers Pre-Season'!$B$2:$X$790, 23, FALSE))</f>
        <v/>
      </c>
      <c r="M1639">
        <f>IF(ISBLANK(Games!D1639), Calc!F1639, F1639+K1639)</f>
        <v>1469.5882041455925</v>
      </c>
      <c r="N1639">
        <f>IF(ISBLANK(Games!E1639), Calc!G1639, G1639+L1639)</f>
        <v>1405.4006829938121</v>
      </c>
      <c r="O1639" s="1">
        <f t="shared" si="175"/>
        <v>0.6255830567603492</v>
      </c>
      <c r="P1639" s="1">
        <f t="shared" si="176"/>
        <v>0.37441694323965075</v>
      </c>
      <c r="Q1639" s="3" t="str">
        <f>Games!N1639</f>
        <v/>
      </c>
      <c r="R1639" s="1" t="str">
        <f t="shared" si="177"/>
        <v/>
      </c>
      <c r="S1639" s="1" t="str">
        <f>IF(ISBLANK(Games!L1639), "",IF(Q1639=B1639, C1639, B1639))</f>
        <v/>
      </c>
      <c r="T1639" s="1" t="str">
        <f t="shared" si="178"/>
        <v>LAA</v>
      </c>
      <c r="U1639" s="1" t="str">
        <f t="shared" si="179"/>
        <v>COL</v>
      </c>
      <c r="V1639" s="1">
        <f t="shared" si="180"/>
        <v>1469.5882041455925</v>
      </c>
      <c r="W1639" s="1">
        <f t="shared" si="181"/>
        <v>1405.4006829938121</v>
      </c>
    </row>
    <row r="1640" spans="1:23" x14ac:dyDescent="0.45">
      <c r="A1640" t="str">
        <f>Schedule!A1640</f>
        <v>2024-07-31</v>
      </c>
      <c r="B1640" t="str">
        <f>Schedule!B1640</f>
        <v>SFG</v>
      </c>
      <c r="C1640" t="str">
        <f>Schedule!C1640</f>
        <v>OAK</v>
      </c>
      <c r="D1640">
        <f>Schedule!D1640</f>
        <v>1501.1235706124401</v>
      </c>
      <c r="E1640">
        <f>Schedule!E1640</f>
        <v>1427.1354796158</v>
      </c>
      <c r="F1640" cm="1">
        <f t="array" ref="F1640">_xlfn.XLOOKUP(B1640, $T$1:$T1639, $V$1:$V1639, D1640, 0, -1)</f>
        <v>1506.8907435815931</v>
      </c>
      <c r="G1640" cm="1">
        <f t="array" ref="G1640">_xlfn.XLOOKUP(C1640, $U$1:$U1639, $W$1:$W1639, E1640, 0, -1)</f>
        <v>1422.9458950386379</v>
      </c>
      <c r="H1640">
        <f>Schedule!F1640</f>
        <v>0.1125</v>
      </c>
      <c r="I1640" t="str">
        <f>IF(ISBLANK(Games!D1640), "", Games!D1640)</f>
        <v/>
      </c>
      <c r="J1640" t="str">
        <f>IF(ISBLANK(Games!E1640), "", Games!E1640)</f>
        <v/>
      </c>
      <c r="K1640" t="str">
        <f>IF(ISBLANK(Games!D1640), "",VLOOKUP(I1640, 'Pitchers Pre-Season'!$B$2:$X$790, 23, FALSE))</f>
        <v/>
      </c>
      <c r="L1640" t="str">
        <f>IF(ISBLANK(Games!E1640), "",VLOOKUP(J1640, 'Pitchers Pre-Season'!$B$2:$X$790, 23, FALSE))</f>
        <v/>
      </c>
      <c r="M1640">
        <f>IF(ISBLANK(Games!D1640), Calc!F1640, F1640+K1640)</f>
        <v>1506.8907435815931</v>
      </c>
      <c r="N1640">
        <f>IF(ISBLANK(Games!E1640), Calc!G1640, G1640+L1640)</f>
        <v>1422.9458950386379</v>
      </c>
      <c r="O1640" s="1">
        <f t="shared" si="175"/>
        <v>0.67475921437025843</v>
      </c>
      <c r="P1640" s="1">
        <f t="shared" si="176"/>
        <v>0.32524078562974157</v>
      </c>
      <c r="Q1640" s="3" t="str">
        <f>Games!N1640</f>
        <v/>
      </c>
      <c r="R1640" s="1" t="str">
        <f t="shared" si="177"/>
        <v/>
      </c>
      <c r="S1640" s="1" t="str">
        <f>IF(ISBLANK(Games!L1640), "",IF(Q1640=B1640, C1640, B1640))</f>
        <v/>
      </c>
      <c r="T1640" s="1" t="str">
        <f t="shared" si="178"/>
        <v>SFG</v>
      </c>
      <c r="U1640" s="1" t="str">
        <f t="shared" si="179"/>
        <v>OAK</v>
      </c>
      <c r="V1640" s="1">
        <f t="shared" si="180"/>
        <v>1506.8907435815931</v>
      </c>
      <c r="W1640" s="1">
        <f t="shared" si="181"/>
        <v>1422.9458950386379</v>
      </c>
    </row>
    <row r="1641" spans="1:23" x14ac:dyDescent="0.45">
      <c r="A1641" t="str">
        <f>Schedule!A1641</f>
        <v>2024-08-01</v>
      </c>
      <c r="B1641" t="str">
        <f>Schedule!B1641</f>
        <v>CLE</v>
      </c>
      <c r="C1641" t="str">
        <f>Schedule!C1641</f>
        <v>BAL</v>
      </c>
      <c r="D1641">
        <f>Schedule!D1641</f>
        <v>1503.8938502056101</v>
      </c>
      <c r="E1641">
        <f>Schedule!E1641</f>
        <v>1535.1075395159701</v>
      </c>
      <c r="F1641" cm="1">
        <f t="array" ref="F1641">_xlfn.XLOOKUP(B1641, $T$1:$T1640, $V$1:$V1640, D1641, 0, -1)</f>
        <v>1503.8938502056101</v>
      </c>
      <c r="G1641" cm="1">
        <f t="array" ref="G1641">_xlfn.XLOOKUP(C1641, $U$1:$U1640, $W$1:$W1640, E1641, 0, -1)</f>
        <v>1539.0873746407135</v>
      </c>
      <c r="H1641">
        <f>Schedule!F1641</f>
        <v>4.7619047619047603E-2</v>
      </c>
      <c r="I1641" t="str">
        <f>IF(ISBLANK(Games!D1641), "", Games!D1641)</f>
        <v/>
      </c>
      <c r="J1641" t="str">
        <f>IF(ISBLANK(Games!E1641), "", Games!E1641)</f>
        <v/>
      </c>
      <c r="K1641" t="str">
        <f>IF(ISBLANK(Games!D1641), "",VLOOKUP(I1641, 'Pitchers Pre-Season'!$B$2:$X$790, 23, FALSE))</f>
        <v/>
      </c>
      <c r="L1641" t="str">
        <f>IF(ISBLANK(Games!E1641), "",VLOOKUP(J1641, 'Pitchers Pre-Season'!$B$2:$X$790, 23, FALSE))</f>
        <v/>
      </c>
      <c r="M1641">
        <f>IF(ISBLANK(Games!D1641), Calc!F1641, F1641+K1641)</f>
        <v>1503.8938502056101</v>
      </c>
      <c r="N1641">
        <f>IF(ISBLANK(Games!E1641), Calc!G1641, G1641+L1641)</f>
        <v>1539.0873746407135</v>
      </c>
      <c r="O1641" s="1">
        <f t="shared" si="175"/>
        <v>0.47333448924481386</v>
      </c>
      <c r="P1641" s="1">
        <f t="shared" si="176"/>
        <v>0.52666551075518597</v>
      </c>
      <c r="Q1641" s="3" t="str">
        <f>Games!N1641</f>
        <v/>
      </c>
      <c r="R1641" s="1" t="str">
        <f t="shared" si="177"/>
        <v/>
      </c>
      <c r="S1641" s="1" t="str">
        <f>IF(ISBLANK(Games!L1641), "",IF(Q1641=B1641, C1641, B1641))</f>
        <v/>
      </c>
      <c r="T1641" s="1" t="str">
        <f t="shared" si="178"/>
        <v>CLE</v>
      </c>
      <c r="U1641" s="1" t="str">
        <f t="shared" si="179"/>
        <v>BAL</v>
      </c>
      <c r="V1641" s="1">
        <f t="shared" si="180"/>
        <v>1503.8938502056101</v>
      </c>
      <c r="W1641" s="1">
        <f t="shared" si="181"/>
        <v>1539.0873746407135</v>
      </c>
    </row>
    <row r="1642" spans="1:23" x14ac:dyDescent="0.45">
      <c r="A1642" t="str">
        <f>Schedule!A1642</f>
        <v>2024-08-01</v>
      </c>
      <c r="B1642" t="str">
        <f>Schedule!B1642</f>
        <v>DET</v>
      </c>
      <c r="C1642" t="str">
        <f>Schedule!C1642</f>
        <v>KCR</v>
      </c>
      <c r="D1642">
        <f>Schedule!D1642</f>
        <v>1477.56939209144</v>
      </c>
      <c r="E1642">
        <f>Schedule!E1642</f>
        <v>1455.5883504191299</v>
      </c>
      <c r="F1642" cm="1">
        <f t="array" ref="F1642">_xlfn.XLOOKUP(B1642, $T$1:$T1641, $V$1:$V1641, D1642, 0, -1)</f>
        <v>1481.7589766686021</v>
      </c>
      <c r="G1642" cm="1">
        <f t="array" ref="G1642">_xlfn.XLOOKUP(C1642, $U$1:$U1641, $W$1:$W1641, E1642, 0, -1)</f>
        <v>1465.2610239810729</v>
      </c>
      <c r="H1642">
        <f>Schedule!F1642</f>
        <v>7.6687116564418296E-3</v>
      </c>
      <c r="I1642" t="str">
        <f>IF(ISBLANK(Games!D1642), "", Games!D1642)</f>
        <v/>
      </c>
      <c r="J1642" t="str">
        <f>IF(ISBLANK(Games!E1642), "", Games!E1642)</f>
        <v/>
      </c>
      <c r="K1642" t="str">
        <f>IF(ISBLANK(Games!D1642), "",VLOOKUP(I1642, 'Pitchers Pre-Season'!$B$2:$X$790, 23, FALSE))</f>
        <v/>
      </c>
      <c r="L1642" t="str">
        <f>IF(ISBLANK(Games!E1642), "",VLOOKUP(J1642, 'Pitchers Pre-Season'!$B$2:$X$790, 23, FALSE))</f>
        <v/>
      </c>
      <c r="M1642">
        <f>IF(ISBLANK(Games!D1642), Calc!F1642, F1642+K1642)</f>
        <v>1481.7589766686021</v>
      </c>
      <c r="N1642">
        <f>IF(ISBLANK(Games!E1642), Calc!G1642, G1642+L1642)</f>
        <v>1465.2610239810729</v>
      </c>
      <c r="O1642" s="1">
        <f t="shared" si="175"/>
        <v>0.52755898938246215</v>
      </c>
      <c r="P1642" s="1">
        <f t="shared" si="176"/>
        <v>0.47244101061753779</v>
      </c>
      <c r="Q1642" s="3" t="str">
        <f>Games!N1642</f>
        <v/>
      </c>
      <c r="R1642" s="1" t="str">
        <f t="shared" si="177"/>
        <v/>
      </c>
      <c r="S1642" s="1" t="str">
        <f>IF(ISBLANK(Games!L1642), "",IF(Q1642=B1642, C1642, B1642))</f>
        <v/>
      </c>
      <c r="T1642" s="1" t="str">
        <f t="shared" si="178"/>
        <v>DET</v>
      </c>
      <c r="U1642" s="1" t="str">
        <f t="shared" si="179"/>
        <v>KCR</v>
      </c>
      <c r="V1642" s="1">
        <f t="shared" si="180"/>
        <v>1481.7589766686021</v>
      </c>
      <c r="W1642" s="1">
        <f t="shared" si="181"/>
        <v>1465.2610239810729</v>
      </c>
    </row>
    <row r="1643" spans="1:23" x14ac:dyDescent="0.45">
      <c r="A1643" t="str">
        <f>Schedule!A1643</f>
        <v>2024-08-01</v>
      </c>
      <c r="B1643" t="str">
        <f>Schedule!B1643</f>
        <v>ATL</v>
      </c>
      <c r="C1643" t="str">
        <f>Schedule!C1643</f>
        <v>MIA</v>
      </c>
      <c r="D1643">
        <f>Schedule!D1643</f>
        <v>1590.545270505</v>
      </c>
      <c r="E1643">
        <f>Schedule!E1643</f>
        <v>1488.4482383178499</v>
      </c>
      <c r="F1643" cm="1">
        <f t="array" ref="F1643">_xlfn.XLOOKUP(B1643, $T$1:$T1642, $V$1:$V1642, D1643, 0, -1)</f>
        <v>1593.2508682491175</v>
      </c>
      <c r="G1643" cm="1">
        <f t="array" ref="G1643">_xlfn.XLOOKUP(C1643, $U$1:$U1642, $W$1:$W1642, E1643, 0, -1)</f>
        <v>1484.370768699393</v>
      </c>
      <c r="H1643">
        <f>Schedule!F1643</f>
        <v>4.3902439024390297E-2</v>
      </c>
      <c r="I1643" t="str">
        <f>IF(ISBLANK(Games!D1643), "", Games!D1643)</f>
        <v/>
      </c>
      <c r="J1643" t="str">
        <f>IF(ISBLANK(Games!E1643), "", Games!E1643)</f>
        <v/>
      </c>
      <c r="K1643" t="str">
        <f>IF(ISBLANK(Games!D1643), "",VLOOKUP(I1643, 'Pitchers Pre-Season'!$B$2:$X$790, 23, FALSE))</f>
        <v/>
      </c>
      <c r="L1643" t="str">
        <f>IF(ISBLANK(Games!E1643), "",VLOOKUP(J1643, 'Pitchers Pre-Season'!$B$2:$X$790, 23, FALSE))</f>
        <v/>
      </c>
      <c r="M1643">
        <f>IF(ISBLANK(Games!D1643), Calc!F1643, F1643+K1643)</f>
        <v>1593.2508682491175</v>
      </c>
      <c r="N1643">
        <f>IF(ISBLANK(Games!E1643), Calc!G1643, G1643+L1643)</f>
        <v>1484.370768699393</v>
      </c>
      <c r="O1643" s="1">
        <f t="shared" si="175"/>
        <v>0.67370662033841844</v>
      </c>
      <c r="P1643" s="1">
        <f t="shared" si="176"/>
        <v>0.32629337966158167</v>
      </c>
      <c r="Q1643" s="3" t="str">
        <f>Games!N1643</f>
        <v/>
      </c>
      <c r="R1643" s="1" t="str">
        <f t="shared" si="177"/>
        <v/>
      </c>
      <c r="S1643" s="1" t="str">
        <f>IF(ISBLANK(Games!L1643), "",IF(Q1643=B1643, C1643, B1643))</f>
        <v/>
      </c>
      <c r="T1643" s="1" t="str">
        <f t="shared" si="178"/>
        <v>ATL</v>
      </c>
      <c r="U1643" s="1" t="str">
        <f t="shared" si="179"/>
        <v>MIA</v>
      </c>
      <c r="V1643" s="1">
        <f t="shared" si="180"/>
        <v>1593.2508682491175</v>
      </c>
      <c r="W1643" s="1">
        <f t="shared" si="181"/>
        <v>1484.370768699393</v>
      </c>
    </row>
    <row r="1644" spans="1:23" x14ac:dyDescent="0.45">
      <c r="A1644" t="str">
        <f>Schedule!A1644</f>
        <v>2024-08-01</v>
      </c>
      <c r="B1644" t="str">
        <f>Schedule!B1644</f>
        <v>CHC</v>
      </c>
      <c r="C1644" t="str">
        <f>Schedule!C1644</f>
        <v>STL</v>
      </c>
      <c r="D1644">
        <f>Schedule!D1644</f>
        <v>1514.0316812078199</v>
      </c>
      <c r="E1644">
        <f>Schedule!E1644</f>
        <v>1506.4629567151301</v>
      </c>
      <c r="F1644" cm="1">
        <f t="array" ref="F1644">_xlfn.XLOOKUP(B1644, $T$1:$T1643, $V$1:$V1643, D1644, 0, -1)</f>
        <v>1529.9566441509314</v>
      </c>
      <c r="G1644" cm="1">
        <f t="array" ref="G1644">_xlfn.XLOOKUP(C1644, $U$1:$U1643, $W$1:$W1643, E1644, 0, -1)</f>
        <v>1507.9516916859375</v>
      </c>
      <c r="H1644">
        <f>Schedule!F1644</f>
        <v>4.4585987261146598E-2</v>
      </c>
      <c r="I1644" t="str">
        <f>IF(ISBLANK(Games!D1644), "", Games!D1644)</f>
        <v/>
      </c>
      <c r="J1644" t="str">
        <f>IF(ISBLANK(Games!E1644), "", Games!E1644)</f>
        <v/>
      </c>
      <c r="K1644" t="str">
        <f>IF(ISBLANK(Games!D1644), "",VLOOKUP(I1644, 'Pitchers Pre-Season'!$B$2:$X$790, 23, FALSE))</f>
        <v/>
      </c>
      <c r="L1644" t="str">
        <f>IF(ISBLANK(Games!E1644), "",VLOOKUP(J1644, 'Pitchers Pre-Season'!$B$2:$X$790, 23, FALSE))</f>
        <v/>
      </c>
      <c r="M1644">
        <f>IF(ISBLANK(Games!D1644), Calc!F1644, F1644+K1644)</f>
        <v>1529.9566441509314</v>
      </c>
      <c r="N1644">
        <f>IF(ISBLANK(Games!E1644), Calc!G1644, G1644+L1644)</f>
        <v>1507.9516916859375</v>
      </c>
      <c r="O1644" s="1">
        <f t="shared" si="175"/>
        <v>0.55391839012171906</v>
      </c>
      <c r="P1644" s="1">
        <f t="shared" si="176"/>
        <v>0.44608160987828105</v>
      </c>
      <c r="Q1644" s="3" t="str">
        <f>Games!N1644</f>
        <v/>
      </c>
      <c r="R1644" s="1" t="str">
        <f t="shared" si="177"/>
        <v/>
      </c>
      <c r="S1644" s="1" t="str">
        <f>IF(ISBLANK(Games!L1644), "",IF(Q1644=B1644, C1644, B1644))</f>
        <v/>
      </c>
      <c r="T1644" s="1" t="str">
        <f t="shared" si="178"/>
        <v>CHC</v>
      </c>
      <c r="U1644" s="1" t="str">
        <f t="shared" si="179"/>
        <v>STL</v>
      </c>
      <c r="V1644" s="1">
        <f t="shared" si="180"/>
        <v>1529.9566441509314</v>
      </c>
      <c r="W1644" s="1">
        <f t="shared" si="181"/>
        <v>1507.9516916859375</v>
      </c>
    </row>
    <row r="1645" spans="1:23" x14ac:dyDescent="0.45">
      <c r="A1645" t="str">
        <f>Schedule!A1645</f>
        <v>2024-08-01</v>
      </c>
      <c r="B1645" t="str">
        <f>Schedule!B1645</f>
        <v>LAA</v>
      </c>
      <c r="C1645" t="str">
        <f>Schedule!C1645</f>
        <v>COL</v>
      </c>
      <c r="D1645">
        <f>Schedule!D1645</f>
        <v>1474.3085107648601</v>
      </c>
      <c r="E1645">
        <f>Schedule!E1645</f>
        <v>1418.47649220432</v>
      </c>
      <c r="F1645" cm="1">
        <f t="array" ref="F1645">_xlfn.XLOOKUP(B1645, $T$1:$T1644, $V$1:$V1644, D1645, 0, -1)</f>
        <v>1469.5882041455925</v>
      </c>
      <c r="G1645" cm="1">
        <f t="array" ref="G1645">_xlfn.XLOOKUP(C1645, $U$1:$U1644, $W$1:$W1644, E1645, 0, -1)</f>
        <v>1405.4006829938121</v>
      </c>
      <c r="H1645">
        <f>Schedule!F1645</f>
        <v>6.8493150684931406E-2</v>
      </c>
      <c r="I1645" t="str">
        <f>IF(ISBLANK(Games!D1645), "", Games!D1645)</f>
        <v/>
      </c>
      <c r="J1645" t="str">
        <f>IF(ISBLANK(Games!E1645), "", Games!E1645)</f>
        <v/>
      </c>
      <c r="K1645" t="str">
        <f>IF(ISBLANK(Games!D1645), "",VLOOKUP(I1645, 'Pitchers Pre-Season'!$B$2:$X$790, 23, FALSE))</f>
        <v/>
      </c>
      <c r="L1645" t="str">
        <f>IF(ISBLANK(Games!E1645), "",VLOOKUP(J1645, 'Pitchers Pre-Season'!$B$2:$X$790, 23, FALSE))</f>
        <v/>
      </c>
      <c r="M1645">
        <f>IF(ISBLANK(Games!D1645), Calc!F1645, F1645+K1645)</f>
        <v>1469.5882041455925</v>
      </c>
      <c r="N1645">
        <f>IF(ISBLANK(Games!E1645), Calc!G1645, G1645+L1645)</f>
        <v>1405.4006829938121</v>
      </c>
      <c r="O1645" s="1">
        <f t="shared" si="175"/>
        <v>0.6255830567603492</v>
      </c>
      <c r="P1645" s="1">
        <f t="shared" si="176"/>
        <v>0.37441694323965075</v>
      </c>
      <c r="Q1645" s="3" t="str">
        <f>Games!N1645</f>
        <v/>
      </c>
      <c r="R1645" s="1" t="str">
        <f t="shared" si="177"/>
        <v/>
      </c>
      <c r="S1645" s="1" t="str">
        <f>IF(ISBLANK(Games!L1645), "",IF(Q1645=B1645, C1645, B1645))</f>
        <v/>
      </c>
      <c r="T1645" s="1" t="str">
        <f t="shared" si="178"/>
        <v>LAA</v>
      </c>
      <c r="U1645" s="1" t="str">
        <f t="shared" si="179"/>
        <v>COL</v>
      </c>
      <c r="V1645" s="1">
        <f t="shared" si="180"/>
        <v>1469.5882041455925</v>
      </c>
      <c r="W1645" s="1">
        <f t="shared" si="181"/>
        <v>1405.4006829938121</v>
      </c>
    </row>
    <row r="1646" spans="1:23" x14ac:dyDescent="0.45">
      <c r="A1646" t="str">
        <f>Schedule!A1646</f>
        <v>2024-08-02</v>
      </c>
      <c r="B1646" t="str">
        <f>Schedule!B1646</f>
        <v>CHC</v>
      </c>
      <c r="C1646" t="str">
        <f>Schedule!C1646</f>
        <v>STL</v>
      </c>
      <c r="D1646">
        <f>Schedule!D1646</f>
        <v>1514.0316812078199</v>
      </c>
      <c r="E1646">
        <f>Schedule!E1646</f>
        <v>1506.4629567151301</v>
      </c>
      <c r="F1646" cm="1">
        <f t="array" ref="F1646">_xlfn.XLOOKUP(B1646, $T$1:$T1645, $V$1:$V1645, D1646, 0, -1)</f>
        <v>1529.9566441509314</v>
      </c>
      <c r="G1646" cm="1">
        <f t="array" ref="G1646">_xlfn.XLOOKUP(C1646, $U$1:$U1645, $W$1:$W1645, E1646, 0, -1)</f>
        <v>1507.9516916859375</v>
      </c>
      <c r="H1646">
        <f>Schedule!F1646</f>
        <v>4.4585987261146598E-2</v>
      </c>
      <c r="I1646" t="str">
        <f>IF(ISBLANK(Games!D1646), "", Games!D1646)</f>
        <v/>
      </c>
      <c r="J1646" t="str">
        <f>IF(ISBLANK(Games!E1646), "", Games!E1646)</f>
        <v/>
      </c>
      <c r="K1646" t="str">
        <f>IF(ISBLANK(Games!D1646), "",VLOOKUP(I1646, 'Pitchers Pre-Season'!$B$2:$X$790, 23, FALSE))</f>
        <v/>
      </c>
      <c r="L1646" t="str">
        <f>IF(ISBLANK(Games!E1646), "",VLOOKUP(J1646, 'Pitchers Pre-Season'!$B$2:$X$790, 23, FALSE))</f>
        <v/>
      </c>
      <c r="M1646">
        <f>IF(ISBLANK(Games!D1646), Calc!F1646, F1646+K1646)</f>
        <v>1529.9566441509314</v>
      </c>
      <c r="N1646">
        <f>IF(ISBLANK(Games!E1646), Calc!G1646, G1646+L1646)</f>
        <v>1507.9516916859375</v>
      </c>
      <c r="O1646" s="1">
        <f t="shared" si="175"/>
        <v>0.55391839012171906</v>
      </c>
      <c r="P1646" s="1">
        <f t="shared" si="176"/>
        <v>0.44608160987828105</v>
      </c>
      <c r="Q1646" s="3" t="str">
        <f>Games!N1646</f>
        <v/>
      </c>
      <c r="R1646" s="1" t="str">
        <f t="shared" si="177"/>
        <v/>
      </c>
      <c r="S1646" s="1" t="str">
        <f>IF(ISBLANK(Games!L1646), "",IF(Q1646=B1646, C1646, B1646))</f>
        <v/>
      </c>
      <c r="T1646" s="1" t="str">
        <f t="shared" si="178"/>
        <v>CHC</v>
      </c>
      <c r="U1646" s="1" t="str">
        <f t="shared" si="179"/>
        <v>STL</v>
      </c>
      <c r="V1646" s="1">
        <f t="shared" si="180"/>
        <v>1529.9566441509314</v>
      </c>
      <c r="W1646" s="1">
        <f t="shared" si="181"/>
        <v>1507.9516916859375</v>
      </c>
    </row>
    <row r="1647" spans="1:23" x14ac:dyDescent="0.45">
      <c r="A1647" t="str">
        <f>Schedule!A1647</f>
        <v>2024-08-02</v>
      </c>
      <c r="B1647" t="str">
        <f>Schedule!B1647</f>
        <v>DET</v>
      </c>
      <c r="C1647" t="str">
        <f>Schedule!C1647</f>
        <v>KCR</v>
      </c>
      <c r="D1647">
        <f>Schedule!D1647</f>
        <v>1477.56939209144</v>
      </c>
      <c r="E1647">
        <f>Schedule!E1647</f>
        <v>1455.5883504191299</v>
      </c>
      <c r="F1647" cm="1">
        <f t="array" ref="F1647">_xlfn.XLOOKUP(B1647, $T$1:$T1646, $V$1:$V1646, D1647, 0, -1)</f>
        <v>1481.7589766686021</v>
      </c>
      <c r="G1647" cm="1">
        <f t="array" ref="G1647">_xlfn.XLOOKUP(C1647, $U$1:$U1646, $W$1:$W1646, E1647, 0, -1)</f>
        <v>1465.2610239810729</v>
      </c>
      <c r="H1647">
        <f>Schedule!F1647</f>
        <v>7.6687116564418296E-3</v>
      </c>
      <c r="I1647" t="str">
        <f>IF(ISBLANK(Games!D1647), "", Games!D1647)</f>
        <v/>
      </c>
      <c r="J1647" t="str">
        <f>IF(ISBLANK(Games!E1647), "", Games!E1647)</f>
        <v/>
      </c>
      <c r="K1647" t="str">
        <f>IF(ISBLANK(Games!D1647), "",VLOOKUP(I1647, 'Pitchers Pre-Season'!$B$2:$X$790, 23, FALSE))</f>
        <v/>
      </c>
      <c r="L1647" t="str">
        <f>IF(ISBLANK(Games!E1647), "",VLOOKUP(J1647, 'Pitchers Pre-Season'!$B$2:$X$790, 23, FALSE))</f>
        <v/>
      </c>
      <c r="M1647">
        <f>IF(ISBLANK(Games!D1647), Calc!F1647, F1647+K1647)</f>
        <v>1481.7589766686021</v>
      </c>
      <c r="N1647">
        <f>IF(ISBLANK(Games!E1647), Calc!G1647, G1647+L1647)</f>
        <v>1465.2610239810729</v>
      </c>
      <c r="O1647" s="1">
        <f t="shared" si="175"/>
        <v>0.52755898938246215</v>
      </c>
      <c r="P1647" s="1">
        <f t="shared" si="176"/>
        <v>0.47244101061753779</v>
      </c>
      <c r="Q1647" s="3" t="str">
        <f>Games!N1647</f>
        <v/>
      </c>
      <c r="R1647" s="1" t="str">
        <f t="shared" si="177"/>
        <v/>
      </c>
      <c r="S1647" s="1" t="str">
        <f>IF(ISBLANK(Games!L1647), "",IF(Q1647=B1647, C1647, B1647))</f>
        <v/>
      </c>
      <c r="T1647" s="1" t="str">
        <f t="shared" si="178"/>
        <v>DET</v>
      </c>
      <c r="U1647" s="1" t="str">
        <f t="shared" si="179"/>
        <v>KCR</v>
      </c>
      <c r="V1647" s="1">
        <f t="shared" si="180"/>
        <v>1481.7589766686021</v>
      </c>
      <c r="W1647" s="1">
        <f t="shared" si="181"/>
        <v>1465.2610239810729</v>
      </c>
    </row>
    <row r="1648" spans="1:23" x14ac:dyDescent="0.45">
      <c r="A1648" t="str">
        <f>Schedule!A1648</f>
        <v>2024-08-02</v>
      </c>
      <c r="B1648" t="str">
        <f>Schedule!B1648</f>
        <v>PIT</v>
      </c>
      <c r="C1648" t="str">
        <f>Schedule!C1648</f>
        <v>ARI</v>
      </c>
      <c r="D1648">
        <f>Schedule!D1648</f>
        <v>1468.3919248330999</v>
      </c>
      <c r="E1648">
        <f>Schedule!E1648</f>
        <v>1517.8440011816001</v>
      </c>
      <c r="F1648" cm="1">
        <f t="array" ref="F1648">_xlfn.XLOOKUP(B1648, $T$1:$T1647, $V$1:$V1647, D1648, 0, -1)</f>
        <v>1464.4120897083565</v>
      </c>
      <c r="G1648" cm="1">
        <f t="array" ref="G1648">_xlfn.XLOOKUP(C1648, $U$1:$U1647, $W$1:$W1647, E1648, 0, -1)</f>
        <v>1515.1384034374826</v>
      </c>
      <c r="H1648">
        <f>Schedule!F1648</f>
        <v>5.7971014492753603E-2</v>
      </c>
      <c r="I1648" t="str">
        <f>IF(ISBLANK(Games!D1648), "", Games!D1648)</f>
        <v/>
      </c>
      <c r="J1648" t="str">
        <f>IF(ISBLANK(Games!E1648), "", Games!E1648)</f>
        <v/>
      </c>
      <c r="K1648" t="str">
        <f>IF(ISBLANK(Games!D1648), "",VLOOKUP(I1648, 'Pitchers Pre-Season'!$B$2:$X$790, 23, FALSE))</f>
        <v/>
      </c>
      <c r="L1648" t="str">
        <f>IF(ISBLANK(Games!E1648), "",VLOOKUP(J1648, 'Pitchers Pre-Season'!$B$2:$X$790, 23, FALSE))</f>
        <v/>
      </c>
      <c r="M1648">
        <f>IF(ISBLANK(Games!D1648), Calc!F1648, F1648+K1648)</f>
        <v>1464.4120897083565</v>
      </c>
      <c r="N1648">
        <f>IF(ISBLANK(Games!E1648), Calc!G1648, G1648+L1648)</f>
        <v>1515.1384034374826</v>
      </c>
      <c r="O1648" s="1">
        <f t="shared" si="175"/>
        <v>0.45649879994694575</v>
      </c>
      <c r="P1648" s="1">
        <f t="shared" si="176"/>
        <v>0.54350120005305425</v>
      </c>
      <c r="Q1648" s="3" t="str">
        <f>Games!N1648</f>
        <v/>
      </c>
      <c r="R1648" s="1" t="str">
        <f t="shared" si="177"/>
        <v/>
      </c>
      <c r="S1648" s="1" t="str">
        <f>IF(ISBLANK(Games!L1648), "",IF(Q1648=B1648, C1648, B1648))</f>
        <v/>
      </c>
      <c r="T1648" s="1" t="str">
        <f t="shared" si="178"/>
        <v>PIT</v>
      </c>
      <c r="U1648" s="1" t="str">
        <f t="shared" si="179"/>
        <v>ARI</v>
      </c>
      <c r="V1648" s="1">
        <f t="shared" si="180"/>
        <v>1464.4120897083565</v>
      </c>
      <c r="W1648" s="1">
        <f t="shared" si="181"/>
        <v>1515.1384034374826</v>
      </c>
    </row>
    <row r="1649" spans="1:23" x14ac:dyDescent="0.45">
      <c r="A1649" t="str">
        <f>Schedule!A1649</f>
        <v>2024-08-02</v>
      </c>
      <c r="B1649" t="str">
        <f>Schedule!B1649</f>
        <v>WAS</v>
      </c>
      <c r="C1649" t="str">
        <f>Schedule!C1649</f>
        <v>MIL</v>
      </c>
      <c r="D1649">
        <f>Schedule!D1649</f>
        <v>1422.7330514932301</v>
      </c>
      <c r="E1649">
        <f>Schedule!E1649</f>
        <v>1511.74507850229</v>
      </c>
      <c r="F1649" cm="1">
        <f t="array" ref="F1649">_xlfn.XLOOKUP(B1649, $T$1:$T1648, $V$1:$V1648, D1649, 0, -1)</f>
        <v>1419.5380932200808</v>
      </c>
      <c r="G1649" cm="1">
        <f t="array" ref="G1649">_xlfn.XLOOKUP(C1649, $U$1:$U1648, $W$1:$W1648, E1649, 0, -1)</f>
        <v>1527.5334034496079</v>
      </c>
      <c r="H1649">
        <f>Schedule!F1649</f>
        <v>-4.76190476190477E-2</v>
      </c>
      <c r="I1649" t="str">
        <f>IF(ISBLANK(Games!D1649), "", Games!D1649)</f>
        <v/>
      </c>
      <c r="J1649" t="str">
        <f>IF(ISBLANK(Games!E1649), "", Games!E1649)</f>
        <v/>
      </c>
      <c r="K1649" t="str">
        <f>IF(ISBLANK(Games!D1649), "",VLOOKUP(I1649, 'Pitchers Pre-Season'!$B$2:$X$790, 23, FALSE))</f>
        <v/>
      </c>
      <c r="L1649" t="str">
        <f>IF(ISBLANK(Games!E1649), "",VLOOKUP(J1649, 'Pitchers Pre-Season'!$B$2:$X$790, 23, FALSE))</f>
        <v/>
      </c>
      <c r="M1649">
        <f>IF(ISBLANK(Games!D1649), Calc!F1649, F1649+K1649)</f>
        <v>1419.5380932200808</v>
      </c>
      <c r="N1649">
        <f>IF(ISBLANK(Games!E1649), Calc!G1649, G1649+L1649)</f>
        <v>1527.5334034496079</v>
      </c>
      <c r="O1649" s="1">
        <f t="shared" si="175"/>
        <v>0.32559198507607201</v>
      </c>
      <c r="P1649" s="1">
        <f t="shared" si="176"/>
        <v>0.6744080149239281</v>
      </c>
      <c r="Q1649" s="3" t="str">
        <f>Games!N1649</f>
        <v/>
      </c>
      <c r="R1649" s="1" t="str">
        <f t="shared" si="177"/>
        <v/>
      </c>
      <c r="S1649" s="1" t="str">
        <f>IF(ISBLANK(Games!L1649), "",IF(Q1649=B1649, C1649, B1649))</f>
        <v/>
      </c>
      <c r="T1649" s="1" t="str">
        <f t="shared" si="178"/>
        <v>WAS</v>
      </c>
      <c r="U1649" s="1" t="str">
        <f t="shared" si="179"/>
        <v>MIL</v>
      </c>
      <c r="V1649" s="1">
        <f t="shared" si="180"/>
        <v>1419.5380932200808</v>
      </c>
      <c r="W1649" s="1">
        <f t="shared" si="181"/>
        <v>1527.5334034496079</v>
      </c>
    </row>
    <row r="1650" spans="1:23" x14ac:dyDescent="0.45">
      <c r="A1650" t="str">
        <f>Schedule!A1650</f>
        <v>2024-08-02</v>
      </c>
      <c r="B1650" t="str">
        <f>Schedule!B1650</f>
        <v>NYY</v>
      </c>
      <c r="C1650" t="str">
        <f>Schedule!C1650</f>
        <v>TOR</v>
      </c>
      <c r="D1650">
        <f>Schedule!D1650</f>
        <v>1539.4562396036399</v>
      </c>
      <c r="E1650">
        <f>Schedule!E1650</f>
        <v>1536.86484917293</v>
      </c>
      <c r="F1650" cm="1">
        <f t="array" ref="F1650">_xlfn.XLOOKUP(B1650, $T$1:$T1649, $V$1:$V1649, D1650, 0, -1)</f>
        <v>1533.7203518335739</v>
      </c>
      <c r="G1650" cm="1">
        <f t="array" ref="G1650">_xlfn.XLOOKUP(C1650, $U$1:$U1649, $W$1:$W1649, E1650, 0, -1)</f>
        <v>1549.5770225833428</v>
      </c>
      <c r="H1650">
        <f>Schedule!F1650</f>
        <v>9.3922651933701695E-2</v>
      </c>
      <c r="I1650" t="str">
        <f>IF(ISBLANK(Games!D1650), "", Games!D1650)</f>
        <v/>
      </c>
      <c r="J1650" t="str">
        <f>IF(ISBLANK(Games!E1650), "", Games!E1650)</f>
        <v/>
      </c>
      <c r="K1650" t="str">
        <f>IF(ISBLANK(Games!D1650), "",VLOOKUP(I1650, 'Pitchers Pre-Season'!$B$2:$X$790, 23, FALSE))</f>
        <v/>
      </c>
      <c r="L1650" t="str">
        <f>IF(ISBLANK(Games!E1650), "",VLOOKUP(J1650, 'Pitchers Pre-Season'!$B$2:$X$790, 23, FALSE))</f>
        <v/>
      </c>
      <c r="M1650">
        <f>IF(ISBLANK(Games!D1650), Calc!F1650, F1650+K1650)</f>
        <v>1533.7203518335739</v>
      </c>
      <c r="N1650">
        <f>IF(ISBLANK(Games!E1650), Calc!G1650, G1650+L1650)</f>
        <v>1549.5770225833428</v>
      </c>
      <c r="O1650" s="1">
        <f t="shared" si="175"/>
        <v>0.52415757311143185</v>
      </c>
      <c r="P1650" s="1">
        <f t="shared" si="176"/>
        <v>0.47584242688856804</v>
      </c>
      <c r="Q1650" s="3" t="str">
        <f>Games!N1650</f>
        <v/>
      </c>
      <c r="R1650" s="1" t="str">
        <f t="shared" si="177"/>
        <v/>
      </c>
      <c r="S1650" s="1" t="str">
        <f>IF(ISBLANK(Games!L1650), "",IF(Q1650=B1650, C1650, B1650))</f>
        <v/>
      </c>
      <c r="T1650" s="1" t="str">
        <f t="shared" si="178"/>
        <v>NYY</v>
      </c>
      <c r="U1650" s="1" t="str">
        <f t="shared" si="179"/>
        <v>TOR</v>
      </c>
      <c r="V1650" s="1">
        <f t="shared" si="180"/>
        <v>1533.7203518335739</v>
      </c>
      <c r="W1650" s="1">
        <f t="shared" si="181"/>
        <v>1549.5770225833428</v>
      </c>
    </row>
    <row r="1651" spans="1:23" x14ac:dyDescent="0.45">
      <c r="A1651" t="str">
        <f>Schedule!A1651</f>
        <v>2024-08-02</v>
      </c>
      <c r="B1651" t="str">
        <f>Schedule!B1651</f>
        <v>CLE</v>
      </c>
      <c r="C1651" t="str">
        <f>Schedule!C1651</f>
        <v>BAL</v>
      </c>
      <c r="D1651">
        <f>Schedule!D1651</f>
        <v>1503.8938502056101</v>
      </c>
      <c r="E1651">
        <f>Schedule!E1651</f>
        <v>1535.1075395159701</v>
      </c>
      <c r="F1651" cm="1">
        <f t="array" ref="F1651">_xlfn.XLOOKUP(B1651, $T$1:$T1650, $V$1:$V1650, D1651, 0, -1)</f>
        <v>1503.8938502056101</v>
      </c>
      <c r="G1651" cm="1">
        <f t="array" ref="G1651">_xlfn.XLOOKUP(C1651, $U$1:$U1650, $W$1:$W1650, E1651, 0, -1)</f>
        <v>1539.0873746407135</v>
      </c>
      <c r="H1651">
        <f>Schedule!F1651</f>
        <v>4.7619047619047603E-2</v>
      </c>
      <c r="I1651" t="str">
        <f>IF(ISBLANK(Games!D1651), "", Games!D1651)</f>
        <v/>
      </c>
      <c r="J1651" t="str">
        <f>IF(ISBLANK(Games!E1651), "", Games!E1651)</f>
        <v/>
      </c>
      <c r="K1651" t="str">
        <f>IF(ISBLANK(Games!D1651), "",VLOOKUP(I1651, 'Pitchers Pre-Season'!$B$2:$X$790, 23, FALSE))</f>
        <v/>
      </c>
      <c r="L1651" t="str">
        <f>IF(ISBLANK(Games!E1651), "",VLOOKUP(J1651, 'Pitchers Pre-Season'!$B$2:$X$790, 23, FALSE))</f>
        <v/>
      </c>
      <c r="M1651">
        <f>IF(ISBLANK(Games!D1651), Calc!F1651, F1651+K1651)</f>
        <v>1503.8938502056101</v>
      </c>
      <c r="N1651">
        <f>IF(ISBLANK(Games!E1651), Calc!G1651, G1651+L1651)</f>
        <v>1539.0873746407135</v>
      </c>
      <c r="O1651" s="1">
        <f t="shared" si="175"/>
        <v>0.47333448924481386</v>
      </c>
      <c r="P1651" s="1">
        <f t="shared" si="176"/>
        <v>0.52666551075518597</v>
      </c>
      <c r="Q1651" s="3" t="str">
        <f>Games!N1651</f>
        <v/>
      </c>
      <c r="R1651" s="1" t="str">
        <f t="shared" si="177"/>
        <v/>
      </c>
      <c r="S1651" s="1" t="str">
        <f>IF(ISBLANK(Games!L1651), "",IF(Q1651=B1651, C1651, B1651))</f>
        <v/>
      </c>
      <c r="T1651" s="1" t="str">
        <f t="shared" si="178"/>
        <v>CLE</v>
      </c>
      <c r="U1651" s="1" t="str">
        <f t="shared" si="179"/>
        <v>BAL</v>
      </c>
      <c r="V1651" s="1">
        <f t="shared" si="180"/>
        <v>1503.8938502056101</v>
      </c>
      <c r="W1651" s="1">
        <f t="shared" si="181"/>
        <v>1539.0873746407135</v>
      </c>
    </row>
    <row r="1652" spans="1:23" x14ac:dyDescent="0.45">
      <c r="A1652" t="str">
        <f>Schedule!A1652</f>
        <v>2024-08-02</v>
      </c>
      <c r="B1652" t="str">
        <f>Schedule!B1652</f>
        <v>CIN</v>
      </c>
      <c r="C1652" t="str">
        <f>Schedule!C1652</f>
        <v>SFG</v>
      </c>
      <c r="D1652">
        <f>Schedule!D1652</f>
        <v>1496.2510574284499</v>
      </c>
      <c r="E1652">
        <f>Schedule!E1652</f>
        <v>1501.1235706124401</v>
      </c>
      <c r="F1652" cm="1">
        <f t="array" ref="F1652">_xlfn.XLOOKUP(B1652, $T$1:$T1651, $V$1:$V1651, D1652, 0, -1)</f>
        <v>1493.1662146218293</v>
      </c>
      <c r="G1652" cm="1">
        <f t="array" ref="G1652">_xlfn.XLOOKUP(C1652, $U$1:$U1651, $W$1:$W1651, E1652, 0, -1)</f>
        <v>1491.6063482058917</v>
      </c>
      <c r="H1652">
        <f>Schedule!F1652</f>
        <v>-1.38888888888888E-2</v>
      </c>
      <c r="I1652" t="str">
        <f>IF(ISBLANK(Games!D1652), "", Games!D1652)</f>
        <v/>
      </c>
      <c r="J1652" t="str">
        <f>IF(ISBLANK(Games!E1652), "", Games!E1652)</f>
        <v/>
      </c>
      <c r="K1652" t="str">
        <f>IF(ISBLANK(Games!D1652), "",VLOOKUP(I1652, 'Pitchers Pre-Season'!$B$2:$X$790, 23, FALSE))</f>
        <v/>
      </c>
      <c r="L1652" t="str">
        <f>IF(ISBLANK(Games!E1652), "",VLOOKUP(J1652, 'Pitchers Pre-Season'!$B$2:$X$790, 23, FALSE))</f>
        <v/>
      </c>
      <c r="M1652">
        <f>IF(ISBLANK(Games!D1652), Calc!F1652, F1652+K1652)</f>
        <v>1493.1662146218293</v>
      </c>
      <c r="N1652">
        <f>IF(ISBLANK(Games!E1652), Calc!G1652, G1652+L1652)</f>
        <v>1491.6063482058917</v>
      </c>
      <c r="O1652" s="1">
        <f t="shared" si="175"/>
        <v>0.49530036869541516</v>
      </c>
      <c r="P1652" s="1">
        <f t="shared" si="176"/>
        <v>0.50469963130458473</v>
      </c>
      <c r="Q1652" s="3" t="str">
        <f>Games!N1652</f>
        <v/>
      </c>
      <c r="R1652" s="1" t="str">
        <f t="shared" si="177"/>
        <v/>
      </c>
      <c r="S1652" s="1" t="str">
        <f>IF(ISBLANK(Games!L1652), "",IF(Q1652=B1652, C1652, B1652))</f>
        <v/>
      </c>
      <c r="T1652" s="1" t="str">
        <f t="shared" si="178"/>
        <v>CIN</v>
      </c>
      <c r="U1652" s="1" t="str">
        <f t="shared" si="179"/>
        <v>SFG</v>
      </c>
      <c r="V1652" s="1">
        <f t="shared" si="180"/>
        <v>1493.1662146218293</v>
      </c>
      <c r="W1652" s="1">
        <f t="shared" si="181"/>
        <v>1491.6063482058917</v>
      </c>
    </row>
    <row r="1653" spans="1:23" x14ac:dyDescent="0.45">
      <c r="A1653" t="str">
        <f>Schedule!A1653</f>
        <v>2024-08-02</v>
      </c>
      <c r="B1653" t="str">
        <f>Schedule!B1653</f>
        <v>ATL</v>
      </c>
      <c r="C1653" t="str">
        <f>Schedule!C1653</f>
        <v>MIA</v>
      </c>
      <c r="D1653">
        <f>Schedule!D1653</f>
        <v>1590.545270505</v>
      </c>
      <c r="E1653">
        <f>Schedule!E1653</f>
        <v>1488.4482383178499</v>
      </c>
      <c r="F1653" cm="1">
        <f t="array" ref="F1653">_xlfn.XLOOKUP(B1653, $T$1:$T1652, $V$1:$V1652, D1653, 0, -1)</f>
        <v>1593.2508682491175</v>
      </c>
      <c r="G1653" cm="1">
        <f t="array" ref="G1653">_xlfn.XLOOKUP(C1653, $U$1:$U1652, $W$1:$W1652, E1653, 0, -1)</f>
        <v>1484.370768699393</v>
      </c>
      <c r="H1653">
        <f>Schedule!F1653</f>
        <v>4.3902439024390297E-2</v>
      </c>
      <c r="I1653" t="str">
        <f>IF(ISBLANK(Games!D1653), "", Games!D1653)</f>
        <v/>
      </c>
      <c r="J1653" t="str">
        <f>IF(ISBLANK(Games!E1653), "", Games!E1653)</f>
        <v/>
      </c>
      <c r="K1653" t="str">
        <f>IF(ISBLANK(Games!D1653), "",VLOOKUP(I1653, 'Pitchers Pre-Season'!$B$2:$X$790, 23, FALSE))</f>
        <v/>
      </c>
      <c r="L1653" t="str">
        <f>IF(ISBLANK(Games!E1653), "",VLOOKUP(J1653, 'Pitchers Pre-Season'!$B$2:$X$790, 23, FALSE))</f>
        <v/>
      </c>
      <c r="M1653">
        <f>IF(ISBLANK(Games!D1653), Calc!F1653, F1653+K1653)</f>
        <v>1593.2508682491175</v>
      </c>
      <c r="N1653">
        <f>IF(ISBLANK(Games!E1653), Calc!G1653, G1653+L1653)</f>
        <v>1484.370768699393</v>
      </c>
      <c r="O1653" s="1">
        <f t="shared" si="175"/>
        <v>0.67370662033841844</v>
      </c>
      <c r="P1653" s="1">
        <f t="shared" si="176"/>
        <v>0.32629337966158167</v>
      </c>
      <c r="Q1653" s="3" t="str">
        <f>Games!N1653</f>
        <v/>
      </c>
      <c r="R1653" s="1" t="str">
        <f t="shared" si="177"/>
        <v/>
      </c>
      <c r="S1653" s="1" t="str">
        <f>IF(ISBLANK(Games!L1653), "",IF(Q1653=B1653, C1653, B1653))</f>
        <v/>
      </c>
      <c r="T1653" s="1" t="str">
        <f t="shared" si="178"/>
        <v>ATL</v>
      </c>
      <c r="U1653" s="1" t="str">
        <f t="shared" si="179"/>
        <v>MIA</v>
      </c>
      <c r="V1653" s="1">
        <f t="shared" si="180"/>
        <v>1593.2508682491175</v>
      </c>
      <c r="W1653" s="1">
        <f t="shared" si="181"/>
        <v>1484.370768699393</v>
      </c>
    </row>
    <row r="1654" spans="1:23" x14ac:dyDescent="0.45">
      <c r="A1654" t="str">
        <f>Schedule!A1654</f>
        <v>2024-08-02</v>
      </c>
      <c r="B1654" t="str">
        <f>Schedule!B1654</f>
        <v>TEX</v>
      </c>
      <c r="C1654" t="str">
        <f>Schedule!C1654</f>
        <v>BOS</v>
      </c>
      <c r="D1654">
        <f>Schedule!D1654</f>
        <v>1527.6277566730801</v>
      </c>
      <c r="E1654">
        <f>Schedule!E1654</f>
        <v>1500.26839934439</v>
      </c>
      <c r="F1654" cm="1">
        <f t="array" ref="F1654">_xlfn.XLOOKUP(B1654, $T$1:$T1653, $V$1:$V1653, D1654, 0, -1)</f>
        <v>1535.7428778604465</v>
      </c>
      <c r="G1654" cm="1">
        <f t="array" ref="G1654">_xlfn.XLOOKUP(C1654, $U$1:$U1653, $W$1:$W1653, E1654, 0, -1)</f>
        <v>1518.233689676287</v>
      </c>
      <c r="H1654">
        <f>Schedule!F1654</f>
        <v>6.3291139240506306E-2</v>
      </c>
      <c r="I1654" t="str">
        <f>IF(ISBLANK(Games!D1654), "", Games!D1654)</f>
        <v/>
      </c>
      <c r="J1654" t="str">
        <f>IF(ISBLANK(Games!E1654), "", Games!E1654)</f>
        <v/>
      </c>
      <c r="K1654" t="str">
        <f>IF(ISBLANK(Games!D1654), "",VLOOKUP(I1654, 'Pitchers Pre-Season'!$B$2:$X$790, 23, FALSE))</f>
        <v/>
      </c>
      <c r="L1654" t="str">
        <f>IF(ISBLANK(Games!E1654), "",VLOOKUP(J1654, 'Pitchers Pre-Season'!$B$2:$X$790, 23, FALSE))</f>
        <v/>
      </c>
      <c r="M1654">
        <f>IF(ISBLANK(Games!D1654), Calc!F1654, F1654+K1654)</f>
        <v>1535.7428778604465</v>
      </c>
      <c r="N1654">
        <f>IF(ISBLANK(Games!E1654), Calc!G1654, G1654+L1654)</f>
        <v>1518.233689676287</v>
      </c>
      <c r="O1654" s="1">
        <f t="shared" si="175"/>
        <v>0.55682200696063366</v>
      </c>
      <c r="P1654" s="1">
        <f t="shared" si="176"/>
        <v>0.44317799303936628</v>
      </c>
      <c r="Q1654" s="3" t="str">
        <f>Games!N1654</f>
        <v/>
      </c>
      <c r="R1654" s="1" t="str">
        <f t="shared" si="177"/>
        <v/>
      </c>
      <c r="S1654" s="1" t="str">
        <f>IF(ISBLANK(Games!L1654), "",IF(Q1654=B1654, C1654, B1654))</f>
        <v/>
      </c>
      <c r="T1654" s="1" t="str">
        <f t="shared" si="178"/>
        <v>TEX</v>
      </c>
      <c r="U1654" s="1" t="str">
        <f t="shared" si="179"/>
        <v>BOS</v>
      </c>
      <c r="V1654" s="1">
        <f t="shared" si="180"/>
        <v>1535.7428778604465</v>
      </c>
      <c r="W1654" s="1">
        <f t="shared" si="181"/>
        <v>1518.233689676287</v>
      </c>
    </row>
    <row r="1655" spans="1:23" x14ac:dyDescent="0.45">
      <c r="A1655" t="str">
        <f>Schedule!A1655</f>
        <v>2024-08-02</v>
      </c>
      <c r="B1655" t="str">
        <f>Schedule!B1655</f>
        <v>HOU</v>
      </c>
      <c r="C1655" t="str">
        <f>Schedule!C1655</f>
        <v>TBR</v>
      </c>
      <c r="D1655">
        <f>Schedule!D1655</f>
        <v>1559.22207084247</v>
      </c>
      <c r="E1655">
        <f>Schedule!E1655</f>
        <v>1537.2568075547799</v>
      </c>
      <c r="F1655" cm="1">
        <f t="array" ref="F1655">_xlfn.XLOOKUP(B1655, $T$1:$T1654, $V$1:$V1654, D1655, 0, -1)</f>
        <v>1535.1961987191132</v>
      </c>
      <c r="G1655" cm="1">
        <f t="array" ref="G1655">_xlfn.XLOOKUP(C1655, $U$1:$U1654, $W$1:$W1654, E1655, 0, -1)</f>
        <v>1532.6622500113572</v>
      </c>
      <c r="H1655">
        <f>Schedule!F1655</f>
        <v>-4.08163265306122E-2</v>
      </c>
      <c r="I1655" t="str">
        <f>IF(ISBLANK(Games!D1655), "", Games!D1655)</f>
        <v/>
      </c>
      <c r="J1655" t="str">
        <f>IF(ISBLANK(Games!E1655), "", Games!E1655)</f>
        <v/>
      </c>
      <c r="K1655" t="str">
        <f>IF(ISBLANK(Games!D1655), "",VLOOKUP(I1655, 'Pitchers Pre-Season'!$B$2:$X$790, 23, FALSE))</f>
        <v/>
      </c>
      <c r="L1655" t="str">
        <f>IF(ISBLANK(Games!E1655), "",VLOOKUP(J1655, 'Pitchers Pre-Season'!$B$2:$X$790, 23, FALSE))</f>
        <v/>
      </c>
      <c r="M1655">
        <f>IF(ISBLANK(Games!D1655), Calc!F1655, F1655+K1655)</f>
        <v>1535.1961987191132</v>
      </c>
      <c r="N1655">
        <f>IF(ISBLANK(Games!E1655), Calc!G1655, G1655+L1655)</f>
        <v>1532.6622500113572</v>
      </c>
      <c r="O1655" s="1">
        <f t="shared" si="175"/>
        <v>0.48323841740406587</v>
      </c>
      <c r="P1655" s="1">
        <f t="shared" si="176"/>
        <v>0.51676158259593408</v>
      </c>
      <c r="Q1655" s="3" t="str">
        <f>Games!N1655</f>
        <v/>
      </c>
      <c r="R1655" s="1" t="str">
        <f t="shared" si="177"/>
        <v/>
      </c>
      <c r="S1655" s="1" t="str">
        <f>IF(ISBLANK(Games!L1655), "",IF(Q1655=B1655, C1655, B1655))</f>
        <v/>
      </c>
      <c r="T1655" s="1" t="str">
        <f t="shared" si="178"/>
        <v>HOU</v>
      </c>
      <c r="U1655" s="1" t="str">
        <f t="shared" si="179"/>
        <v>TBR</v>
      </c>
      <c r="V1655" s="1">
        <f t="shared" si="180"/>
        <v>1535.1961987191132</v>
      </c>
      <c r="W1655" s="1">
        <f t="shared" si="181"/>
        <v>1532.6622500113572</v>
      </c>
    </row>
    <row r="1656" spans="1:23" x14ac:dyDescent="0.45">
      <c r="A1656" t="str">
        <f>Schedule!A1656</f>
        <v>2024-08-02</v>
      </c>
      <c r="B1656" t="str">
        <f>Schedule!B1656</f>
        <v>MIN</v>
      </c>
      <c r="C1656" t="str">
        <f>Schedule!C1656</f>
        <v>CHW</v>
      </c>
      <c r="D1656">
        <f>Schedule!D1656</f>
        <v>1535.44519643647</v>
      </c>
      <c r="E1656">
        <f>Schedule!E1656</f>
        <v>1433.33420073452</v>
      </c>
      <c r="F1656" cm="1">
        <f t="array" ref="F1656">_xlfn.XLOOKUP(B1656, $T$1:$T1655, $V$1:$V1655, D1656, 0, -1)</f>
        <v>1529.2726034226744</v>
      </c>
      <c r="G1656" cm="1">
        <f t="array" ref="G1656">_xlfn.XLOOKUP(C1656, $U$1:$U1655, $W$1:$W1655, E1656, 0, -1)</f>
        <v>1425.4820043556863</v>
      </c>
      <c r="H1656">
        <f>Schedule!F1656</f>
        <v>0.12727272727272701</v>
      </c>
      <c r="I1656" t="str">
        <f>IF(ISBLANK(Games!D1656), "", Games!D1656)</f>
        <v/>
      </c>
      <c r="J1656" t="str">
        <f>IF(ISBLANK(Games!E1656), "", Games!E1656)</f>
        <v/>
      </c>
      <c r="K1656" t="str">
        <f>IF(ISBLANK(Games!D1656), "",VLOOKUP(I1656, 'Pitchers Pre-Season'!$B$2:$X$790, 23, FALSE))</f>
        <v/>
      </c>
      <c r="L1656" t="str">
        <f>IF(ISBLANK(Games!E1656), "",VLOOKUP(J1656, 'Pitchers Pre-Season'!$B$2:$X$790, 23, FALSE))</f>
        <v/>
      </c>
      <c r="M1656">
        <f>IF(ISBLANK(Games!D1656), Calc!F1656, F1656+K1656)</f>
        <v>1529.2726034226744</v>
      </c>
      <c r="N1656">
        <f>IF(ISBLANK(Games!E1656), Calc!G1656, G1656+L1656)</f>
        <v>1425.4820043556863</v>
      </c>
      <c r="O1656" s="1">
        <f t="shared" si="175"/>
        <v>0.70871288066889249</v>
      </c>
      <c r="P1656" s="1">
        <f t="shared" si="176"/>
        <v>0.29128711933110746</v>
      </c>
      <c r="Q1656" s="3" t="str">
        <f>Games!N1656</f>
        <v/>
      </c>
      <c r="R1656" s="1" t="str">
        <f t="shared" si="177"/>
        <v/>
      </c>
      <c r="S1656" s="1" t="str">
        <f>IF(ISBLANK(Games!L1656), "",IF(Q1656=B1656, C1656, B1656))</f>
        <v/>
      </c>
      <c r="T1656" s="1" t="str">
        <f t="shared" si="178"/>
        <v>MIN</v>
      </c>
      <c r="U1656" s="1" t="str">
        <f t="shared" si="179"/>
        <v>CHW</v>
      </c>
      <c r="V1656" s="1">
        <f t="shared" si="180"/>
        <v>1529.2726034226744</v>
      </c>
      <c r="W1656" s="1">
        <f t="shared" si="181"/>
        <v>1425.4820043556863</v>
      </c>
    </row>
    <row r="1657" spans="1:23" x14ac:dyDescent="0.45">
      <c r="A1657" t="str">
        <f>Schedule!A1657</f>
        <v>2024-08-02</v>
      </c>
      <c r="B1657" t="str">
        <f>Schedule!B1657</f>
        <v>LAA</v>
      </c>
      <c r="C1657" t="str">
        <f>Schedule!C1657</f>
        <v>NYM</v>
      </c>
      <c r="D1657">
        <f>Schedule!D1657</f>
        <v>1474.3085107648601</v>
      </c>
      <c r="E1657">
        <f>Schedule!E1657</f>
        <v>1505.1761432511801</v>
      </c>
      <c r="F1657" cm="1">
        <f t="array" ref="F1657">_xlfn.XLOOKUP(B1657, $T$1:$T1656, $V$1:$V1656, D1657, 0, -1)</f>
        <v>1469.5882041455925</v>
      </c>
      <c r="G1657" cm="1">
        <f t="array" ref="G1657">_xlfn.XLOOKUP(C1657, $U$1:$U1656, $W$1:$W1656, E1657, 0, -1)</f>
        <v>1510.288270753422</v>
      </c>
      <c r="H1657">
        <f>Schedule!F1657</f>
        <v>6.8493150684931406E-2</v>
      </c>
      <c r="I1657" t="str">
        <f>IF(ISBLANK(Games!D1657), "", Games!D1657)</f>
        <v/>
      </c>
      <c r="J1657" t="str">
        <f>IF(ISBLANK(Games!E1657), "", Games!E1657)</f>
        <v/>
      </c>
      <c r="K1657" t="str">
        <f>IF(ISBLANK(Games!D1657), "",VLOOKUP(I1657, 'Pitchers Pre-Season'!$B$2:$X$790, 23, FALSE))</f>
        <v/>
      </c>
      <c r="L1657" t="str">
        <f>IF(ISBLANK(Games!E1657), "",VLOOKUP(J1657, 'Pitchers Pre-Season'!$B$2:$X$790, 23, FALSE))</f>
        <v/>
      </c>
      <c r="M1657">
        <f>IF(ISBLANK(Games!D1657), Calc!F1657, F1657+K1657)</f>
        <v>1469.5882041455925</v>
      </c>
      <c r="N1657">
        <f>IF(ISBLANK(Games!E1657), Calc!G1657, G1657+L1657)</f>
        <v>1510.288270753422</v>
      </c>
      <c r="O1657" s="1">
        <f t="shared" si="175"/>
        <v>0.47594093239558533</v>
      </c>
      <c r="P1657" s="1">
        <f t="shared" si="176"/>
        <v>0.52405906760441479</v>
      </c>
      <c r="Q1657" s="3" t="str">
        <f>Games!N1657</f>
        <v/>
      </c>
      <c r="R1657" s="1" t="str">
        <f t="shared" si="177"/>
        <v/>
      </c>
      <c r="S1657" s="1" t="str">
        <f>IF(ISBLANK(Games!L1657), "",IF(Q1657=B1657, C1657, B1657))</f>
        <v/>
      </c>
      <c r="T1657" s="1" t="str">
        <f t="shared" si="178"/>
        <v>LAA</v>
      </c>
      <c r="U1657" s="1" t="str">
        <f t="shared" si="179"/>
        <v>NYM</v>
      </c>
      <c r="V1657" s="1">
        <f t="shared" si="180"/>
        <v>1469.5882041455925</v>
      </c>
      <c r="W1657" s="1">
        <f t="shared" si="181"/>
        <v>1510.288270753422</v>
      </c>
    </row>
    <row r="1658" spans="1:23" x14ac:dyDescent="0.45">
      <c r="A1658" t="str">
        <f>Schedule!A1658</f>
        <v>2024-08-02</v>
      </c>
      <c r="B1658" t="str">
        <f>Schedule!B1658</f>
        <v>OAK</v>
      </c>
      <c r="C1658" t="str">
        <f>Schedule!C1658</f>
        <v>LAD</v>
      </c>
      <c r="D1658">
        <f>Schedule!D1658</f>
        <v>1427.1354796158</v>
      </c>
      <c r="E1658">
        <f>Schedule!E1658</f>
        <v>1588.6730971234199</v>
      </c>
      <c r="F1658" cm="1">
        <f t="array" ref="F1658">_xlfn.XLOOKUP(B1658, $T$1:$T1657, $V$1:$V1657, D1658, 0, -1)</f>
        <v>1410.609331202211</v>
      </c>
      <c r="G1658" cm="1">
        <f t="array" ref="G1658">_xlfn.XLOOKUP(C1658, $U$1:$U1657, $W$1:$W1657, E1658, 0, -1)</f>
        <v>1587.2549754385982</v>
      </c>
      <c r="H1658">
        <f>Schedule!F1658</f>
        <v>6.2111801242235101E-3</v>
      </c>
      <c r="I1658" t="str">
        <f>IF(ISBLANK(Games!D1658), "", Games!D1658)</f>
        <v/>
      </c>
      <c r="J1658" t="str">
        <f>IF(ISBLANK(Games!E1658), "", Games!E1658)</f>
        <v/>
      </c>
      <c r="K1658" t="str">
        <f>IF(ISBLANK(Games!D1658), "",VLOOKUP(I1658, 'Pitchers Pre-Season'!$B$2:$X$790, 23, FALSE))</f>
        <v/>
      </c>
      <c r="L1658" t="str">
        <f>IF(ISBLANK(Games!E1658), "",VLOOKUP(J1658, 'Pitchers Pre-Season'!$B$2:$X$790, 23, FALSE))</f>
        <v/>
      </c>
      <c r="M1658">
        <f>IF(ISBLANK(Games!D1658), Calc!F1658, F1658+K1658)</f>
        <v>1410.609331202211</v>
      </c>
      <c r="N1658">
        <f>IF(ISBLANK(Games!E1658), Calc!G1658, G1658+L1658)</f>
        <v>1587.2549754385982</v>
      </c>
      <c r="O1658" s="1">
        <f t="shared" si="175"/>
        <v>0.26874623283931726</v>
      </c>
      <c r="P1658" s="1">
        <f t="shared" si="176"/>
        <v>0.73125376716068269</v>
      </c>
      <c r="Q1658" s="3" t="str">
        <f>Games!N1658</f>
        <v/>
      </c>
      <c r="R1658" s="1" t="str">
        <f t="shared" si="177"/>
        <v/>
      </c>
      <c r="S1658" s="1" t="str">
        <f>IF(ISBLANK(Games!L1658), "",IF(Q1658=B1658, C1658, B1658))</f>
        <v/>
      </c>
      <c r="T1658" s="1" t="str">
        <f t="shared" si="178"/>
        <v>OAK</v>
      </c>
      <c r="U1658" s="1" t="str">
        <f t="shared" si="179"/>
        <v>LAD</v>
      </c>
      <c r="V1658" s="1">
        <f t="shared" si="180"/>
        <v>1410.609331202211</v>
      </c>
      <c r="W1658" s="1">
        <f t="shared" si="181"/>
        <v>1587.2549754385982</v>
      </c>
    </row>
    <row r="1659" spans="1:23" x14ac:dyDescent="0.45">
      <c r="A1659" t="str">
        <f>Schedule!A1659</f>
        <v>2024-08-02</v>
      </c>
      <c r="B1659" t="str">
        <f>Schedule!B1659</f>
        <v>SDP</v>
      </c>
      <c r="C1659" t="str">
        <f>Schedule!C1659</f>
        <v>COL</v>
      </c>
      <c r="D1659">
        <f>Schedule!D1659</f>
        <v>1513.7838452168801</v>
      </c>
      <c r="E1659">
        <f>Schedule!E1659</f>
        <v>1418.47649220432</v>
      </c>
      <c r="F1659" cm="1">
        <f t="array" ref="F1659">_xlfn.XLOOKUP(B1659, $T$1:$T1658, $V$1:$V1658, D1659, 0, -1)</f>
        <v>1502.9671207118124</v>
      </c>
      <c r="G1659" cm="1">
        <f t="array" ref="G1659">_xlfn.XLOOKUP(C1659, $U$1:$U1658, $W$1:$W1658, E1659, 0, -1)</f>
        <v>1405.4006829938121</v>
      </c>
      <c r="H1659">
        <f>Schedule!F1659</f>
        <v>2.9239766081871298E-2</v>
      </c>
      <c r="I1659" t="str">
        <f>IF(ISBLANK(Games!D1659), "", Games!D1659)</f>
        <v/>
      </c>
      <c r="J1659" t="str">
        <f>IF(ISBLANK(Games!E1659), "", Games!E1659)</f>
        <v/>
      </c>
      <c r="K1659" t="str">
        <f>IF(ISBLANK(Games!D1659), "",VLOOKUP(I1659, 'Pitchers Pre-Season'!$B$2:$X$790, 23, FALSE))</f>
        <v/>
      </c>
      <c r="L1659" t="str">
        <f>IF(ISBLANK(Games!E1659), "",VLOOKUP(J1659, 'Pitchers Pre-Season'!$B$2:$X$790, 23, FALSE))</f>
        <v/>
      </c>
      <c r="M1659">
        <f>IF(ISBLANK(Games!D1659), Calc!F1659, F1659+K1659)</f>
        <v>1502.9671207118124</v>
      </c>
      <c r="N1659">
        <f>IF(ISBLANK(Games!E1659), Calc!G1659, G1659+L1659)</f>
        <v>1405.4006829938121</v>
      </c>
      <c r="O1659" s="1">
        <f t="shared" si="175"/>
        <v>0.65145123899432611</v>
      </c>
      <c r="P1659" s="1">
        <f t="shared" si="176"/>
        <v>0.34854876100567378</v>
      </c>
      <c r="Q1659" s="3" t="str">
        <f>Games!N1659</f>
        <v/>
      </c>
      <c r="R1659" s="1" t="str">
        <f t="shared" si="177"/>
        <v/>
      </c>
      <c r="S1659" s="1" t="str">
        <f>IF(ISBLANK(Games!L1659), "",IF(Q1659=B1659, C1659, B1659))</f>
        <v/>
      </c>
      <c r="T1659" s="1" t="str">
        <f t="shared" si="178"/>
        <v>SDP</v>
      </c>
      <c r="U1659" s="1" t="str">
        <f t="shared" si="179"/>
        <v>COL</v>
      </c>
      <c r="V1659" s="1">
        <f t="shared" si="180"/>
        <v>1502.9671207118124</v>
      </c>
      <c r="W1659" s="1">
        <f t="shared" si="181"/>
        <v>1405.4006829938121</v>
      </c>
    </row>
    <row r="1660" spans="1:23" x14ac:dyDescent="0.45">
      <c r="A1660" t="str">
        <f>Schedule!A1660</f>
        <v>2024-08-02</v>
      </c>
      <c r="B1660" t="str">
        <f>Schedule!B1660</f>
        <v>SEA</v>
      </c>
      <c r="C1660" t="str">
        <f>Schedule!C1660</f>
        <v>PHI</v>
      </c>
      <c r="D1660">
        <f>Schedule!D1660</f>
        <v>1526.2027098211199</v>
      </c>
      <c r="E1660">
        <f>Schedule!E1660</f>
        <v>1537.03223861109</v>
      </c>
      <c r="F1660" cm="1">
        <f t="array" ref="F1660">_xlfn.XLOOKUP(B1660, $T$1:$T1659, $V$1:$V1659, D1660, 0, -1)</f>
        <v>1518.2292368487947</v>
      </c>
      <c r="G1660" cm="1">
        <f t="array" ref="G1660">_xlfn.XLOOKUP(C1660, $U$1:$U1659, $W$1:$W1659, E1660, 0, -1)</f>
        <v>1539.4111659163295</v>
      </c>
      <c r="H1660">
        <f>Schedule!F1660</f>
        <v>2.2471910112359699E-2</v>
      </c>
      <c r="I1660" t="str">
        <f>IF(ISBLANK(Games!D1660), "", Games!D1660)</f>
        <v/>
      </c>
      <c r="J1660" t="str">
        <f>IF(ISBLANK(Games!E1660), "", Games!E1660)</f>
        <v/>
      </c>
      <c r="K1660" t="str">
        <f>IF(ISBLANK(Games!D1660), "",VLOOKUP(I1660, 'Pitchers Pre-Season'!$B$2:$X$790, 23, FALSE))</f>
        <v/>
      </c>
      <c r="L1660" t="str">
        <f>IF(ISBLANK(Games!E1660), "",VLOOKUP(J1660, 'Pitchers Pre-Season'!$B$2:$X$790, 23, FALSE))</f>
        <v/>
      </c>
      <c r="M1660">
        <f>IF(ISBLANK(Games!D1660), Calc!F1660, F1660+K1660)</f>
        <v>1518.2292368487947</v>
      </c>
      <c r="N1660">
        <f>IF(ISBLANK(Games!E1660), Calc!G1660, G1660+L1660)</f>
        <v>1539.4111659163295</v>
      </c>
      <c r="O1660" s="1">
        <f t="shared" si="175"/>
        <v>0.48079042052919579</v>
      </c>
      <c r="P1660" s="1">
        <f t="shared" si="176"/>
        <v>0.51920957947080426</v>
      </c>
      <c r="Q1660" s="3" t="str">
        <f>Games!N1660</f>
        <v/>
      </c>
      <c r="R1660" s="1" t="str">
        <f t="shared" si="177"/>
        <v/>
      </c>
      <c r="S1660" s="1" t="str">
        <f>IF(ISBLANK(Games!L1660), "",IF(Q1660=B1660, C1660, B1660))</f>
        <v/>
      </c>
      <c r="T1660" s="1" t="str">
        <f t="shared" si="178"/>
        <v>SEA</v>
      </c>
      <c r="U1660" s="1" t="str">
        <f t="shared" si="179"/>
        <v>PHI</v>
      </c>
      <c r="V1660" s="1">
        <f t="shared" si="180"/>
        <v>1518.2292368487947</v>
      </c>
      <c r="W1660" s="1">
        <f t="shared" si="181"/>
        <v>1539.4111659163295</v>
      </c>
    </row>
    <row r="1661" spans="1:23" x14ac:dyDescent="0.45">
      <c r="A1661" t="str">
        <f>Schedule!A1661</f>
        <v>2024-08-03</v>
      </c>
      <c r="B1661" t="str">
        <f>Schedule!B1661</f>
        <v>NYY</v>
      </c>
      <c r="C1661" t="str">
        <f>Schedule!C1661</f>
        <v>TOR</v>
      </c>
      <c r="D1661">
        <f>Schedule!D1661</f>
        <v>1539.4562396036399</v>
      </c>
      <c r="E1661">
        <f>Schedule!E1661</f>
        <v>1536.86484917293</v>
      </c>
      <c r="F1661" cm="1">
        <f t="array" ref="F1661">_xlfn.XLOOKUP(B1661, $T$1:$T1660, $V$1:$V1660, D1661, 0, -1)</f>
        <v>1533.7203518335739</v>
      </c>
      <c r="G1661" cm="1">
        <f t="array" ref="G1661">_xlfn.XLOOKUP(C1661, $U$1:$U1660, $W$1:$W1660, E1661, 0, -1)</f>
        <v>1549.5770225833428</v>
      </c>
      <c r="H1661">
        <f>Schedule!F1661</f>
        <v>9.3922651933701695E-2</v>
      </c>
      <c r="I1661" t="str">
        <f>IF(ISBLANK(Games!D1661), "", Games!D1661)</f>
        <v/>
      </c>
      <c r="J1661" t="str">
        <f>IF(ISBLANK(Games!E1661), "", Games!E1661)</f>
        <v/>
      </c>
      <c r="K1661" t="str">
        <f>IF(ISBLANK(Games!D1661), "",VLOOKUP(I1661, 'Pitchers Pre-Season'!$B$2:$X$790, 23, FALSE))</f>
        <v/>
      </c>
      <c r="L1661" t="str">
        <f>IF(ISBLANK(Games!E1661), "",VLOOKUP(J1661, 'Pitchers Pre-Season'!$B$2:$X$790, 23, FALSE))</f>
        <v/>
      </c>
      <c r="M1661">
        <f>IF(ISBLANK(Games!D1661), Calc!F1661, F1661+K1661)</f>
        <v>1533.7203518335739</v>
      </c>
      <c r="N1661">
        <f>IF(ISBLANK(Games!E1661), Calc!G1661, G1661+L1661)</f>
        <v>1549.5770225833428</v>
      </c>
      <c r="O1661" s="1">
        <f t="shared" si="175"/>
        <v>0.52415757311143185</v>
      </c>
      <c r="P1661" s="1">
        <f t="shared" si="176"/>
        <v>0.47584242688856804</v>
      </c>
      <c r="Q1661" s="3" t="str">
        <f>Games!N1661</f>
        <v/>
      </c>
      <c r="R1661" s="1" t="str">
        <f t="shared" si="177"/>
        <v/>
      </c>
      <c r="S1661" s="1" t="str">
        <f>IF(ISBLANK(Games!L1661), "",IF(Q1661=B1661, C1661, B1661))</f>
        <v/>
      </c>
      <c r="T1661" s="1" t="str">
        <f t="shared" si="178"/>
        <v>NYY</v>
      </c>
      <c r="U1661" s="1" t="str">
        <f t="shared" si="179"/>
        <v>TOR</v>
      </c>
      <c r="V1661" s="1">
        <f t="shared" si="180"/>
        <v>1533.7203518335739</v>
      </c>
      <c r="W1661" s="1">
        <f t="shared" si="181"/>
        <v>1549.5770225833428</v>
      </c>
    </row>
    <row r="1662" spans="1:23" x14ac:dyDescent="0.45">
      <c r="A1662" t="str">
        <f>Schedule!A1662</f>
        <v>2024-08-03</v>
      </c>
      <c r="B1662" t="str">
        <f>Schedule!B1662</f>
        <v>CHC</v>
      </c>
      <c r="C1662" t="str">
        <f>Schedule!C1662</f>
        <v>STL</v>
      </c>
      <c r="D1662">
        <f>Schedule!D1662</f>
        <v>1514.0316812078199</v>
      </c>
      <c r="E1662">
        <f>Schedule!E1662</f>
        <v>1506.4629567151301</v>
      </c>
      <c r="F1662" cm="1">
        <f t="array" ref="F1662">_xlfn.XLOOKUP(B1662, $T$1:$T1661, $V$1:$V1661, D1662, 0, -1)</f>
        <v>1529.9566441509314</v>
      </c>
      <c r="G1662" cm="1">
        <f t="array" ref="G1662">_xlfn.XLOOKUP(C1662, $U$1:$U1661, $W$1:$W1661, E1662, 0, -1)</f>
        <v>1507.9516916859375</v>
      </c>
      <c r="H1662">
        <f>Schedule!F1662</f>
        <v>4.4585987261146598E-2</v>
      </c>
      <c r="I1662" t="str">
        <f>IF(ISBLANK(Games!D1662), "", Games!D1662)</f>
        <v/>
      </c>
      <c r="J1662" t="str">
        <f>IF(ISBLANK(Games!E1662), "", Games!E1662)</f>
        <v/>
      </c>
      <c r="K1662" t="str">
        <f>IF(ISBLANK(Games!D1662), "",VLOOKUP(I1662, 'Pitchers Pre-Season'!$B$2:$X$790, 23, FALSE))</f>
        <v/>
      </c>
      <c r="L1662" t="str">
        <f>IF(ISBLANK(Games!E1662), "",VLOOKUP(J1662, 'Pitchers Pre-Season'!$B$2:$X$790, 23, FALSE))</f>
        <v/>
      </c>
      <c r="M1662">
        <f>IF(ISBLANK(Games!D1662), Calc!F1662, F1662+K1662)</f>
        <v>1529.9566441509314</v>
      </c>
      <c r="N1662">
        <f>IF(ISBLANK(Games!E1662), Calc!G1662, G1662+L1662)</f>
        <v>1507.9516916859375</v>
      </c>
      <c r="O1662" s="1">
        <f t="shared" si="175"/>
        <v>0.55391839012171906</v>
      </c>
      <c r="P1662" s="1">
        <f t="shared" si="176"/>
        <v>0.44608160987828105</v>
      </c>
      <c r="Q1662" s="3" t="str">
        <f>Games!N1662</f>
        <v/>
      </c>
      <c r="R1662" s="1" t="str">
        <f t="shared" si="177"/>
        <v/>
      </c>
      <c r="S1662" s="1" t="str">
        <f>IF(ISBLANK(Games!L1662), "",IF(Q1662=B1662, C1662, B1662))</f>
        <v/>
      </c>
      <c r="T1662" s="1" t="str">
        <f t="shared" si="178"/>
        <v>CHC</v>
      </c>
      <c r="U1662" s="1" t="str">
        <f t="shared" si="179"/>
        <v>STL</v>
      </c>
      <c r="V1662" s="1">
        <f t="shared" si="180"/>
        <v>1529.9566441509314</v>
      </c>
      <c r="W1662" s="1">
        <f t="shared" si="181"/>
        <v>1507.9516916859375</v>
      </c>
    </row>
    <row r="1663" spans="1:23" x14ac:dyDescent="0.45">
      <c r="A1663" t="str">
        <f>Schedule!A1663</f>
        <v>2024-08-03</v>
      </c>
      <c r="B1663" t="str">
        <f>Schedule!B1663</f>
        <v>WAS</v>
      </c>
      <c r="C1663" t="str">
        <f>Schedule!C1663</f>
        <v>MIL</v>
      </c>
      <c r="D1663">
        <f>Schedule!D1663</f>
        <v>1422.7330514932301</v>
      </c>
      <c r="E1663">
        <f>Schedule!E1663</f>
        <v>1511.74507850229</v>
      </c>
      <c r="F1663" cm="1">
        <f t="array" ref="F1663">_xlfn.XLOOKUP(B1663, $T$1:$T1662, $V$1:$V1662, D1663, 0, -1)</f>
        <v>1419.5380932200808</v>
      </c>
      <c r="G1663" cm="1">
        <f t="array" ref="G1663">_xlfn.XLOOKUP(C1663, $U$1:$U1662, $W$1:$W1662, E1663, 0, -1)</f>
        <v>1527.5334034496079</v>
      </c>
      <c r="H1663">
        <f>Schedule!F1663</f>
        <v>-4.76190476190477E-2</v>
      </c>
      <c r="I1663" t="str">
        <f>IF(ISBLANK(Games!D1663), "", Games!D1663)</f>
        <v/>
      </c>
      <c r="J1663" t="str">
        <f>IF(ISBLANK(Games!E1663), "", Games!E1663)</f>
        <v/>
      </c>
      <c r="K1663" t="str">
        <f>IF(ISBLANK(Games!D1663), "",VLOOKUP(I1663, 'Pitchers Pre-Season'!$B$2:$X$790, 23, FALSE))</f>
        <v/>
      </c>
      <c r="L1663" t="str">
        <f>IF(ISBLANK(Games!E1663), "",VLOOKUP(J1663, 'Pitchers Pre-Season'!$B$2:$X$790, 23, FALSE))</f>
        <v/>
      </c>
      <c r="M1663">
        <f>IF(ISBLANK(Games!D1663), Calc!F1663, F1663+K1663)</f>
        <v>1419.5380932200808</v>
      </c>
      <c r="N1663">
        <f>IF(ISBLANK(Games!E1663), Calc!G1663, G1663+L1663)</f>
        <v>1527.5334034496079</v>
      </c>
      <c r="O1663" s="1">
        <f t="shared" si="175"/>
        <v>0.32559198507607201</v>
      </c>
      <c r="P1663" s="1">
        <f t="shared" si="176"/>
        <v>0.6744080149239281</v>
      </c>
      <c r="Q1663" s="3" t="str">
        <f>Games!N1663</f>
        <v/>
      </c>
      <c r="R1663" s="1" t="str">
        <f t="shared" si="177"/>
        <v/>
      </c>
      <c r="S1663" s="1" t="str">
        <f>IF(ISBLANK(Games!L1663), "",IF(Q1663=B1663, C1663, B1663))</f>
        <v/>
      </c>
      <c r="T1663" s="1" t="str">
        <f t="shared" si="178"/>
        <v>WAS</v>
      </c>
      <c r="U1663" s="1" t="str">
        <f t="shared" si="179"/>
        <v>MIL</v>
      </c>
      <c r="V1663" s="1">
        <f t="shared" si="180"/>
        <v>1419.5380932200808</v>
      </c>
      <c r="W1663" s="1">
        <f t="shared" si="181"/>
        <v>1527.5334034496079</v>
      </c>
    </row>
    <row r="1664" spans="1:23" x14ac:dyDescent="0.45">
      <c r="A1664" t="str">
        <f>Schedule!A1664</f>
        <v>2024-08-03</v>
      </c>
      <c r="B1664" t="str">
        <f>Schedule!B1664</f>
        <v>DET</v>
      </c>
      <c r="C1664" t="str">
        <f>Schedule!C1664</f>
        <v>KCR</v>
      </c>
      <c r="D1664">
        <f>Schedule!D1664</f>
        <v>1477.56939209144</v>
      </c>
      <c r="E1664">
        <f>Schedule!E1664</f>
        <v>1455.5883504191299</v>
      </c>
      <c r="F1664" cm="1">
        <f t="array" ref="F1664">_xlfn.XLOOKUP(B1664, $T$1:$T1663, $V$1:$V1663, D1664, 0, -1)</f>
        <v>1481.7589766686021</v>
      </c>
      <c r="G1664" cm="1">
        <f t="array" ref="G1664">_xlfn.XLOOKUP(C1664, $U$1:$U1663, $W$1:$W1663, E1664, 0, -1)</f>
        <v>1465.2610239810729</v>
      </c>
      <c r="H1664">
        <f>Schedule!F1664</f>
        <v>7.6687116564418296E-3</v>
      </c>
      <c r="I1664" t="str">
        <f>IF(ISBLANK(Games!D1664), "", Games!D1664)</f>
        <v/>
      </c>
      <c r="J1664" t="str">
        <f>IF(ISBLANK(Games!E1664), "", Games!E1664)</f>
        <v/>
      </c>
      <c r="K1664" t="str">
        <f>IF(ISBLANK(Games!D1664), "",VLOOKUP(I1664, 'Pitchers Pre-Season'!$B$2:$X$790, 23, FALSE))</f>
        <v/>
      </c>
      <c r="L1664" t="str">
        <f>IF(ISBLANK(Games!E1664), "",VLOOKUP(J1664, 'Pitchers Pre-Season'!$B$2:$X$790, 23, FALSE))</f>
        <v/>
      </c>
      <c r="M1664">
        <f>IF(ISBLANK(Games!D1664), Calc!F1664, F1664+K1664)</f>
        <v>1481.7589766686021</v>
      </c>
      <c r="N1664">
        <f>IF(ISBLANK(Games!E1664), Calc!G1664, G1664+L1664)</f>
        <v>1465.2610239810729</v>
      </c>
      <c r="O1664" s="1">
        <f t="shared" si="175"/>
        <v>0.52755898938246215</v>
      </c>
      <c r="P1664" s="1">
        <f t="shared" si="176"/>
        <v>0.47244101061753779</v>
      </c>
      <c r="Q1664" s="3" t="str">
        <f>Games!N1664</f>
        <v/>
      </c>
      <c r="R1664" s="1" t="str">
        <f t="shared" si="177"/>
        <v/>
      </c>
      <c r="S1664" s="1" t="str">
        <f>IF(ISBLANK(Games!L1664), "",IF(Q1664=B1664, C1664, B1664))</f>
        <v/>
      </c>
      <c r="T1664" s="1" t="str">
        <f t="shared" si="178"/>
        <v>DET</v>
      </c>
      <c r="U1664" s="1" t="str">
        <f t="shared" si="179"/>
        <v>KCR</v>
      </c>
      <c r="V1664" s="1">
        <f t="shared" si="180"/>
        <v>1481.7589766686021</v>
      </c>
      <c r="W1664" s="1">
        <f t="shared" si="181"/>
        <v>1465.2610239810729</v>
      </c>
    </row>
    <row r="1665" spans="1:23" x14ac:dyDescent="0.45">
      <c r="A1665" t="str">
        <f>Schedule!A1665</f>
        <v>2024-08-03</v>
      </c>
      <c r="B1665" t="str">
        <f>Schedule!B1665</f>
        <v>PIT</v>
      </c>
      <c r="C1665" t="str">
        <f>Schedule!C1665</f>
        <v>ARI</v>
      </c>
      <c r="D1665">
        <f>Schedule!D1665</f>
        <v>1468.3919248330999</v>
      </c>
      <c r="E1665">
        <f>Schedule!E1665</f>
        <v>1517.8440011816001</v>
      </c>
      <c r="F1665" cm="1">
        <f t="array" ref="F1665">_xlfn.XLOOKUP(B1665, $T$1:$T1664, $V$1:$V1664, D1665, 0, -1)</f>
        <v>1464.4120897083565</v>
      </c>
      <c r="G1665" cm="1">
        <f t="array" ref="G1665">_xlfn.XLOOKUP(C1665, $U$1:$U1664, $W$1:$W1664, E1665, 0, -1)</f>
        <v>1515.1384034374826</v>
      </c>
      <c r="H1665">
        <f>Schedule!F1665</f>
        <v>5.7971014492753603E-2</v>
      </c>
      <c r="I1665" t="str">
        <f>IF(ISBLANK(Games!D1665), "", Games!D1665)</f>
        <v/>
      </c>
      <c r="J1665" t="str">
        <f>IF(ISBLANK(Games!E1665), "", Games!E1665)</f>
        <v/>
      </c>
      <c r="K1665" t="str">
        <f>IF(ISBLANK(Games!D1665), "",VLOOKUP(I1665, 'Pitchers Pre-Season'!$B$2:$X$790, 23, FALSE))</f>
        <v/>
      </c>
      <c r="L1665" t="str">
        <f>IF(ISBLANK(Games!E1665), "",VLOOKUP(J1665, 'Pitchers Pre-Season'!$B$2:$X$790, 23, FALSE))</f>
        <v/>
      </c>
      <c r="M1665">
        <f>IF(ISBLANK(Games!D1665), Calc!F1665, F1665+K1665)</f>
        <v>1464.4120897083565</v>
      </c>
      <c r="N1665">
        <f>IF(ISBLANK(Games!E1665), Calc!G1665, G1665+L1665)</f>
        <v>1515.1384034374826</v>
      </c>
      <c r="O1665" s="1">
        <f t="shared" si="175"/>
        <v>0.45649879994694575</v>
      </c>
      <c r="P1665" s="1">
        <f t="shared" si="176"/>
        <v>0.54350120005305425</v>
      </c>
      <c r="Q1665" s="3" t="str">
        <f>Games!N1665</f>
        <v/>
      </c>
      <c r="R1665" s="1" t="str">
        <f t="shared" si="177"/>
        <v/>
      </c>
      <c r="S1665" s="1" t="str">
        <f>IF(ISBLANK(Games!L1665), "",IF(Q1665=B1665, C1665, B1665))</f>
        <v/>
      </c>
      <c r="T1665" s="1" t="str">
        <f t="shared" si="178"/>
        <v>PIT</v>
      </c>
      <c r="U1665" s="1" t="str">
        <f t="shared" si="179"/>
        <v>ARI</v>
      </c>
      <c r="V1665" s="1">
        <f t="shared" si="180"/>
        <v>1464.4120897083565</v>
      </c>
      <c r="W1665" s="1">
        <f t="shared" si="181"/>
        <v>1515.1384034374826</v>
      </c>
    </row>
    <row r="1666" spans="1:23" x14ac:dyDescent="0.45">
      <c r="A1666" t="str">
        <f>Schedule!A1666</f>
        <v>2024-08-03</v>
      </c>
      <c r="B1666" t="str">
        <f>Schedule!B1666</f>
        <v>TEX</v>
      </c>
      <c r="C1666" t="str">
        <f>Schedule!C1666</f>
        <v>BOS</v>
      </c>
      <c r="D1666">
        <f>Schedule!D1666</f>
        <v>1527.6277566730801</v>
      </c>
      <c r="E1666">
        <f>Schedule!E1666</f>
        <v>1500.26839934439</v>
      </c>
      <c r="F1666" cm="1">
        <f t="array" ref="F1666">_xlfn.XLOOKUP(B1666, $T$1:$T1665, $V$1:$V1665, D1666, 0, -1)</f>
        <v>1535.7428778604465</v>
      </c>
      <c r="G1666" cm="1">
        <f t="array" ref="G1666">_xlfn.XLOOKUP(C1666, $U$1:$U1665, $W$1:$W1665, E1666, 0, -1)</f>
        <v>1518.233689676287</v>
      </c>
      <c r="H1666">
        <f>Schedule!F1666</f>
        <v>6.3291139240506306E-2</v>
      </c>
      <c r="I1666" t="str">
        <f>IF(ISBLANK(Games!D1666), "", Games!D1666)</f>
        <v/>
      </c>
      <c r="J1666" t="str">
        <f>IF(ISBLANK(Games!E1666), "", Games!E1666)</f>
        <v/>
      </c>
      <c r="K1666" t="str">
        <f>IF(ISBLANK(Games!D1666), "",VLOOKUP(I1666, 'Pitchers Pre-Season'!$B$2:$X$790, 23, FALSE))</f>
        <v/>
      </c>
      <c r="L1666" t="str">
        <f>IF(ISBLANK(Games!E1666), "",VLOOKUP(J1666, 'Pitchers Pre-Season'!$B$2:$X$790, 23, FALSE))</f>
        <v/>
      </c>
      <c r="M1666">
        <f>IF(ISBLANK(Games!D1666), Calc!F1666, F1666+K1666)</f>
        <v>1535.7428778604465</v>
      </c>
      <c r="N1666">
        <f>IF(ISBLANK(Games!E1666), Calc!G1666, G1666+L1666)</f>
        <v>1518.233689676287</v>
      </c>
      <c r="O1666" s="1">
        <f t="shared" si="175"/>
        <v>0.55682200696063366</v>
      </c>
      <c r="P1666" s="1">
        <f t="shared" si="176"/>
        <v>0.44317799303936628</v>
      </c>
      <c r="Q1666" s="3" t="str">
        <f>Games!N1666</f>
        <v/>
      </c>
      <c r="R1666" s="1" t="str">
        <f t="shared" si="177"/>
        <v/>
      </c>
      <c r="S1666" s="1" t="str">
        <f>IF(ISBLANK(Games!L1666), "",IF(Q1666=B1666, C1666, B1666))</f>
        <v/>
      </c>
      <c r="T1666" s="1" t="str">
        <f t="shared" si="178"/>
        <v>TEX</v>
      </c>
      <c r="U1666" s="1" t="str">
        <f t="shared" si="179"/>
        <v>BOS</v>
      </c>
      <c r="V1666" s="1">
        <f t="shared" si="180"/>
        <v>1535.7428778604465</v>
      </c>
      <c r="W1666" s="1">
        <f t="shared" si="181"/>
        <v>1518.233689676287</v>
      </c>
    </row>
    <row r="1667" spans="1:23" x14ac:dyDescent="0.45">
      <c r="A1667" t="str">
        <f>Schedule!A1667</f>
        <v>2024-08-03</v>
      </c>
      <c r="B1667" t="str">
        <f>Schedule!B1667</f>
        <v>MIN</v>
      </c>
      <c r="C1667" t="str">
        <f>Schedule!C1667</f>
        <v>CHW</v>
      </c>
      <c r="D1667">
        <f>Schedule!D1667</f>
        <v>1535.44519643647</v>
      </c>
      <c r="E1667">
        <f>Schedule!E1667</f>
        <v>1433.33420073452</v>
      </c>
      <c r="F1667" cm="1">
        <f t="array" ref="F1667">_xlfn.XLOOKUP(B1667, $T$1:$T1666, $V$1:$V1666, D1667, 0, -1)</f>
        <v>1529.2726034226744</v>
      </c>
      <c r="G1667" cm="1">
        <f t="array" ref="G1667">_xlfn.XLOOKUP(C1667, $U$1:$U1666, $W$1:$W1666, E1667, 0, -1)</f>
        <v>1425.4820043556863</v>
      </c>
      <c r="H1667">
        <f>Schedule!F1667</f>
        <v>0.12727272727272701</v>
      </c>
      <c r="I1667" t="str">
        <f>IF(ISBLANK(Games!D1667), "", Games!D1667)</f>
        <v/>
      </c>
      <c r="J1667" t="str">
        <f>IF(ISBLANK(Games!E1667), "", Games!E1667)</f>
        <v/>
      </c>
      <c r="K1667" t="str">
        <f>IF(ISBLANK(Games!D1667), "",VLOOKUP(I1667, 'Pitchers Pre-Season'!$B$2:$X$790, 23, FALSE))</f>
        <v/>
      </c>
      <c r="L1667" t="str">
        <f>IF(ISBLANK(Games!E1667), "",VLOOKUP(J1667, 'Pitchers Pre-Season'!$B$2:$X$790, 23, FALSE))</f>
        <v/>
      </c>
      <c r="M1667">
        <f>IF(ISBLANK(Games!D1667), Calc!F1667, F1667+K1667)</f>
        <v>1529.2726034226744</v>
      </c>
      <c r="N1667">
        <f>IF(ISBLANK(Games!E1667), Calc!G1667, G1667+L1667)</f>
        <v>1425.4820043556863</v>
      </c>
      <c r="O1667" s="1">
        <f t="shared" ref="O1667:O1730" si="182">(1/(1+(10^((N1667-M1667)/400)))+(0.5*H1667))</f>
        <v>0.70871288066889249</v>
      </c>
      <c r="P1667" s="1">
        <f t="shared" ref="P1667:P1730" si="183">(1/(1+(10^((M1667-N1667)/400)))-(0.5*H1667))</f>
        <v>0.29128711933110746</v>
      </c>
      <c r="Q1667" s="3" t="str">
        <f>Games!N1667</f>
        <v/>
      </c>
      <c r="R1667" s="1" t="str">
        <f t="shared" ref="R1667:R1730" si="184">Q1667</f>
        <v/>
      </c>
      <c r="S1667" s="1" t="str">
        <f>IF(ISBLANK(Games!L1667), "",IF(Q1667=B1667, C1667, B1667))</f>
        <v/>
      </c>
      <c r="T1667" s="1" t="str">
        <f t="shared" ref="T1667:T1730" si="185">B1667</f>
        <v>MIN</v>
      </c>
      <c r="U1667" s="1" t="str">
        <f t="shared" ref="U1667:U1730" si="186">C1667</f>
        <v>CHW</v>
      </c>
      <c r="V1667" s="1">
        <f t="shared" ref="V1667:V1730" si="187">IF(R1667=B1667,F1667+(10*(1-O1667)),IF(S1667=B1667,F1667+(10*(0-O1667)),F1667))</f>
        <v>1529.2726034226744</v>
      </c>
      <c r="W1667" s="1">
        <f t="shared" ref="W1667:W1730" si="188">IF(R1667=C1667,G1667+(10*(1-P1667)),IF(S1667=C1667,G1667+(10*(0-P1667)),G1667))</f>
        <v>1425.4820043556863</v>
      </c>
    </row>
    <row r="1668" spans="1:23" x14ac:dyDescent="0.45">
      <c r="A1668" t="str">
        <f>Schedule!A1668</f>
        <v>2024-08-03</v>
      </c>
      <c r="B1668" t="str">
        <f>Schedule!B1668</f>
        <v>CLE</v>
      </c>
      <c r="C1668" t="str">
        <f>Schedule!C1668</f>
        <v>BAL</v>
      </c>
      <c r="D1668">
        <f>Schedule!D1668</f>
        <v>1503.8938502056101</v>
      </c>
      <c r="E1668">
        <f>Schedule!E1668</f>
        <v>1535.1075395159701</v>
      </c>
      <c r="F1668" cm="1">
        <f t="array" ref="F1668">_xlfn.XLOOKUP(B1668, $T$1:$T1667, $V$1:$V1667, D1668, 0, -1)</f>
        <v>1503.8938502056101</v>
      </c>
      <c r="G1668" cm="1">
        <f t="array" ref="G1668">_xlfn.XLOOKUP(C1668, $U$1:$U1667, $W$1:$W1667, E1668, 0, -1)</f>
        <v>1539.0873746407135</v>
      </c>
      <c r="H1668">
        <f>Schedule!F1668</f>
        <v>4.7619047619047603E-2</v>
      </c>
      <c r="I1668" t="str">
        <f>IF(ISBLANK(Games!D1668), "", Games!D1668)</f>
        <v/>
      </c>
      <c r="J1668" t="str">
        <f>IF(ISBLANK(Games!E1668), "", Games!E1668)</f>
        <v/>
      </c>
      <c r="K1668" t="str">
        <f>IF(ISBLANK(Games!D1668), "",VLOOKUP(I1668, 'Pitchers Pre-Season'!$B$2:$X$790, 23, FALSE))</f>
        <v/>
      </c>
      <c r="L1668" t="str">
        <f>IF(ISBLANK(Games!E1668), "",VLOOKUP(J1668, 'Pitchers Pre-Season'!$B$2:$X$790, 23, FALSE))</f>
        <v/>
      </c>
      <c r="M1668">
        <f>IF(ISBLANK(Games!D1668), Calc!F1668, F1668+K1668)</f>
        <v>1503.8938502056101</v>
      </c>
      <c r="N1668">
        <f>IF(ISBLANK(Games!E1668), Calc!G1668, G1668+L1668)</f>
        <v>1539.0873746407135</v>
      </c>
      <c r="O1668" s="1">
        <f t="shared" si="182"/>
        <v>0.47333448924481386</v>
      </c>
      <c r="P1668" s="1">
        <f t="shared" si="183"/>
        <v>0.52666551075518597</v>
      </c>
      <c r="Q1668" s="3" t="str">
        <f>Games!N1668</f>
        <v/>
      </c>
      <c r="R1668" s="1" t="str">
        <f t="shared" si="184"/>
        <v/>
      </c>
      <c r="S1668" s="1" t="str">
        <f>IF(ISBLANK(Games!L1668), "",IF(Q1668=B1668, C1668, B1668))</f>
        <v/>
      </c>
      <c r="T1668" s="1" t="str">
        <f t="shared" si="185"/>
        <v>CLE</v>
      </c>
      <c r="U1668" s="1" t="str">
        <f t="shared" si="186"/>
        <v>BAL</v>
      </c>
      <c r="V1668" s="1">
        <f t="shared" si="187"/>
        <v>1503.8938502056101</v>
      </c>
      <c r="W1668" s="1">
        <f t="shared" si="188"/>
        <v>1539.0873746407135</v>
      </c>
    </row>
    <row r="1669" spans="1:23" x14ac:dyDescent="0.45">
      <c r="A1669" t="str">
        <f>Schedule!A1669</f>
        <v>2024-08-03</v>
      </c>
      <c r="B1669" t="str">
        <f>Schedule!B1669</f>
        <v>CIN</v>
      </c>
      <c r="C1669" t="str">
        <f>Schedule!C1669</f>
        <v>SFG</v>
      </c>
      <c r="D1669">
        <f>Schedule!D1669</f>
        <v>1496.2510574284499</v>
      </c>
      <c r="E1669">
        <f>Schedule!E1669</f>
        <v>1501.1235706124401</v>
      </c>
      <c r="F1669" cm="1">
        <f t="array" ref="F1669">_xlfn.XLOOKUP(B1669, $T$1:$T1668, $V$1:$V1668, D1669, 0, -1)</f>
        <v>1493.1662146218293</v>
      </c>
      <c r="G1669" cm="1">
        <f t="array" ref="G1669">_xlfn.XLOOKUP(C1669, $U$1:$U1668, $W$1:$W1668, E1669, 0, -1)</f>
        <v>1491.6063482058917</v>
      </c>
      <c r="H1669">
        <f>Schedule!F1669</f>
        <v>-1.38888888888888E-2</v>
      </c>
      <c r="I1669" t="str">
        <f>IF(ISBLANK(Games!D1669), "", Games!D1669)</f>
        <v/>
      </c>
      <c r="J1669" t="str">
        <f>IF(ISBLANK(Games!E1669), "", Games!E1669)</f>
        <v/>
      </c>
      <c r="K1669" t="str">
        <f>IF(ISBLANK(Games!D1669), "",VLOOKUP(I1669, 'Pitchers Pre-Season'!$B$2:$X$790, 23, FALSE))</f>
        <v/>
      </c>
      <c r="L1669" t="str">
        <f>IF(ISBLANK(Games!E1669), "",VLOOKUP(J1669, 'Pitchers Pre-Season'!$B$2:$X$790, 23, FALSE))</f>
        <v/>
      </c>
      <c r="M1669">
        <f>IF(ISBLANK(Games!D1669), Calc!F1669, F1669+K1669)</f>
        <v>1493.1662146218293</v>
      </c>
      <c r="N1669">
        <f>IF(ISBLANK(Games!E1669), Calc!G1669, G1669+L1669)</f>
        <v>1491.6063482058917</v>
      </c>
      <c r="O1669" s="1">
        <f t="shared" si="182"/>
        <v>0.49530036869541516</v>
      </c>
      <c r="P1669" s="1">
        <f t="shared" si="183"/>
        <v>0.50469963130458473</v>
      </c>
      <c r="Q1669" s="3" t="str">
        <f>Games!N1669</f>
        <v/>
      </c>
      <c r="R1669" s="1" t="str">
        <f t="shared" si="184"/>
        <v/>
      </c>
      <c r="S1669" s="1" t="str">
        <f>IF(ISBLANK(Games!L1669), "",IF(Q1669=B1669, C1669, B1669))</f>
        <v/>
      </c>
      <c r="T1669" s="1" t="str">
        <f t="shared" si="185"/>
        <v>CIN</v>
      </c>
      <c r="U1669" s="1" t="str">
        <f t="shared" si="186"/>
        <v>SFG</v>
      </c>
      <c r="V1669" s="1">
        <f t="shared" si="187"/>
        <v>1493.1662146218293</v>
      </c>
      <c r="W1669" s="1">
        <f t="shared" si="188"/>
        <v>1491.6063482058917</v>
      </c>
    </row>
    <row r="1670" spans="1:23" x14ac:dyDescent="0.45">
      <c r="A1670" t="str">
        <f>Schedule!A1670</f>
        <v>2024-08-03</v>
      </c>
      <c r="B1670" t="str">
        <f>Schedule!B1670</f>
        <v>HOU</v>
      </c>
      <c r="C1670" t="str">
        <f>Schedule!C1670</f>
        <v>TBR</v>
      </c>
      <c r="D1670">
        <f>Schedule!D1670</f>
        <v>1559.22207084247</v>
      </c>
      <c r="E1670">
        <f>Schedule!E1670</f>
        <v>1537.2568075547799</v>
      </c>
      <c r="F1670" cm="1">
        <f t="array" ref="F1670">_xlfn.XLOOKUP(B1670, $T$1:$T1669, $V$1:$V1669, D1670, 0, -1)</f>
        <v>1535.1961987191132</v>
      </c>
      <c r="G1670" cm="1">
        <f t="array" ref="G1670">_xlfn.XLOOKUP(C1670, $U$1:$U1669, $W$1:$W1669, E1670, 0, -1)</f>
        <v>1532.6622500113572</v>
      </c>
      <c r="H1670">
        <f>Schedule!F1670</f>
        <v>-4.08163265306122E-2</v>
      </c>
      <c r="I1670" t="str">
        <f>IF(ISBLANK(Games!D1670), "", Games!D1670)</f>
        <v/>
      </c>
      <c r="J1670" t="str">
        <f>IF(ISBLANK(Games!E1670), "", Games!E1670)</f>
        <v/>
      </c>
      <c r="K1670" t="str">
        <f>IF(ISBLANK(Games!D1670), "",VLOOKUP(I1670, 'Pitchers Pre-Season'!$B$2:$X$790, 23, FALSE))</f>
        <v/>
      </c>
      <c r="L1670" t="str">
        <f>IF(ISBLANK(Games!E1670), "",VLOOKUP(J1670, 'Pitchers Pre-Season'!$B$2:$X$790, 23, FALSE))</f>
        <v/>
      </c>
      <c r="M1670">
        <f>IF(ISBLANK(Games!D1670), Calc!F1670, F1670+K1670)</f>
        <v>1535.1961987191132</v>
      </c>
      <c r="N1670">
        <f>IF(ISBLANK(Games!E1670), Calc!G1670, G1670+L1670)</f>
        <v>1532.6622500113572</v>
      </c>
      <c r="O1670" s="1">
        <f t="shared" si="182"/>
        <v>0.48323841740406587</v>
      </c>
      <c r="P1670" s="1">
        <f t="shared" si="183"/>
        <v>0.51676158259593408</v>
      </c>
      <c r="Q1670" s="3" t="str">
        <f>Games!N1670</f>
        <v/>
      </c>
      <c r="R1670" s="1" t="str">
        <f t="shared" si="184"/>
        <v/>
      </c>
      <c r="S1670" s="1" t="str">
        <f>IF(ISBLANK(Games!L1670), "",IF(Q1670=B1670, C1670, B1670))</f>
        <v/>
      </c>
      <c r="T1670" s="1" t="str">
        <f t="shared" si="185"/>
        <v>HOU</v>
      </c>
      <c r="U1670" s="1" t="str">
        <f t="shared" si="186"/>
        <v>TBR</v>
      </c>
      <c r="V1670" s="1">
        <f t="shared" si="187"/>
        <v>1535.1961987191132</v>
      </c>
      <c r="W1670" s="1">
        <f t="shared" si="188"/>
        <v>1532.6622500113572</v>
      </c>
    </row>
    <row r="1671" spans="1:23" x14ac:dyDescent="0.45">
      <c r="A1671" t="str">
        <f>Schedule!A1671</f>
        <v>2024-08-03</v>
      </c>
      <c r="B1671" t="str">
        <f>Schedule!B1671</f>
        <v>ATL</v>
      </c>
      <c r="C1671" t="str">
        <f>Schedule!C1671</f>
        <v>MIA</v>
      </c>
      <c r="D1671">
        <f>Schedule!D1671</f>
        <v>1590.545270505</v>
      </c>
      <c r="E1671">
        <f>Schedule!E1671</f>
        <v>1488.4482383178499</v>
      </c>
      <c r="F1671" cm="1">
        <f t="array" ref="F1671">_xlfn.XLOOKUP(B1671, $T$1:$T1670, $V$1:$V1670, D1671, 0, -1)</f>
        <v>1593.2508682491175</v>
      </c>
      <c r="G1671" cm="1">
        <f t="array" ref="G1671">_xlfn.XLOOKUP(C1671, $U$1:$U1670, $W$1:$W1670, E1671, 0, -1)</f>
        <v>1484.370768699393</v>
      </c>
      <c r="H1671">
        <f>Schedule!F1671</f>
        <v>4.3902439024390297E-2</v>
      </c>
      <c r="I1671" t="str">
        <f>IF(ISBLANK(Games!D1671), "", Games!D1671)</f>
        <v/>
      </c>
      <c r="J1671" t="str">
        <f>IF(ISBLANK(Games!E1671), "", Games!E1671)</f>
        <v/>
      </c>
      <c r="K1671" t="str">
        <f>IF(ISBLANK(Games!D1671), "",VLOOKUP(I1671, 'Pitchers Pre-Season'!$B$2:$X$790, 23, FALSE))</f>
        <v/>
      </c>
      <c r="L1671" t="str">
        <f>IF(ISBLANK(Games!E1671), "",VLOOKUP(J1671, 'Pitchers Pre-Season'!$B$2:$X$790, 23, FALSE))</f>
        <v/>
      </c>
      <c r="M1671">
        <f>IF(ISBLANK(Games!D1671), Calc!F1671, F1671+K1671)</f>
        <v>1593.2508682491175</v>
      </c>
      <c r="N1671">
        <f>IF(ISBLANK(Games!E1671), Calc!G1671, G1671+L1671)</f>
        <v>1484.370768699393</v>
      </c>
      <c r="O1671" s="1">
        <f t="shared" si="182"/>
        <v>0.67370662033841844</v>
      </c>
      <c r="P1671" s="1">
        <f t="shared" si="183"/>
        <v>0.32629337966158167</v>
      </c>
      <c r="Q1671" s="3" t="str">
        <f>Games!N1671</f>
        <v/>
      </c>
      <c r="R1671" s="1" t="str">
        <f t="shared" si="184"/>
        <v/>
      </c>
      <c r="S1671" s="1" t="str">
        <f>IF(ISBLANK(Games!L1671), "",IF(Q1671=B1671, C1671, B1671))</f>
        <v/>
      </c>
      <c r="T1671" s="1" t="str">
        <f t="shared" si="185"/>
        <v>ATL</v>
      </c>
      <c r="U1671" s="1" t="str">
        <f t="shared" si="186"/>
        <v>MIA</v>
      </c>
      <c r="V1671" s="1">
        <f t="shared" si="187"/>
        <v>1593.2508682491175</v>
      </c>
      <c r="W1671" s="1">
        <f t="shared" si="188"/>
        <v>1484.370768699393</v>
      </c>
    </row>
    <row r="1672" spans="1:23" x14ac:dyDescent="0.45">
      <c r="A1672" t="str">
        <f>Schedule!A1672</f>
        <v>2024-08-03</v>
      </c>
      <c r="B1672" t="str">
        <f>Schedule!B1672</f>
        <v>SDP</v>
      </c>
      <c r="C1672" t="str">
        <f>Schedule!C1672</f>
        <v>COL</v>
      </c>
      <c r="D1672">
        <f>Schedule!D1672</f>
        <v>1513.7838452168801</v>
      </c>
      <c r="E1672">
        <f>Schedule!E1672</f>
        <v>1418.47649220432</v>
      </c>
      <c r="F1672" cm="1">
        <f t="array" ref="F1672">_xlfn.XLOOKUP(B1672, $T$1:$T1671, $V$1:$V1671, D1672, 0, -1)</f>
        <v>1502.9671207118124</v>
      </c>
      <c r="G1672" cm="1">
        <f t="array" ref="G1672">_xlfn.XLOOKUP(C1672, $U$1:$U1671, $W$1:$W1671, E1672, 0, -1)</f>
        <v>1405.4006829938121</v>
      </c>
      <c r="H1672">
        <f>Schedule!F1672</f>
        <v>2.9239766081871298E-2</v>
      </c>
      <c r="I1672" t="str">
        <f>IF(ISBLANK(Games!D1672), "", Games!D1672)</f>
        <v/>
      </c>
      <c r="J1672" t="str">
        <f>IF(ISBLANK(Games!E1672), "", Games!E1672)</f>
        <v/>
      </c>
      <c r="K1672" t="str">
        <f>IF(ISBLANK(Games!D1672), "",VLOOKUP(I1672, 'Pitchers Pre-Season'!$B$2:$X$790, 23, FALSE))</f>
        <v/>
      </c>
      <c r="L1672" t="str">
        <f>IF(ISBLANK(Games!E1672), "",VLOOKUP(J1672, 'Pitchers Pre-Season'!$B$2:$X$790, 23, FALSE))</f>
        <v/>
      </c>
      <c r="M1672">
        <f>IF(ISBLANK(Games!D1672), Calc!F1672, F1672+K1672)</f>
        <v>1502.9671207118124</v>
      </c>
      <c r="N1672">
        <f>IF(ISBLANK(Games!E1672), Calc!G1672, G1672+L1672)</f>
        <v>1405.4006829938121</v>
      </c>
      <c r="O1672" s="1">
        <f t="shared" si="182"/>
        <v>0.65145123899432611</v>
      </c>
      <c r="P1672" s="1">
        <f t="shared" si="183"/>
        <v>0.34854876100567378</v>
      </c>
      <c r="Q1672" s="3" t="str">
        <f>Games!N1672</f>
        <v/>
      </c>
      <c r="R1672" s="1" t="str">
        <f t="shared" si="184"/>
        <v/>
      </c>
      <c r="S1672" s="1" t="str">
        <f>IF(ISBLANK(Games!L1672), "",IF(Q1672=B1672, C1672, B1672))</f>
        <v/>
      </c>
      <c r="T1672" s="1" t="str">
        <f t="shared" si="185"/>
        <v>SDP</v>
      </c>
      <c r="U1672" s="1" t="str">
        <f t="shared" si="186"/>
        <v>COL</v>
      </c>
      <c r="V1672" s="1">
        <f t="shared" si="187"/>
        <v>1502.9671207118124</v>
      </c>
      <c r="W1672" s="1">
        <f t="shared" si="188"/>
        <v>1405.4006829938121</v>
      </c>
    </row>
    <row r="1673" spans="1:23" x14ac:dyDescent="0.45">
      <c r="A1673" t="str">
        <f>Schedule!A1673</f>
        <v>2024-08-03</v>
      </c>
      <c r="B1673" t="str">
        <f>Schedule!B1673</f>
        <v>OAK</v>
      </c>
      <c r="C1673" t="str">
        <f>Schedule!C1673</f>
        <v>LAD</v>
      </c>
      <c r="D1673">
        <f>Schedule!D1673</f>
        <v>1427.1354796158</v>
      </c>
      <c r="E1673">
        <f>Schedule!E1673</f>
        <v>1588.6730971234199</v>
      </c>
      <c r="F1673" cm="1">
        <f t="array" ref="F1673">_xlfn.XLOOKUP(B1673, $T$1:$T1672, $V$1:$V1672, D1673, 0, -1)</f>
        <v>1410.609331202211</v>
      </c>
      <c r="G1673" cm="1">
        <f t="array" ref="G1673">_xlfn.XLOOKUP(C1673, $U$1:$U1672, $W$1:$W1672, E1673, 0, -1)</f>
        <v>1587.2549754385982</v>
      </c>
      <c r="H1673">
        <f>Schedule!F1673</f>
        <v>6.2111801242235101E-3</v>
      </c>
      <c r="I1673" t="str">
        <f>IF(ISBLANK(Games!D1673), "", Games!D1673)</f>
        <v/>
      </c>
      <c r="J1673" t="str">
        <f>IF(ISBLANK(Games!E1673), "", Games!E1673)</f>
        <v/>
      </c>
      <c r="K1673" t="str">
        <f>IF(ISBLANK(Games!D1673), "",VLOOKUP(I1673, 'Pitchers Pre-Season'!$B$2:$X$790, 23, FALSE))</f>
        <v/>
      </c>
      <c r="L1673" t="str">
        <f>IF(ISBLANK(Games!E1673), "",VLOOKUP(J1673, 'Pitchers Pre-Season'!$B$2:$X$790, 23, FALSE))</f>
        <v/>
      </c>
      <c r="M1673">
        <f>IF(ISBLANK(Games!D1673), Calc!F1673, F1673+K1673)</f>
        <v>1410.609331202211</v>
      </c>
      <c r="N1673">
        <f>IF(ISBLANK(Games!E1673), Calc!G1673, G1673+L1673)</f>
        <v>1587.2549754385982</v>
      </c>
      <c r="O1673" s="1">
        <f t="shared" si="182"/>
        <v>0.26874623283931726</v>
      </c>
      <c r="P1673" s="1">
        <f t="shared" si="183"/>
        <v>0.73125376716068269</v>
      </c>
      <c r="Q1673" s="3" t="str">
        <f>Games!N1673</f>
        <v/>
      </c>
      <c r="R1673" s="1" t="str">
        <f t="shared" si="184"/>
        <v/>
      </c>
      <c r="S1673" s="1" t="str">
        <f>IF(ISBLANK(Games!L1673), "",IF(Q1673=B1673, C1673, B1673))</f>
        <v/>
      </c>
      <c r="T1673" s="1" t="str">
        <f t="shared" si="185"/>
        <v>OAK</v>
      </c>
      <c r="U1673" s="1" t="str">
        <f t="shared" si="186"/>
        <v>LAD</v>
      </c>
      <c r="V1673" s="1">
        <f t="shared" si="187"/>
        <v>1410.609331202211</v>
      </c>
      <c r="W1673" s="1">
        <f t="shared" si="188"/>
        <v>1587.2549754385982</v>
      </c>
    </row>
    <row r="1674" spans="1:23" x14ac:dyDescent="0.45">
      <c r="A1674" t="str">
        <f>Schedule!A1674</f>
        <v>2024-08-03</v>
      </c>
      <c r="B1674" t="str">
        <f>Schedule!B1674</f>
        <v>LAA</v>
      </c>
      <c r="C1674" t="str">
        <f>Schedule!C1674</f>
        <v>NYM</v>
      </c>
      <c r="D1674">
        <f>Schedule!D1674</f>
        <v>1474.3085107648601</v>
      </c>
      <c r="E1674">
        <f>Schedule!E1674</f>
        <v>1505.1761432511801</v>
      </c>
      <c r="F1674" cm="1">
        <f t="array" ref="F1674">_xlfn.XLOOKUP(B1674, $T$1:$T1673, $V$1:$V1673, D1674, 0, -1)</f>
        <v>1469.5882041455925</v>
      </c>
      <c r="G1674" cm="1">
        <f t="array" ref="G1674">_xlfn.XLOOKUP(C1674, $U$1:$U1673, $W$1:$W1673, E1674, 0, -1)</f>
        <v>1510.288270753422</v>
      </c>
      <c r="H1674">
        <f>Schedule!F1674</f>
        <v>6.8493150684931406E-2</v>
      </c>
      <c r="I1674" t="str">
        <f>IF(ISBLANK(Games!D1674), "", Games!D1674)</f>
        <v/>
      </c>
      <c r="J1674" t="str">
        <f>IF(ISBLANK(Games!E1674), "", Games!E1674)</f>
        <v/>
      </c>
      <c r="K1674" t="str">
        <f>IF(ISBLANK(Games!D1674), "",VLOOKUP(I1674, 'Pitchers Pre-Season'!$B$2:$X$790, 23, FALSE))</f>
        <v/>
      </c>
      <c r="L1674" t="str">
        <f>IF(ISBLANK(Games!E1674), "",VLOOKUP(J1674, 'Pitchers Pre-Season'!$B$2:$X$790, 23, FALSE))</f>
        <v/>
      </c>
      <c r="M1674">
        <f>IF(ISBLANK(Games!D1674), Calc!F1674, F1674+K1674)</f>
        <v>1469.5882041455925</v>
      </c>
      <c r="N1674">
        <f>IF(ISBLANK(Games!E1674), Calc!G1674, G1674+L1674)</f>
        <v>1510.288270753422</v>
      </c>
      <c r="O1674" s="1">
        <f t="shared" si="182"/>
        <v>0.47594093239558533</v>
      </c>
      <c r="P1674" s="1">
        <f t="shared" si="183"/>
        <v>0.52405906760441479</v>
      </c>
      <c r="Q1674" s="3" t="str">
        <f>Games!N1674</f>
        <v/>
      </c>
      <c r="R1674" s="1" t="str">
        <f t="shared" si="184"/>
        <v/>
      </c>
      <c r="S1674" s="1" t="str">
        <f>IF(ISBLANK(Games!L1674), "",IF(Q1674=B1674, C1674, B1674))</f>
        <v/>
      </c>
      <c r="T1674" s="1" t="str">
        <f t="shared" si="185"/>
        <v>LAA</v>
      </c>
      <c r="U1674" s="1" t="str">
        <f t="shared" si="186"/>
        <v>NYM</v>
      </c>
      <c r="V1674" s="1">
        <f t="shared" si="187"/>
        <v>1469.5882041455925</v>
      </c>
      <c r="W1674" s="1">
        <f t="shared" si="188"/>
        <v>1510.288270753422</v>
      </c>
    </row>
    <row r="1675" spans="1:23" x14ac:dyDescent="0.45">
      <c r="A1675" t="str">
        <f>Schedule!A1675</f>
        <v>2024-08-03</v>
      </c>
      <c r="B1675" t="str">
        <f>Schedule!B1675</f>
        <v>SEA</v>
      </c>
      <c r="C1675" t="str">
        <f>Schedule!C1675</f>
        <v>PHI</v>
      </c>
      <c r="D1675">
        <f>Schedule!D1675</f>
        <v>1526.2027098211199</v>
      </c>
      <c r="E1675">
        <f>Schedule!E1675</f>
        <v>1537.03223861109</v>
      </c>
      <c r="F1675" cm="1">
        <f t="array" ref="F1675">_xlfn.XLOOKUP(B1675, $T$1:$T1674, $V$1:$V1674, D1675, 0, -1)</f>
        <v>1518.2292368487947</v>
      </c>
      <c r="G1675" cm="1">
        <f t="array" ref="G1675">_xlfn.XLOOKUP(C1675, $U$1:$U1674, $W$1:$W1674, E1675, 0, -1)</f>
        <v>1539.4111659163295</v>
      </c>
      <c r="H1675">
        <f>Schedule!F1675</f>
        <v>2.2471910112359699E-2</v>
      </c>
      <c r="I1675" t="str">
        <f>IF(ISBLANK(Games!D1675), "", Games!D1675)</f>
        <v/>
      </c>
      <c r="J1675" t="str">
        <f>IF(ISBLANK(Games!E1675), "", Games!E1675)</f>
        <v/>
      </c>
      <c r="K1675" t="str">
        <f>IF(ISBLANK(Games!D1675), "",VLOOKUP(I1675, 'Pitchers Pre-Season'!$B$2:$X$790, 23, FALSE))</f>
        <v/>
      </c>
      <c r="L1675" t="str">
        <f>IF(ISBLANK(Games!E1675), "",VLOOKUP(J1675, 'Pitchers Pre-Season'!$B$2:$X$790, 23, FALSE))</f>
        <v/>
      </c>
      <c r="M1675">
        <f>IF(ISBLANK(Games!D1675), Calc!F1675, F1675+K1675)</f>
        <v>1518.2292368487947</v>
      </c>
      <c r="N1675">
        <f>IF(ISBLANK(Games!E1675), Calc!G1675, G1675+L1675)</f>
        <v>1539.4111659163295</v>
      </c>
      <c r="O1675" s="1">
        <f t="shared" si="182"/>
        <v>0.48079042052919579</v>
      </c>
      <c r="P1675" s="1">
        <f t="shared" si="183"/>
        <v>0.51920957947080426</v>
      </c>
      <c r="Q1675" s="3" t="str">
        <f>Games!N1675</f>
        <v/>
      </c>
      <c r="R1675" s="1" t="str">
        <f t="shared" si="184"/>
        <v/>
      </c>
      <c r="S1675" s="1" t="str">
        <f>IF(ISBLANK(Games!L1675), "",IF(Q1675=B1675, C1675, B1675))</f>
        <v/>
      </c>
      <c r="T1675" s="1" t="str">
        <f t="shared" si="185"/>
        <v>SEA</v>
      </c>
      <c r="U1675" s="1" t="str">
        <f t="shared" si="186"/>
        <v>PHI</v>
      </c>
      <c r="V1675" s="1">
        <f t="shared" si="187"/>
        <v>1518.2292368487947</v>
      </c>
      <c r="W1675" s="1">
        <f t="shared" si="188"/>
        <v>1539.4111659163295</v>
      </c>
    </row>
    <row r="1676" spans="1:23" x14ac:dyDescent="0.45">
      <c r="A1676" t="str">
        <f>Schedule!A1676</f>
        <v>2024-08-04</v>
      </c>
      <c r="B1676" t="str">
        <f>Schedule!B1676</f>
        <v>PIT</v>
      </c>
      <c r="C1676" t="str">
        <f>Schedule!C1676</f>
        <v>ARI</v>
      </c>
      <c r="D1676">
        <f>Schedule!D1676</f>
        <v>1468.3919248330999</v>
      </c>
      <c r="E1676">
        <f>Schedule!E1676</f>
        <v>1517.8440011816001</v>
      </c>
      <c r="F1676" cm="1">
        <f t="array" ref="F1676">_xlfn.XLOOKUP(B1676, $T$1:$T1675, $V$1:$V1675, D1676, 0, -1)</f>
        <v>1464.4120897083565</v>
      </c>
      <c r="G1676" cm="1">
        <f t="array" ref="G1676">_xlfn.XLOOKUP(C1676, $U$1:$U1675, $W$1:$W1675, E1676, 0, -1)</f>
        <v>1515.1384034374826</v>
      </c>
      <c r="H1676">
        <f>Schedule!F1676</f>
        <v>5.7971014492753603E-2</v>
      </c>
      <c r="I1676" t="str">
        <f>IF(ISBLANK(Games!D1676), "", Games!D1676)</f>
        <v/>
      </c>
      <c r="J1676" t="str">
        <f>IF(ISBLANK(Games!E1676), "", Games!E1676)</f>
        <v/>
      </c>
      <c r="K1676" t="str">
        <f>IF(ISBLANK(Games!D1676), "",VLOOKUP(I1676, 'Pitchers Pre-Season'!$B$2:$X$790, 23, FALSE))</f>
        <v/>
      </c>
      <c r="L1676" t="str">
        <f>IF(ISBLANK(Games!E1676), "",VLOOKUP(J1676, 'Pitchers Pre-Season'!$B$2:$X$790, 23, FALSE))</f>
        <v/>
      </c>
      <c r="M1676">
        <f>IF(ISBLANK(Games!D1676), Calc!F1676, F1676+K1676)</f>
        <v>1464.4120897083565</v>
      </c>
      <c r="N1676">
        <f>IF(ISBLANK(Games!E1676), Calc!G1676, G1676+L1676)</f>
        <v>1515.1384034374826</v>
      </c>
      <c r="O1676" s="1">
        <f t="shared" si="182"/>
        <v>0.45649879994694575</v>
      </c>
      <c r="P1676" s="1">
        <f t="shared" si="183"/>
        <v>0.54350120005305425</v>
      </c>
      <c r="Q1676" s="3" t="str">
        <f>Games!N1676</f>
        <v/>
      </c>
      <c r="R1676" s="1" t="str">
        <f t="shared" si="184"/>
        <v/>
      </c>
      <c r="S1676" s="1" t="str">
        <f>IF(ISBLANK(Games!L1676), "",IF(Q1676=B1676, C1676, B1676))</f>
        <v/>
      </c>
      <c r="T1676" s="1" t="str">
        <f t="shared" si="185"/>
        <v>PIT</v>
      </c>
      <c r="U1676" s="1" t="str">
        <f t="shared" si="186"/>
        <v>ARI</v>
      </c>
      <c r="V1676" s="1">
        <f t="shared" si="187"/>
        <v>1464.4120897083565</v>
      </c>
      <c r="W1676" s="1">
        <f t="shared" si="188"/>
        <v>1515.1384034374826</v>
      </c>
    </row>
    <row r="1677" spans="1:23" x14ac:dyDescent="0.45">
      <c r="A1677" t="str">
        <f>Schedule!A1677</f>
        <v>2024-08-04</v>
      </c>
      <c r="B1677" t="str">
        <f>Schedule!B1677</f>
        <v>ATL</v>
      </c>
      <c r="C1677" t="str">
        <f>Schedule!C1677</f>
        <v>MIA</v>
      </c>
      <c r="D1677">
        <f>Schedule!D1677</f>
        <v>1590.545270505</v>
      </c>
      <c r="E1677">
        <f>Schedule!E1677</f>
        <v>1488.4482383178499</v>
      </c>
      <c r="F1677" cm="1">
        <f t="array" ref="F1677">_xlfn.XLOOKUP(B1677, $T$1:$T1676, $V$1:$V1676, D1677, 0, -1)</f>
        <v>1593.2508682491175</v>
      </c>
      <c r="G1677" cm="1">
        <f t="array" ref="G1677">_xlfn.XLOOKUP(C1677, $U$1:$U1676, $W$1:$W1676, E1677, 0, -1)</f>
        <v>1484.370768699393</v>
      </c>
      <c r="H1677">
        <f>Schedule!F1677</f>
        <v>4.3902439024390297E-2</v>
      </c>
      <c r="I1677" t="str">
        <f>IF(ISBLANK(Games!D1677), "", Games!D1677)</f>
        <v/>
      </c>
      <c r="J1677" t="str">
        <f>IF(ISBLANK(Games!E1677), "", Games!E1677)</f>
        <v/>
      </c>
      <c r="K1677" t="str">
        <f>IF(ISBLANK(Games!D1677), "",VLOOKUP(I1677, 'Pitchers Pre-Season'!$B$2:$X$790, 23, FALSE))</f>
        <v/>
      </c>
      <c r="L1677" t="str">
        <f>IF(ISBLANK(Games!E1677), "",VLOOKUP(J1677, 'Pitchers Pre-Season'!$B$2:$X$790, 23, FALSE))</f>
        <v/>
      </c>
      <c r="M1677">
        <f>IF(ISBLANK(Games!D1677), Calc!F1677, F1677+K1677)</f>
        <v>1593.2508682491175</v>
      </c>
      <c r="N1677">
        <f>IF(ISBLANK(Games!E1677), Calc!G1677, G1677+L1677)</f>
        <v>1484.370768699393</v>
      </c>
      <c r="O1677" s="1">
        <f t="shared" si="182"/>
        <v>0.67370662033841844</v>
      </c>
      <c r="P1677" s="1">
        <f t="shared" si="183"/>
        <v>0.32629337966158167</v>
      </c>
      <c r="Q1677" s="3" t="str">
        <f>Games!N1677</f>
        <v/>
      </c>
      <c r="R1677" s="1" t="str">
        <f t="shared" si="184"/>
        <v/>
      </c>
      <c r="S1677" s="1" t="str">
        <f>IF(ISBLANK(Games!L1677), "",IF(Q1677=B1677, C1677, B1677))</f>
        <v/>
      </c>
      <c r="T1677" s="1" t="str">
        <f t="shared" si="185"/>
        <v>ATL</v>
      </c>
      <c r="U1677" s="1" t="str">
        <f t="shared" si="186"/>
        <v>MIA</v>
      </c>
      <c r="V1677" s="1">
        <f t="shared" si="187"/>
        <v>1593.2508682491175</v>
      </c>
      <c r="W1677" s="1">
        <f t="shared" si="188"/>
        <v>1484.370768699393</v>
      </c>
    </row>
    <row r="1678" spans="1:23" x14ac:dyDescent="0.45">
      <c r="A1678" t="str">
        <f>Schedule!A1678</f>
        <v>2024-08-04</v>
      </c>
      <c r="B1678" t="str">
        <f>Schedule!B1678</f>
        <v>NYY</v>
      </c>
      <c r="C1678" t="str">
        <f>Schedule!C1678</f>
        <v>TOR</v>
      </c>
      <c r="D1678">
        <f>Schedule!D1678</f>
        <v>1539.4562396036399</v>
      </c>
      <c r="E1678">
        <f>Schedule!E1678</f>
        <v>1536.86484917293</v>
      </c>
      <c r="F1678" cm="1">
        <f t="array" ref="F1678">_xlfn.XLOOKUP(B1678, $T$1:$T1677, $V$1:$V1677, D1678, 0, -1)</f>
        <v>1533.7203518335739</v>
      </c>
      <c r="G1678" cm="1">
        <f t="array" ref="G1678">_xlfn.XLOOKUP(C1678, $U$1:$U1677, $W$1:$W1677, E1678, 0, -1)</f>
        <v>1549.5770225833428</v>
      </c>
      <c r="H1678">
        <f>Schedule!F1678</f>
        <v>9.3922651933701695E-2</v>
      </c>
      <c r="I1678" t="str">
        <f>IF(ISBLANK(Games!D1678), "", Games!D1678)</f>
        <v/>
      </c>
      <c r="J1678" t="str">
        <f>IF(ISBLANK(Games!E1678), "", Games!E1678)</f>
        <v/>
      </c>
      <c r="K1678" t="str">
        <f>IF(ISBLANK(Games!D1678), "",VLOOKUP(I1678, 'Pitchers Pre-Season'!$B$2:$X$790, 23, FALSE))</f>
        <v/>
      </c>
      <c r="L1678" t="str">
        <f>IF(ISBLANK(Games!E1678), "",VLOOKUP(J1678, 'Pitchers Pre-Season'!$B$2:$X$790, 23, FALSE))</f>
        <v/>
      </c>
      <c r="M1678">
        <f>IF(ISBLANK(Games!D1678), Calc!F1678, F1678+K1678)</f>
        <v>1533.7203518335739</v>
      </c>
      <c r="N1678">
        <f>IF(ISBLANK(Games!E1678), Calc!G1678, G1678+L1678)</f>
        <v>1549.5770225833428</v>
      </c>
      <c r="O1678" s="1">
        <f t="shared" si="182"/>
        <v>0.52415757311143185</v>
      </c>
      <c r="P1678" s="1">
        <f t="shared" si="183"/>
        <v>0.47584242688856804</v>
      </c>
      <c r="Q1678" s="3" t="str">
        <f>Games!N1678</f>
        <v/>
      </c>
      <c r="R1678" s="1" t="str">
        <f t="shared" si="184"/>
        <v/>
      </c>
      <c r="S1678" s="1" t="str">
        <f>IF(ISBLANK(Games!L1678), "",IF(Q1678=B1678, C1678, B1678))</f>
        <v/>
      </c>
      <c r="T1678" s="1" t="str">
        <f t="shared" si="185"/>
        <v>NYY</v>
      </c>
      <c r="U1678" s="1" t="str">
        <f t="shared" si="186"/>
        <v>TOR</v>
      </c>
      <c r="V1678" s="1">
        <f t="shared" si="187"/>
        <v>1533.7203518335739</v>
      </c>
      <c r="W1678" s="1">
        <f t="shared" si="188"/>
        <v>1549.5770225833428</v>
      </c>
    </row>
    <row r="1679" spans="1:23" x14ac:dyDescent="0.45">
      <c r="A1679" t="str">
        <f>Schedule!A1679</f>
        <v>2024-08-04</v>
      </c>
      <c r="B1679" t="str">
        <f>Schedule!B1679</f>
        <v>WAS</v>
      </c>
      <c r="C1679" t="str">
        <f>Schedule!C1679</f>
        <v>MIL</v>
      </c>
      <c r="D1679">
        <f>Schedule!D1679</f>
        <v>1422.7330514932301</v>
      </c>
      <c r="E1679">
        <f>Schedule!E1679</f>
        <v>1511.74507850229</v>
      </c>
      <c r="F1679" cm="1">
        <f t="array" ref="F1679">_xlfn.XLOOKUP(B1679, $T$1:$T1678, $V$1:$V1678, D1679, 0, -1)</f>
        <v>1419.5380932200808</v>
      </c>
      <c r="G1679" cm="1">
        <f t="array" ref="G1679">_xlfn.XLOOKUP(C1679, $U$1:$U1678, $W$1:$W1678, E1679, 0, -1)</f>
        <v>1527.5334034496079</v>
      </c>
      <c r="H1679">
        <f>Schedule!F1679</f>
        <v>-4.76190476190477E-2</v>
      </c>
      <c r="I1679" t="str">
        <f>IF(ISBLANK(Games!D1679), "", Games!D1679)</f>
        <v/>
      </c>
      <c r="J1679" t="str">
        <f>IF(ISBLANK(Games!E1679), "", Games!E1679)</f>
        <v/>
      </c>
      <c r="K1679" t="str">
        <f>IF(ISBLANK(Games!D1679), "",VLOOKUP(I1679, 'Pitchers Pre-Season'!$B$2:$X$790, 23, FALSE))</f>
        <v/>
      </c>
      <c r="L1679" t="str">
        <f>IF(ISBLANK(Games!E1679), "",VLOOKUP(J1679, 'Pitchers Pre-Season'!$B$2:$X$790, 23, FALSE))</f>
        <v/>
      </c>
      <c r="M1679">
        <f>IF(ISBLANK(Games!D1679), Calc!F1679, F1679+K1679)</f>
        <v>1419.5380932200808</v>
      </c>
      <c r="N1679">
        <f>IF(ISBLANK(Games!E1679), Calc!G1679, G1679+L1679)</f>
        <v>1527.5334034496079</v>
      </c>
      <c r="O1679" s="1">
        <f t="shared" si="182"/>
        <v>0.32559198507607201</v>
      </c>
      <c r="P1679" s="1">
        <f t="shared" si="183"/>
        <v>0.6744080149239281</v>
      </c>
      <c r="Q1679" s="3" t="str">
        <f>Games!N1679</f>
        <v/>
      </c>
      <c r="R1679" s="1" t="str">
        <f t="shared" si="184"/>
        <v/>
      </c>
      <c r="S1679" s="1" t="str">
        <f>IF(ISBLANK(Games!L1679), "",IF(Q1679=B1679, C1679, B1679))</f>
        <v/>
      </c>
      <c r="T1679" s="1" t="str">
        <f t="shared" si="185"/>
        <v>WAS</v>
      </c>
      <c r="U1679" s="1" t="str">
        <f t="shared" si="186"/>
        <v>MIL</v>
      </c>
      <c r="V1679" s="1">
        <f t="shared" si="187"/>
        <v>1419.5380932200808</v>
      </c>
      <c r="W1679" s="1">
        <f t="shared" si="188"/>
        <v>1527.5334034496079</v>
      </c>
    </row>
    <row r="1680" spans="1:23" x14ac:dyDescent="0.45">
      <c r="A1680" t="str">
        <f>Schedule!A1680</f>
        <v>2024-08-04</v>
      </c>
      <c r="B1680" t="str">
        <f>Schedule!B1680</f>
        <v>CLE</v>
      </c>
      <c r="C1680" t="str">
        <f>Schedule!C1680</f>
        <v>BAL</v>
      </c>
      <c r="D1680">
        <f>Schedule!D1680</f>
        <v>1503.8938502056101</v>
      </c>
      <c r="E1680">
        <f>Schedule!E1680</f>
        <v>1535.1075395159701</v>
      </c>
      <c r="F1680" cm="1">
        <f t="array" ref="F1680">_xlfn.XLOOKUP(B1680, $T$1:$T1679, $V$1:$V1679, D1680, 0, -1)</f>
        <v>1503.8938502056101</v>
      </c>
      <c r="G1680" cm="1">
        <f t="array" ref="G1680">_xlfn.XLOOKUP(C1680, $U$1:$U1679, $W$1:$W1679, E1680, 0, -1)</f>
        <v>1539.0873746407135</v>
      </c>
      <c r="H1680">
        <f>Schedule!F1680</f>
        <v>4.7619047619047603E-2</v>
      </c>
      <c r="I1680" t="str">
        <f>IF(ISBLANK(Games!D1680), "", Games!D1680)</f>
        <v/>
      </c>
      <c r="J1680" t="str">
        <f>IF(ISBLANK(Games!E1680), "", Games!E1680)</f>
        <v/>
      </c>
      <c r="K1680" t="str">
        <f>IF(ISBLANK(Games!D1680), "",VLOOKUP(I1680, 'Pitchers Pre-Season'!$B$2:$X$790, 23, FALSE))</f>
        <v/>
      </c>
      <c r="L1680" t="str">
        <f>IF(ISBLANK(Games!E1680), "",VLOOKUP(J1680, 'Pitchers Pre-Season'!$B$2:$X$790, 23, FALSE))</f>
        <v/>
      </c>
      <c r="M1680">
        <f>IF(ISBLANK(Games!D1680), Calc!F1680, F1680+K1680)</f>
        <v>1503.8938502056101</v>
      </c>
      <c r="N1680">
        <f>IF(ISBLANK(Games!E1680), Calc!G1680, G1680+L1680)</f>
        <v>1539.0873746407135</v>
      </c>
      <c r="O1680" s="1">
        <f t="shared" si="182"/>
        <v>0.47333448924481386</v>
      </c>
      <c r="P1680" s="1">
        <f t="shared" si="183"/>
        <v>0.52666551075518597</v>
      </c>
      <c r="Q1680" s="3" t="str">
        <f>Games!N1680</f>
        <v/>
      </c>
      <c r="R1680" s="1" t="str">
        <f t="shared" si="184"/>
        <v/>
      </c>
      <c r="S1680" s="1" t="str">
        <f>IF(ISBLANK(Games!L1680), "",IF(Q1680=B1680, C1680, B1680))</f>
        <v/>
      </c>
      <c r="T1680" s="1" t="str">
        <f t="shared" si="185"/>
        <v>CLE</v>
      </c>
      <c r="U1680" s="1" t="str">
        <f t="shared" si="186"/>
        <v>BAL</v>
      </c>
      <c r="V1680" s="1">
        <f t="shared" si="187"/>
        <v>1503.8938502056101</v>
      </c>
      <c r="W1680" s="1">
        <f t="shared" si="188"/>
        <v>1539.0873746407135</v>
      </c>
    </row>
    <row r="1681" spans="1:23" x14ac:dyDescent="0.45">
      <c r="A1681" t="str">
        <f>Schedule!A1681</f>
        <v>2024-08-04</v>
      </c>
      <c r="B1681" t="str">
        <f>Schedule!B1681</f>
        <v>DET</v>
      </c>
      <c r="C1681" t="str">
        <f>Schedule!C1681</f>
        <v>KCR</v>
      </c>
      <c r="D1681">
        <f>Schedule!D1681</f>
        <v>1477.56939209144</v>
      </c>
      <c r="E1681">
        <f>Schedule!E1681</f>
        <v>1455.5883504191299</v>
      </c>
      <c r="F1681" cm="1">
        <f t="array" ref="F1681">_xlfn.XLOOKUP(B1681, $T$1:$T1680, $V$1:$V1680, D1681, 0, -1)</f>
        <v>1481.7589766686021</v>
      </c>
      <c r="G1681" cm="1">
        <f t="array" ref="G1681">_xlfn.XLOOKUP(C1681, $U$1:$U1680, $W$1:$W1680, E1681, 0, -1)</f>
        <v>1465.2610239810729</v>
      </c>
      <c r="H1681">
        <f>Schedule!F1681</f>
        <v>7.6687116564418296E-3</v>
      </c>
      <c r="I1681" t="str">
        <f>IF(ISBLANK(Games!D1681), "", Games!D1681)</f>
        <v/>
      </c>
      <c r="J1681" t="str">
        <f>IF(ISBLANK(Games!E1681), "", Games!E1681)</f>
        <v/>
      </c>
      <c r="K1681" t="str">
        <f>IF(ISBLANK(Games!D1681), "",VLOOKUP(I1681, 'Pitchers Pre-Season'!$B$2:$X$790, 23, FALSE))</f>
        <v/>
      </c>
      <c r="L1681" t="str">
        <f>IF(ISBLANK(Games!E1681), "",VLOOKUP(J1681, 'Pitchers Pre-Season'!$B$2:$X$790, 23, FALSE))</f>
        <v/>
      </c>
      <c r="M1681">
        <f>IF(ISBLANK(Games!D1681), Calc!F1681, F1681+K1681)</f>
        <v>1481.7589766686021</v>
      </c>
      <c r="N1681">
        <f>IF(ISBLANK(Games!E1681), Calc!G1681, G1681+L1681)</f>
        <v>1465.2610239810729</v>
      </c>
      <c r="O1681" s="1">
        <f t="shared" si="182"/>
        <v>0.52755898938246215</v>
      </c>
      <c r="P1681" s="1">
        <f t="shared" si="183"/>
        <v>0.47244101061753779</v>
      </c>
      <c r="Q1681" s="3" t="str">
        <f>Games!N1681</f>
        <v/>
      </c>
      <c r="R1681" s="1" t="str">
        <f t="shared" si="184"/>
        <v/>
      </c>
      <c r="S1681" s="1" t="str">
        <f>IF(ISBLANK(Games!L1681), "",IF(Q1681=B1681, C1681, B1681))</f>
        <v/>
      </c>
      <c r="T1681" s="1" t="str">
        <f t="shared" si="185"/>
        <v>DET</v>
      </c>
      <c r="U1681" s="1" t="str">
        <f t="shared" si="186"/>
        <v>KCR</v>
      </c>
      <c r="V1681" s="1">
        <f t="shared" si="187"/>
        <v>1481.7589766686021</v>
      </c>
      <c r="W1681" s="1">
        <f t="shared" si="188"/>
        <v>1465.2610239810729</v>
      </c>
    </row>
    <row r="1682" spans="1:23" x14ac:dyDescent="0.45">
      <c r="A1682" t="str">
        <f>Schedule!A1682</f>
        <v>2024-08-04</v>
      </c>
      <c r="B1682" t="str">
        <f>Schedule!B1682</f>
        <v>CIN</v>
      </c>
      <c r="C1682" t="str">
        <f>Schedule!C1682</f>
        <v>SFG</v>
      </c>
      <c r="D1682">
        <f>Schedule!D1682</f>
        <v>1496.2510574284499</v>
      </c>
      <c r="E1682">
        <f>Schedule!E1682</f>
        <v>1501.1235706124401</v>
      </c>
      <c r="F1682" cm="1">
        <f t="array" ref="F1682">_xlfn.XLOOKUP(B1682, $T$1:$T1681, $V$1:$V1681, D1682, 0, -1)</f>
        <v>1493.1662146218293</v>
      </c>
      <c r="G1682" cm="1">
        <f t="array" ref="G1682">_xlfn.XLOOKUP(C1682, $U$1:$U1681, $W$1:$W1681, E1682, 0, -1)</f>
        <v>1491.6063482058917</v>
      </c>
      <c r="H1682">
        <f>Schedule!F1682</f>
        <v>-1.38888888888888E-2</v>
      </c>
      <c r="I1682" t="str">
        <f>IF(ISBLANK(Games!D1682), "", Games!D1682)</f>
        <v/>
      </c>
      <c r="J1682" t="str">
        <f>IF(ISBLANK(Games!E1682), "", Games!E1682)</f>
        <v/>
      </c>
      <c r="K1682" t="str">
        <f>IF(ISBLANK(Games!D1682), "",VLOOKUP(I1682, 'Pitchers Pre-Season'!$B$2:$X$790, 23, FALSE))</f>
        <v/>
      </c>
      <c r="L1682" t="str">
        <f>IF(ISBLANK(Games!E1682), "",VLOOKUP(J1682, 'Pitchers Pre-Season'!$B$2:$X$790, 23, FALSE))</f>
        <v/>
      </c>
      <c r="M1682">
        <f>IF(ISBLANK(Games!D1682), Calc!F1682, F1682+K1682)</f>
        <v>1493.1662146218293</v>
      </c>
      <c r="N1682">
        <f>IF(ISBLANK(Games!E1682), Calc!G1682, G1682+L1682)</f>
        <v>1491.6063482058917</v>
      </c>
      <c r="O1682" s="1">
        <f t="shared" si="182"/>
        <v>0.49530036869541516</v>
      </c>
      <c r="P1682" s="1">
        <f t="shared" si="183"/>
        <v>0.50469963130458473</v>
      </c>
      <c r="Q1682" s="3" t="str">
        <f>Games!N1682</f>
        <v/>
      </c>
      <c r="R1682" s="1" t="str">
        <f t="shared" si="184"/>
        <v/>
      </c>
      <c r="S1682" s="1" t="str">
        <f>IF(ISBLANK(Games!L1682), "",IF(Q1682=B1682, C1682, B1682))</f>
        <v/>
      </c>
      <c r="T1682" s="1" t="str">
        <f t="shared" si="185"/>
        <v>CIN</v>
      </c>
      <c r="U1682" s="1" t="str">
        <f t="shared" si="186"/>
        <v>SFG</v>
      </c>
      <c r="V1682" s="1">
        <f t="shared" si="187"/>
        <v>1493.1662146218293</v>
      </c>
      <c r="W1682" s="1">
        <f t="shared" si="188"/>
        <v>1491.6063482058917</v>
      </c>
    </row>
    <row r="1683" spans="1:23" x14ac:dyDescent="0.45">
      <c r="A1683" t="str">
        <f>Schedule!A1683</f>
        <v>2024-08-04</v>
      </c>
      <c r="B1683" t="str">
        <f>Schedule!B1683</f>
        <v>HOU</v>
      </c>
      <c r="C1683" t="str">
        <f>Schedule!C1683</f>
        <v>TBR</v>
      </c>
      <c r="D1683">
        <f>Schedule!D1683</f>
        <v>1559.22207084247</v>
      </c>
      <c r="E1683">
        <f>Schedule!E1683</f>
        <v>1537.2568075547799</v>
      </c>
      <c r="F1683" cm="1">
        <f t="array" ref="F1683">_xlfn.XLOOKUP(B1683, $T$1:$T1682, $V$1:$V1682, D1683, 0, -1)</f>
        <v>1535.1961987191132</v>
      </c>
      <c r="G1683" cm="1">
        <f t="array" ref="G1683">_xlfn.XLOOKUP(C1683, $U$1:$U1682, $W$1:$W1682, E1683, 0, -1)</f>
        <v>1532.6622500113572</v>
      </c>
      <c r="H1683">
        <f>Schedule!F1683</f>
        <v>-4.08163265306122E-2</v>
      </c>
      <c r="I1683" t="str">
        <f>IF(ISBLANK(Games!D1683), "", Games!D1683)</f>
        <v/>
      </c>
      <c r="J1683" t="str">
        <f>IF(ISBLANK(Games!E1683), "", Games!E1683)</f>
        <v/>
      </c>
      <c r="K1683" t="str">
        <f>IF(ISBLANK(Games!D1683), "",VLOOKUP(I1683, 'Pitchers Pre-Season'!$B$2:$X$790, 23, FALSE))</f>
        <v/>
      </c>
      <c r="L1683" t="str">
        <f>IF(ISBLANK(Games!E1683), "",VLOOKUP(J1683, 'Pitchers Pre-Season'!$B$2:$X$790, 23, FALSE))</f>
        <v/>
      </c>
      <c r="M1683">
        <f>IF(ISBLANK(Games!D1683), Calc!F1683, F1683+K1683)</f>
        <v>1535.1961987191132</v>
      </c>
      <c r="N1683">
        <f>IF(ISBLANK(Games!E1683), Calc!G1683, G1683+L1683)</f>
        <v>1532.6622500113572</v>
      </c>
      <c r="O1683" s="1">
        <f t="shared" si="182"/>
        <v>0.48323841740406587</v>
      </c>
      <c r="P1683" s="1">
        <f t="shared" si="183"/>
        <v>0.51676158259593408</v>
      </c>
      <c r="Q1683" s="3" t="str">
        <f>Games!N1683</f>
        <v/>
      </c>
      <c r="R1683" s="1" t="str">
        <f t="shared" si="184"/>
        <v/>
      </c>
      <c r="S1683" s="1" t="str">
        <f>IF(ISBLANK(Games!L1683), "",IF(Q1683=B1683, C1683, B1683))</f>
        <v/>
      </c>
      <c r="T1683" s="1" t="str">
        <f t="shared" si="185"/>
        <v>HOU</v>
      </c>
      <c r="U1683" s="1" t="str">
        <f t="shared" si="186"/>
        <v>TBR</v>
      </c>
      <c r="V1683" s="1">
        <f t="shared" si="187"/>
        <v>1535.1961987191132</v>
      </c>
      <c r="W1683" s="1">
        <f t="shared" si="188"/>
        <v>1532.6622500113572</v>
      </c>
    </row>
    <row r="1684" spans="1:23" x14ac:dyDescent="0.45">
      <c r="A1684" t="str">
        <f>Schedule!A1684</f>
        <v>2024-08-04</v>
      </c>
      <c r="B1684" t="str">
        <f>Schedule!B1684</f>
        <v>MIN</v>
      </c>
      <c r="C1684" t="str">
        <f>Schedule!C1684</f>
        <v>CHW</v>
      </c>
      <c r="D1684">
        <f>Schedule!D1684</f>
        <v>1535.44519643647</v>
      </c>
      <c r="E1684">
        <f>Schedule!E1684</f>
        <v>1433.33420073452</v>
      </c>
      <c r="F1684" cm="1">
        <f t="array" ref="F1684">_xlfn.XLOOKUP(B1684, $T$1:$T1683, $V$1:$V1683, D1684, 0, -1)</f>
        <v>1529.2726034226744</v>
      </c>
      <c r="G1684" cm="1">
        <f t="array" ref="G1684">_xlfn.XLOOKUP(C1684, $U$1:$U1683, $W$1:$W1683, E1684, 0, -1)</f>
        <v>1425.4820043556863</v>
      </c>
      <c r="H1684">
        <f>Schedule!F1684</f>
        <v>0.12727272727272701</v>
      </c>
      <c r="I1684" t="str">
        <f>IF(ISBLANK(Games!D1684), "", Games!D1684)</f>
        <v/>
      </c>
      <c r="J1684" t="str">
        <f>IF(ISBLANK(Games!E1684), "", Games!E1684)</f>
        <v/>
      </c>
      <c r="K1684" t="str">
        <f>IF(ISBLANK(Games!D1684), "",VLOOKUP(I1684, 'Pitchers Pre-Season'!$B$2:$X$790, 23, FALSE))</f>
        <v/>
      </c>
      <c r="L1684" t="str">
        <f>IF(ISBLANK(Games!E1684), "",VLOOKUP(J1684, 'Pitchers Pre-Season'!$B$2:$X$790, 23, FALSE))</f>
        <v/>
      </c>
      <c r="M1684">
        <f>IF(ISBLANK(Games!D1684), Calc!F1684, F1684+K1684)</f>
        <v>1529.2726034226744</v>
      </c>
      <c r="N1684">
        <f>IF(ISBLANK(Games!E1684), Calc!G1684, G1684+L1684)</f>
        <v>1425.4820043556863</v>
      </c>
      <c r="O1684" s="1">
        <f t="shared" si="182"/>
        <v>0.70871288066889249</v>
      </c>
      <c r="P1684" s="1">
        <f t="shared" si="183"/>
        <v>0.29128711933110746</v>
      </c>
      <c r="Q1684" s="3" t="str">
        <f>Games!N1684</f>
        <v/>
      </c>
      <c r="R1684" s="1" t="str">
        <f t="shared" si="184"/>
        <v/>
      </c>
      <c r="S1684" s="1" t="str">
        <f>IF(ISBLANK(Games!L1684), "",IF(Q1684=B1684, C1684, B1684))</f>
        <v/>
      </c>
      <c r="T1684" s="1" t="str">
        <f t="shared" si="185"/>
        <v>MIN</v>
      </c>
      <c r="U1684" s="1" t="str">
        <f t="shared" si="186"/>
        <v>CHW</v>
      </c>
      <c r="V1684" s="1">
        <f t="shared" si="187"/>
        <v>1529.2726034226744</v>
      </c>
      <c r="W1684" s="1">
        <f t="shared" si="188"/>
        <v>1425.4820043556863</v>
      </c>
    </row>
    <row r="1685" spans="1:23" x14ac:dyDescent="0.45">
      <c r="A1685" t="str">
        <f>Schedule!A1685</f>
        <v>2024-08-04</v>
      </c>
      <c r="B1685" t="str">
        <f>Schedule!B1685</f>
        <v>CHC</v>
      </c>
      <c r="C1685" t="str">
        <f>Schedule!C1685</f>
        <v>STL</v>
      </c>
      <c r="D1685">
        <f>Schedule!D1685</f>
        <v>1514.0316812078199</v>
      </c>
      <c r="E1685">
        <f>Schedule!E1685</f>
        <v>1506.4629567151301</v>
      </c>
      <c r="F1685" cm="1">
        <f t="array" ref="F1685">_xlfn.XLOOKUP(B1685, $T$1:$T1684, $V$1:$V1684, D1685, 0, -1)</f>
        <v>1529.9566441509314</v>
      </c>
      <c r="G1685" cm="1">
        <f t="array" ref="G1685">_xlfn.XLOOKUP(C1685, $U$1:$U1684, $W$1:$W1684, E1685, 0, -1)</f>
        <v>1507.9516916859375</v>
      </c>
      <c r="H1685">
        <f>Schedule!F1685</f>
        <v>4.4585987261146598E-2</v>
      </c>
      <c r="I1685" t="str">
        <f>IF(ISBLANK(Games!D1685), "", Games!D1685)</f>
        <v/>
      </c>
      <c r="J1685" t="str">
        <f>IF(ISBLANK(Games!E1685), "", Games!E1685)</f>
        <v/>
      </c>
      <c r="K1685" t="str">
        <f>IF(ISBLANK(Games!D1685), "",VLOOKUP(I1685, 'Pitchers Pre-Season'!$B$2:$X$790, 23, FALSE))</f>
        <v/>
      </c>
      <c r="L1685" t="str">
        <f>IF(ISBLANK(Games!E1685), "",VLOOKUP(J1685, 'Pitchers Pre-Season'!$B$2:$X$790, 23, FALSE))</f>
        <v/>
      </c>
      <c r="M1685">
        <f>IF(ISBLANK(Games!D1685), Calc!F1685, F1685+K1685)</f>
        <v>1529.9566441509314</v>
      </c>
      <c r="N1685">
        <f>IF(ISBLANK(Games!E1685), Calc!G1685, G1685+L1685)</f>
        <v>1507.9516916859375</v>
      </c>
      <c r="O1685" s="1">
        <f t="shared" si="182"/>
        <v>0.55391839012171906</v>
      </c>
      <c r="P1685" s="1">
        <f t="shared" si="183"/>
        <v>0.44608160987828105</v>
      </c>
      <c r="Q1685" s="3" t="str">
        <f>Games!N1685</f>
        <v/>
      </c>
      <c r="R1685" s="1" t="str">
        <f t="shared" si="184"/>
        <v/>
      </c>
      <c r="S1685" s="1" t="str">
        <f>IF(ISBLANK(Games!L1685), "",IF(Q1685=B1685, C1685, B1685))</f>
        <v/>
      </c>
      <c r="T1685" s="1" t="str">
        <f t="shared" si="185"/>
        <v>CHC</v>
      </c>
      <c r="U1685" s="1" t="str">
        <f t="shared" si="186"/>
        <v>STL</v>
      </c>
      <c r="V1685" s="1">
        <f t="shared" si="187"/>
        <v>1529.9566441509314</v>
      </c>
      <c r="W1685" s="1">
        <f t="shared" si="188"/>
        <v>1507.9516916859375</v>
      </c>
    </row>
    <row r="1686" spans="1:23" x14ac:dyDescent="0.45">
      <c r="A1686" t="str">
        <f>Schedule!A1686</f>
        <v>2024-08-04</v>
      </c>
      <c r="B1686" t="str">
        <f>Schedule!B1686</f>
        <v>TEX</v>
      </c>
      <c r="C1686" t="str">
        <f>Schedule!C1686</f>
        <v>BOS</v>
      </c>
      <c r="D1686">
        <f>Schedule!D1686</f>
        <v>1527.6277566730801</v>
      </c>
      <c r="E1686">
        <f>Schedule!E1686</f>
        <v>1500.26839934439</v>
      </c>
      <c r="F1686" cm="1">
        <f t="array" ref="F1686">_xlfn.XLOOKUP(B1686, $T$1:$T1685, $V$1:$V1685, D1686, 0, -1)</f>
        <v>1535.7428778604465</v>
      </c>
      <c r="G1686" cm="1">
        <f t="array" ref="G1686">_xlfn.XLOOKUP(C1686, $U$1:$U1685, $W$1:$W1685, E1686, 0, -1)</f>
        <v>1518.233689676287</v>
      </c>
      <c r="H1686">
        <f>Schedule!F1686</f>
        <v>6.3291139240506306E-2</v>
      </c>
      <c r="I1686" t="str">
        <f>IF(ISBLANK(Games!D1686), "", Games!D1686)</f>
        <v/>
      </c>
      <c r="J1686" t="str">
        <f>IF(ISBLANK(Games!E1686), "", Games!E1686)</f>
        <v/>
      </c>
      <c r="K1686" t="str">
        <f>IF(ISBLANK(Games!D1686), "",VLOOKUP(I1686, 'Pitchers Pre-Season'!$B$2:$X$790, 23, FALSE))</f>
        <v/>
      </c>
      <c r="L1686" t="str">
        <f>IF(ISBLANK(Games!E1686), "",VLOOKUP(J1686, 'Pitchers Pre-Season'!$B$2:$X$790, 23, FALSE))</f>
        <v/>
      </c>
      <c r="M1686">
        <f>IF(ISBLANK(Games!D1686), Calc!F1686, F1686+K1686)</f>
        <v>1535.7428778604465</v>
      </c>
      <c r="N1686">
        <f>IF(ISBLANK(Games!E1686), Calc!G1686, G1686+L1686)</f>
        <v>1518.233689676287</v>
      </c>
      <c r="O1686" s="1">
        <f t="shared" si="182"/>
        <v>0.55682200696063366</v>
      </c>
      <c r="P1686" s="1">
        <f t="shared" si="183"/>
        <v>0.44317799303936628</v>
      </c>
      <c r="Q1686" s="3" t="str">
        <f>Games!N1686</f>
        <v/>
      </c>
      <c r="R1686" s="1" t="str">
        <f t="shared" si="184"/>
        <v/>
      </c>
      <c r="S1686" s="1" t="str">
        <f>IF(ISBLANK(Games!L1686), "",IF(Q1686=B1686, C1686, B1686))</f>
        <v/>
      </c>
      <c r="T1686" s="1" t="str">
        <f t="shared" si="185"/>
        <v>TEX</v>
      </c>
      <c r="U1686" s="1" t="str">
        <f t="shared" si="186"/>
        <v>BOS</v>
      </c>
      <c r="V1686" s="1">
        <f t="shared" si="187"/>
        <v>1535.7428778604465</v>
      </c>
      <c r="W1686" s="1">
        <f t="shared" si="188"/>
        <v>1518.233689676287</v>
      </c>
    </row>
    <row r="1687" spans="1:23" x14ac:dyDescent="0.45">
      <c r="A1687" t="str">
        <f>Schedule!A1687</f>
        <v>2024-08-04</v>
      </c>
      <c r="B1687" t="str">
        <f>Schedule!B1687</f>
        <v>LAA</v>
      </c>
      <c r="C1687" t="str">
        <f>Schedule!C1687</f>
        <v>NYM</v>
      </c>
      <c r="D1687">
        <f>Schedule!D1687</f>
        <v>1474.3085107648601</v>
      </c>
      <c r="E1687">
        <f>Schedule!E1687</f>
        <v>1505.1761432511801</v>
      </c>
      <c r="F1687" cm="1">
        <f t="array" ref="F1687">_xlfn.XLOOKUP(B1687, $T$1:$T1686, $V$1:$V1686, D1687, 0, -1)</f>
        <v>1469.5882041455925</v>
      </c>
      <c r="G1687" cm="1">
        <f t="array" ref="G1687">_xlfn.XLOOKUP(C1687, $U$1:$U1686, $W$1:$W1686, E1687, 0, -1)</f>
        <v>1510.288270753422</v>
      </c>
      <c r="H1687">
        <f>Schedule!F1687</f>
        <v>6.8493150684931406E-2</v>
      </c>
      <c r="I1687" t="str">
        <f>IF(ISBLANK(Games!D1687), "", Games!D1687)</f>
        <v/>
      </c>
      <c r="J1687" t="str">
        <f>IF(ISBLANK(Games!E1687), "", Games!E1687)</f>
        <v/>
      </c>
      <c r="K1687" t="str">
        <f>IF(ISBLANK(Games!D1687), "",VLOOKUP(I1687, 'Pitchers Pre-Season'!$B$2:$X$790, 23, FALSE))</f>
        <v/>
      </c>
      <c r="L1687" t="str">
        <f>IF(ISBLANK(Games!E1687), "",VLOOKUP(J1687, 'Pitchers Pre-Season'!$B$2:$X$790, 23, FALSE))</f>
        <v/>
      </c>
      <c r="M1687">
        <f>IF(ISBLANK(Games!D1687), Calc!F1687, F1687+K1687)</f>
        <v>1469.5882041455925</v>
      </c>
      <c r="N1687">
        <f>IF(ISBLANK(Games!E1687), Calc!G1687, G1687+L1687)</f>
        <v>1510.288270753422</v>
      </c>
      <c r="O1687" s="1">
        <f t="shared" si="182"/>
        <v>0.47594093239558533</v>
      </c>
      <c r="P1687" s="1">
        <f t="shared" si="183"/>
        <v>0.52405906760441479</v>
      </c>
      <c r="Q1687" s="3" t="str">
        <f>Games!N1687</f>
        <v/>
      </c>
      <c r="R1687" s="1" t="str">
        <f t="shared" si="184"/>
        <v/>
      </c>
      <c r="S1687" s="1" t="str">
        <f>IF(ISBLANK(Games!L1687), "",IF(Q1687=B1687, C1687, B1687))</f>
        <v/>
      </c>
      <c r="T1687" s="1" t="str">
        <f t="shared" si="185"/>
        <v>LAA</v>
      </c>
      <c r="U1687" s="1" t="str">
        <f t="shared" si="186"/>
        <v>NYM</v>
      </c>
      <c r="V1687" s="1">
        <f t="shared" si="187"/>
        <v>1469.5882041455925</v>
      </c>
      <c r="W1687" s="1">
        <f t="shared" si="188"/>
        <v>1510.288270753422</v>
      </c>
    </row>
    <row r="1688" spans="1:23" x14ac:dyDescent="0.45">
      <c r="A1688" t="str">
        <f>Schedule!A1688</f>
        <v>2024-08-04</v>
      </c>
      <c r="B1688" t="str">
        <f>Schedule!B1688</f>
        <v>OAK</v>
      </c>
      <c r="C1688" t="str">
        <f>Schedule!C1688</f>
        <v>LAD</v>
      </c>
      <c r="D1688">
        <f>Schedule!D1688</f>
        <v>1427.1354796158</v>
      </c>
      <c r="E1688">
        <f>Schedule!E1688</f>
        <v>1588.6730971234199</v>
      </c>
      <c r="F1688" cm="1">
        <f t="array" ref="F1688">_xlfn.XLOOKUP(B1688, $T$1:$T1687, $V$1:$V1687, D1688, 0, -1)</f>
        <v>1410.609331202211</v>
      </c>
      <c r="G1688" cm="1">
        <f t="array" ref="G1688">_xlfn.XLOOKUP(C1688, $U$1:$U1687, $W$1:$W1687, E1688, 0, -1)</f>
        <v>1587.2549754385982</v>
      </c>
      <c r="H1688">
        <f>Schedule!F1688</f>
        <v>6.2111801242235101E-3</v>
      </c>
      <c r="I1688" t="str">
        <f>IF(ISBLANK(Games!D1688), "", Games!D1688)</f>
        <v/>
      </c>
      <c r="J1688" t="str">
        <f>IF(ISBLANK(Games!E1688), "", Games!E1688)</f>
        <v/>
      </c>
      <c r="K1688" t="str">
        <f>IF(ISBLANK(Games!D1688), "",VLOOKUP(I1688, 'Pitchers Pre-Season'!$B$2:$X$790, 23, FALSE))</f>
        <v/>
      </c>
      <c r="L1688" t="str">
        <f>IF(ISBLANK(Games!E1688), "",VLOOKUP(J1688, 'Pitchers Pre-Season'!$B$2:$X$790, 23, FALSE))</f>
        <v/>
      </c>
      <c r="M1688">
        <f>IF(ISBLANK(Games!D1688), Calc!F1688, F1688+K1688)</f>
        <v>1410.609331202211</v>
      </c>
      <c r="N1688">
        <f>IF(ISBLANK(Games!E1688), Calc!G1688, G1688+L1688)</f>
        <v>1587.2549754385982</v>
      </c>
      <c r="O1688" s="1">
        <f t="shared" si="182"/>
        <v>0.26874623283931726</v>
      </c>
      <c r="P1688" s="1">
        <f t="shared" si="183"/>
        <v>0.73125376716068269</v>
      </c>
      <c r="Q1688" s="3" t="str">
        <f>Games!N1688</f>
        <v/>
      </c>
      <c r="R1688" s="1" t="str">
        <f t="shared" si="184"/>
        <v/>
      </c>
      <c r="S1688" s="1" t="str">
        <f>IF(ISBLANK(Games!L1688), "",IF(Q1688=B1688, C1688, B1688))</f>
        <v/>
      </c>
      <c r="T1688" s="1" t="str">
        <f t="shared" si="185"/>
        <v>OAK</v>
      </c>
      <c r="U1688" s="1" t="str">
        <f t="shared" si="186"/>
        <v>LAD</v>
      </c>
      <c r="V1688" s="1">
        <f t="shared" si="187"/>
        <v>1410.609331202211</v>
      </c>
      <c r="W1688" s="1">
        <f t="shared" si="188"/>
        <v>1587.2549754385982</v>
      </c>
    </row>
    <row r="1689" spans="1:23" x14ac:dyDescent="0.45">
      <c r="A1689" t="str">
        <f>Schedule!A1689</f>
        <v>2024-08-04</v>
      </c>
      <c r="B1689" t="str">
        <f>Schedule!B1689</f>
        <v>SDP</v>
      </c>
      <c r="C1689" t="str">
        <f>Schedule!C1689</f>
        <v>COL</v>
      </c>
      <c r="D1689">
        <f>Schedule!D1689</f>
        <v>1513.7838452168801</v>
      </c>
      <c r="E1689">
        <f>Schedule!E1689</f>
        <v>1418.47649220432</v>
      </c>
      <c r="F1689" cm="1">
        <f t="array" ref="F1689">_xlfn.XLOOKUP(B1689, $T$1:$T1688, $V$1:$V1688, D1689, 0, -1)</f>
        <v>1502.9671207118124</v>
      </c>
      <c r="G1689" cm="1">
        <f t="array" ref="G1689">_xlfn.XLOOKUP(C1689, $U$1:$U1688, $W$1:$W1688, E1689, 0, -1)</f>
        <v>1405.4006829938121</v>
      </c>
      <c r="H1689">
        <f>Schedule!F1689</f>
        <v>2.9239766081871298E-2</v>
      </c>
      <c r="I1689" t="str">
        <f>IF(ISBLANK(Games!D1689), "", Games!D1689)</f>
        <v/>
      </c>
      <c r="J1689" t="str">
        <f>IF(ISBLANK(Games!E1689), "", Games!E1689)</f>
        <v/>
      </c>
      <c r="K1689" t="str">
        <f>IF(ISBLANK(Games!D1689), "",VLOOKUP(I1689, 'Pitchers Pre-Season'!$B$2:$X$790, 23, FALSE))</f>
        <v/>
      </c>
      <c r="L1689" t="str">
        <f>IF(ISBLANK(Games!E1689), "",VLOOKUP(J1689, 'Pitchers Pre-Season'!$B$2:$X$790, 23, FALSE))</f>
        <v/>
      </c>
      <c r="M1689">
        <f>IF(ISBLANK(Games!D1689), Calc!F1689, F1689+K1689)</f>
        <v>1502.9671207118124</v>
      </c>
      <c r="N1689">
        <f>IF(ISBLANK(Games!E1689), Calc!G1689, G1689+L1689)</f>
        <v>1405.4006829938121</v>
      </c>
      <c r="O1689" s="1">
        <f t="shared" si="182"/>
        <v>0.65145123899432611</v>
      </c>
      <c r="P1689" s="1">
        <f t="shared" si="183"/>
        <v>0.34854876100567378</v>
      </c>
      <c r="Q1689" s="3" t="str">
        <f>Games!N1689</f>
        <v/>
      </c>
      <c r="R1689" s="1" t="str">
        <f t="shared" si="184"/>
        <v/>
      </c>
      <c r="S1689" s="1" t="str">
        <f>IF(ISBLANK(Games!L1689), "",IF(Q1689=B1689, C1689, B1689))</f>
        <v/>
      </c>
      <c r="T1689" s="1" t="str">
        <f t="shared" si="185"/>
        <v>SDP</v>
      </c>
      <c r="U1689" s="1" t="str">
        <f t="shared" si="186"/>
        <v>COL</v>
      </c>
      <c r="V1689" s="1">
        <f t="shared" si="187"/>
        <v>1502.9671207118124</v>
      </c>
      <c r="W1689" s="1">
        <f t="shared" si="188"/>
        <v>1405.4006829938121</v>
      </c>
    </row>
    <row r="1690" spans="1:23" x14ac:dyDescent="0.45">
      <c r="A1690" t="str">
        <f>Schedule!A1690</f>
        <v>2024-08-04</v>
      </c>
      <c r="B1690" t="str">
        <f>Schedule!B1690</f>
        <v>SEA</v>
      </c>
      <c r="C1690" t="str">
        <f>Schedule!C1690</f>
        <v>PHI</v>
      </c>
      <c r="D1690">
        <f>Schedule!D1690</f>
        <v>1526.2027098211199</v>
      </c>
      <c r="E1690">
        <f>Schedule!E1690</f>
        <v>1537.03223861109</v>
      </c>
      <c r="F1690" cm="1">
        <f t="array" ref="F1690">_xlfn.XLOOKUP(B1690, $T$1:$T1689, $V$1:$V1689, D1690, 0, -1)</f>
        <v>1518.2292368487947</v>
      </c>
      <c r="G1690" cm="1">
        <f t="array" ref="G1690">_xlfn.XLOOKUP(C1690, $U$1:$U1689, $W$1:$W1689, E1690, 0, -1)</f>
        <v>1539.4111659163295</v>
      </c>
      <c r="H1690">
        <f>Schedule!F1690</f>
        <v>2.2471910112359699E-2</v>
      </c>
      <c r="I1690" t="str">
        <f>IF(ISBLANK(Games!D1690), "", Games!D1690)</f>
        <v/>
      </c>
      <c r="J1690" t="str">
        <f>IF(ISBLANK(Games!E1690), "", Games!E1690)</f>
        <v/>
      </c>
      <c r="K1690" t="str">
        <f>IF(ISBLANK(Games!D1690), "",VLOOKUP(I1690, 'Pitchers Pre-Season'!$B$2:$X$790, 23, FALSE))</f>
        <v/>
      </c>
      <c r="L1690" t="str">
        <f>IF(ISBLANK(Games!E1690), "",VLOOKUP(J1690, 'Pitchers Pre-Season'!$B$2:$X$790, 23, FALSE))</f>
        <v/>
      </c>
      <c r="M1690">
        <f>IF(ISBLANK(Games!D1690), Calc!F1690, F1690+K1690)</f>
        <v>1518.2292368487947</v>
      </c>
      <c r="N1690">
        <f>IF(ISBLANK(Games!E1690), Calc!G1690, G1690+L1690)</f>
        <v>1539.4111659163295</v>
      </c>
      <c r="O1690" s="1">
        <f t="shared" si="182"/>
        <v>0.48079042052919579</v>
      </c>
      <c r="P1690" s="1">
        <f t="shared" si="183"/>
        <v>0.51920957947080426</v>
      </c>
      <c r="Q1690" s="3" t="str">
        <f>Games!N1690</f>
        <v/>
      </c>
      <c r="R1690" s="1" t="str">
        <f t="shared" si="184"/>
        <v/>
      </c>
      <c r="S1690" s="1" t="str">
        <f>IF(ISBLANK(Games!L1690), "",IF(Q1690=B1690, C1690, B1690))</f>
        <v/>
      </c>
      <c r="T1690" s="1" t="str">
        <f t="shared" si="185"/>
        <v>SEA</v>
      </c>
      <c r="U1690" s="1" t="str">
        <f t="shared" si="186"/>
        <v>PHI</v>
      </c>
      <c r="V1690" s="1">
        <f t="shared" si="187"/>
        <v>1518.2292368487947</v>
      </c>
      <c r="W1690" s="1">
        <f t="shared" si="188"/>
        <v>1539.4111659163295</v>
      </c>
    </row>
    <row r="1691" spans="1:23" x14ac:dyDescent="0.45">
      <c r="A1691" t="str">
        <f>Schedule!A1691</f>
        <v>2024-08-05</v>
      </c>
      <c r="B1691" t="str">
        <f>Schedule!B1691</f>
        <v>CLE</v>
      </c>
      <c r="C1691" t="str">
        <f>Schedule!C1691</f>
        <v>ARI</v>
      </c>
      <c r="D1691">
        <f>Schedule!D1691</f>
        <v>1503.8938502056101</v>
      </c>
      <c r="E1691">
        <f>Schedule!E1691</f>
        <v>1517.8440011816001</v>
      </c>
      <c r="F1691" cm="1">
        <f t="array" ref="F1691">_xlfn.XLOOKUP(B1691, $T$1:$T1690, $V$1:$V1690, D1691, 0, -1)</f>
        <v>1503.8938502056101</v>
      </c>
      <c r="G1691" cm="1">
        <f t="array" ref="G1691">_xlfn.XLOOKUP(C1691, $U$1:$U1690, $W$1:$W1690, E1691, 0, -1)</f>
        <v>1515.1384034374826</v>
      </c>
      <c r="H1691">
        <f>Schedule!F1691</f>
        <v>4.7619047619047603E-2</v>
      </c>
      <c r="I1691" t="str">
        <f>IF(ISBLANK(Games!D1691), "", Games!D1691)</f>
        <v/>
      </c>
      <c r="J1691" t="str">
        <f>IF(ISBLANK(Games!E1691), "", Games!E1691)</f>
        <v/>
      </c>
      <c r="K1691" t="str">
        <f>IF(ISBLANK(Games!D1691), "",VLOOKUP(I1691, 'Pitchers Pre-Season'!$B$2:$X$790, 23, FALSE))</f>
        <v/>
      </c>
      <c r="L1691" t="str">
        <f>IF(ISBLANK(Games!E1691), "",VLOOKUP(J1691, 'Pitchers Pre-Season'!$B$2:$X$790, 23, FALSE))</f>
        <v/>
      </c>
      <c r="M1691">
        <f>IF(ISBLANK(Games!D1691), Calc!F1691, F1691+K1691)</f>
        <v>1503.8938502056101</v>
      </c>
      <c r="N1691">
        <f>IF(ISBLANK(Games!E1691), Calc!G1691, G1691+L1691)</f>
        <v>1515.1384034374826</v>
      </c>
      <c r="O1691" s="1">
        <f t="shared" si="182"/>
        <v>0.50763295858988855</v>
      </c>
      <c r="P1691" s="1">
        <f t="shared" si="183"/>
        <v>0.49236704141011151</v>
      </c>
      <c r="Q1691" s="3" t="str">
        <f>Games!N1691</f>
        <v/>
      </c>
      <c r="R1691" s="1" t="str">
        <f t="shared" si="184"/>
        <v/>
      </c>
      <c r="S1691" s="1" t="str">
        <f>IF(ISBLANK(Games!L1691), "",IF(Q1691=B1691, C1691, B1691))</f>
        <v/>
      </c>
      <c r="T1691" s="1" t="str">
        <f t="shared" si="185"/>
        <v>CLE</v>
      </c>
      <c r="U1691" s="1" t="str">
        <f t="shared" si="186"/>
        <v>ARI</v>
      </c>
      <c r="V1691" s="1">
        <f t="shared" si="187"/>
        <v>1503.8938502056101</v>
      </c>
      <c r="W1691" s="1">
        <f t="shared" si="188"/>
        <v>1515.1384034374826</v>
      </c>
    </row>
    <row r="1692" spans="1:23" x14ac:dyDescent="0.45">
      <c r="A1692" t="str">
        <f>Schedule!A1692</f>
        <v>2024-08-05</v>
      </c>
      <c r="B1692" t="str">
        <f>Schedule!B1692</f>
        <v>MIA</v>
      </c>
      <c r="C1692" t="str">
        <f>Schedule!C1692</f>
        <v>CIN</v>
      </c>
      <c r="D1692">
        <f>Schedule!D1692</f>
        <v>1488.4482383178499</v>
      </c>
      <c r="E1692">
        <f>Schedule!E1692</f>
        <v>1496.2510574284499</v>
      </c>
      <c r="F1692" cm="1">
        <f t="array" ref="F1692">_xlfn.XLOOKUP(B1692, $T$1:$T1691, $V$1:$V1691, D1692, 0, -1)</f>
        <v>1453.0099819148713</v>
      </c>
      <c r="G1692" cm="1">
        <f t="array" ref="G1692">_xlfn.XLOOKUP(C1692, $U$1:$U1691, $W$1:$W1691, E1692, 0, -1)</f>
        <v>1513.6155661274754</v>
      </c>
      <c r="H1692">
        <f>Schedule!F1692</f>
        <v>4.5751633986928102E-2</v>
      </c>
      <c r="I1692" t="str">
        <f>IF(ISBLANK(Games!D1692), "", Games!D1692)</f>
        <v/>
      </c>
      <c r="J1692" t="str">
        <f>IF(ISBLANK(Games!E1692), "", Games!E1692)</f>
        <v/>
      </c>
      <c r="K1692" t="str">
        <f>IF(ISBLANK(Games!D1692), "",VLOOKUP(I1692, 'Pitchers Pre-Season'!$B$2:$X$790, 23, FALSE))</f>
        <v/>
      </c>
      <c r="L1692" t="str">
        <f>IF(ISBLANK(Games!E1692), "",VLOOKUP(J1692, 'Pitchers Pre-Season'!$B$2:$X$790, 23, FALSE))</f>
        <v/>
      </c>
      <c r="M1692">
        <f>IF(ISBLANK(Games!D1692), Calc!F1692, F1692+K1692)</f>
        <v>1453.0099819148713</v>
      </c>
      <c r="N1692">
        <f>IF(ISBLANK(Games!E1692), Calc!G1692, G1692+L1692)</f>
        <v>1513.6155661274754</v>
      </c>
      <c r="O1692" s="1">
        <f t="shared" si="182"/>
        <v>0.43653136843399803</v>
      </c>
      <c r="P1692" s="1">
        <f t="shared" si="183"/>
        <v>0.56346863156600191</v>
      </c>
      <c r="Q1692" s="3" t="str">
        <f>Games!N1692</f>
        <v/>
      </c>
      <c r="R1692" s="1" t="str">
        <f t="shared" si="184"/>
        <v/>
      </c>
      <c r="S1692" s="1" t="str">
        <f>IF(ISBLANK(Games!L1692), "",IF(Q1692=B1692, C1692, B1692))</f>
        <v/>
      </c>
      <c r="T1692" s="1" t="str">
        <f t="shared" si="185"/>
        <v>MIA</v>
      </c>
      <c r="U1692" s="1" t="str">
        <f t="shared" si="186"/>
        <v>CIN</v>
      </c>
      <c r="V1692" s="1">
        <f t="shared" si="187"/>
        <v>1453.0099819148713</v>
      </c>
      <c r="W1692" s="1">
        <f t="shared" si="188"/>
        <v>1513.6155661274754</v>
      </c>
    </row>
    <row r="1693" spans="1:23" x14ac:dyDescent="0.45">
      <c r="A1693" t="str">
        <f>Schedule!A1693</f>
        <v>2024-08-05</v>
      </c>
      <c r="B1693" t="str">
        <f>Schedule!B1693</f>
        <v>WAS</v>
      </c>
      <c r="C1693" t="str">
        <f>Schedule!C1693</f>
        <v>SFG</v>
      </c>
      <c r="D1693">
        <f>Schedule!D1693</f>
        <v>1422.7330514932301</v>
      </c>
      <c r="E1693">
        <f>Schedule!E1693</f>
        <v>1501.1235706124401</v>
      </c>
      <c r="F1693" cm="1">
        <f t="array" ref="F1693">_xlfn.XLOOKUP(B1693, $T$1:$T1692, $V$1:$V1692, D1693, 0, -1)</f>
        <v>1419.5380932200808</v>
      </c>
      <c r="G1693" cm="1">
        <f t="array" ref="G1693">_xlfn.XLOOKUP(C1693, $U$1:$U1692, $W$1:$W1692, E1693, 0, -1)</f>
        <v>1491.6063482058917</v>
      </c>
      <c r="H1693">
        <f>Schedule!F1693</f>
        <v>-4.76190476190477E-2</v>
      </c>
      <c r="I1693" t="str">
        <f>IF(ISBLANK(Games!D1693), "", Games!D1693)</f>
        <v/>
      </c>
      <c r="J1693" t="str">
        <f>IF(ISBLANK(Games!E1693), "", Games!E1693)</f>
        <v/>
      </c>
      <c r="K1693" t="str">
        <f>IF(ISBLANK(Games!D1693), "",VLOOKUP(I1693, 'Pitchers Pre-Season'!$B$2:$X$790, 23, FALSE))</f>
        <v/>
      </c>
      <c r="L1693" t="str">
        <f>IF(ISBLANK(Games!E1693), "",VLOOKUP(J1693, 'Pitchers Pre-Season'!$B$2:$X$790, 23, FALSE))</f>
        <v/>
      </c>
      <c r="M1693">
        <f>IF(ISBLANK(Games!D1693), Calc!F1693, F1693+K1693)</f>
        <v>1419.5380932200808</v>
      </c>
      <c r="N1693">
        <f>IF(ISBLANK(Games!E1693), Calc!G1693, G1693+L1693)</f>
        <v>1491.6063482058917</v>
      </c>
      <c r="O1693" s="1">
        <f t="shared" si="182"/>
        <v>0.37393826046323048</v>
      </c>
      <c r="P1693" s="1">
        <f t="shared" si="183"/>
        <v>0.62606173953676947</v>
      </c>
      <c r="Q1693" s="3" t="str">
        <f>Games!N1693</f>
        <v/>
      </c>
      <c r="R1693" s="1" t="str">
        <f t="shared" si="184"/>
        <v/>
      </c>
      <c r="S1693" s="1" t="str">
        <f>IF(ISBLANK(Games!L1693), "",IF(Q1693=B1693, C1693, B1693))</f>
        <v/>
      </c>
      <c r="T1693" s="1" t="str">
        <f t="shared" si="185"/>
        <v>WAS</v>
      </c>
      <c r="U1693" s="1" t="str">
        <f t="shared" si="186"/>
        <v>SFG</v>
      </c>
      <c r="V1693" s="1">
        <f t="shared" si="187"/>
        <v>1419.5380932200808</v>
      </c>
      <c r="W1693" s="1">
        <f t="shared" si="188"/>
        <v>1491.6063482058917</v>
      </c>
    </row>
    <row r="1694" spans="1:23" x14ac:dyDescent="0.45">
      <c r="A1694" t="str">
        <f>Schedule!A1694</f>
        <v>2024-08-05</v>
      </c>
      <c r="B1694" t="str">
        <f>Schedule!B1694</f>
        <v>TEX</v>
      </c>
      <c r="C1694" t="str">
        <f>Schedule!C1694</f>
        <v>HOU</v>
      </c>
      <c r="D1694">
        <f>Schedule!D1694</f>
        <v>1527.6277566730801</v>
      </c>
      <c r="E1694">
        <f>Schedule!E1694</f>
        <v>1559.22207084247</v>
      </c>
      <c r="F1694" cm="1">
        <f t="array" ref="F1694">_xlfn.XLOOKUP(B1694, $T$1:$T1693, $V$1:$V1693, D1694, 0, -1)</f>
        <v>1535.7428778604465</v>
      </c>
      <c r="G1694" cm="1">
        <f t="array" ref="G1694">_xlfn.XLOOKUP(C1694, $U$1:$U1693, $W$1:$W1693, E1694, 0, -1)</f>
        <v>1554.1885466658973</v>
      </c>
      <c r="H1694">
        <f>Schedule!F1694</f>
        <v>6.3291139240506306E-2</v>
      </c>
      <c r="I1694" t="str">
        <f>IF(ISBLANK(Games!D1694), "", Games!D1694)</f>
        <v/>
      </c>
      <c r="J1694" t="str">
        <f>IF(ISBLANK(Games!E1694), "", Games!E1694)</f>
        <v/>
      </c>
      <c r="K1694" t="str">
        <f>IF(ISBLANK(Games!D1694), "",VLOOKUP(I1694, 'Pitchers Pre-Season'!$B$2:$X$790, 23, FALSE))</f>
        <v/>
      </c>
      <c r="L1694" t="str">
        <f>IF(ISBLANK(Games!E1694), "",VLOOKUP(J1694, 'Pitchers Pre-Season'!$B$2:$X$790, 23, FALSE))</f>
        <v/>
      </c>
      <c r="M1694">
        <f>IF(ISBLANK(Games!D1694), Calc!F1694, F1694+K1694)</f>
        <v>1535.7428778604465</v>
      </c>
      <c r="N1694">
        <f>IF(ISBLANK(Games!E1694), Calc!G1694, G1694+L1694)</f>
        <v>1554.1885466658973</v>
      </c>
      <c r="O1694" s="1">
        <f t="shared" si="182"/>
        <v>0.50512503099413764</v>
      </c>
      <c r="P1694" s="1">
        <f t="shared" si="183"/>
        <v>0.49487496900586231</v>
      </c>
      <c r="Q1694" s="3" t="str">
        <f>Games!N1694</f>
        <v/>
      </c>
      <c r="R1694" s="1" t="str">
        <f t="shared" si="184"/>
        <v/>
      </c>
      <c r="S1694" s="1" t="str">
        <f>IF(ISBLANK(Games!L1694), "",IF(Q1694=B1694, C1694, B1694))</f>
        <v/>
      </c>
      <c r="T1694" s="1" t="str">
        <f t="shared" si="185"/>
        <v>TEX</v>
      </c>
      <c r="U1694" s="1" t="str">
        <f t="shared" si="186"/>
        <v>HOU</v>
      </c>
      <c r="V1694" s="1">
        <f t="shared" si="187"/>
        <v>1535.7428778604465</v>
      </c>
      <c r="W1694" s="1">
        <f t="shared" si="188"/>
        <v>1554.1885466658973</v>
      </c>
    </row>
    <row r="1695" spans="1:23" x14ac:dyDescent="0.45">
      <c r="A1695" t="str">
        <f>Schedule!A1695</f>
        <v>2024-08-05</v>
      </c>
      <c r="B1695" t="str">
        <f>Schedule!B1695</f>
        <v>CHC</v>
      </c>
      <c r="C1695" t="str">
        <f>Schedule!C1695</f>
        <v>MIN</v>
      </c>
      <c r="D1695">
        <f>Schedule!D1695</f>
        <v>1514.0316812078199</v>
      </c>
      <c r="E1695">
        <f>Schedule!E1695</f>
        <v>1535.44519643647</v>
      </c>
      <c r="F1695" cm="1">
        <f t="array" ref="F1695">_xlfn.XLOOKUP(B1695, $T$1:$T1694, $V$1:$V1694, D1695, 0, -1)</f>
        <v>1529.9566441509314</v>
      </c>
      <c r="G1695" cm="1">
        <f t="array" ref="G1695">_xlfn.XLOOKUP(C1695, $U$1:$U1694, $W$1:$W1694, E1695, 0, -1)</f>
        <v>1539.5424706464416</v>
      </c>
      <c r="H1695">
        <f>Schedule!F1695</f>
        <v>4.4585987261146598E-2</v>
      </c>
      <c r="I1695" t="str">
        <f>IF(ISBLANK(Games!D1695), "", Games!D1695)</f>
        <v/>
      </c>
      <c r="J1695" t="str">
        <f>IF(ISBLANK(Games!E1695), "", Games!E1695)</f>
        <v/>
      </c>
      <c r="K1695" t="str">
        <f>IF(ISBLANK(Games!D1695), "",VLOOKUP(I1695, 'Pitchers Pre-Season'!$B$2:$X$790, 23, FALSE))</f>
        <v/>
      </c>
      <c r="L1695" t="str">
        <f>IF(ISBLANK(Games!E1695), "",VLOOKUP(J1695, 'Pitchers Pre-Season'!$B$2:$X$790, 23, FALSE))</f>
        <v/>
      </c>
      <c r="M1695">
        <f>IF(ISBLANK(Games!D1695), Calc!F1695, F1695+K1695)</f>
        <v>1529.9566441509314</v>
      </c>
      <c r="N1695">
        <f>IF(ISBLANK(Games!E1695), Calc!G1695, G1695+L1695)</f>
        <v>1539.5424706464416</v>
      </c>
      <c r="O1695" s="1">
        <f t="shared" si="182"/>
        <v>0.50850137969449416</v>
      </c>
      <c r="P1695" s="1">
        <f t="shared" si="183"/>
        <v>0.49149862030550578</v>
      </c>
      <c r="Q1695" s="3" t="str">
        <f>Games!N1695</f>
        <v/>
      </c>
      <c r="R1695" s="1" t="str">
        <f t="shared" si="184"/>
        <v/>
      </c>
      <c r="S1695" s="1" t="str">
        <f>IF(ISBLANK(Games!L1695), "",IF(Q1695=B1695, C1695, B1695))</f>
        <v/>
      </c>
      <c r="T1695" s="1" t="str">
        <f t="shared" si="185"/>
        <v>CHC</v>
      </c>
      <c r="U1695" s="1" t="str">
        <f t="shared" si="186"/>
        <v>MIN</v>
      </c>
      <c r="V1695" s="1">
        <f t="shared" si="187"/>
        <v>1529.9566441509314</v>
      </c>
      <c r="W1695" s="1">
        <f t="shared" si="188"/>
        <v>1539.5424706464416</v>
      </c>
    </row>
    <row r="1696" spans="1:23" x14ac:dyDescent="0.45">
      <c r="A1696" t="str">
        <f>Schedule!A1696</f>
        <v>2024-08-05</v>
      </c>
      <c r="B1696" t="str">
        <f>Schedule!B1696</f>
        <v>KCR</v>
      </c>
      <c r="C1696" t="str">
        <f>Schedule!C1696</f>
        <v>BOS</v>
      </c>
      <c r="D1696">
        <f>Schedule!D1696</f>
        <v>1455.5883504191299</v>
      </c>
      <c r="E1696">
        <f>Schedule!E1696</f>
        <v>1500.26839934439</v>
      </c>
      <c r="F1696" cm="1">
        <f t="array" ref="F1696">_xlfn.XLOOKUP(B1696, $T$1:$T1695, $V$1:$V1695, D1696, 0, -1)</f>
        <v>1459.3647323881944</v>
      </c>
      <c r="G1696" cm="1">
        <f t="array" ref="G1696">_xlfn.XLOOKUP(C1696, $U$1:$U1695, $W$1:$W1695, E1696, 0, -1)</f>
        <v>1518.233689676287</v>
      </c>
      <c r="H1696">
        <f>Schedule!F1696</f>
        <v>0.19008264462809901</v>
      </c>
      <c r="I1696" t="str">
        <f>IF(ISBLANK(Games!D1696), "", Games!D1696)</f>
        <v/>
      </c>
      <c r="J1696" t="str">
        <f>IF(ISBLANK(Games!E1696), "", Games!E1696)</f>
        <v/>
      </c>
      <c r="K1696" t="str">
        <f>IF(ISBLANK(Games!D1696), "",VLOOKUP(I1696, 'Pitchers Pre-Season'!$B$2:$X$790, 23, FALSE))</f>
        <v/>
      </c>
      <c r="L1696" t="str">
        <f>IF(ISBLANK(Games!E1696), "",VLOOKUP(J1696, 'Pitchers Pre-Season'!$B$2:$X$790, 23, FALSE))</f>
        <v/>
      </c>
      <c r="M1696">
        <f>IF(ISBLANK(Games!D1696), Calc!F1696, F1696+K1696)</f>
        <v>1459.3647323881944</v>
      </c>
      <c r="N1696">
        <f>IF(ISBLANK(Games!E1696), Calc!G1696, G1696+L1696)</f>
        <v>1518.233689676287</v>
      </c>
      <c r="O1696" s="1">
        <f t="shared" si="182"/>
        <v>0.51112362529710009</v>
      </c>
      <c r="P1696" s="1">
        <f t="shared" si="183"/>
        <v>0.48887637470289991</v>
      </c>
      <c r="Q1696" s="3" t="str">
        <f>Games!N1696</f>
        <v/>
      </c>
      <c r="R1696" s="1" t="str">
        <f t="shared" si="184"/>
        <v/>
      </c>
      <c r="S1696" s="1" t="str">
        <f>IF(ISBLANK(Games!L1696), "",IF(Q1696=B1696, C1696, B1696))</f>
        <v/>
      </c>
      <c r="T1696" s="1" t="str">
        <f t="shared" si="185"/>
        <v>KCR</v>
      </c>
      <c r="U1696" s="1" t="str">
        <f t="shared" si="186"/>
        <v>BOS</v>
      </c>
      <c r="V1696" s="1">
        <f t="shared" si="187"/>
        <v>1459.3647323881944</v>
      </c>
      <c r="W1696" s="1">
        <f t="shared" si="188"/>
        <v>1518.233689676287</v>
      </c>
    </row>
    <row r="1697" spans="1:23" x14ac:dyDescent="0.45">
      <c r="A1697" t="str">
        <f>Schedule!A1697</f>
        <v>2024-08-05</v>
      </c>
      <c r="B1697" t="str">
        <f>Schedule!B1697</f>
        <v>OAK</v>
      </c>
      <c r="C1697" t="str">
        <f>Schedule!C1697</f>
        <v>CHW</v>
      </c>
      <c r="D1697">
        <f>Schedule!D1697</f>
        <v>1427.1354796158</v>
      </c>
      <c r="E1697">
        <f>Schedule!E1697</f>
        <v>1433.33420073452</v>
      </c>
      <c r="F1697" cm="1">
        <f t="array" ref="F1697">_xlfn.XLOOKUP(B1697, $T$1:$T1696, $V$1:$V1696, D1697, 0, -1)</f>
        <v>1410.609331202211</v>
      </c>
      <c r="G1697" cm="1">
        <f t="array" ref="G1697">_xlfn.XLOOKUP(C1697, $U$1:$U1696, $W$1:$W1696, E1697, 0, -1)</f>
        <v>1425.4820043556863</v>
      </c>
      <c r="H1697">
        <f>Schedule!F1697</f>
        <v>6.2111801242235101E-3</v>
      </c>
      <c r="I1697" t="str">
        <f>IF(ISBLANK(Games!D1697), "", Games!D1697)</f>
        <v/>
      </c>
      <c r="J1697" t="str">
        <f>IF(ISBLANK(Games!E1697), "", Games!E1697)</f>
        <v/>
      </c>
      <c r="K1697" t="str">
        <f>IF(ISBLANK(Games!D1697), "",VLOOKUP(I1697, 'Pitchers Pre-Season'!$B$2:$X$790, 23, FALSE))</f>
        <v/>
      </c>
      <c r="L1697" t="str">
        <f>IF(ISBLANK(Games!E1697), "",VLOOKUP(J1697, 'Pitchers Pre-Season'!$B$2:$X$790, 23, FALSE))</f>
        <v/>
      </c>
      <c r="M1697">
        <f>IF(ISBLANK(Games!D1697), Calc!F1697, F1697+K1697)</f>
        <v>1410.609331202211</v>
      </c>
      <c r="N1697">
        <f>IF(ISBLANK(Games!E1697), Calc!G1697, G1697+L1697)</f>
        <v>1425.4820043556863</v>
      </c>
      <c r="O1697" s="1">
        <f t="shared" si="182"/>
        <v>0.48171515683419552</v>
      </c>
      <c r="P1697" s="1">
        <f t="shared" si="183"/>
        <v>0.51828484316580448</v>
      </c>
      <c r="Q1697" s="3" t="str">
        <f>Games!N1697</f>
        <v/>
      </c>
      <c r="R1697" s="1" t="str">
        <f t="shared" si="184"/>
        <v/>
      </c>
      <c r="S1697" s="1" t="str">
        <f>IF(ISBLANK(Games!L1697), "",IF(Q1697=B1697, C1697, B1697))</f>
        <v/>
      </c>
      <c r="T1697" s="1" t="str">
        <f t="shared" si="185"/>
        <v>OAK</v>
      </c>
      <c r="U1697" s="1" t="str">
        <f t="shared" si="186"/>
        <v>CHW</v>
      </c>
      <c r="V1697" s="1">
        <f t="shared" si="187"/>
        <v>1410.609331202211</v>
      </c>
      <c r="W1697" s="1">
        <f t="shared" si="188"/>
        <v>1425.4820043556863</v>
      </c>
    </row>
    <row r="1698" spans="1:23" x14ac:dyDescent="0.45">
      <c r="A1698" t="str">
        <f>Schedule!A1698</f>
        <v>2024-08-05</v>
      </c>
      <c r="B1698" t="str">
        <f>Schedule!B1698</f>
        <v>LAD</v>
      </c>
      <c r="C1698" t="str">
        <f>Schedule!C1698</f>
        <v>PHI</v>
      </c>
      <c r="D1698">
        <f>Schedule!D1698</f>
        <v>1588.6730971234199</v>
      </c>
      <c r="E1698">
        <f>Schedule!E1698</f>
        <v>1537.03223861109</v>
      </c>
      <c r="F1698" cm="1">
        <f t="array" ref="F1698">_xlfn.XLOOKUP(B1698, $T$1:$T1697, $V$1:$V1697, D1698, 0, -1)</f>
        <v>1596.6514930600529</v>
      </c>
      <c r="G1698" cm="1">
        <f t="array" ref="G1698">_xlfn.XLOOKUP(C1698, $U$1:$U1697, $W$1:$W1697, E1698, 0, -1)</f>
        <v>1539.4111659163295</v>
      </c>
      <c r="H1698">
        <f>Schedule!F1698</f>
        <v>4.2654028436019002E-2</v>
      </c>
      <c r="I1698" t="str">
        <f>IF(ISBLANK(Games!D1698), "", Games!D1698)</f>
        <v/>
      </c>
      <c r="J1698" t="str">
        <f>IF(ISBLANK(Games!E1698), "", Games!E1698)</f>
        <v/>
      </c>
      <c r="K1698" t="str">
        <f>IF(ISBLANK(Games!D1698), "",VLOOKUP(I1698, 'Pitchers Pre-Season'!$B$2:$X$790, 23, FALSE))</f>
        <v/>
      </c>
      <c r="L1698" t="str">
        <f>IF(ISBLANK(Games!E1698), "",VLOOKUP(J1698, 'Pitchers Pre-Season'!$B$2:$X$790, 23, FALSE))</f>
        <v/>
      </c>
      <c r="M1698">
        <f>IF(ISBLANK(Games!D1698), Calc!F1698, F1698+K1698)</f>
        <v>1596.6514930600529</v>
      </c>
      <c r="N1698">
        <f>IF(ISBLANK(Games!E1698), Calc!G1698, G1698+L1698)</f>
        <v>1539.4111659163295</v>
      </c>
      <c r="O1698" s="1">
        <f t="shared" si="182"/>
        <v>0.60296516882303486</v>
      </c>
      <c r="P1698" s="1">
        <f t="shared" si="183"/>
        <v>0.39703483117696525</v>
      </c>
      <c r="Q1698" s="3" t="str">
        <f>Games!N1698</f>
        <v/>
      </c>
      <c r="R1698" s="1" t="str">
        <f t="shared" si="184"/>
        <v/>
      </c>
      <c r="S1698" s="1" t="str">
        <f>IF(ISBLANK(Games!L1698), "",IF(Q1698=B1698, C1698, B1698))</f>
        <v/>
      </c>
      <c r="T1698" s="1" t="str">
        <f t="shared" si="185"/>
        <v>LAD</v>
      </c>
      <c r="U1698" s="1" t="str">
        <f t="shared" si="186"/>
        <v>PHI</v>
      </c>
      <c r="V1698" s="1">
        <f t="shared" si="187"/>
        <v>1596.6514930600529</v>
      </c>
      <c r="W1698" s="1">
        <f t="shared" si="188"/>
        <v>1539.4111659163295</v>
      </c>
    </row>
    <row r="1699" spans="1:23" x14ac:dyDescent="0.45">
      <c r="A1699" t="str">
        <f>Schedule!A1699</f>
        <v>2024-08-06</v>
      </c>
      <c r="B1699" t="str">
        <f>Schedule!B1699</f>
        <v>CLE</v>
      </c>
      <c r="C1699" t="str">
        <f>Schedule!C1699</f>
        <v>ARI</v>
      </c>
      <c r="D1699">
        <f>Schedule!D1699</f>
        <v>1503.8938502056101</v>
      </c>
      <c r="E1699">
        <f>Schedule!E1699</f>
        <v>1517.8440011816001</v>
      </c>
      <c r="F1699" cm="1">
        <f t="array" ref="F1699">_xlfn.XLOOKUP(B1699, $T$1:$T1698, $V$1:$V1698, D1699, 0, -1)</f>
        <v>1503.8938502056101</v>
      </c>
      <c r="G1699" cm="1">
        <f t="array" ref="G1699">_xlfn.XLOOKUP(C1699, $U$1:$U1698, $W$1:$W1698, E1699, 0, -1)</f>
        <v>1515.1384034374826</v>
      </c>
      <c r="H1699">
        <f>Schedule!F1699</f>
        <v>4.7619047619047603E-2</v>
      </c>
      <c r="I1699" t="str">
        <f>IF(ISBLANK(Games!D1699), "", Games!D1699)</f>
        <v/>
      </c>
      <c r="J1699" t="str">
        <f>IF(ISBLANK(Games!E1699), "", Games!E1699)</f>
        <v/>
      </c>
      <c r="K1699" t="str">
        <f>IF(ISBLANK(Games!D1699), "",VLOOKUP(I1699, 'Pitchers Pre-Season'!$B$2:$X$790, 23, FALSE))</f>
        <v/>
      </c>
      <c r="L1699" t="str">
        <f>IF(ISBLANK(Games!E1699), "",VLOOKUP(J1699, 'Pitchers Pre-Season'!$B$2:$X$790, 23, FALSE))</f>
        <v/>
      </c>
      <c r="M1699">
        <f>IF(ISBLANK(Games!D1699), Calc!F1699, F1699+K1699)</f>
        <v>1503.8938502056101</v>
      </c>
      <c r="N1699">
        <f>IF(ISBLANK(Games!E1699), Calc!G1699, G1699+L1699)</f>
        <v>1515.1384034374826</v>
      </c>
      <c r="O1699" s="1">
        <f t="shared" si="182"/>
        <v>0.50763295858988855</v>
      </c>
      <c r="P1699" s="1">
        <f t="shared" si="183"/>
        <v>0.49236704141011151</v>
      </c>
      <c r="Q1699" s="3" t="str">
        <f>Games!N1699</f>
        <v/>
      </c>
      <c r="R1699" s="1" t="str">
        <f t="shared" si="184"/>
        <v/>
      </c>
      <c r="S1699" s="1" t="str">
        <f>IF(ISBLANK(Games!L1699), "",IF(Q1699=B1699, C1699, B1699))</f>
        <v/>
      </c>
      <c r="T1699" s="1" t="str">
        <f t="shared" si="185"/>
        <v>CLE</v>
      </c>
      <c r="U1699" s="1" t="str">
        <f t="shared" si="186"/>
        <v>ARI</v>
      </c>
      <c r="V1699" s="1">
        <f t="shared" si="187"/>
        <v>1503.8938502056101</v>
      </c>
      <c r="W1699" s="1">
        <f t="shared" si="188"/>
        <v>1515.1384034374826</v>
      </c>
    </row>
    <row r="1700" spans="1:23" x14ac:dyDescent="0.45">
      <c r="A1700" t="str">
        <f>Schedule!A1700</f>
        <v>2024-08-06</v>
      </c>
      <c r="B1700" t="str">
        <f>Schedule!B1700</f>
        <v>PIT</v>
      </c>
      <c r="C1700" t="str">
        <f>Schedule!C1700</f>
        <v>SDP</v>
      </c>
      <c r="D1700">
        <f>Schedule!D1700</f>
        <v>1468.3919248330999</v>
      </c>
      <c r="E1700">
        <f>Schedule!E1700</f>
        <v>1513.7838452168801</v>
      </c>
      <c r="F1700" cm="1">
        <f t="array" ref="F1700">_xlfn.XLOOKUP(B1700, $T$1:$T1699, $V$1:$V1699, D1700, 0, -1)</f>
        <v>1464.4120897083565</v>
      </c>
      <c r="G1700" cm="1">
        <f t="array" ref="G1700">_xlfn.XLOOKUP(C1700, $U$1:$U1699, $W$1:$W1699, E1700, 0, -1)</f>
        <v>1514.2912987524817</v>
      </c>
      <c r="H1700">
        <f>Schedule!F1700</f>
        <v>5.7971014492753603E-2</v>
      </c>
      <c r="I1700" t="str">
        <f>IF(ISBLANK(Games!D1700), "", Games!D1700)</f>
        <v/>
      </c>
      <c r="J1700" t="str">
        <f>IF(ISBLANK(Games!E1700), "", Games!E1700)</f>
        <v/>
      </c>
      <c r="K1700" t="str">
        <f>IF(ISBLANK(Games!D1700), "",VLOOKUP(I1700, 'Pitchers Pre-Season'!$B$2:$X$790, 23, FALSE))</f>
        <v/>
      </c>
      <c r="L1700" t="str">
        <f>IF(ISBLANK(Games!E1700), "",VLOOKUP(J1700, 'Pitchers Pre-Season'!$B$2:$X$790, 23, FALSE))</f>
        <v/>
      </c>
      <c r="M1700">
        <f>IF(ISBLANK(Games!D1700), Calc!F1700, F1700+K1700)</f>
        <v>1464.4120897083565</v>
      </c>
      <c r="N1700">
        <f>IF(ISBLANK(Games!E1700), Calc!G1700, G1700+L1700)</f>
        <v>1514.2912987524817</v>
      </c>
      <c r="O1700" s="1">
        <f t="shared" si="182"/>
        <v>0.45769267942440728</v>
      </c>
      <c r="P1700" s="1">
        <f t="shared" si="183"/>
        <v>0.54230732057559272</v>
      </c>
      <c r="Q1700" s="3" t="str">
        <f>Games!N1700</f>
        <v/>
      </c>
      <c r="R1700" s="1" t="str">
        <f t="shared" si="184"/>
        <v/>
      </c>
      <c r="S1700" s="1" t="str">
        <f>IF(ISBLANK(Games!L1700), "",IF(Q1700=B1700, C1700, B1700))</f>
        <v/>
      </c>
      <c r="T1700" s="1" t="str">
        <f t="shared" si="185"/>
        <v>PIT</v>
      </c>
      <c r="U1700" s="1" t="str">
        <f t="shared" si="186"/>
        <v>SDP</v>
      </c>
      <c r="V1700" s="1">
        <f t="shared" si="187"/>
        <v>1464.4120897083565</v>
      </c>
      <c r="W1700" s="1">
        <f t="shared" si="188"/>
        <v>1514.2912987524817</v>
      </c>
    </row>
    <row r="1701" spans="1:23" x14ac:dyDescent="0.45">
      <c r="A1701" t="str">
        <f>Schedule!A1701</f>
        <v>2024-08-06</v>
      </c>
      <c r="B1701" t="str">
        <f>Schedule!B1701</f>
        <v>MIA</v>
      </c>
      <c r="C1701" t="str">
        <f>Schedule!C1701</f>
        <v>CIN</v>
      </c>
      <c r="D1701">
        <f>Schedule!D1701</f>
        <v>1488.4482383178499</v>
      </c>
      <c r="E1701">
        <f>Schedule!E1701</f>
        <v>1496.2510574284499</v>
      </c>
      <c r="F1701" cm="1">
        <f t="array" ref="F1701">_xlfn.XLOOKUP(B1701, $T$1:$T1700, $V$1:$V1700, D1701, 0, -1)</f>
        <v>1453.0099819148713</v>
      </c>
      <c r="G1701" cm="1">
        <f t="array" ref="G1701">_xlfn.XLOOKUP(C1701, $U$1:$U1700, $W$1:$W1700, E1701, 0, -1)</f>
        <v>1513.6155661274754</v>
      </c>
      <c r="H1701">
        <f>Schedule!F1701</f>
        <v>4.5751633986928102E-2</v>
      </c>
      <c r="I1701" t="str">
        <f>IF(ISBLANK(Games!D1701), "", Games!D1701)</f>
        <v/>
      </c>
      <c r="J1701" t="str">
        <f>IF(ISBLANK(Games!E1701), "", Games!E1701)</f>
        <v/>
      </c>
      <c r="K1701" t="str">
        <f>IF(ISBLANK(Games!D1701), "",VLOOKUP(I1701, 'Pitchers Pre-Season'!$B$2:$X$790, 23, FALSE))</f>
        <v/>
      </c>
      <c r="L1701" t="str">
        <f>IF(ISBLANK(Games!E1701), "",VLOOKUP(J1701, 'Pitchers Pre-Season'!$B$2:$X$790, 23, FALSE))</f>
        <v/>
      </c>
      <c r="M1701">
        <f>IF(ISBLANK(Games!D1701), Calc!F1701, F1701+K1701)</f>
        <v>1453.0099819148713</v>
      </c>
      <c r="N1701">
        <f>IF(ISBLANK(Games!E1701), Calc!G1701, G1701+L1701)</f>
        <v>1513.6155661274754</v>
      </c>
      <c r="O1701" s="1">
        <f t="shared" si="182"/>
        <v>0.43653136843399803</v>
      </c>
      <c r="P1701" s="1">
        <f t="shared" si="183"/>
        <v>0.56346863156600191</v>
      </c>
      <c r="Q1701" s="3" t="str">
        <f>Games!N1701</f>
        <v/>
      </c>
      <c r="R1701" s="1" t="str">
        <f t="shared" si="184"/>
        <v/>
      </c>
      <c r="S1701" s="1" t="str">
        <f>IF(ISBLANK(Games!L1701), "",IF(Q1701=B1701, C1701, B1701))</f>
        <v/>
      </c>
      <c r="T1701" s="1" t="str">
        <f t="shared" si="185"/>
        <v>MIA</v>
      </c>
      <c r="U1701" s="1" t="str">
        <f t="shared" si="186"/>
        <v>CIN</v>
      </c>
      <c r="V1701" s="1">
        <f t="shared" si="187"/>
        <v>1453.0099819148713</v>
      </c>
      <c r="W1701" s="1">
        <f t="shared" si="188"/>
        <v>1513.6155661274754</v>
      </c>
    </row>
    <row r="1702" spans="1:23" x14ac:dyDescent="0.45">
      <c r="A1702" t="str">
        <f>Schedule!A1702</f>
        <v>2024-08-06</v>
      </c>
      <c r="B1702" t="str">
        <f>Schedule!B1702</f>
        <v>WAS</v>
      </c>
      <c r="C1702" t="str">
        <f>Schedule!C1702</f>
        <v>SFG</v>
      </c>
      <c r="D1702">
        <f>Schedule!D1702</f>
        <v>1422.7330514932301</v>
      </c>
      <c r="E1702">
        <f>Schedule!E1702</f>
        <v>1501.1235706124401</v>
      </c>
      <c r="F1702" cm="1">
        <f t="array" ref="F1702">_xlfn.XLOOKUP(B1702, $T$1:$T1701, $V$1:$V1701, D1702, 0, -1)</f>
        <v>1419.5380932200808</v>
      </c>
      <c r="G1702" cm="1">
        <f t="array" ref="G1702">_xlfn.XLOOKUP(C1702, $U$1:$U1701, $W$1:$W1701, E1702, 0, -1)</f>
        <v>1491.6063482058917</v>
      </c>
      <c r="H1702">
        <f>Schedule!F1702</f>
        <v>-4.76190476190477E-2</v>
      </c>
      <c r="I1702" t="str">
        <f>IF(ISBLANK(Games!D1702), "", Games!D1702)</f>
        <v/>
      </c>
      <c r="J1702" t="str">
        <f>IF(ISBLANK(Games!E1702), "", Games!E1702)</f>
        <v/>
      </c>
      <c r="K1702" t="str">
        <f>IF(ISBLANK(Games!D1702), "",VLOOKUP(I1702, 'Pitchers Pre-Season'!$B$2:$X$790, 23, FALSE))</f>
        <v/>
      </c>
      <c r="L1702" t="str">
        <f>IF(ISBLANK(Games!E1702), "",VLOOKUP(J1702, 'Pitchers Pre-Season'!$B$2:$X$790, 23, FALSE))</f>
        <v/>
      </c>
      <c r="M1702">
        <f>IF(ISBLANK(Games!D1702), Calc!F1702, F1702+K1702)</f>
        <v>1419.5380932200808</v>
      </c>
      <c r="N1702">
        <f>IF(ISBLANK(Games!E1702), Calc!G1702, G1702+L1702)</f>
        <v>1491.6063482058917</v>
      </c>
      <c r="O1702" s="1">
        <f t="shared" si="182"/>
        <v>0.37393826046323048</v>
      </c>
      <c r="P1702" s="1">
        <f t="shared" si="183"/>
        <v>0.62606173953676947</v>
      </c>
      <c r="Q1702" s="3" t="str">
        <f>Games!N1702</f>
        <v/>
      </c>
      <c r="R1702" s="1" t="str">
        <f t="shared" si="184"/>
        <v/>
      </c>
      <c r="S1702" s="1" t="str">
        <f>IF(ISBLANK(Games!L1702), "",IF(Q1702=B1702, C1702, B1702))</f>
        <v/>
      </c>
      <c r="T1702" s="1" t="str">
        <f t="shared" si="185"/>
        <v>WAS</v>
      </c>
      <c r="U1702" s="1" t="str">
        <f t="shared" si="186"/>
        <v>SFG</v>
      </c>
      <c r="V1702" s="1">
        <f t="shared" si="187"/>
        <v>1419.5380932200808</v>
      </c>
      <c r="W1702" s="1">
        <f t="shared" si="188"/>
        <v>1491.6063482058917</v>
      </c>
    </row>
    <row r="1703" spans="1:23" x14ac:dyDescent="0.45">
      <c r="A1703" t="str">
        <f>Schedule!A1703</f>
        <v>2024-08-06</v>
      </c>
      <c r="B1703" t="str">
        <f>Schedule!B1703</f>
        <v>NYY</v>
      </c>
      <c r="C1703" t="str">
        <f>Schedule!C1703</f>
        <v>LAA</v>
      </c>
      <c r="D1703">
        <f>Schedule!D1703</f>
        <v>1539.4562396036399</v>
      </c>
      <c r="E1703">
        <f>Schedule!E1703</f>
        <v>1474.3085107648601</v>
      </c>
      <c r="F1703" cm="1">
        <f t="array" ref="F1703">_xlfn.XLOOKUP(B1703, $T$1:$T1702, $V$1:$V1702, D1703, 0, -1)</f>
        <v>1533.7203518335739</v>
      </c>
      <c r="G1703" cm="1">
        <f t="array" ref="G1703">_xlfn.XLOOKUP(C1703, $U$1:$U1702, $W$1:$W1702, E1703, 0, -1)</f>
        <v>1486.8682858001625</v>
      </c>
      <c r="H1703">
        <f>Schedule!F1703</f>
        <v>9.3922651933701695E-2</v>
      </c>
      <c r="I1703" t="str">
        <f>IF(ISBLANK(Games!D1703), "", Games!D1703)</f>
        <v/>
      </c>
      <c r="J1703" t="str">
        <f>IF(ISBLANK(Games!E1703), "", Games!E1703)</f>
        <v/>
      </c>
      <c r="K1703" t="str">
        <f>IF(ISBLANK(Games!D1703), "",VLOOKUP(I1703, 'Pitchers Pre-Season'!$B$2:$X$790, 23, FALSE))</f>
        <v/>
      </c>
      <c r="L1703" t="str">
        <f>IF(ISBLANK(Games!E1703), "",VLOOKUP(J1703, 'Pitchers Pre-Season'!$B$2:$X$790, 23, FALSE))</f>
        <v/>
      </c>
      <c r="M1703">
        <f>IF(ISBLANK(Games!D1703), Calc!F1703, F1703+K1703)</f>
        <v>1533.7203518335739</v>
      </c>
      <c r="N1703">
        <f>IF(ISBLANK(Games!E1703), Calc!G1703, G1703+L1703)</f>
        <v>1486.8682858001625</v>
      </c>
      <c r="O1703" s="1">
        <f t="shared" si="182"/>
        <v>0.61398111314703852</v>
      </c>
      <c r="P1703" s="1">
        <f t="shared" si="183"/>
        <v>0.3860188868529616</v>
      </c>
      <c r="Q1703" s="3" t="str">
        <f>Games!N1703</f>
        <v/>
      </c>
      <c r="R1703" s="1" t="str">
        <f t="shared" si="184"/>
        <v/>
      </c>
      <c r="S1703" s="1" t="str">
        <f>IF(ISBLANK(Games!L1703), "",IF(Q1703=B1703, C1703, B1703))</f>
        <v/>
      </c>
      <c r="T1703" s="1" t="str">
        <f t="shared" si="185"/>
        <v>NYY</v>
      </c>
      <c r="U1703" s="1" t="str">
        <f t="shared" si="186"/>
        <v>LAA</v>
      </c>
      <c r="V1703" s="1">
        <f t="shared" si="187"/>
        <v>1533.7203518335739</v>
      </c>
      <c r="W1703" s="1">
        <f t="shared" si="188"/>
        <v>1486.8682858001625</v>
      </c>
    </row>
    <row r="1704" spans="1:23" x14ac:dyDescent="0.45">
      <c r="A1704" t="str">
        <f>Schedule!A1704</f>
        <v>2024-08-06</v>
      </c>
      <c r="B1704" t="str">
        <f>Schedule!B1704</f>
        <v>TOR</v>
      </c>
      <c r="C1704" t="str">
        <f>Schedule!C1704</f>
        <v>BAL</v>
      </c>
      <c r="D1704">
        <f>Schedule!D1704</f>
        <v>1536.86484917293</v>
      </c>
      <c r="E1704">
        <f>Schedule!E1704</f>
        <v>1535.1075395159701</v>
      </c>
      <c r="F1704" cm="1">
        <f t="array" ref="F1704">_xlfn.XLOOKUP(B1704, $T$1:$T1703, $V$1:$V1703, D1704, 0, -1)</f>
        <v>1536.86484917293</v>
      </c>
      <c r="G1704" cm="1">
        <f t="array" ref="G1704">_xlfn.XLOOKUP(C1704, $U$1:$U1703, $W$1:$W1703, E1704, 0, -1)</f>
        <v>1539.0873746407135</v>
      </c>
      <c r="H1704">
        <f>Schedule!F1704</f>
        <v>-5.5248618784530601E-3</v>
      </c>
      <c r="I1704" t="str">
        <f>IF(ISBLANK(Games!D1704), "", Games!D1704)</f>
        <v/>
      </c>
      <c r="J1704" t="str">
        <f>IF(ISBLANK(Games!E1704), "", Games!E1704)</f>
        <v/>
      </c>
      <c r="K1704" t="str">
        <f>IF(ISBLANK(Games!D1704), "",VLOOKUP(I1704, 'Pitchers Pre-Season'!$B$2:$X$790, 23, FALSE))</f>
        <v/>
      </c>
      <c r="L1704" t="str">
        <f>IF(ISBLANK(Games!E1704), "",VLOOKUP(J1704, 'Pitchers Pre-Season'!$B$2:$X$790, 23, FALSE))</f>
        <v/>
      </c>
      <c r="M1704">
        <f>IF(ISBLANK(Games!D1704), Calc!F1704, F1704+K1704)</f>
        <v>1536.86484917293</v>
      </c>
      <c r="N1704">
        <f>IF(ISBLANK(Games!E1704), Calc!G1704, G1704+L1704)</f>
        <v>1539.0873746407135</v>
      </c>
      <c r="O1704" s="1">
        <f t="shared" si="182"/>
        <v>0.49403914143131494</v>
      </c>
      <c r="P1704" s="1">
        <f t="shared" si="183"/>
        <v>0.50596085856868511</v>
      </c>
      <c r="Q1704" s="3" t="str">
        <f>Games!N1704</f>
        <v/>
      </c>
      <c r="R1704" s="1" t="str">
        <f t="shared" si="184"/>
        <v/>
      </c>
      <c r="S1704" s="1" t="str">
        <f>IF(ISBLANK(Games!L1704), "",IF(Q1704=B1704, C1704, B1704))</f>
        <v/>
      </c>
      <c r="T1704" s="1" t="str">
        <f t="shared" si="185"/>
        <v>TOR</v>
      </c>
      <c r="U1704" s="1" t="str">
        <f t="shared" si="186"/>
        <v>BAL</v>
      </c>
      <c r="V1704" s="1">
        <f t="shared" si="187"/>
        <v>1536.86484917293</v>
      </c>
      <c r="W1704" s="1">
        <f t="shared" si="188"/>
        <v>1539.0873746407135</v>
      </c>
    </row>
    <row r="1705" spans="1:23" x14ac:dyDescent="0.45">
      <c r="A1705" t="str">
        <f>Schedule!A1705</f>
        <v>2024-08-06</v>
      </c>
      <c r="B1705" t="str">
        <f>Schedule!B1705</f>
        <v>ATL</v>
      </c>
      <c r="C1705" t="str">
        <f>Schedule!C1705</f>
        <v>MIL</v>
      </c>
      <c r="D1705">
        <f>Schedule!D1705</f>
        <v>1590.545270505</v>
      </c>
      <c r="E1705">
        <f>Schedule!E1705</f>
        <v>1511.74507850229</v>
      </c>
      <c r="F1705" cm="1">
        <f t="array" ref="F1705">_xlfn.XLOOKUP(B1705, $T$1:$T1704, $V$1:$V1704, D1705, 0, -1)</f>
        <v>1593.2508682491175</v>
      </c>
      <c r="G1705" cm="1">
        <f t="array" ref="G1705">_xlfn.XLOOKUP(C1705, $U$1:$U1704, $W$1:$W1704, E1705, 0, -1)</f>
        <v>1527.5334034496079</v>
      </c>
      <c r="H1705">
        <f>Schedule!F1705</f>
        <v>4.3902439024390297E-2</v>
      </c>
      <c r="I1705" t="str">
        <f>IF(ISBLANK(Games!D1705), "", Games!D1705)</f>
        <v/>
      </c>
      <c r="J1705" t="str">
        <f>IF(ISBLANK(Games!E1705), "", Games!E1705)</f>
        <v/>
      </c>
      <c r="K1705" t="str">
        <f>IF(ISBLANK(Games!D1705), "",VLOOKUP(I1705, 'Pitchers Pre-Season'!$B$2:$X$790, 23, FALSE))</f>
        <v/>
      </c>
      <c r="L1705" t="str">
        <f>IF(ISBLANK(Games!E1705), "",VLOOKUP(J1705, 'Pitchers Pre-Season'!$B$2:$X$790, 23, FALSE))</f>
        <v/>
      </c>
      <c r="M1705">
        <f>IF(ISBLANK(Games!D1705), Calc!F1705, F1705+K1705)</f>
        <v>1593.2508682491175</v>
      </c>
      <c r="N1705">
        <f>IF(ISBLANK(Games!E1705), Calc!G1705, G1705+L1705)</f>
        <v>1527.5334034496079</v>
      </c>
      <c r="O1705" s="1">
        <f t="shared" si="182"/>
        <v>0.61541427082438238</v>
      </c>
      <c r="P1705" s="1">
        <f t="shared" si="183"/>
        <v>0.38458572917561756</v>
      </c>
      <c r="Q1705" s="3" t="str">
        <f>Games!N1705</f>
        <v/>
      </c>
      <c r="R1705" s="1" t="str">
        <f t="shared" si="184"/>
        <v/>
      </c>
      <c r="S1705" s="1" t="str">
        <f>IF(ISBLANK(Games!L1705), "",IF(Q1705=B1705, C1705, B1705))</f>
        <v/>
      </c>
      <c r="T1705" s="1" t="str">
        <f t="shared" si="185"/>
        <v>ATL</v>
      </c>
      <c r="U1705" s="1" t="str">
        <f t="shared" si="186"/>
        <v>MIL</v>
      </c>
      <c r="V1705" s="1">
        <f t="shared" si="187"/>
        <v>1593.2508682491175</v>
      </c>
      <c r="W1705" s="1">
        <f t="shared" si="188"/>
        <v>1527.5334034496079</v>
      </c>
    </row>
    <row r="1706" spans="1:23" x14ac:dyDescent="0.45">
      <c r="A1706" t="str">
        <f>Schedule!A1706</f>
        <v>2024-08-06</v>
      </c>
      <c r="B1706" t="str">
        <f>Schedule!B1706</f>
        <v>STL</v>
      </c>
      <c r="C1706" t="str">
        <f>Schedule!C1706</f>
        <v>TBR</v>
      </c>
      <c r="D1706">
        <f>Schedule!D1706</f>
        <v>1506.4629567151301</v>
      </c>
      <c r="E1706">
        <f>Schedule!E1706</f>
        <v>1537.2568075547799</v>
      </c>
      <c r="F1706" cm="1">
        <f t="array" ref="F1706">_xlfn.XLOOKUP(B1706, $T$1:$T1705, $V$1:$V1705, D1706, 0, -1)</f>
        <v>1510.540426333587</v>
      </c>
      <c r="G1706" cm="1">
        <f t="array" ref="G1706">_xlfn.XLOOKUP(C1706, $U$1:$U1705, $W$1:$W1705, E1706, 0, -1)</f>
        <v>1532.6622500113572</v>
      </c>
      <c r="H1706">
        <f>Schedule!F1706</f>
        <v>7.3170731707316999E-2</v>
      </c>
      <c r="I1706" t="str">
        <f>IF(ISBLANK(Games!D1706), "", Games!D1706)</f>
        <v/>
      </c>
      <c r="J1706" t="str">
        <f>IF(ISBLANK(Games!E1706), "", Games!E1706)</f>
        <v/>
      </c>
      <c r="K1706" t="str">
        <f>IF(ISBLANK(Games!D1706), "",VLOOKUP(I1706, 'Pitchers Pre-Season'!$B$2:$X$790, 23, FALSE))</f>
        <v/>
      </c>
      <c r="L1706" t="str">
        <f>IF(ISBLANK(Games!E1706), "",VLOOKUP(J1706, 'Pitchers Pre-Season'!$B$2:$X$790, 23, FALSE))</f>
        <v/>
      </c>
      <c r="M1706">
        <f>IF(ISBLANK(Games!D1706), Calc!F1706, F1706+K1706)</f>
        <v>1510.540426333587</v>
      </c>
      <c r="N1706">
        <f>IF(ISBLANK(Games!E1706), Calc!G1706, G1706+L1706)</f>
        <v>1532.6622500113572</v>
      </c>
      <c r="O1706" s="1">
        <f t="shared" si="182"/>
        <v>0.50479245461399913</v>
      </c>
      <c r="P1706" s="1">
        <f t="shared" si="183"/>
        <v>0.49520754538600081</v>
      </c>
      <c r="Q1706" s="3" t="str">
        <f>Games!N1706</f>
        <v/>
      </c>
      <c r="R1706" s="1" t="str">
        <f t="shared" si="184"/>
        <v/>
      </c>
      <c r="S1706" s="1" t="str">
        <f>IF(ISBLANK(Games!L1706), "",IF(Q1706=B1706, C1706, B1706))</f>
        <v/>
      </c>
      <c r="T1706" s="1" t="str">
        <f t="shared" si="185"/>
        <v>STL</v>
      </c>
      <c r="U1706" s="1" t="str">
        <f t="shared" si="186"/>
        <v>TBR</v>
      </c>
      <c r="V1706" s="1">
        <f t="shared" si="187"/>
        <v>1510.540426333587</v>
      </c>
      <c r="W1706" s="1">
        <f t="shared" si="188"/>
        <v>1532.6622500113572</v>
      </c>
    </row>
    <row r="1707" spans="1:23" x14ac:dyDescent="0.45">
      <c r="A1707" t="str">
        <f>Schedule!A1707</f>
        <v>2024-08-06</v>
      </c>
      <c r="B1707" t="str">
        <f>Schedule!B1707</f>
        <v>TEX</v>
      </c>
      <c r="C1707" t="str">
        <f>Schedule!C1707</f>
        <v>HOU</v>
      </c>
      <c r="D1707">
        <f>Schedule!D1707</f>
        <v>1527.6277566730801</v>
      </c>
      <c r="E1707">
        <f>Schedule!E1707</f>
        <v>1559.22207084247</v>
      </c>
      <c r="F1707" cm="1">
        <f t="array" ref="F1707">_xlfn.XLOOKUP(B1707, $T$1:$T1706, $V$1:$V1706, D1707, 0, -1)</f>
        <v>1535.7428778604465</v>
      </c>
      <c r="G1707" cm="1">
        <f t="array" ref="G1707">_xlfn.XLOOKUP(C1707, $U$1:$U1706, $W$1:$W1706, E1707, 0, -1)</f>
        <v>1554.1885466658973</v>
      </c>
      <c r="H1707">
        <f>Schedule!F1707</f>
        <v>6.3291139240506306E-2</v>
      </c>
      <c r="I1707" t="str">
        <f>IF(ISBLANK(Games!D1707), "", Games!D1707)</f>
        <v/>
      </c>
      <c r="J1707" t="str">
        <f>IF(ISBLANK(Games!E1707), "", Games!E1707)</f>
        <v/>
      </c>
      <c r="K1707" t="str">
        <f>IF(ISBLANK(Games!D1707), "",VLOOKUP(I1707, 'Pitchers Pre-Season'!$B$2:$X$790, 23, FALSE))</f>
        <v/>
      </c>
      <c r="L1707" t="str">
        <f>IF(ISBLANK(Games!E1707), "",VLOOKUP(J1707, 'Pitchers Pre-Season'!$B$2:$X$790, 23, FALSE))</f>
        <v/>
      </c>
      <c r="M1707">
        <f>IF(ISBLANK(Games!D1707), Calc!F1707, F1707+K1707)</f>
        <v>1535.7428778604465</v>
      </c>
      <c r="N1707">
        <f>IF(ISBLANK(Games!E1707), Calc!G1707, G1707+L1707)</f>
        <v>1554.1885466658973</v>
      </c>
      <c r="O1707" s="1">
        <f t="shared" si="182"/>
        <v>0.50512503099413764</v>
      </c>
      <c r="P1707" s="1">
        <f t="shared" si="183"/>
        <v>0.49487496900586231</v>
      </c>
      <c r="Q1707" s="3" t="str">
        <f>Games!N1707</f>
        <v/>
      </c>
      <c r="R1707" s="1" t="str">
        <f t="shared" si="184"/>
        <v/>
      </c>
      <c r="S1707" s="1" t="str">
        <f>IF(ISBLANK(Games!L1707), "",IF(Q1707=B1707, C1707, B1707))</f>
        <v/>
      </c>
      <c r="T1707" s="1" t="str">
        <f t="shared" si="185"/>
        <v>TEX</v>
      </c>
      <c r="U1707" s="1" t="str">
        <f t="shared" si="186"/>
        <v>HOU</v>
      </c>
      <c r="V1707" s="1">
        <f t="shared" si="187"/>
        <v>1535.7428778604465</v>
      </c>
      <c r="W1707" s="1">
        <f t="shared" si="188"/>
        <v>1554.1885466658973</v>
      </c>
    </row>
    <row r="1708" spans="1:23" x14ac:dyDescent="0.45">
      <c r="A1708" t="str">
        <f>Schedule!A1708</f>
        <v>2024-08-06</v>
      </c>
      <c r="B1708" t="str">
        <f>Schedule!B1708</f>
        <v>CHC</v>
      </c>
      <c r="C1708" t="str">
        <f>Schedule!C1708</f>
        <v>MIN</v>
      </c>
      <c r="D1708">
        <f>Schedule!D1708</f>
        <v>1514.0316812078199</v>
      </c>
      <c r="E1708">
        <f>Schedule!E1708</f>
        <v>1535.44519643647</v>
      </c>
      <c r="F1708" cm="1">
        <f t="array" ref="F1708">_xlfn.XLOOKUP(B1708, $T$1:$T1707, $V$1:$V1707, D1708, 0, -1)</f>
        <v>1529.9566441509314</v>
      </c>
      <c r="G1708" cm="1">
        <f t="array" ref="G1708">_xlfn.XLOOKUP(C1708, $U$1:$U1707, $W$1:$W1707, E1708, 0, -1)</f>
        <v>1539.5424706464416</v>
      </c>
      <c r="H1708">
        <f>Schedule!F1708</f>
        <v>4.4585987261146598E-2</v>
      </c>
      <c r="I1708" t="str">
        <f>IF(ISBLANK(Games!D1708), "", Games!D1708)</f>
        <v/>
      </c>
      <c r="J1708" t="str">
        <f>IF(ISBLANK(Games!E1708), "", Games!E1708)</f>
        <v/>
      </c>
      <c r="K1708" t="str">
        <f>IF(ISBLANK(Games!D1708), "",VLOOKUP(I1708, 'Pitchers Pre-Season'!$B$2:$X$790, 23, FALSE))</f>
        <v/>
      </c>
      <c r="L1708" t="str">
        <f>IF(ISBLANK(Games!E1708), "",VLOOKUP(J1708, 'Pitchers Pre-Season'!$B$2:$X$790, 23, FALSE))</f>
        <v/>
      </c>
      <c r="M1708">
        <f>IF(ISBLANK(Games!D1708), Calc!F1708, F1708+K1708)</f>
        <v>1529.9566441509314</v>
      </c>
      <c r="N1708">
        <f>IF(ISBLANK(Games!E1708), Calc!G1708, G1708+L1708)</f>
        <v>1539.5424706464416</v>
      </c>
      <c r="O1708" s="1">
        <f t="shared" si="182"/>
        <v>0.50850137969449416</v>
      </c>
      <c r="P1708" s="1">
        <f t="shared" si="183"/>
        <v>0.49149862030550578</v>
      </c>
      <c r="Q1708" s="3" t="str">
        <f>Games!N1708</f>
        <v/>
      </c>
      <c r="R1708" s="1" t="str">
        <f t="shared" si="184"/>
        <v/>
      </c>
      <c r="S1708" s="1" t="str">
        <f>IF(ISBLANK(Games!L1708), "",IF(Q1708=B1708, C1708, B1708))</f>
        <v/>
      </c>
      <c r="T1708" s="1" t="str">
        <f t="shared" si="185"/>
        <v>CHC</v>
      </c>
      <c r="U1708" s="1" t="str">
        <f t="shared" si="186"/>
        <v>MIN</v>
      </c>
      <c r="V1708" s="1">
        <f t="shared" si="187"/>
        <v>1529.9566441509314</v>
      </c>
      <c r="W1708" s="1">
        <f t="shared" si="188"/>
        <v>1539.5424706464416</v>
      </c>
    </row>
    <row r="1709" spans="1:23" x14ac:dyDescent="0.45">
      <c r="A1709" t="str">
        <f>Schedule!A1709</f>
        <v>2024-08-06</v>
      </c>
      <c r="B1709" t="str">
        <f>Schedule!B1709</f>
        <v>KCR</v>
      </c>
      <c r="C1709" t="str">
        <f>Schedule!C1709</f>
        <v>BOS</v>
      </c>
      <c r="D1709">
        <f>Schedule!D1709</f>
        <v>1455.5883504191299</v>
      </c>
      <c r="E1709">
        <f>Schedule!E1709</f>
        <v>1500.26839934439</v>
      </c>
      <c r="F1709" cm="1">
        <f t="array" ref="F1709">_xlfn.XLOOKUP(B1709, $T$1:$T1708, $V$1:$V1708, D1709, 0, -1)</f>
        <v>1459.3647323881944</v>
      </c>
      <c r="G1709" cm="1">
        <f t="array" ref="G1709">_xlfn.XLOOKUP(C1709, $U$1:$U1708, $W$1:$W1708, E1709, 0, -1)</f>
        <v>1518.233689676287</v>
      </c>
      <c r="H1709">
        <f>Schedule!F1709</f>
        <v>0.19008264462809901</v>
      </c>
      <c r="I1709" t="str">
        <f>IF(ISBLANK(Games!D1709), "", Games!D1709)</f>
        <v/>
      </c>
      <c r="J1709" t="str">
        <f>IF(ISBLANK(Games!E1709), "", Games!E1709)</f>
        <v/>
      </c>
      <c r="K1709" t="str">
        <f>IF(ISBLANK(Games!D1709), "",VLOOKUP(I1709, 'Pitchers Pre-Season'!$B$2:$X$790, 23, FALSE))</f>
        <v/>
      </c>
      <c r="L1709" t="str">
        <f>IF(ISBLANK(Games!E1709), "",VLOOKUP(J1709, 'Pitchers Pre-Season'!$B$2:$X$790, 23, FALSE))</f>
        <v/>
      </c>
      <c r="M1709">
        <f>IF(ISBLANK(Games!D1709), Calc!F1709, F1709+K1709)</f>
        <v>1459.3647323881944</v>
      </c>
      <c r="N1709">
        <f>IF(ISBLANK(Games!E1709), Calc!G1709, G1709+L1709)</f>
        <v>1518.233689676287</v>
      </c>
      <c r="O1709" s="1">
        <f t="shared" si="182"/>
        <v>0.51112362529710009</v>
      </c>
      <c r="P1709" s="1">
        <f t="shared" si="183"/>
        <v>0.48887637470289991</v>
      </c>
      <c r="Q1709" s="3" t="str">
        <f>Games!N1709</f>
        <v/>
      </c>
      <c r="R1709" s="1" t="str">
        <f t="shared" si="184"/>
        <v/>
      </c>
      <c r="S1709" s="1" t="str">
        <f>IF(ISBLANK(Games!L1709), "",IF(Q1709=B1709, C1709, B1709))</f>
        <v/>
      </c>
      <c r="T1709" s="1" t="str">
        <f t="shared" si="185"/>
        <v>KCR</v>
      </c>
      <c r="U1709" s="1" t="str">
        <f t="shared" si="186"/>
        <v>BOS</v>
      </c>
      <c r="V1709" s="1">
        <f t="shared" si="187"/>
        <v>1459.3647323881944</v>
      </c>
      <c r="W1709" s="1">
        <f t="shared" si="188"/>
        <v>1518.233689676287</v>
      </c>
    </row>
    <row r="1710" spans="1:23" x14ac:dyDescent="0.45">
      <c r="A1710" t="str">
        <f>Schedule!A1710</f>
        <v>2024-08-06</v>
      </c>
      <c r="B1710" t="str">
        <f>Schedule!B1710</f>
        <v>COL</v>
      </c>
      <c r="C1710" t="str">
        <f>Schedule!C1710</f>
        <v>NYM</v>
      </c>
      <c r="D1710">
        <f>Schedule!D1710</f>
        <v>1418.47649220432</v>
      </c>
      <c r="E1710">
        <f>Schedule!E1710</f>
        <v>1505.1761432511801</v>
      </c>
      <c r="F1710" cm="1">
        <f t="array" ref="F1710">_xlfn.XLOOKUP(B1710, $T$1:$T1709, $V$1:$V1709, D1710, 0, -1)</f>
        <v>1423.0710497477428</v>
      </c>
      <c r="G1710" cm="1">
        <f t="array" ref="G1710">_xlfn.XLOOKUP(C1710, $U$1:$U1709, $W$1:$W1709, E1710, 0, -1)</f>
        <v>1510.288270753422</v>
      </c>
      <c r="H1710">
        <f>Schedule!F1710</f>
        <v>0.22834645669291301</v>
      </c>
      <c r="I1710" t="str">
        <f>IF(ISBLANK(Games!D1710), "", Games!D1710)</f>
        <v/>
      </c>
      <c r="J1710" t="str">
        <f>IF(ISBLANK(Games!E1710), "", Games!E1710)</f>
        <v/>
      </c>
      <c r="K1710" t="str">
        <f>IF(ISBLANK(Games!D1710), "",VLOOKUP(I1710, 'Pitchers Pre-Season'!$B$2:$X$790, 23, FALSE))</f>
        <v/>
      </c>
      <c r="L1710" t="str">
        <f>IF(ISBLANK(Games!E1710), "",VLOOKUP(J1710, 'Pitchers Pre-Season'!$B$2:$X$790, 23, FALSE))</f>
        <v/>
      </c>
      <c r="M1710">
        <f>IF(ISBLANK(Games!D1710), Calc!F1710, F1710+K1710)</f>
        <v>1423.0710497477428</v>
      </c>
      <c r="N1710">
        <f>IF(ISBLANK(Games!E1710), Calc!G1710, G1710+L1710)</f>
        <v>1510.288270753422</v>
      </c>
      <c r="O1710" s="1">
        <f t="shared" si="182"/>
        <v>0.49122928171834473</v>
      </c>
      <c r="P1710" s="1">
        <f t="shared" si="183"/>
        <v>0.50877071828165532</v>
      </c>
      <c r="Q1710" s="3" t="str">
        <f>Games!N1710</f>
        <v/>
      </c>
      <c r="R1710" s="1" t="str">
        <f t="shared" si="184"/>
        <v/>
      </c>
      <c r="S1710" s="1" t="str">
        <f>IF(ISBLANK(Games!L1710), "",IF(Q1710=B1710, C1710, B1710))</f>
        <v/>
      </c>
      <c r="T1710" s="1" t="str">
        <f t="shared" si="185"/>
        <v>COL</v>
      </c>
      <c r="U1710" s="1" t="str">
        <f t="shared" si="186"/>
        <v>NYM</v>
      </c>
      <c r="V1710" s="1">
        <f t="shared" si="187"/>
        <v>1423.0710497477428</v>
      </c>
      <c r="W1710" s="1">
        <f t="shared" si="188"/>
        <v>1510.288270753422</v>
      </c>
    </row>
    <row r="1711" spans="1:23" x14ac:dyDescent="0.45">
      <c r="A1711" t="str">
        <f>Schedule!A1711</f>
        <v>2024-08-06</v>
      </c>
      <c r="B1711" t="str">
        <f>Schedule!B1711</f>
        <v>SEA</v>
      </c>
      <c r="C1711" t="str">
        <f>Schedule!C1711</f>
        <v>DET</v>
      </c>
      <c r="D1711">
        <f>Schedule!D1711</f>
        <v>1526.2027098211199</v>
      </c>
      <c r="E1711">
        <f>Schedule!E1711</f>
        <v>1477.56939209144</v>
      </c>
      <c r="F1711" cm="1">
        <f t="array" ref="F1711">_xlfn.XLOOKUP(B1711, $T$1:$T1710, $V$1:$V1710, D1711, 0, -1)</f>
        <v>1518.2292368487947</v>
      </c>
      <c r="G1711" cm="1">
        <f t="array" ref="G1711">_xlfn.XLOOKUP(C1711, $U$1:$U1710, $W$1:$W1710, E1711, 0, -1)</f>
        <v>1495.7868779460348</v>
      </c>
      <c r="H1711">
        <f>Schedule!F1711</f>
        <v>2.2471910112359699E-2</v>
      </c>
      <c r="I1711" t="str">
        <f>IF(ISBLANK(Games!D1711), "", Games!D1711)</f>
        <v/>
      </c>
      <c r="J1711" t="str">
        <f>IF(ISBLANK(Games!E1711), "", Games!E1711)</f>
        <v/>
      </c>
      <c r="K1711" t="str">
        <f>IF(ISBLANK(Games!D1711), "",VLOOKUP(I1711, 'Pitchers Pre-Season'!$B$2:$X$790, 23, FALSE))</f>
        <v/>
      </c>
      <c r="L1711" t="str">
        <f>IF(ISBLANK(Games!E1711), "",VLOOKUP(J1711, 'Pitchers Pre-Season'!$B$2:$X$790, 23, FALSE))</f>
        <v/>
      </c>
      <c r="M1711">
        <f>IF(ISBLANK(Games!D1711), Calc!F1711, F1711+K1711)</f>
        <v>1518.2292368487947</v>
      </c>
      <c r="N1711">
        <f>IF(ISBLANK(Games!E1711), Calc!G1711, G1711+L1711)</f>
        <v>1495.7868779460348</v>
      </c>
      <c r="O1711" s="1">
        <f t="shared" si="182"/>
        <v>0.54348826142866768</v>
      </c>
      <c r="P1711" s="1">
        <f t="shared" si="183"/>
        <v>0.4565117385713322</v>
      </c>
      <c r="Q1711" s="3" t="str">
        <f>Games!N1711</f>
        <v/>
      </c>
      <c r="R1711" s="1" t="str">
        <f t="shared" si="184"/>
        <v/>
      </c>
      <c r="S1711" s="1" t="str">
        <f>IF(ISBLANK(Games!L1711), "",IF(Q1711=B1711, C1711, B1711))</f>
        <v/>
      </c>
      <c r="T1711" s="1" t="str">
        <f t="shared" si="185"/>
        <v>SEA</v>
      </c>
      <c r="U1711" s="1" t="str">
        <f t="shared" si="186"/>
        <v>DET</v>
      </c>
      <c r="V1711" s="1">
        <f t="shared" si="187"/>
        <v>1518.2292368487947</v>
      </c>
      <c r="W1711" s="1">
        <f t="shared" si="188"/>
        <v>1495.7868779460348</v>
      </c>
    </row>
    <row r="1712" spans="1:23" x14ac:dyDescent="0.45">
      <c r="A1712" t="str">
        <f>Schedule!A1712</f>
        <v>2024-08-06</v>
      </c>
      <c r="B1712" t="str">
        <f>Schedule!B1712</f>
        <v>OAK</v>
      </c>
      <c r="C1712" t="str">
        <f>Schedule!C1712</f>
        <v>CHW</v>
      </c>
      <c r="D1712">
        <f>Schedule!D1712</f>
        <v>1427.1354796158</v>
      </c>
      <c r="E1712">
        <f>Schedule!E1712</f>
        <v>1433.33420073452</v>
      </c>
      <c r="F1712" cm="1">
        <f t="array" ref="F1712">_xlfn.XLOOKUP(B1712, $T$1:$T1711, $V$1:$V1711, D1712, 0, -1)</f>
        <v>1410.609331202211</v>
      </c>
      <c r="G1712" cm="1">
        <f t="array" ref="G1712">_xlfn.XLOOKUP(C1712, $U$1:$U1711, $W$1:$W1711, E1712, 0, -1)</f>
        <v>1425.4820043556863</v>
      </c>
      <c r="H1712">
        <f>Schedule!F1712</f>
        <v>6.2111801242235101E-3</v>
      </c>
      <c r="I1712" t="str">
        <f>IF(ISBLANK(Games!D1712), "", Games!D1712)</f>
        <v/>
      </c>
      <c r="J1712" t="str">
        <f>IF(ISBLANK(Games!E1712), "", Games!E1712)</f>
        <v/>
      </c>
      <c r="K1712" t="str">
        <f>IF(ISBLANK(Games!D1712), "",VLOOKUP(I1712, 'Pitchers Pre-Season'!$B$2:$X$790, 23, FALSE))</f>
        <v/>
      </c>
      <c r="L1712" t="str">
        <f>IF(ISBLANK(Games!E1712), "",VLOOKUP(J1712, 'Pitchers Pre-Season'!$B$2:$X$790, 23, FALSE))</f>
        <v/>
      </c>
      <c r="M1712">
        <f>IF(ISBLANK(Games!D1712), Calc!F1712, F1712+K1712)</f>
        <v>1410.609331202211</v>
      </c>
      <c r="N1712">
        <f>IF(ISBLANK(Games!E1712), Calc!G1712, G1712+L1712)</f>
        <v>1425.4820043556863</v>
      </c>
      <c r="O1712" s="1">
        <f t="shared" si="182"/>
        <v>0.48171515683419552</v>
      </c>
      <c r="P1712" s="1">
        <f t="shared" si="183"/>
        <v>0.51828484316580448</v>
      </c>
      <c r="Q1712" s="3" t="str">
        <f>Games!N1712</f>
        <v/>
      </c>
      <c r="R1712" s="1" t="str">
        <f t="shared" si="184"/>
        <v/>
      </c>
      <c r="S1712" s="1" t="str">
        <f>IF(ISBLANK(Games!L1712), "",IF(Q1712=B1712, C1712, B1712))</f>
        <v/>
      </c>
      <c r="T1712" s="1" t="str">
        <f t="shared" si="185"/>
        <v>OAK</v>
      </c>
      <c r="U1712" s="1" t="str">
        <f t="shared" si="186"/>
        <v>CHW</v>
      </c>
      <c r="V1712" s="1">
        <f t="shared" si="187"/>
        <v>1410.609331202211</v>
      </c>
      <c r="W1712" s="1">
        <f t="shared" si="188"/>
        <v>1425.4820043556863</v>
      </c>
    </row>
    <row r="1713" spans="1:23" x14ac:dyDescent="0.45">
      <c r="A1713" t="str">
        <f>Schedule!A1713</f>
        <v>2024-08-06</v>
      </c>
      <c r="B1713" t="str">
        <f>Schedule!B1713</f>
        <v>LAD</v>
      </c>
      <c r="C1713" t="str">
        <f>Schedule!C1713</f>
        <v>PHI</v>
      </c>
      <c r="D1713">
        <f>Schedule!D1713</f>
        <v>1588.6730971234199</v>
      </c>
      <c r="E1713">
        <f>Schedule!E1713</f>
        <v>1537.03223861109</v>
      </c>
      <c r="F1713" cm="1">
        <f t="array" ref="F1713">_xlfn.XLOOKUP(B1713, $T$1:$T1712, $V$1:$V1712, D1713, 0, -1)</f>
        <v>1596.6514930600529</v>
      </c>
      <c r="G1713" cm="1">
        <f t="array" ref="G1713">_xlfn.XLOOKUP(C1713, $U$1:$U1712, $W$1:$W1712, E1713, 0, -1)</f>
        <v>1539.4111659163295</v>
      </c>
      <c r="H1713">
        <f>Schedule!F1713</f>
        <v>4.2654028436019002E-2</v>
      </c>
      <c r="I1713" t="str">
        <f>IF(ISBLANK(Games!D1713), "", Games!D1713)</f>
        <v/>
      </c>
      <c r="J1713" t="str">
        <f>IF(ISBLANK(Games!E1713), "", Games!E1713)</f>
        <v/>
      </c>
      <c r="K1713" t="str">
        <f>IF(ISBLANK(Games!D1713), "",VLOOKUP(I1713, 'Pitchers Pre-Season'!$B$2:$X$790, 23, FALSE))</f>
        <v/>
      </c>
      <c r="L1713" t="str">
        <f>IF(ISBLANK(Games!E1713), "",VLOOKUP(J1713, 'Pitchers Pre-Season'!$B$2:$X$790, 23, FALSE))</f>
        <v/>
      </c>
      <c r="M1713">
        <f>IF(ISBLANK(Games!D1713), Calc!F1713, F1713+K1713)</f>
        <v>1596.6514930600529</v>
      </c>
      <c r="N1713">
        <f>IF(ISBLANK(Games!E1713), Calc!G1713, G1713+L1713)</f>
        <v>1539.4111659163295</v>
      </c>
      <c r="O1713" s="1">
        <f t="shared" si="182"/>
        <v>0.60296516882303486</v>
      </c>
      <c r="P1713" s="1">
        <f t="shared" si="183"/>
        <v>0.39703483117696525</v>
      </c>
      <c r="Q1713" s="3" t="str">
        <f>Games!N1713</f>
        <v/>
      </c>
      <c r="R1713" s="1" t="str">
        <f t="shared" si="184"/>
        <v/>
      </c>
      <c r="S1713" s="1" t="str">
        <f>IF(ISBLANK(Games!L1713), "",IF(Q1713=B1713, C1713, B1713))</f>
        <v/>
      </c>
      <c r="T1713" s="1" t="str">
        <f t="shared" si="185"/>
        <v>LAD</v>
      </c>
      <c r="U1713" s="1" t="str">
        <f t="shared" si="186"/>
        <v>PHI</v>
      </c>
      <c r="V1713" s="1">
        <f t="shared" si="187"/>
        <v>1596.6514930600529</v>
      </c>
      <c r="W1713" s="1">
        <f t="shared" si="188"/>
        <v>1539.4111659163295</v>
      </c>
    </row>
    <row r="1714" spans="1:23" x14ac:dyDescent="0.45">
      <c r="A1714" t="str">
        <f>Schedule!A1714</f>
        <v>2024-08-07</v>
      </c>
      <c r="B1714" t="str">
        <f>Schedule!B1714</f>
        <v>CLE</v>
      </c>
      <c r="C1714" t="str">
        <f>Schedule!C1714</f>
        <v>ARI</v>
      </c>
      <c r="D1714">
        <f>Schedule!D1714</f>
        <v>1503.8938502056101</v>
      </c>
      <c r="E1714">
        <f>Schedule!E1714</f>
        <v>1517.8440011816001</v>
      </c>
      <c r="F1714" cm="1">
        <f t="array" ref="F1714">_xlfn.XLOOKUP(B1714, $T$1:$T1713, $V$1:$V1713, D1714, 0, -1)</f>
        <v>1503.8938502056101</v>
      </c>
      <c r="G1714" cm="1">
        <f t="array" ref="G1714">_xlfn.XLOOKUP(C1714, $U$1:$U1713, $W$1:$W1713, E1714, 0, -1)</f>
        <v>1515.1384034374826</v>
      </c>
      <c r="H1714">
        <f>Schedule!F1714</f>
        <v>4.7619047619047603E-2</v>
      </c>
      <c r="I1714" t="str">
        <f>IF(ISBLANK(Games!D1714), "", Games!D1714)</f>
        <v/>
      </c>
      <c r="J1714" t="str">
        <f>IF(ISBLANK(Games!E1714), "", Games!E1714)</f>
        <v/>
      </c>
      <c r="K1714" t="str">
        <f>IF(ISBLANK(Games!D1714), "",VLOOKUP(I1714, 'Pitchers Pre-Season'!$B$2:$X$790, 23, FALSE))</f>
        <v/>
      </c>
      <c r="L1714" t="str">
        <f>IF(ISBLANK(Games!E1714), "",VLOOKUP(J1714, 'Pitchers Pre-Season'!$B$2:$X$790, 23, FALSE))</f>
        <v/>
      </c>
      <c r="M1714">
        <f>IF(ISBLANK(Games!D1714), Calc!F1714, F1714+K1714)</f>
        <v>1503.8938502056101</v>
      </c>
      <c r="N1714">
        <f>IF(ISBLANK(Games!E1714), Calc!G1714, G1714+L1714)</f>
        <v>1515.1384034374826</v>
      </c>
      <c r="O1714" s="1">
        <f t="shared" si="182"/>
        <v>0.50763295858988855</v>
      </c>
      <c r="P1714" s="1">
        <f t="shared" si="183"/>
        <v>0.49236704141011151</v>
      </c>
      <c r="Q1714" s="3" t="str">
        <f>Games!N1714</f>
        <v/>
      </c>
      <c r="R1714" s="1" t="str">
        <f t="shared" si="184"/>
        <v/>
      </c>
      <c r="S1714" s="1" t="str">
        <f>IF(ISBLANK(Games!L1714), "",IF(Q1714=B1714, C1714, B1714))</f>
        <v/>
      </c>
      <c r="T1714" s="1" t="str">
        <f t="shared" si="185"/>
        <v>CLE</v>
      </c>
      <c r="U1714" s="1" t="str">
        <f t="shared" si="186"/>
        <v>ARI</v>
      </c>
      <c r="V1714" s="1">
        <f t="shared" si="187"/>
        <v>1503.8938502056101</v>
      </c>
      <c r="W1714" s="1">
        <f t="shared" si="188"/>
        <v>1515.1384034374826</v>
      </c>
    </row>
    <row r="1715" spans="1:23" x14ac:dyDescent="0.45">
      <c r="A1715" t="str">
        <f>Schedule!A1715</f>
        <v>2024-08-07</v>
      </c>
      <c r="B1715" t="str">
        <f>Schedule!B1715</f>
        <v>CHC</v>
      </c>
      <c r="C1715" t="str">
        <f>Schedule!C1715</f>
        <v>MIN</v>
      </c>
      <c r="D1715">
        <f>Schedule!D1715</f>
        <v>1514.0316812078199</v>
      </c>
      <c r="E1715">
        <f>Schedule!E1715</f>
        <v>1535.44519643647</v>
      </c>
      <c r="F1715" cm="1">
        <f t="array" ref="F1715">_xlfn.XLOOKUP(B1715, $T$1:$T1714, $V$1:$V1714, D1715, 0, -1)</f>
        <v>1529.9566441509314</v>
      </c>
      <c r="G1715" cm="1">
        <f t="array" ref="G1715">_xlfn.XLOOKUP(C1715, $U$1:$U1714, $W$1:$W1714, E1715, 0, -1)</f>
        <v>1539.5424706464416</v>
      </c>
      <c r="H1715">
        <f>Schedule!F1715</f>
        <v>4.4585987261146598E-2</v>
      </c>
      <c r="I1715" t="str">
        <f>IF(ISBLANK(Games!D1715), "", Games!D1715)</f>
        <v/>
      </c>
      <c r="J1715" t="str">
        <f>IF(ISBLANK(Games!E1715), "", Games!E1715)</f>
        <v/>
      </c>
      <c r="K1715" t="str">
        <f>IF(ISBLANK(Games!D1715), "",VLOOKUP(I1715, 'Pitchers Pre-Season'!$B$2:$X$790, 23, FALSE))</f>
        <v/>
      </c>
      <c r="L1715" t="str">
        <f>IF(ISBLANK(Games!E1715), "",VLOOKUP(J1715, 'Pitchers Pre-Season'!$B$2:$X$790, 23, FALSE))</f>
        <v/>
      </c>
      <c r="M1715">
        <f>IF(ISBLANK(Games!D1715), Calc!F1715, F1715+K1715)</f>
        <v>1529.9566441509314</v>
      </c>
      <c r="N1715">
        <f>IF(ISBLANK(Games!E1715), Calc!G1715, G1715+L1715)</f>
        <v>1539.5424706464416</v>
      </c>
      <c r="O1715" s="1">
        <f t="shared" si="182"/>
        <v>0.50850137969449416</v>
      </c>
      <c r="P1715" s="1">
        <f t="shared" si="183"/>
        <v>0.49149862030550578</v>
      </c>
      <c r="Q1715" s="3" t="str">
        <f>Games!N1715</f>
        <v/>
      </c>
      <c r="R1715" s="1" t="str">
        <f t="shared" si="184"/>
        <v/>
      </c>
      <c r="S1715" s="1" t="str">
        <f>IF(ISBLANK(Games!L1715), "",IF(Q1715=B1715, C1715, B1715))</f>
        <v/>
      </c>
      <c r="T1715" s="1" t="str">
        <f t="shared" si="185"/>
        <v>CHC</v>
      </c>
      <c r="U1715" s="1" t="str">
        <f t="shared" si="186"/>
        <v>MIN</v>
      </c>
      <c r="V1715" s="1">
        <f t="shared" si="187"/>
        <v>1529.9566441509314</v>
      </c>
      <c r="W1715" s="1">
        <f t="shared" si="188"/>
        <v>1539.5424706464416</v>
      </c>
    </row>
    <row r="1716" spans="1:23" x14ac:dyDescent="0.45">
      <c r="A1716" t="str">
        <f>Schedule!A1716</f>
        <v>2024-08-07</v>
      </c>
      <c r="B1716" t="str">
        <f>Schedule!B1716</f>
        <v>TEX</v>
      </c>
      <c r="C1716" t="str">
        <f>Schedule!C1716</f>
        <v>HOU</v>
      </c>
      <c r="D1716">
        <f>Schedule!D1716</f>
        <v>1527.6277566730801</v>
      </c>
      <c r="E1716">
        <f>Schedule!E1716</f>
        <v>1559.22207084247</v>
      </c>
      <c r="F1716" cm="1">
        <f t="array" ref="F1716">_xlfn.XLOOKUP(B1716, $T$1:$T1715, $V$1:$V1715, D1716, 0, -1)</f>
        <v>1535.7428778604465</v>
      </c>
      <c r="G1716" cm="1">
        <f t="array" ref="G1716">_xlfn.XLOOKUP(C1716, $U$1:$U1715, $W$1:$W1715, E1716, 0, -1)</f>
        <v>1554.1885466658973</v>
      </c>
      <c r="H1716">
        <f>Schedule!F1716</f>
        <v>6.3291139240506306E-2</v>
      </c>
      <c r="I1716" t="str">
        <f>IF(ISBLANK(Games!D1716), "", Games!D1716)</f>
        <v/>
      </c>
      <c r="J1716" t="str">
        <f>IF(ISBLANK(Games!E1716), "", Games!E1716)</f>
        <v/>
      </c>
      <c r="K1716" t="str">
        <f>IF(ISBLANK(Games!D1716), "",VLOOKUP(I1716, 'Pitchers Pre-Season'!$B$2:$X$790, 23, FALSE))</f>
        <v/>
      </c>
      <c r="L1716" t="str">
        <f>IF(ISBLANK(Games!E1716), "",VLOOKUP(J1716, 'Pitchers Pre-Season'!$B$2:$X$790, 23, FALSE))</f>
        <v/>
      </c>
      <c r="M1716">
        <f>IF(ISBLANK(Games!D1716), Calc!F1716, F1716+K1716)</f>
        <v>1535.7428778604465</v>
      </c>
      <c r="N1716">
        <f>IF(ISBLANK(Games!E1716), Calc!G1716, G1716+L1716)</f>
        <v>1554.1885466658973</v>
      </c>
      <c r="O1716" s="1">
        <f t="shared" si="182"/>
        <v>0.50512503099413764</v>
      </c>
      <c r="P1716" s="1">
        <f t="shared" si="183"/>
        <v>0.49487496900586231</v>
      </c>
      <c r="Q1716" s="3" t="str">
        <f>Games!N1716</f>
        <v/>
      </c>
      <c r="R1716" s="1" t="str">
        <f t="shared" si="184"/>
        <v/>
      </c>
      <c r="S1716" s="1" t="str">
        <f>IF(ISBLANK(Games!L1716), "",IF(Q1716=B1716, C1716, B1716))</f>
        <v/>
      </c>
      <c r="T1716" s="1" t="str">
        <f t="shared" si="185"/>
        <v>TEX</v>
      </c>
      <c r="U1716" s="1" t="str">
        <f t="shared" si="186"/>
        <v>HOU</v>
      </c>
      <c r="V1716" s="1">
        <f t="shared" si="187"/>
        <v>1535.7428778604465</v>
      </c>
      <c r="W1716" s="1">
        <f t="shared" si="188"/>
        <v>1554.1885466658973</v>
      </c>
    </row>
    <row r="1717" spans="1:23" x14ac:dyDescent="0.45">
      <c r="A1717" t="str">
        <f>Schedule!A1717</f>
        <v>2024-08-07</v>
      </c>
      <c r="B1717" t="str">
        <f>Schedule!B1717</f>
        <v>OAK</v>
      </c>
      <c r="C1717" t="str">
        <f>Schedule!C1717</f>
        <v>CHW</v>
      </c>
      <c r="D1717">
        <f>Schedule!D1717</f>
        <v>1427.1354796158</v>
      </c>
      <c r="E1717">
        <f>Schedule!E1717</f>
        <v>1433.33420073452</v>
      </c>
      <c r="F1717" cm="1">
        <f t="array" ref="F1717">_xlfn.XLOOKUP(B1717, $T$1:$T1716, $V$1:$V1716, D1717, 0, -1)</f>
        <v>1410.609331202211</v>
      </c>
      <c r="G1717" cm="1">
        <f t="array" ref="G1717">_xlfn.XLOOKUP(C1717, $U$1:$U1716, $W$1:$W1716, E1717, 0, -1)</f>
        <v>1425.4820043556863</v>
      </c>
      <c r="H1717">
        <f>Schedule!F1717</f>
        <v>6.2111801242235101E-3</v>
      </c>
      <c r="I1717" t="str">
        <f>IF(ISBLANK(Games!D1717), "", Games!D1717)</f>
        <v/>
      </c>
      <c r="J1717" t="str">
        <f>IF(ISBLANK(Games!E1717), "", Games!E1717)</f>
        <v/>
      </c>
      <c r="K1717" t="str">
        <f>IF(ISBLANK(Games!D1717), "",VLOOKUP(I1717, 'Pitchers Pre-Season'!$B$2:$X$790, 23, FALSE))</f>
        <v/>
      </c>
      <c r="L1717" t="str">
        <f>IF(ISBLANK(Games!E1717), "",VLOOKUP(J1717, 'Pitchers Pre-Season'!$B$2:$X$790, 23, FALSE))</f>
        <v/>
      </c>
      <c r="M1717">
        <f>IF(ISBLANK(Games!D1717), Calc!F1717, F1717+K1717)</f>
        <v>1410.609331202211</v>
      </c>
      <c r="N1717">
        <f>IF(ISBLANK(Games!E1717), Calc!G1717, G1717+L1717)</f>
        <v>1425.4820043556863</v>
      </c>
      <c r="O1717" s="1">
        <f t="shared" si="182"/>
        <v>0.48171515683419552</v>
      </c>
      <c r="P1717" s="1">
        <f t="shared" si="183"/>
        <v>0.51828484316580448</v>
      </c>
      <c r="Q1717" s="3" t="str">
        <f>Games!N1717</f>
        <v/>
      </c>
      <c r="R1717" s="1" t="str">
        <f t="shared" si="184"/>
        <v/>
      </c>
      <c r="S1717" s="1" t="str">
        <f>IF(ISBLANK(Games!L1717), "",IF(Q1717=B1717, C1717, B1717))</f>
        <v/>
      </c>
      <c r="T1717" s="1" t="str">
        <f t="shared" si="185"/>
        <v>OAK</v>
      </c>
      <c r="U1717" s="1" t="str">
        <f t="shared" si="186"/>
        <v>CHW</v>
      </c>
      <c r="V1717" s="1">
        <f t="shared" si="187"/>
        <v>1410.609331202211</v>
      </c>
      <c r="W1717" s="1">
        <f t="shared" si="188"/>
        <v>1425.4820043556863</v>
      </c>
    </row>
    <row r="1718" spans="1:23" x14ac:dyDescent="0.45">
      <c r="A1718" t="str">
        <f>Schedule!A1718</f>
        <v>2024-08-07</v>
      </c>
      <c r="B1718" t="str">
        <f>Schedule!B1718</f>
        <v>PIT</v>
      </c>
      <c r="C1718" t="str">
        <f>Schedule!C1718</f>
        <v>SDP</v>
      </c>
      <c r="D1718">
        <f>Schedule!D1718</f>
        <v>1468.3919248330999</v>
      </c>
      <c r="E1718">
        <f>Schedule!E1718</f>
        <v>1513.7838452168801</v>
      </c>
      <c r="F1718" cm="1">
        <f t="array" ref="F1718">_xlfn.XLOOKUP(B1718, $T$1:$T1717, $V$1:$V1717, D1718, 0, -1)</f>
        <v>1464.4120897083565</v>
      </c>
      <c r="G1718" cm="1">
        <f t="array" ref="G1718">_xlfn.XLOOKUP(C1718, $U$1:$U1717, $W$1:$W1717, E1718, 0, -1)</f>
        <v>1514.2912987524817</v>
      </c>
      <c r="H1718">
        <f>Schedule!F1718</f>
        <v>5.7971014492753603E-2</v>
      </c>
      <c r="I1718" t="str">
        <f>IF(ISBLANK(Games!D1718), "", Games!D1718)</f>
        <v/>
      </c>
      <c r="J1718" t="str">
        <f>IF(ISBLANK(Games!E1718), "", Games!E1718)</f>
        <v/>
      </c>
      <c r="K1718" t="str">
        <f>IF(ISBLANK(Games!D1718), "",VLOOKUP(I1718, 'Pitchers Pre-Season'!$B$2:$X$790, 23, FALSE))</f>
        <v/>
      </c>
      <c r="L1718" t="str">
        <f>IF(ISBLANK(Games!E1718), "",VLOOKUP(J1718, 'Pitchers Pre-Season'!$B$2:$X$790, 23, FALSE))</f>
        <v/>
      </c>
      <c r="M1718">
        <f>IF(ISBLANK(Games!D1718), Calc!F1718, F1718+K1718)</f>
        <v>1464.4120897083565</v>
      </c>
      <c r="N1718">
        <f>IF(ISBLANK(Games!E1718), Calc!G1718, G1718+L1718)</f>
        <v>1514.2912987524817</v>
      </c>
      <c r="O1718" s="1">
        <f t="shared" si="182"/>
        <v>0.45769267942440728</v>
      </c>
      <c r="P1718" s="1">
        <f t="shared" si="183"/>
        <v>0.54230732057559272</v>
      </c>
      <c r="Q1718" s="3" t="str">
        <f>Games!N1718</f>
        <v/>
      </c>
      <c r="R1718" s="1" t="str">
        <f t="shared" si="184"/>
        <v/>
      </c>
      <c r="S1718" s="1" t="str">
        <f>IF(ISBLANK(Games!L1718), "",IF(Q1718=B1718, C1718, B1718))</f>
        <v/>
      </c>
      <c r="T1718" s="1" t="str">
        <f t="shared" si="185"/>
        <v>PIT</v>
      </c>
      <c r="U1718" s="1" t="str">
        <f t="shared" si="186"/>
        <v>SDP</v>
      </c>
      <c r="V1718" s="1">
        <f t="shared" si="187"/>
        <v>1464.4120897083565</v>
      </c>
      <c r="W1718" s="1">
        <f t="shared" si="188"/>
        <v>1514.2912987524817</v>
      </c>
    </row>
    <row r="1719" spans="1:23" x14ac:dyDescent="0.45">
      <c r="A1719" t="str">
        <f>Schedule!A1719</f>
        <v>2024-08-07</v>
      </c>
      <c r="B1719" t="str">
        <f>Schedule!B1719</f>
        <v>MIA</v>
      </c>
      <c r="C1719" t="str">
        <f>Schedule!C1719</f>
        <v>CIN</v>
      </c>
      <c r="D1719">
        <f>Schedule!D1719</f>
        <v>1488.4482383178499</v>
      </c>
      <c r="E1719">
        <f>Schedule!E1719</f>
        <v>1496.2510574284499</v>
      </c>
      <c r="F1719" cm="1">
        <f t="array" ref="F1719">_xlfn.XLOOKUP(B1719, $T$1:$T1718, $V$1:$V1718, D1719, 0, -1)</f>
        <v>1453.0099819148713</v>
      </c>
      <c r="G1719" cm="1">
        <f t="array" ref="G1719">_xlfn.XLOOKUP(C1719, $U$1:$U1718, $W$1:$W1718, E1719, 0, -1)</f>
        <v>1513.6155661274754</v>
      </c>
      <c r="H1719">
        <f>Schedule!F1719</f>
        <v>4.5751633986928102E-2</v>
      </c>
      <c r="I1719" t="str">
        <f>IF(ISBLANK(Games!D1719), "", Games!D1719)</f>
        <v/>
      </c>
      <c r="J1719" t="str">
        <f>IF(ISBLANK(Games!E1719), "", Games!E1719)</f>
        <v/>
      </c>
      <c r="K1719" t="str">
        <f>IF(ISBLANK(Games!D1719), "",VLOOKUP(I1719, 'Pitchers Pre-Season'!$B$2:$X$790, 23, FALSE))</f>
        <v/>
      </c>
      <c r="L1719" t="str">
        <f>IF(ISBLANK(Games!E1719), "",VLOOKUP(J1719, 'Pitchers Pre-Season'!$B$2:$X$790, 23, FALSE))</f>
        <v/>
      </c>
      <c r="M1719">
        <f>IF(ISBLANK(Games!D1719), Calc!F1719, F1719+K1719)</f>
        <v>1453.0099819148713</v>
      </c>
      <c r="N1719">
        <f>IF(ISBLANK(Games!E1719), Calc!G1719, G1719+L1719)</f>
        <v>1513.6155661274754</v>
      </c>
      <c r="O1719" s="1">
        <f t="shared" si="182"/>
        <v>0.43653136843399803</v>
      </c>
      <c r="P1719" s="1">
        <f t="shared" si="183"/>
        <v>0.56346863156600191</v>
      </c>
      <c r="Q1719" s="3" t="str">
        <f>Games!N1719</f>
        <v/>
      </c>
      <c r="R1719" s="1" t="str">
        <f t="shared" si="184"/>
        <v/>
      </c>
      <c r="S1719" s="1" t="str">
        <f>IF(ISBLANK(Games!L1719), "",IF(Q1719=B1719, C1719, B1719))</f>
        <v/>
      </c>
      <c r="T1719" s="1" t="str">
        <f t="shared" si="185"/>
        <v>MIA</v>
      </c>
      <c r="U1719" s="1" t="str">
        <f t="shared" si="186"/>
        <v>CIN</v>
      </c>
      <c r="V1719" s="1">
        <f t="shared" si="187"/>
        <v>1453.0099819148713</v>
      </c>
      <c r="W1719" s="1">
        <f t="shared" si="188"/>
        <v>1513.6155661274754</v>
      </c>
    </row>
    <row r="1720" spans="1:23" x14ac:dyDescent="0.45">
      <c r="A1720" t="str">
        <f>Schedule!A1720</f>
        <v>2024-08-07</v>
      </c>
      <c r="B1720" t="str">
        <f>Schedule!B1720</f>
        <v>WAS</v>
      </c>
      <c r="C1720" t="str">
        <f>Schedule!C1720</f>
        <v>SFG</v>
      </c>
      <c r="D1720">
        <f>Schedule!D1720</f>
        <v>1422.7330514932301</v>
      </c>
      <c r="E1720">
        <f>Schedule!E1720</f>
        <v>1501.1235706124401</v>
      </c>
      <c r="F1720" cm="1">
        <f t="array" ref="F1720">_xlfn.XLOOKUP(B1720, $T$1:$T1719, $V$1:$V1719, D1720, 0, -1)</f>
        <v>1419.5380932200808</v>
      </c>
      <c r="G1720" cm="1">
        <f t="array" ref="G1720">_xlfn.XLOOKUP(C1720, $U$1:$U1719, $W$1:$W1719, E1720, 0, -1)</f>
        <v>1491.6063482058917</v>
      </c>
      <c r="H1720">
        <f>Schedule!F1720</f>
        <v>-4.76190476190477E-2</v>
      </c>
      <c r="I1720" t="str">
        <f>IF(ISBLANK(Games!D1720), "", Games!D1720)</f>
        <v/>
      </c>
      <c r="J1720" t="str">
        <f>IF(ISBLANK(Games!E1720), "", Games!E1720)</f>
        <v/>
      </c>
      <c r="K1720" t="str">
        <f>IF(ISBLANK(Games!D1720), "",VLOOKUP(I1720, 'Pitchers Pre-Season'!$B$2:$X$790, 23, FALSE))</f>
        <v/>
      </c>
      <c r="L1720" t="str">
        <f>IF(ISBLANK(Games!E1720), "",VLOOKUP(J1720, 'Pitchers Pre-Season'!$B$2:$X$790, 23, FALSE))</f>
        <v/>
      </c>
      <c r="M1720">
        <f>IF(ISBLANK(Games!D1720), Calc!F1720, F1720+K1720)</f>
        <v>1419.5380932200808</v>
      </c>
      <c r="N1720">
        <f>IF(ISBLANK(Games!E1720), Calc!G1720, G1720+L1720)</f>
        <v>1491.6063482058917</v>
      </c>
      <c r="O1720" s="1">
        <f t="shared" si="182"/>
        <v>0.37393826046323048</v>
      </c>
      <c r="P1720" s="1">
        <f t="shared" si="183"/>
        <v>0.62606173953676947</v>
      </c>
      <c r="Q1720" s="3" t="str">
        <f>Games!N1720</f>
        <v/>
      </c>
      <c r="R1720" s="1" t="str">
        <f t="shared" si="184"/>
        <v/>
      </c>
      <c r="S1720" s="1" t="str">
        <f>IF(ISBLANK(Games!L1720), "",IF(Q1720=B1720, C1720, B1720))</f>
        <v/>
      </c>
      <c r="T1720" s="1" t="str">
        <f t="shared" si="185"/>
        <v>WAS</v>
      </c>
      <c r="U1720" s="1" t="str">
        <f t="shared" si="186"/>
        <v>SFG</v>
      </c>
      <c r="V1720" s="1">
        <f t="shared" si="187"/>
        <v>1419.5380932200808</v>
      </c>
      <c r="W1720" s="1">
        <f t="shared" si="188"/>
        <v>1491.6063482058917</v>
      </c>
    </row>
    <row r="1721" spans="1:23" x14ac:dyDescent="0.45">
      <c r="A1721" t="str">
        <f>Schedule!A1721</f>
        <v>2024-08-07</v>
      </c>
      <c r="B1721" t="str">
        <f>Schedule!B1721</f>
        <v>NYY</v>
      </c>
      <c r="C1721" t="str">
        <f>Schedule!C1721</f>
        <v>LAA</v>
      </c>
      <c r="D1721">
        <f>Schedule!D1721</f>
        <v>1539.4562396036399</v>
      </c>
      <c r="E1721">
        <f>Schedule!E1721</f>
        <v>1474.3085107648601</v>
      </c>
      <c r="F1721" cm="1">
        <f t="array" ref="F1721">_xlfn.XLOOKUP(B1721, $T$1:$T1720, $V$1:$V1720, D1721, 0, -1)</f>
        <v>1533.7203518335739</v>
      </c>
      <c r="G1721" cm="1">
        <f t="array" ref="G1721">_xlfn.XLOOKUP(C1721, $U$1:$U1720, $W$1:$W1720, E1721, 0, -1)</f>
        <v>1486.8682858001625</v>
      </c>
      <c r="H1721">
        <f>Schedule!F1721</f>
        <v>9.3922651933701695E-2</v>
      </c>
      <c r="I1721" t="str">
        <f>IF(ISBLANK(Games!D1721), "", Games!D1721)</f>
        <v/>
      </c>
      <c r="J1721" t="str">
        <f>IF(ISBLANK(Games!E1721), "", Games!E1721)</f>
        <v/>
      </c>
      <c r="K1721" t="str">
        <f>IF(ISBLANK(Games!D1721), "",VLOOKUP(I1721, 'Pitchers Pre-Season'!$B$2:$X$790, 23, FALSE))</f>
        <v/>
      </c>
      <c r="L1721" t="str">
        <f>IF(ISBLANK(Games!E1721), "",VLOOKUP(J1721, 'Pitchers Pre-Season'!$B$2:$X$790, 23, FALSE))</f>
        <v/>
      </c>
      <c r="M1721">
        <f>IF(ISBLANK(Games!D1721), Calc!F1721, F1721+K1721)</f>
        <v>1533.7203518335739</v>
      </c>
      <c r="N1721">
        <f>IF(ISBLANK(Games!E1721), Calc!G1721, G1721+L1721)</f>
        <v>1486.8682858001625</v>
      </c>
      <c r="O1721" s="1">
        <f t="shared" si="182"/>
        <v>0.61398111314703852</v>
      </c>
      <c r="P1721" s="1">
        <f t="shared" si="183"/>
        <v>0.3860188868529616</v>
      </c>
      <c r="Q1721" s="3" t="str">
        <f>Games!N1721</f>
        <v/>
      </c>
      <c r="R1721" s="1" t="str">
        <f t="shared" si="184"/>
        <v/>
      </c>
      <c r="S1721" s="1" t="str">
        <f>IF(ISBLANK(Games!L1721), "",IF(Q1721=B1721, C1721, B1721))</f>
        <v/>
      </c>
      <c r="T1721" s="1" t="str">
        <f t="shared" si="185"/>
        <v>NYY</v>
      </c>
      <c r="U1721" s="1" t="str">
        <f t="shared" si="186"/>
        <v>LAA</v>
      </c>
      <c r="V1721" s="1">
        <f t="shared" si="187"/>
        <v>1533.7203518335739</v>
      </c>
      <c r="W1721" s="1">
        <f t="shared" si="188"/>
        <v>1486.8682858001625</v>
      </c>
    </row>
    <row r="1722" spans="1:23" x14ac:dyDescent="0.45">
      <c r="A1722" t="str">
        <f>Schedule!A1722</f>
        <v>2024-08-07</v>
      </c>
      <c r="B1722" t="str">
        <f>Schedule!B1722</f>
        <v>TOR</v>
      </c>
      <c r="C1722" t="str">
        <f>Schedule!C1722</f>
        <v>BAL</v>
      </c>
      <c r="D1722">
        <f>Schedule!D1722</f>
        <v>1536.86484917293</v>
      </c>
      <c r="E1722">
        <f>Schedule!E1722</f>
        <v>1535.1075395159701</v>
      </c>
      <c r="F1722" cm="1">
        <f t="array" ref="F1722">_xlfn.XLOOKUP(B1722, $T$1:$T1721, $V$1:$V1721, D1722, 0, -1)</f>
        <v>1536.86484917293</v>
      </c>
      <c r="G1722" cm="1">
        <f t="array" ref="G1722">_xlfn.XLOOKUP(C1722, $U$1:$U1721, $W$1:$W1721, E1722, 0, -1)</f>
        <v>1539.0873746407135</v>
      </c>
      <c r="H1722">
        <f>Schedule!F1722</f>
        <v>-5.5248618784530601E-3</v>
      </c>
      <c r="I1722" t="str">
        <f>IF(ISBLANK(Games!D1722), "", Games!D1722)</f>
        <v/>
      </c>
      <c r="J1722" t="str">
        <f>IF(ISBLANK(Games!E1722), "", Games!E1722)</f>
        <v/>
      </c>
      <c r="K1722" t="str">
        <f>IF(ISBLANK(Games!D1722), "",VLOOKUP(I1722, 'Pitchers Pre-Season'!$B$2:$X$790, 23, FALSE))</f>
        <v/>
      </c>
      <c r="L1722" t="str">
        <f>IF(ISBLANK(Games!E1722), "",VLOOKUP(J1722, 'Pitchers Pre-Season'!$B$2:$X$790, 23, FALSE))</f>
        <v/>
      </c>
      <c r="M1722">
        <f>IF(ISBLANK(Games!D1722), Calc!F1722, F1722+K1722)</f>
        <v>1536.86484917293</v>
      </c>
      <c r="N1722">
        <f>IF(ISBLANK(Games!E1722), Calc!G1722, G1722+L1722)</f>
        <v>1539.0873746407135</v>
      </c>
      <c r="O1722" s="1">
        <f t="shared" si="182"/>
        <v>0.49403914143131494</v>
      </c>
      <c r="P1722" s="1">
        <f t="shared" si="183"/>
        <v>0.50596085856868511</v>
      </c>
      <c r="Q1722" s="3" t="str">
        <f>Games!N1722</f>
        <v/>
      </c>
      <c r="R1722" s="1" t="str">
        <f t="shared" si="184"/>
        <v/>
      </c>
      <c r="S1722" s="1" t="str">
        <f>IF(ISBLANK(Games!L1722), "",IF(Q1722=B1722, C1722, B1722))</f>
        <v/>
      </c>
      <c r="T1722" s="1" t="str">
        <f t="shared" si="185"/>
        <v>TOR</v>
      </c>
      <c r="U1722" s="1" t="str">
        <f t="shared" si="186"/>
        <v>BAL</v>
      </c>
      <c r="V1722" s="1">
        <f t="shared" si="187"/>
        <v>1536.86484917293</v>
      </c>
      <c r="W1722" s="1">
        <f t="shared" si="188"/>
        <v>1539.0873746407135</v>
      </c>
    </row>
    <row r="1723" spans="1:23" x14ac:dyDescent="0.45">
      <c r="A1723" t="str">
        <f>Schedule!A1723</f>
        <v>2024-08-07</v>
      </c>
      <c r="B1723" t="str">
        <f>Schedule!B1723</f>
        <v>ATL</v>
      </c>
      <c r="C1723" t="str">
        <f>Schedule!C1723</f>
        <v>MIL</v>
      </c>
      <c r="D1723">
        <f>Schedule!D1723</f>
        <v>1590.545270505</v>
      </c>
      <c r="E1723">
        <f>Schedule!E1723</f>
        <v>1511.74507850229</v>
      </c>
      <c r="F1723" cm="1">
        <f t="array" ref="F1723">_xlfn.XLOOKUP(B1723, $T$1:$T1722, $V$1:$V1722, D1723, 0, -1)</f>
        <v>1593.2508682491175</v>
      </c>
      <c r="G1723" cm="1">
        <f t="array" ref="G1723">_xlfn.XLOOKUP(C1723, $U$1:$U1722, $W$1:$W1722, E1723, 0, -1)</f>
        <v>1527.5334034496079</v>
      </c>
      <c r="H1723">
        <f>Schedule!F1723</f>
        <v>4.3902439024390297E-2</v>
      </c>
      <c r="I1723" t="str">
        <f>IF(ISBLANK(Games!D1723), "", Games!D1723)</f>
        <v/>
      </c>
      <c r="J1723" t="str">
        <f>IF(ISBLANK(Games!E1723), "", Games!E1723)</f>
        <v/>
      </c>
      <c r="K1723" t="str">
        <f>IF(ISBLANK(Games!D1723), "",VLOOKUP(I1723, 'Pitchers Pre-Season'!$B$2:$X$790, 23, FALSE))</f>
        <v/>
      </c>
      <c r="L1723" t="str">
        <f>IF(ISBLANK(Games!E1723), "",VLOOKUP(J1723, 'Pitchers Pre-Season'!$B$2:$X$790, 23, FALSE))</f>
        <v/>
      </c>
      <c r="M1723">
        <f>IF(ISBLANK(Games!D1723), Calc!F1723, F1723+K1723)</f>
        <v>1593.2508682491175</v>
      </c>
      <c r="N1723">
        <f>IF(ISBLANK(Games!E1723), Calc!G1723, G1723+L1723)</f>
        <v>1527.5334034496079</v>
      </c>
      <c r="O1723" s="1">
        <f t="shared" si="182"/>
        <v>0.61541427082438238</v>
      </c>
      <c r="P1723" s="1">
        <f t="shared" si="183"/>
        <v>0.38458572917561756</v>
      </c>
      <c r="Q1723" s="3" t="str">
        <f>Games!N1723</f>
        <v/>
      </c>
      <c r="R1723" s="1" t="str">
        <f t="shared" si="184"/>
        <v/>
      </c>
      <c r="S1723" s="1" t="str">
        <f>IF(ISBLANK(Games!L1723), "",IF(Q1723=B1723, C1723, B1723))</f>
        <v/>
      </c>
      <c r="T1723" s="1" t="str">
        <f t="shared" si="185"/>
        <v>ATL</v>
      </c>
      <c r="U1723" s="1" t="str">
        <f t="shared" si="186"/>
        <v>MIL</v>
      </c>
      <c r="V1723" s="1">
        <f t="shared" si="187"/>
        <v>1593.2508682491175</v>
      </c>
      <c r="W1723" s="1">
        <f t="shared" si="188"/>
        <v>1527.5334034496079</v>
      </c>
    </row>
    <row r="1724" spans="1:23" x14ac:dyDescent="0.45">
      <c r="A1724" t="str">
        <f>Schedule!A1724</f>
        <v>2024-08-07</v>
      </c>
      <c r="B1724" t="str">
        <f>Schedule!B1724</f>
        <v>STL</v>
      </c>
      <c r="C1724" t="str">
        <f>Schedule!C1724</f>
        <v>TBR</v>
      </c>
      <c r="D1724">
        <f>Schedule!D1724</f>
        <v>1506.4629567151301</v>
      </c>
      <c r="E1724">
        <f>Schedule!E1724</f>
        <v>1537.2568075547799</v>
      </c>
      <c r="F1724" cm="1">
        <f t="array" ref="F1724">_xlfn.XLOOKUP(B1724, $T$1:$T1723, $V$1:$V1723, D1724, 0, -1)</f>
        <v>1510.540426333587</v>
      </c>
      <c r="G1724" cm="1">
        <f t="array" ref="G1724">_xlfn.XLOOKUP(C1724, $U$1:$U1723, $W$1:$W1723, E1724, 0, -1)</f>
        <v>1532.6622500113572</v>
      </c>
      <c r="H1724">
        <f>Schedule!F1724</f>
        <v>7.3170731707316999E-2</v>
      </c>
      <c r="I1724" t="str">
        <f>IF(ISBLANK(Games!D1724), "", Games!D1724)</f>
        <v/>
      </c>
      <c r="J1724" t="str">
        <f>IF(ISBLANK(Games!E1724), "", Games!E1724)</f>
        <v/>
      </c>
      <c r="K1724" t="str">
        <f>IF(ISBLANK(Games!D1724), "",VLOOKUP(I1724, 'Pitchers Pre-Season'!$B$2:$X$790, 23, FALSE))</f>
        <v/>
      </c>
      <c r="L1724" t="str">
        <f>IF(ISBLANK(Games!E1724), "",VLOOKUP(J1724, 'Pitchers Pre-Season'!$B$2:$X$790, 23, FALSE))</f>
        <v/>
      </c>
      <c r="M1724">
        <f>IF(ISBLANK(Games!D1724), Calc!F1724, F1724+K1724)</f>
        <v>1510.540426333587</v>
      </c>
      <c r="N1724">
        <f>IF(ISBLANK(Games!E1724), Calc!G1724, G1724+L1724)</f>
        <v>1532.6622500113572</v>
      </c>
      <c r="O1724" s="1">
        <f t="shared" si="182"/>
        <v>0.50479245461399913</v>
      </c>
      <c r="P1724" s="1">
        <f t="shared" si="183"/>
        <v>0.49520754538600081</v>
      </c>
      <c r="Q1724" s="3" t="str">
        <f>Games!N1724</f>
        <v/>
      </c>
      <c r="R1724" s="1" t="str">
        <f t="shared" si="184"/>
        <v/>
      </c>
      <c r="S1724" s="1" t="str">
        <f>IF(ISBLANK(Games!L1724), "",IF(Q1724=B1724, C1724, B1724))</f>
        <v/>
      </c>
      <c r="T1724" s="1" t="str">
        <f t="shared" si="185"/>
        <v>STL</v>
      </c>
      <c r="U1724" s="1" t="str">
        <f t="shared" si="186"/>
        <v>TBR</v>
      </c>
      <c r="V1724" s="1">
        <f t="shared" si="187"/>
        <v>1510.540426333587</v>
      </c>
      <c r="W1724" s="1">
        <f t="shared" si="188"/>
        <v>1532.6622500113572</v>
      </c>
    </row>
    <row r="1725" spans="1:23" x14ac:dyDescent="0.45">
      <c r="A1725" t="str">
        <f>Schedule!A1725</f>
        <v>2024-08-07</v>
      </c>
      <c r="B1725" t="str">
        <f>Schedule!B1725</f>
        <v>KCR</v>
      </c>
      <c r="C1725" t="str">
        <f>Schedule!C1725</f>
        <v>BOS</v>
      </c>
      <c r="D1725">
        <f>Schedule!D1725</f>
        <v>1455.5883504191299</v>
      </c>
      <c r="E1725">
        <f>Schedule!E1725</f>
        <v>1500.26839934439</v>
      </c>
      <c r="F1725" cm="1">
        <f t="array" ref="F1725">_xlfn.XLOOKUP(B1725, $T$1:$T1724, $V$1:$V1724, D1725, 0, -1)</f>
        <v>1459.3647323881944</v>
      </c>
      <c r="G1725" cm="1">
        <f t="array" ref="G1725">_xlfn.XLOOKUP(C1725, $U$1:$U1724, $W$1:$W1724, E1725, 0, -1)</f>
        <v>1518.233689676287</v>
      </c>
      <c r="H1725">
        <f>Schedule!F1725</f>
        <v>0.19008264462809901</v>
      </c>
      <c r="I1725" t="str">
        <f>IF(ISBLANK(Games!D1725), "", Games!D1725)</f>
        <v/>
      </c>
      <c r="J1725" t="str">
        <f>IF(ISBLANK(Games!E1725), "", Games!E1725)</f>
        <v/>
      </c>
      <c r="K1725" t="str">
        <f>IF(ISBLANK(Games!D1725), "",VLOOKUP(I1725, 'Pitchers Pre-Season'!$B$2:$X$790, 23, FALSE))</f>
        <v/>
      </c>
      <c r="L1725" t="str">
        <f>IF(ISBLANK(Games!E1725), "",VLOOKUP(J1725, 'Pitchers Pre-Season'!$B$2:$X$790, 23, FALSE))</f>
        <v/>
      </c>
      <c r="M1725">
        <f>IF(ISBLANK(Games!D1725), Calc!F1725, F1725+K1725)</f>
        <v>1459.3647323881944</v>
      </c>
      <c r="N1725">
        <f>IF(ISBLANK(Games!E1725), Calc!G1725, G1725+L1725)</f>
        <v>1518.233689676287</v>
      </c>
      <c r="O1725" s="1">
        <f t="shared" si="182"/>
        <v>0.51112362529710009</v>
      </c>
      <c r="P1725" s="1">
        <f t="shared" si="183"/>
        <v>0.48887637470289991</v>
      </c>
      <c r="Q1725" s="3" t="str">
        <f>Games!N1725</f>
        <v/>
      </c>
      <c r="R1725" s="1" t="str">
        <f t="shared" si="184"/>
        <v/>
      </c>
      <c r="S1725" s="1" t="str">
        <f>IF(ISBLANK(Games!L1725), "",IF(Q1725=B1725, C1725, B1725))</f>
        <v/>
      </c>
      <c r="T1725" s="1" t="str">
        <f t="shared" si="185"/>
        <v>KCR</v>
      </c>
      <c r="U1725" s="1" t="str">
        <f t="shared" si="186"/>
        <v>BOS</v>
      </c>
      <c r="V1725" s="1">
        <f t="shared" si="187"/>
        <v>1459.3647323881944</v>
      </c>
      <c r="W1725" s="1">
        <f t="shared" si="188"/>
        <v>1518.233689676287</v>
      </c>
    </row>
    <row r="1726" spans="1:23" x14ac:dyDescent="0.45">
      <c r="A1726" t="str">
        <f>Schedule!A1726</f>
        <v>2024-08-07</v>
      </c>
      <c r="B1726" t="str">
        <f>Schedule!B1726</f>
        <v>COL</v>
      </c>
      <c r="C1726" t="str">
        <f>Schedule!C1726</f>
        <v>NYM</v>
      </c>
      <c r="D1726">
        <f>Schedule!D1726</f>
        <v>1418.47649220432</v>
      </c>
      <c r="E1726">
        <f>Schedule!E1726</f>
        <v>1505.1761432511801</v>
      </c>
      <c r="F1726" cm="1">
        <f t="array" ref="F1726">_xlfn.XLOOKUP(B1726, $T$1:$T1725, $V$1:$V1725, D1726, 0, -1)</f>
        <v>1423.0710497477428</v>
      </c>
      <c r="G1726" cm="1">
        <f t="array" ref="G1726">_xlfn.XLOOKUP(C1726, $U$1:$U1725, $W$1:$W1725, E1726, 0, -1)</f>
        <v>1510.288270753422</v>
      </c>
      <c r="H1726">
        <f>Schedule!F1726</f>
        <v>0.22834645669291301</v>
      </c>
      <c r="I1726" t="str">
        <f>IF(ISBLANK(Games!D1726), "", Games!D1726)</f>
        <v/>
      </c>
      <c r="J1726" t="str">
        <f>IF(ISBLANK(Games!E1726), "", Games!E1726)</f>
        <v/>
      </c>
      <c r="K1726" t="str">
        <f>IF(ISBLANK(Games!D1726), "",VLOOKUP(I1726, 'Pitchers Pre-Season'!$B$2:$X$790, 23, FALSE))</f>
        <v/>
      </c>
      <c r="L1726" t="str">
        <f>IF(ISBLANK(Games!E1726), "",VLOOKUP(J1726, 'Pitchers Pre-Season'!$B$2:$X$790, 23, FALSE))</f>
        <v/>
      </c>
      <c r="M1726">
        <f>IF(ISBLANK(Games!D1726), Calc!F1726, F1726+K1726)</f>
        <v>1423.0710497477428</v>
      </c>
      <c r="N1726">
        <f>IF(ISBLANK(Games!E1726), Calc!G1726, G1726+L1726)</f>
        <v>1510.288270753422</v>
      </c>
      <c r="O1726" s="1">
        <f t="shared" si="182"/>
        <v>0.49122928171834473</v>
      </c>
      <c r="P1726" s="1">
        <f t="shared" si="183"/>
        <v>0.50877071828165532</v>
      </c>
      <c r="Q1726" s="3" t="str">
        <f>Games!N1726</f>
        <v/>
      </c>
      <c r="R1726" s="1" t="str">
        <f t="shared" si="184"/>
        <v/>
      </c>
      <c r="S1726" s="1" t="str">
        <f>IF(ISBLANK(Games!L1726), "",IF(Q1726=B1726, C1726, B1726))</f>
        <v/>
      </c>
      <c r="T1726" s="1" t="str">
        <f t="shared" si="185"/>
        <v>COL</v>
      </c>
      <c r="U1726" s="1" t="str">
        <f t="shared" si="186"/>
        <v>NYM</v>
      </c>
      <c r="V1726" s="1">
        <f t="shared" si="187"/>
        <v>1423.0710497477428</v>
      </c>
      <c r="W1726" s="1">
        <f t="shared" si="188"/>
        <v>1510.288270753422</v>
      </c>
    </row>
    <row r="1727" spans="1:23" x14ac:dyDescent="0.45">
      <c r="A1727" t="str">
        <f>Schedule!A1727</f>
        <v>2024-08-07</v>
      </c>
      <c r="B1727" t="str">
        <f>Schedule!B1727</f>
        <v>SEA</v>
      </c>
      <c r="C1727" t="str">
        <f>Schedule!C1727</f>
        <v>DET</v>
      </c>
      <c r="D1727">
        <f>Schedule!D1727</f>
        <v>1526.2027098211199</v>
      </c>
      <c r="E1727">
        <f>Schedule!E1727</f>
        <v>1477.56939209144</v>
      </c>
      <c r="F1727" cm="1">
        <f t="array" ref="F1727">_xlfn.XLOOKUP(B1727, $T$1:$T1726, $V$1:$V1726, D1727, 0, -1)</f>
        <v>1518.2292368487947</v>
      </c>
      <c r="G1727" cm="1">
        <f t="array" ref="G1727">_xlfn.XLOOKUP(C1727, $U$1:$U1726, $W$1:$W1726, E1727, 0, -1)</f>
        <v>1495.7868779460348</v>
      </c>
      <c r="H1727">
        <f>Schedule!F1727</f>
        <v>2.2471910112359699E-2</v>
      </c>
      <c r="I1727" t="str">
        <f>IF(ISBLANK(Games!D1727), "", Games!D1727)</f>
        <v/>
      </c>
      <c r="J1727" t="str">
        <f>IF(ISBLANK(Games!E1727), "", Games!E1727)</f>
        <v/>
      </c>
      <c r="K1727" t="str">
        <f>IF(ISBLANK(Games!D1727), "",VLOOKUP(I1727, 'Pitchers Pre-Season'!$B$2:$X$790, 23, FALSE))</f>
        <v/>
      </c>
      <c r="L1727" t="str">
        <f>IF(ISBLANK(Games!E1727), "",VLOOKUP(J1727, 'Pitchers Pre-Season'!$B$2:$X$790, 23, FALSE))</f>
        <v/>
      </c>
      <c r="M1727">
        <f>IF(ISBLANK(Games!D1727), Calc!F1727, F1727+K1727)</f>
        <v>1518.2292368487947</v>
      </c>
      <c r="N1727">
        <f>IF(ISBLANK(Games!E1727), Calc!G1727, G1727+L1727)</f>
        <v>1495.7868779460348</v>
      </c>
      <c r="O1727" s="1">
        <f t="shared" si="182"/>
        <v>0.54348826142866768</v>
      </c>
      <c r="P1727" s="1">
        <f t="shared" si="183"/>
        <v>0.4565117385713322</v>
      </c>
      <c r="Q1727" s="3" t="str">
        <f>Games!N1727</f>
        <v/>
      </c>
      <c r="R1727" s="1" t="str">
        <f t="shared" si="184"/>
        <v/>
      </c>
      <c r="S1727" s="1" t="str">
        <f>IF(ISBLANK(Games!L1727), "",IF(Q1727=B1727, C1727, B1727))</f>
        <v/>
      </c>
      <c r="T1727" s="1" t="str">
        <f t="shared" si="185"/>
        <v>SEA</v>
      </c>
      <c r="U1727" s="1" t="str">
        <f t="shared" si="186"/>
        <v>DET</v>
      </c>
      <c r="V1727" s="1">
        <f t="shared" si="187"/>
        <v>1518.2292368487947</v>
      </c>
      <c r="W1727" s="1">
        <f t="shared" si="188"/>
        <v>1495.7868779460348</v>
      </c>
    </row>
    <row r="1728" spans="1:23" x14ac:dyDescent="0.45">
      <c r="A1728" t="str">
        <f>Schedule!A1728</f>
        <v>2024-08-07</v>
      </c>
      <c r="B1728" t="str">
        <f>Schedule!B1728</f>
        <v>LAD</v>
      </c>
      <c r="C1728" t="str">
        <f>Schedule!C1728</f>
        <v>PHI</v>
      </c>
      <c r="D1728">
        <f>Schedule!D1728</f>
        <v>1588.6730971234199</v>
      </c>
      <c r="E1728">
        <f>Schedule!E1728</f>
        <v>1537.03223861109</v>
      </c>
      <c r="F1728" cm="1">
        <f t="array" ref="F1728">_xlfn.XLOOKUP(B1728, $T$1:$T1727, $V$1:$V1727, D1728, 0, -1)</f>
        <v>1596.6514930600529</v>
      </c>
      <c r="G1728" cm="1">
        <f t="array" ref="G1728">_xlfn.XLOOKUP(C1728, $U$1:$U1727, $W$1:$W1727, E1728, 0, -1)</f>
        <v>1539.4111659163295</v>
      </c>
      <c r="H1728">
        <f>Schedule!F1728</f>
        <v>4.2654028436019002E-2</v>
      </c>
      <c r="I1728" t="str">
        <f>IF(ISBLANK(Games!D1728), "", Games!D1728)</f>
        <v/>
      </c>
      <c r="J1728" t="str">
        <f>IF(ISBLANK(Games!E1728), "", Games!E1728)</f>
        <v/>
      </c>
      <c r="K1728" t="str">
        <f>IF(ISBLANK(Games!D1728), "",VLOOKUP(I1728, 'Pitchers Pre-Season'!$B$2:$X$790, 23, FALSE))</f>
        <v/>
      </c>
      <c r="L1728" t="str">
        <f>IF(ISBLANK(Games!E1728), "",VLOOKUP(J1728, 'Pitchers Pre-Season'!$B$2:$X$790, 23, FALSE))</f>
        <v/>
      </c>
      <c r="M1728">
        <f>IF(ISBLANK(Games!D1728), Calc!F1728, F1728+K1728)</f>
        <v>1596.6514930600529</v>
      </c>
      <c r="N1728">
        <f>IF(ISBLANK(Games!E1728), Calc!G1728, G1728+L1728)</f>
        <v>1539.4111659163295</v>
      </c>
      <c r="O1728" s="1">
        <f t="shared" si="182"/>
        <v>0.60296516882303486</v>
      </c>
      <c r="P1728" s="1">
        <f t="shared" si="183"/>
        <v>0.39703483117696525</v>
      </c>
      <c r="Q1728" s="3" t="str">
        <f>Games!N1728</f>
        <v/>
      </c>
      <c r="R1728" s="1" t="str">
        <f t="shared" si="184"/>
        <v/>
      </c>
      <c r="S1728" s="1" t="str">
        <f>IF(ISBLANK(Games!L1728), "",IF(Q1728=B1728, C1728, B1728))</f>
        <v/>
      </c>
      <c r="T1728" s="1" t="str">
        <f t="shared" si="185"/>
        <v>LAD</v>
      </c>
      <c r="U1728" s="1" t="str">
        <f t="shared" si="186"/>
        <v>PHI</v>
      </c>
      <c r="V1728" s="1">
        <f t="shared" si="187"/>
        <v>1596.6514930600529</v>
      </c>
      <c r="W1728" s="1">
        <f t="shared" si="188"/>
        <v>1539.4111659163295</v>
      </c>
    </row>
    <row r="1729" spans="1:23" x14ac:dyDescent="0.45">
      <c r="A1729" t="str">
        <f>Schedule!A1729</f>
        <v>2024-08-08</v>
      </c>
      <c r="B1729" t="str">
        <f>Schedule!B1729</f>
        <v>ATL</v>
      </c>
      <c r="C1729" t="str">
        <f>Schedule!C1729</f>
        <v>MIL</v>
      </c>
      <c r="D1729">
        <f>Schedule!D1729</f>
        <v>1590.545270505</v>
      </c>
      <c r="E1729">
        <f>Schedule!E1729</f>
        <v>1511.74507850229</v>
      </c>
      <c r="F1729" cm="1">
        <f t="array" ref="F1729">_xlfn.XLOOKUP(B1729, $T$1:$T1728, $V$1:$V1728, D1729, 0, -1)</f>
        <v>1593.2508682491175</v>
      </c>
      <c r="G1729" cm="1">
        <f t="array" ref="G1729">_xlfn.XLOOKUP(C1729, $U$1:$U1728, $W$1:$W1728, E1729, 0, -1)</f>
        <v>1527.5334034496079</v>
      </c>
      <c r="H1729">
        <f>Schedule!F1729</f>
        <v>4.3902439024390297E-2</v>
      </c>
      <c r="I1729" t="str">
        <f>IF(ISBLANK(Games!D1729), "", Games!D1729)</f>
        <v/>
      </c>
      <c r="J1729" t="str">
        <f>IF(ISBLANK(Games!E1729), "", Games!E1729)</f>
        <v/>
      </c>
      <c r="K1729" t="str">
        <f>IF(ISBLANK(Games!D1729), "",VLOOKUP(I1729, 'Pitchers Pre-Season'!$B$2:$X$790, 23, FALSE))</f>
        <v/>
      </c>
      <c r="L1729" t="str">
        <f>IF(ISBLANK(Games!E1729), "",VLOOKUP(J1729, 'Pitchers Pre-Season'!$B$2:$X$790, 23, FALSE))</f>
        <v/>
      </c>
      <c r="M1729">
        <f>IF(ISBLANK(Games!D1729), Calc!F1729, F1729+K1729)</f>
        <v>1593.2508682491175</v>
      </c>
      <c r="N1729">
        <f>IF(ISBLANK(Games!E1729), Calc!G1729, G1729+L1729)</f>
        <v>1527.5334034496079</v>
      </c>
      <c r="O1729" s="1">
        <f t="shared" si="182"/>
        <v>0.61541427082438238</v>
      </c>
      <c r="P1729" s="1">
        <f t="shared" si="183"/>
        <v>0.38458572917561756</v>
      </c>
      <c r="Q1729" s="3" t="str">
        <f>Games!N1729</f>
        <v/>
      </c>
      <c r="R1729" s="1" t="str">
        <f t="shared" si="184"/>
        <v/>
      </c>
      <c r="S1729" s="1" t="str">
        <f>IF(ISBLANK(Games!L1729), "",IF(Q1729=B1729, C1729, B1729))</f>
        <v/>
      </c>
      <c r="T1729" s="1" t="str">
        <f t="shared" si="185"/>
        <v>ATL</v>
      </c>
      <c r="U1729" s="1" t="str">
        <f t="shared" si="186"/>
        <v>MIL</v>
      </c>
      <c r="V1729" s="1">
        <f t="shared" si="187"/>
        <v>1593.2508682491175</v>
      </c>
      <c r="W1729" s="1">
        <f t="shared" si="188"/>
        <v>1527.5334034496079</v>
      </c>
    </row>
    <row r="1730" spans="1:23" x14ac:dyDescent="0.45">
      <c r="A1730" t="str">
        <f>Schedule!A1730</f>
        <v>2024-08-08</v>
      </c>
      <c r="B1730" t="str">
        <f>Schedule!B1730</f>
        <v>PIT</v>
      </c>
      <c r="C1730" t="str">
        <f>Schedule!C1730</f>
        <v>SDP</v>
      </c>
      <c r="D1730">
        <f>Schedule!D1730</f>
        <v>1468.3919248330999</v>
      </c>
      <c r="E1730">
        <f>Schedule!E1730</f>
        <v>1513.7838452168801</v>
      </c>
      <c r="F1730" cm="1">
        <f t="array" ref="F1730">_xlfn.XLOOKUP(B1730, $T$1:$T1729, $V$1:$V1729, D1730, 0, -1)</f>
        <v>1464.4120897083565</v>
      </c>
      <c r="G1730" cm="1">
        <f t="array" ref="G1730">_xlfn.XLOOKUP(C1730, $U$1:$U1729, $W$1:$W1729, E1730, 0, -1)</f>
        <v>1514.2912987524817</v>
      </c>
      <c r="H1730">
        <f>Schedule!F1730</f>
        <v>5.7971014492753603E-2</v>
      </c>
      <c r="I1730" t="str">
        <f>IF(ISBLANK(Games!D1730), "", Games!D1730)</f>
        <v/>
      </c>
      <c r="J1730" t="str">
        <f>IF(ISBLANK(Games!E1730), "", Games!E1730)</f>
        <v/>
      </c>
      <c r="K1730" t="str">
        <f>IF(ISBLANK(Games!D1730), "",VLOOKUP(I1730, 'Pitchers Pre-Season'!$B$2:$X$790, 23, FALSE))</f>
        <v/>
      </c>
      <c r="L1730" t="str">
        <f>IF(ISBLANK(Games!E1730), "",VLOOKUP(J1730, 'Pitchers Pre-Season'!$B$2:$X$790, 23, FALSE))</f>
        <v/>
      </c>
      <c r="M1730">
        <f>IF(ISBLANK(Games!D1730), Calc!F1730, F1730+K1730)</f>
        <v>1464.4120897083565</v>
      </c>
      <c r="N1730">
        <f>IF(ISBLANK(Games!E1730), Calc!G1730, G1730+L1730)</f>
        <v>1514.2912987524817</v>
      </c>
      <c r="O1730" s="1">
        <f t="shared" si="182"/>
        <v>0.45769267942440728</v>
      </c>
      <c r="P1730" s="1">
        <f t="shared" si="183"/>
        <v>0.54230732057559272</v>
      </c>
      <c r="Q1730" s="3" t="str">
        <f>Games!N1730</f>
        <v/>
      </c>
      <c r="R1730" s="1" t="str">
        <f t="shared" si="184"/>
        <v/>
      </c>
      <c r="S1730" s="1" t="str">
        <f>IF(ISBLANK(Games!L1730), "",IF(Q1730=B1730, C1730, B1730))</f>
        <v/>
      </c>
      <c r="T1730" s="1" t="str">
        <f t="shared" si="185"/>
        <v>PIT</v>
      </c>
      <c r="U1730" s="1" t="str">
        <f t="shared" si="186"/>
        <v>SDP</v>
      </c>
      <c r="V1730" s="1">
        <f t="shared" si="187"/>
        <v>1464.4120897083565</v>
      </c>
      <c r="W1730" s="1">
        <f t="shared" si="188"/>
        <v>1514.2912987524817</v>
      </c>
    </row>
    <row r="1731" spans="1:23" x14ac:dyDescent="0.45">
      <c r="A1731" t="str">
        <f>Schedule!A1731</f>
        <v>2024-08-08</v>
      </c>
      <c r="B1731" t="str">
        <f>Schedule!B1731</f>
        <v>COL</v>
      </c>
      <c r="C1731" t="str">
        <f>Schedule!C1731</f>
        <v>NYM</v>
      </c>
      <c r="D1731">
        <f>Schedule!D1731</f>
        <v>1418.47649220432</v>
      </c>
      <c r="E1731">
        <f>Schedule!E1731</f>
        <v>1505.1761432511801</v>
      </c>
      <c r="F1731" cm="1">
        <f t="array" ref="F1731">_xlfn.XLOOKUP(B1731, $T$1:$T1730, $V$1:$V1730, D1731, 0, -1)</f>
        <v>1423.0710497477428</v>
      </c>
      <c r="G1731" cm="1">
        <f t="array" ref="G1731">_xlfn.XLOOKUP(C1731, $U$1:$U1730, $W$1:$W1730, E1731, 0, -1)</f>
        <v>1510.288270753422</v>
      </c>
      <c r="H1731">
        <f>Schedule!F1731</f>
        <v>0.22834645669291301</v>
      </c>
      <c r="I1731" t="str">
        <f>IF(ISBLANK(Games!D1731), "", Games!D1731)</f>
        <v/>
      </c>
      <c r="J1731" t="str">
        <f>IF(ISBLANK(Games!E1731), "", Games!E1731)</f>
        <v/>
      </c>
      <c r="K1731" t="str">
        <f>IF(ISBLANK(Games!D1731), "",VLOOKUP(I1731, 'Pitchers Pre-Season'!$B$2:$X$790, 23, FALSE))</f>
        <v/>
      </c>
      <c r="L1731" t="str">
        <f>IF(ISBLANK(Games!E1731), "",VLOOKUP(J1731, 'Pitchers Pre-Season'!$B$2:$X$790, 23, FALSE))</f>
        <v/>
      </c>
      <c r="M1731">
        <f>IF(ISBLANK(Games!D1731), Calc!F1731, F1731+K1731)</f>
        <v>1423.0710497477428</v>
      </c>
      <c r="N1731">
        <f>IF(ISBLANK(Games!E1731), Calc!G1731, G1731+L1731)</f>
        <v>1510.288270753422</v>
      </c>
      <c r="O1731" s="1">
        <f t="shared" ref="O1731:O1794" si="189">(1/(1+(10^((N1731-M1731)/400)))+(0.5*H1731))</f>
        <v>0.49122928171834473</v>
      </c>
      <c r="P1731" s="1">
        <f t="shared" ref="P1731:P1794" si="190">(1/(1+(10^((M1731-N1731)/400)))-(0.5*H1731))</f>
        <v>0.50877071828165532</v>
      </c>
      <c r="Q1731" s="3" t="str">
        <f>Games!N1731</f>
        <v/>
      </c>
      <c r="R1731" s="1" t="str">
        <f t="shared" ref="R1731:R1794" si="191">Q1731</f>
        <v/>
      </c>
      <c r="S1731" s="1" t="str">
        <f>IF(ISBLANK(Games!L1731), "",IF(Q1731=B1731, C1731, B1731))</f>
        <v/>
      </c>
      <c r="T1731" s="1" t="str">
        <f t="shared" ref="T1731:T1794" si="192">B1731</f>
        <v>COL</v>
      </c>
      <c r="U1731" s="1" t="str">
        <f t="shared" ref="U1731:U1794" si="193">C1731</f>
        <v>NYM</v>
      </c>
      <c r="V1731" s="1">
        <f t="shared" ref="V1731:V1794" si="194">IF(R1731=B1731,F1731+(10*(1-O1731)),IF(S1731=B1731,F1731+(10*(0-O1731)),F1731))</f>
        <v>1423.0710497477428</v>
      </c>
      <c r="W1731" s="1">
        <f t="shared" ref="W1731:W1794" si="195">IF(R1731=C1731,G1731+(10*(1-P1731)),IF(S1731=C1731,G1731+(10*(0-P1731)),G1731))</f>
        <v>1510.288270753422</v>
      </c>
    </row>
    <row r="1732" spans="1:23" x14ac:dyDescent="0.45">
      <c r="A1732" t="str">
        <f>Schedule!A1732</f>
        <v>2024-08-08</v>
      </c>
      <c r="B1732" t="str">
        <f>Schedule!B1732</f>
        <v>WAS</v>
      </c>
      <c r="C1732" t="str">
        <f>Schedule!C1732</f>
        <v>SFG</v>
      </c>
      <c r="D1732">
        <f>Schedule!D1732</f>
        <v>1422.7330514932301</v>
      </c>
      <c r="E1732">
        <f>Schedule!E1732</f>
        <v>1501.1235706124401</v>
      </c>
      <c r="F1732" cm="1">
        <f t="array" ref="F1732">_xlfn.XLOOKUP(B1732, $T$1:$T1731, $V$1:$V1731, D1732, 0, -1)</f>
        <v>1419.5380932200808</v>
      </c>
      <c r="G1732" cm="1">
        <f t="array" ref="G1732">_xlfn.XLOOKUP(C1732, $U$1:$U1731, $W$1:$W1731, E1732, 0, -1)</f>
        <v>1491.6063482058917</v>
      </c>
      <c r="H1732">
        <f>Schedule!F1732</f>
        <v>-4.76190476190477E-2</v>
      </c>
      <c r="I1732" t="str">
        <f>IF(ISBLANK(Games!D1732), "", Games!D1732)</f>
        <v/>
      </c>
      <c r="J1732" t="str">
        <f>IF(ISBLANK(Games!E1732), "", Games!E1732)</f>
        <v/>
      </c>
      <c r="K1732" t="str">
        <f>IF(ISBLANK(Games!D1732), "",VLOOKUP(I1732, 'Pitchers Pre-Season'!$B$2:$X$790, 23, FALSE))</f>
        <v/>
      </c>
      <c r="L1732" t="str">
        <f>IF(ISBLANK(Games!E1732), "",VLOOKUP(J1732, 'Pitchers Pre-Season'!$B$2:$X$790, 23, FALSE))</f>
        <v/>
      </c>
      <c r="M1732">
        <f>IF(ISBLANK(Games!D1732), Calc!F1732, F1732+K1732)</f>
        <v>1419.5380932200808</v>
      </c>
      <c r="N1732">
        <f>IF(ISBLANK(Games!E1732), Calc!G1732, G1732+L1732)</f>
        <v>1491.6063482058917</v>
      </c>
      <c r="O1732" s="1">
        <f t="shared" si="189"/>
        <v>0.37393826046323048</v>
      </c>
      <c r="P1732" s="1">
        <f t="shared" si="190"/>
        <v>0.62606173953676947</v>
      </c>
      <c r="Q1732" s="3" t="str">
        <f>Games!N1732</f>
        <v/>
      </c>
      <c r="R1732" s="1" t="str">
        <f t="shared" si="191"/>
        <v/>
      </c>
      <c r="S1732" s="1" t="str">
        <f>IF(ISBLANK(Games!L1732), "",IF(Q1732=B1732, C1732, B1732))</f>
        <v/>
      </c>
      <c r="T1732" s="1" t="str">
        <f t="shared" si="192"/>
        <v>WAS</v>
      </c>
      <c r="U1732" s="1" t="str">
        <f t="shared" si="193"/>
        <v>SFG</v>
      </c>
      <c r="V1732" s="1">
        <f t="shared" si="194"/>
        <v>1419.5380932200808</v>
      </c>
      <c r="W1732" s="1">
        <f t="shared" si="195"/>
        <v>1491.6063482058917</v>
      </c>
    </row>
    <row r="1733" spans="1:23" x14ac:dyDescent="0.45">
      <c r="A1733" t="str">
        <f>Schedule!A1733</f>
        <v>2024-08-08</v>
      </c>
      <c r="B1733" t="str">
        <f>Schedule!B1733</f>
        <v>MIA</v>
      </c>
      <c r="C1733" t="str">
        <f>Schedule!C1733</f>
        <v>CIN</v>
      </c>
      <c r="D1733">
        <f>Schedule!D1733</f>
        <v>1488.4482383178499</v>
      </c>
      <c r="E1733">
        <f>Schedule!E1733</f>
        <v>1496.2510574284499</v>
      </c>
      <c r="F1733" cm="1">
        <f t="array" ref="F1733">_xlfn.XLOOKUP(B1733, $T$1:$T1732, $V$1:$V1732, D1733, 0, -1)</f>
        <v>1453.0099819148713</v>
      </c>
      <c r="G1733" cm="1">
        <f t="array" ref="G1733">_xlfn.XLOOKUP(C1733, $U$1:$U1732, $W$1:$W1732, E1733, 0, -1)</f>
        <v>1513.6155661274754</v>
      </c>
      <c r="H1733">
        <f>Schedule!F1733</f>
        <v>4.5751633986928102E-2</v>
      </c>
      <c r="I1733" t="str">
        <f>IF(ISBLANK(Games!D1733), "", Games!D1733)</f>
        <v/>
      </c>
      <c r="J1733" t="str">
        <f>IF(ISBLANK(Games!E1733), "", Games!E1733)</f>
        <v/>
      </c>
      <c r="K1733" t="str">
        <f>IF(ISBLANK(Games!D1733), "",VLOOKUP(I1733, 'Pitchers Pre-Season'!$B$2:$X$790, 23, FALSE))</f>
        <v/>
      </c>
      <c r="L1733" t="str">
        <f>IF(ISBLANK(Games!E1733), "",VLOOKUP(J1733, 'Pitchers Pre-Season'!$B$2:$X$790, 23, FALSE))</f>
        <v/>
      </c>
      <c r="M1733">
        <f>IF(ISBLANK(Games!D1733), Calc!F1733, F1733+K1733)</f>
        <v>1453.0099819148713</v>
      </c>
      <c r="N1733">
        <f>IF(ISBLANK(Games!E1733), Calc!G1733, G1733+L1733)</f>
        <v>1513.6155661274754</v>
      </c>
      <c r="O1733" s="1">
        <f t="shared" si="189"/>
        <v>0.43653136843399803</v>
      </c>
      <c r="P1733" s="1">
        <f t="shared" si="190"/>
        <v>0.56346863156600191</v>
      </c>
      <c r="Q1733" s="3" t="str">
        <f>Games!N1733</f>
        <v/>
      </c>
      <c r="R1733" s="1" t="str">
        <f t="shared" si="191"/>
        <v/>
      </c>
      <c r="S1733" s="1" t="str">
        <f>IF(ISBLANK(Games!L1733), "",IF(Q1733=B1733, C1733, B1733))</f>
        <v/>
      </c>
      <c r="T1733" s="1" t="str">
        <f t="shared" si="192"/>
        <v>MIA</v>
      </c>
      <c r="U1733" s="1" t="str">
        <f t="shared" si="193"/>
        <v>CIN</v>
      </c>
      <c r="V1733" s="1">
        <f t="shared" si="194"/>
        <v>1453.0099819148713</v>
      </c>
      <c r="W1733" s="1">
        <f t="shared" si="195"/>
        <v>1513.6155661274754</v>
      </c>
    </row>
    <row r="1734" spans="1:23" x14ac:dyDescent="0.45">
      <c r="A1734" t="str">
        <f>Schedule!A1734</f>
        <v>2024-08-08</v>
      </c>
      <c r="B1734" t="str">
        <f>Schedule!B1734</f>
        <v>NYY</v>
      </c>
      <c r="C1734" t="str">
        <f>Schedule!C1734</f>
        <v>LAA</v>
      </c>
      <c r="D1734">
        <f>Schedule!D1734</f>
        <v>1539.4562396036399</v>
      </c>
      <c r="E1734">
        <f>Schedule!E1734</f>
        <v>1474.3085107648601</v>
      </c>
      <c r="F1734" cm="1">
        <f t="array" ref="F1734">_xlfn.XLOOKUP(B1734, $T$1:$T1733, $V$1:$V1733, D1734, 0, -1)</f>
        <v>1533.7203518335739</v>
      </c>
      <c r="G1734" cm="1">
        <f t="array" ref="G1734">_xlfn.XLOOKUP(C1734, $U$1:$U1733, $W$1:$W1733, E1734, 0, -1)</f>
        <v>1486.8682858001625</v>
      </c>
      <c r="H1734">
        <f>Schedule!F1734</f>
        <v>9.3922651933701695E-2</v>
      </c>
      <c r="I1734" t="str">
        <f>IF(ISBLANK(Games!D1734), "", Games!D1734)</f>
        <v/>
      </c>
      <c r="J1734" t="str">
        <f>IF(ISBLANK(Games!E1734), "", Games!E1734)</f>
        <v/>
      </c>
      <c r="K1734" t="str">
        <f>IF(ISBLANK(Games!D1734), "",VLOOKUP(I1734, 'Pitchers Pre-Season'!$B$2:$X$790, 23, FALSE))</f>
        <v/>
      </c>
      <c r="L1734" t="str">
        <f>IF(ISBLANK(Games!E1734), "",VLOOKUP(J1734, 'Pitchers Pre-Season'!$B$2:$X$790, 23, FALSE))</f>
        <v/>
      </c>
      <c r="M1734">
        <f>IF(ISBLANK(Games!D1734), Calc!F1734, F1734+K1734)</f>
        <v>1533.7203518335739</v>
      </c>
      <c r="N1734">
        <f>IF(ISBLANK(Games!E1734), Calc!G1734, G1734+L1734)</f>
        <v>1486.8682858001625</v>
      </c>
      <c r="O1734" s="1">
        <f t="shared" si="189"/>
        <v>0.61398111314703852</v>
      </c>
      <c r="P1734" s="1">
        <f t="shared" si="190"/>
        <v>0.3860188868529616</v>
      </c>
      <c r="Q1734" s="3" t="str">
        <f>Games!N1734</f>
        <v/>
      </c>
      <c r="R1734" s="1" t="str">
        <f t="shared" si="191"/>
        <v/>
      </c>
      <c r="S1734" s="1" t="str">
        <f>IF(ISBLANK(Games!L1734), "",IF(Q1734=B1734, C1734, B1734))</f>
        <v/>
      </c>
      <c r="T1734" s="1" t="str">
        <f t="shared" si="192"/>
        <v>NYY</v>
      </c>
      <c r="U1734" s="1" t="str">
        <f t="shared" si="193"/>
        <v>LAA</v>
      </c>
      <c r="V1734" s="1">
        <f t="shared" si="194"/>
        <v>1533.7203518335739</v>
      </c>
      <c r="W1734" s="1">
        <f t="shared" si="195"/>
        <v>1486.8682858001625</v>
      </c>
    </row>
    <row r="1735" spans="1:23" x14ac:dyDescent="0.45">
      <c r="A1735" t="str">
        <f>Schedule!A1735</f>
        <v>2024-08-08</v>
      </c>
      <c r="B1735" t="str">
        <f>Schedule!B1735</f>
        <v>TOR</v>
      </c>
      <c r="C1735" t="str">
        <f>Schedule!C1735</f>
        <v>BAL</v>
      </c>
      <c r="D1735">
        <f>Schedule!D1735</f>
        <v>1536.86484917293</v>
      </c>
      <c r="E1735">
        <f>Schedule!E1735</f>
        <v>1535.1075395159701</v>
      </c>
      <c r="F1735" cm="1">
        <f t="array" ref="F1735">_xlfn.XLOOKUP(B1735, $T$1:$T1734, $V$1:$V1734, D1735, 0, -1)</f>
        <v>1536.86484917293</v>
      </c>
      <c r="G1735" cm="1">
        <f t="array" ref="G1735">_xlfn.XLOOKUP(C1735, $U$1:$U1734, $W$1:$W1734, E1735, 0, -1)</f>
        <v>1539.0873746407135</v>
      </c>
      <c r="H1735">
        <f>Schedule!F1735</f>
        <v>-5.5248618784530601E-3</v>
      </c>
      <c r="I1735" t="str">
        <f>IF(ISBLANK(Games!D1735), "", Games!D1735)</f>
        <v/>
      </c>
      <c r="J1735" t="str">
        <f>IF(ISBLANK(Games!E1735), "", Games!E1735)</f>
        <v/>
      </c>
      <c r="K1735" t="str">
        <f>IF(ISBLANK(Games!D1735), "",VLOOKUP(I1735, 'Pitchers Pre-Season'!$B$2:$X$790, 23, FALSE))</f>
        <v/>
      </c>
      <c r="L1735" t="str">
        <f>IF(ISBLANK(Games!E1735), "",VLOOKUP(J1735, 'Pitchers Pre-Season'!$B$2:$X$790, 23, FALSE))</f>
        <v/>
      </c>
      <c r="M1735">
        <f>IF(ISBLANK(Games!D1735), Calc!F1735, F1735+K1735)</f>
        <v>1536.86484917293</v>
      </c>
      <c r="N1735">
        <f>IF(ISBLANK(Games!E1735), Calc!G1735, G1735+L1735)</f>
        <v>1539.0873746407135</v>
      </c>
      <c r="O1735" s="1">
        <f t="shared" si="189"/>
        <v>0.49403914143131494</v>
      </c>
      <c r="P1735" s="1">
        <f t="shared" si="190"/>
        <v>0.50596085856868511</v>
      </c>
      <c r="Q1735" s="3" t="str">
        <f>Games!N1735</f>
        <v/>
      </c>
      <c r="R1735" s="1" t="str">
        <f t="shared" si="191"/>
        <v/>
      </c>
      <c r="S1735" s="1" t="str">
        <f>IF(ISBLANK(Games!L1735), "",IF(Q1735=B1735, C1735, B1735))</f>
        <v/>
      </c>
      <c r="T1735" s="1" t="str">
        <f t="shared" si="192"/>
        <v>TOR</v>
      </c>
      <c r="U1735" s="1" t="str">
        <f t="shared" si="193"/>
        <v>BAL</v>
      </c>
      <c r="V1735" s="1">
        <f t="shared" si="194"/>
        <v>1536.86484917293</v>
      </c>
      <c r="W1735" s="1">
        <f t="shared" si="195"/>
        <v>1539.0873746407135</v>
      </c>
    </row>
    <row r="1736" spans="1:23" x14ac:dyDescent="0.45">
      <c r="A1736" t="str">
        <f>Schedule!A1736</f>
        <v>2024-08-08</v>
      </c>
      <c r="B1736" t="str">
        <f>Schedule!B1736</f>
        <v>STL</v>
      </c>
      <c r="C1736" t="str">
        <f>Schedule!C1736</f>
        <v>TBR</v>
      </c>
      <c r="D1736">
        <f>Schedule!D1736</f>
        <v>1506.4629567151301</v>
      </c>
      <c r="E1736">
        <f>Schedule!E1736</f>
        <v>1537.2568075547799</v>
      </c>
      <c r="F1736" cm="1">
        <f t="array" ref="F1736">_xlfn.XLOOKUP(B1736, $T$1:$T1735, $V$1:$V1735, D1736, 0, -1)</f>
        <v>1510.540426333587</v>
      </c>
      <c r="G1736" cm="1">
        <f t="array" ref="G1736">_xlfn.XLOOKUP(C1736, $U$1:$U1735, $W$1:$W1735, E1736, 0, -1)</f>
        <v>1532.6622500113572</v>
      </c>
      <c r="H1736">
        <f>Schedule!F1736</f>
        <v>7.3170731707316999E-2</v>
      </c>
      <c r="I1736" t="str">
        <f>IF(ISBLANK(Games!D1736), "", Games!D1736)</f>
        <v/>
      </c>
      <c r="J1736" t="str">
        <f>IF(ISBLANK(Games!E1736), "", Games!E1736)</f>
        <v/>
      </c>
      <c r="K1736" t="str">
        <f>IF(ISBLANK(Games!D1736), "",VLOOKUP(I1736, 'Pitchers Pre-Season'!$B$2:$X$790, 23, FALSE))</f>
        <v/>
      </c>
      <c r="L1736" t="str">
        <f>IF(ISBLANK(Games!E1736), "",VLOOKUP(J1736, 'Pitchers Pre-Season'!$B$2:$X$790, 23, FALSE))</f>
        <v/>
      </c>
      <c r="M1736">
        <f>IF(ISBLANK(Games!D1736), Calc!F1736, F1736+K1736)</f>
        <v>1510.540426333587</v>
      </c>
      <c r="N1736">
        <f>IF(ISBLANK(Games!E1736), Calc!G1736, G1736+L1736)</f>
        <v>1532.6622500113572</v>
      </c>
      <c r="O1736" s="1">
        <f t="shared" si="189"/>
        <v>0.50479245461399913</v>
      </c>
      <c r="P1736" s="1">
        <f t="shared" si="190"/>
        <v>0.49520754538600081</v>
      </c>
      <c r="Q1736" s="3" t="str">
        <f>Games!N1736</f>
        <v/>
      </c>
      <c r="R1736" s="1" t="str">
        <f t="shared" si="191"/>
        <v/>
      </c>
      <c r="S1736" s="1" t="str">
        <f>IF(ISBLANK(Games!L1736), "",IF(Q1736=B1736, C1736, B1736))</f>
        <v/>
      </c>
      <c r="T1736" s="1" t="str">
        <f t="shared" si="192"/>
        <v>STL</v>
      </c>
      <c r="U1736" s="1" t="str">
        <f t="shared" si="193"/>
        <v>TBR</v>
      </c>
      <c r="V1736" s="1">
        <f t="shared" si="194"/>
        <v>1510.540426333587</v>
      </c>
      <c r="W1736" s="1">
        <f t="shared" si="195"/>
        <v>1532.6622500113572</v>
      </c>
    </row>
    <row r="1737" spans="1:23" x14ac:dyDescent="0.45">
      <c r="A1737" t="str">
        <f>Schedule!A1737</f>
        <v>2024-08-08</v>
      </c>
      <c r="B1737" t="str">
        <f>Schedule!B1737</f>
        <v>SEA</v>
      </c>
      <c r="C1737" t="str">
        <f>Schedule!C1737</f>
        <v>DET</v>
      </c>
      <c r="D1737">
        <f>Schedule!D1737</f>
        <v>1526.2027098211199</v>
      </c>
      <c r="E1737">
        <f>Schedule!E1737</f>
        <v>1477.56939209144</v>
      </c>
      <c r="F1737" cm="1">
        <f t="array" ref="F1737">_xlfn.XLOOKUP(B1737, $T$1:$T1736, $V$1:$V1736, D1737, 0, -1)</f>
        <v>1518.2292368487947</v>
      </c>
      <c r="G1737" cm="1">
        <f t="array" ref="G1737">_xlfn.XLOOKUP(C1737, $U$1:$U1736, $W$1:$W1736, E1737, 0, -1)</f>
        <v>1495.7868779460348</v>
      </c>
      <c r="H1737">
        <f>Schedule!F1737</f>
        <v>2.2471910112359699E-2</v>
      </c>
      <c r="I1737" t="str">
        <f>IF(ISBLANK(Games!D1737), "", Games!D1737)</f>
        <v/>
      </c>
      <c r="J1737" t="str">
        <f>IF(ISBLANK(Games!E1737), "", Games!E1737)</f>
        <v/>
      </c>
      <c r="K1737" t="str">
        <f>IF(ISBLANK(Games!D1737), "",VLOOKUP(I1737, 'Pitchers Pre-Season'!$B$2:$X$790, 23, FALSE))</f>
        <v/>
      </c>
      <c r="L1737" t="str">
        <f>IF(ISBLANK(Games!E1737), "",VLOOKUP(J1737, 'Pitchers Pre-Season'!$B$2:$X$790, 23, FALSE))</f>
        <v/>
      </c>
      <c r="M1737">
        <f>IF(ISBLANK(Games!D1737), Calc!F1737, F1737+K1737)</f>
        <v>1518.2292368487947</v>
      </c>
      <c r="N1737">
        <f>IF(ISBLANK(Games!E1737), Calc!G1737, G1737+L1737)</f>
        <v>1495.7868779460348</v>
      </c>
      <c r="O1737" s="1">
        <f t="shared" si="189"/>
        <v>0.54348826142866768</v>
      </c>
      <c r="P1737" s="1">
        <f t="shared" si="190"/>
        <v>0.4565117385713322</v>
      </c>
      <c r="Q1737" s="3" t="str">
        <f>Games!N1737</f>
        <v/>
      </c>
      <c r="R1737" s="1" t="str">
        <f t="shared" si="191"/>
        <v/>
      </c>
      <c r="S1737" s="1" t="str">
        <f>IF(ISBLANK(Games!L1737), "",IF(Q1737=B1737, C1737, B1737))</f>
        <v/>
      </c>
      <c r="T1737" s="1" t="str">
        <f t="shared" si="192"/>
        <v>SEA</v>
      </c>
      <c r="U1737" s="1" t="str">
        <f t="shared" si="193"/>
        <v>DET</v>
      </c>
      <c r="V1737" s="1">
        <f t="shared" si="194"/>
        <v>1518.2292368487947</v>
      </c>
      <c r="W1737" s="1">
        <f t="shared" si="195"/>
        <v>1495.7868779460348</v>
      </c>
    </row>
    <row r="1738" spans="1:23" x14ac:dyDescent="0.45">
      <c r="A1738" t="str">
        <f>Schedule!A1738</f>
        <v>2024-08-08</v>
      </c>
      <c r="B1738" t="str">
        <f>Schedule!B1738</f>
        <v>ARI</v>
      </c>
      <c r="C1738" t="str">
        <f>Schedule!C1738</f>
        <v>PHI</v>
      </c>
      <c r="D1738">
        <f>Schedule!D1738</f>
        <v>1517.8440011816001</v>
      </c>
      <c r="E1738">
        <f>Schedule!E1738</f>
        <v>1537.03223861109</v>
      </c>
      <c r="F1738" cm="1">
        <f t="array" ref="F1738">_xlfn.XLOOKUP(B1738, $T$1:$T1737, $V$1:$V1737, D1738, 0, -1)</f>
        <v>1516.9891876380354</v>
      </c>
      <c r="G1738" cm="1">
        <f t="array" ref="G1738">_xlfn.XLOOKUP(C1738, $U$1:$U1737, $W$1:$W1737, E1738, 0, -1)</f>
        <v>1539.4111659163295</v>
      </c>
      <c r="H1738">
        <f>Schedule!F1738</f>
        <v>5.0632911392405201E-2</v>
      </c>
      <c r="I1738" t="str">
        <f>IF(ISBLANK(Games!D1738), "", Games!D1738)</f>
        <v/>
      </c>
      <c r="J1738" t="str">
        <f>IF(ISBLANK(Games!E1738), "", Games!E1738)</f>
        <v/>
      </c>
      <c r="K1738" t="str">
        <f>IF(ISBLANK(Games!D1738), "",VLOOKUP(I1738, 'Pitchers Pre-Season'!$B$2:$X$790, 23, FALSE))</f>
        <v/>
      </c>
      <c r="L1738" t="str">
        <f>IF(ISBLANK(Games!E1738), "",VLOOKUP(J1738, 'Pitchers Pre-Season'!$B$2:$X$790, 23, FALSE))</f>
        <v/>
      </c>
      <c r="M1738">
        <f>IF(ISBLANK(Games!D1738), Calc!F1738, F1738+K1738)</f>
        <v>1516.9891876380354</v>
      </c>
      <c r="N1738">
        <f>IF(ISBLANK(Games!E1738), Calc!G1738, G1738+L1738)</f>
        <v>1539.4111659163295</v>
      </c>
      <c r="O1738" s="1">
        <f t="shared" si="189"/>
        <v>0.49309335747259775</v>
      </c>
      <c r="P1738" s="1">
        <f t="shared" si="190"/>
        <v>0.50690664252740236</v>
      </c>
      <c r="Q1738" s="3" t="str">
        <f>Games!N1738</f>
        <v/>
      </c>
      <c r="R1738" s="1" t="str">
        <f t="shared" si="191"/>
        <v/>
      </c>
      <c r="S1738" s="1" t="str">
        <f>IF(ISBLANK(Games!L1738), "",IF(Q1738=B1738, C1738, B1738))</f>
        <v/>
      </c>
      <c r="T1738" s="1" t="str">
        <f t="shared" si="192"/>
        <v>ARI</v>
      </c>
      <c r="U1738" s="1" t="str">
        <f t="shared" si="193"/>
        <v>PHI</v>
      </c>
      <c r="V1738" s="1">
        <f t="shared" si="194"/>
        <v>1516.9891876380354</v>
      </c>
      <c r="W1738" s="1">
        <f t="shared" si="195"/>
        <v>1539.4111659163295</v>
      </c>
    </row>
    <row r="1739" spans="1:23" x14ac:dyDescent="0.45">
      <c r="A1739" t="str">
        <f>Schedule!A1739</f>
        <v>2024-08-09</v>
      </c>
      <c r="B1739" t="str">
        <f>Schedule!B1739</f>
        <v>WAS</v>
      </c>
      <c r="C1739" t="str">
        <f>Schedule!C1739</f>
        <v>LAA</v>
      </c>
      <c r="D1739">
        <f>Schedule!D1739</f>
        <v>1422.7330514932301</v>
      </c>
      <c r="E1739">
        <f>Schedule!E1739</f>
        <v>1474.3085107648601</v>
      </c>
      <c r="F1739" cm="1">
        <f t="array" ref="F1739">_xlfn.XLOOKUP(B1739, $T$1:$T1738, $V$1:$V1738, D1739, 0, -1)</f>
        <v>1419.5380932200808</v>
      </c>
      <c r="G1739" cm="1">
        <f t="array" ref="G1739">_xlfn.XLOOKUP(C1739, $U$1:$U1738, $W$1:$W1738, E1739, 0, -1)</f>
        <v>1486.8682858001625</v>
      </c>
      <c r="H1739">
        <f>Schedule!F1739</f>
        <v>-4.76190476190477E-2</v>
      </c>
      <c r="I1739" t="str">
        <f>IF(ISBLANK(Games!D1739), "", Games!D1739)</f>
        <v/>
      </c>
      <c r="J1739" t="str">
        <f>IF(ISBLANK(Games!E1739), "", Games!E1739)</f>
        <v/>
      </c>
      <c r="K1739" t="str">
        <f>IF(ISBLANK(Games!D1739), "",VLOOKUP(I1739, 'Pitchers Pre-Season'!$B$2:$X$790, 23, FALSE))</f>
        <v/>
      </c>
      <c r="L1739" t="str">
        <f>IF(ISBLANK(Games!E1739), "",VLOOKUP(J1739, 'Pitchers Pre-Season'!$B$2:$X$790, 23, FALSE))</f>
        <v/>
      </c>
      <c r="M1739">
        <f>IF(ISBLANK(Games!D1739), Calc!F1739, F1739+K1739)</f>
        <v>1419.5380932200808</v>
      </c>
      <c r="N1739">
        <f>IF(ISBLANK(Games!E1739), Calc!G1739, G1739+L1739)</f>
        <v>1486.8682858001625</v>
      </c>
      <c r="O1739" s="1">
        <f t="shared" si="189"/>
        <v>0.38048957631771613</v>
      </c>
      <c r="P1739" s="1">
        <f t="shared" si="190"/>
        <v>0.61951042368228382</v>
      </c>
      <c r="Q1739" s="3" t="str">
        <f>Games!N1739</f>
        <v/>
      </c>
      <c r="R1739" s="1" t="str">
        <f t="shared" si="191"/>
        <v/>
      </c>
      <c r="S1739" s="1" t="str">
        <f>IF(ISBLANK(Games!L1739), "",IF(Q1739=B1739, C1739, B1739))</f>
        <v/>
      </c>
      <c r="T1739" s="1" t="str">
        <f t="shared" si="192"/>
        <v>WAS</v>
      </c>
      <c r="U1739" s="1" t="str">
        <f t="shared" si="193"/>
        <v>LAA</v>
      </c>
      <c r="V1739" s="1">
        <f t="shared" si="194"/>
        <v>1419.5380932200808</v>
      </c>
      <c r="W1739" s="1">
        <f t="shared" si="195"/>
        <v>1486.8682858001625</v>
      </c>
    </row>
    <row r="1740" spans="1:23" x14ac:dyDescent="0.45">
      <c r="A1740" t="str">
        <f>Schedule!A1740</f>
        <v>2024-08-09</v>
      </c>
      <c r="B1740" t="str">
        <f>Schedule!B1740</f>
        <v>TBR</v>
      </c>
      <c r="C1740" t="str">
        <f>Schedule!C1740</f>
        <v>BAL</v>
      </c>
      <c r="D1740">
        <f>Schedule!D1740</f>
        <v>1537.2568075547799</v>
      </c>
      <c r="E1740">
        <f>Schedule!E1740</f>
        <v>1535.1075395159701</v>
      </c>
      <c r="F1740" cm="1">
        <f t="array" ref="F1740">_xlfn.XLOOKUP(B1740, $T$1:$T1739, $V$1:$V1739, D1740, 0, -1)</f>
        <v>1528.0229512954211</v>
      </c>
      <c r="G1740" cm="1">
        <f t="array" ref="G1740">_xlfn.XLOOKUP(C1740, $U$1:$U1739, $W$1:$W1739, E1740, 0, -1)</f>
        <v>1539.0873746407135</v>
      </c>
      <c r="H1740">
        <f>Schedule!F1740</f>
        <v>0.124324324324324</v>
      </c>
      <c r="I1740" t="str">
        <f>IF(ISBLANK(Games!D1740), "", Games!D1740)</f>
        <v/>
      </c>
      <c r="J1740" t="str">
        <f>IF(ISBLANK(Games!E1740), "", Games!E1740)</f>
        <v/>
      </c>
      <c r="K1740" t="str">
        <f>IF(ISBLANK(Games!D1740), "",VLOOKUP(I1740, 'Pitchers Pre-Season'!$B$2:$X$790, 23, FALSE))</f>
        <v/>
      </c>
      <c r="L1740" t="str">
        <f>IF(ISBLANK(Games!E1740), "",VLOOKUP(J1740, 'Pitchers Pre-Season'!$B$2:$X$790, 23, FALSE))</f>
        <v/>
      </c>
      <c r="M1740">
        <f>IF(ISBLANK(Games!D1740), Calc!F1740, F1740+K1740)</f>
        <v>1528.0229512954211</v>
      </c>
      <c r="N1740">
        <f>IF(ISBLANK(Games!E1740), Calc!G1740, G1740+L1740)</f>
        <v>1539.0873746407135</v>
      </c>
      <c r="O1740" s="1">
        <f t="shared" si="189"/>
        <v>0.54624455766764513</v>
      </c>
      <c r="P1740" s="1">
        <f t="shared" si="190"/>
        <v>0.45375544233235487</v>
      </c>
      <c r="Q1740" s="3" t="str">
        <f>Games!N1740</f>
        <v/>
      </c>
      <c r="R1740" s="1" t="str">
        <f t="shared" si="191"/>
        <v/>
      </c>
      <c r="S1740" s="1" t="str">
        <f>IF(ISBLANK(Games!L1740), "",IF(Q1740=B1740, C1740, B1740))</f>
        <v/>
      </c>
      <c r="T1740" s="1" t="str">
        <f t="shared" si="192"/>
        <v>TBR</v>
      </c>
      <c r="U1740" s="1" t="str">
        <f t="shared" si="193"/>
        <v>BAL</v>
      </c>
      <c r="V1740" s="1">
        <f t="shared" si="194"/>
        <v>1528.0229512954211</v>
      </c>
      <c r="W1740" s="1">
        <f t="shared" si="195"/>
        <v>1539.0873746407135</v>
      </c>
    </row>
    <row r="1741" spans="1:23" x14ac:dyDescent="0.45">
      <c r="A1741" t="str">
        <f>Schedule!A1741</f>
        <v>2024-08-09</v>
      </c>
      <c r="B1741" t="str">
        <f>Schedule!B1741</f>
        <v>NYY</v>
      </c>
      <c r="C1741" t="str">
        <f>Schedule!C1741</f>
        <v>TEX</v>
      </c>
      <c r="D1741">
        <f>Schedule!D1741</f>
        <v>1539.4562396036399</v>
      </c>
      <c r="E1741">
        <f>Schedule!E1741</f>
        <v>1527.6277566730801</v>
      </c>
      <c r="F1741" cm="1">
        <f t="array" ref="F1741">_xlfn.XLOOKUP(B1741, $T$1:$T1740, $V$1:$V1740, D1741, 0, -1)</f>
        <v>1533.7203518335739</v>
      </c>
      <c r="G1741" cm="1">
        <f t="array" ref="G1741">_xlfn.XLOOKUP(C1741, $U$1:$U1740, $W$1:$W1740, E1741, 0, -1)</f>
        <v>1534.4506247578865</v>
      </c>
      <c r="H1741">
        <f>Schedule!F1741</f>
        <v>9.3922651933701695E-2</v>
      </c>
      <c r="I1741" t="str">
        <f>IF(ISBLANK(Games!D1741), "", Games!D1741)</f>
        <v/>
      </c>
      <c r="J1741" t="str">
        <f>IF(ISBLANK(Games!E1741), "", Games!E1741)</f>
        <v/>
      </c>
      <c r="K1741" t="str">
        <f>IF(ISBLANK(Games!D1741), "",VLOOKUP(I1741, 'Pitchers Pre-Season'!$B$2:$X$790, 23, FALSE))</f>
        <v/>
      </c>
      <c r="L1741" t="str">
        <f>IF(ISBLANK(Games!E1741), "",VLOOKUP(J1741, 'Pitchers Pre-Season'!$B$2:$X$790, 23, FALSE))</f>
        <v/>
      </c>
      <c r="M1741">
        <f>IF(ISBLANK(Games!D1741), Calc!F1741, F1741+K1741)</f>
        <v>1533.7203518335739</v>
      </c>
      <c r="N1741">
        <f>IF(ISBLANK(Games!E1741), Calc!G1741, G1741+L1741)</f>
        <v>1534.4506247578865</v>
      </c>
      <c r="O1741" s="1">
        <f t="shared" si="189"/>
        <v>0.54591038029619199</v>
      </c>
      <c r="P1741" s="1">
        <f t="shared" si="190"/>
        <v>0.45408961970380801</v>
      </c>
      <c r="Q1741" s="3" t="str">
        <f>Games!N1741</f>
        <v/>
      </c>
      <c r="R1741" s="1" t="str">
        <f t="shared" si="191"/>
        <v/>
      </c>
      <c r="S1741" s="1" t="str">
        <f>IF(ISBLANK(Games!L1741), "",IF(Q1741=B1741, C1741, B1741))</f>
        <v/>
      </c>
      <c r="T1741" s="1" t="str">
        <f t="shared" si="192"/>
        <v>NYY</v>
      </c>
      <c r="U1741" s="1" t="str">
        <f t="shared" si="193"/>
        <v>TEX</v>
      </c>
      <c r="V1741" s="1">
        <f t="shared" si="194"/>
        <v>1533.7203518335739</v>
      </c>
      <c r="W1741" s="1">
        <f t="shared" si="195"/>
        <v>1534.4506247578865</v>
      </c>
    </row>
    <row r="1742" spans="1:23" x14ac:dyDescent="0.45">
      <c r="A1742" t="str">
        <f>Schedule!A1742</f>
        <v>2024-08-09</v>
      </c>
      <c r="B1742" t="str">
        <f>Schedule!B1742</f>
        <v>TOR</v>
      </c>
      <c r="C1742" t="str">
        <f>Schedule!C1742</f>
        <v>OAK</v>
      </c>
      <c r="D1742">
        <f>Schedule!D1742</f>
        <v>1536.86484917293</v>
      </c>
      <c r="E1742">
        <f>Schedule!E1742</f>
        <v>1427.1354796158</v>
      </c>
      <c r="F1742" cm="1">
        <f t="array" ref="F1742">_xlfn.XLOOKUP(B1742, $T$1:$T1741, $V$1:$V1741, D1742, 0, -1)</f>
        <v>1536.86484917293</v>
      </c>
      <c r="G1742" cm="1">
        <f t="array" ref="G1742">_xlfn.XLOOKUP(C1742, $U$1:$U1741, $W$1:$W1741, E1742, 0, -1)</f>
        <v>1422.9458950386379</v>
      </c>
      <c r="H1742">
        <f>Schedule!F1742</f>
        <v>-5.5248618784530601E-3</v>
      </c>
      <c r="I1742" t="str">
        <f>IF(ISBLANK(Games!D1742), "", Games!D1742)</f>
        <v/>
      </c>
      <c r="J1742" t="str">
        <f>IF(ISBLANK(Games!E1742), "", Games!E1742)</f>
        <v/>
      </c>
      <c r="K1742" t="str">
        <f>IF(ISBLANK(Games!D1742), "",VLOOKUP(I1742, 'Pitchers Pre-Season'!$B$2:$X$790, 23, FALSE))</f>
        <v/>
      </c>
      <c r="L1742" t="str">
        <f>IF(ISBLANK(Games!E1742), "",VLOOKUP(J1742, 'Pitchers Pre-Season'!$B$2:$X$790, 23, FALSE))</f>
        <v/>
      </c>
      <c r="M1742">
        <f>IF(ISBLANK(Games!D1742), Calc!F1742, F1742+K1742)</f>
        <v>1536.86484917293</v>
      </c>
      <c r="N1742">
        <f>IF(ISBLANK(Games!E1742), Calc!G1742, G1742+L1742)</f>
        <v>1422.9458950386379</v>
      </c>
      <c r="O1742" s="1">
        <f t="shared" si="189"/>
        <v>0.65554715568144195</v>
      </c>
      <c r="P1742" s="1">
        <f t="shared" si="190"/>
        <v>0.34445284431855794</v>
      </c>
      <c r="Q1742" s="3" t="str">
        <f>Games!N1742</f>
        <v/>
      </c>
      <c r="R1742" s="1" t="str">
        <f t="shared" si="191"/>
        <v/>
      </c>
      <c r="S1742" s="1" t="str">
        <f>IF(ISBLANK(Games!L1742), "",IF(Q1742=B1742, C1742, B1742))</f>
        <v/>
      </c>
      <c r="T1742" s="1" t="str">
        <f t="shared" si="192"/>
        <v>TOR</v>
      </c>
      <c r="U1742" s="1" t="str">
        <f t="shared" si="193"/>
        <v>OAK</v>
      </c>
      <c r="V1742" s="1">
        <f t="shared" si="194"/>
        <v>1536.86484917293</v>
      </c>
      <c r="W1742" s="1">
        <f t="shared" si="195"/>
        <v>1422.9458950386379</v>
      </c>
    </row>
    <row r="1743" spans="1:23" x14ac:dyDescent="0.45">
      <c r="A1743" t="str">
        <f>Schedule!A1743</f>
        <v>2024-08-09</v>
      </c>
      <c r="B1743" t="str">
        <f>Schedule!B1743</f>
        <v>BOS</v>
      </c>
      <c r="C1743" t="str">
        <f>Schedule!C1743</f>
        <v>HOU</v>
      </c>
      <c r="D1743">
        <f>Schedule!D1743</f>
        <v>1500.26839934439</v>
      </c>
      <c r="E1743">
        <f>Schedule!E1743</f>
        <v>1559.22207084247</v>
      </c>
      <c r="F1743" cm="1">
        <f t="array" ref="F1743">_xlfn.XLOOKUP(B1743, $T$1:$T1742, $V$1:$V1742, D1743, 0, -1)</f>
        <v>1500.26839934439</v>
      </c>
      <c r="G1743" cm="1">
        <f t="array" ref="G1743">_xlfn.XLOOKUP(C1743, $U$1:$U1742, $W$1:$W1742, E1743, 0, -1)</f>
        <v>1554.1885466658973</v>
      </c>
      <c r="H1743">
        <f>Schedule!F1743</f>
        <v>5.1282051282051398E-2</v>
      </c>
      <c r="I1743" t="str">
        <f>IF(ISBLANK(Games!D1743), "", Games!D1743)</f>
        <v/>
      </c>
      <c r="J1743" t="str">
        <f>IF(ISBLANK(Games!E1743), "", Games!E1743)</f>
        <v/>
      </c>
      <c r="K1743" t="str">
        <f>IF(ISBLANK(Games!D1743), "",VLOOKUP(I1743, 'Pitchers Pre-Season'!$B$2:$X$790, 23, FALSE))</f>
        <v/>
      </c>
      <c r="L1743" t="str">
        <f>IF(ISBLANK(Games!E1743), "",VLOOKUP(J1743, 'Pitchers Pre-Season'!$B$2:$X$790, 23, FALSE))</f>
        <v/>
      </c>
      <c r="M1743">
        <f>IF(ISBLANK(Games!D1743), Calc!F1743, F1743+K1743)</f>
        <v>1500.26839934439</v>
      </c>
      <c r="N1743">
        <f>IF(ISBLANK(Games!E1743), Calc!G1743, G1743+L1743)</f>
        <v>1554.1885466658973</v>
      </c>
      <c r="O1743" s="1">
        <f t="shared" si="189"/>
        <v>0.44866073910381882</v>
      </c>
      <c r="P1743" s="1">
        <f t="shared" si="190"/>
        <v>0.55133926089618124</v>
      </c>
      <c r="Q1743" s="3" t="str">
        <f>Games!N1743</f>
        <v/>
      </c>
      <c r="R1743" s="1" t="str">
        <f t="shared" si="191"/>
        <v/>
      </c>
      <c r="S1743" s="1" t="str">
        <f>IF(ISBLANK(Games!L1743), "",IF(Q1743=B1743, C1743, B1743))</f>
        <v/>
      </c>
      <c r="T1743" s="1" t="str">
        <f t="shared" si="192"/>
        <v>BOS</v>
      </c>
      <c r="U1743" s="1" t="str">
        <f t="shared" si="193"/>
        <v>HOU</v>
      </c>
      <c r="V1743" s="1">
        <f t="shared" si="194"/>
        <v>1500.26839934439</v>
      </c>
      <c r="W1743" s="1">
        <f t="shared" si="195"/>
        <v>1554.1885466658973</v>
      </c>
    </row>
    <row r="1744" spans="1:23" x14ac:dyDescent="0.45">
      <c r="A1744" t="str">
        <f>Schedule!A1744</f>
        <v>2024-08-09</v>
      </c>
      <c r="B1744" t="str">
        <f>Schedule!B1744</f>
        <v>MIA</v>
      </c>
      <c r="C1744" t="str">
        <f>Schedule!C1744</f>
        <v>SDP</v>
      </c>
      <c r="D1744">
        <f>Schedule!D1744</f>
        <v>1488.4482383178499</v>
      </c>
      <c r="E1744">
        <f>Schedule!E1744</f>
        <v>1513.7838452168801</v>
      </c>
      <c r="F1744" cm="1">
        <f t="array" ref="F1744">_xlfn.XLOOKUP(B1744, $T$1:$T1743, $V$1:$V1743, D1744, 0, -1)</f>
        <v>1453.0099819148713</v>
      </c>
      <c r="G1744" cm="1">
        <f t="array" ref="G1744">_xlfn.XLOOKUP(C1744, $U$1:$U1743, $W$1:$W1743, E1744, 0, -1)</f>
        <v>1514.2912987524817</v>
      </c>
      <c r="H1744">
        <f>Schedule!F1744</f>
        <v>4.5751633986928102E-2</v>
      </c>
      <c r="I1744" t="str">
        <f>IF(ISBLANK(Games!D1744), "", Games!D1744)</f>
        <v/>
      </c>
      <c r="J1744" t="str">
        <f>IF(ISBLANK(Games!E1744), "", Games!E1744)</f>
        <v/>
      </c>
      <c r="K1744" t="str">
        <f>IF(ISBLANK(Games!D1744), "",VLOOKUP(I1744, 'Pitchers Pre-Season'!$B$2:$X$790, 23, FALSE))</f>
        <v/>
      </c>
      <c r="L1744" t="str">
        <f>IF(ISBLANK(Games!E1744), "",VLOOKUP(J1744, 'Pitchers Pre-Season'!$B$2:$X$790, 23, FALSE))</f>
        <v/>
      </c>
      <c r="M1744">
        <f>IF(ISBLANK(Games!D1744), Calc!F1744, F1744+K1744)</f>
        <v>1453.0099819148713</v>
      </c>
      <c r="N1744">
        <f>IF(ISBLANK(Games!E1744), Calc!G1744, G1744+L1744)</f>
        <v>1514.2912987524817</v>
      </c>
      <c r="O1744" s="1">
        <f t="shared" si="189"/>
        <v>0.43558822906796746</v>
      </c>
      <c r="P1744" s="1">
        <f t="shared" si="190"/>
        <v>0.56441177093203254</v>
      </c>
      <c r="Q1744" s="3" t="str">
        <f>Games!N1744</f>
        <v/>
      </c>
      <c r="R1744" s="1" t="str">
        <f t="shared" si="191"/>
        <v/>
      </c>
      <c r="S1744" s="1" t="str">
        <f>IF(ISBLANK(Games!L1744), "",IF(Q1744=B1744, C1744, B1744))</f>
        <v/>
      </c>
      <c r="T1744" s="1" t="str">
        <f t="shared" si="192"/>
        <v>MIA</v>
      </c>
      <c r="U1744" s="1" t="str">
        <f t="shared" si="193"/>
        <v>SDP</v>
      </c>
      <c r="V1744" s="1">
        <f t="shared" si="194"/>
        <v>1453.0099819148713</v>
      </c>
      <c r="W1744" s="1">
        <f t="shared" si="195"/>
        <v>1514.2912987524817</v>
      </c>
    </row>
    <row r="1745" spans="1:23" x14ac:dyDescent="0.45">
      <c r="A1745" t="str">
        <f>Schedule!A1745</f>
        <v>2024-08-09</v>
      </c>
      <c r="B1745" t="str">
        <f>Schedule!B1745</f>
        <v>KCR</v>
      </c>
      <c r="C1745" t="str">
        <f>Schedule!C1745</f>
        <v>STL</v>
      </c>
      <c r="D1745">
        <f>Schedule!D1745</f>
        <v>1455.5883504191299</v>
      </c>
      <c r="E1745">
        <f>Schedule!E1745</f>
        <v>1506.4629567151301</v>
      </c>
      <c r="F1745" cm="1">
        <f t="array" ref="F1745">_xlfn.XLOOKUP(B1745, $T$1:$T1744, $V$1:$V1744, D1745, 0, -1)</f>
        <v>1459.3647323881944</v>
      </c>
      <c r="G1745" cm="1">
        <f t="array" ref="G1745">_xlfn.XLOOKUP(C1745, $U$1:$U1744, $W$1:$W1744, E1745, 0, -1)</f>
        <v>1507.9516916859375</v>
      </c>
      <c r="H1745">
        <f>Schedule!F1745</f>
        <v>0.19008264462809901</v>
      </c>
      <c r="I1745" t="str">
        <f>IF(ISBLANK(Games!D1745), "", Games!D1745)</f>
        <v/>
      </c>
      <c r="J1745" t="str">
        <f>IF(ISBLANK(Games!E1745), "", Games!E1745)</f>
        <v/>
      </c>
      <c r="K1745" t="str">
        <f>IF(ISBLANK(Games!D1745), "",VLOOKUP(I1745, 'Pitchers Pre-Season'!$B$2:$X$790, 23, FALSE))</f>
        <v/>
      </c>
      <c r="L1745" t="str">
        <f>IF(ISBLANK(Games!E1745), "",VLOOKUP(J1745, 'Pitchers Pre-Season'!$B$2:$X$790, 23, FALSE))</f>
        <v/>
      </c>
      <c r="M1745">
        <f>IF(ISBLANK(Games!D1745), Calc!F1745, F1745+K1745)</f>
        <v>1459.3647323881944</v>
      </c>
      <c r="N1745">
        <f>IF(ISBLANK(Games!E1745), Calc!G1745, G1745+L1745)</f>
        <v>1507.9516916859375</v>
      </c>
      <c r="O1745" s="1">
        <f t="shared" si="189"/>
        <v>0.52557134079501477</v>
      </c>
      <c r="P1745" s="1">
        <f t="shared" si="190"/>
        <v>0.47442865920498523</v>
      </c>
      <c r="Q1745" s="3" t="str">
        <f>Games!N1745</f>
        <v/>
      </c>
      <c r="R1745" s="1" t="str">
        <f t="shared" si="191"/>
        <v/>
      </c>
      <c r="S1745" s="1" t="str">
        <f>IF(ISBLANK(Games!L1745), "",IF(Q1745=B1745, C1745, B1745))</f>
        <v/>
      </c>
      <c r="T1745" s="1" t="str">
        <f t="shared" si="192"/>
        <v>KCR</v>
      </c>
      <c r="U1745" s="1" t="str">
        <f t="shared" si="193"/>
        <v>STL</v>
      </c>
      <c r="V1745" s="1">
        <f t="shared" si="194"/>
        <v>1459.3647323881944</v>
      </c>
      <c r="W1745" s="1">
        <f t="shared" si="195"/>
        <v>1507.9516916859375</v>
      </c>
    </row>
    <row r="1746" spans="1:23" x14ac:dyDescent="0.45">
      <c r="A1746" t="str">
        <f>Schedule!A1746</f>
        <v>2024-08-09</v>
      </c>
      <c r="B1746" t="str">
        <f>Schedule!B1746</f>
        <v>MIN</v>
      </c>
      <c r="C1746" t="str">
        <f>Schedule!C1746</f>
        <v>CLE</v>
      </c>
      <c r="D1746">
        <f>Schedule!D1746</f>
        <v>1535.44519643647</v>
      </c>
      <c r="E1746">
        <f>Schedule!E1746</f>
        <v>1503.8938502056101</v>
      </c>
      <c r="F1746" cm="1">
        <f t="array" ref="F1746">_xlfn.XLOOKUP(B1746, $T$1:$T1745, $V$1:$V1745, D1746, 0, -1)</f>
        <v>1529.2726034226744</v>
      </c>
      <c r="G1746" cm="1">
        <f t="array" ref="G1746">_xlfn.XLOOKUP(C1746, $U$1:$U1745, $W$1:$W1745, E1746, 0, -1)</f>
        <v>1521.3210808926906</v>
      </c>
      <c r="H1746">
        <f>Schedule!F1746</f>
        <v>0.12727272727272701</v>
      </c>
      <c r="I1746" t="str">
        <f>IF(ISBLANK(Games!D1746), "", Games!D1746)</f>
        <v/>
      </c>
      <c r="J1746" t="str">
        <f>IF(ISBLANK(Games!E1746), "", Games!E1746)</f>
        <v/>
      </c>
      <c r="K1746" t="str">
        <f>IF(ISBLANK(Games!D1746), "",VLOOKUP(I1746, 'Pitchers Pre-Season'!$B$2:$X$790, 23, FALSE))</f>
        <v/>
      </c>
      <c r="L1746" t="str">
        <f>IF(ISBLANK(Games!E1746), "",VLOOKUP(J1746, 'Pitchers Pre-Season'!$B$2:$X$790, 23, FALSE))</f>
        <v/>
      </c>
      <c r="M1746">
        <f>IF(ISBLANK(Games!D1746), Calc!F1746, F1746+K1746)</f>
        <v>1529.2726034226744</v>
      </c>
      <c r="N1746">
        <f>IF(ISBLANK(Games!E1746), Calc!G1746, G1746+L1746)</f>
        <v>1521.3210808926906</v>
      </c>
      <c r="O1746" s="1">
        <f t="shared" si="189"/>
        <v>0.57507752691870462</v>
      </c>
      <c r="P1746" s="1">
        <f t="shared" si="190"/>
        <v>0.42492247308129544</v>
      </c>
      <c r="Q1746" s="3" t="str">
        <f>Games!N1746</f>
        <v/>
      </c>
      <c r="R1746" s="1" t="str">
        <f t="shared" si="191"/>
        <v/>
      </c>
      <c r="S1746" s="1" t="str">
        <f>IF(ISBLANK(Games!L1746), "",IF(Q1746=B1746, C1746, B1746))</f>
        <v/>
      </c>
      <c r="T1746" s="1" t="str">
        <f t="shared" si="192"/>
        <v>MIN</v>
      </c>
      <c r="U1746" s="1" t="str">
        <f t="shared" si="193"/>
        <v>CLE</v>
      </c>
      <c r="V1746" s="1">
        <f t="shared" si="194"/>
        <v>1529.2726034226744</v>
      </c>
      <c r="W1746" s="1">
        <f t="shared" si="195"/>
        <v>1521.3210808926906</v>
      </c>
    </row>
    <row r="1747" spans="1:23" x14ac:dyDescent="0.45">
      <c r="A1747" t="str">
        <f>Schedule!A1747</f>
        <v>2024-08-09</v>
      </c>
      <c r="B1747" t="str">
        <f>Schedule!B1747</f>
        <v>CHW</v>
      </c>
      <c r="C1747" t="str">
        <f>Schedule!C1747</f>
        <v>CHC</v>
      </c>
      <c r="D1747">
        <f>Schedule!D1747</f>
        <v>1433.33420073452</v>
      </c>
      <c r="E1747">
        <f>Schedule!E1747</f>
        <v>1514.0316812078199</v>
      </c>
      <c r="F1747" cm="1">
        <f t="array" ref="F1747">_xlfn.XLOOKUP(B1747, $T$1:$T1746, $V$1:$V1746, D1747, 0, -1)</f>
        <v>1426.513159308995</v>
      </c>
      <c r="G1747" cm="1">
        <f t="array" ref="G1747">_xlfn.XLOOKUP(C1747, $U$1:$U1746, $W$1:$W1746, E1747, 0, -1)</f>
        <v>1510.9500841970262</v>
      </c>
      <c r="H1747">
        <f>Schedule!F1747</f>
        <v>-4.2253521126760597E-2</v>
      </c>
      <c r="I1747" t="str">
        <f>IF(ISBLANK(Games!D1747), "", Games!D1747)</f>
        <v/>
      </c>
      <c r="J1747" t="str">
        <f>IF(ISBLANK(Games!E1747), "", Games!E1747)</f>
        <v/>
      </c>
      <c r="K1747" t="str">
        <f>IF(ISBLANK(Games!D1747), "",VLOOKUP(I1747, 'Pitchers Pre-Season'!$B$2:$X$790, 23, FALSE))</f>
        <v/>
      </c>
      <c r="L1747" t="str">
        <f>IF(ISBLANK(Games!E1747), "",VLOOKUP(J1747, 'Pitchers Pre-Season'!$B$2:$X$790, 23, FALSE))</f>
        <v/>
      </c>
      <c r="M1747">
        <f>IF(ISBLANK(Games!D1747), Calc!F1747, F1747+K1747)</f>
        <v>1426.513159308995</v>
      </c>
      <c r="N1747">
        <f>IF(ISBLANK(Games!E1747), Calc!G1747, G1747+L1747)</f>
        <v>1510.9500841970262</v>
      </c>
      <c r="O1747" s="1">
        <f t="shared" si="189"/>
        <v>0.3596958775513201</v>
      </c>
      <c r="P1747" s="1">
        <f t="shared" si="190"/>
        <v>0.64030412244867985</v>
      </c>
      <c r="Q1747" s="3" t="str">
        <f>Games!N1747</f>
        <v/>
      </c>
      <c r="R1747" s="1" t="str">
        <f t="shared" si="191"/>
        <v/>
      </c>
      <c r="S1747" s="1" t="str">
        <f>IF(ISBLANK(Games!L1747), "",IF(Q1747=B1747, C1747, B1747))</f>
        <v/>
      </c>
      <c r="T1747" s="1" t="str">
        <f t="shared" si="192"/>
        <v>CHW</v>
      </c>
      <c r="U1747" s="1" t="str">
        <f t="shared" si="193"/>
        <v>CHC</v>
      </c>
      <c r="V1747" s="1">
        <f t="shared" si="194"/>
        <v>1426.513159308995</v>
      </c>
      <c r="W1747" s="1">
        <f t="shared" si="195"/>
        <v>1510.9500841970262</v>
      </c>
    </row>
    <row r="1748" spans="1:23" x14ac:dyDescent="0.45">
      <c r="A1748" t="str">
        <f>Schedule!A1748</f>
        <v>2024-08-09</v>
      </c>
      <c r="B1748" t="str">
        <f>Schedule!B1748</f>
        <v>MIL</v>
      </c>
      <c r="C1748" t="str">
        <f>Schedule!C1748</f>
        <v>CIN</v>
      </c>
      <c r="D1748">
        <f>Schedule!D1748</f>
        <v>1511.74507850229</v>
      </c>
      <c r="E1748">
        <f>Schedule!E1748</f>
        <v>1496.2510574284499</v>
      </c>
      <c r="F1748" cm="1">
        <f t="array" ref="F1748">_xlfn.XLOOKUP(B1748, $T$1:$T1747, $V$1:$V1747, D1748, 0, -1)</f>
        <v>1516.6563185214643</v>
      </c>
      <c r="G1748" cm="1">
        <f t="array" ref="G1748">_xlfn.XLOOKUP(C1748, $U$1:$U1747, $W$1:$W1747, E1748, 0, -1)</f>
        <v>1513.6155661274754</v>
      </c>
      <c r="H1748">
        <f>Schedule!F1748</f>
        <v>6.7415730337078705E-2</v>
      </c>
      <c r="I1748" t="str">
        <f>IF(ISBLANK(Games!D1748), "", Games!D1748)</f>
        <v/>
      </c>
      <c r="J1748" t="str">
        <f>IF(ISBLANK(Games!E1748), "", Games!E1748)</f>
        <v/>
      </c>
      <c r="K1748" t="str">
        <f>IF(ISBLANK(Games!D1748), "",VLOOKUP(I1748, 'Pitchers Pre-Season'!$B$2:$X$790, 23, FALSE))</f>
        <v/>
      </c>
      <c r="L1748" t="str">
        <f>IF(ISBLANK(Games!E1748), "",VLOOKUP(J1748, 'Pitchers Pre-Season'!$B$2:$X$790, 23, FALSE))</f>
        <v/>
      </c>
      <c r="M1748">
        <f>IF(ISBLANK(Games!D1748), Calc!F1748, F1748+K1748)</f>
        <v>1516.6563185214643</v>
      </c>
      <c r="N1748">
        <f>IF(ISBLANK(Games!E1748), Calc!G1748, G1748+L1748)</f>
        <v>1513.6155661274754</v>
      </c>
      <c r="O1748" s="1">
        <f t="shared" si="189"/>
        <v>0.53808374790083913</v>
      </c>
      <c r="P1748" s="1">
        <f t="shared" si="190"/>
        <v>0.46191625209916087</v>
      </c>
      <c r="Q1748" s="3" t="str">
        <f>Games!N1748</f>
        <v/>
      </c>
      <c r="R1748" s="1" t="str">
        <f t="shared" si="191"/>
        <v/>
      </c>
      <c r="S1748" s="1" t="str">
        <f>IF(ISBLANK(Games!L1748), "",IF(Q1748=B1748, C1748, B1748))</f>
        <v/>
      </c>
      <c r="T1748" s="1" t="str">
        <f t="shared" si="192"/>
        <v>MIL</v>
      </c>
      <c r="U1748" s="1" t="str">
        <f t="shared" si="193"/>
        <v>CIN</v>
      </c>
      <c r="V1748" s="1">
        <f t="shared" si="194"/>
        <v>1516.6563185214643</v>
      </c>
      <c r="W1748" s="1">
        <f t="shared" si="195"/>
        <v>1513.6155661274754</v>
      </c>
    </row>
    <row r="1749" spans="1:23" x14ac:dyDescent="0.45">
      <c r="A1749" t="str">
        <f>Schedule!A1749</f>
        <v>2024-08-09</v>
      </c>
      <c r="B1749" t="str">
        <f>Schedule!B1749</f>
        <v>COL</v>
      </c>
      <c r="C1749" t="str">
        <f>Schedule!C1749</f>
        <v>ATL</v>
      </c>
      <c r="D1749">
        <f>Schedule!D1749</f>
        <v>1418.47649220432</v>
      </c>
      <c r="E1749">
        <f>Schedule!E1749</f>
        <v>1590.545270505</v>
      </c>
      <c r="F1749" cm="1">
        <f t="array" ref="F1749">_xlfn.XLOOKUP(B1749, $T$1:$T1748, $V$1:$V1748, D1749, 0, -1)</f>
        <v>1423.0710497477428</v>
      </c>
      <c r="G1749" cm="1">
        <f t="array" ref="G1749">_xlfn.XLOOKUP(C1749, $U$1:$U1748, $W$1:$W1748, E1749, 0, -1)</f>
        <v>1588.8399964445969</v>
      </c>
      <c r="H1749">
        <f>Schedule!F1749</f>
        <v>0.22834645669291301</v>
      </c>
      <c r="I1749" t="str">
        <f>IF(ISBLANK(Games!D1749), "", Games!D1749)</f>
        <v/>
      </c>
      <c r="J1749" t="str">
        <f>IF(ISBLANK(Games!E1749), "", Games!E1749)</f>
        <v/>
      </c>
      <c r="K1749" t="str">
        <f>IF(ISBLANK(Games!D1749), "",VLOOKUP(I1749, 'Pitchers Pre-Season'!$B$2:$X$790, 23, FALSE))</f>
        <v/>
      </c>
      <c r="L1749" t="str">
        <f>IF(ISBLANK(Games!E1749), "",VLOOKUP(J1749, 'Pitchers Pre-Season'!$B$2:$X$790, 23, FALSE))</f>
        <v/>
      </c>
      <c r="M1749">
        <f>IF(ISBLANK(Games!D1749), Calc!F1749, F1749+K1749)</f>
        <v>1423.0710497477428</v>
      </c>
      <c r="N1749">
        <f>IF(ISBLANK(Games!E1749), Calc!G1749, G1749+L1749)</f>
        <v>1588.8399964445969</v>
      </c>
      <c r="O1749" s="1">
        <f t="shared" si="189"/>
        <v>0.3922055972359989</v>
      </c>
      <c r="P1749" s="1">
        <f t="shared" si="190"/>
        <v>0.60779440276400098</v>
      </c>
      <c r="Q1749" s="3" t="str">
        <f>Games!N1749</f>
        <v/>
      </c>
      <c r="R1749" s="1" t="str">
        <f t="shared" si="191"/>
        <v/>
      </c>
      <c r="S1749" s="1" t="str">
        <f>IF(ISBLANK(Games!L1749), "",IF(Q1749=B1749, C1749, B1749))</f>
        <v/>
      </c>
      <c r="T1749" s="1" t="str">
        <f t="shared" si="192"/>
        <v>COL</v>
      </c>
      <c r="U1749" s="1" t="str">
        <f t="shared" si="193"/>
        <v>ATL</v>
      </c>
      <c r="V1749" s="1">
        <f t="shared" si="194"/>
        <v>1423.0710497477428</v>
      </c>
      <c r="W1749" s="1">
        <f t="shared" si="195"/>
        <v>1588.8399964445969</v>
      </c>
    </row>
    <row r="1750" spans="1:23" x14ac:dyDescent="0.45">
      <c r="A1750" t="str">
        <f>Schedule!A1750</f>
        <v>2024-08-09</v>
      </c>
      <c r="B1750" t="str">
        <f>Schedule!B1750</f>
        <v>ARI</v>
      </c>
      <c r="C1750" t="str">
        <f>Schedule!C1750</f>
        <v>PHI</v>
      </c>
      <c r="D1750">
        <f>Schedule!D1750</f>
        <v>1517.8440011816001</v>
      </c>
      <c r="E1750">
        <f>Schedule!E1750</f>
        <v>1537.03223861109</v>
      </c>
      <c r="F1750" cm="1">
        <f t="array" ref="F1750">_xlfn.XLOOKUP(B1750, $T$1:$T1749, $V$1:$V1749, D1750, 0, -1)</f>
        <v>1516.9891876380354</v>
      </c>
      <c r="G1750" cm="1">
        <f t="array" ref="G1750">_xlfn.XLOOKUP(C1750, $U$1:$U1749, $W$1:$W1749, E1750, 0, -1)</f>
        <v>1539.4111659163295</v>
      </c>
      <c r="H1750">
        <f>Schedule!F1750</f>
        <v>5.0632911392405201E-2</v>
      </c>
      <c r="I1750" t="str">
        <f>IF(ISBLANK(Games!D1750), "", Games!D1750)</f>
        <v/>
      </c>
      <c r="J1750" t="str">
        <f>IF(ISBLANK(Games!E1750), "", Games!E1750)</f>
        <v/>
      </c>
      <c r="K1750" t="str">
        <f>IF(ISBLANK(Games!D1750), "",VLOOKUP(I1750, 'Pitchers Pre-Season'!$B$2:$X$790, 23, FALSE))</f>
        <v/>
      </c>
      <c r="L1750" t="str">
        <f>IF(ISBLANK(Games!E1750), "",VLOOKUP(J1750, 'Pitchers Pre-Season'!$B$2:$X$790, 23, FALSE))</f>
        <v/>
      </c>
      <c r="M1750">
        <f>IF(ISBLANK(Games!D1750), Calc!F1750, F1750+K1750)</f>
        <v>1516.9891876380354</v>
      </c>
      <c r="N1750">
        <f>IF(ISBLANK(Games!E1750), Calc!G1750, G1750+L1750)</f>
        <v>1539.4111659163295</v>
      </c>
      <c r="O1750" s="1">
        <f t="shared" si="189"/>
        <v>0.49309335747259775</v>
      </c>
      <c r="P1750" s="1">
        <f t="shared" si="190"/>
        <v>0.50690664252740236</v>
      </c>
      <c r="Q1750" s="3" t="str">
        <f>Games!N1750</f>
        <v/>
      </c>
      <c r="R1750" s="1" t="str">
        <f t="shared" si="191"/>
        <v/>
      </c>
      <c r="S1750" s="1" t="str">
        <f>IF(ISBLANK(Games!L1750), "",IF(Q1750=B1750, C1750, B1750))</f>
        <v/>
      </c>
      <c r="T1750" s="1" t="str">
        <f t="shared" si="192"/>
        <v>ARI</v>
      </c>
      <c r="U1750" s="1" t="str">
        <f t="shared" si="193"/>
        <v>PHI</v>
      </c>
      <c r="V1750" s="1">
        <f t="shared" si="194"/>
        <v>1516.9891876380354</v>
      </c>
      <c r="W1750" s="1">
        <f t="shared" si="195"/>
        <v>1539.4111659163295</v>
      </c>
    </row>
    <row r="1751" spans="1:23" x14ac:dyDescent="0.45">
      <c r="A1751" t="str">
        <f>Schedule!A1751</f>
        <v>2024-08-09</v>
      </c>
      <c r="B1751" t="str">
        <f>Schedule!B1751</f>
        <v>LAD</v>
      </c>
      <c r="C1751" t="str">
        <f>Schedule!C1751</f>
        <v>PIT</v>
      </c>
      <c r="D1751">
        <f>Schedule!D1751</f>
        <v>1588.6730971234199</v>
      </c>
      <c r="E1751">
        <f>Schedule!E1751</f>
        <v>1468.3919248330999</v>
      </c>
      <c r="F1751" cm="1">
        <f t="array" ref="F1751">_xlfn.XLOOKUP(B1751, $T$1:$T1750, $V$1:$V1750, D1751, 0, -1)</f>
        <v>1596.6514930600529</v>
      </c>
      <c r="G1751" cm="1">
        <f t="array" ref="G1751">_xlfn.XLOOKUP(C1751, $U$1:$U1750, $W$1:$W1750, E1751, 0, -1)</f>
        <v>1490.342604018655</v>
      </c>
      <c r="H1751">
        <f>Schedule!F1751</f>
        <v>4.2654028436019002E-2</v>
      </c>
      <c r="I1751" t="str">
        <f>IF(ISBLANK(Games!D1751), "", Games!D1751)</f>
        <v/>
      </c>
      <c r="J1751" t="str">
        <f>IF(ISBLANK(Games!E1751), "", Games!E1751)</f>
        <v/>
      </c>
      <c r="K1751" t="str">
        <f>IF(ISBLANK(Games!D1751), "",VLOOKUP(I1751, 'Pitchers Pre-Season'!$B$2:$X$790, 23, FALSE))</f>
        <v/>
      </c>
      <c r="L1751" t="str">
        <f>IF(ISBLANK(Games!E1751), "",VLOOKUP(J1751, 'Pitchers Pre-Season'!$B$2:$X$790, 23, FALSE))</f>
        <v/>
      </c>
      <c r="M1751">
        <f>IF(ISBLANK(Games!D1751), Calc!F1751, F1751+K1751)</f>
        <v>1596.6514930600529</v>
      </c>
      <c r="N1751">
        <f>IF(ISBLANK(Games!E1751), Calc!G1751, G1751+L1751)</f>
        <v>1490.342604018655</v>
      </c>
      <c r="O1751" s="1">
        <f t="shared" si="189"/>
        <v>0.66971550898775378</v>
      </c>
      <c r="P1751" s="1">
        <f t="shared" si="190"/>
        <v>0.33028449101224616</v>
      </c>
      <c r="Q1751" s="3" t="str">
        <f>Games!N1751</f>
        <v/>
      </c>
      <c r="R1751" s="1" t="str">
        <f t="shared" si="191"/>
        <v/>
      </c>
      <c r="S1751" s="1" t="str">
        <f>IF(ISBLANK(Games!L1751), "",IF(Q1751=B1751, C1751, B1751))</f>
        <v/>
      </c>
      <c r="T1751" s="1" t="str">
        <f t="shared" si="192"/>
        <v>LAD</v>
      </c>
      <c r="U1751" s="1" t="str">
        <f t="shared" si="193"/>
        <v>PIT</v>
      </c>
      <c r="V1751" s="1">
        <f t="shared" si="194"/>
        <v>1596.6514930600529</v>
      </c>
      <c r="W1751" s="1">
        <f t="shared" si="195"/>
        <v>1490.342604018655</v>
      </c>
    </row>
    <row r="1752" spans="1:23" x14ac:dyDescent="0.45">
      <c r="A1752" t="str">
        <f>Schedule!A1752</f>
        <v>2024-08-09</v>
      </c>
      <c r="B1752" t="str">
        <f>Schedule!B1752</f>
        <v>SEA</v>
      </c>
      <c r="C1752" t="str">
        <f>Schedule!C1752</f>
        <v>NYM</v>
      </c>
      <c r="D1752">
        <f>Schedule!D1752</f>
        <v>1526.2027098211199</v>
      </c>
      <c r="E1752">
        <f>Schedule!E1752</f>
        <v>1505.1761432511801</v>
      </c>
      <c r="F1752" cm="1">
        <f t="array" ref="F1752">_xlfn.XLOOKUP(B1752, $T$1:$T1751, $V$1:$V1751, D1752, 0, -1)</f>
        <v>1518.2292368487947</v>
      </c>
      <c r="G1752" cm="1">
        <f t="array" ref="G1752">_xlfn.XLOOKUP(C1752, $U$1:$U1751, $W$1:$W1751, E1752, 0, -1)</f>
        <v>1510.288270753422</v>
      </c>
      <c r="H1752">
        <f>Schedule!F1752</f>
        <v>2.2471910112359699E-2</v>
      </c>
      <c r="I1752" t="str">
        <f>IF(ISBLANK(Games!D1752), "", Games!D1752)</f>
        <v/>
      </c>
      <c r="J1752" t="str">
        <f>IF(ISBLANK(Games!E1752), "", Games!E1752)</f>
        <v/>
      </c>
      <c r="K1752" t="str">
        <f>IF(ISBLANK(Games!D1752), "",VLOOKUP(I1752, 'Pitchers Pre-Season'!$B$2:$X$790, 23, FALSE))</f>
        <v/>
      </c>
      <c r="L1752" t="str">
        <f>IF(ISBLANK(Games!E1752), "",VLOOKUP(J1752, 'Pitchers Pre-Season'!$B$2:$X$790, 23, FALSE))</f>
        <v/>
      </c>
      <c r="M1752">
        <f>IF(ISBLANK(Games!D1752), Calc!F1752, F1752+K1752)</f>
        <v>1518.2292368487947</v>
      </c>
      <c r="N1752">
        <f>IF(ISBLANK(Games!E1752), Calc!G1752, G1752+L1752)</f>
        <v>1510.288270753422</v>
      </c>
      <c r="O1752" s="1">
        <f t="shared" si="189"/>
        <v>0.52266193435187025</v>
      </c>
      <c r="P1752" s="1">
        <f t="shared" si="190"/>
        <v>0.47733806564812969</v>
      </c>
      <c r="Q1752" s="3" t="str">
        <f>Games!N1752</f>
        <v/>
      </c>
      <c r="R1752" s="1" t="str">
        <f t="shared" si="191"/>
        <v/>
      </c>
      <c r="S1752" s="1" t="str">
        <f>IF(ISBLANK(Games!L1752), "",IF(Q1752=B1752, C1752, B1752))</f>
        <v/>
      </c>
      <c r="T1752" s="1" t="str">
        <f t="shared" si="192"/>
        <v>SEA</v>
      </c>
      <c r="U1752" s="1" t="str">
        <f t="shared" si="193"/>
        <v>NYM</v>
      </c>
      <c r="V1752" s="1">
        <f t="shared" si="194"/>
        <v>1518.2292368487947</v>
      </c>
      <c r="W1752" s="1">
        <f t="shared" si="195"/>
        <v>1510.288270753422</v>
      </c>
    </row>
    <row r="1753" spans="1:23" x14ac:dyDescent="0.45">
      <c r="A1753" t="str">
        <f>Schedule!A1753</f>
        <v>2024-08-09</v>
      </c>
      <c r="B1753" t="str">
        <f>Schedule!B1753</f>
        <v>SFG</v>
      </c>
      <c r="C1753" t="str">
        <f>Schedule!C1753</f>
        <v>DET</v>
      </c>
      <c r="D1753">
        <f>Schedule!D1753</f>
        <v>1501.1235706124401</v>
      </c>
      <c r="E1753">
        <f>Schedule!E1753</f>
        <v>1477.56939209144</v>
      </c>
      <c r="F1753" cm="1">
        <f t="array" ref="F1753">_xlfn.XLOOKUP(B1753, $T$1:$T1752, $V$1:$V1752, D1753, 0, -1)</f>
        <v>1506.8907435815931</v>
      </c>
      <c r="G1753" cm="1">
        <f t="array" ref="G1753">_xlfn.XLOOKUP(C1753, $U$1:$U1752, $W$1:$W1752, E1753, 0, -1)</f>
        <v>1495.7868779460348</v>
      </c>
      <c r="H1753">
        <f>Schedule!F1753</f>
        <v>0.1125</v>
      </c>
      <c r="I1753" t="str">
        <f>IF(ISBLANK(Games!D1753), "", Games!D1753)</f>
        <v/>
      </c>
      <c r="J1753" t="str">
        <f>IF(ISBLANK(Games!E1753), "", Games!E1753)</f>
        <v/>
      </c>
      <c r="K1753" t="str">
        <f>IF(ISBLANK(Games!D1753), "",VLOOKUP(I1753, 'Pitchers Pre-Season'!$B$2:$X$790, 23, FALSE))</f>
        <v/>
      </c>
      <c r="L1753" t="str">
        <f>IF(ISBLANK(Games!E1753), "",VLOOKUP(J1753, 'Pitchers Pre-Season'!$B$2:$X$790, 23, FALSE))</f>
        <v/>
      </c>
      <c r="M1753">
        <f>IF(ISBLANK(Games!D1753), Calc!F1753, F1753+K1753)</f>
        <v>1506.8907435815931</v>
      </c>
      <c r="N1753">
        <f>IF(ISBLANK(Games!E1753), Calc!G1753, G1753+L1753)</f>
        <v>1495.7868779460348</v>
      </c>
      <c r="O1753" s="1">
        <f t="shared" si="189"/>
        <v>0.57222430878063979</v>
      </c>
      <c r="P1753" s="1">
        <f t="shared" si="190"/>
        <v>0.42777569121936015</v>
      </c>
      <c r="Q1753" s="3" t="str">
        <f>Games!N1753</f>
        <v/>
      </c>
      <c r="R1753" s="1" t="str">
        <f t="shared" si="191"/>
        <v/>
      </c>
      <c r="S1753" s="1" t="str">
        <f>IF(ISBLANK(Games!L1753), "",IF(Q1753=B1753, C1753, B1753))</f>
        <v/>
      </c>
      <c r="T1753" s="1" t="str">
        <f t="shared" si="192"/>
        <v>SFG</v>
      </c>
      <c r="U1753" s="1" t="str">
        <f t="shared" si="193"/>
        <v>DET</v>
      </c>
      <c r="V1753" s="1">
        <f t="shared" si="194"/>
        <v>1506.8907435815931</v>
      </c>
      <c r="W1753" s="1">
        <f t="shared" si="195"/>
        <v>1495.7868779460348</v>
      </c>
    </row>
    <row r="1754" spans="1:23" x14ac:dyDescent="0.45">
      <c r="A1754" t="str">
        <f>Schedule!A1754</f>
        <v>2024-08-10</v>
      </c>
      <c r="B1754" t="str">
        <f>Schedule!B1754</f>
        <v>NYY</v>
      </c>
      <c r="C1754" t="str">
        <f>Schedule!C1754</f>
        <v>TEX</v>
      </c>
      <c r="D1754">
        <f>Schedule!D1754</f>
        <v>1539.4562396036399</v>
      </c>
      <c r="E1754">
        <f>Schedule!E1754</f>
        <v>1527.6277566730801</v>
      </c>
      <c r="F1754" cm="1">
        <f t="array" ref="F1754">_xlfn.XLOOKUP(B1754, $T$1:$T1753, $V$1:$V1753, D1754, 0, -1)</f>
        <v>1533.7203518335739</v>
      </c>
      <c r="G1754" cm="1">
        <f t="array" ref="G1754">_xlfn.XLOOKUP(C1754, $U$1:$U1753, $W$1:$W1753, E1754, 0, -1)</f>
        <v>1534.4506247578865</v>
      </c>
      <c r="H1754">
        <f>Schedule!F1754</f>
        <v>9.3922651933701695E-2</v>
      </c>
      <c r="I1754" t="str">
        <f>IF(ISBLANK(Games!D1754), "", Games!D1754)</f>
        <v/>
      </c>
      <c r="J1754" t="str">
        <f>IF(ISBLANK(Games!E1754), "", Games!E1754)</f>
        <v/>
      </c>
      <c r="K1754" t="str">
        <f>IF(ISBLANK(Games!D1754), "",VLOOKUP(I1754, 'Pitchers Pre-Season'!$B$2:$X$790, 23, FALSE))</f>
        <v/>
      </c>
      <c r="L1754" t="str">
        <f>IF(ISBLANK(Games!E1754), "",VLOOKUP(J1754, 'Pitchers Pre-Season'!$B$2:$X$790, 23, FALSE))</f>
        <v/>
      </c>
      <c r="M1754">
        <f>IF(ISBLANK(Games!D1754), Calc!F1754, F1754+K1754)</f>
        <v>1533.7203518335739</v>
      </c>
      <c r="N1754">
        <f>IF(ISBLANK(Games!E1754), Calc!G1754, G1754+L1754)</f>
        <v>1534.4506247578865</v>
      </c>
      <c r="O1754" s="1">
        <f t="shared" si="189"/>
        <v>0.54591038029619199</v>
      </c>
      <c r="P1754" s="1">
        <f t="shared" si="190"/>
        <v>0.45408961970380801</v>
      </c>
      <c r="Q1754" s="3" t="str">
        <f>Games!N1754</f>
        <v/>
      </c>
      <c r="R1754" s="1" t="str">
        <f t="shared" si="191"/>
        <v/>
      </c>
      <c r="S1754" s="1" t="str">
        <f>IF(ISBLANK(Games!L1754), "",IF(Q1754=B1754, C1754, B1754))</f>
        <v/>
      </c>
      <c r="T1754" s="1" t="str">
        <f t="shared" si="192"/>
        <v>NYY</v>
      </c>
      <c r="U1754" s="1" t="str">
        <f t="shared" si="193"/>
        <v>TEX</v>
      </c>
      <c r="V1754" s="1">
        <f t="shared" si="194"/>
        <v>1533.7203518335739</v>
      </c>
      <c r="W1754" s="1">
        <f t="shared" si="195"/>
        <v>1534.4506247578865</v>
      </c>
    </row>
    <row r="1755" spans="1:23" x14ac:dyDescent="0.45">
      <c r="A1755" t="str">
        <f>Schedule!A1755</f>
        <v>2024-08-10</v>
      </c>
      <c r="B1755" t="str">
        <f>Schedule!B1755</f>
        <v>TOR</v>
      </c>
      <c r="C1755" t="str">
        <f>Schedule!C1755</f>
        <v>OAK</v>
      </c>
      <c r="D1755">
        <f>Schedule!D1755</f>
        <v>1536.86484917293</v>
      </c>
      <c r="E1755">
        <f>Schedule!E1755</f>
        <v>1427.1354796158</v>
      </c>
      <c r="F1755" cm="1">
        <f t="array" ref="F1755">_xlfn.XLOOKUP(B1755, $T$1:$T1754, $V$1:$V1754, D1755, 0, -1)</f>
        <v>1536.86484917293</v>
      </c>
      <c r="G1755" cm="1">
        <f t="array" ref="G1755">_xlfn.XLOOKUP(C1755, $U$1:$U1754, $W$1:$W1754, E1755, 0, -1)</f>
        <v>1422.9458950386379</v>
      </c>
      <c r="H1755">
        <f>Schedule!F1755</f>
        <v>-5.5248618784530601E-3</v>
      </c>
      <c r="I1755" t="str">
        <f>IF(ISBLANK(Games!D1755), "", Games!D1755)</f>
        <v/>
      </c>
      <c r="J1755" t="str">
        <f>IF(ISBLANK(Games!E1755), "", Games!E1755)</f>
        <v/>
      </c>
      <c r="K1755" t="str">
        <f>IF(ISBLANK(Games!D1755), "",VLOOKUP(I1755, 'Pitchers Pre-Season'!$B$2:$X$790, 23, FALSE))</f>
        <v/>
      </c>
      <c r="L1755" t="str">
        <f>IF(ISBLANK(Games!E1755), "",VLOOKUP(J1755, 'Pitchers Pre-Season'!$B$2:$X$790, 23, FALSE))</f>
        <v/>
      </c>
      <c r="M1755">
        <f>IF(ISBLANK(Games!D1755), Calc!F1755, F1755+K1755)</f>
        <v>1536.86484917293</v>
      </c>
      <c r="N1755">
        <f>IF(ISBLANK(Games!E1755), Calc!G1755, G1755+L1755)</f>
        <v>1422.9458950386379</v>
      </c>
      <c r="O1755" s="1">
        <f t="shared" si="189"/>
        <v>0.65554715568144195</v>
      </c>
      <c r="P1755" s="1">
        <f t="shared" si="190"/>
        <v>0.34445284431855794</v>
      </c>
      <c r="Q1755" s="3" t="str">
        <f>Games!N1755</f>
        <v/>
      </c>
      <c r="R1755" s="1" t="str">
        <f t="shared" si="191"/>
        <v/>
      </c>
      <c r="S1755" s="1" t="str">
        <f>IF(ISBLANK(Games!L1755), "",IF(Q1755=B1755, C1755, B1755))</f>
        <v/>
      </c>
      <c r="T1755" s="1" t="str">
        <f t="shared" si="192"/>
        <v>TOR</v>
      </c>
      <c r="U1755" s="1" t="str">
        <f t="shared" si="193"/>
        <v>OAK</v>
      </c>
      <c r="V1755" s="1">
        <f t="shared" si="194"/>
        <v>1536.86484917293</v>
      </c>
      <c r="W1755" s="1">
        <f t="shared" si="195"/>
        <v>1422.9458950386379</v>
      </c>
    </row>
    <row r="1756" spans="1:23" x14ac:dyDescent="0.45">
      <c r="A1756" t="str">
        <f>Schedule!A1756</f>
        <v>2024-08-10</v>
      </c>
      <c r="B1756" t="str">
        <f>Schedule!B1756</f>
        <v>SFG</v>
      </c>
      <c r="C1756" t="str">
        <f>Schedule!C1756</f>
        <v>DET</v>
      </c>
      <c r="D1756">
        <f>Schedule!D1756</f>
        <v>1501.1235706124401</v>
      </c>
      <c r="E1756">
        <f>Schedule!E1756</f>
        <v>1477.56939209144</v>
      </c>
      <c r="F1756" cm="1">
        <f t="array" ref="F1756">_xlfn.XLOOKUP(B1756, $T$1:$T1755, $V$1:$V1755, D1756, 0, -1)</f>
        <v>1506.8907435815931</v>
      </c>
      <c r="G1756" cm="1">
        <f t="array" ref="G1756">_xlfn.XLOOKUP(C1756, $U$1:$U1755, $W$1:$W1755, E1756, 0, -1)</f>
        <v>1495.7868779460348</v>
      </c>
      <c r="H1756">
        <f>Schedule!F1756</f>
        <v>0.1125</v>
      </c>
      <c r="I1756" t="str">
        <f>IF(ISBLANK(Games!D1756), "", Games!D1756)</f>
        <v/>
      </c>
      <c r="J1756" t="str">
        <f>IF(ISBLANK(Games!E1756), "", Games!E1756)</f>
        <v/>
      </c>
      <c r="K1756" t="str">
        <f>IF(ISBLANK(Games!D1756), "",VLOOKUP(I1756, 'Pitchers Pre-Season'!$B$2:$X$790, 23, FALSE))</f>
        <v/>
      </c>
      <c r="L1756" t="str">
        <f>IF(ISBLANK(Games!E1756), "",VLOOKUP(J1756, 'Pitchers Pre-Season'!$B$2:$X$790, 23, FALSE))</f>
        <v/>
      </c>
      <c r="M1756">
        <f>IF(ISBLANK(Games!D1756), Calc!F1756, F1756+K1756)</f>
        <v>1506.8907435815931</v>
      </c>
      <c r="N1756">
        <f>IF(ISBLANK(Games!E1756), Calc!G1756, G1756+L1756)</f>
        <v>1495.7868779460348</v>
      </c>
      <c r="O1756" s="1">
        <f t="shared" si="189"/>
        <v>0.57222430878063979</v>
      </c>
      <c r="P1756" s="1">
        <f t="shared" si="190"/>
        <v>0.42777569121936015</v>
      </c>
      <c r="Q1756" s="3" t="str">
        <f>Games!N1756</f>
        <v/>
      </c>
      <c r="R1756" s="1" t="str">
        <f t="shared" si="191"/>
        <v/>
      </c>
      <c r="S1756" s="1" t="str">
        <f>IF(ISBLANK(Games!L1756), "",IF(Q1756=B1756, C1756, B1756))</f>
        <v/>
      </c>
      <c r="T1756" s="1" t="str">
        <f t="shared" si="192"/>
        <v>SFG</v>
      </c>
      <c r="U1756" s="1" t="str">
        <f t="shared" si="193"/>
        <v>DET</v>
      </c>
      <c r="V1756" s="1">
        <f t="shared" si="194"/>
        <v>1506.8907435815931</v>
      </c>
      <c r="W1756" s="1">
        <f t="shared" si="195"/>
        <v>1495.7868779460348</v>
      </c>
    </row>
    <row r="1757" spans="1:23" x14ac:dyDescent="0.45">
      <c r="A1757" t="str">
        <f>Schedule!A1757</f>
        <v>2024-08-10</v>
      </c>
      <c r="B1757" t="str">
        <f>Schedule!B1757</f>
        <v>BOS</v>
      </c>
      <c r="C1757" t="str">
        <f>Schedule!C1757</f>
        <v>HOU</v>
      </c>
      <c r="D1757">
        <f>Schedule!D1757</f>
        <v>1500.26839934439</v>
      </c>
      <c r="E1757">
        <f>Schedule!E1757</f>
        <v>1559.22207084247</v>
      </c>
      <c r="F1757" cm="1">
        <f t="array" ref="F1757">_xlfn.XLOOKUP(B1757, $T$1:$T1756, $V$1:$V1756, D1757, 0, -1)</f>
        <v>1500.26839934439</v>
      </c>
      <c r="G1757" cm="1">
        <f t="array" ref="G1757">_xlfn.XLOOKUP(C1757, $U$1:$U1756, $W$1:$W1756, E1757, 0, -1)</f>
        <v>1554.1885466658973</v>
      </c>
      <c r="H1757">
        <f>Schedule!F1757</f>
        <v>5.1282051282051398E-2</v>
      </c>
      <c r="I1757" t="str">
        <f>IF(ISBLANK(Games!D1757), "", Games!D1757)</f>
        <v/>
      </c>
      <c r="J1757" t="str">
        <f>IF(ISBLANK(Games!E1757), "", Games!E1757)</f>
        <v/>
      </c>
      <c r="K1757" t="str">
        <f>IF(ISBLANK(Games!D1757), "",VLOOKUP(I1757, 'Pitchers Pre-Season'!$B$2:$X$790, 23, FALSE))</f>
        <v/>
      </c>
      <c r="L1757" t="str">
        <f>IF(ISBLANK(Games!E1757), "",VLOOKUP(J1757, 'Pitchers Pre-Season'!$B$2:$X$790, 23, FALSE))</f>
        <v/>
      </c>
      <c r="M1757">
        <f>IF(ISBLANK(Games!D1757), Calc!F1757, F1757+K1757)</f>
        <v>1500.26839934439</v>
      </c>
      <c r="N1757">
        <f>IF(ISBLANK(Games!E1757), Calc!G1757, G1757+L1757)</f>
        <v>1554.1885466658973</v>
      </c>
      <c r="O1757" s="1">
        <f t="shared" si="189"/>
        <v>0.44866073910381882</v>
      </c>
      <c r="P1757" s="1">
        <f t="shared" si="190"/>
        <v>0.55133926089618124</v>
      </c>
      <c r="Q1757" s="3" t="str">
        <f>Games!N1757</f>
        <v/>
      </c>
      <c r="R1757" s="1" t="str">
        <f t="shared" si="191"/>
        <v/>
      </c>
      <c r="S1757" s="1" t="str">
        <f>IF(ISBLANK(Games!L1757), "",IF(Q1757=B1757, C1757, B1757))</f>
        <v/>
      </c>
      <c r="T1757" s="1" t="str">
        <f t="shared" si="192"/>
        <v>BOS</v>
      </c>
      <c r="U1757" s="1" t="str">
        <f t="shared" si="193"/>
        <v>HOU</v>
      </c>
      <c r="V1757" s="1">
        <f t="shared" si="194"/>
        <v>1500.26839934439</v>
      </c>
      <c r="W1757" s="1">
        <f t="shared" si="195"/>
        <v>1554.1885466658973</v>
      </c>
    </row>
    <row r="1758" spans="1:23" x14ac:dyDescent="0.45">
      <c r="A1758" t="str">
        <f>Schedule!A1758</f>
        <v>2024-08-10</v>
      </c>
      <c r="B1758" t="str">
        <f>Schedule!B1758</f>
        <v>MIA</v>
      </c>
      <c r="C1758" t="str">
        <f>Schedule!C1758</f>
        <v>SDP</v>
      </c>
      <c r="D1758">
        <f>Schedule!D1758</f>
        <v>1488.4482383178499</v>
      </c>
      <c r="E1758">
        <f>Schedule!E1758</f>
        <v>1513.7838452168801</v>
      </c>
      <c r="F1758" cm="1">
        <f t="array" ref="F1758">_xlfn.XLOOKUP(B1758, $T$1:$T1757, $V$1:$V1757, D1758, 0, -1)</f>
        <v>1453.0099819148713</v>
      </c>
      <c r="G1758" cm="1">
        <f t="array" ref="G1758">_xlfn.XLOOKUP(C1758, $U$1:$U1757, $W$1:$W1757, E1758, 0, -1)</f>
        <v>1514.2912987524817</v>
      </c>
      <c r="H1758">
        <f>Schedule!F1758</f>
        <v>4.5751633986928102E-2</v>
      </c>
      <c r="I1758" t="str">
        <f>IF(ISBLANK(Games!D1758), "", Games!D1758)</f>
        <v/>
      </c>
      <c r="J1758" t="str">
        <f>IF(ISBLANK(Games!E1758), "", Games!E1758)</f>
        <v/>
      </c>
      <c r="K1758" t="str">
        <f>IF(ISBLANK(Games!D1758), "",VLOOKUP(I1758, 'Pitchers Pre-Season'!$B$2:$X$790, 23, FALSE))</f>
        <v/>
      </c>
      <c r="L1758" t="str">
        <f>IF(ISBLANK(Games!E1758), "",VLOOKUP(J1758, 'Pitchers Pre-Season'!$B$2:$X$790, 23, FALSE))</f>
        <v/>
      </c>
      <c r="M1758">
        <f>IF(ISBLANK(Games!D1758), Calc!F1758, F1758+K1758)</f>
        <v>1453.0099819148713</v>
      </c>
      <c r="N1758">
        <f>IF(ISBLANK(Games!E1758), Calc!G1758, G1758+L1758)</f>
        <v>1514.2912987524817</v>
      </c>
      <c r="O1758" s="1">
        <f t="shared" si="189"/>
        <v>0.43558822906796746</v>
      </c>
      <c r="P1758" s="1">
        <f t="shared" si="190"/>
        <v>0.56441177093203254</v>
      </c>
      <c r="Q1758" s="3" t="str">
        <f>Games!N1758</f>
        <v/>
      </c>
      <c r="R1758" s="1" t="str">
        <f t="shared" si="191"/>
        <v/>
      </c>
      <c r="S1758" s="1" t="str">
        <f>IF(ISBLANK(Games!L1758), "",IF(Q1758=B1758, C1758, B1758))</f>
        <v/>
      </c>
      <c r="T1758" s="1" t="str">
        <f t="shared" si="192"/>
        <v>MIA</v>
      </c>
      <c r="U1758" s="1" t="str">
        <f t="shared" si="193"/>
        <v>SDP</v>
      </c>
      <c r="V1758" s="1">
        <f t="shared" si="194"/>
        <v>1453.0099819148713</v>
      </c>
      <c r="W1758" s="1">
        <f t="shared" si="195"/>
        <v>1514.2912987524817</v>
      </c>
    </row>
    <row r="1759" spans="1:23" x14ac:dyDescent="0.45">
      <c r="A1759" t="str">
        <f>Schedule!A1759</f>
        <v>2024-08-10</v>
      </c>
      <c r="B1759" t="str">
        <f>Schedule!B1759</f>
        <v>WAS</v>
      </c>
      <c r="C1759" t="str">
        <f>Schedule!C1759</f>
        <v>LAA</v>
      </c>
      <c r="D1759">
        <f>Schedule!D1759</f>
        <v>1422.7330514932301</v>
      </c>
      <c r="E1759">
        <f>Schedule!E1759</f>
        <v>1474.3085107648601</v>
      </c>
      <c r="F1759" cm="1">
        <f t="array" ref="F1759">_xlfn.XLOOKUP(B1759, $T$1:$T1758, $V$1:$V1758, D1759, 0, -1)</f>
        <v>1419.5380932200808</v>
      </c>
      <c r="G1759" cm="1">
        <f t="array" ref="G1759">_xlfn.XLOOKUP(C1759, $U$1:$U1758, $W$1:$W1758, E1759, 0, -1)</f>
        <v>1486.8682858001625</v>
      </c>
      <c r="H1759">
        <f>Schedule!F1759</f>
        <v>-4.76190476190477E-2</v>
      </c>
      <c r="I1759" t="str">
        <f>IF(ISBLANK(Games!D1759), "", Games!D1759)</f>
        <v/>
      </c>
      <c r="J1759" t="str">
        <f>IF(ISBLANK(Games!E1759), "", Games!E1759)</f>
        <v/>
      </c>
      <c r="K1759" t="str">
        <f>IF(ISBLANK(Games!D1759), "",VLOOKUP(I1759, 'Pitchers Pre-Season'!$B$2:$X$790, 23, FALSE))</f>
        <v/>
      </c>
      <c r="L1759" t="str">
        <f>IF(ISBLANK(Games!E1759), "",VLOOKUP(J1759, 'Pitchers Pre-Season'!$B$2:$X$790, 23, FALSE))</f>
        <v/>
      </c>
      <c r="M1759">
        <f>IF(ISBLANK(Games!D1759), Calc!F1759, F1759+K1759)</f>
        <v>1419.5380932200808</v>
      </c>
      <c r="N1759">
        <f>IF(ISBLANK(Games!E1759), Calc!G1759, G1759+L1759)</f>
        <v>1486.8682858001625</v>
      </c>
      <c r="O1759" s="1">
        <f t="shared" si="189"/>
        <v>0.38048957631771613</v>
      </c>
      <c r="P1759" s="1">
        <f t="shared" si="190"/>
        <v>0.61951042368228382</v>
      </c>
      <c r="Q1759" s="3" t="str">
        <f>Games!N1759</f>
        <v/>
      </c>
      <c r="R1759" s="1" t="str">
        <f t="shared" si="191"/>
        <v/>
      </c>
      <c r="S1759" s="1" t="str">
        <f>IF(ISBLANK(Games!L1759), "",IF(Q1759=B1759, C1759, B1759))</f>
        <v/>
      </c>
      <c r="T1759" s="1" t="str">
        <f t="shared" si="192"/>
        <v>WAS</v>
      </c>
      <c r="U1759" s="1" t="str">
        <f t="shared" si="193"/>
        <v>LAA</v>
      </c>
      <c r="V1759" s="1">
        <f t="shared" si="194"/>
        <v>1419.5380932200808</v>
      </c>
      <c r="W1759" s="1">
        <f t="shared" si="195"/>
        <v>1486.8682858001625</v>
      </c>
    </row>
    <row r="1760" spans="1:23" x14ac:dyDescent="0.45">
      <c r="A1760" t="str">
        <f>Schedule!A1760</f>
        <v>2024-08-10</v>
      </c>
      <c r="B1760" t="str">
        <f>Schedule!B1760</f>
        <v>KCR</v>
      </c>
      <c r="C1760" t="str">
        <f>Schedule!C1760</f>
        <v>STL</v>
      </c>
      <c r="D1760">
        <f>Schedule!D1760</f>
        <v>1455.5883504191299</v>
      </c>
      <c r="E1760">
        <f>Schedule!E1760</f>
        <v>1506.4629567151301</v>
      </c>
      <c r="F1760" cm="1">
        <f t="array" ref="F1760">_xlfn.XLOOKUP(B1760, $T$1:$T1759, $V$1:$V1759, D1760, 0, -1)</f>
        <v>1459.3647323881944</v>
      </c>
      <c r="G1760" cm="1">
        <f t="array" ref="G1760">_xlfn.XLOOKUP(C1760, $U$1:$U1759, $W$1:$W1759, E1760, 0, -1)</f>
        <v>1507.9516916859375</v>
      </c>
      <c r="H1760">
        <f>Schedule!F1760</f>
        <v>0.19008264462809901</v>
      </c>
      <c r="I1760" t="str">
        <f>IF(ISBLANK(Games!D1760), "", Games!D1760)</f>
        <v/>
      </c>
      <c r="J1760" t="str">
        <f>IF(ISBLANK(Games!E1760), "", Games!E1760)</f>
        <v/>
      </c>
      <c r="K1760" t="str">
        <f>IF(ISBLANK(Games!D1760), "",VLOOKUP(I1760, 'Pitchers Pre-Season'!$B$2:$X$790, 23, FALSE))</f>
        <v/>
      </c>
      <c r="L1760" t="str">
        <f>IF(ISBLANK(Games!E1760), "",VLOOKUP(J1760, 'Pitchers Pre-Season'!$B$2:$X$790, 23, FALSE))</f>
        <v/>
      </c>
      <c r="M1760">
        <f>IF(ISBLANK(Games!D1760), Calc!F1760, F1760+K1760)</f>
        <v>1459.3647323881944</v>
      </c>
      <c r="N1760">
        <f>IF(ISBLANK(Games!E1760), Calc!G1760, G1760+L1760)</f>
        <v>1507.9516916859375</v>
      </c>
      <c r="O1760" s="1">
        <f t="shared" si="189"/>
        <v>0.52557134079501477</v>
      </c>
      <c r="P1760" s="1">
        <f t="shared" si="190"/>
        <v>0.47442865920498523</v>
      </c>
      <c r="Q1760" s="3" t="str">
        <f>Games!N1760</f>
        <v/>
      </c>
      <c r="R1760" s="1" t="str">
        <f t="shared" si="191"/>
        <v/>
      </c>
      <c r="S1760" s="1" t="str">
        <f>IF(ISBLANK(Games!L1760), "",IF(Q1760=B1760, C1760, B1760))</f>
        <v/>
      </c>
      <c r="T1760" s="1" t="str">
        <f t="shared" si="192"/>
        <v>KCR</v>
      </c>
      <c r="U1760" s="1" t="str">
        <f t="shared" si="193"/>
        <v>STL</v>
      </c>
      <c r="V1760" s="1">
        <f t="shared" si="194"/>
        <v>1459.3647323881944</v>
      </c>
      <c r="W1760" s="1">
        <f t="shared" si="195"/>
        <v>1507.9516916859375</v>
      </c>
    </row>
    <row r="1761" spans="1:23" x14ac:dyDescent="0.45">
      <c r="A1761" t="str">
        <f>Schedule!A1761</f>
        <v>2024-08-10</v>
      </c>
      <c r="B1761" t="str">
        <f>Schedule!B1761</f>
        <v>MIN</v>
      </c>
      <c r="C1761" t="str">
        <f>Schedule!C1761</f>
        <v>CLE</v>
      </c>
      <c r="D1761">
        <f>Schedule!D1761</f>
        <v>1535.44519643647</v>
      </c>
      <c r="E1761">
        <f>Schedule!E1761</f>
        <v>1503.8938502056101</v>
      </c>
      <c r="F1761" cm="1">
        <f t="array" ref="F1761">_xlfn.XLOOKUP(B1761, $T$1:$T1760, $V$1:$V1760, D1761, 0, -1)</f>
        <v>1529.2726034226744</v>
      </c>
      <c r="G1761" cm="1">
        <f t="array" ref="G1761">_xlfn.XLOOKUP(C1761, $U$1:$U1760, $W$1:$W1760, E1761, 0, -1)</f>
        <v>1521.3210808926906</v>
      </c>
      <c r="H1761">
        <f>Schedule!F1761</f>
        <v>0.12727272727272701</v>
      </c>
      <c r="I1761" t="str">
        <f>IF(ISBLANK(Games!D1761), "", Games!D1761)</f>
        <v/>
      </c>
      <c r="J1761" t="str">
        <f>IF(ISBLANK(Games!E1761), "", Games!E1761)</f>
        <v/>
      </c>
      <c r="K1761" t="str">
        <f>IF(ISBLANK(Games!D1761), "",VLOOKUP(I1761, 'Pitchers Pre-Season'!$B$2:$X$790, 23, FALSE))</f>
        <v/>
      </c>
      <c r="L1761" t="str">
        <f>IF(ISBLANK(Games!E1761), "",VLOOKUP(J1761, 'Pitchers Pre-Season'!$B$2:$X$790, 23, FALSE))</f>
        <v/>
      </c>
      <c r="M1761">
        <f>IF(ISBLANK(Games!D1761), Calc!F1761, F1761+K1761)</f>
        <v>1529.2726034226744</v>
      </c>
      <c r="N1761">
        <f>IF(ISBLANK(Games!E1761), Calc!G1761, G1761+L1761)</f>
        <v>1521.3210808926906</v>
      </c>
      <c r="O1761" s="1">
        <f t="shared" si="189"/>
        <v>0.57507752691870462</v>
      </c>
      <c r="P1761" s="1">
        <f t="shared" si="190"/>
        <v>0.42492247308129544</v>
      </c>
      <c r="Q1761" s="3" t="str">
        <f>Games!N1761</f>
        <v/>
      </c>
      <c r="R1761" s="1" t="str">
        <f t="shared" si="191"/>
        <v/>
      </c>
      <c r="S1761" s="1" t="str">
        <f>IF(ISBLANK(Games!L1761), "",IF(Q1761=B1761, C1761, B1761))</f>
        <v/>
      </c>
      <c r="T1761" s="1" t="str">
        <f t="shared" si="192"/>
        <v>MIN</v>
      </c>
      <c r="U1761" s="1" t="str">
        <f t="shared" si="193"/>
        <v>CLE</v>
      </c>
      <c r="V1761" s="1">
        <f t="shared" si="194"/>
        <v>1529.2726034226744</v>
      </c>
      <c r="W1761" s="1">
        <f t="shared" si="195"/>
        <v>1521.3210808926906</v>
      </c>
    </row>
    <row r="1762" spans="1:23" x14ac:dyDescent="0.45">
      <c r="A1762" t="str">
        <f>Schedule!A1762</f>
        <v>2024-08-10</v>
      </c>
      <c r="B1762" t="str">
        <f>Schedule!B1762</f>
        <v>MIL</v>
      </c>
      <c r="C1762" t="str">
        <f>Schedule!C1762</f>
        <v>CIN</v>
      </c>
      <c r="D1762">
        <f>Schedule!D1762</f>
        <v>1511.74507850229</v>
      </c>
      <c r="E1762">
        <f>Schedule!E1762</f>
        <v>1496.2510574284499</v>
      </c>
      <c r="F1762" cm="1">
        <f t="array" ref="F1762">_xlfn.XLOOKUP(B1762, $T$1:$T1761, $V$1:$V1761, D1762, 0, -1)</f>
        <v>1516.6563185214643</v>
      </c>
      <c r="G1762" cm="1">
        <f t="array" ref="G1762">_xlfn.XLOOKUP(C1762, $U$1:$U1761, $W$1:$W1761, E1762, 0, -1)</f>
        <v>1513.6155661274754</v>
      </c>
      <c r="H1762">
        <f>Schedule!F1762</f>
        <v>6.7415730337078705E-2</v>
      </c>
      <c r="I1762" t="str">
        <f>IF(ISBLANK(Games!D1762), "", Games!D1762)</f>
        <v/>
      </c>
      <c r="J1762" t="str">
        <f>IF(ISBLANK(Games!E1762), "", Games!E1762)</f>
        <v/>
      </c>
      <c r="K1762" t="str">
        <f>IF(ISBLANK(Games!D1762), "",VLOOKUP(I1762, 'Pitchers Pre-Season'!$B$2:$X$790, 23, FALSE))</f>
        <v/>
      </c>
      <c r="L1762" t="str">
        <f>IF(ISBLANK(Games!E1762), "",VLOOKUP(J1762, 'Pitchers Pre-Season'!$B$2:$X$790, 23, FALSE))</f>
        <v/>
      </c>
      <c r="M1762">
        <f>IF(ISBLANK(Games!D1762), Calc!F1762, F1762+K1762)</f>
        <v>1516.6563185214643</v>
      </c>
      <c r="N1762">
        <f>IF(ISBLANK(Games!E1762), Calc!G1762, G1762+L1762)</f>
        <v>1513.6155661274754</v>
      </c>
      <c r="O1762" s="1">
        <f t="shared" si="189"/>
        <v>0.53808374790083913</v>
      </c>
      <c r="P1762" s="1">
        <f t="shared" si="190"/>
        <v>0.46191625209916087</v>
      </c>
      <c r="Q1762" s="3" t="str">
        <f>Games!N1762</f>
        <v/>
      </c>
      <c r="R1762" s="1" t="str">
        <f t="shared" si="191"/>
        <v/>
      </c>
      <c r="S1762" s="1" t="str">
        <f>IF(ISBLANK(Games!L1762), "",IF(Q1762=B1762, C1762, B1762))</f>
        <v/>
      </c>
      <c r="T1762" s="1" t="str">
        <f t="shared" si="192"/>
        <v>MIL</v>
      </c>
      <c r="U1762" s="1" t="str">
        <f t="shared" si="193"/>
        <v>CIN</v>
      </c>
      <c r="V1762" s="1">
        <f t="shared" si="194"/>
        <v>1516.6563185214643</v>
      </c>
      <c r="W1762" s="1">
        <f t="shared" si="195"/>
        <v>1513.6155661274754</v>
      </c>
    </row>
    <row r="1763" spans="1:23" x14ac:dyDescent="0.45">
      <c r="A1763" t="str">
        <f>Schedule!A1763</f>
        <v>2024-08-10</v>
      </c>
      <c r="B1763" t="str">
        <f>Schedule!B1763</f>
        <v>TBR</v>
      </c>
      <c r="C1763" t="str">
        <f>Schedule!C1763</f>
        <v>BAL</v>
      </c>
      <c r="D1763">
        <f>Schedule!D1763</f>
        <v>1537.2568075547799</v>
      </c>
      <c r="E1763">
        <f>Schedule!E1763</f>
        <v>1535.1075395159701</v>
      </c>
      <c r="F1763" cm="1">
        <f t="array" ref="F1763">_xlfn.XLOOKUP(B1763, $T$1:$T1762, $V$1:$V1762, D1763, 0, -1)</f>
        <v>1528.0229512954211</v>
      </c>
      <c r="G1763" cm="1">
        <f t="array" ref="G1763">_xlfn.XLOOKUP(C1763, $U$1:$U1762, $W$1:$W1762, E1763, 0, -1)</f>
        <v>1539.0873746407135</v>
      </c>
      <c r="H1763">
        <f>Schedule!F1763</f>
        <v>0.124324324324324</v>
      </c>
      <c r="I1763" t="str">
        <f>IF(ISBLANK(Games!D1763), "", Games!D1763)</f>
        <v/>
      </c>
      <c r="J1763" t="str">
        <f>IF(ISBLANK(Games!E1763), "", Games!E1763)</f>
        <v/>
      </c>
      <c r="K1763" t="str">
        <f>IF(ISBLANK(Games!D1763), "",VLOOKUP(I1763, 'Pitchers Pre-Season'!$B$2:$X$790, 23, FALSE))</f>
        <v/>
      </c>
      <c r="L1763" t="str">
        <f>IF(ISBLANK(Games!E1763), "",VLOOKUP(J1763, 'Pitchers Pre-Season'!$B$2:$X$790, 23, FALSE))</f>
        <v/>
      </c>
      <c r="M1763">
        <f>IF(ISBLANK(Games!D1763), Calc!F1763, F1763+K1763)</f>
        <v>1528.0229512954211</v>
      </c>
      <c r="N1763">
        <f>IF(ISBLANK(Games!E1763), Calc!G1763, G1763+L1763)</f>
        <v>1539.0873746407135</v>
      </c>
      <c r="O1763" s="1">
        <f t="shared" si="189"/>
        <v>0.54624455766764513</v>
      </c>
      <c r="P1763" s="1">
        <f t="shared" si="190"/>
        <v>0.45375544233235487</v>
      </c>
      <c r="Q1763" s="3" t="str">
        <f>Games!N1763</f>
        <v/>
      </c>
      <c r="R1763" s="1" t="str">
        <f t="shared" si="191"/>
        <v/>
      </c>
      <c r="S1763" s="1" t="str">
        <f>IF(ISBLANK(Games!L1763), "",IF(Q1763=B1763, C1763, B1763))</f>
        <v/>
      </c>
      <c r="T1763" s="1" t="str">
        <f t="shared" si="192"/>
        <v>TBR</v>
      </c>
      <c r="U1763" s="1" t="str">
        <f t="shared" si="193"/>
        <v>BAL</v>
      </c>
      <c r="V1763" s="1">
        <f t="shared" si="194"/>
        <v>1528.0229512954211</v>
      </c>
      <c r="W1763" s="1">
        <f t="shared" si="195"/>
        <v>1539.0873746407135</v>
      </c>
    </row>
    <row r="1764" spans="1:23" x14ac:dyDescent="0.45">
      <c r="A1764" t="str">
        <f>Schedule!A1764</f>
        <v>2024-08-10</v>
      </c>
      <c r="B1764" t="str">
        <f>Schedule!B1764</f>
        <v>CHW</v>
      </c>
      <c r="C1764" t="str">
        <f>Schedule!C1764</f>
        <v>CHC</v>
      </c>
      <c r="D1764">
        <f>Schedule!D1764</f>
        <v>1433.33420073452</v>
      </c>
      <c r="E1764">
        <f>Schedule!E1764</f>
        <v>1514.0316812078199</v>
      </c>
      <c r="F1764" cm="1">
        <f t="array" ref="F1764">_xlfn.XLOOKUP(B1764, $T$1:$T1763, $V$1:$V1763, D1764, 0, -1)</f>
        <v>1426.513159308995</v>
      </c>
      <c r="G1764" cm="1">
        <f t="array" ref="G1764">_xlfn.XLOOKUP(C1764, $U$1:$U1763, $W$1:$W1763, E1764, 0, -1)</f>
        <v>1510.9500841970262</v>
      </c>
      <c r="H1764">
        <f>Schedule!F1764</f>
        <v>-4.2253521126760597E-2</v>
      </c>
      <c r="I1764" t="str">
        <f>IF(ISBLANK(Games!D1764), "", Games!D1764)</f>
        <v/>
      </c>
      <c r="J1764" t="str">
        <f>IF(ISBLANK(Games!E1764), "", Games!E1764)</f>
        <v/>
      </c>
      <c r="K1764" t="str">
        <f>IF(ISBLANK(Games!D1764), "",VLOOKUP(I1764, 'Pitchers Pre-Season'!$B$2:$X$790, 23, FALSE))</f>
        <v/>
      </c>
      <c r="L1764" t="str">
        <f>IF(ISBLANK(Games!E1764), "",VLOOKUP(J1764, 'Pitchers Pre-Season'!$B$2:$X$790, 23, FALSE))</f>
        <v/>
      </c>
      <c r="M1764">
        <f>IF(ISBLANK(Games!D1764), Calc!F1764, F1764+K1764)</f>
        <v>1426.513159308995</v>
      </c>
      <c r="N1764">
        <f>IF(ISBLANK(Games!E1764), Calc!G1764, G1764+L1764)</f>
        <v>1510.9500841970262</v>
      </c>
      <c r="O1764" s="1">
        <f t="shared" si="189"/>
        <v>0.3596958775513201</v>
      </c>
      <c r="P1764" s="1">
        <f t="shared" si="190"/>
        <v>0.64030412244867985</v>
      </c>
      <c r="Q1764" s="3" t="str">
        <f>Games!N1764</f>
        <v/>
      </c>
      <c r="R1764" s="1" t="str">
        <f t="shared" si="191"/>
        <v/>
      </c>
      <c r="S1764" s="1" t="str">
        <f>IF(ISBLANK(Games!L1764), "",IF(Q1764=B1764, C1764, B1764))</f>
        <v/>
      </c>
      <c r="T1764" s="1" t="str">
        <f t="shared" si="192"/>
        <v>CHW</v>
      </c>
      <c r="U1764" s="1" t="str">
        <f t="shared" si="193"/>
        <v>CHC</v>
      </c>
      <c r="V1764" s="1">
        <f t="shared" si="194"/>
        <v>1426.513159308995</v>
      </c>
      <c r="W1764" s="1">
        <f t="shared" si="195"/>
        <v>1510.9500841970262</v>
      </c>
    </row>
    <row r="1765" spans="1:23" x14ac:dyDescent="0.45">
      <c r="A1765" t="str">
        <f>Schedule!A1765</f>
        <v>2024-08-10</v>
      </c>
      <c r="B1765" t="str">
        <f>Schedule!B1765</f>
        <v>ARI</v>
      </c>
      <c r="C1765" t="str">
        <f>Schedule!C1765</f>
        <v>PHI</v>
      </c>
      <c r="D1765">
        <f>Schedule!D1765</f>
        <v>1517.8440011816001</v>
      </c>
      <c r="E1765">
        <f>Schedule!E1765</f>
        <v>1537.03223861109</v>
      </c>
      <c r="F1765" cm="1">
        <f t="array" ref="F1765">_xlfn.XLOOKUP(B1765, $T$1:$T1764, $V$1:$V1764, D1765, 0, -1)</f>
        <v>1516.9891876380354</v>
      </c>
      <c r="G1765" cm="1">
        <f t="array" ref="G1765">_xlfn.XLOOKUP(C1765, $U$1:$U1764, $W$1:$W1764, E1765, 0, -1)</f>
        <v>1539.4111659163295</v>
      </c>
      <c r="H1765">
        <f>Schedule!F1765</f>
        <v>5.0632911392405201E-2</v>
      </c>
      <c r="I1765" t="str">
        <f>IF(ISBLANK(Games!D1765), "", Games!D1765)</f>
        <v/>
      </c>
      <c r="J1765" t="str">
        <f>IF(ISBLANK(Games!E1765), "", Games!E1765)</f>
        <v/>
      </c>
      <c r="K1765" t="str">
        <f>IF(ISBLANK(Games!D1765), "",VLOOKUP(I1765, 'Pitchers Pre-Season'!$B$2:$X$790, 23, FALSE))</f>
        <v/>
      </c>
      <c r="L1765" t="str">
        <f>IF(ISBLANK(Games!E1765), "",VLOOKUP(J1765, 'Pitchers Pre-Season'!$B$2:$X$790, 23, FALSE))</f>
        <v/>
      </c>
      <c r="M1765">
        <f>IF(ISBLANK(Games!D1765), Calc!F1765, F1765+K1765)</f>
        <v>1516.9891876380354</v>
      </c>
      <c r="N1765">
        <f>IF(ISBLANK(Games!E1765), Calc!G1765, G1765+L1765)</f>
        <v>1539.4111659163295</v>
      </c>
      <c r="O1765" s="1">
        <f t="shared" si="189"/>
        <v>0.49309335747259775</v>
      </c>
      <c r="P1765" s="1">
        <f t="shared" si="190"/>
        <v>0.50690664252740236</v>
      </c>
      <c r="Q1765" s="3" t="str">
        <f>Games!N1765</f>
        <v/>
      </c>
      <c r="R1765" s="1" t="str">
        <f t="shared" si="191"/>
        <v/>
      </c>
      <c r="S1765" s="1" t="str">
        <f>IF(ISBLANK(Games!L1765), "",IF(Q1765=B1765, C1765, B1765))</f>
        <v/>
      </c>
      <c r="T1765" s="1" t="str">
        <f t="shared" si="192"/>
        <v>ARI</v>
      </c>
      <c r="U1765" s="1" t="str">
        <f t="shared" si="193"/>
        <v>PHI</v>
      </c>
      <c r="V1765" s="1">
        <f t="shared" si="194"/>
        <v>1516.9891876380354</v>
      </c>
      <c r="W1765" s="1">
        <f t="shared" si="195"/>
        <v>1539.4111659163295</v>
      </c>
    </row>
    <row r="1766" spans="1:23" x14ac:dyDescent="0.45">
      <c r="A1766" t="str">
        <f>Schedule!A1766</f>
        <v>2024-08-10</v>
      </c>
      <c r="B1766" t="str">
        <f>Schedule!B1766</f>
        <v>COL</v>
      </c>
      <c r="C1766" t="str">
        <f>Schedule!C1766</f>
        <v>ATL</v>
      </c>
      <c r="D1766">
        <f>Schedule!D1766</f>
        <v>1418.47649220432</v>
      </c>
      <c r="E1766">
        <f>Schedule!E1766</f>
        <v>1590.545270505</v>
      </c>
      <c r="F1766" cm="1">
        <f t="array" ref="F1766">_xlfn.XLOOKUP(B1766, $T$1:$T1765, $V$1:$V1765, D1766, 0, -1)</f>
        <v>1423.0710497477428</v>
      </c>
      <c r="G1766" cm="1">
        <f t="array" ref="G1766">_xlfn.XLOOKUP(C1766, $U$1:$U1765, $W$1:$W1765, E1766, 0, -1)</f>
        <v>1588.8399964445969</v>
      </c>
      <c r="H1766">
        <f>Schedule!F1766</f>
        <v>0.22834645669291301</v>
      </c>
      <c r="I1766" t="str">
        <f>IF(ISBLANK(Games!D1766), "", Games!D1766)</f>
        <v/>
      </c>
      <c r="J1766" t="str">
        <f>IF(ISBLANK(Games!E1766), "", Games!E1766)</f>
        <v/>
      </c>
      <c r="K1766" t="str">
        <f>IF(ISBLANK(Games!D1766), "",VLOOKUP(I1766, 'Pitchers Pre-Season'!$B$2:$X$790, 23, FALSE))</f>
        <v/>
      </c>
      <c r="L1766" t="str">
        <f>IF(ISBLANK(Games!E1766), "",VLOOKUP(J1766, 'Pitchers Pre-Season'!$B$2:$X$790, 23, FALSE))</f>
        <v/>
      </c>
      <c r="M1766">
        <f>IF(ISBLANK(Games!D1766), Calc!F1766, F1766+K1766)</f>
        <v>1423.0710497477428</v>
      </c>
      <c r="N1766">
        <f>IF(ISBLANK(Games!E1766), Calc!G1766, G1766+L1766)</f>
        <v>1588.8399964445969</v>
      </c>
      <c r="O1766" s="1">
        <f t="shared" si="189"/>
        <v>0.3922055972359989</v>
      </c>
      <c r="P1766" s="1">
        <f t="shared" si="190"/>
        <v>0.60779440276400098</v>
      </c>
      <c r="Q1766" s="3" t="str">
        <f>Games!N1766</f>
        <v/>
      </c>
      <c r="R1766" s="1" t="str">
        <f t="shared" si="191"/>
        <v/>
      </c>
      <c r="S1766" s="1" t="str">
        <f>IF(ISBLANK(Games!L1766), "",IF(Q1766=B1766, C1766, B1766))</f>
        <v/>
      </c>
      <c r="T1766" s="1" t="str">
        <f t="shared" si="192"/>
        <v>COL</v>
      </c>
      <c r="U1766" s="1" t="str">
        <f t="shared" si="193"/>
        <v>ATL</v>
      </c>
      <c r="V1766" s="1">
        <f t="shared" si="194"/>
        <v>1423.0710497477428</v>
      </c>
      <c r="W1766" s="1">
        <f t="shared" si="195"/>
        <v>1588.8399964445969</v>
      </c>
    </row>
    <row r="1767" spans="1:23" x14ac:dyDescent="0.45">
      <c r="A1767" t="str">
        <f>Schedule!A1767</f>
        <v>2024-08-10</v>
      </c>
      <c r="B1767" t="str">
        <f>Schedule!B1767</f>
        <v>LAD</v>
      </c>
      <c r="C1767" t="str">
        <f>Schedule!C1767</f>
        <v>PIT</v>
      </c>
      <c r="D1767">
        <f>Schedule!D1767</f>
        <v>1588.6730971234199</v>
      </c>
      <c r="E1767">
        <f>Schedule!E1767</f>
        <v>1468.3919248330999</v>
      </c>
      <c r="F1767" cm="1">
        <f t="array" ref="F1767">_xlfn.XLOOKUP(B1767, $T$1:$T1766, $V$1:$V1766, D1767, 0, -1)</f>
        <v>1596.6514930600529</v>
      </c>
      <c r="G1767" cm="1">
        <f t="array" ref="G1767">_xlfn.XLOOKUP(C1767, $U$1:$U1766, $W$1:$W1766, E1767, 0, -1)</f>
        <v>1490.342604018655</v>
      </c>
      <c r="H1767">
        <f>Schedule!F1767</f>
        <v>4.2654028436019002E-2</v>
      </c>
      <c r="I1767" t="str">
        <f>IF(ISBLANK(Games!D1767), "", Games!D1767)</f>
        <v/>
      </c>
      <c r="J1767" t="str">
        <f>IF(ISBLANK(Games!E1767), "", Games!E1767)</f>
        <v/>
      </c>
      <c r="K1767" t="str">
        <f>IF(ISBLANK(Games!D1767), "",VLOOKUP(I1767, 'Pitchers Pre-Season'!$B$2:$X$790, 23, FALSE))</f>
        <v/>
      </c>
      <c r="L1767" t="str">
        <f>IF(ISBLANK(Games!E1767), "",VLOOKUP(J1767, 'Pitchers Pre-Season'!$B$2:$X$790, 23, FALSE))</f>
        <v/>
      </c>
      <c r="M1767">
        <f>IF(ISBLANK(Games!D1767), Calc!F1767, F1767+K1767)</f>
        <v>1596.6514930600529</v>
      </c>
      <c r="N1767">
        <f>IF(ISBLANK(Games!E1767), Calc!G1767, G1767+L1767)</f>
        <v>1490.342604018655</v>
      </c>
      <c r="O1767" s="1">
        <f t="shared" si="189"/>
        <v>0.66971550898775378</v>
      </c>
      <c r="P1767" s="1">
        <f t="shared" si="190"/>
        <v>0.33028449101224616</v>
      </c>
      <c r="Q1767" s="3" t="str">
        <f>Games!N1767</f>
        <v/>
      </c>
      <c r="R1767" s="1" t="str">
        <f t="shared" si="191"/>
        <v/>
      </c>
      <c r="S1767" s="1" t="str">
        <f>IF(ISBLANK(Games!L1767), "",IF(Q1767=B1767, C1767, B1767))</f>
        <v/>
      </c>
      <c r="T1767" s="1" t="str">
        <f t="shared" si="192"/>
        <v>LAD</v>
      </c>
      <c r="U1767" s="1" t="str">
        <f t="shared" si="193"/>
        <v>PIT</v>
      </c>
      <c r="V1767" s="1">
        <f t="shared" si="194"/>
        <v>1596.6514930600529</v>
      </c>
      <c r="W1767" s="1">
        <f t="shared" si="195"/>
        <v>1490.342604018655</v>
      </c>
    </row>
    <row r="1768" spans="1:23" x14ac:dyDescent="0.45">
      <c r="A1768" t="str">
        <f>Schedule!A1768</f>
        <v>2024-08-10</v>
      </c>
      <c r="B1768" t="str">
        <f>Schedule!B1768</f>
        <v>SEA</v>
      </c>
      <c r="C1768" t="str">
        <f>Schedule!C1768</f>
        <v>NYM</v>
      </c>
      <c r="D1768">
        <f>Schedule!D1768</f>
        <v>1526.2027098211199</v>
      </c>
      <c r="E1768">
        <f>Schedule!E1768</f>
        <v>1505.1761432511801</v>
      </c>
      <c r="F1768" cm="1">
        <f t="array" ref="F1768">_xlfn.XLOOKUP(B1768, $T$1:$T1767, $V$1:$V1767, D1768, 0, -1)</f>
        <v>1518.2292368487947</v>
      </c>
      <c r="G1768" cm="1">
        <f t="array" ref="G1768">_xlfn.XLOOKUP(C1768, $U$1:$U1767, $W$1:$W1767, E1768, 0, -1)</f>
        <v>1510.288270753422</v>
      </c>
      <c r="H1768">
        <f>Schedule!F1768</f>
        <v>2.2471910112359699E-2</v>
      </c>
      <c r="I1768" t="str">
        <f>IF(ISBLANK(Games!D1768), "", Games!D1768)</f>
        <v/>
      </c>
      <c r="J1768" t="str">
        <f>IF(ISBLANK(Games!E1768), "", Games!E1768)</f>
        <v/>
      </c>
      <c r="K1768" t="str">
        <f>IF(ISBLANK(Games!D1768), "",VLOOKUP(I1768, 'Pitchers Pre-Season'!$B$2:$X$790, 23, FALSE))</f>
        <v/>
      </c>
      <c r="L1768" t="str">
        <f>IF(ISBLANK(Games!E1768), "",VLOOKUP(J1768, 'Pitchers Pre-Season'!$B$2:$X$790, 23, FALSE))</f>
        <v/>
      </c>
      <c r="M1768">
        <f>IF(ISBLANK(Games!D1768), Calc!F1768, F1768+K1768)</f>
        <v>1518.2292368487947</v>
      </c>
      <c r="N1768">
        <f>IF(ISBLANK(Games!E1768), Calc!G1768, G1768+L1768)</f>
        <v>1510.288270753422</v>
      </c>
      <c r="O1768" s="1">
        <f t="shared" si="189"/>
        <v>0.52266193435187025</v>
      </c>
      <c r="P1768" s="1">
        <f t="shared" si="190"/>
        <v>0.47733806564812969</v>
      </c>
      <c r="Q1768" s="3" t="str">
        <f>Games!N1768</f>
        <v/>
      </c>
      <c r="R1768" s="1" t="str">
        <f t="shared" si="191"/>
        <v/>
      </c>
      <c r="S1768" s="1" t="str">
        <f>IF(ISBLANK(Games!L1768), "",IF(Q1768=B1768, C1768, B1768))</f>
        <v/>
      </c>
      <c r="T1768" s="1" t="str">
        <f t="shared" si="192"/>
        <v>SEA</v>
      </c>
      <c r="U1768" s="1" t="str">
        <f t="shared" si="193"/>
        <v>NYM</v>
      </c>
      <c r="V1768" s="1">
        <f t="shared" si="194"/>
        <v>1518.2292368487947</v>
      </c>
      <c r="W1768" s="1">
        <f t="shared" si="195"/>
        <v>1510.288270753422</v>
      </c>
    </row>
    <row r="1769" spans="1:23" x14ac:dyDescent="0.45">
      <c r="A1769" t="str">
        <f>Schedule!A1769</f>
        <v>2024-08-11</v>
      </c>
      <c r="B1769" t="str">
        <f>Schedule!B1769</f>
        <v>BOS</v>
      </c>
      <c r="C1769" t="str">
        <f>Schedule!C1769</f>
        <v>HOU</v>
      </c>
      <c r="D1769">
        <f>Schedule!D1769</f>
        <v>1500.26839934439</v>
      </c>
      <c r="E1769">
        <f>Schedule!E1769</f>
        <v>1559.22207084247</v>
      </c>
      <c r="F1769" cm="1">
        <f t="array" ref="F1769">_xlfn.XLOOKUP(B1769, $T$1:$T1768, $V$1:$V1768, D1769, 0, -1)</f>
        <v>1500.26839934439</v>
      </c>
      <c r="G1769" cm="1">
        <f t="array" ref="G1769">_xlfn.XLOOKUP(C1769, $U$1:$U1768, $W$1:$W1768, E1769, 0, -1)</f>
        <v>1554.1885466658973</v>
      </c>
      <c r="H1769">
        <f>Schedule!F1769</f>
        <v>5.1282051282051398E-2</v>
      </c>
      <c r="I1769" t="str">
        <f>IF(ISBLANK(Games!D1769), "", Games!D1769)</f>
        <v/>
      </c>
      <c r="J1769" t="str">
        <f>IF(ISBLANK(Games!E1769), "", Games!E1769)</f>
        <v/>
      </c>
      <c r="K1769" t="str">
        <f>IF(ISBLANK(Games!D1769), "",VLOOKUP(I1769, 'Pitchers Pre-Season'!$B$2:$X$790, 23, FALSE))</f>
        <v/>
      </c>
      <c r="L1769" t="str">
        <f>IF(ISBLANK(Games!E1769), "",VLOOKUP(J1769, 'Pitchers Pre-Season'!$B$2:$X$790, 23, FALSE))</f>
        <v/>
      </c>
      <c r="M1769">
        <f>IF(ISBLANK(Games!D1769), Calc!F1769, F1769+K1769)</f>
        <v>1500.26839934439</v>
      </c>
      <c r="N1769">
        <f>IF(ISBLANK(Games!E1769), Calc!G1769, G1769+L1769)</f>
        <v>1554.1885466658973</v>
      </c>
      <c r="O1769" s="1">
        <f t="shared" si="189"/>
        <v>0.44866073910381882</v>
      </c>
      <c r="P1769" s="1">
        <f t="shared" si="190"/>
        <v>0.55133926089618124</v>
      </c>
      <c r="Q1769" s="3" t="str">
        <f>Games!N1769</f>
        <v/>
      </c>
      <c r="R1769" s="1" t="str">
        <f t="shared" si="191"/>
        <v/>
      </c>
      <c r="S1769" s="1" t="str">
        <f>IF(ISBLANK(Games!L1769), "",IF(Q1769=B1769, C1769, B1769))</f>
        <v/>
      </c>
      <c r="T1769" s="1" t="str">
        <f t="shared" si="192"/>
        <v>BOS</v>
      </c>
      <c r="U1769" s="1" t="str">
        <f t="shared" si="193"/>
        <v>HOU</v>
      </c>
      <c r="V1769" s="1">
        <f t="shared" si="194"/>
        <v>1500.26839934439</v>
      </c>
      <c r="W1769" s="1">
        <f t="shared" si="195"/>
        <v>1554.1885466658973</v>
      </c>
    </row>
    <row r="1770" spans="1:23" x14ac:dyDescent="0.45">
      <c r="A1770" t="str">
        <f>Schedule!A1770</f>
        <v>2024-08-11</v>
      </c>
      <c r="B1770" t="str">
        <f>Schedule!B1770</f>
        <v>WAS</v>
      </c>
      <c r="C1770" t="str">
        <f>Schedule!C1770</f>
        <v>LAA</v>
      </c>
      <c r="D1770">
        <f>Schedule!D1770</f>
        <v>1422.7330514932301</v>
      </c>
      <c r="E1770">
        <f>Schedule!E1770</f>
        <v>1474.3085107648601</v>
      </c>
      <c r="F1770" cm="1">
        <f t="array" ref="F1770">_xlfn.XLOOKUP(B1770, $T$1:$T1769, $V$1:$V1769, D1770, 0, -1)</f>
        <v>1419.5380932200808</v>
      </c>
      <c r="G1770" cm="1">
        <f t="array" ref="G1770">_xlfn.XLOOKUP(C1770, $U$1:$U1769, $W$1:$W1769, E1770, 0, -1)</f>
        <v>1486.8682858001625</v>
      </c>
      <c r="H1770">
        <f>Schedule!F1770</f>
        <v>-4.76190476190477E-2</v>
      </c>
      <c r="I1770" t="str">
        <f>IF(ISBLANK(Games!D1770), "", Games!D1770)</f>
        <v/>
      </c>
      <c r="J1770" t="str">
        <f>IF(ISBLANK(Games!E1770), "", Games!E1770)</f>
        <v/>
      </c>
      <c r="K1770" t="str">
        <f>IF(ISBLANK(Games!D1770), "",VLOOKUP(I1770, 'Pitchers Pre-Season'!$B$2:$X$790, 23, FALSE))</f>
        <v/>
      </c>
      <c r="L1770" t="str">
        <f>IF(ISBLANK(Games!E1770), "",VLOOKUP(J1770, 'Pitchers Pre-Season'!$B$2:$X$790, 23, FALSE))</f>
        <v/>
      </c>
      <c r="M1770">
        <f>IF(ISBLANK(Games!D1770), Calc!F1770, F1770+K1770)</f>
        <v>1419.5380932200808</v>
      </c>
      <c r="N1770">
        <f>IF(ISBLANK(Games!E1770), Calc!G1770, G1770+L1770)</f>
        <v>1486.8682858001625</v>
      </c>
      <c r="O1770" s="1">
        <f t="shared" si="189"/>
        <v>0.38048957631771613</v>
      </c>
      <c r="P1770" s="1">
        <f t="shared" si="190"/>
        <v>0.61951042368228382</v>
      </c>
      <c r="Q1770" s="3" t="str">
        <f>Games!N1770</f>
        <v/>
      </c>
      <c r="R1770" s="1" t="str">
        <f t="shared" si="191"/>
        <v/>
      </c>
      <c r="S1770" s="1" t="str">
        <f>IF(ISBLANK(Games!L1770), "",IF(Q1770=B1770, C1770, B1770))</f>
        <v/>
      </c>
      <c r="T1770" s="1" t="str">
        <f t="shared" si="192"/>
        <v>WAS</v>
      </c>
      <c r="U1770" s="1" t="str">
        <f t="shared" si="193"/>
        <v>LAA</v>
      </c>
      <c r="V1770" s="1">
        <f t="shared" si="194"/>
        <v>1419.5380932200808</v>
      </c>
      <c r="W1770" s="1">
        <f t="shared" si="195"/>
        <v>1486.8682858001625</v>
      </c>
    </row>
    <row r="1771" spans="1:23" x14ac:dyDescent="0.45">
      <c r="A1771" t="str">
        <f>Schedule!A1771</f>
        <v>2024-08-11</v>
      </c>
      <c r="B1771" t="str">
        <f>Schedule!B1771</f>
        <v>NYY</v>
      </c>
      <c r="C1771" t="str">
        <f>Schedule!C1771</f>
        <v>TEX</v>
      </c>
      <c r="D1771">
        <f>Schedule!D1771</f>
        <v>1539.4562396036399</v>
      </c>
      <c r="E1771">
        <f>Schedule!E1771</f>
        <v>1527.6277566730801</v>
      </c>
      <c r="F1771" cm="1">
        <f t="array" ref="F1771">_xlfn.XLOOKUP(B1771, $T$1:$T1770, $V$1:$V1770, D1771, 0, -1)</f>
        <v>1533.7203518335739</v>
      </c>
      <c r="G1771" cm="1">
        <f t="array" ref="G1771">_xlfn.XLOOKUP(C1771, $U$1:$U1770, $W$1:$W1770, E1771, 0, -1)</f>
        <v>1534.4506247578865</v>
      </c>
      <c r="H1771">
        <f>Schedule!F1771</f>
        <v>9.3922651933701695E-2</v>
      </c>
      <c r="I1771" t="str">
        <f>IF(ISBLANK(Games!D1771), "", Games!D1771)</f>
        <v/>
      </c>
      <c r="J1771" t="str">
        <f>IF(ISBLANK(Games!E1771), "", Games!E1771)</f>
        <v/>
      </c>
      <c r="K1771" t="str">
        <f>IF(ISBLANK(Games!D1771), "",VLOOKUP(I1771, 'Pitchers Pre-Season'!$B$2:$X$790, 23, FALSE))</f>
        <v/>
      </c>
      <c r="L1771" t="str">
        <f>IF(ISBLANK(Games!E1771), "",VLOOKUP(J1771, 'Pitchers Pre-Season'!$B$2:$X$790, 23, FALSE))</f>
        <v/>
      </c>
      <c r="M1771">
        <f>IF(ISBLANK(Games!D1771), Calc!F1771, F1771+K1771)</f>
        <v>1533.7203518335739</v>
      </c>
      <c r="N1771">
        <f>IF(ISBLANK(Games!E1771), Calc!G1771, G1771+L1771)</f>
        <v>1534.4506247578865</v>
      </c>
      <c r="O1771" s="1">
        <f t="shared" si="189"/>
        <v>0.54591038029619199</v>
      </c>
      <c r="P1771" s="1">
        <f t="shared" si="190"/>
        <v>0.45408961970380801</v>
      </c>
      <c r="Q1771" s="3" t="str">
        <f>Games!N1771</f>
        <v/>
      </c>
      <c r="R1771" s="1" t="str">
        <f t="shared" si="191"/>
        <v/>
      </c>
      <c r="S1771" s="1" t="str">
        <f>IF(ISBLANK(Games!L1771), "",IF(Q1771=B1771, C1771, B1771))</f>
        <v/>
      </c>
      <c r="T1771" s="1" t="str">
        <f t="shared" si="192"/>
        <v>NYY</v>
      </c>
      <c r="U1771" s="1" t="str">
        <f t="shared" si="193"/>
        <v>TEX</v>
      </c>
      <c r="V1771" s="1">
        <f t="shared" si="194"/>
        <v>1533.7203518335739</v>
      </c>
      <c r="W1771" s="1">
        <f t="shared" si="195"/>
        <v>1534.4506247578865</v>
      </c>
    </row>
    <row r="1772" spans="1:23" x14ac:dyDescent="0.45">
      <c r="A1772" t="str">
        <f>Schedule!A1772</f>
        <v>2024-08-11</v>
      </c>
      <c r="B1772" t="str">
        <f>Schedule!B1772</f>
        <v>TOR</v>
      </c>
      <c r="C1772" t="str">
        <f>Schedule!C1772</f>
        <v>OAK</v>
      </c>
      <c r="D1772">
        <f>Schedule!D1772</f>
        <v>1536.86484917293</v>
      </c>
      <c r="E1772">
        <f>Schedule!E1772</f>
        <v>1427.1354796158</v>
      </c>
      <c r="F1772" cm="1">
        <f t="array" ref="F1772">_xlfn.XLOOKUP(B1772, $T$1:$T1771, $V$1:$V1771, D1772, 0, -1)</f>
        <v>1536.86484917293</v>
      </c>
      <c r="G1772" cm="1">
        <f t="array" ref="G1772">_xlfn.XLOOKUP(C1772, $U$1:$U1771, $W$1:$W1771, E1772, 0, -1)</f>
        <v>1422.9458950386379</v>
      </c>
      <c r="H1772">
        <f>Schedule!F1772</f>
        <v>-5.5248618784530601E-3</v>
      </c>
      <c r="I1772" t="str">
        <f>IF(ISBLANK(Games!D1772), "", Games!D1772)</f>
        <v/>
      </c>
      <c r="J1772" t="str">
        <f>IF(ISBLANK(Games!E1772), "", Games!E1772)</f>
        <v/>
      </c>
      <c r="K1772" t="str">
        <f>IF(ISBLANK(Games!D1772), "",VLOOKUP(I1772, 'Pitchers Pre-Season'!$B$2:$X$790, 23, FALSE))</f>
        <v/>
      </c>
      <c r="L1772" t="str">
        <f>IF(ISBLANK(Games!E1772), "",VLOOKUP(J1772, 'Pitchers Pre-Season'!$B$2:$X$790, 23, FALSE))</f>
        <v/>
      </c>
      <c r="M1772">
        <f>IF(ISBLANK(Games!D1772), Calc!F1772, F1772+K1772)</f>
        <v>1536.86484917293</v>
      </c>
      <c r="N1772">
        <f>IF(ISBLANK(Games!E1772), Calc!G1772, G1772+L1772)</f>
        <v>1422.9458950386379</v>
      </c>
      <c r="O1772" s="1">
        <f t="shared" si="189"/>
        <v>0.65554715568144195</v>
      </c>
      <c r="P1772" s="1">
        <f t="shared" si="190"/>
        <v>0.34445284431855794</v>
      </c>
      <c r="Q1772" s="3" t="str">
        <f>Games!N1772</f>
        <v/>
      </c>
      <c r="R1772" s="1" t="str">
        <f t="shared" si="191"/>
        <v/>
      </c>
      <c r="S1772" s="1" t="str">
        <f>IF(ISBLANK(Games!L1772), "",IF(Q1772=B1772, C1772, B1772))</f>
        <v/>
      </c>
      <c r="T1772" s="1" t="str">
        <f t="shared" si="192"/>
        <v>TOR</v>
      </c>
      <c r="U1772" s="1" t="str">
        <f t="shared" si="193"/>
        <v>OAK</v>
      </c>
      <c r="V1772" s="1">
        <f t="shared" si="194"/>
        <v>1536.86484917293</v>
      </c>
      <c r="W1772" s="1">
        <f t="shared" si="195"/>
        <v>1422.9458950386379</v>
      </c>
    </row>
    <row r="1773" spans="1:23" x14ac:dyDescent="0.45">
      <c r="A1773" t="str">
        <f>Schedule!A1773</f>
        <v>2024-08-11</v>
      </c>
      <c r="B1773" t="str">
        <f>Schedule!B1773</f>
        <v>TBR</v>
      </c>
      <c r="C1773" t="str">
        <f>Schedule!C1773</f>
        <v>BAL</v>
      </c>
      <c r="D1773">
        <f>Schedule!D1773</f>
        <v>1537.2568075547799</v>
      </c>
      <c r="E1773">
        <f>Schedule!E1773</f>
        <v>1535.1075395159701</v>
      </c>
      <c r="F1773" cm="1">
        <f t="array" ref="F1773">_xlfn.XLOOKUP(B1773, $T$1:$T1772, $V$1:$V1772, D1773, 0, -1)</f>
        <v>1528.0229512954211</v>
      </c>
      <c r="G1773" cm="1">
        <f t="array" ref="G1773">_xlfn.XLOOKUP(C1773, $U$1:$U1772, $W$1:$W1772, E1773, 0, -1)</f>
        <v>1539.0873746407135</v>
      </c>
      <c r="H1773">
        <f>Schedule!F1773</f>
        <v>0.124324324324324</v>
      </c>
      <c r="I1773" t="str">
        <f>IF(ISBLANK(Games!D1773), "", Games!D1773)</f>
        <v/>
      </c>
      <c r="J1773" t="str">
        <f>IF(ISBLANK(Games!E1773), "", Games!E1773)</f>
        <v/>
      </c>
      <c r="K1773" t="str">
        <f>IF(ISBLANK(Games!D1773), "",VLOOKUP(I1773, 'Pitchers Pre-Season'!$B$2:$X$790, 23, FALSE))</f>
        <v/>
      </c>
      <c r="L1773" t="str">
        <f>IF(ISBLANK(Games!E1773), "",VLOOKUP(J1773, 'Pitchers Pre-Season'!$B$2:$X$790, 23, FALSE))</f>
        <v/>
      </c>
      <c r="M1773">
        <f>IF(ISBLANK(Games!D1773), Calc!F1773, F1773+K1773)</f>
        <v>1528.0229512954211</v>
      </c>
      <c r="N1773">
        <f>IF(ISBLANK(Games!E1773), Calc!G1773, G1773+L1773)</f>
        <v>1539.0873746407135</v>
      </c>
      <c r="O1773" s="1">
        <f t="shared" si="189"/>
        <v>0.54624455766764513</v>
      </c>
      <c r="P1773" s="1">
        <f t="shared" si="190"/>
        <v>0.45375544233235487</v>
      </c>
      <c r="Q1773" s="3" t="str">
        <f>Games!N1773</f>
        <v/>
      </c>
      <c r="R1773" s="1" t="str">
        <f t="shared" si="191"/>
        <v/>
      </c>
      <c r="S1773" s="1" t="str">
        <f>IF(ISBLANK(Games!L1773), "",IF(Q1773=B1773, C1773, B1773))</f>
        <v/>
      </c>
      <c r="T1773" s="1" t="str">
        <f t="shared" si="192"/>
        <v>TBR</v>
      </c>
      <c r="U1773" s="1" t="str">
        <f t="shared" si="193"/>
        <v>BAL</v>
      </c>
      <c r="V1773" s="1">
        <f t="shared" si="194"/>
        <v>1528.0229512954211</v>
      </c>
      <c r="W1773" s="1">
        <f t="shared" si="195"/>
        <v>1539.0873746407135</v>
      </c>
    </row>
    <row r="1774" spans="1:23" x14ac:dyDescent="0.45">
      <c r="A1774" t="str">
        <f>Schedule!A1774</f>
        <v>2024-08-11</v>
      </c>
      <c r="B1774" t="str">
        <f>Schedule!B1774</f>
        <v>MIA</v>
      </c>
      <c r="C1774" t="str">
        <f>Schedule!C1774</f>
        <v>SDP</v>
      </c>
      <c r="D1774">
        <f>Schedule!D1774</f>
        <v>1488.4482383178499</v>
      </c>
      <c r="E1774">
        <f>Schedule!E1774</f>
        <v>1513.7838452168801</v>
      </c>
      <c r="F1774" cm="1">
        <f t="array" ref="F1774">_xlfn.XLOOKUP(B1774, $T$1:$T1773, $V$1:$V1773, D1774, 0, -1)</f>
        <v>1453.0099819148713</v>
      </c>
      <c r="G1774" cm="1">
        <f t="array" ref="G1774">_xlfn.XLOOKUP(C1774, $U$1:$U1773, $W$1:$W1773, E1774, 0, -1)</f>
        <v>1514.2912987524817</v>
      </c>
      <c r="H1774">
        <f>Schedule!F1774</f>
        <v>4.5751633986928102E-2</v>
      </c>
      <c r="I1774" t="str">
        <f>IF(ISBLANK(Games!D1774), "", Games!D1774)</f>
        <v/>
      </c>
      <c r="J1774" t="str">
        <f>IF(ISBLANK(Games!E1774), "", Games!E1774)</f>
        <v/>
      </c>
      <c r="K1774" t="str">
        <f>IF(ISBLANK(Games!D1774), "",VLOOKUP(I1774, 'Pitchers Pre-Season'!$B$2:$X$790, 23, FALSE))</f>
        <v/>
      </c>
      <c r="L1774" t="str">
        <f>IF(ISBLANK(Games!E1774), "",VLOOKUP(J1774, 'Pitchers Pre-Season'!$B$2:$X$790, 23, FALSE))</f>
        <v/>
      </c>
      <c r="M1774">
        <f>IF(ISBLANK(Games!D1774), Calc!F1774, F1774+K1774)</f>
        <v>1453.0099819148713</v>
      </c>
      <c r="N1774">
        <f>IF(ISBLANK(Games!E1774), Calc!G1774, G1774+L1774)</f>
        <v>1514.2912987524817</v>
      </c>
      <c r="O1774" s="1">
        <f t="shared" si="189"/>
        <v>0.43558822906796746</v>
      </c>
      <c r="P1774" s="1">
        <f t="shared" si="190"/>
        <v>0.56441177093203254</v>
      </c>
      <c r="Q1774" s="3" t="str">
        <f>Games!N1774</f>
        <v/>
      </c>
      <c r="R1774" s="1" t="str">
        <f t="shared" si="191"/>
        <v/>
      </c>
      <c r="S1774" s="1" t="str">
        <f>IF(ISBLANK(Games!L1774), "",IF(Q1774=B1774, C1774, B1774))</f>
        <v/>
      </c>
      <c r="T1774" s="1" t="str">
        <f t="shared" si="192"/>
        <v>MIA</v>
      </c>
      <c r="U1774" s="1" t="str">
        <f t="shared" si="193"/>
        <v>SDP</v>
      </c>
      <c r="V1774" s="1">
        <f t="shared" si="194"/>
        <v>1453.0099819148713</v>
      </c>
      <c r="W1774" s="1">
        <f t="shared" si="195"/>
        <v>1514.2912987524817</v>
      </c>
    </row>
    <row r="1775" spans="1:23" x14ac:dyDescent="0.45">
      <c r="A1775" t="str">
        <f>Schedule!A1775</f>
        <v>2024-08-11</v>
      </c>
      <c r="B1775" t="str">
        <f>Schedule!B1775</f>
        <v>MIN</v>
      </c>
      <c r="C1775" t="str">
        <f>Schedule!C1775</f>
        <v>CLE</v>
      </c>
      <c r="D1775">
        <f>Schedule!D1775</f>
        <v>1535.44519643647</v>
      </c>
      <c r="E1775">
        <f>Schedule!E1775</f>
        <v>1503.8938502056101</v>
      </c>
      <c r="F1775" cm="1">
        <f t="array" ref="F1775">_xlfn.XLOOKUP(B1775, $T$1:$T1774, $V$1:$V1774, D1775, 0, -1)</f>
        <v>1529.2726034226744</v>
      </c>
      <c r="G1775" cm="1">
        <f t="array" ref="G1775">_xlfn.XLOOKUP(C1775, $U$1:$U1774, $W$1:$W1774, E1775, 0, -1)</f>
        <v>1521.3210808926906</v>
      </c>
      <c r="H1775">
        <f>Schedule!F1775</f>
        <v>0.12727272727272701</v>
      </c>
      <c r="I1775" t="str">
        <f>IF(ISBLANK(Games!D1775), "", Games!D1775)</f>
        <v/>
      </c>
      <c r="J1775" t="str">
        <f>IF(ISBLANK(Games!E1775), "", Games!E1775)</f>
        <v/>
      </c>
      <c r="K1775" t="str">
        <f>IF(ISBLANK(Games!D1775), "",VLOOKUP(I1775, 'Pitchers Pre-Season'!$B$2:$X$790, 23, FALSE))</f>
        <v/>
      </c>
      <c r="L1775" t="str">
        <f>IF(ISBLANK(Games!E1775), "",VLOOKUP(J1775, 'Pitchers Pre-Season'!$B$2:$X$790, 23, FALSE))</f>
        <v/>
      </c>
      <c r="M1775">
        <f>IF(ISBLANK(Games!D1775), Calc!F1775, F1775+K1775)</f>
        <v>1529.2726034226744</v>
      </c>
      <c r="N1775">
        <f>IF(ISBLANK(Games!E1775), Calc!G1775, G1775+L1775)</f>
        <v>1521.3210808926906</v>
      </c>
      <c r="O1775" s="1">
        <f t="shared" si="189"/>
        <v>0.57507752691870462</v>
      </c>
      <c r="P1775" s="1">
        <f t="shared" si="190"/>
        <v>0.42492247308129544</v>
      </c>
      <c r="Q1775" s="3" t="str">
        <f>Games!N1775</f>
        <v/>
      </c>
      <c r="R1775" s="1" t="str">
        <f t="shared" si="191"/>
        <v/>
      </c>
      <c r="S1775" s="1" t="str">
        <f>IF(ISBLANK(Games!L1775), "",IF(Q1775=B1775, C1775, B1775))</f>
        <v/>
      </c>
      <c r="T1775" s="1" t="str">
        <f t="shared" si="192"/>
        <v>MIN</v>
      </c>
      <c r="U1775" s="1" t="str">
        <f t="shared" si="193"/>
        <v>CLE</v>
      </c>
      <c r="V1775" s="1">
        <f t="shared" si="194"/>
        <v>1529.2726034226744</v>
      </c>
      <c r="W1775" s="1">
        <f t="shared" si="195"/>
        <v>1521.3210808926906</v>
      </c>
    </row>
    <row r="1776" spans="1:23" x14ac:dyDescent="0.45">
      <c r="A1776" t="str">
        <f>Schedule!A1776</f>
        <v>2024-08-11</v>
      </c>
      <c r="B1776" t="str">
        <f>Schedule!B1776</f>
        <v>MIL</v>
      </c>
      <c r="C1776" t="str">
        <f>Schedule!C1776</f>
        <v>CIN</v>
      </c>
      <c r="D1776">
        <f>Schedule!D1776</f>
        <v>1511.74507850229</v>
      </c>
      <c r="E1776">
        <f>Schedule!E1776</f>
        <v>1496.2510574284499</v>
      </c>
      <c r="F1776" cm="1">
        <f t="array" ref="F1776">_xlfn.XLOOKUP(B1776, $T$1:$T1775, $V$1:$V1775, D1776, 0, -1)</f>
        <v>1516.6563185214643</v>
      </c>
      <c r="G1776" cm="1">
        <f t="array" ref="G1776">_xlfn.XLOOKUP(C1776, $U$1:$U1775, $W$1:$W1775, E1776, 0, -1)</f>
        <v>1513.6155661274754</v>
      </c>
      <c r="H1776">
        <f>Schedule!F1776</f>
        <v>6.7415730337078705E-2</v>
      </c>
      <c r="I1776" t="str">
        <f>IF(ISBLANK(Games!D1776), "", Games!D1776)</f>
        <v/>
      </c>
      <c r="J1776" t="str">
        <f>IF(ISBLANK(Games!E1776), "", Games!E1776)</f>
        <v/>
      </c>
      <c r="K1776" t="str">
        <f>IF(ISBLANK(Games!D1776), "",VLOOKUP(I1776, 'Pitchers Pre-Season'!$B$2:$X$790, 23, FALSE))</f>
        <v/>
      </c>
      <c r="L1776" t="str">
        <f>IF(ISBLANK(Games!E1776), "",VLOOKUP(J1776, 'Pitchers Pre-Season'!$B$2:$X$790, 23, FALSE))</f>
        <v/>
      </c>
      <c r="M1776">
        <f>IF(ISBLANK(Games!D1776), Calc!F1776, F1776+K1776)</f>
        <v>1516.6563185214643</v>
      </c>
      <c r="N1776">
        <f>IF(ISBLANK(Games!E1776), Calc!G1776, G1776+L1776)</f>
        <v>1513.6155661274754</v>
      </c>
      <c r="O1776" s="1">
        <f t="shared" si="189"/>
        <v>0.53808374790083913</v>
      </c>
      <c r="P1776" s="1">
        <f t="shared" si="190"/>
        <v>0.46191625209916087</v>
      </c>
      <c r="Q1776" s="3" t="str">
        <f>Games!N1776</f>
        <v/>
      </c>
      <c r="R1776" s="1" t="str">
        <f t="shared" si="191"/>
        <v/>
      </c>
      <c r="S1776" s="1" t="str">
        <f>IF(ISBLANK(Games!L1776), "",IF(Q1776=B1776, C1776, B1776))</f>
        <v/>
      </c>
      <c r="T1776" s="1" t="str">
        <f t="shared" si="192"/>
        <v>MIL</v>
      </c>
      <c r="U1776" s="1" t="str">
        <f t="shared" si="193"/>
        <v>CIN</v>
      </c>
      <c r="V1776" s="1">
        <f t="shared" si="194"/>
        <v>1516.6563185214643</v>
      </c>
      <c r="W1776" s="1">
        <f t="shared" si="195"/>
        <v>1513.6155661274754</v>
      </c>
    </row>
    <row r="1777" spans="1:23" x14ac:dyDescent="0.45">
      <c r="A1777" t="str">
        <f>Schedule!A1777</f>
        <v>2024-08-11</v>
      </c>
      <c r="B1777" t="str">
        <f>Schedule!B1777</f>
        <v>COL</v>
      </c>
      <c r="C1777" t="str">
        <f>Schedule!C1777</f>
        <v>ATL</v>
      </c>
      <c r="D1777">
        <f>Schedule!D1777</f>
        <v>1418.47649220432</v>
      </c>
      <c r="E1777">
        <f>Schedule!E1777</f>
        <v>1590.545270505</v>
      </c>
      <c r="F1777" cm="1">
        <f t="array" ref="F1777">_xlfn.XLOOKUP(B1777, $T$1:$T1776, $V$1:$V1776, D1777, 0, -1)</f>
        <v>1423.0710497477428</v>
      </c>
      <c r="G1777" cm="1">
        <f t="array" ref="G1777">_xlfn.XLOOKUP(C1777, $U$1:$U1776, $W$1:$W1776, E1777, 0, -1)</f>
        <v>1588.8399964445969</v>
      </c>
      <c r="H1777">
        <f>Schedule!F1777</f>
        <v>0.22834645669291301</v>
      </c>
      <c r="I1777" t="str">
        <f>IF(ISBLANK(Games!D1777), "", Games!D1777)</f>
        <v/>
      </c>
      <c r="J1777" t="str">
        <f>IF(ISBLANK(Games!E1777), "", Games!E1777)</f>
        <v/>
      </c>
      <c r="K1777" t="str">
        <f>IF(ISBLANK(Games!D1777), "",VLOOKUP(I1777, 'Pitchers Pre-Season'!$B$2:$X$790, 23, FALSE))</f>
        <v/>
      </c>
      <c r="L1777" t="str">
        <f>IF(ISBLANK(Games!E1777), "",VLOOKUP(J1777, 'Pitchers Pre-Season'!$B$2:$X$790, 23, FALSE))</f>
        <v/>
      </c>
      <c r="M1777">
        <f>IF(ISBLANK(Games!D1777), Calc!F1777, F1777+K1777)</f>
        <v>1423.0710497477428</v>
      </c>
      <c r="N1777">
        <f>IF(ISBLANK(Games!E1777), Calc!G1777, G1777+L1777)</f>
        <v>1588.8399964445969</v>
      </c>
      <c r="O1777" s="1">
        <f t="shared" si="189"/>
        <v>0.3922055972359989</v>
      </c>
      <c r="P1777" s="1">
        <f t="shared" si="190"/>
        <v>0.60779440276400098</v>
      </c>
      <c r="Q1777" s="3" t="str">
        <f>Games!N1777</f>
        <v/>
      </c>
      <c r="R1777" s="1" t="str">
        <f t="shared" si="191"/>
        <v/>
      </c>
      <c r="S1777" s="1" t="str">
        <f>IF(ISBLANK(Games!L1777), "",IF(Q1777=B1777, C1777, B1777))</f>
        <v/>
      </c>
      <c r="T1777" s="1" t="str">
        <f t="shared" si="192"/>
        <v>COL</v>
      </c>
      <c r="U1777" s="1" t="str">
        <f t="shared" si="193"/>
        <v>ATL</v>
      </c>
      <c r="V1777" s="1">
        <f t="shared" si="194"/>
        <v>1423.0710497477428</v>
      </c>
      <c r="W1777" s="1">
        <f t="shared" si="195"/>
        <v>1588.8399964445969</v>
      </c>
    </row>
    <row r="1778" spans="1:23" x14ac:dyDescent="0.45">
      <c r="A1778" t="str">
        <f>Schedule!A1778</f>
        <v>2024-08-11</v>
      </c>
      <c r="B1778" t="str">
        <f>Schedule!B1778</f>
        <v>SFG</v>
      </c>
      <c r="C1778" t="str">
        <f>Schedule!C1778</f>
        <v>DET</v>
      </c>
      <c r="D1778">
        <f>Schedule!D1778</f>
        <v>1501.1235706124401</v>
      </c>
      <c r="E1778">
        <f>Schedule!E1778</f>
        <v>1477.56939209144</v>
      </c>
      <c r="F1778" cm="1">
        <f t="array" ref="F1778">_xlfn.XLOOKUP(B1778, $T$1:$T1777, $V$1:$V1777, D1778, 0, -1)</f>
        <v>1506.8907435815931</v>
      </c>
      <c r="G1778" cm="1">
        <f t="array" ref="G1778">_xlfn.XLOOKUP(C1778, $U$1:$U1777, $W$1:$W1777, E1778, 0, -1)</f>
        <v>1495.7868779460348</v>
      </c>
      <c r="H1778">
        <f>Schedule!F1778</f>
        <v>0.1125</v>
      </c>
      <c r="I1778" t="str">
        <f>IF(ISBLANK(Games!D1778), "", Games!D1778)</f>
        <v/>
      </c>
      <c r="J1778" t="str">
        <f>IF(ISBLANK(Games!E1778), "", Games!E1778)</f>
        <v/>
      </c>
      <c r="K1778" t="str">
        <f>IF(ISBLANK(Games!D1778), "",VLOOKUP(I1778, 'Pitchers Pre-Season'!$B$2:$X$790, 23, FALSE))</f>
        <v/>
      </c>
      <c r="L1778" t="str">
        <f>IF(ISBLANK(Games!E1778), "",VLOOKUP(J1778, 'Pitchers Pre-Season'!$B$2:$X$790, 23, FALSE))</f>
        <v/>
      </c>
      <c r="M1778">
        <f>IF(ISBLANK(Games!D1778), Calc!F1778, F1778+K1778)</f>
        <v>1506.8907435815931</v>
      </c>
      <c r="N1778">
        <f>IF(ISBLANK(Games!E1778), Calc!G1778, G1778+L1778)</f>
        <v>1495.7868779460348</v>
      </c>
      <c r="O1778" s="1">
        <f t="shared" si="189"/>
        <v>0.57222430878063979</v>
      </c>
      <c r="P1778" s="1">
        <f t="shared" si="190"/>
        <v>0.42777569121936015</v>
      </c>
      <c r="Q1778" s="3" t="str">
        <f>Games!N1778</f>
        <v/>
      </c>
      <c r="R1778" s="1" t="str">
        <f t="shared" si="191"/>
        <v/>
      </c>
      <c r="S1778" s="1" t="str">
        <f>IF(ISBLANK(Games!L1778), "",IF(Q1778=B1778, C1778, B1778))</f>
        <v/>
      </c>
      <c r="T1778" s="1" t="str">
        <f t="shared" si="192"/>
        <v>SFG</v>
      </c>
      <c r="U1778" s="1" t="str">
        <f t="shared" si="193"/>
        <v>DET</v>
      </c>
      <c r="V1778" s="1">
        <f t="shared" si="194"/>
        <v>1506.8907435815931</v>
      </c>
      <c r="W1778" s="1">
        <f t="shared" si="195"/>
        <v>1495.7868779460348</v>
      </c>
    </row>
    <row r="1779" spans="1:23" x14ac:dyDescent="0.45">
      <c r="A1779" t="str">
        <f>Schedule!A1779</f>
        <v>2024-08-11</v>
      </c>
      <c r="B1779" t="str">
        <f>Schedule!B1779</f>
        <v>LAD</v>
      </c>
      <c r="C1779" t="str">
        <f>Schedule!C1779</f>
        <v>PIT</v>
      </c>
      <c r="D1779">
        <f>Schedule!D1779</f>
        <v>1588.6730971234199</v>
      </c>
      <c r="E1779">
        <f>Schedule!E1779</f>
        <v>1468.3919248330999</v>
      </c>
      <c r="F1779" cm="1">
        <f t="array" ref="F1779">_xlfn.XLOOKUP(B1779, $T$1:$T1778, $V$1:$V1778, D1779, 0, -1)</f>
        <v>1596.6514930600529</v>
      </c>
      <c r="G1779" cm="1">
        <f t="array" ref="G1779">_xlfn.XLOOKUP(C1779, $U$1:$U1778, $W$1:$W1778, E1779, 0, -1)</f>
        <v>1490.342604018655</v>
      </c>
      <c r="H1779">
        <f>Schedule!F1779</f>
        <v>4.2654028436019002E-2</v>
      </c>
      <c r="I1779" t="str">
        <f>IF(ISBLANK(Games!D1779), "", Games!D1779)</f>
        <v/>
      </c>
      <c r="J1779" t="str">
        <f>IF(ISBLANK(Games!E1779), "", Games!E1779)</f>
        <v/>
      </c>
      <c r="K1779" t="str">
        <f>IF(ISBLANK(Games!D1779), "",VLOOKUP(I1779, 'Pitchers Pre-Season'!$B$2:$X$790, 23, FALSE))</f>
        <v/>
      </c>
      <c r="L1779" t="str">
        <f>IF(ISBLANK(Games!E1779), "",VLOOKUP(J1779, 'Pitchers Pre-Season'!$B$2:$X$790, 23, FALSE))</f>
        <v/>
      </c>
      <c r="M1779">
        <f>IF(ISBLANK(Games!D1779), Calc!F1779, F1779+K1779)</f>
        <v>1596.6514930600529</v>
      </c>
      <c r="N1779">
        <f>IF(ISBLANK(Games!E1779), Calc!G1779, G1779+L1779)</f>
        <v>1490.342604018655</v>
      </c>
      <c r="O1779" s="1">
        <f t="shared" si="189"/>
        <v>0.66971550898775378</v>
      </c>
      <c r="P1779" s="1">
        <f t="shared" si="190"/>
        <v>0.33028449101224616</v>
      </c>
      <c r="Q1779" s="3" t="str">
        <f>Games!N1779</f>
        <v/>
      </c>
      <c r="R1779" s="1" t="str">
        <f t="shared" si="191"/>
        <v/>
      </c>
      <c r="S1779" s="1" t="str">
        <f>IF(ISBLANK(Games!L1779), "",IF(Q1779=B1779, C1779, B1779))</f>
        <v/>
      </c>
      <c r="T1779" s="1" t="str">
        <f t="shared" si="192"/>
        <v>LAD</v>
      </c>
      <c r="U1779" s="1" t="str">
        <f t="shared" si="193"/>
        <v>PIT</v>
      </c>
      <c r="V1779" s="1">
        <f t="shared" si="194"/>
        <v>1596.6514930600529</v>
      </c>
      <c r="W1779" s="1">
        <f t="shared" si="195"/>
        <v>1490.342604018655</v>
      </c>
    </row>
    <row r="1780" spans="1:23" x14ac:dyDescent="0.45">
      <c r="A1780" t="str">
        <f>Schedule!A1780</f>
        <v>2024-08-11</v>
      </c>
      <c r="B1780" t="str">
        <f>Schedule!B1780</f>
        <v>SEA</v>
      </c>
      <c r="C1780" t="str">
        <f>Schedule!C1780</f>
        <v>NYM</v>
      </c>
      <c r="D1780">
        <f>Schedule!D1780</f>
        <v>1526.2027098211199</v>
      </c>
      <c r="E1780">
        <f>Schedule!E1780</f>
        <v>1505.1761432511801</v>
      </c>
      <c r="F1780" cm="1">
        <f t="array" ref="F1780">_xlfn.XLOOKUP(B1780, $T$1:$T1779, $V$1:$V1779, D1780, 0, -1)</f>
        <v>1518.2292368487947</v>
      </c>
      <c r="G1780" cm="1">
        <f t="array" ref="G1780">_xlfn.XLOOKUP(C1780, $U$1:$U1779, $W$1:$W1779, E1780, 0, -1)</f>
        <v>1510.288270753422</v>
      </c>
      <c r="H1780">
        <f>Schedule!F1780</f>
        <v>2.2471910112359699E-2</v>
      </c>
      <c r="I1780" t="str">
        <f>IF(ISBLANK(Games!D1780), "", Games!D1780)</f>
        <v/>
      </c>
      <c r="J1780" t="str">
        <f>IF(ISBLANK(Games!E1780), "", Games!E1780)</f>
        <v/>
      </c>
      <c r="K1780" t="str">
        <f>IF(ISBLANK(Games!D1780), "",VLOOKUP(I1780, 'Pitchers Pre-Season'!$B$2:$X$790, 23, FALSE))</f>
        <v/>
      </c>
      <c r="L1780" t="str">
        <f>IF(ISBLANK(Games!E1780), "",VLOOKUP(J1780, 'Pitchers Pre-Season'!$B$2:$X$790, 23, FALSE))</f>
        <v/>
      </c>
      <c r="M1780">
        <f>IF(ISBLANK(Games!D1780), Calc!F1780, F1780+K1780)</f>
        <v>1518.2292368487947</v>
      </c>
      <c r="N1780">
        <f>IF(ISBLANK(Games!E1780), Calc!G1780, G1780+L1780)</f>
        <v>1510.288270753422</v>
      </c>
      <c r="O1780" s="1">
        <f t="shared" si="189"/>
        <v>0.52266193435187025</v>
      </c>
      <c r="P1780" s="1">
        <f t="shared" si="190"/>
        <v>0.47733806564812969</v>
      </c>
      <c r="Q1780" s="3" t="str">
        <f>Games!N1780</f>
        <v/>
      </c>
      <c r="R1780" s="1" t="str">
        <f t="shared" si="191"/>
        <v/>
      </c>
      <c r="S1780" s="1" t="str">
        <f>IF(ISBLANK(Games!L1780), "",IF(Q1780=B1780, C1780, B1780))</f>
        <v/>
      </c>
      <c r="T1780" s="1" t="str">
        <f t="shared" si="192"/>
        <v>SEA</v>
      </c>
      <c r="U1780" s="1" t="str">
        <f t="shared" si="193"/>
        <v>NYM</v>
      </c>
      <c r="V1780" s="1">
        <f t="shared" si="194"/>
        <v>1518.2292368487947</v>
      </c>
      <c r="W1780" s="1">
        <f t="shared" si="195"/>
        <v>1510.288270753422</v>
      </c>
    </row>
    <row r="1781" spans="1:23" x14ac:dyDescent="0.45">
      <c r="A1781" t="str">
        <f>Schedule!A1781</f>
        <v>2024-08-11</v>
      </c>
      <c r="B1781" t="str">
        <f>Schedule!B1781</f>
        <v>ARI</v>
      </c>
      <c r="C1781" t="str">
        <f>Schedule!C1781</f>
        <v>PHI</v>
      </c>
      <c r="D1781">
        <f>Schedule!D1781</f>
        <v>1517.8440011816001</v>
      </c>
      <c r="E1781">
        <f>Schedule!E1781</f>
        <v>1537.03223861109</v>
      </c>
      <c r="F1781" cm="1">
        <f t="array" ref="F1781">_xlfn.XLOOKUP(B1781, $T$1:$T1780, $V$1:$V1780, D1781, 0, -1)</f>
        <v>1516.9891876380354</v>
      </c>
      <c r="G1781" cm="1">
        <f t="array" ref="G1781">_xlfn.XLOOKUP(C1781, $U$1:$U1780, $W$1:$W1780, E1781, 0, -1)</f>
        <v>1539.4111659163295</v>
      </c>
      <c r="H1781">
        <f>Schedule!F1781</f>
        <v>5.0632911392405201E-2</v>
      </c>
      <c r="I1781" t="str">
        <f>IF(ISBLANK(Games!D1781), "", Games!D1781)</f>
        <v/>
      </c>
      <c r="J1781" t="str">
        <f>IF(ISBLANK(Games!E1781), "", Games!E1781)</f>
        <v/>
      </c>
      <c r="K1781" t="str">
        <f>IF(ISBLANK(Games!D1781), "",VLOOKUP(I1781, 'Pitchers Pre-Season'!$B$2:$X$790, 23, FALSE))</f>
        <v/>
      </c>
      <c r="L1781" t="str">
        <f>IF(ISBLANK(Games!E1781), "",VLOOKUP(J1781, 'Pitchers Pre-Season'!$B$2:$X$790, 23, FALSE))</f>
        <v/>
      </c>
      <c r="M1781">
        <f>IF(ISBLANK(Games!D1781), Calc!F1781, F1781+K1781)</f>
        <v>1516.9891876380354</v>
      </c>
      <c r="N1781">
        <f>IF(ISBLANK(Games!E1781), Calc!G1781, G1781+L1781)</f>
        <v>1539.4111659163295</v>
      </c>
      <c r="O1781" s="1">
        <f t="shared" si="189"/>
        <v>0.49309335747259775</v>
      </c>
      <c r="P1781" s="1">
        <f t="shared" si="190"/>
        <v>0.50690664252740236</v>
      </c>
      <c r="Q1781" s="3" t="str">
        <f>Games!N1781</f>
        <v/>
      </c>
      <c r="R1781" s="1" t="str">
        <f t="shared" si="191"/>
        <v/>
      </c>
      <c r="S1781" s="1" t="str">
        <f>IF(ISBLANK(Games!L1781), "",IF(Q1781=B1781, C1781, B1781))</f>
        <v/>
      </c>
      <c r="T1781" s="1" t="str">
        <f t="shared" si="192"/>
        <v>ARI</v>
      </c>
      <c r="U1781" s="1" t="str">
        <f t="shared" si="193"/>
        <v>PHI</v>
      </c>
      <c r="V1781" s="1">
        <f t="shared" si="194"/>
        <v>1516.9891876380354</v>
      </c>
      <c r="W1781" s="1">
        <f t="shared" si="195"/>
        <v>1539.4111659163295</v>
      </c>
    </row>
    <row r="1782" spans="1:23" x14ac:dyDescent="0.45">
      <c r="A1782" t="str">
        <f>Schedule!A1782</f>
        <v>2024-08-12</v>
      </c>
      <c r="B1782" t="str">
        <f>Schedule!B1782</f>
        <v>CLE</v>
      </c>
      <c r="C1782" t="str">
        <f>Schedule!C1782</f>
        <v>CHC</v>
      </c>
      <c r="D1782">
        <f>Schedule!D1782</f>
        <v>1503.8938502056101</v>
      </c>
      <c r="E1782">
        <f>Schedule!E1782</f>
        <v>1514.0316812078199</v>
      </c>
      <c r="F1782" cm="1">
        <f t="array" ref="F1782">_xlfn.XLOOKUP(B1782, $T$1:$T1781, $V$1:$V1781, D1782, 0, -1)</f>
        <v>1503.8938502056101</v>
      </c>
      <c r="G1782" cm="1">
        <f t="array" ref="G1782">_xlfn.XLOOKUP(C1782, $U$1:$U1781, $W$1:$W1781, E1782, 0, -1)</f>
        <v>1510.9500841970262</v>
      </c>
      <c r="H1782">
        <f>Schedule!F1782</f>
        <v>4.7619047619047603E-2</v>
      </c>
      <c r="I1782" t="str">
        <f>IF(ISBLANK(Games!D1782), "", Games!D1782)</f>
        <v/>
      </c>
      <c r="J1782" t="str">
        <f>IF(ISBLANK(Games!E1782), "", Games!E1782)</f>
        <v/>
      </c>
      <c r="K1782" t="str">
        <f>IF(ISBLANK(Games!D1782), "",VLOOKUP(I1782, 'Pitchers Pre-Season'!$B$2:$X$790, 23, FALSE))</f>
        <v/>
      </c>
      <c r="L1782" t="str">
        <f>IF(ISBLANK(Games!E1782), "",VLOOKUP(J1782, 'Pitchers Pre-Season'!$B$2:$X$790, 23, FALSE))</f>
        <v/>
      </c>
      <c r="M1782">
        <f>IF(ISBLANK(Games!D1782), Calc!F1782, F1782+K1782)</f>
        <v>1503.8938502056101</v>
      </c>
      <c r="N1782">
        <f>IF(ISBLANK(Games!E1782), Calc!G1782, G1782+L1782)</f>
        <v>1510.9500841970262</v>
      </c>
      <c r="O1782" s="1">
        <f t="shared" si="189"/>
        <v>0.51365618276919967</v>
      </c>
      <c r="P1782" s="1">
        <f t="shared" si="190"/>
        <v>0.48634381723080039</v>
      </c>
      <c r="Q1782" s="3" t="str">
        <f>Games!N1782</f>
        <v/>
      </c>
      <c r="R1782" s="1" t="str">
        <f t="shared" si="191"/>
        <v/>
      </c>
      <c r="S1782" s="1" t="str">
        <f>IF(ISBLANK(Games!L1782), "",IF(Q1782=B1782, C1782, B1782))</f>
        <v/>
      </c>
      <c r="T1782" s="1" t="str">
        <f t="shared" si="192"/>
        <v>CLE</v>
      </c>
      <c r="U1782" s="1" t="str">
        <f t="shared" si="193"/>
        <v>CHC</v>
      </c>
      <c r="V1782" s="1">
        <f t="shared" si="194"/>
        <v>1503.8938502056101</v>
      </c>
      <c r="W1782" s="1">
        <f t="shared" si="195"/>
        <v>1510.9500841970262</v>
      </c>
    </row>
    <row r="1783" spans="1:23" x14ac:dyDescent="0.45">
      <c r="A1783" t="str">
        <f>Schedule!A1783</f>
        <v>2024-08-12</v>
      </c>
      <c r="B1783" t="str">
        <f>Schedule!B1783</f>
        <v>CIN</v>
      </c>
      <c r="C1783" t="str">
        <f>Schedule!C1783</f>
        <v>STL</v>
      </c>
      <c r="D1783">
        <f>Schedule!D1783</f>
        <v>1496.2510574284499</v>
      </c>
      <c r="E1783">
        <f>Schedule!E1783</f>
        <v>1506.4629567151301</v>
      </c>
      <c r="F1783" cm="1">
        <f t="array" ref="F1783">_xlfn.XLOOKUP(B1783, $T$1:$T1782, $V$1:$V1782, D1783, 0, -1)</f>
        <v>1493.1662146218293</v>
      </c>
      <c r="G1783" cm="1">
        <f t="array" ref="G1783">_xlfn.XLOOKUP(C1783, $U$1:$U1782, $W$1:$W1782, E1783, 0, -1)</f>
        <v>1507.9516916859375</v>
      </c>
      <c r="H1783">
        <f>Schedule!F1783</f>
        <v>-1.38888888888888E-2</v>
      </c>
      <c r="I1783" t="str">
        <f>IF(ISBLANK(Games!D1783), "", Games!D1783)</f>
        <v/>
      </c>
      <c r="J1783" t="str">
        <f>IF(ISBLANK(Games!E1783), "", Games!E1783)</f>
        <v/>
      </c>
      <c r="K1783" t="str">
        <f>IF(ISBLANK(Games!D1783), "",VLOOKUP(I1783, 'Pitchers Pre-Season'!$B$2:$X$790, 23, FALSE))</f>
        <v/>
      </c>
      <c r="L1783" t="str">
        <f>IF(ISBLANK(Games!E1783), "",VLOOKUP(J1783, 'Pitchers Pre-Season'!$B$2:$X$790, 23, FALSE))</f>
        <v/>
      </c>
      <c r="M1783">
        <f>IF(ISBLANK(Games!D1783), Calc!F1783, F1783+K1783)</f>
        <v>1493.1662146218293</v>
      </c>
      <c r="N1783">
        <f>IF(ISBLANK(Games!E1783), Calc!G1783, G1783+L1783)</f>
        <v>1507.9516916859375</v>
      </c>
      <c r="O1783" s="1">
        <f t="shared" si="189"/>
        <v>0.47179037926613487</v>
      </c>
      <c r="P1783" s="1">
        <f t="shared" si="190"/>
        <v>0.52820962073386513</v>
      </c>
      <c r="Q1783" s="3" t="str">
        <f>Games!N1783</f>
        <v/>
      </c>
      <c r="R1783" s="1" t="str">
        <f t="shared" si="191"/>
        <v/>
      </c>
      <c r="S1783" s="1" t="str">
        <f>IF(ISBLANK(Games!L1783), "",IF(Q1783=B1783, C1783, B1783))</f>
        <v/>
      </c>
      <c r="T1783" s="1" t="str">
        <f t="shared" si="192"/>
        <v>CIN</v>
      </c>
      <c r="U1783" s="1" t="str">
        <f t="shared" si="193"/>
        <v>STL</v>
      </c>
      <c r="V1783" s="1">
        <f t="shared" si="194"/>
        <v>1493.1662146218293</v>
      </c>
      <c r="W1783" s="1">
        <f t="shared" si="195"/>
        <v>1507.9516916859375</v>
      </c>
    </row>
    <row r="1784" spans="1:23" x14ac:dyDescent="0.45">
      <c r="A1784" t="str">
        <f>Schedule!A1784</f>
        <v>2024-08-12</v>
      </c>
      <c r="B1784" t="str">
        <f>Schedule!B1784</f>
        <v>TBR</v>
      </c>
      <c r="C1784" t="str">
        <f>Schedule!C1784</f>
        <v>HOU</v>
      </c>
      <c r="D1784">
        <f>Schedule!D1784</f>
        <v>1537.2568075547799</v>
      </c>
      <c r="E1784">
        <f>Schedule!E1784</f>
        <v>1559.22207084247</v>
      </c>
      <c r="F1784" cm="1">
        <f t="array" ref="F1784">_xlfn.XLOOKUP(B1784, $T$1:$T1783, $V$1:$V1783, D1784, 0, -1)</f>
        <v>1528.0229512954211</v>
      </c>
      <c r="G1784" cm="1">
        <f t="array" ref="G1784">_xlfn.XLOOKUP(C1784, $U$1:$U1783, $W$1:$W1783, E1784, 0, -1)</f>
        <v>1554.1885466658973</v>
      </c>
      <c r="H1784">
        <f>Schedule!F1784</f>
        <v>0.124324324324324</v>
      </c>
      <c r="I1784" t="str">
        <f>IF(ISBLANK(Games!D1784), "", Games!D1784)</f>
        <v/>
      </c>
      <c r="J1784" t="str">
        <f>IF(ISBLANK(Games!E1784), "", Games!E1784)</f>
        <v/>
      </c>
      <c r="K1784" t="str">
        <f>IF(ISBLANK(Games!D1784), "",VLOOKUP(I1784, 'Pitchers Pre-Season'!$B$2:$X$790, 23, FALSE))</f>
        <v/>
      </c>
      <c r="L1784" t="str">
        <f>IF(ISBLANK(Games!E1784), "",VLOOKUP(J1784, 'Pitchers Pre-Season'!$B$2:$X$790, 23, FALSE))</f>
        <v/>
      </c>
      <c r="M1784">
        <f>IF(ISBLANK(Games!D1784), Calc!F1784, F1784+K1784)</f>
        <v>1528.0229512954211</v>
      </c>
      <c r="N1784">
        <f>IF(ISBLANK(Games!E1784), Calc!G1784, G1784+L1784)</f>
        <v>1554.1885466658973</v>
      </c>
      <c r="O1784" s="1">
        <f t="shared" si="189"/>
        <v>0.52457787216061014</v>
      </c>
      <c r="P1784" s="1">
        <f t="shared" si="190"/>
        <v>0.47542212783938986</v>
      </c>
      <c r="Q1784" s="3" t="str">
        <f>Games!N1784</f>
        <v/>
      </c>
      <c r="R1784" s="1" t="str">
        <f t="shared" si="191"/>
        <v/>
      </c>
      <c r="S1784" s="1" t="str">
        <f>IF(ISBLANK(Games!L1784), "",IF(Q1784=B1784, C1784, B1784))</f>
        <v/>
      </c>
      <c r="T1784" s="1" t="str">
        <f t="shared" si="192"/>
        <v>TBR</v>
      </c>
      <c r="U1784" s="1" t="str">
        <f t="shared" si="193"/>
        <v>HOU</v>
      </c>
      <c r="V1784" s="1">
        <f t="shared" si="194"/>
        <v>1528.0229512954211</v>
      </c>
      <c r="W1784" s="1">
        <f t="shared" si="195"/>
        <v>1554.1885466658973</v>
      </c>
    </row>
    <row r="1785" spans="1:23" x14ac:dyDescent="0.45">
      <c r="A1785" t="str">
        <f>Schedule!A1785</f>
        <v>2024-08-12</v>
      </c>
      <c r="B1785" t="str">
        <f>Schedule!B1785</f>
        <v>BOS</v>
      </c>
      <c r="C1785" t="str">
        <f>Schedule!C1785</f>
        <v>TEX</v>
      </c>
      <c r="D1785">
        <f>Schedule!D1785</f>
        <v>1500.26839934439</v>
      </c>
      <c r="E1785">
        <f>Schedule!E1785</f>
        <v>1527.6277566730801</v>
      </c>
      <c r="F1785" cm="1">
        <f t="array" ref="F1785">_xlfn.XLOOKUP(B1785, $T$1:$T1784, $V$1:$V1784, D1785, 0, -1)</f>
        <v>1500.26839934439</v>
      </c>
      <c r="G1785" cm="1">
        <f t="array" ref="G1785">_xlfn.XLOOKUP(C1785, $U$1:$U1784, $W$1:$W1784, E1785, 0, -1)</f>
        <v>1534.4506247578865</v>
      </c>
      <c r="H1785">
        <f>Schedule!F1785</f>
        <v>5.1282051282051398E-2</v>
      </c>
      <c r="I1785" t="str">
        <f>IF(ISBLANK(Games!D1785), "", Games!D1785)</f>
        <v/>
      </c>
      <c r="J1785" t="str">
        <f>IF(ISBLANK(Games!E1785), "", Games!E1785)</f>
        <v/>
      </c>
      <c r="K1785" t="str">
        <f>IF(ISBLANK(Games!D1785), "",VLOOKUP(I1785, 'Pitchers Pre-Season'!$B$2:$X$790, 23, FALSE))</f>
        <v/>
      </c>
      <c r="L1785" t="str">
        <f>IF(ISBLANK(Games!E1785), "",VLOOKUP(J1785, 'Pitchers Pre-Season'!$B$2:$X$790, 23, FALSE))</f>
        <v/>
      </c>
      <c r="M1785">
        <f>IF(ISBLANK(Games!D1785), Calc!F1785, F1785+K1785)</f>
        <v>1500.26839934439</v>
      </c>
      <c r="N1785">
        <f>IF(ISBLANK(Games!E1785), Calc!G1785, G1785+L1785)</f>
        <v>1534.4506247578865</v>
      </c>
      <c r="O1785" s="1">
        <f t="shared" si="189"/>
        <v>0.47660695508485124</v>
      </c>
      <c r="P1785" s="1">
        <f t="shared" si="190"/>
        <v>0.52339304491514882</v>
      </c>
      <c r="Q1785" s="3" t="str">
        <f>Games!N1785</f>
        <v/>
      </c>
      <c r="R1785" s="1" t="str">
        <f t="shared" si="191"/>
        <v/>
      </c>
      <c r="S1785" s="1" t="str">
        <f>IF(ISBLANK(Games!L1785), "",IF(Q1785=B1785, C1785, B1785))</f>
        <v/>
      </c>
      <c r="T1785" s="1" t="str">
        <f t="shared" si="192"/>
        <v>BOS</v>
      </c>
      <c r="U1785" s="1" t="str">
        <f t="shared" si="193"/>
        <v>TEX</v>
      </c>
      <c r="V1785" s="1">
        <f t="shared" si="194"/>
        <v>1500.26839934439</v>
      </c>
      <c r="W1785" s="1">
        <f t="shared" si="195"/>
        <v>1534.4506247578865</v>
      </c>
    </row>
    <row r="1786" spans="1:23" x14ac:dyDescent="0.45">
      <c r="A1786" t="str">
        <f>Schedule!A1786</f>
        <v>2024-08-12</v>
      </c>
      <c r="B1786" t="str">
        <f>Schedule!B1786</f>
        <v>MIN</v>
      </c>
      <c r="C1786" t="str">
        <f>Schedule!C1786</f>
        <v>KCR</v>
      </c>
      <c r="D1786">
        <f>Schedule!D1786</f>
        <v>1535.44519643647</v>
      </c>
      <c r="E1786">
        <f>Schedule!E1786</f>
        <v>1455.5883504191299</v>
      </c>
      <c r="F1786" cm="1">
        <f t="array" ref="F1786">_xlfn.XLOOKUP(B1786, $T$1:$T1785, $V$1:$V1785, D1786, 0, -1)</f>
        <v>1529.2726034226744</v>
      </c>
      <c r="G1786" cm="1">
        <f t="array" ref="G1786">_xlfn.XLOOKUP(C1786, $U$1:$U1785, $W$1:$W1785, E1786, 0, -1)</f>
        <v>1465.2610239810729</v>
      </c>
      <c r="H1786">
        <f>Schedule!F1786</f>
        <v>0.12727272727272701</v>
      </c>
      <c r="I1786" t="str">
        <f>IF(ISBLANK(Games!D1786), "", Games!D1786)</f>
        <v/>
      </c>
      <c r="J1786" t="str">
        <f>IF(ISBLANK(Games!E1786), "", Games!E1786)</f>
        <v/>
      </c>
      <c r="K1786" t="str">
        <f>IF(ISBLANK(Games!D1786), "",VLOOKUP(I1786, 'Pitchers Pre-Season'!$B$2:$X$790, 23, FALSE))</f>
        <v/>
      </c>
      <c r="L1786" t="str">
        <f>IF(ISBLANK(Games!E1786), "",VLOOKUP(J1786, 'Pitchers Pre-Season'!$B$2:$X$790, 23, FALSE))</f>
        <v/>
      </c>
      <c r="M1786">
        <f>IF(ISBLANK(Games!D1786), Calc!F1786, F1786+K1786)</f>
        <v>1529.2726034226744</v>
      </c>
      <c r="N1786">
        <f>IF(ISBLANK(Games!E1786), Calc!G1786, G1786+L1786)</f>
        <v>1465.2610239810729</v>
      </c>
      <c r="O1786" s="1">
        <f t="shared" si="189"/>
        <v>0.65472807110852227</v>
      </c>
      <c r="P1786" s="1">
        <f t="shared" si="190"/>
        <v>0.34527192889147779</v>
      </c>
      <c r="Q1786" s="3" t="str">
        <f>Games!N1786</f>
        <v/>
      </c>
      <c r="R1786" s="1" t="str">
        <f t="shared" si="191"/>
        <v/>
      </c>
      <c r="S1786" s="1" t="str">
        <f>IF(ISBLANK(Games!L1786), "",IF(Q1786=B1786, C1786, B1786))</f>
        <v/>
      </c>
      <c r="T1786" s="1" t="str">
        <f t="shared" si="192"/>
        <v>MIN</v>
      </c>
      <c r="U1786" s="1" t="str">
        <f t="shared" si="193"/>
        <v>KCR</v>
      </c>
      <c r="V1786" s="1">
        <f t="shared" si="194"/>
        <v>1529.2726034226744</v>
      </c>
      <c r="W1786" s="1">
        <f t="shared" si="195"/>
        <v>1465.2610239810729</v>
      </c>
    </row>
    <row r="1787" spans="1:23" x14ac:dyDescent="0.45">
      <c r="A1787" t="str">
        <f>Schedule!A1787</f>
        <v>2024-08-12</v>
      </c>
      <c r="B1787" t="str">
        <f>Schedule!B1787</f>
        <v>CHW</v>
      </c>
      <c r="C1787" t="str">
        <f>Schedule!C1787</f>
        <v>NYY</v>
      </c>
      <c r="D1787">
        <f>Schedule!D1787</f>
        <v>1433.33420073452</v>
      </c>
      <c r="E1787">
        <f>Schedule!E1787</f>
        <v>1539.4562396036399</v>
      </c>
      <c r="F1787" cm="1">
        <f t="array" ref="F1787">_xlfn.XLOOKUP(B1787, $T$1:$T1786, $V$1:$V1786, D1787, 0, -1)</f>
        <v>1426.513159308995</v>
      </c>
      <c r="G1787" cm="1">
        <f t="array" ref="G1787">_xlfn.XLOOKUP(C1787, $U$1:$U1786, $W$1:$W1786, E1787, 0, -1)</f>
        <v>1562.9327852564061</v>
      </c>
      <c r="H1787">
        <f>Schedule!F1787</f>
        <v>-4.2253521126760597E-2</v>
      </c>
      <c r="I1787" t="str">
        <f>IF(ISBLANK(Games!D1787), "", Games!D1787)</f>
        <v/>
      </c>
      <c r="J1787" t="str">
        <f>IF(ISBLANK(Games!E1787), "", Games!E1787)</f>
        <v/>
      </c>
      <c r="K1787" t="str">
        <f>IF(ISBLANK(Games!D1787), "",VLOOKUP(I1787, 'Pitchers Pre-Season'!$B$2:$X$790, 23, FALSE))</f>
        <v/>
      </c>
      <c r="L1787" t="str">
        <f>IF(ISBLANK(Games!E1787), "",VLOOKUP(J1787, 'Pitchers Pre-Season'!$B$2:$X$790, 23, FALSE))</f>
        <v/>
      </c>
      <c r="M1787">
        <f>IF(ISBLANK(Games!D1787), Calc!F1787, F1787+K1787)</f>
        <v>1426.513159308995</v>
      </c>
      <c r="N1787">
        <f>IF(ISBLANK(Games!E1787), Calc!G1787, G1787+L1787)</f>
        <v>1562.9327852564061</v>
      </c>
      <c r="O1787" s="1">
        <f t="shared" si="189"/>
        <v>0.29205316443084323</v>
      </c>
      <c r="P1787" s="1">
        <f t="shared" si="190"/>
        <v>0.70794683556915672</v>
      </c>
      <c r="Q1787" s="3" t="str">
        <f>Games!N1787</f>
        <v/>
      </c>
      <c r="R1787" s="1" t="str">
        <f t="shared" si="191"/>
        <v/>
      </c>
      <c r="S1787" s="1" t="str">
        <f>IF(ISBLANK(Games!L1787), "",IF(Q1787=B1787, C1787, B1787))</f>
        <v/>
      </c>
      <c r="T1787" s="1" t="str">
        <f t="shared" si="192"/>
        <v>CHW</v>
      </c>
      <c r="U1787" s="1" t="str">
        <f t="shared" si="193"/>
        <v>NYY</v>
      </c>
      <c r="V1787" s="1">
        <f t="shared" si="194"/>
        <v>1426.513159308995</v>
      </c>
      <c r="W1787" s="1">
        <f t="shared" si="195"/>
        <v>1562.9327852564061</v>
      </c>
    </row>
    <row r="1788" spans="1:23" x14ac:dyDescent="0.45">
      <c r="A1788" t="str">
        <f>Schedule!A1788</f>
        <v>2024-08-12</v>
      </c>
      <c r="B1788" t="str">
        <f>Schedule!B1788</f>
        <v>MIL</v>
      </c>
      <c r="C1788" t="str">
        <f>Schedule!C1788</f>
        <v>LAD</v>
      </c>
      <c r="D1788">
        <f>Schedule!D1788</f>
        <v>1511.74507850229</v>
      </c>
      <c r="E1788">
        <f>Schedule!E1788</f>
        <v>1588.6730971234199</v>
      </c>
      <c r="F1788" cm="1">
        <f t="array" ref="F1788">_xlfn.XLOOKUP(B1788, $T$1:$T1787, $V$1:$V1787, D1788, 0, -1)</f>
        <v>1516.6563185214643</v>
      </c>
      <c r="G1788" cm="1">
        <f t="array" ref="G1788">_xlfn.XLOOKUP(C1788, $U$1:$U1787, $W$1:$W1787, E1788, 0, -1)</f>
        <v>1587.2549754385982</v>
      </c>
      <c r="H1788">
        <f>Schedule!F1788</f>
        <v>6.7415730337078705E-2</v>
      </c>
      <c r="I1788" t="str">
        <f>IF(ISBLANK(Games!D1788), "", Games!D1788)</f>
        <v/>
      </c>
      <c r="J1788" t="str">
        <f>IF(ISBLANK(Games!E1788), "", Games!E1788)</f>
        <v/>
      </c>
      <c r="K1788" t="str">
        <f>IF(ISBLANK(Games!D1788), "",VLOOKUP(I1788, 'Pitchers Pre-Season'!$B$2:$X$790, 23, FALSE))</f>
        <v/>
      </c>
      <c r="L1788" t="str">
        <f>IF(ISBLANK(Games!E1788), "",VLOOKUP(J1788, 'Pitchers Pre-Season'!$B$2:$X$790, 23, FALSE))</f>
        <v/>
      </c>
      <c r="M1788">
        <f>IF(ISBLANK(Games!D1788), Calc!F1788, F1788+K1788)</f>
        <v>1516.6563185214643</v>
      </c>
      <c r="N1788">
        <f>IF(ISBLANK(Games!E1788), Calc!G1788, G1788+L1788)</f>
        <v>1587.2549754385982</v>
      </c>
      <c r="O1788" s="1">
        <f t="shared" si="189"/>
        <v>0.43348386303810438</v>
      </c>
      <c r="P1788" s="1">
        <f t="shared" si="190"/>
        <v>0.56651613696189562</v>
      </c>
      <c r="Q1788" s="3" t="str">
        <f>Games!N1788</f>
        <v/>
      </c>
      <c r="R1788" s="1" t="str">
        <f t="shared" si="191"/>
        <v/>
      </c>
      <c r="S1788" s="1" t="str">
        <f>IF(ISBLANK(Games!L1788), "",IF(Q1788=B1788, C1788, B1788))</f>
        <v/>
      </c>
      <c r="T1788" s="1" t="str">
        <f t="shared" si="192"/>
        <v>MIL</v>
      </c>
      <c r="U1788" s="1" t="str">
        <f t="shared" si="193"/>
        <v>LAD</v>
      </c>
      <c r="V1788" s="1">
        <f t="shared" si="194"/>
        <v>1516.6563185214643</v>
      </c>
      <c r="W1788" s="1">
        <f t="shared" si="195"/>
        <v>1587.2549754385982</v>
      </c>
    </row>
    <row r="1789" spans="1:23" x14ac:dyDescent="0.45">
      <c r="A1789" t="str">
        <f>Schedule!A1789</f>
        <v>2024-08-12</v>
      </c>
      <c r="B1789" t="str">
        <f>Schedule!B1789</f>
        <v>LAA</v>
      </c>
      <c r="C1789" t="str">
        <f>Schedule!C1789</f>
        <v>TOR</v>
      </c>
      <c r="D1789">
        <f>Schedule!D1789</f>
        <v>1474.3085107648601</v>
      </c>
      <c r="E1789">
        <f>Schedule!E1789</f>
        <v>1536.86484917293</v>
      </c>
      <c r="F1789" cm="1">
        <f t="array" ref="F1789">_xlfn.XLOOKUP(B1789, $T$1:$T1788, $V$1:$V1788, D1789, 0, -1)</f>
        <v>1469.5882041455925</v>
      </c>
      <c r="G1789" cm="1">
        <f t="array" ref="G1789">_xlfn.XLOOKUP(C1789, $U$1:$U1788, $W$1:$W1788, E1789, 0, -1)</f>
        <v>1549.5770225833428</v>
      </c>
      <c r="H1789">
        <f>Schedule!F1789</f>
        <v>6.8493150684931406E-2</v>
      </c>
      <c r="I1789" t="str">
        <f>IF(ISBLANK(Games!D1789), "", Games!D1789)</f>
        <v/>
      </c>
      <c r="J1789" t="str">
        <f>IF(ISBLANK(Games!E1789), "", Games!E1789)</f>
        <v/>
      </c>
      <c r="K1789" t="str">
        <f>IF(ISBLANK(Games!D1789), "",VLOOKUP(I1789, 'Pitchers Pre-Season'!$B$2:$X$790, 23, FALSE))</f>
        <v/>
      </c>
      <c r="L1789" t="str">
        <f>IF(ISBLANK(Games!E1789), "",VLOOKUP(J1789, 'Pitchers Pre-Season'!$B$2:$X$790, 23, FALSE))</f>
        <v/>
      </c>
      <c r="M1789">
        <f>IF(ISBLANK(Games!D1789), Calc!F1789, F1789+K1789)</f>
        <v>1469.5882041455925</v>
      </c>
      <c r="N1789">
        <f>IF(ISBLANK(Games!E1789), Calc!G1789, G1789+L1789)</f>
        <v>1549.5770225833428</v>
      </c>
      <c r="O1789" s="1">
        <f t="shared" si="189"/>
        <v>0.4211250229779992</v>
      </c>
      <c r="P1789" s="1">
        <f t="shared" si="190"/>
        <v>0.57887497702200086</v>
      </c>
      <c r="Q1789" s="3" t="str">
        <f>Games!N1789</f>
        <v/>
      </c>
      <c r="R1789" s="1" t="str">
        <f t="shared" si="191"/>
        <v/>
      </c>
      <c r="S1789" s="1" t="str">
        <f>IF(ISBLANK(Games!L1789), "",IF(Q1789=B1789, C1789, B1789))</f>
        <v/>
      </c>
      <c r="T1789" s="1" t="str">
        <f t="shared" si="192"/>
        <v>LAA</v>
      </c>
      <c r="U1789" s="1" t="str">
        <f t="shared" si="193"/>
        <v>TOR</v>
      </c>
      <c r="V1789" s="1">
        <f t="shared" si="194"/>
        <v>1469.5882041455925</v>
      </c>
      <c r="W1789" s="1">
        <f t="shared" si="195"/>
        <v>1549.5770225833428</v>
      </c>
    </row>
    <row r="1790" spans="1:23" x14ac:dyDescent="0.45">
      <c r="A1790" t="str">
        <f>Schedule!A1790</f>
        <v>2024-08-12</v>
      </c>
      <c r="B1790" t="str">
        <f>Schedule!B1790</f>
        <v>ARI</v>
      </c>
      <c r="C1790" t="str">
        <f>Schedule!C1790</f>
        <v>COL</v>
      </c>
      <c r="D1790">
        <f>Schedule!D1790</f>
        <v>1517.8440011816001</v>
      </c>
      <c r="E1790">
        <f>Schedule!E1790</f>
        <v>1418.47649220432</v>
      </c>
      <c r="F1790" cm="1">
        <f t="array" ref="F1790">_xlfn.XLOOKUP(B1790, $T$1:$T1789, $V$1:$V1789, D1790, 0, -1)</f>
        <v>1516.9891876380354</v>
      </c>
      <c r="G1790" cm="1">
        <f t="array" ref="G1790">_xlfn.XLOOKUP(C1790, $U$1:$U1789, $W$1:$W1789, E1790, 0, -1)</f>
        <v>1405.4006829938121</v>
      </c>
      <c r="H1790">
        <f>Schedule!F1790</f>
        <v>5.0632911392405201E-2</v>
      </c>
      <c r="I1790" t="str">
        <f>IF(ISBLANK(Games!D1790), "", Games!D1790)</f>
        <v/>
      </c>
      <c r="J1790" t="str">
        <f>IF(ISBLANK(Games!E1790), "", Games!E1790)</f>
        <v/>
      </c>
      <c r="K1790" t="str">
        <f>IF(ISBLANK(Games!D1790), "",VLOOKUP(I1790, 'Pitchers Pre-Season'!$B$2:$X$790, 23, FALSE))</f>
        <v/>
      </c>
      <c r="L1790" t="str">
        <f>IF(ISBLANK(Games!E1790), "",VLOOKUP(J1790, 'Pitchers Pre-Season'!$B$2:$X$790, 23, FALSE))</f>
        <v/>
      </c>
      <c r="M1790">
        <f>IF(ISBLANK(Games!D1790), Calc!F1790, F1790+K1790)</f>
        <v>1516.9891876380354</v>
      </c>
      <c r="N1790">
        <f>IF(ISBLANK(Games!E1790), Calc!G1790, G1790+L1790)</f>
        <v>1405.4006829938121</v>
      </c>
      <c r="O1790" s="1">
        <f t="shared" si="189"/>
        <v>0.68060208852414972</v>
      </c>
      <c r="P1790" s="1">
        <f t="shared" si="190"/>
        <v>0.31939791147585017</v>
      </c>
      <c r="Q1790" s="3" t="str">
        <f>Games!N1790</f>
        <v/>
      </c>
      <c r="R1790" s="1" t="str">
        <f t="shared" si="191"/>
        <v/>
      </c>
      <c r="S1790" s="1" t="str">
        <f>IF(ISBLANK(Games!L1790), "",IF(Q1790=B1790, C1790, B1790))</f>
        <v/>
      </c>
      <c r="T1790" s="1" t="str">
        <f t="shared" si="192"/>
        <v>ARI</v>
      </c>
      <c r="U1790" s="1" t="str">
        <f t="shared" si="193"/>
        <v>COL</v>
      </c>
      <c r="V1790" s="1">
        <f t="shared" si="194"/>
        <v>1516.9891876380354</v>
      </c>
      <c r="W1790" s="1">
        <f t="shared" si="195"/>
        <v>1405.4006829938121</v>
      </c>
    </row>
    <row r="1791" spans="1:23" x14ac:dyDescent="0.45">
      <c r="A1791" t="str">
        <f>Schedule!A1791</f>
        <v>2024-08-12</v>
      </c>
      <c r="B1791" t="str">
        <f>Schedule!B1791</f>
        <v>SDP</v>
      </c>
      <c r="C1791" t="str">
        <f>Schedule!C1791</f>
        <v>PIT</v>
      </c>
      <c r="D1791">
        <f>Schedule!D1791</f>
        <v>1513.7838452168801</v>
      </c>
      <c r="E1791">
        <f>Schedule!E1791</f>
        <v>1468.3919248330999</v>
      </c>
      <c r="F1791" cm="1">
        <f t="array" ref="F1791">_xlfn.XLOOKUP(B1791, $T$1:$T1790, $V$1:$V1790, D1791, 0, -1)</f>
        <v>1502.9671207118124</v>
      </c>
      <c r="G1791" cm="1">
        <f t="array" ref="G1791">_xlfn.XLOOKUP(C1791, $U$1:$U1790, $W$1:$W1790, E1791, 0, -1)</f>
        <v>1490.342604018655</v>
      </c>
      <c r="H1791">
        <f>Schedule!F1791</f>
        <v>2.9239766081871298E-2</v>
      </c>
      <c r="I1791" t="str">
        <f>IF(ISBLANK(Games!D1791), "", Games!D1791)</f>
        <v/>
      </c>
      <c r="J1791" t="str">
        <f>IF(ISBLANK(Games!E1791), "", Games!E1791)</f>
        <v/>
      </c>
      <c r="K1791" t="str">
        <f>IF(ISBLANK(Games!D1791), "",VLOOKUP(I1791, 'Pitchers Pre-Season'!$B$2:$X$790, 23, FALSE))</f>
        <v/>
      </c>
      <c r="L1791" t="str">
        <f>IF(ISBLANK(Games!E1791), "",VLOOKUP(J1791, 'Pitchers Pre-Season'!$B$2:$X$790, 23, FALSE))</f>
        <v/>
      </c>
      <c r="M1791">
        <f>IF(ISBLANK(Games!D1791), Calc!F1791, F1791+K1791)</f>
        <v>1502.9671207118124</v>
      </c>
      <c r="N1791">
        <f>IF(ISBLANK(Games!E1791), Calc!G1791, G1791+L1791)</f>
        <v>1490.342604018655</v>
      </c>
      <c r="O1791" s="1">
        <f t="shared" si="189"/>
        <v>0.53278003127528373</v>
      </c>
      <c r="P1791" s="1">
        <f t="shared" si="190"/>
        <v>0.46721996872471627</v>
      </c>
      <c r="Q1791" s="3" t="str">
        <f>Games!N1791</f>
        <v/>
      </c>
      <c r="R1791" s="1" t="str">
        <f t="shared" si="191"/>
        <v/>
      </c>
      <c r="S1791" s="1" t="str">
        <f>IF(ISBLANK(Games!L1791), "",IF(Q1791=B1791, C1791, B1791))</f>
        <v/>
      </c>
      <c r="T1791" s="1" t="str">
        <f t="shared" si="192"/>
        <v>SDP</v>
      </c>
      <c r="U1791" s="1" t="str">
        <f t="shared" si="193"/>
        <v>PIT</v>
      </c>
      <c r="V1791" s="1">
        <f t="shared" si="194"/>
        <v>1502.9671207118124</v>
      </c>
      <c r="W1791" s="1">
        <f t="shared" si="195"/>
        <v>1490.342604018655</v>
      </c>
    </row>
    <row r="1792" spans="1:23" x14ac:dyDescent="0.45">
      <c r="A1792" t="str">
        <f>Schedule!A1792</f>
        <v>2024-08-12</v>
      </c>
      <c r="B1792" t="str">
        <f>Schedule!B1792</f>
        <v>SFG</v>
      </c>
      <c r="C1792" t="str">
        <f>Schedule!C1792</f>
        <v>ATL</v>
      </c>
      <c r="D1792">
        <f>Schedule!D1792</f>
        <v>1501.1235706124401</v>
      </c>
      <c r="E1792">
        <f>Schedule!E1792</f>
        <v>1590.545270505</v>
      </c>
      <c r="F1792" cm="1">
        <f t="array" ref="F1792">_xlfn.XLOOKUP(B1792, $T$1:$T1791, $V$1:$V1791, D1792, 0, -1)</f>
        <v>1506.8907435815931</v>
      </c>
      <c r="G1792" cm="1">
        <f t="array" ref="G1792">_xlfn.XLOOKUP(C1792, $U$1:$U1791, $W$1:$W1791, E1792, 0, -1)</f>
        <v>1588.8399964445969</v>
      </c>
      <c r="H1792">
        <f>Schedule!F1792</f>
        <v>0.1125</v>
      </c>
      <c r="I1792" t="str">
        <f>IF(ISBLANK(Games!D1792), "", Games!D1792)</f>
        <v/>
      </c>
      <c r="J1792" t="str">
        <f>IF(ISBLANK(Games!E1792), "", Games!E1792)</f>
        <v/>
      </c>
      <c r="K1792" t="str">
        <f>IF(ISBLANK(Games!D1792), "",VLOOKUP(I1792, 'Pitchers Pre-Season'!$B$2:$X$790, 23, FALSE))</f>
        <v/>
      </c>
      <c r="L1792" t="str">
        <f>IF(ISBLANK(Games!E1792), "",VLOOKUP(J1792, 'Pitchers Pre-Season'!$B$2:$X$790, 23, FALSE))</f>
        <v/>
      </c>
      <c r="M1792">
        <f>IF(ISBLANK(Games!D1792), Calc!F1792, F1792+K1792)</f>
        <v>1506.8907435815931</v>
      </c>
      <c r="N1792">
        <f>IF(ISBLANK(Games!E1792), Calc!G1792, G1792+L1792)</f>
        <v>1588.8399964445969</v>
      </c>
      <c r="O1792" s="1">
        <f t="shared" si="189"/>
        <v>0.44045500746973332</v>
      </c>
      <c r="P1792" s="1">
        <f t="shared" si="190"/>
        <v>0.55954499253026668</v>
      </c>
      <c r="Q1792" s="3" t="str">
        <f>Games!N1792</f>
        <v/>
      </c>
      <c r="R1792" s="1" t="str">
        <f t="shared" si="191"/>
        <v/>
      </c>
      <c r="S1792" s="1" t="str">
        <f>IF(ISBLANK(Games!L1792), "",IF(Q1792=B1792, C1792, B1792))</f>
        <v/>
      </c>
      <c r="T1792" s="1" t="str">
        <f t="shared" si="192"/>
        <v>SFG</v>
      </c>
      <c r="U1792" s="1" t="str">
        <f t="shared" si="193"/>
        <v>ATL</v>
      </c>
      <c r="V1792" s="1">
        <f t="shared" si="194"/>
        <v>1506.8907435815931</v>
      </c>
      <c r="W1792" s="1">
        <f t="shared" si="195"/>
        <v>1588.8399964445969</v>
      </c>
    </row>
    <row r="1793" spans="1:23" x14ac:dyDescent="0.45">
      <c r="A1793" t="str">
        <f>Schedule!A1793</f>
        <v>2024-08-13</v>
      </c>
      <c r="B1793" t="str">
        <f>Schedule!B1793</f>
        <v>BAL</v>
      </c>
      <c r="C1793" t="str">
        <f>Schedule!C1793</f>
        <v>WAS</v>
      </c>
      <c r="D1793">
        <f>Schedule!D1793</f>
        <v>1535.1075395159701</v>
      </c>
      <c r="E1793">
        <f>Schedule!E1793</f>
        <v>1422.7330514932301</v>
      </c>
      <c r="F1793" cm="1">
        <f t="array" ref="F1793">_xlfn.XLOOKUP(B1793, $T$1:$T1792, $V$1:$V1792, D1793, 0, -1)</f>
        <v>1527.1786991040578</v>
      </c>
      <c r="G1793" cm="1">
        <f t="array" ref="G1793">_xlfn.XLOOKUP(C1793, $U$1:$U1792, $W$1:$W1792, E1793, 0, -1)</f>
        <v>1420.7057667976087</v>
      </c>
      <c r="H1793">
        <f>Schedule!F1793</f>
        <v>2.1739130434782698E-2</v>
      </c>
      <c r="I1793" t="str">
        <f>IF(ISBLANK(Games!D1793), "", Games!D1793)</f>
        <v/>
      </c>
      <c r="J1793" t="str">
        <f>IF(ISBLANK(Games!E1793), "", Games!E1793)</f>
        <v/>
      </c>
      <c r="K1793" t="str">
        <f>IF(ISBLANK(Games!D1793), "",VLOOKUP(I1793, 'Pitchers Pre-Season'!$B$2:$X$790, 23, FALSE))</f>
        <v/>
      </c>
      <c r="L1793" t="str">
        <f>IF(ISBLANK(Games!E1793), "",VLOOKUP(J1793, 'Pitchers Pre-Season'!$B$2:$X$790, 23, FALSE))</f>
        <v/>
      </c>
      <c r="M1793">
        <f>IF(ISBLANK(Games!D1793), Calc!F1793, F1793+K1793)</f>
        <v>1527.1786991040578</v>
      </c>
      <c r="N1793">
        <f>IF(ISBLANK(Games!E1793), Calc!G1793, G1793+L1793)</f>
        <v>1420.7057667976087</v>
      </c>
      <c r="O1793" s="1">
        <f t="shared" si="189"/>
        <v>0.6594733141683109</v>
      </c>
      <c r="P1793" s="1">
        <f t="shared" si="190"/>
        <v>0.3405266858316891</v>
      </c>
      <c r="Q1793" s="3" t="str">
        <f>Games!N1793</f>
        <v/>
      </c>
      <c r="R1793" s="1" t="str">
        <f t="shared" si="191"/>
        <v/>
      </c>
      <c r="S1793" s="1" t="str">
        <f>IF(ISBLANK(Games!L1793), "",IF(Q1793=B1793, C1793, B1793))</f>
        <v/>
      </c>
      <c r="T1793" s="1" t="str">
        <f t="shared" si="192"/>
        <v>BAL</v>
      </c>
      <c r="U1793" s="1" t="str">
        <f t="shared" si="193"/>
        <v>WAS</v>
      </c>
      <c r="V1793" s="1">
        <f t="shared" si="194"/>
        <v>1527.1786991040578</v>
      </c>
      <c r="W1793" s="1">
        <f t="shared" si="195"/>
        <v>1420.7057667976087</v>
      </c>
    </row>
    <row r="1794" spans="1:23" x14ac:dyDescent="0.45">
      <c r="A1794" t="str">
        <f>Schedule!A1794</f>
        <v>2024-08-13</v>
      </c>
      <c r="B1794" t="str">
        <f>Schedule!B1794</f>
        <v>CLE</v>
      </c>
      <c r="C1794" t="str">
        <f>Schedule!C1794</f>
        <v>CHC</v>
      </c>
      <c r="D1794">
        <f>Schedule!D1794</f>
        <v>1503.8938502056101</v>
      </c>
      <c r="E1794">
        <f>Schedule!E1794</f>
        <v>1514.0316812078199</v>
      </c>
      <c r="F1794" cm="1">
        <f t="array" ref="F1794">_xlfn.XLOOKUP(B1794, $T$1:$T1793, $V$1:$V1793, D1794, 0, -1)</f>
        <v>1503.8938502056101</v>
      </c>
      <c r="G1794" cm="1">
        <f t="array" ref="G1794">_xlfn.XLOOKUP(C1794, $U$1:$U1793, $W$1:$W1793, E1794, 0, -1)</f>
        <v>1510.9500841970262</v>
      </c>
      <c r="H1794">
        <f>Schedule!F1794</f>
        <v>4.7619047619047603E-2</v>
      </c>
      <c r="I1794" t="str">
        <f>IF(ISBLANK(Games!D1794), "", Games!D1794)</f>
        <v/>
      </c>
      <c r="J1794" t="str">
        <f>IF(ISBLANK(Games!E1794), "", Games!E1794)</f>
        <v/>
      </c>
      <c r="K1794" t="str">
        <f>IF(ISBLANK(Games!D1794), "",VLOOKUP(I1794, 'Pitchers Pre-Season'!$B$2:$X$790, 23, FALSE))</f>
        <v/>
      </c>
      <c r="L1794" t="str">
        <f>IF(ISBLANK(Games!E1794), "",VLOOKUP(J1794, 'Pitchers Pre-Season'!$B$2:$X$790, 23, FALSE))</f>
        <v/>
      </c>
      <c r="M1794">
        <f>IF(ISBLANK(Games!D1794), Calc!F1794, F1794+K1794)</f>
        <v>1503.8938502056101</v>
      </c>
      <c r="N1794">
        <f>IF(ISBLANK(Games!E1794), Calc!G1794, G1794+L1794)</f>
        <v>1510.9500841970262</v>
      </c>
      <c r="O1794" s="1">
        <f t="shared" si="189"/>
        <v>0.51365618276919967</v>
      </c>
      <c r="P1794" s="1">
        <f t="shared" si="190"/>
        <v>0.48634381723080039</v>
      </c>
      <c r="Q1794" s="3" t="str">
        <f>Games!N1794</f>
        <v/>
      </c>
      <c r="R1794" s="1" t="str">
        <f t="shared" si="191"/>
        <v/>
      </c>
      <c r="S1794" s="1" t="str">
        <f>IF(ISBLANK(Games!L1794), "",IF(Q1794=B1794, C1794, B1794))</f>
        <v/>
      </c>
      <c r="T1794" s="1" t="str">
        <f t="shared" si="192"/>
        <v>CLE</v>
      </c>
      <c r="U1794" s="1" t="str">
        <f t="shared" si="193"/>
        <v>CHC</v>
      </c>
      <c r="V1794" s="1">
        <f t="shared" si="194"/>
        <v>1503.8938502056101</v>
      </c>
      <c r="W1794" s="1">
        <f t="shared" si="195"/>
        <v>1510.9500841970262</v>
      </c>
    </row>
    <row r="1795" spans="1:23" x14ac:dyDescent="0.45">
      <c r="A1795" t="str">
        <f>Schedule!A1795</f>
        <v>2024-08-13</v>
      </c>
      <c r="B1795" t="str">
        <f>Schedule!B1795</f>
        <v>DET</v>
      </c>
      <c r="C1795" t="str">
        <f>Schedule!C1795</f>
        <v>SEA</v>
      </c>
      <c r="D1795">
        <f>Schedule!D1795</f>
        <v>1477.56939209144</v>
      </c>
      <c r="E1795">
        <f>Schedule!E1795</f>
        <v>1526.2027098211199</v>
      </c>
      <c r="F1795" cm="1">
        <f t="array" ref="F1795">_xlfn.XLOOKUP(B1795, $T$1:$T1794, $V$1:$V1794, D1795, 0, -1)</f>
        <v>1481.7589766686021</v>
      </c>
      <c r="G1795" cm="1">
        <f t="array" ref="G1795">_xlfn.XLOOKUP(C1795, $U$1:$U1794, $W$1:$W1794, E1795, 0, -1)</f>
        <v>1521.2700100017432</v>
      </c>
      <c r="H1795">
        <f>Schedule!F1795</f>
        <v>7.6687116564418296E-3</v>
      </c>
      <c r="I1795" t="str">
        <f>IF(ISBLANK(Games!D1795), "", Games!D1795)</f>
        <v/>
      </c>
      <c r="J1795" t="str">
        <f>IF(ISBLANK(Games!E1795), "", Games!E1795)</f>
        <v/>
      </c>
      <c r="K1795" t="str">
        <f>IF(ISBLANK(Games!D1795), "",VLOOKUP(I1795, 'Pitchers Pre-Season'!$B$2:$X$790, 23, FALSE))</f>
        <v/>
      </c>
      <c r="L1795" t="str">
        <f>IF(ISBLANK(Games!E1795), "",VLOOKUP(J1795, 'Pitchers Pre-Season'!$B$2:$X$790, 23, FALSE))</f>
        <v/>
      </c>
      <c r="M1795">
        <f>IF(ISBLANK(Games!D1795), Calc!F1795, F1795+K1795)</f>
        <v>1481.7589766686021</v>
      </c>
      <c r="N1795">
        <f>IF(ISBLANK(Games!E1795), Calc!G1795, G1795+L1795)</f>
        <v>1521.2700100017432</v>
      </c>
      <c r="O1795" s="1">
        <f t="shared" ref="O1795:O1858" si="196">(1/(1+(10^((N1795-M1795)/400)))+(0.5*H1795))</f>
        <v>0.44721726795781136</v>
      </c>
      <c r="P1795" s="1">
        <f t="shared" ref="P1795:P1858" si="197">(1/(1+(10^((M1795-N1795)/400)))-(0.5*H1795))</f>
        <v>0.55278273204218864</v>
      </c>
      <c r="Q1795" s="3" t="str">
        <f>Games!N1795</f>
        <v/>
      </c>
      <c r="R1795" s="1" t="str">
        <f t="shared" ref="R1795:R1858" si="198">Q1795</f>
        <v/>
      </c>
      <c r="S1795" s="1" t="str">
        <f>IF(ISBLANK(Games!L1795), "",IF(Q1795=B1795, C1795, B1795))</f>
        <v/>
      </c>
      <c r="T1795" s="1" t="str">
        <f t="shared" ref="T1795:T1858" si="199">B1795</f>
        <v>DET</v>
      </c>
      <c r="U1795" s="1" t="str">
        <f t="shared" ref="U1795:U1858" si="200">C1795</f>
        <v>SEA</v>
      </c>
      <c r="V1795" s="1">
        <f t="shared" ref="V1795:V1858" si="201">IF(R1795=B1795,F1795+(10*(1-O1795)),IF(S1795=B1795,F1795+(10*(0-O1795)),F1795))</f>
        <v>1481.7589766686021</v>
      </c>
      <c r="W1795" s="1">
        <f t="shared" ref="W1795:W1858" si="202">IF(R1795=C1795,G1795+(10*(1-P1795)),IF(S1795=C1795,G1795+(10*(0-P1795)),G1795))</f>
        <v>1521.2700100017432</v>
      </c>
    </row>
    <row r="1796" spans="1:23" x14ac:dyDescent="0.45">
      <c r="A1796" t="str">
        <f>Schedule!A1796</f>
        <v>2024-08-13</v>
      </c>
      <c r="B1796" t="str">
        <f>Schedule!B1796</f>
        <v>CIN</v>
      </c>
      <c r="C1796" t="str">
        <f>Schedule!C1796</f>
        <v>STL</v>
      </c>
      <c r="D1796">
        <f>Schedule!D1796</f>
        <v>1496.2510574284499</v>
      </c>
      <c r="E1796">
        <f>Schedule!E1796</f>
        <v>1506.4629567151301</v>
      </c>
      <c r="F1796" cm="1">
        <f t="array" ref="F1796">_xlfn.XLOOKUP(B1796, $T$1:$T1795, $V$1:$V1795, D1796, 0, -1)</f>
        <v>1493.1662146218293</v>
      </c>
      <c r="G1796" cm="1">
        <f t="array" ref="G1796">_xlfn.XLOOKUP(C1796, $U$1:$U1795, $W$1:$W1795, E1796, 0, -1)</f>
        <v>1507.9516916859375</v>
      </c>
      <c r="H1796">
        <f>Schedule!F1796</f>
        <v>-1.38888888888888E-2</v>
      </c>
      <c r="I1796" t="str">
        <f>IF(ISBLANK(Games!D1796), "", Games!D1796)</f>
        <v/>
      </c>
      <c r="J1796" t="str">
        <f>IF(ISBLANK(Games!E1796), "", Games!E1796)</f>
        <v/>
      </c>
      <c r="K1796" t="str">
        <f>IF(ISBLANK(Games!D1796), "",VLOOKUP(I1796, 'Pitchers Pre-Season'!$B$2:$X$790, 23, FALSE))</f>
        <v/>
      </c>
      <c r="L1796" t="str">
        <f>IF(ISBLANK(Games!E1796), "",VLOOKUP(J1796, 'Pitchers Pre-Season'!$B$2:$X$790, 23, FALSE))</f>
        <v/>
      </c>
      <c r="M1796">
        <f>IF(ISBLANK(Games!D1796), Calc!F1796, F1796+K1796)</f>
        <v>1493.1662146218293</v>
      </c>
      <c r="N1796">
        <f>IF(ISBLANK(Games!E1796), Calc!G1796, G1796+L1796)</f>
        <v>1507.9516916859375</v>
      </c>
      <c r="O1796" s="1">
        <f t="shared" si="196"/>
        <v>0.47179037926613487</v>
      </c>
      <c r="P1796" s="1">
        <f t="shared" si="197"/>
        <v>0.52820962073386513</v>
      </c>
      <c r="Q1796" s="3" t="str">
        <f>Games!N1796</f>
        <v/>
      </c>
      <c r="R1796" s="1" t="str">
        <f t="shared" si="198"/>
        <v/>
      </c>
      <c r="S1796" s="1" t="str">
        <f>IF(ISBLANK(Games!L1796), "",IF(Q1796=B1796, C1796, B1796))</f>
        <v/>
      </c>
      <c r="T1796" s="1" t="str">
        <f t="shared" si="199"/>
        <v>CIN</v>
      </c>
      <c r="U1796" s="1" t="str">
        <f t="shared" si="200"/>
        <v>STL</v>
      </c>
      <c r="V1796" s="1">
        <f t="shared" si="201"/>
        <v>1493.1662146218293</v>
      </c>
      <c r="W1796" s="1">
        <f t="shared" si="202"/>
        <v>1507.9516916859375</v>
      </c>
    </row>
    <row r="1797" spans="1:23" x14ac:dyDescent="0.45">
      <c r="A1797" t="str">
        <f>Schedule!A1797</f>
        <v>2024-08-13</v>
      </c>
      <c r="B1797" t="str">
        <f>Schedule!B1797</f>
        <v>PHI</v>
      </c>
      <c r="C1797" t="str">
        <f>Schedule!C1797</f>
        <v>MIA</v>
      </c>
      <c r="D1797">
        <f>Schedule!D1797</f>
        <v>1537.03223861109</v>
      </c>
      <c r="E1797">
        <f>Schedule!E1797</f>
        <v>1488.4482383178499</v>
      </c>
      <c r="F1797" cm="1">
        <f t="array" ref="F1797">_xlfn.XLOOKUP(B1797, $T$1:$T1796, $V$1:$V1796, D1797, 0, -1)</f>
        <v>1516.0751994709906</v>
      </c>
      <c r="G1797" cm="1">
        <f t="array" ref="G1797">_xlfn.XLOOKUP(C1797, $U$1:$U1796, $W$1:$W1796, E1797, 0, -1)</f>
        <v>1484.370768699393</v>
      </c>
      <c r="H1797">
        <f>Schedule!F1797</f>
        <v>8.4745762711864403E-2</v>
      </c>
      <c r="I1797" t="str">
        <f>IF(ISBLANK(Games!D1797), "", Games!D1797)</f>
        <v/>
      </c>
      <c r="J1797" t="str">
        <f>IF(ISBLANK(Games!E1797), "", Games!E1797)</f>
        <v/>
      </c>
      <c r="K1797" t="str">
        <f>IF(ISBLANK(Games!D1797), "",VLOOKUP(I1797, 'Pitchers Pre-Season'!$B$2:$X$790, 23, FALSE))</f>
        <v/>
      </c>
      <c r="L1797" t="str">
        <f>IF(ISBLANK(Games!E1797), "",VLOOKUP(J1797, 'Pitchers Pre-Season'!$B$2:$X$790, 23, FALSE))</f>
        <v/>
      </c>
      <c r="M1797">
        <f>IF(ISBLANK(Games!D1797), Calc!F1797, F1797+K1797)</f>
        <v>1516.0751994709906</v>
      </c>
      <c r="N1797">
        <f>IF(ISBLANK(Games!E1797), Calc!G1797, G1797+L1797)</f>
        <v>1484.370768699393</v>
      </c>
      <c r="O1797" s="1">
        <f t="shared" si="196"/>
        <v>0.58787300099090078</v>
      </c>
      <c r="P1797" s="1">
        <f t="shared" si="197"/>
        <v>0.41212699900909916</v>
      </c>
      <c r="Q1797" s="3" t="str">
        <f>Games!N1797</f>
        <v/>
      </c>
      <c r="R1797" s="1" t="str">
        <f t="shared" si="198"/>
        <v/>
      </c>
      <c r="S1797" s="1" t="str">
        <f>IF(ISBLANK(Games!L1797), "",IF(Q1797=B1797, C1797, B1797))</f>
        <v/>
      </c>
      <c r="T1797" s="1" t="str">
        <f t="shared" si="199"/>
        <v>PHI</v>
      </c>
      <c r="U1797" s="1" t="str">
        <f t="shared" si="200"/>
        <v>MIA</v>
      </c>
      <c r="V1797" s="1">
        <f t="shared" si="201"/>
        <v>1516.0751994709906</v>
      </c>
      <c r="W1797" s="1">
        <f t="shared" si="202"/>
        <v>1484.370768699393</v>
      </c>
    </row>
    <row r="1798" spans="1:23" x14ac:dyDescent="0.45">
      <c r="A1798" t="str">
        <f>Schedule!A1798</f>
        <v>2024-08-13</v>
      </c>
      <c r="B1798" t="str">
        <f>Schedule!B1798</f>
        <v>TBR</v>
      </c>
      <c r="C1798" t="str">
        <f>Schedule!C1798</f>
        <v>HOU</v>
      </c>
      <c r="D1798">
        <f>Schedule!D1798</f>
        <v>1537.2568075547799</v>
      </c>
      <c r="E1798">
        <f>Schedule!E1798</f>
        <v>1559.22207084247</v>
      </c>
      <c r="F1798" cm="1">
        <f t="array" ref="F1798">_xlfn.XLOOKUP(B1798, $T$1:$T1797, $V$1:$V1797, D1798, 0, -1)</f>
        <v>1528.0229512954211</v>
      </c>
      <c r="G1798" cm="1">
        <f t="array" ref="G1798">_xlfn.XLOOKUP(C1798, $U$1:$U1797, $W$1:$W1797, E1798, 0, -1)</f>
        <v>1554.1885466658973</v>
      </c>
      <c r="H1798">
        <f>Schedule!F1798</f>
        <v>0.124324324324324</v>
      </c>
      <c r="I1798" t="str">
        <f>IF(ISBLANK(Games!D1798), "", Games!D1798)</f>
        <v/>
      </c>
      <c r="J1798" t="str">
        <f>IF(ISBLANK(Games!E1798), "", Games!E1798)</f>
        <v/>
      </c>
      <c r="K1798" t="str">
        <f>IF(ISBLANK(Games!D1798), "",VLOOKUP(I1798, 'Pitchers Pre-Season'!$B$2:$X$790, 23, FALSE))</f>
        <v/>
      </c>
      <c r="L1798" t="str">
        <f>IF(ISBLANK(Games!E1798), "",VLOOKUP(J1798, 'Pitchers Pre-Season'!$B$2:$X$790, 23, FALSE))</f>
        <v/>
      </c>
      <c r="M1798">
        <f>IF(ISBLANK(Games!D1798), Calc!F1798, F1798+K1798)</f>
        <v>1528.0229512954211</v>
      </c>
      <c r="N1798">
        <f>IF(ISBLANK(Games!E1798), Calc!G1798, G1798+L1798)</f>
        <v>1554.1885466658973</v>
      </c>
      <c r="O1798" s="1">
        <f t="shared" si="196"/>
        <v>0.52457787216061014</v>
      </c>
      <c r="P1798" s="1">
        <f t="shared" si="197"/>
        <v>0.47542212783938986</v>
      </c>
      <c r="Q1798" s="3" t="str">
        <f>Games!N1798</f>
        <v/>
      </c>
      <c r="R1798" s="1" t="str">
        <f t="shared" si="198"/>
        <v/>
      </c>
      <c r="S1798" s="1" t="str">
        <f>IF(ISBLANK(Games!L1798), "",IF(Q1798=B1798, C1798, B1798))</f>
        <v/>
      </c>
      <c r="T1798" s="1" t="str">
        <f t="shared" si="199"/>
        <v>TBR</v>
      </c>
      <c r="U1798" s="1" t="str">
        <f t="shared" si="200"/>
        <v>HOU</v>
      </c>
      <c r="V1798" s="1">
        <f t="shared" si="201"/>
        <v>1528.0229512954211</v>
      </c>
      <c r="W1798" s="1">
        <f t="shared" si="202"/>
        <v>1554.1885466658973</v>
      </c>
    </row>
    <row r="1799" spans="1:23" x14ac:dyDescent="0.45">
      <c r="A1799" t="str">
        <f>Schedule!A1799</f>
        <v>2024-08-13</v>
      </c>
      <c r="B1799" t="str">
        <f>Schedule!B1799</f>
        <v>NYM</v>
      </c>
      <c r="C1799" t="str">
        <f>Schedule!C1799</f>
        <v>OAK</v>
      </c>
      <c r="D1799">
        <f>Schedule!D1799</f>
        <v>1505.1761432511801</v>
      </c>
      <c r="E1799">
        <f>Schedule!E1799</f>
        <v>1427.1354796158</v>
      </c>
      <c r="F1799" cm="1">
        <f t="array" ref="F1799">_xlfn.XLOOKUP(B1799, $T$1:$T1798, $V$1:$V1798, D1799, 0, -1)</f>
        <v>1483.2891783762693</v>
      </c>
      <c r="G1799" cm="1">
        <f t="array" ref="G1799">_xlfn.XLOOKUP(C1799, $U$1:$U1798, $W$1:$W1798, E1799, 0, -1)</f>
        <v>1422.9458950386379</v>
      </c>
      <c r="H1799">
        <f>Schedule!F1799</f>
        <v>0.102272727272727</v>
      </c>
      <c r="I1799" t="str">
        <f>IF(ISBLANK(Games!D1799), "", Games!D1799)</f>
        <v/>
      </c>
      <c r="J1799" t="str">
        <f>IF(ISBLANK(Games!E1799), "", Games!E1799)</f>
        <v/>
      </c>
      <c r="K1799" t="str">
        <f>IF(ISBLANK(Games!D1799), "",VLOOKUP(I1799, 'Pitchers Pre-Season'!$B$2:$X$790, 23, FALSE))</f>
        <v/>
      </c>
      <c r="L1799" t="str">
        <f>IF(ISBLANK(Games!E1799), "",VLOOKUP(J1799, 'Pitchers Pre-Season'!$B$2:$X$790, 23, FALSE))</f>
        <v/>
      </c>
      <c r="M1799">
        <f>IF(ISBLANK(Games!D1799), Calc!F1799, F1799+K1799)</f>
        <v>1483.2891783762693</v>
      </c>
      <c r="N1799">
        <f>IF(ISBLANK(Games!E1799), Calc!G1799, G1799+L1799)</f>
        <v>1422.9458950386379</v>
      </c>
      <c r="O1799" s="1">
        <f t="shared" si="196"/>
        <v>0.63711454025209191</v>
      </c>
      <c r="P1799" s="1">
        <f t="shared" si="197"/>
        <v>0.36288545974790815</v>
      </c>
      <c r="Q1799" s="3" t="str">
        <f>Games!N1799</f>
        <v/>
      </c>
      <c r="R1799" s="1" t="str">
        <f t="shared" si="198"/>
        <v/>
      </c>
      <c r="S1799" s="1" t="str">
        <f>IF(ISBLANK(Games!L1799), "",IF(Q1799=B1799, C1799, B1799))</f>
        <v/>
      </c>
      <c r="T1799" s="1" t="str">
        <f t="shared" si="199"/>
        <v>NYM</v>
      </c>
      <c r="U1799" s="1" t="str">
        <f t="shared" si="200"/>
        <v>OAK</v>
      </c>
      <c r="V1799" s="1">
        <f t="shared" si="201"/>
        <v>1483.2891783762693</v>
      </c>
      <c r="W1799" s="1">
        <f t="shared" si="202"/>
        <v>1422.9458950386379</v>
      </c>
    </row>
    <row r="1800" spans="1:23" x14ac:dyDescent="0.45">
      <c r="A1800" t="str">
        <f>Schedule!A1800</f>
        <v>2024-08-13</v>
      </c>
      <c r="B1800" t="str">
        <f>Schedule!B1800</f>
        <v>BOS</v>
      </c>
      <c r="C1800" t="str">
        <f>Schedule!C1800</f>
        <v>TEX</v>
      </c>
      <c r="D1800">
        <f>Schedule!D1800</f>
        <v>1500.26839934439</v>
      </c>
      <c r="E1800">
        <f>Schedule!E1800</f>
        <v>1527.6277566730801</v>
      </c>
      <c r="F1800" cm="1">
        <f t="array" ref="F1800">_xlfn.XLOOKUP(B1800, $T$1:$T1799, $V$1:$V1799, D1800, 0, -1)</f>
        <v>1500.26839934439</v>
      </c>
      <c r="G1800" cm="1">
        <f t="array" ref="G1800">_xlfn.XLOOKUP(C1800, $U$1:$U1799, $W$1:$W1799, E1800, 0, -1)</f>
        <v>1534.4506247578865</v>
      </c>
      <c r="H1800">
        <f>Schedule!F1800</f>
        <v>5.1282051282051398E-2</v>
      </c>
      <c r="I1800" t="str">
        <f>IF(ISBLANK(Games!D1800), "", Games!D1800)</f>
        <v/>
      </c>
      <c r="J1800" t="str">
        <f>IF(ISBLANK(Games!E1800), "", Games!E1800)</f>
        <v/>
      </c>
      <c r="K1800" t="str">
        <f>IF(ISBLANK(Games!D1800), "",VLOOKUP(I1800, 'Pitchers Pre-Season'!$B$2:$X$790, 23, FALSE))</f>
        <v/>
      </c>
      <c r="L1800" t="str">
        <f>IF(ISBLANK(Games!E1800), "",VLOOKUP(J1800, 'Pitchers Pre-Season'!$B$2:$X$790, 23, FALSE))</f>
        <v/>
      </c>
      <c r="M1800">
        <f>IF(ISBLANK(Games!D1800), Calc!F1800, F1800+K1800)</f>
        <v>1500.26839934439</v>
      </c>
      <c r="N1800">
        <f>IF(ISBLANK(Games!E1800), Calc!G1800, G1800+L1800)</f>
        <v>1534.4506247578865</v>
      </c>
      <c r="O1800" s="1">
        <f t="shared" si="196"/>
        <v>0.47660695508485124</v>
      </c>
      <c r="P1800" s="1">
        <f t="shared" si="197"/>
        <v>0.52339304491514882</v>
      </c>
      <c r="Q1800" s="3" t="str">
        <f>Games!N1800</f>
        <v/>
      </c>
      <c r="R1800" s="1" t="str">
        <f t="shared" si="198"/>
        <v/>
      </c>
      <c r="S1800" s="1" t="str">
        <f>IF(ISBLANK(Games!L1800), "",IF(Q1800=B1800, C1800, B1800))</f>
        <v/>
      </c>
      <c r="T1800" s="1" t="str">
        <f t="shared" si="199"/>
        <v>BOS</v>
      </c>
      <c r="U1800" s="1" t="str">
        <f t="shared" si="200"/>
        <v>TEX</v>
      </c>
      <c r="V1800" s="1">
        <f t="shared" si="201"/>
        <v>1500.26839934439</v>
      </c>
      <c r="W1800" s="1">
        <f t="shared" si="202"/>
        <v>1534.4506247578865</v>
      </c>
    </row>
    <row r="1801" spans="1:23" x14ac:dyDescent="0.45">
      <c r="A1801" t="str">
        <f>Schedule!A1801</f>
        <v>2024-08-13</v>
      </c>
      <c r="B1801" t="str">
        <f>Schedule!B1801</f>
        <v>MIN</v>
      </c>
      <c r="C1801" t="str">
        <f>Schedule!C1801</f>
        <v>KCR</v>
      </c>
      <c r="D1801">
        <f>Schedule!D1801</f>
        <v>1535.44519643647</v>
      </c>
      <c r="E1801">
        <f>Schedule!E1801</f>
        <v>1455.5883504191299</v>
      </c>
      <c r="F1801" cm="1">
        <f t="array" ref="F1801">_xlfn.XLOOKUP(B1801, $T$1:$T1800, $V$1:$V1800, D1801, 0, -1)</f>
        <v>1529.2726034226744</v>
      </c>
      <c r="G1801" cm="1">
        <f t="array" ref="G1801">_xlfn.XLOOKUP(C1801, $U$1:$U1800, $W$1:$W1800, E1801, 0, -1)</f>
        <v>1465.2610239810729</v>
      </c>
      <c r="H1801">
        <f>Schedule!F1801</f>
        <v>0.12727272727272701</v>
      </c>
      <c r="I1801" t="str">
        <f>IF(ISBLANK(Games!D1801), "", Games!D1801)</f>
        <v/>
      </c>
      <c r="J1801" t="str">
        <f>IF(ISBLANK(Games!E1801), "", Games!E1801)</f>
        <v/>
      </c>
      <c r="K1801" t="str">
        <f>IF(ISBLANK(Games!D1801), "",VLOOKUP(I1801, 'Pitchers Pre-Season'!$B$2:$X$790, 23, FALSE))</f>
        <v/>
      </c>
      <c r="L1801" t="str">
        <f>IF(ISBLANK(Games!E1801), "",VLOOKUP(J1801, 'Pitchers Pre-Season'!$B$2:$X$790, 23, FALSE))</f>
        <v/>
      </c>
      <c r="M1801">
        <f>IF(ISBLANK(Games!D1801), Calc!F1801, F1801+K1801)</f>
        <v>1529.2726034226744</v>
      </c>
      <c r="N1801">
        <f>IF(ISBLANK(Games!E1801), Calc!G1801, G1801+L1801)</f>
        <v>1465.2610239810729</v>
      </c>
      <c r="O1801" s="1">
        <f t="shared" si="196"/>
        <v>0.65472807110852227</v>
      </c>
      <c r="P1801" s="1">
        <f t="shared" si="197"/>
        <v>0.34527192889147779</v>
      </c>
      <c r="Q1801" s="3" t="str">
        <f>Games!N1801</f>
        <v/>
      </c>
      <c r="R1801" s="1" t="str">
        <f t="shared" si="198"/>
        <v/>
      </c>
      <c r="S1801" s="1" t="str">
        <f>IF(ISBLANK(Games!L1801), "",IF(Q1801=B1801, C1801, B1801))</f>
        <v/>
      </c>
      <c r="T1801" s="1" t="str">
        <f t="shared" si="199"/>
        <v>MIN</v>
      </c>
      <c r="U1801" s="1" t="str">
        <f t="shared" si="200"/>
        <v>KCR</v>
      </c>
      <c r="V1801" s="1">
        <f t="shared" si="201"/>
        <v>1529.2726034226744</v>
      </c>
      <c r="W1801" s="1">
        <f t="shared" si="202"/>
        <v>1465.2610239810729</v>
      </c>
    </row>
    <row r="1802" spans="1:23" x14ac:dyDescent="0.45">
      <c r="A1802" t="str">
        <f>Schedule!A1802</f>
        <v>2024-08-13</v>
      </c>
      <c r="B1802" t="str">
        <f>Schedule!B1802</f>
        <v>CHW</v>
      </c>
      <c r="C1802" t="str">
        <f>Schedule!C1802</f>
        <v>NYY</v>
      </c>
      <c r="D1802">
        <f>Schedule!D1802</f>
        <v>1433.33420073452</v>
      </c>
      <c r="E1802">
        <f>Schedule!E1802</f>
        <v>1539.4562396036399</v>
      </c>
      <c r="F1802" cm="1">
        <f t="array" ref="F1802">_xlfn.XLOOKUP(B1802, $T$1:$T1801, $V$1:$V1801, D1802, 0, -1)</f>
        <v>1426.513159308995</v>
      </c>
      <c r="G1802" cm="1">
        <f t="array" ref="G1802">_xlfn.XLOOKUP(C1802, $U$1:$U1801, $W$1:$W1801, E1802, 0, -1)</f>
        <v>1562.9327852564061</v>
      </c>
      <c r="H1802">
        <f>Schedule!F1802</f>
        <v>-4.2253521126760597E-2</v>
      </c>
      <c r="I1802" t="str">
        <f>IF(ISBLANK(Games!D1802), "", Games!D1802)</f>
        <v/>
      </c>
      <c r="J1802" t="str">
        <f>IF(ISBLANK(Games!E1802), "", Games!E1802)</f>
        <v/>
      </c>
      <c r="K1802" t="str">
        <f>IF(ISBLANK(Games!D1802), "",VLOOKUP(I1802, 'Pitchers Pre-Season'!$B$2:$X$790, 23, FALSE))</f>
        <v/>
      </c>
      <c r="L1802" t="str">
        <f>IF(ISBLANK(Games!E1802), "",VLOOKUP(J1802, 'Pitchers Pre-Season'!$B$2:$X$790, 23, FALSE))</f>
        <v/>
      </c>
      <c r="M1802">
        <f>IF(ISBLANK(Games!D1802), Calc!F1802, F1802+K1802)</f>
        <v>1426.513159308995</v>
      </c>
      <c r="N1802">
        <f>IF(ISBLANK(Games!E1802), Calc!G1802, G1802+L1802)</f>
        <v>1562.9327852564061</v>
      </c>
      <c r="O1802" s="1">
        <f t="shared" si="196"/>
        <v>0.29205316443084323</v>
      </c>
      <c r="P1802" s="1">
        <f t="shared" si="197"/>
        <v>0.70794683556915672</v>
      </c>
      <c r="Q1802" s="3" t="str">
        <f>Games!N1802</f>
        <v/>
      </c>
      <c r="R1802" s="1" t="str">
        <f t="shared" si="198"/>
        <v/>
      </c>
      <c r="S1802" s="1" t="str">
        <f>IF(ISBLANK(Games!L1802), "",IF(Q1802=B1802, C1802, B1802))</f>
        <v/>
      </c>
      <c r="T1802" s="1" t="str">
        <f t="shared" si="199"/>
        <v>CHW</v>
      </c>
      <c r="U1802" s="1" t="str">
        <f t="shared" si="200"/>
        <v>NYY</v>
      </c>
      <c r="V1802" s="1">
        <f t="shared" si="201"/>
        <v>1426.513159308995</v>
      </c>
      <c r="W1802" s="1">
        <f t="shared" si="202"/>
        <v>1562.9327852564061</v>
      </c>
    </row>
    <row r="1803" spans="1:23" x14ac:dyDescent="0.45">
      <c r="A1803" t="str">
        <f>Schedule!A1803</f>
        <v>2024-08-13</v>
      </c>
      <c r="B1803" t="str">
        <f>Schedule!B1803</f>
        <v>MIL</v>
      </c>
      <c r="C1803" t="str">
        <f>Schedule!C1803</f>
        <v>LAD</v>
      </c>
      <c r="D1803">
        <f>Schedule!D1803</f>
        <v>1511.74507850229</v>
      </c>
      <c r="E1803">
        <f>Schedule!E1803</f>
        <v>1588.6730971234199</v>
      </c>
      <c r="F1803" cm="1">
        <f t="array" ref="F1803">_xlfn.XLOOKUP(B1803, $T$1:$T1802, $V$1:$V1802, D1803, 0, -1)</f>
        <v>1516.6563185214643</v>
      </c>
      <c r="G1803" cm="1">
        <f t="array" ref="G1803">_xlfn.XLOOKUP(C1803, $U$1:$U1802, $W$1:$W1802, E1803, 0, -1)</f>
        <v>1587.2549754385982</v>
      </c>
      <c r="H1803">
        <f>Schedule!F1803</f>
        <v>6.7415730337078705E-2</v>
      </c>
      <c r="I1803" t="str">
        <f>IF(ISBLANK(Games!D1803), "", Games!D1803)</f>
        <v/>
      </c>
      <c r="J1803" t="str">
        <f>IF(ISBLANK(Games!E1803), "", Games!E1803)</f>
        <v/>
      </c>
      <c r="K1803" t="str">
        <f>IF(ISBLANK(Games!D1803), "",VLOOKUP(I1803, 'Pitchers Pre-Season'!$B$2:$X$790, 23, FALSE))</f>
        <v/>
      </c>
      <c r="L1803" t="str">
        <f>IF(ISBLANK(Games!E1803), "",VLOOKUP(J1803, 'Pitchers Pre-Season'!$B$2:$X$790, 23, FALSE))</f>
        <v/>
      </c>
      <c r="M1803">
        <f>IF(ISBLANK(Games!D1803), Calc!F1803, F1803+K1803)</f>
        <v>1516.6563185214643</v>
      </c>
      <c r="N1803">
        <f>IF(ISBLANK(Games!E1803), Calc!G1803, G1803+L1803)</f>
        <v>1587.2549754385982</v>
      </c>
      <c r="O1803" s="1">
        <f t="shared" si="196"/>
        <v>0.43348386303810438</v>
      </c>
      <c r="P1803" s="1">
        <f t="shared" si="197"/>
        <v>0.56651613696189562</v>
      </c>
      <c r="Q1803" s="3" t="str">
        <f>Games!N1803</f>
        <v/>
      </c>
      <c r="R1803" s="1" t="str">
        <f t="shared" si="198"/>
        <v/>
      </c>
      <c r="S1803" s="1" t="str">
        <f>IF(ISBLANK(Games!L1803), "",IF(Q1803=B1803, C1803, B1803))</f>
        <v/>
      </c>
      <c r="T1803" s="1" t="str">
        <f t="shared" si="199"/>
        <v>MIL</v>
      </c>
      <c r="U1803" s="1" t="str">
        <f t="shared" si="200"/>
        <v>LAD</v>
      </c>
      <c r="V1803" s="1">
        <f t="shared" si="201"/>
        <v>1516.6563185214643</v>
      </c>
      <c r="W1803" s="1">
        <f t="shared" si="202"/>
        <v>1587.2549754385982</v>
      </c>
    </row>
    <row r="1804" spans="1:23" x14ac:dyDescent="0.45">
      <c r="A1804" t="str">
        <f>Schedule!A1804</f>
        <v>2024-08-13</v>
      </c>
      <c r="B1804" t="str">
        <f>Schedule!B1804</f>
        <v>LAA</v>
      </c>
      <c r="C1804" t="str">
        <f>Schedule!C1804</f>
        <v>TOR</v>
      </c>
      <c r="D1804">
        <f>Schedule!D1804</f>
        <v>1474.3085107648601</v>
      </c>
      <c r="E1804">
        <f>Schedule!E1804</f>
        <v>1536.86484917293</v>
      </c>
      <c r="F1804" cm="1">
        <f t="array" ref="F1804">_xlfn.XLOOKUP(B1804, $T$1:$T1803, $V$1:$V1803, D1804, 0, -1)</f>
        <v>1469.5882041455925</v>
      </c>
      <c r="G1804" cm="1">
        <f t="array" ref="G1804">_xlfn.XLOOKUP(C1804, $U$1:$U1803, $W$1:$W1803, E1804, 0, -1)</f>
        <v>1549.5770225833428</v>
      </c>
      <c r="H1804">
        <f>Schedule!F1804</f>
        <v>6.8493150684931406E-2</v>
      </c>
      <c r="I1804" t="str">
        <f>IF(ISBLANK(Games!D1804), "", Games!D1804)</f>
        <v/>
      </c>
      <c r="J1804" t="str">
        <f>IF(ISBLANK(Games!E1804), "", Games!E1804)</f>
        <v/>
      </c>
      <c r="K1804" t="str">
        <f>IF(ISBLANK(Games!D1804), "",VLOOKUP(I1804, 'Pitchers Pre-Season'!$B$2:$X$790, 23, FALSE))</f>
        <v/>
      </c>
      <c r="L1804" t="str">
        <f>IF(ISBLANK(Games!E1804), "",VLOOKUP(J1804, 'Pitchers Pre-Season'!$B$2:$X$790, 23, FALSE))</f>
        <v/>
      </c>
      <c r="M1804">
        <f>IF(ISBLANK(Games!D1804), Calc!F1804, F1804+K1804)</f>
        <v>1469.5882041455925</v>
      </c>
      <c r="N1804">
        <f>IF(ISBLANK(Games!E1804), Calc!G1804, G1804+L1804)</f>
        <v>1549.5770225833428</v>
      </c>
      <c r="O1804" s="1">
        <f t="shared" si="196"/>
        <v>0.4211250229779992</v>
      </c>
      <c r="P1804" s="1">
        <f t="shared" si="197"/>
        <v>0.57887497702200086</v>
      </c>
      <c r="Q1804" s="3" t="str">
        <f>Games!N1804</f>
        <v/>
      </c>
      <c r="R1804" s="1" t="str">
        <f t="shared" si="198"/>
        <v/>
      </c>
      <c r="S1804" s="1" t="str">
        <f>IF(ISBLANK(Games!L1804), "",IF(Q1804=B1804, C1804, B1804))</f>
        <v/>
      </c>
      <c r="T1804" s="1" t="str">
        <f t="shared" si="199"/>
        <v>LAA</v>
      </c>
      <c r="U1804" s="1" t="str">
        <f t="shared" si="200"/>
        <v>TOR</v>
      </c>
      <c r="V1804" s="1">
        <f t="shared" si="201"/>
        <v>1469.5882041455925</v>
      </c>
      <c r="W1804" s="1">
        <f t="shared" si="202"/>
        <v>1549.5770225833428</v>
      </c>
    </row>
    <row r="1805" spans="1:23" x14ac:dyDescent="0.45">
      <c r="A1805" t="str">
        <f>Schedule!A1805</f>
        <v>2024-08-13</v>
      </c>
      <c r="B1805" t="str">
        <f>Schedule!B1805</f>
        <v>ARI</v>
      </c>
      <c r="C1805" t="str">
        <f>Schedule!C1805</f>
        <v>COL</v>
      </c>
      <c r="D1805">
        <f>Schedule!D1805</f>
        <v>1517.8440011816001</v>
      </c>
      <c r="E1805">
        <f>Schedule!E1805</f>
        <v>1418.47649220432</v>
      </c>
      <c r="F1805" cm="1">
        <f t="array" ref="F1805">_xlfn.XLOOKUP(B1805, $T$1:$T1804, $V$1:$V1804, D1805, 0, -1)</f>
        <v>1516.9891876380354</v>
      </c>
      <c r="G1805" cm="1">
        <f t="array" ref="G1805">_xlfn.XLOOKUP(C1805, $U$1:$U1804, $W$1:$W1804, E1805, 0, -1)</f>
        <v>1405.4006829938121</v>
      </c>
      <c r="H1805">
        <f>Schedule!F1805</f>
        <v>5.0632911392405201E-2</v>
      </c>
      <c r="I1805" t="str">
        <f>IF(ISBLANK(Games!D1805), "", Games!D1805)</f>
        <v/>
      </c>
      <c r="J1805" t="str">
        <f>IF(ISBLANK(Games!E1805), "", Games!E1805)</f>
        <v/>
      </c>
      <c r="K1805" t="str">
        <f>IF(ISBLANK(Games!D1805), "",VLOOKUP(I1805, 'Pitchers Pre-Season'!$B$2:$X$790, 23, FALSE))</f>
        <v/>
      </c>
      <c r="L1805" t="str">
        <f>IF(ISBLANK(Games!E1805), "",VLOOKUP(J1805, 'Pitchers Pre-Season'!$B$2:$X$790, 23, FALSE))</f>
        <v/>
      </c>
      <c r="M1805">
        <f>IF(ISBLANK(Games!D1805), Calc!F1805, F1805+K1805)</f>
        <v>1516.9891876380354</v>
      </c>
      <c r="N1805">
        <f>IF(ISBLANK(Games!E1805), Calc!G1805, G1805+L1805)</f>
        <v>1405.4006829938121</v>
      </c>
      <c r="O1805" s="1">
        <f t="shared" si="196"/>
        <v>0.68060208852414972</v>
      </c>
      <c r="P1805" s="1">
        <f t="shared" si="197"/>
        <v>0.31939791147585017</v>
      </c>
      <c r="Q1805" s="3" t="str">
        <f>Games!N1805</f>
        <v/>
      </c>
      <c r="R1805" s="1" t="str">
        <f t="shared" si="198"/>
        <v/>
      </c>
      <c r="S1805" s="1" t="str">
        <f>IF(ISBLANK(Games!L1805), "",IF(Q1805=B1805, C1805, B1805))</f>
        <v/>
      </c>
      <c r="T1805" s="1" t="str">
        <f t="shared" si="199"/>
        <v>ARI</v>
      </c>
      <c r="U1805" s="1" t="str">
        <f t="shared" si="200"/>
        <v>COL</v>
      </c>
      <c r="V1805" s="1">
        <f t="shared" si="201"/>
        <v>1516.9891876380354</v>
      </c>
      <c r="W1805" s="1">
        <f t="shared" si="202"/>
        <v>1405.4006829938121</v>
      </c>
    </row>
    <row r="1806" spans="1:23" x14ac:dyDescent="0.45">
      <c r="A1806" t="str">
        <f>Schedule!A1806</f>
        <v>2024-08-13</v>
      </c>
      <c r="B1806" t="str">
        <f>Schedule!B1806</f>
        <v>SDP</v>
      </c>
      <c r="C1806" t="str">
        <f>Schedule!C1806</f>
        <v>PIT</v>
      </c>
      <c r="D1806">
        <f>Schedule!D1806</f>
        <v>1513.7838452168801</v>
      </c>
      <c r="E1806">
        <f>Schedule!E1806</f>
        <v>1468.3919248330999</v>
      </c>
      <c r="F1806" cm="1">
        <f t="array" ref="F1806">_xlfn.XLOOKUP(B1806, $T$1:$T1805, $V$1:$V1805, D1806, 0, -1)</f>
        <v>1502.9671207118124</v>
      </c>
      <c r="G1806" cm="1">
        <f t="array" ref="G1806">_xlfn.XLOOKUP(C1806, $U$1:$U1805, $W$1:$W1805, E1806, 0, -1)</f>
        <v>1490.342604018655</v>
      </c>
      <c r="H1806">
        <f>Schedule!F1806</f>
        <v>2.9239766081871298E-2</v>
      </c>
      <c r="I1806" t="str">
        <f>IF(ISBLANK(Games!D1806), "", Games!D1806)</f>
        <v/>
      </c>
      <c r="J1806" t="str">
        <f>IF(ISBLANK(Games!E1806), "", Games!E1806)</f>
        <v/>
      </c>
      <c r="K1806" t="str">
        <f>IF(ISBLANK(Games!D1806), "",VLOOKUP(I1806, 'Pitchers Pre-Season'!$B$2:$X$790, 23, FALSE))</f>
        <v/>
      </c>
      <c r="L1806" t="str">
        <f>IF(ISBLANK(Games!E1806), "",VLOOKUP(J1806, 'Pitchers Pre-Season'!$B$2:$X$790, 23, FALSE))</f>
        <v/>
      </c>
      <c r="M1806">
        <f>IF(ISBLANK(Games!D1806), Calc!F1806, F1806+K1806)</f>
        <v>1502.9671207118124</v>
      </c>
      <c r="N1806">
        <f>IF(ISBLANK(Games!E1806), Calc!G1806, G1806+L1806)</f>
        <v>1490.342604018655</v>
      </c>
      <c r="O1806" s="1">
        <f t="shared" si="196"/>
        <v>0.53278003127528373</v>
      </c>
      <c r="P1806" s="1">
        <f t="shared" si="197"/>
        <v>0.46721996872471627</v>
      </c>
      <c r="Q1806" s="3" t="str">
        <f>Games!N1806</f>
        <v/>
      </c>
      <c r="R1806" s="1" t="str">
        <f t="shared" si="198"/>
        <v/>
      </c>
      <c r="S1806" s="1" t="str">
        <f>IF(ISBLANK(Games!L1806), "",IF(Q1806=B1806, C1806, B1806))</f>
        <v/>
      </c>
      <c r="T1806" s="1" t="str">
        <f t="shared" si="199"/>
        <v>SDP</v>
      </c>
      <c r="U1806" s="1" t="str">
        <f t="shared" si="200"/>
        <v>PIT</v>
      </c>
      <c r="V1806" s="1">
        <f t="shared" si="201"/>
        <v>1502.9671207118124</v>
      </c>
      <c r="W1806" s="1">
        <f t="shared" si="202"/>
        <v>1490.342604018655</v>
      </c>
    </row>
    <row r="1807" spans="1:23" x14ac:dyDescent="0.45">
      <c r="A1807" t="str">
        <f>Schedule!A1807</f>
        <v>2024-08-13</v>
      </c>
      <c r="B1807" t="str">
        <f>Schedule!B1807</f>
        <v>SFG</v>
      </c>
      <c r="C1807" t="str">
        <f>Schedule!C1807</f>
        <v>ATL</v>
      </c>
      <c r="D1807">
        <f>Schedule!D1807</f>
        <v>1501.1235706124401</v>
      </c>
      <c r="E1807">
        <f>Schedule!E1807</f>
        <v>1590.545270505</v>
      </c>
      <c r="F1807" cm="1">
        <f t="array" ref="F1807">_xlfn.XLOOKUP(B1807, $T$1:$T1806, $V$1:$V1806, D1807, 0, -1)</f>
        <v>1506.8907435815931</v>
      </c>
      <c r="G1807" cm="1">
        <f t="array" ref="G1807">_xlfn.XLOOKUP(C1807, $U$1:$U1806, $W$1:$W1806, E1807, 0, -1)</f>
        <v>1588.8399964445969</v>
      </c>
      <c r="H1807">
        <f>Schedule!F1807</f>
        <v>0.1125</v>
      </c>
      <c r="I1807" t="str">
        <f>IF(ISBLANK(Games!D1807), "", Games!D1807)</f>
        <v/>
      </c>
      <c r="J1807" t="str">
        <f>IF(ISBLANK(Games!E1807), "", Games!E1807)</f>
        <v/>
      </c>
      <c r="K1807" t="str">
        <f>IF(ISBLANK(Games!D1807), "",VLOOKUP(I1807, 'Pitchers Pre-Season'!$B$2:$X$790, 23, FALSE))</f>
        <v/>
      </c>
      <c r="L1807" t="str">
        <f>IF(ISBLANK(Games!E1807), "",VLOOKUP(J1807, 'Pitchers Pre-Season'!$B$2:$X$790, 23, FALSE))</f>
        <v/>
      </c>
      <c r="M1807">
        <f>IF(ISBLANK(Games!D1807), Calc!F1807, F1807+K1807)</f>
        <v>1506.8907435815931</v>
      </c>
      <c r="N1807">
        <f>IF(ISBLANK(Games!E1807), Calc!G1807, G1807+L1807)</f>
        <v>1588.8399964445969</v>
      </c>
      <c r="O1807" s="1">
        <f t="shared" si="196"/>
        <v>0.44045500746973332</v>
      </c>
      <c r="P1807" s="1">
        <f t="shared" si="197"/>
        <v>0.55954499253026668</v>
      </c>
      <c r="Q1807" s="3" t="str">
        <f>Games!N1807</f>
        <v/>
      </c>
      <c r="R1807" s="1" t="str">
        <f t="shared" si="198"/>
        <v/>
      </c>
      <c r="S1807" s="1" t="str">
        <f>IF(ISBLANK(Games!L1807), "",IF(Q1807=B1807, C1807, B1807))</f>
        <v/>
      </c>
      <c r="T1807" s="1" t="str">
        <f t="shared" si="199"/>
        <v>SFG</v>
      </c>
      <c r="U1807" s="1" t="str">
        <f t="shared" si="200"/>
        <v>ATL</v>
      </c>
      <c r="V1807" s="1">
        <f t="shared" si="201"/>
        <v>1506.8907435815931</v>
      </c>
      <c r="W1807" s="1">
        <f t="shared" si="202"/>
        <v>1588.8399964445969</v>
      </c>
    </row>
    <row r="1808" spans="1:23" x14ac:dyDescent="0.45">
      <c r="A1808" t="str">
        <f>Schedule!A1808</f>
        <v>2024-08-14</v>
      </c>
      <c r="B1808" t="str">
        <f>Schedule!B1808</f>
        <v>MIN</v>
      </c>
      <c r="C1808" t="str">
        <f>Schedule!C1808</f>
        <v>KCR</v>
      </c>
      <c r="D1808">
        <f>Schedule!D1808</f>
        <v>1535.44519643647</v>
      </c>
      <c r="E1808">
        <f>Schedule!E1808</f>
        <v>1455.5883504191299</v>
      </c>
      <c r="F1808" cm="1">
        <f t="array" ref="F1808">_xlfn.XLOOKUP(B1808, $T$1:$T1807, $V$1:$V1807, D1808, 0, -1)</f>
        <v>1529.2726034226744</v>
      </c>
      <c r="G1808" cm="1">
        <f t="array" ref="G1808">_xlfn.XLOOKUP(C1808, $U$1:$U1807, $W$1:$W1807, E1808, 0, -1)</f>
        <v>1465.2610239810729</v>
      </c>
      <c r="H1808">
        <f>Schedule!F1808</f>
        <v>0.12727272727272701</v>
      </c>
      <c r="I1808" t="str">
        <f>IF(ISBLANK(Games!D1808), "", Games!D1808)</f>
        <v/>
      </c>
      <c r="J1808" t="str">
        <f>IF(ISBLANK(Games!E1808), "", Games!E1808)</f>
        <v/>
      </c>
      <c r="K1808" t="str">
        <f>IF(ISBLANK(Games!D1808), "",VLOOKUP(I1808, 'Pitchers Pre-Season'!$B$2:$X$790, 23, FALSE))</f>
        <v/>
      </c>
      <c r="L1808" t="str">
        <f>IF(ISBLANK(Games!E1808), "",VLOOKUP(J1808, 'Pitchers Pre-Season'!$B$2:$X$790, 23, FALSE))</f>
        <v/>
      </c>
      <c r="M1808">
        <f>IF(ISBLANK(Games!D1808), Calc!F1808, F1808+K1808)</f>
        <v>1529.2726034226744</v>
      </c>
      <c r="N1808">
        <f>IF(ISBLANK(Games!E1808), Calc!G1808, G1808+L1808)</f>
        <v>1465.2610239810729</v>
      </c>
      <c r="O1808" s="1">
        <f t="shared" si="196"/>
        <v>0.65472807110852227</v>
      </c>
      <c r="P1808" s="1">
        <f t="shared" si="197"/>
        <v>0.34527192889147779</v>
      </c>
      <c r="Q1808" s="3" t="str">
        <f>Games!N1808</f>
        <v/>
      </c>
      <c r="R1808" s="1" t="str">
        <f t="shared" si="198"/>
        <v/>
      </c>
      <c r="S1808" s="1" t="str">
        <f>IF(ISBLANK(Games!L1808), "",IF(Q1808=B1808, C1808, B1808))</f>
        <v/>
      </c>
      <c r="T1808" s="1" t="str">
        <f t="shared" si="199"/>
        <v>MIN</v>
      </c>
      <c r="U1808" s="1" t="str">
        <f t="shared" si="200"/>
        <v>KCR</v>
      </c>
      <c r="V1808" s="1">
        <f t="shared" si="201"/>
        <v>1529.2726034226744</v>
      </c>
      <c r="W1808" s="1">
        <f t="shared" si="202"/>
        <v>1465.2610239810729</v>
      </c>
    </row>
    <row r="1809" spans="1:23" x14ac:dyDescent="0.45">
      <c r="A1809" t="str">
        <f>Schedule!A1809</f>
        <v>2024-08-14</v>
      </c>
      <c r="B1809" t="str">
        <f>Schedule!B1809</f>
        <v>ARI</v>
      </c>
      <c r="C1809" t="str">
        <f>Schedule!C1809</f>
        <v>COL</v>
      </c>
      <c r="D1809">
        <f>Schedule!D1809</f>
        <v>1517.8440011816001</v>
      </c>
      <c r="E1809">
        <f>Schedule!E1809</f>
        <v>1418.47649220432</v>
      </c>
      <c r="F1809" cm="1">
        <f t="array" ref="F1809">_xlfn.XLOOKUP(B1809, $T$1:$T1808, $V$1:$V1808, D1809, 0, -1)</f>
        <v>1516.9891876380354</v>
      </c>
      <c r="G1809" cm="1">
        <f t="array" ref="G1809">_xlfn.XLOOKUP(C1809, $U$1:$U1808, $W$1:$W1808, E1809, 0, -1)</f>
        <v>1405.4006829938121</v>
      </c>
      <c r="H1809">
        <f>Schedule!F1809</f>
        <v>5.0632911392405201E-2</v>
      </c>
      <c r="I1809" t="str">
        <f>IF(ISBLANK(Games!D1809), "", Games!D1809)</f>
        <v/>
      </c>
      <c r="J1809" t="str">
        <f>IF(ISBLANK(Games!E1809), "", Games!E1809)</f>
        <v/>
      </c>
      <c r="K1809" t="str">
        <f>IF(ISBLANK(Games!D1809), "",VLOOKUP(I1809, 'Pitchers Pre-Season'!$B$2:$X$790, 23, FALSE))</f>
        <v/>
      </c>
      <c r="L1809" t="str">
        <f>IF(ISBLANK(Games!E1809), "",VLOOKUP(J1809, 'Pitchers Pre-Season'!$B$2:$X$790, 23, FALSE))</f>
        <v/>
      </c>
      <c r="M1809">
        <f>IF(ISBLANK(Games!D1809), Calc!F1809, F1809+K1809)</f>
        <v>1516.9891876380354</v>
      </c>
      <c r="N1809">
        <f>IF(ISBLANK(Games!E1809), Calc!G1809, G1809+L1809)</f>
        <v>1405.4006829938121</v>
      </c>
      <c r="O1809" s="1">
        <f t="shared" si="196"/>
        <v>0.68060208852414972</v>
      </c>
      <c r="P1809" s="1">
        <f t="shared" si="197"/>
        <v>0.31939791147585017</v>
      </c>
      <c r="Q1809" s="3" t="str">
        <f>Games!N1809</f>
        <v/>
      </c>
      <c r="R1809" s="1" t="str">
        <f t="shared" si="198"/>
        <v/>
      </c>
      <c r="S1809" s="1" t="str">
        <f>IF(ISBLANK(Games!L1809), "",IF(Q1809=B1809, C1809, B1809))</f>
        <v/>
      </c>
      <c r="T1809" s="1" t="str">
        <f t="shared" si="199"/>
        <v>ARI</v>
      </c>
      <c r="U1809" s="1" t="str">
        <f t="shared" si="200"/>
        <v>COL</v>
      </c>
      <c r="V1809" s="1">
        <f t="shared" si="201"/>
        <v>1516.9891876380354</v>
      </c>
      <c r="W1809" s="1">
        <f t="shared" si="202"/>
        <v>1405.4006829938121</v>
      </c>
    </row>
    <row r="1810" spans="1:23" x14ac:dyDescent="0.45">
      <c r="A1810" t="str">
        <f>Schedule!A1810</f>
        <v>2024-08-14</v>
      </c>
      <c r="B1810" t="str">
        <f>Schedule!B1810</f>
        <v>SDP</v>
      </c>
      <c r="C1810" t="str">
        <f>Schedule!C1810</f>
        <v>PIT</v>
      </c>
      <c r="D1810">
        <f>Schedule!D1810</f>
        <v>1513.7838452168801</v>
      </c>
      <c r="E1810">
        <f>Schedule!E1810</f>
        <v>1468.3919248330999</v>
      </c>
      <c r="F1810" cm="1">
        <f t="array" ref="F1810">_xlfn.XLOOKUP(B1810, $T$1:$T1809, $V$1:$V1809, D1810, 0, -1)</f>
        <v>1502.9671207118124</v>
      </c>
      <c r="G1810" cm="1">
        <f t="array" ref="G1810">_xlfn.XLOOKUP(C1810, $U$1:$U1809, $W$1:$W1809, E1810, 0, -1)</f>
        <v>1490.342604018655</v>
      </c>
      <c r="H1810">
        <f>Schedule!F1810</f>
        <v>2.9239766081871298E-2</v>
      </c>
      <c r="I1810" t="str">
        <f>IF(ISBLANK(Games!D1810), "", Games!D1810)</f>
        <v/>
      </c>
      <c r="J1810" t="str">
        <f>IF(ISBLANK(Games!E1810), "", Games!E1810)</f>
        <v/>
      </c>
      <c r="K1810" t="str">
        <f>IF(ISBLANK(Games!D1810), "",VLOOKUP(I1810, 'Pitchers Pre-Season'!$B$2:$X$790, 23, FALSE))</f>
        <v/>
      </c>
      <c r="L1810" t="str">
        <f>IF(ISBLANK(Games!E1810), "",VLOOKUP(J1810, 'Pitchers Pre-Season'!$B$2:$X$790, 23, FALSE))</f>
        <v/>
      </c>
      <c r="M1810">
        <f>IF(ISBLANK(Games!D1810), Calc!F1810, F1810+K1810)</f>
        <v>1502.9671207118124</v>
      </c>
      <c r="N1810">
        <f>IF(ISBLANK(Games!E1810), Calc!G1810, G1810+L1810)</f>
        <v>1490.342604018655</v>
      </c>
      <c r="O1810" s="1">
        <f t="shared" si="196"/>
        <v>0.53278003127528373</v>
      </c>
      <c r="P1810" s="1">
        <f t="shared" si="197"/>
        <v>0.46721996872471627</v>
      </c>
      <c r="Q1810" s="3" t="str">
        <f>Games!N1810</f>
        <v/>
      </c>
      <c r="R1810" s="1" t="str">
        <f t="shared" si="198"/>
        <v/>
      </c>
      <c r="S1810" s="1" t="str">
        <f>IF(ISBLANK(Games!L1810), "",IF(Q1810=B1810, C1810, B1810))</f>
        <v/>
      </c>
      <c r="T1810" s="1" t="str">
        <f t="shared" si="199"/>
        <v>SDP</v>
      </c>
      <c r="U1810" s="1" t="str">
        <f t="shared" si="200"/>
        <v>PIT</v>
      </c>
      <c r="V1810" s="1">
        <f t="shared" si="201"/>
        <v>1502.9671207118124</v>
      </c>
      <c r="W1810" s="1">
        <f t="shared" si="202"/>
        <v>1490.342604018655</v>
      </c>
    </row>
    <row r="1811" spans="1:23" x14ac:dyDescent="0.45">
      <c r="A1811" t="str">
        <f>Schedule!A1811</f>
        <v>2024-08-14</v>
      </c>
      <c r="B1811" t="str">
        <f>Schedule!B1811</f>
        <v>BOS</v>
      </c>
      <c r="C1811" t="str">
        <f>Schedule!C1811</f>
        <v>TEX</v>
      </c>
      <c r="D1811">
        <f>Schedule!D1811</f>
        <v>1500.26839934439</v>
      </c>
      <c r="E1811">
        <f>Schedule!E1811</f>
        <v>1527.6277566730801</v>
      </c>
      <c r="F1811" cm="1">
        <f t="array" ref="F1811">_xlfn.XLOOKUP(B1811, $T$1:$T1810, $V$1:$V1810, D1811, 0, -1)</f>
        <v>1500.26839934439</v>
      </c>
      <c r="G1811" cm="1">
        <f t="array" ref="G1811">_xlfn.XLOOKUP(C1811, $U$1:$U1810, $W$1:$W1810, E1811, 0, -1)</f>
        <v>1534.4506247578865</v>
      </c>
      <c r="H1811">
        <f>Schedule!F1811</f>
        <v>5.1282051282051398E-2</v>
      </c>
      <c r="I1811" t="str">
        <f>IF(ISBLANK(Games!D1811), "", Games!D1811)</f>
        <v/>
      </c>
      <c r="J1811" t="str">
        <f>IF(ISBLANK(Games!E1811), "", Games!E1811)</f>
        <v/>
      </c>
      <c r="K1811" t="str">
        <f>IF(ISBLANK(Games!D1811), "",VLOOKUP(I1811, 'Pitchers Pre-Season'!$B$2:$X$790, 23, FALSE))</f>
        <v/>
      </c>
      <c r="L1811" t="str">
        <f>IF(ISBLANK(Games!E1811), "",VLOOKUP(J1811, 'Pitchers Pre-Season'!$B$2:$X$790, 23, FALSE))</f>
        <v/>
      </c>
      <c r="M1811">
        <f>IF(ISBLANK(Games!D1811), Calc!F1811, F1811+K1811)</f>
        <v>1500.26839934439</v>
      </c>
      <c r="N1811">
        <f>IF(ISBLANK(Games!E1811), Calc!G1811, G1811+L1811)</f>
        <v>1534.4506247578865</v>
      </c>
      <c r="O1811" s="1">
        <f t="shared" si="196"/>
        <v>0.47660695508485124</v>
      </c>
      <c r="P1811" s="1">
        <f t="shared" si="197"/>
        <v>0.52339304491514882</v>
      </c>
      <c r="Q1811" s="3" t="str">
        <f>Games!N1811</f>
        <v/>
      </c>
      <c r="R1811" s="1" t="str">
        <f t="shared" si="198"/>
        <v/>
      </c>
      <c r="S1811" s="1" t="str">
        <f>IF(ISBLANK(Games!L1811), "",IF(Q1811=B1811, C1811, B1811))</f>
        <v/>
      </c>
      <c r="T1811" s="1" t="str">
        <f t="shared" si="199"/>
        <v>BOS</v>
      </c>
      <c r="U1811" s="1" t="str">
        <f t="shared" si="200"/>
        <v>TEX</v>
      </c>
      <c r="V1811" s="1">
        <f t="shared" si="201"/>
        <v>1500.26839934439</v>
      </c>
      <c r="W1811" s="1">
        <f t="shared" si="202"/>
        <v>1534.4506247578865</v>
      </c>
    </row>
    <row r="1812" spans="1:23" x14ac:dyDescent="0.45">
      <c r="A1812" t="str">
        <f>Schedule!A1812</f>
        <v>2024-08-14</v>
      </c>
      <c r="B1812" t="str">
        <f>Schedule!B1812</f>
        <v>BAL</v>
      </c>
      <c r="C1812" t="str">
        <f>Schedule!C1812</f>
        <v>WAS</v>
      </c>
      <c r="D1812">
        <f>Schedule!D1812</f>
        <v>1535.1075395159701</v>
      </c>
      <c r="E1812">
        <f>Schedule!E1812</f>
        <v>1422.7330514932301</v>
      </c>
      <c r="F1812" cm="1">
        <f t="array" ref="F1812">_xlfn.XLOOKUP(B1812, $T$1:$T1811, $V$1:$V1811, D1812, 0, -1)</f>
        <v>1527.1786991040578</v>
      </c>
      <c r="G1812" cm="1">
        <f t="array" ref="G1812">_xlfn.XLOOKUP(C1812, $U$1:$U1811, $W$1:$W1811, E1812, 0, -1)</f>
        <v>1420.7057667976087</v>
      </c>
      <c r="H1812">
        <f>Schedule!F1812</f>
        <v>2.1739130434782698E-2</v>
      </c>
      <c r="I1812" t="str">
        <f>IF(ISBLANK(Games!D1812), "", Games!D1812)</f>
        <v/>
      </c>
      <c r="J1812" t="str">
        <f>IF(ISBLANK(Games!E1812), "", Games!E1812)</f>
        <v/>
      </c>
      <c r="K1812" t="str">
        <f>IF(ISBLANK(Games!D1812), "",VLOOKUP(I1812, 'Pitchers Pre-Season'!$B$2:$X$790, 23, FALSE))</f>
        <v/>
      </c>
      <c r="L1812" t="str">
        <f>IF(ISBLANK(Games!E1812), "",VLOOKUP(J1812, 'Pitchers Pre-Season'!$B$2:$X$790, 23, FALSE))</f>
        <v/>
      </c>
      <c r="M1812">
        <f>IF(ISBLANK(Games!D1812), Calc!F1812, F1812+K1812)</f>
        <v>1527.1786991040578</v>
      </c>
      <c r="N1812">
        <f>IF(ISBLANK(Games!E1812), Calc!G1812, G1812+L1812)</f>
        <v>1420.7057667976087</v>
      </c>
      <c r="O1812" s="1">
        <f t="shared" si="196"/>
        <v>0.6594733141683109</v>
      </c>
      <c r="P1812" s="1">
        <f t="shared" si="197"/>
        <v>0.3405266858316891</v>
      </c>
      <c r="Q1812" s="3" t="str">
        <f>Games!N1812</f>
        <v/>
      </c>
      <c r="R1812" s="1" t="str">
        <f t="shared" si="198"/>
        <v/>
      </c>
      <c r="S1812" s="1" t="str">
        <f>IF(ISBLANK(Games!L1812), "",IF(Q1812=B1812, C1812, B1812))</f>
        <v/>
      </c>
      <c r="T1812" s="1" t="str">
        <f t="shared" si="199"/>
        <v>BAL</v>
      </c>
      <c r="U1812" s="1" t="str">
        <f t="shared" si="200"/>
        <v>WAS</v>
      </c>
      <c r="V1812" s="1">
        <f t="shared" si="201"/>
        <v>1527.1786991040578</v>
      </c>
      <c r="W1812" s="1">
        <f t="shared" si="202"/>
        <v>1420.7057667976087</v>
      </c>
    </row>
    <row r="1813" spans="1:23" x14ac:dyDescent="0.45">
      <c r="A1813" t="str">
        <f>Schedule!A1813</f>
        <v>2024-08-14</v>
      </c>
      <c r="B1813" t="str">
        <f>Schedule!B1813</f>
        <v>CLE</v>
      </c>
      <c r="C1813" t="str">
        <f>Schedule!C1813</f>
        <v>CHC</v>
      </c>
      <c r="D1813">
        <f>Schedule!D1813</f>
        <v>1503.8938502056101</v>
      </c>
      <c r="E1813">
        <f>Schedule!E1813</f>
        <v>1514.0316812078199</v>
      </c>
      <c r="F1813" cm="1">
        <f t="array" ref="F1813">_xlfn.XLOOKUP(B1813, $T$1:$T1812, $V$1:$V1812, D1813, 0, -1)</f>
        <v>1503.8938502056101</v>
      </c>
      <c r="G1813" cm="1">
        <f t="array" ref="G1813">_xlfn.XLOOKUP(C1813, $U$1:$U1812, $W$1:$W1812, E1813, 0, -1)</f>
        <v>1510.9500841970262</v>
      </c>
      <c r="H1813">
        <f>Schedule!F1813</f>
        <v>4.7619047619047603E-2</v>
      </c>
      <c r="I1813" t="str">
        <f>IF(ISBLANK(Games!D1813), "", Games!D1813)</f>
        <v/>
      </c>
      <c r="J1813" t="str">
        <f>IF(ISBLANK(Games!E1813), "", Games!E1813)</f>
        <v/>
      </c>
      <c r="K1813" t="str">
        <f>IF(ISBLANK(Games!D1813), "",VLOOKUP(I1813, 'Pitchers Pre-Season'!$B$2:$X$790, 23, FALSE))</f>
        <v/>
      </c>
      <c r="L1813" t="str">
        <f>IF(ISBLANK(Games!E1813), "",VLOOKUP(J1813, 'Pitchers Pre-Season'!$B$2:$X$790, 23, FALSE))</f>
        <v/>
      </c>
      <c r="M1813">
        <f>IF(ISBLANK(Games!D1813), Calc!F1813, F1813+K1813)</f>
        <v>1503.8938502056101</v>
      </c>
      <c r="N1813">
        <f>IF(ISBLANK(Games!E1813), Calc!G1813, G1813+L1813)</f>
        <v>1510.9500841970262</v>
      </c>
      <c r="O1813" s="1">
        <f t="shared" si="196"/>
        <v>0.51365618276919967</v>
      </c>
      <c r="P1813" s="1">
        <f t="shared" si="197"/>
        <v>0.48634381723080039</v>
      </c>
      <c r="Q1813" s="3" t="str">
        <f>Games!N1813</f>
        <v/>
      </c>
      <c r="R1813" s="1" t="str">
        <f t="shared" si="198"/>
        <v/>
      </c>
      <c r="S1813" s="1" t="str">
        <f>IF(ISBLANK(Games!L1813), "",IF(Q1813=B1813, C1813, B1813))</f>
        <v/>
      </c>
      <c r="T1813" s="1" t="str">
        <f t="shared" si="199"/>
        <v>CLE</v>
      </c>
      <c r="U1813" s="1" t="str">
        <f t="shared" si="200"/>
        <v>CHC</v>
      </c>
      <c r="V1813" s="1">
        <f t="shared" si="201"/>
        <v>1503.8938502056101</v>
      </c>
      <c r="W1813" s="1">
        <f t="shared" si="202"/>
        <v>1510.9500841970262</v>
      </c>
    </row>
    <row r="1814" spans="1:23" x14ac:dyDescent="0.45">
      <c r="A1814" t="str">
        <f>Schedule!A1814</f>
        <v>2024-08-14</v>
      </c>
      <c r="B1814" t="str">
        <f>Schedule!B1814</f>
        <v>DET</v>
      </c>
      <c r="C1814" t="str">
        <f>Schedule!C1814</f>
        <v>SEA</v>
      </c>
      <c r="D1814">
        <f>Schedule!D1814</f>
        <v>1477.56939209144</v>
      </c>
      <c r="E1814">
        <f>Schedule!E1814</f>
        <v>1526.2027098211199</v>
      </c>
      <c r="F1814" cm="1">
        <f t="array" ref="F1814">_xlfn.XLOOKUP(B1814, $T$1:$T1813, $V$1:$V1813, D1814, 0, -1)</f>
        <v>1481.7589766686021</v>
      </c>
      <c r="G1814" cm="1">
        <f t="array" ref="G1814">_xlfn.XLOOKUP(C1814, $U$1:$U1813, $W$1:$W1813, E1814, 0, -1)</f>
        <v>1521.2700100017432</v>
      </c>
      <c r="H1814">
        <f>Schedule!F1814</f>
        <v>7.6687116564418296E-3</v>
      </c>
      <c r="I1814" t="str">
        <f>IF(ISBLANK(Games!D1814), "", Games!D1814)</f>
        <v/>
      </c>
      <c r="J1814" t="str">
        <f>IF(ISBLANK(Games!E1814), "", Games!E1814)</f>
        <v/>
      </c>
      <c r="K1814" t="str">
        <f>IF(ISBLANK(Games!D1814), "",VLOOKUP(I1814, 'Pitchers Pre-Season'!$B$2:$X$790, 23, FALSE))</f>
        <v/>
      </c>
      <c r="L1814" t="str">
        <f>IF(ISBLANK(Games!E1814), "",VLOOKUP(J1814, 'Pitchers Pre-Season'!$B$2:$X$790, 23, FALSE))</f>
        <v/>
      </c>
      <c r="M1814">
        <f>IF(ISBLANK(Games!D1814), Calc!F1814, F1814+K1814)</f>
        <v>1481.7589766686021</v>
      </c>
      <c r="N1814">
        <f>IF(ISBLANK(Games!E1814), Calc!G1814, G1814+L1814)</f>
        <v>1521.2700100017432</v>
      </c>
      <c r="O1814" s="1">
        <f t="shared" si="196"/>
        <v>0.44721726795781136</v>
      </c>
      <c r="P1814" s="1">
        <f t="shared" si="197"/>
        <v>0.55278273204218864</v>
      </c>
      <c r="Q1814" s="3" t="str">
        <f>Games!N1814</f>
        <v/>
      </c>
      <c r="R1814" s="1" t="str">
        <f t="shared" si="198"/>
        <v/>
      </c>
      <c r="S1814" s="1" t="str">
        <f>IF(ISBLANK(Games!L1814), "",IF(Q1814=B1814, C1814, B1814))</f>
        <v/>
      </c>
      <c r="T1814" s="1" t="str">
        <f t="shared" si="199"/>
        <v>DET</v>
      </c>
      <c r="U1814" s="1" t="str">
        <f t="shared" si="200"/>
        <v>SEA</v>
      </c>
      <c r="V1814" s="1">
        <f t="shared" si="201"/>
        <v>1481.7589766686021</v>
      </c>
      <c r="W1814" s="1">
        <f t="shared" si="202"/>
        <v>1521.2700100017432</v>
      </c>
    </row>
    <row r="1815" spans="1:23" x14ac:dyDescent="0.45">
      <c r="A1815" t="str">
        <f>Schedule!A1815</f>
        <v>2024-08-14</v>
      </c>
      <c r="B1815" t="str">
        <f>Schedule!B1815</f>
        <v>CIN</v>
      </c>
      <c r="C1815" t="str">
        <f>Schedule!C1815</f>
        <v>STL</v>
      </c>
      <c r="D1815">
        <f>Schedule!D1815</f>
        <v>1496.2510574284499</v>
      </c>
      <c r="E1815">
        <f>Schedule!E1815</f>
        <v>1506.4629567151301</v>
      </c>
      <c r="F1815" cm="1">
        <f t="array" ref="F1815">_xlfn.XLOOKUP(B1815, $T$1:$T1814, $V$1:$V1814, D1815, 0, -1)</f>
        <v>1493.1662146218293</v>
      </c>
      <c r="G1815" cm="1">
        <f t="array" ref="G1815">_xlfn.XLOOKUP(C1815, $U$1:$U1814, $W$1:$W1814, E1815, 0, -1)</f>
        <v>1507.9516916859375</v>
      </c>
      <c r="H1815">
        <f>Schedule!F1815</f>
        <v>-1.38888888888888E-2</v>
      </c>
      <c r="I1815" t="str">
        <f>IF(ISBLANK(Games!D1815), "", Games!D1815)</f>
        <v/>
      </c>
      <c r="J1815" t="str">
        <f>IF(ISBLANK(Games!E1815), "", Games!E1815)</f>
        <v/>
      </c>
      <c r="K1815" t="str">
        <f>IF(ISBLANK(Games!D1815), "",VLOOKUP(I1815, 'Pitchers Pre-Season'!$B$2:$X$790, 23, FALSE))</f>
        <v/>
      </c>
      <c r="L1815" t="str">
        <f>IF(ISBLANK(Games!E1815), "",VLOOKUP(J1815, 'Pitchers Pre-Season'!$B$2:$X$790, 23, FALSE))</f>
        <v/>
      </c>
      <c r="M1815">
        <f>IF(ISBLANK(Games!D1815), Calc!F1815, F1815+K1815)</f>
        <v>1493.1662146218293</v>
      </c>
      <c r="N1815">
        <f>IF(ISBLANK(Games!E1815), Calc!G1815, G1815+L1815)</f>
        <v>1507.9516916859375</v>
      </c>
      <c r="O1815" s="1">
        <f t="shared" si="196"/>
        <v>0.47179037926613487</v>
      </c>
      <c r="P1815" s="1">
        <f t="shared" si="197"/>
        <v>0.52820962073386513</v>
      </c>
      <c r="Q1815" s="3" t="str">
        <f>Games!N1815</f>
        <v/>
      </c>
      <c r="R1815" s="1" t="str">
        <f t="shared" si="198"/>
        <v/>
      </c>
      <c r="S1815" s="1" t="str">
        <f>IF(ISBLANK(Games!L1815), "",IF(Q1815=B1815, C1815, B1815))</f>
        <v/>
      </c>
      <c r="T1815" s="1" t="str">
        <f t="shared" si="199"/>
        <v>CIN</v>
      </c>
      <c r="U1815" s="1" t="str">
        <f t="shared" si="200"/>
        <v>STL</v>
      </c>
      <c r="V1815" s="1">
        <f t="shared" si="201"/>
        <v>1493.1662146218293</v>
      </c>
      <c r="W1815" s="1">
        <f t="shared" si="202"/>
        <v>1507.9516916859375</v>
      </c>
    </row>
    <row r="1816" spans="1:23" x14ac:dyDescent="0.45">
      <c r="A1816" t="str">
        <f>Schedule!A1816</f>
        <v>2024-08-14</v>
      </c>
      <c r="B1816" t="str">
        <f>Schedule!B1816</f>
        <v>PHI</v>
      </c>
      <c r="C1816" t="str">
        <f>Schedule!C1816</f>
        <v>MIA</v>
      </c>
      <c r="D1816">
        <f>Schedule!D1816</f>
        <v>1537.03223861109</v>
      </c>
      <c r="E1816">
        <f>Schedule!E1816</f>
        <v>1488.4482383178499</v>
      </c>
      <c r="F1816" cm="1">
        <f t="array" ref="F1816">_xlfn.XLOOKUP(B1816, $T$1:$T1815, $V$1:$V1815, D1816, 0, -1)</f>
        <v>1516.0751994709906</v>
      </c>
      <c r="G1816" cm="1">
        <f t="array" ref="G1816">_xlfn.XLOOKUP(C1816, $U$1:$U1815, $W$1:$W1815, E1816, 0, -1)</f>
        <v>1484.370768699393</v>
      </c>
      <c r="H1816">
        <f>Schedule!F1816</f>
        <v>8.4745762711864403E-2</v>
      </c>
      <c r="I1816" t="str">
        <f>IF(ISBLANK(Games!D1816), "", Games!D1816)</f>
        <v/>
      </c>
      <c r="J1816" t="str">
        <f>IF(ISBLANK(Games!E1816), "", Games!E1816)</f>
        <v/>
      </c>
      <c r="K1816" t="str">
        <f>IF(ISBLANK(Games!D1816), "",VLOOKUP(I1816, 'Pitchers Pre-Season'!$B$2:$X$790, 23, FALSE))</f>
        <v/>
      </c>
      <c r="L1816" t="str">
        <f>IF(ISBLANK(Games!E1816), "",VLOOKUP(J1816, 'Pitchers Pre-Season'!$B$2:$X$790, 23, FALSE))</f>
        <v/>
      </c>
      <c r="M1816">
        <f>IF(ISBLANK(Games!D1816), Calc!F1816, F1816+K1816)</f>
        <v>1516.0751994709906</v>
      </c>
      <c r="N1816">
        <f>IF(ISBLANK(Games!E1816), Calc!G1816, G1816+L1816)</f>
        <v>1484.370768699393</v>
      </c>
      <c r="O1816" s="1">
        <f t="shared" si="196"/>
        <v>0.58787300099090078</v>
      </c>
      <c r="P1816" s="1">
        <f t="shared" si="197"/>
        <v>0.41212699900909916</v>
      </c>
      <c r="Q1816" s="3" t="str">
        <f>Games!N1816</f>
        <v/>
      </c>
      <c r="R1816" s="1" t="str">
        <f t="shared" si="198"/>
        <v/>
      </c>
      <c r="S1816" s="1" t="str">
        <f>IF(ISBLANK(Games!L1816), "",IF(Q1816=B1816, C1816, B1816))</f>
        <v/>
      </c>
      <c r="T1816" s="1" t="str">
        <f t="shared" si="199"/>
        <v>PHI</v>
      </c>
      <c r="U1816" s="1" t="str">
        <f t="shared" si="200"/>
        <v>MIA</v>
      </c>
      <c r="V1816" s="1">
        <f t="shared" si="201"/>
        <v>1516.0751994709906</v>
      </c>
      <c r="W1816" s="1">
        <f t="shared" si="202"/>
        <v>1484.370768699393</v>
      </c>
    </row>
    <row r="1817" spans="1:23" x14ac:dyDescent="0.45">
      <c r="A1817" t="str">
        <f>Schedule!A1817</f>
        <v>2024-08-14</v>
      </c>
      <c r="B1817" t="str">
        <f>Schedule!B1817</f>
        <v>TBR</v>
      </c>
      <c r="C1817" t="str">
        <f>Schedule!C1817</f>
        <v>HOU</v>
      </c>
      <c r="D1817">
        <f>Schedule!D1817</f>
        <v>1537.2568075547799</v>
      </c>
      <c r="E1817">
        <f>Schedule!E1817</f>
        <v>1559.22207084247</v>
      </c>
      <c r="F1817" cm="1">
        <f t="array" ref="F1817">_xlfn.XLOOKUP(B1817, $T$1:$T1816, $V$1:$V1816, D1817, 0, -1)</f>
        <v>1528.0229512954211</v>
      </c>
      <c r="G1817" cm="1">
        <f t="array" ref="G1817">_xlfn.XLOOKUP(C1817, $U$1:$U1816, $W$1:$W1816, E1817, 0, -1)</f>
        <v>1554.1885466658973</v>
      </c>
      <c r="H1817">
        <f>Schedule!F1817</f>
        <v>0.124324324324324</v>
      </c>
      <c r="I1817" t="str">
        <f>IF(ISBLANK(Games!D1817), "", Games!D1817)</f>
        <v/>
      </c>
      <c r="J1817" t="str">
        <f>IF(ISBLANK(Games!E1817), "", Games!E1817)</f>
        <v/>
      </c>
      <c r="K1817" t="str">
        <f>IF(ISBLANK(Games!D1817), "",VLOOKUP(I1817, 'Pitchers Pre-Season'!$B$2:$X$790, 23, FALSE))</f>
        <v/>
      </c>
      <c r="L1817" t="str">
        <f>IF(ISBLANK(Games!E1817), "",VLOOKUP(J1817, 'Pitchers Pre-Season'!$B$2:$X$790, 23, FALSE))</f>
        <v/>
      </c>
      <c r="M1817">
        <f>IF(ISBLANK(Games!D1817), Calc!F1817, F1817+K1817)</f>
        <v>1528.0229512954211</v>
      </c>
      <c r="N1817">
        <f>IF(ISBLANK(Games!E1817), Calc!G1817, G1817+L1817)</f>
        <v>1554.1885466658973</v>
      </c>
      <c r="O1817" s="1">
        <f t="shared" si="196"/>
        <v>0.52457787216061014</v>
      </c>
      <c r="P1817" s="1">
        <f t="shared" si="197"/>
        <v>0.47542212783938986</v>
      </c>
      <c r="Q1817" s="3" t="str">
        <f>Games!N1817</f>
        <v/>
      </c>
      <c r="R1817" s="1" t="str">
        <f t="shared" si="198"/>
        <v/>
      </c>
      <c r="S1817" s="1" t="str">
        <f>IF(ISBLANK(Games!L1817), "",IF(Q1817=B1817, C1817, B1817))</f>
        <v/>
      </c>
      <c r="T1817" s="1" t="str">
        <f t="shared" si="199"/>
        <v>TBR</v>
      </c>
      <c r="U1817" s="1" t="str">
        <f t="shared" si="200"/>
        <v>HOU</v>
      </c>
      <c r="V1817" s="1">
        <f t="shared" si="201"/>
        <v>1528.0229512954211</v>
      </c>
      <c r="W1817" s="1">
        <f t="shared" si="202"/>
        <v>1554.1885466658973</v>
      </c>
    </row>
    <row r="1818" spans="1:23" x14ac:dyDescent="0.45">
      <c r="A1818" t="str">
        <f>Schedule!A1818</f>
        <v>2024-08-14</v>
      </c>
      <c r="B1818" t="str">
        <f>Schedule!B1818</f>
        <v>NYM</v>
      </c>
      <c r="C1818" t="str">
        <f>Schedule!C1818</f>
        <v>OAK</v>
      </c>
      <c r="D1818">
        <f>Schedule!D1818</f>
        <v>1505.1761432511801</v>
      </c>
      <c r="E1818">
        <f>Schedule!E1818</f>
        <v>1427.1354796158</v>
      </c>
      <c r="F1818" cm="1">
        <f t="array" ref="F1818">_xlfn.XLOOKUP(B1818, $T$1:$T1817, $V$1:$V1817, D1818, 0, -1)</f>
        <v>1483.2891783762693</v>
      </c>
      <c r="G1818" cm="1">
        <f t="array" ref="G1818">_xlfn.XLOOKUP(C1818, $U$1:$U1817, $W$1:$W1817, E1818, 0, -1)</f>
        <v>1422.9458950386379</v>
      </c>
      <c r="H1818">
        <f>Schedule!F1818</f>
        <v>0.102272727272727</v>
      </c>
      <c r="I1818" t="str">
        <f>IF(ISBLANK(Games!D1818), "", Games!D1818)</f>
        <v/>
      </c>
      <c r="J1818" t="str">
        <f>IF(ISBLANK(Games!E1818), "", Games!E1818)</f>
        <v/>
      </c>
      <c r="K1818" t="str">
        <f>IF(ISBLANK(Games!D1818), "",VLOOKUP(I1818, 'Pitchers Pre-Season'!$B$2:$X$790, 23, FALSE))</f>
        <v/>
      </c>
      <c r="L1818" t="str">
        <f>IF(ISBLANK(Games!E1818), "",VLOOKUP(J1818, 'Pitchers Pre-Season'!$B$2:$X$790, 23, FALSE))</f>
        <v/>
      </c>
      <c r="M1818">
        <f>IF(ISBLANK(Games!D1818), Calc!F1818, F1818+K1818)</f>
        <v>1483.2891783762693</v>
      </c>
      <c r="N1818">
        <f>IF(ISBLANK(Games!E1818), Calc!G1818, G1818+L1818)</f>
        <v>1422.9458950386379</v>
      </c>
      <c r="O1818" s="1">
        <f t="shared" si="196"/>
        <v>0.63711454025209191</v>
      </c>
      <c r="P1818" s="1">
        <f t="shared" si="197"/>
        <v>0.36288545974790815</v>
      </c>
      <c r="Q1818" s="3" t="str">
        <f>Games!N1818</f>
        <v/>
      </c>
      <c r="R1818" s="1" t="str">
        <f t="shared" si="198"/>
        <v/>
      </c>
      <c r="S1818" s="1" t="str">
        <f>IF(ISBLANK(Games!L1818), "",IF(Q1818=B1818, C1818, B1818))</f>
        <v/>
      </c>
      <c r="T1818" s="1" t="str">
        <f t="shared" si="199"/>
        <v>NYM</v>
      </c>
      <c r="U1818" s="1" t="str">
        <f t="shared" si="200"/>
        <v>OAK</v>
      </c>
      <c r="V1818" s="1">
        <f t="shared" si="201"/>
        <v>1483.2891783762693</v>
      </c>
      <c r="W1818" s="1">
        <f t="shared" si="202"/>
        <v>1422.9458950386379</v>
      </c>
    </row>
    <row r="1819" spans="1:23" x14ac:dyDescent="0.45">
      <c r="A1819" t="str">
        <f>Schedule!A1819</f>
        <v>2024-08-14</v>
      </c>
      <c r="B1819" t="str">
        <f>Schedule!B1819</f>
        <v>CHW</v>
      </c>
      <c r="C1819" t="str">
        <f>Schedule!C1819</f>
        <v>NYY</v>
      </c>
      <c r="D1819">
        <f>Schedule!D1819</f>
        <v>1433.33420073452</v>
      </c>
      <c r="E1819">
        <f>Schedule!E1819</f>
        <v>1539.4562396036399</v>
      </c>
      <c r="F1819" cm="1">
        <f t="array" ref="F1819">_xlfn.XLOOKUP(B1819, $T$1:$T1818, $V$1:$V1818, D1819, 0, -1)</f>
        <v>1426.513159308995</v>
      </c>
      <c r="G1819" cm="1">
        <f t="array" ref="G1819">_xlfn.XLOOKUP(C1819, $U$1:$U1818, $W$1:$W1818, E1819, 0, -1)</f>
        <v>1562.9327852564061</v>
      </c>
      <c r="H1819">
        <f>Schedule!F1819</f>
        <v>-4.2253521126760597E-2</v>
      </c>
      <c r="I1819" t="str">
        <f>IF(ISBLANK(Games!D1819), "", Games!D1819)</f>
        <v/>
      </c>
      <c r="J1819" t="str">
        <f>IF(ISBLANK(Games!E1819), "", Games!E1819)</f>
        <v/>
      </c>
      <c r="K1819" t="str">
        <f>IF(ISBLANK(Games!D1819), "",VLOOKUP(I1819, 'Pitchers Pre-Season'!$B$2:$X$790, 23, FALSE))</f>
        <v/>
      </c>
      <c r="L1819" t="str">
        <f>IF(ISBLANK(Games!E1819), "",VLOOKUP(J1819, 'Pitchers Pre-Season'!$B$2:$X$790, 23, FALSE))</f>
        <v/>
      </c>
      <c r="M1819">
        <f>IF(ISBLANK(Games!D1819), Calc!F1819, F1819+K1819)</f>
        <v>1426.513159308995</v>
      </c>
      <c r="N1819">
        <f>IF(ISBLANK(Games!E1819), Calc!G1819, G1819+L1819)</f>
        <v>1562.9327852564061</v>
      </c>
      <c r="O1819" s="1">
        <f t="shared" si="196"/>
        <v>0.29205316443084323</v>
      </c>
      <c r="P1819" s="1">
        <f t="shared" si="197"/>
        <v>0.70794683556915672</v>
      </c>
      <c r="Q1819" s="3" t="str">
        <f>Games!N1819</f>
        <v/>
      </c>
      <c r="R1819" s="1" t="str">
        <f t="shared" si="198"/>
        <v/>
      </c>
      <c r="S1819" s="1" t="str">
        <f>IF(ISBLANK(Games!L1819), "",IF(Q1819=B1819, C1819, B1819))</f>
        <v/>
      </c>
      <c r="T1819" s="1" t="str">
        <f t="shared" si="199"/>
        <v>CHW</v>
      </c>
      <c r="U1819" s="1" t="str">
        <f t="shared" si="200"/>
        <v>NYY</v>
      </c>
      <c r="V1819" s="1">
        <f t="shared" si="201"/>
        <v>1426.513159308995</v>
      </c>
      <c r="W1819" s="1">
        <f t="shared" si="202"/>
        <v>1562.9327852564061</v>
      </c>
    </row>
    <row r="1820" spans="1:23" x14ac:dyDescent="0.45">
      <c r="A1820" t="str">
        <f>Schedule!A1820</f>
        <v>2024-08-14</v>
      </c>
      <c r="B1820" t="str">
        <f>Schedule!B1820</f>
        <v>MIL</v>
      </c>
      <c r="C1820" t="str">
        <f>Schedule!C1820</f>
        <v>LAD</v>
      </c>
      <c r="D1820">
        <f>Schedule!D1820</f>
        <v>1511.74507850229</v>
      </c>
      <c r="E1820">
        <f>Schedule!E1820</f>
        <v>1588.6730971234199</v>
      </c>
      <c r="F1820" cm="1">
        <f t="array" ref="F1820">_xlfn.XLOOKUP(B1820, $T$1:$T1819, $V$1:$V1819, D1820, 0, -1)</f>
        <v>1516.6563185214643</v>
      </c>
      <c r="G1820" cm="1">
        <f t="array" ref="G1820">_xlfn.XLOOKUP(C1820, $U$1:$U1819, $W$1:$W1819, E1820, 0, -1)</f>
        <v>1587.2549754385982</v>
      </c>
      <c r="H1820">
        <f>Schedule!F1820</f>
        <v>6.7415730337078705E-2</v>
      </c>
      <c r="I1820" t="str">
        <f>IF(ISBLANK(Games!D1820), "", Games!D1820)</f>
        <v/>
      </c>
      <c r="J1820" t="str">
        <f>IF(ISBLANK(Games!E1820), "", Games!E1820)</f>
        <v/>
      </c>
      <c r="K1820" t="str">
        <f>IF(ISBLANK(Games!D1820), "",VLOOKUP(I1820, 'Pitchers Pre-Season'!$B$2:$X$790, 23, FALSE))</f>
        <v/>
      </c>
      <c r="L1820" t="str">
        <f>IF(ISBLANK(Games!E1820), "",VLOOKUP(J1820, 'Pitchers Pre-Season'!$B$2:$X$790, 23, FALSE))</f>
        <v/>
      </c>
      <c r="M1820">
        <f>IF(ISBLANK(Games!D1820), Calc!F1820, F1820+K1820)</f>
        <v>1516.6563185214643</v>
      </c>
      <c r="N1820">
        <f>IF(ISBLANK(Games!E1820), Calc!G1820, G1820+L1820)</f>
        <v>1587.2549754385982</v>
      </c>
      <c r="O1820" s="1">
        <f t="shared" si="196"/>
        <v>0.43348386303810438</v>
      </c>
      <c r="P1820" s="1">
        <f t="shared" si="197"/>
        <v>0.56651613696189562</v>
      </c>
      <c r="Q1820" s="3" t="str">
        <f>Games!N1820</f>
        <v/>
      </c>
      <c r="R1820" s="1" t="str">
        <f t="shared" si="198"/>
        <v/>
      </c>
      <c r="S1820" s="1" t="str">
        <f>IF(ISBLANK(Games!L1820), "",IF(Q1820=B1820, C1820, B1820))</f>
        <v/>
      </c>
      <c r="T1820" s="1" t="str">
        <f t="shared" si="199"/>
        <v>MIL</v>
      </c>
      <c r="U1820" s="1" t="str">
        <f t="shared" si="200"/>
        <v>LAD</v>
      </c>
      <c r="V1820" s="1">
        <f t="shared" si="201"/>
        <v>1516.6563185214643</v>
      </c>
      <c r="W1820" s="1">
        <f t="shared" si="202"/>
        <v>1587.2549754385982</v>
      </c>
    </row>
    <row r="1821" spans="1:23" x14ac:dyDescent="0.45">
      <c r="A1821" t="str">
        <f>Schedule!A1821</f>
        <v>2024-08-14</v>
      </c>
      <c r="B1821" t="str">
        <f>Schedule!B1821</f>
        <v>LAA</v>
      </c>
      <c r="C1821" t="str">
        <f>Schedule!C1821</f>
        <v>TOR</v>
      </c>
      <c r="D1821">
        <f>Schedule!D1821</f>
        <v>1474.3085107648601</v>
      </c>
      <c r="E1821">
        <f>Schedule!E1821</f>
        <v>1536.86484917293</v>
      </c>
      <c r="F1821" cm="1">
        <f t="array" ref="F1821">_xlfn.XLOOKUP(B1821, $T$1:$T1820, $V$1:$V1820, D1821, 0, -1)</f>
        <v>1469.5882041455925</v>
      </c>
      <c r="G1821" cm="1">
        <f t="array" ref="G1821">_xlfn.XLOOKUP(C1821, $U$1:$U1820, $W$1:$W1820, E1821, 0, -1)</f>
        <v>1549.5770225833428</v>
      </c>
      <c r="H1821">
        <f>Schedule!F1821</f>
        <v>6.8493150684931406E-2</v>
      </c>
      <c r="I1821" t="str">
        <f>IF(ISBLANK(Games!D1821), "", Games!D1821)</f>
        <v/>
      </c>
      <c r="J1821" t="str">
        <f>IF(ISBLANK(Games!E1821), "", Games!E1821)</f>
        <v/>
      </c>
      <c r="K1821" t="str">
        <f>IF(ISBLANK(Games!D1821), "",VLOOKUP(I1821, 'Pitchers Pre-Season'!$B$2:$X$790, 23, FALSE))</f>
        <v/>
      </c>
      <c r="L1821" t="str">
        <f>IF(ISBLANK(Games!E1821), "",VLOOKUP(J1821, 'Pitchers Pre-Season'!$B$2:$X$790, 23, FALSE))</f>
        <v/>
      </c>
      <c r="M1821">
        <f>IF(ISBLANK(Games!D1821), Calc!F1821, F1821+K1821)</f>
        <v>1469.5882041455925</v>
      </c>
      <c r="N1821">
        <f>IF(ISBLANK(Games!E1821), Calc!G1821, G1821+L1821)</f>
        <v>1549.5770225833428</v>
      </c>
      <c r="O1821" s="1">
        <f t="shared" si="196"/>
        <v>0.4211250229779992</v>
      </c>
      <c r="P1821" s="1">
        <f t="shared" si="197"/>
        <v>0.57887497702200086</v>
      </c>
      <c r="Q1821" s="3" t="str">
        <f>Games!N1821</f>
        <v/>
      </c>
      <c r="R1821" s="1" t="str">
        <f t="shared" si="198"/>
        <v/>
      </c>
      <c r="S1821" s="1" t="str">
        <f>IF(ISBLANK(Games!L1821), "",IF(Q1821=B1821, C1821, B1821))</f>
        <v/>
      </c>
      <c r="T1821" s="1" t="str">
        <f t="shared" si="199"/>
        <v>LAA</v>
      </c>
      <c r="U1821" s="1" t="str">
        <f t="shared" si="200"/>
        <v>TOR</v>
      </c>
      <c r="V1821" s="1">
        <f t="shared" si="201"/>
        <v>1469.5882041455925</v>
      </c>
      <c r="W1821" s="1">
        <f t="shared" si="202"/>
        <v>1549.5770225833428</v>
      </c>
    </row>
    <row r="1822" spans="1:23" x14ac:dyDescent="0.45">
      <c r="A1822" t="str">
        <f>Schedule!A1822</f>
        <v>2024-08-14</v>
      </c>
      <c r="B1822" t="str">
        <f>Schedule!B1822</f>
        <v>SFG</v>
      </c>
      <c r="C1822" t="str">
        <f>Schedule!C1822</f>
        <v>ATL</v>
      </c>
      <c r="D1822">
        <f>Schedule!D1822</f>
        <v>1501.1235706124401</v>
      </c>
      <c r="E1822">
        <f>Schedule!E1822</f>
        <v>1590.545270505</v>
      </c>
      <c r="F1822" cm="1">
        <f t="array" ref="F1822">_xlfn.XLOOKUP(B1822, $T$1:$T1821, $V$1:$V1821, D1822, 0, -1)</f>
        <v>1506.8907435815931</v>
      </c>
      <c r="G1822" cm="1">
        <f t="array" ref="G1822">_xlfn.XLOOKUP(C1822, $U$1:$U1821, $W$1:$W1821, E1822, 0, -1)</f>
        <v>1588.8399964445969</v>
      </c>
      <c r="H1822">
        <f>Schedule!F1822</f>
        <v>0.1125</v>
      </c>
      <c r="I1822" t="str">
        <f>IF(ISBLANK(Games!D1822), "", Games!D1822)</f>
        <v/>
      </c>
      <c r="J1822" t="str">
        <f>IF(ISBLANK(Games!E1822), "", Games!E1822)</f>
        <v/>
      </c>
      <c r="K1822" t="str">
        <f>IF(ISBLANK(Games!D1822), "",VLOOKUP(I1822, 'Pitchers Pre-Season'!$B$2:$X$790, 23, FALSE))</f>
        <v/>
      </c>
      <c r="L1822" t="str">
        <f>IF(ISBLANK(Games!E1822), "",VLOOKUP(J1822, 'Pitchers Pre-Season'!$B$2:$X$790, 23, FALSE))</f>
        <v/>
      </c>
      <c r="M1822">
        <f>IF(ISBLANK(Games!D1822), Calc!F1822, F1822+K1822)</f>
        <v>1506.8907435815931</v>
      </c>
      <c r="N1822">
        <f>IF(ISBLANK(Games!E1822), Calc!G1822, G1822+L1822)</f>
        <v>1588.8399964445969</v>
      </c>
      <c r="O1822" s="1">
        <f t="shared" si="196"/>
        <v>0.44045500746973332</v>
      </c>
      <c r="P1822" s="1">
        <f t="shared" si="197"/>
        <v>0.55954499253026668</v>
      </c>
      <c r="Q1822" s="3" t="str">
        <f>Games!N1822</f>
        <v/>
      </c>
      <c r="R1822" s="1" t="str">
        <f t="shared" si="198"/>
        <v/>
      </c>
      <c r="S1822" s="1" t="str">
        <f>IF(ISBLANK(Games!L1822), "",IF(Q1822=B1822, C1822, B1822))</f>
        <v/>
      </c>
      <c r="T1822" s="1" t="str">
        <f t="shared" si="199"/>
        <v>SFG</v>
      </c>
      <c r="U1822" s="1" t="str">
        <f t="shared" si="200"/>
        <v>ATL</v>
      </c>
      <c r="V1822" s="1">
        <f t="shared" si="201"/>
        <v>1506.8907435815931</v>
      </c>
      <c r="W1822" s="1">
        <f t="shared" si="202"/>
        <v>1588.8399964445969</v>
      </c>
    </row>
    <row r="1823" spans="1:23" x14ac:dyDescent="0.45">
      <c r="A1823" t="str">
        <f>Schedule!A1823</f>
        <v>2024-08-15</v>
      </c>
      <c r="B1823" t="str">
        <f>Schedule!B1823</f>
        <v>NYM</v>
      </c>
      <c r="C1823" t="str">
        <f>Schedule!C1823</f>
        <v>OAK</v>
      </c>
      <c r="D1823">
        <f>Schedule!D1823</f>
        <v>1505.1761432511801</v>
      </c>
      <c r="E1823">
        <f>Schedule!E1823</f>
        <v>1427.1354796158</v>
      </c>
      <c r="F1823" cm="1">
        <f t="array" ref="F1823">_xlfn.XLOOKUP(B1823, $T$1:$T1822, $V$1:$V1822, D1823, 0, -1)</f>
        <v>1483.2891783762693</v>
      </c>
      <c r="G1823" cm="1">
        <f t="array" ref="G1823">_xlfn.XLOOKUP(C1823, $U$1:$U1822, $W$1:$W1822, E1823, 0, -1)</f>
        <v>1422.9458950386379</v>
      </c>
      <c r="H1823">
        <f>Schedule!F1823</f>
        <v>0.102272727272727</v>
      </c>
      <c r="I1823" t="str">
        <f>IF(ISBLANK(Games!D1823), "", Games!D1823)</f>
        <v/>
      </c>
      <c r="J1823" t="str">
        <f>IF(ISBLANK(Games!E1823), "", Games!E1823)</f>
        <v/>
      </c>
      <c r="K1823" t="str">
        <f>IF(ISBLANK(Games!D1823), "",VLOOKUP(I1823, 'Pitchers Pre-Season'!$B$2:$X$790, 23, FALSE))</f>
        <v/>
      </c>
      <c r="L1823" t="str">
        <f>IF(ISBLANK(Games!E1823), "",VLOOKUP(J1823, 'Pitchers Pre-Season'!$B$2:$X$790, 23, FALSE))</f>
        <v/>
      </c>
      <c r="M1823">
        <f>IF(ISBLANK(Games!D1823), Calc!F1823, F1823+K1823)</f>
        <v>1483.2891783762693</v>
      </c>
      <c r="N1823">
        <f>IF(ISBLANK(Games!E1823), Calc!G1823, G1823+L1823)</f>
        <v>1422.9458950386379</v>
      </c>
      <c r="O1823" s="1">
        <f t="shared" si="196"/>
        <v>0.63711454025209191</v>
      </c>
      <c r="P1823" s="1">
        <f t="shared" si="197"/>
        <v>0.36288545974790815</v>
      </c>
      <c r="Q1823" s="3" t="str">
        <f>Games!N1823</f>
        <v/>
      </c>
      <c r="R1823" s="1" t="str">
        <f t="shared" si="198"/>
        <v/>
      </c>
      <c r="S1823" s="1" t="str">
        <f>IF(ISBLANK(Games!L1823), "",IF(Q1823=B1823, C1823, B1823))</f>
        <v/>
      </c>
      <c r="T1823" s="1" t="str">
        <f t="shared" si="199"/>
        <v>NYM</v>
      </c>
      <c r="U1823" s="1" t="str">
        <f t="shared" si="200"/>
        <v>OAK</v>
      </c>
      <c r="V1823" s="1">
        <f t="shared" si="201"/>
        <v>1483.2891783762693</v>
      </c>
      <c r="W1823" s="1">
        <f t="shared" si="202"/>
        <v>1422.9458950386379</v>
      </c>
    </row>
    <row r="1824" spans="1:23" x14ac:dyDescent="0.45">
      <c r="A1824" t="str">
        <f>Schedule!A1824</f>
        <v>2024-08-15</v>
      </c>
      <c r="B1824" t="str">
        <f>Schedule!B1824</f>
        <v>DET</v>
      </c>
      <c r="C1824" t="str">
        <f>Schedule!C1824</f>
        <v>SEA</v>
      </c>
      <c r="D1824">
        <f>Schedule!D1824</f>
        <v>1477.56939209144</v>
      </c>
      <c r="E1824">
        <f>Schedule!E1824</f>
        <v>1526.2027098211199</v>
      </c>
      <c r="F1824" cm="1">
        <f t="array" ref="F1824">_xlfn.XLOOKUP(B1824, $T$1:$T1823, $V$1:$V1823, D1824, 0, -1)</f>
        <v>1481.7589766686021</v>
      </c>
      <c r="G1824" cm="1">
        <f t="array" ref="G1824">_xlfn.XLOOKUP(C1824, $U$1:$U1823, $W$1:$W1823, E1824, 0, -1)</f>
        <v>1521.2700100017432</v>
      </c>
      <c r="H1824">
        <f>Schedule!F1824</f>
        <v>7.6687116564418296E-3</v>
      </c>
      <c r="I1824" t="str">
        <f>IF(ISBLANK(Games!D1824), "", Games!D1824)</f>
        <v/>
      </c>
      <c r="J1824" t="str">
        <f>IF(ISBLANK(Games!E1824), "", Games!E1824)</f>
        <v/>
      </c>
      <c r="K1824" t="str">
        <f>IF(ISBLANK(Games!D1824), "",VLOOKUP(I1824, 'Pitchers Pre-Season'!$B$2:$X$790, 23, FALSE))</f>
        <v/>
      </c>
      <c r="L1824" t="str">
        <f>IF(ISBLANK(Games!E1824), "",VLOOKUP(J1824, 'Pitchers Pre-Season'!$B$2:$X$790, 23, FALSE))</f>
        <v/>
      </c>
      <c r="M1824">
        <f>IF(ISBLANK(Games!D1824), Calc!F1824, F1824+K1824)</f>
        <v>1481.7589766686021</v>
      </c>
      <c r="N1824">
        <f>IF(ISBLANK(Games!E1824), Calc!G1824, G1824+L1824)</f>
        <v>1521.2700100017432</v>
      </c>
      <c r="O1824" s="1">
        <f t="shared" si="196"/>
        <v>0.44721726795781136</v>
      </c>
      <c r="P1824" s="1">
        <f t="shared" si="197"/>
        <v>0.55278273204218864</v>
      </c>
      <c r="Q1824" s="3" t="str">
        <f>Games!N1824</f>
        <v/>
      </c>
      <c r="R1824" s="1" t="str">
        <f t="shared" si="198"/>
        <v/>
      </c>
      <c r="S1824" s="1" t="str">
        <f>IF(ISBLANK(Games!L1824), "",IF(Q1824=B1824, C1824, B1824))</f>
        <v/>
      </c>
      <c r="T1824" s="1" t="str">
        <f t="shared" si="199"/>
        <v>DET</v>
      </c>
      <c r="U1824" s="1" t="str">
        <f t="shared" si="200"/>
        <v>SEA</v>
      </c>
      <c r="V1824" s="1">
        <f t="shared" si="201"/>
        <v>1481.7589766686021</v>
      </c>
      <c r="W1824" s="1">
        <f t="shared" si="202"/>
        <v>1521.2700100017432</v>
      </c>
    </row>
    <row r="1825" spans="1:23" x14ac:dyDescent="0.45">
      <c r="A1825" t="str">
        <f>Schedule!A1825</f>
        <v>2024-08-15</v>
      </c>
      <c r="B1825" t="str">
        <f>Schedule!B1825</f>
        <v>MIL</v>
      </c>
      <c r="C1825" t="str">
        <f>Schedule!C1825</f>
        <v>LAD</v>
      </c>
      <c r="D1825">
        <f>Schedule!D1825</f>
        <v>1511.74507850229</v>
      </c>
      <c r="E1825">
        <f>Schedule!E1825</f>
        <v>1588.6730971234199</v>
      </c>
      <c r="F1825" cm="1">
        <f t="array" ref="F1825">_xlfn.XLOOKUP(B1825, $T$1:$T1824, $V$1:$V1824, D1825, 0, -1)</f>
        <v>1516.6563185214643</v>
      </c>
      <c r="G1825" cm="1">
        <f t="array" ref="G1825">_xlfn.XLOOKUP(C1825, $U$1:$U1824, $W$1:$W1824, E1825, 0, -1)</f>
        <v>1587.2549754385982</v>
      </c>
      <c r="H1825">
        <f>Schedule!F1825</f>
        <v>6.7415730337078705E-2</v>
      </c>
      <c r="I1825" t="str">
        <f>IF(ISBLANK(Games!D1825), "", Games!D1825)</f>
        <v/>
      </c>
      <c r="J1825" t="str">
        <f>IF(ISBLANK(Games!E1825), "", Games!E1825)</f>
        <v/>
      </c>
      <c r="K1825" t="str">
        <f>IF(ISBLANK(Games!D1825), "",VLOOKUP(I1825, 'Pitchers Pre-Season'!$B$2:$X$790, 23, FALSE))</f>
        <v/>
      </c>
      <c r="L1825" t="str">
        <f>IF(ISBLANK(Games!E1825), "",VLOOKUP(J1825, 'Pitchers Pre-Season'!$B$2:$X$790, 23, FALSE))</f>
        <v/>
      </c>
      <c r="M1825">
        <f>IF(ISBLANK(Games!D1825), Calc!F1825, F1825+K1825)</f>
        <v>1516.6563185214643</v>
      </c>
      <c r="N1825">
        <f>IF(ISBLANK(Games!E1825), Calc!G1825, G1825+L1825)</f>
        <v>1587.2549754385982</v>
      </c>
      <c r="O1825" s="1">
        <f t="shared" si="196"/>
        <v>0.43348386303810438</v>
      </c>
      <c r="P1825" s="1">
        <f t="shared" si="197"/>
        <v>0.56651613696189562</v>
      </c>
      <c r="Q1825" s="3" t="str">
        <f>Games!N1825</f>
        <v/>
      </c>
      <c r="R1825" s="1" t="str">
        <f t="shared" si="198"/>
        <v/>
      </c>
      <c r="S1825" s="1" t="str">
        <f>IF(ISBLANK(Games!L1825), "",IF(Q1825=B1825, C1825, B1825))</f>
        <v/>
      </c>
      <c r="T1825" s="1" t="str">
        <f t="shared" si="199"/>
        <v>MIL</v>
      </c>
      <c r="U1825" s="1" t="str">
        <f t="shared" si="200"/>
        <v>LAD</v>
      </c>
      <c r="V1825" s="1">
        <f t="shared" si="201"/>
        <v>1516.6563185214643</v>
      </c>
      <c r="W1825" s="1">
        <f t="shared" si="202"/>
        <v>1587.2549754385982</v>
      </c>
    </row>
    <row r="1826" spans="1:23" x14ac:dyDescent="0.45">
      <c r="A1826" t="str">
        <f>Schedule!A1826</f>
        <v>2024-08-15</v>
      </c>
      <c r="B1826" t="str">
        <f>Schedule!B1826</f>
        <v>SFG</v>
      </c>
      <c r="C1826" t="str">
        <f>Schedule!C1826</f>
        <v>ATL</v>
      </c>
      <c r="D1826">
        <f>Schedule!D1826</f>
        <v>1501.1235706124401</v>
      </c>
      <c r="E1826">
        <f>Schedule!E1826</f>
        <v>1590.545270505</v>
      </c>
      <c r="F1826" cm="1">
        <f t="array" ref="F1826">_xlfn.XLOOKUP(B1826, $T$1:$T1825, $V$1:$V1825, D1826, 0, -1)</f>
        <v>1506.8907435815931</v>
      </c>
      <c r="G1826" cm="1">
        <f t="array" ref="G1826">_xlfn.XLOOKUP(C1826, $U$1:$U1825, $W$1:$W1825, E1826, 0, -1)</f>
        <v>1588.8399964445969</v>
      </c>
      <c r="H1826">
        <f>Schedule!F1826</f>
        <v>0.1125</v>
      </c>
      <c r="I1826" t="str">
        <f>IF(ISBLANK(Games!D1826), "", Games!D1826)</f>
        <v/>
      </c>
      <c r="J1826" t="str">
        <f>IF(ISBLANK(Games!E1826), "", Games!E1826)</f>
        <v/>
      </c>
      <c r="K1826" t="str">
        <f>IF(ISBLANK(Games!D1826), "",VLOOKUP(I1826, 'Pitchers Pre-Season'!$B$2:$X$790, 23, FALSE))</f>
        <v/>
      </c>
      <c r="L1826" t="str">
        <f>IF(ISBLANK(Games!E1826), "",VLOOKUP(J1826, 'Pitchers Pre-Season'!$B$2:$X$790, 23, FALSE))</f>
        <v/>
      </c>
      <c r="M1826">
        <f>IF(ISBLANK(Games!D1826), Calc!F1826, F1826+K1826)</f>
        <v>1506.8907435815931</v>
      </c>
      <c r="N1826">
        <f>IF(ISBLANK(Games!E1826), Calc!G1826, G1826+L1826)</f>
        <v>1588.8399964445969</v>
      </c>
      <c r="O1826" s="1">
        <f t="shared" si="196"/>
        <v>0.44045500746973332</v>
      </c>
      <c r="P1826" s="1">
        <f t="shared" si="197"/>
        <v>0.55954499253026668</v>
      </c>
      <c r="Q1826" s="3" t="str">
        <f>Games!N1826</f>
        <v/>
      </c>
      <c r="R1826" s="1" t="str">
        <f t="shared" si="198"/>
        <v/>
      </c>
      <c r="S1826" s="1" t="str">
        <f>IF(ISBLANK(Games!L1826), "",IF(Q1826=B1826, C1826, B1826))</f>
        <v/>
      </c>
      <c r="T1826" s="1" t="str">
        <f t="shared" si="199"/>
        <v>SFG</v>
      </c>
      <c r="U1826" s="1" t="str">
        <f t="shared" si="200"/>
        <v>ATL</v>
      </c>
      <c r="V1826" s="1">
        <f t="shared" si="201"/>
        <v>1506.8907435815931</v>
      </c>
      <c r="W1826" s="1">
        <f t="shared" si="202"/>
        <v>1588.8399964445969</v>
      </c>
    </row>
    <row r="1827" spans="1:23" x14ac:dyDescent="0.45">
      <c r="A1827" t="str">
        <f>Schedule!A1827</f>
        <v>2024-08-15</v>
      </c>
      <c r="B1827" t="str">
        <f>Schedule!B1827</f>
        <v>BAL</v>
      </c>
      <c r="C1827" t="str">
        <f>Schedule!C1827</f>
        <v>BOS</v>
      </c>
      <c r="D1827">
        <f>Schedule!D1827</f>
        <v>1535.1075395159701</v>
      </c>
      <c r="E1827">
        <f>Schedule!E1827</f>
        <v>1500.26839934439</v>
      </c>
      <c r="F1827" cm="1">
        <f t="array" ref="F1827">_xlfn.XLOOKUP(B1827, $T$1:$T1826, $V$1:$V1826, D1827, 0, -1)</f>
        <v>1527.1786991040578</v>
      </c>
      <c r="G1827" cm="1">
        <f t="array" ref="G1827">_xlfn.XLOOKUP(C1827, $U$1:$U1826, $W$1:$W1826, E1827, 0, -1)</f>
        <v>1518.233689676287</v>
      </c>
      <c r="H1827">
        <f>Schedule!F1827</f>
        <v>2.1739130434782698E-2</v>
      </c>
      <c r="I1827" t="str">
        <f>IF(ISBLANK(Games!D1827), "", Games!D1827)</f>
        <v/>
      </c>
      <c r="J1827" t="str">
        <f>IF(ISBLANK(Games!E1827), "", Games!E1827)</f>
        <v/>
      </c>
      <c r="K1827" t="str">
        <f>IF(ISBLANK(Games!D1827), "",VLOOKUP(I1827, 'Pitchers Pre-Season'!$B$2:$X$790, 23, FALSE))</f>
        <v/>
      </c>
      <c r="L1827" t="str">
        <f>IF(ISBLANK(Games!E1827), "",VLOOKUP(J1827, 'Pitchers Pre-Season'!$B$2:$X$790, 23, FALSE))</f>
        <v/>
      </c>
      <c r="M1827">
        <f>IF(ISBLANK(Games!D1827), Calc!F1827, F1827+K1827)</f>
        <v>1527.1786991040578</v>
      </c>
      <c r="N1827">
        <f>IF(ISBLANK(Games!E1827), Calc!G1827, G1827+L1827)</f>
        <v>1518.233689676287</v>
      </c>
      <c r="O1827" s="1">
        <f t="shared" si="196"/>
        <v>0.5237396250712355</v>
      </c>
      <c r="P1827" s="1">
        <f t="shared" si="197"/>
        <v>0.47626037492876439</v>
      </c>
      <c r="Q1827" s="3" t="str">
        <f>Games!N1827</f>
        <v/>
      </c>
      <c r="R1827" s="1" t="str">
        <f t="shared" si="198"/>
        <v/>
      </c>
      <c r="S1827" s="1" t="str">
        <f>IF(ISBLANK(Games!L1827), "",IF(Q1827=B1827, C1827, B1827))</f>
        <v/>
      </c>
      <c r="T1827" s="1" t="str">
        <f t="shared" si="199"/>
        <v>BAL</v>
      </c>
      <c r="U1827" s="1" t="str">
        <f t="shared" si="200"/>
        <v>BOS</v>
      </c>
      <c r="V1827" s="1">
        <f t="shared" si="201"/>
        <v>1527.1786991040578</v>
      </c>
      <c r="W1827" s="1">
        <f t="shared" si="202"/>
        <v>1518.233689676287</v>
      </c>
    </row>
    <row r="1828" spans="1:23" x14ac:dyDescent="0.45">
      <c r="A1828" t="str">
        <f>Schedule!A1828</f>
        <v>2024-08-15</v>
      </c>
      <c r="B1828" t="str">
        <f>Schedule!B1828</f>
        <v>PHI</v>
      </c>
      <c r="C1828" t="str">
        <f>Schedule!C1828</f>
        <v>WAS</v>
      </c>
      <c r="D1828">
        <f>Schedule!D1828</f>
        <v>1537.03223861109</v>
      </c>
      <c r="E1828">
        <f>Schedule!E1828</f>
        <v>1422.7330514932301</v>
      </c>
      <c r="F1828" cm="1">
        <f t="array" ref="F1828">_xlfn.XLOOKUP(B1828, $T$1:$T1827, $V$1:$V1827, D1828, 0, -1)</f>
        <v>1516.0751994709906</v>
      </c>
      <c r="G1828" cm="1">
        <f t="array" ref="G1828">_xlfn.XLOOKUP(C1828, $U$1:$U1827, $W$1:$W1827, E1828, 0, -1)</f>
        <v>1420.7057667976087</v>
      </c>
      <c r="H1828">
        <f>Schedule!F1828</f>
        <v>8.4745762711864403E-2</v>
      </c>
      <c r="I1828" t="str">
        <f>IF(ISBLANK(Games!D1828), "", Games!D1828)</f>
        <v/>
      </c>
      <c r="J1828" t="str">
        <f>IF(ISBLANK(Games!E1828), "", Games!E1828)</f>
        <v/>
      </c>
      <c r="K1828" t="str">
        <f>IF(ISBLANK(Games!D1828), "",VLOOKUP(I1828, 'Pitchers Pre-Season'!$B$2:$X$790, 23, FALSE))</f>
        <v/>
      </c>
      <c r="L1828" t="str">
        <f>IF(ISBLANK(Games!E1828), "",VLOOKUP(J1828, 'Pitchers Pre-Season'!$B$2:$X$790, 23, FALSE))</f>
        <v/>
      </c>
      <c r="M1828">
        <f>IF(ISBLANK(Games!D1828), Calc!F1828, F1828+K1828)</f>
        <v>1516.0751994709906</v>
      </c>
      <c r="N1828">
        <f>IF(ISBLANK(Games!E1828), Calc!G1828, G1828+L1828)</f>
        <v>1420.7057667976087</v>
      </c>
      <c r="O1828" s="1">
        <f t="shared" si="196"/>
        <v>0.67627424867850139</v>
      </c>
      <c r="P1828" s="1">
        <f t="shared" si="197"/>
        <v>0.32372575132149856</v>
      </c>
      <c r="Q1828" s="3" t="str">
        <f>Games!N1828</f>
        <v/>
      </c>
      <c r="R1828" s="1" t="str">
        <f t="shared" si="198"/>
        <v/>
      </c>
      <c r="S1828" s="1" t="str">
        <f>IF(ISBLANK(Games!L1828), "",IF(Q1828=B1828, C1828, B1828))</f>
        <v/>
      </c>
      <c r="T1828" s="1" t="str">
        <f t="shared" si="199"/>
        <v>PHI</v>
      </c>
      <c r="U1828" s="1" t="str">
        <f t="shared" si="200"/>
        <v>WAS</v>
      </c>
      <c r="V1828" s="1">
        <f t="shared" si="201"/>
        <v>1516.0751994709906</v>
      </c>
      <c r="W1828" s="1">
        <f t="shared" si="202"/>
        <v>1420.7057667976087</v>
      </c>
    </row>
    <row r="1829" spans="1:23" x14ac:dyDescent="0.45">
      <c r="A1829" t="str">
        <f>Schedule!A1829</f>
        <v>2024-08-15</v>
      </c>
      <c r="B1829" t="str">
        <f>Schedule!B1829</f>
        <v>TEX</v>
      </c>
      <c r="C1829" t="str">
        <f>Schedule!C1829</f>
        <v>MIN</v>
      </c>
      <c r="D1829">
        <f>Schedule!D1829</f>
        <v>1527.6277566730801</v>
      </c>
      <c r="E1829">
        <f>Schedule!E1829</f>
        <v>1535.44519643647</v>
      </c>
      <c r="F1829" cm="1">
        <f t="array" ref="F1829">_xlfn.XLOOKUP(B1829, $T$1:$T1828, $V$1:$V1828, D1829, 0, -1)</f>
        <v>1535.7428778604465</v>
      </c>
      <c r="G1829" cm="1">
        <f t="array" ref="G1829">_xlfn.XLOOKUP(C1829, $U$1:$U1828, $W$1:$W1828, E1829, 0, -1)</f>
        <v>1539.5424706464416</v>
      </c>
      <c r="H1829">
        <f>Schedule!F1829</f>
        <v>6.3291139240506306E-2</v>
      </c>
      <c r="I1829" t="str">
        <f>IF(ISBLANK(Games!D1829), "", Games!D1829)</f>
        <v/>
      </c>
      <c r="J1829" t="str">
        <f>IF(ISBLANK(Games!E1829), "", Games!E1829)</f>
        <v/>
      </c>
      <c r="K1829" t="str">
        <f>IF(ISBLANK(Games!D1829), "",VLOOKUP(I1829, 'Pitchers Pre-Season'!$B$2:$X$790, 23, FALSE))</f>
        <v/>
      </c>
      <c r="L1829" t="str">
        <f>IF(ISBLANK(Games!E1829), "",VLOOKUP(J1829, 'Pitchers Pre-Season'!$B$2:$X$790, 23, FALSE))</f>
        <v/>
      </c>
      <c r="M1829">
        <f>IF(ISBLANK(Games!D1829), Calc!F1829, F1829+K1829)</f>
        <v>1535.7428778604465</v>
      </c>
      <c r="N1829">
        <f>IF(ISBLANK(Games!E1829), Calc!G1829, G1829+L1829)</f>
        <v>1539.5424706464416</v>
      </c>
      <c r="O1829" s="1">
        <f t="shared" si="196"/>
        <v>0.52617773403224932</v>
      </c>
      <c r="P1829" s="1">
        <f t="shared" si="197"/>
        <v>0.47382226596775073</v>
      </c>
      <c r="Q1829" s="3" t="str">
        <f>Games!N1829</f>
        <v/>
      </c>
      <c r="R1829" s="1" t="str">
        <f t="shared" si="198"/>
        <v/>
      </c>
      <c r="S1829" s="1" t="str">
        <f>IF(ISBLANK(Games!L1829), "",IF(Q1829=B1829, C1829, B1829))</f>
        <v/>
      </c>
      <c r="T1829" s="1" t="str">
        <f t="shared" si="199"/>
        <v>TEX</v>
      </c>
      <c r="U1829" s="1" t="str">
        <f t="shared" si="200"/>
        <v>MIN</v>
      </c>
      <c r="V1829" s="1">
        <f t="shared" si="201"/>
        <v>1535.7428778604465</v>
      </c>
      <c r="W1829" s="1">
        <f t="shared" si="202"/>
        <v>1539.5424706464416</v>
      </c>
    </row>
    <row r="1830" spans="1:23" x14ac:dyDescent="0.45">
      <c r="A1830" t="str">
        <f>Schedule!A1830</f>
        <v>2024-08-16</v>
      </c>
      <c r="B1830" t="str">
        <f>Schedule!B1830</f>
        <v>CHC</v>
      </c>
      <c r="C1830" t="str">
        <f>Schedule!C1830</f>
        <v>TOR</v>
      </c>
      <c r="D1830">
        <f>Schedule!D1830</f>
        <v>1514.0316812078199</v>
      </c>
      <c r="E1830">
        <f>Schedule!E1830</f>
        <v>1536.86484917293</v>
      </c>
      <c r="F1830" cm="1">
        <f t="array" ref="F1830">_xlfn.XLOOKUP(B1830, $T$1:$T1829, $V$1:$V1829, D1830, 0, -1)</f>
        <v>1529.9566441509314</v>
      </c>
      <c r="G1830" cm="1">
        <f t="array" ref="G1830">_xlfn.XLOOKUP(C1830, $U$1:$U1829, $W$1:$W1829, E1830, 0, -1)</f>
        <v>1549.5770225833428</v>
      </c>
      <c r="H1830">
        <f>Schedule!F1830</f>
        <v>4.4585987261146598E-2</v>
      </c>
      <c r="I1830" t="str">
        <f>IF(ISBLANK(Games!D1830), "", Games!D1830)</f>
        <v/>
      </c>
      <c r="J1830" t="str">
        <f>IF(ISBLANK(Games!E1830), "", Games!E1830)</f>
        <v/>
      </c>
      <c r="K1830" t="str">
        <f>IF(ISBLANK(Games!D1830), "",VLOOKUP(I1830, 'Pitchers Pre-Season'!$B$2:$X$790, 23, FALSE))</f>
        <v/>
      </c>
      <c r="L1830" t="str">
        <f>IF(ISBLANK(Games!E1830), "",VLOOKUP(J1830, 'Pitchers Pre-Season'!$B$2:$X$790, 23, FALSE))</f>
        <v/>
      </c>
      <c r="M1830">
        <f>IF(ISBLANK(Games!D1830), Calc!F1830, F1830+K1830)</f>
        <v>1529.9566441509314</v>
      </c>
      <c r="N1830">
        <f>IF(ISBLANK(Games!E1830), Calc!G1830, G1830+L1830)</f>
        <v>1549.5770225833428</v>
      </c>
      <c r="O1830" s="1">
        <f t="shared" si="196"/>
        <v>0.49408697674673302</v>
      </c>
      <c r="P1830" s="1">
        <f t="shared" si="197"/>
        <v>0.50591302325326715</v>
      </c>
      <c r="Q1830" s="3" t="str">
        <f>Games!N1830</f>
        <v/>
      </c>
      <c r="R1830" s="1" t="str">
        <f t="shared" si="198"/>
        <v/>
      </c>
      <c r="S1830" s="1" t="str">
        <f>IF(ISBLANK(Games!L1830), "",IF(Q1830=B1830, C1830, B1830))</f>
        <v/>
      </c>
      <c r="T1830" s="1" t="str">
        <f t="shared" si="199"/>
        <v>CHC</v>
      </c>
      <c r="U1830" s="1" t="str">
        <f t="shared" si="200"/>
        <v>TOR</v>
      </c>
      <c r="V1830" s="1">
        <f t="shared" si="201"/>
        <v>1529.9566441509314</v>
      </c>
      <c r="W1830" s="1">
        <f t="shared" si="202"/>
        <v>1549.5770225833428</v>
      </c>
    </row>
    <row r="1831" spans="1:23" x14ac:dyDescent="0.45">
      <c r="A1831" t="str">
        <f>Schedule!A1831</f>
        <v>2024-08-16</v>
      </c>
      <c r="B1831" t="str">
        <f>Schedule!B1831</f>
        <v>CIN</v>
      </c>
      <c r="C1831" t="str">
        <f>Schedule!C1831</f>
        <v>KCR</v>
      </c>
      <c r="D1831">
        <f>Schedule!D1831</f>
        <v>1496.2510574284499</v>
      </c>
      <c r="E1831">
        <f>Schedule!E1831</f>
        <v>1455.5883504191299</v>
      </c>
      <c r="F1831" cm="1">
        <f t="array" ref="F1831">_xlfn.XLOOKUP(B1831, $T$1:$T1830, $V$1:$V1830, D1831, 0, -1)</f>
        <v>1493.1662146218293</v>
      </c>
      <c r="G1831" cm="1">
        <f t="array" ref="G1831">_xlfn.XLOOKUP(C1831, $U$1:$U1830, $W$1:$W1830, E1831, 0, -1)</f>
        <v>1465.2610239810729</v>
      </c>
      <c r="H1831">
        <f>Schedule!F1831</f>
        <v>-1.38888888888888E-2</v>
      </c>
      <c r="I1831" t="str">
        <f>IF(ISBLANK(Games!D1831), "", Games!D1831)</f>
        <v/>
      </c>
      <c r="J1831" t="str">
        <f>IF(ISBLANK(Games!E1831), "", Games!E1831)</f>
        <v/>
      </c>
      <c r="K1831" t="str">
        <f>IF(ISBLANK(Games!D1831), "",VLOOKUP(I1831, 'Pitchers Pre-Season'!$B$2:$X$790, 23, FALSE))</f>
        <v/>
      </c>
      <c r="L1831" t="str">
        <f>IF(ISBLANK(Games!E1831), "",VLOOKUP(J1831, 'Pitchers Pre-Season'!$B$2:$X$790, 23, FALSE))</f>
        <v/>
      </c>
      <c r="M1831">
        <f>IF(ISBLANK(Games!D1831), Calc!F1831, F1831+K1831)</f>
        <v>1493.1662146218293</v>
      </c>
      <c r="N1831">
        <f>IF(ISBLANK(Games!E1831), Calc!G1831, G1831+L1831)</f>
        <v>1465.2610239810729</v>
      </c>
      <c r="O1831" s="1">
        <f t="shared" si="196"/>
        <v>0.53312822161370954</v>
      </c>
      <c r="P1831" s="1">
        <f t="shared" si="197"/>
        <v>0.46687177838629051</v>
      </c>
      <c r="Q1831" s="3" t="str">
        <f>Games!N1831</f>
        <v/>
      </c>
      <c r="R1831" s="1" t="str">
        <f t="shared" si="198"/>
        <v/>
      </c>
      <c r="S1831" s="1" t="str">
        <f>IF(ISBLANK(Games!L1831), "",IF(Q1831=B1831, C1831, B1831))</f>
        <v/>
      </c>
      <c r="T1831" s="1" t="str">
        <f t="shared" si="199"/>
        <v>CIN</v>
      </c>
      <c r="U1831" s="1" t="str">
        <f t="shared" si="200"/>
        <v>KCR</v>
      </c>
      <c r="V1831" s="1">
        <f t="shared" si="201"/>
        <v>1493.1662146218293</v>
      </c>
      <c r="W1831" s="1">
        <f t="shared" si="202"/>
        <v>1465.2610239810729</v>
      </c>
    </row>
    <row r="1832" spans="1:23" x14ac:dyDescent="0.45">
      <c r="A1832" t="str">
        <f>Schedule!A1832</f>
        <v>2024-08-16</v>
      </c>
      <c r="B1832" t="str">
        <f>Schedule!B1832</f>
        <v>PIT</v>
      </c>
      <c r="C1832" t="str">
        <f>Schedule!C1832</f>
        <v>SEA</v>
      </c>
      <c r="D1832">
        <f>Schedule!D1832</f>
        <v>1468.3919248330999</v>
      </c>
      <c r="E1832">
        <f>Schedule!E1832</f>
        <v>1526.2027098211199</v>
      </c>
      <c r="F1832" cm="1">
        <f t="array" ref="F1832">_xlfn.XLOOKUP(B1832, $T$1:$T1831, $V$1:$V1831, D1832, 0, -1)</f>
        <v>1464.4120897083565</v>
      </c>
      <c r="G1832" cm="1">
        <f t="array" ref="G1832">_xlfn.XLOOKUP(C1832, $U$1:$U1831, $W$1:$W1831, E1832, 0, -1)</f>
        <v>1521.2700100017432</v>
      </c>
      <c r="H1832">
        <f>Schedule!F1832</f>
        <v>5.7971014492753603E-2</v>
      </c>
      <c r="I1832" t="str">
        <f>IF(ISBLANK(Games!D1832), "", Games!D1832)</f>
        <v/>
      </c>
      <c r="J1832" t="str">
        <f>IF(ISBLANK(Games!E1832), "", Games!E1832)</f>
        <v/>
      </c>
      <c r="K1832" t="str">
        <f>IF(ISBLANK(Games!D1832), "",VLOOKUP(I1832, 'Pitchers Pre-Season'!$B$2:$X$790, 23, FALSE))</f>
        <v/>
      </c>
      <c r="L1832" t="str">
        <f>IF(ISBLANK(Games!E1832), "",VLOOKUP(J1832, 'Pitchers Pre-Season'!$B$2:$X$790, 23, FALSE))</f>
        <v/>
      </c>
      <c r="M1832">
        <f>IF(ISBLANK(Games!D1832), Calc!F1832, F1832+K1832)</f>
        <v>1464.4120897083565</v>
      </c>
      <c r="N1832">
        <f>IF(ISBLANK(Games!E1832), Calc!G1832, G1832+L1832)</f>
        <v>1521.2700100017432</v>
      </c>
      <c r="O1832" s="1">
        <f t="shared" si="196"/>
        <v>0.44788310513092766</v>
      </c>
      <c r="P1832" s="1">
        <f t="shared" si="197"/>
        <v>0.55211689486907234</v>
      </c>
      <c r="Q1832" s="3" t="str">
        <f>Games!N1832</f>
        <v/>
      </c>
      <c r="R1832" s="1" t="str">
        <f t="shared" si="198"/>
        <v/>
      </c>
      <c r="S1832" s="1" t="str">
        <f>IF(ISBLANK(Games!L1832), "",IF(Q1832=B1832, C1832, B1832))</f>
        <v/>
      </c>
      <c r="T1832" s="1" t="str">
        <f t="shared" si="199"/>
        <v>PIT</v>
      </c>
      <c r="U1832" s="1" t="str">
        <f t="shared" si="200"/>
        <v>SEA</v>
      </c>
      <c r="V1832" s="1">
        <f t="shared" si="201"/>
        <v>1464.4120897083565</v>
      </c>
      <c r="W1832" s="1">
        <f t="shared" si="202"/>
        <v>1521.2700100017432</v>
      </c>
    </row>
    <row r="1833" spans="1:23" x14ac:dyDescent="0.45">
      <c r="A1833" t="str">
        <f>Schedule!A1833</f>
        <v>2024-08-16</v>
      </c>
      <c r="B1833" t="str">
        <f>Schedule!B1833</f>
        <v>PHI</v>
      </c>
      <c r="C1833" t="str">
        <f>Schedule!C1833</f>
        <v>WAS</v>
      </c>
      <c r="D1833">
        <f>Schedule!D1833</f>
        <v>1537.03223861109</v>
      </c>
      <c r="E1833">
        <f>Schedule!E1833</f>
        <v>1422.7330514932301</v>
      </c>
      <c r="F1833" cm="1">
        <f t="array" ref="F1833">_xlfn.XLOOKUP(B1833, $T$1:$T1832, $V$1:$V1832, D1833, 0, -1)</f>
        <v>1516.0751994709906</v>
      </c>
      <c r="G1833" cm="1">
        <f t="array" ref="G1833">_xlfn.XLOOKUP(C1833, $U$1:$U1832, $W$1:$W1832, E1833, 0, -1)</f>
        <v>1420.7057667976087</v>
      </c>
      <c r="H1833">
        <f>Schedule!F1833</f>
        <v>8.4745762711864403E-2</v>
      </c>
      <c r="I1833" t="str">
        <f>IF(ISBLANK(Games!D1833), "", Games!D1833)</f>
        <v/>
      </c>
      <c r="J1833" t="str">
        <f>IF(ISBLANK(Games!E1833), "", Games!E1833)</f>
        <v/>
      </c>
      <c r="K1833" t="str">
        <f>IF(ISBLANK(Games!D1833), "",VLOOKUP(I1833, 'Pitchers Pre-Season'!$B$2:$X$790, 23, FALSE))</f>
        <v/>
      </c>
      <c r="L1833" t="str">
        <f>IF(ISBLANK(Games!E1833), "",VLOOKUP(J1833, 'Pitchers Pre-Season'!$B$2:$X$790, 23, FALSE))</f>
        <v/>
      </c>
      <c r="M1833">
        <f>IF(ISBLANK(Games!D1833), Calc!F1833, F1833+K1833)</f>
        <v>1516.0751994709906</v>
      </c>
      <c r="N1833">
        <f>IF(ISBLANK(Games!E1833), Calc!G1833, G1833+L1833)</f>
        <v>1420.7057667976087</v>
      </c>
      <c r="O1833" s="1">
        <f t="shared" si="196"/>
        <v>0.67627424867850139</v>
      </c>
      <c r="P1833" s="1">
        <f t="shared" si="197"/>
        <v>0.32372575132149856</v>
      </c>
      <c r="Q1833" s="3" t="str">
        <f>Games!N1833</f>
        <v/>
      </c>
      <c r="R1833" s="1" t="str">
        <f t="shared" si="198"/>
        <v/>
      </c>
      <c r="S1833" s="1" t="str">
        <f>IF(ISBLANK(Games!L1833), "",IF(Q1833=B1833, C1833, B1833))</f>
        <v/>
      </c>
      <c r="T1833" s="1" t="str">
        <f t="shared" si="199"/>
        <v>PHI</v>
      </c>
      <c r="U1833" s="1" t="str">
        <f t="shared" si="200"/>
        <v>WAS</v>
      </c>
      <c r="V1833" s="1">
        <f t="shared" si="201"/>
        <v>1516.0751994709906</v>
      </c>
      <c r="W1833" s="1">
        <f t="shared" si="202"/>
        <v>1420.7057667976087</v>
      </c>
    </row>
    <row r="1834" spans="1:23" x14ac:dyDescent="0.45">
      <c r="A1834" t="str">
        <f>Schedule!A1834</f>
        <v>2024-08-16</v>
      </c>
      <c r="B1834" t="str">
        <f>Schedule!B1834</f>
        <v>DET</v>
      </c>
      <c r="C1834" t="str">
        <f>Schedule!C1834</f>
        <v>NYY</v>
      </c>
      <c r="D1834">
        <f>Schedule!D1834</f>
        <v>1477.56939209144</v>
      </c>
      <c r="E1834">
        <f>Schedule!E1834</f>
        <v>1539.4562396036399</v>
      </c>
      <c r="F1834" cm="1">
        <f t="array" ref="F1834">_xlfn.XLOOKUP(B1834, $T$1:$T1833, $V$1:$V1833, D1834, 0, -1)</f>
        <v>1481.7589766686021</v>
      </c>
      <c r="G1834" cm="1">
        <f t="array" ref="G1834">_xlfn.XLOOKUP(C1834, $U$1:$U1833, $W$1:$W1833, E1834, 0, -1)</f>
        <v>1562.9327852564061</v>
      </c>
      <c r="H1834">
        <f>Schedule!F1834</f>
        <v>7.6687116564418296E-3</v>
      </c>
      <c r="I1834" t="str">
        <f>IF(ISBLANK(Games!D1834), "", Games!D1834)</f>
        <v/>
      </c>
      <c r="J1834" t="str">
        <f>IF(ISBLANK(Games!E1834), "", Games!E1834)</f>
        <v/>
      </c>
      <c r="K1834" t="str">
        <f>IF(ISBLANK(Games!D1834), "",VLOOKUP(I1834, 'Pitchers Pre-Season'!$B$2:$X$790, 23, FALSE))</f>
        <v/>
      </c>
      <c r="L1834" t="str">
        <f>IF(ISBLANK(Games!E1834), "",VLOOKUP(J1834, 'Pitchers Pre-Season'!$B$2:$X$790, 23, FALSE))</f>
        <v/>
      </c>
      <c r="M1834">
        <f>IF(ISBLANK(Games!D1834), Calc!F1834, F1834+K1834)</f>
        <v>1481.7589766686021</v>
      </c>
      <c r="N1834">
        <f>IF(ISBLANK(Games!E1834), Calc!G1834, G1834+L1834)</f>
        <v>1562.9327852564061</v>
      </c>
      <c r="O1834" s="1">
        <f t="shared" si="196"/>
        <v>0.38909600873829053</v>
      </c>
      <c r="P1834" s="1">
        <f t="shared" si="197"/>
        <v>0.61090399126170947</v>
      </c>
      <c r="Q1834" s="3" t="str">
        <f>Games!N1834</f>
        <v/>
      </c>
      <c r="R1834" s="1" t="str">
        <f t="shared" si="198"/>
        <v/>
      </c>
      <c r="S1834" s="1" t="str">
        <f>IF(ISBLANK(Games!L1834), "",IF(Q1834=B1834, C1834, B1834))</f>
        <v/>
      </c>
      <c r="T1834" s="1" t="str">
        <f t="shared" si="199"/>
        <v>DET</v>
      </c>
      <c r="U1834" s="1" t="str">
        <f t="shared" si="200"/>
        <v>NYY</v>
      </c>
      <c r="V1834" s="1">
        <f t="shared" si="201"/>
        <v>1481.7589766686021</v>
      </c>
      <c r="W1834" s="1">
        <f t="shared" si="202"/>
        <v>1562.9327852564061</v>
      </c>
    </row>
    <row r="1835" spans="1:23" x14ac:dyDescent="0.45">
      <c r="A1835" t="str">
        <f>Schedule!A1835</f>
        <v>2024-08-16</v>
      </c>
      <c r="B1835" t="str">
        <f>Schedule!B1835</f>
        <v>TBR</v>
      </c>
      <c r="C1835" t="str">
        <f>Schedule!C1835</f>
        <v>ARI</v>
      </c>
      <c r="D1835">
        <f>Schedule!D1835</f>
        <v>1537.2568075547799</v>
      </c>
      <c r="E1835">
        <f>Schedule!E1835</f>
        <v>1517.8440011816001</v>
      </c>
      <c r="F1835" cm="1">
        <f t="array" ref="F1835">_xlfn.XLOOKUP(B1835, $T$1:$T1834, $V$1:$V1834, D1835, 0, -1)</f>
        <v>1528.0229512954211</v>
      </c>
      <c r="G1835" cm="1">
        <f t="array" ref="G1835">_xlfn.XLOOKUP(C1835, $U$1:$U1834, $W$1:$W1834, E1835, 0, -1)</f>
        <v>1515.1384034374826</v>
      </c>
      <c r="H1835">
        <f>Schedule!F1835</f>
        <v>0.124324324324324</v>
      </c>
      <c r="I1835" t="str">
        <f>IF(ISBLANK(Games!D1835), "", Games!D1835)</f>
        <v/>
      </c>
      <c r="J1835" t="str">
        <f>IF(ISBLANK(Games!E1835), "", Games!E1835)</f>
        <v/>
      </c>
      <c r="K1835" t="str">
        <f>IF(ISBLANK(Games!D1835), "",VLOOKUP(I1835, 'Pitchers Pre-Season'!$B$2:$X$790, 23, FALSE))</f>
        <v/>
      </c>
      <c r="L1835" t="str">
        <f>IF(ISBLANK(Games!E1835), "",VLOOKUP(J1835, 'Pitchers Pre-Season'!$B$2:$X$790, 23, FALSE))</f>
        <v/>
      </c>
      <c r="M1835">
        <f>IF(ISBLANK(Games!D1835), Calc!F1835, F1835+K1835)</f>
        <v>1528.0229512954211</v>
      </c>
      <c r="N1835">
        <f>IF(ISBLANK(Games!E1835), Calc!G1835, G1835+L1835)</f>
        <v>1515.1384034374826</v>
      </c>
      <c r="O1835" s="1">
        <f t="shared" si="196"/>
        <v>0.58069602144457289</v>
      </c>
      <c r="P1835" s="1">
        <f t="shared" si="197"/>
        <v>0.41930397855542723</v>
      </c>
      <c r="Q1835" s="3" t="str">
        <f>Games!N1835</f>
        <v/>
      </c>
      <c r="R1835" s="1" t="str">
        <f t="shared" si="198"/>
        <v/>
      </c>
      <c r="S1835" s="1" t="str">
        <f>IF(ISBLANK(Games!L1835), "",IF(Q1835=B1835, C1835, B1835))</f>
        <v/>
      </c>
      <c r="T1835" s="1" t="str">
        <f t="shared" si="199"/>
        <v>TBR</v>
      </c>
      <c r="U1835" s="1" t="str">
        <f t="shared" si="200"/>
        <v>ARI</v>
      </c>
      <c r="V1835" s="1">
        <f t="shared" si="201"/>
        <v>1528.0229512954211</v>
      </c>
      <c r="W1835" s="1">
        <f t="shared" si="202"/>
        <v>1515.1384034374826</v>
      </c>
    </row>
    <row r="1836" spans="1:23" x14ac:dyDescent="0.45">
      <c r="A1836" t="str">
        <f>Schedule!A1836</f>
        <v>2024-08-16</v>
      </c>
      <c r="B1836" t="str">
        <f>Schedule!B1836</f>
        <v>BAL</v>
      </c>
      <c r="C1836" t="str">
        <f>Schedule!C1836</f>
        <v>BOS</v>
      </c>
      <c r="D1836">
        <f>Schedule!D1836</f>
        <v>1535.1075395159701</v>
      </c>
      <c r="E1836">
        <f>Schedule!E1836</f>
        <v>1500.26839934439</v>
      </c>
      <c r="F1836" cm="1">
        <f t="array" ref="F1836">_xlfn.XLOOKUP(B1836, $T$1:$T1835, $V$1:$V1835, D1836, 0, -1)</f>
        <v>1527.1786991040578</v>
      </c>
      <c r="G1836" cm="1">
        <f t="array" ref="G1836">_xlfn.XLOOKUP(C1836, $U$1:$U1835, $W$1:$W1835, E1836, 0, -1)</f>
        <v>1518.233689676287</v>
      </c>
      <c r="H1836">
        <f>Schedule!F1836</f>
        <v>2.1739130434782698E-2</v>
      </c>
      <c r="I1836" t="str">
        <f>IF(ISBLANK(Games!D1836), "", Games!D1836)</f>
        <v/>
      </c>
      <c r="J1836" t="str">
        <f>IF(ISBLANK(Games!E1836), "", Games!E1836)</f>
        <v/>
      </c>
      <c r="K1836" t="str">
        <f>IF(ISBLANK(Games!D1836), "",VLOOKUP(I1836, 'Pitchers Pre-Season'!$B$2:$X$790, 23, FALSE))</f>
        <v/>
      </c>
      <c r="L1836" t="str">
        <f>IF(ISBLANK(Games!E1836), "",VLOOKUP(J1836, 'Pitchers Pre-Season'!$B$2:$X$790, 23, FALSE))</f>
        <v/>
      </c>
      <c r="M1836">
        <f>IF(ISBLANK(Games!D1836), Calc!F1836, F1836+K1836)</f>
        <v>1527.1786991040578</v>
      </c>
      <c r="N1836">
        <f>IF(ISBLANK(Games!E1836), Calc!G1836, G1836+L1836)</f>
        <v>1518.233689676287</v>
      </c>
      <c r="O1836" s="1">
        <f t="shared" si="196"/>
        <v>0.5237396250712355</v>
      </c>
      <c r="P1836" s="1">
        <f t="shared" si="197"/>
        <v>0.47626037492876439</v>
      </c>
      <c r="Q1836" s="3" t="str">
        <f>Games!N1836</f>
        <v/>
      </c>
      <c r="R1836" s="1" t="str">
        <f t="shared" si="198"/>
        <v/>
      </c>
      <c r="S1836" s="1" t="str">
        <f>IF(ISBLANK(Games!L1836), "",IF(Q1836=B1836, C1836, B1836))</f>
        <v/>
      </c>
      <c r="T1836" s="1" t="str">
        <f t="shared" si="199"/>
        <v>BAL</v>
      </c>
      <c r="U1836" s="1" t="str">
        <f t="shared" si="200"/>
        <v>BOS</v>
      </c>
      <c r="V1836" s="1">
        <f t="shared" si="201"/>
        <v>1527.1786991040578</v>
      </c>
      <c r="W1836" s="1">
        <f t="shared" si="202"/>
        <v>1518.233689676287</v>
      </c>
    </row>
    <row r="1837" spans="1:23" x14ac:dyDescent="0.45">
      <c r="A1837" t="str">
        <f>Schedule!A1837</f>
        <v>2024-08-16</v>
      </c>
      <c r="B1837" t="str">
        <f>Schedule!B1837</f>
        <v>NYM</v>
      </c>
      <c r="C1837" t="str">
        <f>Schedule!C1837</f>
        <v>MIA</v>
      </c>
      <c r="D1837">
        <f>Schedule!D1837</f>
        <v>1505.1761432511801</v>
      </c>
      <c r="E1837">
        <f>Schedule!E1837</f>
        <v>1488.4482383178499</v>
      </c>
      <c r="F1837" cm="1">
        <f t="array" ref="F1837">_xlfn.XLOOKUP(B1837, $T$1:$T1836, $V$1:$V1836, D1837, 0, -1)</f>
        <v>1483.2891783762693</v>
      </c>
      <c r="G1837" cm="1">
        <f t="array" ref="G1837">_xlfn.XLOOKUP(C1837, $U$1:$U1836, $W$1:$W1836, E1837, 0, -1)</f>
        <v>1484.370768699393</v>
      </c>
      <c r="H1837">
        <f>Schedule!F1837</f>
        <v>0.102272727272727</v>
      </c>
      <c r="I1837" t="str">
        <f>IF(ISBLANK(Games!D1837), "", Games!D1837)</f>
        <v/>
      </c>
      <c r="J1837" t="str">
        <f>IF(ISBLANK(Games!E1837), "", Games!E1837)</f>
        <v/>
      </c>
      <c r="K1837" t="str">
        <f>IF(ISBLANK(Games!D1837), "",VLOOKUP(I1837, 'Pitchers Pre-Season'!$B$2:$X$790, 23, FALSE))</f>
        <v/>
      </c>
      <c r="L1837" t="str">
        <f>IF(ISBLANK(Games!E1837), "",VLOOKUP(J1837, 'Pitchers Pre-Season'!$B$2:$X$790, 23, FALSE))</f>
        <v/>
      </c>
      <c r="M1837">
        <f>IF(ISBLANK(Games!D1837), Calc!F1837, F1837+K1837)</f>
        <v>1483.2891783762693</v>
      </c>
      <c r="N1837">
        <f>IF(ISBLANK(Games!E1837), Calc!G1837, G1837+L1837)</f>
        <v>1484.370768699393</v>
      </c>
      <c r="O1837" s="1">
        <f t="shared" si="196"/>
        <v>0.54957983506784402</v>
      </c>
      <c r="P1837" s="1">
        <f t="shared" si="197"/>
        <v>0.45042016493215592</v>
      </c>
      <c r="Q1837" s="3" t="str">
        <f>Games!N1837</f>
        <v/>
      </c>
      <c r="R1837" s="1" t="str">
        <f t="shared" si="198"/>
        <v/>
      </c>
      <c r="S1837" s="1" t="str">
        <f>IF(ISBLANK(Games!L1837), "",IF(Q1837=B1837, C1837, B1837))</f>
        <v/>
      </c>
      <c r="T1837" s="1" t="str">
        <f t="shared" si="199"/>
        <v>NYM</v>
      </c>
      <c r="U1837" s="1" t="str">
        <f t="shared" si="200"/>
        <v>MIA</v>
      </c>
      <c r="V1837" s="1">
        <f t="shared" si="201"/>
        <v>1483.2891783762693</v>
      </c>
      <c r="W1837" s="1">
        <f t="shared" si="202"/>
        <v>1484.370768699393</v>
      </c>
    </row>
    <row r="1838" spans="1:23" x14ac:dyDescent="0.45">
      <c r="A1838" t="str">
        <f>Schedule!A1838</f>
        <v>2024-08-16</v>
      </c>
      <c r="B1838" t="str">
        <f>Schedule!B1838</f>
        <v>TEX</v>
      </c>
      <c r="C1838" t="str">
        <f>Schedule!C1838</f>
        <v>MIN</v>
      </c>
      <c r="D1838">
        <f>Schedule!D1838</f>
        <v>1527.6277566730801</v>
      </c>
      <c r="E1838">
        <f>Schedule!E1838</f>
        <v>1535.44519643647</v>
      </c>
      <c r="F1838" cm="1">
        <f t="array" ref="F1838">_xlfn.XLOOKUP(B1838, $T$1:$T1837, $V$1:$V1837, D1838, 0, -1)</f>
        <v>1535.7428778604465</v>
      </c>
      <c r="G1838" cm="1">
        <f t="array" ref="G1838">_xlfn.XLOOKUP(C1838, $U$1:$U1837, $W$1:$W1837, E1838, 0, -1)</f>
        <v>1539.5424706464416</v>
      </c>
      <c r="H1838">
        <f>Schedule!F1838</f>
        <v>6.3291139240506306E-2</v>
      </c>
      <c r="I1838" t="str">
        <f>IF(ISBLANK(Games!D1838), "", Games!D1838)</f>
        <v/>
      </c>
      <c r="J1838" t="str">
        <f>IF(ISBLANK(Games!E1838), "", Games!E1838)</f>
        <v/>
      </c>
      <c r="K1838" t="str">
        <f>IF(ISBLANK(Games!D1838), "",VLOOKUP(I1838, 'Pitchers Pre-Season'!$B$2:$X$790, 23, FALSE))</f>
        <v/>
      </c>
      <c r="L1838" t="str">
        <f>IF(ISBLANK(Games!E1838), "",VLOOKUP(J1838, 'Pitchers Pre-Season'!$B$2:$X$790, 23, FALSE))</f>
        <v/>
      </c>
      <c r="M1838">
        <f>IF(ISBLANK(Games!D1838), Calc!F1838, F1838+K1838)</f>
        <v>1535.7428778604465</v>
      </c>
      <c r="N1838">
        <f>IF(ISBLANK(Games!E1838), Calc!G1838, G1838+L1838)</f>
        <v>1539.5424706464416</v>
      </c>
      <c r="O1838" s="1">
        <f t="shared" si="196"/>
        <v>0.52617773403224932</v>
      </c>
      <c r="P1838" s="1">
        <f t="shared" si="197"/>
        <v>0.47382226596775073</v>
      </c>
      <c r="Q1838" s="3" t="str">
        <f>Games!N1838</f>
        <v/>
      </c>
      <c r="R1838" s="1" t="str">
        <f t="shared" si="198"/>
        <v/>
      </c>
      <c r="S1838" s="1" t="str">
        <f>IF(ISBLANK(Games!L1838), "",IF(Q1838=B1838, C1838, B1838))</f>
        <v/>
      </c>
      <c r="T1838" s="1" t="str">
        <f t="shared" si="199"/>
        <v>TEX</v>
      </c>
      <c r="U1838" s="1" t="str">
        <f t="shared" si="200"/>
        <v>MIN</v>
      </c>
      <c r="V1838" s="1">
        <f t="shared" si="201"/>
        <v>1535.7428778604465</v>
      </c>
      <c r="W1838" s="1">
        <f t="shared" si="202"/>
        <v>1539.5424706464416</v>
      </c>
    </row>
    <row r="1839" spans="1:23" x14ac:dyDescent="0.45">
      <c r="A1839" t="str">
        <f>Schedule!A1839</f>
        <v>2024-08-16</v>
      </c>
      <c r="B1839" t="str">
        <f>Schedule!B1839</f>
        <v>HOU</v>
      </c>
      <c r="C1839" t="str">
        <f>Schedule!C1839</f>
        <v>CHW</v>
      </c>
      <c r="D1839">
        <f>Schedule!D1839</f>
        <v>1559.22207084247</v>
      </c>
      <c r="E1839">
        <f>Schedule!E1839</f>
        <v>1433.33420073452</v>
      </c>
      <c r="F1839" cm="1">
        <f t="array" ref="F1839">_xlfn.XLOOKUP(B1839, $T$1:$T1838, $V$1:$V1838, D1839, 0, -1)</f>
        <v>1535.1961987191132</v>
      </c>
      <c r="G1839" cm="1">
        <f t="array" ref="G1839">_xlfn.XLOOKUP(C1839, $U$1:$U1838, $W$1:$W1838, E1839, 0, -1)</f>
        <v>1425.4820043556863</v>
      </c>
      <c r="H1839">
        <f>Schedule!F1839</f>
        <v>-4.08163265306122E-2</v>
      </c>
      <c r="I1839" t="str">
        <f>IF(ISBLANK(Games!D1839), "", Games!D1839)</f>
        <v/>
      </c>
      <c r="J1839" t="str">
        <f>IF(ISBLANK(Games!E1839), "", Games!E1839)</f>
        <v/>
      </c>
      <c r="K1839" t="str">
        <f>IF(ISBLANK(Games!D1839), "",VLOOKUP(I1839, 'Pitchers Pre-Season'!$B$2:$X$790, 23, FALSE))</f>
        <v/>
      </c>
      <c r="L1839" t="str">
        <f>IF(ISBLANK(Games!E1839), "",VLOOKUP(J1839, 'Pitchers Pre-Season'!$B$2:$X$790, 23, FALSE))</f>
        <v/>
      </c>
      <c r="M1839">
        <f>IF(ISBLANK(Games!D1839), Calc!F1839, F1839+K1839)</f>
        <v>1535.1961987191132</v>
      </c>
      <c r="N1839">
        <f>IF(ISBLANK(Games!E1839), Calc!G1839, G1839+L1839)</f>
        <v>1425.4820043556863</v>
      </c>
      <c r="O1839" s="1">
        <f t="shared" si="196"/>
        <v>0.63243622528022225</v>
      </c>
      <c r="P1839" s="1">
        <f t="shared" si="197"/>
        <v>0.36756377471977764</v>
      </c>
      <c r="Q1839" s="3" t="str">
        <f>Games!N1839</f>
        <v/>
      </c>
      <c r="R1839" s="1" t="str">
        <f t="shared" si="198"/>
        <v/>
      </c>
      <c r="S1839" s="1" t="str">
        <f>IF(ISBLANK(Games!L1839), "",IF(Q1839=B1839, C1839, B1839))</f>
        <v/>
      </c>
      <c r="T1839" s="1" t="str">
        <f t="shared" si="199"/>
        <v>HOU</v>
      </c>
      <c r="U1839" s="1" t="str">
        <f t="shared" si="200"/>
        <v>CHW</v>
      </c>
      <c r="V1839" s="1">
        <f t="shared" si="201"/>
        <v>1535.1961987191132</v>
      </c>
      <c r="W1839" s="1">
        <f t="shared" si="202"/>
        <v>1425.4820043556863</v>
      </c>
    </row>
    <row r="1840" spans="1:23" x14ac:dyDescent="0.45">
      <c r="A1840" t="str">
        <f>Schedule!A1840</f>
        <v>2024-08-16</v>
      </c>
      <c r="B1840" t="str">
        <f>Schedule!B1840</f>
        <v>MIL</v>
      </c>
      <c r="C1840" t="str">
        <f>Schedule!C1840</f>
        <v>CLE</v>
      </c>
      <c r="D1840">
        <f>Schedule!D1840</f>
        <v>1511.74507850229</v>
      </c>
      <c r="E1840">
        <f>Schedule!E1840</f>
        <v>1503.8938502056101</v>
      </c>
      <c r="F1840" cm="1">
        <f t="array" ref="F1840">_xlfn.XLOOKUP(B1840, $T$1:$T1839, $V$1:$V1839, D1840, 0, -1)</f>
        <v>1516.6563185214643</v>
      </c>
      <c r="G1840" cm="1">
        <f t="array" ref="G1840">_xlfn.XLOOKUP(C1840, $U$1:$U1839, $W$1:$W1839, E1840, 0, -1)</f>
        <v>1521.3210808926906</v>
      </c>
      <c r="H1840">
        <f>Schedule!F1840</f>
        <v>6.7415730337078705E-2</v>
      </c>
      <c r="I1840" t="str">
        <f>IF(ISBLANK(Games!D1840), "", Games!D1840)</f>
        <v/>
      </c>
      <c r="J1840" t="str">
        <f>IF(ISBLANK(Games!E1840), "", Games!E1840)</f>
        <v/>
      </c>
      <c r="K1840" t="str">
        <f>IF(ISBLANK(Games!D1840), "",VLOOKUP(I1840, 'Pitchers Pre-Season'!$B$2:$X$790, 23, FALSE))</f>
        <v/>
      </c>
      <c r="L1840" t="str">
        <f>IF(ISBLANK(Games!E1840), "",VLOOKUP(J1840, 'Pitchers Pre-Season'!$B$2:$X$790, 23, FALSE))</f>
        <v/>
      </c>
      <c r="M1840">
        <f>IF(ISBLANK(Games!D1840), Calc!F1840, F1840+K1840)</f>
        <v>1516.6563185214643</v>
      </c>
      <c r="N1840">
        <f>IF(ISBLANK(Games!E1840), Calc!G1840, G1840+L1840)</f>
        <v>1521.3210808926906</v>
      </c>
      <c r="O1840" s="1">
        <f t="shared" si="196"/>
        <v>0.52699513583305335</v>
      </c>
      <c r="P1840" s="1">
        <f t="shared" si="197"/>
        <v>0.47300486416694659</v>
      </c>
      <c r="Q1840" s="3" t="str">
        <f>Games!N1840</f>
        <v/>
      </c>
      <c r="R1840" s="1" t="str">
        <f t="shared" si="198"/>
        <v/>
      </c>
      <c r="S1840" s="1" t="str">
        <f>IF(ISBLANK(Games!L1840), "",IF(Q1840=B1840, C1840, B1840))</f>
        <v/>
      </c>
      <c r="T1840" s="1" t="str">
        <f t="shared" si="199"/>
        <v>MIL</v>
      </c>
      <c r="U1840" s="1" t="str">
        <f t="shared" si="200"/>
        <v>CLE</v>
      </c>
      <c r="V1840" s="1">
        <f t="shared" si="201"/>
        <v>1516.6563185214643</v>
      </c>
      <c r="W1840" s="1">
        <f t="shared" si="202"/>
        <v>1521.3210808926906</v>
      </c>
    </row>
    <row r="1841" spans="1:23" x14ac:dyDescent="0.45">
      <c r="A1841" t="str">
        <f>Schedule!A1841</f>
        <v>2024-08-16</v>
      </c>
      <c r="B1841" t="str">
        <f>Schedule!B1841</f>
        <v>STL</v>
      </c>
      <c r="C1841" t="str">
        <f>Schedule!C1841</f>
        <v>LAD</v>
      </c>
      <c r="D1841">
        <f>Schedule!D1841</f>
        <v>1506.4629567151301</v>
      </c>
      <c r="E1841">
        <f>Schedule!E1841</f>
        <v>1588.6730971234199</v>
      </c>
      <c r="F1841" cm="1">
        <f t="array" ref="F1841">_xlfn.XLOOKUP(B1841, $T$1:$T1840, $V$1:$V1840, D1841, 0, -1)</f>
        <v>1510.540426333587</v>
      </c>
      <c r="G1841" cm="1">
        <f t="array" ref="G1841">_xlfn.XLOOKUP(C1841, $U$1:$U1840, $W$1:$W1840, E1841, 0, -1)</f>
        <v>1587.2549754385982</v>
      </c>
      <c r="H1841">
        <f>Schedule!F1841</f>
        <v>7.3170731707316999E-2</v>
      </c>
      <c r="I1841" t="str">
        <f>IF(ISBLANK(Games!D1841), "", Games!D1841)</f>
        <v/>
      </c>
      <c r="J1841" t="str">
        <f>IF(ISBLANK(Games!E1841), "", Games!E1841)</f>
        <v/>
      </c>
      <c r="K1841" t="str">
        <f>IF(ISBLANK(Games!D1841), "",VLOOKUP(I1841, 'Pitchers Pre-Season'!$B$2:$X$790, 23, FALSE))</f>
        <v/>
      </c>
      <c r="L1841" t="str">
        <f>IF(ISBLANK(Games!E1841), "",VLOOKUP(J1841, 'Pitchers Pre-Season'!$B$2:$X$790, 23, FALSE))</f>
        <v/>
      </c>
      <c r="M1841">
        <f>IF(ISBLANK(Games!D1841), Calc!F1841, F1841+K1841)</f>
        <v>1510.540426333587</v>
      </c>
      <c r="N1841">
        <f>IF(ISBLANK(Games!E1841), Calc!G1841, G1841+L1841)</f>
        <v>1587.2549754385982</v>
      </c>
      <c r="O1841" s="1">
        <f t="shared" si="196"/>
        <v>0.42794409494189589</v>
      </c>
      <c r="P1841" s="1">
        <f t="shared" si="197"/>
        <v>0.57205590505810411</v>
      </c>
      <c r="Q1841" s="3" t="str">
        <f>Games!N1841</f>
        <v/>
      </c>
      <c r="R1841" s="1" t="str">
        <f t="shared" si="198"/>
        <v/>
      </c>
      <c r="S1841" s="1" t="str">
        <f>IF(ISBLANK(Games!L1841), "",IF(Q1841=B1841, C1841, B1841))</f>
        <v/>
      </c>
      <c r="T1841" s="1" t="str">
        <f t="shared" si="199"/>
        <v>STL</v>
      </c>
      <c r="U1841" s="1" t="str">
        <f t="shared" si="200"/>
        <v>LAD</v>
      </c>
      <c r="V1841" s="1">
        <f t="shared" si="201"/>
        <v>1510.540426333587</v>
      </c>
      <c r="W1841" s="1">
        <f t="shared" si="202"/>
        <v>1587.2549754385982</v>
      </c>
    </row>
    <row r="1842" spans="1:23" x14ac:dyDescent="0.45">
      <c r="A1842" t="str">
        <f>Schedule!A1842</f>
        <v>2024-08-16</v>
      </c>
      <c r="B1842" t="str">
        <f>Schedule!B1842</f>
        <v>COL</v>
      </c>
      <c r="C1842" t="str">
        <f>Schedule!C1842</f>
        <v>SDP</v>
      </c>
      <c r="D1842">
        <f>Schedule!D1842</f>
        <v>1418.47649220432</v>
      </c>
      <c r="E1842">
        <f>Schedule!E1842</f>
        <v>1513.7838452168801</v>
      </c>
      <c r="F1842" cm="1">
        <f t="array" ref="F1842">_xlfn.XLOOKUP(B1842, $T$1:$T1841, $V$1:$V1841, D1842, 0, -1)</f>
        <v>1423.0710497477428</v>
      </c>
      <c r="G1842" cm="1">
        <f t="array" ref="G1842">_xlfn.XLOOKUP(C1842, $U$1:$U1841, $W$1:$W1841, E1842, 0, -1)</f>
        <v>1514.2912987524817</v>
      </c>
      <c r="H1842">
        <f>Schedule!F1842</f>
        <v>0.22834645669291301</v>
      </c>
      <c r="I1842" t="str">
        <f>IF(ISBLANK(Games!D1842), "", Games!D1842)</f>
        <v/>
      </c>
      <c r="J1842" t="str">
        <f>IF(ISBLANK(Games!E1842), "", Games!E1842)</f>
        <v/>
      </c>
      <c r="K1842" t="str">
        <f>IF(ISBLANK(Games!D1842), "",VLOOKUP(I1842, 'Pitchers Pre-Season'!$B$2:$X$790, 23, FALSE))</f>
        <v/>
      </c>
      <c r="L1842" t="str">
        <f>IF(ISBLANK(Games!E1842), "",VLOOKUP(J1842, 'Pitchers Pre-Season'!$B$2:$X$790, 23, FALSE))</f>
        <v/>
      </c>
      <c r="M1842">
        <f>IF(ISBLANK(Games!D1842), Calc!F1842, F1842+K1842)</f>
        <v>1423.0710497477428</v>
      </c>
      <c r="N1842">
        <f>IF(ISBLANK(Games!E1842), Calc!G1842, G1842+L1842)</f>
        <v>1514.2912987524817</v>
      </c>
      <c r="O1842" s="1">
        <f t="shared" si="196"/>
        <v>0.4858322941260021</v>
      </c>
      <c r="P1842" s="1">
        <f t="shared" si="197"/>
        <v>0.51416770587399796</v>
      </c>
      <c r="Q1842" s="3" t="str">
        <f>Games!N1842</f>
        <v/>
      </c>
      <c r="R1842" s="1" t="str">
        <f t="shared" si="198"/>
        <v/>
      </c>
      <c r="S1842" s="1" t="str">
        <f>IF(ISBLANK(Games!L1842), "",IF(Q1842=B1842, C1842, B1842))</f>
        <v/>
      </c>
      <c r="T1842" s="1" t="str">
        <f t="shared" si="199"/>
        <v>COL</v>
      </c>
      <c r="U1842" s="1" t="str">
        <f t="shared" si="200"/>
        <v>SDP</v>
      </c>
      <c r="V1842" s="1">
        <f t="shared" si="201"/>
        <v>1423.0710497477428</v>
      </c>
      <c r="W1842" s="1">
        <f t="shared" si="202"/>
        <v>1514.2912987524817</v>
      </c>
    </row>
    <row r="1843" spans="1:23" x14ac:dyDescent="0.45">
      <c r="A1843" t="str">
        <f>Schedule!A1843</f>
        <v>2024-08-16</v>
      </c>
      <c r="B1843" t="str">
        <f>Schedule!B1843</f>
        <v>LAA</v>
      </c>
      <c r="C1843" t="str">
        <f>Schedule!C1843</f>
        <v>ATL</v>
      </c>
      <c r="D1843">
        <f>Schedule!D1843</f>
        <v>1474.3085107648601</v>
      </c>
      <c r="E1843">
        <f>Schedule!E1843</f>
        <v>1590.545270505</v>
      </c>
      <c r="F1843" cm="1">
        <f t="array" ref="F1843">_xlfn.XLOOKUP(B1843, $T$1:$T1842, $V$1:$V1842, D1843, 0, -1)</f>
        <v>1469.5882041455925</v>
      </c>
      <c r="G1843" cm="1">
        <f t="array" ref="G1843">_xlfn.XLOOKUP(C1843, $U$1:$U1842, $W$1:$W1842, E1843, 0, -1)</f>
        <v>1588.8399964445969</v>
      </c>
      <c r="H1843">
        <f>Schedule!F1843</f>
        <v>6.8493150684931406E-2</v>
      </c>
      <c r="I1843" t="str">
        <f>IF(ISBLANK(Games!D1843), "", Games!D1843)</f>
        <v/>
      </c>
      <c r="J1843" t="str">
        <f>IF(ISBLANK(Games!E1843), "", Games!E1843)</f>
        <v/>
      </c>
      <c r="K1843" t="str">
        <f>IF(ISBLANK(Games!D1843), "",VLOOKUP(I1843, 'Pitchers Pre-Season'!$B$2:$X$790, 23, FALSE))</f>
        <v/>
      </c>
      <c r="L1843" t="str">
        <f>IF(ISBLANK(Games!E1843), "",VLOOKUP(J1843, 'Pitchers Pre-Season'!$B$2:$X$790, 23, FALSE))</f>
        <v/>
      </c>
      <c r="M1843">
        <f>IF(ISBLANK(Games!D1843), Calc!F1843, F1843+K1843)</f>
        <v>1469.5882041455925</v>
      </c>
      <c r="N1843">
        <f>IF(ISBLANK(Games!E1843), Calc!G1843, G1843+L1843)</f>
        <v>1588.8399964445969</v>
      </c>
      <c r="O1843" s="1">
        <f t="shared" si="196"/>
        <v>0.36906570866373084</v>
      </c>
      <c r="P1843" s="1">
        <f t="shared" si="197"/>
        <v>0.63093429133626922</v>
      </c>
      <c r="Q1843" s="3" t="str">
        <f>Games!N1843</f>
        <v/>
      </c>
      <c r="R1843" s="1" t="str">
        <f t="shared" si="198"/>
        <v/>
      </c>
      <c r="S1843" s="1" t="str">
        <f>IF(ISBLANK(Games!L1843), "",IF(Q1843=B1843, C1843, B1843))</f>
        <v/>
      </c>
      <c r="T1843" s="1" t="str">
        <f t="shared" si="199"/>
        <v>LAA</v>
      </c>
      <c r="U1843" s="1" t="str">
        <f t="shared" si="200"/>
        <v>ATL</v>
      </c>
      <c r="V1843" s="1">
        <f t="shared" si="201"/>
        <v>1469.5882041455925</v>
      </c>
      <c r="W1843" s="1">
        <f t="shared" si="202"/>
        <v>1588.8399964445969</v>
      </c>
    </row>
    <row r="1844" spans="1:23" x14ac:dyDescent="0.45">
      <c r="A1844" t="str">
        <f>Schedule!A1844</f>
        <v>2024-08-17</v>
      </c>
      <c r="B1844" t="str">
        <f>Schedule!B1844</f>
        <v>PIT</v>
      </c>
      <c r="C1844" t="str">
        <f>Schedule!C1844</f>
        <v>SEA</v>
      </c>
      <c r="D1844">
        <f>Schedule!D1844</f>
        <v>1468.3919248330999</v>
      </c>
      <c r="E1844">
        <f>Schedule!E1844</f>
        <v>1526.2027098211199</v>
      </c>
      <c r="F1844" cm="1">
        <f t="array" ref="F1844">_xlfn.XLOOKUP(B1844, $T$1:$T1843, $V$1:$V1843, D1844, 0, -1)</f>
        <v>1464.4120897083565</v>
      </c>
      <c r="G1844" cm="1">
        <f t="array" ref="G1844">_xlfn.XLOOKUP(C1844, $U$1:$U1843, $W$1:$W1843, E1844, 0, -1)</f>
        <v>1521.2700100017432</v>
      </c>
      <c r="H1844">
        <f>Schedule!F1844</f>
        <v>5.7971014492753603E-2</v>
      </c>
      <c r="I1844" t="str">
        <f>IF(ISBLANK(Games!D1844), "", Games!D1844)</f>
        <v/>
      </c>
      <c r="J1844" t="str">
        <f>IF(ISBLANK(Games!E1844), "", Games!E1844)</f>
        <v/>
      </c>
      <c r="K1844" t="str">
        <f>IF(ISBLANK(Games!D1844), "",VLOOKUP(I1844, 'Pitchers Pre-Season'!$B$2:$X$790, 23, FALSE))</f>
        <v/>
      </c>
      <c r="L1844" t="str">
        <f>IF(ISBLANK(Games!E1844), "",VLOOKUP(J1844, 'Pitchers Pre-Season'!$B$2:$X$790, 23, FALSE))</f>
        <v/>
      </c>
      <c r="M1844">
        <f>IF(ISBLANK(Games!D1844), Calc!F1844, F1844+K1844)</f>
        <v>1464.4120897083565</v>
      </c>
      <c r="N1844">
        <f>IF(ISBLANK(Games!E1844), Calc!G1844, G1844+L1844)</f>
        <v>1521.2700100017432</v>
      </c>
      <c r="O1844" s="1">
        <f t="shared" si="196"/>
        <v>0.44788310513092766</v>
      </c>
      <c r="P1844" s="1">
        <f t="shared" si="197"/>
        <v>0.55211689486907234</v>
      </c>
      <c r="Q1844" s="3" t="str">
        <f>Games!N1844</f>
        <v/>
      </c>
      <c r="R1844" s="1" t="str">
        <f t="shared" si="198"/>
        <v/>
      </c>
      <c r="S1844" s="1" t="str">
        <f>IF(ISBLANK(Games!L1844), "",IF(Q1844=B1844, C1844, B1844))</f>
        <v/>
      </c>
      <c r="T1844" s="1" t="str">
        <f t="shared" si="199"/>
        <v>PIT</v>
      </c>
      <c r="U1844" s="1" t="str">
        <f t="shared" si="200"/>
        <v>SEA</v>
      </c>
      <c r="V1844" s="1">
        <f t="shared" si="201"/>
        <v>1464.4120897083565</v>
      </c>
      <c r="W1844" s="1">
        <f t="shared" si="202"/>
        <v>1521.2700100017432</v>
      </c>
    </row>
    <row r="1845" spans="1:23" x14ac:dyDescent="0.45">
      <c r="A1845" t="str">
        <f>Schedule!A1845</f>
        <v>2024-08-17</v>
      </c>
      <c r="B1845" t="str">
        <f>Schedule!B1845</f>
        <v>DET</v>
      </c>
      <c r="C1845" t="str">
        <f>Schedule!C1845</f>
        <v>NYY</v>
      </c>
      <c r="D1845">
        <f>Schedule!D1845</f>
        <v>1477.56939209144</v>
      </c>
      <c r="E1845">
        <f>Schedule!E1845</f>
        <v>1539.4562396036399</v>
      </c>
      <c r="F1845" cm="1">
        <f t="array" ref="F1845">_xlfn.XLOOKUP(B1845, $T$1:$T1844, $V$1:$V1844, D1845, 0, -1)</f>
        <v>1481.7589766686021</v>
      </c>
      <c r="G1845" cm="1">
        <f t="array" ref="G1845">_xlfn.XLOOKUP(C1845, $U$1:$U1844, $W$1:$W1844, E1845, 0, -1)</f>
        <v>1562.9327852564061</v>
      </c>
      <c r="H1845">
        <f>Schedule!F1845</f>
        <v>7.6687116564418296E-3</v>
      </c>
      <c r="I1845" t="str">
        <f>IF(ISBLANK(Games!D1845), "", Games!D1845)</f>
        <v/>
      </c>
      <c r="J1845" t="str">
        <f>IF(ISBLANK(Games!E1845), "", Games!E1845)</f>
        <v/>
      </c>
      <c r="K1845" t="str">
        <f>IF(ISBLANK(Games!D1845), "",VLOOKUP(I1845, 'Pitchers Pre-Season'!$B$2:$X$790, 23, FALSE))</f>
        <v/>
      </c>
      <c r="L1845" t="str">
        <f>IF(ISBLANK(Games!E1845), "",VLOOKUP(J1845, 'Pitchers Pre-Season'!$B$2:$X$790, 23, FALSE))</f>
        <v/>
      </c>
      <c r="M1845">
        <f>IF(ISBLANK(Games!D1845), Calc!F1845, F1845+K1845)</f>
        <v>1481.7589766686021</v>
      </c>
      <c r="N1845">
        <f>IF(ISBLANK(Games!E1845), Calc!G1845, G1845+L1845)</f>
        <v>1562.9327852564061</v>
      </c>
      <c r="O1845" s="1">
        <f t="shared" si="196"/>
        <v>0.38909600873829053</v>
      </c>
      <c r="P1845" s="1">
        <f t="shared" si="197"/>
        <v>0.61090399126170947</v>
      </c>
      <c r="Q1845" s="3" t="str">
        <f>Games!N1845</f>
        <v/>
      </c>
      <c r="R1845" s="1" t="str">
        <f t="shared" si="198"/>
        <v/>
      </c>
      <c r="S1845" s="1" t="str">
        <f>IF(ISBLANK(Games!L1845), "",IF(Q1845=B1845, C1845, B1845))</f>
        <v/>
      </c>
      <c r="T1845" s="1" t="str">
        <f t="shared" si="199"/>
        <v>DET</v>
      </c>
      <c r="U1845" s="1" t="str">
        <f t="shared" si="200"/>
        <v>NYY</v>
      </c>
      <c r="V1845" s="1">
        <f t="shared" si="201"/>
        <v>1481.7589766686021</v>
      </c>
      <c r="W1845" s="1">
        <f t="shared" si="202"/>
        <v>1562.9327852564061</v>
      </c>
    </row>
    <row r="1846" spans="1:23" x14ac:dyDescent="0.45">
      <c r="A1846" t="str">
        <f>Schedule!A1846</f>
        <v>2024-08-17</v>
      </c>
      <c r="B1846" t="str">
        <f>Schedule!B1846</f>
        <v>CHC</v>
      </c>
      <c r="C1846" t="str">
        <f>Schedule!C1846</f>
        <v>TOR</v>
      </c>
      <c r="D1846">
        <f>Schedule!D1846</f>
        <v>1514.0316812078199</v>
      </c>
      <c r="E1846">
        <f>Schedule!E1846</f>
        <v>1536.86484917293</v>
      </c>
      <c r="F1846" cm="1">
        <f t="array" ref="F1846">_xlfn.XLOOKUP(B1846, $T$1:$T1845, $V$1:$V1845, D1846, 0, -1)</f>
        <v>1529.9566441509314</v>
      </c>
      <c r="G1846" cm="1">
        <f t="array" ref="G1846">_xlfn.XLOOKUP(C1846, $U$1:$U1845, $W$1:$W1845, E1846, 0, -1)</f>
        <v>1549.5770225833428</v>
      </c>
      <c r="H1846">
        <f>Schedule!F1846</f>
        <v>4.4585987261146598E-2</v>
      </c>
      <c r="I1846" t="str">
        <f>IF(ISBLANK(Games!D1846), "", Games!D1846)</f>
        <v/>
      </c>
      <c r="J1846" t="str">
        <f>IF(ISBLANK(Games!E1846), "", Games!E1846)</f>
        <v/>
      </c>
      <c r="K1846" t="str">
        <f>IF(ISBLANK(Games!D1846), "",VLOOKUP(I1846, 'Pitchers Pre-Season'!$B$2:$X$790, 23, FALSE))</f>
        <v/>
      </c>
      <c r="L1846" t="str">
        <f>IF(ISBLANK(Games!E1846), "",VLOOKUP(J1846, 'Pitchers Pre-Season'!$B$2:$X$790, 23, FALSE))</f>
        <v/>
      </c>
      <c r="M1846">
        <f>IF(ISBLANK(Games!D1846), Calc!F1846, F1846+K1846)</f>
        <v>1529.9566441509314</v>
      </c>
      <c r="N1846">
        <f>IF(ISBLANK(Games!E1846), Calc!G1846, G1846+L1846)</f>
        <v>1549.5770225833428</v>
      </c>
      <c r="O1846" s="1">
        <f t="shared" si="196"/>
        <v>0.49408697674673302</v>
      </c>
      <c r="P1846" s="1">
        <f t="shared" si="197"/>
        <v>0.50591302325326715</v>
      </c>
      <c r="Q1846" s="3" t="str">
        <f>Games!N1846</f>
        <v/>
      </c>
      <c r="R1846" s="1" t="str">
        <f t="shared" si="198"/>
        <v/>
      </c>
      <c r="S1846" s="1" t="str">
        <f>IF(ISBLANK(Games!L1846), "",IF(Q1846=B1846, C1846, B1846))</f>
        <v/>
      </c>
      <c r="T1846" s="1" t="str">
        <f t="shared" si="199"/>
        <v>CHC</v>
      </c>
      <c r="U1846" s="1" t="str">
        <f t="shared" si="200"/>
        <v>TOR</v>
      </c>
      <c r="V1846" s="1">
        <f t="shared" si="201"/>
        <v>1529.9566441509314</v>
      </c>
      <c r="W1846" s="1">
        <f t="shared" si="202"/>
        <v>1549.5770225833428</v>
      </c>
    </row>
    <row r="1847" spans="1:23" x14ac:dyDescent="0.45">
      <c r="A1847" t="str">
        <f>Schedule!A1847</f>
        <v>2024-08-17</v>
      </c>
      <c r="B1847" t="str">
        <f>Schedule!B1847</f>
        <v>BAL</v>
      </c>
      <c r="C1847" t="str">
        <f>Schedule!C1847</f>
        <v>BOS</v>
      </c>
      <c r="D1847">
        <f>Schedule!D1847</f>
        <v>1535.1075395159701</v>
      </c>
      <c r="E1847">
        <f>Schedule!E1847</f>
        <v>1500.26839934439</v>
      </c>
      <c r="F1847" cm="1">
        <f t="array" ref="F1847">_xlfn.XLOOKUP(B1847, $T$1:$T1846, $V$1:$V1846, D1847, 0, -1)</f>
        <v>1527.1786991040578</v>
      </c>
      <c r="G1847" cm="1">
        <f t="array" ref="G1847">_xlfn.XLOOKUP(C1847, $U$1:$U1846, $W$1:$W1846, E1847, 0, -1)</f>
        <v>1518.233689676287</v>
      </c>
      <c r="H1847">
        <f>Schedule!F1847</f>
        <v>2.1739130434782698E-2</v>
      </c>
      <c r="I1847" t="str">
        <f>IF(ISBLANK(Games!D1847), "", Games!D1847)</f>
        <v/>
      </c>
      <c r="J1847" t="str">
        <f>IF(ISBLANK(Games!E1847), "", Games!E1847)</f>
        <v/>
      </c>
      <c r="K1847" t="str">
        <f>IF(ISBLANK(Games!D1847), "",VLOOKUP(I1847, 'Pitchers Pre-Season'!$B$2:$X$790, 23, FALSE))</f>
        <v/>
      </c>
      <c r="L1847" t="str">
        <f>IF(ISBLANK(Games!E1847), "",VLOOKUP(J1847, 'Pitchers Pre-Season'!$B$2:$X$790, 23, FALSE))</f>
        <v/>
      </c>
      <c r="M1847">
        <f>IF(ISBLANK(Games!D1847), Calc!F1847, F1847+K1847)</f>
        <v>1527.1786991040578</v>
      </c>
      <c r="N1847">
        <f>IF(ISBLANK(Games!E1847), Calc!G1847, G1847+L1847)</f>
        <v>1518.233689676287</v>
      </c>
      <c r="O1847" s="1">
        <f t="shared" si="196"/>
        <v>0.5237396250712355</v>
      </c>
      <c r="P1847" s="1">
        <f t="shared" si="197"/>
        <v>0.47626037492876439</v>
      </c>
      <c r="Q1847" s="3" t="str">
        <f>Games!N1847</f>
        <v/>
      </c>
      <c r="R1847" s="1" t="str">
        <f t="shared" si="198"/>
        <v/>
      </c>
      <c r="S1847" s="1" t="str">
        <f>IF(ISBLANK(Games!L1847), "",IF(Q1847=B1847, C1847, B1847))</f>
        <v/>
      </c>
      <c r="T1847" s="1" t="str">
        <f t="shared" si="199"/>
        <v>BAL</v>
      </c>
      <c r="U1847" s="1" t="str">
        <f t="shared" si="200"/>
        <v>BOS</v>
      </c>
      <c r="V1847" s="1">
        <f t="shared" si="201"/>
        <v>1527.1786991040578</v>
      </c>
      <c r="W1847" s="1">
        <f t="shared" si="202"/>
        <v>1518.233689676287</v>
      </c>
    </row>
    <row r="1848" spans="1:23" x14ac:dyDescent="0.45">
      <c r="A1848" t="str">
        <f>Schedule!A1848</f>
        <v>2024-08-17</v>
      </c>
      <c r="B1848" t="str">
        <f>Schedule!B1848</f>
        <v>TBR</v>
      </c>
      <c r="C1848" t="str">
        <f>Schedule!C1848</f>
        <v>ARI</v>
      </c>
      <c r="D1848">
        <f>Schedule!D1848</f>
        <v>1537.2568075547799</v>
      </c>
      <c r="E1848">
        <f>Schedule!E1848</f>
        <v>1517.8440011816001</v>
      </c>
      <c r="F1848" cm="1">
        <f t="array" ref="F1848">_xlfn.XLOOKUP(B1848, $T$1:$T1847, $V$1:$V1847, D1848, 0, -1)</f>
        <v>1528.0229512954211</v>
      </c>
      <c r="G1848" cm="1">
        <f t="array" ref="G1848">_xlfn.XLOOKUP(C1848, $U$1:$U1847, $W$1:$W1847, E1848, 0, -1)</f>
        <v>1515.1384034374826</v>
      </c>
      <c r="H1848">
        <f>Schedule!F1848</f>
        <v>0.124324324324324</v>
      </c>
      <c r="I1848" t="str">
        <f>IF(ISBLANK(Games!D1848), "", Games!D1848)</f>
        <v/>
      </c>
      <c r="J1848" t="str">
        <f>IF(ISBLANK(Games!E1848), "", Games!E1848)</f>
        <v/>
      </c>
      <c r="K1848" t="str">
        <f>IF(ISBLANK(Games!D1848), "",VLOOKUP(I1848, 'Pitchers Pre-Season'!$B$2:$X$790, 23, FALSE))</f>
        <v/>
      </c>
      <c r="L1848" t="str">
        <f>IF(ISBLANK(Games!E1848), "",VLOOKUP(J1848, 'Pitchers Pre-Season'!$B$2:$X$790, 23, FALSE))</f>
        <v/>
      </c>
      <c r="M1848">
        <f>IF(ISBLANK(Games!D1848), Calc!F1848, F1848+K1848)</f>
        <v>1528.0229512954211</v>
      </c>
      <c r="N1848">
        <f>IF(ISBLANK(Games!E1848), Calc!G1848, G1848+L1848)</f>
        <v>1515.1384034374826</v>
      </c>
      <c r="O1848" s="1">
        <f t="shared" si="196"/>
        <v>0.58069602144457289</v>
      </c>
      <c r="P1848" s="1">
        <f t="shared" si="197"/>
        <v>0.41930397855542723</v>
      </c>
      <c r="Q1848" s="3" t="str">
        <f>Games!N1848</f>
        <v/>
      </c>
      <c r="R1848" s="1" t="str">
        <f t="shared" si="198"/>
        <v/>
      </c>
      <c r="S1848" s="1" t="str">
        <f>IF(ISBLANK(Games!L1848), "",IF(Q1848=B1848, C1848, B1848))</f>
        <v/>
      </c>
      <c r="T1848" s="1" t="str">
        <f t="shared" si="199"/>
        <v>TBR</v>
      </c>
      <c r="U1848" s="1" t="str">
        <f t="shared" si="200"/>
        <v>ARI</v>
      </c>
      <c r="V1848" s="1">
        <f t="shared" si="201"/>
        <v>1528.0229512954211</v>
      </c>
      <c r="W1848" s="1">
        <f t="shared" si="202"/>
        <v>1515.1384034374826</v>
      </c>
    </row>
    <row r="1849" spans="1:23" x14ac:dyDescent="0.45">
      <c r="A1849" t="str">
        <f>Schedule!A1849</f>
        <v>2024-08-17</v>
      </c>
      <c r="B1849" t="str">
        <f>Schedule!B1849</f>
        <v>NYM</v>
      </c>
      <c r="C1849" t="str">
        <f>Schedule!C1849</f>
        <v>MIA</v>
      </c>
      <c r="D1849">
        <f>Schedule!D1849</f>
        <v>1505.1761432511801</v>
      </c>
      <c r="E1849">
        <f>Schedule!E1849</f>
        <v>1488.4482383178499</v>
      </c>
      <c r="F1849" cm="1">
        <f t="array" ref="F1849">_xlfn.XLOOKUP(B1849, $T$1:$T1848, $V$1:$V1848, D1849, 0, -1)</f>
        <v>1483.2891783762693</v>
      </c>
      <c r="G1849" cm="1">
        <f t="array" ref="G1849">_xlfn.XLOOKUP(C1849, $U$1:$U1848, $W$1:$W1848, E1849, 0, -1)</f>
        <v>1484.370768699393</v>
      </c>
      <c r="H1849">
        <f>Schedule!F1849</f>
        <v>0.102272727272727</v>
      </c>
      <c r="I1849" t="str">
        <f>IF(ISBLANK(Games!D1849), "", Games!D1849)</f>
        <v/>
      </c>
      <c r="J1849" t="str">
        <f>IF(ISBLANK(Games!E1849), "", Games!E1849)</f>
        <v/>
      </c>
      <c r="K1849" t="str">
        <f>IF(ISBLANK(Games!D1849), "",VLOOKUP(I1849, 'Pitchers Pre-Season'!$B$2:$X$790, 23, FALSE))</f>
        <v/>
      </c>
      <c r="L1849" t="str">
        <f>IF(ISBLANK(Games!E1849), "",VLOOKUP(J1849, 'Pitchers Pre-Season'!$B$2:$X$790, 23, FALSE))</f>
        <v/>
      </c>
      <c r="M1849">
        <f>IF(ISBLANK(Games!D1849), Calc!F1849, F1849+K1849)</f>
        <v>1483.2891783762693</v>
      </c>
      <c r="N1849">
        <f>IF(ISBLANK(Games!E1849), Calc!G1849, G1849+L1849)</f>
        <v>1484.370768699393</v>
      </c>
      <c r="O1849" s="1">
        <f t="shared" si="196"/>
        <v>0.54957983506784402</v>
      </c>
      <c r="P1849" s="1">
        <f t="shared" si="197"/>
        <v>0.45042016493215592</v>
      </c>
      <c r="Q1849" s="3" t="str">
        <f>Games!N1849</f>
        <v/>
      </c>
      <c r="R1849" s="1" t="str">
        <f t="shared" si="198"/>
        <v/>
      </c>
      <c r="S1849" s="1" t="str">
        <f>IF(ISBLANK(Games!L1849), "",IF(Q1849=B1849, C1849, B1849))</f>
        <v/>
      </c>
      <c r="T1849" s="1" t="str">
        <f t="shared" si="199"/>
        <v>NYM</v>
      </c>
      <c r="U1849" s="1" t="str">
        <f t="shared" si="200"/>
        <v>MIA</v>
      </c>
      <c r="V1849" s="1">
        <f t="shared" si="201"/>
        <v>1483.2891783762693</v>
      </c>
      <c r="W1849" s="1">
        <f t="shared" si="202"/>
        <v>1484.370768699393</v>
      </c>
    </row>
    <row r="1850" spans="1:23" x14ac:dyDescent="0.45">
      <c r="A1850" t="str">
        <f>Schedule!A1850</f>
        <v>2024-08-17</v>
      </c>
      <c r="B1850" t="str">
        <f>Schedule!B1850</f>
        <v>PHI</v>
      </c>
      <c r="C1850" t="str">
        <f>Schedule!C1850</f>
        <v>WAS</v>
      </c>
      <c r="D1850">
        <f>Schedule!D1850</f>
        <v>1537.03223861109</v>
      </c>
      <c r="E1850">
        <f>Schedule!E1850</f>
        <v>1422.7330514932301</v>
      </c>
      <c r="F1850" cm="1">
        <f t="array" ref="F1850">_xlfn.XLOOKUP(B1850, $T$1:$T1849, $V$1:$V1849, D1850, 0, -1)</f>
        <v>1516.0751994709906</v>
      </c>
      <c r="G1850" cm="1">
        <f t="array" ref="G1850">_xlfn.XLOOKUP(C1850, $U$1:$U1849, $W$1:$W1849, E1850, 0, -1)</f>
        <v>1420.7057667976087</v>
      </c>
      <c r="H1850">
        <f>Schedule!F1850</f>
        <v>8.4745762711864403E-2</v>
      </c>
      <c r="I1850" t="str">
        <f>IF(ISBLANK(Games!D1850), "", Games!D1850)</f>
        <v/>
      </c>
      <c r="J1850" t="str">
        <f>IF(ISBLANK(Games!E1850), "", Games!E1850)</f>
        <v/>
      </c>
      <c r="K1850" t="str">
        <f>IF(ISBLANK(Games!D1850), "",VLOOKUP(I1850, 'Pitchers Pre-Season'!$B$2:$X$790, 23, FALSE))</f>
        <v/>
      </c>
      <c r="L1850" t="str">
        <f>IF(ISBLANK(Games!E1850), "",VLOOKUP(J1850, 'Pitchers Pre-Season'!$B$2:$X$790, 23, FALSE))</f>
        <v/>
      </c>
      <c r="M1850">
        <f>IF(ISBLANK(Games!D1850), Calc!F1850, F1850+K1850)</f>
        <v>1516.0751994709906</v>
      </c>
      <c r="N1850">
        <f>IF(ISBLANK(Games!E1850), Calc!G1850, G1850+L1850)</f>
        <v>1420.7057667976087</v>
      </c>
      <c r="O1850" s="1">
        <f t="shared" si="196"/>
        <v>0.67627424867850139</v>
      </c>
      <c r="P1850" s="1">
        <f t="shared" si="197"/>
        <v>0.32372575132149856</v>
      </c>
      <c r="Q1850" s="3" t="str">
        <f>Games!N1850</f>
        <v/>
      </c>
      <c r="R1850" s="1" t="str">
        <f t="shared" si="198"/>
        <v/>
      </c>
      <c r="S1850" s="1" t="str">
        <f>IF(ISBLANK(Games!L1850), "",IF(Q1850=B1850, C1850, B1850))</f>
        <v/>
      </c>
      <c r="T1850" s="1" t="str">
        <f t="shared" si="199"/>
        <v>PHI</v>
      </c>
      <c r="U1850" s="1" t="str">
        <f t="shared" si="200"/>
        <v>WAS</v>
      </c>
      <c r="V1850" s="1">
        <f t="shared" si="201"/>
        <v>1516.0751994709906</v>
      </c>
      <c r="W1850" s="1">
        <f t="shared" si="202"/>
        <v>1420.7057667976087</v>
      </c>
    </row>
    <row r="1851" spans="1:23" x14ac:dyDescent="0.45">
      <c r="A1851" t="str">
        <f>Schedule!A1851</f>
        <v>2024-08-17</v>
      </c>
      <c r="B1851" t="str">
        <f>Schedule!B1851</f>
        <v>CIN</v>
      </c>
      <c r="C1851" t="str">
        <f>Schedule!C1851</f>
        <v>KCR</v>
      </c>
      <c r="D1851">
        <f>Schedule!D1851</f>
        <v>1496.2510574284499</v>
      </c>
      <c r="E1851">
        <f>Schedule!E1851</f>
        <v>1455.5883504191299</v>
      </c>
      <c r="F1851" cm="1">
        <f t="array" ref="F1851">_xlfn.XLOOKUP(B1851, $T$1:$T1850, $V$1:$V1850, D1851, 0, -1)</f>
        <v>1493.1662146218293</v>
      </c>
      <c r="G1851" cm="1">
        <f t="array" ref="G1851">_xlfn.XLOOKUP(C1851, $U$1:$U1850, $W$1:$W1850, E1851, 0, -1)</f>
        <v>1465.2610239810729</v>
      </c>
      <c r="H1851">
        <f>Schedule!F1851</f>
        <v>-1.38888888888888E-2</v>
      </c>
      <c r="I1851" t="str">
        <f>IF(ISBLANK(Games!D1851), "", Games!D1851)</f>
        <v/>
      </c>
      <c r="J1851" t="str">
        <f>IF(ISBLANK(Games!E1851), "", Games!E1851)</f>
        <v/>
      </c>
      <c r="K1851" t="str">
        <f>IF(ISBLANK(Games!D1851), "",VLOOKUP(I1851, 'Pitchers Pre-Season'!$B$2:$X$790, 23, FALSE))</f>
        <v/>
      </c>
      <c r="L1851" t="str">
        <f>IF(ISBLANK(Games!E1851), "",VLOOKUP(J1851, 'Pitchers Pre-Season'!$B$2:$X$790, 23, FALSE))</f>
        <v/>
      </c>
      <c r="M1851">
        <f>IF(ISBLANK(Games!D1851), Calc!F1851, F1851+K1851)</f>
        <v>1493.1662146218293</v>
      </c>
      <c r="N1851">
        <f>IF(ISBLANK(Games!E1851), Calc!G1851, G1851+L1851)</f>
        <v>1465.2610239810729</v>
      </c>
      <c r="O1851" s="1">
        <f t="shared" si="196"/>
        <v>0.53312822161370954</v>
      </c>
      <c r="P1851" s="1">
        <f t="shared" si="197"/>
        <v>0.46687177838629051</v>
      </c>
      <c r="Q1851" s="3" t="str">
        <f>Games!N1851</f>
        <v/>
      </c>
      <c r="R1851" s="1" t="str">
        <f t="shared" si="198"/>
        <v/>
      </c>
      <c r="S1851" s="1" t="str">
        <f>IF(ISBLANK(Games!L1851), "",IF(Q1851=B1851, C1851, B1851))</f>
        <v/>
      </c>
      <c r="T1851" s="1" t="str">
        <f t="shared" si="199"/>
        <v>CIN</v>
      </c>
      <c r="U1851" s="1" t="str">
        <f t="shared" si="200"/>
        <v>KCR</v>
      </c>
      <c r="V1851" s="1">
        <f t="shared" si="201"/>
        <v>1493.1662146218293</v>
      </c>
      <c r="W1851" s="1">
        <f t="shared" si="202"/>
        <v>1465.2610239810729</v>
      </c>
    </row>
    <row r="1852" spans="1:23" x14ac:dyDescent="0.45">
      <c r="A1852" t="str">
        <f>Schedule!A1852</f>
        <v>2024-08-17</v>
      </c>
      <c r="B1852" t="str">
        <f>Schedule!B1852</f>
        <v>TEX</v>
      </c>
      <c r="C1852" t="str">
        <f>Schedule!C1852</f>
        <v>MIN</v>
      </c>
      <c r="D1852">
        <f>Schedule!D1852</f>
        <v>1527.6277566730801</v>
      </c>
      <c r="E1852">
        <f>Schedule!E1852</f>
        <v>1535.44519643647</v>
      </c>
      <c r="F1852" cm="1">
        <f t="array" ref="F1852">_xlfn.XLOOKUP(B1852, $T$1:$T1851, $V$1:$V1851, D1852, 0, -1)</f>
        <v>1535.7428778604465</v>
      </c>
      <c r="G1852" cm="1">
        <f t="array" ref="G1852">_xlfn.XLOOKUP(C1852, $U$1:$U1851, $W$1:$W1851, E1852, 0, -1)</f>
        <v>1539.5424706464416</v>
      </c>
      <c r="H1852">
        <f>Schedule!F1852</f>
        <v>6.3291139240506306E-2</v>
      </c>
      <c r="I1852" t="str">
        <f>IF(ISBLANK(Games!D1852), "", Games!D1852)</f>
        <v/>
      </c>
      <c r="J1852" t="str">
        <f>IF(ISBLANK(Games!E1852), "", Games!E1852)</f>
        <v/>
      </c>
      <c r="K1852" t="str">
        <f>IF(ISBLANK(Games!D1852), "",VLOOKUP(I1852, 'Pitchers Pre-Season'!$B$2:$X$790, 23, FALSE))</f>
        <v/>
      </c>
      <c r="L1852" t="str">
        <f>IF(ISBLANK(Games!E1852), "",VLOOKUP(J1852, 'Pitchers Pre-Season'!$B$2:$X$790, 23, FALSE))</f>
        <v/>
      </c>
      <c r="M1852">
        <f>IF(ISBLANK(Games!D1852), Calc!F1852, F1852+K1852)</f>
        <v>1535.7428778604465</v>
      </c>
      <c r="N1852">
        <f>IF(ISBLANK(Games!E1852), Calc!G1852, G1852+L1852)</f>
        <v>1539.5424706464416</v>
      </c>
      <c r="O1852" s="1">
        <f t="shared" si="196"/>
        <v>0.52617773403224932</v>
      </c>
      <c r="P1852" s="1">
        <f t="shared" si="197"/>
        <v>0.47382226596775073</v>
      </c>
      <c r="Q1852" s="3" t="str">
        <f>Games!N1852</f>
        <v/>
      </c>
      <c r="R1852" s="1" t="str">
        <f t="shared" si="198"/>
        <v/>
      </c>
      <c r="S1852" s="1" t="str">
        <f>IF(ISBLANK(Games!L1852), "",IF(Q1852=B1852, C1852, B1852))</f>
        <v/>
      </c>
      <c r="T1852" s="1" t="str">
        <f t="shared" si="199"/>
        <v>TEX</v>
      </c>
      <c r="U1852" s="1" t="str">
        <f t="shared" si="200"/>
        <v>MIN</v>
      </c>
      <c r="V1852" s="1">
        <f t="shared" si="201"/>
        <v>1535.7428778604465</v>
      </c>
      <c r="W1852" s="1">
        <f t="shared" si="202"/>
        <v>1539.5424706464416</v>
      </c>
    </row>
    <row r="1853" spans="1:23" x14ac:dyDescent="0.45">
      <c r="A1853" t="str">
        <f>Schedule!A1853</f>
        <v>2024-08-17</v>
      </c>
      <c r="B1853" t="str">
        <f>Schedule!B1853</f>
        <v>OAK</v>
      </c>
      <c r="C1853" t="str">
        <f>Schedule!C1853</f>
        <v>SFG</v>
      </c>
      <c r="D1853">
        <f>Schedule!D1853</f>
        <v>1427.1354796158</v>
      </c>
      <c r="E1853">
        <f>Schedule!E1853</f>
        <v>1501.1235706124401</v>
      </c>
      <c r="F1853" cm="1">
        <f t="array" ref="F1853">_xlfn.XLOOKUP(B1853, $T$1:$T1852, $V$1:$V1852, D1853, 0, -1)</f>
        <v>1410.609331202211</v>
      </c>
      <c r="G1853" cm="1">
        <f t="array" ref="G1853">_xlfn.XLOOKUP(C1853, $U$1:$U1852, $W$1:$W1852, E1853, 0, -1)</f>
        <v>1491.6063482058917</v>
      </c>
      <c r="H1853">
        <f>Schedule!F1853</f>
        <v>6.2111801242235101E-3</v>
      </c>
      <c r="I1853" t="str">
        <f>IF(ISBLANK(Games!D1853), "", Games!D1853)</f>
        <v/>
      </c>
      <c r="J1853" t="str">
        <f>IF(ISBLANK(Games!E1853), "", Games!E1853)</f>
        <v/>
      </c>
      <c r="K1853" t="str">
        <f>IF(ISBLANK(Games!D1853), "",VLOOKUP(I1853, 'Pitchers Pre-Season'!$B$2:$X$790, 23, FALSE))</f>
        <v/>
      </c>
      <c r="L1853" t="str">
        <f>IF(ISBLANK(Games!E1853), "",VLOOKUP(J1853, 'Pitchers Pre-Season'!$B$2:$X$790, 23, FALSE))</f>
        <v/>
      </c>
      <c r="M1853">
        <f>IF(ISBLANK(Games!D1853), Calc!F1853, F1853+K1853)</f>
        <v>1410.609331202211</v>
      </c>
      <c r="N1853">
        <f>IF(ISBLANK(Games!E1853), Calc!G1853, G1853+L1853)</f>
        <v>1491.6063482058917</v>
      </c>
      <c r="O1853" s="1">
        <f t="shared" si="196"/>
        <v>0.38860829681023418</v>
      </c>
      <c r="P1853" s="1">
        <f t="shared" si="197"/>
        <v>0.61139170318976577</v>
      </c>
      <c r="Q1853" s="3" t="str">
        <f>Games!N1853</f>
        <v/>
      </c>
      <c r="R1853" s="1" t="str">
        <f t="shared" si="198"/>
        <v/>
      </c>
      <c r="S1853" s="1" t="str">
        <f>IF(ISBLANK(Games!L1853), "",IF(Q1853=B1853, C1853, B1853))</f>
        <v/>
      </c>
      <c r="T1853" s="1" t="str">
        <f t="shared" si="199"/>
        <v>OAK</v>
      </c>
      <c r="U1853" s="1" t="str">
        <f t="shared" si="200"/>
        <v>SFG</v>
      </c>
      <c r="V1853" s="1">
        <f t="shared" si="201"/>
        <v>1410.609331202211</v>
      </c>
      <c r="W1853" s="1">
        <f t="shared" si="202"/>
        <v>1491.6063482058917</v>
      </c>
    </row>
    <row r="1854" spans="1:23" x14ac:dyDescent="0.45">
      <c r="A1854" t="str">
        <f>Schedule!A1854</f>
        <v>2024-08-17</v>
      </c>
      <c r="B1854" t="str">
        <f>Schedule!B1854</f>
        <v>HOU</v>
      </c>
      <c r="C1854" t="str">
        <f>Schedule!C1854</f>
        <v>CHW</v>
      </c>
      <c r="D1854">
        <f>Schedule!D1854</f>
        <v>1559.22207084247</v>
      </c>
      <c r="E1854">
        <f>Schedule!E1854</f>
        <v>1433.33420073452</v>
      </c>
      <c r="F1854" cm="1">
        <f t="array" ref="F1854">_xlfn.XLOOKUP(B1854, $T$1:$T1853, $V$1:$V1853, D1854, 0, -1)</f>
        <v>1535.1961987191132</v>
      </c>
      <c r="G1854" cm="1">
        <f t="array" ref="G1854">_xlfn.XLOOKUP(C1854, $U$1:$U1853, $W$1:$W1853, E1854, 0, -1)</f>
        <v>1425.4820043556863</v>
      </c>
      <c r="H1854">
        <f>Schedule!F1854</f>
        <v>-4.08163265306122E-2</v>
      </c>
      <c r="I1854" t="str">
        <f>IF(ISBLANK(Games!D1854), "", Games!D1854)</f>
        <v/>
      </c>
      <c r="J1854" t="str">
        <f>IF(ISBLANK(Games!E1854), "", Games!E1854)</f>
        <v/>
      </c>
      <c r="K1854" t="str">
        <f>IF(ISBLANK(Games!D1854), "",VLOOKUP(I1854, 'Pitchers Pre-Season'!$B$2:$X$790, 23, FALSE))</f>
        <v/>
      </c>
      <c r="L1854" t="str">
        <f>IF(ISBLANK(Games!E1854), "",VLOOKUP(J1854, 'Pitchers Pre-Season'!$B$2:$X$790, 23, FALSE))</f>
        <v/>
      </c>
      <c r="M1854">
        <f>IF(ISBLANK(Games!D1854), Calc!F1854, F1854+K1854)</f>
        <v>1535.1961987191132</v>
      </c>
      <c r="N1854">
        <f>IF(ISBLANK(Games!E1854), Calc!G1854, G1854+L1854)</f>
        <v>1425.4820043556863</v>
      </c>
      <c r="O1854" s="1">
        <f t="shared" si="196"/>
        <v>0.63243622528022225</v>
      </c>
      <c r="P1854" s="1">
        <f t="shared" si="197"/>
        <v>0.36756377471977764</v>
      </c>
      <c r="Q1854" s="3" t="str">
        <f>Games!N1854</f>
        <v/>
      </c>
      <c r="R1854" s="1" t="str">
        <f t="shared" si="198"/>
        <v/>
      </c>
      <c r="S1854" s="1" t="str">
        <f>IF(ISBLANK(Games!L1854), "",IF(Q1854=B1854, C1854, B1854))</f>
        <v/>
      </c>
      <c r="T1854" s="1" t="str">
        <f t="shared" si="199"/>
        <v>HOU</v>
      </c>
      <c r="U1854" s="1" t="str">
        <f t="shared" si="200"/>
        <v>CHW</v>
      </c>
      <c r="V1854" s="1">
        <f t="shared" si="201"/>
        <v>1535.1961987191132</v>
      </c>
      <c r="W1854" s="1">
        <f t="shared" si="202"/>
        <v>1425.4820043556863</v>
      </c>
    </row>
    <row r="1855" spans="1:23" x14ac:dyDescent="0.45">
      <c r="A1855" t="str">
        <f>Schedule!A1855</f>
        <v>2024-08-17</v>
      </c>
      <c r="B1855" t="str">
        <f>Schedule!B1855</f>
        <v>STL</v>
      </c>
      <c r="C1855" t="str">
        <f>Schedule!C1855</f>
        <v>LAD</v>
      </c>
      <c r="D1855">
        <f>Schedule!D1855</f>
        <v>1506.4629567151301</v>
      </c>
      <c r="E1855">
        <f>Schedule!E1855</f>
        <v>1588.6730971234199</v>
      </c>
      <c r="F1855" cm="1">
        <f t="array" ref="F1855">_xlfn.XLOOKUP(B1855, $T$1:$T1854, $V$1:$V1854, D1855, 0, -1)</f>
        <v>1510.540426333587</v>
      </c>
      <c r="G1855" cm="1">
        <f t="array" ref="G1855">_xlfn.XLOOKUP(C1855, $U$1:$U1854, $W$1:$W1854, E1855, 0, -1)</f>
        <v>1587.2549754385982</v>
      </c>
      <c r="H1855">
        <f>Schedule!F1855</f>
        <v>7.3170731707316999E-2</v>
      </c>
      <c r="I1855" t="str">
        <f>IF(ISBLANK(Games!D1855), "", Games!D1855)</f>
        <v/>
      </c>
      <c r="J1855" t="str">
        <f>IF(ISBLANK(Games!E1855), "", Games!E1855)</f>
        <v/>
      </c>
      <c r="K1855" t="str">
        <f>IF(ISBLANK(Games!D1855), "",VLOOKUP(I1855, 'Pitchers Pre-Season'!$B$2:$X$790, 23, FALSE))</f>
        <v/>
      </c>
      <c r="L1855" t="str">
        <f>IF(ISBLANK(Games!E1855), "",VLOOKUP(J1855, 'Pitchers Pre-Season'!$B$2:$X$790, 23, FALSE))</f>
        <v/>
      </c>
      <c r="M1855">
        <f>IF(ISBLANK(Games!D1855), Calc!F1855, F1855+K1855)</f>
        <v>1510.540426333587</v>
      </c>
      <c r="N1855">
        <f>IF(ISBLANK(Games!E1855), Calc!G1855, G1855+L1855)</f>
        <v>1587.2549754385982</v>
      </c>
      <c r="O1855" s="1">
        <f t="shared" si="196"/>
        <v>0.42794409494189589</v>
      </c>
      <c r="P1855" s="1">
        <f t="shared" si="197"/>
        <v>0.57205590505810411</v>
      </c>
      <c r="Q1855" s="3" t="str">
        <f>Games!N1855</f>
        <v/>
      </c>
      <c r="R1855" s="1" t="str">
        <f t="shared" si="198"/>
        <v/>
      </c>
      <c r="S1855" s="1" t="str">
        <f>IF(ISBLANK(Games!L1855), "",IF(Q1855=B1855, C1855, B1855))</f>
        <v/>
      </c>
      <c r="T1855" s="1" t="str">
        <f t="shared" si="199"/>
        <v>STL</v>
      </c>
      <c r="U1855" s="1" t="str">
        <f t="shared" si="200"/>
        <v>LAD</v>
      </c>
      <c r="V1855" s="1">
        <f t="shared" si="201"/>
        <v>1510.540426333587</v>
      </c>
      <c r="W1855" s="1">
        <f t="shared" si="202"/>
        <v>1587.2549754385982</v>
      </c>
    </row>
    <row r="1856" spans="1:23" x14ac:dyDescent="0.45">
      <c r="A1856" t="str">
        <f>Schedule!A1856</f>
        <v>2024-08-17</v>
      </c>
      <c r="B1856" t="str">
        <f>Schedule!B1856</f>
        <v>MIL</v>
      </c>
      <c r="C1856" t="str">
        <f>Schedule!C1856</f>
        <v>CLE</v>
      </c>
      <c r="D1856">
        <f>Schedule!D1856</f>
        <v>1511.74507850229</v>
      </c>
      <c r="E1856">
        <f>Schedule!E1856</f>
        <v>1503.8938502056101</v>
      </c>
      <c r="F1856" cm="1">
        <f t="array" ref="F1856">_xlfn.XLOOKUP(B1856, $T$1:$T1855, $V$1:$V1855, D1856, 0, -1)</f>
        <v>1516.6563185214643</v>
      </c>
      <c r="G1856" cm="1">
        <f t="array" ref="G1856">_xlfn.XLOOKUP(C1856, $U$1:$U1855, $W$1:$W1855, E1856, 0, -1)</f>
        <v>1521.3210808926906</v>
      </c>
      <c r="H1856">
        <f>Schedule!F1856</f>
        <v>6.7415730337078705E-2</v>
      </c>
      <c r="I1856" t="str">
        <f>IF(ISBLANK(Games!D1856), "", Games!D1856)</f>
        <v/>
      </c>
      <c r="J1856" t="str">
        <f>IF(ISBLANK(Games!E1856), "", Games!E1856)</f>
        <v/>
      </c>
      <c r="K1856" t="str">
        <f>IF(ISBLANK(Games!D1856), "",VLOOKUP(I1856, 'Pitchers Pre-Season'!$B$2:$X$790, 23, FALSE))</f>
        <v/>
      </c>
      <c r="L1856" t="str">
        <f>IF(ISBLANK(Games!E1856), "",VLOOKUP(J1856, 'Pitchers Pre-Season'!$B$2:$X$790, 23, FALSE))</f>
        <v/>
      </c>
      <c r="M1856">
        <f>IF(ISBLANK(Games!D1856), Calc!F1856, F1856+K1856)</f>
        <v>1516.6563185214643</v>
      </c>
      <c r="N1856">
        <f>IF(ISBLANK(Games!E1856), Calc!G1856, G1856+L1856)</f>
        <v>1521.3210808926906</v>
      </c>
      <c r="O1856" s="1">
        <f t="shared" si="196"/>
        <v>0.52699513583305335</v>
      </c>
      <c r="P1856" s="1">
        <f t="shared" si="197"/>
        <v>0.47300486416694659</v>
      </c>
      <c r="Q1856" s="3" t="str">
        <f>Games!N1856</f>
        <v/>
      </c>
      <c r="R1856" s="1" t="str">
        <f t="shared" si="198"/>
        <v/>
      </c>
      <c r="S1856" s="1" t="str">
        <f>IF(ISBLANK(Games!L1856), "",IF(Q1856=B1856, C1856, B1856))</f>
        <v/>
      </c>
      <c r="T1856" s="1" t="str">
        <f t="shared" si="199"/>
        <v>MIL</v>
      </c>
      <c r="U1856" s="1" t="str">
        <f t="shared" si="200"/>
        <v>CLE</v>
      </c>
      <c r="V1856" s="1">
        <f t="shared" si="201"/>
        <v>1516.6563185214643</v>
      </c>
      <c r="W1856" s="1">
        <f t="shared" si="202"/>
        <v>1521.3210808926906</v>
      </c>
    </row>
    <row r="1857" spans="1:23" x14ac:dyDescent="0.45">
      <c r="A1857" t="str">
        <f>Schedule!A1857</f>
        <v>2024-08-17</v>
      </c>
      <c r="B1857" t="str">
        <f>Schedule!B1857</f>
        <v>COL</v>
      </c>
      <c r="C1857" t="str">
        <f>Schedule!C1857</f>
        <v>SDP</v>
      </c>
      <c r="D1857">
        <f>Schedule!D1857</f>
        <v>1418.47649220432</v>
      </c>
      <c r="E1857">
        <f>Schedule!E1857</f>
        <v>1513.7838452168801</v>
      </c>
      <c r="F1857" cm="1">
        <f t="array" ref="F1857">_xlfn.XLOOKUP(B1857, $T$1:$T1856, $V$1:$V1856, D1857, 0, -1)</f>
        <v>1423.0710497477428</v>
      </c>
      <c r="G1857" cm="1">
        <f t="array" ref="G1857">_xlfn.XLOOKUP(C1857, $U$1:$U1856, $W$1:$W1856, E1857, 0, -1)</f>
        <v>1514.2912987524817</v>
      </c>
      <c r="H1857">
        <f>Schedule!F1857</f>
        <v>0.22834645669291301</v>
      </c>
      <c r="I1857" t="str">
        <f>IF(ISBLANK(Games!D1857), "", Games!D1857)</f>
        <v/>
      </c>
      <c r="J1857" t="str">
        <f>IF(ISBLANK(Games!E1857), "", Games!E1857)</f>
        <v/>
      </c>
      <c r="K1857" t="str">
        <f>IF(ISBLANK(Games!D1857), "",VLOOKUP(I1857, 'Pitchers Pre-Season'!$B$2:$X$790, 23, FALSE))</f>
        <v/>
      </c>
      <c r="L1857" t="str">
        <f>IF(ISBLANK(Games!E1857), "",VLOOKUP(J1857, 'Pitchers Pre-Season'!$B$2:$X$790, 23, FALSE))</f>
        <v/>
      </c>
      <c r="M1857">
        <f>IF(ISBLANK(Games!D1857), Calc!F1857, F1857+K1857)</f>
        <v>1423.0710497477428</v>
      </c>
      <c r="N1857">
        <f>IF(ISBLANK(Games!E1857), Calc!G1857, G1857+L1857)</f>
        <v>1514.2912987524817</v>
      </c>
      <c r="O1857" s="1">
        <f t="shared" si="196"/>
        <v>0.4858322941260021</v>
      </c>
      <c r="P1857" s="1">
        <f t="shared" si="197"/>
        <v>0.51416770587399796</v>
      </c>
      <c r="Q1857" s="3" t="str">
        <f>Games!N1857</f>
        <v/>
      </c>
      <c r="R1857" s="1" t="str">
        <f t="shared" si="198"/>
        <v/>
      </c>
      <c r="S1857" s="1" t="str">
        <f>IF(ISBLANK(Games!L1857), "",IF(Q1857=B1857, C1857, B1857))</f>
        <v/>
      </c>
      <c r="T1857" s="1" t="str">
        <f t="shared" si="199"/>
        <v>COL</v>
      </c>
      <c r="U1857" s="1" t="str">
        <f t="shared" si="200"/>
        <v>SDP</v>
      </c>
      <c r="V1857" s="1">
        <f t="shared" si="201"/>
        <v>1423.0710497477428</v>
      </c>
      <c r="W1857" s="1">
        <f t="shared" si="202"/>
        <v>1514.2912987524817</v>
      </c>
    </row>
    <row r="1858" spans="1:23" x14ac:dyDescent="0.45">
      <c r="A1858" t="str">
        <f>Schedule!A1858</f>
        <v>2024-08-17</v>
      </c>
      <c r="B1858" t="str">
        <f>Schedule!B1858</f>
        <v>LAA</v>
      </c>
      <c r="C1858" t="str">
        <f>Schedule!C1858</f>
        <v>ATL</v>
      </c>
      <c r="D1858">
        <f>Schedule!D1858</f>
        <v>1474.3085107648601</v>
      </c>
      <c r="E1858">
        <f>Schedule!E1858</f>
        <v>1590.545270505</v>
      </c>
      <c r="F1858" cm="1">
        <f t="array" ref="F1858">_xlfn.XLOOKUP(B1858, $T$1:$T1857, $V$1:$V1857, D1858, 0, -1)</f>
        <v>1469.5882041455925</v>
      </c>
      <c r="G1858" cm="1">
        <f t="array" ref="G1858">_xlfn.XLOOKUP(C1858, $U$1:$U1857, $W$1:$W1857, E1858, 0, -1)</f>
        <v>1588.8399964445969</v>
      </c>
      <c r="H1858">
        <f>Schedule!F1858</f>
        <v>6.8493150684931406E-2</v>
      </c>
      <c r="I1858" t="str">
        <f>IF(ISBLANK(Games!D1858), "", Games!D1858)</f>
        <v/>
      </c>
      <c r="J1858" t="str">
        <f>IF(ISBLANK(Games!E1858), "", Games!E1858)</f>
        <v/>
      </c>
      <c r="K1858" t="str">
        <f>IF(ISBLANK(Games!D1858), "",VLOOKUP(I1858, 'Pitchers Pre-Season'!$B$2:$X$790, 23, FALSE))</f>
        <v/>
      </c>
      <c r="L1858" t="str">
        <f>IF(ISBLANK(Games!E1858), "",VLOOKUP(J1858, 'Pitchers Pre-Season'!$B$2:$X$790, 23, FALSE))</f>
        <v/>
      </c>
      <c r="M1858">
        <f>IF(ISBLANK(Games!D1858), Calc!F1858, F1858+K1858)</f>
        <v>1469.5882041455925</v>
      </c>
      <c r="N1858">
        <f>IF(ISBLANK(Games!E1858), Calc!G1858, G1858+L1858)</f>
        <v>1588.8399964445969</v>
      </c>
      <c r="O1858" s="1">
        <f t="shared" si="196"/>
        <v>0.36906570866373084</v>
      </c>
      <c r="P1858" s="1">
        <f t="shared" si="197"/>
        <v>0.63093429133626922</v>
      </c>
      <c r="Q1858" s="3" t="str">
        <f>Games!N1858</f>
        <v/>
      </c>
      <c r="R1858" s="1" t="str">
        <f t="shared" si="198"/>
        <v/>
      </c>
      <c r="S1858" s="1" t="str">
        <f>IF(ISBLANK(Games!L1858), "",IF(Q1858=B1858, C1858, B1858))</f>
        <v/>
      </c>
      <c r="T1858" s="1" t="str">
        <f t="shared" si="199"/>
        <v>LAA</v>
      </c>
      <c r="U1858" s="1" t="str">
        <f t="shared" si="200"/>
        <v>ATL</v>
      </c>
      <c r="V1858" s="1">
        <f t="shared" si="201"/>
        <v>1469.5882041455925</v>
      </c>
      <c r="W1858" s="1">
        <f t="shared" si="202"/>
        <v>1588.8399964445969</v>
      </c>
    </row>
    <row r="1859" spans="1:23" x14ac:dyDescent="0.45">
      <c r="A1859" t="str">
        <f>Schedule!A1859</f>
        <v>2024-08-18</v>
      </c>
      <c r="B1859" t="str">
        <f>Schedule!B1859</f>
        <v>BAL</v>
      </c>
      <c r="C1859" t="str">
        <f>Schedule!C1859</f>
        <v>BOS</v>
      </c>
      <c r="D1859">
        <f>Schedule!D1859</f>
        <v>1535.1075395159701</v>
      </c>
      <c r="E1859">
        <f>Schedule!E1859</f>
        <v>1500.26839934439</v>
      </c>
      <c r="F1859" cm="1">
        <f t="array" ref="F1859">_xlfn.XLOOKUP(B1859, $T$1:$T1858, $V$1:$V1858, D1859, 0, -1)</f>
        <v>1527.1786991040578</v>
      </c>
      <c r="G1859" cm="1">
        <f t="array" ref="G1859">_xlfn.XLOOKUP(C1859, $U$1:$U1858, $W$1:$W1858, E1859, 0, -1)</f>
        <v>1518.233689676287</v>
      </c>
      <c r="H1859">
        <f>Schedule!F1859</f>
        <v>2.1739130434782698E-2</v>
      </c>
      <c r="I1859" t="str">
        <f>IF(ISBLANK(Games!D1859), "", Games!D1859)</f>
        <v/>
      </c>
      <c r="J1859" t="str">
        <f>IF(ISBLANK(Games!E1859), "", Games!E1859)</f>
        <v/>
      </c>
      <c r="K1859" t="str">
        <f>IF(ISBLANK(Games!D1859), "",VLOOKUP(I1859, 'Pitchers Pre-Season'!$B$2:$X$790, 23, FALSE))</f>
        <v/>
      </c>
      <c r="L1859" t="str">
        <f>IF(ISBLANK(Games!E1859), "",VLOOKUP(J1859, 'Pitchers Pre-Season'!$B$2:$X$790, 23, FALSE))</f>
        <v/>
      </c>
      <c r="M1859">
        <f>IF(ISBLANK(Games!D1859), Calc!F1859, F1859+K1859)</f>
        <v>1527.1786991040578</v>
      </c>
      <c r="N1859">
        <f>IF(ISBLANK(Games!E1859), Calc!G1859, G1859+L1859)</f>
        <v>1518.233689676287</v>
      </c>
      <c r="O1859" s="1">
        <f t="shared" ref="O1859:O1922" si="203">(1/(1+(10^((N1859-M1859)/400)))+(0.5*H1859))</f>
        <v>0.5237396250712355</v>
      </c>
      <c r="P1859" s="1">
        <f t="shared" ref="P1859:P1922" si="204">(1/(1+(10^((M1859-N1859)/400)))-(0.5*H1859))</f>
        <v>0.47626037492876439</v>
      </c>
      <c r="Q1859" s="3" t="str">
        <f>Games!N1859</f>
        <v/>
      </c>
      <c r="R1859" s="1" t="str">
        <f t="shared" ref="R1859:R1922" si="205">Q1859</f>
        <v/>
      </c>
      <c r="S1859" s="1" t="str">
        <f>IF(ISBLANK(Games!L1859), "",IF(Q1859=B1859, C1859, B1859))</f>
        <v/>
      </c>
      <c r="T1859" s="1" t="str">
        <f t="shared" ref="T1859:T1922" si="206">B1859</f>
        <v>BAL</v>
      </c>
      <c r="U1859" s="1" t="str">
        <f t="shared" ref="U1859:U1922" si="207">C1859</f>
        <v>BOS</v>
      </c>
      <c r="V1859" s="1">
        <f t="shared" ref="V1859:V1922" si="208">IF(R1859=B1859,F1859+(10*(1-O1859)),IF(S1859=B1859,F1859+(10*(0-O1859)),F1859))</f>
        <v>1527.1786991040578</v>
      </c>
      <c r="W1859" s="1">
        <f t="shared" ref="W1859:W1922" si="209">IF(R1859=C1859,G1859+(10*(1-P1859)),IF(S1859=C1859,G1859+(10*(0-P1859)),G1859))</f>
        <v>1518.233689676287</v>
      </c>
    </row>
    <row r="1860" spans="1:23" x14ac:dyDescent="0.45">
      <c r="A1860" t="str">
        <f>Schedule!A1860</f>
        <v>2024-08-18</v>
      </c>
      <c r="B1860" t="str">
        <f>Schedule!B1860</f>
        <v>PIT</v>
      </c>
      <c r="C1860" t="str">
        <f>Schedule!C1860</f>
        <v>SEA</v>
      </c>
      <c r="D1860">
        <f>Schedule!D1860</f>
        <v>1468.3919248330999</v>
      </c>
      <c r="E1860">
        <f>Schedule!E1860</f>
        <v>1526.2027098211199</v>
      </c>
      <c r="F1860" cm="1">
        <f t="array" ref="F1860">_xlfn.XLOOKUP(B1860, $T$1:$T1859, $V$1:$V1859, D1860, 0, -1)</f>
        <v>1464.4120897083565</v>
      </c>
      <c r="G1860" cm="1">
        <f t="array" ref="G1860">_xlfn.XLOOKUP(C1860, $U$1:$U1859, $W$1:$W1859, E1860, 0, -1)</f>
        <v>1521.2700100017432</v>
      </c>
      <c r="H1860">
        <f>Schedule!F1860</f>
        <v>5.7971014492753603E-2</v>
      </c>
      <c r="I1860" t="str">
        <f>IF(ISBLANK(Games!D1860), "", Games!D1860)</f>
        <v/>
      </c>
      <c r="J1860" t="str">
        <f>IF(ISBLANK(Games!E1860), "", Games!E1860)</f>
        <v/>
      </c>
      <c r="K1860" t="str">
        <f>IF(ISBLANK(Games!D1860), "",VLOOKUP(I1860, 'Pitchers Pre-Season'!$B$2:$X$790, 23, FALSE))</f>
        <v/>
      </c>
      <c r="L1860" t="str">
        <f>IF(ISBLANK(Games!E1860), "",VLOOKUP(J1860, 'Pitchers Pre-Season'!$B$2:$X$790, 23, FALSE))</f>
        <v/>
      </c>
      <c r="M1860">
        <f>IF(ISBLANK(Games!D1860), Calc!F1860, F1860+K1860)</f>
        <v>1464.4120897083565</v>
      </c>
      <c r="N1860">
        <f>IF(ISBLANK(Games!E1860), Calc!G1860, G1860+L1860)</f>
        <v>1521.2700100017432</v>
      </c>
      <c r="O1860" s="1">
        <f t="shared" si="203"/>
        <v>0.44788310513092766</v>
      </c>
      <c r="P1860" s="1">
        <f t="shared" si="204"/>
        <v>0.55211689486907234</v>
      </c>
      <c r="Q1860" s="3" t="str">
        <f>Games!N1860</f>
        <v/>
      </c>
      <c r="R1860" s="1" t="str">
        <f t="shared" si="205"/>
        <v/>
      </c>
      <c r="S1860" s="1" t="str">
        <f>IF(ISBLANK(Games!L1860), "",IF(Q1860=B1860, C1860, B1860))</f>
        <v/>
      </c>
      <c r="T1860" s="1" t="str">
        <f t="shared" si="206"/>
        <v>PIT</v>
      </c>
      <c r="U1860" s="1" t="str">
        <f t="shared" si="207"/>
        <v>SEA</v>
      </c>
      <c r="V1860" s="1">
        <f t="shared" si="208"/>
        <v>1464.4120897083565</v>
      </c>
      <c r="W1860" s="1">
        <f t="shared" si="209"/>
        <v>1521.2700100017432</v>
      </c>
    </row>
    <row r="1861" spans="1:23" x14ac:dyDescent="0.45">
      <c r="A1861" t="str">
        <f>Schedule!A1861</f>
        <v>2024-08-18</v>
      </c>
      <c r="B1861" t="str">
        <f>Schedule!B1861</f>
        <v>PHI</v>
      </c>
      <c r="C1861" t="str">
        <f>Schedule!C1861</f>
        <v>WAS</v>
      </c>
      <c r="D1861">
        <f>Schedule!D1861</f>
        <v>1537.03223861109</v>
      </c>
      <c r="E1861">
        <f>Schedule!E1861</f>
        <v>1422.7330514932301</v>
      </c>
      <c r="F1861" cm="1">
        <f t="array" ref="F1861">_xlfn.XLOOKUP(B1861, $T$1:$T1860, $V$1:$V1860, D1861, 0, -1)</f>
        <v>1516.0751994709906</v>
      </c>
      <c r="G1861" cm="1">
        <f t="array" ref="G1861">_xlfn.XLOOKUP(C1861, $U$1:$U1860, $W$1:$W1860, E1861, 0, -1)</f>
        <v>1420.7057667976087</v>
      </c>
      <c r="H1861">
        <f>Schedule!F1861</f>
        <v>8.4745762711864403E-2</v>
      </c>
      <c r="I1861" t="str">
        <f>IF(ISBLANK(Games!D1861), "", Games!D1861)</f>
        <v/>
      </c>
      <c r="J1861" t="str">
        <f>IF(ISBLANK(Games!E1861), "", Games!E1861)</f>
        <v/>
      </c>
      <c r="K1861" t="str">
        <f>IF(ISBLANK(Games!D1861), "",VLOOKUP(I1861, 'Pitchers Pre-Season'!$B$2:$X$790, 23, FALSE))</f>
        <v/>
      </c>
      <c r="L1861" t="str">
        <f>IF(ISBLANK(Games!E1861), "",VLOOKUP(J1861, 'Pitchers Pre-Season'!$B$2:$X$790, 23, FALSE))</f>
        <v/>
      </c>
      <c r="M1861">
        <f>IF(ISBLANK(Games!D1861), Calc!F1861, F1861+K1861)</f>
        <v>1516.0751994709906</v>
      </c>
      <c r="N1861">
        <f>IF(ISBLANK(Games!E1861), Calc!G1861, G1861+L1861)</f>
        <v>1420.7057667976087</v>
      </c>
      <c r="O1861" s="1">
        <f t="shared" si="203"/>
        <v>0.67627424867850139</v>
      </c>
      <c r="P1861" s="1">
        <f t="shared" si="204"/>
        <v>0.32372575132149856</v>
      </c>
      <c r="Q1861" s="3" t="str">
        <f>Games!N1861</f>
        <v/>
      </c>
      <c r="R1861" s="1" t="str">
        <f t="shared" si="205"/>
        <v/>
      </c>
      <c r="S1861" s="1" t="str">
        <f>IF(ISBLANK(Games!L1861), "",IF(Q1861=B1861, C1861, B1861))</f>
        <v/>
      </c>
      <c r="T1861" s="1" t="str">
        <f t="shared" si="206"/>
        <v>PHI</v>
      </c>
      <c r="U1861" s="1" t="str">
        <f t="shared" si="207"/>
        <v>WAS</v>
      </c>
      <c r="V1861" s="1">
        <f t="shared" si="208"/>
        <v>1516.0751994709906</v>
      </c>
      <c r="W1861" s="1">
        <f t="shared" si="209"/>
        <v>1420.7057667976087</v>
      </c>
    </row>
    <row r="1862" spans="1:23" x14ac:dyDescent="0.45">
      <c r="A1862" t="str">
        <f>Schedule!A1862</f>
        <v>2024-08-18</v>
      </c>
      <c r="B1862" t="str">
        <f>Schedule!B1862</f>
        <v>CIN</v>
      </c>
      <c r="C1862" t="str">
        <f>Schedule!C1862</f>
        <v>KCR</v>
      </c>
      <c r="D1862">
        <f>Schedule!D1862</f>
        <v>1496.2510574284499</v>
      </c>
      <c r="E1862">
        <f>Schedule!E1862</f>
        <v>1455.5883504191299</v>
      </c>
      <c r="F1862" cm="1">
        <f t="array" ref="F1862">_xlfn.XLOOKUP(B1862, $T$1:$T1861, $V$1:$V1861, D1862, 0, -1)</f>
        <v>1493.1662146218293</v>
      </c>
      <c r="G1862" cm="1">
        <f t="array" ref="G1862">_xlfn.XLOOKUP(C1862, $U$1:$U1861, $W$1:$W1861, E1862, 0, -1)</f>
        <v>1465.2610239810729</v>
      </c>
      <c r="H1862">
        <f>Schedule!F1862</f>
        <v>-1.38888888888888E-2</v>
      </c>
      <c r="I1862" t="str">
        <f>IF(ISBLANK(Games!D1862), "", Games!D1862)</f>
        <v/>
      </c>
      <c r="J1862" t="str">
        <f>IF(ISBLANK(Games!E1862), "", Games!E1862)</f>
        <v/>
      </c>
      <c r="K1862" t="str">
        <f>IF(ISBLANK(Games!D1862), "",VLOOKUP(I1862, 'Pitchers Pre-Season'!$B$2:$X$790, 23, FALSE))</f>
        <v/>
      </c>
      <c r="L1862" t="str">
        <f>IF(ISBLANK(Games!E1862), "",VLOOKUP(J1862, 'Pitchers Pre-Season'!$B$2:$X$790, 23, FALSE))</f>
        <v/>
      </c>
      <c r="M1862">
        <f>IF(ISBLANK(Games!D1862), Calc!F1862, F1862+K1862)</f>
        <v>1493.1662146218293</v>
      </c>
      <c r="N1862">
        <f>IF(ISBLANK(Games!E1862), Calc!G1862, G1862+L1862)</f>
        <v>1465.2610239810729</v>
      </c>
      <c r="O1862" s="1">
        <f t="shared" si="203"/>
        <v>0.53312822161370954</v>
      </c>
      <c r="P1862" s="1">
        <f t="shared" si="204"/>
        <v>0.46687177838629051</v>
      </c>
      <c r="Q1862" s="3" t="str">
        <f>Games!N1862</f>
        <v/>
      </c>
      <c r="R1862" s="1" t="str">
        <f t="shared" si="205"/>
        <v/>
      </c>
      <c r="S1862" s="1" t="str">
        <f>IF(ISBLANK(Games!L1862), "",IF(Q1862=B1862, C1862, B1862))</f>
        <v/>
      </c>
      <c r="T1862" s="1" t="str">
        <f t="shared" si="206"/>
        <v>CIN</v>
      </c>
      <c r="U1862" s="1" t="str">
        <f t="shared" si="207"/>
        <v>KCR</v>
      </c>
      <c r="V1862" s="1">
        <f t="shared" si="208"/>
        <v>1493.1662146218293</v>
      </c>
      <c r="W1862" s="1">
        <f t="shared" si="209"/>
        <v>1465.2610239810729</v>
      </c>
    </row>
    <row r="1863" spans="1:23" x14ac:dyDescent="0.45">
      <c r="A1863" t="str">
        <f>Schedule!A1863</f>
        <v>2024-08-18</v>
      </c>
      <c r="B1863" t="str">
        <f>Schedule!B1863</f>
        <v>TBR</v>
      </c>
      <c r="C1863" t="str">
        <f>Schedule!C1863</f>
        <v>ARI</v>
      </c>
      <c r="D1863">
        <f>Schedule!D1863</f>
        <v>1537.2568075547799</v>
      </c>
      <c r="E1863">
        <f>Schedule!E1863</f>
        <v>1517.8440011816001</v>
      </c>
      <c r="F1863" cm="1">
        <f t="array" ref="F1863">_xlfn.XLOOKUP(B1863, $T$1:$T1862, $V$1:$V1862, D1863, 0, -1)</f>
        <v>1528.0229512954211</v>
      </c>
      <c r="G1863" cm="1">
        <f t="array" ref="G1863">_xlfn.XLOOKUP(C1863, $U$1:$U1862, $W$1:$W1862, E1863, 0, -1)</f>
        <v>1515.1384034374826</v>
      </c>
      <c r="H1863">
        <f>Schedule!F1863</f>
        <v>0.124324324324324</v>
      </c>
      <c r="I1863" t="str">
        <f>IF(ISBLANK(Games!D1863), "", Games!D1863)</f>
        <v/>
      </c>
      <c r="J1863" t="str">
        <f>IF(ISBLANK(Games!E1863), "", Games!E1863)</f>
        <v/>
      </c>
      <c r="K1863" t="str">
        <f>IF(ISBLANK(Games!D1863), "",VLOOKUP(I1863, 'Pitchers Pre-Season'!$B$2:$X$790, 23, FALSE))</f>
        <v/>
      </c>
      <c r="L1863" t="str">
        <f>IF(ISBLANK(Games!E1863), "",VLOOKUP(J1863, 'Pitchers Pre-Season'!$B$2:$X$790, 23, FALSE))</f>
        <v/>
      </c>
      <c r="M1863">
        <f>IF(ISBLANK(Games!D1863), Calc!F1863, F1863+K1863)</f>
        <v>1528.0229512954211</v>
      </c>
      <c r="N1863">
        <f>IF(ISBLANK(Games!E1863), Calc!G1863, G1863+L1863)</f>
        <v>1515.1384034374826</v>
      </c>
      <c r="O1863" s="1">
        <f t="shared" si="203"/>
        <v>0.58069602144457289</v>
      </c>
      <c r="P1863" s="1">
        <f t="shared" si="204"/>
        <v>0.41930397855542723</v>
      </c>
      <c r="Q1863" s="3" t="str">
        <f>Games!N1863</f>
        <v/>
      </c>
      <c r="R1863" s="1" t="str">
        <f t="shared" si="205"/>
        <v/>
      </c>
      <c r="S1863" s="1" t="str">
        <f>IF(ISBLANK(Games!L1863), "",IF(Q1863=B1863, C1863, B1863))</f>
        <v/>
      </c>
      <c r="T1863" s="1" t="str">
        <f t="shared" si="206"/>
        <v>TBR</v>
      </c>
      <c r="U1863" s="1" t="str">
        <f t="shared" si="207"/>
        <v>ARI</v>
      </c>
      <c r="V1863" s="1">
        <f t="shared" si="208"/>
        <v>1528.0229512954211</v>
      </c>
      <c r="W1863" s="1">
        <f t="shared" si="209"/>
        <v>1515.1384034374826</v>
      </c>
    </row>
    <row r="1864" spans="1:23" x14ac:dyDescent="0.45">
      <c r="A1864" t="str">
        <f>Schedule!A1864</f>
        <v>2024-08-18</v>
      </c>
      <c r="B1864" t="str">
        <f>Schedule!B1864</f>
        <v>NYM</v>
      </c>
      <c r="C1864" t="str">
        <f>Schedule!C1864</f>
        <v>MIA</v>
      </c>
      <c r="D1864">
        <f>Schedule!D1864</f>
        <v>1505.1761432511801</v>
      </c>
      <c r="E1864">
        <f>Schedule!E1864</f>
        <v>1488.4482383178499</v>
      </c>
      <c r="F1864" cm="1">
        <f t="array" ref="F1864">_xlfn.XLOOKUP(B1864, $T$1:$T1863, $V$1:$V1863, D1864, 0, -1)</f>
        <v>1483.2891783762693</v>
      </c>
      <c r="G1864" cm="1">
        <f t="array" ref="G1864">_xlfn.XLOOKUP(C1864, $U$1:$U1863, $W$1:$W1863, E1864, 0, -1)</f>
        <v>1484.370768699393</v>
      </c>
      <c r="H1864">
        <f>Schedule!F1864</f>
        <v>0.102272727272727</v>
      </c>
      <c r="I1864" t="str">
        <f>IF(ISBLANK(Games!D1864), "", Games!D1864)</f>
        <v/>
      </c>
      <c r="J1864" t="str">
        <f>IF(ISBLANK(Games!E1864), "", Games!E1864)</f>
        <v/>
      </c>
      <c r="K1864" t="str">
        <f>IF(ISBLANK(Games!D1864), "",VLOOKUP(I1864, 'Pitchers Pre-Season'!$B$2:$X$790, 23, FALSE))</f>
        <v/>
      </c>
      <c r="L1864" t="str">
        <f>IF(ISBLANK(Games!E1864), "",VLOOKUP(J1864, 'Pitchers Pre-Season'!$B$2:$X$790, 23, FALSE))</f>
        <v/>
      </c>
      <c r="M1864">
        <f>IF(ISBLANK(Games!D1864), Calc!F1864, F1864+K1864)</f>
        <v>1483.2891783762693</v>
      </c>
      <c r="N1864">
        <f>IF(ISBLANK(Games!E1864), Calc!G1864, G1864+L1864)</f>
        <v>1484.370768699393</v>
      </c>
      <c r="O1864" s="1">
        <f t="shared" si="203"/>
        <v>0.54957983506784402</v>
      </c>
      <c r="P1864" s="1">
        <f t="shared" si="204"/>
        <v>0.45042016493215592</v>
      </c>
      <c r="Q1864" s="3" t="str">
        <f>Games!N1864</f>
        <v/>
      </c>
      <c r="R1864" s="1" t="str">
        <f t="shared" si="205"/>
        <v/>
      </c>
      <c r="S1864" s="1" t="str">
        <f>IF(ISBLANK(Games!L1864), "",IF(Q1864=B1864, C1864, B1864))</f>
        <v/>
      </c>
      <c r="T1864" s="1" t="str">
        <f t="shared" si="206"/>
        <v>NYM</v>
      </c>
      <c r="U1864" s="1" t="str">
        <f t="shared" si="207"/>
        <v>MIA</v>
      </c>
      <c r="V1864" s="1">
        <f t="shared" si="208"/>
        <v>1483.2891783762693</v>
      </c>
      <c r="W1864" s="1">
        <f t="shared" si="209"/>
        <v>1484.370768699393</v>
      </c>
    </row>
    <row r="1865" spans="1:23" x14ac:dyDescent="0.45">
      <c r="A1865" t="str">
        <f>Schedule!A1865</f>
        <v>2024-08-18</v>
      </c>
      <c r="B1865" t="str">
        <f>Schedule!B1865</f>
        <v>HOU</v>
      </c>
      <c r="C1865" t="str">
        <f>Schedule!C1865</f>
        <v>CHW</v>
      </c>
      <c r="D1865">
        <f>Schedule!D1865</f>
        <v>1559.22207084247</v>
      </c>
      <c r="E1865">
        <f>Schedule!E1865</f>
        <v>1433.33420073452</v>
      </c>
      <c r="F1865" cm="1">
        <f t="array" ref="F1865">_xlfn.XLOOKUP(B1865, $T$1:$T1864, $V$1:$V1864, D1865, 0, -1)</f>
        <v>1535.1961987191132</v>
      </c>
      <c r="G1865" cm="1">
        <f t="array" ref="G1865">_xlfn.XLOOKUP(C1865, $U$1:$U1864, $W$1:$W1864, E1865, 0, -1)</f>
        <v>1425.4820043556863</v>
      </c>
      <c r="H1865">
        <f>Schedule!F1865</f>
        <v>-4.08163265306122E-2</v>
      </c>
      <c r="I1865" t="str">
        <f>IF(ISBLANK(Games!D1865), "", Games!D1865)</f>
        <v/>
      </c>
      <c r="J1865" t="str">
        <f>IF(ISBLANK(Games!E1865), "", Games!E1865)</f>
        <v/>
      </c>
      <c r="K1865" t="str">
        <f>IF(ISBLANK(Games!D1865), "",VLOOKUP(I1865, 'Pitchers Pre-Season'!$B$2:$X$790, 23, FALSE))</f>
        <v/>
      </c>
      <c r="L1865" t="str">
        <f>IF(ISBLANK(Games!E1865), "",VLOOKUP(J1865, 'Pitchers Pre-Season'!$B$2:$X$790, 23, FALSE))</f>
        <v/>
      </c>
      <c r="M1865">
        <f>IF(ISBLANK(Games!D1865), Calc!F1865, F1865+K1865)</f>
        <v>1535.1961987191132</v>
      </c>
      <c r="N1865">
        <f>IF(ISBLANK(Games!E1865), Calc!G1865, G1865+L1865)</f>
        <v>1425.4820043556863</v>
      </c>
      <c r="O1865" s="1">
        <f t="shared" si="203"/>
        <v>0.63243622528022225</v>
      </c>
      <c r="P1865" s="1">
        <f t="shared" si="204"/>
        <v>0.36756377471977764</v>
      </c>
      <c r="Q1865" s="3" t="str">
        <f>Games!N1865</f>
        <v/>
      </c>
      <c r="R1865" s="1" t="str">
        <f t="shared" si="205"/>
        <v/>
      </c>
      <c r="S1865" s="1" t="str">
        <f>IF(ISBLANK(Games!L1865), "",IF(Q1865=B1865, C1865, B1865))</f>
        <v/>
      </c>
      <c r="T1865" s="1" t="str">
        <f t="shared" si="206"/>
        <v>HOU</v>
      </c>
      <c r="U1865" s="1" t="str">
        <f t="shared" si="207"/>
        <v>CHW</v>
      </c>
      <c r="V1865" s="1">
        <f t="shared" si="208"/>
        <v>1535.1961987191132</v>
      </c>
      <c r="W1865" s="1">
        <f t="shared" si="209"/>
        <v>1425.4820043556863</v>
      </c>
    </row>
    <row r="1866" spans="1:23" x14ac:dyDescent="0.45">
      <c r="A1866" t="str">
        <f>Schedule!A1866</f>
        <v>2024-08-18</v>
      </c>
      <c r="B1866" t="str">
        <f>Schedule!B1866</f>
        <v>MIL</v>
      </c>
      <c r="C1866" t="str">
        <f>Schedule!C1866</f>
        <v>CLE</v>
      </c>
      <c r="D1866">
        <f>Schedule!D1866</f>
        <v>1511.74507850229</v>
      </c>
      <c r="E1866">
        <f>Schedule!E1866</f>
        <v>1503.8938502056101</v>
      </c>
      <c r="F1866" cm="1">
        <f t="array" ref="F1866">_xlfn.XLOOKUP(B1866, $T$1:$T1865, $V$1:$V1865, D1866, 0, -1)</f>
        <v>1516.6563185214643</v>
      </c>
      <c r="G1866" cm="1">
        <f t="array" ref="G1866">_xlfn.XLOOKUP(C1866, $U$1:$U1865, $W$1:$W1865, E1866, 0, -1)</f>
        <v>1521.3210808926906</v>
      </c>
      <c r="H1866">
        <f>Schedule!F1866</f>
        <v>6.7415730337078705E-2</v>
      </c>
      <c r="I1866" t="str">
        <f>IF(ISBLANK(Games!D1866), "", Games!D1866)</f>
        <v/>
      </c>
      <c r="J1866" t="str">
        <f>IF(ISBLANK(Games!E1866), "", Games!E1866)</f>
        <v/>
      </c>
      <c r="K1866" t="str">
        <f>IF(ISBLANK(Games!D1866), "",VLOOKUP(I1866, 'Pitchers Pre-Season'!$B$2:$X$790, 23, FALSE))</f>
        <v/>
      </c>
      <c r="L1866" t="str">
        <f>IF(ISBLANK(Games!E1866), "",VLOOKUP(J1866, 'Pitchers Pre-Season'!$B$2:$X$790, 23, FALSE))</f>
        <v/>
      </c>
      <c r="M1866">
        <f>IF(ISBLANK(Games!D1866), Calc!F1866, F1866+K1866)</f>
        <v>1516.6563185214643</v>
      </c>
      <c r="N1866">
        <f>IF(ISBLANK(Games!E1866), Calc!G1866, G1866+L1866)</f>
        <v>1521.3210808926906</v>
      </c>
      <c r="O1866" s="1">
        <f t="shared" si="203"/>
        <v>0.52699513583305335</v>
      </c>
      <c r="P1866" s="1">
        <f t="shared" si="204"/>
        <v>0.47300486416694659</v>
      </c>
      <c r="Q1866" s="3" t="str">
        <f>Games!N1866</f>
        <v/>
      </c>
      <c r="R1866" s="1" t="str">
        <f t="shared" si="205"/>
        <v/>
      </c>
      <c r="S1866" s="1" t="str">
        <f>IF(ISBLANK(Games!L1866), "",IF(Q1866=B1866, C1866, B1866))</f>
        <v/>
      </c>
      <c r="T1866" s="1" t="str">
        <f t="shared" si="206"/>
        <v>MIL</v>
      </c>
      <c r="U1866" s="1" t="str">
        <f t="shared" si="207"/>
        <v>CLE</v>
      </c>
      <c r="V1866" s="1">
        <f t="shared" si="208"/>
        <v>1516.6563185214643</v>
      </c>
      <c r="W1866" s="1">
        <f t="shared" si="209"/>
        <v>1521.3210808926906</v>
      </c>
    </row>
    <row r="1867" spans="1:23" x14ac:dyDescent="0.45">
      <c r="A1867" t="str">
        <f>Schedule!A1867</f>
        <v>2024-08-18</v>
      </c>
      <c r="B1867" t="str">
        <f>Schedule!B1867</f>
        <v>STL</v>
      </c>
      <c r="C1867" t="str">
        <f>Schedule!C1867</f>
        <v>LAD</v>
      </c>
      <c r="D1867">
        <f>Schedule!D1867</f>
        <v>1506.4629567151301</v>
      </c>
      <c r="E1867">
        <f>Schedule!E1867</f>
        <v>1588.6730971234199</v>
      </c>
      <c r="F1867" cm="1">
        <f t="array" ref="F1867">_xlfn.XLOOKUP(B1867, $T$1:$T1866, $V$1:$V1866, D1867, 0, -1)</f>
        <v>1510.540426333587</v>
      </c>
      <c r="G1867" cm="1">
        <f t="array" ref="G1867">_xlfn.XLOOKUP(C1867, $U$1:$U1866, $W$1:$W1866, E1867, 0, -1)</f>
        <v>1587.2549754385982</v>
      </c>
      <c r="H1867">
        <f>Schedule!F1867</f>
        <v>7.3170731707316999E-2</v>
      </c>
      <c r="I1867" t="str">
        <f>IF(ISBLANK(Games!D1867), "", Games!D1867)</f>
        <v/>
      </c>
      <c r="J1867" t="str">
        <f>IF(ISBLANK(Games!E1867), "", Games!E1867)</f>
        <v/>
      </c>
      <c r="K1867" t="str">
        <f>IF(ISBLANK(Games!D1867), "",VLOOKUP(I1867, 'Pitchers Pre-Season'!$B$2:$X$790, 23, FALSE))</f>
        <v/>
      </c>
      <c r="L1867" t="str">
        <f>IF(ISBLANK(Games!E1867), "",VLOOKUP(J1867, 'Pitchers Pre-Season'!$B$2:$X$790, 23, FALSE))</f>
        <v/>
      </c>
      <c r="M1867">
        <f>IF(ISBLANK(Games!D1867), Calc!F1867, F1867+K1867)</f>
        <v>1510.540426333587</v>
      </c>
      <c r="N1867">
        <f>IF(ISBLANK(Games!E1867), Calc!G1867, G1867+L1867)</f>
        <v>1587.2549754385982</v>
      </c>
      <c r="O1867" s="1">
        <f t="shared" si="203"/>
        <v>0.42794409494189589</v>
      </c>
      <c r="P1867" s="1">
        <f t="shared" si="204"/>
        <v>0.57205590505810411</v>
      </c>
      <c r="Q1867" s="3" t="str">
        <f>Games!N1867</f>
        <v/>
      </c>
      <c r="R1867" s="1" t="str">
        <f t="shared" si="205"/>
        <v/>
      </c>
      <c r="S1867" s="1" t="str">
        <f>IF(ISBLANK(Games!L1867), "",IF(Q1867=B1867, C1867, B1867))</f>
        <v/>
      </c>
      <c r="T1867" s="1" t="str">
        <f t="shared" si="206"/>
        <v>STL</v>
      </c>
      <c r="U1867" s="1" t="str">
        <f t="shared" si="207"/>
        <v>LAD</v>
      </c>
      <c r="V1867" s="1">
        <f t="shared" si="208"/>
        <v>1510.540426333587</v>
      </c>
      <c r="W1867" s="1">
        <f t="shared" si="209"/>
        <v>1587.2549754385982</v>
      </c>
    </row>
    <row r="1868" spans="1:23" x14ac:dyDescent="0.45">
      <c r="A1868" t="str">
        <f>Schedule!A1868</f>
        <v>2024-08-18</v>
      </c>
      <c r="B1868" t="str">
        <f>Schedule!B1868</f>
        <v>CHC</v>
      </c>
      <c r="C1868" t="str">
        <f>Schedule!C1868</f>
        <v>TOR</v>
      </c>
      <c r="D1868">
        <f>Schedule!D1868</f>
        <v>1514.0316812078199</v>
      </c>
      <c r="E1868">
        <f>Schedule!E1868</f>
        <v>1536.86484917293</v>
      </c>
      <c r="F1868" cm="1">
        <f t="array" ref="F1868">_xlfn.XLOOKUP(B1868, $T$1:$T1867, $V$1:$V1867, D1868, 0, -1)</f>
        <v>1529.9566441509314</v>
      </c>
      <c r="G1868" cm="1">
        <f t="array" ref="G1868">_xlfn.XLOOKUP(C1868, $U$1:$U1867, $W$1:$W1867, E1868, 0, -1)</f>
        <v>1549.5770225833428</v>
      </c>
      <c r="H1868">
        <f>Schedule!F1868</f>
        <v>4.4585987261146598E-2</v>
      </c>
      <c r="I1868" t="str">
        <f>IF(ISBLANK(Games!D1868), "", Games!D1868)</f>
        <v/>
      </c>
      <c r="J1868" t="str">
        <f>IF(ISBLANK(Games!E1868), "", Games!E1868)</f>
        <v/>
      </c>
      <c r="K1868" t="str">
        <f>IF(ISBLANK(Games!D1868), "",VLOOKUP(I1868, 'Pitchers Pre-Season'!$B$2:$X$790, 23, FALSE))</f>
        <v/>
      </c>
      <c r="L1868" t="str">
        <f>IF(ISBLANK(Games!E1868), "",VLOOKUP(J1868, 'Pitchers Pre-Season'!$B$2:$X$790, 23, FALSE))</f>
        <v/>
      </c>
      <c r="M1868">
        <f>IF(ISBLANK(Games!D1868), Calc!F1868, F1868+K1868)</f>
        <v>1529.9566441509314</v>
      </c>
      <c r="N1868">
        <f>IF(ISBLANK(Games!E1868), Calc!G1868, G1868+L1868)</f>
        <v>1549.5770225833428</v>
      </c>
      <c r="O1868" s="1">
        <f t="shared" si="203"/>
        <v>0.49408697674673302</v>
      </c>
      <c r="P1868" s="1">
        <f t="shared" si="204"/>
        <v>0.50591302325326715</v>
      </c>
      <c r="Q1868" s="3" t="str">
        <f>Games!N1868</f>
        <v/>
      </c>
      <c r="R1868" s="1" t="str">
        <f t="shared" si="205"/>
        <v/>
      </c>
      <c r="S1868" s="1" t="str">
        <f>IF(ISBLANK(Games!L1868), "",IF(Q1868=B1868, C1868, B1868))</f>
        <v/>
      </c>
      <c r="T1868" s="1" t="str">
        <f t="shared" si="206"/>
        <v>CHC</v>
      </c>
      <c r="U1868" s="1" t="str">
        <f t="shared" si="207"/>
        <v>TOR</v>
      </c>
      <c r="V1868" s="1">
        <f t="shared" si="208"/>
        <v>1529.9566441509314</v>
      </c>
      <c r="W1868" s="1">
        <f t="shared" si="209"/>
        <v>1549.5770225833428</v>
      </c>
    </row>
    <row r="1869" spans="1:23" x14ac:dyDescent="0.45">
      <c r="A1869" t="str">
        <f>Schedule!A1869</f>
        <v>2024-08-18</v>
      </c>
      <c r="B1869" t="str">
        <f>Schedule!B1869</f>
        <v>TEX</v>
      </c>
      <c r="C1869" t="str">
        <f>Schedule!C1869</f>
        <v>MIN</v>
      </c>
      <c r="D1869">
        <f>Schedule!D1869</f>
        <v>1527.6277566730801</v>
      </c>
      <c r="E1869">
        <f>Schedule!E1869</f>
        <v>1535.44519643647</v>
      </c>
      <c r="F1869" cm="1">
        <f t="array" ref="F1869">_xlfn.XLOOKUP(B1869, $T$1:$T1868, $V$1:$V1868, D1869, 0, -1)</f>
        <v>1535.7428778604465</v>
      </c>
      <c r="G1869" cm="1">
        <f t="array" ref="G1869">_xlfn.XLOOKUP(C1869, $U$1:$U1868, $W$1:$W1868, E1869, 0, -1)</f>
        <v>1539.5424706464416</v>
      </c>
      <c r="H1869">
        <f>Schedule!F1869</f>
        <v>6.3291139240506306E-2</v>
      </c>
      <c r="I1869" t="str">
        <f>IF(ISBLANK(Games!D1869), "", Games!D1869)</f>
        <v/>
      </c>
      <c r="J1869" t="str">
        <f>IF(ISBLANK(Games!E1869), "", Games!E1869)</f>
        <v/>
      </c>
      <c r="K1869" t="str">
        <f>IF(ISBLANK(Games!D1869), "",VLOOKUP(I1869, 'Pitchers Pre-Season'!$B$2:$X$790, 23, FALSE))</f>
        <v/>
      </c>
      <c r="L1869" t="str">
        <f>IF(ISBLANK(Games!E1869), "",VLOOKUP(J1869, 'Pitchers Pre-Season'!$B$2:$X$790, 23, FALSE))</f>
        <v/>
      </c>
      <c r="M1869">
        <f>IF(ISBLANK(Games!D1869), Calc!F1869, F1869+K1869)</f>
        <v>1535.7428778604465</v>
      </c>
      <c r="N1869">
        <f>IF(ISBLANK(Games!E1869), Calc!G1869, G1869+L1869)</f>
        <v>1539.5424706464416</v>
      </c>
      <c r="O1869" s="1">
        <f t="shared" si="203"/>
        <v>0.52617773403224932</v>
      </c>
      <c r="P1869" s="1">
        <f t="shared" si="204"/>
        <v>0.47382226596775073</v>
      </c>
      <c r="Q1869" s="3" t="str">
        <f>Games!N1869</f>
        <v/>
      </c>
      <c r="R1869" s="1" t="str">
        <f t="shared" si="205"/>
        <v/>
      </c>
      <c r="S1869" s="1" t="str">
        <f>IF(ISBLANK(Games!L1869), "",IF(Q1869=B1869, C1869, B1869))</f>
        <v/>
      </c>
      <c r="T1869" s="1" t="str">
        <f t="shared" si="206"/>
        <v>TEX</v>
      </c>
      <c r="U1869" s="1" t="str">
        <f t="shared" si="207"/>
        <v>MIN</v>
      </c>
      <c r="V1869" s="1">
        <f t="shared" si="208"/>
        <v>1535.7428778604465</v>
      </c>
      <c r="W1869" s="1">
        <f t="shared" si="209"/>
        <v>1539.5424706464416</v>
      </c>
    </row>
    <row r="1870" spans="1:23" x14ac:dyDescent="0.45">
      <c r="A1870" t="str">
        <f>Schedule!A1870</f>
        <v>2024-08-18</v>
      </c>
      <c r="B1870" t="str">
        <f>Schedule!B1870</f>
        <v>COL</v>
      </c>
      <c r="C1870" t="str">
        <f>Schedule!C1870</f>
        <v>SDP</v>
      </c>
      <c r="D1870">
        <f>Schedule!D1870</f>
        <v>1418.47649220432</v>
      </c>
      <c r="E1870">
        <f>Schedule!E1870</f>
        <v>1513.7838452168801</v>
      </c>
      <c r="F1870" cm="1">
        <f t="array" ref="F1870">_xlfn.XLOOKUP(B1870, $T$1:$T1869, $V$1:$V1869, D1870, 0, -1)</f>
        <v>1423.0710497477428</v>
      </c>
      <c r="G1870" cm="1">
        <f t="array" ref="G1870">_xlfn.XLOOKUP(C1870, $U$1:$U1869, $W$1:$W1869, E1870, 0, -1)</f>
        <v>1514.2912987524817</v>
      </c>
      <c r="H1870">
        <f>Schedule!F1870</f>
        <v>0.22834645669291301</v>
      </c>
      <c r="I1870" t="str">
        <f>IF(ISBLANK(Games!D1870), "", Games!D1870)</f>
        <v/>
      </c>
      <c r="J1870" t="str">
        <f>IF(ISBLANK(Games!E1870), "", Games!E1870)</f>
        <v/>
      </c>
      <c r="K1870" t="str">
        <f>IF(ISBLANK(Games!D1870), "",VLOOKUP(I1870, 'Pitchers Pre-Season'!$B$2:$X$790, 23, FALSE))</f>
        <v/>
      </c>
      <c r="L1870" t="str">
        <f>IF(ISBLANK(Games!E1870), "",VLOOKUP(J1870, 'Pitchers Pre-Season'!$B$2:$X$790, 23, FALSE))</f>
        <v/>
      </c>
      <c r="M1870">
        <f>IF(ISBLANK(Games!D1870), Calc!F1870, F1870+K1870)</f>
        <v>1423.0710497477428</v>
      </c>
      <c r="N1870">
        <f>IF(ISBLANK(Games!E1870), Calc!G1870, G1870+L1870)</f>
        <v>1514.2912987524817</v>
      </c>
      <c r="O1870" s="1">
        <f t="shared" si="203"/>
        <v>0.4858322941260021</v>
      </c>
      <c r="P1870" s="1">
        <f t="shared" si="204"/>
        <v>0.51416770587399796</v>
      </c>
      <c r="Q1870" s="3" t="str">
        <f>Games!N1870</f>
        <v/>
      </c>
      <c r="R1870" s="1" t="str">
        <f t="shared" si="205"/>
        <v/>
      </c>
      <c r="S1870" s="1" t="str">
        <f>IF(ISBLANK(Games!L1870), "",IF(Q1870=B1870, C1870, B1870))</f>
        <v/>
      </c>
      <c r="T1870" s="1" t="str">
        <f t="shared" si="206"/>
        <v>COL</v>
      </c>
      <c r="U1870" s="1" t="str">
        <f t="shared" si="207"/>
        <v>SDP</v>
      </c>
      <c r="V1870" s="1">
        <f t="shared" si="208"/>
        <v>1423.0710497477428</v>
      </c>
      <c r="W1870" s="1">
        <f t="shared" si="209"/>
        <v>1514.2912987524817</v>
      </c>
    </row>
    <row r="1871" spans="1:23" x14ac:dyDescent="0.45">
      <c r="A1871" t="str">
        <f>Schedule!A1871</f>
        <v>2024-08-18</v>
      </c>
      <c r="B1871" t="str">
        <f>Schedule!B1871</f>
        <v>OAK</v>
      </c>
      <c r="C1871" t="str">
        <f>Schedule!C1871</f>
        <v>SFG</v>
      </c>
      <c r="D1871">
        <f>Schedule!D1871</f>
        <v>1427.1354796158</v>
      </c>
      <c r="E1871">
        <f>Schedule!E1871</f>
        <v>1501.1235706124401</v>
      </c>
      <c r="F1871" cm="1">
        <f t="array" ref="F1871">_xlfn.XLOOKUP(B1871, $T$1:$T1870, $V$1:$V1870, D1871, 0, -1)</f>
        <v>1410.609331202211</v>
      </c>
      <c r="G1871" cm="1">
        <f t="array" ref="G1871">_xlfn.XLOOKUP(C1871, $U$1:$U1870, $W$1:$W1870, E1871, 0, -1)</f>
        <v>1491.6063482058917</v>
      </c>
      <c r="H1871">
        <f>Schedule!F1871</f>
        <v>6.2111801242235101E-3</v>
      </c>
      <c r="I1871" t="str">
        <f>IF(ISBLANK(Games!D1871), "", Games!D1871)</f>
        <v/>
      </c>
      <c r="J1871" t="str">
        <f>IF(ISBLANK(Games!E1871), "", Games!E1871)</f>
        <v/>
      </c>
      <c r="K1871" t="str">
        <f>IF(ISBLANK(Games!D1871), "",VLOOKUP(I1871, 'Pitchers Pre-Season'!$B$2:$X$790, 23, FALSE))</f>
        <v/>
      </c>
      <c r="L1871" t="str">
        <f>IF(ISBLANK(Games!E1871), "",VLOOKUP(J1871, 'Pitchers Pre-Season'!$B$2:$X$790, 23, FALSE))</f>
        <v/>
      </c>
      <c r="M1871">
        <f>IF(ISBLANK(Games!D1871), Calc!F1871, F1871+K1871)</f>
        <v>1410.609331202211</v>
      </c>
      <c r="N1871">
        <f>IF(ISBLANK(Games!E1871), Calc!G1871, G1871+L1871)</f>
        <v>1491.6063482058917</v>
      </c>
      <c r="O1871" s="1">
        <f t="shared" si="203"/>
        <v>0.38860829681023418</v>
      </c>
      <c r="P1871" s="1">
        <f t="shared" si="204"/>
        <v>0.61139170318976577</v>
      </c>
      <c r="Q1871" s="3" t="str">
        <f>Games!N1871</f>
        <v/>
      </c>
      <c r="R1871" s="1" t="str">
        <f t="shared" si="205"/>
        <v/>
      </c>
      <c r="S1871" s="1" t="str">
        <f>IF(ISBLANK(Games!L1871), "",IF(Q1871=B1871, C1871, B1871))</f>
        <v/>
      </c>
      <c r="T1871" s="1" t="str">
        <f t="shared" si="206"/>
        <v>OAK</v>
      </c>
      <c r="U1871" s="1" t="str">
        <f t="shared" si="207"/>
        <v>SFG</v>
      </c>
      <c r="V1871" s="1">
        <f t="shared" si="208"/>
        <v>1410.609331202211</v>
      </c>
      <c r="W1871" s="1">
        <f t="shared" si="209"/>
        <v>1491.6063482058917</v>
      </c>
    </row>
    <row r="1872" spans="1:23" x14ac:dyDescent="0.45">
      <c r="A1872" t="str">
        <f>Schedule!A1872</f>
        <v>2024-08-18</v>
      </c>
      <c r="B1872" t="str">
        <f>Schedule!B1872</f>
        <v>LAA</v>
      </c>
      <c r="C1872" t="str">
        <f>Schedule!C1872</f>
        <v>ATL</v>
      </c>
      <c r="D1872">
        <f>Schedule!D1872</f>
        <v>1474.3085107648601</v>
      </c>
      <c r="E1872">
        <f>Schedule!E1872</f>
        <v>1590.545270505</v>
      </c>
      <c r="F1872" cm="1">
        <f t="array" ref="F1872">_xlfn.XLOOKUP(B1872, $T$1:$T1871, $V$1:$V1871, D1872, 0, -1)</f>
        <v>1469.5882041455925</v>
      </c>
      <c r="G1872" cm="1">
        <f t="array" ref="G1872">_xlfn.XLOOKUP(C1872, $U$1:$U1871, $W$1:$W1871, E1872, 0, -1)</f>
        <v>1588.8399964445969</v>
      </c>
      <c r="H1872">
        <f>Schedule!F1872</f>
        <v>6.8493150684931406E-2</v>
      </c>
      <c r="I1872" t="str">
        <f>IF(ISBLANK(Games!D1872), "", Games!D1872)</f>
        <v/>
      </c>
      <c r="J1872" t="str">
        <f>IF(ISBLANK(Games!E1872), "", Games!E1872)</f>
        <v/>
      </c>
      <c r="K1872" t="str">
        <f>IF(ISBLANK(Games!D1872), "",VLOOKUP(I1872, 'Pitchers Pre-Season'!$B$2:$X$790, 23, FALSE))</f>
        <v/>
      </c>
      <c r="L1872" t="str">
        <f>IF(ISBLANK(Games!E1872), "",VLOOKUP(J1872, 'Pitchers Pre-Season'!$B$2:$X$790, 23, FALSE))</f>
        <v/>
      </c>
      <c r="M1872">
        <f>IF(ISBLANK(Games!D1872), Calc!F1872, F1872+K1872)</f>
        <v>1469.5882041455925</v>
      </c>
      <c r="N1872">
        <f>IF(ISBLANK(Games!E1872), Calc!G1872, G1872+L1872)</f>
        <v>1588.8399964445969</v>
      </c>
      <c r="O1872" s="1">
        <f t="shared" si="203"/>
        <v>0.36906570866373084</v>
      </c>
      <c r="P1872" s="1">
        <f t="shared" si="204"/>
        <v>0.63093429133626922</v>
      </c>
      <c r="Q1872" s="3" t="str">
        <f>Games!N1872</f>
        <v/>
      </c>
      <c r="R1872" s="1" t="str">
        <f t="shared" si="205"/>
        <v/>
      </c>
      <c r="S1872" s="1" t="str">
        <f>IF(ISBLANK(Games!L1872), "",IF(Q1872=B1872, C1872, B1872))</f>
        <v/>
      </c>
      <c r="T1872" s="1" t="str">
        <f t="shared" si="206"/>
        <v>LAA</v>
      </c>
      <c r="U1872" s="1" t="str">
        <f t="shared" si="207"/>
        <v>ATL</v>
      </c>
      <c r="V1872" s="1">
        <f t="shared" si="208"/>
        <v>1469.5882041455925</v>
      </c>
      <c r="W1872" s="1">
        <f t="shared" si="209"/>
        <v>1588.8399964445969</v>
      </c>
    </row>
    <row r="1873" spans="1:23" x14ac:dyDescent="0.45">
      <c r="A1873" t="str">
        <f>Schedule!A1873</f>
        <v>2024-08-18</v>
      </c>
      <c r="B1873" t="str">
        <f>Schedule!B1873</f>
        <v>DET</v>
      </c>
      <c r="C1873" t="str">
        <f>Schedule!C1873</f>
        <v>NYY</v>
      </c>
      <c r="D1873">
        <f>Schedule!D1873</f>
        <v>1477.56939209144</v>
      </c>
      <c r="E1873">
        <f>Schedule!E1873</f>
        <v>1539.4562396036399</v>
      </c>
      <c r="F1873" cm="1">
        <f t="array" ref="F1873">_xlfn.XLOOKUP(B1873, $T$1:$T1872, $V$1:$V1872, D1873, 0, -1)</f>
        <v>1481.7589766686021</v>
      </c>
      <c r="G1873" cm="1">
        <f t="array" ref="G1873">_xlfn.XLOOKUP(C1873, $U$1:$U1872, $W$1:$W1872, E1873, 0, -1)</f>
        <v>1562.9327852564061</v>
      </c>
      <c r="H1873">
        <f>Schedule!F1873</f>
        <v>7.6687116564418296E-3</v>
      </c>
      <c r="I1873" t="str">
        <f>IF(ISBLANK(Games!D1873), "", Games!D1873)</f>
        <v/>
      </c>
      <c r="J1873" t="str">
        <f>IF(ISBLANK(Games!E1873), "", Games!E1873)</f>
        <v/>
      </c>
      <c r="K1873" t="str">
        <f>IF(ISBLANK(Games!D1873), "",VLOOKUP(I1873, 'Pitchers Pre-Season'!$B$2:$X$790, 23, FALSE))</f>
        <v/>
      </c>
      <c r="L1873" t="str">
        <f>IF(ISBLANK(Games!E1873), "",VLOOKUP(J1873, 'Pitchers Pre-Season'!$B$2:$X$790, 23, FALSE))</f>
        <v/>
      </c>
      <c r="M1873">
        <f>IF(ISBLANK(Games!D1873), Calc!F1873, F1873+K1873)</f>
        <v>1481.7589766686021</v>
      </c>
      <c r="N1873">
        <f>IF(ISBLANK(Games!E1873), Calc!G1873, G1873+L1873)</f>
        <v>1562.9327852564061</v>
      </c>
      <c r="O1873" s="1">
        <f t="shared" si="203"/>
        <v>0.38909600873829053</v>
      </c>
      <c r="P1873" s="1">
        <f t="shared" si="204"/>
        <v>0.61090399126170947</v>
      </c>
      <c r="Q1873" s="3" t="str">
        <f>Games!N1873</f>
        <v/>
      </c>
      <c r="R1873" s="1" t="str">
        <f t="shared" si="205"/>
        <v/>
      </c>
      <c r="S1873" s="1" t="str">
        <f>IF(ISBLANK(Games!L1873), "",IF(Q1873=B1873, C1873, B1873))</f>
        <v/>
      </c>
      <c r="T1873" s="1" t="str">
        <f t="shared" si="206"/>
        <v>DET</v>
      </c>
      <c r="U1873" s="1" t="str">
        <f t="shared" si="207"/>
        <v>NYY</v>
      </c>
      <c r="V1873" s="1">
        <f t="shared" si="208"/>
        <v>1481.7589766686021</v>
      </c>
      <c r="W1873" s="1">
        <f t="shared" si="209"/>
        <v>1562.9327852564061</v>
      </c>
    </row>
    <row r="1874" spans="1:23" x14ac:dyDescent="0.45">
      <c r="A1874" t="str">
        <f>Schedule!A1874</f>
        <v>2024-08-19</v>
      </c>
      <c r="B1874" t="str">
        <f>Schedule!B1874</f>
        <v>MIA</v>
      </c>
      <c r="C1874" t="str">
        <f>Schedule!C1874</f>
        <v>ARI</v>
      </c>
      <c r="D1874">
        <f>Schedule!D1874</f>
        <v>1488.4482383178499</v>
      </c>
      <c r="E1874">
        <f>Schedule!E1874</f>
        <v>1517.8440011816001</v>
      </c>
      <c r="F1874" cm="1">
        <f t="array" ref="F1874">_xlfn.XLOOKUP(B1874, $T$1:$T1873, $V$1:$V1873, D1874, 0, -1)</f>
        <v>1453.0099819148713</v>
      </c>
      <c r="G1874" cm="1">
        <f t="array" ref="G1874">_xlfn.XLOOKUP(C1874, $U$1:$U1873, $W$1:$W1873, E1874, 0, -1)</f>
        <v>1515.1384034374826</v>
      </c>
      <c r="H1874">
        <f>Schedule!F1874</f>
        <v>4.5751633986928102E-2</v>
      </c>
      <c r="I1874" t="str">
        <f>IF(ISBLANK(Games!D1874), "", Games!D1874)</f>
        <v/>
      </c>
      <c r="J1874" t="str">
        <f>IF(ISBLANK(Games!E1874), "", Games!E1874)</f>
        <v/>
      </c>
      <c r="K1874" t="str">
        <f>IF(ISBLANK(Games!D1874), "",VLOOKUP(I1874, 'Pitchers Pre-Season'!$B$2:$X$790, 23, FALSE))</f>
        <v/>
      </c>
      <c r="L1874" t="str">
        <f>IF(ISBLANK(Games!E1874), "",VLOOKUP(J1874, 'Pitchers Pre-Season'!$B$2:$X$790, 23, FALSE))</f>
        <v/>
      </c>
      <c r="M1874">
        <f>IF(ISBLANK(Games!D1874), Calc!F1874, F1874+K1874)</f>
        <v>1453.0099819148713</v>
      </c>
      <c r="N1874">
        <f>IF(ISBLANK(Games!E1874), Calc!G1874, G1874+L1874)</f>
        <v>1515.1384034374826</v>
      </c>
      <c r="O1874" s="1">
        <f t="shared" si="203"/>
        <v>0.43440680596759601</v>
      </c>
      <c r="P1874" s="1">
        <f t="shared" si="204"/>
        <v>0.56559319403240393</v>
      </c>
      <c r="Q1874" s="3" t="str">
        <f>Games!N1874</f>
        <v/>
      </c>
      <c r="R1874" s="1" t="str">
        <f t="shared" si="205"/>
        <v/>
      </c>
      <c r="S1874" s="1" t="str">
        <f>IF(ISBLANK(Games!L1874), "",IF(Q1874=B1874, C1874, B1874))</f>
        <v/>
      </c>
      <c r="T1874" s="1" t="str">
        <f t="shared" si="206"/>
        <v>MIA</v>
      </c>
      <c r="U1874" s="1" t="str">
        <f t="shared" si="207"/>
        <v>ARI</v>
      </c>
      <c r="V1874" s="1">
        <f t="shared" si="208"/>
        <v>1453.0099819148713</v>
      </c>
      <c r="W1874" s="1">
        <f t="shared" si="209"/>
        <v>1515.1384034374826</v>
      </c>
    </row>
    <row r="1875" spans="1:23" x14ac:dyDescent="0.45">
      <c r="A1875" t="str">
        <f>Schedule!A1875</f>
        <v>2024-08-19</v>
      </c>
      <c r="B1875" t="str">
        <f>Schedule!B1875</f>
        <v>TOR</v>
      </c>
      <c r="C1875" t="str">
        <f>Schedule!C1875</f>
        <v>CIN</v>
      </c>
      <c r="D1875">
        <f>Schedule!D1875</f>
        <v>1536.86484917293</v>
      </c>
      <c r="E1875">
        <f>Schedule!E1875</f>
        <v>1496.2510574284499</v>
      </c>
      <c r="F1875" cm="1">
        <f t="array" ref="F1875">_xlfn.XLOOKUP(B1875, $T$1:$T1874, $V$1:$V1874, D1875, 0, -1)</f>
        <v>1536.86484917293</v>
      </c>
      <c r="G1875" cm="1">
        <f t="array" ref="G1875">_xlfn.XLOOKUP(C1875, $U$1:$U1874, $W$1:$W1874, E1875, 0, -1)</f>
        <v>1513.6155661274754</v>
      </c>
      <c r="H1875">
        <f>Schedule!F1875</f>
        <v>-5.5248618784530601E-3</v>
      </c>
      <c r="I1875" t="str">
        <f>IF(ISBLANK(Games!D1875), "", Games!D1875)</f>
        <v/>
      </c>
      <c r="J1875" t="str">
        <f>IF(ISBLANK(Games!E1875), "", Games!E1875)</f>
        <v/>
      </c>
      <c r="K1875" t="str">
        <f>IF(ISBLANK(Games!D1875), "",VLOOKUP(I1875, 'Pitchers Pre-Season'!$B$2:$X$790, 23, FALSE))</f>
        <v/>
      </c>
      <c r="L1875" t="str">
        <f>IF(ISBLANK(Games!E1875), "",VLOOKUP(J1875, 'Pitchers Pre-Season'!$B$2:$X$790, 23, FALSE))</f>
        <v/>
      </c>
      <c r="M1875">
        <f>IF(ISBLANK(Games!D1875), Calc!F1875, F1875+K1875)</f>
        <v>1536.86484917293</v>
      </c>
      <c r="N1875">
        <f>IF(ISBLANK(Games!E1875), Calc!G1875, G1875+L1875)</f>
        <v>1513.6155661274754</v>
      </c>
      <c r="O1875" s="1">
        <f t="shared" si="203"/>
        <v>0.53064612551072743</v>
      </c>
      <c r="P1875" s="1">
        <f t="shared" si="204"/>
        <v>0.46935387448927252</v>
      </c>
      <c r="Q1875" s="3" t="str">
        <f>Games!N1875</f>
        <v/>
      </c>
      <c r="R1875" s="1" t="str">
        <f t="shared" si="205"/>
        <v/>
      </c>
      <c r="S1875" s="1" t="str">
        <f>IF(ISBLANK(Games!L1875), "",IF(Q1875=B1875, C1875, B1875))</f>
        <v/>
      </c>
      <c r="T1875" s="1" t="str">
        <f t="shared" si="206"/>
        <v>TOR</v>
      </c>
      <c r="U1875" s="1" t="str">
        <f t="shared" si="207"/>
        <v>CIN</v>
      </c>
      <c r="V1875" s="1">
        <f t="shared" si="208"/>
        <v>1536.86484917293</v>
      </c>
      <c r="W1875" s="1">
        <f t="shared" si="209"/>
        <v>1513.6155661274754</v>
      </c>
    </row>
    <row r="1876" spans="1:23" x14ac:dyDescent="0.45">
      <c r="A1876" t="str">
        <f>Schedule!A1876</f>
        <v>2024-08-19</v>
      </c>
      <c r="B1876" t="str">
        <f>Schedule!B1876</f>
        <v>NYM</v>
      </c>
      <c r="C1876" t="str">
        <f>Schedule!C1876</f>
        <v>BAL</v>
      </c>
      <c r="D1876">
        <f>Schedule!D1876</f>
        <v>1505.1761432511801</v>
      </c>
      <c r="E1876">
        <f>Schedule!E1876</f>
        <v>1535.1075395159701</v>
      </c>
      <c r="F1876" cm="1">
        <f t="array" ref="F1876">_xlfn.XLOOKUP(B1876, $T$1:$T1875, $V$1:$V1875, D1876, 0, -1)</f>
        <v>1483.2891783762693</v>
      </c>
      <c r="G1876" cm="1">
        <f t="array" ref="G1876">_xlfn.XLOOKUP(C1876, $U$1:$U1875, $W$1:$W1875, E1876, 0, -1)</f>
        <v>1539.0873746407135</v>
      </c>
      <c r="H1876">
        <f>Schedule!F1876</f>
        <v>0.102272727272727</v>
      </c>
      <c r="I1876" t="str">
        <f>IF(ISBLANK(Games!D1876), "", Games!D1876)</f>
        <v/>
      </c>
      <c r="J1876" t="str">
        <f>IF(ISBLANK(Games!E1876), "", Games!E1876)</f>
        <v/>
      </c>
      <c r="K1876" t="str">
        <f>IF(ISBLANK(Games!D1876), "",VLOOKUP(I1876, 'Pitchers Pre-Season'!$B$2:$X$790, 23, FALSE))</f>
        <v/>
      </c>
      <c r="L1876" t="str">
        <f>IF(ISBLANK(Games!E1876), "",VLOOKUP(J1876, 'Pitchers Pre-Season'!$B$2:$X$790, 23, FALSE))</f>
        <v/>
      </c>
      <c r="M1876">
        <f>IF(ISBLANK(Games!D1876), Calc!F1876, F1876+K1876)</f>
        <v>1483.2891783762693</v>
      </c>
      <c r="N1876">
        <f>IF(ISBLANK(Games!E1876), Calc!G1876, G1876+L1876)</f>
        <v>1539.0873746407135</v>
      </c>
      <c r="O1876" s="1">
        <f t="shared" si="203"/>
        <v>0.47151963233279309</v>
      </c>
      <c r="P1876" s="1">
        <f t="shared" si="204"/>
        <v>0.52848036766720685</v>
      </c>
      <c r="Q1876" s="3" t="str">
        <f>Games!N1876</f>
        <v/>
      </c>
      <c r="R1876" s="1" t="str">
        <f t="shared" si="205"/>
        <v/>
      </c>
      <c r="S1876" s="1" t="str">
        <f>IF(ISBLANK(Games!L1876), "",IF(Q1876=B1876, C1876, B1876))</f>
        <v/>
      </c>
      <c r="T1876" s="1" t="str">
        <f t="shared" si="206"/>
        <v>NYM</v>
      </c>
      <c r="U1876" s="1" t="str">
        <f t="shared" si="207"/>
        <v>BAL</v>
      </c>
      <c r="V1876" s="1">
        <f t="shared" si="208"/>
        <v>1483.2891783762693</v>
      </c>
      <c r="W1876" s="1">
        <f t="shared" si="209"/>
        <v>1539.0873746407135</v>
      </c>
    </row>
    <row r="1877" spans="1:23" x14ac:dyDescent="0.45">
      <c r="A1877" t="str">
        <f>Schedule!A1877</f>
        <v>2024-08-19</v>
      </c>
      <c r="B1877" t="str">
        <f>Schedule!B1877</f>
        <v>TEX</v>
      </c>
      <c r="C1877" t="str">
        <f>Schedule!C1877</f>
        <v>PIT</v>
      </c>
      <c r="D1877">
        <f>Schedule!D1877</f>
        <v>1527.6277566730801</v>
      </c>
      <c r="E1877">
        <f>Schedule!E1877</f>
        <v>1468.3919248330999</v>
      </c>
      <c r="F1877" cm="1">
        <f t="array" ref="F1877">_xlfn.XLOOKUP(B1877, $T$1:$T1876, $V$1:$V1876, D1877, 0, -1)</f>
        <v>1535.7428778604465</v>
      </c>
      <c r="G1877" cm="1">
        <f t="array" ref="G1877">_xlfn.XLOOKUP(C1877, $U$1:$U1876, $W$1:$W1876, E1877, 0, -1)</f>
        <v>1490.342604018655</v>
      </c>
      <c r="H1877">
        <f>Schedule!F1877</f>
        <v>6.3291139240506306E-2</v>
      </c>
      <c r="I1877" t="str">
        <f>IF(ISBLANK(Games!D1877), "", Games!D1877)</f>
        <v/>
      </c>
      <c r="J1877" t="str">
        <f>IF(ISBLANK(Games!E1877), "", Games!E1877)</f>
        <v/>
      </c>
      <c r="K1877" t="str">
        <f>IF(ISBLANK(Games!D1877), "",VLOOKUP(I1877, 'Pitchers Pre-Season'!$B$2:$X$790, 23, FALSE))</f>
        <v/>
      </c>
      <c r="L1877" t="str">
        <f>IF(ISBLANK(Games!E1877), "",VLOOKUP(J1877, 'Pitchers Pre-Season'!$B$2:$X$790, 23, FALSE))</f>
        <v/>
      </c>
      <c r="M1877">
        <f>IF(ISBLANK(Games!D1877), Calc!F1877, F1877+K1877)</f>
        <v>1535.7428778604465</v>
      </c>
      <c r="N1877">
        <f>IF(ISBLANK(Games!E1877), Calc!G1877, G1877+L1877)</f>
        <v>1490.342604018655</v>
      </c>
      <c r="O1877" s="1">
        <f t="shared" si="203"/>
        <v>0.59661245959324938</v>
      </c>
      <c r="P1877" s="1">
        <f t="shared" si="204"/>
        <v>0.40338754040675051</v>
      </c>
      <c r="Q1877" s="3" t="str">
        <f>Games!N1877</f>
        <v/>
      </c>
      <c r="R1877" s="1" t="str">
        <f t="shared" si="205"/>
        <v/>
      </c>
      <c r="S1877" s="1" t="str">
        <f>IF(ISBLANK(Games!L1877), "",IF(Q1877=B1877, C1877, B1877))</f>
        <v/>
      </c>
      <c r="T1877" s="1" t="str">
        <f t="shared" si="206"/>
        <v>TEX</v>
      </c>
      <c r="U1877" s="1" t="str">
        <f t="shared" si="207"/>
        <v>PIT</v>
      </c>
      <c r="V1877" s="1">
        <f t="shared" si="208"/>
        <v>1535.7428778604465</v>
      </c>
      <c r="W1877" s="1">
        <f t="shared" si="209"/>
        <v>1490.342604018655</v>
      </c>
    </row>
    <row r="1878" spans="1:23" x14ac:dyDescent="0.45">
      <c r="A1878" t="str">
        <f>Schedule!A1878</f>
        <v>2024-08-19</v>
      </c>
      <c r="B1878" t="str">
        <f>Schedule!B1878</f>
        <v>HOU</v>
      </c>
      <c r="C1878" t="str">
        <f>Schedule!C1878</f>
        <v>BOS</v>
      </c>
      <c r="D1878">
        <f>Schedule!D1878</f>
        <v>1559.22207084247</v>
      </c>
      <c r="E1878">
        <f>Schedule!E1878</f>
        <v>1500.26839934439</v>
      </c>
      <c r="F1878" cm="1">
        <f t="array" ref="F1878">_xlfn.XLOOKUP(B1878, $T$1:$T1877, $V$1:$V1877, D1878, 0, -1)</f>
        <v>1535.1961987191132</v>
      </c>
      <c r="G1878" cm="1">
        <f t="array" ref="G1878">_xlfn.XLOOKUP(C1878, $U$1:$U1877, $W$1:$W1877, E1878, 0, -1)</f>
        <v>1518.233689676287</v>
      </c>
      <c r="H1878">
        <f>Schedule!F1878</f>
        <v>-4.08163265306122E-2</v>
      </c>
      <c r="I1878" t="str">
        <f>IF(ISBLANK(Games!D1878), "", Games!D1878)</f>
        <v/>
      </c>
      <c r="J1878" t="str">
        <f>IF(ISBLANK(Games!E1878), "", Games!E1878)</f>
        <v/>
      </c>
      <c r="K1878" t="str">
        <f>IF(ISBLANK(Games!D1878), "",VLOOKUP(I1878, 'Pitchers Pre-Season'!$B$2:$X$790, 23, FALSE))</f>
        <v/>
      </c>
      <c r="L1878" t="str">
        <f>IF(ISBLANK(Games!E1878), "",VLOOKUP(J1878, 'Pitchers Pre-Season'!$B$2:$X$790, 23, FALSE))</f>
        <v/>
      </c>
      <c r="M1878">
        <f>IF(ISBLANK(Games!D1878), Calc!F1878, F1878+K1878)</f>
        <v>1535.1961987191132</v>
      </c>
      <c r="N1878">
        <f>IF(ISBLANK(Games!E1878), Calc!G1878, G1878+L1878)</f>
        <v>1518.233689676287</v>
      </c>
      <c r="O1878" s="1">
        <f t="shared" si="203"/>
        <v>0.5039834727141832</v>
      </c>
      <c r="P1878" s="1">
        <f t="shared" si="204"/>
        <v>0.4960165272858168</v>
      </c>
      <c r="Q1878" s="3" t="str">
        <f>Games!N1878</f>
        <v/>
      </c>
      <c r="R1878" s="1" t="str">
        <f t="shared" si="205"/>
        <v/>
      </c>
      <c r="S1878" s="1" t="str">
        <f>IF(ISBLANK(Games!L1878), "",IF(Q1878=B1878, C1878, B1878))</f>
        <v/>
      </c>
      <c r="T1878" s="1" t="str">
        <f t="shared" si="206"/>
        <v>HOU</v>
      </c>
      <c r="U1878" s="1" t="str">
        <f t="shared" si="207"/>
        <v>BOS</v>
      </c>
      <c r="V1878" s="1">
        <f t="shared" si="208"/>
        <v>1535.1961987191132</v>
      </c>
      <c r="W1878" s="1">
        <f t="shared" si="209"/>
        <v>1518.233689676287</v>
      </c>
    </row>
    <row r="1879" spans="1:23" x14ac:dyDescent="0.45">
      <c r="A1879" t="str">
        <f>Schedule!A1879</f>
        <v>2024-08-19</v>
      </c>
      <c r="B1879" t="str">
        <f>Schedule!B1879</f>
        <v>KCR</v>
      </c>
      <c r="C1879" t="str">
        <f>Schedule!C1879</f>
        <v>LAA</v>
      </c>
      <c r="D1879">
        <f>Schedule!D1879</f>
        <v>1455.5883504191299</v>
      </c>
      <c r="E1879">
        <f>Schedule!E1879</f>
        <v>1474.3085107648601</v>
      </c>
      <c r="F1879" cm="1">
        <f t="array" ref="F1879">_xlfn.XLOOKUP(B1879, $T$1:$T1878, $V$1:$V1878, D1879, 0, -1)</f>
        <v>1459.3647323881944</v>
      </c>
      <c r="G1879" cm="1">
        <f t="array" ref="G1879">_xlfn.XLOOKUP(C1879, $U$1:$U1878, $W$1:$W1878, E1879, 0, -1)</f>
        <v>1486.8682858001625</v>
      </c>
      <c r="H1879">
        <f>Schedule!F1879</f>
        <v>0.19008264462809901</v>
      </c>
      <c r="I1879" t="str">
        <f>IF(ISBLANK(Games!D1879), "", Games!D1879)</f>
        <v/>
      </c>
      <c r="J1879" t="str">
        <f>IF(ISBLANK(Games!E1879), "", Games!E1879)</f>
        <v/>
      </c>
      <c r="K1879" t="str">
        <f>IF(ISBLANK(Games!D1879), "",VLOOKUP(I1879, 'Pitchers Pre-Season'!$B$2:$X$790, 23, FALSE))</f>
        <v/>
      </c>
      <c r="L1879" t="str">
        <f>IF(ISBLANK(Games!E1879), "",VLOOKUP(J1879, 'Pitchers Pre-Season'!$B$2:$X$790, 23, FALSE))</f>
        <v/>
      </c>
      <c r="M1879">
        <f>IF(ISBLANK(Games!D1879), Calc!F1879, F1879+K1879)</f>
        <v>1459.3647323881944</v>
      </c>
      <c r="N1879">
        <f>IF(ISBLANK(Games!E1879), Calc!G1879, G1879+L1879)</f>
        <v>1486.8682858001625</v>
      </c>
      <c r="O1879" s="1">
        <f t="shared" si="203"/>
        <v>0.55554299897869874</v>
      </c>
      <c r="P1879" s="1">
        <f t="shared" si="204"/>
        <v>0.44445700102130137</v>
      </c>
      <c r="Q1879" s="3" t="str">
        <f>Games!N1879</f>
        <v/>
      </c>
      <c r="R1879" s="1" t="str">
        <f t="shared" si="205"/>
        <v/>
      </c>
      <c r="S1879" s="1" t="str">
        <f>IF(ISBLANK(Games!L1879), "",IF(Q1879=B1879, C1879, B1879))</f>
        <v/>
      </c>
      <c r="T1879" s="1" t="str">
        <f t="shared" si="206"/>
        <v>KCR</v>
      </c>
      <c r="U1879" s="1" t="str">
        <f t="shared" si="207"/>
        <v>LAA</v>
      </c>
      <c r="V1879" s="1">
        <f t="shared" si="208"/>
        <v>1459.3647323881944</v>
      </c>
      <c r="W1879" s="1">
        <f t="shared" si="209"/>
        <v>1486.8682858001625</v>
      </c>
    </row>
    <row r="1880" spans="1:23" x14ac:dyDescent="0.45">
      <c r="A1880" t="str">
        <f>Schedule!A1880</f>
        <v>2024-08-19</v>
      </c>
      <c r="B1880" t="str">
        <f>Schedule!B1880</f>
        <v>OAK</v>
      </c>
      <c r="C1880" t="str">
        <f>Schedule!C1880</f>
        <v>TBR</v>
      </c>
      <c r="D1880">
        <f>Schedule!D1880</f>
        <v>1427.1354796158</v>
      </c>
      <c r="E1880">
        <f>Schedule!E1880</f>
        <v>1537.2568075547799</v>
      </c>
      <c r="F1880" cm="1">
        <f t="array" ref="F1880">_xlfn.XLOOKUP(B1880, $T$1:$T1879, $V$1:$V1879, D1880, 0, -1)</f>
        <v>1410.609331202211</v>
      </c>
      <c r="G1880" cm="1">
        <f t="array" ref="G1880">_xlfn.XLOOKUP(C1880, $U$1:$U1879, $W$1:$W1879, E1880, 0, -1)</f>
        <v>1532.6622500113572</v>
      </c>
      <c r="H1880">
        <f>Schedule!F1880</f>
        <v>6.2111801242235101E-3</v>
      </c>
      <c r="I1880" t="str">
        <f>IF(ISBLANK(Games!D1880), "", Games!D1880)</f>
        <v/>
      </c>
      <c r="J1880" t="str">
        <f>IF(ISBLANK(Games!E1880), "", Games!E1880)</f>
        <v/>
      </c>
      <c r="K1880" t="str">
        <f>IF(ISBLANK(Games!D1880), "",VLOOKUP(I1880, 'Pitchers Pre-Season'!$B$2:$X$790, 23, FALSE))</f>
        <v/>
      </c>
      <c r="L1880" t="str">
        <f>IF(ISBLANK(Games!E1880), "",VLOOKUP(J1880, 'Pitchers Pre-Season'!$B$2:$X$790, 23, FALSE))</f>
        <v/>
      </c>
      <c r="M1880">
        <f>IF(ISBLANK(Games!D1880), Calc!F1880, F1880+K1880)</f>
        <v>1410.609331202211</v>
      </c>
      <c r="N1880">
        <f>IF(ISBLANK(Games!E1880), Calc!G1880, G1880+L1880)</f>
        <v>1532.6622500113572</v>
      </c>
      <c r="O1880" s="1">
        <f t="shared" si="203"/>
        <v>0.3343431499540605</v>
      </c>
      <c r="P1880" s="1">
        <f t="shared" si="204"/>
        <v>0.66565685004593944</v>
      </c>
      <c r="Q1880" s="3" t="str">
        <f>Games!N1880</f>
        <v/>
      </c>
      <c r="R1880" s="1" t="str">
        <f t="shared" si="205"/>
        <v/>
      </c>
      <c r="S1880" s="1" t="str">
        <f>IF(ISBLANK(Games!L1880), "",IF(Q1880=B1880, C1880, B1880))</f>
        <v/>
      </c>
      <c r="T1880" s="1" t="str">
        <f t="shared" si="206"/>
        <v>OAK</v>
      </c>
      <c r="U1880" s="1" t="str">
        <f t="shared" si="207"/>
        <v>TBR</v>
      </c>
      <c r="V1880" s="1">
        <f t="shared" si="208"/>
        <v>1410.609331202211</v>
      </c>
      <c r="W1880" s="1">
        <f t="shared" si="209"/>
        <v>1532.6622500113572</v>
      </c>
    </row>
    <row r="1881" spans="1:23" x14ac:dyDescent="0.45">
      <c r="A1881" t="str">
        <f>Schedule!A1881</f>
        <v>2024-08-19</v>
      </c>
      <c r="B1881" t="str">
        <f>Schedule!B1881</f>
        <v>SDP</v>
      </c>
      <c r="C1881" t="str">
        <f>Schedule!C1881</f>
        <v>MIN</v>
      </c>
      <c r="D1881">
        <f>Schedule!D1881</f>
        <v>1513.7838452168801</v>
      </c>
      <c r="E1881">
        <f>Schedule!E1881</f>
        <v>1535.44519643647</v>
      </c>
      <c r="F1881" cm="1">
        <f t="array" ref="F1881">_xlfn.XLOOKUP(B1881, $T$1:$T1880, $V$1:$V1880, D1881, 0, -1)</f>
        <v>1502.9671207118124</v>
      </c>
      <c r="G1881" cm="1">
        <f t="array" ref="G1881">_xlfn.XLOOKUP(C1881, $U$1:$U1880, $W$1:$W1880, E1881, 0, -1)</f>
        <v>1539.5424706464416</v>
      </c>
      <c r="H1881">
        <f>Schedule!F1881</f>
        <v>2.9239766081871298E-2</v>
      </c>
      <c r="I1881" t="str">
        <f>IF(ISBLANK(Games!D1881), "", Games!D1881)</f>
        <v/>
      </c>
      <c r="J1881" t="str">
        <f>IF(ISBLANK(Games!E1881), "", Games!E1881)</f>
        <v/>
      </c>
      <c r="K1881" t="str">
        <f>IF(ISBLANK(Games!D1881), "",VLOOKUP(I1881, 'Pitchers Pre-Season'!$B$2:$X$790, 23, FALSE))</f>
        <v/>
      </c>
      <c r="L1881" t="str">
        <f>IF(ISBLANK(Games!E1881), "",VLOOKUP(J1881, 'Pitchers Pre-Season'!$B$2:$X$790, 23, FALSE))</f>
        <v/>
      </c>
      <c r="M1881">
        <f>IF(ISBLANK(Games!D1881), Calc!F1881, F1881+K1881)</f>
        <v>1502.9671207118124</v>
      </c>
      <c r="N1881">
        <f>IF(ISBLANK(Games!E1881), Calc!G1881, G1881+L1881)</f>
        <v>1539.5424706464416</v>
      </c>
      <c r="O1881" s="1">
        <f t="shared" si="203"/>
        <v>0.46217730779561633</v>
      </c>
      <c r="P1881" s="1">
        <f t="shared" si="204"/>
        <v>0.53782269220438372</v>
      </c>
      <c r="Q1881" s="3" t="str">
        <f>Games!N1881</f>
        <v/>
      </c>
      <c r="R1881" s="1" t="str">
        <f t="shared" si="205"/>
        <v/>
      </c>
      <c r="S1881" s="1" t="str">
        <f>IF(ISBLANK(Games!L1881), "",IF(Q1881=B1881, C1881, B1881))</f>
        <v/>
      </c>
      <c r="T1881" s="1" t="str">
        <f t="shared" si="206"/>
        <v>SDP</v>
      </c>
      <c r="U1881" s="1" t="str">
        <f t="shared" si="207"/>
        <v>MIN</v>
      </c>
      <c r="V1881" s="1">
        <f t="shared" si="208"/>
        <v>1502.9671207118124</v>
      </c>
      <c r="W1881" s="1">
        <f t="shared" si="209"/>
        <v>1539.5424706464416</v>
      </c>
    </row>
    <row r="1882" spans="1:23" x14ac:dyDescent="0.45">
      <c r="A1882" t="str">
        <f>Schedule!A1882</f>
        <v>2024-08-19</v>
      </c>
      <c r="B1882" t="str">
        <f>Schedule!B1882</f>
        <v>SFG</v>
      </c>
      <c r="C1882" t="str">
        <f>Schedule!C1882</f>
        <v>CHW</v>
      </c>
      <c r="D1882">
        <f>Schedule!D1882</f>
        <v>1501.1235706124401</v>
      </c>
      <c r="E1882">
        <f>Schedule!E1882</f>
        <v>1433.33420073452</v>
      </c>
      <c r="F1882" cm="1">
        <f t="array" ref="F1882">_xlfn.XLOOKUP(B1882, $T$1:$T1881, $V$1:$V1881, D1882, 0, -1)</f>
        <v>1506.8907435815931</v>
      </c>
      <c r="G1882" cm="1">
        <f t="array" ref="G1882">_xlfn.XLOOKUP(C1882, $U$1:$U1881, $W$1:$W1881, E1882, 0, -1)</f>
        <v>1425.4820043556863</v>
      </c>
      <c r="H1882">
        <f>Schedule!F1882</f>
        <v>0.1125</v>
      </c>
      <c r="I1882" t="str">
        <f>IF(ISBLANK(Games!D1882), "", Games!D1882)</f>
        <v/>
      </c>
      <c r="J1882" t="str">
        <f>IF(ISBLANK(Games!E1882), "", Games!E1882)</f>
        <v/>
      </c>
      <c r="K1882" t="str">
        <f>IF(ISBLANK(Games!D1882), "",VLOOKUP(I1882, 'Pitchers Pre-Season'!$B$2:$X$790, 23, FALSE))</f>
        <v/>
      </c>
      <c r="L1882" t="str">
        <f>IF(ISBLANK(Games!E1882), "",VLOOKUP(J1882, 'Pitchers Pre-Season'!$B$2:$X$790, 23, FALSE))</f>
        <v/>
      </c>
      <c r="M1882">
        <f>IF(ISBLANK(Games!D1882), Calc!F1882, F1882+K1882)</f>
        <v>1506.8907435815931</v>
      </c>
      <c r="N1882">
        <f>IF(ISBLANK(Games!E1882), Calc!G1882, G1882+L1882)</f>
        <v>1425.4820043556863</v>
      </c>
      <c r="O1882" s="1">
        <f t="shared" si="203"/>
        <v>0.67130858592292908</v>
      </c>
      <c r="P1882" s="1">
        <f t="shared" si="204"/>
        <v>0.32869141407707092</v>
      </c>
      <c r="Q1882" s="3" t="str">
        <f>Games!N1882</f>
        <v/>
      </c>
      <c r="R1882" s="1" t="str">
        <f t="shared" si="205"/>
        <v/>
      </c>
      <c r="S1882" s="1" t="str">
        <f>IF(ISBLANK(Games!L1882), "",IF(Q1882=B1882, C1882, B1882))</f>
        <v/>
      </c>
      <c r="T1882" s="1" t="str">
        <f t="shared" si="206"/>
        <v>SFG</v>
      </c>
      <c r="U1882" s="1" t="str">
        <f t="shared" si="207"/>
        <v>CHW</v>
      </c>
      <c r="V1882" s="1">
        <f t="shared" si="208"/>
        <v>1506.8907435815931</v>
      </c>
      <c r="W1882" s="1">
        <f t="shared" si="209"/>
        <v>1425.4820043556863</v>
      </c>
    </row>
    <row r="1883" spans="1:23" x14ac:dyDescent="0.45">
      <c r="A1883" t="str">
        <f>Schedule!A1883</f>
        <v>2024-08-19</v>
      </c>
      <c r="B1883" t="str">
        <f>Schedule!B1883</f>
        <v>LAD</v>
      </c>
      <c r="C1883" t="str">
        <f>Schedule!C1883</f>
        <v>SEA</v>
      </c>
      <c r="D1883">
        <f>Schedule!D1883</f>
        <v>1588.6730971234199</v>
      </c>
      <c r="E1883">
        <f>Schedule!E1883</f>
        <v>1526.2027098211199</v>
      </c>
      <c r="F1883" cm="1">
        <f t="array" ref="F1883">_xlfn.XLOOKUP(B1883, $T$1:$T1882, $V$1:$V1882, D1883, 0, -1)</f>
        <v>1596.6514930600529</v>
      </c>
      <c r="G1883" cm="1">
        <f t="array" ref="G1883">_xlfn.XLOOKUP(C1883, $U$1:$U1882, $W$1:$W1882, E1883, 0, -1)</f>
        <v>1521.2700100017432</v>
      </c>
      <c r="H1883">
        <f>Schedule!F1883</f>
        <v>4.2654028436019002E-2</v>
      </c>
      <c r="I1883" t="str">
        <f>IF(ISBLANK(Games!D1883), "", Games!D1883)</f>
        <v/>
      </c>
      <c r="J1883" t="str">
        <f>IF(ISBLANK(Games!E1883), "", Games!E1883)</f>
        <v/>
      </c>
      <c r="K1883" t="str">
        <f>IF(ISBLANK(Games!D1883), "",VLOOKUP(I1883, 'Pitchers Pre-Season'!$B$2:$X$790, 23, FALSE))</f>
        <v/>
      </c>
      <c r="L1883" t="str">
        <f>IF(ISBLANK(Games!E1883), "",VLOOKUP(J1883, 'Pitchers Pre-Season'!$B$2:$X$790, 23, FALSE))</f>
        <v/>
      </c>
      <c r="M1883">
        <f>IF(ISBLANK(Games!D1883), Calc!F1883, F1883+K1883)</f>
        <v>1596.6514930600529</v>
      </c>
      <c r="N1883">
        <f>IF(ISBLANK(Games!E1883), Calc!G1883, G1883+L1883)</f>
        <v>1521.2700100017432</v>
      </c>
      <c r="O1883" s="1">
        <f t="shared" si="203"/>
        <v>0.62813890536785921</v>
      </c>
      <c r="P1883" s="1">
        <f t="shared" si="204"/>
        <v>0.37186109463214084</v>
      </c>
      <c r="Q1883" s="3" t="str">
        <f>Games!N1883</f>
        <v/>
      </c>
      <c r="R1883" s="1" t="str">
        <f t="shared" si="205"/>
        <v/>
      </c>
      <c r="S1883" s="1" t="str">
        <f>IF(ISBLANK(Games!L1883), "",IF(Q1883=B1883, C1883, B1883))</f>
        <v/>
      </c>
      <c r="T1883" s="1" t="str">
        <f t="shared" si="206"/>
        <v>LAD</v>
      </c>
      <c r="U1883" s="1" t="str">
        <f t="shared" si="207"/>
        <v>SEA</v>
      </c>
      <c r="V1883" s="1">
        <f t="shared" si="208"/>
        <v>1596.6514930600529</v>
      </c>
      <c r="W1883" s="1">
        <f t="shared" si="209"/>
        <v>1521.2700100017432</v>
      </c>
    </row>
    <row r="1884" spans="1:23" x14ac:dyDescent="0.45">
      <c r="A1884" t="str">
        <f>Schedule!A1884</f>
        <v>2024-08-20</v>
      </c>
      <c r="B1884" t="str">
        <f>Schedule!B1884</f>
        <v>MIA</v>
      </c>
      <c r="C1884" t="str">
        <f>Schedule!C1884</f>
        <v>ARI</v>
      </c>
      <c r="D1884">
        <f>Schedule!D1884</f>
        <v>1488.4482383178499</v>
      </c>
      <c r="E1884">
        <f>Schedule!E1884</f>
        <v>1517.8440011816001</v>
      </c>
      <c r="F1884" cm="1">
        <f t="array" ref="F1884">_xlfn.XLOOKUP(B1884, $T$1:$T1883, $V$1:$V1883, D1884, 0, -1)</f>
        <v>1453.0099819148713</v>
      </c>
      <c r="G1884" cm="1">
        <f t="array" ref="G1884">_xlfn.XLOOKUP(C1884, $U$1:$U1883, $W$1:$W1883, E1884, 0, -1)</f>
        <v>1515.1384034374826</v>
      </c>
      <c r="H1884">
        <f>Schedule!F1884</f>
        <v>4.5751633986928102E-2</v>
      </c>
      <c r="I1884" t="str">
        <f>IF(ISBLANK(Games!D1884), "", Games!D1884)</f>
        <v/>
      </c>
      <c r="J1884" t="str">
        <f>IF(ISBLANK(Games!E1884), "", Games!E1884)</f>
        <v/>
      </c>
      <c r="K1884" t="str">
        <f>IF(ISBLANK(Games!D1884), "",VLOOKUP(I1884, 'Pitchers Pre-Season'!$B$2:$X$790, 23, FALSE))</f>
        <v/>
      </c>
      <c r="L1884" t="str">
        <f>IF(ISBLANK(Games!E1884), "",VLOOKUP(J1884, 'Pitchers Pre-Season'!$B$2:$X$790, 23, FALSE))</f>
        <v/>
      </c>
      <c r="M1884">
        <f>IF(ISBLANK(Games!D1884), Calc!F1884, F1884+K1884)</f>
        <v>1453.0099819148713</v>
      </c>
      <c r="N1884">
        <f>IF(ISBLANK(Games!E1884), Calc!G1884, G1884+L1884)</f>
        <v>1515.1384034374826</v>
      </c>
      <c r="O1884" s="1">
        <f t="shared" si="203"/>
        <v>0.43440680596759601</v>
      </c>
      <c r="P1884" s="1">
        <f t="shared" si="204"/>
        <v>0.56559319403240393</v>
      </c>
      <c r="Q1884" s="3" t="str">
        <f>Games!N1884</f>
        <v/>
      </c>
      <c r="R1884" s="1" t="str">
        <f t="shared" si="205"/>
        <v/>
      </c>
      <c r="S1884" s="1" t="str">
        <f>IF(ISBLANK(Games!L1884), "",IF(Q1884=B1884, C1884, B1884))</f>
        <v/>
      </c>
      <c r="T1884" s="1" t="str">
        <f t="shared" si="206"/>
        <v>MIA</v>
      </c>
      <c r="U1884" s="1" t="str">
        <f t="shared" si="207"/>
        <v>ARI</v>
      </c>
      <c r="V1884" s="1">
        <f t="shared" si="208"/>
        <v>1453.0099819148713</v>
      </c>
      <c r="W1884" s="1">
        <f t="shared" si="209"/>
        <v>1515.1384034374826</v>
      </c>
    </row>
    <row r="1885" spans="1:23" x14ac:dyDescent="0.45">
      <c r="A1885" t="str">
        <f>Schedule!A1885</f>
        <v>2024-08-20</v>
      </c>
      <c r="B1885" t="str">
        <f>Schedule!B1885</f>
        <v>WAS</v>
      </c>
      <c r="C1885" t="str">
        <f>Schedule!C1885</f>
        <v>COL</v>
      </c>
      <c r="D1885">
        <f>Schedule!D1885</f>
        <v>1422.7330514932301</v>
      </c>
      <c r="E1885">
        <f>Schedule!E1885</f>
        <v>1418.47649220432</v>
      </c>
      <c r="F1885" cm="1">
        <f t="array" ref="F1885">_xlfn.XLOOKUP(B1885, $T$1:$T1884, $V$1:$V1884, D1885, 0, -1)</f>
        <v>1419.5380932200808</v>
      </c>
      <c r="G1885" cm="1">
        <f t="array" ref="G1885">_xlfn.XLOOKUP(C1885, $U$1:$U1884, $W$1:$W1884, E1885, 0, -1)</f>
        <v>1405.4006829938121</v>
      </c>
      <c r="H1885">
        <f>Schedule!F1885</f>
        <v>-4.76190476190477E-2</v>
      </c>
      <c r="I1885" t="str">
        <f>IF(ISBLANK(Games!D1885), "", Games!D1885)</f>
        <v/>
      </c>
      <c r="J1885" t="str">
        <f>IF(ISBLANK(Games!E1885), "", Games!E1885)</f>
        <v/>
      </c>
      <c r="K1885" t="str">
        <f>IF(ISBLANK(Games!D1885), "",VLOOKUP(I1885, 'Pitchers Pre-Season'!$B$2:$X$790, 23, FALSE))</f>
        <v/>
      </c>
      <c r="L1885" t="str">
        <f>IF(ISBLANK(Games!E1885), "",VLOOKUP(J1885, 'Pitchers Pre-Season'!$B$2:$X$790, 23, FALSE))</f>
        <v/>
      </c>
      <c r="M1885">
        <f>IF(ISBLANK(Games!D1885), Calc!F1885, F1885+K1885)</f>
        <v>1419.5380932200808</v>
      </c>
      <c r="N1885">
        <f>IF(ISBLANK(Games!E1885), Calc!G1885, G1885+L1885)</f>
        <v>1405.4006829938121</v>
      </c>
      <c r="O1885" s="1">
        <f t="shared" si="203"/>
        <v>0.49652462354364391</v>
      </c>
      <c r="P1885" s="1">
        <f t="shared" si="204"/>
        <v>0.50347537645635621</v>
      </c>
      <c r="Q1885" s="3" t="str">
        <f>Games!N1885</f>
        <v/>
      </c>
      <c r="R1885" s="1" t="str">
        <f t="shared" si="205"/>
        <v/>
      </c>
      <c r="S1885" s="1" t="str">
        <f>IF(ISBLANK(Games!L1885), "",IF(Q1885=B1885, C1885, B1885))</f>
        <v/>
      </c>
      <c r="T1885" s="1" t="str">
        <f t="shared" si="206"/>
        <v>WAS</v>
      </c>
      <c r="U1885" s="1" t="str">
        <f t="shared" si="207"/>
        <v>COL</v>
      </c>
      <c r="V1885" s="1">
        <f t="shared" si="208"/>
        <v>1419.5380932200808</v>
      </c>
      <c r="W1885" s="1">
        <f t="shared" si="209"/>
        <v>1405.4006829938121</v>
      </c>
    </row>
    <row r="1886" spans="1:23" x14ac:dyDescent="0.45">
      <c r="A1886" t="str">
        <f>Schedule!A1886</f>
        <v>2024-08-20</v>
      </c>
      <c r="B1886" t="str">
        <f>Schedule!B1886</f>
        <v>NYY</v>
      </c>
      <c r="C1886" t="str">
        <f>Schedule!C1886</f>
        <v>CLE</v>
      </c>
      <c r="D1886">
        <f>Schedule!D1886</f>
        <v>1539.4562396036399</v>
      </c>
      <c r="E1886">
        <f>Schedule!E1886</f>
        <v>1503.8938502056101</v>
      </c>
      <c r="F1886" cm="1">
        <f t="array" ref="F1886">_xlfn.XLOOKUP(B1886, $T$1:$T1885, $V$1:$V1885, D1886, 0, -1)</f>
        <v>1533.7203518335739</v>
      </c>
      <c r="G1886" cm="1">
        <f t="array" ref="G1886">_xlfn.XLOOKUP(C1886, $U$1:$U1885, $W$1:$W1885, E1886, 0, -1)</f>
        <v>1521.3210808926906</v>
      </c>
      <c r="H1886">
        <f>Schedule!F1886</f>
        <v>9.3922651933701695E-2</v>
      </c>
      <c r="I1886" t="str">
        <f>IF(ISBLANK(Games!D1886), "", Games!D1886)</f>
        <v/>
      </c>
      <c r="J1886" t="str">
        <f>IF(ISBLANK(Games!E1886), "", Games!E1886)</f>
        <v/>
      </c>
      <c r="K1886" t="str">
        <f>IF(ISBLANK(Games!D1886), "",VLOOKUP(I1886, 'Pitchers Pre-Season'!$B$2:$X$790, 23, FALSE))</f>
        <v/>
      </c>
      <c r="L1886" t="str">
        <f>IF(ISBLANK(Games!E1886), "",VLOOKUP(J1886, 'Pitchers Pre-Season'!$B$2:$X$790, 23, FALSE))</f>
        <v/>
      </c>
      <c r="M1886">
        <f>IF(ISBLANK(Games!D1886), Calc!F1886, F1886+K1886)</f>
        <v>1533.7203518335739</v>
      </c>
      <c r="N1886">
        <f>IF(ISBLANK(Games!E1886), Calc!G1886, G1886+L1886)</f>
        <v>1521.3210808926906</v>
      </c>
      <c r="O1886" s="1">
        <f t="shared" si="203"/>
        <v>0.56479773954217161</v>
      </c>
      <c r="P1886" s="1">
        <f t="shared" si="204"/>
        <v>0.4352022604578285</v>
      </c>
      <c r="Q1886" s="3" t="str">
        <f>Games!N1886</f>
        <v/>
      </c>
      <c r="R1886" s="1" t="str">
        <f t="shared" si="205"/>
        <v/>
      </c>
      <c r="S1886" s="1" t="str">
        <f>IF(ISBLANK(Games!L1886), "",IF(Q1886=B1886, C1886, B1886))</f>
        <v/>
      </c>
      <c r="T1886" s="1" t="str">
        <f t="shared" si="206"/>
        <v>NYY</v>
      </c>
      <c r="U1886" s="1" t="str">
        <f t="shared" si="207"/>
        <v>CLE</v>
      </c>
      <c r="V1886" s="1">
        <f t="shared" si="208"/>
        <v>1533.7203518335739</v>
      </c>
      <c r="W1886" s="1">
        <f t="shared" si="209"/>
        <v>1521.3210808926906</v>
      </c>
    </row>
    <row r="1887" spans="1:23" x14ac:dyDescent="0.45">
      <c r="A1887" t="str">
        <f>Schedule!A1887</f>
        <v>2024-08-20</v>
      </c>
      <c r="B1887" t="str">
        <f>Schedule!B1887</f>
        <v>TOR</v>
      </c>
      <c r="C1887" t="str">
        <f>Schedule!C1887</f>
        <v>CIN</v>
      </c>
      <c r="D1887">
        <f>Schedule!D1887</f>
        <v>1536.86484917293</v>
      </c>
      <c r="E1887">
        <f>Schedule!E1887</f>
        <v>1496.2510574284499</v>
      </c>
      <c r="F1887" cm="1">
        <f t="array" ref="F1887">_xlfn.XLOOKUP(B1887, $T$1:$T1886, $V$1:$V1886, D1887, 0, -1)</f>
        <v>1536.86484917293</v>
      </c>
      <c r="G1887" cm="1">
        <f t="array" ref="G1887">_xlfn.XLOOKUP(C1887, $U$1:$U1886, $W$1:$W1886, E1887, 0, -1)</f>
        <v>1513.6155661274754</v>
      </c>
      <c r="H1887">
        <f>Schedule!F1887</f>
        <v>-5.5248618784530601E-3</v>
      </c>
      <c r="I1887" t="str">
        <f>IF(ISBLANK(Games!D1887), "", Games!D1887)</f>
        <v/>
      </c>
      <c r="J1887" t="str">
        <f>IF(ISBLANK(Games!E1887), "", Games!E1887)</f>
        <v/>
      </c>
      <c r="K1887" t="str">
        <f>IF(ISBLANK(Games!D1887), "",VLOOKUP(I1887, 'Pitchers Pre-Season'!$B$2:$X$790, 23, FALSE))</f>
        <v/>
      </c>
      <c r="L1887" t="str">
        <f>IF(ISBLANK(Games!E1887), "",VLOOKUP(J1887, 'Pitchers Pre-Season'!$B$2:$X$790, 23, FALSE))</f>
        <v/>
      </c>
      <c r="M1887">
        <f>IF(ISBLANK(Games!D1887), Calc!F1887, F1887+K1887)</f>
        <v>1536.86484917293</v>
      </c>
      <c r="N1887">
        <f>IF(ISBLANK(Games!E1887), Calc!G1887, G1887+L1887)</f>
        <v>1513.6155661274754</v>
      </c>
      <c r="O1887" s="1">
        <f t="shared" si="203"/>
        <v>0.53064612551072743</v>
      </c>
      <c r="P1887" s="1">
        <f t="shared" si="204"/>
        <v>0.46935387448927252</v>
      </c>
      <c r="Q1887" s="3" t="str">
        <f>Games!N1887</f>
        <v/>
      </c>
      <c r="R1887" s="1" t="str">
        <f t="shared" si="205"/>
        <v/>
      </c>
      <c r="S1887" s="1" t="str">
        <f>IF(ISBLANK(Games!L1887), "",IF(Q1887=B1887, C1887, B1887))</f>
        <v/>
      </c>
      <c r="T1887" s="1" t="str">
        <f t="shared" si="206"/>
        <v>TOR</v>
      </c>
      <c r="U1887" s="1" t="str">
        <f t="shared" si="207"/>
        <v>CIN</v>
      </c>
      <c r="V1887" s="1">
        <f t="shared" si="208"/>
        <v>1536.86484917293</v>
      </c>
      <c r="W1887" s="1">
        <f t="shared" si="209"/>
        <v>1513.6155661274754</v>
      </c>
    </row>
    <row r="1888" spans="1:23" x14ac:dyDescent="0.45">
      <c r="A1888" t="str">
        <f>Schedule!A1888</f>
        <v>2024-08-20</v>
      </c>
      <c r="B1888" t="str">
        <f>Schedule!B1888</f>
        <v>NYM</v>
      </c>
      <c r="C1888" t="str">
        <f>Schedule!C1888</f>
        <v>BAL</v>
      </c>
      <c r="D1888">
        <f>Schedule!D1888</f>
        <v>1505.1761432511801</v>
      </c>
      <c r="E1888">
        <f>Schedule!E1888</f>
        <v>1535.1075395159701</v>
      </c>
      <c r="F1888" cm="1">
        <f t="array" ref="F1888">_xlfn.XLOOKUP(B1888, $T$1:$T1887, $V$1:$V1887, D1888, 0, -1)</f>
        <v>1483.2891783762693</v>
      </c>
      <c r="G1888" cm="1">
        <f t="array" ref="G1888">_xlfn.XLOOKUP(C1888, $U$1:$U1887, $W$1:$W1887, E1888, 0, -1)</f>
        <v>1539.0873746407135</v>
      </c>
      <c r="H1888">
        <f>Schedule!F1888</f>
        <v>0.102272727272727</v>
      </c>
      <c r="I1888" t="str">
        <f>IF(ISBLANK(Games!D1888), "", Games!D1888)</f>
        <v/>
      </c>
      <c r="J1888" t="str">
        <f>IF(ISBLANK(Games!E1888), "", Games!E1888)</f>
        <v/>
      </c>
      <c r="K1888" t="str">
        <f>IF(ISBLANK(Games!D1888), "",VLOOKUP(I1888, 'Pitchers Pre-Season'!$B$2:$X$790, 23, FALSE))</f>
        <v/>
      </c>
      <c r="L1888" t="str">
        <f>IF(ISBLANK(Games!E1888), "",VLOOKUP(J1888, 'Pitchers Pre-Season'!$B$2:$X$790, 23, FALSE))</f>
        <v/>
      </c>
      <c r="M1888">
        <f>IF(ISBLANK(Games!D1888), Calc!F1888, F1888+K1888)</f>
        <v>1483.2891783762693</v>
      </c>
      <c r="N1888">
        <f>IF(ISBLANK(Games!E1888), Calc!G1888, G1888+L1888)</f>
        <v>1539.0873746407135</v>
      </c>
      <c r="O1888" s="1">
        <f t="shared" si="203"/>
        <v>0.47151963233279309</v>
      </c>
      <c r="P1888" s="1">
        <f t="shared" si="204"/>
        <v>0.52848036766720685</v>
      </c>
      <c r="Q1888" s="3" t="str">
        <f>Games!N1888</f>
        <v/>
      </c>
      <c r="R1888" s="1" t="str">
        <f t="shared" si="205"/>
        <v/>
      </c>
      <c r="S1888" s="1" t="str">
        <f>IF(ISBLANK(Games!L1888), "",IF(Q1888=B1888, C1888, B1888))</f>
        <v/>
      </c>
      <c r="T1888" s="1" t="str">
        <f t="shared" si="206"/>
        <v>NYM</v>
      </c>
      <c r="U1888" s="1" t="str">
        <f t="shared" si="207"/>
        <v>BAL</v>
      </c>
      <c r="V1888" s="1">
        <f t="shared" si="208"/>
        <v>1483.2891783762693</v>
      </c>
      <c r="W1888" s="1">
        <f t="shared" si="209"/>
        <v>1539.0873746407135</v>
      </c>
    </row>
    <row r="1889" spans="1:23" x14ac:dyDescent="0.45">
      <c r="A1889" t="str">
        <f>Schedule!A1889</f>
        <v>2024-08-20</v>
      </c>
      <c r="B1889" t="str">
        <f>Schedule!B1889</f>
        <v>ATL</v>
      </c>
      <c r="C1889" t="str">
        <f>Schedule!C1889</f>
        <v>PHI</v>
      </c>
      <c r="D1889">
        <f>Schedule!D1889</f>
        <v>1590.545270505</v>
      </c>
      <c r="E1889">
        <f>Schedule!E1889</f>
        <v>1537.03223861109</v>
      </c>
      <c r="F1889" cm="1">
        <f t="array" ref="F1889">_xlfn.XLOOKUP(B1889, $T$1:$T1888, $V$1:$V1888, D1889, 0, -1)</f>
        <v>1593.2508682491175</v>
      </c>
      <c r="G1889" cm="1">
        <f t="array" ref="G1889">_xlfn.XLOOKUP(C1889, $U$1:$U1888, $W$1:$W1888, E1889, 0, -1)</f>
        <v>1539.4111659163295</v>
      </c>
      <c r="H1889">
        <f>Schedule!F1889</f>
        <v>4.3902439024390297E-2</v>
      </c>
      <c r="I1889" t="str">
        <f>IF(ISBLANK(Games!D1889), "", Games!D1889)</f>
        <v/>
      </c>
      <c r="J1889" t="str">
        <f>IF(ISBLANK(Games!E1889), "", Games!E1889)</f>
        <v/>
      </c>
      <c r="K1889" t="str">
        <f>IF(ISBLANK(Games!D1889), "",VLOOKUP(I1889, 'Pitchers Pre-Season'!$B$2:$X$790, 23, FALSE))</f>
        <v/>
      </c>
      <c r="L1889" t="str">
        <f>IF(ISBLANK(Games!E1889), "",VLOOKUP(J1889, 'Pitchers Pre-Season'!$B$2:$X$790, 23, FALSE))</f>
        <v/>
      </c>
      <c r="M1889">
        <f>IF(ISBLANK(Games!D1889), Calc!F1889, F1889+K1889)</f>
        <v>1593.2508682491175</v>
      </c>
      <c r="N1889">
        <f>IF(ISBLANK(Games!E1889), Calc!G1889, G1889+L1889)</f>
        <v>1539.4111659163295</v>
      </c>
      <c r="O1889" s="1">
        <f t="shared" si="203"/>
        <v>0.5988184765644915</v>
      </c>
      <c r="P1889" s="1">
        <f t="shared" si="204"/>
        <v>0.40118152343550856</v>
      </c>
      <c r="Q1889" s="3" t="str">
        <f>Games!N1889</f>
        <v/>
      </c>
      <c r="R1889" s="1" t="str">
        <f t="shared" si="205"/>
        <v/>
      </c>
      <c r="S1889" s="1" t="str">
        <f>IF(ISBLANK(Games!L1889), "",IF(Q1889=B1889, C1889, B1889))</f>
        <v/>
      </c>
      <c r="T1889" s="1" t="str">
        <f t="shared" si="206"/>
        <v>ATL</v>
      </c>
      <c r="U1889" s="1" t="str">
        <f t="shared" si="207"/>
        <v>PHI</v>
      </c>
      <c r="V1889" s="1">
        <f t="shared" si="208"/>
        <v>1593.2508682491175</v>
      </c>
      <c r="W1889" s="1">
        <f t="shared" si="209"/>
        <v>1539.4111659163295</v>
      </c>
    </row>
    <row r="1890" spans="1:23" x14ac:dyDescent="0.45">
      <c r="A1890" t="str">
        <f>Schedule!A1890</f>
        <v>2024-08-20</v>
      </c>
      <c r="B1890" t="str">
        <f>Schedule!B1890</f>
        <v>STL</v>
      </c>
      <c r="C1890" t="str">
        <f>Schedule!C1890</f>
        <v>MIL</v>
      </c>
      <c r="D1890">
        <f>Schedule!D1890</f>
        <v>1506.4629567151301</v>
      </c>
      <c r="E1890">
        <f>Schedule!E1890</f>
        <v>1511.74507850229</v>
      </c>
      <c r="F1890" cm="1">
        <f t="array" ref="F1890">_xlfn.XLOOKUP(B1890, $T$1:$T1889, $V$1:$V1889, D1890, 0, -1)</f>
        <v>1510.540426333587</v>
      </c>
      <c r="G1890" cm="1">
        <f t="array" ref="G1890">_xlfn.XLOOKUP(C1890, $U$1:$U1889, $W$1:$W1889, E1890, 0, -1)</f>
        <v>1527.5334034496079</v>
      </c>
      <c r="H1890">
        <f>Schedule!F1890</f>
        <v>7.3170731707316999E-2</v>
      </c>
      <c r="I1890" t="str">
        <f>IF(ISBLANK(Games!D1890), "", Games!D1890)</f>
        <v/>
      </c>
      <c r="J1890" t="str">
        <f>IF(ISBLANK(Games!E1890), "", Games!E1890)</f>
        <v/>
      </c>
      <c r="K1890" t="str">
        <f>IF(ISBLANK(Games!D1890), "",VLOOKUP(I1890, 'Pitchers Pre-Season'!$B$2:$X$790, 23, FALSE))</f>
        <v/>
      </c>
      <c r="L1890" t="str">
        <f>IF(ISBLANK(Games!E1890), "",VLOOKUP(J1890, 'Pitchers Pre-Season'!$B$2:$X$790, 23, FALSE))</f>
        <v/>
      </c>
      <c r="M1890">
        <f>IF(ISBLANK(Games!D1890), Calc!F1890, F1890+K1890)</f>
        <v>1510.540426333587</v>
      </c>
      <c r="N1890">
        <f>IF(ISBLANK(Games!E1890), Calc!G1890, G1890+L1890)</f>
        <v>1527.5334034496079</v>
      </c>
      <c r="O1890" s="1">
        <f t="shared" si="203"/>
        <v>0.51214998732706307</v>
      </c>
      <c r="P1890" s="1">
        <f t="shared" si="204"/>
        <v>0.48785001267293676</v>
      </c>
      <c r="Q1890" s="3" t="str">
        <f>Games!N1890</f>
        <v/>
      </c>
      <c r="R1890" s="1" t="str">
        <f t="shared" si="205"/>
        <v/>
      </c>
      <c r="S1890" s="1" t="str">
        <f>IF(ISBLANK(Games!L1890), "",IF(Q1890=B1890, C1890, B1890))</f>
        <v/>
      </c>
      <c r="T1890" s="1" t="str">
        <f t="shared" si="206"/>
        <v>STL</v>
      </c>
      <c r="U1890" s="1" t="str">
        <f t="shared" si="207"/>
        <v>MIL</v>
      </c>
      <c r="V1890" s="1">
        <f t="shared" si="208"/>
        <v>1510.540426333587</v>
      </c>
      <c r="W1890" s="1">
        <f t="shared" si="209"/>
        <v>1527.5334034496079</v>
      </c>
    </row>
    <row r="1891" spans="1:23" x14ac:dyDescent="0.45">
      <c r="A1891" t="str">
        <f>Schedule!A1891</f>
        <v>2024-08-20</v>
      </c>
      <c r="B1891" t="str">
        <f>Schedule!B1891</f>
        <v>CHC</v>
      </c>
      <c r="C1891" t="str">
        <f>Schedule!C1891</f>
        <v>DET</v>
      </c>
      <c r="D1891">
        <f>Schedule!D1891</f>
        <v>1514.0316812078199</v>
      </c>
      <c r="E1891">
        <f>Schedule!E1891</f>
        <v>1477.56939209144</v>
      </c>
      <c r="F1891" cm="1">
        <f t="array" ref="F1891">_xlfn.XLOOKUP(B1891, $T$1:$T1890, $V$1:$V1890, D1891, 0, -1)</f>
        <v>1529.9566441509314</v>
      </c>
      <c r="G1891" cm="1">
        <f t="array" ref="G1891">_xlfn.XLOOKUP(C1891, $U$1:$U1890, $W$1:$W1890, E1891, 0, -1)</f>
        <v>1495.7868779460348</v>
      </c>
      <c r="H1891">
        <f>Schedule!F1891</f>
        <v>4.4585987261146598E-2</v>
      </c>
      <c r="I1891" t="str">
        <f>IF(ISBLANK(Games!D1891), "", Games!D1891)</f>
        <v/>
      </c>
      <c r="J1891" t="str">
        <f>IF(ISBLANK(Games!E1891), "", Games!E1891)</f>
        <v/>
      </c>
      <c r="K1891" t="str">
        <f>IF(ISBLANK(Games!D1891), "",VLOOKUP(I1891, 'Pitchers Pre-Season'!$B$2:$X$790, 23, FALSE))</f>
        <v/>
      </c>
      <c r="L1891" t="str">
        <f>IF(ISBLANK(Games!E1891), "",VLOOKUP(J1891, 'Pitchers Pre-Season'!$B$2:$X$790, 23, FALSE))</f>
        <v/>
      </c>
      <c r="M1891">
        <f>IF(ISBLANK(Games!D1891), Calc!F1891, F1891+K1891)</f>
        <v>1529.9566441509314</v>
      </c>
      <c r="N1891">
        <f>IF(ISBLANK(Games!E1891), Calc!G1891, G1891+L1891)</f>
        <v>1495.7868779460348</v>
      </c>
      <c r="O1891" s="1">
        <f t="shared" si="203"/>
        <v>0.57130930632341204</v>
      </c>
      <c r="P1891" s="1">
        <f t="shared" si="204"/>
        <v>0.42869069367658802</v>
      </c>
      <c r="Q1891" s="3" t="str">
        <f>Games!N1891</f>
        <v/>
      </c>
      <c r="R1891" s="1" t="str">
        <f t="shared" si="205"/>
        <v/>
      </c>
      <c r="S1891" s="1" t="str">
        <f>IF(ISBLANK(Games!L1891), "",IF(Q1891=B1891, C1891, B1891))</f>
        <v/>
      </c>
      <c r="T1891" s="1" t="str">
        <f t="shared" si="206"/>
        <v>CHC</v>
      </c>
      <c r="U1891" s="1" t="str">
        <f t="shared" si="207"/>
        <v>DET</v>
      </c>
      <c r="V1891" s="1">
        <f t="shared" si="208"/>
        <v>1529.9566441509314</v>
      </c>
      <c r="W1891" s="1">
        <f t="shared" si="209"/>
        <v>1495.7868779460348</v>
      </c>
    </row>
    <row r="1892" spans="1:23" x14ac:dyDescent="0.45">
      <c r="A1892" t="str">
        <f>Schedule!A1892</f>
        <v>2024-08-20</v>
      </c>
      <c r="B1892" t="str">
        <f>Schedule!B1892</f>
        <v>TEX</v>
      </c>
      <c r="C1892" t="str">
        <f>Schedule!C1892</f>
        <v>PIT</v>
      </c>
      <c r="D1892">
        <f>Schedule!D1892</f>
        <v>1527.6277566730801</v>
      </c>
      <c r="E1892">
        <f>Schedule!E1892</f>
        <v>1468.3919248330999</v>
      </c>
      <c r="F1892" cm="1">
        <f t="array" ref="F1892">_xlfn.XLOOKUP(B1892, $T$1:$T1891, $V$1:$V1891, D1892, 0, -1)</f>
        <v>1535.7428778604465</v>
      </c>
      <c r="G1892" cm="1">
        <f t="array" ref="G1892">_xlfn.XLOOKUP(C1892, $U$1:$U1891, $W$1:$W1891, E1892, 0, -1)</f>
        <v>1490.342604018655</v>
      </c>
      <c r="H1892">
        <f>Schedule!F1892</f>
        <v>6.3291139240506306E-2</v>
      </c>
      <c r="I1892" t="str">
        <f>IF(ISBLANK(Games!D1892), "", Games!D1892)</f>
        <v/>
      </c>
      <c r="J1892" t="str">
        <f>IF(ISBLANK(Games!E1892), "", Games!E1892)</f>
        <v/>
      </c>
      <c r="K1892" t="str">
        <f>IF(ISBLANK(Games!D1892), "",VLOOKUP(I1892, 'Pitchers Pre-Season'!$B$2:$X$790, 23, FALSE))</f>
        <v/>
      </c>
      <c r="L1892" t="str">
        <f>IF(ISBLANK(Games!E1892), "",VLOOKUP(J1892, 'Pitchers Pre-Season'!$B$2:$X$790, 23, FALSE))</f>
        <v/>
      </c>
      <c r="M1892">
        <f>IF(ISBLANK(Games!D1892), Calc!F1892, F1892+K1892)</f>
        <v>1535.7428778604465</v>
      </c>
      <c r="N1892">
        <f>IF(ISBLANK(Games!E1892), Calc!G1892, G1892+L1892)</f>
        <v>1490.342604018655</v>
      </c>
      <c r="O1892" s="1">
        <f t="shared" si="203"/>
        <v>0.59661245959324938</v>
      </c>
      <c r="P1892" s="1">
        <f t="shared" si="204"/>
        <v>0.40338754040675051</v>
      </c>
      <c r="Q1892" s="3" t="str">
        <f>Games!N1892</f>
        <v/>
      </c>
      <c r="R1892" s="1" t="str">
        <f t="shared" si="205"/>
        <v/>
      </c>
      <c r="S1892" s="1" t="str">
        <f>IF(ISBLANK(Games!L1892), "",IF(Q1892=B1892, C1892, B1892))</f>
        <v/>
      </c>
      <c r="T1892" s="1" t="str">
        <f t="shared" si="206"/>
        <v>TEX</v>
      </c>
      <c r="U1892" s="1" t="str">
        <f t="shared" si="207"/>
        <v>PIT</v>
      </c>
      <c r="V1892" s="1">
        <f t="shared" si="208"/>
        <v>1535.7428778604465</v>
      </c>
      <c r="W1892" s="1">
        <f t="shared" si="209"/>
        <v>1490.342604018655</v>
      </c>
    </row>
    <row r="1893" spans="1:23" x14ac:dyDescent="0.45">
      <c r="A1893" t="str">
        <f>Schedule!A1893</f>
        <v>2024-08-20</v>
      </c>
      <c r="B1893" t="str">
        <f>Schedule!B1893</f>
        <v>HOU</v>
      </c>
      <c r="C1893" t="str">
        <f>Schedule!C1893</f>
        <v>BOS</v>
      </c>
      <c r="D1893">
        <f>Schedule!D1893</f>
        <v>1559.22207084247</v>
      </c>
      <c r="E1893">
        <f>Schedule!E1893</f>
        <v>1500.26839934439</v>
      </c>
      <c r="F1893" cm="1">
        <f t="array" ref="F1893">_xlfn.XLOOKUP(B1893, $T$1:$T1892, $V$1:$V1892, D1893, 0, -1)</f>
        <v>1535.1961987191132</v>
      </c>
      <c r="G1893" cm="1">
        <f t="array" ref="G1893">_xlfn.XLOOKUP(C1893, $U$1:$U1892, $W$1:$W1892, E1893, 0, -1)</f>
        <v>1518.233689676287</v>
      </c>
      <c r="H1893">
        <f>Schedule!F1893</f>
        <v>-4.08163265306122E-2</v>
      </c>
      <c r="I1893" t="str">
        <f>IF(ISBLANK(Games!D1893), "", Games!D1893)</f>
        <v/>
      </c>
      <c r="J1893" t="str">
        <f>IF(ISBLANK(Games!E1893), "", Games!E1893)</f>
        <v/>
      </c>
      <c r="K1893" t="str">
        <f>IF(ISBLANK(Games!D1893), "",VLOOKUP(I1893, 'Pitchers Pre-Season'!$B$2:$X$790, 23, FALSE))</f>
        <v/>
      </c>
      <c r="L1893" t="str">
        <f>IF(ISBLANK(Games!E1893), "",VLOOKUP(J1893, 'Pitchers Pre-Season'!$B$2:$X$790, 23, FALSE))</f>
        <v/>
      </c>
      <c r="M1893">
        <f>IF(ISBLANK(Games!D1893), Calc!F1893, F1893+K1893)</f>
        <v>1535.1961987191132</v>
      </c>
      <c r="N1893">
        <f>IF(ISBLANK(Games!E1893), Calc!G1893, G1893+L1893)</f>
        <v>1518.233689676287</v>
      </c>
      <c r="O1893" s="1">
        <f t="shared" si="203"/>
        <v>0.5039834727141832</v>
      </c>
      <c r="P1893" s="1">
        <f t="shared" si="204"/>
        <v>0.4960165272858168</v>
      </c>
      <c r="Q1893" s="3" t="str">
        <f>Games!N1893</f>
        <v/>
      </c>
      <c r="R1893" s="1" t="str">
        <f t="shared" si="205"/>
        <v/>
      </c>
      <c r="S1893" s="1" t="str">
        <f>IF(ISBLANK(Games!L1893), "",IF(Q1893=B1893, C1893, B1893))</f>
        <v/>
      </c>
      <c r="T1893" s="1" t="str">
        <f t="shared" si="206"/>
        <v>HOU</v>
      </c>
      <c r="U1893" s="1" t="str">
        <f t="shared" si="207"/>
        <v>BOS</v>
      </c>
      <c r="V1893" s="1">
        <f t="shared" si="208"/>
        <v>1535.1961987191132</v>
      </c>
      <c r="W1893" s="1">
        <f t="shared" si="209"/>
        <v>1518.233689676287</v>
      </c>
    </row>
    <row r="1894" spans="1:23" x14ac:dyDescent="0.45">
      <c r="A1894" t="str">
        <f>Schedule!A1894</f>
        <v>2024-08-20</v>
      </c>
      <c r="B1894" t="str">
        <f>Schedule!B1894</f>
        <v>KCR</v>
      </c>
      <c r="C1894" t="str">
        <f>Schedule!C1894</f>
        <v>LAA</v>
      </c>
      <c r="D1894">
        <f>Schedule!D1894</f>
        <v>1455.5883504191299</v>
      </c>
      <c r="E1894">
        <f>Schedule!E1894</f>
        <v>1474.3085107648601</v>
      </c>
      <c r="F1894" cm="1">
        <f t="array" ref="F1894">_xlfn.XLOOKUP(B1894, $T$1:$T1893, $V$1:$V1893, D1894, 0, -1)</f>
        <v>1459.3647323881944</v>
      </c>
      <c r="G1894" cm="1">
        <f t="array" ref="G1894">_xlfn.XLOOKUP(C1894, $U$1:$U1893, $W$1:$W1893, E1894, 0, -1)</f>
        <v>1486.8682858001625</v>
      </c>
      <c r="H1894">
        <f>Schedule!F1894</f>
        <v>0.19008264462809901</v>
      </c>
      <c r="I1894" t="str">
        <f>IF(ISBLANK(Games!D1894), "", Games!D1894)</f>
        <v/>
      </c>
      <c r="J1894" t="str">
        <f>IF(ISBLANK(Games!E1894), "", Games!E1894)</f>
        <v/>
      </c>
      <c r="K1894" t="str">
        <f>IF(ISBLANK(Games!D1894), "",VLOOKUP(I1894, 'Pitchers Pre-Season'!$B$2:$X$790, 23, FALSE))</f>
        <v/>
      </c>
      <c r="L1894" t="str">
        <f>IF(ISBLANK(Games!E1894), "",VLOOKUP(J1894, 'Pitchers Pre-Season'!$B$2:$X$790, 23, FALSE))</f>
        <v/>
      </c>
      <c r="M1894">
        <f>IF(ISBLANK(Games!D1894), Calc!F1894, F1894+K1894)</f>
        <v>1459.3647323881944</v>
      </c>
      <c r="N1894">
        <f>IF(ISBLANK(Games!E1894), Calc!G1894, G1894+L1894)</f>
        <v>1486.8682858001625</v>
      </c>
      <c r="O1894" s="1">
        <f t="shared" si="203"/>
        <v>0.55554299897869874</v>
      </c>
      <c r="P1894" s="1">
        <f t="shared" si="204"/>
        <v>0.44445700102130137</v>
      </c>
      <c r="Q1894" s="3" t="str">
        <f>Games!N1894</f>
        <v/>
      </c>
      <c r="R1894" s="1" t="str">
        <f t="shared" si="205"/>
        <v/>
      </c>
      <c r="S1894" s="1" t="str">
        <f>IF(ISBLANK(Games!L1894), "",IF(Q1894=B1894, C1894, B1894))</f>
        <v/>
      </c>
      <c r="T1894" s="1" t="str">
        <f t="shared" si="206"/>
        <v>KCR</v>
      </c>
      <c r="U1894" s="1" t="str">
        <f t="shared" si="207"/>
        <v>LAA</v>
      </c>
      <c r="V1894" s="1">
        <f t="shared" si="208"/>
        <v>1459.3647323881944</v>
      </c>
      <c r="W1894" s="1">
        <f t="shared" si="209"/>
        <v>1486.8682858001625</v>
      </c>
    </row>
    <row r="1895" spans="1:23" x14ac:dyDescent="0.45">
      <c r="A1895" t="str">
        <f>Schedule!A1895</f>
        <v>2024-08-20</v>
      </c>
      <c r="B1895" t="str">
        <f>Schedule!B1895</f>
        <v>OAK</v>
      </c>
      <c r="C1895" t="str">
        <f>Schedule!C1895</f>
        <v>TBR</v>
      </c>
      <c r="D1895">
        <f>Schedule!D1895</f>
        <v>1427.1354796158</v>
      </c>
      <c r="E1895">
        <f>Schedule!E1895</f>
        <v>1537.2568075547799</v>
      </c>
      <c r="F1895" cm="1">
        <f t="array" ref="F1895">_xlfn.XLOOKUP(B1895, $T$1:$T1894, $V$1:$V1894, D1895, 0, -1)</f>
        <v>1410.609331202211</v>
      </c>
      <c r="G1895" cm="1">
        <f t="array" ref="G1895">_xlfn.XLOOKUP(C1895, $U$1:$U1894, $W$1:$W1894, E1895, 0, -1)</f>
        <v>1532.6622500113572</v>
      </c>
      <c r="H1895">
        <f>Schedule!F1895</f>
        <v>6.2111801242235101E-3</v>
      </c>
      <c r="I1895" t="str">
        <f>IF(ISBLANK(Games!D1895), "", Games!D1895)</f>
        <v/>
      </c>
      <c r="J1895" t="str">
        <f>IF(ISBLANK(Games!E1895), "", Games!E1895)</f>
        <v/>
      </c>
      <c r="K1895" t="str">
        <f>IF(ISBLANK(Games!D1895), "",VLOOKUP(I1895, 'Pitchers Pre-Season'!$B$2:$X$790, 23, FALSE))</f>
        <v/>
      </c>
      <c r="L1895" t="str">
        <f>IF(ISBLANK(Games!E1895), "",VLOOKUP(J1895, 'Pitchers Pre-Season'!$B$2:$X$790, 23, FALSE))</f>
        <v/>
      </c>
      <c r="M1895">
        <f>IF(ISBLANK(Games!D1895), Calc!F1895, F1895+K1895)</f>
        <v>1410.609331202211</v>
      </c>
      <c r="N1895">
        <f>IF(ISBLANK(Games!E1895), Calc!G1895, G1895+L1895)</f>
        <v>1532.6622500113572</v>
      </c>
      <c r="O1895" s="1">
        <f t="shared" si="203"/>
        <v>0.3343431499540605</v>
      </c>
      <c r="P1895" s="1">
        <f t="shared" si="204"/>
        <v>0.66565685004593944</v>
      </c>
      <c r="Q1895" s="3" t="str">
        <f>Games!N1895</f>
        <v/>
      </c>
      <c r="R1895" s="1" t="str">
        <f t="shared" si="205"/>
        <v/>
      </c>
      <c r="S1895" s="1" t="str">
        <f>IF(ISBLANK(Games!L1895), "",IF(Q1895=B1895, C1895, B1895))</f>
        <v/>
      </c>
      <c r="T1895" s="1" t="str">
        <f t="shared" si="206"/>
        <v>OAK</v>
      </c>
      <c r="U1895" s="1" t="str">
        <f t="shared" si="207"/>
        <v>TBR</v>
      </c>
      <c r="V1895" s="1">
        <f t="shared" si="208"/>
        <v>1410.609331202211</v>
      </c>
      <c r="W1895" s="1">
        <f t="shared" si="209"/>
        <v>1532.6622500113572</v>
      </c>
    </row>
    <row r="1896" spans="1:23" x14ac:dyDescent="0.45">
      <c r="A1896" t="str">
        <f>Schedule!A1896</f>
        <v>2024-08-20</v>
      </c>
      <c r="B1896" t="str">
        <f>Schedule!B1896</f>
        <v>SDP</v>
      </c>
      <c r="C1896" t="str">
        <f>Schedule!C1896</f>
        <v>MIN</v>
      </c>
      <c r="D1896">
        <f>Schedule!D1896</f>
        <v>1513.7838452168801</v>
      </c>
      <c r="E1896">
        <f>Schedule!E1896</f>
        <v>1535.44519643647</v>
      </c>
      <c r="F1896" cm="1">
        <f t="array" ref="F1896">_xlfn.XLOOKUP(B1896, $T$1:$T1895, $V$1:$V1895, D1896, 0, -1)</f>
        <v>1502.9671207118124</v>
      </c>
      <c r="G1896" cm="1">
        <f t="array" ref="G1896">_xlfn.XLOOKUP(C1896, $U$1:$U1895, $W$1:$W1895, E1896, 0, -1)</f>
        <v>1539.5424706464416</v>
      </c>
      <c r="H1896">
        <f>Schedule!F1896</f>
        <v>2.9239766081871298E-2</v>
      </c>
      <c r="I1896" t="str">
        <f>IF(ISBLANK(Games!D1896), "", Games!D1896)</f>
        <v/>
      </c>
      <c r="J1896" t="str">
        <f>IF(ISBLANK(Games!E1896), "", Games!E1896)</f>
        <v/>
      </c>
      <c r="K1896" t="str">
        <f>IF(ISBLANK(Games!D1896), "",VLOOKUP(I1896, 'Pitchers Pre-Season'!$B$2:$X$790, 23, FALSE))</f>
        <v/>
      </c>
      <c r="L1896" t="str">
        <f>IF(ISBLANK(Games!E1896), "",VLOOKUP(J1896, 'Pitchers Pre-Season'!$B$2:$X$790, 23, FALSE))</f>
        <v/>
      </c>
      <c r="M1896">
        <f>IF(ISBLANK(Games!D1896), Calc!F1896, F1896+K1896)</f>
        <v>1502.9671207118124</v>
      </c>
      <c r="N1896">
        <f>IF(ISBLANK(Games!E1896), Calc!G1896, G1896+L1896)</f>
        <v>1539.5424706464416</v>
      </c>
      <c r="O1896" s="1">
        <f t="shared" si="203"/>
        <v>0.46217730779561633</v>
      </c>
      <c r="P1896" s="1">
        <f t="shared" si="204"/>
        <v>0.53782269220438372</v>
      </c>
      <c r="Q1896" s="3" t="str">
        <f>Games!N1896</f>
        <v/>
      </c>
      <c r="R1896" s="1" t="str">
        <f t="shared" si="205"/>
        <v/>
      </c>
      <c r="S1896" s="1" t="str">
        <f>IF(ISBLANK(Games!L1896), "",IF(Q1896=B1896, C1896, B1896))</f>
        <v/>
      </c>
      <c r="T1896" s="1" t="str">
        <f t="shared" si="206"/>
        <v>SDP</v>
      </c>
      <c r="U1896" s="1" t="str">
        <f t="shared" si="207"/>
        <v>MIN</v>
      </c>
      <c r="V1896" s="1">
        <f t="shared" si="208"/>
        <v>1502.9671207118124</v>
      </c>
      <c r="W1896" s="1">
        <f t="shared" si="209"/>
        <v>1539.5424706464416</v>
      </c>
    </row>
    <row r="1897" spans="1:23" x14ac:dyDescent="0.45">
      <c r="A1897" t="str">
        <f>Schedule!A1897</f>
        <v>2024-08-20</v>
      </c>
      <c r="B1897" t="str">
        <f>Schedule!B1897</f>
        <v>SFG</v>
      </c>
      <c r="C1897" t="str">
        <f>Schedule!C1897</f>
        <v>CHW</v>
      </c>
      <c r="D1897">
        <f>Schedule!D1897</f>
        <v>1501.1235706124401</v>
      </c>
      <c r="E1897">
        <f>Schedule!E1897</f>
        <v>1433.33420073452</v>
      </c>
      <c r="F1897" cm="1">
        <f t="array" ref="F1897">_xlfn.XLOOKUP(B1897, $T$1:$T1896, $V$1:$V1896, D1897, 0, -1)</f>
        <v>1506.8907435815931</v>
      </c>
      <c r="G1897" cm="1">
        <f t="array" ref="G1897">_xlfn.XLOOKUP(C1897, $U$1:$U1896, $W$1:$W1896, E1897, 0, -1)</f>
        <v>1425.4820043556863</v>
      </c>
      <c r="H1897">
        <f>Schedule!F1897</f>
        <v>0.1125</v>
      </c>
      <c r="I1897" t="str">
        <f>IF(ISBLANK(Games!D1897), "", Games!D1897)</f>
        <v/>
      </c>
      <c r="J1897" t="str">
        <f>IF(ISBLANK(Games!E1897), "", Games!E1897)</f>
        <v/>
      </c>
      <c r="K1897" t="str">
        <f>IF(ISBLANK(Games!D1897), "",VLOOKUP(I1897, 'Pitchers Pre-Season'!$B$2:$X$790, 23, FALSE))</f>
        <v/>
      </c>
      <c r="L1897" t="str">
        <f>IF(ISBLANK(Games!E1897), "",VLOOKUP(J1897, 'Pitchers Pre-Season'!$B$2:$X$790, 23, FALSE))</f>
        <v/>
      </c>
      <c r="M1897">
        <f>IF(ISBLANK(Games!D1897), Calc!F1897, F1897+K1897)</f>
        <v>1506.8907435815931</v>
      </c>
      <c r="N1897">
        <f>IF(ISBLANK(Games!E1897), Calc!G1897, G1897+L1897)</f>
        <v>1425.4820043556863</v>
      </c>
      <c r="O1897" s="1">
        <f t="shared" si="203"/>
        <v>0.67130858592292908</v>
      </c>
      <c r="P1897" s="1">
        <f t="shared" si="204"/>
        <v>0.32869141407707092</v>
      </c>
      <c r="Q1897" s="3" t="str">
        <f>Games!N1897</f>
        <v/>
      </c>
      <c r="R1897" s="1" t="str">
        <f t="shared" si="205"/>
        <v/>
      </c>
      <c r="S1897" s="1" t="str">
        <f>IF(ISBLANK(Games!L1897), "",IF(Q1897=B1897, C1897, B1897))</f>
        <v/>
      </c>
      <c r="T1897" s="1" t="str">
        <f t="shared" si="206"/>
        <v>SFG</v>
      </c>
      <c r="U1897" s="1" t="str">
        <f t="shared" si="207"/>
        <v>CHW</v>
      </c>
      <c r="V1897" s="1">
        <f t="shared" si="208"/>
        <v>1506.8907435815931</v>
      </c>
      <c r="W1897" s="1">
        <f t="shared" si="209"/>
        <v>1425.4820043556863</v>
      </c>
    </row>
    <row r="1898" spans="1:23" x14ac:dyDescent="0.45">
      <c r="A1898" t="str">
        <f>Schedule!A1898</f>
        <v>2024-08-20</v>
      </c>
      <c r="B1898" t="str">
        <f>Schedule!B1898</f>
        <v>LAD</v>
      </c>
      <c r="C1898" t="str">
        <f>Schedule!C1898</f>
        <v>SEA</v>
      </c>
      <c r="D1898">
        <f>Schedule!D1898</f>
        <v>1588.6730971234199</v>
      </c>
      <c r="E1898">
        <f>Schedule!E1898</f>
        <v>1526.2027098211199</v>
      </c>
      <c r="F1898" cm="1">
        <f t="array" ref="F1898">_xlfn.XLOOKUP(B1898, $T$1:$T1897, $V$1:$V1897, D1898, 0, -1)</f>
        <v>1596.6514930600529</v>
      </c>
      <c r="G1898" cm="1">
        <f t="array" ref="G1898">_xlfn.XLOOKUP(C1898, $U$1:$U1897, $W$1:$W1897, E1898, 0, -1)</f>
        <v>1521.2700100017432</v>
      </c>
      <c r="H1898">
        <f>Schedule!F1898</f>
        <v>4.2654028436019002E-2</v>
      </c>
      <c r="I1898" t="str">
        <f>IF(ISBLANK(Games!D1898), "", Games!D1898)</f>
        <v/>
      </c>
      <c r="J1898" t="str">
        <f>IF(ISBLANK(Games!E1898), "", Games!E1898)</f>
        <v/>
      </c>
      <c r="K1898" t="str">
        <f>IF(ISBLANK(Games!D1898), "",VLOOKUP(I1898, 'Pitchers Pre-Season'!$B$2:$X$790, 23, FALSE))</f>
        <v/>
      </c>
      <c r="L1898" t="str">
        <f>IF(ISBLANK(Games!E1898), "",VLOOKUP(J1898, 'Pitchers Pre-Season'!$B$2:$X$790, 23, FALSE))</f>
        <v/>
      </c>
      <c r="M1898">
        <f>IF(ISBLANK(Games!D1898), Calc!F1898, F1898+K1898)</f>
        <v>1596.6514930600529</v>
      </c>
      <c r="N1898">
        <f>IF(ISBLANK(Games!E1898), Calc!G1898, G1898+L1898)</f>
        <v>1521.2700100017432</v>
      </c>
      <c r="O1898" s="1">
        <f t="shared" si="203"/>
        <v>0.62813890536785921</v>
      </c>
      <c r="P1898" s="1">
        <f t="shared" si="204"/>
        <v>0.37186109463214084</v>
      </c>
      <c r="Q1898" s="3" t="str">
        <f>Games!N1898</f>
        <v/>
      </c>
      <c r="R1898" s="1" t="str">
        <f t="shared" si="205"/>
        <v/>
      </c>
      <c r="S1898" s="1" t="str">
        <f>IF(ISBLANK(Games!L1898), "",IF(Q1898=B1898, C1898, B1898))</f>
        <v/>
      </c>
      <c r="T1898" s="1" t="str">
        <f t="shared" si="206"/>
        <v>LAD</v>
      </c>
      <c r="U1898" s="1" t="str">
        <f t="shared" si="207"/>
        <v>SEA</v>
      </c>
      <c r="V1898" s="1">
        <f t="shared" si="208"/>
        <v>1596.6514930600529</v>
      </c>
      <c r="W1898" s="1">
        <f t="shared" si="209"/>
        <v>1521.2700100017432</v>
      </c>
    </row>
    <row r="1899" spans="1:23" x14ac:dyDescent="0.45">
      <c r="A1899" t="str">
        <f>Schedule!A1899</f>
        <v>2024-08-21</v>
      </c>
      <c r="B1899" t="str">
        <f>Schedule!B1899</f>
        <v>NYM</v>
      </c>
      <c r="C1899" t="str">
        <f>Schedule!C1899</f>
        <v>BAL</v>
      </c>
      <c r="D1899">
        <f>Schedule!D1899</f>
        <v>1505.1761432511801</v>
      </c>
      <c r="E1899">
        <f>Schedule!E1899</f>
        <v>1535.1075395159701</v>
      </c>
      <c r="F1899" cm="1">
        <f t="array" ref="F1899">_xlfn.XLOOKUP(B1899, $T$1:$T1898, $V$1:$V1898, D1899, 0, -1)</f>
        <v>1483.2891783762693</v>
      </c>
      <c r="G1899" cm="1">
        <f t="array" ref="G1899">_xlfn.XLOOKUP(C1899, $U$1:$U1898, $W$1:$W1898, E1899, 0, -1)</f>
        <v>1539.0873746407135</v>
      </c>
      <c r="H1899">
        <f>Schedule!F1899</f>
        <v>0.102272727272727</v>
      </c>
      <c r="I1899" t="str">
        <f>IF(ISBLANK(Games!D1899), "", Games!D1899)</f>
        <v/>
      </c>
      <c r="J1899" t="str">
        <f>IF(ISBLANK(Games!E1899), "", Games!E1899)</f>
        <v/>
      </c>
      <c r="K1899" t="str">
        <f>IF(ISBLANK(Games!D1899), "",VLOOKUP(I1899, 'Pitchers Pre-Season'!$B$2:$X$790, 23, FALSE))</f>
        <v/>
      </c>
      <c r="L1899" t="str">
        <f>IF(ISBLANK(Games!E1899), "",VLOOKUP(J1899, 'Pitchers Pre-Season'!$B$2:$X$790, 23, FALSE))</f>
        <v/>
      </c>
      <c r="M1899">
        <f>IF(ISBLANK(Games!D1899), Calc!F1899, F1899+K1899)</f>
        <v>1483.2891783762693</v>
      </c>
      <c r="N1899">
        <f>IF(ISBLANK(Games!E1899), Calc!G1899, G1899+L1899)</f>
        <v>1539.0873746407135</v>
      </c>
      <c r="O1899" s="1">
        <f t="shared" si="203"/>
        <v>0.47151963233279309</v>
      </c>
      <c r="P1899" s="1">
        <f t="shared" si="204"/>
        <v>0.52848036766720685</v>
      </c>
      <c r="Q1899" s="3" t="str">
        <f>Games!N1899</f>
        <v/>
      </c>
      <c r="R1899" s="1" t="str">
        <f t="shared" si="205"/>
        <v/>
      </c>
      <c r="S1899" s="1" t="str">
        <f>IF(ISBLANK(Games!L1899), "",IF(Q1899=B1899, C1899, B1899))</f>
        <v/>
      </c>
      <c r="T1899" s="1" t="str">
        <f t="shared" si="206"/>
        <v>NYM</v>
      </c>
      <c r="U1899" s="1" t="str">
        <f t="shared" si="207"/>
        <v>BAL</v>
      </c>
      <c r="V1899" s="1">
        <f t="shared" si="208"/>
        <v>1483.2891783762693</v>
      </c>
      <c r="W1899" s="1">
        <f t="shared" si="209"/>
        <v>1539.0873746407135</v>
      </c>
    </row>
    <row r="1900" spans="1:23" x14ac:dyDescent="0.45">
      <c r="A1900" t="str">
        <f>Schedule!A1900</f>
        <v>2024-08-21</v>
      </c>
      <c r="B1900" t="str">
        <f>Schedule!B1900</f>
        <v>HOU</v>
      </c>
      <c r="C1900" t="str">
        <f>Schedule!C1900</f>
        <v>BOS</v>
      </c>
      <c r="D1900">
        <f>Schedule!D1900</f>
        <v>1559.22207084247</v>
      </c>
      <c r="E1900">
        <f>Schedule!E1900</f>
        <v>1500.26839934439</v>
      </c>
      <c r="F1900" cm="1">
        <f t="array" ref="F1900">_xlfn.XLOOKUP(B1900, $T$1:$T1899, $V$1:$V1899, D1900, 0, -1)</f>
        <v>1535.1961987191132</v>
      </c>
      <c r="G1900" cm="1">
        <f t="array" ref="G1900">_xlfn.XLOOKUP(C1900, $U$1:$U1899, $W$1:$W1899, E1900, 0, -1)</f>
        <v>1518.233689676287</v>
      </c>
      <c r="H1900">
        <f>Schedule!F1900</f>
        <v>-4.08163265306122E-2</v>
      </c>
      <c r="I1900" t="str">
        <f>IF(ISBLANK(Games!D1900), "", Games!D1900)</f>
        <v/>
      </c>
      <c r="J1900" t="str">
        <f>IF(ISBLANK(Games!E1900), "", Games!E1900)</f>
        <v/>
      </c>
      <c r="K1900" t="str">
        <f>IF(ISBLANK(Games!D1900), "",VLOOKUP(I1900, 'Pitchers Pre-Season'!$B$2:$X$790, 23, FALSE))</f>
        <v/>
      </c>
      <c r="L1900" t="str">
        <f>IF(ISBLANK(Games!E1900), "",VLOOKUP(J1900, 'Pitchers Pre-Season'!$B$2:$X$790, 23, FALSE))</f>
        <v/>
      </c>
      <c r="M1900">
        <f>IF(ISBLANK(Games!D1900), Calc!F1900, F1900+K1900)</f>
        <v>1535.1961987191132</v>
      </c>
      <c r="N1900">
        <f>IF(ISBLANK(Games!E1900), Calc!G1900, G1900+L1900)</f>
        <v>1518.233689676287</v>
      </c>
      <c r="O1900" s="1">
        <f t="shared" si="203"/>
        <v>0.5039834727141832</v>
      </c>
      <c r="P1900" s="1">
        <f t="shared" si="204"/>
        <v>0.4960165272858168</v>
      </c>
      <c r="Q1900" s="3" t="str">
        <f>Games!N1900</f>
        <v/>
      </c>
      <c r="R1900" s="1" t="str">
        <f t="shared" si="205"/>
        <v/>
      </c>
      <c r="S1900" s="1" t="str">
        <f>IF(ISBLANK(Games!L1900), "",IF(Q1900=B1900, C1900, B1900))</f>
        <v/>
      </c>
      <c r="T1900" s="1" t="str">
        <f t="shared" si="206"/>
        <v>HOU</v>
      </c>
      <c r="U1900" s="1" t="str">
        <f t="shared" si="207"/>
        <v>BOS</v>
      </c>
      <c r="V1900" s="1">
        <f t="shared" si="208"/>
        <v>1535.1961987191132</v>
      </c>
      <c r="W1900" s="1">
        <f t="shared" si="209"/>
        <v>1518.233689676287</v>
      </c>
    </row>
    <row r="1901" spans="1:23" x14ac:dyDescent="0.45">
      <c r="A1901" t="str">
        <f>Schedule!A1901</f>
        <v>2024-08-21</v>
      </c>
      <c r="B1901" t="str">
        <f>Schedule!B1901</f>
        <v>TEX</v>
      </c>
      <c r="C1901" t="str">
        <f>Schedule!C1901</f>
        <v>PIT</v>
      </c>
      <c r="D1901">
        <f>Schedule!D1901</f>
        <v>1527.6277566730801</v>
      </c>
      <c r="E1901">
        <f>Schedule!E1901</f>
        <v>1468.3919248330999</v>
      </c>
      <c r="F1901" cm="1">
        <f t="array" ref="F1901">_xlfn.XLOOKUP(B1901, $T$1:$T1900, $V$1:$V1900, D1901, 0, -1)</f>
        <v>1535.7428778604465</v>
      </c>
      <c r="G1901" cm="1">
        <f t="array" ref="G1901">_xlfn.XLOOKUP(C1901, $U$1:$U1900, $W$1:$W1900, E1901, 0, -1)</f>
        <v>1490.342604018655</v>
      </c>
      <c r="H1901">
        <f>Schedule!F1901</f>
        <v>6.3291139240506306E-2</v>
      </c>
      <c r="I1901" t="str">
        <f>IF(ISBLANK(Games!D1901), "", Games!D1901)</f>
        <v/>
      </c>
      <c r="J1901" t="str">
        <f>IF(ISBLANK(Games!E1901), "", Games!E1901)</f>
        <v/>
      </c>
      <c r="K1901" t="str">
        <f>IF(ISBLANK(Games!D1901), "",VLOOKUP(I1901, 'Pitchers Pre-Season'!$B$2:$X$790, 23, FALSE))</f>
        <v/>
      </c>
      <c r="L1901" t="str">
        <f>IF(ISBLANK(Games!E1901), "",VLOOKUP(J1901, 'Pitchers Pre-Season'!$B$2:$X$790, 23, FALSE))</f>
        <v/>
      </c>
      <c r="M1901">
        <f>IF(ISBLANK(Games!D1901), Calc!F1901, F1901+K1901)</f>
        <v>1535.7428778604465</v>
      </c>
      <c r="N1901">
        <f>IF(ISBLANK(Games!E1901), Calc!G1901, G1901+L1901)</f>
        <v>1490.342604018655</v>
      </c>
      <c r="O1901" s="1">
        <f t="shared" si="203"/>
        <v>0.59661245959324938</v>
      </c>
      <c r="P1901" s="1">
        <f t="shared" si="204"/>
        <v>0.40338754040675051</v>
      </c>
      <c r="Q1901" s="3" t="str">
        <f>Games!N1901</f>
        <v/>
      </c>
      <c r="R1901" s="1" t="str">
        <f t="shared" si="205"/>
        <v/>
      </c>
      <c r="S1901" s="1" t="str">
        <f>IF(ISBLANK(Games!L1901), "",IF(Q1901=B1901, C1901, B1901))</f>
        <v/>
      </c>
      <c r="T1901" s="1" t="str">
        <f t="shared" si="206"/>
        <v>TEX</v>
      </c>
      <c r="U1901" s="1" t="str">
        <f t="shared" si="207"/>
        <v>PIT</v>
      </c>
      <c r="V1901" s="1">
        <f t="shared" si="208"/>
        <v>1535.7428778604465</v>
      </c>
      <c r="W1901" s="1">
        <f t="shared" si="209"/>
        <v>1490.342604018655</v>
      </c>
    </row>
    <row r="1902" spans="1:23" x14ac:dyDescent="0.45">
      <c r="A1902" t="str">
        <f>Schedule!A1902</f>
        <v>2024-08-21</v>
      </c>
      <c r="B1902" t="str">
        <f>Schedule!B1902</f>
        <v>SFG</v>
      </c>
      <c r="C1902" t="str">
        <f>Schedule!C1902</f>
        <v>CHW</v>
      </c>
      <c r="D1902">
        <f>Schedule!D1902</f>
        <v>1501.1235706124401</v>
      </c>
      <c r="E1902">
        <f>Schedule!E1902</f>
        <v>1433.33420073452</v>
      </c>
      <c r="F1902" cm="1">
        <f t="array" ref="F1902">_xlfn.XLOOKUP(B1902, $T$1:$T1901, $V$1:$V1901, D1902, 0, -1)</f>
        <v>1506.8907435815931</v>
      </c>
      <c r="G1902" cm="1">
        <f t="array" ref="G1902">_xlfn.XLOOKUP(C1902, $U$1:$U1901, $W$1:$W1901, E1902, 0, -1)</f>
        <v>1425.4820043556863</v>
      </c>
      <c r="H1902">
        <f>Schedule!F1902</f>
        <v>0.1125</v>
      </c>
      <c r="I1902" t="str">
        <f>IF(ISBLANK(Games!D1902), "", Games!D1902)</f>
        <v/>
      </c>
      <c r="J1902" t="str">
        <f>IF(ISBLANK(Games!E1902), "", Games!E1902)</f>
        <v/>
      </c>
      <c r="K1902" t="str">
        <f>IF(ISBLANK(Games!D1902), "",VLOOKUP(I1902, 'Pitchers Pre-Season'!$B$2:$X$790, 23, FALSE))</f>
        <v/>
      </c>
      <c r="L1902" t="str">
        <f>IF(ISBLANK(Games!E1902), "",VLOOKUP(J1902, 'Pitchers Pre-Season'!$B$2:$X$790, 23, FALSE))</f>
        <v/>
      </c>
      <c r="M1902">
        <f>IF(ISBLANK(Games!D1902), Calc!F1902, F1902+K1902)</f>
        <v>1506.8907435815931</v>
      </c>
      <c r="N1902">
        <f>IF(ISBLANK(Games!E1902), Calc!G1902, G1902+L1902)</f>
        <v>1425.4820043556863</v>
      </c>
      <c r="O1902" s="1">
        <f t="shared" si="203"/>
        <v>0.67130858592292908</v>
      </c>
      <c r="P1902" s="1">
        <f t="shared" si="204"/>
        <v>0.32869141407707092</v>
      </c>
      <c r="Q1902" s="3" t="str">
        <f>Games!N1902</f>
        <v/>
      </c>
      <c r="R1902" s="1" t="str">
        <f t="shared" si="205"/>
        <v/>
      </c>
      <c r="S1902" s="1" t="str">
        <f>IF(ISBLANK(Games!L1902), "",IF(Q1902=B1902, C1902, B1902))</f>
        <v/>
      </c>
      <c r="T1902" s="1" t="str">
        <f t="shared" si="206"/>
        <v>SFG</v>
      </c>
      <c r="U1902" s="1" t="str">
        <f t="shared" si="207"/>
        <v>CHW</v>
      </c>
      <c r="V1902" s="1">
        <f t="shared" si="208"/>
        <v>1506.8907435815931</v>
      </c>
      <c r="W1902" s="1">
        <f t="shared" si="209"/>
        <v>1425.4820043556863</v>
      </c>
    </row>
    <row r="1903" spans="1:23" x14ac:dyDescent="0.45">
      <c r="A1903" t="str">
        <f>Schedule!A1903</f>
        <v>2024-08-21</v>
      </c>
      <c r="B1903" t="str">
        <f>Schedule!B1903</f>
        <v>SDP</v>
      </c>
      <c r="C1903" t="str">
        <f>Schedule!C1903</f>
        <v>MIN</v>
      </c>
      <c r="D1903">
        <f>Schedule!D1903</f>
        <v>1513.7838452168801</v>
      </c>
      <c r="E1903">
        <f>Schedule!E1903</f>
        <v>1535.44519643647</v>
      </c>
      <c r="F1903" cm="1">
        <f t="array" ref="F1903">_xlfn.XLOOKUP(B1903, $T$1:$T1902, $V$1:$V1902, D1903, 0, -1)</f>
        <v>1502.9671207118124</v>
      </c>
      <c r="G1903" cm="1">
        <f t="array" ref="G1903">_xlfn.XLOOKUP(C1903, $U$1:$U1902, $W$1:$W1902, E1903, 0, -1)</f>
        <v>1539.5424706464416</v>
      </c>
      <c r="H1903">
        <f>Schedule!F1903</f>
        <v>2.9239766081871298E-2</v>
      </c>
      <c r="I1903" t="str">
        <f>IF(ISBLANK(Games!D1903), "", Games!D1903)</f>
        <v/>
      </c>
      <c r="J1903" t="str">
        <f>IF(ISBLANK(Games!E1903), "", Games!E1903)</f>
        <v/>
      </c>
      <c r="K1903" t="str">
        <f>IF(ISBLANK(Games!D1903), "",VLOOKUP(I1903, 'Pitchers Pre-Season'!$B$2:$X$790, 23, FALSE))</f>
        <v/>
      </c>
      <c r="L1903" t="str">
        <f>IF(ISBLANK(Games!E1903), "",VLOOKUP(J1903, 'Pitchers Pre-Season'!$B$2:$X$790, 23, FALSE))</f>
        <v/>
      </c>
      <c r="M1903">
        <f>IF(ISBLANK(Games!D1903), Calc!F1903, F1903+K1903)</f>
        <v>1502.9671207118124</v>
      </c>
      <c r="N1903">
        <f>IF(ISBLANK(Games!E1903), Calc!G1903, G1903+L1903)</f>
        <v>1539.5424706464416</v>
      </c>
      <c r="O1903" s="1">
        <f t="shared" si="203"/>
        <v>0.46217730779561633</v>
      </c>
      <c r="P1903" s="1">
        <f t="shared" si="204"/>
        <v>0.53782269220438372</v>
      </c>
      <c r="Q1903" s="3" t="str">
        <f>Games!N1903</f>
        <v/>
      </c>
      <c r="R1903" s="1" t="str">
        <f t="shared" si="205"/>
        <v/>
      </c>
      <c r="S1903" s="1" t="str">
        <f>IF(ISBLANK(Games!L1903), "",IF(Q1903=B1903, C1903, B1903))</f>
        <v/>
      </c>
      <c r="T1903" s="1" t="str">
        <f t="shared" si="206"/>
        <v>SDP</v>
      </c>
      <c r="U1903" s="1" t="str">
        <f t="shared" si="207"/>
        <v>MIN</v>
      </c>
      <c r="V1903" s="1">
        <f t="shared" si="208"/>
        <v>1502.9671207118124</v>
      </c>
      <c r="W1903" s="1">
        <f t="shared" si="209"/>
        <v>1539.5424706464416</v>
      </c>
    </row>
    <row r="1904" spans="1:23" x14ac:dyDescent="0.45">
      <c r="A1904" t="str">
        <f>Schedule!A1904</f>
        <v>2024-08-21</v>
      </c>
      <c r="B1904" t="str">
        <f>Schedule!B1904</f>
        <v>MIA</v>
      </c>
      <c r="C1904" t="str">
        <f>Schedule!C1904</f>
        <v>ARI</v>
      </c>
      <c r="D1904">
        <f>Schedule!D1904</f>
        <v>1488.4482383178499</v>
      </c>
      <c r="E1904">
        <f>Schedule!E1904</f>
        <v>1517.8440011816001</v>
      </c>
      <c r="F1904" cm="1">
        <f t="array" ref="F1904">_xlfn.XLOOKUP(B1904, $T$1:$T1903, $V$1:$V1903, D1904, 0, -1)</f>
        <v>1453.0099819148713</v>
      </c>
      <c r="G1904" cm="1">
        <f t="array" ref="G1904">_xlfn.XLOOKUP(C1904, $U$1:$U1903, $W$1:$W1903, E1904, 0, -1)</f>
        <v>1515.1384034374826</v>
      </c>
      <c r="H1904">
        <f>Schedule!F1904</f>
        <v>4.5751633986928102E-2</v>
      </c>
      <c r="I1904" t="str">
        <f>IF(ISBLANK(Games!D1904), "", Games!D1904)</f>
        <v/>
      </c>
      <c r="J1904" t="str">
        <f>IF(ISBLANK(Games!E1904), "", Games!E1904)</f>
        <v/>
      </c>
      <c r="K1904" t="str">
        <f>IF(ISBLANK(Games!D1904), "",VLOOKUP(I1904, 'Pitchers Pre-Season'!$B$2:$X$790, 23, FALSE))</f>
        <v/>
      </c>
      <c r="L1904" t="str">
        <f>IF(ISBLANK(Games!E1904), "",VLOOKUP(J1904, 'Pitchers Pre-Season'!$B$2:$X$790, 23, FALSE))</f>
        <v/>
      </c>
      <c r="M1904">
        <f>IF(ISBLANK(Games!D1904), Calc!F1904, F1904+K1904)</f>
        <v>1453.0099819148713</v>
      </c>
      <c r="N1904">
        <f>IF(ISBLANK(Games!E1904), Calc!G1904, G1904+L1904)</f>
        <v>1515.1384034374826</v>
      </c>
      <c r="O1904" s="1">
        <f t="shared" si="203"/>
        <v>0.43440680596759601</v>
      </c>
      <c r="P1904" s="1">
        <f t="shared" si="204"/>
        <v>0.56559319403240393</v>
      </c>
      <c r="Q1904" s="3" t="str">
        <f>Games!N1904</f>
        <v/>
      </c>
      <c r="R1904" s="1" t="str">
        <f t="shared" si="205"/>
        <v/>
      </c>
      <c r="S1904" s="1" t="str">
        <f>IF(ISBLANK(Games!L1904), "",IF(Q1904=B1904, C1904, B1904))</f>
        <v/>
      </c>
      <c r="T1904" s="1" t="str">
        <f t="shared" si="206"/>
        <v>MIA</v>
      </c>
      <c r="U1904" s="1" t="str">
        <f t="shared" si="207"/>
        <v>ARI</v>
      </c>
      <c r="V1904" s="1">
        <f t="shared" si="208"/>
        <v>1453.0099819148713</v>
      </c>
      <c r="W1904" s="1">
        <f t="shared" si="209"/>
        <v>1515.1384034374826</v>
      </c>
    </row>
    <row r="1905" spans="1:23" x14ac:dyDescent="0.45">
      <c r="A1905" t="str">
        <f>Schedule!A1905</f>
        <v>2024-08-21</v>
      </c>
      <c r="B1905" t="str">
        <f>Schedule!B1905</f>
        <v>WAS</v>
      </c>
      <c r="C1905" t="str">
        <f>Schedule!C1905</f>
        <v>COL</v>
      </c>
      <c r="D1905">
        <f>Schedule!D1905</f>
        <v>1422.7330514932301</v>
      </c>
      <c r="E1905">
        <f>Schedule!E1905</f>
        <v>1418.47649220432</v>
      </c>
      <c r="F1905" cm="1">
        <f t="array" ref="F1905">_xlfn.XLOOKUP(B1905, $T$1:$T1904, $V$1:$V1904, D1905, 0, -1)</f>
        <v>1419.5380932200808</v>
      </c>
      <c r="G1905" cm="1">
        <f t="array" ref="G1905">_xlfn.XLOOKUP(C1905, $U$1:$U1904, $W$1:$W1904, E1905, 0, -1)</f>
        <v>1405.4006829938121</v>
      </c>
      <c r="H1905">
        <f>Schedule!F1905</f>
        <v>-4.76190476190477E-2</v>
      </c>
      <c r="I1905" t="str">
        <f>IF(ISBLANK(Games!D1905), "", Games!D1905)</f>
        <v/>
      </c>
      <c r="J1905" t="str">
        <f>IF(ISBLANK(Games!E1905), "", Games!E1905)</f>
        <v/>
      </c>
      <c r="K1905" t="str">
        <f>IF(ISBLANK(Games!D1905), "",VLOOKUP(I1905, 'Pitchers Pre-Season'!$B$2:$X$790, 23, FALSE))</f>
        <v/>
      </c>
      <c r="L1905" t="str">
        <f>IF(ISBLANK(Games!E1905), "",VLOOKUP(J1905, 'Pitchers Pre-Season'!$B$2:$X$790, 23, FALSE))</f>
        <v/>
      </c>
      <c r="M1905">
        <f>IF(ISBLANK(Games!D1905), Calc!F1905, F1905+K1905)</f>
        <v>1419.5380932200808</v>
      </c>
      <c r="N1905">
        <f>IF(ISBLANK(Games!E1905), Calc!G1905, G1905+L1905)</f>
        <v>1405.4006829938121</v>
      </c>
      <c r="O1905" s="1">
        <f t="shared" si="203"/>
        <v>0.49652462354364391</v>
      </c>
      <c r="P1905" s="1">
        <f t="shared" si="204"/>
        <v>0.50347537645635621</v>
      </c>
      <c r="Q1905" s="3" t="str">
        <f>Games!N1905</f>
        <v/>
      </c>
      <c r="R1905" s="1" t="str">
        <f t="shared" si="205"/>
        <v/>
      </c>
      <c r="S1905" s="1" t="str">
        <f>IF(ISBLANK(Games!L1905), "",IF(Q1905=B1905, C1905, B1905))</f>
        <v/>
      </c>
      <c r="T1905" s="1" t="str">
        <f t="shared" si="206"/>
        <v>WAS</v>
      </c>
      <c r="U1905" s="1" t="str">
        <f t="shared" si="207"/>
        <v>COL</v>
      </c>
      <c r="V1905" s="1">
        <f t="shared" si="208"/>
        <v>1419.5380932200808</v>
      </c>
      <c r="W1905" s="1">
        <f t="shared" si="209"/>
        <v>1405.4006829938121</v>
      </c>
    </row>
    <row r="1906" spans="1:23" x14ac:dyDescent="0.45">
      <c r="A1906" t="str">
        <f>Schedule!A1906</f>
        <v>2024-08-21</v>
      </c>
      <c r="B1906" t="str">
        <f>Schedule!B1906</f>
        <v>NYY</v>
      </c>
      <c r="C1906" t="str">
        <f>Schedule!C1906</f>
        <v>CLE</v>
      </c>
      <c r="D1906">
        <f>Schedule!D1906</f>
        <v>1539.4562396036399</v>
      </c>
      <c r="E1906">
        <f>Schedule!E1906</f>
        <v>1503.8938502056101</v>
      </c>
      <c r="F1906" cm="1">
        <f t="array" ref="F1906">_xlfn.XLOOKUP(B1906, $T$1:$T1905, $V$1:$V1905, D1906, 0, -1)</f>
        <v>1533.7203518335739</v>
      </c>
      <c r="G1906" cm="1">
        <f t="array" ref="G1906">_xlfn.XLOOKUP(C1906, $U$1:$U1905, $W$1:$W1905, E1906, 0, -1)</f>
        <v>1521.3210808926906</v>
      </c>
      <c r="H1906">
        <f>Schedule!F1906</f>
        <v>9.3922651933701695E-2</v>
      </c>
      <c r="I1906" t="str">
        <f>IF(ISBLANK(Games!D1906), "", Games!D1906)</f>
        <v/>
      </c>
      <c r="J1906" t="str">
        <f>IF(ISBLANK(Games!E1906), "", Games!E1906)</f>
        <v/>
      </c>
      <c r="K1906" t="str">
        <f>IF(ISBLANK(Games!D1906), "",VLOOKUP(I1906, 'Pitchers Pre-Season'!$B$2:$X$790, 23, FALSE))</f>
        <v/>
      </c>
      <c r="L1906" t="str">
        <f>IF(ISBLANK(Games!E1906), "",VLOOKUP(J1906, 'Pitchers Pre-Season'!$B$2:$X$790, 23, FALSE))</f>
        <v/>
      </c>
      <c r="M1906">
        <f>IF(ISBLANK(Games!D1906), Calc!F1906, F1906+K1906)</f>
        <v>1533.7203518335739</v>
      </c>
      <c r="N1906">
        <f>IF(ISBLANK(Games!E1906), Calc!G1906, G1906+L1906)</f>
        <v>1521.3210808926906</v>
      </c>
      <c r="O1906" s="1">
        <f t="shared" si="203"/>
        <v>0.56479773954217161</v>
      </c>
      <c r="P1906" s="1">
        <f t="shared" si="204"/>
        <v>0.4352022604578285</v>
      </c>
      <c r="Q1906" s="3" t="str">
        <f>Games!N1906</f>
        <v/>
      </c>
      <c r="R1906" s="1" t="str">
        <f t="shared" si="205"/>
        <v/>
      </c>
      <c r="S1906" s="1" t="str">
        <f>IF(ISBLANK(Games!L1906), "",IF(Q1906=B1906, C1906, B1906))</f>
        <v/>
      </c>
      <c r="T1906" s="1" t="str">
        <f t="shared" si="206"/>
        <v>NYY</v>
      </c>
      <c r="U1906" s="1" t="str">
        <f t="shared" si="207"/>
        <v>CLE</v>
      </c>
      <c r="V1906" s="1">
        <f t="shared" si="208"/>
        <v>1533.7203518335739</v>
      </c>
      <c r="W1906" s="1">
        <f t="shared" si="209"/>
        <v>1521.3210808926906</v>
      </c>
    </row>
    <row r="1907" spans="1:23" x14ac:dyDescent="0.45">
      <c r="A1907" t="str">
        <f>Schedule!A1907</f>
        <v>2024-08-21</v>
      </c>
      <c r="B1907" t="str">
        <f>Schedule!B1907</f>
        <v>TOR</v>
      </c>
      <c r="C1907" t="str">
        <f>Schedule!C1907</f>
        <v>CIN</v>
      </c>
      <c r="D1907">
        <f>Schedule!D1907</f>
        <v>1536.86484917293</v>
      </c>
      <c r="E1907">
        <f>Schedule!E1907</f>
        <v>1496.2510574284499</v>
      </c>
      <c r="F1907" cm="1">
        <f t="array" ref="F1907">_xlfn.XLOOKUP(B1907, $T$1:$T1906, $V$1:$V1906, D1907, 0, -1)</f>
        <v>1536.86484917293</v>
      </c>
      <c r="G1907" cm="1">
        <f t="array" ref="G1907">_xlfn.XLOOKUP(C1907, $U$1:$U1906, $W$1:$W1906, E1907, 0, -1)</f>
        <v>1513.6155661274754</v>
      </c>
      <c r="H1907">
        <f>Schedule!F1907</f>
        <v>-5.5248618784530601E-3</v>
      </c>
      <c r="I1907" t="str">
        <f>IF(ISBLANK(Games!D1907), "", Games!D1907)</f>
        <v/>
      </c>
      <c r="J1907" t="str">
        <f>IF(ISBLANK(Games!E1907), "", Games!E1907)</f>
        <v/>
      </c>
      <c r="K1907" t="str">
        <f>IF(ISBLANK(Games!D1907), "",VLOOKUP(I1907, 'Pitchers Pre-Season'!$B$2:$X$790, 23, FALSE))</f>
        <v/>
      </c>
      <c r="L1907" t="str">
        <f>IF(ISBLANK(Games!E1907), "",VLOOKUP(J1907, 'Pitchers Pre-Season'!$B$2:$X$790, 23, FALSE))</f>
        <v/>
      </c>
      <c r="M1907">
        <f>IF(ISBLANK(Games!D1907), Calc!F1907, F1907+K1907)</f>
        <v>1536.86484917293</v>
      </c>
      <c r="N1907">
        <f>IF(ISBLANK(Games!E1907), Calc!G1907, G1907+L1907)</f>
        <v>1513.6155661274754</v>
      </c>
      <c r="O1907" s="1">
        <f t="shared" si="203"/>
        <v>0.53064612551072743</v>
      </c>
      <c r="P1907" s="1">
        <f t="shared" si="204"/>
        <v>0.46935387448927252</v>
      </c>
      <c r="Q1907" s="3" t="str">
        <f>Games!N1907</f>
        <v/>
      </c>
      <c r="R1907" s="1" t="str">
        <f t="shared" si="205"/>
        <v/>
      </c>
      <c r="S1907" s="1" t="str">
        <f>IF(ISBLANK(Games!L1907), "",IF(Q1907=B1907, C1907, B1907))</f>
        <v/>
      </c>
      <c r="T1907" s="1" t="str">
        <f t="shared" si="206"/>
        <v>TOR</v>
      </c>
      <c r="U1907" s="1" t="str">
        <f t="shared" si="207"/>
        <v>CIN</v>
      </c>
      <c r="V1907" s="1">
        <f t="shared" si="208"/>
        <v>1536.86484917293</v>
      </c>
      <c r="W1907" s="1">
        <f t="shared" si="209"/>
        <v>1513.6155661274754</v>
      </c>
    </row>
    <row r="1908" spans="1:23" x14ac:dyDescent="0.45">
      <c r="A1908" t="str">
        <f>Schedule!A1908</f>
        <v>2024-08-21</v>
      </c>
      <c r="B1908" t="str">
        <f>Schedule!B1908</f>
        <v>ATL</v>
      </c>
      <c r="C1908" t="str">
        <f>Schedule!C1908</f>
        <v>PHI</v>
      </c>
      <c r="D1908">
        <f>Schedule!D1908</f>
        <v>1590.545270505</v>
      </c>
      <c r="E1908">
        <f>Schedule!E1908</f>
        <v>1537.03223861109</v>
      </c>
      <c r="F1908" cm="1">
        <f t="array" ref="F1908">_xlfn.XLOOKUP(B1908, $T$1:$T1907, $V$1:$V1907, D1908, 0, -1)</f>
        <v>1593.2508682491175</v>
      </c>
      <c r="G1908" cm="1">
        <f t="array" ref="G1908">_xlfn.XLOOKUP(C1908, $U$1:$U1907, $W$1:$W1907, E1908, 0, -1)</f>
        <v>1539.4111659163295</v>
      </c>
      <c r="H1908">
        <f>Schedule!F1908</f>
        <v>4.3902439024390297E-2</v>
      </c>
      <c r="I1908" t="str">
        <f>IF(ISBLANK(Games!D1908), "", Games!D1908)</f>
        <v/>
      </c>
      <c r="J1908" t="str">
        <f>IF(ISBLANK(Games!E1908), "", Games!E1908)</f>
        <v/>
      </c>
      <c r="K1908" t="str">
        <f>IF(ISBLANK(Games!D1908), "",VLOOKUP(I1908, 'Pitchers Pre-Season'!$B$2:$X$790, 23, FALSE))</f>
        <v/>
      </c>
      <c r="L1908" t="str">
        <f>IF(ISBLANK(Games!E1908), "",VLOOKUP(J1908, 'Pitchers Pre-Season'!$B$2:$X$790, 23, FALSE))</f>
        <v/>
      </c>
      <c r="M1908">
        <f>IF(ISBLANK(Games!D1908), Calc!F1908, F1908+K1908)</f>
        <v>1593.2508682491175</v>
      </c>
      <c r="N1908">
        <f>IF(ISBLANK(Games!E1908), Calc!G1908, G1908+L1908)</f>
        <v>1539.4111659163295</v>
      </c>
      <c r="O1908" s="1">
        <f t="shared" si="203"/>
        <v>0.5988184765644915</v>
      </c>
      <c r="P1908" s="1">
        <f t="shared" si="204"/>
        <v>0.40118152343550856</v>
      </c>
      <c r="Q1908" s="3" t="str">
        <f>Games!N1908</f>
        <v/>
      </c>
      <c r="R1908" s="1" t="str">
        <f t="shared" si="205"/>
        <v/>
      </c>
      <c r="S1908" s="1" t="str">
        <f>IF(ISBLANK(Games!L1908), "",IF(Q1908=B1908, C1908, B1908))</f>
        <v/>
      </c>
      <c r="T1908" s="1" t="str">
        <f t="shared" si="206"/>
        <v>ATL</v>
      </c>
      <c r="U1908" s="1" t="str">
        <f t="shared" si="207"/>
        <v>PHI</v>
      </c>
      <c r="V1908" s="1">
        <f t="shared" si="208"/>
        <v>1593.2508682491175</v>
      </c>
      <c r="W1908" s="1">
        <f t="shared" si="209"/>
        <v>1539.4111659163295</v>
      </c>
    </row>
    <row r="1909" spans="1:23" x14ac:dyDescent="0.45">
      <c r="A1909" t="str">
        <f>Schedule!A1909</f>
        <v>2024-08-21</v>
      </c>
      <c r="B1909" t="str">
        <f>Schedule!B1909</f>
        <v>STL</v>
      </c>
      <c r="C1909" t="str">
        <f>Schedule!C1909</f>
        <v>MIL</v>
      </c>
      <c r="D1909">
        <f>Schedule!D1909</f>
        <v>1506.4629567151301</v>
      </c>
      <c r="E1909">
        <f>Schedule!E1909</f>
        <v>1511.74507850229</v>
      </c>
      <c r="F1909" cm="1">
        <f t="array" ref="F1909">_xlfn.XLOOKUP(B1909, $T$1:$T1908, $V$1:$V1908, D1909, 0, -1)</f>
        <v>1510.540426333587</v>
      </c>
      <c r="G1909" cm="1">
        <f t="array" ref="G1909">_xlfn.XLOOKUP(C1909, $U$1:$U1908, $W$1:$W1908, E1909, 0, -1)</f>
        <v>1527.5334034496079</v>
      </c>
      <c r="H1909">
        <f>Schedule!F1909</f>
        <v>7.3170731707316999E-2</v>
      </c>
      <c r="I1909" t="str">
        <f>IF(ISBLANK(Games!D1909), "", Games!D1909)</f>
        <v/>
      </c>
      <c r="J1909" t="str">
        <f>IF(ISBLANK(Games!E1909), "", Games!E1909)</f>
        <v/>
      </c>
      <c r="K1909" t="str">
        <f>IF(ISBLANK(Games!D1909), "",VLOOKUP(I1909, 'Pitchers Pre-Season'!$B$2:$X$790, 23, FALSE))</f>
        <v/>
      </c>
      <c r="L1909" t="str">
        <f>IF(ISBLANK(Games!E1909), "",VLOOKUP(J1909, 'Pitchers Pre-Season'!$B$2:$X$790, 23, FALSE))</f>
        <v/>
      </c>
      <c r="M1909">
        <f>IF(ISBLANK(Games!D1909), Calc!F1909, F1909+K1909)</f>
        <v>1510.540426333587</v>
      </c>
      <c r="N1909">
        <f>IF(ISBLANK(Games!E1909), Calc!G1909, G1909+L1909)</f>
        <v>1527.5334034496079</v>
      </c>
      <c r="O1909" s="1">
        <f t="shared" si="203"/>
        <v>0.51214998732706307</v>
      </c>
      <c r="P1909" s="1">
        <f t="shared" si="204"/>
        <v>0.48785001267293676</v>
      </c>
      <c r="Q1909" s="3" t="str">
        <f>Games!N1909</f>
        <v/>
      </c>
      <c r="R1909" s="1" t="str">
        <f t="shared" si="205"/>
        <v/>
      </c>
      <c r="S1909" s="1" t="str">
        <f>IF(ISBLANK(Games!L1909), "",IF(Q1909=B1909, C1909, B1909))</f>
        <v/>
      </c>
      <c r="T1909" s="1" t="str">
        <f t="shared" si="206"/>
        <v>STL</v>
      </c>
      <c r="U1909" s="1" t="str">
        <f t="shared" si="207"/>
        <v>MIL</v>
      </c>
      <c r="V1909" s="1">
        <f t="shared" si="208"/>
        <v>1510.540426333587</v>
      </c>
      <c r="W1909" s="1">
        <f t="shared" si="209"/>
        <v>1527.5334034496079</v>
      </c>
    </row>
    <row r="1910" spans="1:23" x14ac:dyDescent="0.45">
      <c r="A1910" t="str">
        <f>Schedule!A1910</f>
        <v>2024-08-21</v>
      </c>
      <c r="B1910" t="str">
        <f>Schedule!B1910</f>
        <v>CHC</v>
      </c>
      <c r="C1910" t="str">
        <f>Schedule!C1910</f>
        <v>DET</v>
      </c>
      <c r="D1910">
        <f>Schedule!D1910</f>
        <v>1514.0316812078199</v>
      </c>
      <c r="E1910">
        <f>Schedule!E1910</f>
        <v>1477.56939209144</v>
      </c>
      <c r="F1910" cm="1">
        <f t="array" ref="F1910">_xlfn.XLOOKUP(B1910, $T$1:$T1909, $V$1:$V1909, D1910, 0, -1)</f>
        <v>1529.9566441509314</v>
      </c>
      <c r="G1910" cm="1">
        <f t="array" ref="G1910">_xlfn.XLOOKUP(C1910, $U$1:$U1909, $W$1:$W1909, E1910, 0, -1)</f>
        <v>1495.7868779460348</v>
      </c>
      <c r="H1910">
        <f>Schedule!F1910</f>
        <v>4.4585987261146598E-2</v>
      </c>
      <c r="I1910" t="str">
        <f>IF(ISBLANK(Games!D1910), "", Games!D1910)</f>
        <v/>
      </c>
      <c r="J1910" t="str">
        <f>IF(ISBLANK(Games!E1910), "", Games!E1910)</f>
        <v/>
      </c>
      <c r="K1910" t="str">
        <f>IF(ISBLANK(Games!D1910), "",VLOOKUP(I1910, 'Pitchers Pre-Season'!$B$2:$X$790, 23, FALSE))</f>
        <v/>
      </c>
      <c r="L1910" t="str">
        <f>IF(ISBLANK(Games!E1910), "",VLOOKUP(J1910, 'Pitchers Pre-Season'!$B$2:$X$790, 23, FALSE))</f>
        <v/>
      </c>
      <c r="M1910">
        <f>IF(ISBLANK(Games!D1910), Calc!F1910, F1910+K1910)</f>
        <v>1529.9566441509314</v>
      </c>
      <c r="N1910">
        <f>IF(ISBLANK(Games!E1910), Calc!G1910, G1910+L1910)</f>
        <v>1495.7868779460348</v>
      </c>
      <c r="O1910" s="1">
        <f t="shared" si="203"/>
        <v>0.57130930632341204</v>
      </c>
      <c r="P1910" s="1">
        <f t="shared" si="204"/>
        <v>0.42869069367658802</v>
      </c>
      <c r="Q1910" s="3" t="str">
        <f>Games!N1910</f>
        <v/>
      </c>
      <c r="R1910" s="1" t="str">
        <f t="shared" si="205"/>
        <v/>
      </c>
      <c r="S1910" s="1" t="str">
        <f>IF(ISBLANK(Games!L1910), "",IF(Q1910=B1910, C1910, B1910))</f>
        <v/>
      </c>
      <c r="T1910" s="1" t="str">
        <f t="shared" si="206"/>
        <v>CHC</v>
      </c>
      <c r="U1910" s="1" t="str">
        <f t="shared" si="207"/>
        <v>DET</v>
      </c>
      <c r="V1910" s="1">
        <f t="shared" si="208"/>
        <v>1529.9566441509314</v>
      </c>
      <c r="W1910" s="1">
        <f t="shared" si="209"/>
        <v>1495.7868779460348</v>
      </c>
    </row>
    <row r="1911" spans="1:23" x14ac:dyDescent="0.45">
      <c r="A1911" t="str">
        <f>Schedule!A1911</f>
        <v>2024-08-21</v>
      </c>
      <c r="B1911" t="str">
        <f>Schedule!B1911</f>
        <v>KCR</v>
      </c>
      <c r="C1911" t="str">
        <f>Schedule!C1911</f>
        <v>LAA</v>
      </c>
      <c r="D1911">
        <f>Schedule!D1911</f>
        <v>1455.5883504191299</v>
      </c>
      <c r="E1911">
        <f>Schedule!E1911</f>
        <v>1474.3085107648601</v>
      </c>
      <c r="F1911" cm="1">
        <f t="array" ref="F1911">_xlfn.XLOOKUP(B1911, $T$1:$T1910, $V$1:$V1910, D1911, 0, -1)</f>
        <v>1459.3647323881944</v>
      </c>
      <c r="G1911" cm="1">
        <f t="array" ref="G1911">_xlfn.XLOOKUP(C1911, $U$1:$U1910, $W$1:$W1910, E1911, 0, -1)</f>
        <v>1486.8682858001625</v>
      </c>
      <c r="H1911">
        <f>Schedule!F1911</f>
        <v>0.19008264462809901</v>
      </c>
      <c r="I1911" t="str">
        <f>IF(ISBLANK(Games!D1911), "", Games!D1911)</f>
        <v/>
      </c>
      <c r="J1911" t="str">
        <f>IF(ISBLANK(Games!E1911), "", Games!E1911)</f>
        <v/>
      </c>
      <c r="K1911" t="str">
        <f>IF(ISBLANK(Games!D1911), "",VLOOKUP(I1911, 'Pitchers Pre-Season'!$B$2:$X$790, 23, FALSE))</f>
        <v/>
      </c>
      <c r="L1911" t="str">
        <f>IF(ISBLANK(Games!E1911), "",VLOOKUP(J1911, 'Pitchers Pre-Season'!$B$2:$X$790, 23, FALSE))</f>
        <v/>
      </c>
      <c r="M1911">
        <f>IF(ISBLANK(Games!D1911), Calc!F1911, F1911+K1911)</f>
        <v>1459.3647323881944</v>
      </c>
      <c r="N1911">
        <f>IF(ISBLANK(Games!E1911), Calc!G1911, G1911+L1911)</f>
        <v>1486.8682858001625</v>
      </c>
      <c r="O1911" s="1">
        <f t="shared" si="203"/>
        <v>0.55554299897869874</v>
      </c>
      <c r="P1911" s="1">
        <f t="shared" si="204"/>
        <v>0.44445700102130137</v>
      </c>
      <c r="Q1911" s="3" t="str">
        <f>Games!N1911</f>
        <v/>
      </c>
      <c r="R1911" s="1" t="str">
        <f t="shared" si="205"/>
        <v/>
      </c>
      <c r="S1911" s="1" t="str">
        <f>IF(ISBLANK(Games!L1911), "",IF(Q1911=B1911, C1911, B1911))</f>
        <v/>
      </c>
      <c r="T1911" s="1" t="str">
        <f t="shared" si="206"/>
        <v>KCR</v>
      </c>
      <c r="U1911" s="1" t="str">
        <f t="shared" si="207"/>
        <v>LAA</v>
      </c>
      <c r="V1911" s="1">
        <f t="shared" si="208"/>
        <v>1459.3647323881944</v>
      </c>
      <c r="W1911" s="1">
        <f t="shared" si="209"/>
        <v>1486.8682858001625</v>
      </c>
    </row>
    <row r="1912" spans="1:23" x14ac:dyDescent="0.45">
      <c r="A1912" t="str">
        <f>Schedule!A1912</f>
        <v>2024-08-21</v>
      </c>
      <c r="B1912" t="str">
        <f>Schedule!B1912</f>
        <v>OAK</v>
      </c>
      <c r="C1912" t="str">
        <f>Schedule!C1912</f>
        <v>TBR</v>
      </c>
      <c r="D1912">
        <f>Schedule!D1912</f>
        <v>1427.1354796158</v>
      </c>
      <c r="E1912">
        <f>Schedule!E1912</f>
        <v>1537.2568075547799</v>
      </c>
      <c r="F1912" cm="1">
        <f t="array" ref="F1912">_xlfn.XLOOKUP(B1912, $T$1:$T1911, $V$1:$V1911, D1912, 0, -1)</f>
        <v>1410.609331202211</v>
      </c>
      <c r="G1912" cm="1">
        <f t="array" ref="G1912">_xlfn.XLOOKUP(C1912, $U$1:$U1911, $W$1:$W1911, E1912, 0, -1)</f>
        <v>1532.6622500113572</v>
      </c>
      <c r="H1912">
        <f>Schedule!F1912</f>
        <v>6.2111801242235101E-3</v>
      </c>
      <c r="I1912" t="str">
        <f>IF(ISBLANK(Games!D1912), "", Games!D1912)</f>
        <v/>
      </c>
      <c r="J1912" t="str">
        <f>IF(ISBLANK(Games!E1912), "", Games!E1912)</f>
        <v/>
      </c>
      <c r="K1912" t="str">
        <f>IF(ISBLANK(Games!D1912), "",VLOOKUP(I1912, 'Pitchers Pre-Season'!$B$2:$X$790, 23, FALSE))</f>
        <v/>
      </c>
      <c r="L1912" t="str">
        <f>IF(ISBLANK(Games!E1912), "",VLOOKUP(J1912, 'Pitchers Pre-Season'!$B$2:$X$790, 23, FALSE))</f>
        <v/>
      </c>
      <c r="M1912">
        <f>IF(ISBLANK(Games!D1912), Calc!F1912, F1912+K1912)</f>
        <v>1410.609331202211</v>
      </c>
      <c r="N1912">
        <f>IF(ISBLANK(Games!E1912), Calc!G1912, G1912+L1912)</f>
        <v>1532.6622500113572</v>
      </c>
      <c r="O1912" s="1">
        <f t="shared" si="203"/>
        <v>0.3343431499540605</v>
      </c>
      <c r="P1912" s="1">
        <f t="shared" si="204"/>
        <v>0.66565685004593944</v>
      </c>
      <c r="Q1912" s="3" t="str">
        <f>Games!N1912</f>
        <v/>
      </c>
      <c r="R1912" s="1" t="str">
        <f t="shared" si="205"/>
        <v/>
      </c>
      <c r="S1912" s="1" t="str">
        <f>IF(ISBLANK(Games!L1912), "",IF(Q1912=B1912, C1912, B1912))</f>
        <v/>
      </c>
      <c r="T1912" s="1" t="str">
        <f t="shared" si="206"/>
        <v>OAK</v>
      </c>
      <c r="U1912" s="1" t="str">
        <f t="shared" si="207"/>
        <v>TBR</v>
      </c>
      <c r="V1912" s="1">
        <f t="shared" si="208"/>
        <v>1410.609331202211</v>
      </c>
      <c r="W1912" s="1">
        <f t="shared" si="209"/>
        <v>1532.6622500113572</v>
      </c>
    </row>
    <row r="1913" spans="1:23" x14ac:dyDescent="0.45">
      <c r="A1913" t="str">
        <f>Schedule!A1913</f>
        <v>2024-08-21</v>
      </c>
      <c r="B1913" t="str">
        <f>Schedule!B1913</f>
        <v>LAD</v>
      </c>
      <c r="C1913" t="str">
        <f>Schedule!C1913</f>
        <v>SEA</v>
      </c>
      <c r="D1913">
        <f>Schedule!D1913</f>
        <v>1588.6730971234199</v>
      </c>
      <c r="E1913">
        <f>Schedule!E1913</f>
        <v>1526.2027098211199</v>
      </c>
      <c r="F1913" cm="1">
        <f t="array" ref="F1913">_xlfn.XLOOKUP(B1913, $T$1:$T1912, $V$1:$V1912, D1913, 0, -1)</f>
        <v>1596.6514930600529</v>
      </c>
      <c r="G1913" cm="1">
        <f t="array" ref="G1913">_xlfn.XLOOKUP(C1913, $U$1:$U1912, $W$1:$W1912, E1913, 0, -1)</f>
        <v>1521.2700100017432</v>
      </c>
      <c r="H1913">
        <f>Schedule!F1913</f>
        <v>4.2654028436019002E-2</v>
      </c>
      <c r="I1913" t="str">
        <f>IF(ISBLANK(Games!D1913), "", Games!D1913)</f>
        <v/>
      </c>
      <c r="J1913" t="str">
        <f>IF(ISBLANK(Games!E1913), "", Games!E1913)</f>
        <v/>
      </c>
      <c r="K1913" t="str">
        <f>IF(ISBLANK(Games!D1913), "",VLOOKUP(I1913, 'Pitchers Pre-Season'!$B$2:$X$790, 23, FALSE))</f>
        <v/>
      </c>
      <c r="L1913" t="str">
        <f>IF(ISBLANK(Games!E1913), "",VLOOKUP(J1913, 'Pitchers Pre-Season'!$B$2:$X$790, 23, FALSE))</f>
        <v/>
      </c>
      <c r="M1913">
        <f>IF(ISBLANK(Games!D1913), Calc!F1913, F1913+K1913)</f>
        <v>1596.6514930600529</v>
      </c>
      <c r="N1913">
        <f>IF(ISBLANK(Games!E1913), Calc!G1913, G1913+L1913)</f>
        <v>1521.2700100017432</v>
      </c>
      <c r="O1913" s="1">
        <f t="shared" si="203"/>
        <v>0.62813890536785921</v>
      </c>
      <c r="P1913" s="1">
        <f t="shared" si="204"/>
        <v>0.37186109463214084</v>
      </c>
      <c r="Q1913" s="3" t="str">
        <f>Games!N1913</f>
        <v/>
      </c>
      <c r="R1913" s="1" t="str">
        <f t="shared" si="205"/>
        <v/>
      </c>
      <c r="S1913" s="1" t="str">
        <f>IF(ISBLANK(Games!L1913), "",IF(Q1913=B1913, C1913, B1913))</f>
        <v/>
      </c>
      <c r="T1913" s="1" t="str">
        <f t="shared" si="206"/>
        <v>LAD</v>
      </c>
      <c r="U1913" s="1" t="str">
        <f t="shared" si="207"/>
        <v>SEA</v>
      </c>
      <c r="V1913" s="1">
        <f t="shared" si="208"/>
        <v>1596.6514930600529</v>
      </c>
      <c r="W1913" s="1">
        <f t="shared" si="209"/>
        <v>1521.2700100017432</v>
      </c>
    </row>
    <row r="1914" spans="1:23" x14ac:dyDescent="0.45">
      <c r="A1914" t="str">
        <f>Schedule!A1914</f>
        <v>2024-08-22</v>
      </c>
      <c r="B1914" t="str">
        <f>Schedule!B1914</f>
        <v>WAS</v>
      </c>
      <c r="C1914" t="str">
        <f>Schedule!C1914</f>
        <v>COL</v>
      </c>
      <c r="D1914">
        <f>Schedule!D1914</f>
        <v>1422.7330514932301</v>
      </c>
      <c r="E1914">
        <f>Schedule!E1914</f>
        <v>1418.47649220432</v>
      </c>
      <c r="F1914" cm="1">
        <f t="array" ref="F1914">_xlfn.XLOOKUP(B1914, $T$1:$T1913, $V$1:$V1913, D1914, 0, -1)</f>
        <v>1419.5380932200808</v>
      </c>
      <c r="G1914" cm="1">
        <f t="array" ref="G1914">_xlfn.XLOOKUP(C1914, $U$1:$U1913, $W$1:$W1913, E1914, 0, -1)</f>
        <v>1405.4006829938121</v>
      </c>
      <c r="H1914">
        <f>Schedule!F1914</f>
        <v>-4.76190476190477E-2</v>
      </c>
      <c r="I1914" t="str">
        <f>IF(ISBLANK(Games!D1914), "", Games!D1914)</f>
        <v/>
      </c>
      <c r="J1914" t="str">
        <f>IF(ISBLANK(Games!E1914), "", Games!E1914)</f>
        <v/>
      </c>
      <c r="K1914" t="str">
        <f>IF(ISBLANK(Games!D1914), "",VLOOKUP(I1914, 'Pitchers Pre-Season'!$B$2:$X$790, 23, FALSE))</f>
        <v/>
      </c>
      <c r="L1914" t="str">
        <f>IF(ISBLANK(Games!E1914), "",VLOOKUP(J1914, 'Pitchers Pre-Season'!$B$2:$X$790, 23, FALSE))</f>
        <v/>
      </c>
      <c r="M1914">
        <f>IF(ISBLANK(Games!D1914), Calc!F1914, F1914+K1914)</f>
        <v>1419.5380932200808</v>
      </c>
      <c r="N1914">
        <f>IF(ISBLANK(Games!E1914), Calc!G1914, G1914+L1914)</f>
        <v>1405.4006829938121</v>
      </c>
      <c r="O1914" s="1">
        <f t="shared" si="203"/>
        <v>0.49652462354364391</v>
      </c>
      <c r="P1914" s="1">
        <f t="shared" si="204"/>
        <v>0.50347537645635621</v>
      </c>
      <c r="Q1914" s="3" t="str">
        <f>Games!N1914</f>
        <v/>
      </c>
      <c r="R1914" s="1" t="str">
        <f t="shared" si="205"/>
        <v/>
      </c>
      <c r="S1914" s="1" t="str">
        <f>IF(ISBLANK(Games!L1914), "",IF(Q1914=B1914, C1914, B1914))</f>
        <v/>
      </c>
      <c r="T1914" s="1" t="str">
        <f t="shared" si="206"/>
        <v>WAS</v>
      </c>
      <c r="U1914" s="1" t="str">
        <f t="shared" si="207"/>
        <v>COL</v>
      </c>
      <c r="V1914" s="1">
        <f t="shared" si="208"/>
        <v>1419.5380932200808</v>
      </c>
      <c r="W1914" s="1">
        <f t="shared" si="209"/>
        <v>1405.4006829938121</v>
      </c>
    </row>
    <row r="1915" spans="1:23" x14ac:dyDescent="0.45">
      <c r="A1915" t="str">
        <f>Schedule!A1915</f>
        <v>2024-08-22</v>
      </c>
      <c r="B1915" t="str">
        <f>Schedule!B1915</f>
        <v>NYY</v>
      </c>
      <c r="C1915" t="str">
        <f>Schedule!C1915</f>
        <v>CLE</v>
      </c>
      <c r="D1915">
        <f>Schedule!D1915</f>
        <v>1539.4562396036399</v>
      </c>
      <c r="E1915">
        <f>Schedule!E1915</f>
        <v>1503.8938502056101</v>
      </c>
      <c r="F1915" cm="1">
        <f t="array" ref="F1915">_xlfn.XLOOKUP(B1915, $T$1:$T1914, $V$1:$V1914, D1915, 0, -1)</f>
        <v>1533.7203518335739</v>
      </c>
      <c r="G1915" cm="1">
        <f t="array" ref="G1915">_xlfn.XLOOKUP(C1915, $U$1:$U1914, $W$1:$W1914, E1915, 0, -1)</f>
        <v>1521.3210808926906</v>
      </c>
      <c r="H1915">
        <f>Schedule!F1915</f>
        <v>9.3922651933701695E-2</v>
      </c>
      <c r="I1915" t="str">
        <f>IF(ISBLANK(Games!D1915), "", Games!D1915)</f>
        <v/>
      </c>
      <c r="J1915" t="str">
        <f>IF(ISBLANK(Games!E1915), "", Games!E1915)</f>
        <v/>
      </c>
      <c r="K1915" t="str">
        <f>IF(ISBLANK(Games!D1915), "",VLOOKUP(I1915, 'Pitchers Pre-Season'!$B$2:$X$790, 23, FALSE))</f>
        <v/>
      </c>
      <c r="L1915" t="str">
        <f>IF(ISBLANK(Games!E1915), "",VLOOKUP(J1915, 'Pitchers Pre-Season'!$B$2:$X$790, 23, FALSE))</f>
        <v/>
      </c>
      <c r="M1915">
        <f>IF(ISBLANK(Games!D1915), Calc!F1915, F1915+K1915)</f>
        <v>1533.7203518335739</v>
      </c>
      <c r="N1915">
        <f>IF(ISBLANK(Games!E1915), Calc!G1915, G1915+L1915)</f>
        <v>1521.3210808926906</v>
      </c>
      <c r="O1915" s="1">
        <f t="shared" si="203"/>
        <v>0.56479773954217161</v>
      </c>
      <c r="P1915" s="1">
        <f t="shared" si="204"/>
        <v>0.4352022604578285</v>
      </c>
      <c r="Q1915" s="3" t="str">
        <f>Games!N1915</f>
        <v/>
      </c>
      <c r="R1915" s="1" t="str">
        <f t="shared" si="205"/>
        <v/>
      </c>
      <c r="S1915" s="1" t="str">
        <f>IF(ISBLANK(Games!L1915), "",IF(Q1915=B1915, C1915, B1915))</f>
        <v/>
      </c>
      <c r="T1915" s="1" t="str">
        <f t="shared" si="206"/>
        <v>NYY</v>
      </c>
      <c r="U1915" s="1" t="str">
        <f t="shared" si="207"/>
        <v>CLE</v>
      </c>
      <c r="V1915" s="1">
        <f t="shared" si="208"/>
        <v>1533.7203518335739</v>
      </c>
      <c r="W1915" s="1">
        <f t="shared" si="209"/>
        <v>1521.3210808926906</v>
      </c>
    </row>
    <row r="1916" spans="1:23" x14ac:dyDescent="0.45">
      <c r="A1916" t="str">
        <f>Schedule!A1916</f>
        <v>2024-08-22</v>
      </c>
      <c r="B1916" t="str">
        <f>Schedule!B1916</f>
        <v>STL</v>
      </c>
      <c r="C1916" t="str">
        <f>Schedule!C1916</f>
        <v>MIL</v>
      </c>
      <c r="D1916">
        <f>Schedule!D1916</f>
        <v>1506.4629567151301</v>
      </c>
      <c r="E1916">
        <f>Schedule!E1916</f>
        <v>1511.74507850229</v>
      </c>
      <c r="F1916" cm="1">
        <f t="array" ref="F1916">_xlfn.XLOOKUP(B1916, $T$1:$T1915, $V$1:$V1915, D1916, 0, -1)</f>
        <v>1510.540426333587</v>
      </c>
      <c r="G1916" cm="1">
        <f t="array" ref="G1916">_xlfn.XLOOKUP(C1916, $U$1:$U1915, $W$1:$W1915, E1916, 0, -1)</f>
        <v>1527.5334034496079</v>
      </c>
      <c r="H1916">
        <f>Schedule!F1916</f>
        <v>7.3170731707316999E-2</v>
      </c>
      <c r="I1916" t="str">
        <f>IF(ISBLANK(Games!D1916), "", Games!D1916)</f>
        <v/>
      </c>
      <c r="J1916" t="str">
        <f>IF(ISBLANK(Games!E1916), "", Games!E1916)</f>
        <v/>
      </c>
      <c r="K1916" t="str">
        <f>IF(ISBLANK(Games!D1916), "",VLOOKUP(I1916, 'Pitchers Pre-Season'!$B$2:$X$790, 23, FALSE))</f>
        <v/>
      </c>
      <c r="L1916" t="str">
        <f>IF(ISBLANK(Games!E1916), "",VLOOKUP(J1916, 'Pitchers Pre-Season'!$B$2:$X$790, 23, FALSE))</f>
        <v/>
      </c>
      <c r="M1916">
        <f>IF(ISBLANK(Games!D1916), Calc!F1916, F1916+K1916)</f>
        <v>1510.540426333587</v>
      </c>
      <c r="N1916">
        <f>IF(ISBLANK(Games!E1916), Calc!G1916, G1916+L1916)</f>
        <v>1527.5334034496079</v>
      </c>
      <c r="O1916" s="1">
        <f t="shared" si="203"/>
        <v>0.51214998732706307</v>
      </c>
      <c r="P1916" s="1">
        <f t="shared" si="204"/>
        <v>0.48785001267293676</v>
      </c>
      <c r="Q1916" s="3" t="str">
        <f>Games!N1916</f>
        <v/>
      </c>
      <c r="R1916" s="1" t="str">
        <f t="shared" si="205"/>
        <v/>
      </c>
      <c r="S1916" s="1" t="str">
        <f>IF(ISBLANK(Games!L1916), "",IF(Q1916=B1916, C1916, B1916))</f>
        <v/>
      </c>
      <c r="T1916" s="1" t="str">
        <f t="shared" si="206"/>
        <v>STL</v>
      </c>
      <c r="U1916" s="1" t="str">
        <f t="shared" si="207"/>
        <v>MIL</v>
      </c>
      <c r="V1916" s="1">
        <f t="shared" si="208"/>
        <v>1510.540426333587</v>
      </c>
      <c r="W1916" s="1">
        <f t="shared" si="209"/>
        <v>1527.5334034496079</v>
      </c>
    </row>
    <row r="1917" spans="1:23" x14ac:dyDescent="0.45">
      <c r="A1917" t="str">
        <f>Schedule!A1917</f>
        <v>2024-08-22</v>
      </c>
      <c r="B1917" t="str">
        <f>Schedule!B1917</f>
        <v>CHC</v>
      </c>
      <c r="C1917" t="str">
        <f>Schedule!C1917</f>
        <v>DET</v>
      </c>
      <c r="D1917">
        <f>Schedule!D1917</f>
        <v>1514.0316812078199</v>
      </c>
      <c r="E1917">
        <f>Schedule!E1917</f>
        <v>1477.56939209144</v>
      </c>
      <c r="F1917" cm="1">
        <f t="array" ref="F1917">_xlfn.XLOOKUP(B1917, $T$1:$T1916, $V$1:$V1916, D1917, 0, -1)</f>
        <v>1529.9566441509314</v>
      </c>
      <c r="G1917" cm="1">
        <f t="array" ref="G1917">_xlfn.XLOOKUP(C1917, $U$1:$U1916, $W$1:$W1916, E1917, 0, -1)</f>
        <v>1495.7868779460348</v>
      </c>
      <c r="H1917">
        <f>Schedule!F1917</f>
        <v>4.4585987261146598E-2</v>
      </c>
      <c r="I1917" t="str">
        <f>IF(ISBLANK(Games!D1917), "", Games!D1917)</f>
        <v/>
      </c>
      <c r="J1917" t="str">
        <f>IF(ISBLANK(Games!E1917), "", Games!E1917)</f>
        <v/>
      </c>
      <c r="K1917" t="str">
        <f>IF(ISBLANK(Games!D1917), "",VLOOKUP(I1917, 'Pitchers Pre-Season'!$B$2:$X$790, 23, FALSE))</f>
        <v/>
      </c>
      <c r="L1917" t="str">
        <f>IF(ISBLANK(Games!E1917), "",VLOOKUP(J1917, 'Pitchers Pre-Season'!$B$2:$X$790, 23, FALSE))</f>
        <v/>
      </c>
      <c r="M1917">
        <f>IF(ISBLANK(Games!D1917), Calc!F1917, F1917+K1917)</f>
        <v>1529.9566441509314</v>
      </c>
      <c r="N1917">
        <f>IF(ISBLANK(Games!E1917), Calc!G1917, G1917+L1917)</f>
        <v>1495.7868779460348</v>
      </c>
      <c r="O1917" s="1">
        <f t="shared" si="203"/>
        <v>0.57130930632341204</v>
      </c>
      <c r="P1917" s="1">
        <f t="shared" si="204"/>
        <v>0.42869069367658802</v>
      </c>
      <c r="Q1917" s="3" t="str">
        <f>Games!N1917</f>
        <v/>
      </c>
      <c r="R1917" s="1" t="str">
        <f t="shared" si="205"/>
        <v/>
      </c>
      <c r="S1917" s="1" t="str">
        <f>IF(ISBLANK(Games!L1917), "",IF(Q1917=B1917, C1917, B1917))</f>
        <v/>
      </c>
      <c r="T1917" s="1" t="str">
        <f t="shared" si="206"/>
        <v>CHC</v>
      </c>
      <c r="U1917" s="1" t="str">
        <f t="shared" si="207"/>
        <v>DET</v>
      </c>
      <c r="V1917" s="1">
        <f t="shared" si="208"/>
        <v>1529.9566441509314</v>
      </c>
      <c r="W1917" s="1">
        <f t="shared" si="209"/>
        <v>1495.7868779460348</v>
      </c>
    </row>
    <row r="1918" spans="1:23" x14ac:dyDescent="0.45">
      <c r="A1918" t="str">
        <f>Schedule!A1918</f>
        <v>2024-08-22</v>
      </c>
      <c r="B1918" t="str">
        <f>Schedule!B1918</f>
        <v>OAK</v>
      </c>
      <c r="C1918" t="str">
        <f>Schedule!C1918</f>
        <v>TBR</v>
      </c>
      <c r="D1918">
        <f>Schedule!D1918</f>
        <v>1427.1354796158</v>
      </c>
      <c r="E1918">
        <f>Schedule!E1918</f>
        <v>1537.2568075547799</v>
      </c>
      <c r="F1918" cm="1">
        <f t="array" ref="F1918">_xlfn.XLOOKUP(B1918, $T$1:$T1917, $V$1:$V1917, D1918, 0, -1)</f>
        <v>1410.609331202211</v>
      </c>
      <c r="G1918" cm="1">
        <f t="array" ref="G1918">_xlfn.XLOOKUP(C1918, $U$1:$U1917, $W$1:$W1917, E1918, 0, -1)</f>
        <v>1532.6622500113572</v>
      </c>
      <c r="H1918">
        <f>Schedule!F1918</f>
        <v>6.2111801242235101E-3</v>
      </c>
      <c r="I1918" t="str">
        <f>IF(ISBLANK(Games!D1918), "", Games!D1918)</f>
        <v/>
      </c>
      <c r="J1918" t="str">
        <f>IF(ISBLANK(Games!E1918), "", Games!E1918)</f>
        <v/>
      </c>
      <c r="K1918" t="str">
        <f>IF(ISBLANK(Games!D1918), "",VLOOKUP(I1918, 'Pitchers Pre-Season'!$B$2:$X$790, 23, FALSE))</f>
        <v/>
      </c>
      <c r="L1918" t="str">
        <f>IF(ISBLANK(Games!E1918), "",VLOOKUP(J1918, 'Pitchers Pre-Season'!$B$2:$X$790, 23, FALSE))</f>
        <v/>
      </c>
      <c r="M1918">
        <f>IF(ISBLANK(Games!D1918), Calc!F1918, F1918+K1918)</f>
        <v>1410.609331202211</v>
      </c>
      <c r="N1918">
        <f>IF(ISBLANK(Games!E1918), Calc!G1918, G1918+L1918)</f>
        <v>1532.6622500113572</v>
      </c>
      <c r="O1918" s="1">
        <f t="shared" si="203"/>
        <v>0.3343431499540605</v>
      </c>
      <c r="P1918" s="1">
        <f t="shared" si="204"/>
        <v>0.66565685004593944</v>
      </c>
      <c r="Q1918" s="3" t="str">
        <f>Games!N1918</f>
        <v/>
      </c>
      <c r="R1918" s="1" t="str">
        <f t="shared" si="205"/>
        <v/>
      </c>
      <c r="S1918" s="1" t="str">
        <f>IF(ISBLANK(Games!L1918), "",IF(Q1918=B1918, C1918, B1918))</f>
        <v/>
      </c>
      <c r="T1918" s="1" t="str">
        <f t="shared" si="206"/>
        <v>OAK</v>
      </c>
      <c r="U1918" s="1" t="str">
        <f t="shared" si="207"/>
        <v>TBR</v>
      </c>
      <c r="V1918" s="1">
        <f t="shared" si="208"/>
        <v>1410.609331202211</v>
      </c>
      <c r="W1918" s="1">
        <f t="shared" si="209"/>
        <v>1532.6622500113572</v>
      </c>
    </row>
    <row r="1919" spans="1:23" x14ac:dyDescent="0.45">
      <c r="A1919" t="str">
        <f>Schedule!A1919</f>
        <v>2024-08-22</v>
      </c>
      <c r="B1919" t="str">
        <f>Schedule!B1919</f>
        <v>PIT</v>
      </c>
      <c r="C1919" t="str">
        <f>Schedule!C1919</f>
        <v>CIN</v>
      </c>
      <c r="D1919">
        <f>Schedule!D1919</f>
        <v>1468.3919248330999</v>
      </c>
      <c r="E1919">
        <f>Schedule!E1919</f>
        <v>1496.2510574284499</v>
      </c>
      <c r="F1919" cm="1">
        <f t="array" ref="F1919">_xlfn.XLOOKUP(B1919, $T$1:$T1918, $V$1:$V1918, D1919, 0, -1)</f>
        <v>1464.4120897083565</v>
      </c>
      <c r="G1919" cm="1">
        <f t="array" ref="G1919">_xlfn.XLOOKUP(C1919, $U$1:$U1918, $W$1:$W1918, E1919, 0, -1)</f>
        <v>1513.6155661274754</v>
      </c>
      <c r="H1919">
        <f>Schedule!F1919</f>
        <v>5.7971014492753603E-2</v>
      </c>
      <c r="I1919" t="str">
        <f>IF(ISBLANK(Games!D1919), "", Games!D1919)</f>
        <v/>
      </c>
      <c r="J1919" t="str">
        <f>IF(ISBLANK(Games!E1919), "", Games!E1919)</f>
        <v/>
      </c>
      <c r="K1919" t="str">
        <f>IF(ISBLANK(Games!D1919), "",VLOOKUP(I1919, 'Pitchers Pre-Season'!$B$2:$X$790, 23, FALSE))</f>
        <v/>
      </c>
      <c r="L1919" t="str">
        <f>IF(ISBLANK(Games!E1919), "",VLOOKUP(J1919, 'Pitchers Pre-Season'!$B$2:$X$790, 23, FALSE))</f>
        <v/>
      </c>
      <c r="M1919">
        <f>IF(ISBLANK(Games!D1919), Calc!F1919, F1919+K1919)</f>
        <v>1464.4120897083565</v>
      </c>
      <c r="N1919">
        <f>IF(ISBLANK(Games!E1919), Calc!G1919, G1919+L1919)</f>
        <v>1513.6155661274754</v>
      </c>
      <c r="O1919" s="1">
        <f t="shared" si="203"/>
        <v>0.45864562920013363</v>
      </c>
      <c r="P1919" s="1">
        <f t="shared" si="204"/>
        <v>0.54135437079986626</v>
      </c>
      <c r="Q1919" s="3" t="str">
        <f>Games!N1919</f>
        <v/>
      </c>
      <c r="R1919" s="1" t="str">
        <f t="shared" si="205"/>
        <v/>
      </c>
      <c r="S1919" s="1" t="str">
        <f>IF(ISBLANK(Games!L1919), "",IF(Q1919=B1919, C1919, B1919))</f>
        <v/>
      </c>
      <c r="T1919" s="1" t="str">
        <f t="shared" si="206"/>
        <v>PIT</v>
      </c>
      <c r="U1919" s="1" t="str">
        <f t="shared" si="207"/>
        <v>CIN</v>
      </c>
      <c r="V1919" s="1">
        <f t="shared" si="208"/>
        <v>1464.4120897083565</v>
      </c>
      <c r="W1919" s="1">
        <f t="shared" si="209"/>
        <v>1513.6155661274754</v>
      </c>
    </row>
    <row r="1920" spans="1:23" x14ac:dyDescent="0.45">
      <c r="A1920" t="str">
        <f>Schedule!A1920</f>
        <v>2024-08-22</v>
      </c>
      <c r="B1920" t="str">
        <f>Schedule!B1920</f>
        <v>TOR</v>
      </c>
      <c r="C1920" t="str">
        <f>Schedule!C1920</f>
        <v>LAA</v>
      </c>
      <c r="D1920">
        <f>Schedule!D1920</f>
        <v>1536.86484917293</v>
      </c>
      <c r="E1920">
        <f>Schedule!E1920</f>
        <v>1474.3085107648601</v>
      </c>
      <c r="F1920" cm="1">
        <f t="array" ref="F1920">_xlfn.XLOOKUP(B1920, $T$1:$T1919, $V$1:$V1919, D1920, 0, -1)</f>
        <v>1536.86484917293</v>
      </c>
      <c r="G1920" cm="1">
        <f t="array" ref="G1920">_xlfn.XLOOKUP(C1920, $U$1:$U1919, $W$1:$W1919, E1920, 0, -1)</f>
        <v>1486.8682858001625</v>
      </c>
      <c r="H1920">
        <f>Schedule!F1920</f>
        <v>-5.5248618784530601E-3</v>
      </c>
      <c r="I1920" t="str">
        <f>IF(ISBLANK(Games!D1920), "", Games!D1920)</f>
        <v/>
      </c>
      <c r="J1920" t="str">
        <f>IF(ISBLANK(Games!E1920), "", Games!E1920)</f>
        <v/>
      </c>
      <c r="K1920" t="str">
        <f>IF(ISBLANK(Games!D1920), "",VLOOKUP(I1920, 'Pitchers Pre-Season'!$B$2:$X$790, 23, FALSE))</f>
        <v/>
      </c>
      <c r="L1920" t="str">
        <f>IF(ISBLANK(Games!E1920), "",VLOOKUP(J1920, 'Pitchers Pre-Season'!$B$2:$X$790, 23, FALSE))</f>
        <v/>
      </c>
      <c r="M1920">
        <f>IF(ISBLANK(Games!D1920), Calc!F1920, F1920+K1920)</f>
        <v>1536.86484917293</v>
      </c>
      <c r="N1920">
        <f>IF(ISBLANK(Games!E1920), Calc!G1920, G1920+L1920)</f>
        <v>1486.8682858001625</v>
      </c>
      <c r="O1920" s="1">
        <f t="shared" si="203"/>
        <v>0.56869584178855082</v>
      </c>
      <c r="P1920" s="1">
        <f t="shared" si="204"/>
        <v>0.43130415821144918</v>
      </c>
      <c r="Q1920" s="3" t="str">
        <f>Games!N1920</f>
        <v/>
      </c>
      <c r="R1920" s="1" t="str">
        <f t="shared" si="205"/>
        <v/>
      </c>
      <c r="S1920" s="1" t="str">
        <f>IF(ISBLANK(Games!L1920), "",IF(Q1920=B1920, C1920, B1920))</f>
        <v/>
      </c>
      <c r="T1920" s="1" t="str">
        <f t="shared" si="206"/>
        <v>TOR</v>
      </c>
      <c r="U1920" s="1" t="str">
        <f t="shared" si="207"/>
        <v>LAA</v>
      </c>
      <c r="V1920" s="1">
        <f t="shared" si="208"/>
        <v>1536.86484917293</v>
      </c>
      <c r="W1920" s="1">
        <f t="shared" si="209"/>
        <v>1486.8682858001625</v>
      </c>
    </row>
    <row r="1921" spans="1:23" x14ac:dyDescent="0.45">
      <c r="A1921" t="str">
        <f>Schedule!A1921</f>
        <v>2024-08-22</v>
      </c>
      <c r="B1921" t="str">
        <f>Schedule!B1921</f>
        <v>BAL</v>
      </c>
      <c r="C1921" t="str">
        <f>Schedule!C1921</f>
        <v>HOU</v>
      </c>
      <c r="D1921">
        <f>Schedule!D1921</f>
        <v>1535.1075395159701</v>
      </c>
      <c r="E1921">
        <f>Schedule!E1921</f>
        <v>1559.22207084247</v>
      </c>
      <c r="F1921" cm="1">
        <f t="array" ref="F1921">_xlfn.XLOOKUP(B1921, $T$1:$T1920, $V$1:$V1920, D1921, 0, -1)</f>
        <v>1527.1786991040578</v>
      </c>
      <c r="G1921" cm="1">
        <f t="array" ref="G1921">_xlfn.XLOOKUP(C1921, $U$1:$U1920, $W$1:$W1920, E1921, 0, -1)</f>
        <v>1554.1885466658973</v>
      </c>
      <c r="H1921">
        <f>Schedule!F1921</f>
        <v>2.1739130434782698E-2</v>
      </c>
      <c r="I1921" t="str">
        <f>IF(ISBLANK(Games!D1921), "", Games!D1921)</f>
        <v/>
      </c>
      <c r="J1921" t="str">
        <f>IF(ISBLANK(Games!E1921), "", Games!E1921)</f>
        <v/>
      </c>
      <c r="K1921" t="str">
        <f>IF(ISBLANK(Games!D1921), "",VLOOKUP(I1921, 'Pitchers Pre-Season'!$B$2:$X$790, 23, FALSE))</f>
        <v/>
      </c>
      <c r="L1921" t="str">
        <f>IF(ISBLANK(Games!E1921), "",VLOOKUP(J1921, 'Pitchers Pre-Season'!$B$2:$X$790, 23, FALSE))</f>
        <v/>
      </c>
      <c r="M1921">
        <f>IF(ISBLANK(Games!D1921), Calc!F1921, F1921+K1921)</f>
        <v>1527.1786991040578</v>
      </c>
      <c r="N1921">
        <f>IF(ISBLANK(Games!E1921), Calc!G1921, G1921+L1921)</f>
        <v>1554.1885466658973</v>
      </c>
      <c r="O1921" s="1">
        <f t="shared" si="203"/>
        <v>0.47207738665322307</v>
      </c>
      <c r="P1921" s="1">
        <f t="shared" si="204"/>
        <v>0.52792261334677693</v>
      </c>
      <c r="Q1921" s="3" t="str">
        <f>Games!N1921</f>
        <v/>
      </c>
      <c r="R1921" s="1" t="str">
        <f t="shared" si="205"/>
        <v/>
      </c>
      <c r="S1921" s="1" t="str">
        <f>IF(ISBLANK(Games!L1921), "",IF(Q1921=B1921, C1921, B1921))</f>
        <v/>
      </c>
      <c r="T1921" s="1" t="str">
        <f t="shared" si="206"/>
        <v>BAL</v>
      </c>
      <c r="U1921" s="1" t="str">
        <f t="shared" si="207"/>
        <v>HOU</v>
      </c>
      <c r="V1921" s="1">
        <f t="shared" si="208"/>
        <v>1527.1786991040578</v>
      </c>
      <c r="W1921" s="1">
        <f t="shared" si="209"/>
        <v>1554.1885466658973</v>
      </c>
    </row>
    <row r="1922" spans="1:23" x14ac:dyDescent="0.45">
      <c r="A1922" t="str">
        <f>Schedule!A1922</f>
        <v>2024-08-22</v>
      </c>
      <c r="B1922" t="str">
        <f>Schedule!B1922</f>
        <v>ATL</v>
      </c>
      <c r="C1922" t="str">
        <f>Schedule!C1922</f>
        <v>PHI</v>
      </c>
      <c r="D1922">
        <f>Schedule!D1922</f>
        <v>1590.545270505</v>
      </c>
      <c r="E1922">
        <f>Schedule!E1922</f>
        <v>1537.03223861109</v>
      </c>
      <c r="F1922" cm="1">
        <f t="array" ref="F1922">_xlfn.XLOOKUP(B1922, $T$1:$T1921, $V$1:$V1921, D1922, 0, -1)</f>
        <v>1593.2508682491175</v>
      </c>
      <c r="G1922" cm="1">
        <f t="array" ref="G1922">_xlfn.XLOOKUP(C1922, $U$1:$U1921, $W$1:$W1921, E1922, 0, -1)</f>
        <v>1539.4111659163295</v>
      </c>
      <c r="H1922">
        <f>Schedule!F1922</f>
        <v>4.3902439024390297E-2</v>
      </c>
      <c r="I1922" t="str">
        <f>IF(ISBLANK(Games!D1922), "", Games!D1922)</f>
        <v/>
      </c>
      <c r="J1922" t="str">
        <f>IF(ISBLANK(Games!E1922), "", Games!E1922)</f>
        <v/>
      </c>
      <c r="K1922" t="str">
        <f>IF(ISBLANK(Games!D1922), "",VLOOKUP(I1922, 'Pitchers Pre-Season'!$B$2:$X$790, 23, FALSE))</f>
        <v/>
      </c>
      <c r="L1922" t="str">
        <f>IF(ISBLANK(Games!E1922), "",VLOOKUP(J1922, 'Pitchers Pre-Season'!$B$2:$X$790, 23, FALSE))</f>
        <v/>
      </c>
      <c r="M1922">
        <f>IF(ISBLANK(Games!D1922), Calc!F1922, F1922+K1922)</f>
        <v>1593.2508682491175</v>
      </c>
      <c r="N1922">
        <f>IF(ISBLANK(Games!E1922), Calc!G1922, G1922+L1922)</f>
        <v>1539.4111659163295</v>
      </c>
      <c r="O1922" s="1">
        <f t="shared" si="203"/>
        <v>0.5988184765644915</v>
      </c>
      <c r="P1922" s="1">
        <f t="shared" si="204"/>
        <v>0.40118152343550856</v>
      </c>
      <c r="Q1922" s="3" t="str">
        <f>Games!N1922</f>
        <v/>
      </c>
      <c r="R1922" s="1" t="str">
        <f t="shared" si="205"/>
        <v/>
      </c>
      <c r="S1922" s="1" t="str">
        <f>IF(ISBLANK(Games!L1922), "",IF(Q1922=B1922, C1922, B1922))</f>
        <v/>
      </c>
      <c r="T1922" s="1" t="str">
        <f t="shared" si="206"/>
        <v>ATL</v>
      </c>
      <c r="U1922" s="1" t="str">
        <f t="shared" si="207"/>
        <v>PHI</v>
      </c>
      <c r="V1922" s="1">
        <f t="shared" si="208"/>
        <v>1593.2508682491175</v>
      </c>
      <c r="W1922" s="1">
        <f t="shared" si="209"/>
        <v>1539.4111659163295</v>
      </c>
    </row>
    <row r="1923" spans="1:23" x14ac:dyDescent="0.45">
      <c r="A1923" t="str">
        <f>Schedule!A1923</f>
        <v>2024-08-22</v>
      </c>
      <c r="B1923" t="str">
        <f>Schedule!B1923</f>
        <v>SDP</v>
      </c>
      <c r="C1923" t="str">
        <f>Schedule!C1923</f>
        <v>NYM</v>
      </c>
      <c r="D1923">
        <f>Schedule!D1923</f>
        <v>1513.7838452168801</v>
      </c>
      <c r="E1923">
        <f>Schedule!E1923</f>
        <v>1505.1761432511801</v>
      </c>
      <c r="F1923" cm="1">
        <f t="array" ref="F1923">_xlfn.XLOOKUP(B1923, $T$1:$T1922, $V$1:$V1922, D1923, 0, -1)</f>
        <v>1502.9671207118124</v>
      </c>
      <c r="G1923" cm="1">
        <f t="array" ref="G1923">_xlfn.XLOOKUP(C1923, $U$1:$U1922, $W$1:$W1922, E1923, 0, -1)</f>
        <v>1510.288270753422</v>
      </c>
      <c r="H1923">
        <f>Schedule!F1923</f>
        <v>2.9239766081871298E-2</v>
      </c>
      <c r="I1923" t="str">
        <f>IF(ISBLANK(Games!D1923), "", Games!D1923)</f>
        <v/>
      </c>
      <c r="J1923" t="str">
        <f>IF(ISBLANK(Games!E1923), "", Games!E1923)</f>
        <v/>
      </c>
      <c r="K1923" t="str">
        <f>IF(ISBLANK(Games!D1923), "",VLOOKUP(I1923, 'Pitchers Pre-Season'!$B$2:$X$790, 23, FALSE))</f>
        <v/>
      </c>
      <c r="L1923" t="str">
        <f>IF(ISBLANK(Games!E1923), "",VLOOKUP(J1923, 'Pitchers Pre-Season'!$B$2:$X$790, 23, FALSE))</f>
        <v/>
      </c>
      <c r="M1923">
        <f>IF(ISBLANK(Games!D1923), Calc!F1923, F1923+K1923)</f>
        <v>1502.9671207118124</v>
      </c>
      <c r="N1923">
        <f>IF(ISBLANK(Games!E1923), Calc!G1923, G1923+L1923)</f>
        <v>1510.288270753422</v>
      </c>
      <c r="O1923" s="1">
        <f t="shared" ref="O1923:O1986" si="210">(1/(1+(10^((N1923-M1923)/400)))+(0.5*H1923))</f>
        <v>0.50408546034308255</v>
      </c>
      <c r="P1923" s="1">
        <f t="shared" ref="P1923:P1986" si="211">(1/(1+(10^((M1923-N1923)/400)))-(0.5*H1923))</f>
        <v>0.49591453965691756</v>
      </c>
      <c r="Q1923" s="3" t="str">
        <f>Games!N1923</f>
        <v/>
      </c>
      <c r="R1923" s="1" t="str">
        <f t="shared" ref="R1923:R1986" si="212">Q1923</f>
        <v/>
      </c>
      <c r="S1923" s="1" t="str">
        <f>IF(ISBLANK(Games!L1923), "",IF(Q1923=B1923, C1923, B1923))</f>
        <v/>
      </c>
      <c r="T1923" s="1" t="str">
        <f t="shared" ref="T1923:T1986" si="213">B1923</f>
        <v>SDP</v>
      </c>
      <c r="U1923" s="1" t="str">
        <f t="shared" ref="U1923:U1986" si="214">C1923</f>
        <v>NYM</v>
      </c>
      <c r="V1923" s="1">
        <f t="shared" ref="V1923:V1986" si="215">IF(R1923=B1923,F1923+(10*(1-O1923)),IF(S1923=B1923,F1923+(10*(0-O1923)),F1923))</f>
        <v>1502.9671207118124</v>
      </c>
      <c r="W1923" s="1">
        <f t="shared" ref="W1923:W1986" si="216">IF(R1923=C1923,G1923+(10*(1-P1923)),IF(S1923=C1923,G1923+(10*(0-P1923)),G1923))</f>
        <v>1510.288270753422</v>
      </c>
    </row>
    <row r="1924" spans="1:23" x14ac:dyDescent="0.45">
      <c r="A1924" t="str">
        <f>Schedule!A1924</f>
        <v>2024-08-23</v>
      </c>
      <c r="B1924" t="str">
        <f>Schedule!B1924</f>
        <v>PIT</v>
      </c>
      <c r="C1924" t="str">
        <f>Schedule!C1924</f>
        <v>CIN</v>
      </c>
      <c r="D1924">
        <f>Schedule!D1924</f>
        <v>1468.3919248330999</v>
      </c>
      <c r="E1924">
        <f>Schedule!E1924</f>
        <v>1496.2510574284499</v>
      </c>
      <c r="F1924" cm="1">
        <f t="array" ref="F1924">_xlfn.XLOOKUP(B1924, $T$1:$T1923, $V$1:$V1923, D1924, 0, -1)</f>
        <v>1464.4120897083565</v>
      </c>
      <c r="G1924" cm="1">
        <f t="array" ref="G1924">_xlfn.XLOOKUP(C1924, $U$1:$U1923, $W$1:$W1923, E1924, 0, -1)</f>
        <v>1513.6155661274754</v>
      </c>
      <c r="H1924">
        <f>Schedule!F1924</f>
        <v>5.7971014492753603E-2</v>
      </c>
      <c r="I1924" t="str">
        <f>IF(ISBLANK(Games!D1924), "", Games!D1924)</f>
        <v/>
      </c>
      <c r="J1924" t="str">
        <f>IF(ISBLANK(Games!E1924), "", Games!E1924)</f>
        <v/>
      </c>
      <c r="K1924" t="str">
        <f>IF(ISBLANK(Games!D1924), "",VLOOKUP(I1924, 'Pitchers Pre-Season'!$B$2:$X$790, 23, FALSE))</f>
        <v/>
      </c>
      <c r="L1924" t="str">
        <f>IF(ISBLANK(Games!E1924), "",VLOOKUP(J1924, 'Pitchers Pre-Season'!$B$2:$X$790, 23, FALSE))</f>
        <v/>
      </c>
      <c r="M1924">
        <f>IF(ISBLANK(Games!D1924), Calc!F1924, F1924+K1924)</f>
        <v>1464.4120897083565</v>
      </c>
      <c r="N1924">
        <f>IF(ISBLANK(Games!E1924), Calc!G1924, G1924+L1924)</f>
        <v>1513.6155661274754</v>
      </c>
      <c r="O1924" s="1">
        <f t="shared" si="210"/>
        <v>0.45864562920013363</v>
      </c>
      <c r="P1924" s="1">
        <f t="shared" si="211"/>
        <v>0.54135437079986626</v>
      </c>
      <c r="Q1924" s="3" t="str">
        <f>Games!N1924</f>
        <v/>
      </c>
      <c r="R1924" s="1" t="str">
        <f t="shared" si="212"/>
        <v/>
      </c>
      <c r="S1924" s="1" t="str">
        <f>IF(ISBLANK(Games!L1924), "",IF(Q1924=B1924, C1924, B1924))</f>
        <v/>
      </c>
      <c r="T1924" s="1" t="str">
        <f t="shared" si="213"/>
        <v>PIT</v>
      </c>
      <c r="U1924" s="1" t="str">
        <f t="shared" si="214"/>
        <v>CIN</v>
      </c>
      <c r="V1924" s="1">
        <f t="shared" si="215"/>
        <v>1464.4120897083565</v>
      </c>
      <c r="W1924" s="1">
        <f t="shared" si="216"/>
        <v>1513.6155661274754</v>
      </c>
    </row>
    <row r="1925" spans="1:23" x14ac:dyDescent="0.45">
      <c r="A1925" t="str">
        <f>Schedule!A1925</f>
        <v>2024-08-23</v>
      </c>
      <c r="B1925" t="str">
        <f>Schedule!B1925</f>
        <v>BAL</v>
      </c>
      <c r="C1925" t="str">
        <f>Schedule!C1925</f>
        <v>HOU</v>
      </c>
      <c r="D1925">
        <f>Schedule!D1925</f>
        <v>1535.1075395159701</v>
      </c>
      <c r="E1925">
        <f>Schedule!E1925</f>
        <v>1559.22207084247</v>
      </c>
      <c r="F1925" cm="1">
        <f t="array" ref="F1925">_xlfn.XLOOKUP(B1925, $T$1:$T1924, $V$1:$V1924, D1925, 0, -1)</f>
        <v>1527.1786991040578</v>
      </c>
      <c r="G1925" cm="1">
        <f t="array" ref="G1925">_xlfn.XLOOKUP(C1925, $U$1:$U1924, $W$1:$W1924, E1925, 0, -1)</f>
        <v>1554.1885466658973</v>
      </c>
      <c r="H1925">
        <f>Schedule!F1925</f>
        <v>2.1739130434782698E-2</v>
      </c>
      <c r="I1925" t="str">
        <f>IF(ISBLANK(Games!D1925), "", Games!D1925)</f>
        <v/>
      </c>
      <c r="J1925" t="str">
        <f>IF(ISBLANK(Games!E1925), "", Games!E1925)</f>
        <v/>
      </c>
      <c r="K1925" t="str">
        <f>IF(ISBLANK(Games!D1925), "",VLOOKUP(I1925, 'Pitchers Pre-Season'!$B$2:$X$790, 23, FALSE))</f>
        <v/>
      </c>
      <c r="L1925" t="str">
        <f>IF(ISBLANK(Games!E1925), "",VLOOKUP(J1925, 'Pitchers Pre-Season'!$B$2:$X$790, 23, FALSE))</f>
        <v/>
      </c>
      <c r="M1925">
        <f>IF(ISBLANK(Games!D1925), Calc!F1925, F1925+K1925)</f>
        <v>1527.1786991040578</v>
      </c>
      <c r="N1925">
        <f>IF(ISBLANK(Games!E1925), Calc!G1925, G1925+L1925)</f>
        <v>1554.1885466658973</v>
      </c>
      <c r="O1925" s="1">
        <f t="shared" si="210"/>
        <v>0.47207738665322307</v>
      </c>
      <c r="P1925" s="1">
        <f t="shared" si="211"/>
        <v>0.52792261334677693</v>
      </c>
      <c r="Q1925" s="3" t="str">
        <f>Games!N1925</f>
        <v/>
      </c>
      <c r="R1925" s="1" t="str">
        <f t="shared" si="212"/>
        <v/>
      </c>
      <c r="S1925" s="1" t="str">
        <f>IF(ISBLANK(Games!L1925), "",IF(Q1925=B1925, C1925, B1925))</f>
        <v/>
      </c>
      <c r="T1925" s="1" t="str">
        <f t="shared" si="213"/>
        <v>BAL</v>
      </c>
      <c r="U1925" s="1" t="str">
        <f t="shared" si="214"/>
        <v>HOU</v>
      </c>
      <c r="V1925" s="1">
        <f t="shared" si="215"/>
        <v>1527.1786991040578</v>
      </c>
      <c r="W1925" s="1">
        <f t="shared" si="216"/>
        <v>1554.1885466658973</v>
      </c>
    </row>
    <row r="1926" spans="1:23" x14ac:dyDescent="0.45">
      <c r="A1926" t="str">
        <f>Schedule!A1926</f>
        <v>2024-08-23</v>
      </c>
      <c r="B1926" t="str">
        <f>Schedule!B1926</f>
        <v>NYY</v>
      </c>
      <c r="C1926" t="str">
        <f>Schedule!C1926</f>
        <v>COL</v>
      </c>
      <c r="D1926">
        <f>Schedule!D1926</f>
        <v>1539.4562396036399</v>
      </c>
      <c r="E1926">
        <f>Schedule!E1926</f>
        <v>1418.47649220432</v>
      </c>
      <c r="F1926" cm="1">
        <f t="array" ref="F1926">_xlfn.XLOOKUP(B1926, $T$1:$T1925, $V$1:$V1925, D1926, 0, -1)</f>
        <v>1533.7203518335739</v>
      </c>
      <c r="G1926" cm="1">
        <f t="array" ref="G1926">_xlfn.XLOOKUP(C1926, $U$1:$U1925, $W$1:$W1925, E1926, 0, -1)</f>
        <v>1405.4006829938121</v>
      </c>
      <c r="H1926">
        <f>Schedule!F1926</f>
        <v>9.3922651933701695E-2</v>
      </c>
      <c r="I1926" t="str">
        <f>IF(ISBLANK(Games!D1926), "", Games!D1926)</f>
        <v/>
      </c>
      <c r="J1926" t="str">
        <f>IF(ISBLANK(Games!E1926), "", Games!E1926)</f>
        <v/>
      </c>
      <c r="K1926" t="str">
        <f>IF(ISBLANK(Games!D1926), "",VLOOKUP(I1926, 'Pitchers Pre-Season'!$B$2:$X$790, 23, FALSE))</f>
        <v/>
      </c>
      <c r="L1926" t="str">
        <f>IF(ISBLANK(Games!E1926), "",VLOOKUP(J1926, 'Pitchers Pre-Season'!$B$2:$X$790, 23, FALSE))</f>
        <v/>
      </c>
      <c r="M1926">
        <f>IF(ISBLANK(Games!D1926), Calc!F1926, F1926+K1926)</f>
        <v>1533.7203518335739</v>
      </c>
      <c r="N1926">
        <f>IF(ISBLANK(Games!E1926), Calc!G1926, G1926+L1926)</f>
        <v>1405.4006829938121</v>
      </c>
      <c r="O1926" s="1">
        <f t="shared" si="210"/>
        <v>0.72366570871627189</v>
      </c>
      <c r="P1926" s="1">
        <f t="shared" si="211"/>
        <v>0.27633429128372811</v>
      </c>
      <c r="Q1926" s="3" t="str">
        <f>Games!N1926</f>
        <v/>
      </c>
      <c r="R1926" s="1" t="str">
        <f t="shared" si="212"/>
        <v/>
      </c>
      <c r="S1926" s="1" t="str">
        <f>IF(ISBLANK(Games!L1926), "",IF(Q1926=B1926, C1926, B1926))</f>
        <v/>
      </c>
      <c r="T1926" s="1" t="str">
        <f t="shared" si="213"/>
        <v>NYY</v>
      </c>
      <c r="U1926" s="1" t="str">
        <f t="shared" si="214"/>
        <v>COL</v>
      </c>
      <c r="V1926" s="1">
        <f t="shared" si="215"/>
        <v>1533.7203518335739</v>
      </c>
      <c r="W1926" s="1">
        <f t="shared" si="216"/>
        <v>1405.4006829938121</v>
      </c>
    </row>
    <row r="1927" spans="1:23" x14ac:dyDescent="0.45">
      <c r="A1927" t="str">
        <f>Schedule!A1927</f>
        <v>2024-08-23</v>
      </c>
      <c r="B1927" t="str">
        <f>Schedule!B1927</f>
        <v>TOR</v>
      </c>
      <c r="C1927" t="str">
        <f>Schedule!C1927</f>
        <v>LAA</v>
      </c>
      <c r="D1927">
        <f>Schedule!D1927</f>
        <v>1536.86484917293</v>
      </c>
      <c r="E1927">
        <f>Schedule!E1927</f>
        <v>1474.3085107648601</v>
      </c>
      <c r="F1927" cm="1">
        <f t="array" ref="F1927">_xlfn.XLOOKUP(B1927, $T$1:$T1926, $V$1:$V1926, D1927, 0, -1)</f>
        <v>1536.86484917293</v>
      </c>
      <c r="G1927" cm="1">
        <f t="array" ref="G1927">_xlfn.XLOOKUP(C1927, $U$1:$U1926, $W$1:$W1926, E1927, 0, -1)</f>
        <v>1486.8682858001625</v>
      </c>
      <c r="H1927">
        <f>Schedule!F1927</f>
        <v>-5.5248618784530601E-3</v>
      </c>
      <c r="I1927" t="str">
        <f>IF(ISBLANK(Games!D1927), "", Games!D1927)</f>
        <v/>
      </c>
      <c r="J1927" t="str">
        <f>IF(ISBLANK(Games!E1927), "", Games!E1927)</f>
        <v/>
      </c>
      <c r="K1927" t="str">
        <f>IF(ISBLANK(Games!D1927), "",VLOOKUP(I1927, 'Pitchers Pre-Season'!$B$2:$X$790, 23, FALSE))</f>
        <v/>
      </c>
      <c r="L1927" t="str">
        <f>IF(ISBLANK(Games!E1927), "",VLOOKUP(J1927, 'Pitchers Pre-Season'!$B$2:$X$790, 23, FALSE))</f>
        <v/>
      </c>
      <c r="M1927">
        <f>IF(ISBLANK(Games!D1927), Calc!F1927, F1927+K1927)</f>
        <v>1536.86484917293</v>
      </c>
      <c r="N1927">
        <f>IF(ISBLANK(Games!E1927), Calc!G1927, G1927+L1927)</f>
        <v>1486.8682858001625</v>
      </c>
      <c r="O1927" s="1">
        <f t="shared" si="210"/>
        <v>0.56869584178855082</v>
      </c>
      <c r="P1927" s="1">
        <f t="shared" si="211"/>
        <v>0.43130415821144918</v>
      </c>
      <c r="Q1927" s="3" t="str">
        <f>Games!N1927</f>
        <v/>
      </c>
      <c r="R1927" s="1" t="str">
        <f t="shared" si="212"/>
        <v/>
      </c>
      <c r="S1927" s="1" t="str">
        <f>IF(ISBLANK(Games!L1927), "",IF(Q1927=B1927, C1927, B1927))</f>
        <v/>
      </c>
      <c r="T1927" s="1" t="str">
        <f t="shared" si="213"/>
        <v>TOR</v>
      </c>
      <c r="U1927" s="1" t="str">
        <f t="shared" si="214"/>
        <v>LAA</v>
      </c>
      <c r="V1927" s="1">
        <f t="shared" si="215"/>
        <v>1536.86484917293</v>
      </c>
      <c r="W1927" s="1">
        <f t="shared" si="216"/>
        <v>1486.8682858001625</v>
      </c>
    </row>
    <row r="1928" spans="1:23" x14ac:dyDescent="0.45">
      <c r="A1928" t="str">
        <f>Schedule!A1928</f>
        <v>2024-08-23</v>
      </c>
      <c r="B1928" t="str">
        <f>Schedule!B1928</f>
        <v>BOS</v>
      </c>
      <c r="C1928" t="str">
        <f>Schedule!C1928</f>
        <v>ARI</v>
      </c>
      <c r="D1928">
        <f>Schedule!D1928</f>
        <v>1500.26839934439</v>
      </c>
      <c r="E1928">
        <f>Schedule!E1928</f>
        <v>1517.8440011816001</v>
      </c>
      <c r="F1928" cm="1">
        <f t="array" ref="F1928">_xlfn.XLOOKUP(B1928, $T$1:$T1927, $V$1:$V1927, D1928, 0, -1)</f>
        <v>1500.26839934439</v>
      </c>
      <c r="G1928" cm="1">
        <f t="array" ref="G1928">_xlfn.XLOOKUP(C1928, $U$1:$U1927, $W$1:$W1927, E1928, 0, -1)</f>
        <v>1515.1384034374826</v>
      </c>
      <c r="H1928">
        <f>Schedule!F1928</f>
        <v>5.1282051282051398E-2</v>
      </c>
      <c r="I1928" t="str">
        <f>IF(ISBLANK(Games!D1928), "", Games!D1928)</f>
        <v/>
      </c>
      <c r="J1928" t="str">
        <f>IF(ISBLANK(Games!E1928), "", Games!E1928)</f>
        <v/>
      </c>
      <c r="K1928" t="str">
        <f>IF(ISBLANK(Games!D1928), "",VLOOKUP(I1928, 'Pitchers Pre-Season'!$B$2:$X$790, 23, FALSE))</f>
        <v/>
      </c>
      <c r="L1928" t="str">
        <f>IF(ISBLANK(Games!E1928), "",VLOOKUP(J1928, 'Pitchers Pre-Season'!$B$2:$X$790, 23, FALSE))</f>
        <v/>
      </c>
      <c r="M1928">
        <f>IF(ISBLANK(Games!D1928), Calc!F1928, F1928+K1928)</f>
        <v>1500.26839934439</v>
      </c>
      <c r="N1928">
        <f>IF(ISBLANK(Games!E1928), Calc!G1928, G1928+L1928)</f>
        <v>1515.1384034374826</v>
      </c>
      <c r="O1928" s="1">
        <f t="shared" si="210"/>
        <v>0.50425442647105878</v>
      </c>
      <c r="P1928" s="1">
        <f t="shared" si="211"/>
        <v>0.49574557352894127</v>
      </c>
      <c r="Q1928" s="3" t="str">
        <f>Games!N1928</f>
        <v/>
      </c>
      <c r="R1928" s="1" t="str">
        <f t="shared" si="212"/>
        <v/>
      </c>
      <c r="S1928" s="1" t="str">
        <f>IF(ISBLANK(Games!L1928), "",IF(Q1928=B1928, C1928, B1928))</f>
        <v/>
      </c>
      <c r="T1928" s="1" t="str">
        <f t="shared" si="213"/>
        <v>BOS</v>
      </c>
      <c r="U1928" s="1" t="str">
        <f t="shared" si="214"/>
        <v>ARI</v>
      </c>
      <c r="V1928" s="1">
        <f t="shared" si="215"/>
        <v>1500.26839934439</v>
      </c>
      <c r="W1928" s="1">
        <f t="shared" si="216"/>
        <v>1515.1384034374826</v>
      </c>
    </row>
    <row r="1929" spans="1:23" x14ac:dyDescent="0.45">
      <c r="A1929" t="str">
        <f>Schedule!A1929</f>
        <v>2024-08-23</v>
      </c>
      <c r="B1929" t="str">
        <f>Schedule!B1929</f>
        <v>CLE</v>
      </c>
      <c r="C1929" t="str">
        <f>Schedule!C1929</f>
        <v>TEX</v>
      </c>
      <c r="D1929">
        <f>Schedule!D1929</f>
        <v>1503.8938502056101</v>
      </c>
      <c r="E1929">
        <f>Schedule!E1929</f>
        <v>1527.6277566730801</v>
      </c>
      <c r="F1929" cm="1">
        <f t="array" ref="F1929">_xlfn.XLOOKUP(B1929, $T$1:$T1928, $V$1:$V1928, D1929, 0, -1)</f>
        <v>1503.8938502056101</v>
      </c>
      <c r="G1929" cm="1">
        <f t="array" ref="G1929">_xlfn.XLOOKUP(C1929, $U$1:$U1928, $W$1:$W1928, E1929, 0, -1)</f>
        <v>1534.4506247578865</v>
      </c>
      <c r="H1929">
        <f>Schedule!F1929</f>
        <v>4.7619047619047603E-2</v>
      </c>
      <c r="I1929" t="str">
        <f>IF(ISBLANK(Games!D1929), "", Games!D1929)</f>
        <v/>
      </c>
      <c r="J1929" t="str">
        <f>IF(ISBLANK(Games!E1929), "", Games!E1929)</f>
        <v/>
      </c>
      <c r="K1929" t="str">
        <f>IF(ISBLANK(Games!D1929), "",VLOOKUP(I1929, 'Pitchers Pre-Season'!$B$2:$X$790, 23, FALSE))</f>
        <v/>
      </c>
      <c r="L1929" t="str">
        <f>IF(ISBLANK(Games!E1929), "",VLOOKUP(J1929, 'Pitchers Pre-Season'!$B$2:$X$790, 23, FALSE))</f>
        <v/>
      </c>
      <c r="M1929">
        <f>IF(ISBLANK(Games!D1929), Calc!F1929, F1929+K1929)</f>
        <v>1503.8938502056101</v>
      </c>
      <c r="N1929">
        <f>IF(ISBLANK(Games!E1929), Calc!G1929, G1929+L1929)</f>
        <v>1534.4506247578865</v>
      </c>
      <c r="O1929" s="1">
        <f t="shared" si="210"/>
        <v>0.47994782372347128</v>
      </c>
      <c r="P1929" s="1">
        <f t="shared" si="211"/>
        <v>0.52005217627652855</v>
      </c>
      <c r="Q1929" s="3" t="str">
        <f>Games!N1929</f>
        <v/>
      </c>
      <c r="R1929" s="1" t="str">
        <f t="shared" si="212"/>
        <v/>
      </c>
      <c r="S1929" s="1" t="str">
        <f>IF(ISBLANK(Games!L1929), "",IF(Q1929=B1929, C1929, B1929))</f>
        <v/>
      </c>
      <c r="T1929" s="1" t="str">
        <f t="shared" si="213"/>
        <v>CLE</v>
      </c>
      <c r="U1929" s="1" t="str">
        <f t="shared" si="214"/>
        <v>TEX</v>
      </c>
      <c r="V1929" s="1">
        <f t="shared" si="215"/>
        <v>1503.8938502056101</v>
      </c>
      <c r="W1929" s="1">
        <f t="shared" si="216"/>
        <v>1534.4506247578865</v>
      </c>
    </row>
    <row r="1930" spans="1:23" x14ac:dyDescent="0.45">
      <c r="A1930" t="str">
        <f>Schedule!A1930</f>
        <v>2024-08-23</v>
      </c>
      <c r="B1930" t="str">
        <f>Schedule!B1930</f>
        <v>MIA</v>
      </c>
      <c r="C1930" t="str">
        <f>Schedule!C1930</f>
        <v>CHC</v>
      </c>
      <c r="D1930">
        <f>Schedule!D1930</f>
        <v>1488.4482383178499</v>
      </c>
      <c r="E1930">
        <f>Schedule!E1930</f>
        <v>1514.0316812078199</v>
      </c>
      <c r="F1930" cm="1">
        <f t="array" ref="F1930">_xlfn.XLOOKUP(B1930, $T$1:$T1929, $V$1:$V1929, D1930, 0, -1)</f>
        <v>1453.0099819148713</v>
      </c>
      <c r="G1930" cm="1">
        <f t="array" ref="G1930">_xlfn.XLOOKUP(C1930, $U$1:$U1929, $W$1:$W1929, E1930, 0, -1)</f>
        <v>1510.9500841970262</v>
      </c>
      <c r="H1930">
        <f>Schedule!F1930</f>
        <v>4.5751633986928102E-2</v>
      </c>
      <c r="I1930" t="str">
        <f>IF(ISBLANK(Games!D1930), "", Games!D1930)</f>
        <v/>
      </c>
      <c r="J1930" t="str">
        <f>IF(ISBLANK(Games!E1930), "", Games!E1930)</f>
        <v/>
      </c>
      <c r="K1930" t="str">
        <f>IF(ISBLANK(Games!D1930), "",VLOOKUP(I1930, 'Pitchers Pre-Season'!$B$2:$X$790, 23, FALSE))</f>
        <v/>
      </c>
      <c r="L1930" t="str">
        <f>IF(ISBLANK(Games!E1930), "",VLOOKUP(J1930, 'Pitchers Pre-Season'!$B$2:$X$790, 23, FALSE))</f>
        <v/>
      </c>
      <c r="M1930">
        <f>IF(ISBLANK(Games!D1930), Calc!F1930, F1930+K1930)</f>
        <v>1453.0099819148713</v>
      </c>
      <c r="N1930">
        <f>IF(ISBLANK(Games!E1930), Calc!G1930, G1930+L1930)</f>
        <v>1510.9500841970262</v>
      </c>
      <c r="O1930" s="1">
        <f t="shared" si="210"/>
        <v>0.44025777587666892</v>
      </c>
      <c r="P1930" s="1">
        <f t="shared" si="211"/>
        <v>0.55974222412333097</v>
      </c>
      <c r="Q1930" s="3" t="str">
        <f>Games!N1930</f>
        <v/>
      </c>
      <c r="R1930" s="1" t="str">
        <f t="shared" si="212"/>
        <v/>
      </c>
      <c r="S1930" s="1" t="str">
        <f>IF(ISBLANK(Games!L1930), "",IF(Q1930=B1930, C1930, B1930))</f>
        <v/>
      </c>
      <c r="T1930" s="1" t="str">
        <f t="shared" si="213"/>
        <v>MIA</v>
      </c>
      <c r="U1930" s="1" t="str">
        <f t="shared" si="214"/>
        <v>CHC</v>
      </c>
      <c r="V1930" s="1">
        <f t="shared" si="215"/>
        <v>1453.0099819148713</v>
      </c>
      <c r="W1930" s="1">
        <f t="shared" si="216"/>
        <v>1510.9500841970262</v>
      </c>
    </row>
    <row r="1931" spans="1:23" x14ac:dyDescent="0.45">
      <c r="A1931" t="str">
        <f>Schedule!A1931</f>
        <v>2024-08-23</v>
      </c>
      <c r="B1931" t="str">
        <f>Schedule!B1931</f>
        <v>ATL</v>
      </c>
      <c r="C1931" t="str">
        <f>Schedule!C1931</f>
        <v>WAS</v>
      </c>
      <c r="D1931">
        <f>Schedule!D1931</f>
        <v>1590.545270505</v>
      </c>
      <c r="E1931">
        <f>Schedule!E1931</f>
        <v>1422.7330514932301</v>
      </c>
      <c r="F1931" cm="1">
        <f t="array" ref="F1931">_xlfn.XLOOKUP(B1931, $T$1:$T1930, $V$1:$V1930, D1931, 0, -1)</f>
        <v>1593.2508682491175</v>
      </c>
      <c r="G1931" cm="1">
        <f t="array" ref="G1931">_xlfn.XLOOKUP(C1931, $U$1:$U1930, $W$1:$W1930, E1931, 0, -1)</f>
        <v>1420.7057667976087</v>
      </c>
      <c r="H1931">
        <f>Schedule!F1931</f>
        <v>4.3902439024390297E-2</v>
      </c>
      <c r="I1931" t="str">
        <f>IF(ISBLANK(Games!D1931), "", Games!D1931)</f>
        <v/>
      </c>
      <c r="J1931" t="str">
        <f>IF(ISBLANK(Games!E1931), "", Games!E1931)</f>
        <v/>
      </c>
      <c r="K1931" t="str">
        <f>IF(ISBLANK(Games!D1931), "",VLOOKUP(I1931, 'Pitchers Pre-Season'!$B$2:$X$790, 23, FALSE))</f>
        <v/>
      </c>
      <c r="L1931" t="str">
        <f>IF(ISBLANK(Games!E1931), "",VLOOKUP(J1931, 'Pitchers Pre-Season'!$B$2:$X$790, 23, FALSE))</f>
        <v/>
      </c>
      <c r="M1931">
        <f>IF(ISBLANK(Games!D1931), Calc!F1931, F1931+K1931)</f>
        <v>1593.2508682491175</v>
      </c>
      <c r="N1931">
        <f>IF(ISBLANK(Games!E1931), Calc!G1931, G1931+L1931)</f>
        <v>1420.7057667976087</v>
      </c>
      <c r="O1931" s="1">
        <f t="shared" si="210"/>
        <v>0.75168049033401807</v>
      </c>
      <c r="P1931" s="1">
        <f t="shared" si="211"/>
        <v>0.24831950966598193</v>
      </c>
      <c r="Q1931" s="3" t="str">
        <f>Games!N1931</f>
        <v/>
      </c>
      <c r="R1931" s="1" t="str">
        <f t="shared" si="212"/>
        <v/>
      </c>
      <c r="S1931" s="1" t="str">
        <f>IF(ISBLANK(Games!L1931), "",IF(Q1931=B1931, C1931, B1931))</f>
        <v/>
      </c>
      <c r="T1931" s="1" t="str">
        <f t="shared" si="213"/>
        <v>ATL</v>
      </c>
      <c r="U1931" s="1" t="str">
        <f t="shared" si="214"/>
        <v>WAS</v>
      </c>
      <c r="V1931" s="1">
        <f t="shared" si="215"/>
        <v>1593.2508682491175</v>
      </c>
      <c r="W1931" s="1">
        <f t="shared" si="216"/>
        <v>1420.7057667976087</v>
      </c>
    </row>
    <row r="1932" spans="1:23" x14ac:dyDescent="0.45">
      <c r="A1932" t="str">
        <f>Schedule!A1932</f>
        <v>2024-08-23</v>
      </c>
      <c r="B1932" t="str">
        <f>Schedule!B1932</f>
        <v>MIN</v>
      </c>
      <c r="C1932" t="str">
        <f>Schedule!C1932</f>
        <v>STL</v>
      </c>
      <c r="D1932">
        <f>Schedule!D1932</f>
        <v>1535.44519643647</v>
      </c>
      <c r="E1932">
        <f>Schedule!E1932</f>
        <v>1506.4629567151301</v>
      </c>
      <c r="F1932" cm="1">
        <f t="array" ref="F1932">_xlfn.XLOOKUP(B1932, $T$1:$T1931, $V$1:$V1931, D1932, 0, -1)</f>
        <v>1529.2726034226744</v>
      </c>
      <c r="G1932" cm="1">
        <f t="array" ref="G1932">_xlfn.XLOOKUP(C1932, $U$1:$U1931, $W$1:$W1931, E1932, 0, -1)</f>
        <v>1507.9516916859375</v>
      </c>
      <c r="H1932">
        <f>Schedule!F1932</f>
        <v>0.12727272727272701</v>
      </c>
      <c r="I1932" t="str">
        <f>IF(ISBLANK(Games!D1932), "", Games!D1932)</f>
        <v/>
      </c>
      <c r="J1932" t="str">
        <f>IF(ISBLANK(Games!E1932), "", Games!E1932)</f>
        <v/>
      </c>
      <c r="K1932" t="str">
        <f>IF(ISBLANK(Games!D1932), "",VLOOKUP(I1932, 'Pitchers Pre-Season'!$B$2:$X$790, 23, FALSE))</f>
        <v/>
      </c>
      <c r="L1932" t="str">
        <f>IF(ISBLANK(Games!E1932), "",VLOOKUP(J1932, 'Pitchers Pre-Season'!$B$2:$X$790, 23, FALSE))</f>
        <v/>
      </c>
      <c r="M1932">
        <f>IF(ISBLANK(Games!D1932), Calc!F1932, F1932+K1932)</f>
        <v>1529.2726034226744</v>
      </c>
      <c r="N1932">
        <f>IF(ISBLANK(Games!E1932), Calc!G1932, G1932+L1932)</f>
        <v>1507.9516916859375</v>
      </c>
      <c r="O1932" s="1">
        <f t="shared" si="210"/>
        <v>0.59428116384848884</v>
      </c>
      <c r="P1932" s="1">
        <f t="shared" si="211"/>
        <v>0.40571883615151122</v>
      </c>
      <c r="Q1932" s="3" t="str">
        <f>Games!N1932</f>
        <v/>
      </c>
      <c r="R1932" s="1" t="str">
        <f t="shared" si="212"/>
        <v/>
      </c>
      <c r="S1932" s="1" t="str">
        <f>IF(ISBLANK(Games!L1932), "",IF(Q1932=B1932, C1932, B1932))</f>
        <v/>
      </c>
      <c r="T1932" s="1" t="str">
        <f t="shared" si="213"/>
        <v>MIN</v>
      </c>
      <c r="U1932" s="1" t="str">
        <f t="shared" si="214"/>
        <v>STL</v>
      </c>
      <c r="V1932" s="1">
        <f t="shared" si="215"/>
        <v>1529.2726034226744</v>
      </c>
      <c r="W1932" s="1">
        <f t="shared" si="216"/>
        <v>1507.9516916859375</v>
      </c>
    </row>
    <row r="1933" spans="1:23" x14ac:dyDescent="0.45">
      <c r="A1933" t="str">
        <f>Schedule!A1933</f>
        <v>2024-08-23</v>
      </c>
      <c r="B1933" t="str">
        <f>Schedule!B1933</f>
        <v>KCR</v>
      </c>
      <c r="C1933" t="str">
        <f>Schedule!C1933</f>
        <v>PHI</v>
      </c>
      <c r="D1933">
        <f>Schedule!D1933</f>
        <v>1455.5883504191299</v>
      </c>
      <c r="E1933">
        <f>Schedule!E1933</f>
        <v>1537.03223861109</v>
      </c>
      <c r="F1933" cm="1">
        <f t="array" ref="F1933">_xlfn.XLOOKUP(B1933, $T$1:$T1932, $V$1:$V1932, D1933, 0, -1)</f>
        <v>1459.3647323881944</v>
      </c>
      <c r="G1933" cm="1">
        <f t="array" ref="G1933">_xlfn.XLOOKUP(C1933, $U$1:$U1932, $W$1:$W1932, E1933, 0, -1)</f>
        <v>1539.4111659163295</v>
      </c>
      <c r="H1933">
        <f>Schedule!F1933</f>
        <v>0.19008264462809901</v>
      </c>
      <c r="I1933" t="str">
        <f>IF(ISBLANK(Games!D1933), "", Games!D1933)</f>
        <v/>
      </c>
      <c r="J1933" t="str">
        <f>IF(ISBLANK(Games!E1933), "", Games!E1933)</f>
        <v/>
      </c>
      <c r="K1933" t="str">
        <f>IF(ISBLANK(Games!D1933), "",VLOOKUP(I1933, 'Pitchers Pre-Season'!$B$2:$X$790, 23, FALSE))</f>
        <v/>
      </c>
      <c r="L1933" t="str">
        <f>IF(ISBLANK(Games!E1933), "",VLOOKUP(J1933, 'Pitchers Pre-Season'!$B$2:$X$790, 23, FALSE))</f>
        <v/>
      </c>
      <c r="M1933">
        <f>IF(ISBLANK(Games!D1933), Calc!F1933, F1933+K1933)</f>
        <v>1459.3647323881944</v>
      </c>
      <c r="N1933">
        <f>IF(ISBLANK(Games!E1933), Calc!G1933, G1933+L1933)</f>
        <v>1539.4111659163295</v>
      </c>
      <c r="O1933" s="1">
        <f t="shared" si="210"/>
        <v>0.48184110219275195</v>
      </c>
      <c r="P1933" s="1">
        <f t="shared" si="211"/>
        <v>0.51815889780724811</v>
      </c>
      <c r="Q1933" s="3" t="str">
        <f>Games!N1933</f>
        <v/>
      </c>
      <c r="R1933" s="1" t="str">
        <f t="shared" si="212"/>
        <v/>
      </c>
      <c r="S1933" s="1" t="str">
        <f>IF(ISBLANK(Games!L1933), "",IF(Q1933=B1933, C1933, B1933))</f>
        <v/>
      </c>
      <c r="T1933" s="1" t="str">
        <f t="shared" si="213"/>
        <v>KCR</v>
      </c>
      <c r="U1933" s="1" t="str">
        <f t="shared" si="214"/>
        <v>PHI</v>
      </c>
      <c r="V1933" s="1">
        <f t="shared" si="215"/>
        <v>1459.3647323881944</v>
      </c>
      <c r="W1933" s="1">
        <f t="shared" si="216"/>
        <v>1539.4111659163295</v>
      </c>
    </row>
    <row r="1934" spans="1:23" x14ac:dyDescent="0.45">
      <c r="A1934" t="str">
        <f>Schedule!A1934</f>
        <v>2024-08-23</v>
      </c>
      <c r="B1934" t="str">
        <f>Schedule!B1934</f>
        <v>CHW</v>
      </c>
      <c r="C1934" t="str">
        <f>Schedule!C1934</f>
        <v>DET</v>
      </c>
      <c r="D1934">
        <f>Schedule!D1934</f>
        <v>1433.33420073452</v>
      </c>
      <c r="E1934">
        <f>Schedule!E1934</f>
        <v>1477.56939209144</v>
      </c>
      <c r="F1934" cm="1">
        <f t="array" ref="F1934">_xlfn.XLOOKUP(B1934, $T$1:$T1933, $V$1:$V1933, D1934, 0, -1)</f>
        <v>1426.513159308995</v>
      </c>
      <c r="G1934" cm="1">
        <f t="array" ref="G1934">_xlfn.XLOOKUP(C1934, $U$1:$U1933, $W$1:$W1933, E1934, 0, -1)</f>
        <v>1495.7868779460348</v>
      </c>
      <c r="H1934">
        <f>Schedule!F1934</f>
        <v>-4.2253521126760597E-2</v>
      </c>
      <c r="I1934" t="str">
        <f>IF(ISBLANK(Games!D1934), "", Games!D1934)</f>
        <v/>
      </c>
      <c r="J1934" t="str">
        <f>IF(ISBLANK(Games!E1934), "", Games!E1934)</f>
        <v/>
      </c>
      <c r="K1934" t="str">
        <f>IF(ISBLANK(Games!D1934), "",VLOOKUP(I1934, 'Pitchers Pre-Season'!$B$2:$X$790, 23, FALSE))</f>
        <v/>
      </c>
      <c r="L1934" t="str">
        <f>IF(ISBLANK(Games!E1934), "",VLOOKUP(J1934, 'Pitchers Pre-Season'!$B$2:$X$790, 23, FALSE))</f>
        <v/>
      </c>
      <c r="M1934">
        <f>IF(ISBLANK(Games!D1934), Calc!F1934, F1934+K1934)</f>
        <v>1426.513159308995</v>
      </c>
      <c r="N1934">
        <f>IF(ISBLANK(Games!E1934), Calc!G1934, G1934+L1934)</f>
        <v>1495.7868779460348</v>
      </c>
      <c r="O1934" s="1">
        <f t="shared" si="210"/>
        <v>0.38048075625474831</v>
      </c>
      <c r="P1934" s="1">
        <f t="shared" si="211"/>
        <v>0.61951924374525169</v>
      </c>
      <c r="Q1934" s="3" t="str">
        <f>Games!N1934</f>
        <v/>
      </c>
      <c r="R1934" s="1" t="str">
        <f t="shared" si="212"/>
        <v/>
      </c>
      <c r="S1934" s="1" t="str">
        <f>IF(ISBLANK(Games!L1934), "",IF(Q1934=B1934, C1934, B1934))</f>
        <v/>
      </c>
      <c r="T1934" s="1" t="str">
        <f t="shared" si="213"/>
        <v>CHW</v>
      </c>
      <c r="U1934" s="1" t="str">
        <f t="shared" si="214"/>
        <v>DET</v>
      </c>
      <c r="V1934" s="1">
        <f t="shared" si="215"/>
        <v>1426.513159308995</v>
      </c>
      <c r="W1934" s="1">
        <f t="shared" si="216"/>
        <v>1495.7868779460348</v>
      </c>
    </row>
    <row r="1935" spans="1:23" x14ac:dyDescent="0.45">
      <c r="A1935" t="str">
        <f>Schedule!A1935</f>
        <v>2024-08-23</v>
      </c>
      <c r="B1935" t="str">
        <f>Schedule!B1935</f>
        <v>SDP</v>
      </c>
      <c r="C1935" t="str">
        <f>Schedule!C1935</f>
        <v>NYM</v>
      </c>
      <c r="D1935">
        <f>Schedule!D1935</f>
        <v>1513.7838452168801</v>
      </c>
      <c r="E1935">
        <f>Schedule!E1935</f>
        <v>1505.1761432511801</v>
      </c>
      <c r="F1935" cm="1">
        <f t="array" ref="F1935">_xlfn.XLOOKUP(B1935, $T$1:$T1934, $V$1:$V1934, D1935, 0, -1)</f>
        <v>1502.9671207118124</v>
      </c>
      <c r="G1935" cm="1">
        <f t="array" ref="G1935">_xlfn.XLOOKUP(C1935, $U$1:$U1934, $W$1:$W1934, E1935, 0, -1)</f>
        <v>1510.288270753422</v>
      </c>
      <c r="H1935">
        <f>Schedule!F1935</f>
        <v>2.9239766081871298E-2</v>
      </c>
      <c r="I1935" t="str">
        <f>IF(ISBLANK(Games!D1935), "", Games!D1935)</f>
        <v/>
      </c>
      <c r="J1935" t="str">
        <f>IF(ISBLANK(Games!E1935), "", Games!E1935)</f>
        <v/>
      </c>
      <c r="K1935" t="str">
        <f>IF(ISBLANK(Games!D1935), "",VLOOKUP(I1935, 'Pitchers Pre-Season'!$B$2:$X$790, 23, FALSE))</f>
        <v/>
      </c>
      <c r="L1935" t="str">
        <f>IF(ISBLANK(Games!E1935), "",VLOOKUP(J1935, 'Pitchers Pre-Season'!$B$2:$X$790, 23, FALSE))</f>
        <v/>
      </c>
      <c r="M1935">
        <f>IF(ISBLANK(Games!D1935), Calc!F1935, F1935+K1935)</f>
        <v>1502.9671207118124</v>
      </c>
      <c r="N1935">
        <f>IF(ISBLANK(Games!E1935), Calc!G1935, G1935+L1935)</f>
        <v>1510.288270753422</v>
      </c>
      <c r="O1935" s="1">
        <f t="shared" si="210"/>
        <v>0.50408546034308255</v>
      </c>
      <c r="P1935" s="1">
        <f t="shared" si="211"/>
        <v>0.49591453965691756</v>
      </c>
      <c r="Q1935" s="3" t="str">
        <f>Games!N1935</f>
        <v/>
      </c>
      <c r="R1935" s="1" t="str">
        <f t="shared" si="212"/>
        <v/>
      </c>
      <c r="S1935" s="1" t="str">
        <f>IF(ISBLANK(Games!L1935), "",IF(Q1935=B1935, C1935, B1935))</f>
        <v/>
      </c>
      <c r="T1935" s="1" t="str">
        <f t="shared" si="213"/>
        <v>SDP</v>
      </c>
      <c r="U1935" s="1" t="str">
        <f t="shared" si="214"/>
        <v>NYM</v>
      </c>
      <c r="V1935" s="1">
        <f t="shared" si="215"/>
        <v>1502.9671207118124</v>
      </c>
      <c r="W1935" s="1">
        <f t="shared" si="216"/>
        <v>1510.288270753422</v>
      </c>
    </row>
    <row r="1936" spans="1:23" x14ac:dyDescent="0.45">
      <c r="A1936" t="str">
        <f>Schedule!A1936</f>
        <v>2024-08-23</v>
      </c>
      <c r="B1936" t="str">
        <f>Schedule!B1936</f>
        <v>OAK</v>
      </c>
      <c r="C1936" t="str">
        <f>Schedule!C1936</f>
        <v>MIL</v>
      </c>
      <c r="D1936">
        <f>Schedule!D1936</f>
        <v>1427.1354796158</v>
      </c>
      <c r="E1936">
        <f>Schedule!E1936</f>
        <v>1511.74507850229</v>
      </c>
      <c r="F1936" cm="1">
        <f t="array" ref="F1936">_xlfn.XLOOKUP(B1936, $T$1:$T1935, $V$1:$V1935, D1936, 0, -1)</f>
        <v>1410.609331202211</v>
      </c>
      <c r="G1936" cm="1">
        <f t="array" ref="G1936">_xlfn.XLOOKUP(C1936, $U$1:$U1935, $W$1:$W1935, E1936, 0, -1)</f>
        <v>1527.5334034496079</v>
      </c>
      <c r="H1936">
        <f>Schedule!F1936</f>
        <v>6.2111801242235101E-3</v>
      </c>
      <c r="I1936" t="str">
        <f>IF(ISBLANK(Games!D1936), "", Games!D1936)</f>
        <v/>
      </c>
      <c r="J1936" t="str">
        <f>IF(ISBLANK(Games!E1936), "", Games!E1936)</f>
        <v/>
      </c>
      <c r="K1936" t="str">
        <f>IF(ISBLANK(Games!D1936), "",VLOOKUP(I1936, 'Pitchers Pre-Season'!$B$2:$X$790, 23, FALSE))</f>
        <v/>
      </c>
      <c r="L1936" t="str">
        <f>IF(ISBLANK(Games!E1936), "",VLOOKUP(J1936, 'Pitchers Pre-Season'!$B$2:$X$790, 23, FALSE))</f>
        <v/>
      </c>
      <c r="M1936">
        <f>IF(ISBLANK(Games!D1936), Calc!F1936, F1936+K1936)</f>
        <v>1410.609331202211</v>
      </c>
      <c r="N1936">
        <f>IF(ISBLANK(Games!E1936), Calc!G1936, G1936+L1936)</f>
        <v>1527.5334034496079</v>
      </c>
      <c r="O1936" s="1">
        <f t="shared" si="210"/>
        <v>0.34091555698835607</v>
      </c>
      <c r="P1936" s="1">
        <f t="shared" si="211"/>
        <v>0.65908444301164382</v>
      </c>
      <c r="Q1936" s="3" t="str">
        <f>Games!N1936</f>
        <v/>
      </c>
      <c r="R1936" s="1" t="str">
        <f t="shared" si="212"/>
        <v/>
      </c>
      <c r="S1936" s="1" t="str">
        <f>IF(ISBLANK(Games!L1936), "",IF(Q1936=B1936, C1936, B1936))</f>
        <v/>
      </c>
      <c r="T1936" s="1" t="str">
        <f t="shared" si="213"/>
        <v>OAK</v>
      </c>
      <c r="U1936" s="1" t="str">
        <f t="shared" si="214"/>
        <v>MIL</v>
      </c>
      <c r="V1936" s="1">
        <f t="shared" si="215"/>
        <v>1410.609331202211</v>
      </c>
      <c r="W1936" s="1">
        <f t="shared" si="216"/>
        <v>1527.5334034496079</v>
      </c>
    </row>
    <row r="1937" spans="1:23" x14ac:dyDescent="0.45">
      <c r="A1937" t="str">
        <f>Schedule!A1937</f>
        <v>2024-08-23</v>
      </c>
      <c r="B1937" t="str">
        <f>Schedule!B1937</f>
        <v>SEA</v>
      </c>
      <c r="C1937" t="str">
        <f>Schedule!C1937</f>
        <v>SFG</v>
      </c>
      <c r="D1937">
        <f>Schedule!D1937</f>
        <v>1526.2027098211199</v>
      </c>
      <c r="E1937">
        <f>Schedule!E1937</f>
        <v>1501.1235706124401</v>
      </c>
      <c r="F1937" cm="1">
        <f t="array" ref="F1937">_xlfn.XLOOKUP(B1937, $T$1:$T1936, $V$1:$V1936, D1937, 0, -1)</f>
        <v>1518.2292368487947</v>
      </c>
      <c r="G1937" cm="1">
        <f t="array" ref="G1937">_xlfn.XLOOKUP(C1937, $U$1:$U1936, $W$1:$W1936, E1937, 0, -1)</f>
        <v>1491.6063482058917</v>
      </c>
      <c r="H1937">
        <f>Schedule!F1937</f>
        <v>2.2471910112359699E-2</v>
      </c>
      <c r="I1937" t="str">
        <f>IF(ISBLANK(Games!D1937), "", Games!D1937)</f>
        <v/>
      </c>
      <c r="J1937" t="str">
        <f>IF(ISBLANK(Games!E1937), "", Games!E1937)</f>
        <v/>
      </c>
      <c r="K1937" t="str">
        <f>IF(ISBLANK(Games!D1937), "",VLOOKUP(I1937, 'Pitchers Pre-Season'!$B$2:$X$790, 23, FALSE))</f>
        <v/>
      </c>
      <c r="L1937" t="str">
        <f>IF(ISBLANK(Games!E1937), "",VLOOKUP(J1937, 'Pitchers Pre-Season'!$B$2:$X$790, 23, FALSE))</f>
        <v/>
      </c>
      <c r="M1937">
        <f>IF(ISBLANK(Games!D1937), Calc!F1937, F1937+K1937)</f>
        <v>1518.2292368487947</v>
      </c>
      <c r="N1937">
        <f>IF(ISBLANK(Games!E1937), Calc!G1937, G1937+L1937)</f>
        <v>1491.6063482058917</v>
      </c>
      <c r="O1937" s="1">
        <f t="shared" si="210"/>
        <v>0.54947455940358403</v>
      </c>
      <c r="P1937" s="1">
        <f t="shared" si="211"/>
        <v>0.45052544059641592</v>
      </c>
      <c r="Q1937" s="3" t="str">
        <f>Games!N1937</f>
        <v/>
      </c>
      <c r="R1937" s="1" t="str">
        <f t="shared" si="212"/>
        <v/>
      </c>
      <c r="S1937" s="1" t="str">
        <f>IF(ISBLANK(Games!L1937), "",IF(Q1937=B1937, C1937, B1937))</f>
        <v/>
      </c>
      <c r="T1937" s="1" t="str">
        <f t="shared" si="213"/>
        <v>SEA</v>
      </c>
      <c r="U1937" s="1" t="str">
        <f t="shared" si="214"/>
        <v>SFG</v>
      </c>
      <c r="V1937" s="1">
        <f t="shared" si="215"/>
        <v>1518.2292368487947</v>
      </c>
      <c r="W1937" s="1">
        <f t="shared" si="216"/>
        <v>1491.6063482058917</v>
      </c>
    </row>
    <row r="1938" spans="1:23" x14ac:dyDescent="0.45">
      <c r="A1938" t="str">
        <f>Schedule!A1938</f>
        <v>2024-08-23</v>
      </c>
      <c r="B1938" t="str">
        <f>Schedule!B1938</f>
        <v>LAD</v>
      </c>
      <c r="C1938" t="str">
        <f>Schedule!C1938</f>
        <v>TBR</v>
      </c>
      <c r="D1938">
        <f>Schedule!D1938</f>
        <v>1588.6730971234199</v>
      </c>
      <c r="E1938">
        <f>Schedule!E1938</f>
        <v>1537.2568075547799</v>
      </c>
      <c r="F1938" cm="1">
        <f t="array" ref="F1938">_xlfn.XLOOKUP(B1938, $T$1:$T1937, $V$1:$V1937, D1938, 0, -1)</f>
        <v>1596.6514930600529</v>
      </c>
      <c r="G1938" cm="1">
        <f t="array" ref="G1938">_xlfn.XLOOKUP(C1938, $U$1:$U1937, $W$1:$W1937, E1938, 0, -1)</f>
        <v>1532.6622500113572</v>
      </c>
      <c r="H1938">
        <f>Schedule!F1938</f>
        <v>4.2654028436019002E-2</v>
      </c>
      <c r="I1938" t="str">
        <f>IF(ISBLANK(Games!D1938), "", Games!D1938)</f>
        <v/>
      </c>
      <c r="J1938" t="str">
        <f>IF(ISBLANK(Games!E1938), "", Games!E1938)</f>
        <v/>
      </c>
      <c r="K1938" t="str">
        <f>IF(ISBLANK(Games!D1938), "",VLOOKUP(I1938, 'Pitchers Pre-Season'!$B$2:$X$790, 23, FALSE))</f>
        <v/>
      </c>
      <c r="L1938" t="str">
        <f>IF(ISBLANK(Games!E1938), "",VLOOKUP(J1938, 'Pitchers Pre-Season'!$B$2:$X$790, 23, FALSE))</f>
        <v/>
      </c>
      <c r="M1938">
        <f>IF(ISBLANK(Games!D1938), Calc!F1938, F1938+K1938)</f>
        <v>1596.6514930600529</v>
      </c>
      <c r="N1938">
        <f>IF(ISBLANK(Games!E1938), Calc!G1938, G1938+L1938)</f>
        <v>1532.6622500113572</v>
      </c>
      <c r="O1938" s="1">
        <f t="shared" si="210"/>
        <v>0.61238764357952846</v>
      </c>
      <c r="P1938" s="1">
        <f t="shared" si="211"/>
        <v>0.38761235642047159</v>
      </c>
      <c r="Q1938" s="3" t="str">
        <f>Games!N1938</f>
        <v/>
      </c>
      <c r="R1938" s="1" t="str">
        <f t="shared" si="212"/>
        <v/>
      </c>
      <c r="S1938" s="1" t="str">
        <f>IF(ISBLANK(Games!L1938), "",IF(Q1938=B1938, C1938, B1938))</f>
        <v/>
      </c>
      <c r="T1938" s="1" t="str">
        <f t="shared" si="213"/>
        <v>LAD</v>
      </c>
      <c r="U1938" s="1" t="str">
        <f t="shared" si="214"/>
        <v>TBR</v>
      </c>
      <c r="V1938" s="1">
        <f t="shared" si="215"/>
        <v>1596.6514930600529</v>
      </c>
      <c r="W1938" s="1">
        <f t="shared" si="216"/>
        <v>1532.6622500113572</v>
      </c>
    </row>
    <row r="1939" spans="1:23" x14ac:dyDescent="0.45">
      <c r="A1939" t="str">
        <f>Schedule!A1939</f>
        <v>2024-08-24</v>
      </c>
      <c r="B1939" t="str">
        <f>Schedule!B1939</f>
        <v>NYY</v>
      </c>
      <c r="C1939" t="str">
        <f>Schedule!C1939</f>
        <v>COL</v>
      </c>
      <c r="D1939">
        <f>Schedule!D1939</f>
        <v>1539.4562396036399</v>
      </c>
      <c r="E1939">
        <f>Schedule!E1939</f>
        <v>1418.47649220432</v>
      </c>
      <c r="F1939" cm="1">
        <f t="array" ref="F1939">_xlfn.XLOOKUP(B1939, $T$1:$T1938, $V$1:$V1938, D1939, 0, -1)</f>
        <v>1533.7203518335739</v>
      </c>
      <c r="G1939" cm="1">
        <f t="array" ref="G1939">_xlfn.XLOOKUP(C1939, $U$1:$U1938, $W$1:$W1938, E1939, 0, -1)</f>
        <v>1405.4006829938121</v>
      </c>
      <c r="H1939">
        <f>Schedule!F1939</f>
        <v>9.3922651933701695E-2</v>
      </c>
      <c r="I1939" t="str">
        <f>IF(ISBLANK(Games!D1939), "", Games!D1939)</f>
        <v/>
      </c>
      <c r="J1939" t="str">
        <f>IF(ISBLANK(Games!E1939), "", Games!E1939)</f>
        <v/>
      </c>
      <c r="K1939" t="str">
        <f>IF(ISBLANK(Games!D1939), "",VLOOKUP(I1939, 'Pitchers Pre-Season'!$B$2:$X$790, 23, FALSE))</f>
        <v/>
      </c>
      <c r="L1939" t="str">
        <f>IF(ISBLANK(Games!E1939), "",VLOOKUP(J1939, 'Pitchers Pre-Season'!$B$2:$X$790, 23, FALSE))</f>
        <v/>
      </c>
      <c r="M1939">
        <f>IF(ISBLANK(Games!D1939), Calc!F1939, F1939+K1939)</f>
        <v>1533.7203518335739</v>
      </c>
      <c r="N1939">
        <f>IF(ISBLANK(Games!E1939), Calc!G1939, G1939+L1939)</f>
        <v>1405.4006829938121</v>
      </c>
      <c r="O1939" s="1">
        <f t="shared" si="210"/>
        <v>0.72366570871627189</v>
      </c>
      <c r="P1939" s="1">
        <f t="shared" si="211"/>
        <v>0.27633429128372811</v>
      </c>
      <c r="Q1939" s="3" t="str">
        <f>Games!N1939</f>
        <v/>
      </c>
      <c r="R1939" s="1" t="str">
        <f t="shared" si="212"/>
        <v/>
      </c>
      <c r="S1939" s="1" t="str">
        <f>IF(ISBLANK(Games!L1939), "",IF(Q1939=B1939, C1939, B1939))</f>
        <v/>
      </c>
      <c r="T1939" s="1" t="str">
        <f t="shared" si="213"/>
        <v>NYY</v>
      </c>
      <c r="U1939" s="1" t="str">
        <f t="shared" si="214"/>
        <v>COL</v>
      </c>
      <c r="V1939" s="1">
        <f t="shared" si="215"/>
        <v>1533.7203518335739</v>
      </c>
      <c r="W1939" s="1">
        <f t="shared" si="216"/>
        <v>1405.4006829938121</v>
      </c>
    </row>
    <row r="1940" spans="1:23" x14ac:dyDescent="0.45">
      <c r="A1940" t="str">
        <f>Schedule!A1940</f>
        <v>2024-08-24</v>
      </c>
      <c r="B1940" t="str">
        <f>Schedule!B1940</f>
        <v>TOR</v>
      </c>
      <c r="C1940" t="str">
        <f>Schedule!C1940</f>
        <v>LAA</v>
      </c>
      <c r="D1940">
        <f>Schedule!D1940</f>
        <v>1536.86484917293</v>
      </c>
      <c r="E1940">
        <f>Schedule!E1940</f>
        <v>1474.3085107648601</v>
      </c>
      <c r="F1940" cm="1">
        <f t="array" ref="F1940">_xlfn.XLOOKUP(B1940, $T$1:$T1939, $V$1:$V1939, D1940, 0, -1)</f>
        <v>1536.86484917293</v>
      </c>
      <c r="G1940" cm="1">
        <f t="array" ref="G1940">_xlfn.XLOOKUP(C1940, $U$1:$U1939, $W$1:$W1939, E1940, 0, -1)</f>
        <v>1486.8682858001625</v>
      </c>
      <c r="H1940">
        <f>Schedule!F1940</f>
        <v>-5.5248618784530601E-3</v>
      </c>
      <c r="I1940" t="str">
        <f>IF(ISBLANK(Games!D1940), "", Games!D1940)</f>
        <v/>
      </c>
      <c r="J1940" t="str">
        <f>IF(ISBLANK(Games!E1940), "", Games!E1940)</f>
        <v/>
      </c>
      <c r="K1940" t="str">
        <f>IF(ISBLANK(Games!D1940), "",VLOOKUP(I1940, 'Pitchers Pre-Season'!$B$2:$X$790, 23, FALSE))</f>
        <v/>
      </c>
      <c r="L1940" t="str">
        <f>IF(ISBLANK(Games!E1940), "",VLOOKUP(J1940, 'Pitchers Pre-Season'!$B$2:$X$790, 23, FALSE))</f>
        <v/>
      </c>
      <c r="M1940">
        <f>IF(ISBLANK(Games!D1940), Calc!F1940, F1940+K1940)</f>
        <v>1536.86484917293</v>
      </c>
      <c r="N1940">
        <f>IF(ISBLANK(Games!E1940), Calc!G1940, G1940+L1940)</f>
        <v>1486.8682858001625</v>
      </c>
      <c r="O1940" s="1">
        <f t="shared" si="210"/>
        <v>0.56869584178855082</v>
      </c>
      <c r="P1940" s="1">
        <f t="shared" si="211"/>
        <v>0.43130415821144918</v>
      </c>
      <c r="Q1940" s="3" t="str">
        <f>Games!N1940</f>
        <v/>
      </c>
      <c r="R1940" s="1" t="str">
        <f t="shared" si="212"/>
        <v/>
      </c>
      <c r="S1940" s="1" t="str">
        <f>IF(ISBLANK(Games!L1940), "",IF(Q1940=B1940, C1940, B1940))</f>
        <v/>
      </c>
      <c r="T1940" s="1" t="str">
        <f t="shared" si="213"/>
        <v>TOR</v>
      </c>
      <c r="U1940" s="1" t="str">
        <f t="shared" si="214"/>
        <v>LAA</v>
      </c>
      <c r="V1940" s="1">
        <f t="shared" si="215"/>
        <v>1536.86484917293</v>
      </c>
      <c r="W1940" s="1">
        <f t="shared" si="216"/>
        <v>1486.8682858001625</v>
      </c>
    </row>
    <row r="1941" spans="1:23" x14ac:dyDescent="0.45">
      <c r="A1941" t="str">
        <f>Schedule!A1941</f>
        <v>2024-08-24</v>
      </c>
      <c r="B1941" t="str">
        <f>Schedule!B1941</f>
        <v>BAL</v>
      </c>
      <c r="C1941" t="str">
        <f>Schedule!C1941</f>
        <v>HOU</v>
      </c>
      <c r="D1941">
        <f>Schedule!D1941</f>
        <v>1535.1075395159701</v>
      </c>
      <c r="E1941">
        <f>Schedule!E1941</f>
        <v>1559.22207084247</v>
      </c>
      <c r="F1941" cm="1">
        <f t="array" ref="F1941">_xlfn.XLOOKUP(B1941, $T$1:$T1940, $V$1:$V1940, D1941, 0, -1)</f>
        <v>1527.1786991040578</v>
      </c>
      <c r="G1941" cm="1">
        <f t="array" ref="G1941">_xlfn.XLOOKUP(C1941, $U$1:$U1940, $W$1:$W1940, E1941, 0, -1)</f>
        <v>1554.1885466658973</v>
      </c>
      <c r="H1941">
        <f>Schedule!F1941</f>
        <v>2.1739130434782698E-2</v>
      </c>
      <c r="I1941" t="str">
        <f>IF(ISBLANK(Games!D1941), "", Games!D1941)</f>
        <v/>
      </c>
      <c r="J1941" t="str">
        <f>IF(ISBLANK(Games!E1941), "", Games!E1941)</f>
        <v/>
      </c>
      <c r="K1941" t="str">
        <f>IF(ISBLANK(Games!D1941), "",VLOOKUP(I1941, 'Pitchers Pre-Season'!$B$2:$X$790, 23, FALSE))</f>
        <v/>
      </c>
      <c r="L1941" t="str">
        <f>IF(ISBLANK(Games!E1941), "",VLOOKUP(J1941, 'Pitchers Pre-Season'!$B$2:$X$790, 23, FALSE))</f>
        <v/>
      </c>
      <c r="M1941">
        <f>IF(ISBLANK(Games!D1941), Calc!F1941, F1941+K1941)</f>
        <v>1527.1786991040578</v>
      </c>
      <c r="N1941">
        <f>IF(ISBLANK(Games!E1941), Calc!G1941, G1941+L1941)</f>
        <v>1554.1885466658973</v>
      </c>
      <c r="O1941" s="1">
        <f t="shared" si="210"/>
        <v>0.47207738665322307</v>
      </c>
      <c r="P1941" s="1">
        <f t="shared" si="211"/>
        <v>0.52792261334677693</v>
      </c>
      <c r="Q1941" s="3" t="str">
        <f>Games!N1941</f>
        <v/>
      </c>
      <c r="R1941" s="1" t="str">
        <f t="shared" si="212"/>
        <v/>
      </c>
      <c r="S1941" s="1" t="str">
        <f>IF(ISBLANK(Games!L1941), "",IF(Q1941=B1941, C1941, B1941))</f>
        <v/>
      </c>
      <c r="T1941" s="1" t="str">
        <f t="shared" si="213"/>
        <v>BAL</v>
      </c>
      <c r="U1941" s="1" t="str">
        <f t="shared" si="214"/>
        <v>HOU</v>
      </c>
      <c r="V1941" s="1">
        <f t="shared" si="215"/>
        <v>1527.1786991040578</v>
      </c>
      <c r="W1941" s="1">
        <f t="shared" si="216"/>
        <v>1554.1885466658973</v>
      </c>
    </row>
    <row r="1942" spans="1:23" x14ac:dyDescent="0.45">
      <c r="A1942" t="str">
        <f>Schedule!A1942</f>
        <v>2024-08-24</v>
      </c>
      <c r="B1942" t="str">
        <f>Schedule!B1942</f>
        <v>OAK</v>
      </c>
      <c r="C1942" t="str">
        <f>Schedule!C1942</f>
        <v>MIL</v>
      </c>
      <c r="D1942">
        <f>Schedule!D1942</f>
        <v>1427.1354796158</v>
      </c>
      <c r="E1942">
        <f>Schedule!E1942</f>
        <v>1511.74507850229</v>
      </c>
      <c r="F1942" cm="1">
        <f t="array" ref="F1942">_xlfn.XLOOKUP(B1942, $T$1:$T1941, $V$1:$V1941, D1942, 0, -1)</f>
        <v>1410.609331202211</v>
      </c>
      <c r="G1942" cm="1">
        <f t="array" ref="G1942">_xlfn.XLOOKUP(C1942, $U$1:$U1941, $W$1:$W1941, E1942, 0, -1)</f>
        <v>1527.5334034496079</v>
      </c>
      <c r="H1942">
        <f>Schedule!F1942</f>
        <v>6.2111801242235101E-3</v>
      </c>
      <c r="I1942" t="str">
        <f>IF(ISBLANK(Games!D1942), "", Games!D1942)</f>
        <v/>
      </c>
      <c r="J1942" t="str">
        <f>IF(ISBLANK(Games!E1942), "", Games!E1942)</f>
        <v/>
      </c>
      <c r="K1942" t="str">
        <f>IF(ISBLANK(Games!D1942), "",VLOOKUP(I1942, 'Pitchers Pre-Season'!$B$2:$X$790, 23, FALSE))</f>
        <v/>
      </c>
      <c r="L1942" t="str">
        <f>IF(ISBLANK(Games!E1942), "",VLOOKUP(J1942, 'Pitchers Pre-Season'!$B$2:$X$790, 23, FALSE))</f>
        <v/>
      </c>
      <c r="M1942">
        <f>IF(ISBLANK(Games!D1942), Calc!F1942, F1942+K1942)</f>
        <v>1410.609331202211</v>
      </c>
      <c r="N1942">
        <f>IF(ISBLANK(Games!E1942), Calc!G1942, G1942+L1942)</f>
        <v>1527.5334034496079</v>
      </c>
      <c r="O1942" s="1">
        <f t="shared" si="210"/>
        <v>0.34091555698835607</v>
      </c>
      <c r="P1942" s="1">
        <f t="shared" si="211"/>
        <v>0.65908444301164382</v>
      </c>
      <c r="Q1942" s="3" t="str">
        <f>Games!N1942</f>
        <v/>
      </c>
      <c r="R1942" s="1" t="str">
        <f t="shared" si="212"/>
        <v/>
      </c>
      <c r="S1942" s="1" t="str">
        <f>IF(ISBLANK(Games!L1942), "",IF(Q1942=B1942, C1942, B1942))</f>
        <v/>
      </c>
      <c r="T1942" s="1" t="str">
        <f t="shared" si="213"/>
        <v>OAK</v>
      </c>
      <c r="U1942" s="1" t="str">
        <f t="shared" si="214"/>
        <v>MIL</v>
      </c>
      <c r="V1942" s="1">
        <f t="shared" si="215"/>
        <v>1410.609331202211</v>
      </c>
      <c r="W1942" s="1">
        <f t="shared" si="216"/>
        <v>1527.5334034496079</v>
      </c>
    </row>
    <row r="1943" spans="1:23" x14ac:dyDescent="0.45">
      <c r="A1943" t="str">
        <f>Schedule!A1943</f>
        <v>2024-08-24</v>
      </c>
      <c r="B1943" t="str">
        <f>Schedule!B1943</f>
        <v>BOS</v>
      </c>
      <c r="C1943" t="str">
        <f>Schedule!C1943</f>
        <v>ARI</v>
      </c>
      <c r="D1943">
        <f>Schedule!D1943</f>
        <v>1500.26839934439</v>
      </c>
      <c r="E1943">
        <f>Schedule!E1943</f>
        <v>1517.8440011816001</v>
      </c>
      <c r="F1943" cm="1">
        <f t="array" ref="F1943">_xlfn.XLOOKUP(B1943, $T$1:$T1942, $V$1:$V1942, D1943, 0, -1)</f>
        <v>1500.26839934439</v>
      </c>
      <c r="G1943" cm="1">
        <f t="array" ref="G1943">_xlfn.XLOOKUP(C1943, $U$1:$U1942, $W$1:$W1942, E1943, 0, -1)</f>
        <v>1515.1384034374826</v>
      </c>
      <c r="H1943">
        <f>Schedule!F1943</f>
        <v>5.1282051282051398E-2</v>
      </c>
      <c r="I1943" t="str">
        <f>IF(ISBLANK(Games!D1943), "", Games!D1943)</f>
        <v/>
      </c>
      <c r="J1943" t="str">
        <f>IF(ISBLANK(Games!E1943), "", Games!E1943)</f>
        <v/>
      </c>
      <c r="K1943" t="str">
        <f>IF(ISBLANK(Games!D1943), "",VLOOKUP(I1943, 'Pitchers Pre-Season'!$B$2:$X$790, 23, FALSE))</f>
        <v/>
      </c>
      <c r="L1943" t="str">
        <f>IF(ISBLANK(Games!E1943), "",VLOOKUP(J1943, 'Pitchers Pre-Season'!$B$2:$X$790, 23, FALSE))</f>
        <v/>
      </c>
      <c r="M1943">
        <f>IF(ISBLANK(Games!D1943), Calc!F1943, F1943+K1943)</f>
        <v>1500.26839934439</v>
      </c>
      <c r="N1943">
        <f>IF(ISBLANK(Games!E1943), Calc!G1943, G1943+L1943)</f>
        <v>1515.1384034374826</v>
      </c>
      <c r="O1943" s="1">
        <f t="shared" si="210"/>
        <v>0.50425442647105878</v>
      </c>
      <c r="P1943" s="1">
        <f t="shared" si="211"/>
        <v>0.49574557352894127</v>
      </c>
      <c r="Q1943" s="3" t="str">
        <f>Games!N1943</f>
        <v/>
      </c>
      <c r="R1943" s="1" t="str">
        <f t="shared" si="212"/>
        <v/>
      </c>
      <c r="S1943" s="1" t="str">
        <f>IF(ISBLANK(Games!L1943), "",IF(Q1943=B1943, C1943, B1943))</f>
        <v/>
      </c>
      <c r="T1943" s="1" t="str">
        <f t="shared" si="213"/>
        <v>BOS</v>
      </c>
      <c r="U1943" s="1" t="str">
        <f t="shared" si="214"/>
        <v>ARI</v>
      </c>
      <c r="V1943" s="1">
        <f t="shared" si="215"/>
        <v>1500.26839934439</v>
      </c>
      <c r="W1943" s="1">
        <f t="shared" si="216"/>
        <v>1515.1384034374826</v>
      </c>
    </row>
    <row r="1944" spans="1:23" x14ac:dyDescent="0.45">
      <c r="A1944" t="str">
        <f>Schedule!A1944</f>
        <v>2024-08-24</v>
      </c>
      <c r="B1944" t="str">
        <f>Schedule!B1944</f>
        <v>SEA</v>
      </c>
      <c r="C1944" t="str">
        <f>Schedule!C1944</f>
        <v>SFG</v>
      </c>
      <c r="D1944">
        <f>Schedule!D1944</f>
        <v>1526.2027098211199</v>
      </c>
      <c r="E1944">
        <f>Schedule!E1944</f>
        <v>1501.1235706124401</v>
      </c>
      <c r="F1944" cm="1">
        <f t="array" ref="F1944">_xlfn.XLOOKUP(B1944, $T$1:$T1943, $V$1:$V1943, D1944, 0, -1)</f>
        <v>1518.2292368487947</v>
      </c>
      <c r="G1944" cm="1">
        <f t="array" ref="G1944">_xlfn.XLOOKUP(C1944, $U$1:$U1943, $W$1:$W1943, E1944, 0, -1)</f>
        <v>1491.6063482058917</v>
      </c>
      <c r="H1944">
        <f>Schedule!F1944</f>
        <v>2.2471910112359699E-2</v>
      </c>
      <c r="I1944" t="str">
        <f>IF(ISBLANK(Games!D1944), "", Games!D1944)</f>
        <v/>
      </c>
      <c r="J1944" t="str">
        <f>IF(ISBLANK(Games!E1944), "", Games!E1944)</f>
        <v/>
      </c>
      <c r="K1944" t="str">
        <f>IF(ISBLANK(Games!D1944), "",VLOOKUP(I1944, 'Pitchers Pre-Season'!$B$2:$X$790, 23, FALSE))</f>
        <v/>
      </c>
      <c r="L1944" t="str">
        <f>IF(ISBLANK(Games!E1944), "",VLOOKUP(J1944, 'Pitchers Pre-Season'!$B$2:$X$790, 23, FALSE))</f>
        <v/>
      </c>
      <c r="M1944">
        <f>IF(ISBLANK(Games!D1944), Calc!F1944, F1944+K1944)</f>
        <v>1518.2292368487947</v>
      </c>
      <c r="N1944">
        <f>IF(ISBLANK(Games!E1944), Calc!G1944, G1944+L1944)</f>
        <v>1491.6063482058917</v>
      </c>
      <c r="O1944" s="1">
        <f t="shared" si="210"/>
        <v>0.54947455940358403</v>
      </c>
      <c r="P1944" s="1">
        <f t="shared" si="211"/>
        <v>0.45052544059641592</v>
      </c>
      <c r="Q1944" s="3" t="str">
        <f>Games!N1944</f>
        <v/>
      </c>
      <c r="R1944" s="1" t="str">
        <f t="shared" si="212"/>
        <v/>
      </c>
      <c r="S1944" s="1" t="str">
        <f>IF(ISBLANK(Games!L1944), "",IF(Q1944=B1944, C1944, B1944))</f>
        <v/>
      </c>
      <c r="T1944" s="1" t="str">
        <f t="shared" si="213"/>
        <v>SEA</v>
      </c>
      <c r="U1944" s="1" t="str">
        <f t="shared" si="214"/>
        <v>SFG</v>
      </c>
      <c r="V1944" s="1">
        <f t="shared" si="215"/>
        <v>1518.2292368487947</v>
      </c>
      <c r="W1944" s="1">
        <f t="shared" si="216"/>
        <v>1491.6063482058917</v>
      </c>
    </row>
    <row r="1945" spans="1:23" x14ac:dyDescent="0.45">
      <c r="A1945" t="str">
        <f>Schedule!A1945</f>
        <v>2024-08-24</v>
      </c>
      <c r="B1945" t="str">
        <f>Schedule!B1945</f>
        <v>MIA</v>
      </c>
      <c r="C1945" t="str">
        <f>Schedule!C1945</f>
        <v>CHC</v>
      </c>
      <c r="D1945">
        <f>Schedule!D1945</f>
        <v>1488.4482383178499</v>
      </c>
      <c r="E1945">
        <f>Schedule!E1945</f>
        <v>1514.0316812078199</v>
      </c>
      <c r="F1945" cm="1">
        <f t="array" ref="F1945">_xlfn.XLOOKUP(B1945, $T$1:$T1944, $V$1:$V1944, D1945, 0, -1)</f>
        <v>1453.0099819148713</v>
      </c>
      <c r="G1945" cm="1">
        <f t="array" ref="G1945">_xlfn.XLOOKUP(C1945, $U$1:$U1944, $W$1:$W1944, E1945, 0, -1)</f>
        <v>1510.9500841970262</v>
      </c>
      <c r="H1945">
        <f>Schedule!F1945</f>
        <v>4.5751633986928102E-2</v>
      </c>
      <c r="I1945" t="str">
        <f>IF(ISBLANK(Games!D1945), "", Games!D1945)</f>
        <v/>
      </c>
      <c r="J1945" t="str">
        <f>IF(ISBLANK(Games!E1945), "", Games!E1945)</f>
        <v/>
      </c>
      <c r="K1945" t="str">
        <f>IF(ISBLANK(Games!D1945), "",VLOOKUP(I1945, 'Pitchers Pre-Season'!$B$2:$X$790, 23, FALSE))</f>
        <v/>
      </c>
      <c r="L1945" t="str">
        <f>IF(ISBLANK(Games!E1945), "",VLOOKUP(J1945, 'Pitchers Pre-Season'!$B$2:$X$790, 23, FALSE))</f>
        <v/>
      </c>
      <c r="M1945">
        <f>IF(ISBLANK(Games!D1945), Calc!F1945, F1945+K1945)</f>
        <v>1453.0099819148713</v>
      </c>
      <c r="N1945">
        <f>IF(ISBLANK(Games!E1945), Calc!G1945, G1945+L1945)</f>
        <v>1510.9500841970262</v>
      </c>
      <c r="O1945" s="1">
        <f t="shared" si="210"/>
        <v>0.44025777587666892</v>
      </c>
      <c r="P1945" s="1">
        <f t="shared" si="211"/>
        <v>0.55974222412333097</v>
      </c>
      <c r="Q1945" s="3" t="str">
        <f>Games!N1945</f>
        <v/>
      </c>
      <c r="R1945" s="1" t="str">
        <f t="shared" si="212"/>
        <v/>
      </c>
      <c r="S1945" s="1" t="str">
        <f>IF(ISBLANK(Games!L1945), "",IF(Q1945=B1945, C1945, B1945))</f>
        <v/>
      </c>
      <c r="T1945" s="1" t="str">
        <f t="shared" si="213"/>
        <v>MIA</v>
      </c>
      <c r="U1945" s="1" t="str">
        <f t="shared" si="214"/>
        <v>CHC</v>
      </c>
      <c r="V1945" s="1">
        <f t="shared" si="215"/>
        <v>1453.0099819148713</v>
      </c>
      <c r="W1945" s="1">
        <f t="shared" si="216"/>
        <v>1510.9500841970262</v>
      </c>
    </row>
    <row r="1946" spans="1:23" x14ac:dyDescent="0.45">
      <c r="A1946" t="str">
        <f>Schedule!A1946</f>
        <v>2024-08-24</v>
      </c>
      <c r="B1946" t="str">
        <f>Schedule!B1946</f>
        <v>PIT</v>
      </c>
      <c r="C1946" t="str">
        <f>Schedule!C1946</f>
        <v>CIN</v>
      </c>
      <c r="D1946">
        <f>Schedule!D1946</f>
        <v>1468.3919248330999</v>
      </c>
      <c r="E1946">
        <f>Schedule!E1946</f>
        <v>1496.2510574284499</v>
      </c>
      <c r="F1946" cm="1">
        <f t="array" ref="F1946">_xlfn.XLOOKUP(B1946, $T$1:$T1945, $V$1:$V1945, D1946, 0, -1)</f>
        <v>1464.4120897083565</v>
      </c>
      <c r="G1946" cm="1">
        <f t="array" ref="G1946">_xlfn.XLOOKUP(C1946, $U$1:$U1945, $W$1:$W1945, E1946, 0, -1)</f>
        <v>1513.6155661274754</v>
      </c>
      <c r="H1946">
        <f>Schedule!F1946</f>
        <v>5.7971014492753603E-2</v>
      </c>
      <c r="I1946" t="str">
        <f>IF(ISBLANK(Games!D1946), "", Games!D1946)</f>
        <v/>
      </c>
      <c r="J1946" t="str">
        <f>IF(ISBLANK(Games!E1946), "", Games!E1946)</f>
        <v/>
      </c>
      <c r="K1946" t="str">
        <f>IF(ISBLANK(Games!D1946), "",VLOOKUP(I1946, 'Pitchers Pre-Season'!$B$2:$X$790, 23, FALSE))</f>
        <v/>
      </c>
      <c r="L1946" t="str">
        <f>IF(ISBLANK(Games!E1946), "",VLOOKUP(J1946, 'Pitchers Pre-Season'!$B$2:$X$790, 23, FALSE))</f>
        <v/>
      </c>
      <c r="M1946">
        <f>IF(ISBLANK(Games!D1946), Calc!F1946, F1946+K1946)</f>
        <v>1464.4120897083565</v>
      </c>
      <c r="N1946">
        <f>IF(ISBLANK(Games!E1946), Calc!G1946, G1946+L1946)</f>
        <v>1513.6155661274754</v>
      </c>
      <c r="O1946" s="1">
        <f t="shared" si="210"/>
        <v>0.45864562920013363</v>
      </c>
      <c r="P1946" s="1">
        <f t="shared" si="211"/>
        <v>0.54135437079986626</v>
      </c>
      <c r="Q1946" s="3" t="str">
        <f>Games!N1946</f>
        <v/>
      </c>
      <c r="R1946" s="1" t="str">
        <f t="shared" si="212"/>
        <v/>
      </c>
      <c r="S1946" s="1" t="str">
        <f>IF(ISBLANK(Games!L1946), "",IF(Q1946=B1946, C1946, B1946))</f>
        <v/>
      </c>
      <c r="T1946" s="1" t="str">
        <f t="shared" si="213"/>
        <v>PIT</v>
      </c>
      <c r="U1946" s="1" t="str">
        <f t="shared" si="214"/>
        <v>CIN</v>
      </c>
      <c r="V1946" s="1">
        <f t="shared" si="215"/>
        <v>1464.4120897083565</v>
      </c>
      <c r="W1946" s="1">
        <f t="shared" si="216"/>
        <v>1513.6155661274754</v>
      </c>
    </row>
    <row r="1947" spans="1:23" x14ac:dyDescent="0.45">
      <c r="A1947" t="str">
        <f>Schedule!A1947</f>
        <v>2024-08-24</v>
      </c>
      <c r="B1947" t="str">
        <f>Schedule!B1947</f>
        <v>CLE</v>
      </c>
      <c r="C1947" t="str">
        <f>Schedule!C1947</f>
        <v>TEX</v>
      </c>
      <c r="D1947">
        <f>Schedule!D1947</f>
        <v>1503.8938502056101</v>
      </c>
      <c r="E1947">
        <f>Schedule!E1947</f>
        <v>1527.6277566730801</v>
      </c>
      <c r="F1947" cm="1">
        <f t="array" ref="F1947">_xlfn.XLOOKUP(B1947, $T$1:$T1946, $V$1:$V1946, D1947, 0, -1)</f>
        <v>1503.8938502056101</v>
      </c>
      <c r="G1947" cm="1">
        <f t="array" ref="G1947">_xlfn.XLOOKUP(C1947, $U$1:$U1946, $W$1:$W1946, E1947, 0, -1)</f>
        <v>1534.4506247578865</v>
      </c>
      <c r="H1947">
        <f>Schedule!F1947</f>
        <v>4.7619047619047603E-2</v>
      </c>
      <c r="I1947" t="str">
        <f>IF(ISBLANK(Games!D1947), "", Games!D1947)</f>
        <v/>
      </c>
      <c r="J1947" t="str">
        <f>IF(ISBLANK(Games!E1947), "", Games!E1947)</f>
        <v/>
      </c>
      <c r="K1947" t="str">
        <f>IF(ISBLANK(Games!D1947), "",VLOOKUP(I1947, 'Pitchers Pre-Season'!$B$2:$X$790, 23, FALSE))</f>
        <v/>
      </c>
      <c r="L1947" t="str">
        <f>IF(ISBLANK(Games!E1947), "",VLOOKUP(J1947, 'Pitchers Pre-Season'!$B$2:$X$790, 23, FALSE))</f>
        <v/>
      </c>
      <c r="M1947">
        <f>IF(ISBLANK(Games!D1947), Calc!F1947, F1947+K1947)</f>
        <v>1503.8938502056101</v>
      </c>
      <c r="N1947">
        <f>IF(ISBLANK(Games!E1947), Calc!G1947, G1947+L1947)</f>
        <v>1534.4506247578865</v>
      </c>
      <c r="O1947" s="1">
        <f t="shared" si="210"/>
        <v>0.47994782372347128</v>
      </c>
      <c r="P1947" s="1">
        <f t="shared" si="211"/>
        <v>0.52005217627652855</v>
      </c>
      <c r="Q1947" s="3" t="str">
        <f>Games!N1947</f>
        <v/>
      </c>
      <c r="R1947" s="1" t="str">
        <f t="shared" si="212"/>
        <v/>
      </c>
      <c r="S1947" s="1" t="str">
        <f>IF(ISBLANK(Games!L1947), "",IF(Q1947=B1947, C1947, B1947))</f>
        <v/>
      </c>
      <c r="T1947" s="1" t="str">
        <f t="shared" si="213"/>
        <v>CLE</v>
      </c>
      <c r="U1947" s="1" t="str">
        <f t="shared" si="214"/>
        <v>TEX</v>
      </c>
      <c r="V1947" s="1">
        <f t="shared" si="215"/>
        <v>1503.8938502056101</v>
      </c>
      <c r="W1947" s="1">
        <f t="shared" si="216"/>
        <v>1534.4506247578865</v>
      </c>
    </row>
    <row r="1948" spans="1:23" x14ac:dyDescent="0.45">
      <c r="A1948" t="str">
        <f>Schedule!A1948</f>
        <v>2024-08-24</v>
      </c>
      <c r="B1948" t="str">
        <f>Schedule!B1948</f>
        <v>MIN</v>
      </c>
      <c r="C1948" t="str">
        <f>Schedule!C1948</f>
        <v>STL</v>
      </c>
      <c r="D1948">
        <f>Schedule!D1948</f>
        <v>1535.44519643647</v>
      </c>
      <c r="E1948">
        <f>Schedule!E1948</f>
        <v>1506.4629567151301</v>
      </c>
      <c r="F1948" cm="1">
        <f t="array" ref="F1948">_xlfn.XLOOKUP(B1948, $T$1:$T1947, $V$1:$V1947, D1948, 0, -1)</f>
        <v>1529.2726034226744</v>
      </c>
      <c r="G1948" cm="1">
        <f t="array" ref="G1948">_xlfn.XLOOKUP(C1948, $U$1:$U1947, $W$1:$W1947, E1948, 0, -1)</f>
        <v>1507.9516916859375</v>
      </c>
      <c r="H1948">
        <f>Schedule!F1948</f>
        <v>0.12727272727272701</v>
      </c>
      <c r="I1948" t="str">
        <f>IF(ISBLANK(Games!D1948), "", Games!D1948)</f>
        <v/>
      </c>
      <c r="J1948" t="str">
        <f>IF(ISBLANK(Games!E1948), "", Games!E1948)</f>
        <v/>
      </c>
      <c r="K1948" t="str">
        <f>IF(ISBLANK(Games!D1948), "",VLOOKUP(I1948, 'Pitchers Pre-Season'!$B$2:$X$790, 23, FALSE))</f>
        <v/>
      </c>
      <c r="L1948" t="str">
        <f>IF(ISBLANK(Games!E1948), "",VLOOKUP(J1948, 'Pitchers Pre-Season'!$B$2:$X$790, 23, FALSE))</f>
        <v/>
      </c>
      <c r="M1948">
        <f>IF(ISBLANK(Games!D1948), Calc!F1948, F1948+K1948)</f>
        <v>1529.2726034226744</v>
      </c>
      <c r="N1948">
        <f>IF(ISBLANK(Games!E1948), Calc!G1948, G1948+L1948)</f>
        <v>1507.9516916859375</v>
      </c>
      <c r="O1948" s="1">
        <f t="shared" si="210"/>
        <v>0.59428116384848884</v>
      </c>
      <c r="P1948" s="1">
        <f t="shared" si="211"/>
        <v>0.40571883615151122</v>
      </c>
      <c r="Q1948" s="3" t="str">
        <f>Games!N1948</f>
        <v/>
      </c>
      <c r="R1948" s="1" t="str">
        <f t="shared" si="212"/>
        <v/>
      </c>
      <c r="S1948" s="1" t="str">
        <f>IF(ISBLANK(Games!L1948), "",IF(Q1948=B1948, C1948, B1948))</f>
        <v/>
      </c>
      <c r="T1948" s="1" t="str">
        <f t="shared" si="213"/>
        <v>MIN</v>
      </c>
      <c r="U1948" s="1" t="str">
        <f t="shared" si="214"/>
        <v>STL</v>
      </c>
      <c r="V1948" s="1">
        <f t="shared" si="215"/>
        <v>1529.2726034226744</v>
      </c>
      <c r="W1948" s="1">
        <f t="shared" si="216"/>
        <v>1507.9516916859375</v>
      </c>
    </row>
    <row r="1949" spans="1:23" x14ac:dyDescent="0.45">
      <c r="A1949" t="str">
        <f>Schedule!A1949</f>
        <v>2024-08-24</v>
      </c>
      <c r="B1949" t="str">
        <f>Schedule!B1949</f>
        <v>KCR</v>
      </c>
      <c r="C1949" t="str">
        <f>Schedule!C1949</f>
        <v>PHI</v>
      </c>
      <c r="D1949">
        <f>Schedule!D1949</f>
        <v>1455.5883504191299</v>
      </c>
      <c r="E1949">
        <f>Schedule!E1949</f>
        <v>1537.03223861109</v>
      </c>
      <c r="F1949" cm="1">
        <f t="array" ref="F1949">_xlfn.XLOOKUP(B1949, $T$1:$T1948, $V$1:$V1948, D1949, 0, -1)</f>
        <v>1459.3647323881944</v>
      </c>
      <c r="G1949" cm="1">
        <f t="array" ref="G1949">_xlfn.XLOOKUP(C1949, $U$1:$U1948, $W$1:$W1948, E1949, 0, -1)</f>
        <v>1539.4111659163295</v>
      </c>
      <c r="H1949">
        <f>Schedule!F1949</f>
        <v>0.19008264462809901</v>
      </c>
      <c r="I1949" t="str">
        <f>IF(ISBLANK(Games!D1949), "", Games!D1949)</f>
        <v/>
      </c>
      <c r="J1949" t="str">
        <f>IF(ISBLANK(Games!E1949), "", Games!E1949)</f>
        <v/>
      </c>
      <c r="K1949" t="str">
        <f>IF(ISBLANK(Games!D1949), "",VLOOKUP(I1949, 'Pitchers Pre-Season'!$B$2:$X$790, 23, FALSE))</f>
        <v/>
      </c>
      <c r="L1949" t="str">
        <f>IF(ISBLANK(Games!E1949), "",VLOOKUP(J1949, 'Pitchers Pre-Season'!$B$2:$X$790, 23, FALSE))</f>
        <v/>
      </c>
      <c r="M1949">
        <f>IF(ISBLANK(Games!D1949), Calc!F1949, F1949+K1949)</f>
        <v>1459.3647323881944</v>
      </c>
      <c r="N1949">
        <f>IF(ISBLANK(Games!E1949), Calc!G1949, G1949+L1949)</f>
        <v>1539.4111659163295</v>
      </c>
      <c r="O1949" s="1">
        <f t="shared" si="210"/>
        <v>0.48184110219275195</v>
      </c>
      <c r="P1949" s="1">
        <f t="shared" si="211"/>
        <v>0.51815889780724811</v>
      </c>
      <c r="Q1949" s="3" t="str">
        <f>Games!N1949</f>
        <v/>
      </c>
      <c r="R1949" s="1" t="str">
        <f t="shared" si="212"/>
        <v/>
      </c>
      <c r="S1949" s="1" t="str">
        <f>IF(ISBLANK(Games!L1949), "",IF(Q1949=B1949, C1949, B1949))</f>
        <v/>
      </c>
      <c r="T1949" s="1" t="str">
        <f t="shared" si="213"/>
        <v>KCR</v>
      </c>
      <c r="U1949" s="1" t="str">
        <f t="shared" si="214"/>
        <v>PHI</v>
      </c>
      <c r="V1949" s="1">
        <f t="shared" si="215"/>
        <v>1459.3647323881944</v>
      </c>
      <c r="W1949" s="1">
        <f t="shared" si="216"/>
        <v>1539.4111659163295</v>
      </c>
    </row>
    <row r="1950" spans="1:23" x14ac:dyDescent="0.45">
      <c r="A1950" t="str">
        <f>Schedule!A1950</f>
        <v>2024-08-24</v>
      </c>
      <c r="B1950" t="str">
        <f>Schedule!B1950</f>
        <v>CHW</v>
      </c>
      <c r="C1950" t="str">
        <f>Schedule!C1950</f>
        <v>DET</v>
      </c>
      <c r="D1950">
        <f>Schedule!D1950</f>
        <v>1433.33420073452</v>
      </c>
      <c r="E1950">
        <f>Schedule!E1950</f>
        <v>1477.56939209144</v>
      </c>
      <c r="F1950" cm="1">
        <f t="array" ref="F1950">_xlfn.XLOOKUP(B1950, $T$1:$T1949, $V$1:$V1949, D1950, 0, -1)</f>
        <v>1426.513159308995</v>
      </c>
      <c r="G1950" cm="1">
        <f t="array" ref="G1950">_xlfn.XLOOKUP(C1950, $U$1:$U1949, $W$1:$W1949, E1950, 0, -1)</f>
        <v>1495.7868779460348</v>
      </c>
      <c r="H1950">
        <f>Schedule!F1950</f>
        <v>-4.2253521126760597E-2</v>
      </c>
      <c r="I1950" t="str">
        <f>IF(ISBLANK(Games!D1950), "", Games!D1950)</f>
        <v/>
      </c>
      <c r="J1950" t="str">
        <f>IF(ISBLANK(Games!E1950), "", Games!E1950)</f>
        <v/>
      </c>
      <c r="K1950" t="str">
        <f>IF(ISBLANK(Games!D1950), "",VLOOKUP(I1950, 'Pitchers Pre-Season'!$B$2:$X$790, 23, FALSE))</f>
        <v/>
      </c>
      <c r="L1950" t="str">
        <f>IF(ISBLANK(Games!E1950), "",VLOOKUP(J1950, 'Pitchers Pre-Season'!$B$2:$X$790, 23, FALSE))</f>
        <v/>
      </c>
      <c r="M1950">
        <f>IF(ISBLANK(Games!D1950), Calc!F1950, F1950+K1950)</f>
        <v>1426.513159308995</v>
      </c>
      <c r="N1950">
        <f>IF(ISBLANK(Games!E1950), Calc!G1950, G1950+L1950)</f>
        <v>1495.7868779460348</v>
      </c>
      <c r="O1950" s="1">
        <f t="shared" si="210"/>
        <v>0.38048075625474831</v>
      </c>
      <c r="P1950" s="1">
        <f t="shared" si="211"/>
        <v>0.61951924374525169</v>
      </c>
      <c r="Q1950" s="3" t="str">
        <f>Games!N1950</f>
        <v/>
      </c>
      <c r="R1950" s="1" t="str">
        <f t="shared" si="212"/>
        <v/>
      </c>
      <c r="S1950" s="1" t="str">
        <f>IF(ISBLANK(Games!L1950), "",IF(Q1950=B1950, C1950, B1950))</f>
        <v/>
      </c>
      <c r="T1950" s="1" t="str">
        <f t="shared" si="213"/>
        <v>CHW</v>
      </c>
      <c r="U1950" s="1" t="str">
        <f t="shared" si="214"/>
        <v>DET</v>
      </c>
      <c r="V1950" s="1">
        <f t="shared" si="215"/>
        <v>1426.513159308995</v>
      </c>
      <c r="W1950" s="1">
        <f t="shared" si="216"/>
        <v>1495.7868779460348</v>
      </c>
    </row>
    <row r="1951" spans="1:23" x14ac:dyDescent="0.45">
      <c r="A1951" t="str">
        <f>Schedule!A1951</f>
        <v>2024-08-24</v>
      </c>
      <c r="B1951" t="str">
        <f>Schedule!B1951</f>
        <v>ATL</v>
      </c>
      <c r="C1951" t="str">
        <f>Schedule!C1951</f>
        <v>WAS</v>
      </c>
      <c r="D1951">
        <f>Schedule!D1951</f>
        <v>1590.545270505</v>
      </c>
      <c r="E1951">
        <f>Schedule!E1951</f>
        <v>1422.7330514932301</v>
      </c>
      <c r="F1951" cm="1">
        <f t="array" ref="F1951">_xlfn.XLOOKUP(B1951, $T$1:$T1950, $V$1:$V1950, D1951, 0, -1)</f>
        <v>1593.2508682491175</v>
      </c>
      <c r="G1951" cm="1">
        <f t="array" ref="G1951">_xlfn.XLOOKUP(C1951, $U$1:$U1950, $W$1:$W1950, E1951, 0, -1)</f>
        <v>1420.7057667976087</v>
      </c>
      <c r="H1951">
        <f>Schedule!F1951</f>
        <v>4.3902439024390297E-2</v>
      </c>
      <c r="I1951" t="str">
        <f>IF(ISBLANK(Games!D1951), "", Games!D1951)</f>
        <v/>
      </c>
      <c r="J1951" t="str">
        <f>IF(ISBLANK(Games!E1951), "", Games!E1951)</f>
        <v/>
      </c>
      <c r="K1951" t="str">
        <f>IF(ISBLANK(Games!D1951), "",VLOOKUP(I1951, 'Pitchers Pre-Season'!$B$2:$X$790, 23, FALSE))</f>
        <v/>
      </c>
      <c r="L1951" t="str">
        <f>IF(ISBLANK(Games!E1951), "",VLOOKUP(J1951, 'Pitchers Pre-Season'!$B$2:$X$790, 23, FALSE))</f>
        <v/>
      </c>
      <c r="M1951">
        <f>IF(ISBLANK(Games!D1951), Calc!F1951, F1951+K1951)</f>
        <v>1593.2508682491175</v>
      </c>
      <c r="N1951">
        <f>IF(ISBLANK(Games!E1951), Calc!G1951, G1951+L1951)</f>
        <v>1420.7057667976087</v>
      </c>
      <c r="O1951" s="1">
        <f t="shared" si="210"/>
        <v>0.75168049033401807</v>
      </c>
      <c r="P1951" s="1">
        <f t="shared" si="211"/>
        <v>0.24831950966598193</v>
      </c>
      <c r="Q1951" s="3" t="str">
        <f>Games!N1951</f>
        <v/>
      </c>
      <c r="R1951" s="1" t="str">
        <f t="shared" si="212"/>
        <v/>
      </c>
      <c r="S1951" s="1" t="str">
        <f>IF(ISBLANK(Games!L1951), "",IF(Q1951=B1951, C1951, B1951))</f>
        <v/>
      </c>
      <c r="T1951" s="1" t="str">
        <f t="shared" si="213"/>
        <v>ATL</v>
      </c>
      <c r="U1951" s="1" t="str">
        <f t="shared" si="214"/>
        <v>WAS</v>
      </c>
      <c r="V1951" s="1">
        <f t="shared" si="215"/>
        <v>1593.2508682491175</v>
      </c>
      <c r="W1951" s="1">
        <f t="shared" si="216"/>
        <v>1420.7057667976087</v>
      </c>
    </row>
    <row r="1952" spans="1:23" x14ac:dyDescent="0.45">
      <c r="A1952" t="str">
        <f>Schedule!A1952</f>
        <v>2024-08-24</v>
      </c>
      <c r="B1952" t="str">
        <f>Schedule!B1952</f>
        <v>SDP</v>
      </c>
      <c r="C1952" t="str">
        <f>Schedule!C1952</f>
        <v>NYM</v>
      </c>
      <c r="D1952">
        <f>Schedule!D1952</f>
        <v>1513.7838452168801</v>
      </c>
      <c r="E1952">
        <f>Schedule!E1952</f>
        <v>1505.1761432511801</v>
      </c>
      <c r="F1952" cm="1">
        <f t="array" ref="F1952">_xlfn.XLOOKUP(B1952, $T$1:$T1951, $V$1:$V1951, D1952, 0, -1)</f>
        <v>1502.9671207118124</v>
      </c>
      <c r="G1952" cm="1">
        <f t="array" ref="G1952">_xlfn.XLOOKUP(C1952, $U$1:$U1951, $W$1:$W1951, E1952, 0, -1)</f>
        <v>1510.288270753422</v>
      </c>
      <c r="H1952">
        <f>Schedule!F1952</f>
        <v>2.9239766081871298E-2</v>
      </c>
      <c r="I1952" t="str">
        <f>IF(ISBLANK(Games!D1952), "", Games!D1952)</f>
        <v/>
      </c>
      <c r="J1952" t="str">
        <f>IF(ISBLANK(Games!E1952), "", Games!E1952)</f>
        <v/>
      </c>
      <c r="K1952" t="str">
        <f>IF(ISBLANK(Games!D1952), "",VLOOKUP(I1952, 'Pitchers Pre-Season'!$B$2:$X$790, 23, FALSE))</f>
        <v/>
      </c>
      <c r="L1952" t="str">
        <f>IF(ISBLANK(Games!E1952), "",VLOOKUP(J1952, 'Pitchers Pre-Season'!$B$2:$X$790, 23, FALSE))</f>
        <v/>
      </c>
      <c r="M1952">
        <f>IF(ISBLANK(Games!D1952), Calc!F1952, F1952+K1952)</f>
        <v>1502.9671207118124</v>
      </c>
      <c r="N1952">
        <f>IF(ISBLANK(Games!E1952), Calc!G1952, G1952+L1952)</f>
        <v>1510.288270753422</v>
      </c>
      <c r="O1952" s="1">
        <f t="shared" si="210"/>
        <v>0.50408546034308255</v>
      </c>
      <c r="P1952" s="1">
        <f t="shared" si="211"/>
        <v>0.49591453965691756</v>
      </c>
      <c r="Q1952" s="3" t="str">
        <f>Games!N1952</f>
        <v/>
      </c>
      <c r="R1952" s="1" t="str">
        <f t="shared" si="212"/>
        <v/>
      </c>
      <c r="S1952" s="1" t="str">
        <f>IF(ISBLANK(Games!L1952), "",IF(Q1952=B1952, C1952, B1952))</f>
        <v/>
      </c>
      <c r="T1952" s="1" t="str">
        <f t="shared" si="213"/>
        <v>SDP</v>
      </c>
      <c r="U1952" s="1" t="str">
        <f t="shared" si="214"/>
        <v>NYM</v>
      </c>
      <c r="V1952" s="1">
        <f t="shared" si="215"/>
        <v>1502.9671207118124</v>
      </c>
      <c r="W1952" s="1">
        <f t="shared" si="216"/>
        <v>1510.288270753422</v>
      </c>
    </row>
    <row r="1953" spans="1:23" x14ac:dyDescent="0.45">
      <c r="A1953" t="str">
        <f>Schedule!A1953</f>
        <v>2024-08-24</v>
      </c>
      <c r="B1953" t="str">
        <f>Schedule!B1953</f>
        <v>LAD</v>
      </c>
      <c r="C1953" t="str">
        <f>Schedule!C1953</f>
        <v>TBR</v>
      </c>
      <c r="D1953">
        <f>Schedule!D1953</f>
        <v>1588.6730971234199</v>
      </c>
      <c r="E1953">
        <f>Schedule!E1953</f>
        <v>1537.2568075547799</v>
      </c>
      <c r="F1953" cm="1">
        <f t="array" ref="F1953">_xlfn.XLOOKUP(B1953, $T$1:$T1952, $V$1:$V1952, D1953, 0, -1)</f>
        <v>1596.6514930600529</v>
      </c>
      <c r="G1953" cm="1">
        <f t="array" ref="G1953">_xlfn.XLOOKUP(C1953, $U$1:$U1952, $W$1:$W1952, E1953, 0, -1)</f>
        <v>1532.6622500113572</v>
      </c>
      <c r="H1953">
        <f>Schedule!F1953</f>
        <v>4.2654028436019002E-2</v>
      </c>
      <c r="I1953" t="str">
        <f>IF(ISBLANK(Games!D1953), "", Games!D1953)</f>
        <v/>
      </c>
      <c r="J1953" t="str">
        <f>IF(ISBLANK(Games!E1953), "", Games!E1953)</f>
        <v/>
      </c>
      <c r="K1953" t="str">
        <f>IF(ISBLANK(Games!D1953), "",VLOOKUP(I1953, 'Pitchers Pre-Season'!$B$2:$X$790, 23, FALSE))</f>
        <v/>
      </c>
      <c r="L1953" t="str">
        <f>IF(ISBLANK(Games!E1953), "",VLOOKUP(J1953, 'Pitchers Pre-Season'!$B$2:$X$790, 23, FALSE))</f>
        <v/>
      </c>
      <c r="M1953">
        <f>IF(ISBLANK(Games!D1953), Calc!F1953, F1953+K1953)</f>
        <v>1596.6514930600529</v>
      </c>
      <c r="N1953">
        <f>IF(ISBLANK(Games!E1953), Calc!G1953, G1953+L1953)</f>
        <v>1532.6622500113572</v>
      </c>
      <c r="O1953" s="1">
        <f t="shared" si="210"/>
        <v>0.61238764357952846</v>
      </c>
      <c r="P1953" s="1">
        <f t="shared" si="211"/>
        <v>0.38761235642047159</v>
      </c>
      <c r="Q1953" s="3" t="str">
        <f>Games!N1953</f>
        <v/>
      </c>
      <c r="R1953" s="1" t="str">
        <f t="shared" si="212"/>
        <v/>
      </c>
      <c r="S1953" s="1" t="str">
        <f>IF(ISBLANK(Games!L1953), "",IF(Q1953=B1953, C1953, B1953))</f>
        <v/>
      </c>
      <c r="T1953" s="1" t="str">
        <f t="shared" si="213"/>
        <v>LAD</v>
      </c>
      <c r="U1953" s="1" t="str">
        <f t="shared" si="214"/>
        <v>TBR</v>
      </c>
      <c r="V1953" s="1">
        <f t="shared" si="215"/>
        <v>1596.6514930600529</v>
      </c>
      <c r="W1953" s="1">
        <f t="shared" si="216"/>
        <v>1532.6622500113572</v>
      </c>
    </row>
    <row r="1954" spans="1:23" x14ac:dyDescent="0.45">
      <c r="A1954" t="str">
        <f>Schedule!A1954</f>
        <v>2024-08-25</v>
      </c>
      <c r="B1954" t="str">
        <f>Schedule!B1954</f>
        <v>BOS</v>
      </c>
      <c r="C1954" t="str">
        <f>Schedule!C1954</f>
        <v>ARI</v>
      </c>
      <c r="D1954">
        <f>Schedule!D1954</f>
        <v>1500.26839934439</v>
      </c>
      <c r="E1954">
        <f>Schedule!E1954</f>
        <v>1517.8440011816001</v>
      </c>
      <c r="F1954" cm="1">
        <f t="array" ref="F1954">_xlfn.XLOOKUP(B1954, $T$1:$T1953, $V$1:$V1953, D1954, 0, -1)</f>
        <v>1500.26839934439</v>
      </c>
      <c r="G1954" cm="1">
        <f t="array" ref="G1954">_xlfn.XLOOKUP(C1954, $U$1:$U1953, $W$1:$W1953, E1954, 0, -1)</f>
        <v>1515.1384034374826</v>
      </c>
      <c r="H1954">
        <f>Schedule!F1954</f>
        <v>5.1282051282051398E-2</v>
      </c>
      <c r="I1954" t="str">
        <f>IF(ISBLANK(Games!D1954), "", Games!D1954)</f>
        <v/>
      </c>
      <c r="J1954" t="str">
        <f>IF(ISBLANK(Games!E1954), "", Games!E1954)</f>
        <v/>
      </c>
      <c r="K1954" t="str">
        <f>IF(ISBLANK(Games!D1954), "",VLOOKUP(I1954, 'Pitchers Pre-Season'!$B$2:$X$790, 23, FALSE))</f>
        <v/>
      </c>
      <c r="L1954" t="str">
        <f>IF(ISBLANK(Games!E1954), "",VLOOKUP(J1954, 'Pitchers Pre-Season'!$B$2:$X$790, 23, FALSE))</f>
        <v/>
      </c>
      <c r="M1954">
        <f>IF(ISBLANK(Games!D1954), Calc!F1954, F1954+K1954)</f>
        <v>1500.26839934439</v>
      </c>
      <c r="N1954">
        <f>IF(ISBLANK(Games!E1954), Calc!G1954, G1954+L1954)</f>
        <v>1515.1384034374826</v>
      </c>
      <c r="O1954" s="1">
        <f t="shared" si="210"/>
        <v>0.50425442647105878</v>
      </c>
      <c r="P1954" s="1">
        <f t="shared" si="211"/>
        <v>0.49574557352894127</v>
      </c>
      <c r="Q1954" s="3" t="str">
        <f>Games!N1954</f>
        <v/>
      </c>
      <c r="R1954" s="1" t="str">
        <f t="shared" si="212"/>
        <v/>
      </c>
      <c r="S1954" s="1" t="str">
        <f>IF(ISBLANK(Games!L1954), "",IF(Q1954=B1954, C1954, B1954))</f>
        <v/>
      </c>
      <c r="T1954" s="1" t="str">
        <f t="shared" si="213"/>
        <v>BOS</v>
      </c>
      <c r="U1954" s="1" t="str">
        <f t="shared" si="214"/>
        <v>ARI</v>
      </c>
      <c r="V1954" s="1">
        <f t="shared" si="215"/>
        <v>1500.26839934439</v>
      </c>
      <c r="W1954" s="1">
        <f t="shared" si="216"/>
        <v>1515.1384034374826</v>
      </c>
    </row>
    <row r="1955" spans="1:23" x14ac:dyDescent="0.45">
      <c r="A1955" t="str">
        <f>Schedule!A1955</f>
        <v>2024-08-25</v>
      </c>
      <c r="B1955" t="str">
        <f>Schedule!B1955</f>
        <v>BAL</v>
      </c>
      <c r="C1955" t="str">
        <f>Schedule!C1955</f>
        <v>HOU</v>
      </c>
      <c r="D1955">
        <f>Schedule!D1955</f>
        <v>1535.1075395159701</v>
      </c>
      <c r="E1955">
        <f>Schedule!E1955</f>
        <v>1559.22207084247</v>
      </c>
      <c r="F1955" cm="1">
        <f t="array" ref="F1955">_xlfn.XLOOKUP(B1955, $T$1:$T1954, $V$1:$V1954, D1955, 0, -1)</f>
        <v>1527.1786991040578</v>
      </c>
      <c r="G1955" cm="1">
        <f t="array" ref="G1955">_xlfn.XLOOKUP(C1955, $U$1:$U1954, $W$1:$W1954, E1955, 0, -1)</f>
        <v>1554.1885466658973</v>
      </c>
      <c r="H1955">
        <f>Schedule!F1955</f>
        <v>2.1739130434782698E-2</v>
      </c>
      <c r="I1955" t="str">
        <f>IF(ISBLANK(Games!D1955), "", Games!D1955)</f>
        <v/>
      </c>
      <c r="J1955" t="str">
        <f>IF(ISBLANK(Games!E1955), "", Games!E1955)</f>
        <v/>
      </c>
      <c r="K1955" t="str">
        <f>IF(ISBLANK(Games!D1955), "",VLOOKUP(I1955, 'Pitchers Pre-Season'!$B$2:$X$790, 23, FALSE))</f>
        <v/>
      </c>
      <c r="L1955" t="str">
        <f>IF(ISBLANK(Games!E1955), "",VLOOKUP(J1955, 'Pitchers Pre-Season'!$B$2:$X$790, 23, FALSE))</f>
        <v/>
      </c>
      <c r="M1955">
        <f>IF(ISBLANK(Games!D1955), Calc!F1955, F1955+K1955)</f>
        <v>1527.1786991040578</v>
      </c>
      <c r="N1955">
        <f>IF(ISBLANK(Games!E1955), Calc!G1955, G1955+L1955)</f>
        <v>1554.1885466658973</v>
      </c>
      <c r="O1955" s="1">
        <f t="shared" si="210"/>
        <v>0.47207738665322307</v>
      </c>
      <c r="P1955" s="1">
        <f t="shared" si="211"/>
        <v>0.52792261334677693</v>
      </c>
      <c r="Q1955" s="3" t="str">
        <f>Games!N1955</f>
        <v/>
      </c>
      <c r="R1955" s="1" t="str">
        <f t="shared" si="212"/>
        <v/>
      </c>
      <c r="S1955" s="1" t="str">
        <f>IF(ISBLANK(Games!L1955), "",IF(Q1955=B1955, C1955, B1955))</f>
        <v/>
      </c>
      <c r="T1955" s="1" t="str">
        <f t="shared" si="213"/>
        <v>BAL</v>
      </c>
      <c r="U1955" s="1" t="str">
        <f t="shared" si="214"/>
        <v>HOU</v>
      </c>
      <c r="V1955" s="1">
        <f t="shared" si="215"/>
        <v>1527.1786991040578</v>
      </c>
      <c r="W1955" s="1">
        <f t="shared" si="216"/>
        <v>1554.1885466658973</v>
      </c>
    </row>
    <row r="1956" spans="1:23" x14ac:dyDescent="0.45">
      <c r="A1956" t="str">
        <f>Schedule!A1956</f>
        <v>2024-08-25</v>
      </c>
      <c r="B1956" t="str">
        <f>Schedule!B1956</f>
        <v>PIT</v>
      </c>
      <c r="C1956" t="str">
        <f>Schedule!C1956</f>
        <v>CIN</v>
      </c>
      <c r="D1956">
        <f>Schedule!D1956</f>
        <v>1468.3919248330999</v>
      </c>
      <c r="E1956">
        <f>Schedule!E1956</f>
        <v>1496.2510574284499</v>
      </c>
      <c r="F1956" cm="1">
        <f t="array" ref="F1956">_xlfn.XLOOKUP(B1956, $T$1:$T1955, $V$1:$V1955, D1956, 0, -1)</f>
        <v>1464.4120897083565</v>
      </c>
      <c r="G1956" cm="1">
        <f t="array" ref="G1956">_xlfn.XLOOKUP(C1956, $U$1:$U1955, $W$1:$W1955, E1956, 0, -1)</f>
        <v>1513.6155661274754</v>
      </c>
      <c r="H1956">
        <f>Schedule!F1956</f>
        <v>5.7971014492753603E-2</v>
      </c>
      <c r="I1956" t="str">
        <f>IF(ISBLANK(Games!D1956), "", Games!D1956)</f>
        <v/>
      </c>
      <c r="J1956" t="str">
        <f>IF(ISBLANK(Games!E1956), "", Games!E1956)</f>
        <v/>
      </c>
      <c r="K1956" t="str">
        <f>IF(ISBLANK(Games!D1956), "",VLOOKUP(I1956, 'Pitchers Pre-Season'!$B$2:$X$790, 23, FALSE))</f>
        <v/>
      </c>
      <c r="L1956" t="str">
        <f>IF(ISBLANK(Games!E1956), "",VLOOKUP(J1956, 'Pitchers Pre-Season'!$B$2:$X$790, 23, FALSE))</f>
        <v/>
      </c>
      <c r="M1956">
        <f>IF(ISBLANK(Games!D1956), Calc!F1956, F1956+K1956)</f>
        <v>1464.4120897083565</v>
      </c>
      <c r="N1956">
        <f>IF(ISBLANK(Games!E1956), Calc!G1956, G1956+L1956)</f>
        <v>1513.6155661274754</v>
      </c>
      <c r="O1956" s="1">
        <f t="shared" si="210"/>
        <v>0.45864562920013363</v>
      </c>
      <c r="P1956" s="1">
        <f t="shared" si="211"/>
        <v>0.54135437079986626</v>
      </c>
      <c r="Q1956" s="3" t="str">
        <f>Games!N1956</f>
        <v/>
      </c>
      <c r="R1956" s="1" t="str">
        <f t="shared" si="212"/>
        <v/>
      </c>
      <c r="S1956" s="1" t="str">
        <f>IF(ISBLANK(Games!L1956), "",IF(Q1956=B1956, C1956, B1956))</f>
        <v/>
      </c>
      <c r="T1956" s="1" t="str">
        <f t="shared" si="213"/>
        <v>PIT</v>
      </c>
      <c r="U1956" s="1" t="str">
        <f t="shared" si="214"/>
        <v>CIN</v>
      </c>
      <c r="V1956" s="1">
        <f t="shared" si="215"/>
        <v>1464.4120897083565</v>
      </c>
      <c r="W1956" s="1">
        <f t="shared" si="216"/>
        <v>1513.6155661274754</v>
      </c>
    </row>
    <row r="1957" spans="1:23" x14ac:dyDescent="0.45">
      <c r="A1957" t="str">
        <f>Schedule!A1957</f>
        <v>2024-08-25</v>
      </c>
      <c r="B1957" t="str">
        <f>Schedule!B1957</f>
        <v>ATL</v>
      </c>
      <c r="C1957" t="str">
        <f>Schedule!C1957</f>
        <v>WAS</v>
      </c>
      <c r="D1957">
        <f>Schedule!D1957</f>
        <v>1590.545270505</v>
      </c>
      <c r="E1957">
        <f>Schedule!E1957</f>
        <v>1422.7330514932301</v>
      </c>
      <c r="F1957" cm="1">
        <f t="array" ref="F1957">_xlfn.XLOOKUP(B1957, $T$1:$T1956, $V$1:$V1956, D1957, 0, -1)</f>
        <v>1593.2508682491175</v>
      </c>
      <c r="G1957" cm="1">
        <f t="array" ref="G1957">_xlfn.XLOOKUP(C1957, $U$1:$U1956, $W$1:$W1956, E1957, 0, -1)</f>
        <v>1420.7057667976087</v>
      </c>
      <c r="H1957">
        <f>Schedule!F1957</f>
        <v>4.3902439024390297E-2</v>
      </c>
      <c r="I1957" t="str">
        <f>IF(ISBLANK(Games!D1957), "", Games!D1957)</f>
        <v/>
      </c>
      <c r="J1957" t="str">
        <f>IF(ISBLANK(Games!E1957), "", Games!E1957)</f>
        <v/>
      </c>
      <c r="K1957" t="str">
        <f>IF(ISBLANK(Games!D1957), "",VLOOKUP(I1957, 'Pitchers Pre-Season'!$B$2:$X$790, 23, FALSE))</f>
        <v/>
      </c>
      <c r="L1957" t="str">
        <f>IF(ISBLANK(Games!E1957), "",VLOOKUP(J1957, 'Pitchers Pre-Season'!$B$2:$X$790, 23, FALSE))</f>
        <v/>
      </c>
      <c r="M1957">
        <f>IF(ISBLANK(Games!D1957), Calc!F1957, F1957+K1957)</f>
        <v>1593.2508682491175</v>
      </c>
      <c r="N1957">
        <f>IF(ISBLANK(Games!E1957), Calc!G1957, G1957+L1957)</f>
        <v>1420.7057667976087</v>
      </c>
      <c r="O1957" s="1">
        <f t="shared" si="210"/>
        <v>0.75168049033401807</v>
      </c>
      <c r="P1957" s="1">
        <f t="shared" si="211"/>
        <v>0.24831950966598193</v>
      </c>
      <c r="Q1957" s="3" t="str">
        <f>Games!N1957</f>
        <v/>
      </c>
      <c r="R1957" s="1" t="str">
        <f t="shared" si="212"/>
        <v/>
      </c>
      <c r="S1957" s="1" t="str">
        <f>IF(ISBLANK(Games!L1957), "",IF(Q1957=B1957, C1957, B1957))</f>
        <v/>
      </c>
      <c r="T1957" s="1" t="str">
        <f t="shared" si="213"/>
        <v>ATL</v>
      </c>
      <c r="U1957" s="1" t="str">
        <f t="shared" si="214"/>
        <v>WAS</v>
      </c>
      <c r="V1957" s="1">
        <f t="shared" si="215"/>
        <v>1593.2508682491175</v>
      </c>
      <c r="W1957" s="1">
        <f t="shared" si="216"/>
        <v>1420.7057667976087</v>
      </c>
    </row>
    <row r="1958" spans="1:23" x14ac:dyDescent="0.45">
      <c r="A1958" t="str">
        <f>Schedule!A1958</f>
        <v>2024-08-25</v>
      </c>
      <c r="B1958" t="str">
        <f>Schedule!B1958</f>
        <v>NYY</v>
      </c>
      <c r="C1958" t="str">
        <f>Schedule!C1958</f>
        <v>COL</v>
      </c>
      <c r="D1958">
        <f>Schedule!D1958</f>
        <v>1539.4562396036399</v>
      </c>
      <c r="E1958">
        <f>Schedule!E1958</f>
        <v>1418.47649220432</v>
      </c>
      <c r="F1958" cm="1">
        <f t="array" ref="F1958">_xlfn.XLOOKUP(B1958, $T$1:$T1957, $V$1:$V1957, D1958, 0, -1)</f>
        <v>1533.7203518335739</v>
      </c>
      <c r="G1958" cm="1">
        <f t="array" ref="G1958">_xlfn.XLOOKUP(C1958, $U$1:$U1957, $W$1:$W1957, E1958, 0, -1)</f>
        <v>1405.4006829938121</v>
      </c>
      <c r="H1958">
        <f>Schedule!F1958</f>
        <v>9.3922651933701695E-2</v>
      </c>
      <c r="I1958" t="str">
        <f>IF(ISBLANK(Games!D1958), "", Games!D1958)</f>
        <v/>
      </c>
      <c r="J1958" t="str">
        <f>IF(ISBLANK(Games!E1958), "", Games!E1958)</f>
        <v/>
      </c>
      <c r="K1958" t="str">
        <f>IF(ISBLANK(Games!D1958), "",VLOOKUP(I1958, 'Pitchers Pre-Season'!$B$2:$X$790, 23, FALSE))</f>
        <v/>
      </c>
      <c r="L1958" t="str">
        <f>IF(ISBLANK(Games!E1958), "",VLOOKUP(J1958, 'Pitchers Pre-Season'!$B$2:$X$790, 23, FALSE))</f>
        <v/>
      </c>
      <c r="M1958">
        <f>IF(ISBLANK(Games!D1958), Calc!F1958, F1958+K1958)</f>
        <v>1533.7203518335739</v>
      </c>
      <c r="N1958">
        <f>IF(ISBLANK(Games!E1958), Calc!G1958, G1958+L1958)</f>
        <v>1405.4006829938121</v>
      </c>
      <c r="O1958" s="1">
        <f t="shared" si="210"/>
        <v>0.72366570871627189</v>
      </c>
      <c r="P1958" s="1">
        <f t="shared" si="211"/>
        <v>0.27633429128372811</v>
      </c>
      <c r="Q1958" s="3" t="str">
        <f>Games!N1958</f>
        <v/>
      </c>
      <c r="R1958" s="1" t="str">
        <f t="shared" si="212"/>
        <v/>
      </c>
      <c r="S1958" s="1" t="str">
        <f>IF(ISBLANK(Games!L1958), "",IF(Q1958=B1958, C1958, B1958))</f>
        <v/>
      </c>
      <c r="T1958" s="1" t="str">
        <f t="shared" si="213"/>
        <v>NYY</v>
      </c>
      <c r="U1958" s="1" t="str">
        <f t="shared" si="214"/>
        <v>COL</v>
      </c>
      <c r="V1958" s="1">
        <f t="shared" si="215"/>
        <v>1533.7203518335739</v>
      </c>
      <c r="W1958" s="1">
        <f t="shared" si="216"/>
        <v>1405.4006829938121</v>
      </c>
    </row>
    <row r="1959" spans="1:23" x14ac:dyDescent="0.45">
      <c r="A1959" t="str">
        <f>Schedule!A1959</f>
        <v>2024-08-25</v>
      </c>
      <c r="B1959" t="str">
        <f>Schedule!B1959</f>
        <v>TOR</v>
      </c>
      <c r="C1959" t="str">
        <f>Schedule!C1959</f>
        <v>LAA</v>
      </c>
      <c r="D1959">
        <f>Schedule!D1959</f>
        <v>1536.86484917293</v>
      </c>
      <c r="E1959">
        <f>Schedule!E1959</f>
        <v>1474.3085107648601</v>
      </c>
      <c r="F1959" cm="1">
        <f t="array" ref="F1959">_xlfn.XLOOKUP(B1959, $T$1:$T1958, $V$1:$V1958, D1959, 0, -1)</f>
        <v>1536.86484917293</v>
      </c>
      <c r="G1959" cm="1">
        <f t="array" ref="G1959">_xlfn.XLOOKUP(C1959, $U$1:$U1958, $W$1:$W1958, E1959, 0, -1)</f>
        <v>1486.8682858001625</v>
      </c>
      <c r="H1959">
        <f>Schedule!F1959</f>
        <v>-5.5248618784530601E-3</v>
      </c>
      <c r="I1959" t="str">
        <f>IF(ISBLANK(Games!D1959), "", Games!D1959)</f>
        <v/>
      </c>
      <c r="J1959" t="str">
        <f>IF(ISBLANK(Games!E1959), "", Games!E1959)</f>
        <v/>
      </c>
      <c r="K1959" t="str">
        <f>IF(ISBLANK(Games!D1959), "",VLOOKUP(I1959, 'Pitchers Pre-Season'!$B$2:$X$790, 23, FALSE))</f>
        <v/>
      </c>
      <c r="L1959" t="str">
        <f>IF(ISBLANK(Games!E1959), "",VLOOKUP(J1959, 'Pitchers Pre-Season'!$B$2:$X$790, 23, FALSE))</f>
        <v/>
      </c>
      <c r="M1959">
        <f>IF(ISBLANK(Games!D1959), Calc!F1959, F1959+K1959)</f>
        <v>1536.86484917293</v>
      </c>
      <c r="N1959">
        <f>IF(ISBLANK(Games!E1959), Calc!G1959, G1959+L1959)</f>
        <v>1486.8682858001625</v>
      </c>
      <c r="O1959" s="1">
        <f t="shared" si="210"/>
        <v>0.56869584178855082</v>
      </c>
      <c r="P1959" s="1">
        <f t="shared" si="211"/>
        <v>0.43130415821144918</v>
      </c>
      <c r="Q1959" s="3" t="str">
        <f>Games!N1959</f>
        <v/>
      </c>
      <c r="R1959" s="1" t="str">
        <f t="shared" si="212"/>
        <v/>
      </c>
      <c r="S1959" s="1" t="str">
        <f>IF(ISBLANK(Games!L1959), "",IF(Q1959=B1959, C1959, B1959))</f>
        <v/>
      </c>
      <c r="T1959" s="1" t="str">
        <f t="shared" si="213"/>
        <v>TOR</v>
      </c>
      <c r="U1959" s="1" t="str">
        <f t="shared" si="214"/>
        <v>LAA</v>
      </c>
      <c r="V1959" s="1">
        <f t="shared" si="215"/>
        <v>1536.86484917293</v>
      </c>
      <c r="W1959" s="1">
        <f t="shared" si="216"/>
        <v>1486.8682858001625</v>
      </c>
    </row>
    <row r="1960" spans="1:23" x14ac:dyDescent="0.45">
      <c r="A1960" t="str">
        <f>Schedule!A1960</f>
        <v>2024-08-25</v>
      </c>
      <c r="B1960" t="str">
        <f>Schedule!B1960</f>
        <v>CLE</v>
      </c>
      <c r="C1960" t="str">
        <f>Schedule!C1960</f>
        <v>TEX</v>
      </c>
      <c r="D1960">
        <f>Schedule!D1960</f>
        <v>1503.8938502056101</v>
      </c>
      <c r="E1960">
        <f>Schedule!E1960</f>
        <v>1527.6277566730801</v>
      </c>
      <c r="F1960" cm="1">
        <f t="array" ref="F1960">_xlfn.XLOOKUP(B1960, $T$1:$T1959, $V$1:$V1959, D1960, 0, -1)</f>
        <v>1503.8938502056101</v>
      </c>
      <c r="G1960" cm="1">
        <f t="array" ref="G1960">_xlfn.XLOOKUP(C1960, $U$1:$U1959, $W$1:$W1959, E1960, 0, -1)</f>
        <v>1534.4506247578865</v>
      </c>
      <c r="H1960">
        <f>Schedule!F1960</f>
        <v>4.7619047619047603E-2</v>
      </c>
      <c r="I1960" t="str">
        <f>IF(ISBLANK(Games!D1960), "", Games!D1960)</f>
        <v/>
      </c>
      <c r="J1960" t="str">
        <f>IF(ISBLANK(Games!E1960), "", Games!E1960)</f>
        <v/>
      </c>
      <c r="K1960" t="str">
        <f>IF(ISBLANK(Games!D1960), "",VLOOKUP(I1960, 'Pitchers Pre-Season'!$B$2:$X$790, 23, FALSE))</f>
        <v/>
      </c>
      <c r="L1960" t="str">
        <f>IF(ISBLANK(Games!E1960), "",VLOOKUP(J1960, 'Pitchers Pre-Season'!$B$2:$X$790, 23, FALSE))</f>
        <v/>
      </c>
      <c r="M1960">
        <f>IF(ISBLANK(Games!D1960), Calc!F1960, F1960+K1960)</f>
        <v>1503.8938502056101</v>
      </c>
      <c r="N1960">
        <f>IF(ISBLANK(Games!E1960), Calc!G1960, G1960+L1960)</f>
        <v>1534.4506247578865</v>
      </c>
      <c r="O1960" s="1">
        <f t="shared" si="210"/>
        <v>0.47994782372347128</v>
      </c>
      <c r="P1960" s="1">
        <f t="shared" si="211"/>
        <v>0.52005217627652855</v>
      </c>
      <c r="Q1960" s="3" t="str">
        <f>Games!N1960</f>
        <v/>
      </c>
      <c r="R1960" s="1" t="str">
        <f t="shared" si="212"/>
        <v/>
      </c>
      <c r="S1960" s="1" t="str">
        <f>IF(ISBLANK(Games!L1960), "",IF(Q1960=B1960, C1960, B1960))</f>
        <v/>
      </c>
      <c r="T1960" s="1" t="str">
        <f t="shared" si="213"/>
        <v>CLE</v>
      </c>
      <c r="U1960" s="1" t="str">
        <f t="shared" si="214"/>
        <v>TEX</v>
      </c>
      <c r="V1960" s="1">
        <f t="shared" si="215"/>
        <v>1503.8938502056101</v>
      </c>
      <c r="W1960" s="1">
        <f t="shared" si="216"/>
        <v>1534.4506247578865</v>
      </c>
    </row>
    <row r="1961" spans="1:23" x14ac:dyDescent="0.45">
      <c r="A1961" t="str">
        <f>Schedule!A1961</f>
        <v>2024-08-25</v>
      </c>
      <c r="B1961" t="str">
        <f>Schedule!B1961</f>
        <v>MIA</v>
      </c>
      <c r="C1961" t="str">
        <f>Schedule!C1961</f>
        <v>CHC</v>
      </c>
      <c r="D1961">
        <f>Schedule!D1961</f>
        <v>1488.4482383178499</v>
      </c>
      <c r="E1961">
        <f>Schedule!E1961</f>
        <v>1514.0316812078199</v>
      </c>
      <c r="F1961" cm="1">
        <f t="array" ref="F1961">_xlfn.XLOOKUP(B1961, $T$1:$T1960, $V$1:$V1960, D1961, 0, -1)</f>
        <v>1453.0099819148713</v>
      </c>
      <c r="G1961" cm="1">
        <f t="array" ref="G1961">_xlfn.XLOOKUP(C1961, $U$1:$U1960, $W$1:$W1960, E1961, 0, -1)</f>
        <v>1510.9500841970262</v>
      </c>
      <c r="H1961">
        <f>Schedule!F1961</f>
        <v>4.5751633986928102E-2</v>
      </c>
      <c r="I1961" t="str">
        <f>IF(ISBLANK(Games!D1961), "", Games!D1961)</f>
        <v/>
      </c>
      <c r="J1961" t="str">
        <f>IF(ISBLANK(Games!E1961), "", Games!E1961)</f>
        <v/>
      </c>
      <c r="K1961" t="str">
        <f>IF(ISBLANK(Games!D1961), "",VLOOKUP(I1961, 'Pitchers Pre-Season'!$B$2:$X$790, 23, FALSE))</f>
        <v/>
      </c>
      <c r="L1961" t="str">
        <f>IF(ISBLANK(Games!E1961), "",VLOOKUP(J1961, 'Pitchers Pre-Season'!$B$2:$X$790, 23, FALSE))</f>
        <v/>
      </c>
      <c r="M1961">
        <f>IF(ISBLANK(Games!D1961), Calc!F1961, F1961+K1961)</f>
        <v>1453.0099819148713</v>
      </c>
      <c r="N1961">
        <f>IF(ISBLANK(Games!E1961), Calc!G1961, G1961+L1961)</f>
        <v>1510.9500841970262</v>
      </c>
      <c r="O1961" s="1">
        <f t="shared" si="210"/>
        <v>0.44025777587666892</v>
      </c>
      <c r="P1961" s="1">
        <f t="shared" si="211"/>
        <v>0.55974222412333097</v>
      </c>
      <c r="Q1961" s="3" t="str">
        <f>Games!N1961</f>
        <v/>
      </c>
      <c r="R1961" s="1" t="str">
        <f t="shared" si="212"/>
        <v/>
      </c>
      <c r="S1961" s="1" t="str">
        <f>IF(ISBLANK(Games!L1961), "",IF(Q1961=B1961, C1961, B1961))</f>
        <v/>
      </c>
      <c r="T1961" s="1" t="str">
        <f t="shared" si="213"/>
        <v>MIA</v>
      </c>
      <c r="U1961" s="1" t="str">
        <f t="shared" si="214"/>
        <v>CHC</v>
      </c>
      <c r="V1961" s="1">
        <f t="shared" si="215"/>
        <v>1453.0099819148713</v>
      </c>
      <c r="W1961" s="1">
        <f t="shared" si="216"/>
        <v>1510.9500841970262</v>
      </c>
    </row>
    <row r="1962" spans="1:23" x14ac:dyDescent="0.45">
      <c r="A1962" t="str">
        <f>Schedule!A1962</f>
        <v>2024-08-25</v>
      </c>
      <c r="B1962" t="str">
        <f>Schedule!B1962</f>
        <v>MIN</v>
      </c>
      <c r="C1962" t="str">
        <f>Schedule!C1962</f>
        <v>STL</v>
      </c>
      <c r="D1962">
        <f>Schedule!D1962</f>
        <v>1535.44519643647</v>
      </c>
      <c r="E1962">
        <f>Schedule!E1962</f>
        <v>1506.4629567151301</v>
      </c>
      <c r="F1962" cm="1">
        <f t="array" ref="F1962">_xlfn.XLOOKUP(B1962, $T$1:$T1961, $V$1:$V1961, D1962, 0, -1)</f>
        <v>1529.2726034226744</v>
      </c>
      <c r="G1962" cm="1">
        <f t="array" ref="G1962">_xlfn.XLOOKUP(C1962, $U$1:$U1961, $W$1:$W1961, E1962, 0, -1)</f>
        <v>1507.9516916859375</v>
      </c>
      <c r="H1962">
        <f>Schedule!F1962</f>
        <v>0.12727272727272701</v>
      </c>
      <c r="I1962" t="str">
        <f>IF(ISBLANK(Games!D1962), "", Games!D1962)</f>
        <v/>
      </c>
      <c r="J1962" t="str">
        <f>IF(ISBLANK(Games!E1962), "", Games!E1962)</f>
        <v/>
      </c>
      <c r="K1962" t="str">
        <f>IF(ISBLANK(Games!D1962), "",VLOOKUP(I1962, 'Pitchers Pre-Season'!$B$2:$X$790, 23, FALSE))</f>
        <v/>
      </c>
      <c r="L1962" t="str">
        <f>IF(ISBLANK(Games!E1962), "",VLOOKUP(J1962, 'Pitchers Pre-Season'!$B$2:$X$790, 23, FALSE))</f>
        <v/>
      </c>
      <c r="M1962">
        <f>IF(ISBLANK(Games!D1962), Calc!F1962, F1962+K1962)</f>
        <v>1529.2726034226744</v>
      </c>
      <c r="N1962">
        <f>IF(ISBLANK(Games!E1962), Calc!G1962, G1962+L1962)</f>
        <v>1507.9516916859375</v>
      </c>
      <c r="O1962" s="1">
        <f t="shared" si="210"/>
        <v>0.59428116384848884</v>
      </c>
      <c r="P1962" s="1">
        <f t="shared" si="211"/>
        <v>0.40571883615151122</v>
      </c>
      <c r="Q1962" s="3" t="str">
        <f>Games!N1962</f>
        <v/>
      </c>
      <c r="R1962" s="1" t="str">
        <f t="shared" si="212"/>
        <v/>
      </c>
      <c r="S1962" s="1" t="str">
        <f>IF(ISBLANK(Games!L1962), "",IF(Q1962=B1962, C1962, B1962))</f>
        <v/>
      </c>
      <c r="T1962" s="1" t="str">
        <f t="shared" si="213"/>
        <v>MIN</v>
      </c>
      <c r="U1962" s="1" t="str">
        <f t="shared" si="214"/>
        <v>STL</v>
      </c>
      <c r="V1962" s="1">
        <f t="shared" si="215"/>
        <v>1529.2726034226744</v>
      </c>
      <c r="W1962" s="1">
        <f t="shared" si="216"/>
        <v>1507.9516916859375</v>
      </c>
    </row>
    <row r="1963" spans="1:23" x14ac:dyDescent="0.45">
      <c r="A1963" t="str">
        <f>Schedule!A1963</f>
        <v>2024-08-25</v>
      </c>
      <c r="B1963" t="str">
        <f>Schedule!B1963</f>
        <v>KCR</v>
      </c>
      <c r="C1963" t="str">
        <f>Schedule!C1963</f>
        <v>PHI</v>
      </c>
      <c r="D1963">
        <f>Schedule!D1963</f>
        <v>1455.5883504191299</v>
      </c>
      <c r="E1963">
        <f>Schedule!E1963</f>
        <v>1537.03223861109</v>
      </c>
      <c r="F1963" cm="1">
        <f t="array" ref="F1963">_xlfn.XLOOKUP(B1963, $T$1:$T1962, $V$1:$V1962, D1963, 0, -1)</f>
        <v>1459.3647323881944</v>
      </c>
      <c r="G1963" cm="1">
        <f t="array" ref="G1963">_xlfn.XLOOKUP(C1963, $U$1:$U1962, $W$1:$W1962, E1963, 0, -1)</f>
        <v>1539.4111659163295</v>
      </c>
      <c r="H1963">
        <f>Schedule!F1963</f>
        <v>0.19008264462809901</v>
      </c>
      <c r="I1963" t="str">
        <f>IF(ISBLANK(Games!D1963), "", Games!D1963)</f>
        <v/>
      </c>
      <c r="J1963" t="str">
        <f>IF(ISBLANK(Games!E1963), "", Games!E1963)</f>
        <v/>
      </c>
      <c r="K1963" t="str">
        <f>IF(ISBLANK(Games!D1963), "",VLOOKUP(I1963, 'Pitchers Pre-Season'!$B$2:$X$790, 23, FALSE))</f>
        <v/>
      </c>
      <c r="L1963" t="str">
        <f>IF(ISBLANK(Games!E1963), "",VLOOKUP(J1963, 'Pitchers Pre-Season'!$B$2:$X$790, 23, FALSE))</f>
        <v/>
      </c>
      <c r="M1963">
        <f>IF(ISBLANK(Games!D1963), Calc!F1963, F1963+K1963)</f>
        <v>1459.3647323881944</v>
      </c>
      <c r="N1963">
        <f>IF(ISBLANK(Games!E1963), Calc!G1963, G1963+L1963)</f>
        <v>1539.4111659163295</v>
      </c>
      <c r="O1963" s="1">
        <f t="shared" si="210"/>
        <v>0.48184110219275195</v>
      </c>
      <c r="P1963" s="1">
        <f t="shared" si="211"/>
        <v>0.51815889780724811</v>
      </c>
      <c r="Q1963" s="3" t="str">
        <f>Games!N1963</f>
        <v/>
      </c>
      <c r="R1963" s="1" t="str">
        <f t="shared" si="212"/>
        <v/>
      </c>
      <c r="S1963" s="1" t="str">
        <f>IF(ISBLANK(Games!L1963), "",IF(Q1963=B1963, C1963, B1963))</f>
        <v/>
      </c>
      <c r="T1963" s="1" t="str">
        <f t="shared" si="213"/>
        <v>KCR</v>
      </c>
      <c r="U1963" s="1" t="str">
        <f t="shared" si="214"/>
        <v>PHI</v>
      </c>
      <c r="V1963" s="1">
        <f t="shared" si="215"/>
        <v>1459.3647323881944</v>
      </c>
      <c r="W1963" s="1">
        <f t="shared" si="216"/>
        <v>1539.4111659163295</v>
      </c>
    </row>
    <row r="1964" spans="1:23" x14ac:dyDescent="0.45">
      <c r="A1964" t="str">
        <f>Schedule!A1964</f>
        <v>2024-08-25</v>
      </c>
      <c r="B1964" t="str">
        <f>Schedule!B1964</f>
        <v>CHW</v>
      </c>
      <c r="C1964" t="str">
        <f>Schedule!C1964</f>
        <v>DET</v>
      </c>
      <c r="D1964">
        <f>Schedule!D1964</f>
        <v>1433.33420073452</v>
      </c>
      <c r="E1964">
        <f>Schedule!E1964</f>
        <v>1477.56939209144</v>
      </c>
      <c r="F1964" cm="1">
        <f t="array" ref="F1964">_xlfn.XLOOKUP(B1964, $T$1:$T1963, $V$1:$V1963, D1964, 0, -1)</f>
        <v>1426.513159308995</v>
      </c>
      <c r="G1964" cm="1">
        <f t="array" ref="G1964">_xlfn.XLOOKUP(C1964, $U$1:$U1963, $W$1:$W1963, E1964, 0, -1)</f>
        <v>1495.7868779460348</v>
      </c>
      <c r="H1964">
        <f>Schedule!F1964</f>
        <v>-4.2253521126760597E-2</v>
      </c>
      <c r="I1964" t="str">
        <f>IF(ISBLANK(Games!D1964), "", Games!D1964)</f>
        <v/>
      </c>
      <c r="J1964" t="str">
        <f>IF(ISBLANK(Games!E1964), "", Games!E1964)</f>
        <v/>
      </c>
      <c r="K1964" t="str">
        <f>IF(ISBLANK(Games!D1964), "",VLOOKUP(I1964, 'Pitchers Pre-Season'!$B$2:$X$790, 23, FALSE))</f>
        <v/>
      </c>
      <c r="L1964" t="str">
        <f>IF(ISBLANK(Games!E1964), "",VLOOKUP(J1964, 'Pitchers Pre-Season'!$B$2:$X$790, 23, FALSE))</f>
        <v/>
      </c>
      <c r="M1964">
        <f>IF(ISBLANK(Games!D1964), Calc!F1964, F1964+K1964)</f>
        <v>1426.513159308995</v>
      </c>
      <c r="N1964">
        <f>IF(ISBLANK(Games!E1964), Calc!G1964, G1964+L1964)</f>
        <v>1495.7868779460348</v>
      </c>
      <c r="O1964" s="1">
        <f t="shared" si="210"/>
        <v>0.38048075625474831</v>
      </c>
      <c r="P1964" s="1">
        <f t="shared" si="211"/>
        <v>0.61951924374525169</v>
      </c>
      <c r="Q1964" s="3" t="str">
        <f>Games!N1964</f>
        <v/>
      </c>
      <c r="R1964" s="1" t="str">
        <f t="shared" si="212"/>
        <v/>
      </c>
      <c r="S1964" s="1" t="str">
        <f>IF(ISBLANK(Games!L1964), "",IF(Q1964=B1964, C1964, B1964))</f>
        <v/>
      </c>
      <c r="T1964" s="1" t="str">
        <f t="shared" si="213"/>
        <v>CHW</v>
      </c>
      <c r="U1964" s="1" t="str">
        <f t="shared" si="214"/>
        <v>DET</v>
      </c>
      <c r="V1964" s="1">
        <f t="shared" si="215"/>
        <v>1426.513159308995</v>
      </c>
      <c r="W1964" s="1">
        <f t="shared" si="216"/>
        <v>1495.7868779460348</v>
      </c>
    </row>
    <row r="1965" spans="1:23" x14ac:dyDescent="0.45">
      <c r="A1965" t="str">
        <f>Schedule!A1965</f>
        <v>2024-08-25</v>
      </c>
      <c r="B1965" t="str">
        <f>Schedule!B1965</f>
        <v>OAK</v>
      </c>
      <c r="C1965" t="str">
        <f>Schedule!C1965</f>
        <v>MIL</v>
      </c>
      <c r="D1965">
        <f>Schedule!D1965</f>
        <v>1427.1354796158</v>
      </c>
      <c r="E1965">
        <f>Schedule!E1965</f>
        <v>1511.74507850229</v>
      </c>
      <c r="F1965" cm="1">
        <f t="array" ref="F1965">_xlfn.XLOOKUP(B1965, $T$1:$T1964, $V$1:$V1964, D1965, 0, -1)</f>
        <v>1410.609331202211</v>
      </c>
      <c r="G1965" cm="1">
        <f t="array" ref="G1965">_xlfn.XLOOKUP(C1965, $U$1:$U1964, $W$1:$W1964, E1965, 0, -1)</f>
        <v>1527.5334034496079</v>
      </c>
      <c r="H1965">
        <f>Schedule!F1965</f>
        <v>6.2111801242235101E-3</v>
      </c>
      <c r="I1965" t="str">
        <f>IF(ISBLANK(Games!D1965), "", Games!D1965)</f>
        <v/>
      </c>
      <c r="J1965" t="str">
        <f>IF(ISBLANK(Games!E1965), "", Games!E1965)</f>
        <v/>
      </c>
      <c r="K1965" t="str">
        <f>IF(ISBLANK(Games!D1965), "",VLOOKUP(I1965, 'Pitchers Pre-Season'!$B$2:$X$790, 23, FALSE))</f>
        <v/>
      </c>
      <c r="L1965" t="str">
        <f>IF(ISBLANK(Games!E1965), "",VLOOKUP(J1965, 'Pitchers Pre-Season'!$B$2:$X$790, 23, FALSE))</f>
        <v/>
      </c>
      <c r="M1965">
        <f>IF(ISBLANK(Games!D1965), Calc!F1965, F1965+K1965)</f>
        <v>1410.609331202211</v>
      </c>
      <c r="N1965">
        <f>IF(ISBLANK(Games!E1965), Calc!G1965, G1965+L1965)</f>
        <v>1527.5334034496079</v>
      </c>
      <c r="O1965" s="1">
        <f t="shared" si="210"/>
        <v>0.34091555698835607</v>
      </c>
      <c r="P1965" s="1">
        <f t="shared" si="211"/>
        <v>0.65908444301164382</v>
      </c>
      <c r="Q1965" s="3" t="str">
        <f>Games!N1965</f>
        <v/>
      </c>
      <c r="R1965" s="1" t="str">
        <f t="shared" si="212"/>
        <v/>
      </c>
      <c r="S1965" s="1" t="str">
        <f>IF(ISBLANK(Games!L1965), "",IF(Q1965=B1965, C1965, B1965))</f>
        <v/>
      </c>
      <c r="T1965" s="1" t="str">
        <f t="shared" si="213"/>
        <v>OAK</v>
      </c>
      <c r="U1965" s="1" t="str">
        <f t="shared" si="214"/>
        <v>MIL</v>
      </c>
      <c r="V1965" s="1">
        <f t="shared" si="215"/>
        <v>1410.609331202211</v>
      </c>
      <c r="W1965" s="1">
        <f t="shared" si="216"/>
        <v>1527.5334034496079</v>
      </c>
    </row>
    <row r="1966" spans="1:23" x14ac:dyDescent="0.45">
      <c r="A1966" t="str">
        <f>Schedule!A1966</f>
        <v>2024-08-25</v>
      </c>
      <c r="B1966" t="str">
        <f>Schedule!B1966</f>
        <v>SDP</v>
      </c>
      <c r="C1966" t="str">
        <f>Schedule!C1966</f>
        <v>NYM</v>
      </c>
      <c r="D1966">
        <f>Schedule!D1966</f>
        <v>1513.7838452168801</v>
      </c>
      <c r="E1966">
        <f>Schedule!E1966</f>
        <v>1505.1761432511801</v>
      </c>
      <c r="F1966" cm="1">
        <f t="array" ref="F1966">_xlfn.XLOOKUP(B1966, $T$1:$T1965, $V$1:$V1965, D1966, 0, -1)</f>
        <v>1502.9671207118124</v>
      </c>
      <c r="G1966" cm="1">
        <f t="array" ref="G1966">_xlfn.XLOOKUP(C1966, $U$1:$U1965, $W$1:$W1965, E1966, 0, -1)</f>
        <v>1510.288270753422</v>
      </c>
      <c r="H1966">
        <f>Schedule!F1966</f>
        <v>2.9239766081871298E-2</v>
      </c>
      <c r="I1966" t="str">
        <f>IF(ISBLANK(Games!D1966), "", Games!D1966)</f>
        <v/>
      </c>
      <c r="J1966" t="str">
        <f>IF(ISBLANK(Games!E1966), "", Games!E1966)</f>
        <v/>
      </c>
      <c r="K1966" t="str">
        <f>IF(ISBLANK(Games!D1966), "",VLOOKUP(I1966, 'Pitchers Pre-Season'!$B$2:$X$790, 23, FALSE))</f>
        <v/>
      </c>
      <c r="L1966" t="str">
        <f>IF(ISBLANK(Games!E1966), "",VLOOKUP(J1966, 'Pitchers Pre-Season'!$B$2:$X$790, 23, FALSE))</f>
        <v/>
      </c>
      <c r="M1966">
        <f>IF(ISBLANK(Games!D1966), Calc!F1966, F1966+K1966)</f>
        <v>1502.9671207118124</v>
      </c>
      <c r="N1966">
        <f>IF(ISBLANK(Games!E1966), Calc!G1966, G1966+L1966)</f>
        <v>1510.288270753422</v>
      </c>
      <c r="O1966" s="1">
        <f t="shared" si="210"/>
        <v>0.50408546034308255</v>
      </c>
      <c r="P1966" s="1">
        <f t="shared" si="211"/>
        <v>0.49591453965691756</v>
      </c>
      <c r="Q1966" s="3" t="str">
        <f>Games!N1966</f>
        <v/>
      </c>
      <c r="R1966" s="1" t="str">
        <f t="shared" si="212"/>
        <v/>
      </c>
      <c r="S1966" s="1" t="str">
        <f>IF(ISBLANK(Games!L1966), "",IF(Q1966=B1966, C1966, B1966))</f>
        <v/>
      </c>
      <c r="T1966" s="1" t="str">
        <f t="shared" si="213"/>
        <v>SDP</v>
      </c>
      <c r="U1966" s="1" t="str">
        <f t="shared" si="214"/>
        <v>NYM</v>
      </c>
      <c r="V1966" s="1">
        <f t="shared" si="215"/>
        <v>1502.9671207118124</v>
      </c>
      <c r="W1966" s="1">
        <f t="shared" si="216"/>
        <v>1510.288270753422</v>
      </c>
    </row>
    <row r="1967" spans="1:23" x14ac:dyDescent="0.45">
      <c r="A1967" t="str">
        <f>Schedule!A1967</f>
        <v>2024-08-25</v>
      </c>
      <c r="B1967" t="str">
        <f>Schedule!B1967</f>
        <v>SEA</v>
      </c>
      <c r="C1967" t="str">
        <f>Schedule!C1967</f>
        <v>SFG</v>
      </c>
      <c r="D1967">
        <f>Schedule!D1967</f>
        <v>1526.2027098211199</v>
      </c>
      <c r="E1967">
        <f>Schedule!E1967</f>
        <v>1501.1235706124401</v>
      </c>
      <c r="F1967" cm="1">
        <f t="array" ref="F1967">_xlfn.XLOOKUP(B1967, $T$1:$T1966, $V$1:$V1966, D1967, 0, -1)</f>
        <v>1518.2292368487947</v>
      </c>
      <c r="G1967" cm="1">
        <f t="array" ref="G1967">_xlfn.XLOOKUP(C1967, $U$1:$U1966, $W$1:$W1966, E1967, 0, -1)</f>
        <v>1491.6063482058917</v>
      </c>
      <c r="H1967">
        <f>Schedule!F1967</f>
        <v>2.2471910112359699E-2</v>
      </c>
      <c r="I1967" t="str">
        <f>IF(ISBLANK(Games!D1967), "", Games!D1967)</f>
        <v/>
      </c>
      <c r="J1967" t="str">
        <f>IF(ISBLANK(Games!E1967), "", Games!E1967)</f>
        <v/>
      </c>
      <c r="K1967" t="str">
        <f>IF(ISBLANK(Games!D1967), "",VLOOKUP(I1967, 'Pitchers Pre-Season'!$B$2:$X$790, 23, FALSE))</f>
        <v/>
      </c>
      <c r="L1967" t="str">
        <f>IF(ISBLANK(Games!E1967), "",VLOOKUP(J1967, 'Pitchers Pre-Season'!$B$2:$X$790, 23, FALSE))</f>
        <v/>
      </c>
      <c r="M1967">
        <f>IF(ISBLANK(Games!D1967), Calc!F1967, F1967+K1967)</f>
        <v>1518.2292368487947</v>
      </c>
      <c r="N1967">
        <f>IF(ISBLANK(Games!E1967), Calc!G1967, G1967+L1967)</f>
        <v>1491.6063482058917</v>
      </c>
      <c r="O1967" s="1">
        <f t="shared" si="210"/>
        <v>0.54947455940358403</v>
      </c>
      <c r="P1967" s="1">
        <f t="shared" si="211"/>
        <v>0.45052544059641592</v>
      </c>
      <c r="Q1967" s="3" t="str">
        <f>Games!N1967</f>
        <v/>
      </c>
      <c r="R1967" s="1" t="str">
        <f t="shared" si="212"/>
        <v/>
      </c>
      <c r="S1967" s="1" t="str">
        <f>IF(ISBLANK(Games!L1967), "",IF(Q1967=B1967, C1967, B1967))</f>
        <v/>
      </c>
      <c r="T1967" s="1" t="str">
        <f t="shared" si="213"/>
        <v>SEA</v>
      </c>
      <c r="U1967" s="1" t="str">
        <f t="shared" si="214"/>
        <v>SFG</v>
      </c>
      <c r="V1967" s="1">
        <f t="shared" si="215"/>
        <v>1518.2292368487947</v>
      </c>
      <c r="W1967" s="1">
        <f t="shared" si="216"/>
        <v>1491.6063482058917</v>
      </c>
    </row>
    <row r="1968" spans="1:23" x14ac:dyDescent="0.45">
      <c r="A1968" t="str">
        <f>Schedule!A1968</f>
        <v>2024-08-25</v>
      </c>
      <c r="B1968" t="str">
        <f>Schedule!B1968</f>
        <v>LAD</v>
      </c>
      <c r="C1968" t="str">
        <f>Schedule!C1968</f>
        <v>TBR</v>
      </c>
      <c r="D1968">
        <f>Schedule!D1968</f>
        <v>1588.6730971234199</v>
      </c>
      <c r="E1968">
        <f>Schedule!E1968</f>
        <v>1537.2568075547799</v>
      </c>
      <c r="F1968" cm="1">
        <f t="array" ref="F1968">_xlfn.XLOOKUP(B1968, $T$1:$T1967, $V$1:$V1967, D1968, 0, -1)</f>
        <v>1596.6514930600529</v>
      </c>
      <c r="G1968" cm="1">
        <f t="array" ref="G1968">_xlfn.XLOOKUP(C1968, $U$1:$U1967, $W$1:$W1967, E1968, 0, -1)</f>
        <v>1532.6622500113572</v>
      </c>
      <c r="H1968">
        <f>Schedule!F1968</f>
        <v>4.2654028436019002E-2</v>
      </c>
      <c r="I1968" t="str">
        <f>IF(ISBLANK(Games!D1968), "", Games!D1968)</f>
        <v/>
      </c>
      <c r="J1968" t="str">
        <f>IF(ISBLANK(Games!E1968), "", Games!E1968)</f>
        <v/>
      </c>
      <c r="K1968" t="str">
        <f>IF(ISBLANK(Games!D1968), "",VLOOKUP(I1968, 'Pitchers Pre-Season'!$B$2:$X$790, 23, FALSE))</f>
        <v/>
      </c>
      <c r="L1968" t="str">
        <f>IF(ISBLANK(Games!E1968), "",VLOOKUP(J1968, 'Pitchers Pre-Season'!$B$2:$X$790, 23, FALSE))</f>
        <v/>
      </c>
      <c r="M1968">
        <f>IF(ISBLANK(Games!D1968), Calc!F1968, F1968+K1968)</f>
        <v>1596.6514930600529</v>
      </c>
      <c r="N1968">
        <f>IF(ISBLANK(Games!E1968), Calc!G1968, G1968+L1968)</f>
        <v>1532.6622500113572</v>
      </c>
      <c r="O1968" s="1">
        <f t="shared" si="210"/>
        <v>0.61238764357952846</v>
      </c>
      <c r="P1968" s="1">
        <f t="shared" si="211"/>
        <v>0.38761235642047159</v>
      </c>
      <c r="Q1968" s="3" t="str">
        <f>Games!N1968</f>
        <v/>
      </c>
      <c r="R1968" s="1" t="str">
        <f t="shared" si="212"/>
        <v/>
      </c>
      <c r="S1968" s="1" t="str">
        <f>IF(ISBLANK(Games!L1968), "",IF(Q1968=B1968, C1968, B1968))</f>
        <v/>
      </c>
      <c r="T1968" s="1" t="str">
        <f t="shared" si="213"/>
        <v>LAD</v>
      </c>
      <c r="U1968" s="1" t="str">
        <f t="shared" si="214"/>
        <v>TBR</v>
      </c>
      <c r="V1968" s="1">
        <f t="shared" si="215"/>
        <v>1596.6514930600529</v>
      </c>
      <c r="W1968" s="1">
        <f t="shared" si="216"/>
        <v>1532.6622500113572</v>
      </c>
    </row>
    <row r="1969" spans="1:23" x14ac:dyDescent="0.45">
      <c r="A1969" t="str">
        <f>Schedule!A1969</f>
        <v>2024-08-26</v>
      </c>
      <c r="B1969" t="str">
        <f>Schedule!B1969</f>
        <v>CLE</v>
      </c>
      <c r="C1969" t="str">
        <f>Schedule!C1969</f>
        <v>KCR</v>
      </c>
      <c r="D1969">
        <f>Schedule!D1969</f>
        <v>1503.8938502056101</v>
      </c>
      <c r="E1969">
        <f>Schedule!E1969</f>
        <v>1455.5883504191299</v>
      </c>
      <c r="F1969" cm="1">
        <f t="array" ref="F1969">_xlfn.XLOOKUP(B1969, $T$1:$T1968, $V$1:$V1968, D1969, 0, -1)</f>
        <v>1503.8938502056101</v>
      </c>
      <c r="G1969" cm="1">
        <f t="array" ref="G1969">_xlfn.XLOOKUP(C1969, $U$1:$U1968, $W$1:$W1968, E1969, 0, -1)</f>
        <v>1465.2610239810729</v>
      </c>
      <c r="H1969">
        <f>Schedule!F1969</f>
        <v>4.7619047619047603E-2</v>
      </c>
      <c r="I1969" t="str">
        <f>IF(ISBLANK(Games!D1969), "", Games!D1969)</f>
        <v/>
      </c>
      <c r="J1969" t="str">
        <f>IF(ISBLANK(Games!E1969), "", Games!E1969)</f>
        <v/>
      </c>
      <c r="K1969" t="str">
        <f>IF(ISBLANK(Games!D1969), "",VLOOKUP(I1969, 'Pitchers Pre-Season'!$B$2:$X$790, 23, FALSE))</f>
        <v/>
      </c>
      <c r="L1969" t="str">
        <f>IF(ISBLANK(Games!E1969), "",VLOOKUP(J1969, 'Pitchers Pre-Season'!$B$2:$X$790, 23, FALSE))</f>
        <v/>
      </c>
      <c r="M1969">
        <f>IF(ISBLANK(Games!D1969), Calc!F1969, F1969+K1969)</f>
        <v>1503.8938502056101</v>
      </c>
      <c r="N1969">
        <f>IF(ISBLANK(Games!E1969), Calc!G1969, G1969+L1969)</f>
        <v>1465.2610239810729</v>
      </c>
      <c r="O1969" s="1">
        <f t="shared" si="210"/>
        <v>0.57917862046477475</v>
      </c>
      <c r="P1969" s="1">
        <f t="shared" si="211"/>
        <v>0.4208213795352253</v>
      </c>
      <c r="Q1969" s="3" t="str">
        <f>Games!N1969</f>
        <v/>
      </c>
      <c r="R1969" s="1" t="str">
        <f t="shared" si="212"/>
        <v/>
      </c>
      <c r="S1969" s="1" t="str">
        <f>IF(ISBLANK(Games!L1969), "",IF(Q1969=B1969, C1969, B1969))</f>
        <v/>
      </c>
      <c r="T1969" s="1" t="str">
        <f t="shared" si="213"/>
        <v>CLE</v>
      </c>
      <c r="U1969" s="1" t="str">
        <f t="shared" si="214"/>
        <v>KCR</v>
      </c>
      <c r="V1969" s="1">
        <f t="shared" si="215"/>
        <v>1503.8938502056101</v>
      </c>
      <c r="W1969" s="1">
        <f t="shared" si="216"/>
        <v>1465.2610239810729</v>
      </c>
    </row>
    <row r="1970" spans="1:23" x14ac:dyDescent="0.45">
      <c r="A1970" t="str">
        <f>Schedule!A1970</f>
        <v>2024-08-26</v>
      </c>
      <c r="B1970" t="str">
        <f>Schedule!B1970</f>
        <v>PIT</v>
      </c>
      <c r="C1970" t="str">
        <f>Schedule!C1970</f>
        <v>CHC</v>
      </c>
      <c r="D1970">
        <f>Schedule!D1970</f>
        <v>1468.3919248330999</v>
      </c>
      <c r="E1970">
        <f>Schedule!E1970</f>
        <v>1514.0316812078199</v>
      </c>
      <c r="F1970" cm="1">
        <f t="array" ref="F1970">_xlfn.XLOOKUP(B1970, $T$1:$T1969, $V$1:$V1969, D1970, 0, -1)</f>
        <v>1464.4120897083565</v>
      </c>
      <c r="G1970" cm="1">
        <f t="array" ref="G1970">_xlfn.XLOOKUP(C1970, $U$1:$U1969, $W$1:$W1969, E1970, 0, -1)</f>
        <v>1510.9500841970262</v>
      </c>
      <c r="H1970">
        <f>Schedule!F1970</f>
        <v>5.7971014492753603E-2</v>
      </c>
      <c r="I1970" t="str">
        <f>IF(ISBLANK(Games!D1970), "", Games!D1970)</f>
        <v/>
      </c>
      <c r="J1970" t="str">
        <f>IF(ISBLANK(Games!E1970), "", Games!E1970)</f>
        <v/>
      </c>
      <c r="K1970" t="str">
        <f>IF(ISBLANK(Games!D1970), "",VLOOKUP(I1970, 'Pitchers Pre-Season'!$B$2:$X$790, 23, FALSE))</f>
        <v/>
      </c>
      <c r="L1970" t="str">
        <f>IF(ISBLANK(Games!E1970), "",VLOOKUP(J1970, 'Pitchers Pre-Season'!$B$2:$X$790, 23, FALSE))</f>
        <v/>
      </c>
      <c r="M1970">
        <f>IF(ISBLANK(Games!D1970), Calc!F1970, F1970+K1970)</f>
        <v>1464.4120897083565</v>
      </c>
      <c r="N1970">
        <f>IF(ISBLANK(Games!E1970), Calc!G1970, G1970+L1970)</f>
        <v>1510.9500841970262</v>
      </c>
      <c r="O1970" s="1">
        <f t="shared" si="210"/>
        <v>0.46240963837732907</v>
      </c>
      <c r="P1970" s="1">
        <f t="shared" si="211"/>
        <v>0.53759036162267093</v>
      </c>
      <c r="Q1970" s="3" t="str">
        <f>Games!N1970</f>
        <v/>
      </c>
      <c r="R1970" s="1" t="str">
        <f t="shared" si="212"/>
        <v/>
      </c>
      <c r="S1970" s="1" t="str">
        <f>IF(ISBLANK(Games!L1970), "",IF(Q1970=B1970, C1970, B1970))</f>
        <v/>
      </c>
      <c r="T1970" s="1" t="str">
        <f t="shared" si="213"/>
        <v>PIT</v>
      </c>
      <c r="U1970" s="1" t="str">
        <f t="shared" si="214"/>
        <v>CHC</v>
      </c>
      <c r="V1970" s="1">
        <f t="shared" si="215"/>
        <v>1464.4120897083565</v>
      </c>
      <c r="W1970" s="1">
        <f t="shared" si="216"/>
        <v>1510.9500841970262</v>
      </c>
    </row>
    <row r="1971" spans="1:23" x14ac:dyDescent="0.45">
      <c r="A1971" t="str">
        <f>Schedule!A1971</f>
        <v>2024-08-26</v>
      </c>
      <c r="B1971" t="str">
        <f>Schedule!B1971</f>
        <v>PHI</v>
      </c>
      <c r="C1971" t="str">
        <f>Schedule!C1971</f>
        <v>HOU</v>
      </c>
      <c r="D1971">
        <f>Schedule!D1971</f>
        <v>1537.03223861109</v>
      </c>
      <c r="E1971">
        <f>Schedule!E1971</f>
        <v>1559.22207084247</v>
      </c>
      <c r="F1971" cm="1">
        <f t="array" ref="F1971">_xlfn.XLOOKUP(B1971, $T$1:$T1970, $V$1:$V1970, D1971, 0, -1)</f>
        <v>1516.0751994709906</v>
      </c>
      <c r="G1971" cm="1">
        <f t="array" ref="G1971">_xlfn.XLOOKUP(C1971, $U$1:$U1970, $W$1:$W1970, E1971, 0, -1)</f>
        <v>1554.1885466658973</v>
      </c>
      <c r="H1971">
        <f>Schedule!F1971</f>
        <v>8.4745762711864403E-2</v>
      </c>
      <c r="I1971" t="str">
        <f>IF(ISBLANK(Games!D1971), "", Games!D1971)</f>
        <v/>
      </c>
      <c r="J1971" t="str">
        <f>IF(ISBLANK(Games!E1971), "", Games!E1971)</f>
        <v/>
      </c>
      <c r="K1971" t="str">
        <f>IF(ISBLANK(Games!D1971), "",VLOOKUP(I1971, 'Pitchers Pre-Season'!$B$2:$X$790, 23, FALSE))</f>
        <v/>
      </c>
      <c r="L1971" t="str">
        <f>IF(ISBLANK(Games!E1971), "",VLOOKUP(J1971, 'Pitchers Pre-Season'!$B$2:$X$790, 23, FALSE))</f>
        <v/>
      </c>
      <c r="M1971">
        <f>IF(ISBLANK(Games!D1971), Calc!F1971, F1971+K1971)</f>
        <v>1516.0751994709906</v>
      </c>
      <c r="N1971">
        <f>IF(ISBLANK(Games!E1971), Calc!G1971, G1971+L1971)</f>
        <v>1554.1885466658973</v>
      </c>
      <c r="O1971" s="1">
        <f t="shared" si="210"/>
        <v>0.48774232919038524</v>
      </c>
      <c r="P1971" s="1">
        <f t="shared" si="211"/>
        <v>0.51225767080961482</v>
      </c>
      <c r="Q1971" s="3" t="str">
        <f>Games!N1971</f>
        <v/>
      </c>
      <c r="R1971" s="1" t="str">
        <f t="shared" si="212"/>
        <v/>
      </c>
      <c r="S1971" s="1" t="str">
        <f>IF(ISBLANK(Games!L1971), "",IF(Q1971=B1971, C1971, B1971))</f>
        <v/>
      </c>
      <c r="T1971" s="1" t="str">
        <f t="shared" si="213"/>
        <v>PHI</v>
      </c>
      <c r="U1971" s="1" t="str">
        <f t="shared" si="214"/>
        <v>HOU</v>
      </c>
      <c r="V1971" s="1">
        <f t="shared" si="215"/>
        <v>1516.0751994709906</v>
      </c>
      <c r="W1971" s="1">
        <f t="shared" si="216"/>
        <v>1554.1885466658973</v>
      </c>
    </row>
    <row r="1972" spans="1:23" x14ac:dyDescent="0.45">
      <c r="A1972" t="str">
        <f>Schedule!A1972</f>
        <v>2024-08-26</v>
      </c>
      <c r="B1972" t="str">
        <f>Schedule!B1972</f>
        <v>WAS</v>
      </c>
      <c r="C1972" t="str">
        <f>Schedule!C1972</f>
        <v>NYY</v>
      </c>
      <c r="D1972">
        <f>Schedule!D1972</f>
        <v>1422.7330514932301</v>
      </c>
      <c r="E1972">
        <f>Schedule!E1972</f>
        <v>1539.4562396036399</v>
      </c>
      <c r="F1972" cm="1">
        <f t="array" ref="F1972">_xlfn.XLOOKUP(B1972, $T$1:$T1971, $V$1:$V1971, D1972, 0, -1)</f>
        <v>1419.5380932200808</v>
      </c>
      <c r="G1972" cm="1">
        <f t="array" ref="G1972">_xlfn.XLOOKUP(C1972, $U$1:$U1971, $W$1:$W1971, E1972, 0, -1)</f>
        <v>1562.9327852564061</v>
      </c>
      <c r="H1972">
        <f>Schedule!F1972</f>
        <v>-4.76190476190477E-2</v>
      </c>
      <c r="I1972" t="str">
        <f>IF(ISBLANK(Games!D1972), "", Games!D1972)</f>
        <v/>
      </c>
      <c r="J1972" t="str">
        <f>IF(ISBLANK(Games!E1972), "", Games!E1972)</f>
        <v/>
      </c>
      <c r="K1972" t="str">
        <f>IF(ISBLANK(Games!D1972), "",VLOOKUP(I1972, 'Pitchers Pre-Season'!$B$2:$X$790, 23, FALSE))</f>
        <v/>
      </c>
      <c r="L1972" t="str">
        <f>IF(ISBLANK(Games!E1972), "",VLOOKUP(J1972, 'Pitchers Pre-Season'!$B$2:$X$790, 23, FALSE))</f>
        <v/>
      </c>
      <c r="M1972">
        <f>IF(ISBLANK(Games!D1972), Calc!F1972, F1972+K1972)</f>
        <v>1419.5380932200808</v>
      </c>
      <c r="N1972">
        <f>IF(ISBLANK(Games!E1972), Calc!G1972, G1972+L1972)</f>
        <v>1562.9327852564061</v>
      </c>
      <c r="O1972" s="1">
        <f t="shared" si="210"/>
        <v>0.28079928334400606</v>
      </c>
      <c r="P1972" s="1">
        <f t="shared" si="211"/>
        <v>0.71920071665599405</v>
      </c>
      <c r="Q1972" s="3" t="str">
        <f>Games!N1972</f>
        <v/>
      </c>
      <c r="R1972" s="1" t="str">
        <f t="shared" si="212"/>
        <v/>
      </c>
      <c r="S1972" s="1" t="str">
        <f>IF(ISBLANK(Games!L1972), "",IF(Q1972=B1972, C1972, B1972))</f>
        <v/>
      </c>
      <c r="T1972" s="1" t="str">
        <f t="shared" si="213"/>
        <v>WAS</v>
      </c>
      <c r="U1972" s="1" t="str">
        <f t="shared" si="214"/>
        <v>NYY</v>
      </c>
      <c r="V1972" s="1">
        <f t="shared" si="215"/>
        <v>1419.5380932200808</v>
      </c>
      <c r="W1972" s="1">
        <f t="shared" si="216"/>
        <v>1562.9327852564061</v>
      </c>
    </row>
    <row r="1973" spans="1:23" x14ac:dyDescent="0.45">
      <c r="A1973" t="str">
        <f>Schedule!A1973</f>
        <v>2024-08-26</v>
      </c>
      <c r="B1973" t="str">
        <f>Schedule!B1973</f>
        <v>BOS</v>
      </c>
      <c r="C1973" t="str">
        <f>Schedule!C1973</f>
        <v>TOR</v>
      </c>
      <c r="D1973">
        <f>Schedule!D1973</f>
        <v>1500.26839934439</v>
      </c>
      <c r="E1973">
        <f>Schedule!E1973</f>
        <v>1536.86484917293</v>
      </c>
      <c r="F1973" cm="1">
        <f t="array" ref="F1973">_xlfn.XLOOKUP(B1973, $T$1:$T1972, $V$1:$V1972, D1973, 0, -1)</f>
        <v>1500.26839934439</v>
      </c>
      <c r="G1973" cm="1">
        <f t="array" ref="G1973">_xlfn.XLOOKUP(C1973, $U$1:$U1972, $W$1:$W1972, E1973, 0, -1)</f>
        <v>1549.5770225833428</v>
      </c>
      <c r="H1973">
        <f>Schedule!F1973</f>
        <v>5.1282051282051398E-2</v>
      </c>
      <c r="I1973" t="str">
        <f>IF(ISBLANK(Games!D1973), "", Games!D1973)</f>
        <v/>
      </c>
      <c r="J1973" t="str">
        <f>IF(ISBLANK(Games!E1973), "", Games!E1973)</f>
        <v/>
      </c>
      <c r="K1973" t="str">
        <f>IF(ISBLANK(Games!D1973), "",VLOOKUP(I1973, 'Pitchers Pre-Season'!$B$2:$X$790, 23, FALSE))</f>
        <v/>
      </c>
      <c r="L1973" t="str">
        <f>IF(ISBLANK(Games!E1973), "",VLOOKUP(J1973, 'Pitchers Pre-Season'!$B$2:$X$790, 23, FALSE))</f>
        <v/>
      </c>
      <c r="M1973">
        <f>IF(ISBLANK(Games!D1973), Calc!F1973, F1973+K1973)</f>
        <v>1500.26839934439</v>
      </c>
      <c r="N1973">
        <f>IF(ISBLANK(Games!E1973), Calc!G1973, G1973+L1973)</f>
        <v>1549.5770225833428</v>
      </c>
      <c r="O1973" s="1">
        <f t="shared" si="210"/>
        <v>0.45515283018844332</v>
      </c>
      <c r="P1973" s="1">
        <f t="shared" si="211"/>
        <v>0.54484716981155679</v>
      </c>
      <c r="Q1973" s="3" t="str">
        <f>Games!N1973</f>
        <v/>
      </c>
      <c r="R1973" s="1" t="str">
        <f t="shared" si="212"/>
        <v/>
      </c>
      <c r="S1973" s="1" t="str">
        <f>IF(ISBLANK(Games!L1973), "",IF(Q1973=B1973, C1973, B1973))</f>
        <v/>
      </c>
      <c r="T1973" s="1" t="str">
        <f t="shared" si="213"/>
        <v>BOS</v>
      </c>
      <c r="U1973" s="1" t="str">
        <f t="shared" si="214"/>
        <v>TOR</v>
      </c>
      <c r="V1973" s="1">
        <f t="shared" si="215"/>
        <v>1500.26839934439</v>
      </c>
      <c r="W1973" s="1">
        <f t="shared" si="216"/>
        <v>1549.5770225833428</v>
      </c>
    </row>
    <row r="1974" spans="1:23" x14ac:dyDescent="0.45">
      <c r="A1974" t="str">
        <f>Schedule!A1974</f>
        <v>2024-08-26</v>
      </c>
      <c r="B1974" t="str">
        <f>Schedule!B1974</f>
        <v>MIN</v>
      </c>
      <c r="C1974" t="str">
        <f>Schedule!C1974</f>
        <v>ATL</v>
      </c>
      <c r="D1974">
        <f>Schedule!D1974</f>
        <v>1535.44519643647</v>
      </c>
      <c r="E1974">
        <f>Schedule!E1974</f>
        <v>1590.545270505</v>
      </c>
      <c r="F1974" cm="1">
        <f t="array" ref="F1974">_xlfn.XLOOKUP(B1974, $T$1:$T1973, $V$1:$V1973, D1974, 0, -1)</f>
        <v>1529.2726034226744</v>
      </c>
      <c r="G1974" cm="1">
        <f t="array" ref="G1974">_xlfn.XLOOKUP(C1974, $U$1:$U1973, $W$1:$W1973, E1974, 0, -1)</f>
        <v>1588.8399964445969</v>
      </c>
      <c r="H1974">
        <f>Schedule!F1974</f>
        <v>0.12727272727272701</v>
      </c>
      <c r="I1974" t="str">
        <f>IF(ISBLANK(Games!D1974), "", Games!D1974)</f>
        <v/>
      </c>
      <c r="J1974" t="str">
        <f>IF(ISBLANK(Games!E1974), "", Games!E1974)</f>
        <v/>
      </c>
      <c r="K1974" t="str">
        <f>IF(ISBLANK(Games!D1974), "",VLOOKUP(I1974, 'Pitchers Pre-Season'!$B$2:$X$790, 23, FALSE))</f>
        <v/>
      </c>
      <c r="L1974" t="str">
        <f>IF(ISBLANK(Games!E1974), "",VLOOKUP(J1974, 'Pitchers Pre-Season'!$B$2:$X$790, 23, FALSE))</f>
        <v/>
      </c>
      <c r="M1974">
        <f>IF(ISBLANK(Games!D1974), Calc!F1974, F1974+K1974)</f>
        <v>1529.2726034226744</v>
      </c>
      <c r="N1974">
        <f>IF(ISBLANK(Games!E1974), Calc!G1974, G1974+L1974)</f>
        <v>1588.8399964445969</v>
      </c>
      <c r="O1974" s="1">
        <f t="shared" si="210"/>
        <v>0.47874218079568698</v>
      </c>
      <c r="P1974" s="1">
        <f t="shared" si="211"/>
        <v>0.52125781920431302</v>
      </c>
      <c r="Q1974" s="3" t="str">
        <f>Games!N1974</f>
        <v/>
      </c>
      <c r="R1974" s="1" t="str">
        <f t="shared" si="212"/>
        <v/>
      </c>
      <c r="S1974" s="1" t="str">
        <f>IF(ISBLANK(Games!L1974), "",IF(Q1974=B1974, C1974, B1974))</f>
        <v/>
      </c>
      <c r="T1974" s="1" t="str">
        <f t="shared" si="213"/>
        <v>MIN</v>
      </c>
      <c r="U1974" s="1" t="str">
        <f t="shared" si="214"/>
        <v>ATL</v>
      </c>
      <c r="V1974" s="1">
        <f t="shared" si="215"/>
        <v>1529.2726034226744</v>
      </c>
      <c r="W1974" s="1">
        <f t="shared" si="216"/>
        <v>1588.8399964445969</v>
      </c>
    </row>
    <row r="1975" spans="1:23" x14ac:dyDescent="0.45">
      <c r="A1975" t="str">
        <f>Schedule!A1975</f>
        <v>2024-08-26</v>
      </c>
      <c r="B1975" t="str">
        <f>Schedule!B1975</f>
        <v>STL</v>
      </c>
      <c r="C1975" t="str">
        <f>Schedule!C1975</f>
        <v>SDP</v>
      </c>
      <c r="D1975">
        <f>Schedule!D1975</f>
        <v>1506.4629567151301</v>
      </c>
      <c r="E1975">
        <f>Schedule!E1975</f>
        <v>1513.7838452168801</v>
      </c>
      <c r="F1975" cm="1">
        <f t="array" ref="F1975">_xlfn.XLOOKUP(B1975, $T$1:$T1974, $V$1:$V1974, D1975, 0, -1)</f>
        <v>1510.540426333587</v>
      </c>
      <c r="G1975" cm="1">
        <f t="array" ref="G1975">_xlfn.XLOOKUP(C1975, $U$1:$U1974, $W$1:$W1974, E1975, 0, -1)</f>
        <v>1514.2912987524817</v>
      </c>
      <c r="H1975">
        <f>Schedule!F1975</f>
        <v>7.3170731707316999E-2</v>
      </c>
      <c r="I1975" t="str">
        <f>IF(ISBLANK(Games!D1975), "", Games!D1975)</f>
        <v/>
      </c>
      <c r="J1975" t="str">
        <f>IF(ISBLANK(Games!E1975), "", Games!E1975)</f>
        <v/>
      </c>
      <c r="K1975" t="str">
        <f>IF(ISBLANK(Games!D1975), "",VLOOKUP(I1975, 'Pitchers Pre-Season'!$B$2:$X$790, 23, FALSE))</f>
        <v/>
      </c>
      <c r="L1975" t="str">
        <f>IF(ISBLANK(Games!E1975), "",VLOOKUP(J1975, 'Pitchers Pre-Season'!$B$2:$X$790, 23, FALSE))</f>
        <v/>
      </c>
      <c r="M1975">
        <f>IF(ISBLANK(Games!D1975), Calc!F1975, F1975+K1975)</f>
        <v>1510.540426333587</v>
      </c>
      <c r="N1975">
        <f>IF(ISBLANK(Games!E1975), Calc!G1975, G1975+L1975)</f>
        <v>1514.2912987524817</v>
      </c>
      <c r="O1975" s="1">
        <f t="shared" si="210"/>
        <v>0.53118763623219811</v>
      </c>
      <c r="P1975" s="1">
        <f t="shared" si="211"/>
        <v>0.46881236376780183</v>
      </c>
      <c r="Q1975" s="3" t="str">
        <f>Games!N1975</f>
        <v/>
      </c>
      <c r="R1975" s="1" t="str">
        <f t="shared" si="212"/>
        <v/>
      </c>
      <c r="S1975" s="1" t="str">
        <f>IF(ISBLANK(Games!L1975), "",IF(Q1975=B1975, C1975, B1975))</f>
        <v/>
      </c>
      <c r="T1975" s="1" t="str">
        <f t="shared" si="213"/>
        <v>STL</v>
      </c>
      <c r="U1975" s="1" t="str">
        <f t="shared" si="214"/>
        <v>SDP</v>
      </c>
      <c r="V1975" s="1">
        <f t="shared" si="215"/>
        <v>1510.540426333587</v>
      </c>
      <c r="W1975" s="1">
        <f t="shared" si="216"/>
        <v>1514.2912987524817</v>
      </c>
    </row>
    <row r="1976" spans="1:23" x14ac:dyDescent="0.45">
      <c r="A1976" t="str">
        <f>Schedule!A1976</f>
        <v>2024-08-26</v>
      </c>
      <c r="B1976" t="str">
        <f>Schedule!B1976</f>
        <v>CHW</v>
      </c>
      <c r="C1976" t="str">
        <f>Schedule!C1976</f>
        <v>DET</v>
      </c>
      <c r="D1976">
        <f>Schedule!D1976</f>
        <v>1433.33420073452</v>
      </c>
      <c r="E1976">
        <f>Schedule!E1976</f>
        <v>1477.56939209144</v>
      </c>
      <c r="F1976" cm="1">
        <f t="array" ref="F1976">_xlfn.XLOOKUP(B1976, $T$1:$T1975, $V$1:$V1975, D1976, 0, -1)</f>
        <v>1426.513159308995</v>
      </c>
      <c r="G1976" cm="1">
        <f t="array" ref="G1976">_xlfn.XLOOKUP(C1976, $U$1:$U1975, $W$1:$W1975, E1976, 0, -1)</f>
        <v>1495.7868779460348</v>
      </c>
      <c r="H1976">
        <f>Schedule!F1976</f>
        <v>-4.2253521126760597E-2</v>
      </c>
      <c r="I1976" t="str">
        <f>IF(ISBLANK(Games!D1976), "", Games!D1976)</f>
        <v/>
      </c>
      <c r="J1976" t="str">
        <f>IF(ISBLANK(Games!E1976), "", Games!E1976)</f>
        <v/>
      </c>
      <c r="K1976" t="str">
        <f>IF(ISBLANK(Games!D1976), "",VLOOKUP(I1976, 'Pitchers Pre-Season'!$B$2:$X$790, 23, FALSE))</f>
        <v/>
      </c>
      <c r="L1976" t="str">
        <f>IF(ISBLANK(Games!E1976), "",VLOOKUP(J1976, 'Pitchers Pre-Season'!$B$2:$X$790, 23, FALSE))</f>
        <v/>
      </c>
      <c r="M1976">
        <f>IF(ISBLANK(Games!D1976), Calc!F1976, F1976+K1976)</f>
        <v>1426.513159308995</v>
      </c>
      <c r="N1976">
        <f>IF(ISBLANK(Games!E1976), Calc!G1976, G1976+L1976)</f>
        <v>1495.7868779460348</v>
      </c>
      <c r="O1976" s="1">
        <f t="shared" si="210"/>
        <v>0.38048075625474831</v>
      </c>
      <c r="P1976" s="1">
        <f t="shared" si="211"/>
        <v>0.61951924374525169</v>
      </c>
      <c r="Q1976" s="3" t="str">
        <f>Games!N1976</f>
        <v/>
      </c>
      <c r="R1976" s="1" t="str">
        <f t="shared" si="212"/>
        <v/>
      </c>
      <c r="S1976" s="1" t="str">
        <f>IF(ISBLANK(Games!L1976), "",IF(Q1976=B1976, C1976, B1976))</f>
        <v/>
      </c>
      <c r="T1976" s="1" t="str">
        <f t="shared" si="213"/>
        <v>CHW</v>
      </c>
      <c r="U1976" s="1" t="str">
        <f t="shared" si="214"/>
        <v>DET</v>
      </c>
      <c r="V1976" s="1">
        <f t="shared" si="215"/>
        <v>1426.513159308995</v>
      </c>
      <c r="W1976" s="1">
        <f t="shared" si="216"/>
        <v>1495.7868779460348</v>
      </c>
    </row>
    <row r="1977" spans="1:23" x14ac:dyDescent="0.45">
      <c r="A1977" t="str">
        <f>Schedule!A1977</f>
        <v>2024-08-26</v>
      </c>
      <c r="B1977" t="str">
        <f>Schedule!B1977</f>
        <v>COL</v>
      </c>
      <c r="C1977" t="str">
        <f>Schedule!C1977</f>
        <v>MIA</v>
      </c>
      <c r="D1977">
        <f>Schedule!D1977</f>
        <v>1418.47649220432</v>
      </c>
      <c r="E1977">
        <f>Schedule!E1977</f>
        <v>1488.4482383178499</v>
      </c>
      <c r="F1977" cm="1">
        <f t="array" ref="F1977">_xlfn.XLOOKUP(B1977, $T$1:$T1976, $V$1:$V1976, D1977, 0, -1)</f>
        <v>1423.0710497477428</v>
      </c>
      <c r="G1977" cm="1">
        <f t="array" ref="G1977">_xlfn.XLOOKUP(C1977, $U$1:$U1976, $W$1:$W1976, E1977, 0, -1)</f>
        <v>1484.370768699393</v>
      </c>
      <c r="H1977">
        <f>Schedule!F1977</f>
        <v>0.22834645669291301</v>
      </c>
      <c r="I1977" t="str">
        <f>IF(ISBLANK(Games!D1977), "", Games!D1977)</f>
        <v/>
      </c>
      <c r="J1977" t="str">
        <f>IF(ISBLANK(Games!E1977), "", Games!E1977)</f>
        <v/>
      </c>
      <c r="K1977" t="str">
        <f>IF(ISBLANK(Games!D1977), "",VLOOKUP(I1977, 'Pitchers Pre-Season'!$B$2:$X$790, 23, FALSE))</f>
        <v/>
      </c>
      <c r="L1977" t="str">
        <f>IF(ISBLANK(Games!E1977), "",VLOOKUP(J1977, 'Pitchers Pre-Season'!$B$2:$X$790, 23, FALSE))</f>
        <v/>
      </c>
      <c r="M1977">
        <f>IF(ISBLANK(Games!D1977), Calc!F1977, F1977+K1977)</f>
        <v>1423.0710497477428</v>
      </c>
      <c r="N1977">
        <f>IF(ISBLANK(Games!E1977), Calc!G1977, G1977+L1977)</f>
        <v>1484.370768699393</v>
      </c>
      <c r="O1977" s="1">
        <f t="shared" si="210"/>
        <v>0.52685996498943022</v>
      </c>
      <c r="P1977" s="1">
        <f t="shared" si="211"/>
        <v>0.47314003501056978</v>
      </c>
      <c r="Q1977" s="3" t="str">
        <f>Games!N1977</f>
        <v/>
      </c>
      <c r="R1977" s="1" t="str">
        <f t="shared" si="212"/>
        <v/>
      </c>
      <c r="S1977" s="1" t="str">
        <f>IF(ISBLANK(Games!L1977), "",IF(Q1977=B1977, C1977, B1977))</f>
        <v/>
      </c>
      <c r="T1977" s="1" t="str">
        <f t="shared" si="213"/>
        <v>COL</v>
      </c>
      <c r="U1977" s="1" t="str">
        <f t="shared" si="214"/>
        <v>MIA</v>
      </c>
      <c r="V1977" s="1">
        <f t="shared" si="215"/>
        <v>1423.0710497477428</v>
      </c>
      <c r="W1977" s="1">
        <f t="shared" si="216"/>
        <v>1484.370768699393</v>
      </c>
    </row>
    <row r="1978" spans="1:23" x14ac:dyDescent="0.45">
      <c r="A1978" t="str">
        <f>Schedule!A1978</f>
        <v>2024-08-26</v>
      </c>
      <c r="B1978" t="str">
        <f>Schedule!B1978</f>
        <v>SEA</v>
      </c>
      <c r="C1978" t="str">
        <f>Schedule!C1978</f>
        <v>TBR</v>
      </c>
      <c r="D1978">
        <f>Schedule!D1978</f>
        <v>1526.2027098211199</v>
      </c>
      <c r="E1978">
        <f>Schedule!E1978</f>
        <v>1537.2568075547799</v>
      </c>
      <c r="F1978" cm="1">
        <f t="array" ref="F1978">_xlfn.XLOOKUP(B1978, $T$1:$T1977, $V$1:$V1977, D1978, 0, -1)</f>
        <v>1518.2292368487947</v>
      </c>
      <c r="G1978" cm="1">
        <f t="array" ref="G1978">_xlfn.XLOOKUP(C1978, $U$1:$U1977, $W$1:$W1977, E1978, 0, -1)</f>
        <v>1532.6622500113572</v>
      </c>
      <c r="H1978">
        <f>Schedule!F1978</f>
        <v>2.2471910112359699E-2</v>
      </c>
      <c r="I1978" t="str">
        <f>IF(ISBLANK(Games!D1978), "", Games!D1978)</f>
        <v/>
      </c>
      <c r="J1978" t="str">
        <f>IF(ISBLANK(Games!E1978), "", Games!E1978)</f>
        <v/>
      </c>
      <c r="K1978" t="str">
        <f>IF(ISBLANK(Games!D1978), "",VLOOKUP(I1978, 'Pitchers Pre-Season'!$B$2:$X$790, 23, FALSE))</f>
        <v/>
      </c>
      <c r="L1978" t="str">
        <f>IF(ISBLANK(Games!E1978), "",VLOOKUP(J1978, 'Pitchers Pre-Season'!$B$2:$X$790, 23, FALSE))</f>
        <v/>
      </c>
      <c r="M1978">
        <f>IF(ISBLANK(Games!D1978), Calc!F1978, F1978+K1978)</f>
        <v>1518.2292368487947</v>
      </c>
      <c r="N1978">
        <f>IF(ISBLANK(Games!E1978), Calc!G1978, G1978+L1978)</f>
        <v>1532.6622500113572</v>
      </c>
      <c r="O1978" s="1">
        <f t="shared" si="210"/>
        <v>0.49047711926327325</v>
      </c>
      <c r="P1978" s="1">
        <f t="shared" si="211"/>
        <v>0.5095228807367268</v>
      </c>
      <c r="Q1978" s="3" t="str">
        <f>Games!N1978</f>
        <v/>
      </c>
      <c r="R1978" s="1" t="str">
        <f t="shared" si="212"/>
        <v/>
      </c>
      <c r="S1978" s="1" t="str">
        <f>IF(ISBLANK(Games!L1978), "",IF(Q1978=B1978, C1978, B1978))</f>
        <v/>
      </c>
      <c r="T1978" s="1" t="str">
        <f t="shared" si="213"/>
        <v>SEA</v>
      </c>
      <c r="U1978" s="1" t="str">
        <f t="shared" si="214"/>
        <v>TBR</v>
      </c>
      <c r="V1978" s="1">
        <f t="shared" si="215"/>
        <v>1518.2292368487947</v>
      </c>
      <c r="W1978" s="1">
        <f t="shared" si="216"/>
        <v>1532.6622500113572</v>
      </c>
    </row>
    <row r="1979" spans="1:23" x14ac:dyDescent="0.45">
      <c r="A1979" t="str">
        <f>Schedule!A1979</f>
        <v>2024-08-27</v>
      </c>
      <c r="B1979" t="str">
        <f>Schedule!B1979</f>
        <v>DET</v>
      </c>
      <c r="C1979" t="str">
        <f>Schedule!C1979</f>
        <v>LAA</v>
      </c>
      <c r="D1979">
        <f>Schedule!D1979</f>
        <v>1477.56939209144</v>
      </c>
      <c r="E1979">
        <f>Schedule!E1979</f>
        <v>1474.3085107648601</v>
      </c>
      <c r="F1979" cm="1">
        <f t="array" ref="F1979">_xlfn.XLOOKUP(B1979, $T$1:$T1978, $V$1:$V1978, D1979, 0, -1)</f>
        <v>1481.7589766686021</v>
      </c>
      <c r="G1979" cm="1">
        <f t="array" ref="G1979">_xlfn.XLOOKUP(C1979, $U$1:$U1978, $W$1:$W1978, E1979, 0, -1)</f>
        <v>1486.8682858001625</v>
      </c>
      <c r="H1979">
        <f>Schedule!F1979</f>
        <v>7.6687116564418296E-3</v>
      </c>
      <c r="I1979" t="str">
        <f>IF(ISBLANK(Games!D1979), "", Games!D1979)</f>
        <v/>
      </c>
      <c r="J1979" t="str">
        <f>IF(ISBLANK(Games!E1979), "", Games!E1979)</f>
        <v/>
      </c>
      <c r="K1979" t="str">
        <f>IF(ISBLANK(Games!D1979), "",VLOOKUP(I1979, 'Pitchers Pre-Season'!$B$2:$X$790, 23, FALSE))</f>
        <v/>
      </c>
      <c r="L1979" t="str">
        <f>IF(ISBLANK(Games!E1979), "",VLOOKUP(J1979, 'Pitchers Pre-Season'!$B$2:$X$790, 23, FALSE))</f>
        <v/>
      </c>
      <c r="M1979">
        <f>IF(ISBLANK(Games!D1979), Calc!F1979, F1979+K1979)</f>
        <v>1481.7589766686021</v>
      </c>
      <c r="N1979">
        <f>IF(ISBLANK(Games!E1979), Calc!G1979, G1979+L1979)</f>
        <v>1486.8682858001625</v>
      </c>
      <c r="O1979" s="1">
        <f t="shared" si="210"/>
        <v>0.49648199892580619</v>
      </c>
      <c r="P1979" s="1">
        <f t="shared" si="211"/>
        <v>0.50351800107419376</v>
      </c>
      <c r="Q1979" s="3" t="str">
        <f>Games!N1979</f>
        <v/>
      </c>
      <c r="R1979" s="1" t="str">
        <f t="shared" si="212"/>
        <v/>
      </c>
      <c r="S1979" s="1" t="str">
        <f>IF(ISBLANK(Games!L1979), "",IF(Q1979=B1979, C1979, B1979))</f>
        <v/>
      </c>
      <c r="T1979" s="1" t="str">
        <f t="shared" si="213"/>
        <v>DET</v>
      </c>
      <c r="U1979" s="1" t="str">
        <f t="shared" si="214"/>
        <v>LAA</v>
      </c>
      <c r="V1979" s="1">
        <f t="shared" si="215"/>
        <v>1481.7589766686021</v>
      </c>
      <c r="W1979" s="1">
        <f t="shared" si="216"/>
        <v>1486.8682858001625</v>
      </c>
    </row>
    <row r="1980" spans="1:23" x14ac:dyDescent="0.45">
      <c r="A1980" t="str">
        <f>Schedule!A1980</f>
        <v>2024-08-27</v>
      </c>
      <c r="B1980" t="str">
        <f>Schedule!B1980</f>
        <v>CLE</v>
      </c>
      <c r="C1980" t="str">
        <f>Schedule!C1980</f>
        <v>KCR</v>
      </c>
      <c r="D1980">
        <f>Schedule!D1980</f>
        <v>1503.8938502056101</v>
      </c>
      <c r="E1980">
        <f>Schedule!E1980</f>
        <v>1455.5883504191299</v>
      </c>
      <c r="F1980" cm="1">
        <f t="array" ref="F1980">_xlfn.XLOOKUP(B1980, $T$1:$T1979, $V$1:$V1979, D1980, 0, -1)</f>
        <v>1503.8938502056101</v>
      </c>
      <c r="G1980" cm="1">
        <f t="array" ref="G1980">_xlfn.XLOOKUP(C1980, $U$1:$U1979, $W$1:$W1979, E1980, 0, -1)</f>
        <v>1465.2610239810729</v>
      </c>
      <c r="H1980">
        <f>Schedule!F1980</f>
        <v>4.7619047619047603E-2</v>
      </c>
      <c r="I1980" t="str">
        <f>IF(ISBLANK(Games!D1980), "", Games!D1980)</f>
        <v/>
      </c>
      <c r="J1980" t="str">
        <f>IF(ISBLANK(Games!E1980), "", Games!E1980)</f>
        <v/>
      </c>
      <c r="K1980" t="str">
        <f>IF(ISBLANK(Games!D1980), "",VLOOKUP(I1980, 'Pitchers Pre-Season'!$B$2:$X$790, 23, FALSE))</f>
        <v/>
      </c>
      <c r="L1980" t="str">
        <f>IF(ISBLANK(Games!E1980), "",VLOOKUP(J1980, 'Pitchers Pre-Season'!$B$2:$X$790, 23, FALSE))</f>
        <v/>
      </c>
      <c r="M1980">
        <f>IF(ISBLANK(Games!D1980), Calc!F1980, F1980+K1980)</f>
        <v>1503.8938502056101</v>
      </c>
      <c r="N1980">
        <f>IF(ISBLANK(Games!E1980), Calc!G1980, G1980+L1980)</f>
        <v>1465.2610239810729</v>
      </c>
      <c r="O1980" s="1">
        <f t="shared" si="210"/>
        <v>0.57917862046477475</v>
      </c>
      <c r="P1980" s="1">
        <f t="shared" si="211"/>
        <v>0.4208213795352253</v>
      </c>
      <c r="Q1980" s="3" t="str">
        <f>Games!N1980</f>
        <v/>
      </c>
      <c r="R1980" s="1" t="str">
        <f t="shared" si="212"/>
        <v/>
      </c>
      <c r="S1980" s="1" t="str">
        <f>IF(ISBLANK(Games!L1980), "",IF(Q1980=B1980, C1980, B1980))</f>
        <v/>
      </c>
      <c r="T1980" s="1" t="str">
        <f t="shared" si="213"/>
        <v>CLE</v>
      </c>
      <c r="U1980" s="1" t="str">
        <f t="shared" si="214"/>
        <v>KCR</v>
      </c>
      <c r="V1980" s="1">
        <f t="shared" si="215"/>
        <v>1503.8938502056101</v>
      </c>
      <c r="W1980" s="1">
        <f t="shared" si="216"/>
        <v>1465.2610239810729</v>
      </c>
    </row>
    <row r="1981" spans="1:23" x14ac:dyDescent="0.45">
      <c r="A1981" t="str">
        <f>Schedule!A1981</f>
        <v>2024-08-27</v>
      </c>
      <c r="B1981" t="str">
        <f>Schedule!B1981</f>
        <v>CIN</v>
      </c>
      <c r="C1981" t="str">
        <f>Schedule!C1981</f>
        <v>OAK</v>
      </c>
      <c r="D1981">
        <f>Schedule!D1981</f>
        <v>1496.2510574284499</v>
      </c>
      <c r="E1981">
        <f>Schedule!E1981</f>
        <v>1427.1354796158</v>
      </c>
      <c r="F1981" cm="1">
        <f t="array" ref="F1981">_xlfn.XLOOKUP(B1981, $T$1:$T1980, $V$1:$V1980, D1981, 0, -1)</f>
        <v>1493.1662146218293</v>
      </c>
      <c r="G1981" cm="1">
        <f t="array" ref="G1981">_xlfn.XLOOKUP(C1981, $U$1:$U1980, $W$1:$W1980, E1981, 0, -1)</f>
        <v>1422.9458950386379</v>
      </c>
      <c r="H1981">
        <f>Schedule!F1981</f>
        <v>-1.38888888888888E-2</v>
      </c>
      <c r="I1981" t="str">
        <f>IF(ISBLANK(Games!D1981), "", Games!D1981)</f>
        <v/>
      </c>
      <c r="J1981" t="str">
        <f>IF(ISBLANK(Games!E1981), "", Games!E1981)</f>
        <v/>
      </c>
      <c r="K1981" t="str">
        <f>IF(ISBLANK(Games!D1981), "",VLOOKUP(I1981, 'Pitchers Pre-Season'!$B$2:$X$790, 23, FALSE))</f>
        <v/>
      </c>
      <c r="L1981" t="str">
        <f>IF(ISBLANK(Games!E1981), "",VLOOKUP(J1981, 'Pitchers Pre-Season'!$B$2:$X$790, 23, FALSE))</f>
        <v/>
      </c>
      <c r="M1981">
        <f>IF(ISBLANK(Games!D1981), Calc!F1981, F1981+K1981)</f>
        <v>1493.1662146218293</v>
      </c>
      <c r="N1981">
        <f>IF(ISBLANK(Games!E1981), Calc!G1981, G1981+L1981)</f>
        <v>1422.9458950386379</v>
      </c>
      <c r="O1981" s="1">
        <f t="shared" si="210"/>
        <v>0.59275684913398574</v>
      </c>
      <c r="P1981" s="1">
        <f t="shared" si="211"/>
        <v>0.40724315086601426</v>
      </c>
      <c r="Q1981" s="3" t="str">
        <f>Games!N1981</f>
        <v/>
      </c>
      <c r="R1981" s="1" t="str">
        <f t="shared" si="212"/>
        <v/>
      </c>
      <c r="S1981" s="1" t="str">
        <f>IF(ISBLANK(Games!L1981), "",IF(Q1981=B1981, C1981, B1981))</f>
        <v/>
      </c>
      <c r="T1981" s="1" t="str">
        <f t="shared" si="213"/>
        <v>CIN</v>
      </c>
      <c r="U1981" s="1" t="str">
        <f t="shared" si="214"/>
        <v>OAK</v>
      </c>
      <c r="V1981" s="1">
        <f t="shared" si="215"/>
        <v>1493.1662146218293</v>
      </c>
      <c r="W1981" s="1">
        <f t="shared" si="216"/>
        <v>1422.9458950386379</v>
      </c>
    </row>
    <row r="1982" spans="1:23" x14ac:dyDescent="0.45">
      <c r="A1982" t="str">
        <f>Schedule!A1982</f>
        <v>2024-08-27</v>
      </c>
      <c r="B1982" t="str">
        <f>Schedule!B1982</f>
        <v>PIT</v>
      </c>
      <c r="C1982" t="str">
        <f>Schedule!C1982</f>
        <v>CHC</v>
      </c>
      <c r="D1982">
        <f>Schedule!D1982</f>
        <v>1468.3919248330999</v>
      </c>
      <c r="E1982">
        <f>Schedule!E1982</f>
        <v>1514.0316812078199</v>
      </c>
      <c r="F1982" cm="1">
        <f t="array" ref="F1982">_xlfn.XLOOKUP(B1982, $T$1:$T1981, $V$1:$V1981, D1982, 0, -1)</f>
        <v>1464.4120897083565</v>
      </c>
      <c r="G1982" cm="1">
        <f t="array" ref="G1982">_xlfn.XLOOKUP(C1982, $U$1:$U1981, $W$1:$W1981, E1982, 0, -1)</f>
        <v>1510.9500841970262</v>
      </c>
      <c r="H1982">
        <f>Schedule!F1982</f>
        <v>5.7971014492753603E-2</v>
      </c>
      <c r="I1982" t="str">
        <f>IF(ISBLANK(Games!D1982), "", Games!D1982)</f>
        <v/>
      </c>
      <c r="J1982" t="str">
        <f>IF(ISBLANK(Games!E1982), "", Games!E1982)</f>
        <v/>
      </c>
      <c r="K1982" t="str">
        <f>IF(ISBLANK(Games!D1982), "",VLOOKUP(I1982, 'Pitchers Pre-Season'!$B$2:$X$790, 23, FALSE))</f>
        <v/>
      </c>
      <c r="L1982" t="str">
        <f>IF(ISBLANK(Games!E1982), "",VLOOKUP(J1982, 'Pitchers Pre-Season'!$B$2:$X$790, 23, FALSE))</f>
        <v/>
      </c>
      <c r="M1982">
        <f>IF(ISBLANK(Games!D1982), Calc!F1982, F1982+K1982)</f>
        <v>1464.4120897083565</v>
      </c>
      <c r="N1982">
        <f>IF(ISBLANK(Games!E1982), Calc!G1982, G1982+L1982)</f>
        <v>1510.9500841970262</v>
      </c>
      <c r="O1982" s="1">
        <f t="shared" si="210"/>
        <v>0.46240963837732907</v>
      </c>
      <c r="P1982" s="1">
        <f t="shared" si="211"/>
        <v>0.53759036162267093</v>
      </c>
      <c r="Q1982" s="3" t="str">
        <f>Games!N1982</f>
        <v/>
      </c>
      <c r="R1982" s="1" t="str">
        <f t="shared" si="212"/>
        <v/>
      </c>
      <c r="S1982" s="1" t="str">
        <f>IF(ISBLANK(Games!L1982), "",IF(Q1982=B1982, C1982, B1982))</f>
        <v/>
      </c>
      <c r="T1982" s="1" t="str">
        <f t="shared" si="213"/>
        <v>PIT</v>
      </c>
      <c r="U1982" s="1" t="str">
        <f t="shared" si="214"/>
        <v>CHC</v>
      </c>
      <c r="V1982" s="1">
        <f t="shared" si="215"/>
        <v>1464.4120897083565</v>
      </c>
      <c r="W1982" s="1">
        <f t="shared" si="216"/>
        <v>1510.9500841970262</v>
      </c>
    </row>
    <row r="1983" spans="1:23" x14ac:dyDescent="0.45">
      <c r="A1983" t="str">
        <f>Schedule!A1983</f>
        <v>2024-08-27</v>
      </c>
      <c r="B1983" t="str">
        <f>Schedule!B1983</f>
        <v>PHI</v>
      </c>
      <c r="C1983" t="str">
        <f>Schedule!C1983</f>
        <v>HOU</v>
      </c>
      <c r="D1983">
        <f>Schedule!D1983</f>
        <v>1537.03223861109</v>
      </c>
      <c r="E1983">
        <f>Schedule!E1983</f>
        <v>1559.22207084247</v>
      </c>
      <c r="F1983" cm="1">
        <f t="array" ref="F1983">_xlfn.XLOOKUP(B1983, $T$1:$T1982, $V$1:$V1982, D1983, 0, -1)</f>
        <v>1516.0751994709906</v>
      </c>
      <c r="G1983" cm="1">
        <f t="array" ref="G1983">_xlfn.XLOOKUP(C1983, $U$1:$U1982, $W$1:$W1982, E1983, 0, -1)</f>
        <v>1554.1885466658973</v>
      </c>
      <c r="H1983">
        <f>Schedule!F1983</f>
        <v>8.4745762711864403E-2</v>
      </c>
      <c r="I1983" t="str">
        <f>IF(ISBLANK(Games!D1983), "", Games!D1983)</f>
        <v/>
      </c>
      <c r="J1983" t="str">
        <f>IF(ISBLANK(Games!E1983), "", Games!E1983)</f>
        <v/>
      </c>
      <c r="K1983" t="str">
        <f>IF(ISBLANK(Games!D1983), "",VLOOKUP(I1983, 'Pitchers Pre-Season'!$B$2:$X$790, 23, FALSE))</f>
        <v/>
      </c>
      <c r="L1983" t="str">
        <f>IF(ISBLANK(Games!E1983), "",VLOOKUP(J1983, 'Pitchers Pre-Season'!$B$2:$X$790, 23, FALSE))</f>
        <v/>
      </c>
      <c r="M1983">
        <f>IF(ISBLANK(Games!D1983), Calc!F1983, F1983+K1983)</f>
        <v>1516.0751994709906</v>
      </c>
      <c r="N1983">
        <f>IF(ISBLANK(Games!E1983), Calc!G1983, G1983+L1983)</f>
        <v>1554.1885466658973</v>
      </c>
      <c r="O1983" s="1">
        <f t="shared" si="210"/>
        <v>0.48774232919038524</v>
      </c>
      <c r="P1983" s="1">
        <f t="shared" si="211"/>
        <v>0.51225767080961482</v>
      </c>
      <c r="Q1983" s="3" t="str">
        <f>Games!N1983</f>
        <v/>
      </c>
      <c r="R1983" s="1" t="str">
        <f t="shared" si="212"/>
        <v/>
      </c>
      <c r="S1983" s="1" t="str">
        <f>IF(ISBLANK(Games!L1983), "",IF(Q1983=B1983, C1983, B1983))</f>
        <v/>
      </c>
      <c r="T1983" s="1" t="str">
        <f t="shared" si="213"/>
        <v>PHI</v>
      </c>
      <c r="U1983" s="1" t="str">
        <f t="shared" si="214"/>
        <v>HOU</v>
      </c>
      <c r="V1983" s="1">
        <f t="shared" si="215"/>
        <v>1516.0751994709906</v>
      </c>
      <c r="W1983" s="1">
        <f t="shared" si="216"/>
        <v>1554.1885466658973</v>
      </c>
    </row>
    <row r="1984" spans="1:23" x14ac:dyDescent="0.45">
      <c r="A1984" t="str">
        <f>Schedule!A1984</f>
        <v>2024-08-27</v>
      </c>
      <c r="B1984" t="str">
        <f>Schedule!B1984</f>
        <v>WAS</v>
      </c>
      <c r="C1984" t="str">
        <f>Schedule!C1984</f>
        <v>NYY</v>
      </c>
      <c r="D1984">
        <f>Schedule!D1984</f>
        <v>1422.7330514932301</v>
      </c>
      <c r="E1984">
        <f>Schedule!E1984</f>
        <v>1539.4562396036399</v>
      </c>
      <c r="F1984" cm="1">
        <f t="array" ref="F1984">_xlfn.XLOOKUP(B1984, $T$1:$T1983, $V$1:$V1983, D1984, 0, -1)</f>
        <v>1419.5380932200808</v>
      </c>
      <c r="G1984" cm="1">
        <f t="array" ref="G1984">_xlfn.XLOOKUP(C1984, $U$1:$U1983, $W$1:$W1983, E1984, 0, -1)</f>
        <v>1562.9327852564061</v>
      </c>
      <c r="H1984">
        <f>Schedule!F1984</f>
        <v>-4.76190476190477E-2</v>
      </c>
      <c r="I1984" t="str">
        <f>IF(ISBLANK(Games!D1984), "", Games!D1984)</f>
        <v/>
      </c>
      <c r="J1984" t="str">
        <f>IF(ISBLANK(Games!E1984), "", Games!E1984)</f>
        <v/>
      </c>
      <c r="K1984" t="str">
        <f>IF(ISBLANK(Games!D1984), "",VLOOKUP(I1984, 'Pitchers Pre-Season'!$B$2:$X$790, 23, FALSE))</f>
        <v/>
      </c>
      <c r="L1984" t="str">
        <f>IF(ISBLANK(Games!E1984), "",VLOOKUP(J1984, 'Pitchers Pre-Season'!$B$2:$X$790, 23, FALSE))</f>
        <v/>
      </c>
      <c r="M1984">
        <f>IF(ISBLANK(Games!D1984), Calc!F1984, F1984+K1984)</f>
        <v>1419.5380932200808</v>
      </c>
      <c r="N1984">
        <f>IF(ISBLANK(Games!E1984), Calc!G1984, G1984+L1984)</f>
        <v>1562.9327852564061</v>
      </c>
      <c r="O1984" s="1">
        <f t="shared" si="210"/>
        <v>0.28079928334400606</v>
      </c>
      <c r="P1984" s="1">
        <f t="shared" si="211"/>
        <v>0.71920071665599405</v>
      </c>
      <c r="Q1984" s="3" t="str">
        <f>Games!N1984</f>
        <v/>
      </c>
      <c r="R1984" s="1" t="str">
        <f t="shared" si="212"/>
        <v/>
      </c>
      <c r="S1984" s="1" t="str">
        <f>IF(ISBLANK(Games!L1984), "",IF(Q1984=B1984, C1984, B1984))</f>
        <v/>
      </c>
      <c r="T1984" s="1" t="str">
        <f t="shared" si="213"/>
        <v>WAS</v>
      </c>
      <c r="U1984" s="1" t="str">
        <f t="shared" si="214"/>
        <v>NYY</v>
      </c>
      <c r="V1984" s="1">
        <f t="shared" si="215"/>
        <v>1419.5380932200808</v>
      </c>
      <c r="W1984" s="1">
        <f t="shared" si="216"/>
        <v>1562.9327852564061</v>
      </c>
    </row>
    <row r="1985" spans="1:23" x14ac:dyDescent="0.45">
      <c r="A1985" t="str">
        <f>Schedule!A1985</f>
        <v>2024-08-27</v>
      </c>
      <c r="B1985" t="str">
        <f>Schedule!B1985</f>
        <v>BOS</v>
      </c>
      <c r="C1985" t="str">
        <f>Schedule!C1985</f>
        <v>TOR</v>
      </c>
      <c r="D1985">
        <f>Schedule!D1985</f>
        <v>1500.26839934439</v>
      </c>
      <c r="E1985">
        <f>Schedule!E1985</f>
        <v>1536.86484917293</v>
      </c>
      <c r="F1985" cm="1">
        <f t="array" ref="F1985">_xlfn.XLOOKUP(B1985, $T$1:$T1984, $V$1:$V1984, D1985, 0, -1)</f>
        <v>1500.26839934439</v>
      </c>
      <c r="G1985" cm="1">
        <f t="array" ref="G1985">_xlfn.XLOOKUP(C1985, $U$1:$U1984, $W$1:$W1984, E1985, 0, -1)</f>
        <v>1549.5770225833428</v>
      </c>
      <c r="H1985">
        <f>Schedule!F1985</f>
        <v>5.1282051282051398E-2</v>
      </c>
      <c r="I1985" t="str">
        <f>IF(ISBLANK(Games!D1985), "", Games!D1985)</f>
        <v/>
      </c>
      <c r="J1985" t="str">
        <f>IF(ISBLANK(Games!E1985), "", Games!E1985)</f>
        <v/>
      </c>
      <c r="K1985" t="str">
        <f>IF(ISBLANK(Games!D1985), "",VLOOKUP(I1985, 'Pitchers Pre-Season'!$B$2:$X$790, 23, FALSE))</f>
        <v/>
      </c>
      <c r="L1985" t="str">
        <f>IF(ISBLANK(Games!E1985), "",VLOOKUP(J1985, 'Pitchers Pre-Season'!$B$2:$X$790, 23, FALSE))</f>
        <v/>
      </c>
      <c r="M1985">
        <f>IF(ISBLANK(Games!D1985), Calc!F1985, F1985+K1985)</f>
        <v>1500.26839934439</v>
      </c>
      <c r="N1985">
        <f>IF(ISBLANK(Games!E1985), Calc!G1985, G1985+L1985)</f>
        <v>1549.5770225833428</v>
      </c>
      <c r="O1985" s="1">
        <f t="shared" si="210"/>
        <v>0.45515283018844332</v>
      </c>
      <c r="P1985" s="1">
        <f t="shared" si="211"/>
        <v>0.54484716981155679</v>
      </c>
      <c r="Q1985" s="3" t="str">
        <f>Games!N1985</f>
        <v/>
      </c>
      <c r="R1985" s="1" t="str">
        <f t="shared" si="212"/>
        <v/>
      </c>
      <c r="S1985" s="1" t="str">
        <f>IF(ISBLANK(Games!L1985), "",IF(Q1985=B1985, C1985, B1985))</f>
        <v/>
      </c>
      <c r="T1985" s="1" t="str">
        <f t="shared" si="213"/>
        <v>BOS</v>
      </c>
      <c r="U1985" s="1" t="str">
        <f t="shared" si="214"/>
        <v>TOR</v>
      </c>
      <c r="V1985" s="1">
        <f t="shared" si="215"/>
        <v>1500.26839934439</v>
      </c>
      <c r="W1985" s="1">
        <f t="shared" si="216"/>
        <v>1549.5770225833428</v>
      </c>
    </row>
    <row r="1986" spans="1:23" x14ac:dyDescent="0.45">
      <c r="A1986" t="str">
        <f>Schedule!A1986</f>
        <v>2024-08-27</v>
      </c>
      <c r="B1986" t="str">
        <f>Schedule!B1986</f>
        <v>MIN</v>
      </c>
      <c r="C1986" t="str">
        <f>Schedule!C1986</f>
        <v>ATL</v>
      </c>
      <c r="D1986">
        <f>Schedule!D1986</f>
        <v>1535.44519643647</v>
      </c>
      <c r="E1986">
        <f>Schedule!E1986</f>
        <v>1590.545270505</v>
      </c>
      <c r="F1986" cm="1">
        <f t="array" ref="F1986">_xlfn.XLOOKUP(B1986, $T$1:$T1985, $V$1:$V1985, D1986, 0, -1)</f>
        <v>1529.2726034226744</v>
      </c>
      <c r="G1986" cm="1">
        <f t="array" ref="G1986">_xlfn.XLOOKUP(C1986, $U$1:$U1985, $W$1:$W1985, E1986, 0, -1)</f>
        <v>1588.8399964445969</v>
      </c>
      <c r="H1986">
        <f>Schedule!F1986</f>
        <v>0.12727272727272701</v>
      </c>
      <c r="I1986" t="str">
        <f>IF(ISBLANK(Games!D1986), "", Games!D1986)</f>
        <v/>
      </c>
      <c r="J1986" t="str">
        <f>IF(ISBLANK(Games!E1986), "", Games!E1986)</f>
        <v/>
      </c>
      <c r="K1986" t="str">
        <f>IF(ISBLANK(Games!D1986), "",VLOOKUP(I1986, 'Pitchers Pre-Season'!$B$2:$X$790, 23, FALSE))</f>
        <v/>
      </c>
      <c r="L1986" t="str">
        <f>IF(ISBLANK(Games!E1986), "",VLOOKUP(J1986, 'Pitchers Pre-Season'!$B$2:$X$790, 23, FALSE))</f>
        <v/>
      </c>
      <c r="M1986">
        <f>IF(ISBLANK(Games!D1986), Calc!F1986, F1986+K1986)</f>
        <v>1529.2726034226744</v>
      </c>
      <c r="N1986">
        <f>IF(ISBLANK(Games!E1986), Calc!G1986, G1986+L1986)</f>
        <v>1588.8399964445969</v>
      </c>
      <c r="O1986" s="1">
        <f t="shared" si="210"/>
        <v>0.47874218079568698</v>
      </c>
      <c r="P1986" s="1">
        <f t="shared" si="211"/>
        <v>0.52125781920431302</v>
      </c>
      <c r="Q1986" s="3" t="str">
        <f>Games!N1986</f>
        <v/>
      </c>
      <c r="R1986" s="1" t="str">
        <f t="shared" si="212"/>
        <v/>
      </c>
      <c r="S1986" s="1" t="str">
        <f>IF(ISBLANK(Games!L1986), "",IF(Q1986=B1986, C1986, B1986))</f>
        <v/>
      </c>
      <c r="T1986" s="1" t="str">
        <f t="shared" si="213"/>
        <v>MIN</v>
      </c>
      <c r="U1986" s="1" t="str">
        <f t="shared" si="214"/>
        <v>ATL</v>
      </c>
      <c r="V1986" s="1">
        <f t="shared" si="215"/>
        <v>1529.2726034226744</v>
      </c>
      <c r="W1986" s="1">
        <f t="shared" si="216"/>
        <v>1588.8399964445969</v>
      </c>
    </row>
    <row r="1987" spans="1:23" x14ac:dyDescent="0.45">
      <c r="A1987" t="str">
        <f>Schedule!A1987</f>
        <v>2024-08-27</v>
      </c>
      <c r="B1987" t="str">
        <f>Schedule!B1987</f>
        <v>STL</v>
      </c>
      <c r="C1987" t="str">
        <f>Schedule!C1987</f>
        <v>SDP</v>
      </c>
      <c r="D1987">
        <f>Schedule!D1987</f>
        <v>1506.4629567151301</v>
      </c>
      <c r="E1987">
        <f>Schedule!E1987</f>
        <v>1513.7838452168801</v>
      </c>
      <c r="F1987" cm="1">
        <f t="array" ref="F1987">_xlfn.XLOOKUP(B1987, $T$1:$T1986, $V$1:$V1986, D1987, 0, -1)</f>
        <v>1510.540426333587</v>
      </c>
      <c r="G1987" cm="1">
        <f t="array" ref="G1987">_xlfn.XLOOKUP(C1987, $U$1:$U1986, $W$1:$W1986, E1987, 0, -1)</f>
        <v>1514.2912987524817</v>
      </c>
      <c r="H1987">
        <f>Schedule!F1987</f>
        <v>7.3170731707316999E-2</v>
      </c>
      <c r="I1987" t="str">
        <f>IF(ISBLANK(Games!D1987), "", Games!D1987)</f>
        <v/>
      </c>
      <c r="J1987" t="str">
        <f>IF(ISBLANK(Games!E1987), "", Games!E1987)</f>
        <v/>
      </c>
      <c r="K1987" t="str">
        <f>IF(ISBLANK(Games!D1987), "",VLOOKUP(I1987, 'Pitchers Pre-Season'!$B$2:$X$790, 23, FALSE))</f>
        <v/>
      </c>
      <c r="L1987" t="str">
        <f>IF(ISBLANK(Games!E1987), "",VLOOKUP(J1987, 'Pitchers Pre-Season'!$B$2:$X$790, 23, FALSE))</f>
        <v/>
      </c>
      <c r="M1987">
        <f>IF(ISBLANK(Games!D1987), Calc!F1987, F1987+K1987)</f>
        <v>1510.540426333587</v>
      </c>
      <c r="N1987">
        <f>IF(ISBLANK(Games!E1987), Calc!G1987, G1987+L1987)</f>
        <v>1514.2912987524817</v>
      </c>
      <c r="O1987" s="1">
        <f t="shared" ref="O1987:O2050" si="217">(1/(1+(10^((N1987-M1987)/400)))+(0.5*H1987))</f>
        <v>0.53118763623219811</v>
      </c>
      <c r="P1987" s="1">
        <f t="shared" ref="P1987:P2050" si="218">(1/(1+(10^((M1987-N1987)/400)))-(0.5*H1987))</f>
        <v>0.46881236376780183</v>
      </c>
      <c r="Q1987" s="3" t="str">
        <f>Games!N1987</f>
        <v/>
      </c>
      <c r="R1987" s="1" t="str">
        <f t="shared" ref="R1987:R2050" si="219">Q1987</f>
        <v/>
      </c>
      <c r="S1987" s="1" t="str">
        <f>IF(ISBLANK(Games!L1987), "",IF(Q1987=B1987, C1987, B1987))</f>
        <v/>
      </c>
      <c r="T1987" s="1" t="str">
        <f t="shared" ref="T1987:T2050" si="220">B1987</f>
        <v>STL</v>
      </c>
      <c r="U1987" s="1" t="str">
        <f t="shared" ref="U1987:U2050" si="221">C1987</f>
        <v>SDP</v>
      </c>
      <c r="V1987" s="1">
        <f t="shared" ref="V1987:V2050" si="222">IF(R1987=B1987,F1987+(10*(1-O1987)),IF(S1987=B1987,F1987+(10*(0-O1987)),F1987))</f>
        <v>1510.540426333587</v>
      </c>
      <c r="W1987" s="1">
        <f t="shared" ref="W1987:W2050" si="223">IF(R1987=C1987,G1987+(10*(1-P1987)),IF(S1987=C1987,G1987+(10*(0-P1987)),G1987))</f>
        <v>1514.2912987524817</v>
      </c>
    </row>
    <row r="1988" spans="1:23" x14ac:dyDescent="0.45">
      <c r="A1988" t="str">
        <f>Schedule!A1988</f>
        <v>2024-08-27</v>
      </c>
      <c r="B1988" t="str">
        <f>Schedule!B1988</f>
        <v>CHW</v>
      </c>
      <c r="C1988" t="str">
        <f>Schedule!C1988</f>
        <v>TEX</v>
      </c>
      <c r="D1988">
        <f>Schedule!D1988</f>
        <v>1433.33420073452</v>
      </c>
      <c r="E1988">
        <f>Schedule!E1988</f>
        <v>1527.6277566730801</v>
      </c>
      <c r="F1988" cm="1">
        <f t="array" ref="F1988">_xlfn.XLOOKUP(B1988, $T$1:$T1987, $V$1:$V1987, D1988, 0, -1)</f>
        <v>1426.513159308995</v>
      </c>
      <c r="G1988" cm="1">
        <f t="array" ref="G1988">_xlfn.XLOOKUP(C1988, $U$1:$U1987, $W$1:$W1987, E1988, 0, -1)</f>
        <v>1534.4506247578865</v>
      </c>
      <c r="H1988">
        <f>Schedule!F1988</f>
        <v>-4.2253521126760597E-2</v>
      </c>
      <c r="I1988" t="str">
        <f>IF(ISBLANK(Games!D1988), "", Games!D1988)</f>
        <v/>
      </c>
      <c r="J1988" t="str">
        <f>IF(ISBLANK(Games!E1988), "", Games!E1988)</f>
        <v/>
      </c>
      <c r="K1988" t="str">
        <f>IF(ISBLANK(Games!D1988), "",VLOOKUP(I1988, 'Pitchers Pre-Season'!$B$2:$X$790, 23, FALSE))</f>
        <v/>
      </c>
      <c r="L1988" t="str">
        <f>IF(ISBLANK(Games!E1988), "",VLOOKUP(J1988, 'Pitchers Pre-Season'!$B$2:$X$790, 23, FALSE))</f>
        <v/>
      </c>
      <c r="M1988">
        <f>IF(ISBLANK(Games!D1988), Calc!F1988, F1988+K1988)</f>
        <v>1426.513159308995</v>
      </c>
      <c r="N1988">
        <f>IF(ISBLANK(Games!E1988), Calc!G1988, G1988+L1988)</f>
        <v>1534.4506247578865</v>
      </c>
      <c r="O1988" s="1">
        <f t="shared" si="217"/>
        <v>0.3283504454634909</v>
      </c>
      <c r="P1988" s="1">
        <f t="shared" si="218"/>
        <v>0.67164955453650899</v>
      </c>
      <c r="Q1988" s="3" t="str">
        <f>Games!N1988</f>
        <v/>
      </c>
      <c r="R1988" s="1" t="str">
        <f t="shared" si="219"/>
        <v/>
      </c>
      <c r="S1988" s="1" t="str">
        <f>IF(ISBLANK(Games!L1988), "",IF(Q1988=B1988, C1988, B1988))</f>
        <v/>
      </c>
      <c r="T1988" s="1" t="str">
        <f t="shared" si="220"/>
        <v>CHW</v>
      </c>
      <c r="U1988" s="1" t="str">
        <f t="shared" si="221"/>
        <v>TEX</v>
      </c>
      <c r="V1988" s="1">
        <f t="shared" si="222"/>
        <v>1426.513159308995</v>
      </c>
      <c r="W1988" s="1">
        <f t="shared" si="223"/>
        <v>1534.4506247578865</v>
      </c>
    </row>
    <row r="1989" spans="1:23" x14ac:dyDescent="0.45">
      <c r="A1989" t="str">
        <f>Schedule!A1989</f>
        <v>2024-08-27</v>
      </c>
      <c r="B1989" t="str">
        <f>Schedule!B1989</f>
        <v>MIL</v>
      </c>
      <c r="C1989" t="str">
        <f>Schedule!C1989</f>
        <v>SFG</v>
      </c>
      <c r="D1989">
        <f>Schedule!D1989</f>
        <v>1511.74507850229</v>
      </c>
      <c r="E1989">
        <f>Schedule!E1989</f>
        <v>1501.1235706124401</v>
      </c>
      <c r="F1989" cm="1">
        <f t="array" ref="F1989">_xlfn.XLOOKUP(B1989, $T$1:$T1988, $V$1:$V1988, D1989, 0, -1)</f>
        <v>1516.6563185214643</v>
      </c>
      <c r="G1989" cm="1">
        <f t="array" ref="G1989">_xlfn.XLOOKUP(C1989, $U$1:$U1988, $W$1:$W1988, E1989, 0, -1)</f>
        <v>1491.6063482058917</v>
      </c>
      <c r="H1989">
        <f>Schedule!F1989</f>
        <v>6.7415730337078705E-2</v>
      </c>
      <c r="I1989" t="str">
        <f>IF(ISBLANK(Games!D1989), "", Games!D1989)</f>
        <v/>
      </c>
      <c r="J1989" t="str">
        <f>IF(ISBLANK(Games!E1989), "", Games!E1989)</f>
        <v/>
      </c>
      <c r="K1989" t="str">
        <f>IF(ISBLANK(Games!D1989), "",VLOOKUP(I1989, 'Pitchers Pre-Season'!$B$2:$X$790, 23, FALSE))</f>
        <v/>
      </c>
      <c r="L1989" t="str">
        <f>IF(ISBLANK(Games!E1989), "",VLOOKUP(J1989, 'Pitchers Pre-Season'!$B$2:$X$790, 23, FALSE))</f>
        <v/>
      </c>
      <c r="M1989">
        <f>IF(ISBLANK(Games!D1989), Calc!F1989, F1989+K1989)</f>
        <v>1516.6563185214643</v>
      </c>
      <c r="N1989">
        <f>IF(ISBLANK(Games!E1989), Calc!G1989, G1989+L1989)</f>
        <v>1491.6063482058917</v>
      </c>
      <c r="O1989" s="1">
        <f t="shared" si="217"/>
        <v>0.56969533338073797</v>
      </c>
      <c r="P1989" s="1">
        <f t="shared" si="218"/>
        <v>0.43030466661926203</v>
      </c>
      <c r="Q1989" s="3" t="str">
        <f>Games!N1989</f>
        <v/>
      </c>
      <c r="R1989" s="1" t="str">
        <f t="shared" si="219"/>
        <v/>
      </c>
      <c r="S1989" s="1" t="str">
        <f>IF(ISBLANK(Games!L1989), "",IF(Q1989=B1989, C1989, B1989))</f>
        <v/>
      </c>
      <c r="T1989" s="1" t="str">
        <f t="shared" si="220"/>
        <v>MIL</v>
      </c>
      <c r="U1989" s="1" t="str">
        <f t="shared" si="221"/>
        <v>SFG</v>
      </c>
      <c r="V1989" s="1">
        <f t="shared" si="222"/>
        <v>1516.6563185214643</v>
      </c>
      <c r="W1989" s="1">
        <f t="shared" si="223"/>
        <v>1491.6063482058917</v>
      </c>
    </row>
    <row r="1990" spans="1:23" x14ac:dyDescent="0.45">
      <c r="A1990" t="str">
        <f>Schedule!A1990</f>
        <v>2024-08-27</v>
      </c>
      <c r="B1990" t="str">
        <f>Schedule!B1990</f>
        <v>COL</v>
      </c>
      <c r="C1990" t="str">
        <f>Schedule!C1990</f>
        <v>MIA</v>
      </c>
      <c r="D1990">
        <f>Schedule!D1990</f>
        <v>1418.47649220432</v>
      </c>
      <c r="E1990">
        <f>Schedule!E1990</f>
        <v>1488.4482383178499</v>
      </c>
      <c r="F1990" cm="1">
        <f t="array" ref="F1990">_xlfn.XLOOKUP(B1990, $T$1:$T1989, $V$1:$V1989, D1990, 0, -1)</f>
        <v>1423.0710497477428</v>
      </c>
      <c r="G1990" cm="1">
        <f t="array" ref="G1990">_xlfn.XLOOKUP(C1990, $U$1:$U1989, $W$1:$W1989, E1990, 0, -1)</f>
        <v>1484.370768699393</v>
      </c>
      <c r="H1990">
        <f>Schedule!F1990</f>
        <v>0.22834645669291301</v>
      </c>
      <c r="I1990" t="str">
        <f>IF(ISBLANK(Games!D1990), "", Games!D1990)</f>
        <v/>
      </c>
      <c r="J1990" t="str">
        <f>IF(ISBLANK(Games!E1990), "", Games!E1990)</f>
        <v/>
      </c>
      <c r="K1990" t="str">
        <f>IF(ISBLANK(Games!D1990), "",VLOOKUP(I1990, 'Pitchers Pre-Season'!$B$2:$X$790, 23, FALSE))</f>
        <v/>
      </c>
      <c r="L1990" t="str">
        <f>IF(ISBLANK(Games!E1990), "",VLOOKUP(J1990, 'Pitchers Pre-Season'!$B$2:$X$790, 23, FALSE))</f>
        <v/>
      </c>
      <c r="M1990">
        <f>IF(ISBLANK(Games!D1990), Calc!F1990, F1990+K1990)</f>
        <v>1423.0710497477428</v>
      </c>
      <c r="N1990">
        <f>IF(ISBLANK(Games!E1990), Calc!G1990, G1990+L1990)</f>
        <v>1484.370768699393</v>
      </c>
      <c r="O1990" s="1">
        <f t="shared" si="217"/>
        <v>0.52685996498943022</v>
      </c>
      <c r="P1990" s="1">
        <f t="shared" si="218"/>
        <v>0.47314003501056978</v>
      </c>
      <c r="Q1990" s="3" t="str">
        <f>Games!N1990</f>
        <v/>
      </c>
      <c r="R1990" s="1" t="str">
        <f t="shared" si="219"/>
        <v/>
      </c>
      <c r="S1990" s="1" t="str">
        <f>IF(ISBLANK(Games!L1990), "",IF(Q1990=B1990, C1990, B1990))</f>
        <v/>
      </c>
      <c r="T1990" s="1" t="str">
        <f t="shared" si="220"/>
        <v>COL</v>
      </c>
      <c r="U1990" s="1" t="str">
        <f t="shared" si="221"/>
        <v>MIA</v>
      </c>
      <c r="V1990" s="1">
        <f t="shared" si="222"/>
        <v>1423.0710497477428</v>
      </c>
      <c r="W1990" s="1">
        <f t="shared" si="223"/>
        <v>1484.370768699393</v>
      </c>
    </row>
    <row r="1991" spans="1:23" x14ac:dyDescent="0.45">
      <c r="A1991" t="str">
        <f>Schedule!A1991</f>
        <v>2024-08-27</v>
      </c>
      <c r="B1991" t="str">
        <f>Schedule!B1991</f>
        <v>ARI</v>
      </c>
      <c r="C1991" t="str">
        <f>Schedule!C1991</f>
        <v>NYM</v>
      </c>
      <c r="D1991">
        <f>Schedule!D1991</f>
        <v>1517.8440011816001</v>
      </c>
      <c r="E1991">
        <f>Schedule!E1991</f>
        <v>1505.1761432511801</v>
      </c>
      <c r="F1991" cm="1">
        <f t="array" ref="F1991">_xlfn.XLOOKUP(B1991, $T$1:$T1990, $V$1:$V1990, D1991, 0, -1)</f>
        <v>1516.9891876380354</v>
      </c>
      <c r="G1991" cm="1">
        <f t="array" ref="G1991">_xlfn.XLOOKUP(C1991, $U$1:$U1990, $W$1:$W1990, E1991, 0, -1)</f>
        <v>1510.288270753422</v>
      </c>
      <c r="H1991">
        <f>Schedule!F1991</f>
        <v>5.0632911392405201E-2</v>
      </c>
      <c r="I1991" t="str">
        <f>IF(ISBLANK(Games!D1991), "", Games!D1991)</f>
        <v/>
      </c>
      <c r="J1991" t="str">
        <f>IF(ISBLANK(Games!E1991), "", Games!E1991)</f>
        <v/>
      </c>
      <c r="K1991" t="str">
        <f>IF(ISBLANK(Games!D1991), "",VLOOKUP(I1991, 'Pitchers Pre-Season'!$B$2:$X$790, 23, FALSE))</f>
        <v/>
      </c>
      <c r="L1991" t="str">
        <f>IF(ISBLANK(Games!E1991), "",VLOOKUP(J1991, 'Pitchers Pre-Season'!$B$2:$X$790, 23, FALSE))</f>
        <v/>
      </c>
      <c r="M1991">
        <f>IF(ISBLANK(Games!D1991), Calc!F1991, F1991+K1991)</f>
        <v>1516.9891876380354</v>
      </c>
      <c r="N1991">
        <f>IF(ISBLANK(Games!E1991), Calc!G1991, G1991+L1991)</f>
        <v>1510.288270753422</v>
      </c>
      <c r="O1991" s="1">
        <f t="shared" si="217"/>
        <v>0.53495865473663085</v>
      </c>
      <c r="P1991" s="1">
        <f t="shared" si="218"/>
        <v>0.46504134526336899</v>
      </c>
      <c r="Q1991" s="3" t="str">
        <f>Games!N1991</f>
        <v/>
      </c>
      <c r="R1991" s="1" t="str">
        <f t="shared" si="219"/>
        <v/>
      </c>
      <c r="S1991" s="1" t="str">
        <f>IF(ISBLANK(Games!L1991), "",IF(Q1991=B1991, C1991, B1991))</f>
        <v/>
      </c>
      <c r="T1991" s="1" t="str">
        <f t="shared" si="220"/>
        <v>ARI</v>
      </c>
      <c r="U1991" s="1" t="str">
        <f t="shared" si="221"/>
        <v>NYM</v>
      </c>
      <c r="V1991" s="1">
        <f t="shared" si="222"/>
        <v>1516.9891876380354</v>
      </c>
      <c r="W1991" s="1">
        <f t="shared" si="223"/>
        <v>1510.288270753422</v>
      </c>
    </row>
    <row r="1992" spans="1:23" x14ac:dyDescent="0.45">
      <c r="A1992" t="str">
        <f>Schedule!A1992</f>
        <v>2024-08-27</v>
      </c>
      <c r="B1992" t="str">
        <f>Schedule!B1992</f>
        <v>SEA</v>
      </c>
      <c r="C1992" t="str">
        <f>Schedule!C1992</f>
        <v>TBR</v>
      </c>
      <c r="D1992">
        <f>Schedule!D1992</f>
        <v>1526.2027098211199</v>
      </c>
      <c r="E1992">
        <f>Schedule!E1992</f>
        <v>1537.2568075547799</v>
      </c>
      <c r="F1992" cm="1">
        <f t="array" ref="F1992">_xlfn.XLOOKUP(B1992, $T$1:$T1991, $V$1:$V1991, D1992, 0, -1)</f>
        <v>1518.2292368487947</v>
      </c>
      <c r="G1992" cm="1">
        <f t="array" ref="G1992">_xlfn.XLOOKUP(C1992, $U$1:$U1991, $W$1:$W1991, E1992, 0, -1)</f>
        <v>1532.6622500113572</v>
      </c>
      <c r="H1992">
        <f>Schedule!F1992</f>
        <v>2.2471910112359699E-2</v>
      </c>
      <c r="I1992" t="str">
        <f>IF(ISBLANK(Games!D1992), "", Games!D1992)</f>
        <v/>
      </c>
      <c r="J1992" t="str">
        <f>IF(ISBLANK(Games!E1992), "", Games!E1992)</f>
        <v/>
      </c>
      <c r="K1992" t="str">
        <f>IF(ISBLANK(Games!D1992), "",VLOOKUP(I1992, 'Pitchers Pre-Season'!$B$2:$X$790, 23, FALSE))</f>
        <v/>
      </c>
      <c r="L1992" t="str">
        <f>IF(ISBLANK(Games!E1992), "",VLOOKUP(J1992, 'Pitchers Pre-Season'!$B$2:$X$790, 23, FALSE))</f>
        <v/>
      </c>
      <c r="M1992">
        <f>IF(ISBLANK(Games!D1992), Calc!F1992, F1992+K1992)</f>
        <v>1518.2292368487947</v>
      </c>
      <c r="N1992">
        <f>IF(ISBLANK(Games!E1992), Calc!G1992, G1992+L1992)</f>
        <v>1532.6622500113572</v>
      </c>
      <c r="O1992" s="1">
        <f t="shared" si="217"/>
        <v>0.49047711926327325</v>
      </c>
      <c r="P1992" s="1">
        <f t="shared" si="218"/>
        <v>0.5095228807367268</v>
      </c>
      <c r="Q1992" s="3" t="str">
        <f>Games!N1992</f>
        <v/>
      </c>
      <c r="R1992" s="1" t="str">
        <f t="shared" si="219"/>
        <v/>
      </c>
      <c r="S1992" s="1" t="str">
        <f>IF(ISBLANK(Games!L1992), "",IF(Q1992=B1992, C1992, B1992))</f>
        <v/>
      </c>
      <c r="T1992" s="1" t="str">
        <f t="shared" si="220"/>
        <v>SEA</v>
      </c>
      <c r="U1992" s="1" t="str">
        <f t="shared" si="221"/>
        <v>TBR</v>
      </c>
      <c r="V1992" s="1">
        <f t="shared" si="222"/>
        <v>1518.2292368487947</v>
      </c>
      <c r="W1992" s="1">
        <f t="shared" si="223"/>
        <v>1532.6622500113572</v>
      </c>
    </row>
    <row r="1993" spans="1:23" x14ac:dyDescent="0.45">
      <c r="A1993" t="str">
        <f>Schedule!A1993</f>
        <v>2024-08-27</v>
      </c>
      <c r="B1993" t="str">
        <f>Schedule!B1993</f>
        <v>LAD</v>
      </c>
      <c r="C1993" t="str">
        <f>Schedule!C1993</f>
        <v>BAL</v>
      </c>
      <c r="D1993">
        <f>Schedule!D1993</f>
        <v>1588.6730971234199</v>
      </c>
      <c r="E1993">
        <f>Schedule!E1993</f>
        <v>1535.1075395159701</v>
      </c>
      <c r="F1993" cm="1">
        <f t="array" ref="F1993">_xlfn.XLOOKUP(B1993, $T$1:$T1992, $V$1:$V1992, D1993, 0, -1)</f>
        <v>1596.6514930600529</v>
      </c>
      <c r="G1993" cm="1">
        <f t="array" ref="G1993">_xlfn.XLOOKUP(C1993, $U$1:$U1992, $W$1:$W1992, E1993, 0, -1)</f>
        <v>1539.0873746407135</v>
      </c>
      <c r="H1993">
        <f>Schedule!F1993</f>
        <v>4.2654028436019002E-2</v>
      </c>
      <c r="I1993" t="str">
        <f>IF(ISBLANK(Games!D1993), "", Games!D1993)</f>
        <v/>
      </c>
      <c r="J1993" t="str">
        <f>IF(ISBLANK(Games!E1993), "", Games!E1993)</f>
        <v/>
      </c>
      <c r="K1993" t="str">
        <f>IF(ISBLANK(Games!D1993), "",VLOOKUP(I1993, 'Pitchers Pre-Season'!$B$2:$X$790, 23, FALSE))</f>
        <v/>
      </c>
      <c r="L1993" t="str">
        <f>IF(ISBLANK(Games!E1993), "",VLOOKUP(J1993, 'Pitchers Pre-Season'!$B$2:$X$790, 23, FALSE))</f>
        <v/>
      </c>
      <c r="M1993">
        <f>IF(ISBLANK(Games!D1993), Calc!F1993, F1993+K1993)</f>
        <v>1596.6514930600529</v>
      </c>
      <c r="N1993">
        <f>IF(ISBLANK(Games!E1993), Calc!G1993, G1993+L1993)</f>
        <v>1539.0873746407135</v>
      </c>
      <c r="O1993" s="1">
        <f t="shared" si="217"/>
        <v>0.60341865034233833</v>
      </c>
      <c r="P1993" s="1">
        <f t="shared" si="218"/>
        <v>0.39658134965766173</v>
      </c>
      <c r="Q1993" s="3" t="str">
        <f>Games!N1993</f>
        <v/>
      </c>
      <c r="R1993" s="1" t="str">
        <f t="shared" si="219"/>
        <v/>
      </c>
      <c r="S1993" s="1" t="str">
        <f>IF(ISBLANK(Games!L1993), "",IF(Q1993=B1993, C1993, B1993))</f>
        <v/>
      </c>
      <c r="T1993" s="1" t="str">
        <f t="shared" si="220"/>
        <v>LAD</v>
      </c>
      <c r="U1993" s="1" t="str">
        <f t="shared" si="221"/>
        <v>BAL</v>
      </c>
      <c r="V1993" s="1">
        <f t="shared" si="222"/>
        <v>1596.6514930600529</v>
      </c>
      <c r="W1993" s="1">
        <f t="shared" si="223"/>
        <v>1539.0873746407135</v>
      </c>
    </row>
    <row r="1994" spans="1:23" x14ac:dyDescent="0.45">
      <c r="A1994" t="str">
        <f>Schedule!A1994</f>
        <v>2024-08-28</v>
      </c>
      <c r="B1994" t="str">
        <f>Schedule!B1994</f>
        <v>PIT</v>
      </c>
      <c r="C1994" t="str">
        <f>Schedule!C1994</f>
        <v>CHC</v>
      </c>
      <c r="D1994">
        <f>Schedule!D1994</f>
        <v>1468.3919248330999</v>
      </c>
      <c r="E1994">
        <f>Schedule!E1994</f>
        <v>1514.0316812078199</v>
      </c>
      <c r="F1994" cm="1">
        <f t="array" ref="F1994">_xlfn.XLOOKUP(B1994, $T$1:$T1993, $V$1:$V1993, D1994, 0, -1)</f>
        <v>1464.4120897083565</v>
      </c>
      <c r="G1994" cm="1">
        <f t="array" ref="G1994">_xlfn.XLOOKUP(C1994, $U$1:$U1993, $W$1:$W1993, E1994, 0, -1)</f>
        <v>1510.9500841970262</v>
      </c>
      <c r="H1994">
        <f>Schedule!F1994</f>
        <v>5.7971014492753603E-2</v>
      </c>
      <c r="I1994" t="str">
        <f>IF(ISBLANK(Games!D1994), "", Games!D1994)</f>
        <v/>
      </c>
      <c r="J1994" t="str">
        <f>IF(ISBLANK(Games!E1994), "", Games!E1994)</f>
        <v/>
      </c>
      <c r="K1994" t="str">
        <f>IF(ISBLANK(Games!D1994), "",VLOOKUP(I1994, 'Pitchers Pre-Season'!$B$2:$X$790, 23, FALSE))</f>
        <v/>
      </c>
      <c r="L1994" t="str">
        <f>IF(ISBLANK(Games!E1994), "",VLOOKUP(J1994, 'Pitchers Pre-Season'!$B$2:$X$790, 23, FALSE))</f>
        <v/>
      </c>
      <c r="M1994">
        <f>IF(ISBLANK(Games!D1994), Calc!F1994, F1994+K1994)</f>
        <v>1464.4120897083565</v>
      </c>
      <c r="N1994">
        <f>IF(ISBLANK(Games!E1994), Calc!G1994, G1994+L1994)</f>
        <v>1510.9500841970262</v>
      </c>
      <c r="O1994" s="1">
        <f t="shared" si="217"/>
        <v>0.46240963837732907</v>
      </c>
      <c r="P1994" s="1">
        <f t="shared" si="218"/>
        <v>0.53759036162267093</v>
      </c>
      <c r="Q1994" s="3" t="str">
        <f>Games!N1994</f>
        <v/>
      </c>
      <c r="R1994" s="1" t="str">
        <f t="shared" si="219"/>
        <v/>
      </c>
      <c r="S1994" s="1" t="str">
        <f>IF(ISBLANK(Games!L1994), "",IF(Q1994=B1994, C1994, B1994))</f>
        <v/>
      </c>
      <c r="T1994" s="1" t="str">
        <f t="shared" si="220"/>
        <v>PIT</v>
      </c>
      <c r="U1994" s="1" t="str">
        <f t="shared" si="221"/>
        <v>CHC</v>
      </c>
      <c r="V1994" s="1">
        <f t="shared" si="222"/>
        <v>1464.4120897083565</v>
      </c>
      <c r="W1994" s="1">
        <f t="shared" si="223"/>
        <v>1510.9500841970262</v>
      </c>
    </row>
    <row r="1995" spans="1:23" x14ac:dyDescent="0.45">
      <c r="A1995" t="str">
        <f>Schedule!A1995</f>
        <v>2024-08-28</v>
      </c>
      <c r="B1995" t="str">
        <f>Schedule!B1995</f>
        <v>CLE</v>
      </c>
      <c r="C1995" t="str">
        <f>Schedule!C1995</f>
        <v>KCR</v>
      </c>
      <c r="D1995">
        <f>Schedule!D1995</f>
        <v>1503.8938502056101</v>
      </c>
      <c r="E1995">
        <f>Schedule!E1995</f>
        <v>1455.5883504191299</v>
      </c>
      <c r="F1995" cm="1">
        <f t="array" ref="F1995">_xlfn.XLOOKUP(B1995, $T$1:$T1994, $V$1:$V1994, D1995, 0, -1)</f>
        <v>1503.8938502056101</v>
      </c>
      <c r="G1995" cm="1">
        <f t="array" ref="G1995">_xlfn.XLOOKUP(C1995, $U$1:$U1994, $W$1:$W1994, E1995, 0, -1)</f>
        <v>1465.2610239810729</v>
      </c>
      <c r="H1995">
        <f>Schedule!F1995</f>
        <v>4.7619047619047603E-2</v>
      </c>
      <c r="I1995" t="str">
        <f>IF(ISBLANK(Games!D1995), "", Games!D1995)</f>
        <v/>
      </c>
      <c r="J1995" t="str">
        <f>IF(ISBLANK(Games!E1995), "", Games!E1995)</f>
        <v/>
      </c>
      <c r="K1995" t="str">
        <f>IF(ISBLANK(Games!D1995), "",VLOOKUP(I1995, 'Pitchers Pre-Season'!$B$2:$X$790, 23, FALSE))</f>
        <v/>
      </c>
      <c r="L1995" t="str">
        <f>IF(ISBLANK(Games!E1995), "",VLOOKUP(J1995, 'Pitchers Pre-Season'!$B$2:$X$790, 23, FALSE))</f>
        <v/>
      </c>
      <c r="M1995">
        <f>IF(ISBLANK(Games!D1995), Calc!F1995, F1995+K1995)</f>
        <v>1503.8938502056101</v>
      </c>
      <c r="N1995">
        <f>IF(ISBLANK(Games!E1995), Calc!G1995, G1995+L1995)</f>
        <v>1465.2610239810729</v>
      </c>
      <c r="O1995" s="1">
        <f t="shared" si="217"/>
        <v>0.57917862046477475</v>
      </c>
      <c r="P1995" s="1">
        <f t="shared" si="218"/>
        <v>0.4208213795352253</v>
      </c>
      <c r="Q1995" s="3" t="str">
        <f>Games!N1995</f>
        <v/>
      </c>
      <c r="R1995" s="1" t="str">
        <f t="shared" si="219"/>
        <v/>
      </c>
      <c r="S1995" s="1" t="str">
        <f>IF(ISBLANK(Games!L1995), "",IF(Q1995=B1995, C1995, B1995))</f>
        <v/>
      </c>
      <c r="T1995" s="1" t="str">
        <f t="shared" si="220"/>
        <v>CLE</v>
      </c>
      <c r="U1995" s="1" t="str">
        <f t="shared" si="221"/>
        <v>KCR</v>
      </c>
      <c r="V1995" s="1">
        <f t="shared" si="222"/>
        <v>1503.8938502056101</v>
      </c>
      <c r="W1995" s="1">
        <f t="shared" si="223"/>
        <v>1465.2610239810729</v>
      </c>
    </row>
    <row r="1996" spans="1:23" x14ac:dyDescent="0.45">
      <c r="A1996" t="str">
        <f>Schedule!A1996</f>
        <v>2024-08-28</v>
      </c>
      <c r="B1996" t="str">
        <f>Schedule!B1996</f>
        <v>PHI</v>
      </c>
      <c r="C1996" t="str">
        <f>Schedule!C1996</f>
        <v>HOU</v>
      </c>
      <c r="D1996">
        <f>Schedule!D1996</f>
        <v>1537.03223861109</v>
      </c>
      <c r="E1996">
        <f>Schedule!E1996</f>
        <v>1559.22207084247</v>
      </c>
      <c r="F1996" cm="1">
        <f t="array" ref="F1996">_xlfn.XLOOKUP(B1996, $T$1:$T1995, $V$1:$V1995, D1996, 0, -1)</f>
        <v>1516.0751994709906</v>
      </c>
      <c r="G1996" cm="1">
        <f t="array" ref="G1996">_xlfn.XLOOKUP(C1996, $U$1:$U1995, $W$1:$W1995, E1996, 0, -1)</f>
        <v>1554.1885466658973</v>
      </c>
      <c r="H1996">
        <f>Schedule!F1996</f>
        <v>8.4745762711864403E-2</v>
      </c>
      <c r="I1996" t="str">
        <f>IF(ISBLANK(Games!D1996), "", Games!D1996)</f>
        <v/>
      </c>
      <c r="J1996" t="str">
        <f>IF(ISBLANK(Games!E1996), "", Games!E1996)</f>
        <v/>
      </c>
      <c r="K1996" t="str">
        <f>IF(ISBLANK(Games!D1996), "",VLOOKUP(I1996, 'Pitchers Pre-Season'!$B$2:$X$790, 23, FALSE))</f>
        <v/>
      </c>
      <c r="L1996" t="str">
        <f>IF(ISBLANK(Games!E1996), "",VLOOKUP(J1996, 'Pitchers Pre-Season'!$B$2:$X$790, 23, FALSE))</f>
        <v/>
      </c>
      <c r="M1996">
        <f>IF(ISBLANK(Games!D1996), Calc!F1996, F1996+K1996)</f>
        <v>1516.0751994709906</v>
      </c>
      <c r="N1996">
        <f>IF(ISBLANK(Games!E1996), Calc!G1996, G1996+L1996)</f>
        <v>1554.1885466658973</v>
      </c>
      <c r="O1996" s="1">
        <f t="shared" si="217"/>
        <v>0.48774232919038524</v>
      </c>
      <c r="P1996" s="1">
        <f t="shared" si="218"/>
        <v>0.51225767080961482</v>
      </c>
      <c r="Q1996" s="3" t="str">
        <f>Games!N1996</f>
        <v/>
      </c>
      <c r="R1996" s="1" t="str">
        <f t="shared" si="219"/>
        <v/>
      </c>
      <c r="S1996" s="1" t="str">
        <f>IF(ISBLANK(Games!L1996), "",IF(Q1996=B1996, C1996, B1996))</f>
        <v/>
      </c>
      <c r="T1996" s="1" t="str">
        <f t="shared" si="220"/>
        <v>PHI</v>
      </c>
      <c r="U1996" s="1" t="str">
        <f t="shared" si="221"/>
        <v>HOU</v>
      </c>
      <c r="V1996" s="1">
        <f t="shared" si="222"/>
        <v>1516.0751994709906</v>
      </c>
      <c r="W1996" s="1">
        <f t="shared" si="223"/>
        <v>1554.1885466658973</v>
      </c>
    </row>
    <row r="1997" spans="1:23" x14ac:dyDescent="0.45">
      <c r="A1997" t="str">
        <f>Schedule!A1997</f>
        <v>2024-08-28</v>
      </c>
      <c r="B1997" t="str">
        <f>Schedule!B1997</f>
        <v>SEA</v>
      </c>
      <c r="C1997" t="str">
        <f>Schedule!C1997</f>
        <v>TBR</v>
      </c>
      <c r="D1997">
        <f>Schedule!D1997</f>
        <v>1526.2027098211199</v>
      </c>
      <c r="E1997">
        <f>Schedule!E1997</f>
        <v>1537.2568075547799</v>
      </c>
      <c r="F1997" cm="1">
        <f t="array" ref="F1997">_xlfn.XLOOKUP(B1997, $T$1:$T1996, $V$1:$V1996, D1997, 0, -1)</f>
        <v>1518.2292368487947</v>
      </c>
      <c r="G1997" cm="1">
        <f t="array" ref="G1997">_xlfn.XLOOKUP(C1997, $U$1:$U1996, $W$1:$W1996, E1997, 0, -1)</f>
        <v>1532.6622500113572</v>
      </c>
      <c r="H1997">
        <f>Schedule!F1997</f>
        <v>2.2471910112359699E-2</v>
      </c>
      <c r="I1997" t="str">
        <f>IF(ISBLANK(Games!D1997), "", Games!D1997)</f>
        <v/>
      </c>
      <c r="J1997" t="str">
        <f>IF(ISBLANK(Games!E1997), "", Games!E1997)</f>
        <v/>
      </c>
      <c r="K1997" t="str">
        <f>IF(ISBLANK(Games!D1997), "",VLOOKUP(I1997, 'Pitchers Pre-Season'!$B$2:$X$790, 23, FALSE))</f>
        <v/>
      </c>
      <c r="L1997" t="str">
        <f>IF(ISBLANK(Games!E1997), "",VLOOKUP(J1997, 'Pitchers Pre-Season'!$B$2:$X$790, 23, FALSE))</f>
        <v/>
      </c>
      <c r="M1997">
        <f>IF(ISBLANK(Games!D1997), Calc!F1997, F1997+K1997)</f>
        <v>1518.2292368487947</v>
      </c>
      <c r="N1997">
        <f>IF(ISBLANK(Games!E1997), Calc!G1997, G1997+L1997)</f>
        <v>1532.6622500113572</v>
      </c>
      <c r="O1997" s="1">
        <f t="shared" si="217"/>
        <v>0.49047711926327325</v>
      </c>
      <c r="P1997" s="1">
        <f t="shared" si="218"/>
        <v>0.5095228807367268</v>
      </c>
      <c r="Q1997" s="3" t="str">
        <f>Games!N1997</f>
        <v/>
      </c>
      <c r="R1997" s="1" t="str">
        <f t="shared" si="219"/>
        <v/>
      </c>
      <c r="S1997" s="1" t="str">
        <f>IF(ISBLANK(Games!L1997), "",IF(Q1997=B1997, C1997, B1997))</f>
        <v/>
      </c>
      <c r="T1997" s="1" t="str">
        <f t="shared" si="220"/>
        <v>SEA</v>
      </c>
      <c r="U1997" s="1" t="str">
        <f t="shared" si="221"/>
        <v>TBR</v>
      </c>
      <c r="V1997" s="1">
        <f t="shared" si="222"/>
        <v>1518.2292368487947</v>
      </c>
      <c r="W1997" s="1">
        <f t="shared" si="223"/>
        <v>1532.6622500113572</v>
      </c>
    </row>
    <row r="1998" spans="1:23" x14ac:dyDescent="0.45">
      <c r="A1998" t="str">
        <f>Schedule!A1998</f>
        <v>2024-08-28</v>
      </c>
      <c r="B1998" t="str">
        <f>Schedule!B1998</f>
        <v>DET</v>
      </c>
      <c r="C1998" t="str">
        <f>Schedule!C1998</f>
        <v>LAA</v>
      </c>
      <c r="D1998">
        <f>Schedule!D1998</f>
        <v>1477.56939209144</v>
      </c>
      <c r="E1998">
        <f>Schedule!E1998</f>
        <v>1474.3085107648601</v>
      </c>
      <c r="F1998" cm="1">
        <f t="array" ref="F1998">_xlfn.XLOOKUP(B1998, $T$1:$T1997, $V$1:$V1997, D1998, 0, -1)</f>
        <v>1481.7589766686021</v>
      </c>
      <c r="G1998" cm="1">
        <f t="array" ref="G1998">_xlfn.XLOOKUP(C1998, $U$1:$U1997, $W$1:$W1997, E1998, 0, -1)</f>
        <v>1486.8682858001625</v>
      </c>
      <c r="H1998">
        <f>Schedule!F1998</f>
        <v>7.6687116564418296E-3</v>
      </c>
      <c r="I1998" t="str">
        <f>IF(ISBLANK(Games!D1998), "", Games!D1998)</f>
        <v/>
      </c>
      <c r="J1998" t="str">
        <f>IF(ISBLANK(Games!E1998), "", Games!E1998)</f>
        <v/>
      </c>
      <c r="K1998" t="str">
        <f>IF(ISBLANK(Games!D1998), "",VLOOKUP(I1998, 'Pitchers Pre-Season'!$B$2:$X$790, 23, FALSE))</f>
        <v/>
      </c>
      <c r="L1998" t="str">
        <f>IF(ISBLANK(Games!E1998), "",VLOOKUP(J1998, 'Pitchers Pre-Season'!$B$2:$X$790, 23, FALSE))</f>
        <v/>
      </c>
      <c r="M1998">
        <f>IF(ISBLANK(Games!D1998), Calc!F1998, F1998+K1998)</f>
        <v>1481.7589766686021</v>
      </c>
      <c r="N1998">
        <f>IF(ISBLANK(Games!E1998), Calc!G1998, G1998+L1998)</f>
        <v>1486.8682858001625</v>
      </c>
      <c r="O1998" s="1">
        <f t="shared" si="217"/>
        <v>0.49648199892580619</v>
      </c>
      <c r="P1998" s="1">
        <f t="shared" si="218"/>
        <v>0.50351800107419376</v>
      </c>
      <c r="Q1998" s="3" t="str">
        <f>Games!N1998</f>
        <v/>
      </c>
      <c r="R1998" s="1" t="str">
        <f t="shared" si="219"/>
        <v/>
      </c>
      <c r="S1998" s="1" t="str">
        <f>IF(ISBLANK(Games!L1998), "",IF(Q1998=B1998, C1998, B1998))</f>
        <v/>
      </c>
      <c r="T1998" s="1" t="str">
        <f t="shared" si="220"/>
        <v>DET</v>
      </c>
      <c r="U1998" s="1" t="str">
        <f t="shared" si="221"/>
        <v>LAA</v>
      </c>
      <c r="V1998" s="1">
        <f t="shared" si="222"/>
        <v>1481.7589766686021</v>
      </c>
      <c r="W1998" s="1">
        <f t="shared" si="223"/>
        <v>1486.8682858001625</v>
      </c>
    </row>
    <row r="1999" spans="1:23" x14ac:dyDescent="0.45">
      <c r="A1999" t="str">
        <f>Schedule!A1999</f>
        <v>2024-08-28</v>
      </c>
      <c r="B1999" t="str">
        <f>Schedule!B1999</f>
        <v>CIN</v>
      </c>
      <c r="C1999" t="str">
        <f>Schedule!C1999</f>
        <v>OAK</v>
      </c>
      <c r="D1999">
        <f>Schedule!D1999</f>
        <v>1496.2510574284499</v>
      </c>
      <c r="E1999">
        <f>Schedule!E1999</f>
        <v>1427.1354796158</v>
      </c>
      <c r="F1999" cm="1">
        <f t="array" ref="F1999">_xlfn.XLOOKUP(B1999, $T$1:$T1998, $V$1:$V1998, D1999, 0, -1)</f>
        <v>1493.1662146218293</v>
      </c>
      <c r="G1999" cm="1">
        <f t="array" ref="G1999">_xlfn.XLOOKUP(C1999, $U$1:$U1998, $W$1:$W1998, E1999, 0, -1)</f>
        <v>1422.9458950386379</v>
      </c>
      <c r="H1999">
        <f>Schedule!F1999</f>
        <v>-1.38888888888888E-2</v>
      </c>
      <c r="I1999" t="str">
        <f>IF(ISBLANK(Games!D1999), "", Games!D1999)</f>
        <v/>
      </c>
      <c r="J1999" t="str">
        <f>IF(ISBLANK(Games!E1999), "", Games!E1999)</f>
        <v/>
      </c>
      <c r="K1999" t="str">
        <f>IF(ISBLANK(Games!D1999), "",VLOOKUP(I1999, 'Pitchers Pre-Season'!$B$2:$X$790, 23, FALSE))</f>
        <v/>
      </c>
      <c r="L1999" t="str">
        <f>IF(ISBLANK(Games!E1999), "",VLOOKUP(J1999, 'Pitchers Pre-Season'!$B$2:$X$790, 23, FALSE))</f>
        <v/>
      </c>
      <c r="M1999">
        <f>IF(ISBLANK(Games!D1999), Calc!F1999, F1999+K1999)</f>
        <v>1493.1662146218293</v>
      </c>
      <c r="N1999">
        <f>IF(ISBLANK(Games!E1999), Calc!G1999, G1999+L1999)</f>
        <v>1422.9458950386379</v>
      </c>
      <c r="O1999" s="1">
        <f t="shared" si="217"/>
        <v>0.59275684913398574</v>
      </c>
      <c r="P1999" s="1">
        <f t="shared" si="218"/>
        <v>0.40724315086601426</v>
      </c>
      <c r="Q1999" s="3" t="str">
        <f>Games!N1999</f>
        <v/>
      </c>
      <c r="R1999" s="1" t="str">
        <f t="shared" si="219"/>
        <v/>
      </c>
      <c r="S1999" s="1" t="str">
        <f>IF(ISBLANK(Games!L1999), "",IF(Q1999=B1999, C1999, B1999))</f>
        <v/>
      </c>
      <c r="T1999" s="1" t="str">
        <f t="shared" si="220"/>
        <v>CIN</v>
      </c>
      <c r="U1999" s="1" t="str">
        <f t="shared" si="221"/>
        <v>OAK</v>
      </c>
      <c r="V1999" s="1">
        <f t="shared" si="222"/>
        <v>1493.1662146218293</v>
      </c>
      <c r="W1999" s="1">
        <f t="shared" si="223"/>
        <v>1422.9458950386379</v>
      </c>
    </row>
    <row r="2000" spans="1:23" x14ac:dyDescent="0.45">
      <c r="A2000" t="str">
        <f>Schedule!A2000</f>
        <v>2024-08-28</v>
      </c>
      <c r="B2000" t="str">
        <f>Schedule!B2000</f>
        <v>WAS</v>
      </c>
      <c r="C2000" t="str">
        <f>Schedule!C2000</f>
        <v>NYY</v>
      </c>
      <c r="D2000">
        <f>Schedule!D2000</f>
        <v>1422.7330514932301</v>
      </c>
      <c r="E2000">
        <f>Schedule!E2000</f>
        <v>1539.4562396036399</v>
      </c>
      <c r="F2000" cm="1">
        <f t="array" ref="F2000">_xlfn.XLOOKUP(B2000, $T$1:$T1999, $V$1:$V1999, D2000, 0, -1)</f>
        <v>1419.5380932200808</v>
      </c>
      <c r="G2000" cm="1">
        <f t="array" ref="G2000">_xlfn.XLOOKUP(C2000, $U$1:$U1999, $W$1:$W1999, E2000, 0, -1)</f>
        <v>1562.9327852564061</v>
      </c>
      <c r="H2000">
        <f>Schedule!F2000</f>
        <v>-4.76190476190477E-2</v>
      </c>
      <c r="I2000" t="str">
        <f>IF(ISBLANK(Games!D2000), "", Games!D2000)</f>
        <v/>
      </c>
      <c r="J2000" t="str">
        <f>IF(ISBLANK(Games!E2000), "", Games!E2000)</f>
        <v/>
      </c>
      <c r="K2000" t="str">
        <f>IF(ISBLANK(Games!D2000), "",VLOOKUP(I2000, 'Pitchers Pre-Season'!$B$2:$X$790, 23, FALSE))</f>
        <v/>
      </c>
      <c r="L2000" t="str">
        <f>IF(ISBLANK(Games!E2000), "",VLOOKUP(J2000, 'Pitchers Pre-Season'!$B$2:$X$790, 23, FALSE))</f>
        <v/>
      </c>
      <c r="M2000">
        <f>IF(ISBLANK(Games!D2000), Calc!F2000, F2000+K2000)</f>
        <v>1419.5380932200808</v>
      </c>
      <c r="N2000">
        <f>IF(ISBLANK(Games!E2000), Calc!G2000, G2000+L2000)</f>
        <v>1562.9327852564061</v>
      </c>
      <c r="O2000" s="1">
        <f t="shared" si="217"/>
        <v>0.28079928334400606</v>
      </c>
      <c r="P2000" s="1">
        <f t="shared" si="218"/>
        <v>0.71920071665599405</v>
      </c>
      <c r="Q2000" s="3" t="str">
        <f>Games!N2000</f>
        <v/>
      </c>
      <c r="R2000" s="1" t="str">
        <f t="shared" si="219"/>
        <v/>
      </c>
      <c r="S2000" s="1" t="str">
        <f>IF(ISBLANK(Games!L2000), "",IF(Q2000=B2000, C2000, B2000))</f>
        <v/>
      </c>
      <c r="T2000" s="1" t="str">
        <f t="shared" si="220"/>
        <v>WAS</v>
      </c>
      <c r="U2000" s="1" t="str">
        <f t="shared" si="221"/>
        <v>NYY</v>
      </c>
      <c r="V2000" s="1">
        <f t="shared" si="222"/>
        <v>1419.5380932200808</v>
      </c>
      <c r="W2000" s="1">
        <f t="shared" si="223"/>
        <v>1562.9327852564061</v>
      </c>
    </row>
    <row r="2001" spans="1:23" x14ac:dyDescent="0.45">
      <c r="A2001" t="str">
        <f>Schedule!A2001</f>
        <v>2024-08-28</v>
      </c>
      <c r="B2001" t="str">
        <f>Schedule!B2001</f>
        <v>BOS</v>
      </c>
      <c r="C2001" t="str">
        <f>Schedule!C2001</f>
        <v>TOR</v>
      </c>
      <c r="D2001">
        <f>Schedule!D2001</f>
        <v>1500.26839934439</v>
      </c>
      <c r="E2001">
        <f>Schedule!E2001</f>
        <v>1536.86484917293</v>
      </c>
      <c r="F2001" cm="1">
        <f t="array" ref="F2001">_xlfn.XLOOKUP(B2001, $T$1:$T2000, $V$1:$V2000, D2001, 0, -1)</f>
        <v>1500.26839934439</v>
      </c>
      <c r="G2001" cm="1">
        <f t="array" ref="G2001">_xlfn.XLOOKUP(C2001, $U$1:$U2000, $W$1:$W2000, E2001, 0, -1)</f>
        <v>1549.5770225833428</v>
      </c>
      <c r="H2001">
        <f>Schedule!F2001</f>
        <v>5.1282051282051398E-2</v>
      </c>
      <c r="I2001" t="str">
        <f>IF(ISBLANK(Games!D2001), "", Games!D2001)</f>
        <v/>
      </c>
      <c r="J2001" t="str">
        <f>IF(ISBLANK(Games!E2001), "", Games!E2001)</f>
        <v/>
      </c>
      <c r="K2001" t="str">
        <f>IF(ISBLANK(Games!D2001), "",VLOOKUP(I2001, 'Pitchers Pre-Season'!$B$2:$X$790, 23, FALSE))</f>
        <v/>
      </c>
      <c r="L2001" t="str">
        <f>IF(ISBLANK(Games!E2001), "",VLOOKUP(J2001, 'Pitchers Pre-Season'!$B$2:$X$790, 23, FALSE))</f>
        <v/>
      </c>
      <c r="M2001">
        <f>IF(ISBLANK(Games!D2001), Calc!F2001, F2001+K2001)</f>
        <v>1500.26839934439</v>
      </c>
      <c r="N2001">
        <f>IF(ISBLANK(Games!E2001), Calc!G2001, G2001+L2001)</f>
        <v>1549.5770225833428</v>
      </c>
      <c r="O2001" s="1">
        <f t="shared" si="217"/>
        <v>0.45515283018844332</v>
      </c>
      <c r="P2001" s="1">
        <f t="shared" si="218"/>
        <v>0.54484716981155679</v>
      </c>
      <c r="Q2001" s="3" t="str">
        <f>Games!N2001</f>
        <v/>
      </c>
      <c r="R2001" s="1" t="str">
        <f t="shared" si="219"/>
        <v/>
      </c>
      <c r="S2001" s="1" t="str">
        <f>IF(ISBLANK(Games!L2001), "",IF(Q2001=B2001, C2001, B2001))</f>
        <v/>
      </c>
      <c r="T2001" s="1" t="str">
        <f t="shared" si="220"/>
        <v>BOS</v>
      </c>
      <c r="U2001" s="1" t="str">
        <f t="shared" si="221"/>
        <v>TOR</v>
      </c>
      <c r="V2001" s="1">
        <f t="shared" si="222"/>
        <v>1500.26839934439</v>
      </c>
      <c r="W2001" s="1">
        <f t="shared" si="223"/>
        <v>1549.5770225833428</v>
      </c>
    </row>
    <row r="2002" spans="1:23" x14ac:dyDescent="0.45">
      <c r="A2002" t="str">
        <f>Schedule!A2002</f>
        <v>2024-08-28</v>
      </c>
      <c r="B2002" t="str">
        <f>Schedule!B2002</f>
        <v>MIN</v>
      </c>
      <c r="C2002" t="str">
        <f>Schedule!C2002</f>
        <v>ATL</v>
      </c>
      <c r="D2002">
        <f>Schedule!D2002</f>
        <v>1535.44519643647</v>
      </c>
      <c r="E2002">
        <f>Schedule!E2002</f>
        <v>1590.545270505</v>
      </c>
      <c r="F2002" cm="1">
        <f t="array" ref="F2002">_xlfn.XLOOKUP(B2002, $T$1:$T2001, $V$1:$V2001, D2002, 0, -1)</f>
        <v>1529.2726034226744</v>
      </c>
      <c r="G2002" cm="1">
        <f t="array" ref="G2002">_xlfn.XLOOKUP(C2002, $U$1:$U2001, $W$1:$W2001, E2002, 0, -1)</f>
        <v>1588.8399964445969</v>
      </c>
      <c r="H2002">
        <f>Schedule!F2002</f>
        <v>0.12727272727272701</v>
      </c>
      <c r="I2002" t="str">
        <f>IF(ISBLANK(Games!D2002), "", Games!D2002)</f>
        <v/>
      </c>
      <c r="J2002" t="str">
        <f>IF(ISBLANK(Games!E2002), "", Games!E2002)</f>
        <v/>
      </c>
      <c r="K2002" t="str">
        <f>IF(ISBLANK(Games!D2002), "",VLOOKUP(I2002, 'Pitchers Pre-Season'!$B$2:$X$790, 23, FALSE))</f>
        <v/>
      </c>
      <c r="L2002" t="str">
        <f>IF(ISBLANK(Games!E2002), "",VLOOKUP(J2002, 'Pitchers Pre-Season'!$B$2:$X$790, 23, FALSE))</f>
        <v/>
      </c>
      <c r="M2002">
        <f>IF(ISBLANK(Games!D2002), Calc!F2002, F2002+K2002)</f>
        <v>1529.2726034226744</v>
      </c>
      <c r="N2002">
        <f>IF(ISBLANK(Games!E2002), Calc!G2002, G2002+L2002)</f>
        <v>1588.8399964445969</v>
      </c>
      <c r="O2002" s="1">
        <f t="shared" si="217"/>
        <v>0.47874218079568698</v>
      </c>
      <c r="P2002" s="1">
        <f t="shared" si="218"/>
        <v>0.52125781920431302</v>
      </c>
      <c r="Q2002" s="3" t="str">
        <f>Games!N2002</f>
        <v/>
      </c>
      <c r="R2002" s="1" t="str">
        <f t="shared" si="219"/>
        <v/>
      </c>
      <c r="S2002" s="1" t="str">
        <f>IF(ISBLANK(Games!L2002), "",IF(Q2002=B2002, C2002, B2002))</f>
        <v/>
      </c>
      <c r="T2002" s="1" t="str">
        <f t="shared" si="220"/>
        <v>MIN</v>
      </c>
      <c r="U2002" s="1" t="str">
        <f t="shared" si="221"/>
        <v>ATL</v>
      </c>
      <c r="V2002" s="1">
        <f t="shared" si="222"/>
        <v>1529.2726034226744</v>
      </c>
      <c r="W2002" s="1">
        <f t="shared" si="223"/>
        <v>1588.8399964445969</v>
      </c>
    </row>
    <row r="2003" spans="1:23" x14ac:dyDescent="0.45">
      <c r="A2003" t="str">
        <f>Schedule!A2003</f>
        <v>2024-08-28</v>
      </c>
      <c r="B2003" t="str">
        <f>Schedule!B2003</f>
        <v>STL</v>
      </c>
      <c r="C2003" t="str">
        <f>Schedule!C2003</f>
        <v>SDP</v>
      </c>
      <c r="D2003">
        <f>Schedule!D2003</f>
        <v>1506.4629567151301</v>
      </c>
      <c r="E2003">
        <f>Schedule!E2003</f>
        <v>1513.7838452168801</v>
      </c>
      <c r="F2003" cm="1">
        <f t="array" ref="F2003">_xlfn.XLOOKUP(B2003, $T$1:$T2002, $V$1:$V2002, D2003, 0, -1)</f>
        <v>1510.540426333587</v>
      </c>
      <c r="G2003" cm="1">
        <f t="array" ref="G2003">_xlfn.XLOOKUP(C2003, $U$1:$U2002, $W$1:$W2002, E2003, 0, -1)</f>
        <v>1514.2912987524817</v>
      </c>
      <c r="H2003">
        <f>Schedule!F2003</f>
        <v>7.3170731707316999E-2</v>
      </c>
      <c r="I2003" t="str">
        <f>IF(ISBLANK(Games!D2003), "", Games!D2003)</f>
        <v/>
      </c>
      <c r="J2003" t="str">
        <f>IF(ISBLANK(Games!E2003), "", Games!E2003)</f>
        <v/>
      </c>
      <c r="K2003" t="str">
        <f>IF(ISBLANK(Games!D2003), "",VLOOKUP(I2003, 'Pitchers Pre-Season'!$B$2:$X$790, 23, FALSE))</f>
        <v/>
      </c>
      <c r="L2003" t="str">
        <f>IF(ISBLANK(Games!E2003), "",VLOOKUP(J2003, 'Pitchers Pre-Season'!$B$2:$X$790, 23, FALSE))</f>
        <v/>
      </c>
      <c r="M2003">
        <f>IF(ISBLANK(Games!D2003), Calc!F2003, F2003+K2003)</f>
        <v>1510.540426333587</v>
      </c>
      <c r="N2003">
        <f>IF(ISBLANK(Games!E2003), Calc!G2003, G2003+L2003)</f>
        <v>1514.2912987524817</v>
      </c>
      <c r="O2003" s="1">
        <f t="shared" si="217"/>
        <v>0.53118763623219811</v>
      </c>
      <c r="P2003" s="1">
        <f t="shared" si="218"/>
        <v>0.46881236376780183</v>
      </c>
      <c r="Q2003" s="3" t="str">
        <f>Games!N2003</f>
        <v/>
      </c>
      <c r="R2003" s="1" t="str">
        <f t="shared" si="219"/>
        <v/>
      </c>
      <c r="S2003" s="1" t="str">
        <f>IF(ISBLANK(Games!L2003), "",IF(Q2003=B2003, C2003, B2003))</f>
        <v/>
      </c>
      <c r="T2003" s="1" t="str">
        <f t="shared" si="220"/>
        <v>STL</v>
      </c>
      <c r="U2003" s="1" t="str">
        <f t="shared" si="221"/>
        <v>SDP</v>
      </c>
      <c r="V2003" s="1">
        <f t="shared" si="222"/>
        <v>1510.540426333587</v>
      </c>
      <c r="W2003" s="1">
        <f t="shared" si="223"/>
        <v>1514.2912987524817</v>
      </c>
    </row>
    <row r="2004" spans="1:23" x14ac:dyDescent="0.45">
      <c r="A2004" t="str">
        <f>Schedule!A2004</f>
        <v>2024-08-28</v>
      </c>
      <c r="B2004" t="str">
        <f>Schedule!B2004</f>
        <v>CHW</v>
      </c>
      <c r="C2004" t="str">
        <f>Schedule!C2004</f>
        <v>TEX</v>
      </c>
      <c r="D2004">
        <f>Schedule!D2004</f>
        <v>1433.33420073452</v>
      </c>
      <c r="E2004">
        <f>Schedule!E2004</f>
        <v>1527.6277566730801</v>
      </c>
      <c r="F2004" cm="1">
        <f t="array" ref="F2004">_xlfn.XLOOKUP(B2004, $T$1:$T2003, $V$1:$V2003, D2004, 0, -1)</f>
        <v>1426.513159308995</v>
      </c>
      <c r="G2004" cm="1">
        <f t="array" ref="G2004">_xlfn.XLOOKUP(C2004, $U$1:$U2003, $W$1:$W2003, E2004, 0, -1)</f>
        <v>1534.4506247578865</v>
      </c>
      <c r="H2004">
        <f>Schedule!F2004</f>
        <v>-4.2253521126760597E-2</v>
      </c>
      <c r="I2004" t="str">
        <f>IF(ISBLANK(Games!D2004), "", Games!D2004)</f>
        <v/>
      </c>
      <c r="J2004" t="str">
        <f>IF(ISBLANK(Games!E2004), "", Games!E2004)</f>
        <v/>
      </c>
      <c r="K2004" t="str">
        <f>IF(ISBLANK(Games!D2004), "",VLOOKUP(I2004, 'Pitchers Pre-Season'!$B$2:$X$790, 23, FALSE))</f>
        <v/>
      </c>
      <c r="L2004" t="str">
        <f>IF(ISBLANK(Games!E2004), "",VLOOKUP(J2004, 'Pitchers Pre-Season'!$B$2:$X$790, 23, FALSE))</f>
        <v/>
      </c>
      <c r="M2004">
        <f>IF(ISBLANK(Games!D2004), Calc!F2004, F2004+K2004)</f>
        <v>1426.513159308995</v>
      </c>
      <c r="N2004">
        <f>IF(ISBLANK(Games!E2004), Calc!G2004, G2004+L2004)</f>
        <v>1534.4506247578865</v>
      </c>
      <c r="O2004" s="1">
        <f t="shared" si="217"/>
        <v>0.3283504454634909</v>
      </c>
      <c r="P2004" s="1">
        <f t="shared" si="218"/>
        <v>0.67164955453650899</v>
      </c>
      <c r="Q2004" s="3" t="str">
        <f>Games!N2004</f>
        <v/>
      </c>
      <c r="R2004" s="1" t="str">
        <f t="shared" si="219"/>
        <v/>
      </c>
      <c r="S2004" s="1" t="str">
        <f>IF(ISBLANK(Games!L2004), "",IF(Q2004=B2004, C2004, B2004))</f>
        <v/>
      </c>
      <c r="T2004" s="1" t="str">
        <f t="shared" si="220"/>
        <v>CHW</v>
      </c>
      <c r="U2004" s="1" t="str">
        <f t="shared" si="221"/>
        <v>TEX</v>
      </c>
      <c r="V2004" s="1">
        <f t="shared" si="222"/>
        <v>1426.513159308995</v>
      </c>
      <c r="W2004" s="1">
        <f t="shared" si="223"/>
        <v>1534.4506247578865</v>
      </c>
    </row>
    <row r="2005" spans="1:23" x14ac:dyDescent="0.45">
      <c r="A2005" t="str">
        <f>Schedule!A2005</f>
        <v>2024-08-28</v>
      </c>
      <c r="B2005" t="str">
        <f>Schedule!B2005</f>
        <v>MIL</v>
      </c>
      <c r="C2005" t="str">
        <f>Schedule!C2005</f>
        <v>SFG</v>
      </c>
      <c r="D2005">
        <f>Schedule!D2005</f>
        <v>1511.74507850229</v>
      </c>
      <c r="E2005">
        <f>Schedule!E2005</f>
        <v>1501.1235706124401</v>
      </c>
      <c r="F2005" cm="1">
        <f t="array" ref="F2005">_xlfn.XLOOKUP(B2005, $T$1:$T2004, $V$1:$V2004, D2005, 0, -1)</f>
        <v>1516.6563185214643</v>
      </c>
      <c r="G2005" cm="1">
        <f t="array" ref="G2005">_xlfn.XLOOKUP(C2005, $U$1:$U2004, $W$1:$W2004, E2005, 0, -1)</f>
        <v>1491.6063482058917</v>
      </c>
      <c r="H2005">
        <f>Schedule!F2005</f>
        <v>6.7415730337078705E-2</v>
      </c>
      <c r="I2005" t="str">
        <f>IF(ISBLANK(Games!D2005), "", Games!D2005)</f>
        <v/>
      </c>
      <c r="J2005" t="str">
        <f>IF(ISBLANK(Games!E2005), "", Games!E2005)</f>
        <v/>
      </c>
      <c r="K2005" t="str">
        <f>IF(ISBLANK(Games!D2005), "",VLOOKUP(I2005, 'Pitchers Pre-Season'!$B$2:$X$790, 23, FALSE))</f>
        <v/>
      </c>
      <c r="L2005" t="str">
        <f>IF(ISBLANK(Games!E2005), "",VLOOKUP(J2005, 'Pitchers Pre-Season'!$B$2:$X$790, 23, FALSE))</f>
        <v/>
      </c>
      <c r="M2005">
        <f>IF(ISBLANK(Games!D2005), Calc!F2005, F2005+K2005)</f>
        <v>1516.6563185214643</v>
      </c>
      <c r="N2005">
        <f>IF(ISBLANK(Games!E2005), Calc!G2005, G2005+L2005)</f>
        <v>1491.6063482058917</v>
      </c>
      <c r="O2005" s="1">
        <f t="shared" si="217"/>
        <v>0.56969533338073797</v>
      </c>
      <c r="P2005" s="1">
        <f t="shared" si="218"/>
        <v>0.43030466661926203</v>
      </c>
      <c r="Q2005" s="3" t="str">
        <f>Games!N2005</f>
        <v/>
      </c>
      <c r="R2005" s="1" t="str">
        <f t="shared" si="219"/>
        <v/>
      </c>
      <c r="S2005" s="1" t="str">
        <f>IF(ISBLANK(Games!L2005), "",IF(Q2005=B2005, C2005, B2005))</f>
        <v/>
      </c>
      <c r="T2005" s="1" t="str">
        <f t="shared" si="220"/>
        <v>MIL</v>
      </c>
      <c r="U2005" s="1" t="str">
        <f t="shared" si="221"/>
        <v>SFG</v>
      </c>
      <c r="V2005" s="1">
        <f t="shared" si="222"/>
        <v>1516.6563185214643</v>
      </c>
      <c r="W2005" s="1">
        <f t="shared" si="223"/>
        <v>1491.6063482058917</v>
      </c>
    </row>
    <row r="2006" spans="1:23" x14ac:dyDescent="0.45">
      <c r="A2006" t="str">
        <f>Schedule!A2006</f>
        <v>2024-08-28</v>
      </c>
      <c r="B2006" t="str">
        <f>Schedule!B2006</f>
        <v>COL</v>
      </c>
      <c r="C2006" t="str">
        <f>Schedule!C2006</f>
        <v>MIA</v>
      </c>
      <c r="D2006">
        <f>Schedule!D2006</f>
        <v>1418.47649220432</v>
      </c>
      <c r="E2006">
        <f>Schedule!E2006</f>
        <v>1488.4482383178499</v>
      </c>
      <c r="F2006" cm="1">
        <f t="array" ref="F2006">_xlfn.XLOOKUP(B2006, $T$1:$T2005, $V$1:$V2005, D2006, 0, -1)</f>
        <v>1423.0710497477428</v>
      </c>
      <c r="G2006" cm="1">
        <f t="array" ref="G2006">_xlfn.XLOOKUP(C2006, $U$1:$U2005, $W$1:$W2005, E2006, 0, -1)</f>
        <v>1484.370768699393</v>
      </c>
      <c r="H2006">
        <f>Schedule!F2006</f>
        <v>0.22834645669291301</v>
      </c>
      <c r="I2006" t="str">
        <f>IF(ISBLANK(Games!D2006), "", Games!D2006)</f>
        <v/>
      </c>
      <c r="J2006" t="str">
        <f>IF(ISBLANK(Games!E2006), "", Games!E2006)</f>
        <v/>
      </c>
      <c r="K2006" t="str">
        <f>IF(ISBLANK(Games!D2006), "",VLOOKUP(I2006, 'Pitchers Pre-Season'!$B$2:$X$790, 23, FALSE))</f>
        <v/>
      </c>
      <c r="L2006" t="str">
        <f>IF(ISBLANK(Games!E2006), "",VLOOKUP(J2006, 'Pitchers Pre-Season'!$B$2:$X$790, 23, FALSE))</f>
        <v/>
      </c>
      <c r="M2006">
        <f>IF(ISBLANK(Games!D2006), Calc!F2006, F2006+K2006)</f>
        <v>1423.0710497477428</v>
      </c>
      <c r="N2006">
        <f>IF(ISBLANK(Games!E2006), Calc!G2006, G2006+L2006)</f>
        <v>1484.370768699393</v>
      </c>
      <c r="O2006" s="1">
        <f t="shared" si="217"/>
        <v>0.52685996498943022</v>
      </c>
      <c r="P2006" s="1">
        <f t="shared" si="218"/>
        <v>0.47314003501056978</v>
      </c>
      <c r="Q2006" s="3" t="str">
        <f>Games!N2006</f>
        <v/>
      </c>
      <c r="R2006" s="1" t="str">
        <f t="shared" si="219"/>
        <v/>
      </c>
      <c r="S2006" s="1" t="str">
        <f>IF(ISBLANK(Games!L2006), "",IF(Q2006=B2006, C2006, B2006))</f>
        <v/>
      </c>
      <c r="T2006" s="1" t="str">
        <f t="shared" si="220"/>
        <v>COL</v>
      </c>
      <c r="U2006" s="1" t="str">
        <f t="shared" si="221"/>
        <v>MIA</v>
      </c>
      <c r="V2006" s="1">
        <f t="shared" si="222"/>
        <v>1423.0710497477428</v>
      </c>
      <c r="W2006" s="1">
        <f t="shared" si="223"/>
        <v>1484.370768699393</v>
      </c>
    </row>
    <row r="2007" spans="1:23" x14ac:dyDescent="0.45">
      <c r="A2007" t="str">
        <f>Schedule!A2007</f>
        <v>2024-08-28</v>
      </c>
      <c r="B2007" t="str">
        <f>Schedule!B2007</f>
        <v>ARI</v>
      </c>
      <c r="C2007" t="str">
        <f>Schedule!C2007</f>
        <v>NYM</v>
      </c>
      <c r="D2007">
        <f>Schedule!D2007</f>
        <v>1517.8440011816001</v>
      </c>
      <c r="E2007">
        <f>Schedule!E2007</f>
        <v>1505.1761432511801</v>
      </c>
      <c r="F2007" cm="1">
        <f t="array" ref="F2007">_xlfn.XLOOKUP(B2007, $T$1:$T2006, $V$1:$V2006, D2007, 0, -1)</f>
        <v>1516.9891876380354</v>
      </c>
      <c r="G2007" cm="1">
        <f t="array" ref="G2007">_xlfn.XLOOKUP(C2007, $U$1:$U2006, $W$1:$W2006, E2007, 0, -1)</f>
        <v>1510.288270753422</v>
      </c>
      <c r="H2007">
        <f>Schedule!F2007</f>
        <v>5.0632911392405201E-2</v>
      </c>
      <c r="I2007" t="str">
        <f>IF(ISBLANK(Games!D2007), "", Games!D2007)</f>
        <v/>
      </c>
      <c r="J2007" t="str">
        <f>IF(ISBLANK(Games!E2007), "", Games!E2007)</f>
        <v/>
      </c>
      <c r="K2007" t="str">
        <f>IF(ISBLANK(Games!D2007), "",VLOOKUP(I2007, 'Pitchers Pre-Season'!$B$2:$X$790, 23, FALSE))</f>
        <v/>
      </c>
      <c r="L2007" t="str">
        <f>IF(ISBLANK(Games!E2007), "",VLOOKUP(J2007, 'Pitchers Pre-Season'!$B$2:$X$790, 23, FALSE))</f>
        <v/>
      </c>
      <c r="M2007">
        <f>IF(ISBLANK(Games!D2007), Calc!F2007, F2007+K2007)</f>
        <v>1516.9891876380354</v>
      </c>
      <c r="N2007">
        <f>IF(ISBLANK(Games!E2007), Calc!G2007, G2007+L2007)</f>
        <v>1510.288270753422</v>
      </c>
      <c r="O2007" s="1">
        <f t="shared" si="217"/>
        <v>0.53495865473663085</v>
      </c>
      <c r="P2007" s="1">
        <f t="shared" si="218"/>
        <v>0.46504134526336899</v>
      </c>
      <c r="Q2007" s="3" t="str">
        <f>Games!N2007</f>
        <v/>
      </c>
      <c r="R2007" s="1" t="str">
        <f t="shared" si="219"/>
        <v/>
      </c>
      <c r="S2007" s="1" t="str">
        <f>IF(ISBLANK(Games!L2007), "",IF(Q2007=B2007, C2007, B2007))</f>
        <v/>
      </c>
      <c r="T2007" s="1" t="str">
        <f t="shared" si="220"/>
        <v>ARI</v>
      </c>
      <c r="U2007" s="1" t="str">
        <f t="shared" si="221"/>
        <v>NYM</v>
      </c>
      <c r="V2007" s="1">
        <f t="shared" si="222"/>
        <v>1516.9891876380354</v>
      </c>
      <c r="W2007" s="1">
        <f t="shared" si="223"/>
        <v>1510.288270753422</v>
      </c>
    </row>
    <row r="2008" spans="1:23" x14ac:dyDescent="0.45">
      <c r="A2008" t="str">
        <f>Schedule!A2008</f>
        <v>2024-08-28</v>
      </c>
      <c r="B2008" t="str">
        <f>Schedule!B2008</f>
        <v>LAD</v>
      </c>
      <c r="C2008" t="str">
        <f>Schedule!C2008</f>
        <v>BAL</v>
      </c>
      <c r="D2008">
        <f>Schedule!D2008</f>
        <v>1588.6730971234199</v>
      </c>
      <c r="E2008">
        <f>Schedule!E2008</f>
        <v>1535.1075395159701</v>
      </c>
      <c r="F2008" cm="1">
        <f t="array" ref="F2008">_xlfn.XLOOKUP(B2008, $T$1:$T2007, $V$1:$V2007, D2008, 0, -1)</f>
        <v>1596.6514930600529</v>
      </c>
      <c r="G2008" cm="1">
        <f t="array" ref="G2008">_xlfn.XLOOKUP(C2008, $U$1:$U2007, $W$1:$W2007, E2008, 0, -1)</f>
        <v>1539.0873746407135</v>
      </c>
      <c r="H2008">
        <f>Schedule!F2008</f>
        <v>4.2654028436019002E-2</v>
      </c>
      <c r="I2008" t="str">
        <f>IF(ISBLANK(Games!D2008), "", Games!D2008)</f>
        <v/>
      </c>
      <c r="J2008" t="str">
        <f>IF(ISBLANK(Games!E2008), "", Games!E2008)</f>
        <v/>
      </c>
      <c r="K2008" t="str">
        <f>IF(ISBLANK(Games!D2008), "",VLOOKUP(I2008, 'Pitchers Pre-Season'!$B$2:$X$790, 23, FALSE))</f>
        <v/>
      </c>
      <c r="L2008" t="str">
        <f>IF(ISBLANK(Games!E2008), "",VLOOKUP(J2008, 'Pitchers Pre-Season'!$B$2:$X$790, 23, FALSE))</f>
        <v/>
      </c>
      <c r="M2008">
        <f>IF(ISBLANK(Games!D2008), Calc!F2008, F2008+K2008)</f>
        <v>1596.6514930600529</v>
      </c>
      <c r="N2008">
        <f>IF(ISBLANK(Games!E2008), Calc!G2008, G2008+L2008)</f>
        <v>1539.0873746407135</v>
      </c>
      <c r="O2008" s="1">
        <f t="shared" si="217"/>
        <v>0.60341865034233833</v>
      </c>
      <c r="P2008" s="1">
        <f t="shared" si="218"/>
        <v>0.39658134965766173</v>
      </c>
      <c r="Q2008" s="3" t="str">
        <f>Games!N2008</f>
        <v/>
      </c>
      <c r="R2008" s="1" t="str">
        <f t="shared" si="219"/>
        <v/>
      </c>
      <c r="S2008" s="1" t="str">
        <f>IF(ISBLANK(Games!L2008), "",IF(Q2008=B2008, C2008, B2008))</f>
        <v/>
      </c>
      <c r="T2008" s="1" t="str">
        <f t="shared" si="220"/>
        <v>LAD</v>
      </c>
      <c r="U2008" s="1" t="str">
        <f t="shared" si="221"/>
        <v>BAL</v>
      </c>
      <c r="V2008" s="1">
        <f t="shared" si="222"/>
        <v>1596.6514930600529</v>
      </c>
      <c r="W2008" s="1">
        <f t="shared" si="223"/>
        <v>1539.0873746407135</v>
      </c>
    </row>
    <row r="2009" spans="1:23" x14ac:dyDescent="0.45">
      <c r="A2009" t="str">
        <f>Schedule!A2009</f>
        <v>2024-08-29</v>
      </c>
      <c r="B2009" t="str">
        <f>Schedule!B2009</f>
        <v>DET</v>
      </c>
      <c r="C2009" t="str">
        <f>Schedule!C2009</f>
        <v>LAA</v>
      </c>
      <c r="D2009">
        <f>Schedule!D2009</f>
        <v>1477.56939209144</v>
      </c>
      <c r="E2009">
        <f>Schedule!E2009</f>
        <v>1474.3085107648601</v>
      </c>
      <c r="F2009" cm="1">
        <f t="array" ref="F2009">_xlfn.XLOOKUP(B2009, $T$1:$T2008, $V$1:$V2008, D2009, 0, -1)</f>
        <v>1481.7589766686021</v>
      </c>
      <c r="G2009" cm="1">
        <f t="array" ref="G2009">_xlfn.XLOOKUP(C2009, $U$1:$U2008, $W$1:$W2008, E2009, 0, -1)</f>
        <v>1486.8682858001625</v>
      </c>
      <c r="H2009">
        <f>Schedule!F2009</f>
        <v>7.6687116564418296E-3</v>
      </c>
      <c r="I2009" t="str">
        <f>IF(ISBLANK(Games!D2009), "", Games!D2009)</f>
        <v/>
      </c>
      <c r="J2009" t="str">
        <f>IF(ISBLANK(Games!E2009), "", Games!E2009)</f>
        <v/>
      </c>
      <c r="K2009" t="str">
        <f>IF(ISBLANK(Games!D2009), "",VLOOKUP(I2009, 'Pitchers Pre-Season'!$B$2:$X$790, 23, FALSE))</f>
        <v/>
      </c>
      <c r="L2009" t="str">
        <f>IF(ISBLANK(Games!E2009), "",VLOOKUP(J2009, 'Pitchers Pre-Season'!$B$2:$X$790, 23, FALSE))</f>
        <v/>
      </c>
      <c r="M2009">
        <f>IF(ISBLANK(Games!D2009), Calc!F2009, F2009+K2009)</f>
        <v>1481.7589766686021</v>
      </c>
      <c r="N2009">
        <f>IF(ISBLANK(Games!E2009), Calc!G2009, G2009+L2009)</f>
        <v>1486.8682858001625</v>
      </c>
      <c r="O2009" s="1">
        <f t="shared" si="217"/>
        <v>0.49648199892580619</v>
      </c>
      <c r="P2009" s="1">
        <f t="shared" si="218"/>
        <v>0.50351800107419376</v>
      </c>
      <c r="Q2009" s="3" t="str">
        <f>Games!N2009</f>
        <v/>
      </c>
      <c r="R2009" s="1" t="str">
        <f t="shared" si="219"/>
        <v/>
      </c>
      <c r="S2009" s="1" t="str">
        <f>IF(ISBLANK(Games!L2009), "",IF(Q2009=B2009, C2009, B2009))</f>
        <v/>
      </c>
      <c r="T2009" s="1" t="str">
        <f t="shared" si="220"/>
        <v>DET</v>
      </c>
      <c r="U2009" s="1" t="str">
        <f t="shared" si="221"/>
        <v>LAA</v>
      </c>
      <c r="V2009" s="1">
        <f t="shared" si="222"/>
        <v>1481.7589766686021</v>
      </c>
      <c r="W2009" s="1">
        <f t="shared" si="223"/>
        <v>1486.8682858001625</v>
      </c>
    </row>
    <row r="2010" spans="1:23" x14ac:dyDescent="0.45">
      <c r="A2010" t="str">
        <f>Schedule!A2010</f>
        <v>2024-08-29</v>
      </c>
      <c r="B2010" t="str">
        <f>Schedule!B2010</f>
        <v>CHW</v>
      </c>
      <c r="C2010" t="str">
        <f>Schedule!C2010</f>
        <v>TEX</v>
      </c>
      <c r="D2010">
        <f>Schedule!D2010</f>
        <v>1433.33420073452</v>
      </c>
      <c r="E2010">
        <f>Schedule!E2010</f>
        <v>1527.6277566730801</v>
      </c>
      <c r="F2010" cm="1">
        <f t="array" ref="F2010">_xlfn.XLOOKUP(B2010, $T$1:$T2009, $V$1:$V2009, D2010, 0, -1)</f>
        <v>1426.513159308995</v>
      </c>
      <c r="G2010" cm="1">
        <f t="array" ref="G2010">_xlfn.XLOOKUP(C2010, $U$1:$U2009, $W$1:$W2009, E2010, 0, -1)</f>
        <v>1534.4506247578865</v>
      </c>
      <c r="H2010">
        <f>Schedule!F2010</f>
        <v>-4.2253521126760597E-2</v>
      </c>
      <c r="I2010" t="str">
        <f>IF(ISBLANK(Games!D2010), "", Games!D2010)</f>
        <v/>
      </c>
      <c r="J2010" t="str">
        <f>IF(ISBLANK(Games!E2010), "", Games!E2010)</f>
        <v/>
      </c>
      <c r="K2010" t="str">
        <f>IF(ISBLANK(Games!D2010), "",VLOOKUP(I2010, 'Pitchers Pre-Season'!$B$2:$X$790, 23, FALSE))</f>
        <v/>
      </c>
      <c r="L2010" t="str">
        <f>IF(ISBLANK(Games!E2010), "",VLOOKUP(J2010, 'Pitchers Pre-Season'!$B$2:$X$790, 23, FALSE))</f>
        <v/>
      </c>
      <c r="M2010">
        <f>IF(ISBLANK(Games!D2010), Calc!F2010, F2010+K2010)</f>
        <v>1426.513159308995</v>
      </c>
      <c r="N2010">
        <f>IF(ISBLANK(Games!E2010), Calc!G2010, G2010+L2010)</f>
        <v>1534.4506247578865</v>
      </c>
      <c r="O2010" s="1">
        <f t="shared" si="217"/>
        <v>0.3283504454634909</v>
      </c>
      <c r="P2010" s="1">
        <f t="shared" si="218"/>
        <v>0.67164955453650899</v>
      </c>
      <c r="Q2010" s="3" t="str">
        <f>Games!N2010</f>
        <v/>
      </c>
      <c r="R2010" s="1" t="str">
        <f t="shared" si="219"/>
        <v/>
      </c>
      <c r="S2010" s="1" t="str">
        <f>IF(ISBLANK(Games!L2010), "",IF(Q2010=B2010, C2010, B2010))</f>
        <v/>
      </c>
      <c r="T2010" s="1" t="str">
        <f t="shared" si="220"/>
        <v>CHW</v>
      </c>
      <c r="U2010" s="1" t="str">
        <f t="shared" si="221"/>
        <v>TEX</v>
      </c>
      <c r="V2010" s="1">
        <f t="shared" si="222"/>
        <v>1426.513159308995</v>
      </c>
      <c r="W2010" s="1">
        <f t="shared" si="223"/>
        <v>1534.4506247578865</v>
      </c>
    </row>
    <row r="2011" spans="1:23" x14ac:dyDescent="0.45">
      <c r="A2011" t="str">
        <f>Schedule!A2011</f>
        <v>2024-08-29</v>
      </c>
      <c r="B2011" t="str">
        <f>Schedule!B2011</f>
        <v>MIL</v>
      </c>
      <c r="C2011" t="str">
        <f>Schedule!C2011</f>
        <v>SFG</v>
      </c>
      <c r="D2011">
        <f>Schedule!D2011</f>
        <v>1511.74507850229</v>
      </c>
      <c r="E2011">
        <f>Schedule!E2011</f>
        <v>1501.1235706124401</v>
      </c>
      <c r="F2011" cm="1">
        <f t="array" ref="F2011">_xlfn.XLOOKUP(B2011, $T$1:$T2010, $V$1:$V2010, D2011, 0, -1)</f>
        <v>1516.6563185214643</v>
      </c>
      <c r="G2011" cm="1">
        <f t="array" ref="G2011">_xlfn.XLOOKUP(C2011, $U$1:$U2010, $W$1:$W2010, E2011, 0, -1)</f>
        <v>1491.6063482058917</v>
      </c>
      <c r="H2011">
        <f>Schedule!F2011</f>
        <v>6.7415730337078705E-2</v>
      </c>
      <c r="I2011" t="str">
        <f>IF(ISBLANK(Games!D2011), "", Games!D2011)</f>
        <v/>
      </c>
      <c r="J2011" t="str">
        <f>IF(ISBLANK(Games!E2011), "", Games!E2011)</f>
        <v/>
      </c>
      <c r="K2011" t="str">
        <f>IF(ISBLANK(Games!D2011), "",VLOOKUP(I2011, 'Pitchers Pre-Season'!$B$2:$X$790, 23, FALSE))</f>
        <v/>
      </c>
      <c r="L2011" t="str">
        <f>IF(ISBLANK(Games!E2011), "",VLOOKUP(J2011, 'Pitchers Pre-Season'!$B$2:$X$790, 23, FALSE))</f>
        <v/>
      </c>
      <c r="M2011">
        <f>IF(ISBLANK(Games!D2011), Calc!F2011, F2011+K2011)</f>
        <v>1516.6563185214643</v>
      </c>
      <c r="N2011">
        <f>IF(ISBLANK(Games!E2011), Calc!G2011, G2011+L2011)</f>
        <v>1491.6063482058917</v>
      </c>
      <c r="O2011" s="1">
        <f t="shared" si="217"/>
        <v>0.56969533338073797</v>
      </c>
      <c r="P2011" s="1">
        <f t="shared" si="218"/>
        <v>0.43030466661926203</v>
      </c>
      <c r="Q2011" s="3" t="str">
        <f>Games!N2011</f>
        <v/>
      </c>
      <c r="R2011" s="1" t="str">
        <f t="shared" si="219"/>
        <v/>
      </c>
      <c r="S2011" s="1" t="str">
        <f>IF(ISBLANK(Games!L2011), "",IF(Q2011=B2011, C2011, B2011))</f>
        <v/>
      </c>
      <c r="T2011" s="1" t="str">
        <f t="shared" si="220"/>
        <v>MIL</v>
      </c>
      <c r="U2011" s="1" t="str">
        <f t="shared" si="221"/>
        <v>SFG</v>
      </c>
      <c r="V2011" s="1">
        <f t="shared" si="222"/>
        <v>1516.6563185214643</v>
      </c>
      <c r="W2011" s="1">
        <f t="shared" si="223"/>
        <v>1491.6063482058917</v>
      </c>
    </row>
    <row r="2012" spans="1:23" x14ac:dyDescent="0.45">
      <c r="A2012" t="str">
        <f>Schedule!A2012</f>
        <v>2024-08-29</v>
      </c>
      <c r="B2012" t="str">
        <f>Schedule!B2012</f>
        <v>STL</v>
      </c>
      <c r="C2012" t="str">
        <f>Schedule!C2012</f>
        <v>SDP</v>
      </c>
      <c r="D2012">
        <f>Schedule!D2012</f>
        <v>1506.4629567151301</v>
      </c>
      <c r="E2012">
        <f>Schedule!E2012</f>
        <v>1513.7838452168801</v>
      </c>
      <c r="F2012" cm="1">
        <f t="array" ref="F2012">_xlfn.XLOOKUP(B2012, $T$1:$T2011, $V$1:$V2011, D2012, 0, -1)</f>
        <v>1510.540426333587</v>
      </c>
      <c r="G2012" cm="1">
        <f t="array" ref="G2012">_xlfn.XLOOKUP(C2012, $U$1:$U2011, $W$1:$W2011, E2012, 0, -1)</f>
        <v>1514.2912987524817</v>
      </c>
      <c r="H2012">
        <f>Schedule!F2012</f>
        <v>7.3170731707316999E-2</v>
      </c>
      <c r="I2012" t="str">
        <f>IF(ISBLANK(Games!D2012), "", Games!D2012)</f>
        <v/>
      </c>
      <c r="J2012" t="str">
        <f>IF(ISBLANK(Games!E2012), "", Games!E2012)</f>
        <v/>
      </c>
      <c r="K2012" t="str">
        <f>IF(ISBLANK(Games!D2012), "",VLOOKUP(I2012, 'Pitchers Pre-Season'!$B$2:$X$790, 23, FALSE))</f>
        <v/>
      </c>
      <c r="L2012" t="str">
        <f>IF(ISBLANK(Games!E2012), "",VLOOKUP(J2012, 'Pitchers Pre-Season'!$B$2:$X$790, 23, FALSE))</f>
        <v/>
      </c>
      <c r="M2012">
        <f>IF(ISBLANK(Games!D2012), Calc!F2012, F2012+K2012)</f>
        <v>1510.540426333587</v>
      </c>
      <c r="N2012">
        <f>IF(ISBLANK(Games!E2012), Calc!G2012, G2012+L2012)</f>
        <v>1514.2912987524817</v>
      </c>
      <c r="O2012" s="1">
        <f t="shared" si="217"/>
        <v>0.53118763623219811</v>
      </c>
      <c r="P2012" s="1">
        <f t="shared" si="218"/>
        <v>0.46881236376780183</v>
      </c>
      <c r="Q2012" s="3" t="str">
        <f>Games!N2012</f>
        <v/>
      </c>
      <c r="R2012" s="1" t="str">
        <f t="shared" si="219"/>
        <v/>
      </c>
      <c r="S2012" s="1" t="str">
        <f>IF(ISBLANK(Games!L2012), "",IF(Q2012=B2012, C2012, B2012))</f>
        <v/>
      </c>
      <c r="T2012" s="1" t="str">
        <f t="shared" si="220"/>
        <v>STL</v>
      </c>
      <c r="U2012" s="1" t="str">
        <f t="shared" si="221"/>
        <v>SDP</v>
      </c>
      <c r="V2012" s="1">
        <f t="shared" si="222"/>
        <v>1510.540426333587</v>
      </c>
      <c r="W2012" s="1">
        <f t="shared" si="223"/>
        <v>1514.2912987524817</v>
      </c>
    </row>
    <row r="2013" spans="1:23" x14ac:dyDescent="0.45">
      <c r="A2013" t="str">
        <f>Schedule!A2013</f>
        <v>2024-08-29</v>
      </c>
      <c r="B2013" t="str">
        <f>Schedule!B2013</f>
        <v>COL</v>
      </c>
      <c r="C2013" t="str">
        <f>Schedule!C2013</f>
        <v>MIA</v>
      </c>
      <c r="D2013">
        <f>Schedule!D2013</f>
        <v>1418.47649220432</v>
      </c>
      <c r="E2013">
        <f>Schedule!E2013</f>
        <v>1488.4482383178499</v>
      </c>
      <c r="F2013" cm="1">
        <f t="array" ref="F2013">_xlfn.XLOOKUP(B2013, $T$1:$T2012, $V$1:$V2012, D2013, 0, -1)</f>
        <v>1423.0710497477428</v>
      </c>
      <c r="G2013" cm="1">
        <f t="array" ref="G2013">_xlfn.XLOOKUP(C2013, $U$1:$U2012, $W$1:$W2012, E2013, 0, -1)</f>
        <v>1484.370768699393</v>
      </c>
      <c r="H2013">
        <f>Schedule!F2013</f>
        <v>0.22834645669291301</v>
      </c>
      <c r="I2013" t="str">
        <f>IF(ISBLANK(Games!D2013), "", Games!D2013)</f>
        <v/>
      </c>
      <c r="J2013" t="str">
        <f>IF(ISBLANK(Games!E2013), "", Games!E2013)</f>
        <v/>
      </c>
      <c r="K2013" t="str">
        <f>IF(ISBLANK(Games!D2013), "",VLOOKUP(I2013, 'Pitchers Pre-Season'!$B$2:$X$790, 23, FALSE))</f>
        <v/>
      </c>
      <c r="L2013" t="str">
        <f>IF(ISBLANK(Games!E2013), "",VLOOKUP(J2013, 'Pitchers Pre-Season'!$B$2:$X$790, 23, FALSE))</f>
        <v/>
      </c>
      <c r="M2013">
        <f>IF(ISBLANK(Games!D2013), Calc!F2013, F2013+K2013)</f>
        <v>1423.0710497477428</v>
      </c>
      <c r="N2013">
        <f>IF(ISBLANK(Games!E2013), Calc!G2013, G2013+L2013)</f>
        <v>1484.370768699393</v>
      </c>
      <c r="O2013" s="1">
        <f t="shared" si="217"/>
        <v>0.52685996498943022</v>
      </c>
      <c r="P2013" s="1">
        <f t="shared" si="218"/>
        <v>0.47314003501056978</v>
      </c>
      <c r="Q2013" s="3" t="str">
        <f>Games!N2013</f>
        <v/>
      </c>
      <c r="R2013" s="1" t="str">
        <f t="shared" si="219"/>
        <v/>
      </c>
      <c r="S2013" s="1" t="str">
        <f>IF(ISBLANK(Games!L2013), "",IF(Q2013=B2013, C2013, B2013))</f>
        <v/>
      </c>
      <c r="T2013" s="1" t="str">
        <f t="shared" si="220"/>
        <v>COL</v>
      </c>
      <c r="U2013" s="1" t="str">
        <f t="shared" si="221"/>
        <v>MIA</v>
      </c>
      <c r="V2013" s="1">
        <f t="shared" si="222"/>
        <v>1423.0710497477428</v>
      </c>
      <c r="W2013" s="1">
        <f t="shared" si="223"/>
        <v>1484.370768699393</v>
      </c>
    </row>
    <row r="2014" spans="1:23" x14ac:dyDescent="0.45">
      <c r="A2014" t="str">
        <f>Schedule!A2014</f>
        <v>2024-08-29</v>
      </c>
      <c r="B2014" t="str">
        <f>Schedule!B2014</f>
        <v>ARI</v>
      </c>
      <c r="C2014" t="str">
        <f>Schedule!C2014</f>
        <v>NYM</v>
      </c>
      <c r="D2014">
        <f>Schedule!D2014</f>
        <v>1517.8440011816001</v>
      </c>
      <c r="E2014">
        <f>Schedule!E2014</f>
        <v>1505.1761432511801</v>
      </c>
      <c r="F2014" cm="1">
        <f t="array" ref="F2014">_xlfn.XLOOKUP(B2014, $T$1:$T2013, $V$1:$V2013, D2014, 0, -1)</f>
        <v>1516.9891876380354</v>
      </c>
      <c r="G2014" cm="1">
        <f t="array" ref="G2014">_xlfn.XLOOKUP(C2014, $U$1:$U2013, $W$1:$W2013, E2014, 0, -1)</f>
        <v>1510.288270753422</v>
      </c>
      <c r="H2014">
        <f>Schedule!F2014</f>
        <v>5.0632911392405201E-2</v>
      </c>
      <c r="I2014" t="str">
        <f>IF(ISBLANK(Games!D2014), "", Games!D2014)</f>
        <v/>
      </c>
      <c r="J2014" t="str">
        <f>IF(ISBLANK(Games!E2014), "", Games!E2014)</f>
        <v/>
      </c>
      <c r="K2014" t="str">
        <f>IF(ISBLANK(Games!D2014), "",VLOOKUP(I2014, 'Pitchers Pre-Season'!$B$2:$X$790, 23, FALSE))</f>
        <v/>
      </c>
      <c r="L2014" t="str">
        <f>IF(ISBLANK(Games!E2014), "",VLOOKUP(J2014, 'Pitchers Pre-Season'!$B$2:$X$790, 23, FALSE))</f>
        <v/>
      </c>
      <c r="M2014">
        <f>IF(ISBLANK(Games!D2014), Calc!F2014, F2014+K2014)</f>
        <v>1516.9891876380354</v>
      </c>
      <c r="N2014">
        <f>IF(ISBLANK(Games!E2014), Calc!G2014, G2014+L2014)</f>
        <v>1510.288270753422</v>
      </c>
      <c r="O2014" s="1">
        <f t="shared" si="217"/>
        <v>0.53495865473663085</v>
      </c>
      <c r="P2014" s="1">
        <f t="shared" si="218"/>
        <v>0.46504134526336899</v>
      </c>
      <c r="Q2014" s="3" t="str">
        <f>Games!N2014</f>
        <v/>
      </c>
      <c r="R2014" s="1" t="str">
        <f t="shared" si="219"/>
        <v/>
      </c>
      <c r="S2014" s="1" t="str">
        <f>IF(ISBLANK(Games!L2014), "",IF(Q2014=B2014, C2014, B2014))</f>
        <v/>
      </c>
      <c r="T2014" s="1" t="str">
        <f t="shared" si="220"/>
        <v>ARI</v>
      </c>
      <c r="U2014" s="1" t="str">
        <f t="shared" si="221"/>
        <v>NYM</v>
      </c>
      <c r="V2014" s="1">
        <f t="shared" si="222"/>
        <v>1516.9891876380354</v>
      </c>
      <c r="W2014" s="1">
        <f t="shared" si="223"/>
        <v>1510.288270753422</v>
      </c>
    </row>
    <row r="2015" spans="1:23" x14ac:dyDescent="0.45">
      <c r="A2015" t="str">
        <f>Schedule!A2015</f>
        <v>2024-08-29</v>
      </c>
      <c r="B2015" t="str">
        <f>Schedule!B2015</f>
        <v>CIN</v>
      </c>
      <c r="C2015" t="str">
        <f>Schedule!C2015</f>
        <v>OAK</v>
      </c>
      <c r="D2015">
        <f>Schedule!D2015</f>
        <v>1496.2510574284499</v>
      </c>
      <c r="E2015">
        <f>Schedule!E2015</f>
        <v>1427.1354796158</v>
      </c>
      <c r="F2015" cm="1">
        <f t="array" ref="F2015">_xlfn.XLOOKUP(B2015, $T$1:$T2014, $V$1:$V2014, D2015, 0, -1)</f>
        <v>1493.1662146218293</v>
      </c>
      <c r="G2015" cm="1">
        <f t="array" ref="G2015">_xlfn.XLOOKUP(C2015, $U$1:$U2014, $W$1:$W2014, E2015, 0, -1)</f>
        <v>1422.9458950386379</v>
      </c>
      <c r="H2015">
        <f>Schedule!F2015</f>
        <v>-1.38888888888888E-2</v>
      </c>
      <c r="I2015" t="str">
        <f>IF(ISBLANK(Games!D2015), "", Games!D2015)</f>
        <v/>
      </c>
      <c r="J2015" t="str">
        <f>IF(ISBLANK(Games!E2015), "", Games!E2015)</f>
        <v/>
      </c>
      <c r="K2015" t="str">
        <f>IF(ISBLANK(Games!D2015), "",VLOOKUP(I2015, 'Pitchers Pre-Season'!$B$2:$X$790, 23, FALSE))</f>
        <v/>
      </c>
      <c r="L2015" t="str">
        <f>IF(ISBLANK(Games!E2015), "",VLOOKUP(J2015, 'Pitchers Pre-Season'!$B$2:$X$790, 23, FALSE))</f>
        <v/>
      </c>
      <c r="M2015">
        <f>IF(ISBLANK(Games!D2015), Calc!F2015, F2015+K2015)</f>
        <v>1493.1662146218293</v>
      </c>
      <c r="N2015">
        <f>IF(ISBLANK(Games!E2015), Calc!G2015, G2015+L2015)</f>
        <v>1422.9458950386379</v>
      </c>
      <c r="O2015" s="1">
        <f t="shared" si="217"/>
        <v>0.59275684913398574</v>
      </c>
      <c r="P2015" s="1">
        <f t="shared" si="218"/>
        <v>0.40724315086601426</v>
      </c>
      <c r="Q2015" s="3" t="str">
        <f>Games!N2015</f>
        <v/>
      </c>
      <c r="R2015" s="1" t="str">
        <f t="shared" si="219"/>
        <v/>
      </c>
      <c r="S2015" s="1" t="str">
        <f>IF(ISBLANK(Games!L2015), "",IF(Q2015=B2015, C2015, B2015))</f>
        <v/>
      </c>
      <c r="T2015" s="1" t="str">
        <f t="shared" si="220"/>
        <v>CIN</v>
      </c>
      <c r="U2015" s="1" t="str">
        <f t="shared" si="221"/>
        <v>OAK</v>
      </c>
      <c r="V2015" s="1">
        <f t="shared" si="222"/>
        <v>1493.1662146218293</v>
      </c>
      <c r="W2015" s="1">
        <f t="shared" si="223"/>
        <v>1422.9458950386379</v>
      </c>
    </row>
    <row r="2016" spans="1:23" x14ac:dyDescent="0.45">
      <c r="A2016" t="str">
        <f>Schedule!A2016</f>
        <v>2024-08-29</v>
      </c>
      <c r="B2016" t="str">
        <f>Schedule!B2016</f>
        <v>PHI</v>
      </c>
      <c r="C2016" t="str">
        <f>Schedule!C2016</f>
        <v>ATL</v>
      </c>
      <c r="D2016">
        <f>Schedule!D2016</f>
        <v>1537.03223861109</v>
      </c>
      <c r="E2016">
        <f>Schedule!E2016</f>
        <v>1590.545270505</v>
      </c>
      <c r="F2016" cm="1">
        <f t="array" ref="F2016">_xlfn.XLOOKUP(B2016, $T$1:$T2015, $V$1:$V2015, D2016, 0, -1)</f>
        <v>1516.0751994709906</v>
      </c>
      <c r="G2016" cm="1">
        <f t="array" ref="G2016">_xlfn.XLOOKUP(C2016, $U$1:$U2015, $W$1:$W2015, E2016, 0, -1)</f>
        <v>1588.8399964445969</v>
      </c>
      <c r="H2016">
        <f>Schedule!F2016</f>
        <v>8.4745762711864403E-2</v>
      </c>
      <c r="I2016" t="str">
        <f>IF(ISBLANK(Games!D2016), "", Games!D2016)</f>
        <v/>
      </c>
      <c r="J2016" t="str">
        <f>IF(ISBLANK(Games!E2016), "", Games!E2016)</f>
        <v/>
      </c>
      <c r="K2016" t="str">
        <f>IF(ISBLANK(Games!D2016), "",VLOOKUP(I2016, 'Pitchers Pre-Season'!$B$2:$X$790, 23, FALSE))</f>
        <v/>
      </c>
      <c r="L2016" t="str">
        <f>IF(ISBLANK(Games!E2016), "",VLOOKUP(J2016, 'Pitchers Pre-Season'!$B$2:$X$790, 23, FALSE))</f>
        <v/>
      </c>
      <c r="M2016">
        <f>IF(ISBLANK(Games!D2016), Calc!F2016, F2016+K2016)</f>
        <v>1516.0751994709906</v>
      </c>
      <c r="N2016">
        <f>IF(ISBLANK(Games!E2016), Calc!G2016, G2016+L2016)</f>
        <v>1588.8399964445969</v>
      </c>
      <c r="O2016" s="1">
        <f t="shared" si="217"/>
        <v>0.43916057866823582</v>
      </c>
      <c r="P2016" s="1">
        <f t="shared" si="218"/>
        <v>0.56083942133176423</v>
      </c>
      <c r="Q2016" s="3" t="str">
        <f>Games!N2016</f>
        <v/>
      </c>
      <c r="R2016" s="1" t="str">
        <f t="shared" si="219"/>
        <v/>
      </c>
      <c r="S2016" s="1" t="str">
        <f>IF(ISBLANK(Games!L2016), "",IF(Q2016=B2016, C2016, B2016))</f>
        <v/>
      </c>
      <c r="T2016" s="1" t="str">
        <f t="shared" si="220"/>
        <v>PHI</v>
      </c>
      <c r="U2016" s="1" t="str">
        <f t="shared" si="221"/>
        <v>ATL</v>
      </c>
      <c r="V2016" s="1">
        <f t="shared" si="222"/>
        <v>1516.0751994709906</v>
      </c>
      <c r="W2016" s="1">
        <f t="shared" si="223"/>
        <v>1588.8399964445969</v>
      </c>
    </row>
    <row r="2017" spans="1:23" x14ac:dyDescent="0.45">
      <c r="A2017" t="str">
        <f>Schedule!A2017</f>
        <v>2024-08-29</v>
      </c>
      <c r="B2017" t="str">
        <f>Schedule!B2017</f>
        <v>BOS</v>
      </c>
      <c r="C2017" t="str">
        <f>Schedule!C2017</f>
        <v>TOR</v>
      </c>
      <c r="D2017">
        <f>Schedule!D2017</f>
        <v>1500.26839934439</v>
      </c>
      <c r="E2017">
        <f>Schedule!E2017</f>
        <v>1536.86484917293</v>
      </c>
      <c r="F2017" cm="1">
        <f t="array" ref="F2017">_xlfn.XLOOKUP(B2017, $T$1:$T2016, $V$1:$V2016, D2017, 0, -1)</f>
        <v>1500.26839934439</v>
      </c>
      <c r="G2017" cm="1">
        <f t="array" ref="G2017">_xlfn.XLOOKUP(C2017, $U$1:$U2016, $W$1:$W2016, E2017, 0, -1)</f>
        <v>1549.5770225833428</v>
      </c>
      <c r="H2017">
        <f>Schedule!F2017</f>
        <v>5.1282051282051398E-2</v>
      </c>
      <c r="I2017" t="str">
        <f>IF(ISBLANK(Games!D2017), "", Games!D2017)</f>
        <v/>
      </c>
      <c r="J2017" t="str">
        <f>IF(ISBLANK(Games!E2017), "", Games!E2017)</f>
        <v/>
      </c>
      <c r="K2017" t="str">
        <f>IF(ISBLANK(Games!D2017), "",VLOOKUP(I2017, 'Pitchers Pre-Season'!$B$2:$X$790, 23, FALSE))</f>
        <v/>
      </c>
      <c r="L2017" t="str">
        <f>IF(ISBLANK(Games!E2017), "",VLOOKUP(J2017, 'Pitchers Pre-Season'!$B$2:$X$790, 23, FALSE))</f>
        <v/>
      </c>
      <c r="M2017">
        <f>IF(ISBLANK(Games!D2017), Calc!F2017, F2017+K2017)</f>
        <v>1500.26839934439</v>
      </c>
      <c r="N2017">
        <f>IF(ISBLANK(Games!E2017), Calc!G2017, G2017+L2017)</f>
        <v>1549.5770225833428</v>
      </c>
      <c r="O2017" s="1">
        <f t="shared" si="217"/>
        <v>0.45515283018844332</v>
      </c>
      <c r="P2017" s="1">
        <f t="shared" si="218"/>
        <v>0.54484716981155679</v>
      </c>
      <c r="Q2017" s="3" t="str">
        <f>Games!N2017</f>
        <v/>
      </c>
      <c r="R2017" s="1" t="str">
        <f t="shared" si="219"/>
        <v/>
      </c>
      <c r="S2017" s="1" t="str">
        <f>IF(ISBLANK(Games!L2017), "",IF(Q2017=B2017, C2017, B2017))</f>
        <v/>
      </c>
      <c r="T2017" s="1" t="str">
        <f t="shared" si="220"/>
        <v>BOS</v>
      </c>
      <c r="U2017" s="1" t="str">
        <f t="shared" si="221"/>
        <v>TOR</v>
      </c>
      <c r="V2017" s="1">
        <f t="shared" si="222"/>
        <v>1500.26839934439</v>
      </c>
      <c r="W2017" s="1">
        <f t="shared" si="223"/>
        <v>1549.5770225833428</v>
      </c>
    </row>
    <row r="2018" spans="1:23" x14ac:dyDescent="0.45">
      <c r="A2018" t="str">
        <f>Schedule!A2018</f>
        <v>2024-08-29</v>
      </c>
      <c r="B2018" t="str">
        <f>Schedule!B2018</f>
        <v>HOU</v>
      </c>
      <c r="C2018" t="str">
        <f>Schedule!C2018</f>
        <v>KCR</v>
      </c>
      <c r="D2018">
        <f>Schedule!D2018</f>
        <v>1559.22207084247</v>
      </c>
      <c r="E2018">
        <f>Schedule!E2018</f>
        <v>1455.5883504191299</v>
      </c>
      <c r="F2018" cm="1">
        <f t="array" ref="F2018">_xlfn.XLOOKUP(B2018, $T$1:$T2017, $V$1:$V2017, D2018, 0, -1)</f>
        <v>1535.1961987191132</v>
      </c>
      <c r="G2018" cm="1">
        <f t="array" ref="G2018">_xlfn.XLOOKUP(C2018, $U$1:$U2017, $W$1:$W2017, E2018, 0, -1)</f>
        <v>1465.2610239810729</v>
      </c>
      <c r="H2018">
        <f>Schedule!F2018</f>
        <v>-4.08163265306122E-2</v>
      </c>
      <c r="I2018" t="str">
        <f>IF(ISBLANK(Games!D2018), "", Games!D2018)</f>
        <v/>
      </c>
      <c r="J2018" t="str">
        <f>IF(ISBLANK(Games!E2018), "", Games!E2018)</f>
        <v/>
      </c>
      <c r="K2018" t="str">
        <f>IF(ISBLANK(Games!D2018), "",VLOOKUP(I2018, 'Pitchers Pre-Season'!$B$2:$X$790, 23, FALSE))</f>
        <v/>
      </c>
      <c r="L2018" t="str">
        <f>IF(ISBLANK(Games!E2018), "",VLOOKUP(J2018, 'Pitchers Pre-Season'!$B$2:$X$790, 23, FALSE))</f>
        <v/>
      </c>
      <c r="M2018">
        <f>IF(ISBLANK(Games!D2018), Calc!F2018, F2018+K2018)</f>
        <v>1535.1961987191132</v>
      </c>
      <c r="N2018">
        <f>IF(ISBLANK(Games!E2018), Calc!G2018, G2018+L2018)</f>
        <v>1465.2610239810729</v>
      </c>
      <c r="O2018" s="1">
        <f t="shared" si="217"/>
        <v>0.5788990258292247</v>
      </c>
      <c r="P2018" s="1">
        <f t="shared" si="218"/>
        <v>0.42110097417077524</v>
      </c>
      <c r="Q2018" s="3" t="str">
        <f>Games!N2018</f>
        <v/>
      </c>
      <c r="R2018" s="1" t="str">
        <f t="shared" si="219"/>
        <v/>
      </c>
      <c r="S2018" s="1" t="str">
        <f>IF(ISBLANK(Games!L2018), "",IF(Q2018=B2018, C2018, B2018))</f>
        <v/>
      </c>
      <c r="T2018" s="1" t="str">
        <f t="shared" si="220"/>
        <v>HOU</v>
      </c>
      <c r="U2018" s="1" t="str">
        <f t="shared" si="221"/>
        <v>KCR</v>
      </c>
      <c r="V2018" s="1">
        <f t="shared" si="222"/>
        <v>1535.1961987191132</v>
      </c>
      <c r="W2018" s="1">
        <f t="shared" si="223"/>
        <v>1465.2610239810729</v>
      </c>
    </row>
    <row r="2019" spans="1:23" x14ac:dyDescent="0.45">
      <c r="A2019" t="str">
        <f>Schedule!A2019</f>
        <v>2024-08-29</v>
      </c>
      <c r="B2019" t="str">
        <f>Schedule!B2019</f>
        <v>LAD</v>
      </c>
      <c r="C2019" t="str">
        <f>Schedule!C2019</f>
        <v>BAL</v>
      </c>
      <c r="D2019">
        <f>Schedule!D2019</f>
        <v>1588.6730971234199</v>
      </c>
      <c r="E2019">
        <f>Schedule!E2019</f>
        <v>1535.1075395159701</v>
      </c>
      <c r="F2019" cm="1">
        <f t="array" ref="F2019">_xlfn.XLOOKUP(B2019, $T$1:$T2018, $V$1:$V2018, D2019, 0, -1)</f>
        <v>1596.6514930600529</v>
      </c>
      <c r="G2019" cm="1">
        <f t="array" ref="G2019">_xlfn.XLOOKUP(C2019, $U$1:$U2018, $W$1:$W2018, E2019, 0, -1)</f>
        <v>1539.0873746407135</v>
      </c>
      <c r="H2019">
        <f>Schedule!F2019</f>
        <v>4.2654028436019002E-2</v>
      </c>
      <c r="I2019" t="str">
        <f>IF(ISBLANK(Games!D2019), "", Games!D2019)</f>
        <v/>
      </c>
      <c r="J2019" t="str">
        <f>IF(ISBLANK(Games!E2019), "", Games!E2019)</f>
        <v/>
      </c>
      <c r="K2019" t="str">
        <f>IF(ISBLANK(Games!D2019), "",VLOOKUP(I2019, 'Pitchers Pre-Season'!$B$2:$X$790, 23, FALSE))</f>
        <v/>
      </c>
      <c r="L2019" t="str">
        <f>IF(ISBLANK(Games!E2019), "",VLOOKUP(J2019, 'Pitchers Pre-Season'!$B$2:$X$790, 23, FALSE))</f>
        <v/>
      </c>
      <c r="M2019">
        <f>IF(ISBLANK(Games!D2019), Calc!F2019, F2019+K2019)</f>
        <v>1596.6514930600529</v>
      </c>
      <c r="N2019">
        <f>IF(ISBLANK(Games!E2019), Calc!G2019, G2019+L2019)</f>
        <v>1539.0873746407135</v>
      </c>
      <c r="O2019" s="1">
        <f t="shared" si="217"/>
        <v>0.60341865034233833</v>
      </c>
      <c r="P2019" s="1">
        <f t="shared" si="218"/>
        <v>0.39658134965766173</v>
      </c>
      <c r="Q2019" s="3" t="str">
        <f>Games!N2019</f>
        <v/>
      </c>
      <c r="R2019" s="1" t="str">
        <f t="shared" si="219"/>
        <v/>
      </c>
      <c r="S2019" s="1" t="str">
        <f>IF(ISBLANK(Games!L2019), "",IF(Q2019=B2019, C2019, B2019))</f>
        <v/>
      </c>
      <c r="T2019" s="1" t="str">
        <f t="shared" si="220"/>
        <v>LAD</v>
      </c>
      <c r="U2019" s="1" t="str">
        <f t="shared" si="221"/>
        <v>BAL</v>
      </c>
      <c r="V2019" s="1">
        <f t="shared" si="222"/>
        <v>1596.6514930600529</v>
      </c>
      <c r="W2019" s="1">
        <f t="shared" si="223"/>
        <v>1539.0873746407135</v>
      </c>
    </row>
    <row r="2020" spans="1:23" x14ac:dyDescent="0.45">
      <c r="A2020" t="str">
        <f>Schedule!A2020</f>
        <v>2024-08-30</v>
      </c>
      <c r="B2020" t="str">
        <f>Schedule!B2020</f>
        <v>DET</v>
      </c>
      <c r="C2020" t="str">
        <f>Schedule!C2020</f>
        <v>BOS</v>
      </c>
      <c r="D2020">
        <f>Schedule!D2020</f>
        <v>1477.56939209144</v>
      </c>
      <c r="E2020">
        <f>Schedule!E2020</f>
        <v>1500.26839934439</v>
      </c>
      <c r="F2020" cm="1">
        <f t="array" ref="F2020">_xlfn.XLOOKUP(B2020, $T$1:$T2019, $V$1:$V2019, D2020, 0, -1)</f>
        <v>1481.7589766686021</v>
      </c>
      <c r="G2020" cm="1">
        <f t="array" ref="G2020">_xlfn.XLOOKUP(C2020, $U$1:$U2019, $W$1:$W2019, E2020, 0, -1)</f>
        <v>1518.233689676287</v>
      </c>
      <c r="H2020">
        <f>Schedule!F2020</f>
        <v>7.6687116564418296E-3</v>
      </c>
      <c r="I2020" t="str">
        <f>IF(ISBLANK(Games!D2020), "", Games!D2020)</f>
        <v/>
      </c>
      <c r="J2020" t="str">
        <f>IF(ISBLANK(Games!E2020), "", Games!E2020)</f>
        <v/>
      </c>
      <c r="K2020" t="str">
        <f>IF(ISBLANK(Games!D2020), "",VLOOKUP(I2020, 'Pitchers Pre-Season'!$B$2:$X$790, 23, FALSE))</f>
        <v/>
      </c>
      <c r="L2020" t="str">
        <f>IF(ISBLANK(Games!E2020), "",VLOOKUP(J2020, 'Pitchers Pre-Season'!$B$2:$X$790, 23, FALSE))</f>
        <v/>
      </c>
      <c r="M2020">
        <f>IF(ISBLANK(Games!D2020), Calc!F2020, F2020+K2020)</f>
        <v>1481.7589766686021</v>
      </c>
      <c r="N2020">
        <f>IF(ISBLANK(Games!E2020), Calc!G2020, G2020+L2020)</f>
        <v>1518.233689676287</v>
      </c>
      <c r="O2020" s="1">
        <f t="shared" si="217"/>
        <v>0.45153501987089528</v>
      </c>
      <c r="P2020" s="1">
        <f t="shared" si="218"/>
        <v>0.54846498012910461</v>
      </c>
      <c r="Q2020" s="3" t="str">
        <f>Games!N2020</f>
        <v/>
      </c>
      <c r="R2020" s="1" t="str">
        <f t="shared" si="219"/>
        <v/>
      </c>
      <c r="S2020" s="1" t="str">
        <f>IF(ISBLANK(Games!L2020), "",IF(Q2020=B2020, C2020, B2020))</f>
        <v/>
      </c>
      <c r="T2020" s="1" t="str">
        <f t="shared" si="220"/>
        <v>DET</v>
      </c>
      <c r="U2020" s="1" t="str">
        <f t="shared" si="221"/>
        <v>BOS</v>
      </c>
      <c r="V2020" s="1">
        <f t="shared" si="222"/>
        <v>1481.7589766686021</v>
      </c>
      <c r="W2020" s="1">
        <f t="shared" si="223"/>
        <v>1518.233689676287</v>
      </c>
    </row>
    <row r="2021" spans="1:23" x14ac:dyDescent="0.45">
      <c r="A2021" t="str">
        <f>Schedule!A2021</f>
        <v>2024-08-30</v>
      </c>
      <c r="B2021" t="str">
        <f>Schedule!B2021</f>
        <v>PHI</v>
      </c>
      <c r="C2021" t="str">
        <f>Schedule!C2021</f>
        <v>ATL</v>
      </c>
      <c r="D2021">
        <f>Schedule!D2021</f>
        <v>1537.03223861109</v>
      </c>
      <c r="E2021">
        <f>Schedule!E2021</f>
        <v>1590.545270505</v>
      </c>
      <c r="F2021" cm="1">
        <f t="array" ref="F2021">_xlfn.XLOOKUP(B2021, $T$1:$T2020, $V$1:$V2020, D2021, 0, -1)</f>
        <v>1516.0751994709906</v>
      </c>
      <c r="G2021" cm="1">
        <f t="array" ref="G2021">_xlfn.XLOOKUP(C2021, $U$1:$U2020, $W$1:$W2020, E2021, 0, -1)</f>
        <v>1588.8399964445969</v>
      </c>
      <c r="H2021">
        <f>Schedule!F2021</f>
        <v>8.4745762711864403E-2</v>
      </c>
      <c r="I2021" t="str">
        <f>IF(ISBLANK(Games!D2021), "", Games!D2021)</f>
        <v/>
      </c>
      <c r="J2021" t="str">
        <f>IF(ISBLANK(Games!E2021), "", Games!E2021)</f>
        <v/>
      </c>
      <c r="K2021" t="str">
        <f>IF(ISBLANK(Games!D2021), "",VLOOKUP(I2021, 'Pitchers Pre-Season'!$B$2:$X$790, 23, FALSE))</f>
        <v/>
      </c>
      <c r="L2021" t="str">
        <f>IF(ISBLANK(Games!E2021), "",VLOOKUP(J2021, 'Pitchers Pre-Season'!$B$2:$X$790, 23, FALSE))</f>
        <v/>
      </c>
      <c r="M2021">
        <f>IF(ISBLANK(Games!D2021), Calc!F2021, F2021+K2021)</f>
        <v>1516.0751994709906</v>
      </c>
      <c r="N2021">
        <f>IF(ISBLANK(Games!E2021), Calc!G2021, G2021+L2021)</f>
        <v>1588.8399964445969</v>
      </c>
      <c r="O2021" s="1">
        <f t="shared" si="217"/>
        <v>0.43916057866823582</v>
      </c>
      <c r="P2021" s="1">
        <f t="shared" si="218"/>
        <v>0.56083942133176423</v>
      </c>
      <c r="Q2021" s="3" t="str">
        <f>Games!N2021</f>
        <v/>
      </c>
      <c r="R2021" s="1" t="str">
        <f t="shared" si="219"/>
        <v/>
      </c>
      <c r="S2021" s="1" t="str">
        <f>IF(ISBLANK(Games!L2021), "",IF(Q2021=B2021, C2021, B2021))</f>
        <v/>
      </c>
      <c r="T2021" s="1" t="str">
        <f t="shared" si="220"/>
        <v>PHI</v>
      </c>
      <c r="U2021" s="1" t="str">
        <f t="shared" si="221"/>
        <v>ATL</v>
      </c>
      <c r="V2021" s="1">
        <f t="shared" si="222"/>
        <v>1516.0751994709906</v>
      </c>
      <c r="W2021" s="1">
        <f t="shared" si="223"/>
        <v>1588.8399964445969</v>
      </c>
    </row>
    <row r="2022" spans="1:23" x14ac:dyDescent="0.45">
      <c r="A2022" t="str">
        <f>Schedule!A2022</f>
        <v>2024-08-30</v>
      </c>
      <c r="B2022" t="str">
        <f>Schedule!B2022</f>
        <v>CIN</v>
      </c>
      <c r="C2022" t="str">
        <f>Schedule!C2022</f>
        <v>MIL</v>
      </c>
      <c r="D2022">
        <f>Schedule!D2022</f>
        <v>1496.2510574284499</v>
      </c>
      <c r="E2022">
        <f>Schedule!E2022</f>
        <v>1511.74507850229</v>
      </c>
      <c r="F2022" cm="1">
        <f t="array" ref="F2022">_xlfn.XLOOKUP(B2022, $T$1:$T2021, $V$1:$V2021, D2022, 0, -1)</f>
        <v>1493.1662146218293</v>
      </c>
      <c r="G2022" cm="1">
        <f t="array" ref="G2022">_xlfn.XLOOKUP(C2022, $U$1:$U2021, $W$1:$W2021, E2022, 0, -1)</f>
        <v>1527.5334034496079</v>
      </c>
      <c r="H2022">
        <f>Schedule!F2022</f>
        <v>-1.38888888888888E-2</v>
      </c>
      <c r="I2022" t="str">
        <f>IF(ISBLANK(Games!D2022), "", Games!D2022)</f>
        <v/>
      </c>
      <c r="J2022" t="str">
        <f>IF(ISBLANK(Games!E2022), "", Games!E2022)</f>
        <v/>
      </c>
      <c r="K2022" t="str">
        <f>IF(ISBLANK(Games!D2022), "",VLOOKUP(I2022, 'Pitchers Pre-Season'!$B$2:$X$790, 23, FALSE))</f>
        <v/>
      </c>
      <c r="L2022" t="str">
        <f>IF(ISBLANK(Games!E2022), "",VLOOKUP(J2022, 'Pitchers Pre-Season'!$B$2:$X$790, 23, FALSE))</f>
        <v/>
      </c>
      <c r="M2022">
        <f>IF(ISBLANK(Games!D2022), Calc!F2022, F2022+K2022)</f>
        <v>1493.1662146218293</v>
      </c>
      <c r="N2022">
        <f>IF(ISBLANK(Games!E2022), Calc!G2022, G2022+L2022)</f>
        <v>1527.5334034496079</v>
      </c>
      <c r="O2022" s="1">
        <f t="shared" si="217"/>
        <v>0.44375787502164726</v>
      </c>
      <c r="P2022" s="1">
        <f t="shared" si="218"/>
        <v>0.55624212497835279</v>
      </c>
      <c r="Q2022" s="3" t="str">
        <f>Games!N2022</f>
        <v/>
      </c>
      <c r="R2022" s="1" t="str">
        <f t="shared" si="219"/>
        <v/>
      </c>
      <c r="S2022" s="1" t="str">
        <f>IF(ISBLANK(Games!L2022), "",IF(Q2022=B2022, C2022, B2022))</f>
        <v/>
      </c>
      <c r="T2022" s="1" t="str">
        <f t="shared" si="220"/>
        <v>CIN</v>
      </c>
      <c r="U2022" s="1" t="str">
        <f t="shared" si="221"/>
        <v>MIL</v>
      </c>
      <c r="V2022" s="1">
        <f t="shared" si="222"/>
        <v>1493.1662146218293</v>
      </c>
      <c r="W2022" s="1">
        <f t="shared" si="223"/>
        <v>1527.5334034496079</v>
      </c>
    </row>
    <row r="2023" spans="1:23" x14ac:dyDescent="0.45">
      <c r="A2023" t="str">
        <f>Schedule!A2023</f>
        <v>2024-08-30</v>
      </c>
      <c r="B2023" t="str">
        <f>Schedule!B2023</f>
        <v>WAS</v>
      </c>
      <c r="C2023" t="str">
        <f>Schedule!C2023</f>
        <v>CHC</v>
      </c>
      <c r="D2023">
        <f>Schedule!D2023</f>
        <v>1422.7330514932301</v>
      </c>
      <c r="E2023">
        <f>Schedule!E2023</f>
        <v>1514.0316812078199</v>
      </c>
      <c r="F2023" cm="1">
        <f t="array" ref="F2023">_xlfn.XLOOKUP(B2023, $T$1:$T2022, $V$1:$V2022, D2023, 0, -1)</f>
        <v>1419.5380932200808</v>
      </c>
      <c r="G2023" cm="1">
        <f t="array" ref="G2023">_xlfn.XLOOKUP(C2023, $U$1:$U2022, $W$1:$W2022, E2023, 0, -1)</f>
        <v>1510.9500841970262</v>
      </c>
      <c r="H2023">
        <f>Schedule!F2023</f>
        <v>-4.76190476190477E-2</v>
      </c>
      <c r="I2023" t="str">
        <f>IF(ISBLANK(Games!D2023), "", Games!D2023)</f>
        <v/>
      </c>
      <c r="J2023" t="str">
        <f>IF(ISBLANK(Games!E2023), "", Games!E2023)</f>
        <v/>
      </c>
      <c r="K2023" t="str">
        <f>IF(ISBLANK(Games!D2023), "",VLOOKUP(I2023, 'Pitchers Pre-Season'!$B$2:$X$790, 23, FALSE))</f>
        <v/>
      </c>
      <c r="L2023" t="str">
        <f>IF(ISBLANK(Games!E2023), "",VLOOKUP(J2023, 'Pitchers Pre-Season'!$B$2:$X$790, 23, FALSE))</f>
        <v/>
      </c>
      <c r="M2023">
        <f>IF(ISBLANK(Games!D2023), Calc!F2023, F2023+K2023)</f>
        <v>1419.5380932200808</v>
      </c>
      <c r="N2023">
        <f>IF(ISBLANK(Games!E2023), Calc!G2023, G2023+L2023)</f>
        <v>1510.9500841970262</v>
      </c>
      <c r="O2023" s="1">
        <f t="shared" si="217"/>
        <v>0.34759182001853955</v>
      </c>
      <c r="P2023" s="1">
        <f t="shared" si="218"/>
        <v>0.65240817998146039</v>
      </c>
      <c r="Q2023" s="3" t="str">
        <f>Games!N2023</f>
        <v/>
      </c>
      <c r="R2023" s="1" t="str">
        <f t="shared" si="219"/>
        <v/>
      </c>
      <c r="S2023" s="1" t="str">
        <f>IF(ISBLANK(Games!L2023), "",IF(Q2023=B2023, C2023, B2023))</f>
        <v/>
      </c>
      <c r="T2023" s="1" t="str">
        <f t="shared" si="220"/>
        <v>WAS</v>
      </c>
      <c r="U2023" s="1" t="str">
        <f t="shared" si="221"/>
        <v>CHC</v>
      </c>
      <c r="V2023" s="1">
        <f t="shared" si="222"/>
        <v>1419.5380932200808</v>
      </c>
      <c r="W2023" s="1">
        <f t="shared" si="223"/>
        <v>1510.9500841970262</v>
      </c>
    </row>
    <row r="2024" spans="1:23" x14ac:dyDescent="0.45">
      <c r="A2024" t="str">
        <f>Schedule!A2024</f>
        <v>2024-08-30</v>
      </c>
      <c r="B2024" t="str">
        <f>Schedule!B2024</f>
        <v>TBR</v>
      </c>
      <c r="C2024" t="str">
        <f>Schedule!C2024</f>
        <v>SDP</v>
      </c>
      <c r="D2024">
        <f>Schedule!D2024</f>
        <v>1537.2568075547799</v>
      </c>
      <c r="E2024">
        <f>Schedule!E2024</f>
        <v>1513.7838452168801</v>
      </c>
      <c r="F2024" cm="1">
        <f t="array" ref="F2024">_xlfn.XLOOKUP(B2024, $T$1:$T2023, $V$1:$V2023, D2024, 0, -1)</f>
        <v>1528.0229512954211</v>
      </c>
      <c r="G2024" cm="1">
        <f t="array" ref="G2024">_xlfn.XLOOKUP(C2024, $U$1:$U2023, $W$1:$W2023, E2024, 0, -1)</f>
        <v>1514.2912987524817</v>
      </c>
      <c r="H2024">
        <f>Schedule!F2024</f>
        <v>0.124324324324324</v>
      </c>
      <c r="I2024" t="str">
        <f>IF(ISBLANK(Games!D2024), "", Games!D2024)</f>
        <v/>
      </c>
      <c r="J2024" t="str">
        <f>IF(ISBLANK(Games!E2024), "", Games!E2024)</f>
        <v/>
      </c>
      <c r="K2024" t="str">
        <f>IF(ISBLANK(Games!D2024), "",VLOOKUP(I2024, 'Pitchers Pre-Season'!$B$2:$X$790, 23, FALSE))</f>
        <v/>
      </c>
      <c r="L2024" t="str">
        <f>IF(ISBLANK(Games!E2024), "",VLOOKUP(J2024, 'Pitchers Pre-Season'!$B$2:$X$790, 23, FALSE))</f>
        <v/>
      </c>
      <c r="M2024">
        <f>IF(ISBLANK(Games!D2024), Calc!F2024, F2024+K2024)</f>
        <v>1528.0229512954211</v>
      </c>
      <c r="N2024">
        <f>IF(ISBLANK(Games!E2024), Calc!G2024, G2024+L2024)</f>
        <v>1514.2912987524817</v>
      </c>
      <c r="O2024" s="1">
        <f t="shared" si="217"/>
        <v>0.58191331561691861</v>
      </c>
      <c r="P2024" s="1">
        <f t="shared" si="218"/>
        <v>0.41808668438308139</v>
      </c>
      <c r="Q2024" s="3" t="str">
        <f>Games!N2024</f>
        <v/>
      </c>
      <c r="R2024" s="1" t="str">
        <f t="shared" si="219"/>
        <v/>
      </c>
      <c r="S2024" s="1" t="str">
        <f>IF(ISBLANK(Games!L2024), "",IF(Q2024=B2024, C2024, B2024))</f>
        <v/>
      </c>
      <c r="T2024" s="1" t="str">
        <f t="shared" si="220"/>
        <v>TBR</v>
      </c>
      <c r="U2024" s="1" t="str">
        <f t="shared" si="221"/>
        <v>SDP</v>
      </c>
      <c r="V2024" s="1">
        <f t="shared" si="222"/>
        <v>1528.0229512954211</v>
      </c>
      <c r="W2024" s="1">
        <f t="shared" si="223"/>
        <v>1514.2912987524817</v>
      </c>
    </row>
    <row r="2025" spans="1:23" x14ac:dyDescent="0.45">
      <c r="A2025" t="str">
        <f>Schedule!A2025</f>
        <v>2024-08-30</v>
      </c>
      <c r="B2025" t="str">
        <f>Schedule!B2025</f>
        <v>NYY</v>
      </c>
      <c r="C2025" t="str">
        <f>Schedule!C2025</f>
        <v>STL</v>
      </c>
      <c r="D2025">
        <f>Schedule!D2025</f>
        <v>1539.4562396036399</v>
      </c>
      <c r="E2025">
        <f>Schedule!E2025</f>
        <v>1506.4629567151301</v>
      </c>
      <c r="F2025" cm="1">
        <f t="array" ref="F2025">_xlfn.XLOOKUP(B2025, $T$1:$T2024, $V$1:$V2024, D2025, 0, -1)</f>
        <v>1533.7203518335739</v>
      </c>
      <c r="G2025" cm="1">
        <f t="array" ref="G2025">_xlfn.XLOOKUP(C2025, $U$1:$U2024, $W$1:$W2024, E2025, 0, -1)</f>
        <v>1507.9516916859375</v>
      </c>
      <c r="H2025">
        <f>Schedule!F2025</f>
        <v>9.3922651933701695E-2</v>
      </c>
      <c r="I2025" t="str">
        <f>IF(ISBLANK(Games!D2025), "", Games!D2025)</f>
        <v/>
      </c>
      <c r="J2025" t="str">
        <f>IF(ISBLANK(Games!E2025), "", Games!E2025)</f>
        <v/>
      </c>
      <c r="K2025" t="str">
        <f>IF(ISBLANK(Games!D2025), "",VLOOKUP(I2025, 'Pitchers Pre-Season'!$B$2:$X$790, 23, FALSE))</f>
        <v/>
      </c>
      <c r="L2025" t="str">
        <f>IF(ISBLANK(Games!E2025), "",VLOOKUP(J2025, 'Pitchers Pre-Season'!$B$2:$X$790, 23, FALSE))</f>
        <v/>
      </c>
      <c r="M2025">
        <f>IF(ISBLANK(Games!D2025), Calc!F2025, F2025+K2025)</f>
        <v>1533.7203518335739</v>
      </c>
      <c r="N2025">
        <f>IF(ISBLANK(Games!E2025), Calc!G2025, G2025+L2025)</f>
        <v>1507.9516916859375</v>
      </c>
      <c r="O2025" s="1">
        <f t="shared" si="217"/>
        <v>0.58397755938955309</v>
      </c>
      <c r="P2025" s="1">
        <f t="shared" si="218"/>
        <v>0.41602244061044691</v>
      </c>
      <c r="Q2025" s="3" t="str">
        <f>Games!N2025</f>
        <v/>
      </c>
      <c r="R2025" s="1" t="str">
        <f t="shared" si="219"/>
        <v/>
      </c>
      <c r="S2025" s="1" t="str">
        <f>IF(ISBLANK(Games!L2025), "",IF(Q2025=B2025, C2025, B2025))</f>
        <v/>
      </c>
      <c r="T2025" s="1" t="str">
        <f t="shared" si="220"/>
        <v>NYY</v>
      </c>
      <c r="U2025" s="1" t="str">
        <f t="shared" si="221"/>
        <v>STL</v>
      </c>
      <c r="V2025" s="1">
        <f t="shared" si="222"/>
        <v>1533.7203518335739</v>
      </c>
      <c r="W2025" s="1">
        <f t="shared" si="223"/>
        <v>1507.9516916859375</v>
      </c>
    </row>
    <row r="2026" spans="1:23" x14ac:dyDescent="0.45">
      <c r="A2026" t="str">
        <f>Schedule!A2026</f>
        <v>2024-08-30</v>
      </c>
      <c r="B2026" t="str">
        <f>Schedule!B2026</f>
        <v>CLE</v>
      </c>
      <c r="C2026" t="str">
        <f>Schedule!C2026</f>
        <v>PIT</v>
      </c>
      <c r="D2026">
        <f>Schedule!D2026</f>
        <v>1503.8938502056101</v>
      </c>
      <c r="E2026">
        <f>Schedule!E2026</f>
        <v>1468.3919248330999</v>
      </c>
      <c r="F2026" cm="1">
        <f t="array" ref="F2026">_xlfn.XLOOKUP(B2026, $T$1:$T2025, $V$1:$V2025, D2026, 0, -1)</f>
        <v>1503.8938502056101</v>
      </c>
      <c r="G2026" cm="1">
        <f t="array" ref="G2026">_xlfn.XLOOKUP(C2026, $U$1:$U2025, $W$1:$W2025, E2026, 0, -1)</f>
        <v>1490.342604018655</v>
      </c>
      <c r="H2026">
        <f>Schedule!F2026</f>
        <v>4.7619047619047603E-2</v>
      </c>
      <c r="I2026" t="str">
        <f>IF(ISBLANK(Games!D2026), "", Games!D2026)</f>
        <v/>
      </c>
      <c r="J2026" t="str">
        <f>IF(ISBLANK(Games!E2026), "", Games!E2026)</f>
        <v/>
      </c>
      <c r="K2026" t="str">
        <f>IF(ISBLANK(Games!D2026), "",VLOOKUP(I2026, 'Pitchers Pre-Season'!$B$2:$X$790, 23, FALSE))</f>
        <v/>
      </c>
      <c r="L2026" t="str">
        <f>IF(ISBLANK(Games!E2026), "",VLOOKUP(J2026, 'Pitchers Pre-Season'!$B$2:$X$790, 23, FALSE))</f>
        <v/>
      </c>
      <c r="M2026">
        <f>IF(ISBLANK(Games!D2026), Calc!F2026, F2026+K2026)</f>
        <v>1503.8938502056101</v>
      </c>
      <c r="N2026">
        <f>IF(ISBLANK(Games!E2026), Calc!G2026, G2026+L2026)</f>
        <v>1490.342604018655</v>
      </c>
      <c r="O2026" s="1">
        <f t="shared" si="217"/>
        <v>0.54330145148238995</v>
      </c>
      <c r="P2026" s="1">
        <f t="shared" si="218"/>
        <v>0.45669854851761016</v>
      </c>
      <c r="Q2026" s="3" t="str">
        <f>Games!N2026</f>
        <v/>
      </c>
      <c r="R2026" s="1" t="str">
        <f t="shared" si="219"/>
        <v/>
      </c>
      <c r="S2026" s="1" t="str">
        <f>IF(ISBLANK(Games!L2026), "",IF(Q2026=B2026, C2026, B2026))</f>
        <v/>
      </c>
      <c r="T2026" s="1" t="str">
        <f t="shared" si="220"/>
        <v>CLE</v>
      </c>
      <c r="U2026" s="1" t="str">
        <f t="shared" si="221"/>
        <v>PIT</v>
      </c>
      <c r="V2026" s="1">
        <f t="shared" si="222"/>
        <v>1503.8938502056101</v>
      </c>
      <c r="W2026" s="1">
        <f t="shared" si="223"/>
        <v>1490.342604018655</v>
      </c>
    </row>
    <row r="2027" spans="1:23" x14ac:dyDescent="0.45">
      <c r="A2027" t="str">
        <f>Schedule!A2027</f>
        <v>2024-08-30</v>
      </c>
      <c r="B2027" t="str">
        <f>Schedule!B2027</f>
        <v>TEX</v>
      </c>
      <c r="C2027" t="str">
        <f>Schedule!C2027</f>
        <v>OAK</v>
      </c>
      <c r="D2027">
        <f>Schedule!D2027</f>
        <v>1527.6277566730801</v>
      </c>
      <c r="E2027">
        <f>Schedule!E2027</f>
        <v>1427.1354796158</v>
      </c>
      <c r="F2027" cm="1">
        <f t="array" ref="F2027">_xlfn.XLOOKUP(B2027, $T$1:$T2026, $V$1:$V2026, D2027, 0, -1)</f>
        <v>1535.7428778604465</v>
      </c>
      <c r="G2027" cm="1">
        <f t="array" ref="G2027">_xlfn.XLOOKUP(C2027, $U$1:$U2026, $W$1:$W2026, E2027, 0, -1)</f>
        <v>1422.9458950386379</v>
      </c>
      <c r="H2027">
        <f>Schedule!F2027</f>
        <v>6.3291139240506306E-2</v>
      </c>
      <c r="I2027" t="str">
        <f>IF(ISBLANK(Games!D2027), "", Games!D2027)</f>
        <v/>
      </c>
      <c r="J2027" t="str">
        <f>IF(ISBLANK(Games!E2027), "", Games!E2027)</f>
        <v/>
      </c>
      <c r="K2027" t="str">
        <f>IF(ISBLANK(Games!D2027), "",VLOOKUP(I2027, 'Pitchers Pre-Season'!$B$2:$X$790, 23, FALSE))</f>
        <v/>
      </c>
      <c r="L2027" t="str">
        <f>IF(ISBLANK(Games!E2027), "",VLOOKUP(J2027, 'Pitchers Pre-Season'!$B$2:$X$790, 23, FALSE))</f>
        <v/>
      </c>
      <c r="M2027">
        <f>IF(ISBLANK(Games!D2027), Calc!F2027, F2027+K2027)</f>
        <v>1535.7428778604465</v>
      </c>
      <c r="N2027">
        <f>IF(ISBLANK(Games!E2027), Calc!G2027, G2027+L2027)</f>
        <v>1422.9458950386379</v>
      </c>
      <c r="O2027" s="1">
        <f t="shared" si="217"/>
        <v>0.68850089246395896</v>
      </c>
      <c r="P2027" s="1">
        <f t="shared" si="218"/>
        <v>0.31149910753604099</v>
      </c>
      <c r="Q2027" s="3" t="str">
        <f>Games!N2027</f>
        <v/>
      </c>
      <c r="R2027" s="1" t="str">
        <f t="shared" si="219"/>
        <v/>
      </c>
      <c r="S2027" s="1" t="str">
        <f>IF(ISBLANK(Games!L2027), "",IF(Q2027=B2027, C2027, B2027))</f>
        <v/>
      </c>
      <c r="T2027" s="1" t="str">
        <f t="shared" si="220"/>
        <v>TEX</v>
      </c>
      <c r="U2027" s="1" t="str">
        <f t="shared" si="221"/>
        <v>OAK</v>
      </c>
      <c r="V2027" s="1">
        <f t="shared" si="222"/>
        <v>1535.7428778604465</v>
      </c>
      <c r="W2027" s="1">
        <f t="shared" si="223"/>
        <v>1422.9458950386379</v>
      </c>
    </row>
    <row r="2028" spans="1:23" x14ac:dyDescent="0.45">
      <c r="A2028" t="str">
        <f>Schedule!A2028</f>
        <v>2024-08-30</v>
      </c>
      <c r="B2028" t="str">
        <f>Schedule!B2028</f>
        <v>HOU</v>
      </c>
      <c r="C2028" t="str">
        <f>Schedule!C2028</f>
        <v>KCR</v>
      </c>
      <c r="D2028">
        <f>Schedule!D2028</f>
        <v>1559.22207084247</v>
      </c>
      <c r="E2028">
        <f>Schedule!E2028</f>
        <v>1455.5883504191299</v>
      </c>
      <c r="F2028" cm="1">
        <f t="array" ref="F2028">_xlfn.XLOOKUP(B2028, $T$1:$T2027, $V$1:$V2027, D2028, 0, -1)</f>
        <v>1535.1961987191132</v>
      </c>
      <c r="G2028" cm="1">
        <f t="array" ref="G2028">_xlfn.XLOOKUP(C2028, $U$1:$U2027, $W$1:$W2027, E2028, 0, -1)</f>
        <v>1465.2610239810729</v>
      </c>
      <c r="H2028">
        <f>Schedule!F2028</f>
        <v>-4.08163265306122E-2</v>
      </c>
      <c r="I2028" t="str">
        <f>IF(ISBLANK(Games!D2028), "", Games!D2028)</f>
        <v/>
      </c>
      <c r="J2028" t="str">
        <f>IF(ISBLANK(Games!E2028), "", Games!E2028)</f>
        <v/>
      </c>
      <c r="K2028" t="str">
        <f>IF(ISBLANK(Games!D2028), "",VLOOKUP(I2028, 'Pitchers Pre-Season'!$B$2:$X$790, 23, FALSE))</f>
        <v/>
      </c>
      <c r="L2028" t="str">
        <f>IF(ISBLANK(Games!E2028), "",VLOOKUP(J2028, 'Pitchers Pre-Season'!$B$2:$X$790, 23, FALSE))</f>
        <v/>
      </c>
      <c r="M2028">
        <f>IF(ISBLANK(Games!D2028), Calc!F2028, F2028+K2028)</f>
        <v>1535.1961987191132</v>
      </c>
      <c r="N2028">
        <f>IF(ISBLANK(Games!E2028), Calc!G2028, G2028+L2028)</f>
        <v>1465.2610239810729</v>
      </c>
      <c r="O2028" s="1">
        <f t="shared" si="217"/>
        <v>0.5788990258292247</v>
      </c>
      <c r="P2028" s="1">
        <f t="shared" si="218"/>
        <v>0.42110097417077524</v>
      </c>
      <c r="Q2028" s="3" t="str">
        <f>Games!N2028</f>
        <v/>
      </c>
      <c r="R2028" s="1" t="str">
        <f t="shared" si="219"/>
        <v/>
      </c>
      <c r="S2028" s="1" t="str">
        <f>IF(ISBLANK(Games!L2028), "",IF(Q2028=B2028, C2028, B2028))</f>
        <v/>
      </c>
      <c r="T2028" s="1" t="str">
        <f t="shared" si="220"/>
        <v>HOU</v>
      </c>
      <c r="U2028" s="1" t="str">
        <f t="shared" si="221"/>
        <v>KCR</v>
      </c>
      <c r="V2028" s="1">
        <f t="shared" si="222"/>
        <v>1535.1961987191132</v>
      </c>
      <c r="W2028" s="1">
        <f t="shared" si="223"/>
        <v>1465.2610239810729</v>
      </c>
    </row>
    <row r="2029" spans="1:23" x14ac:dyDescent="0.45">
      <c r="A2029" t="str">
        <f>Schedule!A2029</f>
        <v>2024-08-30</v>
      </c>
      <c r="B2029" t="str">
        <f>Schedule!B2029</f>
        <v>MIN</v>
      </c>
      <c r="C2029" t="str">
        <f>Schedule!C2029</f>
        <v>TOR</v>
      </c>
      <c r="D2029">
        <f>Schedule!D2029</f>
        <v>1535.44519643647</v>
      </c>
      <c r="E2029">
        <f>Schedule!E2029</f>
        <v>1536.86484917293</v>
      </c>
      <c r="F2029" cm="1">
        <f t="array" ref="F2029">_xlfn.XLOOKUP(B2029, $T$1:$T2028, $V$1:$V2028, D2029, 0, -1)</f>
        <v>1529.2726034226744</v>
      </c>
      <c r="G2029" cm="1">
        <f t="array" ref="G2029">_xlfn.XLOOKUP(C2029, $U$1:$U2028, $W$1:$W2028, E2029, 0, -1)</f>
        <v>1549.5770225833428</v>
      </c>
      <c r="H2029">
        <f>Schedule!F2029</f>
        <v>0.12727272727272701</v>
      </c>
      <c r="I2029" t="str">
        <f>IF(ISBLANK(Games!D2029), "", Games!D2029)</f>
        <v/>
      </c>
      <c r="J2029" t="str">
        <f>IF(ISBLANK(Games!E2029), "", Games!E2029)</f>
        <v/>
      </c>
      <c r="K2029" t="str">
        <f>IF(ISBLANK(Games!D2029), "",VLOOKUP(I2029, 'Pitchers Pre-Season'!$B$2:$X$790, 23, FALSE))</f>
        <v/>
      </c>
      <c r="L2029" t="str">
        <f>IF(ISBLANK(Games!E2029), "",VLOOKUP(J2029, 'Pitchers Pre-Season'!$B$2:$X$790, 23, FALSE))</f>
        <v/>
      </c>
      <c r="M2029">
        <f>IF(ISBLANK(Games!D2029), Calc!F2029, F2029+K2029)</f>
        <v>1529.2726034226744</v>
      </c>
      <c r="N2029">
        <f>IF(ISBLANK(Games!E2029), Calc!G2029, G2029+L2029)</f>
        <v>1549.5770225833428</v>
      </c>
      <c r="O2029" s="1">
        <f t="shared" si="217"/>
        <v>0.53444917597176844</v>
      </c>
      <c r="P2029" s="1">
        <f t="shared" si="218"/>
        <v>0.46555082402823156</v>
      </c>
      <c r="Q2029" s="3" t="str">
        <f>Games!N2029</f>
        <v/>
      </c>
      <c r="R2029" s="1" t="str">
        <f t="shared" si="219"/>
        <v/>
      </c>
      <c r="S2029" s="1" t="str">
        <f>IF(ISBLANK(Games!L2029), "",IF(Q2029=B2029, C2029, B2029))</f>
        <v/>
      </c>
      <c r="T2029" s="1" t="str">
        <f t="shared" si="220"/>
        <v>MIN</v>
      </c>
      <c r="U2029" s="1" t="str">
        <f t="shared" si="221"/>
        <v>TOR</v>
      </c>
      <c r="V2029" s="1">
        <f t="shared" si="222"/>
        <v>1529.2726034226744</v>
      </c>
      <c r="W2029" s="1">
        <f t="shared" si="223"/>
        <v>1549.5770225833428</v>
      </c>
    </row>
    <row r="2030" spans="1:23" x14ac:dyDescent="0.45">
      <c r="A2030" t="str">
        <f>Schedule!A2030</f>
        <v>2024-08-30</v>
      </c>
      <c r="B2030" t="str">
        <f>Schedule!B2030</f>
        <v>CHW</v>
      </c>
      <c r="C2030" t="str">
        <f>Schedule!C2030</f>
        <v>NYM</v>
      </c>
      <c r="D2030">
        <f>Schedule!D2030</f>
        <v>1433.33420073452</v>
      </c>
      <c r="E2030">
        <f>Schedule!E2030</f>
        <v>1505.1761432511801</v>
      </c>
      <c r="F2030" cm="1">
        <f t="array" ref="F2030">_xlfn.XLOOKUP(B2030, $T$1:$T2029, $V$1:$V2029, D2030, 0, -1)</f>
        <v>1426.513159308995</v>
      </c>
      <c r="G2030" cm="1">
        <f t="array" ref="G2030">_xlfn.XLOOKUP(C2030, $U$1:$U2029, $W$1:$W2029, E2030, 0, -1)</f>
        <v>1510.288270753422</v>
      </c>
      <c r="H2030">
        <f>Schedule!F2030</f>
        <v>-4.2253521126760597E-2</v>
      </c>
      <c r="I2030" t="str">
        <f>IF(ISBLANK(Games!D2030), "", Games!D2030)</f>
        <v/>
      </c>
      <c r="J2030" t="str">
        <f>IF(ISBLANK(Games!E2030), "", Games!E2030)</f>
        <v/>
      </c>
      <c r="K2030" t="str">
        <f>IF(ISBLANK(Games!D2030), "",VLOOKUP(I2030, 'Pitchers Pre-Season'!$B$2:$X$790, 23, FALSE))</f>
        <v/>
      </c>
      <c r="L2030" t="str">
        <f>IF(ISBLANK(Games!E2030), "",VLOOKUP(J2030, 'Pitchers Pre-Season'!$B$2:$X$790, 23, FALSE))</f>
        <v/>
      </c>
      <c r="M2030">
        <f>IF(ISBLANK(Games!D2030), Calc!F2030, F2030+K2030)</f>
        <v>1426.513159308995</v>
      </c>
      <c r="N2030">
        <f>IF(ISBLANK(Games!E2030), Calc!G2030, G2030+L2030)</f>
        <v>1510.288270753422</v>
      </c>
      <c r="O2030" s="1">
        <f t="shared" si="217"/>
        <v>0.36059460045802483</v>
      </c>
      <c r="P2030" s="1">
        <f t="shared" si="218"/>
        <v>0.63940539954197517</v>
      </c>
      <c r="Q2030" s="3" t="str">
        <f>Games!N2030</f>
        <v/>
      </c>
      <c r="R2030" s="1" t="str">
        <f t="shared" si="219"/>
        <v/>
      </c>
      <c r="S2030" s="1" t="str">
        <f>IF(ISBLANK(Games!L2030), "",IF(Q2030=B2030, C2030, B2030))</f>
        <v/>
      </c>
      <c r="T2030" s="1" t="str">
        <f t="shared" si="220"/>
        <v>CHW</v>
      </c>
      <c r="U2030" s="1" t="str">
        <f t="shared" si="221"/>
        <v>NYM</v>
      </c>
      <c r="V2030" s="1">
        <f t="shared" si="222"/>
        <v>1426.513159308995</v>
      </c>
      <c r="W2030" s="1">
        <f t="shared" si="223"/>
        <v>1510.288270753422</v>
      </c>
    </row>
    <row r="2031" spans="1:23" x14ac:dyDescent="0.45">
      <c r="A2031" t="str">
        <f>Schedule!A2031</f>
        <v>2024-08-30</v>
      </c>
      <c r="B2031" t="str">
        <f>Schedule!B2031</f>
        <v>COL</v>
      </c>
      <c r="C2031" t="str">
        <f>Schedule!C2031</f>
        <v>BAL</v>
      </c>
      <c r="D2031">
        <f>Schedule!D2031</f>
        <v>1418.47649220432</v>
      </c>
      <c r="E2031">
        <f>Schedule!E2031</f>
        <v>1535.1075395159701</v>
      </c>
      <c r="F2031" cm="1">
        <f t="array" ref="F2031">_xlfn.XLOOKUP(B2031, $T$1:$T2030, $V$1:$V2030, D2031, 0, -1)</f>
        <v>1423.0710497477428</v>
      </c>
      <c r="G2031" cm="1">
        <f t="array" ref="G2031">_xlfn.XLOOKUP(C2031, $U$1:$U2030, $W$1:$W2030, E2031, 0, -1)</f>
        <v>1539.0873746407135</v>
      </c>
      <c r="H2031">
        <f>Schedule!F2031</f>
        <v>0.22834645669291301</v>
      </c>
      <c r="I2031" t="str">
        <f>IF(ISBLANK(Games!D2031), "", Games!D2031)</f>
        <v/>
      </c>
      <c r="J2031" t="str">
        <f>IF(ISBLANK(Games!E2031), "", Games!E2031)</f>
        <v/>
      </c>
      <c r="K2031" t="str">
        <f>IF(ISBLANK(Games!D2031), "",VLOOKUP(I2031, 'Pitchers Pre-Season'!$B$2:$X$790, 23, FALSE))</f>
        <v/>
      </c>
      <c r="L2031" t="str">
        <f>IF(ISBLANK(Games!E2031), "",VLOOKUP(J2031, 'Pitchers Pre-Season'!$B$2:$X$790, 23, FALSE))</f>
        <v/>
      </c>
      <c r="M2031">
        <f>IF(ISBLANK(Games!D2031), Calc!F2031, F2031+K2031)</f>
        <v>1423.0710497477428</v>
      </c>
      <c r="N2031">
        <f>IF(ISBLANK(Games!E2031), Calc!G2031, G2031+L2031)</f>
        <v>1539.0873746407135</v>
      </c>
      <c r="O2031" s="1">
        <f t="shared" si="217"/>
        <v>0.45315307987237541</v>
      </c>
      <c r="P2031" s="1">
        <f t="shared" si="218"/>
        <v>0.54684692012762459</v>
      </c>
      <c r="Q2031" s="3" t="str">
        <f>Games!N2031</f>
        <v/>
      </c>
      <c r="R2031" s="1" t="str">
        <f t="shared" si="219"/>
        <v/>
      </c>
      <c r="S2031" s="1" t="str">
        <f>IF(ISBLANK(Games!L2031), "",IF(Q2031=B2031, C2031, B2031))</f>
        <v/>
      </c>
      <c r="T2031" s="1" t="str">
        <f t="shared" si="220"/>
        <v>COL</v>
      </c>
      <c r="U2031" s="1" t="str">
        <f t="shared" si="221"/>
        <v>BAL</v>
      </c>
      <c r="V2031" s="1">
        <f t="shared" si="222"/>
        <v>1423.0710497477428</v>
      </c>
      <c r="W2031" s="1">
        <f t="shared" si="223"/>
        <v>1539.0873746407135</v>
      </c>
    </row>
    <row r="2032" spans="1:23" x14ac:dyDescent="0.45">
      <c r="A2032" t="str">
        <f>Schedule!A2032</f>
        <v>2024-08-30</v>
      </c>
      <c r="B2032" t="str">
        <f>Schedule!B2032</f>
        <v>LAA</v>
      </c>
      <c r="C2032" t="str">
        <f>Schedule!C2032</f>
        <v>SEA</v>
      </c>
      <c r="D2032">
        <f>Schedule!D2032</f>
        <v>1474.3085107648601</v>
      </c>
      <c r="E2032">
        <f>Schedule!E2032</f>
        <v>1526.2027098211199</v>
      </c>
      <c r="F2032" cm="1">
        <f t="array" ref="F2032">_xlfn.XLOOKUP(B2032, $T$1:$T2031, $V$1:$V2031, D2032, 0, -1)</f>
        <v>1469.5882041455925</v>
      </c>
      <c r="G2032" cm="1">
        <f t="array" ref="G2032">_xlfn.XLOOKUP(C2032, $U$1:$U2031, $W$1:$W2031, E2032, 0, -1)</f>
        <v>1521.2700100017432</v>
      </c>
      <c r="H2032">
        <f>Schedule!F2032</f>
        <v>6.8493150684931406E-2</v>
      </c>
      <c r="I2032" t="str">
        <f>IF(ISBLANK(Games!D2032), "", Games!D2032)</f>
        <v/>
      </c>
      <c r="J2032" t="str">
        <f>IF(ISBLANK(Games!E2032), "", Games!E2032)</f>
        <v/>
      </c>
      <c r="K2032" t="str">
        <f>IF(ISBLANK(Games!D2032), "",VLOOKUP(I2032, 'Pitchers Pre-Season'!$B$2:$X$790, 23, FALSE))</f>
        <v/>
      </c>
      <c r="L2032" t="str">
        <f>IF(ISBLANK(Games!E2032), "",VLOOKUP(J2032, 'Pitchers Pre-Season'!$B$2:$X$790, 23, FALSE))</f>
        <v/>
      </c>
      <c r="M2032">
        <f>IF(ISBLANK(Games!D2032), Calc!F2032, F2032+K2032)</f>
        <v>1469.5882041455925</v>
      </c>
      <c r="N2032">
        <f>IF(ISBLANK(Games!E2032), Calc!G2032, G2032+L2032)</f>
        <v>1521.2700100017432</v>
      </c>
      <c r="O2032" s="1">
        <f t="shared" si="217"/>
        <v>0.4604142443382212</v>
      </c>
      <c r="P2032" s="1">
        <f t="shared" si="218"/>
        <v>0.53958575566177891</v>
      </c>
      <c r="Q2032" s="3" t="str">
        <f>Games!N2032</f>
        <v/>
      </c>
      <c r="R2032" s="1" t="str">
        <f t="shared" si="219"/>
        <v/>
      </c>
      <c r="S2032" s="1" t="str">
        <f>IF(ISBLANK(Games!L2032), "",IF(Q2032=B2032, C2032, B2032))</f>
        <v/>
      </c>
      <c r="T2032" s="1" t="str">
        <f t="shared" si="220"/>
        <v>LAA</v>
      </c>
      <c r="U2032" s="1" t="str">
        <f t="shared" si="221"/>
        <v>SEA</v>
      </c>
      <c r="V2032" s="1">
        <f t="shared" si="222"/>
        <v>1469.5882041455925</v>
      </c>
      <c r="W2032" s="1">
        <f t="shared" si="223"/>
        <v>1521.2700100017432</v>
      </c>
    </row>
    <row r="2033" spans="1:23" x14ac:dyDescent="0.45">
      <c r="A2033" t="str">
        <f>Schedule!A2033</f>
        <v>2024-08-30</v>
      </c>
      <c r="B2033" t="str">
        <f>Schedule!B2033</f>
        <v>ARI</v>
      </c>
      <c r="C2033" t="str">
        <f>Schedule!C2033</f>
        <v>LAD</v>
      </c>
      <c r="D2033">
        <f>Schedule!D2033</f>
        <v>1517.8440011816001</v>
      </c>
      <c r="E2033">
        <f>Schedule!E2033</f>
        <v>1588.6730971234199</v>
      </c>
      <c r="F2033" cm="1">
        <f t="array" ref="F2033">_xlfn.XLOOKUP(B2033, $T$1:$T2032, $V$1:$V2032, D2033, 0, -1)</f>
        <v>1516.9891876380354</v>
      </c>
      <c r="G2033" cm="1">
        <f t="array" ref="G2033">_xlfn.XLOOKUP(C2033, $U$1:$U2032, $W$1:$W2032, E2033, 0, -1)</f>
        <v>1587.2549754385982</v>
      </c>
      <c r="H2033">
        <f>Schedule!F2033</f>
        <v>5.0632911392405201E-2</v>
      </c>
      <c r="I2033" t="str">
        <f>IF(ISBLANK(Games!D2033), "", Games!D2033)</f>
        <v/>
      </c>
      <c r="J2033" t="str">
        <f>IF(ISBLANK(Games!E2033), "", Games!E2033)</f>
        <v/>
      </c>
      <c r="K2033" t="str">
        <f>IF(ISBLANK(Games!D2033), "",VLOOKUP(I2033, 'Pitchers Pre-Season'!$B$2:$X$790, 23, FALSE))</f>
        <v/>
      </c>
      <c r="L2033" t="str">
        <f>IF(ISBLANK(Games!E2033), "",VLOOKUP(J2033, 'Pitchers Pre-Season'!$B$2:$X$790, 23, FALSE))</f>
        <v/>
      </c>
      <c r="M2033">
        <f>IF(ISBLANK(Games!D2033), Calc!F2033, F2033+K2033)</f>
        <v>1516.9891876380354</v>
      </c>
      <c r="N2033">
        <f>IF(ISBLANK(Games!E2033), Calc!G2033, G2033+L2033)</f>
        <v>1587.2549754385982</v>
      </c>
      <c r="O2033" s="1">
        <f t="shared" si="217"/>
        <v>0.42555233148091182</v>
      </c>
      <c r="P2033" s="1">
        <f t="shared" si="218"/>
        <v>0.57444766851908824</v>
      </c>
      <c r="Q2033" s="3" t="str">
        <f>Games!N2033</f>
        <v/>
      </c>
      <c r="R2033" s="1" t="str">
        <f t="shared" si="219"/>
        <v/>
      </c>
      <c r="S2033" s="1" t="str">
        <f>IF(ISBLANK(Games!L2033), "",IF(Q2033=B2033, C2033, B2033))</f>
        <v/>
      </c>
      <c r="T2033" s="1" t="str">
        <f t="shared" si="220"/>
        <v>ARI</v>
      </c>
      <c r="U2033" s="1" t="str">
        <f t="shared" si="221"/>
        <v>LAD</v>
      </c>
      <c r="V2033" s="1">
        <f t="shared" si="222"/>
        <v>1516.9891876380354</v>
      </c>
      <c r="W2033" s="1">
        <f t="shared" si="223"/>
        <v>1587.2549754385982</v>
      </c>
    </row>
    <row r="2034" spans="1:23" x14ac:dyDescent="0.45">
      <c r="A2034" t="str">
        <f>Schedule!A2034</f>
        <v>2024-08-30</v>
      </c>
      <c r="B2034" t="str">
        <f>Schedule!B2034</f>
        <v>SFG</v>
      </c>
      <c r="C2034" t="str">
        <f>Schedule!C2034</f>
        <v>MIA</v>
      </c>
      <c r="D2034">
        <f>Schedule!D2034</f>
        <v>1501.1235706124401</v>
      </c>
      <c r="E2034">
        <f>Schedule!E2034</f>
        <v>1488.4482383178499</v>
      </c>
      <c r="F2034" cm="1">
        <f t="array" ref="F2034">_xlfn.XLOOKUP(B2034, $T$1:$T2033, $V$1:$V2033, D2034, 0, -1)</f>
        <v>1506.8907435815931</v>
      </c>
      <c r="G2034" cm="1">
        <f t="array" ref="G2034">_xlfn.XLOOKUP(C2034, $U$1:$U2033, $W$1:$W2033, E2034, 0, -1)</f>
        <v>1484.370768699393</v>
      </c>
      <c r="H2034">
        <f>Schedule!F2034</f>
        <v>0.1125</v>
      </c>
      <c r="I2034" t="str">
        <f>IF(ISBLANK(Games!D2034), "", Games!D2034)</f>
        <v/>
      </c>
      <c r="J2034" t="str">
        <f>IF(ISBLANK(Games!E2034), "", Games!E2034)</f>
        <v/>
      </c>
      <c r="K2034" t="str">
        <f>IF(ISBLANK(Games!D2034), "",VLOOKUP(I2034, 'Pitchers Pre-Season'!$B$2:$X$790, 23, FALSE))</f>
        <v/>
      </c>
      <c r="L2034" t="str">
        <f>IF(ISBLANK(Games!E2034), "",VLOOKUP(J2034, 'Pitchers Pre-Season'!$B$2:$X$790, 23, FALSE))</f>
        <v/>
      </c>
      <c r="M2034">
        <f>IF(ISBLANK(Games!D2034), Calc!F2034, F2034+K2034)</f>
        <v>1506.8907435815931</v>
      </c>
      <c r="N2034">
        <f>IF(ISBLANK(Games!E2034), Calc!G2034, G2034+L2034)</f>
        <v>1484.370768699393</v>
      </c>
      <c r="O2034" s="1">
        <f t="shared" si="217"/>
        <v>0.58861353838141894</v>
      </c>
      <c r="P2034" s="1">
        <f t="shared" si="218"/>
        <v>0.41138646161858111</v>
      </c>
      <c r="Q2034" s="3" t="str">
        <f>Games!N2034</f>
        <v/>
      </c>
      <c r="R2034" s="1" t="str">
        <f t="shared" si="219"/>
        <v/>
      </c>
      <c r="S2034" s="1" t="str">
        <f>IF(ISBLANK(Games!L2034), "",IF(Q2034=B2034, C2034, B2034))</f>
        <v/>
      </c>
      <c r="T2034" s="1" t="str">
        <f t="shared" si="220"/>
        <v>SFG</v>
      </c>
      <c r="U2034" s="1" t="str">
        <f t="shared" si="221"/>
        <v>MIA</v>
      </c>
      <c r="V2034" s="1">
        <f t="shared" si="222"/>
        <v>1506.8907435815931</v>
      </c>
      <c r="W2034" s="1">
        <f t="shared" si="223"/>
        <v>1484.370768699393</v>
      </c>
    </row>
    <row r="2035" spans="1:23" x14ac:dyDescent="0.45">
      <c r="A2035" t="str">
        <f>Schedule!A2035</f>
        <v>2024-08-31</v>
      </c>
      <c r="B2035" t="str">
        <f>Schedule!B2035</f>
        <v>NYY</v>
      </c>
      <c r="C2035" t="str">
        <f>Schedule!C2035</f>
        <v>STL</v>
      </c>
      <c r="D2035">
        <f>Schedule!D2035</f>
        <v>1539.4562396036399</v>
      </c>
      <c r="E2035">
        <f>Schedule!E2035</f>
        <v>1506.4629567151301</v>
      </c>
      <c r="F2035" cm="1">
        <f t="array" ref="F2035">_xlfn.XLOOKUP(B2035, $T$1:$T2034, $V$1:$V2034, D2035, 0, -1)</f>
        <v>1533.7203518335739</v>
      </c>
      <c r="G2035" cm="1">
        <f t="array" ref="G2035">_xlfn.XLOOKUP(C2035, $U$1:$U2034, $W$1:$W2034, E2035, 0, -1)</f>
        <v>1507.9516916859375</v>
      </c>
      <c r="H2035">
        <f>Schedule!F2035</f>
        <v>9.3922651933701695E-2</v>
      </c>
      <c r="I2035" t="str">
        <f>IF(ISBLANK(Games!D2035), "", Games!D2035)</f>
        <v/>
      </c>
      <c r="J2035" t="str">
        <f>IF(ISBLANK(Games!E2035), "", Games!E2035)</f>
        <v/>
      </c>
      <c r="K2035" t="str">
        <f>IF(ISBLANK(Games!D2035), "",VLOOKUP(I2035, 'Pitchers Pre-Season'!$B$2:$X$790, 23, FALSE))</f>
        <v/>
      </c>
      <c r="L2035" t="str">
        <f>IF(ISBLANK(Games!E2035), "",VLOOKUP(J2035, 'Pitchers Pre-Season'!$B$2:$X$790, 23, FALSE))</f>
        <v/>
      </c>
      <c r="M2035">
        <f>IF(ISBLANK(Games!D2035), Calc!F2035, F2035+K2035)</f>
        <v>1533.7203518335739</v>
      </c>
      <c r="N2035">
        <f>IF(ISBLANK(Games!E2035), Calc!G2035, G2035+L2035)</f>
        <v>1507.9516916859375</v>
      </c>
      <c r="O2035" s="1">
        <f t="shared" si="217"/>
        <v>0.58397755938955309</v>
      </c>
      <c r="P2035" s="1">
        <f t="shared" si="218"/>
        <v>0.41602244061044691</v>
      </c>
      <c r="Q2035" s="3" t="str">
        <f>Games!N2035</f>
        <v/>
      </c>
      <c r="R2035" s="1" t="str">
        <f t="shared" si="219"/>
        <v/>
      </c>
      <c r="S2035" s="1" t="str">
        <f>IF(ISBLANK(Games!L2035), "",IF(Q2035=B2035, C2035, B2035))</f>
        <v/>
      </c>
      <c r="T2035" s="1" t="str">
        <f t="shared" si="220"/>
        <v>NYY</v>
      </c>
      <c r="U2035" s="1" t="str">
        <f t="shared" si="221"/>
        <v>STL</v>
      </c>
      <c r="V2035" s="1">
        <f t="shared" si="222"/>
        <v>1533.7203518335739</v>
      </c>
      <c r="W2035" s="1">
        <f t="shared" si="223"/>
        <v>1507.9516916859375</v>
      </c>
    </row>
    <row r="2036" spans="1:23" x14ac:dyDescent="0.45">
      <c r="A2036" t="str">
        <f>Schedule!A2036</f>
        <v>2024-08-31</v>
      </c>
      <c r="B2036" t="str">
        <f>Schedule!B2036</f>
        <v>WAS</v>
      </c>
      <c r="C2036" t="str">
        <f>Schedule!C2036</f>
        <v>CHC</v>
      </c>
      <c r="D2036">
        <f>Schedule!D2036</f>
        <v>1422.7330514932301</v>
      </c>
      <c r="E2036">
        <f>Schedule!E2036</f>
        <v>1514.0316812078199</v>
      </c>
      <c r="F2036" cm="1">
        <f t="array" ref="F2036">_xlfn.XLOOKUP(B2036, $T$1:$T2035, $V$1:$V2035, D2036, 0, -1)</f>
        <v>1419.5380932200808</v>
      </c>
      <c r="G2036" cm="1">
        <f t="array" ref="G2036">_xlfn.XLOOKUP(C2036, $U$1:$U2035, $W$1:$W2035, E2036, 0, -1)</f>
        <v>1510.9500841970262</v>
      </c>
      <c r="H2036">
        <f>Schedule!F2036</f>
        <v>-4.76190476190477E-2</v>
      </c>
      <c r="I2036" t="str">
        <f>IF(ISBLANK(Games!D2036), "", Games!D2036)</f>
        <v/>
      </c>
      <c r="J2036" t="str">
        <f>IF(ISBLANK(Games!E2036), "", Games!E2036)</f>
        <v/>
      </c>
      <c r="K2036" t="str">
        <f>IF(ISBLANK(Games!D2036), "",VLOOKUP(I2036, 'Pitchers Pre-Season'!$B$2:$X$790, 23, FALSE))</f>
        <v/>
      </c>
      <c r="L2036" t="str">
        <f>IF(ISBLANK(Games!E2036), "",VLOOKUP(J2036, 'Pitchers Pre-Season'!$B$2:$X$790, 23, FALSE))</f>
        <v/>
      </c>
      <c r="M2036">
        <f>IF(ISBLANK(Games!D2036), Calc!F2036, F2036+K2036)</f>
        <v>1419.5380932200808</v>
      </c>
      <c r="N2036">
        <f>IF(ISBLANK(Games!E2036), Calc!G2036, G2036+L2036)</f>
        <v>1510.9500841970262</v>
      </c>
      <c r="O2036" s="1">
        <f t="shared" si="217"/>
        <v>0.34759182001853955</v>
      </c>
      <c r="P2036" s="1">
        <f t="shared" si="218"/>
        <v>0.65240817998146039</v>
      </c>
      <c r="Q2036" s="3" t="str">
        <f>Games!N2036</f>
        <v/>
      </c>
      <c r="R2036" s="1" t="str">
        <f t="shared" si="219"/>
        <v/>
      </c>
      <c r="S2036" s="1" t="str">
        <f>IF(ISBLANK(Games!L2036), "",IF(Q2036=B2036, C2036, B2036))</f>
        <v/>
      </c>
      <c r="T2036" s="1" t="str">
        <f t="shared" si="220"/>
        <v>WAS</v>
      </c>
      <c r="U2036" s="1" t="str">
        <f t="shared" si="221"/>
        <v>CHC</v>
      </c>
      <c r="V2036" s="1">
        <f t="shared" si="222"/>
        <v>1419.5380932200808</v>
      </c>
      <c r="W2036" s="1">
        <f t="shared" si="223"/>
        <v>1510.9500841970262</v>
      </c>
    </row>
    <row r="2037" spans="1:23" x14ac:dyDescent="0.45">
      <c r="A2037" t="str">
        <f>Schedule!A2037</f>
        <v>2024-08-31</v>
      </c>
      <c r="B2037" t="str">
        <f>Schedule!B2037</f>
        <v>TBR</v>
      </c>
      <c r="C2037" t="str">
        <f>Schedule!C2037</f>
        <v>SDP</v>
      </c>
      <c r="D2037">
        <f>Schedule!D2037</f>
        <v>1537.2568075547799</v>
      </c>
      <c r="E2037">
        <f>Schedule!E2037</f>
        <v>1513.7838452168801</v>
      </c>
      <c r="F2037" cm="1">
        <f t="array" ref="F2037">_xlfn.XLOOKUP(B2037, $T$1:$T2036, $V$1:$V2036, D2037, 0, -1)</f>
        <v>1528.0229512954211</v>
      </c>
      <c r="G2037" cm="1">
        <f t="array" ref="G2037">_xlfn.XLOOKUP(C2037, $U$1:$U2036, $W$1:$W2036, E2037, 0, -1)</f>
        <v>1514.2912987524817</v>
      </c>
      <c r="H2037">
        <f>Schedule!F2037</f>
        <v>0.124324324324324</v>
      </c>
      <c r="I2037" t="str">
        <f>IF(ISBLANK(Games!D2037), "", Games!D2037)</f>
        <v/>
      </c>
      <c r="J2037" t="str">
        <f>IF(ISBLANK(Games!E2037), "", Games!E2037)</f>
        <v/>
      </c>
      <c r="K2037" t="str">
        <f>IF(ISBLANK(Games!D2037), "",VLOOKUP(I2037, 'Pitchers Pre-Season'!$B$2:$X$790, 23, FALSE))</f>
        <v/>
      </c>
      <c r="L2037" t="str">
        <f>IF(ISBLANK(Games!E2037), "",VLOOKUP(J2037, 'Pitchers Pre-Season'!$B$2:$X$790, 23, FALSE))</f>
        <v/>
      </c>
      <c r="M2037">
        <f>IF(ISBLANK(Games!D2037), Calc!F2037, F2037+K2037)</f>
        <v>1528.0229512954211</v>
      </c>
      <c r="N2037">
        <f>IF(ISBLANK(Games!E2037), Calc!G2037, G2037+L2037)</f>
        <v>1514.2912987524817</v>
      </c>
      <c r="O2037" s="1">
        <f t="shared" si="217"/>
        <v>0.58191331561691861</v>
      </c>
      <c r="P2037" s="1">
        <f t="shared" si="218"/>
        <v>0.41808668438308139</v>
      </c>
      <c r="Q2037" s="3" t="str">
        <f>Games!N2037</f>
        <v/>
      </c>
      <c r="R2037" s="1" t="str">
        <f t="shared" si="219"/>
        <v/>
      </c>
      <c r="S2037" s="1" t="str">
        <f>IF(ISBLANK(Games!L2037), "",IF(Q2037=B2037, C2037, B2037))</f>
        <v/>
      </c>
      <c r="T2037" s="1" t="str">
        <f t="shared" si="220"/>
        <v>TBR</v>
      </c>
      <c r="U2037" s="1" t="str">
        <f t="shared" si="221"/>
        <v>SDP</v>
      </c>
      <c r="V2037" s="1">
        <f t="shared" si="222"/>
        <v>1528.0229512954211</v>
      </c>
      <c r="W2037" s="1">
        <f t="shared" si="223"/>
        <v>1514.2912987524817</v>
      </c>
    </row>
    <row r="2038" spans="1:23" x14ac:dyDescent="0.45">
      <c r="A2038" t="str">
        <f>Schedule!A2038</f>
        <v>2024-08-31</v>
      </c>
      <c r="B2038" t="str">
        <f>Schedule!B2038</f>
        <v>DET</v>
      </c>
      <c r="C2038" t="str">
        <f>Schedule!C2038</f>
        <v>BOS</v>
      </c>
      <c r="D2038">
        <f>Schedule!D2038</f>
        <v>1477.56939209144</v>
      </c>
      <c r="E2038">
        <f>Schedule!E2038</f>
        <v>1500.26839934439</v>
      </c>
      <c r="F2038" cm="1">
        <f t="array" ref="F2038">_xlfn.XLOOKUP(B2038, $T$1:$T2037, $V$1:$V2037, D2038, 0, -1)</f>
        <v>1481.7589766686021</v>
      </c>
      <c r="G2038" cm="1">
        <f t="array" ref="G2038">_xlfn.XLOOKUP(C2038, $U$1:$U2037, $W$1:$W2037, E2038, 0, -1)</f>
        <v>1518.233689676287</v>
      </c>
      <c r="H2038">
        <f>Schedule!F2038</f>
        <v>7.6687116564418296E-3</v>
      </c>
      <c r="I2038" t="str">
        <f>IF(ISBLANK(Games!D2038), "", Games!D2038)</f>
        <v/>
      </c>
      <c r="J2038" t="str">
        <f>IF(ISBLANK(Games!E2038), "", Games!E2038)</f>
        <v/>
      </c>
      <c r="K2038" t="str">
        <f>IF(ISBLANK(Games!D2038), "",VLOOKUP(I2038, 'Pitchers Pre-Season'!$B$2:$X$790, 23, FALSE))</f>
        <v/>
      </c>
      <c r="L2038" t="str">
        <f>IF(ISBLANK(Games!E2038), "",VLOOKUP(J2038, 'Pitchers Pre-Season'!$B$2:$X$790, 23, FALSE))</f>
        <v/>
      </c>
      <c r="M2038">
        <f>IF(ISBLANK(Games!D2038), Calc!F2038, F2038+K2038)</f>
        <v>1481.7589766686021</v>
      </c>
      <c r="N2038">
        <f>IF(ISBLANK(Games!E2038), Calc!G2038, G2038+L2038)</f>
        <v>1518.233689676287</v>
      </c>
      <c r="O2038" s="1">
        <f t="shared" si="217"/>
        <v>0.45153501987089528</v>
      </c>
      <c r="P2038" s="1">
        <f t="shared" si="218"/>
        <v>0.54846498012910461</v>
      </c>
      <c r="Q2038" s="3" t="str">
        <f>Games!N2038</f>
        <v/>
      </c>
      <c r="R2038" s="1" t="str">
        <f t="shared" si="219"/>
        <v/>
      </c>
      <c r="S2038" s="1" t="str">
        <f>IF(ISBLANK(Games!L2038), "",IF(Q2038=B2038, C2038, B2038))</f>
        <v/>
      </c>
      <c r="T2038" s="1" t="str">
        <f t="shared" si="220"/>
        <v>DET</v>
      </c>
      <c r="U2038" s="1" t="str">
        <f t="shared" si="221"/>
        <v>BOS</v>
      </c>
      <c r="V2038" s="1">
        <f t="shared" si="222"/>
        <v>1481.7589766686021</v>
      </c>
      <c r="W2038" s="1">
        <f t="shared" si="223"/>
        <v>1518.233689676287</v>
      </c>
    </row>
    <row r="2039" spans="1:23" x14ac:dyDescent="0.45">
      <c r="A2039" t="str">
        <f>Schedule!A2039</f>
        <v>2024-08-31</v>
      </c>
      <c r="B2039" t="str">
        <f>Schedule!B2039</f>
        <v>CLE</v>
      </c>
      <c r="C2039" t="str">
        <f>Schedule!C2039</f>
        <v>PIT</v>
      </c>
      <c r="D2039">
        <f>Schedule!D2039</f>
        <v>1503.8938502056101</v>
      </c>
      <c r="E2039">
        <f>Schedule!E2039</f>
        <v>1468.3919248330999</v>
      </c>
      <c r="F2039" cm="1">
        <f t="array" ref="F2039">_xlfn.XLOOKUP(B2039, $T$1:$T2038, $V$1:$V2038, D2039, 0, -1)</f>
        <v>1503.8938502056101</v>
      </c>
      <c r="G2039" cm="1">
        <f t="array" ref="G2039">_xlfn.XLOOKUP(C2039, $U$1:$U2038, $W$1:$W2038, E2039, 0, -1)</f>
        <v>1490.342604018655</v>
      </c>
      <c r="H2039">
        <f>Schedule!F2039</f>
        <v>4.7619047619047603E-2</v>
      </c>
      <c r="I2039" t="str">
        <f>IF(ISBLANK(Games!D2039), "", Games!D2039)</f>
        <v/>
      </c>
      <c r="J2039" t="str">
        <f>IF(ISBLANK(Games!E2039), "", Games!E2039)</f>
        <v/>
      </c>
      <c r="K2039" t="str">
        <f>IF(ISBLANK(Games!D2039), "",VLOOKUP(I2039, 'Pitchers Pre-Season'!$B$2:$X$790, 23, FALSE))</f>
        <v/>
      </c>
      <c r="L2039" t="str">
        <f>IF(ISBLANK(Games!E2039), "",VLOOKUP(J2039, 'Pitchers Pre-Season'!$B$2:$X$790, 23, FALSE))</f>
        <v/>
      </c>
      <c r="M2039">
        <f>IF(ISBLANK(Games!D2039), Calc!F2039, F2039+K2039)</f>
        <v>1503.8938502056101</v>
      </c>
      <c r="N2039">
        <f>IF(ISBLANK(Games!E2039), Calc!G2039, G2039+L2039)</f>
        <v>1490.342604018655</v>
      </c>
      <c r="O2039" s="1">
        <f t="shared" si="217"/>
        <v>0.54330145148238995</v>
      </c>
      <c r="P2039" s="1">
        <f t="shared" si="218"/>
        <v>0.45669854851761016</v>
      </c>
      <c r="Q2039" s="3" t="str">
        <f>Games!N2039</f>
        <v/>
      </c>
      <c r="R2039" s="1" t="str">
        <f t="shared" si="219"/>
        <v/>
      </c>
      <c r="S2039" s="1" t="str">
        <f>IF(ISBLANK(Games!L2039), "",IF(Q2039=B2039, C2039, B2039))</f>
        <v/>
      </c>
      <c r="T2039" s="1" t="str">
        <f t="shared" si="220"/>
        <v>CLE</v>
      </c>
      <c r="U2039" s="1" t="str">
        <f t="shared" si="221"/>
        <v>PIT</v>
      </c>
      <c r="V2039" s="1">
        <f t="shared" si="222"/>
        <v>1503.8938502056101</v>
      </c>
      <c r="W2039" s="1">
        <f t="shared" si="223"/>
        <v>1490.342604018655</v>
      </c>
    </row>
    <row r="2040" spans="1:23" x14ac:dyDescent="0.45">
      <c r="A2040" t="str">
        <f>Schedule!A2040</f>
        <v>2024-08-31</v>
      </c>
      <c r="B2040" t="str">
        <f>Schedule!B2040</f>
        <v>TEX</v>
      </c>
      <c r="C2040" t="str">
        <f>Schedule!C2040</f>
        <v>OAK</v>
      </c>
      <c r="D2040">
        <f>Schedule!D2040</f>
        <v>1527.6277566730801</v>
      </c>
      <c r="E2040">
        <f>Schedule!E2040</f>
        <v>1427.1354796158</v>
      </c>
      <c r="F2040" cm="1">
        <f t="array" ref="F2040">_xlfn.XLOOKUP(B2040, $T$1:$T2039, $V$1:$V2039, D2040, 0, -1)</f>
        <v>1535.7428778604465</v>
      </c>
      <c r="G2040" cm="1">
        <f t="array" ref="G2040">_xlfn.XLOOKUP(C2040, $U$1:$U2039, $W$1:$W2039, E2040, 0, -1)</f>
        <v>1422.9458950386379</v>
      </c>
      <c r="H2040">
        <f>Schedule!F2040</f>
        <v>6.3291139240506306E-2</v>
      </c>
      <c r="I2040" t="str">
        <f>IF(ISBLANK(Games!D2040), "", Games!D2040)</f>
        <v/>
      </c>
      <c r="J2040" t="str">
        <f>IF(ISBLANK(Games!E2040), "", Games!E2040)</f>
        <v/>
      </c>
      <c r="K2040" t="str">
        <f>IF(ISBLANK(Games!D2040), "",VLOOKUP(I2040, 'Pitchers Pre-Season'!$B$2:$X$790, 23, FALSE))</f>
        <v/>
      </c>
      <c r="L2040" t="str">
        <f>IF(ISBLANK(Games!E2040), "",VLOOKUP(J2040, 'Pitchers Pre-Season'!$B$2:$X$790, 23, FALSE))</f>
        <v/>
      </c>
      <c r="M2040">
        <f>IF(ISBLANK(Games!D2040), Calc!F2040, F2040+K2040)</f>
        <v>1535.7428778604465</v>
      </c>
      <c r="N2040">
        <f>IF(ISBLANK(Games!E2040), Calc!G2040, G2040+L2040)</f>
        <v>1422.9458950386379</v>
      </c>
      <c r="O2040" s="1">
        <f t="shared" si="217"/>
        <v>0.68850089246395896</v>
      </c>
      <c r="P2040" s="1">
        <f t="shared" si="218"/>
        <v>0.31149910753604099</v>
      </c>
      <c r="Q2040" s="3" t="str">
        <f>Games!N2040</f>
        <v/>
      </c>
      <c r="R2040" s="1" t="str">
        <f t="shared" si="219"/>
        <v/>
      </c>
      <c r="S2040" s="1" t="str">
        <f>IF(ISBLANK(Games!L2040), "",IF(Q2040=B2040, C2040, B2040))</f>
        <v/>
      </c>
      <c r="T2040" s="1" t="str">
        <f t="shared" si="220"/>
        <v>TEX</v>
      </c>
      <c r="U2040" s="1" t="str">
        <f t="shared" si="221"/>
        <v>OAK</v>
      </c>
      <c r="V2040" s="1">
        <f t="shared" si="222"/>
        <v>1535.7428778604465</v>
      </c>
      <c r="W2040" s="1">
        <f t="shared" si="223"/>
        <v>1422.9458950386379</v>
      </c>
    </row>
    <row r="2041" spans="1:23" x14ac:dyDescent="0.45">
      <c r="A2041" t="str">
        <f>Schedule!A2041</f>
        <v>2024-08-31</v>
      </c>
      <c r="B2041" t="str">
        <f>Schedule!B2041</f>
        <v>HOU</v>
      </c>
      <c r="C2041" t="str">
        <f>Schedule!C2041</f>
        <v>KCR</v>
      </c>
      <c r="D2041">
        <f>Schedule!D2041</f>
        <v>1559.22207084247</v>
      </c>
      <c r="E2041">
        <f>Schedule!E2041</f>
        <v>1455.5883504191299</v>
      </c>
      <c r="F2041" cm="1">
        <f t="array" ref="F2041">_xlfn.XLOOKUP(B2041, $T$1:$T2040, $V$1:$V2040, D2041, 0, -1)</f>
        <v>1535.1961987191132</v>
      </c>
      <c r="G2041" cm="1">
        <f t="array" ref="G2041">_xlfn.XLOOKUP(C2041, $U$1:$U2040, $W$1:$W2040, E2041, 0, -1)</f>
        <v>1465.2610239810729</v>
      </c>
      <c r="H2041">
        <f>Schedule!F2041</f>
        <v>-4.08163265306122E-2</v>
      </c>
      <c r="I2041" t="str">
        <f>IF(ISBLANK(Games!D2041), "", Games!D2041)</f>
        <v/>
      </c>
      <c r="J2041" t="str">
        <f>IF(ISBLANK(Games!E2041), "", Games!E2041)</f>
        <v/>
      </c>
      <c r="K2041" t="str">
        <f>IF(ISBLANK(Games!D2041), "",VLOOKUP(I2041, 'Pitchers Pre-Season'!$B$2:$X$790, 23, FALSE))</f>
        <v/>
      </c>
      <c r="L2041" t="str">
        <f>IF(ISBLANK(Games!E2041), "",VLOOKUP(J2041, 'Pitchers Pre-Season'!$B$2:$X$790, 23, FALSE))</f>
        <v/>
      </c>
      <c r="M2041">
        <f>IF(ISBLANK(Games!D2041), Calc!F2041, F2041+K2041)</f>
        <v>1535.1961987191132</v>
      </c>
      <c r="N2041">
        <f>IF(ISBLANK(Games!E2041), Calc!G2041, G2041+L2041)</f>
        <v>1465.2610239810729</v>
      </c>
      <c r="O2041" s="1">
        <f t="shared" si="217"/>
        <v>0.5788990258292247</v>
      </c>
      <c r="P2041" s="1">
        <f t="shared" si="218"/>
        <v>0.42110097417077524</v>
      </c>
      <c r="Q2041" s="3" t="str">
        <f>Games!N2041</f>
        <v/>
      </c>
      <c r="R2041" s="1" t="str">
        <f t="shared" si="219"/>
        <v/>
      </c>
      <c r="S2041" s="1" t="str">
        <f>IF(ISBLANK(Games!L2041), "",IF(Q2041=B2041, C2041, B2041))</f>
        <v/>
      </c>
      <c r="T2041" s="1" t="str">
        <f t="shared" si="220"/>
        <v>HOU</v>
      </c>
      <c r="U2041" s="1" t="str">
        <f t="shared" si="221"/>
        <v>KCR</v>
      </c>
      <c r="V2041" s="1">
        <f t="shared" si="222"/>
        <v>1535.1961987191132</v>
      </c>
      <c r="W2041" s="1">
        <f t="shared" si="223"/>
        <v>1465.2610239810729</v>
      </c>
    </row>
    <row r="2042" spans="1:23" x14ac:dyDescent="0.45">
      <c r="A2042" t="str">
        <f>Schedule!A2042</f>
        <v>2024-08-31</v>
      </c>
      <c r="B2042" t="str">
        <f>Schedule!B2042</f>
        <v>MIN</v>
      </c>
      <c r="C2042" t="str">
        <f>Schedule!C2042</f>
        <v>TOR</v>
      </c>
      <c r="D2042">
        <f>Schedule!D2042</f>
        <v>1535.44519643647</v>
      </c>
      <c r="E2042">
        <f>Schedule!E2042</f>
        <v>1536.86484917293</v>
      </c>
      <c r="F2042" cm="1">
        <f t="array" ref="F2042">_xlfn.XLOOKUP(B2042, $T$1:$T2041, $V$1:$V2041, D2042, 0, -1)</f>
        <v>1529.2726034226744</v>
      </c>
      <c r="G2042" cm="1">
        <f t="array" ref="G2042">_xlfn.XLOOKUP(C2042, $U$1:$U2041, $W$1:$W2041, E2042, 0, -1)</f>
        <v>1549.5770225833428</v>
      </c>
      <c r="H2042">
        <f>Schedule!F2042</f>
        <v>0.12727272727272701</v>
      </c>
      <c r="I2042" t="str">
        <f>IF(ISBLANK(Games!D2042), "", Games!D2042)</f>
        <v/>
      </c>
      <c r="J2042" t="str">
        <f>IF(ISBLANK(Games!E2042), "", Games!E2042)</f>
        <v/>
      </c>
      <c r="K2042" t="str">
        <f>IF(ISBLANK(Games!D2042), "",VLOOKUP(I2042, 'Pitchers Pre-Season'!$B$2:$X$790, 23, FALSE))</f>
        <v/>
      </c>
      <c r="L2042" t="str">
        <f>IF(ISBLANK(Games!E2042), "",VLOOKUP(J2042, 'Pitchers Pre-Season'!$B$2:$X$790, 23, FALSE))</f>
        <v/>
      </c>
      <c r="M2042">
        <f>IF(ISBLANK(Games!D2042), Calc!F2042, F2042+K2042)</f>
        <v>1529.2726034226744</v>
      </c>
      <c r="N2042">
        <f>IF(ISBLANK(Games!E2042), Calc!G2042, G2042+L2042)</f>
        <v>1549.5770225833428</v>
      </c>
      <c r="O2042" s="1">
        <f t="shared" si="217"/>
        <v>0.53444917597176844</v>
      </c>
      <c r="P2042" s="1">
        <f t="shared" si="218"/>
        <v>0.46555082402823156</v>
      </c>
      <c r="Q2042" s="3" t="str">
        <f>Games!N2042</f>
        <v/>
      </c>
      <c r="R2042" s="1" t="str">
        <f t="shared" si="219"/>
        <v/>
      </c>
      <c r="S2042" s="1" t="str">
        <f>IF(ISBLANK(Games!L2042), "",IF(Q2042=B2042, C2042, B2042))</f>
        <v/>
      </c>
      <c r="T2042" s="1" t="str">
        <f t="shared" si="220"/>
        <v>MIN</v>
      </c>
      <c r="U2042" s="1" t="str">
        <f t="shared" si="221"/>
        <v>TOR</v>
      </c>
      <c r="V2042" s="1">
        <f t="shared" si="222"/>
        <v>1529.2726034226744</v>
      </c>
      <c r="W2042" s="1">
        <f t="shared" si="223"/>
        <v>1549.5770225833428</v>
      </c>
    </row>
    <row r="2043" spans="1:23" x14ac:dyDescent="0.45">
      <c r="A2043" t="str">
        <f>Schedule!A2043</f>
        <v>2024-08-31</v>
      </c>
      <c r="B2043" t="str">
        <f>Schedule!B2043</f>
        <v>CHW</v>
      </c>
      <c r="C2043" t="str">
        <f>Schedule!C2043</f>
        <v>NYM</v>
      </c>
      <c r="D2043">
        <f>Schedule!D2043</f>
        <v>1433.33420073452</v>
      </c>
      <c r="E2043">
        <f>Schedule!E2043</f>
        <v>1505.1761432511801</v>
      </c>
      <c r="F2043" cm="1">
        <f t="array" ref="F2043">_xlfn.XLOOKUP(B2043, $T$1:$T2042, $V$1:$V2042, D2043, 0, -1)</f>
        <v>1426.513159308995</v>
      </c>
      <c r="G2043" cm="1">
        <f t="array" ref="G2043">_xlfn.XLOOKUP(C2043, $U$1:$U2042, $W$1:$W2042, E2043, 0, -1)</f>
        <v>1510.288270753422</v>
      </c>
      <c r="H2043">
        <f>Schedule!F2043</f>
        <v>-4.2253521126760597E-2</v>
      </c>
      <c r="I2043" t="str">
        <f>IF(ISBLANK(Games!D2043), "", Games!D2043)</f>
        <v/>
      </c>
      <c r="J2043" t="str">
        <f>IF(ISBLANK(Games!E2043), "", Games!E2043)</f>
        <v/>
      </c>
      <c r="K2043" t="str">
        <f>IF(ISBLANK(Games!D2043), "",VLOOKUP(I2043, 'Pitchers Pre-Season'!$B$2:$X$790, 23, FALSE))</f>
        <v/>
      </c>
      <c r="L2043" t="str">
        <f>IF(ISBLANK(Games!E2043), "",VLOOKUP(J2043, 'Pitchers Pre-Season'!$B$2:$X$790, 23, FALSE))</f>
        <v/>
      </c>
      <c r="M2043">
        <f>IF(ISBLANK(Games!D2043), Calc!F2043, F2043+K2043)</f>
        <v>1426.513159308995</v>
      </c>
      <c r="N2043">
        <f>IF(ISBLANK(Games!E2043), Calc!G2043, G2043+L2043)</f>
        <v>1510.288270753422</v>
      </c>
      <c r="O2043" s="1">
        <f t="shared" si="217"/>
        <v>0.36059460045802483</v>
      </c>
      <c r="P2043" s="1">
        <f t="shared" si="218"/>
        <v>0.63940539954197517</v>
      </c>
      <c r="Q2043" s="3" t="str">
        <f>Games!N2043</f>
        <v/>
      </c>
      <c r="R2043" s="1" t="str">
        <f t="shared" si="219"/>
        <v/>
      </c>
      <c r="S2043" s="1" t="str">
        <f>IF(ISBLANK(Games!L2043), "",IF(Q2043=B2043, C2043, B2043))</f>
        <v/>
      </c>
      <c r="T2043" s="1" t="str">
        <f t="shared" si="220"/>
        <v>CHW</v>
      </c>
      <c r="U2043" s="1" t="str">
        <f t="shared" si="221"/>
        <v>NYM</v>
      </c>
      <c r="V2043" s="1">
        <f t="shared" si="222"/>
        <v>1426.513159308995</v>
      </c>
      <c r="W2043" s="1">
        <f t="shared" si="223"/>
        <v>1510.288270753422</v>
      </c>
    </row>
    <row r="2044" spans="1:23" x14ac:dyDescent="0.45">
      <c r="A2044" t="str">
        <f>Schedule!A2044</f>
        <v>2024-08-31</v>
      </c>
      <c r="B2044" t="str">
        <f>Schedule!B2044</f>
        <v>PHI</v>
      </c>
      <c r="C2044" t="str">
        <f>Schedule!C2044</f>
        <v>ATL</v>
      </c>
      <c r="D2044">
        <f>Schedule!D2044</f>
        <v>1537.03223861109</v>
      </c>
      <c r="E2044">
        <f>Schedule!E2044</f>
        <v>1590.545270505</v>
      </c>
      <c r="F2044" cm="1">
        <f t="array" ref="F2044">_xlfn.XLOOKUP(B2044, $T$1:$T2043, $V$1:$V2043, D2044, 0, -1)</f>
        <v>1516.0751994709906</v>
      </c>
      <c r="G2044" cm="1">
        <f t="array" ref="G2044">_xlfn.XLOOKUP(C2044, $U$1:$U2043, $W$1:$W2043, E2044, 0, -1)</f>
        <v>1588.8399964445969</v>
      </c>
      <c r="H2044">
        <f>Schedule!F2044</f>
        <v>8.4745762711864403E-2</v>
      </c>
      <c r="I2044" t="str">
        <f>IF(ISBLANK(Games!D2044), "", Games!D2044)</f>
        <v/>
      </c>
      <c r="J2044" t="str">
        <f>IF(ISBLANK(Games!E2044), "", Games!E2044)</f>
        <v/>
      </c>
      <c r="K2044" t="str">
        <f>IF(ISBLANK(Games!D2044), "",VLOOKUP(I2044, 'Pitchers Pre-Season'!$B$2:$X$790, 23, FALSE))</f>
        <v/>
      </c>
      <c r="L2044" t="str">
        <f>IF(ISBLANK(Games!E2044), "",VLOOKUP(J2044, 'Pitchers Pre-Season'!$B$2:$X$790, 23, FALSE))</f>
        <v/>
      </c>
      <c r="M2044">
        <f>IF(ISBLANK(Games!D2044), Calc!F2044, F2044+K2044)</f>
        <v>1516.0751994709906</v>
      </c>
      <c r="N2044">
        <f>IF(ISBLANK(Games!E2044), Calc!G2044, G2044+L2044)</f>
        <v>1588.8399964445969</v>
      </c>
      <c r="O2044" s="1">
        <f t="shared" si="217"/>
        <v>0.43916057866823582</v>
      </c>
      <c r="P2044" s="1">
        <f t="shared" si="218"/>
        <v>0.56083942133176423</v>
      </c>
      <c r="Q2044" s="3" t="str">
        <f>Games!N2044</f>
        <v/>
      </c>
      <c r="R2044" s="1" t="str">
        <f t="shared" si="219"/>
        <v/>
      </c>
      <c r="S2044" s="1" t="str">
        <f>IF(ISBLANK(Games!L2044), "",IF(Q2044=B2044, C2044, B2044))</f>
        <v/>
      </c>
      <c r="T2044" s="1" t="str">
        <f t="shared" si="220"/>
        <v>PHI</v>
      </c>
      <c r="U2044" s="1" t="str">
        <f t="shared" si="221"/>
        <v>ATL</v>
      </c>
      <c r="V2044" s="1">
        <f t="shared" si="222"/>
        <v>1516.0751994709906</v>
      </c>
      <c r="W2044" s="1">
        <f t="shared" si="223"/>
        <v>1588.8399964445969</v>
      </c>
    </row>
    <row r="2045" spans="1:23" x14ac:dyDescent="0.45">
      <c r="A2045" t="str">
        <f>Schedule!A2045</f>
        <v>2024-08-31</v>
      </c>
      <c r="B2045" t="str">
        <f>Schedule!B2045</f>
        <v>CIN</v>
      </c>
      <c r="C2045" t="str">
        <f>Schedule!C2045</f>
        <v>MIL</v>
      </c>
      <c r="D2045">
        <f>Schedule!D2045</f>
        <v>1496.2510574284499</v>
      </c>
      <c r="E2045">
        <f>Schedule!E2045</f>
        <v>1511.74507850229</v>
      </c>
      <c r="F2045" cm="1">
        <f t="array" ref="F2045">_xlfn.XLOOKUP(B2045, $T$1:$T2044, $V$1:$V2044, D2045, 0, -1)</f>
        <v>1493.1662146218293</v>
      </c>
      <c r="G2045" cm="1">
        <f t="array" ref="G2045">_xlfn.XLOOKUP(C2045, $U$1:$U2044, $W$1:$W2044, E2045, 0, -1)</f>
        <v>1527.5334034496079</v>
      </c>
      <c r="H2045">
        <f>Schedule!F2045</f>
        <v>-1.38888888888888E-2</v>
      </c>
      <c r="I2045" t="str">
        <f>IF(ISBLANK(Games!D2045), "", Games!D2045)</f>
        <v/>
      </c>
      <c r="J2045" t="str">
        <f>IF(ISBLANK(Games!E2045), "", Games!E2045)</f>
        <v/>
      </c>
      <c r="K2045" t="str">
        <f>IF(ISBLANK(Games!D2045), "",VLOOKUP(I2045, 'Pitchers Pre-Season'!$B$2:$X$790, 23, FALSE))</f>
        <v/>
      </c>
      <c r="L2045" t="str">
        <f>IF(ISBLANK(Games!E2045), "",VLOOKUP(J2045, 'Pitchers Pre-Season'!$B$2:$X$790, 23, FALSE))</f>
        <v/>
      </c>
      <c r="M2045">
        <f>IF(ISBLANK(Games!D2045), Calc!F2045, F2045+K2045)</f>
        <v>1493.1662146218293</v>
      </c>
      <c r="N2045">
        <f>IF(ISBLANK(Games!E2045), Calc!G2045, G2045+L2045)</f>
        <v>1527.5334034496079</v>
      </c>
      <c r="O2045" s="1">
        <f t="shared" si="217"/>
        <v>0.44375787502164726</v>
      </c>
      <c r="P2045" s="1">
        <f t="shared" si="218"/>
        <v>0.55624212497835279</v>
      </c>
      <c r="Q2045" s="3" t="str">
        <f>Games!N2045</f>
        <v/>
      </c>
      <c r="R2045" s="1" t="str">
        <f t="shared" si="219"/>
        <v/>
      </c>
      <c r="S2045" s="1" t="str">
        <f>IF(ISBLANK(Games!L2045), "",IF(Q2045=B2045, C2045, B2045))</f>
        <v/>
      </c>
      <c r="T2045" s="1" t="str">
        <f t="shared" si="220"/>
        <v>CIN</v>
      </c>
      <c r="U2045" s="1" t="str">
        <f t="shared" si="221"/>
        <v>MIL</v>
      </c>
      <c r="V2045" s="1">
        <f t="shared" si="222"/>
        <v>1493.1662146218293</v>
      </c>
      <c r="W2045" s="1">
        <f t="shared" si="223"/>
        <v>1527.5334034496079</v>
      </c>
    </row>
    <row r="2046" spans="1:23" x14ac:dyDescent="0.45">
      <c r="A2046" t="str">
        <f>Schedule!A2046</f>
        <v>2024-08-31</v>
      </c>
      <c r="B2046" t="str">
        <f>Schedule!B2046</f>
        <v>COL</v>
      </c>
      <c r="C2046" t="str">
        <f>Schedule!C2046</f>
        <v>BAL</v>
      </c>
      <c r="D2046">
        <f>Schedule!D2046</f>
        <v>1418.47649220432</v>
      </c>
      <c r="E2046">
        <f>Schedule!E2046</f>
        <v>1535.1075395159701</v>
      </c>
      <c r="F2046" cm="1">
        <f t="array" ref="F2046">_xlfn.XLOOKUP(B2046, $T$1:$T2045, $V$1:$V2045, D2046, 0, -1)</f>
        <v>1423.0710497477428</v>
      </c>
      <c r="G2046" cm="1">
        <f t="array" ref="G2046">_xlfn.XLOOKUP(C2046, $U$1:$U2045, $W$1:$W2045, E2046, 0, -1)</f>
        <v>1539.0873746407135</v>
      </c>
      <c r="H2046">
        <f>Schedule!F2046</f>
        <v>0.22834645669291301</v>
      </c>
      <c r="I2046" t="str">
        <f>IF(ISBLANK(Games!D2046), "", Games!D2046)</f>
        <v/>
      </c>
      <c r="J2046" t="str">
        <f>IF(ISBLANK(Games!E2046), "", Games!E2046)</f>
        <v/>
      </c>
      <c r="K2046" t="str">
        <f>IF(ISBLANK(Games!D2046), "",VLOOKUP(I2046, 'Pitchers Pre-Season'!$B$2:$X$790, 23, FALSE))</f>
        <v/>
      </c>
      <c r="L2046" t="str">
        <f>IF(ISBLANK(Games!E2046), "",VLOOKUP(J2046, 'Pitchers Pre-Season'!$B$2:$X$790, 23, FALSE))</f>
        <v/>
      </c>
      <c r="M2046">
        <f>IF(ISBLANK(Games!D2046), Calc!F2046, F2046+K2046)</f>
        <v>1423.0710497477428</v>
      </c>
      <c r="N2046">
        <f>IF(ISBLANK(Games!E2046), Calc!G2046, G2046+L2046)</f>
        <v>1539.0873746407135</v>
      </c>
      <c r="O2046" s="1">
        <f t="shared" si="217"/>
        <v>0.45315307987237541</v>
      </c>
      <c r="P2046" s="1">
        <f t="shared" si="218"/>
        <v>0.54684692012762459</v>
      </c>
      <c r="Q2046" s="3" t="str">
        <f>Games!N2046</f>
        <v/>
      </c>
      <c r="R2046" s="1" t="str">
        <f t="shared" si="219"/>
        <v/>
      </c>
      <c r="S2046" s="1" t="str">
        <f>IF(ISBLANK(Games!L2046), "",IF(Q2046=B2046, C2046, B2046))</f>
        <v/>
      </c>
      <c r="T2046" s="1" t="str">
        <f t="shared" si="220"/>
        <v>COL</v>
      </c>
      <c r="U2046" s="1" t="str">
        <f t="shared" si="221"/>
        <v>BAL</v>
      </c>
      <c r="V2046" s="1">
        <f t="shared" si="222"/>
        <v>1423.0710497477428</v>
      </c>
      <c r="W2046" s="1">
        <f t="shared" si="223"/>
        <v>1539.0873746407135</v>
      </c>
    </row>
    <row r="2047" spans="1:23" x14ac:dyDescent="0.45">
      <c r="A2047" t="str">
        <f>Schedule!A2047</f>
        <v>2024-08-31</v>
      </c>
      <c r="B2047" t="str">
        <f>Schedule!B2047</f>
        <v>ARI</v>
      </c>
      <c r="C2047" t="str">
        <f>Schedule!C2047</f>
        <v>LAD</v>
      </c>
      <c r="D2047">
        <f>Schedule!D2047</f>
        <v>1517.8440011816001</v>
      </c>
      <c r="E2047">
        <f>Schedule!E2047</f>
        <v>1588.6730971234199</v>
      </c>
      <c r="F2047" cm="1">
        <f t="array" ref="F2047">_xlfn.XLOOKUP(B2047, $T$1:$T2046, $V$1:$V2046, D2047, 0, -1)</f>
        <v>1516.9891876380354</v>
      </c>
      <c r="G2047" cm="1">
        <f t="array" ref="G2047">_xlfn.XLOOKUP(C2047, $U$1:$U2046, $W$1:$W2046, E2047, 0, -1)</f>
        <v>1587.2549754385982</v>
      </c>
      <c r="H2047">
        <f>Schedule!F2047</f>
        <v>5.0632911392405201E-2</v>
      </c>
      <c r="I2047" t="str">
        <f>IF(ISBLANK(Games!D2047), "", Games!D2047)</f>
        <v/>
      </c>
      <c r="J2047" t="str">
        <f>IF(ISBLANK(Games!E2047), "", Games!E2047)</f>
        <v/>
      </c>
      <c r="K2047" t="str">
        <f>IF(ISBLANK(Games!D2047), "",VLOOKUP(I2047, 'Pitchers Pre-Season'!$B$2:$X$790, 23, FALSE))</f>
        <v/>
      </c>
      <c r="L2047" t="str">
        <f>IF(ISBLANK(Games!E2047), "",VLOOKUP(J2047, 'Pitchers Pre-Season'!$B$2:$X$790, 23, FALSE))</f>
        <v/>
      </c>
      <c r="M2047">
        <f>IF(ISBLANK(Games!D2047), Calc!F2047, F2047+K2047)</f>
        <v>1516.9891876380354</v>
      </c>
      <c r="N2047">
        <f>IF(ISBLANK(Games!E2047), Calc!G2047, G2047+L2047)</f>
        <v>1587.2549754385982</v>
      </c>
      <c r="O2047" s="1">
        <f t="shared" si="217"/>
        <v>0.42555233148091182</v>
      </c>
      <c r="P2047" s="1">
        <f t="shared" si="218"/>
        <v>0.57444766851908824</v>
      </c>
      <c r="Q2047" s="3" t="str">
        <f>Games!N2047</f>
        <v/>
      </c>
      <c r="R2047" s="1" t="str">
        <f t="shared" si="219"/>
        <v/>
      </c>
      <c r="S2047" s="1" t="str">
        <f>IF(ISBLANK(Games!L2047), "",IF(Q2047=B2047, C2047, B2047))</f>
        <v/>
      </c>
      <c r="T2047" s="1" t="str">
        <f t="shared" si="220"/>
        <v>ARI</v>
      </c>
      <c r="U2047" s="1" t="str">
        <f t="shared" si="221"/>
        <v>LAD</v>
      </c>
      <c r="V2047" s="1">
        <f t="shared" si="222"/>
        <v>1516.9891876380354</v>
      </c>
      <c r="W2047" s="1">
        <f t="shared" si="223"/>
        <v>1587.2549754385982</v>
      </c>
    </row>
    <row r="2048" spans="1:23" x14ac:dyDescent="0.45">
      <c r="A2048" t="str">
        <f>Schedule!A2048</f>
        <v>2024-08-31</v>
      </c>
      <c r="B2048" t="str">
        <f>Schedule!B2048</f>
        <v>SFG</v>
      </c>
      <c r="C2048" t="str">
        <f>Schedule!C2048</f>
        <v>MIA</v>
      </c>
      <c r="D2048">
        <f>Schedule!D2048</f>
        <v>1501.1235706124401</v>
      </c>
      <c r="E2048">
        <f>Schedule!E2048</f>
        <v>1488.4482383178499</v>
      </c>
      <c r="F2048" cm="1">
        <f t="array" ref="F2048">_xlfn.XLOOKUP(B2048, $T$1:$T2047, $V$1:$V2047, D2048, 0, -1)</f>
        <v>1506.8907435815931</v>
      </c>
      <c r="G2048" cm="1">
        <f t="array" ref="G2048">_xlfn.XLOOKUP(C2048, $U$1:$U2047, $W$1:$W2047, E2048, 0, -1)</f>
        <v>1484.370768699393</v>
      </c>
      <c r="H2048">
        <f>Schedule!F2048</f>
        <v>0.1125</v>
      </c>
      <c r="I2048" t="str">
        <f>IF(ISBLANK(Games!D2048), "", Games!D2048)</f>
        <v/>
      </c>
      <c r="J2048" t="str">
        <f>IF(ISBLANK(Games!E2048), "", Games!E2048)</f>
        <v/>
      </c>
      <c r="K2048" t="str">
        <f>IF(ISBLANK(Games!D2048), "",VLOOKUP(I2048, 'Pitchers Pre-Season'!$B$2:$X$790, 23, FALSE))</f>
        <v/>
      </c>
      <c r="L2048" t="str">
        <f>IF(ISBLANK(Games!E2048), "",VLOOKUP(J2048, 'Pitchers Pre-Season'!$B$2:$X$790, 23, FALSE))</f>
        <v/>
      </c>
      <c r="M2048">
        <f>IF(ISBLANK(Games!D2048), Calc!F2048, F2048+K2048)</f>
        <v>1506.8907435815931</v>
      </c>
      <c r="N2048">
        <f>IF(ISBLANK(Games!E2048), Calc!G2048, G2048+L2048)</f>
        <v>1484.370768699393</v>
      </c>
      <c r="O2048" s="1">
        <f t="shared" si="217"/>
        <v>0.58861353838141894</v>
      </c>
      <c r="P2048" s="1">
        <f t="shared" si="218"/>
        <v>0.41138646161858111</v>
      </c>
      <c r="Q2048" s="3" t="str">
        <f>Games!N2048</f>
        <v/>
      </c>
      <c r="R2048" s="1" t="str">
        <f t="shared" si="219"/>
        <v/>
      </c>
      <c r="S2048" s="1" t="str">
        <f>IF(ISBLANK(Games!L2048), "",IF(Q2048=B2048, C2048, B2048))</f>
        <v/>
      </c>
      <c r="T2048" s="1" t="str">
        <f t="shared" si="220"/>
        <v>SFG</v>
      </c>
      <c r="U2048" s="1" t="str">
        <f t="shared" si="221"/>
        <v>MIA</v>
      </c>
      <c r="V2048" s="1">
        <f t="shared" si="222"/>
        <v>1506.8907435815931</v>
      </c>
      <c r="W2048" s="1">
        <f t="shared" si="223"/>
        <v>1484.370768699393</v>
      </c>
    </row>
    <row r="2049" spans="1:23" x14ac:dyDescent="0.45">
      <c r="A2049" t="str">
        <f>Schedule!A2049</f>
        <v>2024-08-31</v>
      </c>
      <c r="B2049" t="str">
        <f>Schedule!B2049</f>
        <v>LAA</v>
      </c>
      <c r="C2049" t="str">
        <f>Schedule!C2049</f>
        <v>SEA</v>
      </c>
      <c r="D2049">
        <f>Schedule!D2049</f>
        <v>1474.3085107648601</v>
      </c>
      <c r="E2049">
        <f>Schedule!E2049</f>
        <v>1526.2027098211199</v>
      </c>
      <c r="F2049" cm="1">
        <f t="array" ref="F2049">_xlfn.XLOOKUP(B2049, $T$1:$T2048, $V$1:$V2048, D2049, 0, -1)</f>
        <v>1469.5882041455925</v>
      </c>
      <c r="G2049" cm="1">
        <f t="array" ref="G2049">_xlfn.XLOOKUP(C2049, $U$1:$U2048, $W$1:$W2048, E2049, 0, -1)</f>
        <v>1521.2700100017432</v>
      </c>
      <c r="H2049">
        <f>Schedule!F2049</f>
        <v>6.8493150684931406E-2</v>
      </c>
      <c r="I2049" t="str">
        <f>IF(ISBLANK(Games!D2049), "", Games!D2049)</f>
        <v/>
      </c>
      <c r="J2049" t="str">
        <f>IF(ISBLANK(Games!E2049), "", Games!E2049)</f>
        <v/>
      </c>
      <c r="K2049" t="str">
        <f>IF(ISBLANK(Games!D2049), "",VLOOKUP(I2049, 'Pitchers Pre-Season'!$B$2:$X$790, 23, FALSE))</f>
        <v/>
      </c>
      <c r="L2049" t="str">
        <f>IF(ISBLANK(Games!E2049), "",VLOOKUP(J2049, 'Pitchers Pre-Season'!$B$2:$X$790, 23, FALSE))</f>
        <v/>
      </c>
      <c r="M2049">
        <f>IF(ISBLANK(Games!D2049), Calc!F2049, F2049+K2049)</f>
        <v>1469.5882041455925</v>
      </c>
      <c r="N2049">
        <f>IF(ISBLANK(Games!E2049), Calc!G2049, G2049+L2049)</f>
        <v>1521.2700100017432</v>
      </c>
      <c r="O2049" s="1">
        <f t="shared" si="217"/>
        <v>0.4604142443382212</v>
      </c>
      <c r="P2049" s="1">
        <f t="shared" si="218"/>
        <v>0.53958575566177891</v>
      </c>
      <c r="Q2049" s="3" t="str">
        <f>Games!N2049</f>
        <v/>
      </c>
      <c r="R2049" s="1" t="str">
        <f t="shared" si="219"/>
        <v/>
      </c>
      <c r="S2049" s="1" t="str">
        <f>IF(ISBLANK(Games!L2049), "",IF(Q2049=B2049, C2049, B2049))</f>
        <v/>
      </c>
      <c r="T2049" s="1" t="str">
        <f t="shared" si="220"/>
        <v>LAA</v>
      </c>
      <c r="U2049" s="1" t="str">
        <f t="shared" si="221"/>
        <v>SEA</v>
      </c>
      <c r="V2049" s="1">
        <f t="shared" si="222"/>
        <v>1469.5882041455925</v>
      </c>
      <c r="W2049" s="1">
        <f t="shared" si="223"/>
        <v>1521.2700100017432</v>
      </c>
    </row>
    <row r="2050" spans="1:23" x14ac:dyDescent="0.45">
      <c r="A2050" t="str">
        <f>Schedule!A2050</f>
        <v>2024-09-01</v>
      </c>
      <c r="B2050" t="str">
        <f>Schedule!B2050</f>
        <v>CIN</v>
      </c>
      <c r="C2050" t="str">
        <f>Schedule!C2050</f>
        <v>MIL</v>
      </c>
      <c r="D2050">
        <f>Schedule!D2050</f>
        <v>1496.2510574284499</v>
      </c>
      <c r="E2050">
        <f>Schedule!E2050</f>
        <v>1511.74507850229</v>
      </c>
      <c r="F2050" cm="1">
        <f t="array" ref="F2050">_xlfn.XLOOKUP(B2050, $T$1:$T2049, $V$1:$V2049, D2050, 0, -1)</f>
        <v>1493.1662146218293</v>
      </c>
      <c r="G2050" cm="1">
        <f t="array" ref="G2050">_xlfn.XLOOKUP(C2050, $U$1:$U2049, $W$1:$W2049, E2050, 0, -1)</f>
        <v>1527.5334034496079</v>
      </c>
      <c r="H2050">
        <f>Schedule!F2050</f>
        <v>-1.38888888888888E-2</v>
      </c>
      <c r="I2050" t="str">
        <f>IF(ISBLANK(Games!D2050), "", Games!D2050)</f>
        <v/>
      </c>
      <c r="J2050" t="str">
        <f>IF(ISBLANK(Games!E2050), "", Games!E2050)</f>
        <v/>
      </c>
      <c r="K2050" t="str">
        <f>IF(ISBLANK(Games!D2050), "",VLOOKUP(I2050, 'Pitchers Pre-Season'!$B$2:$X$790, 23, FALSE))</f>
        <v/>
      </c>
      <c r="L2050" t="str">
        <f>IF(ISBLANK(Games!E2050), "",VLOOKUP(J2050, 'Pitchers Pre-Season'!$B$2:$X$790, 23, FALSE))</f>
        <v/>
      </c>
      <c r="M2050">
        <f>IF(ISBLANK(Games!D2050), Calc!F2050, F2050+K2050)</f>
        <v>1493.1662146218293</v>
      </c>
      <c r="N2050">
        <f>IF(ISBLANK(Games!E2050), Calc!G2050, G2050+L2050)</f>
        <v>1527.5334034496079</v>
      </c>
      <c r="O2050" s="1">
        <f t="shared" si="217"/>
        <v>0.44375787502164726</v>
      </c>
      <c r="P2050" s="1">
        <f t="shared" si="218"/>
        <v>0.55624212497835279</v>
      </c>
      <c r="Q2050" s="3" t="str">
        <f>Games!N2050</f>
        <v/>
      </c>
      <c r="R2050" s="1" t="str">
        <f t="shared" si="219"/>
        <v/>
      </c>
      <c r="S2050" s="1" t="str">
        <f>IF(ISBLANK(Games!L2050), "",IF(Q2050=B2050, C2050, B2050))</f>
        <v/>
      </c>
      <c r="T2050" s="1" t="str">
        <f t="shared" si="220"/>
        <v>CIN</v>
      </c>
      <c r="U2050" s="1" t="str">
        <f t="shared" si="221"/>
        <v>MIL</v>
      </c>
      <c r="V2050" s="1">
        <f t="shared" si="222"/>
        <v>1493.1662146218293</v>
      </c>
      <c r="W2050" s="1">
        <f t="shared" si="223"/>
        <v>1527.5334034496079</v>
      </c>
    </row>
    <row r="2051" spans="1:23" x14ac:dyDescent="0.45">
      <c r="A2051" t="str">
        <f>Schedule!A2051</f>
        <v>2024-09-01</v>
      </c>
      <c r="B2051" t="str">
        <f>Schedule!B2051</f>
        <v>WAS</v>
      </c>
      <c r="C2051" t="str">
        <f>Schedule!C2051</f>
        <v>CHC</v>
      </c>
      <c r="D2051">
        <f>Schedule!D2051</f>
        <v>1422.7330514932301</v>
      </c>
      <c r="E2051">
        <f>Schedule!E2051</f>
        <v>1514.0316812078199</v>
      </c>
      <c r="F2051" cm="1">
        <f t="array" ref="F2051">_xlfn.XLOOKUP(B2051, $T$1:$T2050, $V$1:$V2050, D2051, 0, -1)</f>
        <v>1419.5380932200808</v>
      </c>
      <c r="G2051" cm="1">
        <f t="array" ref="G2051">_xlfn.XLOOKUP(C2051, $U$1:$U2050, $W$1:$W2050, E2051, 0, -1)</f>
        <v>1510.9500841970262</v>
      </c>
      <c r="H2051">
        <f>Schedule!F2051</f>
        <v>-4.76190476190477E-2</v>
      </c>
      <c r="I2051" t="str">
        <f>IF(ISBLANK(Games!D2051), "", Games!D2051)</f>
        <v/>
      </c>
      <c r="J2051" t="str">
        <f>IF(ISBLANK(Games!E2051), "", Games!E2051)</f>
        <v/>
      </c>
      <c r="K2051" t="str">
        <f>IF(ISBLANK(Games!D2051), "",VLOOKUP(I2051, 'Pitchers Pre-Season'!$B$2:$X$790, 23, FALSE))</f>
        <v/>
      </c>
      <c r="L2051" t="str">
        <f>IF(ISBLANK(Games!E2051), "",VLOOKUP(J2051, 'Pitchers Pre-Season'!$B$2:$X$790, 23, FALSE))</f>
        <v/>
      </c>
      <c r="M2051">
        <f>IF(ISBLANK(Games!D2051), Calc!F2051, F2051+K2051)</f>
        <v>1419.5380932200808</v>
      </c>
      <c r="N2051">
        <f>IF(ISBLANK(Games!E2051), Calc!G2051, G2051+L2051)</f>
        <v>1510.9500841970262</v>
      </c>
      <c r="O2051" s="1">
        <f t="shared" ref="O2051:O2114" si="224">(1/(1+(10^((N2051-M2051)/400)))+(0.5*H2051))</f>
        <v>0.34759182001853955</v>
      </c>
      <c r="P2051" s="1">
        <f t="shared" ref="P2051:P2114" si="225">(1/(1+(10^((M2051-N2051)/400)))-(0.5*H2051))</f>
        <v>0.65240817998146039</v>
      </c>
      <c r="Q2051" s="3" t="str">
        <f>Games!N2051</f>
        <v/>
      </c>
      <c r="R2051" s="1" t="str">
        <f t="shared" ref="R2051:R2114" si="226">Q2051</f>
        <v/>
      </c>
      <c r="S2051" s="1" t="str">
        <f>IF(ISBLANK(Games!L2051), "",IF(Q2051=B2051, C2051, B2051))</f>
        <v/>
      </c>
      <c r="T2051" s="1" t="str">
        <f t="shared" ref="T2051:T2114" si="227">B2051</f>
        <v>WAS</v>
      </c>
      <c r="U2051" s="1" t="str">
        <f t="shared" ref="U2051:U2114" si="228">C2051</f>
        <v>CHC</v>
      </c>
      <c r="V2051" s="1">
        <f t="shared" ref="V2051:V2114" si="229">IF(R2051=B2051,F2051+(10*(1-O2051)),IF(S2051=B2051,F2051+(10*(0-O2051)),F2051))</f>
        <v>1419.5380932200808</v>
      </c>
      <c r="W2051" s="1">
        <f t="shared" ref="W2051:W2114" si="230">IF(R2051=C2051,G2051+(10*(1-P2051)),IF(S2051=C2051,G2051+(10*(0-P2051)),G2051))</f>
        <v>1510.9500841970262</v>
      </c>
    </row>
    <row r="2052" spans="1:23" x14ac:dyDescent="0.45">
      <c r="A2052" t="str">
        <f>Schedule!A2052</f>
        <v>2024-09-01</v>
      </c>
      <c r="B2052" t="str">
        <f>Schedule!B2052</f>
        <v>PHI</v>
      </c>
      <c r="C2052" t="str">
        <f>Schedule!C2052</f>
        <v>ATL</v>
      </c>
      <c r="D2052">
        <f>Schedule!D2052</f>
        <v>1537.03223861109</v>
      </c>
      <c r="E2052">
        <f>Schedule!E2052</f>
        <v>1590.545270505</v>
      </c>
      <c r="F2052" cm="1">
        <f t="array" ref="F2052">_xlfn.XLOOKUP(B2052, $T$1:$T2051, $V$1:$V2051, D2052, 0, -1)</f>
        <v>1516.0751994709906</v>
      </c>
      <c r="G2052" cm="1">
        <f t="array" ref="G2052">_xlfn.XLOOKUP(C2052, $U$1:$U2051, $W$1:$W2051, E2052, 0, -1)</f>
        <v>1588.8399964445969</v>
      </c>
      <c r="H2052">
        <f>Schedule!F2052</f>
        <v>8.4745762711864403E-2</v>
      </c>
      <c r="I2052" t="str">
        <f>IF(ISBLANK(Games!D2052), "", Games!D2052)</f>
        <v/>
      </c>
      <c r="J2052" t="str">
        <f>IF(ISBLANK(Games!E2052), "", Games!E2052)</f>
        <v/>
      </c>
      <c r="K2052" t="str">
        <f>IF(ISBLANK(Games!D2052), "",VLOOKUP(I2052, 'Pitchers Pre-Season'!$B$2:$X$790, 23, FALSE))</f>
        <v/>
      </c>
      <c r="L2052" t="str">
        <f>IF(ISBLANK(Games!E2052), "",VLOOKUP(J2052, 'Pitchers Pre-Season'!$B$2:$X$790, 23, FALSE))</f>
        <v/>
      </c>
      <c r="M2052">
        <f>IF(ISBLANK(Games!D2052), Calc!F2052, F2052+K2052)</f>
        <v>1516.0751994709906</v>
      </c>
      <c r="N2052">
        <f>IF(ISBLANK(Games!E2052), Calc!G2052, G2052+L2052)</f>
        <v>1588.8399964445969</v>
      </c>
      <c r="O2052" s="1">
        <f t="shared" si="224"/>
        <v>0.43916057866823582</v>
      </c>
      <c r="P2052" s="1">
        <f t="shared" si="225"/>
        <v>0.56083942133176423</v>
      </c>
      <c r="Q2052" s="3" t="str">
        <f>Games!N2052</f>
        <v/>
      </c>
      <c r="R2052" s="1" t="str">
        <f t="shared" si="226"/>
        <v/>
      </c>
      <c r="S2052" s="1" t="str">
        <f>IF(ISBLANK(Games!L2052), "",IF(Q2052=B2052, C2052, B2052))</f>
        <v/>
      </c>
      <c r="T2052" s="1" t="str">
        <f t="shared" si="227"/>
        <v>PHI</v>
      </c>
      <c r="U2052" s="1" t="str">
        <f t="shared" si="228"/>
        <v>ATL</v>
      </c>
      <c r="V2052" s="1">
        <f t="shared" si="229"/>
        <v>1516.0751994709906</v>
      </c>
      <c r="W2052" s="1">
        <f t="shared" si="230"/>
        <v>1588.8399964445969</v>
      </c>
    </row>
    <row r="2053" spans="1:23" x14ac:dyDescent="0.45">
      <c r="A2053" t="str">
        <f>Schedule!A2053</f>
        <v>2024-09-01</v>
      </c>
      <c r="B2053" t="str">
        <f>Schedule!B2053</f>
        <v>NYY</v>
      </c>
      <c r="C2053" t="str">
        <f>Schedule!C2053</f>
        <v>STL</v>
      </c>
      <c r="D2053">
        <f>Schedule!D2053</f>
        <v>1539.4562396036399</v>
      </c>
      <c r="E2053">
        <f>Schedule!E2053</f>
        <v>1506.4629567151301</v>
      </c>
      <c r="F2053" cm="1">
        <f t="array" ref="F2053">_xlfn.XLOOKUP(B2053, $T$1:$T2052, $V$1:$V2052, D2053, 0, -1)</f>
        <v>1533.7203518335739</v>
      </c>
      <c r="G2053" cm="1">
        <f t="array" ref="G2053">_xlfn.XLOOKUP(C2053, $U$1:$U2052, $W$1:$W2052, E2053, 0, -1)</f>
        <v>1507.9516916859375</v>
      </c>
      <c r="H2053">
        <f>Schedule!F2053</f>
        <v>9.3922651933701695E-2</v>
      </c>
      <c r="I2053" t="str">
        <f>IF(ISBLANK(Games!D2053), "", Games!D2053)</f>
        <v/>
      </c>
      <c r="J2053" t="str">
        <f>IF(ISBLANK(Games!E2053), "", Games!E2053)</f>
        <v/>
      </c>
      <c r="K2053" t="str">
        <f>IF(ISBLANK(Games!D2053), "",VLOOKUP(I2053, 'Pitchers Pre-Season'!$B$2:$X$790, 23, FALSE))</f>
        <v/>
      </c>
      <c r="L2053" t="str">
        <f>IF(ISBLANK(Games!E2053), "",VLOOKUP(J2053, 'Pitchers Pre-Season'!$B$2:$X$790, 23, FALSE))</f>
        <v/>
      </c>
      <c r="M2053">
        <f>IF(ISBLANK(Games!D2053), Calc!F2053, F2053+K2053)</f>
        <v>1533.7203518335739</v>
      </c>
      <c r="N2053">
        <f>IF(ISBLANK(Games!E2053), Calc!G2053, G2053+L2053)</f>
        <v>1507.9516916859375</v>
      </c>
      <c r="O2053" s="1">
        <f t="shared" si="224"/>
        <v>0.58397755938955309</v>
      </c>
      <c r="P2053" s="1">
        <f t="shared" si="225"/>
        <v>0.41602244061044691</v>
      </c>
      <c r="Q2053" s="3" t="str">
        <f>Games!N2053</f>
        <v/>
      </c>
      <c r="R2053" s="1" t="str">
        <f t="shared" si="226"/>
        <v/>
      </c>
      <c r="S2053" s="1" t="str">
        <f>IF(ISBLANK(Games!L2053), "",IF(Q2053=B2053, C2053, B2053))</f>
        <v/>
      </c>
      <c r="T2053" s="1" t="str">
        <f t="shared" si="227"/>
        <v>NYY</v>
      </c>
      <c r="U2053" s="1" t="str">
        <f t="shared" si="228"/>
        <v>STL</v>
      </c>
      <c r="V2053" s="1">
        <f t="shared" si="229"/>
        <v>1533.7203518335739</v>
      </c>
      <c r="W2053" s="1">
        <f t="shared" si="230"/>
        <v>1507.9516916859375</v>
      </c>
    </row>
    <row r="2054" spans="1:23" x14ac:dyDescent="0.45">
      <c r="A2054" t="str">
        <f>Schedule!A2054</f>
        <v>2024-09-01</v>
      </c>
      <c r="B2054" t="str">
        <f>Schedule!B2054</f>
        <v>DET</v>
      </c>
      <c r="C2054" t="str">
        <f>Schedule!C2054</f>
        <v>BOS</v>
      </c>
      <c r="D2054">
        <f>Schedule!D2054</f>
        <v>1477.56939209144</v>
      </c>
      <c r="E2054">
        <f>Schedule!E2054</f>
        <v>1500.26839934439</v>
      </c>
      <c r="F2054" cm="1">
        <f t="array" ref="F2054">_xlfn.XLOOKUP(B2054, $T$1:$T2053, $V$1:$V2053, D2054, 0, -1)</f>
        <v>1481.7589766686021</v>
      </c>
      <c r="G2054" cm="1">
        <f t="array" ref="G2054">_xlfn.XLOOKUP(C2054, $U$1:$U2053, $W$1:$W2053, E2054, 0, -1)</f>
        <v>1518.233689676287</v>
      </c>
      <c r="H2054">
        <f>Schedule!F2054</f>
        <v>7.6687116564418296E-3</v>
      </c>
      <c r="I2054" t="str">
        <f>IF(ISBLANK(Games!D2054), "", Games!D2054)</f>
        <v/>
      </c>
      <c r="J2054" t="str">
        <f>IF(ISBLANK(Games!E2054), "", Games!E2054)</f>
        <v/>
      </c>
      <c r="K2054" t="str">
        <f>IF(ISBLANK(Games!D2054), "",VLOOKUP(I2054, 'Pitchers Pre-Season'!$B$2:$X$790, 23, FALSE))</f>
        <v/>
      </c>
      <c r="L2054" t="str">
        <f>IF(ISBLANK(Games!E2054), "",VLOOKUP(J2054, 'Pitchers Pre-Season'!$B$2:$X$790, 23, FALSE))</f>
        <v/>
      </c>
      <c r="M2054">
        <f>IF(ISBLANK(Games!D2054), Calc!F2054, F2054+K2054)</f>
        <v>1481.7589766686021</v>
      </c>
      <c r="N2054">
        <f>IF(ISBLANK(Games!E2054), Calc!G2054, G2054+L2054)</f>
        <v>1518.233689676287</v>
      </c>
      <c r="O2054" s="1">
        <f t="shared" si="224"/>
        <v>0.45153501987089528</v>
      </c>
      <c r="P2054" s="1">
        <f t="shared" si="225"/>
        <v>0.54846498012910461</v>
      </c>
      <c r="Q2054" s="3" t="str">
        <f>Games!N2054</f>
        <v/>
      </c>
      <c r="R2054" s="1" t="str">
        <f t="shared" si="226"/>
        <v/>
      </c>
      <c r="S2054" s="1" t="str">
        <f>IF(ISBLANK(Games!L2054), "",IF(Q2054=B2054, C2054, B2054))</f>
        <v/>
      </c>
      <c r="T2054" s="1" t="str">
        <f t="shared" si="227"/>
        <v>DET</v>
      </c>
      <c r="U2054" s="1" t="str">
        <f t="shared" si="228"/>
        <v>BOS</v>
      </c>
      <c r="V2054" s="1">
        <f t="shared" si="229"/>
        <v>1481.7589766686021</v>
      </c>
      <c r="W2054" s="1">
        <f t="shared" si="230"/>
        <v>1518.233689676287</v>
      </c>
    </row>
    <row r="2055" spans="1:23" x14ac:dyDescent="0.45">
      <c r="A2055" t="str">
        <f>Schedule!A2055</f>
        <v>2024-09-01</v>
      </c>
      <c r="B2055" t="str">
        <f>Schedule!B2055</f>
        <v>TBR</v>
      </c>
      <c r="C2055" t="str">
        <f>Schedule!C2055</f>
        <v>SDP</v>
      </c>
      <c r="D2055">
        <f>Schedule!D2055</f>
        <v>1537.2568075547799</v>
      </c>
      <c r="E2055">
        <f>Schedule!E2055</f>
        <v>1513.7838452168801</v>
      </c>
      <c r="F2055" cm="1">
        <f t="array" ref="F2055">_xlfn.XLOOKUP(B2055, $T$1:$T2054, $V$1:$V2054, D2055, 0, -1)</f>
        <v>1528.0229512954211</v>
      </c>
      <c r="G2055" cm="1">
        <f t="array" ref="G2055">_xlfn.XLOOKUP(C2055, $U$1:$U2054, $W$1:$W2054, E2055, 0, -1)</f>
        <v>1514.2912987524817</v>
      </c>
      <c r="H2055">
        <f>Schedule!F2055</f>
        <v>0.124324324324324</v>
      </c>
      <c r="I2055" t="str">
        <f>IF(ISBLANK(Games!D2055), "", Games!D2055)</f>
        <v/>
      </c>
      <c r="J2055" t="str">
        <f>IF(ISBLANK(Games!E2055), "", Games!E2055)</f>
        <v/>
      </c>
      <c r="K2055" t="str">
        <f>IF(ISBLANK(Games!D2055), "",VLOOKUP(I2055, 'Pitchers Pre-Season'!$B$2:$X$790, 23, FALSE))</f>
        <v/>
      </c>
      <c r="L2055" t="str">
        <f>IF(ISBLANK(Games!E2055), "",VLOOKUP(J2055, 'Pitchers Pre-Season'!$B$2:$X$790, 23, FALSE))</f>
        <v/>
      </c>
      <c r="M2055">
        <f>IF(ISBLANK(Games!D2055), Calc!F2055, F2055+K2055)</f>
        <v>1528.0229512954211</v>
      </c>
      <c r="N2055">
        <f>IF(ISBLANK(Games!E2055), Calc!G2055, G2055+L2055)</f>
        <v>1514.2912987524817</v>
      </c>
      <c r="O2055" s="1">
        <f t="shared" si="224"/>
        <v>0.58191331561691861</v>
      </c>
      <c r="P2055" s="1">
        <f t="shared" si="225"/>
        <v>0.41808668438308139</v>
      </c>
      <c r="Q2055" s="3" t="str">
        <f>Games!N2055</f>
        <v/>
      </c>
      <c r="R2055" s="1" t="str">
        <f t="shared" si="226"/>
        <v/>
      </c>
      <c r="S2055" s="1" t="str">
        <f>IF(ISBLANK(Games!L2055), "",IF(Q2055=B2055, C2055, B2055))</f>
        <v/>
      </c>
      <c r="T2055" s="1" t="str">
        <f t="shared" si="227"/>
        <v>TBR</v>
      </c>
      <c r="U2055" s="1" t="str">
        <f t="shared" si="228"/>
        <v>SDP</v>
      </c>
      <c r="V2055" s="1">
        <f t="shared" si="229"/>
        <v>1528.0229512954211</v>
      </c>
      <c r="W2055" s="1">
        <f t="shared" si="230"/>
        <v>1514.2912987524817</v>
      </c>
    </row>
    <row r="2056" spans="1:23" x14ac:dyDescent="0.45">
      <c r="A2056" t="str">
        <f>Schedule!A2056</f>
        <v>2024-09-01</v>
      </c>
      <c r="B2056" t="str">
        <f>Schedule!B2056</f>
        <v>HOU</v>
      </c>
      <c r="C2056" t="str">
        <f>Schedule!C2056</f>
        <v>KCR</v>
      </c>
      <c r="D2056">
        <f>Schedule!D2056</f>
        <v>1559.22207084247</v>
      </c>
      <c r="E2056">
        <f>Schedule!E2056</f>
        <v>1455.5883504191299</v>
      </c>
      <c r="F2056" cm="1">
        <f t="array" ref="F2056">_xlfn.XLOOKUP(B2056, $T$1:$T2055, $V$1:$V2055, D2056, 0, -1)</f>
        <v>1535.1961987191132</v>
      </c>
      <c r="G2056" cm="1">
        <f t="array" ref="G2056">_xlfn.XLOOKUP(C2056, $U$1:$U2055, $W$1:$W2055, E2056, 0, -1)</f>
        <v>1465.2610239810729</v>
      </c>
      <c r="H2056">
        <f>Schedule!F2056</f>
        <v>-4.08163265306122E-2</v>
      </c>
      <c r="I2056" t="str">
        <f>IF(ISBLANK(Games!D2056), "", Games!D2056)</f>
        <v/>
      </c>
      <c r="J2056" t="str">
        <f>IF(ISBLANK(Games!E2056), "", Games!E2056)</f>
        <v/>
      </c>
      <c r="K2056" t="str">
        <f>IF(ISBLANK(Games!D2056), "",VLOOKUP(I2056, 'Pitchers Pre-Season'!$B$2:$X$790, 23, FALSE))</f>
        <v/>
      </c>
      <c r="L2056" t="str">
        <f>IF(ISBLANK(Games!E2056), "",VLOOKUP(J2056, 'Pitchers Pre-Season'!$B$2:$X$790, 23, FALSE))</f>
        <v/>
      </c>
      <c r="M2056">
        <f>IF(ISBLANK(Games!D2056), Calc!F2056, F2056+K2056)</f>
        <v>1535.1961987191132</v>
      </c>
      <c r="N2056">
        <f>IF(ISBLANK(Games!E2056), Calc!G2056, G2056+L2056)</f>
        <v>1465.2610239810729</v>
      </c>
      <c r="O2056" s="1">
        <f t="shared" si="224"/>
        <v>0.5788990258292247</v>
      </c>
      <c r="P2056" s="1">
        <f t="shared" si="225"/>
        <v>0.42110097417077524</v>
      </c>
      <c r="Q2056" s="3" t="str">
        <f>Games!N2056</f>
        <v/>
      </c>
      <c r="R2056" s="1" t="str">
        <f t="shared" si="226"/>
        <v/>
      </c>
      <c r="S2056" s="1" t="str">
        <f>IF(ISBLANK(Games!L2056), "",IF(Q2056=B2056, C2056, B2056))</f>
        <v/>
      </c>
      <c r="T2056" s="1" t="str">
        <f t="shared" si="227"/>
        <v>HOU</v>
      </c>
      <c r="U2056" s="1" t="str">
        <f t="shared" si="228"/>
        <v>KCR</v>
      </c>
      <c r="V2056" s="1">
        <f t="shared" si="229"/>
        <v>1535.1961987191132</v>
      </c>
      <c r="W2056" s="1">
        <f t="shared" si="230"/>
        <v>1465.2610239810729</v>
      </c>
    </row>
    <row r="2057" spans="1:23" x14ac:dyDescent="0.45">
      <c r="A2057" t="str">
        <f>Schedule!A2057</f>
        <v>2024-09-01</v>
      </c>
      <c r="B2057" t="str">
        <f>Schedule!B2057</f>
        <v>MIN</v>
      </c>
      <c r="C2057" t="str">
        <f>Schedule!C2057</f>
        <v>TOR</v>
      </c>
      <c r="D2057">
        <f>Schedule!D2057</f>
        <v>1535.44519643647</v>
      </c>
      <c r="E2057">
        <f>Schedule!E2057</f>
        <v>1536.86484917293</v>
      </c>
      <c r="F2057" cm="1">
        <f t="array" ref="F2057">_xlfn.XLOOKUP(B2057, $T$1:$T2056, $V$1:$V2056, D2057, 0, -1)</f>
        <v>1529.2726034226744</v>
      </c>
      <c r="G2057" cm="1">
        <f t="array" ref="G2057">_xlfn.XLOOKUP(C2057, $U$1:$U2056, $W$1:$W2056, E2057, 0, -1)</f>
        <v>1549.5770225833428</v>
      </c>
      <c r="H2057">
        <f>Schedule!F2057</f>
        <v>0.12727272727272701</v>
      </c>
      <c r="I2057" t="str">
        <f>IF(ISBLANK(Games!D2057), "", Games!D2057)</f>
        <v/>
      </c>
      <c r="J2057" t="str">
        <f>IF(ISBLANK(Games!E2057), "", Games!E2057)</f>
        <v/>
      </c>
      <c r="K2057" t="str">
        <f>IF(ISBLANK(Games!D2057), "",VLOOKUP(I2057, 'Pitchers Pre-Season'!$B$2:$X$790, 23, FALSE))</f>
        <v/>
      </c>
      <c r="L2057" t="str">
        <f>IF(ISBLANK(Games!E2057), "",VLOOKUP(J2057, 'Pitchers Pre-Season'!$B$2:$X$790, 23, FALSE))</f>
        <v/>
      </c>
      <c r="M2057">
        <f>IF(ISBLANK(Games!D2057), Calc!F2057, F2057+K2057)</f>
        <v>1529.2726034226744</v>
      </c>
      <c r="N2057">
        <f>IF(ISBLANK(Games!E2057), Calc!G2057, G2057+L2057)</f>
        <v>1549.5770225833428</v>
      </c>
      <c r="O2057" s="1">
        <f t="shared" si="224"/>
        <v>0.53444917597176844</v>
      </c>
      <c r="P2057" s="1">
        <f t="shared" si="225"/>
        <v>0.46555082402823156</v>
      </c>
      <c r="Q2057" s="3" t="str">
        <f>Games!N2057</f>
        <v/>
      </c>
      <c r="R2057" s="1" t="str">
        <f t="shared" si="226"/>
        <v/>
      </c>
      <c r="S2057" s="1" t="str">
        <f>IF(ISBLANK(Games!L2057), "",IF(Q2057=B2057, C2057, B2057))</f>
        <v/>
      </c>
      <c r="T2057" s="1" t="str">
        <f t="shared" si="227"/>
        <v>MIN</v>
      </c>
      <c r="U2057" s="1" t="str">
        <f t="shared" si="228"/>
        <v>TOR</v>
      </c>
      <c r="V2057" s="1">
        <f t="shared" si="229"/>
        <v>1529.2726034226744</v>
      </c>
      <c r="W2057" s="1">
        <f t="shared" si="230"/>
        <v>1549.5770225833428</v>
      </c>
    </row>
    <row r="2058" spans="1:23" x14ac:dyDescent="0.45">
      <c r="A2058" t="str">
        <f>Schedule!A2058</f>
        <v>2024-09-01</v>
      </c>
      <c r="B2058" t="str">
        <f>Schedule!B2058</f>
        <v>CHW</v>
      </c>
      <c r="C2058" t="str">
        <f>Schedule!C2058</f>
        <v>NYM</v>
      </c>
      <c r="D2058">
        <f>Schedule!D2058</f>
        <v>1433.33420073452</v>
      </c>
      <c r="E2058">
        <f>Schedule!E2058</f>
        <v>1505.1761432511801</v>
      </c>
      <c r="F2058" cm="1">
        <f t="array" ref="F2058">_xlfn.XLOOKUP(B2058, $T$1:$T2057, $V$1:$V2057, D2058, 0, -1)</f>
        <v>1426.513159308995</v>
      </c>
      <c r="G2058" cm="1">
        <f t="array" ref="G2058">_xlfn.XLOOKUP(C2058, $U$1:$U2057, $W$1:$W2057, E2058, 0, -1)</f>
        <v>1510.288270753422</v>
      </c>
      <c r="H2058">
        <f>Schedule!F2058</f>
        <v>-4.2253521126760597E-2</v>
      </c>
      <c r="I2058" t="str">
        <f>IF(ISBLANK(Games!D2058), "", Games!D2058)</f>
        <v/>
      </c>
      <c r="J2058" t="str">
        <f>IF(ISBLANK(Games!E2058), "", Games!E2058)</f>
        <v/>
      </c>
      <c r="K2058" t="str">
        <f>IF(ISBLANK(Games!D2058), "",VLOOKUP(I2058, 'Pitchers Pre-Season'!$B$2:$X$790, 23, FALSE))</f>
        <v/>
      </c>
      <c r="L2058" t="str">
        <f>IF(ISBLANK(Games!E2058), "",VLOOKUP(J2058, 'Pitchers Pre-Season'!$B$2:$X$790, 23, FALSE))</f>
        <v/>
      </c>
      <c r="M2058">
        <f>IF(ISBLANK(Games!D2058), Calc!F2058, F2058+K2058)</f>
        <v>1426.513159308995</v>
      </c>
      <c r="N2058">
        <f>IF(ISBLANK(Games!E2058), Calc!G2058, G2058+L2058)</f>
        <v>1510.288270753422</v>
      </c>
      <c r="O2058" s="1">
        <f t="shared" si="224"/>
        <v>0.36059460045802483</v>
      </c>
      <c r="P2058" s="1">
        <f t="shared" si="225"/>
        <v>0.63940539954197517</v>
      </c>
      <c r="Q2058" s="3" t="str">
        <f>Games!N2058</f>
        <v/>
      </c>
      <c r="R2058" s="1" t="str">
        <f t="shared" si="226"/>
        <v/>
      </c>
      <c r="S2058" s="1" t="str">
        <f>IF(ISBLANK(Games!L2058), "",IF(Q2058=B2058, C2058, B2058))</f>
        <v/>
      </c>
      <c r="T2058" s="1" t="str">
        <f t="shared" si="227"/>
        <v>CHW</v>
      </c>
      <c r="U2058" s="1" t="str">
        <f t="shared" si="228"/>
        <v>NYM</v>
      </c>
      <c r="V2058" s="1">
        <f t="shared" si="229"/>
        <v>1426.513159308995</v>
      </c>
      <c r="W2058" s="1">
        <f t="shared" si="230"/>
        <v>1510.288270753422</v>
      </c>
    </row>
    <row r="2059" spans="1:23" x14ac:dyDescent="0.45">
      <c r="A2059" t="str">
        <f>Schedule!A2059</f>
        <v>2024-09-01</v>
      </c>
      <c r="B2059" t="str">
        <f>Schedule!B2059</f>
        <v>TEX</v>
      </c>
      <c r="C2059" t="str">
        <f>Schedule!C2059</f>
        <v>OAK</v>
      </c>
      <c r="D2059">
        <f>Schedule!D2059</f>
        <v>1527.6277566730801</v>
      </c>
      <c r="E2059">
        <f>Schedule!E2059</f>
        <v>1427.1354796158</v>
      </c>
      <c r="F2059" cm="1">
        <f t="array" ref="F2059">_xlfn.XLOOKUP(B2059, $T$1:$T2058, $V$1:$V2058, D2059, 0, -1)</f>
        <v>1535.7428778604465</v>
      </c>
      <c r="G2059" cm="1">
        <f t="array" ref="G2059">_xlfn.XLOOKUP(C2059, $U$1:$U2058, $W$1:$W2058, E2059, 0, -1)</f>
        <v>1422.9458950386379</v>
      </c>
      <c r="H2059">
        <f>Schedule!F2059</f>
        <v>6.3291139240506306E-2</v>
      </c>
      <c r="I2059" t="str">
        <f>IF(ISBLANK(Games!D2059), "", Games!D2059)</f>
        <v/>
      </c>
      <c r="J2059" t="str">
        <f>IF(ISBLANK(Games!E2059), "", Games!E2059)</f>
        <v/>
      </c>
      <c r="K2059" t="str">
        <f>IF(ISBLANK(Games!D2059), "",VLOOKUP(I2059, 'Pitchers Pre-Season'!$B$2:$X$790, 23, FALSE))</f>
        <v/>
      </c>
      <c r="L2059" t="str">
        <f>IF(ISBLANK(Games!E2059), "",VLOOKUP(J2059, 'Pitchers Pre-Season'!$B$2:$X$790, 23, FALSE))</f>
        <v/>
      </c>
      <c r="M2059">
        <f>IF(ISBLANK(Games!D2059), Calc!F2059, F2059+K2059)</f>
        <v>1535.7428778604465</v>
      </c>
      <c r="N2059">
        <f>IF(ISBLANK(Games!E2059), Calc!G2059, G2059+L2059)</f>
        <v>1422.9458950386379</v>
      </c>
      <c r="O2059" s="1">
        <f t="shared" si="224"/>
        <v>0.68850089246395896</v>
      </c>
      <c r="P2059" s="1">
        <f t="shared" si="225"/>
        <v>0.31149910753604099</v>
      </c>
      <c r="Q2059" s="3" t="str">
        <f>Games!N2059</f>
        <v/>
      </c>
      <c r="R2059" s="1" t="str">
        <f t="shared" si="226"/>
        <v/>
      </c>
      <c r="S2059" s="1" t="str">
        <f>IF(ISBLANK(Games!L2059), "",IF(Q2059=B2059, C2059, B2059))</f>
        <v/>
      </c>
      <c r="T2059" s="1" t="str">
        <f t="shared" si="227"/>
        <v>TEX</v>
      </c>
      <c r="U2059" s="1" t="str">
        <f t="shared" si="228"/>
        <v>OAK</v>
      </c>
      <c r="V2059" s="1">
        <f t="shared" si="229"/>
        <v>1535.7428778604465</v>
      </c>
      <c r="W2059" s="1">
        <f t="shared" si="230"/>
        <v>1422.9458950386379</v>
      </c>
    </row>
    <row r="2060" spans="1:23" x14ac:dyDescent="0.45">
      <c r="A2060" t="str">
        <f>Schedule!A2060</f>
        <v>2024-09-01</v>
      </c>
      <c r="B2060" t="str">
        <f>Schedule!B2060</f>
        <v>CLE</v>
      </c>
      <c r="C2060" t="str">
        <f>Schedule!C2060</f>
        <v>PIT</v>
      </c>
      <c r="D2060">
        <f>Schedule!D2060</f>
        <v>1503.8938502056101</v>
      </c>
      <c r="E2060">
        <f>Schedule!E2060</f>
        <v>1468.3919248330999</v>
      </c>
      <c r="F2060" cm="1">
        <f t="array" ref="F2060">_xlfn.XLOOKUP(B2060, $T$1:$T2059, $V$1:$V2059, D2060, 0, -1)</f>
        <v>1503.8938502056101</v>
      </c>
      <c r="G2060" cm="1">
        <f t="array" ref="G2060">_xlfn.XLOOKUP(C2060, $U$1:$U2059, $W$1:$W2059, E2060, 0, -1)</f>
        <v>1490.342604018655</v>
      </c>
      <c r="H2060">
        <f>Schedule!F2060</f>
        <v>4.7619047619047603E-2</v>
      </c>
      <c r="I2060" t="str">
        <f>IF(ISBLANK(Games!D2060), "", Games!D2060)</f>
        <v/>
      </c>
      <c r="J2060" t="str">
        <f>IF(ISBLANK(Games!E2060), "", Games!E2060)</f>
        <v/>
      </c>
      <c r="K2060" t="str">
        <f>IF(ISBLANK(Games!D2060), "",VLOOKUP(I2060, 'Pitchers Pre-Season'!$B$2:$X$790, 23, FALSE))</f>
        <v/>
      </c>
      <c r="L2060" t="str">
        <f>IF(ISBLANK(Games!E2060), "",VLOOKUP(J2060, 'Pitchers Pre-Season'!$B$2:$X$790, 23, FALSE))</f>
        <v/>
      </c>
      <c r="M2060">
        <f>IF(ISBLANK(Games!D2060), Calc!F2060, F2060+K2060)</f>
        <v>1503.8938502056101</v>
      </c>
      <c r="N2060">
        <f>IF(ISBLANK(Games!E2060), Calc!G2060, G2060+L2060)</f>
        <v>1490.342604018655</v>
      </c>
      <c r="O2060" s="1">
        <f t="shared" si="224"/>
        <v>0.54330145148238995</v>
      </c>
      <c r="P2060" s="1">
        <f t="shared" si="225"/>
        <v>0.45669854851761016</v>
      </c>
      <c r="Q2060" s="3" t="str">
        <f>Games!N2060</f>
        <v/>
      </c>
      <c r="R2060" s="1" t="str">
        <f t="shared" si="226"/>
        <v/>
      </c>
      <c r="S2060" s="1" t="str">
        <f>IF(ISBLANK(Games!L2060), "",IF(Q2060=B2060, C2060, B2060))</f>
        <v/>
      </c>
      <c r="T2060" s="1" t="str">
        <f t="shared" si="227"/>
        <v>CLE</v>
      </c>
      <c r="U2060" s="1" t="str">
        <f t="shared" si="228"/>
        <v>PIT</v>
      </c>
      <c r="V2060" s="1">
        <f t="shared" si="229"/>
        <v>1503.8938502056101</v>
      </c>
      <c r="W2060" s="1">
        <f t="shared" si="230"/>
        <v>1490.342604018655</v>
      </c>
    </row>
    <row r="2061" spans="1:23" x14ac:dyDescent="0.45">
      <c r="A2061" t="str">
        <f>Schedule!A2061</f>
        <v>2024-09-01</v>
      </c>
      <c r="B2061" t="str">
        <f>Schedule!B2061</f>
        <v>COL</v>
      </c>
      <c r="C2061" t="str">
        <f>Schedule!C2061</f>
        <v>BAL</v>
      </c>
      <c r="D2061">
        <f>Schedule!D2061</f>
        <v>1418.47649220432</v>
      </c>
      <c r="E2061">
        <f>Schedule!E2061</f>
        <v>1535.1075395159701</v>
      </c>
      <c r="F2061" cm="1">
        <f t="array" ref="F2061">_xlfn.XLOOKUP(B2061, $T$1:$T2060, $V$1:$V2060, D2061, 0, -1)</f>
        <v>1423.0710497477428</v>
      </c>
      <c r="G2061" cm="1">
        <f t="array" ref="G2061">_xlfn.XLOOKUP(C2061, $U$1:$U2060, $W$1:$W2060, E2061, 0, -1)</f>
        <v>1539.0873746407135</v>
      </c>
      <c r="H2061">
        <f>Schedule!F2061</f>
        <v>0.22834645669291301</v>
      </c>
      <c r="I2061" t="str">
        <f>IF(ISBLANK(Games!D2061), "", Games!D2061)</f>
        <v/>
      </c>
      <c r="J2061" t="str">
        <f>IF(ISBLANK(Games!E2061), "", Games!E2061)</f>
        <v/>
      </c>
      <c r="K2061" t="str">
        <f>IF(ISBLANK(Games!D2061), "",VLOOKUP(I2061, 'Pitchers Pre-Season'!$B$2:$X$790, 23, FALSE))</f>
        <v/>
      </c>
      <c r="L2061" t="str">
        <f>IF(ISBLANK(Games!E2061), "",VLOOKUP(J2061, 'Pitchers Pre-Season'!$B$2:$X$790, 23, FALSE))</f>
        <v/>
      </c>
      <c r="M2061">
        <f>IF(ISBLANK(Games!D2061), Calc!F2061, F2061+K2061)</f>
        <v>1423.0710497477428</v>
      </c>
      <c r="N2061">
        <f>IF(ISBLANK(Games!E2061), Calc!G2061, G2061+L2061)</f>
        <v>1539.0873746407135</v>
      </c>
      <c r="O2061" s="1">
        <f t="shared" si="224"/>
        <v>0.45315307987237541</v>
      </c>
      <c r="P2061" s="1">
        <f t="shared" si="225"/>
        <v>0.54684692012762459</v>
      </c>
      <c r="Q2061" s="3" t="str">
        <f>Games!N2061</f>
        <v/>
      </c>
      <c r="R2061" s="1" t="str">
        <f t="shared" si="226"/>
        <v/>
      </c>
      <c r="S2061" s="1" t="str">
        <f>IF(ISBLANK(Games!L2061), "",IF(Q2061=B2061, C2061, B2061))</f>
        <v/>
      </c>
      <c r="T2061" s="1" t="str">
        <f t="shared" si="227"/>
        <v>COL</v>
      </c>
      <c r="U2061" s="1" t="str">
        <f t="shared" si="228"/>
        <v>BAL</v>
      </c>
      <c r="V2061" s="1">
        <f t="shared" si="229"/>
        <v>1423.0710497477428</v>
      </c>
      <c r="W2061" s="1">
        <f t="shared" si="230"/>
        <v>1539.0873746407135</v>
      </c>
    </row>
    <row r="2062" spans="1:23" x14ac:dyDescent="0.45">
      <c r="A2062" t="str">
        <f>Schedule!A2062</f>
        <v>2024-09-01</v>
      </c>
      <c r="B2062" t="str">
        <f>Schedule!B2062</f>
        <v>SFG</v>
      </c>
      <c r="C2062" t="str">
        <f>Schedule!C2062</f>
        <v>MIA</v>
      </c>
      <c r="D2062">
        <f>Schedule!D2062</f>
        <v>1501.1235706124401</v>
      </c>
      <c r="E2062">
        <f>Schedule!E2062</f>
        <v>1488.4482383178499</v>
      </c>
      <c r="F2062" cm="1">
        <f t="array" ref="F2062">_xlfn.XLOOKUP(B2062, $T$1:$T2061, $V$1:$V2061, D2062, 0, -1)</f>
        <v>1506.8907435815931</v>
      </c>
      <c r="G2062" cm="1">
        <f t="array" ref="G2062">_xlfn.XLOOKUP(C2062, $U$1:$U2061, $W$1:$W2061, E2062, 0, -1)</f>
        <v>1484.370768699393</v>
      </c>
      <c r="H2062">
        <f>Schedule!F2062</f>
        <v>0.1125</v>
      </c>
      <c r="I2062" t="str">
        <f>IF(ISBLANK(Games!D2062), "", Games!D2062)</f>
        <v/>
      </c>
      <c r="J2062" t="str">
        <f>IF(ISBLANK(Games!E2062), "", Games!E2062)</f>
        <v/>
      </c>
      <c r="K2062" t="str">
        <f>IF(ISBLANK(Games!D2062), "",VLOOKUP(I2062, 'Pitchers Pre-Season'!$B$2:$X$790, 23, FALSE))</f>
        <v/>
      </c>
      <c r="L2062" t="str">
        <f>IF(ISBLANK(Games!E2062), "",VLOOKUP(J2062, 'Pitchers Pre-Season'!$B$2:$X$790, 23, FALSE))</f>
        <v/>
      </c>
      <c r="M2062">
        <f>IF(ISBLANK(Games!D2062), Calc!F2062, F2062+K2062)</f>
        <v>1506.8907435815931</v>
      </c>
      <c r="N2062">
        <f>IF(ISBLANK(Games!E2062), Calc!G2062, G2062+L2062)</f>
        <v>1484.370768699393</v>
      </c>
      <c r="O2062" s="1">
        <f t="shared" si="224"/>
        <v>0.58861353838141894</v>
      </c>
      <c r="P2062" s="1">
        <f t="shared" si="225"/>
        <v>0.41138646161858111</v>
      </c>
      <c r="Q2062" s="3" t="str">
        <f>Games!N2062</f>
        <v/>
      </c>
      <c r="R2062" s="1" t="str">
        <f t="shared" si="226"/>
        <v/>
      </c>
      <c r="S2062" s="1" t="str">
        <f>IF(ISBLANK(Games!L2062), "",IF(Q2062=B2062, C2062, B2062))</f>
        <v/>
      </c>
      <c r="T2062" s="1" t="str">
        <f t="shared" si="227"/>
        <v>SFG</v>
      </c>
      <c r="U2062" s="1" t="str">
        <f t="shared" si="228"/>
        <v>MIA</v>
      </c>
      <c r="V2062" s="1">
        <f t="shared" si="229"/>
        <v>1506.8907435815931</v>
      </c>
      <c r="W2062" s="1">
        <f t="shared" si="230"/>
        <v>1484.370768699393</v>
      </c>
    </row>
    <row r="2063" spans="1:23" x14ac:dyDescent="0.45">
      <c r="A2063" t="str">
        <f>Schedule!A2063</f>
        <v>2024-09-01</v>
      </c>
      <c r="B2063" t="str">
        <f>Schedule!B2063</f>
        <v>LAA</v>
      </c>
      <c r="C2063" t="str">
        <f>Schedule!C2063</f>
        <v>SEA</v>
      </c>
      <c r="D2063">
        <f>Schedule!D2063</f>
        <v>1474.3085107648601</v>
      </c>
      <c r="E2063">
        <f>Schedule!E2063</f>
        <v>1526.2027098211199</v>
      </c>
      <c r="F2063" cm="1">
        <f t="array" ref="F2063">_xlfn.XLOOKUP(B2063, $T$1:$T2062, $V$1:$V2062, D2063, 0, -1)</f>
        <v>1469.5882041455925</v>
      </c>
      <c r="G2063" cm="1">
        <f t="array" ref="G2063">_xlfn.XLOOKUP(C2063, $U$1:$U2062, $W$1:$W2062, E2063, 0, -1)</f>
        <v>1521.2700100017432</v>
      </c>
      <c r="H2063">
        <f>Schedule!F2063</f>
        <v>6.8493150684931406E-2</v>
      </c>
      <c r="I2063" t="str">
        <f>IF(ISBLANK(Games!D2063), "", Games!D2063)</f>
        <v/>
      </c>
      <c r="J2063" t="str">
        <f>IF(ISBLANK(Games!E2063), "", Games!E2063)</f>
        <v/>
      </c>
      <c r="K2063" t="str">
        <f>IF(ISBLANK(Games!D2063), "",VLOOKUP(I2063, 'Pitchers Pre-Season'!$B$2:$X$790, 23, FALSE))</f>
        <v/>
      </c>
      <c r="L2063" t="str">
        <f>IF(ISBLANK(Games!E2063), "",VLOOKUP(J2063, 'Pitchers Pre-Season'!$B$2:$X$790, 23, FALSE))</f>
        <v/>
      </c>
      <c r="M2063">
        <f>IF(ISBLANK(Games!D2063), Calc!F2063, F2063+K2063)</f>
        <v>1469.5882041455925</v>
      </c>
      <c r="N2063">
        <f>IF(ISBLANK(Games!E2063), Calc!G2063, G2063+L2063)</f>
        <v>1521.2700100017432</v>
      </c>
      <c r="O2063" s="1">
        <f t="shared" si="224"/>
        <v>0.4604142443382212</v>
      </c>
      <c r="P2063" s="1">
        <f t="shared" si="225"/>
        <v>0.53958575566177891</v>
      </c>
      <c r="Q2063" s="3" t="str">
        <f>Games!N2063</f>
        <v/>
      </c>
      <c r="R2063" s="1" t="str">
        <f t="shared" si="226"/>
        <v/>
      </c>
      <c r="S2063" s="1" t="str">
        <f>IF(ISBLANK(Games!L2063), "",IF(Q2063=B2063, C2063, B2063))</f>
        <v/>
      </c>
      <c r="T2063" s="1" t="str">
        <f t="shared" si="227"/>
        <v>LAA</v>
      </c>
      <c r="U2063" s="1" t="str">
        <f t="shared" si="228"/>
        <v>SEA</v>
      </c>
      <c r="V2063" s="1">
        <f t="shared" si="229"/>
        <v>1469.5882041455925</v>
      </c>
      <c r="W2063" s="1">
        <f t="shared" si="230"/>
        <v>1521.2700100017432</v>
      </c>
    </row>
    <row r="2064" spans="1:23" x14ac:dyDescent="0.45">
      <c r="A2064" t="str">
        <f>Schedule!A2064</f>
        <v>2024-09-01</v>
      </c>
      <c r="B2064" t="str">
        <f>Schedule!B2064</f>
        <v>ARI</v>
      </c>
      <c r="C2064" t="str">
        <f>Schedule!C2064</f>
        <v>LAD</v>
      </c>
      <c r="D2064">
        <f>Schedule!D2064</f>
        <v>1517.8440011816001</v>
      </c>
      <c r="E2064">
        <f>Schedule!E2064</f>
        <v>1588.6730971234199</v>
      </c>
      <c r="F2064" cm="1">
        <f t="array" ref="F2064">_xlfn.XLOOKUP(B2064, $T$1:$T2063, $V$1:$V2063, D2064, 0, -1)</f>
        <v>1516.9891876380354</v>
      </c>
      <c r="G2064" cm="1">
        <f t="array" ref="G2064">_xlfn.XLOOKUP(C2064, $U$1:$U2063, $W$1:$W2063, E2064, 0, -1)</f>
        <v>1587.2549754385982</v>
      </c>
      <c r="H2064">
        <f>Schedule!F2064</f>
        <v>5.0632911392405201E-2</v>
      </c>
      <c r="I2064" t="str">
        <f>IF(ISBLANK(Games!D2064), "", Games!D2064)</f>
        <v/>
      </c>
      <c r="J2064" t="str">
        <f>IF(ISBLANK(Games!E2064), "", Games!E2064)</f>
        <v/>
      </c>
      <c r="K2064" t="str">
        <f>IF(ISBLANK(Games!D2064), "",VLOOKUP(I2064, 'Pitchers Pre-Season'!$B$2:$X$790, 23, FALSE))</f>
        <v/>
      </c>
      <c r="L2064" t="str">
        <f>IF(ISBLANK(Games!E2064), "",VLOOKUP(J2064, 'Pitchers Pre-Season'!$B$2:$X$790, 23, FALSE))</f>
        <v/>
      </c>
      <c r="M2064">
        <f>IF(ISBLANK(Games!D2064), Calc!F2064, F2064+K2064)</f>
        <v>1516.9891876380354</v>
      </c>
      <c r="N2064">
        <f>IF(ISBLANK(Games!E2064), Calc!G2064, G2064+L2064)</f>
        <v>1587.2549754385982</v>
      </c>
      <c r="O2064" s="1">
        <f t="shared" si="224"/>
        <v>0.42555233148091182</v>
      </c>
      <c r="P2064" s="1">
        <f t="shared" si="225"/>
        <v>0.57444766851908824</v>
      </c>
      <c r="Q2064" s="3" t="str">
        <f>Games!N2064</f>
        <v/>
      </c>
      <c r="R2064" s="1" t="str">
        <f t="shared" si="226"/>
        <v/>
      </c>
      <c r="S2064" s="1" t="str">
        <f>IF(ISBLANK(Games!L2064), "",IF(Q2064=B2064, C2064, B2064))</f>
        <v/>
      </c>
      <c r="T2064" s="1" t="str">
        <f t="shared" si="227"/>
        <v>ARI</v>
      </c>
      <c r="U2064" s="1" t="str">
        <f t="shared" si="228"/>
        <v>LAD</v>
      </c>
      <c r="V2064" s="1">
        <f t="shared" si="229"/>
        <v>1516.9891876380354</v>
      </c>
      <c r="W2064" s="1">
        <f t="shared" si="230"/>
        <v>1587.2549754385982</v>
      </c>
    </row>
    <row r="2065" spans="1:23" x14ac:dyDescent="0.45">
      <c r="A2065" t="str">
        <f>Schedule!A2065</f>
        <v>2024-09-02</v>
      </c>
      <c r="B2065" t="str">
        <f>Schedule!B2065</f>
        <v>BAL</v>
      </c>
      <c r="C2065" t="str">
        <f>Schedule!C2065</f>
        <v>CHW</v>
      </c>
      <c r="D2065">
        <f>Schedule!D2065</f>
        <v>1535.1075395159701</v>
      </c>
      <c r="E2065">
        <f>Schedule!E2065</f>
        <v>1433.33420073452</v>
      </c>
      <c r="F2065" cm="1">
        <f t="array" ref="F2065">_xlfn.XLOOKUP(B2065, $T$1:$T2064, $V$1:$V2064, D2065, 0, -1)</f>
        <v>1527.1786991040578</v>
      </c>
      <c r="G2065" cm="1">
        <f t="array" ref="G2065">_xlfn.XLOOKUP(C2065, $U$1:$U2064, $W$1:$W2064, E2065, 0, -1)</f>
        <v>1425.4820043556863</v>
      </c>
      <c r="H2065">
        <f>Schedule!F2065</f>
        <v>2.1739130434782698E-2</v>
      </c>
      <c r="I2065" t="str">
        <f>IF(ISBLANK(Games!D2065), "", Games!D2065)</f>
        <v/>
      </c>
      <c r="J2065" t="str">
        <f>IF(ISBLANK(Games!E2065), "", Games!E2065)</f>
        <v/>
      </c>
      <c r="K2065" t="str">
        <f>IF(ISBLANK(Games!D2065), "",VLOOKUP(I2065, 'Pitchers Pre-Season'!$B$2:$X$790, 23, FALSE))</f>
        <v/>
      </c>
      <c r="L2065" t="str">
        <f>IF(ISBLANK(Games!E2065), "",VLOOKUP(J2065, 'Pitchers Pre-Season'!$B$2:$X$790, 23, FALSE))</f>
        <v/>
      </c>
      <c r="M2065">
        <f>IF(ISBLANK(Games!D2065), Calc!F2065, F2065+K2065)</f>
        <v>1527.1786991040578</v>
      </c>
      <c r="N2065">
        <f>IF(ISBLANK(Games!E2065), Calc!G2065, G2065+L2065)</f>
        <v>1425.4820043556863</v>
      </c>
      <c r="O2065" s="1">
        <f t="shared" si="224"/>
        <v>0.65318160299354544</v>
      </c>
      <c r="P2065" s="1">
        <f t="shared" si="225"/>
        <v>0.34681839700645456</v>
      </c>
      <c r="Q2065" s="3" t="str">
        <f>Games!N2065</f>
        <v/>
      </c>
      <c r="R2065" s="1" t="str">
        <f t="shared" si="226"/>
        <v/>
      </c>
      <c r="S2065" s="1" t="str">
        <f>IF(ISBLANK(Games!L2065), "",IF(Q2065=B2065, C2065, B2065))</f>
        <v/>
      </c>
      <c r="T2065" s="1" t="str">
        <f t="shared" si="227"/>
        <v>BAL</v>
      </c>
      <c r="U2065" s="1" t="str">
        <f t="shared" si="228"/>
        <v>CHW</v>
      </c>
      <c r="V2065" s="1">
        <f t="shared" si="229"/>
        <v>1527.1786991040578</v>
      </c>
      <c r="W2065" s="1">
        <f t="shared" si="230"/>
        <v>1425.4820043556863</v>
      </c>
    </row>
    <row r="2066" spans="1:23" x14ac:dyDescent="0.45">
      <c r="A2066" t="str">
        <f>Schedule!A2066</f>
        <v>2024-09-02</v>
      </c>
      <c r="B2066" t="str">
        <f>Schedule!B2066</f>
        <v>MIL</v>
      </c>
      <c r="C2066" t="str">
        <f>Schedule!C2066</f>
        <v>STL</v>
      </c>
      <c r="D2066">
        <f>Schedule!D2066</f>
        <v>1511.74507850229</v>
      </c>
      <c r="E2066">
        <f>Schedule!E2066</f>
        <v>1506.4629567151301</v>
      </c>
      <c r="F2066" cm="1">
        <f t="array" ref="F2066">_xlfn.XLOOKUP(B2066, $T$1:$T2065, $V$1:$V2065, D2066, 0, -1)</f>
        <v>1516.6563185214643</v>
      </c>
      <c r="G2066" cm="1">
        <f t="array" ref="G2066">_xlfn.XLOOKUP(C2066, $U$1:$U2065, $W$1:$W2065, E2066, 0, -1)</f>
        <v>1507.9516916859375</v>
      </c>
      <c r="H2066">
        <f>Schedule!F2066</f>
        <v>6.7415730337078705E-2</v>
      </c>
      <c r="I2066" t="str">
        <f>IF(ISBLANK(Games!D2066), "", Games!D2066)</f>
        <v/>
      </c>
      <c r="J2066" t="str">
        <f>IF(ISBLANK(Games!E2066), "", Games!E2066)</f>
        <v/>
      </c>
      <c r="K2066" t="str">
        <f>IF(ISBLANK(Games!D2066), "",VLOOKUP(I2066, 'Pitchers Pre-Season'!$B$2:$X$790, 23, FALSE))</f>
        <v/>
      </c>
      <c r="L2066" t="str">
        <f>IF(ISBLANK(Games!E2066), "",VLOOKUP(J2066, 'Pitchers Pre-Season'!$B$2:$X$790, 23, FALSE))</f>
        <v/>
      </c>
      <c r="M2066">
        <f>IF(ISBLANK(Games!D2066), Calc!F2066, F2066+K2066)</f>
        <v>1516.6563185214643</v>
      </c>
      <c r="N2066">
        <f>IF(ISBLANK(Games!E2066), Calc!G2066, G2066+L2066)</f>
        <v>1507.9516916859375</v>
      </c>
      <c r="O2066" s="1">
        <f t="shared" si="224"/>
        <v>0.5462322097650214</v>
      </c>
      <c r="P2066" s="1">
        <f t="shared" si="225"/>
        <v>0.45376779023497871</v>
      </c>
      <c r="Q2066" s="3" t="str">
        <f>Games!N2066</f>
        <v/>
      </c>
      <c r="R2066" s="1" t="str">
        <f t="shared" si="226"/>
        <v/>
      </c>
      <c r="S2066" s="1" t="str">
        <f>IF(ISBLANK(Games!L2066), "",IF(Q2066=B2066, C2066, B2066))</f>
        <v/>
      </c>
      <c r="T2066" s="1" t="str">
        <f t="shared" si="227"/>
        <v>MIL</v>
      </c>
      <c r="U2066" s="1" t="str">
        <f t="shared" si="228"/>
        <v>STL</v>
      </c>
      <c r="V2066" s="1">
        <f t="shared" si="229"/>
        <v>1516.6563185214643</v>
      </c>
      <c r="W2066" s="1">
        <f t="shared" si="230"/>
        <v>1507.9516916859375</v>
      </c>
    </row>
    <row r="2067" spans="1:23" x14ac:dyDescent="0.45">
      <c r="A2067" t="str">
        <f>Schedule!A2067</f>
        <v>2024-09-02</v>
      </c>
      <c r="B2067" t="str">
        <f>Schedule!B2067</f>
        <v>CIN</v>
      </c>
      <c r="C2067" t="str">
        <f>Schedule!C2067</f>
        <v>HOU</v>
      </c>
      <c r="D2067">
        <f>Schedule!D2067</f>
        <v>1496.2510574284499</v>
      </c>
      <c r="E2067">
        <f>Schedule!E2067</f>
        <v>1559.22207084247</v>
      </c>
      <c r="F2067" cm="1">
        <f t="array" ref="F2067">_xlfn.XLOOKUP(B2067, $T$1:$T2066, $V$1:$V2066, D2067, 0, -1)</f>
        <v>1493.1662146218293</v>
      </c>
      <c r="G2067" cm="1">
        <f t="array" ref="G2067">_xlfn.XLOOKUP(C2067, $U$1:$U2066, $W$1:$W2066, E2067, 0, -1)</f>
        <v>1554.1885466658973</v>
      </c>
      <c r="H2067">
        <f>Schedule!F2067</f>
        <v>-1.38888888888888E-2</v>
      </c>
      <c r="I2067" t="str">
        <f>IF(ISBLANK(Games!D2067), "", Games!D2067)</f>
        <v/>
      </c>
      <c r="J2067" t="str">
        <f>IF(ISBLANK(Games!E2067), "", Games!E2067)</f>
        <v/>
      </c>
      <c r="K2067" t="str">
        <f>IF(ISBLANK(Games!D2067), "",VLOOKUP(I2067, 'Pitchers Pre-Season'!$B$2:$X$790, 23, FALSE))</f>
        <v/>
      </c>
      <c r="L2067" t="str">
        <f>IF(ISBLANK(Games!E2067), "",VLOOKUP(J2067, 'Pitchers Pre-Season'!$B$2:$X$790, 23, FALSE))</f>
        <v/>
      </c>
      <c r="M2067">
        <f>IF(ISBLANK(Games!D2067), Calc!F2067, F2067+K2067)</f>
        <v>1493.1662146218293</v>
      </c>
      <c r="N2067">
        <f>IF(ISBLANK(Games!E2067), Calc!G2067, G2067+L2067)</f>
        <v>1554.1885466658973</v>
      </c>
      <c r="O2067" s="1">
        <f t="shared" si="224"/>
        <v>0.40612936480511264</v>
      </c>
      <c r="P2067" s="1">
        <f t="shared" si="225"/>
        <v>0.59387063519488736</v>
      </c>
      <c r="Q2067" s="3" t="str">
        <f>Games!N2067</f>
        <v/>
      </c>
      <c r="R2067" s="1" t="str">
        <f t="shared" si="226"/>
        <v/>
      </c>
      <c r="S2067" s="1" t="str">
        <f>IF(ISBLANK(Games!L2067), "",IF(Q2067=B2067, C2067, B2067))</f>
        <v/>
      </c>
      <c r="T2067" s="1" t="str">
        <f t="shared" si="227"/>
        <v>CIN</v>
      </c>
      <c r="U2067" s="1" t="str">
        <f t="shared" si="228"/>
        <v>HOU</v>
      </c>
      <c r="V2067" s="1">
        <f t="shared" si="229"/>
        <v>1493.1662146218293</v>
      </c>
      <c r="W2067" s="1">
        <f t="shared" si="230"/>
        <v>1554.1885466658973</v>
      </c>
    </row>
    <row r="2068" spans="1:23" x14ac:dyDescent="0.45">
      <c r="A2068" t="str">
        <f>Schedule!A2068</f>
        <v>2024-09-02</v>
      </c>
      <c r="B2068" t="str">
        <f>Schedule!B2068</f>
        <v>KCR</v>
      </c>
      <c r="C2068" t="str">
        <f>Schedule!C2068</f>
        <v>CLE</v>
      </c>
      <c r="D2068">
        <f>Schedule!D2068</f>
        <v>1455.5883504191299</v>
      </c>
      <c r="E2068">
        <f>Schedule!E2068</f>
        <v>1503.8938502056101</v>
      </c>
      <c r="F2068" cm="1">
        <f t="array" ref="F2068">_xlfn.XLOOKUP(B2068, $T$1:$T2067, $V$1:$V2067, D2068, 0, -1)</f>
        <v>1459.3647323881944</v>
      </c>
      <c r="G2068" cm="1">
        <f t="array" ref="G2068">_xlfn.XLOOKUP(C2068, $U$1:$U2067, $W$1:$W2067, E2068, 0, -1)</f>
        <v>1521.3210808926906</v>
      </c>
      <c r="H2068">
        <f>Schedule!F2068</f>
        <v>0.19008264462809901</v>
      </c>
      <c r="I2068" t="str">
        <f>IF(ISBLANK(Games!D2068), "", Games!D2068)</f>
        <v/>
      </c>
      <c r="J2068" t="str">
        <f>IF(ISBLANK(Games!E2068), "", Games!E2068)</f>
        <v/>
      </c>
      <c r="K2068" t="str">
        <f>IF(ISBLANK(Games!D2068), "",VLOOKUP(I2068, 'Pitchers Pre-Season'!$B$2:$X$790, 23, FALSE))</f>
        <v/>
      </c>
      <c r="L2068" t="str">
        <f>IF(ISBLANK(Games!E2068), "",VLOOKUP(J2068, 'Pitchers Pre-Season'!$B$2:$X$790, 23, FALSE))</f>
        <v/>
      </c>
      <c r="M2068">
        <f>IF(ISBLANK(Games!D2068), Calc!F2068, F2068+K2068)</f>
        <v>1459.3647323881944</v>
      </c>
      <c r="N2068">
        <f>IF(ISBLANK(Games!E2068), Calc!G2068, G2068+L2068)</f>
        <v>1521.3210808926906</v>
      </c>
      <c r="O2068" s="1">
        <f t="shared" si="224"/>
        <v>0.50681221260902631</v>
      </c>
      <c r="P2068" s="1">
        <f t="shared" si="225"/>
        <v>0.49318778739097369</v>
      </c>
      <c r="Q2068" s="3" t="str">
        <f>Games!N2068</f>
        <v/>
      </c>
      <c r="R2068" s="1" t="str">
        <f t="shared" si="226"/>
        <v/>
      </c>
      <c r="S2068" s="1" t="str">
        <f>IF(ISBLANK(Games!L2068), "",IF(Q2068=B2068, C2068, B2068))</f>
        <v/>
      </c>
      <c r="T2068" s="1" t="str">
        <f t="shared" si="227"/>
        <v>KCR</v>
      </c>
      <c r="U2068" s="1" t="str">
        <f t="shared" si="228"/>
        <v>CLE</v>
      </c>
      <c r="V2068" s="1">
        <f t="shared" si="229"/>
        <v>1459.3647323881944</v>
      </c>
      <c r="W2068" s="1">
        <f t="shared" si="230"/>
        <v>1521.3210808926906</v>
      </c>
    </row>
    <row r="2069" spans="1:23" x14ac:dyDescent="0.45">
      <c r="A2069" t="str">
        <f>Schedule!A2069</f>
        <v>2024-09-02</v>
      </c>
      <c r="B2069" t="str">
        <f>Schedule!B2069</f>
        <v>ARI</v>
      </c>
      <c r="C2069" t="str">
        <f>Schedule!C2069</f>
        <v>LAD</v>
      </c>
      <c r="D2069">
        <f>Schedule!D2069</f>
        <v>1517.8440011816001</v>
      </c>
      <c r="E2069">
        <f>Schedule!E2069</f>
        <v>1588.6730971234199</v>
      </c>
      <c r="F2069" cm="1">
        <f t="array" ref="F2069">_xlfn.XLOOKUP(B2069, $T$1:$T2068, $V$1:$V2068, D2069, 0, -1)</f>
        <v>1516.9891876380354</v>
      </c>
      <c r="G2069" cm="1">
        <f t="array" ref="G2069">_xlfn.XLOOKUP(C2069, $U$1:$U2068, $W$1:$W2068, E2069, 0, -1)</f>
        <v>1587.2549754385982</v>
      </c>
      <c r="H2069">
        <f>Schedule!F2069</f>
        <v>5.0632911392405201E-2</v>
      </c>
      <c r="I2069" t="str">
        <f>IF(ISBLANK(Games!D2069), "", Games!D2069)</f>
        <v/>
      </c>
      <c r="J2069" t="str">
        <f>IF(ISBLANK(Games!E2069), "", Games!E2069)</f>
        <v/>
      </c>
      <c r="K2069" t="str">
        <f>IF(ISBLANK(Games!D2069), "",VLOOKUP(I2069, 'Pitchers Pre-Season'!$B$2:$X$790, 23, FALSE))</f>
        <v/>
      </c>
      <c r="L2069" t="str">
        <f>IF(ISBLANK(Games!E2069), "",VLOOKUP(J2069, 'Pitchers Pre-Season'!$B$2:$X$790, 23, FALSE))</f>
        <v/>
      </c>
      <c r="M2069">
        <f>IF(ISBLANK(Games!D2069), Calc!F2069, F2069+K2069)</f>
        <v>1516.9891876380354</v>
      </c>
      <c r="N2069">
        <f>IF(ISBLANK(Games!E2069), Calc!G2069, G2069+L2069)</f>
        <v>1587.2549754385982</v>
      </c>
      <c r="O2069" s="1">
        <f t="shared" si="224"/>
        <v>0.42555233148091182</v>
      </c>
      <c r="P2069" s="1">
        <f t="shared" si="225"/>
        <v>0.57444766851908824</v>
      </c>
      <c r="Q2069" s="3" t="str">
        <f>Games!N2069</f>
        <v/>
      </c>
      <c r="R2069" s="1" t="str">
        <f t="shared" si="226"/>
        <v/>
      </c>
      <c r="S2069" s="1" t="str">
        <f>IF(ISBLANK(Games!L2069), "",IF(Q2069=B2069, C2069, B2069))</f>
        <v/>
      </c>
      <c r="T2069" s="1" t="str">
        <f t="shared" si="227"/>
        <v>ARI</v>
      </c>
      <c r="U2069" s="1" t="str">
        <f t="shared" si="228"/>
        <v>LAD</v>
      </c>
      <c r="V2069" s="1">
        <f t="shared" si="229"/>
        <v>1516.9891876380354</v>
      </c>
      <c r="W2069" s="1">
        <f t="shared" si="230"/>
        <v>1587.2549754385982</v>
      </c>
    </row>
    <row r="2070" spans="1:23" x14ac:dyDescent="0.45">
      <c r="A2070" t="str">
        <f>Schedule!A2070</f>
        <v>2024-09-02</v>
      </c>
      <c r="B2070" t="str">
        <f>Schedule!B2070</f>
        <v>SDP</v>
      </c>
      <c r="C2070" t="str">
        <f>Schedule!C2070</f>
        <v>DET</v>
      </c>
      <c r="D2070">
        <f>Schedule!D2070</f>
        <v>1513.7838452168801</v>
      </c>
      <c r="E2070">
        <f>Schedule!E2070</f>
        <v>1477.56939209144</v>
      </c>
      <c r="F2070" cm="1">
        <f t="array" ref="F2070">_xlfn.XLOOKUP(B2070, $T$1:$T2069, $V$1:$V2069, D2070, 0, -1)</f>
        <v>1502.9671207118124</v>
      </c>
      <c r="G2070" cm="1">
        <f t="array" ref="G2070">_xlfn.XLOOKUP(C2070, $U$1:$U2069, $W$1:$W2069, E2070, 0, -1)</f>
        <v>1495.7868779460348</v>
      </c>
      <c r="H2070">
        <f>Schedule!F2070</f>
        <v>2.9239766081871298E-2</v>
      </c>
      <c r="I2070" t="str">
        <f>IF(ISBLANK(Games!D2070), "", Games!D2070)</f>
        <v/>
      </c>
      <c r="J2070" t="str">
        <f>IF(ISBLANK(Games!E2070), "", Games!E2070)</f>
        <v/>
      </c>
      <c r="K2070" t="str">
        <f>IF(ISBLANK(Games!D2070), "",VLOOKUP(I2070, 'Pitchers Pre-Season'!$B$2:$X$790, 23, FALSE))</f>
        <v/>
      </c>
      <c r="L2070" t="str">
        <f>IF(ISBLANK(Games!E2070), "",VLOOKUP(J2070, 'Pitchers Pre-Season'!$B$2:$X$790, 23, FALSE))</f>
        <v/>
      </c>
      <c r="M2070">
        <f>IF(ISBLANK(Games!D2070), Calc!F2070, F2070+K2070)</f>
        <v>1502.9671207118124</v>
      </c>
      <c r="N2070">
        <f>IF(ISBLANK(Games!E2070), Calc!G2070, G2070+L2070)</f>
        <v>1495.7868779460348</v>
      </c>
      <c r="O2070" s="1">
        <f t="shared" si="224"/>
        <v>0.52495161216152941</v>
      </c>
      <c r="P2070" s="1">
        <f t="shared" si="225"/>
        <v>0.47504838783847059</v>
      </c>
      <c r="Q2070" s="3" t="str">
        <f>Games!N2070</f>
        <v/>
      </c>
      <c r="R2070" s="1" t="str">
        <f t="shared" si="226"/>
        <v/>
      </c>
      <c r="S2070" s="1" t="str">
        <f>IF(ISBLANK(Games!L2070), "",IF(Q2070=B2070, C2070, B2070))</f>
        <v/>
      </c>
      <c r="T2070" s="1" t="str">
        <f t="shared" si="227"/>
        <v>SDP</v>
      </c>
      <c r="U2070" s="1" t="str">
        <f t="shared" si="228"/>
        <v>DET</v>
      </c>
      <c r="V2070" s="1">
        <f t="shared" si="229"/>
        <v>1502.9671207118124</v>
      </c>
      <c r="W2070" s="1">
        <f t="shared" si="230"/>
        <v>1495.7868779460348</v>
      </c>
    </row>
    <row r="2071" spans="1:23" x14ac:dyDescent="0.45">
      <c r="A2071" t="str">
        <f>Schedule!A2071</f>
        <v>2024-09-02</v>
      </c>
      <c r="B2071" t="str">
        <f>Schedule!B2071</f>
        <v>TBR</v>
      </c>
      <c r="C2071" t="str">
        <f>Schedule!C2071</f>
        <v>MIN</v>
      </c>
      <c r="D2071">
        <f>Schedule!D2071</f>
        <v>1537.2568075547799</v>
      </c>
      <c r="E2071">
        <f>Schedule!E2071</f>
        <v>1535.44519643647</v>
      </c>
      <c r="F2071" cm="1">
        <f t="array" ref="F2071">_xlfn.XLOOKUP(B2071, $T$1:$T2070, $V$1:$V2070, D2071, 0, -1)</f>
        <v>1528.0229512954211</v>
      </c>
      <c r="G2071" cm="1">
        <f t="array" ref="G2071">_xlfn.XLOOKUP(C2071, $U$1:$U2070, $W$1:$W2070, E2071, 0, -1)</f>
        <v>1539.5424706464416</v>
      </c>
      <c r="H2071">
        <f>Schedule!F2071</f>
        <v>0.124324324324324</v>
      </c>
      <c r="I2071" t="str">
        <f>IF(ISBLANK(Games!D2071), "", Games!D2071)</f>
        <v/>
      </c>
      <c r="J2071" t="str">
        <f>IF(ISBLANK(Games!E2071), "", Games!E2071)</f>
        <v/>
      </c>
      <c r="K2071" t="str">
        <f>IF(ISBLANK(Games!D2071), "",VLOOKUP(I2071, 'Pitchers Pre-Season'!$B$2:$X$790, 23, FALSE))</f>
        <v/>
      </c>
      <c r="L2071" t="str">
        <f>IF(ISBLANK(Games!E2071), "",VLOOKUP(J2071, 'Pitchers Pre-Season'!$B$2:$X$790, 23, FALSE))</f>
        <v/>
      </c>
      <c r="M2071">
        <f>IF(ISBLANK(Games!D2071), Calc!F2071, F2071+K2071)</f>
        <v>1528.0229512954211</v>
      </c>
      <c r="N2071">
        <f>IF(ISBLANK(Games!E2071), Calc!G2071, G2071+L2071)</f>
        <v>1539.5424706464416</v>
      </c>
      <c r="O2071" s="1">
        <f t="shared" si="224"/>
        <v>0.54559031328934804</v>
      </c>
      <c r="P2071" s="1">
        <f t="shared" si="225"/>
        <v>0.45440968671065196</v>
      </c>
      <c r="Q2071" s="3" t="str">
        <f>Games!N2071</f>
        <v/>
      </c>
      <c r="R2071" s="1" t="str">
        <f t="shared" si="226"/>
        <v/>
      </c>
      <c r="S2071" s="1" t="str">
        <f>IF(ISBLANK(Games!L2071), "",IF(Q2071=B2071, C2071, B2071))</f>
        <v/>
      </c>
      <c r="T2071" s="1" t="str">
        <f t="shared" si="227"/>
        <v>TBR</v>
      </c>
      <c r="U2071" s="1" t="str">
        <f t="shared" si="228"/>
        <v>MIN</v>
      </c>
      <c r="V2071" s="1">
        <f t="shared" si="229"/>
        <v>1528.0229512954211</v>
      </c>
      <c r="W2071" s="1">
        <f t="shared" si="230"/>
        <v>1539.5424706464416</v>
      </c>
    </row>
    <row r="2072" spans="1:23" x14ac:dyDescent="0.45">
      <c r="A2072" t="str">
        <f>Schedule!A2072</f>
        <v>2024-09-02</v>
      </c>
      <c r="B2072" t="str">
        <f>Schedule!B2072</f>
        <v>OAK</v>
      </c>
      <c r="C2072" t="str">
        <f>Schedule!C2072</f>
        <v>SEA</v>
      </c>
      <c r="D2072">
        <f>Schedule!D2072</f>
        <v>1427.1354796158</v>
      </c>
      <c r="E2072">
        <f>Schedule!E2072</f>
        <v>1526.2027098211199</v>
      </c>
      <c r="F2072" cm="1">
        <f t="array" ref="F2072">_xlfn.XLOOKUP(B2072, $T$1:$T2071, $V$1:$V2071, D2072, 0, -1)</f>
        <v>1410.609331202211</v>
      </c>
      <c r="G2072" cm="1">
        <f t="array" ref="G2072">_xlfn.XLOOKUP(C2072, $U$1:$U2071, $W$1:$W2071, E2072, 0, -1)</f>
        <v>1521.2700100017432</v>
      </c>
      <c r="H2072">
        <f>Schedule!F2072</f>
        <v>6.2111801242235101E-3</v>
      </c>
      <c r="I2072" t="str">
        <f>IF(ISBLANK(Games!D2072), "", Games!D2072)</f>
        <v/>
      </c>
      <c r="J2072" t="str">
        <f>IF(ISBLANK(Games!E2072), "", Games!E2072)</f>
        <v/>
      </c>
      <c r="K2072" t="str">
        <f>IF(ISBLANK(Games!D2072), "",VLOOKUP(I2072, 'Pitchers Pre-Season'!$B$2:$X$790, 23, FALSE))</f>
        <v/>
      </c>
      <c r="L2072" t="str">
        <f>IF(ISBLANK(Games!E2072), "",VLOOKUP(J2072, 'Pitchers Pre-Season'!$B$2:$X$790, 23, FALSE))</f>
        <v/>
      </c>
      <c r="M2072">
        <f>IF(ISBLANK(Games!D2072), Calc!F2072, F2072+K2072)</f>
        <v>1410.609331202211</v>
      </c>
      <c r="N2072">
        <f>IF(ISBLANK(Games!E2072), Calc!G2072, G2072+L2072)</f>
        <v>1521.2700100017432</v>
      </c>
      <c r="O2072" s="1">
        <f t="shared" si="224"/>
        <v>0.3490274137653071</v>
      </c>
      <c r="P2072" s="1">
        <f t="shared" si="225"/>
        <v>0.6509725862346929</v>
      </c>
      <c r="Q2072" s="3" t="str">
        <f>Games!N2072</f>
        <v/>
      </c>
      <c r="R2072" s="1" t="str">
        <f t="shared" si="226"/>
        <v/>
      </c>
      <c r="S2072" s="1" t="str">
        <f>IF(ISBLANK(Games!L2072), "",IF(Q2072=B2072, C2072, B2072))</f>
        <v/>
      </c>
      <c r="T2072" s="1" t="str">
        <f t="shared" si="227"/>
        <v>OAK</v>
      </c>
      <c r="U2072" s="1" t="str">
        <f t="shared" si="228"/>
        <v>SEA</v>
      </c>
      <c r="V2072" s="1">
        <f t="shared" si="229"/>
        <v>1410.609331202211</v>
      </c>
      <c r="W2072" s="1">
        <f t="shared" si="230"/>
        <v>1521.2700100017432</v>
      </c>
    </row>
    <row r="2073" spans="1:23" x14ac:dyDescent="0.45">
      <c r="A2073" t="str">
        <f>Schedule!A2073</f>
        <v>2024-09-02</v>
      </c>
      <c r="B2073" t="str">
        <f>Schedule!B2073</f>
        <v>NYM</v>
      </c>
      <c r="C2073" t="str">
        <f>Schedule!C2073</f>
        <v>BOS</v>
      </c>
      <c r="D2073">
        <f>Schedule!D2073</f>
        <v>1505.1761432511801</v>
      </c>
      <c r="E2073">
        <f>Schedule!E2073</f>
        <v>1500.26839934439</v>
      </c>
      <c r="F2073" cm="1">
        <f t="array" ref="F2073">_xlfn.XLOOKUP(B2073, $T$1:$T2072, $V$1:$V2072, D2073, 0, -1)</f>
        <v>1483.2891783762693</v>
      </c>
      <c r="G2073" cm="1">
        <f t="array" ref="G2073">_xlfn.XLOOKUP(C2073, $U$1:$U2072, $W$1:$W2072, E2073, 0, -1)</f>
        <v>1518.233689676287</v>
      </c>
      <c r="H2073">
        <f>Schedule!F2073</f>
        <v>0.102272727272727</v>
      </c>
      <c r="I2073" t="str">
        <f>IF(ISBLANK(Games!D2073), "", Games!D2073)</f>
        <v/>
      </c>
      <c r="J2073" t="str">
        <f>IF(ISBLANK(Games!E2073), "", Games!E2073)</f>
        <v/>
      </c>
      <c r="K2073" t="str">
        <f>IF(ISBLANK(Games!D2073), "",VLOOKUP(I2073, 'Pitchers Pre-Season'!$B$2:$X$790, 23, FALSE))</f>
        <v/>
      </c>
      <c r="L2073" t="str">
        <f>IF(ISBLANK(Games!E2073), "",VLOOKUP(J2073, 'Pitchers Pre-Season'!$B$2:$X$790, 23, FALSE))</f>
        <v/>
      </c>
      <c r="M2073">
        <f>IF(ISBLANK(Games!D2073), Calc!F2073, F2073+K2073)</f>
        <v>1483.2891783762693</v>
      </c>
      <c r="N2073">
        <f>IF(ISBLANK(Games!E2073), Calc!G2073, G2073+L2073)</f>
        <v>1518.233689676287</v>
      </c>
      <c r="O2073" s="1">
        <f t="shared" si="224"/>
        <v>0.50101606138109434</v>
      </c>
      <c r="P2073" s="1">
        <f t="shared" si="225"/>
        <v>0.49898393861890561</v>
      </c>
      <c r="Q2073" s="3" t="str">
        <f>Games!N2073</f>
        <v/>
      </c>
      <c r="R2073" s="1" t="str">
        <f t="shared" si="226"/>
        <v/>
      </c>
      <c r="S2073" s="1" t="str">
        <f>IF(ISBLANK(Games!L2073), "",IF(Q2073=B2073, C2073, B2073))</f>
        <v/>
      </c>
      <c r="T2073" s="1" t="str">
        <f t="shared" si="227"/>
        <v>NYM</v>
      </c>
      <c r="U2073" s="1" t="str">
        <f t="shared" si="228"/>
        <v>BOS</v>
      </c>
      <c r="V2073" s="1">
        <f t="shared" si="229"/>
        <v>1483.2891783762693</v>
      </c>
      <c r="W2073" s="1">
        <f t="shared" si="230"/>
        <v>1518.233689676287</v>
      </c>
    </row>
    <row r="2074" spans="1:23" x14ac:dyDescent="0.45">
      <c r="A2074" t="str">
        <f>Schedule!A2074</f>
        <v>2024-09-02</v>
      </c>
      <c r="B2074" t="str">
        <f>Schedule!B2074</f>
        <v>CHC</v>
      </c>
      <c r="C2074" t="str">
        <f>Schedule!C2074</f>
        <v>PIT</v>
      </c>
      <c r="D2074">
        <f>Schedule!D2074</f>
        <v>1514.0316812078199</v>
      </c>
      <c r="E2074">
        <f>Schedule!E2074</f>
        <v>1468.3919248330999</v>
      </c>
      <c r="F2074" cm="1">
        <f t="array" ref="F2074">_xlfn.XLOOKUP(B2074, $T$1:$T2073, $V$1:$V2073, D2074, 0, -1)</f>
        <v>1529.9566441509314</v>
      </c>
      <c r="G2074" cm="1">
        <f t="array" ref="G2074">_xlfn.XLOOKUP(C2074, $U$1:$U2073, $W$1:$W2073, E2074, 0, -1)</f>
        <v>1490.342604018655</v>
      </c>
      <c r="H2074">
        <f>Schedule!F2074</f>
        <v>4.4585987261146598E-2</v>
      </c>
      <c r="I2074" t="str">
        <f>IF(ISBLANK(Games!D2074), "", Games!D2074)</f>
        <v/>
      </c>
      <c r="J2074" t="str">
        <f>IF(ISBLANK(Games!E2074), "", Games!E2074)</f>
        <v/>
      </c>
      <c r="K2074" t="str">
        <f>IF(ISBLANK(Games!D2074), "",VLOOKUP(I2074, 'Pitchers Pre-Season'!$B$2:$X$790, 23, FALSE))</f>
        <v/>
      </c>
      <c r="L2074" t="str">
        <f>IF(ISBLANK(Games!E2074), "",VLOOKUP(J2074, 'Pitchers Pre-Season'!$B$2:$X$790, 23, FALSE))</f>
        <v/>
      </c>
      <c r="M2074">
        <f>IF(ISBLANK(Games!D2074), Calc!F2074, F2074+K2074)</f>
        <v>1529.9566441509314</v>
      </c>
      <c r="N2074">
        <f>IF(ISBLANK(Games!E2074), Calc!G2074, G2074+L2074)</f>
        <v>1490.342604018655</v>
      </c>
      <c r="O2074" s="1">
        <f t="shared" si="224"/>
        <v>0.57905641457076307</v>
      </c>
      <c r="P2074" s="1">
        <f t="shared" si="225"/>
        <v>0.42094358542923704</v>
      </c>
      <c r="Q2074" s="3" t="str">
        <f>Games!N2074</f>
        <v/>
      </c>
      <c r="R2074" s="1" t="str">
        <f t="shared" si="226"/>
        <v/>
      </c>
      <c r="S2074" s="1" t="str">
        <f>IF(ISBLANK(Games!L2074), "",IF(Q2074=B2074, C2074, B2074))</f>
        <v/>
      </c>
      <c r="T2074" s="1" t="str">
        <f t="shared" si="227"/>
        <v>CHC</v>
      </c>
      <c r="U2074" s="1" t="str">
        <f t="shared" si="228"/>
        <v>PIT</v>
      </c>
      <c r="V2074" s="1">
        <f t="shared" si="229"/>
        <v>1529.9566441509314</v>
      </c>
      <c r="W2074" s="1">
        <f t="shared" si="230"/>
        <v>1490.342604018655</v>
      </c>
    </row>
    <row r="2075" spans="1:23" x14ac:dyDescent="0.45">
      <c r="A2075" t="str">
        <f>Schedule!A2075</f>
        <v>2024-09-02</v>
      </c>
      <c r="B2075" t="str">
        <f>Schedule!B2075</f>
        <v>TEX</v>
      </c>
      <c r="C2075" t="str">
        <f>Schedule!C2075</f>
        <v>NYY</v>
      </c>
      <c r="D2075">
        <f>Schedule!D2075</f>
        <v>1527.6277566730801</v>
      </c>
      <c r="E2075">
        <f>Schedule!E2075</f>
        <v>1539.4562396036399</v>
      </c>
      <c r="F2075" cm="1">
        <f t="array" ref="F2075">_xlfn.XLOOKUP(B2075, $T$1:$T2074, $V$1:$V2074, D2075, 0, -1)</f>
        <v>1535.7428778604465</v>
      </c>
      <c r="G2075" cm="1">
        <f t="array" ref="G2075">_xlfn.XLOOKUP(C2075, $U$1:$U2074, $W$1:$W2074, E2075, 0, -1)</f>
        <v>1562.9327852564061</v>
      </c>
      <c r="H2075">
        <f>Schedule!F2075</f>
        <v>6.3291139240506306E-2</v>
      </c>
      <c r="I2075" t="str">
        <f>IF(ISBLANK(Games!D2075), "", Games!D2075)</f>
        <v/>
      </c>
      <c r="J2075" t="str">
        <f>IF(ISBLANK(Games!E2075), "", Games!E2075)</f>
        <v/>
      </c>
      <c r="K2075" t="str">
        <f>IF(ISBLANK(Games!D2075), "",VLOOKUP(I2075, 'Pitchers Pre-Season'!$B$2:$X$790, 23, FALSE))</f>
        <v/>
      </c>
      <c r="L2075" t="str">
        <f>IF(ISBLANK(Games!E2075), "",VLOOKUP(J2075, 'Pitchers Pre-Season'!$B$2:$X$790, 23, FALSE))</f>
        <v/>
      </c>
      <c r="M2075">
        <f>IF(ISBLANK(Games!D2075), Calc!F2075, F2075+K2075)</f>
        <v>1535.7428778604465</v>
      </c>
      <c r="N2075">
        <f>IF(ISBLANK(Games!E2075), Calc!G2075, G2075+L2075)</f>
        <v>1562.9327852564061</v>
      </c>
      <c r="O2075" s="1">
        <f t="shared" si="224"/>
        <v>0.49259583427505638</v>
      </c>
      <c r="P2075" s="1">
        <f t="shared" si="225"/>
        <v>0.50740416572494373</v>
      </c>
      <c r="Q2075" s="3" t="str">
        <f>Games!N2075</f>
        <v/>
      </c>
      <c r="R2075" s="1" t="str">
        <f t="shared" si="226"/>
        <v/>
      </c>
      <c r="S2075" s="1" t="str">
        <f>IF(ISBLANK(Games!L2075), "",IF(Q2075=B2075, C2075, B2075))</f>
        <v/>
      </c>
      <c r="T2075" s="1" t="str">
        <f t="shared" si="227"/>
        <v>TEX</v>
      </c>
      <c r="U2075" s="1" t="str">
        <f t="shared" si="228"/>
        <v>NYY</v>
      </c>
      <c r="V2075" s="1">
        <f t="shared" si="229"/>
        <v>1535.7428778604465</v>
      </c>
      <c r="W2075" s="1">
        <f t="shared" si="230"/>
        <v>1562.9327852564061</v>
      </c>
    </row>
    <row r="2076" spans="1:23" x14ac:dyDescent="0.45">
      <c r="A2076" t="str">
        <f>Schedule!A2076</f>
        <v>2024-09-03</v>
      </c>
      <c r="B2076" t="str">
        <f>Schedule!B2076</f>
        <v>BAL</v>
      </c>
      <c r="C2076" t="str">
        <f>Schedule!C2076</f>
        <v>CHW</v>
      </c>
      <c r="D2076">
        <f>Schedule!D2076</f>
        <v>1535.1075395159701</v>
      </c>
      <c r="E2076">
        <f>Schedule!E2076</f>
        <v>1433.33420073452</v>
      </c>
      <c r="F2076" cm="1">
        <f t="array" ref="F2076">_xlfn.XLOOKUP(B2076, $T$1:$T2075, $V$1:$V2075, D2076, 0, -1)</f>
        <v>1527.1786991040578</v>
      </c>
      <c r="G2076" cm="1">
        <f t="array" ref="G2076">_xlfn.XLOOKUP(C2076, $U$1:$U2075, $W$1:$W2075, E2076, 0, -1)</f>
        <v>1425.4820043556863</v>
      </c>
      <c r="H2076">
        <f>Schedule!F2076</f>
        <v>2.1739130434782698E-2</v>
      </c>
      <c r="I2076" t="str">
        <f>IF(ISBLANK(Games!D2076), "", Games!D2076)</f>
        <v/>
      </c>
      <c r="J2076" t="str">
        <f>IF(ISBLANK(Games!E2076), "", Games!E2076)</f>
        <v/>
      </c>
      <c r="K2076" t="str">
        <f>IF(ISBLANK(Games!D2076), "",VLOOKUP(I2076, 'Pitchers Pre-Season'!$B$2:$X$790, 23, FALSE))</f>
        <v/>
      </c>
      <c r="L2076" t="str">
        <f>IF(ISBLANK(Games!E2076), "",VLOOKUP(J2076, 'Pitchers Pre-Season'!$B$2:$X$790, 23, FALSE))</f>
        <v/>
      </c>
      <c r="M2076">
        <f>IF(ISBLANK(Games!D2076), Calc!F2076, F2076+K2076)</f>
        <v>1527.1786991040578</v>
      </c>
      <c r="N2076">
        <f>IF(ISBLANK(Games!E2076), Calc!G2076, G2076+L2076)</f>
        <v>1425.4820043556863</v>
      </c>
      <c r="O2076" s="1">
        <f t="shared" si="224"/>
        <v>0.65318160299354544</v>
      </c>
      <c r="P2076" s="1">
        <f t="shared" si="225"/>
        <v>0.34681839700645456</v>
      </c>
      <c r="Q2076" s="3" t="str">
        <f>Games!N2076</f>
        <v/>
      </c>
      <c r="R2076" s="1" t="str">
        <f t="shared" si="226"/>
        <v/>
      </c>
      <c r="S2076" s="1" t="str">
        <f>IF(ISBLANK(Games!L2076), "",IF(Q2076=B2076, C2076, B2076))</f>
        <v/>
      </c>
      <c r="T2076" s="1" t="str">
        <f t="shared" si="227"/>
        <v>BAL</v>
      </c>
      <c r="U2076" s="1" t="str">
        <f t="shared" si="228"/>
        <v>CHW</v>
      </c>
      <c r="V2076" s="1">
        <f t="shared" si="229"/>
        <v>1527.1786991040578</v>
      </c>
      <c r="W2076" s="1">
        <f t="shared" si="230"/>
        <v>1425.4820043556863</v>
      </c>
    </row>
    <row r="2077" spans="1:23" x14ac:dyDescent="0.45">
      <c r="A2077" t="str">
        <f>Schedule!A2077</f>
        <v>2024-09-03</v>
      </c>
      <c r="B2077" t="str">
        <f>Schedule!B2077</f>
        <v>MIA</v>
      </c>
      <c r="C2077" t="str">
        <f>Schedule!C2077</f>
        <v>WAS</v>
      </c>
      <c r="D2077">
        <f>Schedule!D2077</f>
        <v>1488.4482383178499</v>
      </c>
      <c r="E2077">
        <f>Schedule!E2077</f>
        <v>1422.7330514932301</v>
      </c>
      <c r="F2077" cm="1">
        <f t="array" ref="F2077">_xlfn.XLOOKUP(B2077, $T$1:$T2076, $V$1:$V2076, D2077, 0, -1)</f>
        <v>1453.0099819148713</v>
      </c>
      <c r="G2077" cm="1">
        <f t="array" ref="G2077">_xlfn.XLOOKUP(C2077, $U$1:$U2076, $W$1:$W2076, E2077, 0, -1)</f>
        <v>1420.7057667976087</v>
      </c>
      <c r="H2077">
        <f>Schedule!F2077</f>
        <v>4.5751633986928102E-2</v>
      </c>
      <c r="I2077" t="str">
        <f>IF(ISBLANK(Games!D2077), "", Games!D2077)</f>
        <v/>
      </c>
      <c r="J2077" t="str">
        <f>IF(ISBLANK(Games!E2077), "", Games!E2077)</f>
        <v/>
      </c>
      <c r="K2077" t="str">
        <f>IF(ISBLANK(Games!D2077), "",VLOOKUP(I2077, 'Pitchers Pre-Season'!$B$2:$X$790, 23, FALSE))</f>
        <v/>
      </c>
      <c r="L2077" t="str">
        <f>IF(ISBLANK(Games!E2077), "",VLOOKUP(J2077, 'Pitchers Pre-Season'!$B$2:$X$790, 23, FALSE))</f>
        <v/>
      </c>
      <c r="M2077">
        <f>IF(ISBLANK(Games!D2077), Calc!F2077, F2077+K2077)</f>
        <v>1453.0099819148713</v>
      </c>
      <c r="N2077">
        <f>IF(ISBLANK(Games!E2077), Calc!G2077, G2077+L2077)</f>
        <v>1420.7057667976087</v>
      </c>
      <c r="O2077" s="1">
        <f t="shared" si="224"/>
        <v>0.56923181252466659</v>
      </c>
      <c r="P2077" s="1">
        <f t="shared" si="225"/>
        <v>0.43076818747533346</v>
      </c>
      <c r="Q2077" s="3" t="str">
        <f>Games!N2077</f>
        <v/>
      </c>
      <c r="R2077" s="1" t="str">
        <f t="shared" si="226"/>
        <v/>
      </c>
      <c r="S2077" s="1" t="str">
        <f>IF(ISBLANK(Games!L2077), "",IF(Q2077=B2077, C2077, B2077))</f>
        <v/>
      </c>
      <c r="T2077" s="1" t="str">
        <f t="shared" si="227"/>
        <v>MIA</v>
      </c>
      <c r="U2077" s="1" t="str">
        <f t="shared" si="228"/>
        <v>WAS</v>
      </c>
      <c r="V2077" s="1">
        <f t="shared" si="229"/>
        <v>1453.0099819148713</v>
      </c>
      <c r="W2077" s="1">
        <f t="shared" si="230"/>
        <v>1420.7057667976087</v>
      </c>
    </row>
    <row r="2078" spans="1:23" x14ac:dyDescent="0.45">
      <c r="A2078" t="str">
        <f>Schedule!A2078</f>
        <v>2024-09-03</v>
      </c>
      <c r="B2078" t="str">
        <f>Schedule!B2078</f>
        <v>TBR</v>
      </c>
      <c r="C2078" t="str">
        <f>Schedule!C2078</f>
        <v>MIN</v>
      </c>
      <c r="D2078">
        <f>Schedule!D2078</f>
        <v>1537.2568075547799</v>
      </c>
      <c r="E2078">
        <f>Schedule!E2078</f>
        <v>1535.44519643647</v>
      </c>
      <c r="F2078" cm="1">
        <f t="array" ref="F2078">_xlfn.XLOOKUP(B2078, $T$1:$T2077, $V$1:$V2077, D2078, 0, -1)</f>
        <v>1528.0229512954211</v>
      </c>
      <c r="G2078" cm="1">
        <f t="array" ref="G2078">_xlfn.XLOOKUP(C2078, $U$1:$U2077, $W$1:$W2077, E2078, 0, -1)</f>
        <v>1539.5424706464416</v>
      </c>
      <c r="H2078">
        <f>Schedule!F2078</f>
        <v>0.124324324324324</v>
      </c>
      <c r="I2078" t="str">
        <f>IF(ISBLANK(Games!D2078), "", Games!D2078)</f>
        <v/>
      </c>
      <c r="J2078" t="str">
        <f>IF(ISBLANK(Games!E2078), "", Games!E2078)</f>
        <v/>
      </c>
      <c r="K2078" t="str">
        <f>IF(ISBLANK(Games!D2078), "",VLOOKUP(I2078, 'Pitchers Pre-Season'!$B$2:$X$790, 23, FALSE))</f>
        <v/>
      </c>
      <c r="L2078" t="str">
        <f>IF(ISBLANK(Games!E2078), "",VLOOKUP(J2078, 'Pitchers Pre-Season'!$B$2:$X$790, 23, FALSE))</f>
        <v/>
      </c>
      <c r="M2078">
        <f>IF(ISBLANK(Games!D2078), Calc!F2078, F2078+K2078)</f>
        <v>1528.0229512954211</v>
      </c>
      <c r="N2078">
        <f>IF(ISBLANK(Games!E2078), Calc!G2078, G2078+L2078)</f>
        <v>1539.5424706464416</v>
      </c>
      <c r="O2078" s="1">
        <f t="shared" si="224"/>
        <v>0.54559031328934804</v>
      </c>
      <c r="P2078" s="1">
        <f t="shared" si="225"/>
        <v>0.45440968671065196</v>
      </c>
      <c r="Q2078" s="3" t="str">
        <f>Games!N2078</f>
        <v/>
      </c>
      <c r="R2078" s="1" t="str">
        <f t="shared" si="226"/>
        <v/>
      </c>
      <c r="S2078" s="1" t="str">
        <f>IF(ISBLANK(Games!L2078), "",IF(Q2078=B2078, C2078, B2078))</f>
        <v/>
      </c>
      <c r="T2078" s="1" t="str">
        <f t="shared" si="227"/>
        <v>TBR</v>
      </c>
      <c r="U2078" s="1" t="str">
        <f t="shared" si="228"/>
        <v>MIN</v>
      </c>
      <c r="V2078" s="1">
        <f t="shared" si="229"/>
        <v>1528.0229512954211</v>
      </c>
      <c r="W2078" s="1">
        <f t="shared" si="230"/>
        <v>1539.5424706464416</v>
      </c>
    </row>
    <row r="2079" spans="1:23" x14ac:dyDescent="0.45">
      <c r="A2079" t="str">
        <f>Schedule!A2079</f>
        <v>2024-09-03</v>
      </c>
      <c r="B2079" t="str">
        <f>Schedule!B2079</f>
        <v>TOR</v>
      </c>
      <c r="C2079" t="str">
        <f>Schedule!C2079</f>
        <v>PHI</v>
      </c>
      <c r="D2079">
        <f>Schedule!D2079</f>
        <v>1536.86484917293</v>
      </c>
      <c r="E2079">
        <f>Schedule!E2079</f>
        <v>1537.03223861109</v>
      </c>
      <c r="F2079" cm="1">
        <f t="array" ref="F2079">_xlfn.XLOOKUP(B2079, $T$1:$T2078, $V$1:$V2078, D2079, 0, -1)</f>
        <v>1536.86484917293</v>
      </c>
      <c r="G2079" cm="1">
        <f t="array" ref="G2079">_xlfn.XLOOKUP(C2079, $U$1:$U2078, $W$1:$W2078, E2079, 0, -1)</f>
        <v>1539.4111659163295</v>
      </c>
      <c r="H2079">
        <f>Schedule!F2079</f>
        <v>-5.5248618784530601E-3</v>
      </c>
      <c r="I2079" t="str">
        <f>IF(ISBLANK(Games!D2079), "", Games!D2079)</f>
        <v/>
      </c>
      <c r="J2079" t="str">
        <f>IF(ISBLANK(Games!E2079), "", Games!E2079)</f>
        <v/>
      </c>
      <c r="K2079" t="str">
        <f>IF(ISBLANK(Games!D2079), "",VLOOKUP(I2079, 'Pitchers Pre-Season'!$B$2:$X$790, 23, FALSE))</f>
        <v/>
      </c>
      <c r="L2079" t="str">
        <f>IF(ISBLANK(Games!E2079), "",VLOOKUP(J2079, 'Pitchers Pre-Season'!$B$2:$X$790, 23, FALSE))</f>
        <v/>
      </c>
      <c r="M2079">
        <f>IF(ISBLANK(Games!D2079), Calc!F2079, F2079+K2079)</f>
        <v>1536.86484917293</v>
      </c>
      <c r="N2079">
        <f>IF(ISBLANK(Games!E2079), Calc!G2079, G2079+L2079)</f>
        <v>1539.4111659163295</v>
      </c>
      <c r="O2079" s="1">
        <f t="shared" si="224"/>
        <v>0.49357319030870012</v>
      </c>
      <c r="P2079" s="1">
        <f t="shared" si="225"/>
        <v>0.50642680969129994</v>
      </c>
      <c r="Q2079" s="3" t="str">
        <f>Games!N2079</f>
        <v/>
      </c>
      <c r="R2079" s="1" t="str">
        <f t="shared" si="226"/>
        <v/>
      </c>
      <c r="S2079" s="1" t="str">
        <f>IF(ISBLANK(Games!L2079), "",IF(Q2079=B2079, C2079, B2079))</f>
        <v/>
      </c>
      <c r="T2079" s="1" t="str">
        <f t="shared" si="227"/>
        <v>TOR</v>
      </c>
      <c r="U2079" s="1" t="str">
        <f t="shared" si="228"/>
        <v>PHI</v>
      </c>
      <c r="V2079" s="1">
        <f t="shared" si="229"/>
        <v>1536.86484917293</v>
      </c>
      <c r="W2079" s="1">
        <f t="shared" si="230"/>
        <v>1539.4111659163295</v>
      </c>
    </row>
    <row r="2080" spans="1:23" x14ac:dyDescent="0.45">
      <c r="A2080" t="str">
        <f>Schedule!A2080</f>
        <v>2024-09-03</v>
      </c>
      <c r="B2080" t="str">
        <f>Schedule!B2080</f>
        <v>NYM</v>
      </c>
      <c r="C2080" t="str">
        <f>Schedule!C2080</f>
        <v>BOS</v>
      </c>
      <c r="D2080">
        <f>Schedule!D2080</f>
        <v>1505.1761432511801</v>
      </c>
      <c r="E2080">
        <f>Schedule!E2080</f>
        <v>1500.26839934439</v>
      </c>
      <c r="F2080" cm="1">
        <f t="array" ref="F2080">_xlfn.XLOOKUP(B2080, $T$1:$T2079, $V$1:$V2079, D2080, 0, -1)</f>
        <v>1483.2891783762693</v>
      </c>
      <c r="G2080" cm="1">
        <f t="array" ref="G2080">_xlfn.XLOOKUP(C2080, $U$1:$U2079, $W$1:$W2079, E2080, 0, -1)</f>
        <v>1518.233689676287</v>
      </c>
      <c r="H2080">
        <f>Schedule!F2080</f>
        <v>0.102272727272727</v>
      </c>
      <c r="I2080" t="str">
        <f>IF(ISBLANK(Games!D2080), "", Games!D2080)</f>
        <v/>
      </c>
      <c r="J2080" t="str">
        <f>IF(ISBLANK(Games!E2080), "", Games!E2080)</f>
        <v/>
      </c>
      <c r="K2080" t="str">
        <f>IF(ISBLANK(Games!D2080), "",VLOOKUP(I2080, 'Pitchers Pre-Season'!$B$2:$X$790, 23, FALSE))</f>
        <v/>
      </c>
      <c r="L2080" t="str">
        <f>IF(ISBLANK(Games!E2080), "",VLOOKUP(J2080, 'Pitchers Pre-Season'!$B$2:$X$790, 23, FALSE))</f>
        <v/>
      </c>
      <c r="M2080">
        <f>IF(ISBLANK(Games!D2080), Calc!F2080, F2080+K2080)</f>
        <v>1483.2891783762693</v>
      </c>
      <c r="N2080">
        <f>IF(ISBLANK(Games!E2080), Calc!G2080, G2080+L2080)</f>
        <v>1518.233689676287</v>
      </c>
      <c r="O2080" s="1">
        <f t="shared" si="224"/>
        <v>0.50101606138109434</v>
      </c>
      <c r="P2080" s="1">
        <f t="shared" si="225"/>
        <v>0.49898393861890561</v>
      </c>
      <c r="Q2080" s="3" t="str">
        <f>Games!N2080</f>
        <v/>
      </c>
      <c r="R2080" s="1" t="str">
        <f t="shared" si="226"/>
        <v/>
      </c>
      <c r="S2080" s="1" t="str">
        <f>IF(ISBLANK(Games!L2080), "",IF(Q2080=B2080, C2080, B2080))</f>
        <v/>
      </c>
      <c r="T2080" s="1" t="str">
        <f t="shared" si="227"/>
        <v>NYM</v>
      </c>
      <c r="U2080" s="1" t="str">
        <f t="shared" si="228"/>
        <v>BOS</v>
      </c>
      <c r="V2080" s="1">
        <f t="shared" si="229"/>
        <v>1483.2891783762693</v>
      </c>
      <c r="W2080" s="1">
        <f t="shared" si="230"/>
        <v>1518.233689676287</v>
      </c>
    </row>
    <row r="2081" spans="1:23" x14ac:dyDescent="0.45">
      <c r="A2081" t="str">
        <f>Schedule!A2081</f>
        <v>2024-09-03</v>
      </c>
      <c r="B2081" t="str">
        <f>Schedule!B2081</f>
        <v>ATL</v>
      </c>
      <c r="C2081" t="str">
        <f>Schedule!C2081</f>
        <v>COL</v>
      </c>
      <c r="D2081">
        <f>Schedule!D2081</f>
        <v>1590.545270505</v>
      </c>
      <c r="E2081">
        <f>Schedule!E2081</f>
        <v>1418.47649220432</v>
      </c>
      <c r="F2081" cm="1">
        <f t="array" ref="F2081">_xlfn.XLOOKUP(B2081, $T$1:$T2080, $V$1:$V2080, D2081, 0, -1)</f>
        <v>1593.2508682491175</v>
      </c>
      <c r="G2081" cm="1">
        <f t="array" ref="G2081">_xlfn.XLOOKUP(C2081, $U$1:$U2080, $W$1:$W2080, E2081, 0, -1)</f>
        <v>1405.4006829938121</v>
      </c>
      <c r="H2081">
        <f>Schedule!F2081</f>
        <v>4.3902439024390297E-2</v>
      </c>
      <c r="I2081" t="str">
        <f>IF(ISBLANK(Games!D2081), "", Games!D2081)</f>
        <v/>
      </c>
      <c r="J2081" t="str">
        <f>IF(ISBLANK(Games!E2081), "", Games!E2081)</f>
        <v/>
      </c>
      <c r="K2081" t="str">
        <f>IF(ISBLANK(Games!D2081), "",VLOOKUP(I2081, 'Pitchers Pre-Season'!$B$2:$X$790, 23, FALSE))</f>
        <v/>
      </c>
      <c r="L2081" t="str">
        <f>IF(ISBLANK(Games!E2081), "",VLOOKUP(J2081, 'Pitchers Pre-Season'!$B$2:$X$790, 23, FALSE))</f>
        <v/>
      </c>
      <c r="M2081">
        <f>IF(ISBLANK(Games!D2081), Calc!F2081, F2081+K2081)</f>
        <v>1593.2508682491175</v>
      </c>
      <c r="N2081">
        <f>IF(ISBLANK(Games!E2081), Calc!G2081, G2081+L2081)</f>
        <v>1405.4006829938121</v>
      </c>
      <c r="O2081" s="1">
        <f t="shared" si="224"/>
        <v>0.7687010827342392</v>
      </c>
      <c r="P2081" s="1">
        <f t="shared" si="225"/>
        <v>0.23129891726576074</v>
      </c>
      <c r="Q2081" s="3" t="str">
        <f>Games!N2081</f>
        <v/>
      </c>
      <c r="R2081" s="1" t="str">
        <f t="shared" si="226"/>
        <v/>
      </c>
      <c r="S2081" s="1" t="str">
        <f>IF(ISBLANK(Games!L2081), "",IF(Q2081=B2081, C2081, B2081))</f>
        <v/>
      </c>
      <c r="T2081" s="1" t="str">
        <f t="shared" si="227"/>
        <v>ATL</v>
      </c>
      <c r="U2081" s="1" t="str">
        <f t="shared" si="228"/>
        <v>COL</v>
      </c>
      <c r="V2081" s="1">
        <f t="shared" si="229"/>
        <v>1593.2508682491175</v>
      </c>
      <c r="W2081" s="1">
        <f t="shared" si="230"/>
        <v>1405.4006829938121</v>
      </c>
    </row>
    <row r="2082" spans="1:23" x14ac:dyDescent="0.45">
      <c r="A2082" t="str">
        <f>Schedule!A2082</f>
        <v>2024-09-03</v>
      </c>
      <c r="B2082" t="str">
        <f>Schedule!B2082</f>
        <v>KCR</v>
      </c>
      <c r="C2082" t="str">
        <f>Schedule!C2082</f>
        <v>CLE</v>
      </c>
      <c r="D2082">
        <f>Schedule!D2082</f>
        <v>1455.5883504191299</v>
      </c>
      <c r="E2082">
        <f>Schedule!E2082</f>
        <v>1503.8938502056101</v>
      </c>
      <c r="F2082" cm="1">
        <f t="array" ref="F2082">_xlfn.XLOOKUP(B2082, $T$1:$T2081, $V$1:$V2081, D2082, 0, -1)</f>
        <v>1459.3647323881944</v>
      </c>
      <c r="G2082" cm="1">
        <f t="array" ref="G2082">_xlfn.XLOOKUP(C2082, $U$1:$U2081, $W$1:$W2081, E2082, 0, -1)</f>
        <v>1521.3210808926906</v>
      </c>
      <c r="H2082">
        <f>Schedule!F2082</f>
        <v>0.19008264462809901</v>
      </c>
      <c r="I2082" t="str">
        <f>IF(ISBLANK(Games!D2082), "", Games!D2082)</f>
        <v/>
      </c>
      <c r="J2082" t="str">
        <f>IF(ISBLANK(Games!E2082), "", Games!E2082)</f>
        <v/>
      </c>
      <c r="K2082" t="str">
        <f>IF(ISBLANK(Games!D2082), "",VLOOKUP(I2082, 'Pitchers Pre-Season'!$B$2:$X$790, 23, FALSE))</f>
        <v/>
      </c>
      <c r="L2082" t="str">
        <f>IF(ISBLANK(Games!E2082), "",VLOOKUP(J2082, 'Pitchers Pre-Season'!$B$2:$X$790, 23, FALSE))</f>
        <v/>
      </c>
      <c r="M2082">
        <f>IF(ISBLANK(Games!D2082), Calc!F2082, F2082+K2082)</f>
        <v>1459.3647323881944</v>
      </c>
      <c r="N2082">
        <f>IF(ISBLANK(Games!E2082), Calc!G2082, G2082+L2082)</f>
        <v>1521.3210808926906</v>
      </c>
      <c r="O2082" s="1">
        <f t="shared" si="224"/>
        <v>0.50681221260902631</v>
      </c>
      <c r="P2082" s="1">
        <f t="shared" si="225"/>
        <v>0.49318778739097369</v>
      </c>
      <c r="Q2082" s="3" t="str">
        <f>Games!N2082</f>
        <v/>
      </c>
      <c r="R2082" s="1" t="str">
        <f t="shared" si="226"/>
        <v/>
      </c>
      <c r="S2082" s="1" t="str">
        <f>IF(ISBLANK(Games!L2082), "",IF(Q2082=B2082, C2082, B2082))</f>
        <v/>
      </c>
      <c r="T2082" s="1" t="str">
        <f t="shared" si="227"/>
        <v>KCR</v>
      </c>
      <c r="U2082" s="1" t="str">
        <f t="shared" si="228"/>
        <v>CLE</v>
      </c>
      <c r="V2082" s="1">
        <f t="shared" si="229"/>
        <v>1459.3647323881944</v>
      </c>
      <c r="W2082" s="1">
        <f t="shared" si="230"/>
        <v>1521.3210808926906</v>
      </c>
    </row>
    <row r="2083" spans="1:23" x14ac:dyDescent="0.45">
      <c r="A2083" t="str">
        <f>Schedule!A2083</f>
        <v>2024-09-03</v>
      </c>
      <c r="B2083" t="str">
        <f>Schedule!B2083</f>
        <v>CHC</v>
      </c>
      <c r="C2083" t="str">
        <f>Schedule!C2083</f>
        <v>PIT</v>
      </c>
      <c r="D2083">
        <f>Schedule!D2083</f>
        <v>1514.0316812078199</v>
      </c>
      <c r="E2083">
        <f>Schedule!E2083</f>
        <v>1468.3919248330999</v>
      </c>
      <c r="F2083" cm="1">
        <f t="array" ref="F2083">_xlfn.XLOOKUP(B2083, $T$1:$T2082, $V$1:$V2082, D2083, 0, -1)</f>
        <v>1529.9566441509314</v>
      </c>
      <c r="G2083" cm="1">
        <f t="array" ref="G2083">_xlfn.XLOOKUP(C2083, $U$1:$U2082, $W$1:$W2082, E2083, 0, -1)</f>
        <v>1490.342604018655</v>
      </c>
      <c r="H2083">
        <f>Schedule!F2083</f>
        <v>4.4585987261146598E-2</v>
      </c>
      <c r="I2083" t="str">
        <f>IF(ISBLANK(Games!D2083), "", Games!D2083)</f>
        <v/>
      </c>
      <c r="J2083" t="str">
        <f>IF(ISBLANK(Games!E2083), "", Games!E2083)</f>
        <v/>
      </c>
      <c r="K2083" t="str">
        <f>IF(ISBLANK(Games!D2083), "",VLOOKUP(I2083, 'Pitchers Pre-Season'!$B$2:$X$790, 23, FALSE))</f>
        <v/>
      </c>
      <c r="L2083" t="str">
        <f>IF(ISBLANK(Games!E2083), "",VLOOKUP(J2083, 'Pitchers Pre-Season'!$B$2:$X$790, 23, FALSE))</f>
        <v/>
      </c>
      <c r="M2083">
        <f>IF(ISBLANK(Games!D2083), Calc!F2083, F2083+K2083)</f>
        <v>1529.9566441509314</v>
      </c>
      <c r="N2083">
        <f>IF(ISBLANK(Games!E2083), Calc!G2083, G2083+L2083)</f>
        <v>1490.342604018655</v>
      </c>
      <c r="O2083" s="1">
        <f t="shared" si="224"/>
        <v>0.57905641457076307</v>
      </c>
      <c r="P2083" s="1">
        <f t="shared" si="225"/>
        <v>0.42094358542923704</v>
      </c>
      <c r="Q2083" s="3" t="str">
        <f>Games!N2083</f>
        <v/>
      </c>
      <c r="R2083" s="1" t="str">
        <f t="shared" si="226"/>
        <v/>
      </c>
      <c r="S2083" s="1" t="str">
        <f>IF(ISBLANK(Games!L2083), "",IF(Q2083=B2083, C2083, B2083))</f>
        <v/>
      </c>
      <c r="T2083" s="1" t="str">
        <f t="shared" si="227"/>
        <v>CHC</v>
      </c>
      <c r="U2083" s="1" t="str">
        <f t="shared" si="228"/>
        <v>PIT</v>
      </c>
      <c r="V2083" s="1">
        <f t="shared" si="229"/>
        <v>1529.9566441509314</v>
      </c>
      <c r="W2083" s="1">
        <f t="shared" si="230"/>
        <v>1490.342604018655</v>
      </c>
    </row>
    <row r="2084" spans="1:23" x14ac:dyDescent="0.45">
      <c r="A2084" t="str">
        <f>Schedule!A2084</f>
        <v>2024-09-03</v>
      </c>
      <c r="B2084" t="str">
        <f>Schedule!B2084</f>
        <v>MIL</v>
      </c>
      <c r="C2084" t="str">
        <f>Schedule!C2084</f>
        <v>STL</v>
      </c>
      <c r="D2084">
        <f>Schedule!D2084</f>
        <v>1511.74507850229</v>
      </c>
      <c r="E2084">
        <f>Schedule!E2084</f>
        <v>1506.4629567151301</v>
      </c>
      <c r="F2084" cm="1">
        <f t="array" ref="F2084">_xlfn.XLOOKUP(B2084, $T$1:$T2083, $V$1:$V2083, D2084, 0, -1)</f>
        <v>1516.6563185214643</v>
      </c>
      <c r="G2084" cm="1">
        <f t="array" ref="G2084">_xlfn.XLOOKUP(C2084, $U$1:$U2083, $W$1:$W2083, E2084, 0, -1)</f>
        <v>1507.9516916859375</v>
      </c>
      <c r="H2084">
        <f>Schedule!F2084</f>
        <v>6.7415730337078705E-2</v>
      </c>
      <c r="I2084" t="str">
        <f>IF(ISBLANK(Games!D2084), "", Games!D2084)</f>
        <v/>
      </c>
      <c r="J2084" t="str">
        <f>IF(ISBLANK(Games!E2084), "", Games!E2084)</f>
        <v/>
      </c>
      <c r="K2084" t="str">
        <f>IF(ISBLANK(Games!D2084), "",VLOOKUP(I2084, 'Pitchers Pre-Season'!$B$2:$X$790, 23, FALSE))</f>
        <v/>
      </c>
      <c r="L2084" t="str">
        <f>IF(ISBLANK(Games!E2084), "",VLOOKUP(J2084, 'Pitchers Pre-Season'!$B$2:$X$790, 23, FALSE))</f>
        <v/>
      </c>
      <c r="M2084">
        <f>IF(ISBLANK(Games!D2084), Calc!F2084, F2084+K2084)</f>
        <v>1516.6563185214643</v>
      </c>
      <c r="N2084">
        <f>IF(ISBLANK(Games!E2084), Calc!G2084, G2084+L2084)</f>
        <v>1507.9516916859375</v>
      </c>
      <c r="O2084" s="1">
        <f t="shared" si="224"/>
        <v>0.5462322097650214</v>
      </c>
      <c r="P2084" s="1">
        <f t="shared" si="225"/>
        <v>0.45376779023497871</v>
      </c>
      <c r="Q2084" s="3" t="str">
        <f>Games!N2084</f>
        <v/>
      </c>
      <c r="R2084" s="1" t="str">
        <f t="shared" si="226"/>
        <v/>
      </c>
      <c r="S2084" s="1" t="str">
        <f>IF(ISBLANK(Games!L2084), "",IF(Q2084=B2084, C2084, B2084))</f>
        <v/>
      </c>
      <c r="T2084" s="1" t="str">
        <f t="shared" si="227"/>
        <v>MIL</v>
      </c>
      <c r="U2084" s="1" t="str">
        <f t="shared" si="228"/>
        <v>STL</v>
      </c>
      <c r="V2084" s="1">
        <f t="shared" si="229"/>
        <v>1516.6563185214643</v>
      </c>
      <c r="W2084" s="1">
        <f t="shared" si="230"/>
        <v>1507.9516916859375</v>
      </c>
    </row>
    <row r="2085" spans="1:23" x14ac:dyDescent="0.45">
      <c r="A2085" t="str">
        <f>Schedule!A2085</f>
        <v>2024-09-03</v>
      </c>
      <c r="B2085" t="str">
        <f>Schedule!B2085</f>
        <v>TEX</v>
      </c>
      <c r="C2085" t="str">
        <f>Schedule!C2085</f>
        <v>NYY</v>
      </c>
      <c r="D2085">
        <f>Schedule!D2085</f>
        <v>1527.6277566730801</v>
      </c>
      <c r="E2085">
        <f>Schedule!E2085</f>
        <v>1539.4562396036399</v>
      </c>
      <c r="F2085" cm="1">
        <f t="array" ref="F2085">_xlfn.XLOOKUP(B2085, $T$1:$T2084, $V$1:$V2084, D2085, 0, -1)</f>
        <v>1535.7428778604465</v>
      </c>
      <c r="G2085" cm="1">
        <f t="array" ref="G2085">_xlfn.XLOOKUP(C2085, $U$1:$U2084, $W$1:$W2084, E2085, 0, -1)</f>
        <v>1562.9327852564061</v>
      </c>
      <c r="H2085">
        <f>Schedule!F2085</f>
        <v>6.3291139240506306E-2</v>
      </c>
      <c r="I2085" t="str">
        <f>IF(ISBLANK(Games!D2085), "", Games!D2085)</f>
        <v/>
      </c>
      <c r="J2085" t="str">
        <f>IF(ISBLANK(Games!E2085), "", Games!E2085)</f>
        <v/>
      </c>
      <c r="K2085" t="str">
        <f>IF(ISBLANK(Games!D2085), "",VLOOKUP(I2085, 'Pitchers Pre-Season'!$B$2:$X$790, 23, FALSE))</f>
        <v/>
      </c>
      <c r="L2085" t="str">
        <f>IF(ISBLANK(Games!E2085), "",VLOOKUP(J2085, 'Pitchers Pre-Season'!$B$2:$X$790, 23, FALSE))</f>
        <v/>
      </c>
      <c r="M2085">
        <f>IF(ISBLANK(Games!D2085), Calc!F2085, F2085+K2085)</f>
        <v>1535.7428778604465</v>
      </c>
      <c r="N2085">
        <f>IF(ISBLANK(Games!E2085), Calc!G2085, G2085+L2085)</f>
        <v>1562.9327852564061</v>
      </c>
      <c r="O2085" s="1">
        <f t="shared" si="224"/>
        <v>0.49259583427505638</v>
      </c>
      <c r="P2085" s="1">
        <f t="shared" si="225"/>
        <v>0.50740416572494373</v>
      </c>
      <c r="Q2085" s="3" t="str">
        <f>Games!N2085</f>
        <v/>
      </c>
      <c r="R2085" s="1" t="str">
        <f t="shared" si="226"/>
        <v/>
      </c>
      <c r="S2085" s="1" t="str">
        <f>IF(ISBLANK(Games!L2085), "",IF(Q2085=B2085, C2085, B2085))</f>
        <v/>
      </c>
      <c r="T2085" s="1" t="str">
        <f t="shared" si="227"/>
        <v>TEX</v>
      </c>
      <c r="U2085" s="1" t="str">
        <f t="shared" si="228"/>
        <v>NYY</v>
      </c>
      <c r="V2085" s="1">
        <f t="shared" si="229"/>
        <v>1535.7428778604465</v>
      </c>
      <c r="W2085" s="1">
        <f t="shared" si="230"/>
        <v>1562.9327852564061</v>
      </c>
    </row>
    <row r="2086" spans="1:23" x14ac:dyDescent="0.45">
      <c r="A2086" t="str">
        <f>Schedule!A2086</f>
        <v>2024-09-03</v>
      </c>
      <c r="B2086" t="str">
        <f>Schedule!B2086</f>
        <v>LAA</v>
      </c>
      <c r="C2086" t="str">
        <f>Schedule!C2086</f>
        <v>LAD</v>
      </c>
      <c r="D2086">
        <f>Schedule!D2086</f>
        <v>1474.3085107648601</v>
      </c>
      <c r="E2086">
        <f>Schedule!E2086</f>
        <v>1588.6730971234199</v>
      </c>
      <c r="F2086" cm="1">
        <f t="array" ref="F2086">_xlfn.XLOOKUP(B2086, $T$1:$T2085, $V$1:$V2085, D2086, 0, -1)</f>
        <v>1469.5882041455925</v>
      </c>
      <c r="G2086" cm="1">
        <f t="array" ref="G2086">_xlfn.XLOOKUP(C2086, $U$1:$U2085, $W$1:$W2085, E2086, 0, -1)</f>
        <v>1587.2549754385982</v>
      </c>
      <c r="H2086">
        <f>Schedule!F2086</f>
        <v>6.8493150684931406E-2</v>
      </c>
      <c r="I2086" t="str">
        <f>IF(ISBLANK(Games!D2086), "", Games!D2086)</f>
        <v/>
      </c>
      <c r="J2086" t="str">
        <f>IF(ISBLANK(Games!E2086), "", Games!E2086)</f>
        <v/>
      </c>
      <c r="K2086" t="str">
        <f>IF(ISBLANK(Games!D2086), "",VLOOKUP(I2086, 'Pitchers Pre-Season'!$B$2:$X$790, 23, FALSE))</f>
        <v/>
      </c>
      <c r="L2086" t="str">
        <f>IF(ISBLANK(Games!E2086), "",VLOOKUP(J2086, 'Pitchers Pre-Season'!$B$2:$X$790, 23, FALSE))</f>
        <v/>
      </c>
      <c r="M2086">
        <f>IF(ISBLANK(Games!D2086), Calc!F2086, F2086+K2086)</f>
        <v>1469.5882041455925</v>
      </c>
      <c r="N2086">
        <f>IF(ISBLANK(Games!E2086), Calc!G2086, G2086+L2086)</f>
        <v>1587.2549754385982</v>
      </c>
      <c r="O2086" s="1">
        <f t="shared" si="224"/>
        <v>0.37110084144717764</v>
      </c>
      <c r="P2086" s="1">
        <f t="shared" si="225"/>
        <v>0.62889915855282241</v>
      </c>
      <c r="Q2086" s="3" t="str">
        <f>Games!N2086</f>
        <v/>
      </c>
      <c r="R2086" s="1" t="str">
        <f t="shared" si="226"/>
        <v/>
      </c>
      <c r="S2086" s="1" t="str">
        <f>IF(ISBLANK(Games!L2086), "",IF(Q2086=B2086, C2086, B2086))</f>
        <v/>
      </c>
      <c r="T2086" s="1" t="str">
        <f t="shared" si="227"/>
        <v>LAA</v>
      </c>
      <c r="U2086" s="1" t="str">
        <f t="shared" si="228"/>
        <v>LAD</v>
      </c>
      <c r="V2086" s="1">
        <f t="shared" si="229"/>
        <v>1469.5882041455925</v>
      </c>
      <c r="W2086" s="1">
        <f t="shared" si="230"/>
        <v>1587.2549754385982</v>
      </c>
    </row>
    <row r="2087" spans="1:23" x14ac:dyDescent="0.45">
      <c r="A2087" t="str">
        <f>Schedule!A2087</f>
        <v>2024-09-03</v>
      </c>
      <c r="B2087" t="str">
        <f>Schedule!B2087</f>
        <v>OAK</v>
      </c>
      <c r="C2087" t="str">
        <f>Schedule!C2087</f>
        <v>SEA</v>
      </c>
      <c r="D2087">
        <f>Schedule!D2087</f>
        <v>1427.1354796158</v>
      </c>
      <c r="E2087">
        <f>Schedule!E2087</f>
        <v>1526.2027098211199</v>
      </c>
      <c r="F2087" cm="1">
        <f t="array" ref="F2087">_xlfn.XLOOKUP(B2087, $T$1:$T2086, $V$1:$V2086, D2087, 0, -1)</f>
        <v>1410.609331202211</v>
      </c>
      <c r="G2087" cm="1">
        <f t="array" ref="G2087">_xlfn.XLOOKUP(C2087, $U$1:$U2086, $W$1:$W2086, E2087, 0, -1)</f>
        <v>1521.2700100017432</v>
      </c>
      <c r="H2087">
        <f>Schedule!F2087</f>
        <v>6.2111801242235101E-3</v>
      </c>
      <c r="I2087" t="str">
        <f>IF(ISBLANK(Games!D2087), "", Games!D2087)</f>
        <v/>
      </c>
      <c r="J2087" t="str">
        <f>IF(ISBLANK(Games!E2087), "", Games!E2087)</f>
        <v/>
      </c>
      <c r="K2087" t="str">
        <f>IF(ISBLANK(Games!D2087), "",VLOOKUP(I2087, 'Pitchers Pre-Season'!$B$2:$X$790, 23, FALSE))</f>
        <v/>
      </c>
      <c r="L2087" t="str">
        <f>IF(ISBLANK(Games!E2087), "",VLOOKUP(J2087, 'Pitchers Pre-Season'!$B$2:$X$790, 23, FALSE))</f>
        <v/>
      </c>
      <c r="M2087">
        <f>IF(ISBLANK(Games!D2087), Calc!F2087, F2087+K2087)</f>
        <v>1410.609331202211</v>
      </c>
      <c r="N2087">
        <f>IF(ISBLANK(Games!E2087), Calc!G2087, G2087+L2087)</f>
        <v>1521.2700100017432</v>
      </c>
      <c r="O2087" s="1">
        <f t="shared" si="224"/>
        <v>0.3490274137653071</v>
      </c>
      <c r="P2087" s="1">
        <f t="shared" si="225"/>
        <v>0.6509725862346929</v>
      </c>
      <c r="Q2087" s="3" t="str">
        <f>Games!N2087</f>
        <v/>
      </c>
      <c r="R2087" s="1" t="str">
        <f t="shared" si="226"/>
        <v/>
      </c>
      <c r="S2087" s="1" t="str">
        <f>IF(ISBLANK(Games!L2087), "",IF(Q2087=B2087, C2087, B2087))</f>
        <v/>
      </c>
      <c r="T2087" s="1" t="str">
        <f t="shared" si="227"/>
        <v>OAK</v>
      </c>
      <c r="U2087" s="1" t="str">
        <f t="shared" si="228"/>
        <v>SEA</v>
      </c>
      <c r="V2087" s="1">
        <f t="shared" si="229"/>
        <v>1410.609331202211</v>
      </c>
      <c r="W2087" s="1">
        <f t="shared" si="230"/>
        <v>1521.2700100017432</v>
      </c>
    </row>
    <row r="2088" spans="1:23" x14ac:dyDescent="0.45">
      <c r="A2088" t="str">
        <f>Schedule!A2088</f>
        <v>2024-09-03</v>
      </c>
      <c r="B2088" t="str">
        <f>Schedule!B2088</f>
        <v>SFG</v>
      </c>
      <c r="C2088" t="str">
        <f>Schedule!C2088</f>
        <v>ARI</v>
      </c>
      <c r="D2088">
        <f>Schedule!D2088</f>
        <v>1501.1235706124401</v>
      </c>
      <c r="E2088">
        <f>Schedule!E2088</f>
        <v>1517.8440011816001</v>
      </c>
      <c r="F2088" cm="1">
        <f t="array" ref="F2088">_xlfn.XLOOKUP(B2088, $T$1:$T2087, $V$1:$V2087, D2088, 0, -1)</f>
        <v>1506.8907435815931</v>
      </c>
      <c r="G2088" cm="1">
        <f t="array" ref="G2088">_xlfn.XLOOKUP(C2088, $U$1:$U2087, $W$1:$W2087, E2088, 0, -1)</f>
        <v>1515.1384034374826</v>
      </c>
      <c r="H2088">
        <f>Schedule!F2088</f>
        <v>0.1125</v>
      </c>
      <c r="I2088" t="str">
        <f>IF(ISBLANK(Games!D2088), "", Games!D2088)</f>
        <v/>
      </c>
      <c r="J2088" t="str">
        <f>IF(ISBLANK(Games!E2088), "", Games!E2088)</f>
        <v/>
      </c>
      <c r="K2088" t="str">
        <f>IF(ISBLANK(Games!D2088), "",VLOOKUP(I2088, 'Pitchers Pre-Season'!$B$2:$X$790, 23, FALSE))</f>
        <v/>
      </c>
      <c r="L2088" t="str">
        <f>IF(ISBLANK(Games!E2088), "",VLOOKUP(J2088, 'Pitchers Pre-Season'!$B$2:$X$790, 23, FALSE))</f>
        <v/>
      </c>
      <c r="M2088">
        <f>IF(ISBLANK(Games!D2088), Calc!F2088, F2088+K2088)</f>
        <v>1506.8907435815931</v>
      </c>
      <c r="N2088">
        <f>IF(ISBLANK(Games!E2088), Calc!G2088, G2088+L2088)</f>
        <v>1515.1384034374826</v>
      </c>
      <c r="O2088" s="1">
        <f t="shared" si="224"/>
        <v>0.54438289240432525</v>
      </c>
      <c r="P2088" s="1">
        <f t="shared" si="225"/>
        <v>0.45561710759567475</v>
      </c>
      <c r="Q2088" s="3" t="str">
        <f>Games!N2088</f>
        <v/>
      </c>
      <c r="R2088" s="1" t="str">
        <f t="shared" si="226"/>
        <v/>
      </c>
      <c r="S2088" s="1" t="str">
        <f>IF(ISBLANK(Games!L2088), "",IF(Q2088=B2088, C2088, B2088))</f>
        <v/>
      </c>
      <c r="T2088" s="1" t="str">
        <f t="shared" si="227"/>
        <v>SFG</v>
      </c>
      <c r="U2088" s="1" t="str">
        <f t="shared" si="228"/>
        <v>ARI</v>
      </c>
      <c r="V2088" s="1">
        <f t="shared" si="229"/>
        <v>1506.8907435815931</v>
      </c>
      <c r="W2088" s="1">
        <f t="shared" si="230"/>
        <v>1515.1384034374826</v>
      </c>
    </row>
    <row r="2089" spans="1:23" x14ac:dyDescent="0.45">
      <c r="A2089" t="str">
        <f>Schedule!A2089</f>
        <v>2024-09-04</v>
      </c>
      <c r="B2089" t="str">
        <f>Schedule!B2089</f>
        <v>TOR</v>
      </c>
      <c r="C2089" t="str">
        <f>Schedule!C2089</f>
        <v>PHI</v>
      </c>
      <c r="D2089">
        <f>Schedule!D2089</f>
        <v>1536.86484917293</v>
      </c>
      <c r="E2089">
        <f>Schedule!E2089</f>
        <v>1537.03223861109</v>
      </c>
      <c r="F2089" cm="1">
        <f t="array" ref="F2089">_xlfn.XLOOKUP(B2089, $T$1:$T2088, $V$1:$V2088, D2089, 0, -1)</f>
        <v>1536.86484917293</v>
      </c>
      <c r="G2089" cm="1">
        <f t="array" ref="G2089">_xlfn.XLOOKUP(C2089, $U$1:$U2088, $W$1:$W2088, E2089, 0, -1)</f>
        <v>1539.4111659163295</v>
      </c>
      <c r="H2089">
        <f>Schedule!F2089</f>
        <v>-5.5248618784530601E-3</v>
      </c>
      <c r="I2089" t="str">
        <f>IF(ISBLANK(Games!D2089), "", Games!D2089)</f>
        <v/>
      </c>
      <c r="J2089" t="str">
        <f>IF(ISBLANK(Games!E2089), "", Games!E2089)</f>
        <v/>
      </c>
      <c r="K2089" t="str">
        <f>IF(ISBLANK(Games!D2089), "",VLOOKUP(I2089, 'Pitchers Pre-Season'!$B$2:$X$790, 23, FALSE))</f>
        <v/>
      </c>
      <c r="L2089" t="str">
        <f>IF(ISBLANK(Games!E2089), "",VLOOKUP(J2089, 'Pitchers Pre-Season'!$B$2:$X$790, 23, FALSE))</f>
        <v/>
      </c>
      <c r="M2089">
        <f>IF(ISBLANK(Games!D2089), Calc!F2089, F2089+K2089)</f>
        <v>1536.86484917293</v>
      </c>
      <c r="N2089">
        <f>IF(ISBLANK(Games!E2089), Calc!G2089, G2089+L2089)</f>
        <v>1539.4111659163295</v>
      </c>
      <c r="O2089" s="1">
        <f t="shared" si="224"/>
        <v>0.49357319030870012</v>
      </c>
      <c r="P2089" s="1">
        <f t="shared" si="225"/>
        <v>0.50642680969129994</v>
      </c>
      <c r="Q2089" s="3" t="str">
        <f>Games!N2089</f>
        <v/>
      </c>
      <c r="R2089" s="1" t="str">
        <f t="shared" si="226"/>
        <v/>
      </c>
      <c r="S2089" s="1" t="str">
        <f>IF(ISBLANK(Games!L2089), "",IF(Q2089=B2089, C2089, B2089))</f>
        <v/>
      </c>
      <c r="T2089" s="1" t="str">
        <f t="shared" si="227"/>
        <v>TOR</v>
      </c>
      <c r="U2089" s="1" t="str">
        <f t="shared" si="228"/>
        <v>PHI</v>
      </c>
      <c r="V2089" s="1">
        <f t="shared" si="229"/>
        <v>1536.86484917293</v>
      </c>
      <c r="W2089" s="1">
        <f t="shared" si="230"/>
        <v>1539.4111659163295</v>
      </c>
    </row>
    <row r="2090" spans="1:23" x14ac:dyDescent="0.45">
      <c r="A2090" t="str">
        <f>Schedule!A2090</f>
        <v>2024-09-04</v>
      </c>
      <c r="B2090" t="str">
        <f>Schedule!B2090</f>
        <v>BAL</v>
      </c>
      <c r="C2090" t="str">
        <f>Schedule!C2090</f>
        <v>CHW</v>
      </c>
      <c r="D2090">
        <f>Schedule!D2090</f>
        <v>1535.1075395159701</v>
      </c>
      <c r="E2090">
        <f>Schedule!E2090</f>
        <v>1433.33420073452</v>
      </c>
      <c r="F2090" cm="1">
        <f t="array" ref="F2090">_xlfn.XLOOKUP(B2090, $T$1:$T2089, $V$1:$V2089, D2090, 0, -1)</f>
        <v>1527.1786991040578</v>
      </c>
      <c r="G2090" cm="1">
        <f t="array" ref="G2090">_xlfn.XLOOKUP(C2090, $U$1:$U2089, $W$1:$W2089, E2090, 0, -1)</f>
        <v>1425.4820043556863</v>
      </c>
      <c r="H2090">
        <f>Schedule!F2090</f>
        <v>2.1739130434782698E-2</v>
      </c>
      <c r="I2090" t="str">
        <f>IF(ISBLANK(Games!D2090), "", Games!D2090)</f>
        <v/>
      </c>
      <c r="J2090" t="str">
        <f>IF(ISBLANK(Games!E2090), "", Games!E2090)</f>
        <v/>
      </c>
      <c r="K2090" t="str">
        <f>IF(ISBLANK(Games!D2090), "",VLOOKUP(I2090, 'Pitchers Pre-Season'!$B$2:$X$790, 23, FALSE))</f>
        <v/>
      </c>
      <c r="L2090" t="str">
        <f>IF(ISBLANK(Games!E2090), "",VLOOKUP(J2090, 'Pitchers Pre-Season'!$B$2:$X$790, 23, FALSE))</f>
        <v/>
      </c>
      <c r="M2090">
        <f>IF(ISBLANK(Games!D2090), Calc!F2090, F2090+K2090)</f>
        <v>1527.1786991040578</v>
      </c>
      <c r="N2090">
        <f>IF(ISBLANK(Games!E2090), Calc!G2090, G2090+L2090)</f>
        <v>1425.4820043556863</v>
      </c>
      <c r="O2090" s="1">
        <f t="shared" si="224"/>
        <v>0.65318160299354544</v>
      </c>
      <c r="P2090" s="1">
        <f t="shared" si="225"/>
        <v>0.34681839700645456</v>
      </c>
      <c r="Q2090" s="3" t="str">
        <f>Games!N2090</f>
        <v/>
      </c>
      <c r="R2090" s="1" t="str">
        <f t="shared" si="226"/>
        <v/>
      </c>
      <c r="S2090" s="1" t="str">
        <f>IF(ISBLANK(Games!L2090), "",IF(Q2090=B2090, C2090, B2090))</f>
        <v/>
      </c>
      <c r="T2090" s="1" t="str">
        <f t="shared" si="227"/>
        <v>BAL</v>
      </c>
      <c r="U2090" s="1" t="str">
        <f t="shared" si="228"/>
        <v>CHW</v>
      </c>
      <c r="V2090" s="1">
        <f t="shared" si="229"/>
        <v>1527.1786991040578</v>
      </c>
      <c r="W2090" s="1">
        <f t="shared" si="230"/>
        <v>1425.4820043556863</v>
      </c>
    </row>
    <row r="2091" spans="1:23" x14ac:dyDescent="0.45">
      <c r="A2091" t="str">
        <f>Schedule!A2091</f>
        <v>2024-09-04</v>
      </c>
      <c r="B2091" t="str">
        <f>Schedule!B2091</f>
        <v>CIN</v>
      </c>
      <c r="C2091" t="str">
        <f>Schedule!C2091</f>
        <v>HOU</v>
      </c>
      <c r="D2091">
        <f>Schedule!D2091</f>
        <v>1496.2510574284499</v>
      </c>
      <c r="E2091">
        <f>Schedule!E2091</f>
        <v>1559.22207084247</v>
      </c>
      <c r="F2091" cm="1">
        <f t="array" ref="F2091">_xlfn.XLOOKUP(B2091, $T$1:$T2090, $V$1:$V2090, D2091, 0, -1)</f>
        <v>1493.1662146218293</v>
      </c>
      <c r="G2091" cm="1">
        <f t="array" ref="G2091">_xlfn.XLOOKUP(C2091, $U$1:$U2090, $W$1:$W2090, E2091, 0, -1)</f>
        <v>1554.1885466658973</v>
      </c>
      <c r="H2091">
        <f>Schedule!F2091</f>
        <v>-1.38888888888888E-2</v>
      </c>
      <c r="I2091" t="str">
        <f>IF(ISBLANK(Games!D2091), "", Games!D2091)</f>
        <v/>
      </c>
      <c r="J2091" t="str">
        <f>IF(ISBLANK(Games!E2091), "", Games!E2091)</f>
        <v/>
      </c>
      <c r="K2091" t="str">
        <f>IF(ISBLANK(Games!D2091), "",VLOOKUP(I2091, 'Pitchers Pre-Season'!$B$2:$X$790, 23, FALSE))</f>
        <v/>
      </c>
      <c r="L2091" t="str">
        <f>IF(ISBLANK(Games!E2091), "",VLOOKUP(J2091, 'Pitchers Pre-Season'!$B$2:$X$790, 23, FALSE))</f>
        <v/>
      </c>
      <c r="M2091">
        <f>IF(ISBLANK(Games!D2091), Calc!F2091, F2091+K2091)</f>
        <v>1493.1662146218293</v>
      </c>
      <c r="N2091">
        <f>IF(ISBLANK(Games!E2091), Calc!G2091, G2091+L2091)</f>
        <v>1554.1885466658973</v>
      </c>
      <c r="O2091" s="1">
        <f t="shared" si="224"/>
        <v>0.40612936480511264</v>
      </c>
      <c r="P2091" s="1">
        <f t="shared" si="225"/>
        <v>0.59387063519488736</v>
      </c>
      <c r="Q2091" s="3" t="str">
        <f>Games!N2091</f>
        <v/>
      </c>
      <c r="R2091" s="1" t="str">
        <f t="shared" si="226"/>
        <v/>
      </c>
      <c r="S2091" s="1" t="str">
        <f>IF(ISBLANK(Games!L2091), "",IF(Q2091=B2091, C2091, B2091))</f>
        <v/>
      </c>
      <c r="T2091" s="1" t="str">
        <f t="shared" si="227"/>
        <v>CIN</v>
      </c>
      <c r="U2091" s="1" t="str">
        <f t="shared" si="228"/>
        <v>HOU</v>
      </c>
      <c r="V2091" s="1">
        <f t="shared" si="229"/>
        <v>1493.1662146218293</v>
      </c>
      <c r="W2091" s="1">
        <f t="shared" si="230"/>
        <v>1554.1885466658973</v>
      </c>
    </row>
    <row r="2092" spans="1:23" x14ac:dyDescent="0.45">
      <c r="A2092" t="str">
        <f>Schedule!A2092</f>
        <v>2024-09-04</v>
      </c>
      <c r="B2092" t="str">
        <f>Schedule!B2092</f>
        <v>MIA</v>
      </c>
      <c r="C2092" t="str">
        <f>Schedule!C2092</f>
        <v>WAS</v>
      </c>
      <c r="D2092">
        <f>Schedule!D2092</f>
        <v>1488.4482383178499</v>
      </c>
      <c r="E2092">
        <f>Schedule!E2092</f>
        <v>1422.7330514932301</v>
      </c>
      <c r="F2092" cm="1">
        <f t="array" ref="F2092">_xlfn.XLOOKUP(B2092, $T$1:$T2091, $V$1:$V2091, D2092, 0, -1)</f>
        <v>1453.0099819148713</v>
      </c>
      <c r="G2092" cm="1">
        <f t="array" ref="G2092">_xlfn.XLOOKUP(C2092, $U$1:$U2091, $W$1:$W2091, E2092, 0, -1)</f>
        <v>1420.7057667976087</v>
      </c>
      <c r="H2092">
        <f>Schedule!F2092</f>
        <v>4.5751633986928102E-2</v>
      </c>
      <c r="I2092" t="str">
        <f>IF(ISBLANK(Games!D2092), "", Games!D2092)</f>
        <v/>
      </c>
      <c r="J2092" t="str">
        <f>IF(ISBLANK(Games!E2092), "", Games!E2092)</f>
        <v/>
      </c>
      <c r="K2092" t="str">
        <f>IF(ISBLANK(Games!D2092), "",VLOOKUP(I2092, 'Pitchers Pre-Season'!$B$2:$X$790, 23, FALSE))</f>
        <v/>
      </c>
      <c r="L2092" t="str">
        <f>IF(ISBLANK(Games!E2092), "",VLOOKUP(J2092, 'Pitchers Pre-Season'!$B$2:$X$790, 23, FALSE))</f>
        <v/>
      </c>
      <c r="M2092">
        <f>IF(ISBLANK(Games!D2092), Calc!F2092, F2092+K2092)</f>
        <v>1453.0099819148713</v>
      </c>
      <c r="N2092">
        <f>IF(ISBLANK(Games!E2092), Calc!G2092, G2092+L2092)</f>
        <v>1420.7057667976087</v>
      </c>
      <c r="O2092" s="1">
        <f t="shared" si="224"/>
        <v>0.56923181252466659</v>
      </c>
      <c r="P2092" s="1">
        <f t="shared" si="225"/>
        <v>0.43076818747533346</v>
      </c>
      <c r="Q2092" s="3" t="str">
        <f>Games!N2092</f>
        <v/>
      </c>
      <c r="R2092" s="1" t="str">
        <f t="shared" si="226"/>
        <v/>
      </c>
      <c r="S2092" s="1" t="str">
        <f>IF(ISBLANK(Games!L2092), "",IF(Q2092=B2092, C2092, B2092))</f>
        <v/>
      </c>
      <c r="T2092" s="1" t="str">
        <f t="shared" si="227"/>
        <v>MIA</v>
      </c>
      <c r="U2092" s="1" t="str">
        <f t="shared" si="228"/>
        <v>WAS</v>
      </c>
      <c r="V2092" s="1">
        <f t="shared" si="229"/>
        <v>1453.0099819148713</v>
      </c>
      <c r="W2092" s="1">
        <f t="shared" si="230"/>
        <v>1420.7057667976087</v>
      </c>
    </row>
    <row r="2093" spans="1:23" x14ac:dyDescent="0.45">
      <c r="A2093" t="str">
        <f>Schedule!A2093</f>
        <v>2024-09-04</v>
      </c>
      <c r="B2093" t="str">
        <f>Schedule!B2093</f>
        <v>TBR</v>
      </c>
      <c r="C2093" t="str">
        <f>Schedule!C2093</f>
        <v>MIN</v>
      </c>
      <c r="D2093">
        <f>Schedule!D2093</f>
        <v>1537.2568075547799</v>
      </c>
      <c r="E2093">
        <f>Schedule!E2093</f>
        <v>1535.44519643647</v>
      </c>
      <c r="F2093" cm="1">
        <f t="array" ref="F2093">_xlfn.XLOOKUP(B2093, $T$1:$T2092, $V$1:$V2092, D2093, 0, -1)</f>
        <v>1528.0229512954211</v>
      </c>
      <c r="G2093" cm="1">
        <f t="array" ref="G2093">_xlfn.XLOOKUP(C2093, $U$1:$U2092, $W$1:$W2092, E2093, 0, -1)</f>
        <v>1539.5424706464416</v>
      </c>
      <c r="H2093">
        <f>Schedule!F2093</f>
        <v>0.124324324324324</v>
      </c>
      <c r="I2093" t="str">
        <f>IF(ISBLANK(Games!D2093), "", Games!D2093)</f>
        <v/>
      </c>
      <c r="J2093" t="str">
        <f>IF(ISBLANK(Games!E2093), "", Games!E2093)</f>
        <v/>
      </c>
      <c r="K2093" t="str">
        <f>IF(ISBLANK(Games!D2093), "",VLOOKUP(I2093, 'Pitchers Pre-Season'!$B$2:$X$790, 23, FALSE))</f>
        <v/>
      </c>
      <c r="L2093" t="str">
        <f>IF(ISBLANK(Games!E2093), "",VLOOKUP(J2093, 'Pitchers Pre-Season'!$B$2:$X$790, 23, FALSE))</f>
        <v/>
      </c>
      <c r="M2093">
        <f>IF(ISBLANK(Games!D2093), Calc!F2093, F2093+K2093)</f>
        <v>1528.0229512954211</v>
      </c>
      <c r="N2093">
        <f>IF(ISBLANK(Games!E2093), Calc!G2093, G2093+L2093)</f>
        <v>1539.5424706464416</v>
      </c>
      <c r="O2093" s="1">
        <f t="shared" si="224"/>
        <v>0.54559031328934804</v>
      </c>
      <c r="P2093" s="1">
        <f t="shared" si="225"/>
        <v>0.45440968671065196</v>
      </c>
      <c r="Q2093" s="3" t="str">
        <f>Games!N2093</f>
        <v/>
      </c>
      <c r="R2093" s="1" t="str">
        <f t="shared" si="226"/>
        <v/>
      </c>
      <c r="S2093" s="1" t="str">
        <f>IF(ISBLANK(Games!L2093), "",IF(Q2093=B2093, C2093, B2093))</f>
        <v/>
      </c>
      <c r="T2093" s="1" t="str">
        <f t="shared" si="227"/>
        <v>TBR</v>
      </c>
      <c r="U2093" s="1" t="str">
        <f t="shared" si="228"/>
        <v>MIN</v>
      </c>
      <c r="V2093" s="1">
        <f t="shared" si="229"/>
        <v>1528.0229512954211</v>
      </c>
      <c r="W2093" s="1">
        <f t="shared" si="230"/>
        <v>1539.5424706464416</v>
      </c>
    </row>
    <row r="2094" spans="1:23" x14ac:dyDescent="0.45">
      <c r="A2094" t="str">
        <f>Schedule!A2094</f>
        <v>2024-09-04</v>
      </c>
      <c r="B2094" t="str">
        <f>Schedule!B2094</f>
        <v>NYM</v>
      </c>
      <c r="C2094" t="str">
        <f>Schedule!C2094</f>
        <v>BOS</v>
      </c>
      <c r="D2094">
        <f>Schedule!D2094</f>
        <v>1505.1761432511801</v>
      </c>
      <c r="E2094">
        <f>Schedule!E2094</f>
        <v>1500.26839934439</v>
      </c>
      <c r="F2094" cm="1">
        <f t="array" ref="F2094">_xlfn.XLOOKUP(B2094, $T$1:$T2093, $V$1:$V2093, D2094, 0, -1)</f>
        <v>1483.2891783762693</v>
      </c>
      <c r="G2094" cm="1">
        <f t="array" ref="G2094">_xlfn.XLOOKUP(C2094, $U$1:$U2093, $W$1:$W2093, E2094, 0, -1)</f>
        <v>1518.233689676287</v>
      </c>
      <c r="H2094">
        <f>Schedule!F2094</f>
        <v>0.102272727272727</v>
      </c>
      <c r="I2094" t="str">
        <f>IF(ISBLANK(Games!D2094), "", Games!D2094)</f>
        <v/>
      </c>
      <c r="J2094" t="str">
        <f>IF(ISBLANK(Games!E2094), "", Games!E2094)</f>
        <v/>
      </c>
      <c r="K2094" t="str">
        <f>IF(ISBLANK(Games!D2094), "",VLOOKUP(I2094, 'Pitchers Pre-Season'!$B$2:$X$790, 23, FALSE))</f>
        <v/>
      </c>
      <c r="L2094" t="str">
        <f>IF(ISBLANK(Games!E2094), "",VLOOKUP(J2094, 'Pitchers Pre-Season'!$B$2:$X$790, 23, FALSE))</f>
        <v/>
      </c>
      <c r="M2094">
        <f>IF(ISBLANK(Games!D2094), Calc!F2094, F2094+K2094)</f>
        <v>1483.2891783762693</v>
      </c>
      <c r="N2094">
        <f>IF(ISBLANK(Games!E2094), Calc!G2094, G2094+L2094)</f>
        <v>1518.233689676287</v>
      </c>
      <c r="O2094" s="1">
        <f t="shared" si="224"/>
        <v>0.50101606138109434</v>
      </c>
      <c r="P2094" s="1">
        <f t="shared" si="225"/>
        <v>0.49898393861890561</v>
      </c>
      <c r="Q2094" s="3" t="str">
        <f>Games!N2094</f>
        <v/>
      </c>
      <c r="R2094" s="1" t="str">
        <f t="shared" si="226"/>
        <v/>
      </c>
      <c r="S2094" s="1" t="str">
        <f>IF(ISBLANK(Games!L2094), "",IF(Q2094=B2094, C2094, B2094))</f>
        <v/>
      </c>
      <c r="T2094" s="1" t="str">
        <f t="shared" si="227"/>
        <v>NYM</v>
      </c>
      <c r="U2094" s="1" t="str">
        <f t="shared" si="228"/>
        <v>BOS</v>
      </c>
      <c r="V2094" s="1">
        <f t="shared" si="229"/>
        <v>1483.2891783762693</v>
      </c>
      <c r="W2094" s="1">
        <f t="shared" si="230"/>
        <v>1518.233689676287</v>
      </c>
    </row>
    <row r="2095" spans="1:23" x14ac:dyDescent="0.45">
      <c r="A2095" t="str">
        <f>Schedule!A2095</f>
        <v>2024-09-04</v>
      </c>
      <c r="B2095" t="str">
        <f>Schedule!B2095</f>
        <v>ATL</v>
      </c>
      <c r="C2095" t="str">
        <f>Schedule!C2095</f>
        <v>COL</v>
      </c>
      <c r="D2095">
        <f>Schedule!D2095</f>
        <v>1590.545270505</v>
      </c>
      <c r="E2095">
        <f>Schedule!E2095</f>
        <v>1418.47649220432</v>
      </c>
      <c r="F2095" cm="1">
        <f t="array" ref="F2095">_xlfn.XLOOKUP(B2095, $T$1:$T2094, $V$1:$V2094, D2095, 0, -1)</f>
        <v>1593.2508682491175</v>
      </c>
      <c r="G2095" cm="1">
        <f t="array" ref="G2095">_xlfn.XLOOKUP(C2095, $U$1:$U2094, $W$1:$W2094, E2095, 0, -1)</f>
        <v>1405.4006829938121</v>
      </c>
      <c r="H2095">
        <f>Schedule!F2095</f>
        <v>4.3902439024390297E-2</v>
      </c>
      <c r="I2095" t="str">
        <f>IF(ISBLANK(Games!D2095), "", Games!D2095)</f>
        <v/>
      </c>
      <c r="J2095" t="str">
        <f>IF(ISBLANK(Games!E2095), "", Games!E2095)</f>
        <v/>
      </c>
      <c r="K2095" t="str">
        <f>IF(ISBLANK(Games!D2095), "",VLOOKUP(I2095, 'Pitchers Pre-Season'!$B$2:$X$790, 23, FALSE))</f>
        <v/>
      </c>
      <c r="L2095" t="str">
        <f>IF(ISBLANK(Games!E2095), "",VLOOKUP(J2095, 'Pitchers Pre-Season'!$B$2:$X$790, 23, FALSE))</f>
        <v/>
      </c>
      <c r="M2095">
        <f>IF(ISBLANK(Games!D2095), Calc!F2095, F2095+K2095)</f>
        <v>1593.2508682491175</v>
      </c>
      <c r="N2095">
        <f>IF(ISBLANK(Games!E2095), Calc!G2095, G2095+L2095)</f>
        <v>1405.4006829938121</v>
      </c>
      <c r="O2095" s="1">
        <f t="shared" si="224"/>
        <v>0.7687010827342392</v>
      </c>
      <c r="P2095" s="1">
        <f t="shared" si="225"/>
        <v>0.23129891726576074</v>
      </c>
      <c r="Q2095" s="3" t="str">
        <f>Games!N2095</f>
        <v/>
      </c>
      <c r="R2095" s="1" t="str">
        <f t="shared" si="226"/>
        <v/>
      </c>
      <c r="S2095" s="1" t="str">
        <f>IF(ISBLANK(Games!L2095), "",IF(Q2095=B2095, C2095, B2095))</f>
        <v/>
      </c>
      <c r="T2095" s="1" t="str">
        <f t="shared" si="227"/>
        <v>ATL</v>
      </c>
      <c r="U2095" s="1" t="str">
        <f t="shared" si="228"/>
        <v>COL</v>
      </c>
      <c r="V2095" s="1">
        <f t="shared" si="229"/>
        <v>1593.2508682491175</v>
      </c>
      <c r="W2095" s="1">
        <f t="shared" si="230"/>
        <v>1405.4006829938121</v>
      </c>
    </row>
    <row r="2096" spans="1:23" x14ac:dyDescent="0.45">
      <c r="A2096" t="str">
        <f>Schedule!A2096</f>
        <v>2024-09-04</v>
      </c>
      <c r="B2096" t="str">
        <f>Schedule!B2096</f>
        <v>KCR</v>
      </c>
      <c r="C2096" t="str">
        <f>Schedule!C2096</f>
        <v>CLE</v>
      </c>
      <c r="D2096">
        <f>Schedule!D2096</f>
        <v>1455.5883504191299</v>
      </c>
      <c r="E2096">
        <f>Schedule!E2096</f>
        <v>1503.8938502056101</v>
      </c>
      <c r="F2096" cm="1">
        <f t="array" ref="F2096">_xlfn.XLOOKUP(B2096, $T$1:$T2095, $V$1:$V2095, D2096, 0, -1)</f>
        <v>1459.3647323881944</v>
      </c>
      <c r="G2096" cm="1">
        <f t="array" ref="G2096">_xlfn.XLOOKUP(C2096, $U$1:$U2095, $W$1:$W2095, E2096, 0, -1)</f>
        <v>1521.3210808926906</v>
      </c>
      <c r="H2096">
        <f>Schedule!F2096</f>
        <v>0.19008264462809901</v>
      </c>
      <c r="I2096" t="str">
        <f>IF(ISBLANK(Games!D2096), "", Games!D2096)</f>
        <v/>
      </c>
      <c r="J2096" t="str">
        <f>IF(ISBLANK(Games!E2096), "", Games!E2096)</f>
        <v/>
      </c>
      <c r="K2096" t="str">
        <f>IF(ISBLANK(Games!D2096), "",VLOOKUP(I2096, 'Pitchers Pre-Season'!$B$2:$X$790, 23, FALSE))</f>
        <v/>
      </c>
      <c r="L2096" t="str">
        <f>IF(ISBLANK(Games!E2096), "",VLOOKUP(J2096, 'Pitchers Pre-Season'!$B$2:$X$790, 23, FALSE))</f>
        <v/>
      </c>
      <c r="M2096">
        <f>IF(ISBLANK(Games!D2096), Calc!F2096, F2096+K2096)</f>
        <v>1459.3647323881944</v>
      </c>
      <c r="N2096">
        <f>IF(ISBLANK(Games!E2096), Calc!G2096, G2096+L2096)</f>
        <v>1521.3210808926906</v>
      </c>
      <c r="O2096" s="1">
        <f t="shared" si="224"/>
        <v>0.50681221260902631</v>
      </c>
      <c r="P2096" s="1">
        <f t="shared" si="225"/>
        <v>0.49318778739097369</v>
      </c>
      <c r="Q2096" s="3" t="str">
        <f>Games!N2096</f>
        <v/>
      </c>
      <c r="R2096" s="1" t="str">
        <f t="shared" si="226"/>
        <v/>
      </c>
      <c r="S2096" s="1" t="str">
        <f>IF(ISBLANK(Games!L2096), "",IF(Q2096=B2096, C2096, B2096))</f>
        <v/>
      </c>
      <c r="T2096" s="1" t="str">
        <f t="shared" si="227"/>
        <v>KCR</v>
      </c>
      <c r="U2096" s="1" t="str">
        <f t="shared" si="228"/>
        <v>CLE</v>
      </c>
      <c r="V2096" s="1">
        <f t="shared" si="229"/>
        <v>1459.3647323881944</v>
      </c>
      <c r="W2096" s="1">
        <f t="shared" si="230"/>
        <v>1521.3210808926906</v>
      </c>
    </row>
    <row r="2097" spans="1:23" x14ac:dyDescent="0.45">
      <c r="A2097" t="str">
        <f>Schedule!A2097</f>
        <v>2024-09-04</v>
      </c>
      <c r="B2097" t="str">
        <f>Schedule!B2097</f>
        <v>CHC</v>
      </c>
      <c r="C2097" t="str">
        <f>Schedule!C2097</f>
        <v>PIT</v>
      </c>
      <c r="D2097">
        <f>Schedule!D2097</f>
        <v>1514.0316812078199</v>
      </c>
      <c r="E2097">
        <f>Schedule!E2097</f>
        <v>1468.3919248330999</v>
      </c>
      <c r="F2097" cm="1">
        <f t="array" ref="F2097">_xlfn.XLOOKUP(B2097, $T$1:$T2096, $V$1:$V2096, D2097, 0, -1)</f>
        <v>1529.9566441509314</v>
      </c>
      <c r="G2097" cm="1">
        <f t="array" ref="G2097">_xlfn.XLOOKUP(C2097, $U$1:$U2096, $W$1:$W2096, E2097, 0, -1)</f>
        <v>1490.342604018655</v>
      </c>
      <c r="H2097">
        <f>Schedule!F2097</f>
        <v>4.4585987261146598E-2</v>
      </c>
      <c r="I2097" t="str">
        <f>IF(ISBLANK(Games!D2097), "", Games!D2097)</f>
        <v/>
      </c>
      <c r="J2097" t="str">
        <f>IF(ISBLANK(Games!E2097), "", Games!E2097)</f>
        <v/>
      </c>
      <c r="K2097" t="str">
        <f>IF(ISBLANK(Games!D2097), "",VLOOKUP(I2097, 'Pitchers Pre-Season'!$B$2:$X$790, 23, FALSE))</f>
        <v/>
      </c>
      <c r="L2097" t="str">
        <f>IF(ISBLANK(Games!E2097), "",VLOOKUP(J2097, 'Pitchers Pre-Season'!$B$2:$X$790, 23, FALSE))</f>
        <v/>
      </c>
      <c r="M2097">
        <f>IF(ISBLANK(Games!D2097), Calc!F2097, F2097+K2097)</f>
        <v>1529.9566441509314</v>
      </c>
      <c r="N2097">
        <f>IF(ISBLANK(Games!E2097), Calc!G2097, G2097+L2097)</f>
        <v>1490.342604018655</v>
      </c>
      <c r="O2097" s="1">
        <f t="shared" si="224"/>
        <v>0.57905641457076307</v>
      </c>
      <c r="P2097" s="1">
        <f t="shared" si="225"/>
        <v>0.42094358542923704</v>
      </c>
      <c r="Q2097" s="3" t="str">
        <f>Games!N2097</f>
        <v/>
      </c>
      <c r="R2097" s="1" t="str">
        <f t="shared" si="226"/>
        <v/>
      </c>
      <c r="S2097" s="1" t="str">
        <f>IF(ISBLANK(Games!L2097), "",IF(Q2097=B2097, C2097, B2097))</f>
        <v/>
      </c>
      <c r="T2097" s="1" t="str">
        <f t="shared" si="227"/>
        <v>CHC</v>
      </c>
      <c r="U2097" s="1" t="str">
        <f t="shared" si="228"/>
        <v>PIT</v>
      </c>
      <c r="V2097" s="1">
        <f t="shared" si="229"/>
        <v>1529.9566441509314</v>
      </c>
      <c r="W2097" s="1">
        <f t="shared" si="230"/>
        <v>1490.342604018655</v>
      </c>
    </row>
    <row r="2098" spans="1:23" x14ac:dyDescent="0.45">
      <c r="A2098" t="str">
        <f>Schedule!A2098</f>
        <v>2024-09-04</v>
      </c>
      <c r="B2098" t="str">
        <f>Schedule!B2098</f>
        <v>MIL</v>
      </c>
      <c r="C2098" t="str">
        <f>Schedule!C2098</f>
        <v>STL</v>
      </c>
      <c r="D2098">
        <f>Schedule!D2098</f>
        <v>1511.74507850229</v>
      </c>
      <c r="E2098">
        <f>Schedule!E2098</f>
        <v>1506.4629567151301</v>
      </c>
      <c r="F2098" cm="1">
        <f t="array" ref="F2098">_xlfn.XLOOKUP(B2098, $T$1:$T2097, $V$1:$V2097, D2098, 0, -1)</f>
        <v>1516.6563185214643</v>
      </c>
      <c r="G2098" cm="1">
        <f t="array" ref="G2098">_xlfn.XLOOKUP(C2098, $U$1:$U2097, $W$1:$W2097, E2098, 0, -1)</f>
        <v>1507.9516916859375</v>
      </c>
      <c r="H2098">
        <f>Schedule!F2098</f>
        <v>6.7415730337078705E-2</v>
      </c>
      <c r="I2098" t="str">
        <f>IF(ISBLANK(Games!D2098), "", Games!D2098)</f>
        <v/>
      </c>
      <c r="J2098" t="str">
        <f>IF(ISBLANK(Games!E2098), "", Games!E2098)</f>
        <v/>
      </c>
      <c r="K2098" t="str">
        <f>IF(ISBLANK(Games!D2098), "",VLOOKUP(I2098, 'Pitchers Pre-Season'!$B$2:$X$790, 23, FALSE))</f>
        <v/>
      </c>
      <c r="L2098" t="str">
        <f>IF(ISBLANK(Games!E2098), "",VLOOKUP(J2098, 'Pitchers Pre-Season'!$B$2:$X$790, 23, FALSE))</f>
        <v/>
      </c>
      <c r="M2098">
        <f>IF(ISBLANK(Games!D2098), Calc!F2098, F2098+K2098)</f>
        <v>1516.6563185214643</v>
      </c>
      <c r="N2098">
        <f>IF(ISBLANK(Games!E2098), Calc!G2098, G2098+L2098)</f>
        <v>1507.9516916859375</v>
      </c>
      <c r="O2098" s="1">
        <f t="shared" si="224"/>
        <v>0.5462322097650214</v>
      </c>
      <c r="P2098" s="1">
        <f t="shared" si="225"/>
        <v>0.45376779023497871</v>
      </c>
      <c r="Q2098" s="3" t="str">
        <f>Games!N2098</f>
        <v/>
      </c>
      <c r="R2098" s="1" t="str">
        <f t="shared" si="226"/>
        <v/>
      </c>
      <c r="S2098" s="1" t="str">
        <f>IF(ISBLANK(Games!L2098), "",IF(Q2098=B2098, C2098, B2098))</f>
        <v/>
      </c>
      <c r="T2098" s="1" t="str">
        <f t="shared" si="227"/>
        <v>MIL</v>
      </c>
      <c r="U2098" s="1" t="str">
        <f t="shared" si="228"/>
        <v>STL</v>
      </c>
      <c r="V2098" s="1">
        <f t="shared" si="229"/>
        <v>1516.6563185214643</v>
      </c>
      <c r="W2098" s="1">
        <f t="shared" si="230"/>
        <v>1507.9516916859375</v>
      </c>
    </row>
    <row r="2099" spans="1:23" x14ac:dyDescent="0.45">
      <c r="A2099" t="str">
        <f>Schedule!A2099</f>
        <v>2024-09-04</v>
      </c>
      <c r="B2099" t="str">
        <f>Schedule!B2099</f>
        <v>TEX</v>
      </c>
      <c r="C2099" t="str">
        <f>Schedule!C2099</f>
        <v>NYY</v>
      </c>
      <c r="D2099">
        <f>Schedule!D2099</f>
        <v>1527.6277566730801</v>
      </c>
      <c r="E2099">
        <f>Schedule!E2099</f>
        <v>1539.4562396036399</v>
      </c>
      <c r="F2099" cm="1">
        <f t="array" ref="F2099">_xlfn.XLOOKUP(B2099, $T$1:$T2098, $V$1:$V2098, D2099, 0, -1)</f>
        <v>1535.7428778604465</v>
      </c>
      <c r="G2099" cm="1">
        <f t="array" ref="G2099">_xlfn.XLOOKUP(C2099, $U$1:$U2098, $W$1:$W2098, E2099, 0, -1)</f>
        <v>1562.9327852564061</v>
      </c>
      <c r="H2099">
        <f>Schedule!F2099</f>
        <v>6.3291139240506306E-2</v>
      </c>
      <c r="I2099" t="str">
        <f>IF(ISBLANK(Games!D2099), "", Games!D2099)</f>
        <v/>
      </c>
      <c r="J2099" t="str">
        <f>IF(ISBLANK(Games!E2099), "", Games!E2099)</f>
        <v/>
      </c>
      <c r="K2099" t="str">
        <f>IF(ISBLANK(Games!D2099), "",VLOOKUP(I2099, 'Pitchers Pre-Season'!$B$2:$X$790, 23, FALSE))</f>
        <v/>
      </c>
      <c r="L2099" t="str">
        <f>IF(ISBLANK(Games!E2099), "",VLOOKUP(J2099, 'Pitchers Pre-Season'!$B$2:$X$790, 23, FALSE))</f>
        <v/>
      </c>
      <c r="M2099">
        <f>IF(ISBLANK(Games!D2099), Calc!F2099, F2099+K2099)</f>
        <v>1535.7428778604465</v>
      </c>
      <c r="N2099">
        <f>IF(ISBLANK(Games!E2099), Calc!G2099, G2099+L2099)</f>
        <v>1562.9327852564061</v>
      </c>
      <c r="O2099" s="1">
        <f t="shared" si="224"/>
        <v>0.49259583427505638</v>
      </c>
      <c r="P2099" s="1">
        <f t="shared" si="225"/>
        <v>0.50740416572494373</v>
      </c>
      <c r="Q2099" s="3" t="str">
        <f>Games!N2099</f>
        <v/>
      </c>
      <c r="R2099" s="1" t="str">
        <f t="shared" si="226"/>
        <v/>
      </c>
      <c r="S2099" s="1" t="str">
        <f>IF(ISBLANK(Games!L2099), "",IF(Q2099=B2099, C2099, B2099))</f>
        <v/>
      </c>
      <c r="T2099" s="1" t="str">
        <f t="shared" si="227"/>
        <v>TEX</v>
      </c>
      <c r="U2099" s="1" t="str">
        <f t="shared" si="228"/>
        <v>NYY</v>
      </c>
      <c r="V2099" s="1">
        <f t="shared" si="229"/>
        <v>1535.7428778604465</v>
      </c>
      <c r="W2099" s="1">
        <f t="shared" si="230"/>
        <v>1562.9327852564061</v>
      </c>
    </row>
    <row r="2100" spans="1:23" x14ac:dyDescent="0.45">
      <c r="A2100" t="str">
        <f>Schedule!A2100</f>
        <v>2024-09-04</v>
      </c>
      <c r="B2100" t="str">
        <f>Schedule!B2100</f>
        <v>LAA</v>
      </c>
      <c r="C2100" t="str">
        <f>Schedule!C2100</f>
        <v>LAD</v>
      </c>
      <c r="D2100">
        <f>Schedule!D2100</f>
        <v>1474.3085107648601</v>
      </c>
      <c r="E2100">
        <f>Schedule!E2100</f>
        <v>1588.6730971234199</v>
      </c>
      <c r="F2100" cm="1">
        <f t="array" ref="F2100">_xlfn.XLOOKUP(B2100, $T$1:$T2099, $V$1:$V2099, D2100, 0, -1)</f>
        <v>1469.5882041455925</v>
      </c>
      <c r="G2100" cm="1">
        <f t="array" ref="G2100">_xlfn.XLOOKUP(C2100, $U$1:$U2099, $W$1:$W2099, E2100, 0, -1)</f>
        <v>1587.2549754385982</v>
      </c>
      <c r="H2100">
        <f>Schedule!F2100</f>
        <v>6.8493150684931406E-2</v>
      </c>
      <c r="I2100" t="str">
        <f>IF(ISBLANK(Games!D2100), "", Games!D2100)</f>
        <v/>
      </c>
      <c r="J2100" t="str">
        <f>IF(ISBLANK(Games!E2100), "", Games!E2100)</f>
        <v/>
      </c>
      <c r="K2100" t="str">
        <f>IF(ISBLANK(Games!D2100), "",VLOOKUP(I2100, 'Pitchers Pre-Season'!$B$2:$X$790, 23, FALSE))</f>
        <v/>
      </c>
      <c r="L2100" t="str">
        <f>IF(ISBLANK(Games!E2100), "",VLOOKUP(J2100, 'Pitchers Pre-Season'!$B$2:$X$790, 23, FALSE))</f>
        <v/>
      </c>
      <c r="M2100">
        <f>IF(ISBLANK(Games!D2100), Calc!F2100, F2100+K2100)</f>
        <v>1469.5882041455925</v>
      </c>
      <c r="N2100">
        <f>IF(ISBLANK(Games!E2100), Calc!G2100, G2100+L2100)</f>
        <v>1587.2549754385982</v>
      </c>
      <c r="O2100" s="1">
        <f t="shared" si="224"/>
        <v>0.37110084144717764</v>
      </c>
      <c r="P2100" s="1">
        <f t="shared" si="225"/>
        <v>0.62889915855282241</v>
      </c>
      <c r="Q2100" s="3" t="str">
        <f>Games!N2100</f>
        <v/>
      </c>
      <c r="R2100" s="1" t="str">
        <f t="shared" si="226"/>
        <v/>
      </c>
      <c r="S2100" s="1" t="str">
        <f>IF(ISBLANK(Games!L2100), "",IF(Q2100=B2100, C2100, B2100))</f>
        <v/>
      </c>
      <c r="T2100" s="1" t="str">
        <f t="shared" si="227"/>
        <v>LAA</v>
      </c>
      <c r="U2100" s="1" t="str">
        <f t="shared" si="228"/>
        <v>LAD</v>
      </c>
      <c r="V2100" s="1">
        <f t="shared" si="229"/>
        <v>1469.5882041455925</v>
      </c>
      <c r="W2100" s="1">
        <f t="shared" si="230"/>
        <v>1587.2549754385982</v>
      </c>
    </row>
    <row r="2101" spans="1:23" x14ac:dyDescent="0.45">
      <c r="A2101" t="str">
        <f>Schedule!A2101</f>
        <v>2024-09-04</v>
      </c>
      <c r="B2101" t="str">
        <f>Schedule!B2101</f>
        <v>SDP</v>
      </c>
      <c r="C2101" t="str">
        <f>Schedule!C2101</f>
        <v>DET</v>
      </c>
      <c r="D2101">
        <f>Schedule!D2101</f>
        <v>1513.7838452168801</v>
      </c>
      <c r="E2101">
        <f>Schedule!E2101</f>
        <v>1477.56939209144</v>
      </c>
      <c r="F2101" cm="1">
        <f t="array" ref="F2101">_xlfn.XLOOKUP(B2101, $T$1:$T2100, $V$1:$V2100, D2101, 0, -1)</f>
        <v>1502.9671207118124</v>
      </c>
      <c r="G2101" cm="1">
        <f t="array" ref="G2101">_xlfn.XLOOKUP(C2101, $U$1:$U2100, $W$1:$W2100, E2101, 0, -1)</f>
        <v>1495.7868779460348</v>
      </c>
      <c r="H2101">
        <f>Schedule!F2101</f>
        <v>2.9239766081871298E-2</v>
      </c>
      <c r="I2101" t="str">
        <f>IF(ISBLANK(Games!D2101), "", Games!D2101)</f>
        <v/>
      </c>
      <c r="J2101" t="str">
        <f>IF(ISBLANK(Games!E2101), "", Games!E2101)</f>
        <v/>
      </c>
      <c r="K2101" t="str">
        <f>IF(ISBLANK(Games!D2101), "",VLOOKUP(I2101, 'Pitchers Pre-Season'!$B$2:$X$790, 23, FALSE))</f>
        <v/>
      </c>
      <c r="L2101" t="str">
        <f>IF(ISBLANK(Games!E2101), "",VLOOKUP(J2101, 'Pitchers Pre-Season'!$B$2:$X$790, 23, FALSE))</f>
        <v/>
      </c>
      <c r="M2101">
        <f>IF(ISBLANK(Games!D2101), Calc!F2101, F2101+K2101)</f>
        <v>1502.9671207118124</v>
      </c>
      <c r="N2101">
        <f>IF(ISBLANK(Games!E2101), Calc!G2101, G2101+L2101)</f>
        <v>1495.7868779460348</v>
      </c>
      <c r="O2101" s="1">
        <f t="shared" si="224"/>
        <v>0.52495161216152941</v>
      </c>
      <c r="P2101" s="1">
        <f t="shared" si="225"/>
        <v>0.47504838783847059</v>
      </c>
      <c r="Q2101" s="3" t="str">
        <f>Games!N2101</f>
        <v/>
      </c>
      <c r="R2101" s="1" t="str">
        <f t="shared" si="226"/>
        <v/>
      </c>
      <c r="S2101" s="1" t="str">
        <f>IF(ISBLANK(Games!L2101), "",IF(Q2101=B2101, C2101, B2101))</f>
        <v/>
      </c>
      <c r="T2101" s="1" t="str">
        <f t="shared" si="227"/>
        <v>SDP</v>
      </c>
      <c r="U2101" s="1" t="str">
        <f t="shared" si="228"/>
        <v>DET</v>
      </c>
      <c r="V2101" s="1">
        <f t="shared" si="229"/>
        <v>1502.9671207118124</v>
      </c>
      <c r="W2101" s="1">
        <f t="shared" si="230"/>
        <v>1495.7868779460348</v>
      </c>
    </row>
    <row r="2102" spans="1:23" x14ac:dyDescent="0.45">
      <c r="A2102" t="str">
        <f>Schedule!A2102</f>
        <v>2024-09-04</v>
      </c>
      <c r="B2102" t="str">
        <f>Schedule!B2102</f>
        <v>OAK</v>
      </c>
      <c r="C2102" t="str">
        <f>Schedule!C2102</f>
        <v>SEA</v>
      </c>
      <c r="D2102">
        <f>Schedule!D2102</f>
        <v>1427.1354796158</v>
      </c>
      <c r="E2102">
        <f>Schedule!E2102</f>
        <v>1526.2027098211199</v>
      </c>
      <c r="F2102" cm="1">
        <f t="array" ref="F2102">_xlfn.XLOOKUP(B2102, $T$1:$T2101, $V$1:$V2101, D2102, 0, -1)</f>
        <v>1410.609331202211</v>
      </c>
      <c r="G2102" cm="1">
        <f t="array" ref="G2102">_xlfn.XLOOKUP(C2102, $U$1:$U2101, $W$1:$W2101, E2102, 0, -1)</f>
        <v>1521.2700100017432</v>
      </c>
      <c r="H2102">
        <f>Schedule!F2102</f>
        <v>6.2111801242235101E-3</v>
      </c>
      <c r="I2102" t="str">
        <f>IF(ISBLANK(Games!D2102), "", Games!D2102)</f>
        <v/>
      </c>
      <c r="J2102" t="str">
        <f>IF(ISBLANK(Games!E2102), "", Games!E2102)</f>
        <v/>
      </c>
      <c r="K2102" t="str">
        <f>IF(ISBLANK(Games!D2102), "",VLOOKUP(I2102, 'Pitchers Pre-Season'!$B$2:$X$790, 23, FALSE))</f>
        <v/>
      </c>
      <c r="L2102" t="str">
        <f>IF(ISBLANK(Games!E2102), "",VLOOKUP(J2102, 'Pitchers Pre-Season'!$B$2:$X$790, 23, FALSE))</f>
        <v/>
      </c>
      <c r="M2102">
        <f>IF(ISBLANK(Games!D2102), Calc!F2102, F2102+K2102)</f>
        <v>1410.609331202211</v>
      </c>
      <c r="N2102">
        <f>IF(ISBLANK(Games!E2102), Calc!G2102, G2102+L2102)</f>
        <v>1521.2700100017432</v>
      </c>
      <c r="O2102" s="1">
        <f t="shared" si="224"/>
        <v>0.3490274137653071</v>
      </c>
      <c r="P2102" s="1">
        <f t="shared" si="225"/>
        <v>0.6509725862346929</v>
      </c>
      <c r="Q2102" s="3" t="str">
        <f>Games!N2102</f>
        <v/>
      </c>
      <c r="R2102" s="1" t="str">
        <f t="shared" si="226"/>
        <v/>
      </c>
      <c r="S2102" s="1" t="str">
        <f>IF(ISBLANK(Games!L2102), "",IF(Q2102=B2102, C2102, B2102))</f>
        <v/>
      </c>
      <c r="T2102" s="1" t="str">
        <f t="shared" si="227"/>
        <v>OAK</v>
      </c>
      <c r="U2102" s="1" t="str">
        <f t="shared" si="228"/>
        <v>SEA</v>
      </c>
      <c r="V2102" s="1">
        <f t="shared" si="229"/>
        <v>1410.609331202211</v>
      </c>
      <c r="W2102" s="1">
        <f t="shared" si="230"/>
        <v>1521.2700100017432</v>
      </c>
    </row>
    <row r="2103" spans="1:23" x14ac:dyDescent="0.45">
      <c r="A2103" t="str">
        <f>Schedule!A2103</f>
        <v>2024-09-04</v>
      </c>
      <c r="B2103" t="str">
        <f>Schedule!B2103</f>
        <v>SFG</v>
      </c>
      <c r="C2103" t="str">
        <f>Schedule!C2103</f>
        <v>ARI</v>
      </c>
      <c r="D2103">
        <f>Schedule!D2103</f>
        <v>1501.1235706124401</v>
      </c>
      <c r="E2103">
        <f>Schedule!E2103</f>
        <v>1517.8440011816001</v>
      </c>
      <c r="F2103" cm="1">
        <f t="array" ref="F2103">_xlfn.XLOOKUP(B2103, $T$1:$T2102, $V$1:$V2102, D2103, 0, -1)</f>
        <v>1506.8907435815931</v>
      </c>
      <c r="G2103" cm="1">
        <f t="array" ref="G2103">_xlfn.XLOOKUP(C2103, $U$1:$U2102, $W$1:$W2102, E2103, 0, -1)</f>
        <v>1515.1384034374826</v>
      </c>
      <c r="H2103">
        <f>Schedule!F2103</f>
        <v>0.1125</v>
      </c>
      <c r="I2103" t="str">
        <f>IF(ISBLANK(Games!D2103), "", Games!D2103)</f>
        <v/>
      </c>
      <c r="J2103" t="str">
        <f>IF(ISBLANK(Games!E2103), "", Games!E2103)</f>
        <v/>
      </c>
      <c r="K2103" t="str">
        <f>IF(ISBLANK(Games!D2103), "",VLOOKUP(I2103, 'Pitchers Pre-Season'!$B$2:$X$790, 23, FALSE))</f>
        <v/>
      </c>
      <c r="L2103" t="str">
        <f>IF(ISBLANK(Games!E2103), "",VLOOKUP(J2103, 'Pitchers Pre-Season'!$B$2:$X$790, 23, FALSE))</f>
        <v/>
      </c>
      <c r="M2103">
        <f>IF(ISBLANK(Games!D2103), Calc!F2103, F2103+K2103)</f>
        <v>1506.8907435815931</v>
      </c>
      <c r="N2103">
        <f>IF(ISBLANK(Games!E2103), Calc!G2103, G2103+L2103)</f>
        <v>1515.1384034374826</v>
      </c>
      <c r="O2103" s="1">
        <f t="shared" si="224"/>
        <v>0.54438289240432525</v>
      </c>
      <c r="P2103" s="1">
        <f t="shared" si="225"/>
        <v>0.45561710759567475</v>
      </c>
      <c r="Q2103" s="3" t="str">
        <f>Games!N2103</f>
        <v/>
      </c>
      <c r="R2103" s="1" t="str">
        <f t="shared" si="226"/>
        <v/>
      </c>
      <c r="S2103" s="1" t="str">
        <f>IF(ISBLANK(Games!L2103), "",IF(Q2103=B2103, C2103, B2103))</f>
        <v/>
      </c>
      <c r="T2103" s="1" t="str">
        <f t="shared" si="227"/>
        <v>SFG</v>
      </c>
      <c r="U2103" s="1" t="str">
        <f t="shared" si="228"/>
        <v>ARI</v>
      </c>
      <c r="V2103" s="1">
        <f t="shared" si="229"/>
        <v>1506.8907435815931</v>
      </c>
      <c r="W2103" s="1">
        <f t="shared" si="230"/>
        <v>1515.1384034374826</v>
      </c>
    </row>
    <row r="2104" spans="1:23" x14ac:dyDescent="0.45">
      <c r="A2104" t="str">
        <f>Schedule!A2104</f>
        <v>2024-09-05</v>
      </c>
      <c r="B2104" t="str">
        <f>Schedule!B2104</f>
        <v>CIN</v>
      </c>
      <c r="C2104" t="str">
        <f>Schedule!C2104</f>
        <v>HOU</v>
      </c>
      <c r="D2104">
        <f>Schedule!D2104</f>
        <v>1496.2510574284499</v>
      </c>
      <c r="E2104">
        <f>Schedule!E2104</f>
        <v>1559.22207084247</v>
      </c>
      <c r="F2104" cm="1">
        <f t="array" ref="F2104">_xlfn.XLOOKUP(B2104, $T$1:$T2103, $V$1:$V2103, D2104, 0, -1)</f>
        <v>1493.1662146218293</v>
      </c>
      <c r="G2104" cm="1">
        <f t="array" ref="G2104">_xlfn.XLOOKUP(C2104, $U$1:$U2103, $W$1:$W2103, E2104, 0, -1)</f>
        <v>1554.1885466658973</v>
      </c>
      <c r="H2104">
        <f>Schedule!F2104</f>
        <v>-1.38888888888888E-2</v>
      </c>
      <c r="I2104" t="str">
        <f>IF(ISBLANK(Games!D2104), "", Games!D2104)</f>
        <v/>
      </c>
      <c r="J2104" t="str">
        <f>IF(ISBLANK(Games!E2104), "", Games!E2104)</f>
        <v/>
      </c>
      <c r="K2104" t="str">
        <f>IF(ISBLANK(Games!D2104), "",VLOOKUP(I2104, 'Pitchers Pre-Season'!$B$2:$X$790, 23, FALSE))</f>
        <v/>
      </c>
      <c r="L2104" t="str">
        <f>IF(ISBLANK(Games!E2104), "",VLOOKUP(J2104, 'Pitchers Pre-Season'!$B$2:$X$790, 23, FALSE))</f>
        <v/>
      </c>
      <c r="M2104">
        <f>IF(ISBLANK(Games!D2104), Calc!F2104, F2104+K2104)</f>
        <v>1493.1662146218293</v>
      </c>
      <c r="N2104">
        <f>IF(ISBLANK(Games!E2104), Calc!G2104, G2104+L2104)</f>
        <v>1554.1885466658973</v>
      </c>
      <c r="O2104" s="1">
        <f t="shared" si="224"/>
        <v>0.40612936480511264</v>
      </c>
      <c r="P2104" s="1">
        <f t="shared" si="225"/>
        <v>0.59387063519488736</v>
      </c>
      <c r="Q2104" s="3" t="str">
        <f>Games!N2104</f>
        <v/>
      </c>
      <c r="R2104" s="1" t="str">
        <f t="shared" si="226"/>
        <v/>
      </c>
      <c r="S2104" s="1" t="str">
        <f>IF(ISBLANK(Games!L2104), "",IF(Q2104=B2104, C2104, B2104))</f>
        <v/>
      </c>
      <c r="T2104" s="1" t="str">
        <f t="shared" si="227"/>
        <v>CIN</v>
      </c>
      <c r="U2104" s="1" t="str">
        <f t="shared" si="228"/>
        <v>HOU</v>
      </c>
      <c r="V2104" s="1">
        <f t="shared" si="229"/>
        <v>1493.1662146218293</v>
      </c>
      <c r="W2104" s="1">
        <f t="shared" si="230"/>
        <v>1554.1885466658973</v>
      </c>
    </row>
    <row r="2105" spans="1:23" x14ac:dyDescent="0.45">
      <c r="A2105" t="str">
        <f>Schedule!A2105</f>
        <v>2024-09-05</v>
      </c>
      <c r="B2105" t="str">
        <f>Schedule!B2105</f>
        <v>TBR</v>
      </c>
      <c r="C2105" t="str">
        <f>Schedule!C2105</f>
        <v>MIN</v>
      </c>
      <c r="D2105">
        <f>Schedule!D2105</f>
        <v>1537.2568075547799</v>
      </c>
      <c r="E2105">
        <f>Schedule!E2105</f>
        <v>1535.44519643647</v>
      </c>
      <c r="F2105" cm="1">
        <f t="array" ref="F2105">_xlfn.XLOOKUP(B2105, $T$1:$T2104, $V$1:$V2104, D2105, 0, -1)</f>
        <v>1528.0229512954211</v>
      </c>
      <c r="G2105" cm="1">
        <f t="array" ref="G2105">_xlfn.XLOOKUP(C2105, $U$1:$U2104, $W$1:$W2104, E2105, 0, -1)</f>
        <v>1539.5424706464416</v>
      </c>
      <c r="H2105">
        <f>Schedule!F2105</f>
        <v>0.124324324324324</v>
      </c>
      <c r="I2105" t="str">
        <f>IF(ISBLANK(Games!D2105), "", Games!D2105)</f>
        <v/>
      </c>
      <c r="J2105" t="str">
        <f>IF(ISBLANK(Games!E2105), "", Games!E2105)</f>
        <v/>
      </c>
      <c r="K2105" t="str">
        <f>IF(ISBLANK(Games!D2105), "",VLOOKUP(I2105, 'Pitchers Pre-Season'!$B$2:$X$790, 23, FALSE))</f>
        <v/>
      </c>
      <c r="L2105" t="str">
        <f>IF(ISBLANK(Games!E2105), "",VLOOKUP(J2105, 'Pitchers Pre-Season'!$B$2:$X$790, 23, FALSE))</f>
        <v/>
      </c>
      <c r="M2105">
        <f>IF(ISBLANK(Games!D2105), Calc!F2105, F2105+K2105)</f>
        <v>1528.0229512954211</v>
      </c>
      <c r="N2105">
        <f>IF(ISBLANK(Games!E2105), Calc!G2105, G2105+L2105)</f>
        <v>1539.5424706464416</v>
      </c>
      <c r="O2105" s="1">
        <f t="shared" si="224"/>
        <v>0.54559031328934804</v>
      </c>
      <c r="P2105" s="1">
        <f t="shared" si="225"/>
        <v>0.45440968671065196</v>
      </c>
      <c r="Q2105" s="3" t="str">
        <f>Games!N2105</f>
        <v/>
      </c>
      <c r="R2105" s="1" t="str">
        <f t="shared" si="226"/>
        <v/>
      </c>
      <c r="S2105" s="1" t="str">
        <f>IF(ISBLANK(Games!L2105), "",IF(Q2105=B2105, C2105, B2105))</f>
        <v/>
      </c>
      <c r="T2105" s="1" t="str">
        <f t="shared" si="227"/>
        <v>TBR</v>
      </c>
      <c r="U2105" s="1" t="str">
        <f t="shared" si="228"/>
        <v>MIN</v>
      </c>
      <c r="V2105" s="1">
        <f t="shared" si="229"/>
        <v>1528.0229512954211</v>
      </c>
      <c r="W2105" s="1">
        <f t="shared" si="230"/>
        <v>1539.5424706464416</v>
      </c>
    </row>
    <row r="2106" spans="1:23" x14ac:dyDescent="0.45">
      <c r="A2106" t="str">
        <f>Schedule!A2106</f>
        <v>2024-09-05</v>
      </c>
      <c r="B2106" t="str">
        <f>Schedule!B2106</f>
        <v>OAK</v>
      </c>
      <c r="C2106" t="str">
        <f>Schedule!C2106</f>
        <v>SEA</v>
      </c>
      <c r="D2106">
        <f>Schedule!D2106</f>
        <v>1427.1354796158</v>
      </c>
      <c r="E2106">
        <f>Schedule!E2106</f>
        <v>1526.2027098211199</v>
      </c>
      <c r="F2106" cm="1">
        <f t="array" ref="F2106">_xlfn.XLOOKUP(B2106, $T$1:$T2105, $V$1:$V2105, D2106, 0, -1)</f>
        <v>1410.609331202211</v>
      </c>
      <c r="G2106" cm="1">
        <f t="array" ref="G2106">_xlfn.XLOOKUP(C2106, $U$1:$U2105, $W$1:$W2105, E2106, 0, -1)</f>
        <v>1521.2700100017432</v>
      </c>
      <c r="H2106">
        <f>Schedule!F2106</f>
        <v>6.2111801242235101E-3</v>
      </c>
      <c r="I2106" t="str">
        <f>IF(ISBLANK(Games!D2106), "", Games!D2106)</f>
        <v/>
      </c>
      <c r="J2106" t="str">
        <f>IF(ISBLANK(Games!E2106), "", Games!E2106)</f>
        <v/>
      </c>
      <c r="K2106" t="str">
        <f>IF(ISBLANK(Games!D2106), "",VLOOKUP(I2106, 'Pitchers Pre-Season'!$B$2:$X$790, 23, FALSE))</f>
        <v/>
      </c>
      <c r="L2106" t="str">
        <f>IF(ISBLANK(Games!E2106), "",VLOOKUP(J2106, 'Pitchers Pre-Season'!$B$2:$X$790, 23, FALSE))</f>
        <v/>
      </c>
      <c r="M2106">
        <f>IF(ISBLANK(Games!D2106), Calc!F2106, F2106+K2106)</f>
        <v>1410.609331202211</v>
      </c>
      <c r="N2106">
        <f>IF(ISBLANK(Games!E2106), Calc!G2106, G2106+L2106)</f>
        <v>1521.2700100017432</v>
      </c>
      <c r="O2106" s="1">
        <f t="shared" si="224"/>
        <v>0.3490274137653071</v>
      </c>
      <c r="P2106" s="1">
        <f t="shared" si="225"/>
        <v>0.6509725862346929</v>
      </c>
      <c r="Q2106" s="3" t="str">
        <f>Games!N2106</f>
        <v/>
      </c>
      <c r="R2106" s="1" t="str">
        <f t="shared" si="226"/>
        <v/>
      </c>
      <c r="S2106" s="1" t="str">
        <f>IF(ISBLANK(Games!L2106), "",IF(Q2106=B2106, C2106, B2106))</f>
        <v/>
      </c>
      <c r="T2106" s="1" t="str">
        <f t="shared" si="227"/>
        <v>OAK</v>
      </c>
      <c r="U2106" s="1" t="str">
        <f t="shared" si="228"/>
        <v>SEA</v>
      </c>
      <c r="V2106" s="1">
        <f t="shared" si="229"/>
        <v>1410.609331202211</v>
      </c>
      <c r="W2106" s="1">
        <f t="shared" si="230"/>
        <v>1521.2700100017432</v>
      </c>
    </row>
    <row r="2107" spans="1:23" x14ac:dyDescent="0.45">
      <c r="A2107" t="str">
        <f>Schedule!A2107</f>
        <v>2024-09-05</v>
      </c>
      <c r="B2107" t="str">
        <f>Schedule!B2107</f>
        <v>SFG</v>
      </c>
      <c r="C2107" t="str">
        <f>Schedule!C2107</f>
        <v>ARI</v>
      </c>
      <c r="D2107">
        <f>Schedule!D2107</f>
        <v>1501.1235706124401</v>
      </c>
      <c r="E2107">
        <f>Schedule!E2107</f>
        <v>1517.8440011816001</v>
      </c>
      <c r="F2107" cm="1">
        <f t="array" ref="F2107">_xlfn.XLOOKUP(B2107, $T$1:$T2106, $V$1:$V2106, D2107, 0, -1)</f>
        <v>1506.8907435815931</v>
      </c>
      <c r="G2107" cm="1">
        <f t="array" ref="G2107">_xlfn.XLOOKUP(C2107, $U$1:$U2106, $W$1:$W2106, E2107, 0, -1)</f>
        <v>1515.1384034374826</v>
      </c>
      <c r="H2107">
        <f>Schedule!F2107</f>
        <v>0.1125</v>
      </c>
      <c r="I2107" t="str">
        <f>IF(ISBLANK(Games!D2107), "", Games!D2107)</f>
        <v/>
      </c>
      <c r="J2107" t="str">
        <f>IF(ISBLANK(Games!E2107), "", Games!E2107)</f>
        <v/>
      </c>
      <c r="K2107" t="str">
        <f>IF(ISBLANK(Games!D2107), "",VLOOKUP(I2107, 'Pitchers Pre-Season'!$B$2:$X$790, 23, FALSE))</f>
        <v/>
      </c>
      <c r="L2107" t="str">
        <f>IF(ISBLANK(Games!E2107), "",VLOOKUP(J2107, 'Pitchers Pre-Season'!$B$2:$X$790, 23, FALSE))</f>
        <v/>
      </c>
      <c r="M2107">
        <f>IF(ISBLANK(Games!D2107), Calc!F2107, F2107+K2107)</f>
        <v>1506.8907435815931</v>
      </c>
      <c r="N2107">
        <f>IF(ISBLANK(Games!E2107), Calc!G2107, G2107+L2107)</f>
        <v>1515.1384034374826</v>
      </c>
      <c r="O2107" s="1">
        <f t="shared" si="224"/>
        <v>0.54438289240432525</v>
      </c>
      <c r="P2107" s="1">
        <f t="shared" si="225"/>
        <v>0.45561710759567475</v>
      </c>
      <c r="Q2107" s="3" t="str">
        <f>Games!N2107</f>
        <v/>
      </c>
      <c r="R2107" s="1" t="str">
        <f t="shared" si="226"/>
        <v/>
      </c>
      <c r="S2107" s="1" t="str">
        <f>IF(ISBLANK(Games!L2107), "",IF(Q2107=B2107, C2107, B2107))</f>
        <v/>
      </c>
      <c r="T2107" s="1" t="str">
        <f t="shared" si="227"/>
        <v>SFG</v>
      </c>
      <c r="U2107" s="1" t="str">
        <f t="shared" si="228"/>
        <v>ARI</v>
      </c>
      <c r="V2107" s="1">
        <f t="shared" si="229"/>
        <v>1506.8907435815931</v>
      </c>
      <c r="W2107" s="1">
        <f t="shared" si="230"/>
        <v>1515.1384034374826</v>
      </c>
    </row>
    <row r="2108" spans="1:23" x14ac:dyDescent="0.45">
      <c r="A2108" t="str">
        <f>Schedule!A2108</f>
        <v>2024-09-05</v>
      </c>
      <c r="B2108" t="str">
        <f>Schedule!B2108</f>
        <v>PIT</v>
      </c>
      <c r="C2108" t="str">
        <f>Schedule!C2108</f>
        <v>WAS</v>
      </c>
      <c r="D2108">
        <f>Schedule!D2108</f>
        <v>1468.3919248330999</v>
      </c>
      <c r="E2108">
        <f>Schedule!E2108</f>
        <v>1422.7330514932301</v>
      </c>
      <c r="F2108" cm="1">
        <f t="array" ref="F2108">_xlfn.XLOOKUP(B2108, $T$1:$T2107, $V$1:$V2107, D2108, 0, -1)</f>
        <v>1464.4120897083565</v>
      </c>
      <c r="G2108" cm="1">
        <f t="array" ref="G2108">_xlfn.XLOOKUP(C2108, $U$1:$U2107, $W$1:$W2107, E2108, 0, -1)</f>
        <v>1420.7057667976087</v>
      </c>
      <c r="H2108">
        <f>Schedule!F2108</f>
        <v>5.7971014492753603E-2</v>
      </c>
      <c r="I2108" t="str">
        <f>IF(ISBLANK(Games!D2108), "", Games!D2108)</f>
        <v/>
      </c>
      <c r="J2108" t="str">
        <f>IF(ISBLANK(Games!E2108), "", Games!E2108)</f>
        <v/>
      </c>
      <c r="K2108" t="str">
        <f>IF(ISBLANK(Games!D2108), "",VLOOKUP(I2108, 'Pitchers Pre-Season'!$B$2:$X$790, 23, FALSE))</f>
        <v/>
      </c>
      <c r="L2108" t="str">
        <f>IF(ISBLANK(Games!E2108), "",VLOOKUP(J2108, 'Pitchers Pre-Season'!$B$2:$X$790, 23, FALSE))</f>
        <v/>
      </c>
      <c r="M2108">
        <f>IF(ISBLANK(Games!D2108), Calc!F2108, F2108+K2108)</f>
        <v>1464.4120897083565</v>
      </c>
      <c r="N2108">
        <f>IF(ISBLANK(Games!E2108), Calc!G2108, G2108+L2108)</f>
        <v>1420.7057667976087</v>
      </c>
      <c r="O2108" s="1">
        <f t="shared" si="224"/>
        <v>0.59155426235749242</v>
      </c>
      <c r="P2108" s="1">
        <f t="shared" si="225"/>
        <v>0.40844573764250758</v>
      </c>
      <c r="Q2108" s="3" t="str">
        <f>Games!N2108</f>
        <v/>
      </c>
      <c r="R2108" s="1" t="str">
        <f t="shared" si="226"/>
        <v/>
      </c>
      <c r="S2108" s="1" t="str">
        <f>IF(ISBLANK(Games!L2108), "",IF(Q2108=B2108, C2108, B2108))</f>
        <v/>
      </c>
      <c r="T2108" s="1" t="str">
        <f t="shared" si="227"/>
        <v>PIT</v>
      </c>
      <c r="U2108" s="1" t="str">
        <f t="shared" si="228"/>
        <v>WAS</v>
      </c>
      <c r="V2108" s="1">
        <f t="shared" si="229"/>
        <v>1464.4120897083565</v>
      </c>
      <c r="W2108" s="1">
        <f t="shared" si="230"/>
        <v>1420.7057667976087</v>
      </c>
    </row>
    <row r="2109" spans="1:23" x14ac:dyDescent="0.45">
      <c r="A2109" t="str">
        <f>Schedule!A2109</f>
        <v>2024-09-05</v>
      </c>
      <c r="B2109" t="str">
        <f>Schedule!B2109</f>
        <v>MIA</v>
      </c>
      <c r="C2109" t="str">
        <f>Schedule!C2109</f>
        <v>PHI</v>
      </c>
      <c r="D2109">
        <f>Schedule!D2109</f>
        <v>1488.4482383178499</v>
      </c>
      <c r="E2109">
        <f>Schedule!E2109</f>
        <v>1537.03223861109</v>
      </c>
      <c r="F2109" cm="1">
        <f t="array" ref="F2109">_xlfn.XLOOKUP(B2109, $T$1:$T2108, $V$1:$V2108, D2109, 0, -1)</f>
        <v>1453.0099819148713</v>
      </c>
      <c r="G2109" cm="1">
        <f t="array" ref="G2109">_xlfn.XLOOKUP(C2109, $U$1:$U2108, $W$1:$W2108, E2109, 0, -1)</f>
        <v>1539.4111659163295</v>
      </c>
      <c r="H2109">
        <f>Schedule!F2109</f>
        <v>4.5751633986928102E-2</v>
      </c>
      <c r="I2109" t="str">
        <f>IF(ISBLANK(Games!D2109), "", Games!D2109)</f>
        <v/>
      </c>
      <c r="J2109" t="str">
        <f>IF(ISBLANK(Games!E2109), "", Games!E2109)</f>
        <v/>
      </c>
      <c r="K2109" t="str">
        <f>IF(ISBLANK(Games!D2109), "",VLOOKUP(I2109, 'Pitchers Pre-Season'!$B$2:$X$790, 23, FALSE))</f>
        <v/>
      </c>
      <c r="L2109" t="str">
        <f>IF(ISBLANK(Games!E2109), "",VLOOKUP(J2109, 'Pitchers Pre-Season'!$B$2:$X$790, 23, FALSE))</f>
        <v/>
      </c>
      <c r="M2109">
        <f>IF(ISBLANK(Games!D2109), Calc!F2109, F2109+K2109)</f>
        <v>1453.0099819148713</v>
      </c>
      <c r="N2109">
        <f>IF(ISBLANK(Games!E2109), Calc!G2109, G2109+L2109)</f>
        <v>1539.4111659163295</v>
      </c>
      <c r="O2109" s="1">
        <f t="shared" si="224"/>
        <v>0.40103587406323621</v>
      </c>
      <c r="P2109" s="1">
        <f t="shared" si="225"/>
        <v>0.59896412593676374</v>
      </c>
      <c r="Q2109" s="3" t="str">
        <f>Games!N2109</f>
        <v/>
      </c>
      <c r="R2109" s="1" t="str">
        <f t="shared" si="226"/>
        <v/>
      </c>
      <c r="S2109" s="1" t="str">
        <f>IF(ISBLANK(Games!L2109), "",IF(Q2109=B2109, C2109, B2109))</f>
        <v/>
      </c>
      <c r="T2109" s="1" t="str">
        <f t="shared" si="227"/>
        <v>MIA</v>
      </c>
      <c r="U2109" s="1" t="str">
        <f t="shared" si="228"/>
        <v>PHI</v>
      </c>
      <c r="V2109" s="1">
        <f t="shared" si="229"/>
        <v>1453.0099819148713</v>
      </c>
      <c r="W2109" s="1">
        <f t="shared" si="230"/>
        <v>1539.4111659163295</v>
      </c>
    </row>
    <row r="2110" spans="1:23" x14ac:dyDescent="0.45">
      <c r="A2110" t="str">
        <f>Schedule!A2110</f>
        <v>2024-09-05</v>
      </c>
      <c r="B2110" t="str">
        <f>Schedule!B2110</f>
        <v>ATL</v>
      </c>
      <c r="C2110" t="str">
        <f>Schedule!C2110</f>
        <v>COL</v>
      </c>
      <c r="D2110">
        <f>Schedule!D2110</f>
        <v>1590.545270505</v>
      </c>
      <c r="E2110">
        <f>Schedule!E2110</f>
        <v>1418.47649220432</v>
      </c>
      <c r="F2110" cm="1">
        <f t="array" ref="F2110">_xlfn.XLOOKUP(B2110, $T$1:$T2109, $V$1:$V2109, D2110, 0, -1)</f>
        <v>1593.2508682491175</v>
      </c>
      <c r="G2110" cm="1">
        <f t="array" ref="G2110">_xlfn.XLOOKUP(C2110, $U$1:$U2109, $W$1:$W2109, E2110, 0, -1)</f>
        <v>1405.4006829938121</v>
      </c>
      <c r="H2110">
        <f>Schedule!F2110</f>
        <v>4.3902439024390297E-2</v>
      </c>
      <c r="I2110" t="str">
        <f>IF(ISBLANK(Games!D2110), "", Games!D2110)</f>
        <v/>
      </c>
      <c r="J2110" t="str">
        <f>IF(ISBLANK(Games!E2110), "", Games!E2110)</f>
        <v/>
      </c>
      <c r="K2110" t="str">
        <f>IF(ISBLANK(Games!D2110), "",VLOOKUP(I2110, 'Pitchers Pre-Season'!$B$2:$X$790, 23, FALSE))</f>
        <v/>
      </c>
      <c r="L2110" t="str">
        <f>IF(ISBLANK(Games!E2110), "",VLOOKUP(J2110, 'Pitchers Pre-Season'!$B$2:$X$790, 23, FALSE))</f>
        <v/>
      </c>
      <c r="M2110">
        <f>IF(ISBLANK(Games!D2110), Calc!F2110, F2110+K2110)</f>
        <v>1593.2508682491175</v>
      </c>
      <c r="N2110">
        <f>IF(ISBLANK(Games!E2110), Calc!G2110, G2110+L2110)</f>
        <v>1405.4006829938121</v>
      </c>
      <c r="O2110" s="1">
        <f t="shared" si="224"/>
        <v>0.7687010827342392</v>
      </c>
      <c r="P2110" s="1">
        <f t="shared" si="225"/>
        <v>0.23129891726576074</v>
      </c>
      <c r="Q2110" s="3" t="str">
        <f>Games!N2110</f>
        <v/>
      </c>
      <c r="R2110" s="1" t="str">
        <f t="shared" si="226"/>
        <v/>
      </c>
      <c r="S2110" s="1" t="str">
        <f>IF(ISBLANK(Games!L2110), "",IF(Q2110=B2110, C2110, B2110))</f>
        <v/>
      </c>
      <c r="T2110" s="1" t="str">
        <f t="shared" si="227"/>
        <v>ATL</v>
      </c>
      <c r="U2110" s="1" t="str">
        <f t="shared" si="228"/>
        <v>COL</v>
      </c>
      <c r="V2110" s="1">
        <f t="shared" si="229"/>
        <v>1593.2508682491175</v>
      </c>
      <c r="W2110" s="1">
        <f t="shared" si="230"/>
        <v>1405.4006829938121</v>
      </c>
    </row>
    <row r="2111" spans="1:23" x14ac:dyDescent="0.45">
      <c r="A2111" t="str">
        <f>Schedule!A2111</f>
        <v>2024-09-05</v>
      </c>
      <c r="B2111" t="str">
        <f>Schedule!B2111</f>
        <v>TEX</v>
      </c>
      <c r="C2111" t="str">
        <f>Schedule!C2111</f>
        <v>LAA</v>
      </c>
      <c r="D2111">
        <f>Schedule!D2111</f>
        <v>1527.6277566730801</v>
      </c>
      <c r="E2111">
        <f>Schedule!E2111</f>
        <v>1474.3085107648601</v>
      </c>
      <c r="F2111" cm="1">
        <f t="array" ref="F2111">_xlfn.XLOOKUP(B2111, $T$1:$T2110, $V$1:$V2110, D2111, 0, -1)</f>
        <v>1535.7428778604465</v>
      </c>
      <c r="G2111" cm="1">
        <f t="array" ref="G2111">_xlfn.XLOOKUP(C2111, $U$1:$U2110, $W$1:$W2110, E2111, 0, -1)</f>
        <v>1486.8682858001625</v>
      </c>
      <c r="H2111">
        <f>Schedule!F2111</f>
        <v>6.3291139240506306E-2</v>
      </c>
      <c r="I2111" t="str">
        <f>IF(ISBLANK(Games!D2111), "", Games!D2111)</f>
        <v/>
      </c>
      <c r="J2111" t="str">
        <f>IF(ISBLANK(Games!E2111), "", Games!E2111)</f>
        <v/>
      </c>
      <c r="K2111" t="str">
        <f>IF(ISBLANK(Games!D2111), "",VLOOKUP(I2111, 'Pitchers Pre-Season'!$B$2:$X$790, 23, FALSE))</f>
        <v/>
      </c>
      <c r="L2111" t="str">
        <f>IF(ISBLANK(Games!E2111), "",VLOOKUP(J2111, 'Pitchers Pre-Season'!$B$2:$X$790, 23, FALSE))</f>
        <v/>
      </c>
      <c r="M2111">
        <f>IF(ISBLANK(Games!D2111), Calc!F2111, F2111+K2111)</f>
        <v>1535.7428778604465</v>
      </c>
      <c r="N2111">
        <f>IF(ISBLANK(Games!E2111), Calc!G2111, G2111+L2111)</f>
        <v>1486.8682858001625</v>
      </c>
      <c r="O2111" s="1">
        <f t="shared" si="224"/>
        <v>0.60152145041159044</v>
      </c>
      <c r="P2111" s="1">
        <f t="shared" si="225"/>
        <v>0.3984785495884095</v>
      </c>
      <c r="Q2111" s="3" t="str">
        <f>Games!N2111</f>
        <v/>
      </c>
      <c r="R2111" s="1" t="str">
        <f t="shared" si="226"/>
        <v/>
      </c>
      <c r="S2111" s="1" t="str">
        <f>IF(ISBLANK(Games!L2111), "",IF(Q2111=B2111, C2111, B2111))</f>
        <v/>
      </c>
      <c r="T2111" s="1" t="str">
        <f t="shared" si="227"/>
        <v>TEX</v>
      </c>
      <c r="U2111" s="1" t="str">
        <f t="shared" si="228"/>
        <v>LAA</v>
      </c>
      <c r="V2111" s="1">
        <f t="shared" si="229"/>
        <v>1535.7428778604465</v>
      </c>
      <c r="W2111" s="1">
        <f t="shared" si="230"/>
        <v>1486.8682858001625</v>
      </c>
    </row>
    <row r="2112" spans="1:23" x14ac:dyDescent="0.45">
      <c r="A2112" t="str">
        <f>Schedule!A2112</f>
        <v>2024-09-05</v>
      </c>
      <c r="B2112" t="str">
        <f>Schedule!B2112</f>
        <v>SDP</v>
      </c>
      <c r="C2112" t="str">
        <f>Schedule!C2112</f>
        <v>DET</v>
      </c>
      <c r="D2112">
        <f>Schedule!D2112</f>
        <v>1513.7838452168801</v>
      </c>
      <c r="E2112">
        <f>Schedule!E2112</f>
        <v>1477.56939209144</v>
      </c>
      <c r="F2112" cm="1">
        <f t="array" ref="F2112">_xlfn.XLOOKUP(B2112, $T$1:$T2111, $V$1:$V2111, D2112, 0, -1)</f>
        <v>1502.9671207118124</v>
      </c>
      <c r="G2112" cm="1">
        <f t="array" ref="G2112">_xlfn.XLOOKUP(C2112, $U$1:$U2111, $W$1:$W2111, E2112, 0, -1)</f>
        <v>1495.7868779460348</v>
      </c>
      <c r="H2112">
        <f>Schedule!F2112</f>
        <v>2.9239766081871298E-2</v>
      </c>
      <c r="I2112" t="str">
        <f>IF(ISBLANK(Games!D2112), "", Games!D2112)</f>
        <v/>
      </c>
      <c r="J2112" t="str">
        <f>IF(ISBLANK(Games!E2112), "", Games!E2112)</f>
        <v/>
      </c>
      <c r="K2112" t="str">
        <f>IF(ISBLANK(Games!D2112), "",VLOOKUP(I2112, 'Pitchers Pre-Season'!$B$2:$X$790, 23, FALSE))</f>
        <v/>
      </c>
      <c r="L2112" t="str">
        <f>IF(ISBLANK(Games!E2112), "",VLOOKUP(J2112, 'Pitchers Pre-Season'!$B$2:$X$790, 23, FALSE))</f>
        <v/>
      </c>
      <c r="M2112">
        <f>IF(ISBLANK(Games!D2112), Calc!F2112, F2112+K2112)</f>
        <v>1502.9671207118124</v>
      </c>
      <c r="N2112">
        <f>IF(ISBLANK(Games!E2112), Calc!G2112, G2112+L2112)</f>
        <v>1495.7868779460348</v>
      </c>
      <c r="O2112" s="1">
        <f t="shared" si="224"/>
        <v>0.52495161216152941</v>
      </c>
      <c r="P2112" s="1">
        <f t="shared" si="225"/>
        <v>0.47504838783847059</v>
      </c>
      <c r="Q2112" s="3" t="str">
        <f>Games!N2112</f>
        <v/>
      </c>
      <c r="R2112" s="1" t="str">
        <f t="shared" si="226"/>
        <v/>
      </c>
      <c r="S2112" s="1" t="str">
        <f>IF(ISBLANK(Games!L2112), "",IF(Q2112=B2112, C2112, B2112))</f>
        <v/>
      </c>
      <c r="T2112" s="1" t="str">
        <f t="shared" si="227"/>
        <v>SDP</v>
      </c>
      <c r="U2112" s="1" t="str">
        <f t="shared" si="228"/>
        <v>DET</v>
      </c>
      <c r="V2112" s="1">
        <f t="shared" si="229"/>
        <v>1502.9671207118124</v>
      </c>
      <c r="W2112" s="1">
        <f t="shared" si="230"/>
        <v>1495.7868779460348</v>
      </c>
    </row>
    <row r="2113" spans="1:23" x14ac:dyDescent="0.45">
      <c r="A2113" t="str">
        <f>Schedule!A2113</f>
        <v>2024-09-06</v>
      </c>
      <c r="B2113" t="str">
        <f>Schedule!B2113</f>
        <v>CHC</v>
      </c>
      <c r="C2113" t="str">
        <f>Schedule!C2113</f>
        <v>NYY</v>
      </c>
      <c r="D2113">
        <f>Schedule!D2113</f>
        <v>1514.0316812078199</v>
      </c>
      <c r="E2113">
        <f>Schedule!E2113</f>
        <v>1539.4562396036399</v>
      </c>
      <c r="F2113" cm="1">
        <f t="array" ref="F2113">_xlfn.XLOOKUP(B2113, $T$1:$T2112, $V$1:$V2112, D2113, 0, -1)</f>
        <v>1529.9566441509314</v>
      </c>
      <c r="G2113" cm="1">
        <f t="array" ref="G2113">_xlfn.XLOOKUP(C2113, $U$1:$U2112, $W$1:$W2112, E2113, 0, -1)</f>
        <v>1562.9327852564061</v>
      </c>
      <c r="H2113">
        <f>Schedule!F2113</f>
        <v>4.4585987261146598E-2</v>
      </c>
      <c r="I2113" t="str">
        <f>IF(ISBLANK(Games!D2113), "", Games!D2113)</f>
        <v/>
      </c>
      <c r="J2113" t="str">
        <f>IF(ISBLANK(Games!E2113), "", Games!E2113)</f>
        <v/>
      </c>
      <c r="K2113" t="str">
        <f>IF(ISBLANK(Games!D2113), "",VLOOKUP(I2113, 'Pitchers Pre-Season'!$B$2:$X$790, 23, FALSE))</f>
        <v/>
      </c>
      <c r="L2113" t="str">
        <f>IF(ISBLANK(Games!E2113), "",VLOOKUP(J2113, 'Pitchers Pre-Season'!$B$2:$X$790, 23, FALSE))</f>
        <v/>
      </c>
      <c r="M2113">
        <f>IF(ISBLANK(Games!D2113), Calc!F2113, F2113+K2113)</f>
        <v>1529.9566441509314</v>
      </c>
      <c r="N2113">
        <f>IF(ISBLANK(Games!E2113), Calc!G2113, G2113+L2113)</f>
        <v>1562.9327852564061</v>
      </c>
      <c r="O2113" s="1">
        <f t="shared" si="224"/>
        <v>0.47497850360877542</v>
      </c>
      <c r="P2113" s="1">
        <f t="shared" si="225"/>
        <v>0.52502149639122453</v>
      </c>
      <c r="Q2113" s="3" t="str">
        <f>Games!N2113</f>
        <v/>
      </c>
      <c r="R2113" s="1" t="str">
        <f t="shared" si="226"/>
        <v/>
      </c>
      <c r="S2113" s="1" t="str">
        <f>IF(ISBLANK(Games!L2113), "",IF(Q2113=B2113, C2113, B2113))</f>
        <v/>
      </c>
      <c r="T2113" s="1" t="str">
        <f t="shared" si="227"/>
        <v>CHC</v>
      </c>
      <c r="U2113" s="1" t="str">
        <f t="shared" si="228"/>
        <v>NYY</v>
      </c>
      <c r="V2113" s="1">
        <f t="shared" si="229"/>
        <v>1529.9566441509314</v>
      </c>
      <c r="W2113" s="1">
        <f t="shared" si="230"/>
        <v>1562.9327852564061</v>
      </c>
    </row>
    <row r="2114" spans="1:23" x14ac:dyDescent="0.45">
      <c r="A2114" t="str">
        <f>Schedule!A2114</f>
        <v>2024-09-06</v>
      </c>
      <c r="B2114" t="str">
        <f>Schedule!B2114</f>
        <v>PIT</v>
      </c>
      <c r="C2114" t="str">
        <f>Schedule!C2114</f>
        <v>WAS</v>
      </c>
      <c r="D2114">
        <f>Schedule!D2114</f>
        <v>1468.3919248330999</v>
      </c>
      <c r="E2114">
        <f>Schedule!E2114</f>
        <v>1422.7330514932301</v>
      </c>
      <c r="F2114" cm="1">
        <f t="array" ref="F2114">_xlfn.XLOOKUP(B2114, $T$1:$T2113, $V$1:$V2113, D2114, 0, -1)</f>
        <v>1464.4120897083565</v>
      </c>
      <c r="G2114" cm="1">
        <f t="array" ref="G2114">_xlfn.XLOOKUP(C2114, $U$1:$U2113, $W$1:$W2113, E2114, 0, -1)</f>
        <v>1420.7057667976087</v>
      </c>
      <c r="H2114">
        <f>Schedule!F2114</f>
        <v>5.7971014492753603E-2</v>
      </c>
      <c r="I2114" t="str">
        <f>IF(ISBLANK(Games!D2114), "", Games!D2114)</f>
        <v/>
      </c>
      <c r="J2114" t="str">
        <f>IF(ISBLANK(Games!E2114), "", Games!E2114)</f>
        <v/>
      </c>
      <c r="K2114" t="str">
        <f>IF(ISBLANK(Games!D2114), "",VLOOKUP(I2114, 'Pitchers Pre-Season'!$B$2:$X$790, 23, FALSE))</f>
        <v/>
      </c>
      <c r="L2114" t="str">
        <f>IF(ISBLANK(Games!E2114), "",VLOOKUP(J2114, 'Pitchers Pre-Season'!$B$2:$X$790, 23, FALSE))</f>
        <v/>
      </c>
      <c r="M2114">
        <f>IF(ISBLANK(Games!D2114), Calc!F2114, F2114+K2114)</f>
        <v>1464.4120897083565</v>
      </c>
      <c r="N2114">
        <f>IF(ISBLANK(Games!E2114), Calc!G2114, G2114+L2114)</f>
        <v>1420.7057667976087</v>
      </c>
      <c r="O2114" s="1">
        <f t="shared" si="224"/>
        <v>0.59155426235749242</v>
      </c>
      <c r="P2114" s="1">
        <f t="shared" si="225"/>
        <v>0.40844573764250758</v>
      </c>
      <c r="Q2114" s="3" t="str">
        <f>Games!N2114</f>
        <v/>
      </c>
      <c r="R2114" s="1" t="str">
        <f t="shared" si="226"/>
        <v/>
      </c>
      <c r="S2114" s="1" t="str">
        <f>IF(ISBLANK(Games!L2114), "",IF(Q2114=B2114, C2114, B2114))</f>
        <v/>
      </c>
      <c r="T2114" s="1" t="str">
        <f t="shared" si="227"/>
        <v>PIT</v>
      </c>
      <c r="U2114" s="1" t="str">
        <f t="shared" si="228"/>
        <v>WAS</v>
      </c>
      <c r="V2114" s="1">
        <f t="shared" si="229"/>
        <v>1464.4120897083565</v>
      </c>
      <c r="W2114" s="1">
        <f t="shared" si="230"/>
        <v>1420.7057667976087</v>
      </c>
    </row>
    <row r="2115" spans="1:23" x14ac:dyDescent="0.45">
      <c r="A2115" t="str">
        <f>Schedule!A2115</f>
        <v>2024-09-06</v>
      </c>
      <c r="B2115" t="str">
        <f>Schedule!B2115</f>
        <v>BAL</v>
      </c>
      <c r="C2115" t="str">
        <f>Schedule!C2115</f>
        <v>TBR</v>
      </c>
      <c r="D2115">
        <f>Schedule!D2115</f>
        <v>1535.1075395159701</v>
      </c>
      <c r="E2115">
        <f>Schedule!E2115</f>
        <v>1537.2568075547799</v>
      </c>
      <c r="F2115" cm="1">
        <f t="array" ref="F2115">_xlfn.XLOOKUP(B2115, $T$1:$T2114, $V$1:$V2114, D2115, 0, -1)</f>
        <v>1527.1786991040578</v>
      </c>
      <c r="G2115" cm="1">
        <f t="array" ref="G2115">_xlfn.XLOOKUP(C2115, $U$1:$U2114, $W$1:$W2114, E2115, 0, -1)</f>
        <v>1532.6622500113572</v>
      </c>
      <c r="H2115">
        <f>Schedule!F2115</f>
        <v>2.1739130434782698E-2</v>
      </c>
      <c r="I2115" t="str">
        <f>IF(ISBLANK(Games!D2115), "", Games!D2115)</f>
        <v/>
      </c>
      <c r="J2115" t="str">
        <f>IF(ISBLANK(Games!E2115), "", Games!E2115)</f>
        <v/>
      </c>
      <c r="K2115" t="str">
        <f>IF(ISBLANK(Games!D2115), "",VLOOKUP(I2115, 'Pitchers Pre-Season'!$B$2:$X$790, 23, FALSE))</f>
        <v/>
      </c>
      <c r="L2115" t="str">
        <f>IF(ISBLANK(Games!E2115), "",VLOOKUP(J2115, 'Pitchers Pre-Season'!$B$2:$X$790, 23, FALSE))</f>
        <v/>
      </c>
      <c r="M2115">
        <f>IF(ISBLANK(Games!D2115), Calc!F2115, F2115+K2115)</f>
        <v>1527.1786991040578</v>
      </c>
      <c r="N2115">
        <f>IF(ISBLANK(Games!E2115), Calc!G2115, G2115+L2115)</f>
        <v>1532.6622500113572</v>
      </c>
      <c r="O2115" s="1">
        <f t="shared" ref="O2115:O2178" si="231">(1/(1+(10^((N2115-M2115)/400)))+(0.5*H2115))</f>
        <v>0.50297875629895483</v>
      </c>
      <c r="P2115" s="1">
        <f t="shared" ref="P2115:P2178" si="232">(1/(1+(10^((M2115-N2115)/400)))-(0.5*H2115))</f>
        <v>0.49702124370104517</v>
      </c>
      <c r="Q2115" s="3" t="str">
        <f>Games!N2115</f>
        <v/>
      </c>
      <c r="R2115" s="1" t="str">
        <f t="shared" ref="R2115:R2178" si="233">Q2115</f>
        <v/>
      </c>
      <c r="S2115" s="1" t="str">
        <f>IF(ISBLANK(Games!L2115), "",IF(Q2115=B2115, C2115, B2115))</f>
        <v/>
      </c>
      <c r="T2115" s="1" t="str">
        <f t="shared" ref="T2115:T2178" si="234">B2115</f>
        <v>BAL</v>
      </c>
      <c r="U2115" s="1" t="str">
        <f t="shared" ref="U2115:U2178" si="235">C2115</f>
        <v>TBR</v>
      </c>
      <c r="V2115" s="1">
        <f t="shared" ref="V2115:V2178" si="236">IF(R2115=B2115,F2115+(10*(1-O2115)),IF(S2115=B2115,F2115+(10*(0-O2115)),F2115))</f>
        <v>1527.1786991040578</v>
      </c>
      <c r="W2115" s="1">
        <f t="shared" ref="W2115:W2178" si="237">IF(R2115=C2115,G2115+(10*(1-P2115)),IF(S2115=C2115,G2115+(10*(0-P2115)),G2115))</f>
        <v>1532.6622500113572</v>
      </c>
    </row>
    <row r="2116" spans="1:23" x14ac:dyDescent="0.45">
      <c r="A2116" t="str">
        <f>Schedule!A2116</f>
        <v>2024-09-06</v>
      </c>
      <c r="B2116" t="str">
        <f>Schedule!B2116</f>
        <v>NYM</v>
      </c>
      <c r="C2116" t="str">
        <f>Schedule!C2116</f>
        <v>CIN</v>
      </c>
      <c r="D2116">
        <f>Schedule!D2116</f>
        <v>1505.1761432511801</v>
      </c>
      <c r="E2116">
        <f>Schedule!E2116</f>
        <v>1496.2510574284499</v>
      </c>
      <c r="F2116" cm="1">
        <f t="array" ref="F2116">_xlfn.XLOOKUP(B2116, $T$1:$T2115, $V$1:$V2115, D2116, 0, -1)</f>
        <v>1483.2891783762693</v>
      </c>
      <c r="G2116" cm="1">
        <f t="array" ref="G2116">_xlfn.XLOOKUP(C2116, $U$1:$U2115, $W$1:$W2115, E2116, 0, -1)</f>
        <v>1513.6155661274754</v>
      </c>
      <c r="H2116">
        <f>Schedule!F2116</f>
        <v>0.102272727272727</v>
      </c>
      <c r="I2116" t="str">
        <f>IF(ISBLANK(Games!D2116), "", Games!D2116)</f>
        <v/>
      </c>
      <c r="J2116" t="str">
        <f>IF(ISBLANK(Games!E2116), "", Games!E2116)</f>
        <v/>
      </c>
      <c r="K2116" t="str">
        <f>IF(ISBLANK(Games!D2116), "",VLOOKUP(I2116, 'Pitchers Pre-Season'!$B$2:$X$790, 23, FALSE))</f>
        <v/>
      </c>
      <c r="L2116" t="str">
        <f>IF(ISBLANK(Games!E2116), "",VLOOKUP(J2116, 'Pitchers Pre-Season'!$B$2:$X$790, 23, FALSE))</f>
        <v/>
      </c>
      <c r="M2116">
        <f>IF(ISBLANK(Games!D2116), Calc!F2116, F2116+K2116)</f>
        <v>1483.2891783762693</v>
      </c>
      <c r="N2116">
        <f>IF(ISBLANK(Games!E2116), Calc!G2116, G2116+L2116)</f>
        <v>1513.6155661274754</v>
      </c>
      <c r="O2116" s="1">
        <f t="shared" si="231"/>
        <v>0.50760368446655613</v>
      </c>
      <c r="P2116" s="1">
        <f t="shared" si="232"/>
        <v>0.49239631553344382</v>
      </c>
      <c r="Q2116" s="3" t="str">
        <f>Games!N2116</f>
        <v/>
      </c>
      <c r="R2116" s="1" t="str">
        <f t="shared" si="233"/>
        <v/>
      </c>
      <c r="S2116" s="1" t="str">
        <f>IF(ISBLANK(Games!L2116), "",IF(Q2116=B2116, C2116, B2116))</f>
        <v/>
      </c>
      <c r="T2116" s="1" t="str">
        <f t="shared" si="234"/>
        <v>NYM</v>
      </c>
      <c r="U2116" s="1" t="str">
        <f t="shared" si="235"/>
        <v>CIN</v>
      </c>
      <c r="V2116" s="1">
        <f t="shared" si="236"/>
        <v>1483.2891783762693</v>
      </c>
      <c r="W2116" s="1">
        <f t="shared" si="237"/>
        <v>1513.6155661274754</v>
      </c>
    </row>
    <row r="2117" spans="1:23" x14ac:dyDescent="0.45">
      <c r="A2117" t="str">
        <f>Schedule!A2117</f>
        <v>2024-09-06</v>
      </c>
      <c r="B2117" t="str">
        <f>Schedule!B2117</f>
        <v>BOS</v>
      </c>
      <c r="C2117" t="str">
        <f>Schedule!C2117</f>
        <v>CHW</v>
      </c>
      <c r="D2117">
        <f>Schedule!D2117</f>
        <v>1500.26839934439</v>
      </c>
      <c r="E2117">
        <f>Schedule!E2117</f>
        <v>1433.33420073452</v>
      </c>
      <c r="F2117" cm="1">
        <f t="array" ref="F2117">_xlfn.XLOOKUP(B2117, $T$1:$T2116, $V$1:$V2116, D2117, 0, -1)</f>
        <v>1500.26839934439</v>
      </c>
      <c r="G2117" cm="1">
        <f t="array" ref="G2117">_xlfn.XLOOKUP(C2117, $U$1:$U2116, $W$1:$W2116, E2117, 0, -1)</f>
        <v>1425.4820043556863</v>
      </c>
      <c r="H2117">
        <f>Schedule!F2117</f>
        <v>5.1282051282051398E-2</v>
      </c>
      <c r="I2117" t="str">
        <f>IF(ISBLANK(Games!D2117), "", Games!D2117)</f>
        <v/>
      </c>
      <c r="J2117" t="str">
        <f>IF(ISBLANK(Games!E2117), "", Games!E2117)</f>
        <v/>
      </c>
      <c r="K2117" t="str">
        <f>IF(ISBLANK(Games!D2117), "",VLOOKUP(I2117, 'Pitchers Pre-Season'!$B$2:$X$790, 23, FALSE))</f>
        <v/>
      </c>
      <c r="L2117" t="str">
        <f>IF(ISBLANK(Games!E2117), "",VLOOKUP(J2117, 'Pitchers Pre-Season'!$B$2:$X$790, 23, FALSE))</f>
        <v/>
      </c>
      <c r="M2117">
        <f>IF(ISBLANK(Games!D2117), Calc!F2117, F2117+K2117)</f>
        <v>1500.26839934439</v>
      </c>
      <c r="N2117">
        <f>IF(ISBLANK(Games!E2117), Calc!G2117, G2117+L2117)</f>
        <v>1425.4820043556863</v>
      </c>
      <c r="O2117" s="1">
        <f t="shared" si="231"/>
        <v>0.6316352997978586</v>
      </c>
      <c r="P2117" s="1">
        <f t="shared" si="232"/>
        <v>0.3683647002021414</v>
      </c>
      <c r="Q2117" s="3" t="str">
        <f>Games!N2117</f>
        <v/>
      </c>
      <c r="R2117" s="1" t="str">
        <f t="shared" si="233"/>
        <v/>
      </c>
      <c r="S2117" s="1" t="str">
        <f>IF(ISBLANK(Games!L2117), "",IF(Q2117=B2117, C2117, B2117))</f>
        <v/>
      </c>
      <c r="T2117" s="1" t="str">
        <f t="shared" si="234"/>
        <v>BOS</v>
      </c>
      <c r="U2117" s="1" t="str">
        <f t="shared" si="235"/>
        <v>CHW</v>
      </c>
      <c r="V2117" s="1">
        <f t="shared" si="236"/>
        <v>1500.26839934439</v>
      </c>
      <c r="W2117" s="1">
        <f t="shared" si="237"/>
        <v>1425.4820043556863</v>
      </c>
    </row>
    <row r="2118" spans="1:23" x14ac:dyDescent="0.45">
      <c r="A2118" t="str">
        <f>Schedule!A2118</f>
        <v>2024-09-06</v>
      </c>
      <c r="B2118" t="str">
        <f>Schedule!B2118</f>
        <v>MIA</v>
      </c>
      <c r="C2118" t="str">
        <f>Schedule!C2118</f>
        <v>PHI</v>
      </c>
      <c r="D2118">
        <f>Schedule!D2118</f>
        <v>1488.4482383178499</v>
      </c>
      <c r="E2118">
        <f>Schedule!E2118</f>
        <v>1537.03223861109</v>
      </c>
      <c r="F2118" cm="1">
        <f t="array" ref="F2118">_xlfn.XLOOKUP(B2118, $T$1:$T2117, $V$1:$V2117, D2118, 0, -1)</f>
        <v>1453.0099819148713</v>
      </c>
      <c r="G2118" cm="1">
        <f t="array" ref="G2118">_xlfn.XLOOKUP(C2118, $U$1:$U2117, $W$1:$W2117, E2118, 0, -1)</f>
        <v>1539.4111659163295</v>
      </c>
      <c r="H2118">
        <f>Schedule!F2118</f>
        <v>4.5751633986928102E-2</v>
      </c>
      <c r="I2118" t="str">
        <f>IF(ISBLANK(Games!D2118), "", Games!D2118)</f>
        <v/>
      </c>
      <c r="J2118" t="str">
        <f>IF(ISBLANK(Games!E2118), "", Games!E2118)</f>
        <v/>
      </c>
      <c r="K2118" t="str">
        <f>IF(ISBLANK(Games!D2118), "",VLOOKUP(I2118, 'Pitchers Pre-Season'!$B$2:$X$790, 23, FALSE))</f>
        <v/>
      </c>
      <c r="L2118" t="str">
        <f>IF(ISBLANK(Games!E2118), "",VLOOKUP(J2118, 'Pitchers Pre-Season'!$B$2:$X$790, 23, FALSE))</f>
        <v/>
      </c>
      <c r="M2118">
        <f>IF(ISBLANK(Games!D2118), Calc!F2118, F2118+K2118)</f>
        <v>1453.0099819148713</v>
      </c>
      <c r="N2118">
        <f>IF(ISBLANK(Games!E2118), Calc!G2118, G2118+L2118)</f>
        <v>1539.4111659163295</v>
      </c>
      <c r="O2118" s="1">
        <f t="shared" si="231"/>
        <v>0.40103587406323621</v>
      </c>
      <c r="P2118" s="1">
        <f t="shared" si="232"/>
        <v>0.59896412593676374</v>
      </c>
      <c r="Q2118" s="3" t="str">
        <f>Games!N2118</f>
        <v/>
      </c>
      <c r="R2118" s="1" t="str">
        <f t="shared" si="233"/>
        <v/>
      </c>
      <c r="S2118" s="1" t="str">
        <f>IF(ISBLANK(Games!L2118), "",IF(Q2118=B2118, C2118, B2118))</f>
        <v/>
      </c>
      <c r="T2118" s="1" t="str">
        <f t="shared" si="234"/>
        <v>MIA</v>
      </c>
      <c r="U2118" s="1" t="str">
        <f t="shared" si="235"/>
        <v>PHI</v>
      </c>
      <c r="V2118" s="1">
        <f t="shared" si="236"/>
        <v>1453.0099819148713</v>
      </c>
      <c r="W2118" s="1">
        <f t="shared" si="237"/>
        <v>1539.4111659163295</v>
      </c>
    </row>
    <row r="2119" spans="1:23" x14ac:dyDescent="0.45">
      <c r="A2119" t="str">
        <f>Schedule!A2119</f>
        <v>2024-09-06</v>
      </c>
      <c r="B2119" t="str">
        <f>Schedule!B2119</f>
        <v>ATL</v>
      </c>
      <c r="C2119" t="str">
        <f>Schedule!C2119</f>
        <v>TOR</v>
      </c>
      <c r="D2119">
        <f>Schedule!D2119</f>
        <v>1590.545270505</v>
      </c>
      <c r="E2119">
        <f>Schedule!E2119</f>
        <v>1536.86484917293</v>
      </c>
      <c r="F2119" cm="1">
        <f t="array" ref="F2119">_xlfn.XLOOKUP(B2119, $T$1:$T2118, $V$1:$V2118, D2119, 0, -1)</f>
        <v>1593.2508682491175</v>
      </c>
      <c r="G2119" cm="1">
        <f t="array" ref="G2119">_xlfn.XLOOKUP(C2119, $U$1:$U2118, $W$1:$W2118, E2119, 0, -1)</f>
        <v>1549.5770225833428</v>
      </c>
      <c r="H2119">
        <f>Schedule!F2119</f>
        <v>4.3902439024390297E-2</v>
      </c>
      <c r="I2119" t="str">
        <f>IF(ISBLANK(Games!D2119), "", Games!D2119)</f>
        <v/>
      </c>
      <c r="J2119" t="str">
        <f>IF(ISBLANK(Games!E2119), "", Games!E2119)</f>
        <v/>
      </c>
      <c r="K2119" t="str">
        <f>IF(ISBLANK(Games!D2119), "",VLOOKUP(I2119, 'Pitchers Pre-Season'!$B$2:$X$790, 23, FALSE))</f>
        <v/>
      </c>
      <c r="L2119" t="str">
        <f>IF(ISBLANK(Games!E2119), "",VLOOKUP(J2119, 'Pitchers Pre-Season'!$B$2:$X$790, 23, FALSE))</f>
        <v/>
      </c>
      <c r="M2119">
        <f>IF(ISBLANK(Games!D2119), Calc!F2119, F2119+K2119)</f>
        <v>1593.2508682491175</v>
      </c>
      <c r="N2119">
        <f>IF(ISBLANK(Games!E2119), Calc!G2119, G2119+L2119)</f>
        <v>1549.5770225833428</v>
      </c>
      <c r="O2119" s="1">
        <f t="shared" si="231"/>
        <v>0.58447396746959035</v>
      </c>
      <c r="P2119" s="1">
        <f t="shared" si="232"/>
        <v>0.41552603253040965</v>
      </c>
      <c r="Q2119" s="3" t="str">
        <f>Games!N2119</f>
        <v/>
      </c>
      <c r="R2119" s="1" t="str">
        <f t="shared" si="233"/>
        <v/>
      </c>
      <c r="S2119" s="1" t="str">
        <f>IF(ISBLANK(Games!L2119), "",IF(Q2119=B2119, C2119, B2119))</f>
        <v/>
      </c>
      <c r="T2119" s="1" t="str">
        <f t="shared" si="234"/>
        <v>ATL</v>
      </c>
      <c r="U2119" s="1" t="str">
        <f t="shared" si="235"/>
        <v>TOR</v>
      </c>
      <c r="V2119" s="1">
        <f t="shared" si="236"/>
        <v>1593.2508682491175</v>
      </c>
      <c r="W2119" s="1">
        <f t="shared" si="237"/>
        <v>1549.5770225833428</v>
      </c>
    </row>
    <row r="2120" spans="1:23" x14ac:dyDescent="0.45">
      <c r="A2120" t="str">
        <f>Schedule!A2120</f>
        <v>2024-09-06</v>
      </c>
      <c r="B2120" t="str">
        <f>Schedule!B2120</f>
        <v>TEX</v>
      </c>
      <c r="C2120" t="str">
        <f>Schedule!C2120</f>
        <v>LAA</v>
      </c>
      <c r="D2120">
        <f>Schedule!D2120</f>
        <v>1527.6277566730801</v>
      </c>
      <c r="E2120">
        <f>Schedule!E2120</f>
        <v>1474.3085107648601</v>
      </c>
      <c r="F2120" cm="1">
        <f t="array" ref="F2120">_xlfn.XLOOKUP(B2120, $T$1:$T2119, $V$1:$V2119, D2120, 0, -1)</f>
        <v>1535.7428778604465</v>
      </c>
      <c r="G2120" cm="1">
        <f t="array" ref="G2120">_xlfn.XLOOKUP(C2120, $U$1:$U2119, $W$1:$W2119, E2120, 0, -1)</f>
        <v>1486.8682858001625</v>
      </c>
      <c r="H2120">
        <f>Schedule!F2120</f>
        <v>6.3291139240506306E-2</v>
      </c>
      <c r="I2120" t="str">
        <f>IF(ISBLANK(Games!D2120), "", Games!D2120)</f>
        <v/>
      </c>
      <c r="J2120" t="str">
        <f>IF(ISBLANK(Games!E2120), "", Games!E2120)</f>
        <v/>
      </c>
      <c r="K2120" t="str">
        <f>IF(ISBLANK(Games!D2120), "",VLOOKUP(I2120, 'Pitchers Pre-Season'!$B$2:$X$790, 23, FALSE))</f>
        <v/>
      </c>
      <c r="L2120" t="str">
        <f>IF(ISBLANK(Games!E2120), "",VLOOKUP(J2120, 'Pitchers Pre-Season'!$B$2:$X$790, 23, FALSE))</f>
        <v/>
      </c>
      <c r="M2120">
        <f>IF(ISBLANK(Games!D2120), Calc!F2120, F2120+K2120)</f>
        <v>1535.7428778604465</v>
      </c>
      <c r="N2120">
        <f>IF(ISBLANK(Games!E2120), Calc!G2120, G2120+L2120)</f>
        <v>1486.8682858001625</v>
      </c>
      <c r="O2120" s="1">
        <f t="shared" si="231"/>
        <v>0.60152145041159044</v>
      </c>
      <c r="P2120" s="1">
        <f t="shared" si="232"/>
        <v>0.3984785495884095</v>
      </c>
      <c r="Q2120" s="3" t="str">
        <f>Games!N2120</f>
        <v/>
      </c>
      <c r="R2120" s="1" t="str">
        <f t="shared" si="233"/>
        <v/>
      </c>
      <c r="S2120" s="1" t="str">
        <f>IF(ISBLANK(Games!L2120), "",IF(Q2120=B2120, C2120, B2120))</f>
        <v/>
      </c>
      <c r="T2120" s="1" t="str">
        <f t="shared" si="234"/>
        <v>TEX</v>
      </c>
      <c r="U2120" s="1" t="str">
        <f t="shared" si="235"/>
        <v>LAA</v>
      </c>
      <c r="V2120" s="1">
        <f t="shared" si="236"/>
        <v>1535.7428778604465</v>
      </c>
      <c r="W2120" s="1">
        <f t="shared" si="237"/>
        <v>1486.8682858001625</v>
      </c>
    </row>
    <row r="2121" spans="1:23" x14ac:dyDescent="0.45">
      <c r="A2121" t="str">
        <f>Schedule!A2121</f>
        <v>2024-09-06</v>
      </c>
      <c r="B2121" t="str">
        <f>Schedule!B2121</f>
        <v>HOU</v>
      </c>
      <c r="C2121" t="str">
        <f>Schedule!C2121</f>
        <v>ARI</v>
      </c>
      <c r="D2121">
        <f>Schedule!D2121</f>
        <v>1559.22207084247</v>
      </c>
      <c r="E2121">
        <f>Schedule!E2121</f>
        <v>1517.8440011816001</v>
      </c>
      <c r="F2121" cm="1">
        <f t="array" ref="F2121">_xlfn.XLOOKUP(B2121, $T$1:$T2120, $V$1:$V2120, D2121, 0, -1)</f>
        <v>1535.1961987191132</v>
      </c>
      <c r="G2121" cm="1">
        <f t="array" ref="G2121">_xlfn.XLOOKUP(C2121, $U$1:$U2120, $W$1:$W2120, E2121, 0, -1)</f>
        <v>1515.1384034374826</v>
      </c>
      <c r="H2121">
        <f>Schedule!F2121</f>
        <v>-4.08163265306122E-2</v>
      </c>
      <c r="I2121" t="str">
        <f>IF(ISBLANK(Games!D2121), "", Games!D2121)</f>
        <v/>
      </c>
      <c r="J2121" t="str">
        <f>IF(ISBLANK(Games!E2121), "", Games!E2121)</f>
        <v/>
      </c>
      <c r="K2121" t="str">
        <f>IF(ISBLANK(Games!D2121), "",VLOOKUP(I2121, 'Pitchers Pre-Season'!$B$2:$X$790, 23, FALSE))</f>
        <v/>
      </c>
      <c r="L2121" t="str">
        <f>IF(ISBLANK(Games!E2121), "",VLOOKUP(J2121, 'Pitchers Pre-Season'!$B$2:$X$790, 23, FALSE))</f>
        <v/>
      </c>
      <c r="M2121">
        <f>IF(ISBLANK(Games!D2121), Calc!F2121, F2121+K2121)</f>
        <v>1535.1961987191132</v>
      </c>
      <c r="N2121">
        <f>IF(ISBLANK(Games!E2121), Calc!G2121, G2121+L2121)</f>
        <v>1515.1384034374826</v>
      </c>
      <c r="O2121" s="1">
        <f t="shared" si="231"/>
        <v>0.50842529892432042</v>
      </c>
      <c r="P2121" s="1">
        <f t="shared" si="232"/>
        <v>0.49157470107567947</v>
      </c>
      <c r="Q2121" s="3" t="str">
        <f>Games!N2121</f>
        <v/>
      </c>
      <c r="R2121" s="1" t="str">
        <f t="shared" si="233"/>
        <v/>
      </c>
      <c r="S2121" s="1" t="str">
        <f>IF(ISBLANK(Games!L2121), "",IF(Q2121=B2121, C2121, B2121))</f>
        <v/>
      </c>
      <c r="T2121" s="1" t="str">
        <f t="shared" si="234"/>
        <v>HOU</v>
      </c>
      <c r="U2121" s="1" t="str">
        <f t="shared" si="235"/>
        <v>ARI</v>
      </c>
      <c r="V2121" s="1">
        <f t="shared" si="236"/>
        <v>1535.1961987191132</v>
      </c>
      <c r="W2121" s="1">
        <f t="shared" si="237"/>
        <v>1515.1384034374826</v>
      </c>
    </row>
    <row r="2122" spans="1:23" x14ac:dyDescent="0.45">
      <c r="A2122" t="str">
        <f>Schedule!A2122</f>
        <v>2024-09-06</v>
      </c>
      <c r="B2122" t="str">
        <f>Schedule!B2122</f>
        <v>KCR</v>
      </c>
      <c r="C2122" t="str">
        <f>Schedule!C2122</f>
        <v>MIN</v>
      </c>
      <c r="D2122">
        <f>Schedule!D2122</f>
        <v>1455.5883504191299</v>
      </c>
      <c r="E2122">
        <f>Schedule!E2122</f>
        <v>1535.44519643647</v>
      </c>
      <c r="F2122" cm="1">
        <f t="array" ref="F2122">_xlfn.XLOOKUP(B2122, $T$1:$T2121, $V$1:$V2121, D2122, 0, -1)</f>
        <v>1459.3647323881944</v>
      </c>
      <c r="G2122" cm="1">
        <f t="array" ref="G2122">_xlfn.XLOOKUP(C2122, $U$1:$U2121, $W$1:$W2121, E2122, 0, -1)</f>
        <v>1539.5424706464416</v>
      </c>
      <c r="H2122">
        <f>Schedule!F2122</f>
        <v>0.19008264462809901</v>
      </c>
      <c r="I2122" t="str">
        <f>IF(ISBLANK(Games!D2122), "", Games!D2122)</f>
        <v/>
      </c>
      <c r="J2122" t="str">
        <f>IF(ISBLANK(Games!E2122), "", Games!E2122)</f>
        <v/>
      </c>
      <c r="K2122" t="str">
        <f>IF(ISBLANK(Games!D2122), "",VLOOKUP(I2122, 'Pitchers Pre-Season'!$B$2:$X$790, 23, FALSE))</f>
        <v/>
      </c>
      <c r="L2122" t="str">
        <f>IF(ISBLANK(Games!E2122), "",VLOOKUP(J2122, 'Pitchers Pre-Season'!$B$2:$X$790, 23, FALSE))</f>
        <v/>
      </c>
      <c r="M2122">
        <f>IF(ISBLANK(Games!D2122), Calc!F2122, F2122+K2122)</f>
        <v>1459.3647323881944</v>
      </c>
      <c r="N2122">
        <f>IF(ISBLANK(Games!E2122), Calc!G2122, G2122+L2122)</f>
        <v>1539.5424706464416</v>
      </c>
      <c r="O2122" s="1">
        <f t="shared" si="231"/>
        <v>0.48166184053402294</v>
      </c>
      <c r="P2122" s="1">
        <f t="shared" si="232"/>
        <v>0.51833815946597706</v>
      </c>
      <c r="Q2122" s="3" t="str">
        <f>Games!N2122</f>
        <v/>
      </c>
      <c r="R2122" s="1" t="str">
        <f t="shared" si="233"/>
        <v/>
      </c>
      <c r="S2122" s="1" t="str">
        <f>IF(ISBLANK(Games!L2122), "",IF(Q2122=B2122, C2122, B2122))</f>
        <v/>
      </c>
      <c r="T2122" s="1" t="str">
        <f t="shared" si="234"/>
        <v>KCR</v>
      </c>
      <c r="U2122" s="1" t="str">
        <f t="shared" si="235"/>
        <v>MIN</v>
      </c>
      <c r="V2122" s="1">
        <f t="shared" si="236"/>
        <v>1459.3647323881944</v>
      </c>
      <c r="W2122" s="1">
        <f t="shared" si="237"/>
        <v>1539.5424706464416</v>
      </c>
    </row>
    <row r="2123" spans="1:23" x14ac:dyDescent="0.45">
      <c r="A2123" t="str">
        <f>Schedule!A2123</f>
        <v>2024-09-06</v>
      </c>
      <c r="B2123" t="str">
        <f>Schedule!B2123</f>
        <v>MIL</v>
      </c>
      <c r="C2123" t="str">
        <f>Schedule!C2123</f>
        <v>COL</v>
      </c>
      <c r="D2123">
        <f>Schedule!D2123</f>
        <v>1511.74507850229</v>
      </c>
      <c r="E2123">
        <f>Schedule!E2123</f>
        <v>1418.47649220432</v>
      </c>
      <c r="F2123" cm="1">
        <f t="array" ref="F2123">_xlfn.XLOOKUP(B2123, $T$1:$T2122, $V$1:$V2122, D2123, 0, -1)</f>
        <v>1516.6563185214643</v>
      </c>
      <c r="G2123" cm="1">
        <f t="array" ref="G2123">_xlfn.XLOOKUP(C2123, $U$1:$U2122, $W$1:$W2122, E2123, 0, -1)</f>
        <v>1405.4006829938121</v>
      </c>
      <c r="H2123">
        <f>Schedule!F2123</f>
        <v>6.7415730337078705E-2</v>
      </c>
      <c r="I2123" t="str">
        <f>IF(ISBLANK(Games!D2123), "", Games!D2123)</f>
        <v/>
      </c>
      <c r="J2123" t="str">
        <f>IF(ISBLANK(Games!E2123), "", Games!E2123)</f>
        <v/>
      </c>
      <c r="K2123" t="str">
        <f>IF(ISBLANK(Games!D2123), "",VLOOKUP(I2123, 'Pitchers Pre-Season'!$B$2:$X$790, 23, FALSE))</f>
        <v/>
      </c>
      <c r="L2123" t="str">
        <f>IF(ISBLANK(Games!E2123), "",VLOOKUP(J2123, 'Pitchers Pre-Season'!$B$2:$X$790, 23, FALSE))</f>
        <v/>
      </c>
      <c r="M2123">
        <f>IF(ISBLANK(Games!D2123), Calc!F2123, F2123+K2123)</f>
        <v>1516.6563185214643</v>
      </c>
      <c r="N2123">
        <f>IF(ISBLANK(Games!E2123), Calc!G2123, G2123+L2123)</f>
        <v>1405.4006829938121</v>
      </c>
      <c r="O2123" s="1">
        <f t="shared" si="231"/>
        <v>0.68856053743093359</v>
      </c>
      <c r="P2123" s="1">
        <f t="shared" si="232"/>
        <v>0.31143946256906652</v>
      </c>
      <c r="Q2123" s="3" t="str">
        <f>Games!N2123</f>
        <v/>
      </c>
      <c r="R2123" s="1" t="str">
        <f t="shared" si="233"/>
        <v/>
      </c>
      <c r="S2123" s="1" t="str">
        <f>IF(ISBLANK(Games!L2123), "",IF(Q2123=B2123, C2123, B2123))</f>
        <v/>
      </c>
      <c r="T2123" s="1" t="str">
        <f t="shared" si="234"/>
        <v>MIL</v>
      </c>
      <c r="U2123" s="1" t="str">
        <f t="shared" si="235"/>
        <v>COL</v>
      </c>
      <c r="V2123" s="1">
        <f t="shared" si="236"/>
        <v>1516.6563185214643</v>
      </c>
      <c r="W2123" s="1">
        <f t="shared" si="237"/>
        <v>1405.4006829938121</v>
      </c>
    </row>
    <row r="2124" spans="1:23" x14ac:dyDescent="0.45">
      <c r="A2124" t="str">
        <f>Schedule!A2124</f>
        <v>2024-09-06</v>
      </c>
      <c r="B2124" t="str">
        <f>Schedule!B2124</f>
        <v>STL</v>
      </c>
      <c r="C2124" t="str">
        <f>Schedule!C2124</f>
        <v>SEA</v>
      </c>
      <c r="D2124">
        <f>Schedule!D2124</f>
        <v>1506.4629567151301</v>
      </c>
      <c r="E2124">
        <f>Schedule!E2124</f>
        <v>1526.2027098211199</v>
      </c>
      <c r="F2124" cm="1">
        <f t="array" ref="F2124">_xlfn.XLOOKUP(B2124, $T$1:$T2123, $V$1:$V2123, D2124, 0, -1)</f>
        <v>1510.540426333587</v>
      </c>
      <c r="G2124" cm="1">
        <f t="array" ref="G2124">_xlfn.XLOOKUP(C2124, $U$1:$U2123, $W$1:$W2123, E2124, 0, -1)</f>
        <v>1521.2700100017432</v>
      </c>
      <c r="H2124">
        <f>Schedule!F2124</f>
        <v>7.3170731707316999E-2</v>
      </c>
      <c r="I2124" t="str">
        <f>IF(ISBLANK(Games!D2124), "", Games!D2124)</f>
        <v/>
      </c>
      <c r="J2124" t="str">
        <f>IF(ISBLANK(Games!E2124), "", Games!E2124)</f>
        <v/>
      </c>
      <c r="K2124" t="str">
        <f>IF(ISBLANK(Games!D2124), "",VLOOKUP(I2124, 'Pitchers Pre-Season'!$B$2:$X$790, 23, FALSE))</f>
        <v/>
      </c>
      <c r="L2124" t="str">
        <f>IF(ISBLANK(Games!E2124), "",VLOOKUP(J2124, 'Pitchers Pre-Season'!$B$2:$X$790, 23, FALSE))</f>
        <v/>
      </c>
      <c r="M2124">
        <f>IF(ISBLANK(Games!D2124), Calc!F2124, F2124+K2124)</f>
        <v>1510.540426333587</v>
      </c>
      <c r="N2124">
        <f>IF(ISBLANK(Games!E2124), Calc!G2124, G2124+L2124)</f>
        <v>1521.2700100017432</v>
      </c>
      <c r="O2124" s="1">
        <f t="shared" si="231"/>
        <v>0.52114916064170114</v>
      </c>
      <c r="P2124" s="1">
        <f t="shared" si="232"/>
        <v>0.47885083935829892</v>
      </c>
      <c r="Q2124" s="3" t="str">
        <f>Games!N2124</f>
        <v/>
      </c>
      <c r="R2124" s="1" t="str">
        <f t="shared" si="233"/>
        <v/>
      </c>
      <c r="S2124" s="1" t="str">
        <f>IF(ISBLANK(Games!L2124), "",IF(Q2124=B2124, C2124, B2124))</f>
        <v/>
      </c>
      <c r="T2124" s="1" t="str">
        <f t="shared" si="234"/>
        <v>STL</v>
      </c>
      <c r="U2124" s="1" t="str">
        <f t="shared" si="235"/>
        <v>SEA</v>
      </c>
      <c r="V2124" s="1">
        <f t="shared" si="236"/>
        <v>1510.540426333587</v>
      </c>
      <c r="W2124" s="1">
        <f t="shared" si="237"/>
        <v>1521.2700100017432</v>
      </c>
    </row>
    <row r="2125" spans="1:23" x14ac:dyDescent="0.45">
      <c r="A2125" t="str">
        <f>Schedule!A2125</f>
        <v>2024-09-06</v>
      </c>
      <c r="B2125" t="str">
        <f>Schedule!B2125</f>
        <v>OAK</v>
      </c>
      <c r="C2125" t="str">
        <f>Schedule!C2125</f>
        <v>DET</v>
      </c>
      <c r="D2125">
        <f>Schedule!D2125</f>
        <v>1427.1354796158</v>
      </c>
      <c r="E2125">
        <f>Schedule!E2125</f>
        <v>1477.56939209144</v>
      </c>
      <c r="F2125" cm="1">
        <f t="array" ref="F2125">_xlfn.XLOOKUP(B2125, $T$1:$T2124, $V$1:$V2124, D2125, 0, -1)</f>
        <v>1410.609331202211</v>
      </c>
      <c r="G2125" cm="1">
        <f t="array" ref="G2125">_xlfn.XLOOKUP(C2125, $U$1:$U2124, $W$1:$W2124, E2125, 0, -1)</f>
        <v>1495.7868779460348</v>
      </c>
      <c r="H2125">
        <f>Schedule!F2125</f>
        <v>6.2111801242235101E-3</v>
      </c>
      <c r="I2125" t="str">
        <f>IF(ISBLANK(Games!D2125), "", Games!D2125)</f>
        <v/>
      </c>
      <c r="J2125" t="str">
        <f>IF(ISBLANK(Games!E2125), "", Games!E2125)</f>
        <v/>
      </c>
      <c r="K2125" t="str">
        <f>IF(ISBLANK(Games!D2125), "",VLOOKUP(I2125, 'Pitchers Pre-Season'!$B$2:$X$790, 23, FALSE))</f>
        <v/>
      </c>
      <c r="L2125" t="str">
        <f>IF(ISBLANK(Games!E2125), "",VLOOKUP(J2125, 'Pitchers Pre-Season'!$B$2:$X$790, 23, FALSE))</f>
        <v/>
      </c>
      <c r="M2125">
        <f>IF(ISBLANK(Games!D2125), Calc!F2125, F2125+K2125)</f>
        <v>1410.609331202211</v>
      </c>
      <c r="N2125">
        <f>IF(ISBLANK(Games!E2125), Calc!G2125, G2125+L2125)</f>
        <v>1495.7868779460348</v>
      </c>
      <c r="O2125" s="1">
        <f t="shared" si="231"/>
        <v>0.38292345326373139</v>
      </c>
      <c r="P2125" s="1">
        <f t="shared" si="232"/>
        <v>0.61707654673626855</v>
      </c>
      <c r="Q2125" s="3" t="str">
        <f>Games!N2125</f>
        <v/>
      </c>
      <c r="R2125" s="1" t="str">
        <f t="shared" si="233"/>
        <v/>
      </c>
      <c r="S2125" s="1" t="str">
        <f>IF(ISBLANK(Games!L2125), "",IF(Q2125=B2125, C2125, B2125))</f>
        <v/>
      </c>
      <c r="T2125" s="1" t="str">
        <f t="shared" si="234"/>
        <v>OAK</v>
      </c>
      <c r="U2125" s="1" t="str">
        <f t="shared" si="235"/>
        <v>DET</v>
      </c>
      <c r="V2125" s="1">
        <f t="shared" si="236"/>
        <v>1410.609331202211</v>
      </c>
      <c r="W2125" s="1">
        <f t="shared" si="237"/>
        <v>1495.7868779460348</v>
      </c>
    </row>
    <row r="2126" spans="1:23" x14ac:dyDescent="0.45">
      <c r="A2126" t="str">
        <f>Schedule!A2126</f>
        <v>2024-09-06</v>
      </c>
      <c r="B2126" t="str">
        <f>Schedule!B2126</f>
        <v>SDP</v>
      </c>
      <c r="C2126" t="str">
        <f>Schedule!C2126</f>
        <v>SFG</v>
      </c>
      <c r="D2126">
        <f>Schedule!D2126</f>
        <v>1513.7838452168801</v>
      </c>
      <c r="E2126">
        <f>Schedule!E2126</f>
        <v>1501.1235706124401</v>
      </c>
      <c r="F2126" cm="1">
        <f t="array" ref="F2126">_xlfn.XLOOKUP(B2126, $T$1:$T2125, $V$1:$V2125, D2126, 0, -1)</f>
        <v>1502.9671207118124</v>
      </c>
      <c r="G2126" cm="1">
        <f t="array" ref="G2126">_xlfn.XLOOKUP(C2126, $U$1:$U2125, $W$1:$W2125, E2126, 0, -1)</f>
        <v>1491.6063482058917</v>
      </c>
      <c r="H2126">
        <f>Schedule!F2126</f>
        <v>2.9239766081871298E-2</v>
      </c>
      <c r="I2126" t="str">
        <f>IF(ISBLANK(Games!D2126), "", Games!D2126)</f>
        <v/>
      </c>
      <c r="J2126" t="str">
        <f>IF(ISBLANK(Games!E2126), "", Games!E2126)</f>
        <v/>
      </c>
      <c r="K2126" t="str">
        <f>IF(ISBLANK(Games!D2126), "",VLOOKUP(I2126, 'Pitchers Pre-Season'!$B$2:$X$790, 23, FALSE))</f>
        <v/>
      </c>
      <c r="L2126" t="str">
        <f>IF(ISBLANK(Games!E2126), "",VLOOKUP(J2126, 'Pitchers Pre-Season'!$B$2:$X$790, 23, FALSE))</f>
        <v/>
      </c>
      <c r="M2126">
        <f>IF(ISBLANK(Games!D2126), Calc!F2126, F2126+K2126)</f>
        <v>1502.9671207118124</v>
      </c>
      <c r="N2126">
        <f>IF(ISBLANK(Games!E2126), Calc!G2126, G2126+L2126)</f>
        <v>1491.6063482058917</v>
      </c>
      <c r="O2126" s="1">
        <f t="shared" si="231"/>
        <v>0.53096352435826932</v>
      </c>
      <c r="P2126" s="1">
        <f t="shared" si="232"/>
        <v>0.46903647564173073</v>
      </c>
      <c r="Q2126" s="3" t="str">
        <f>Games!N2126</f>
        <v/>
      </c>
      <c r="R2126" s="1" t="str">
        <f t="shared" si="233"/>
        <v/>
      </c>
      <c r="S2126" s="1" t="str">
        <f>IF(ISBLANK(Games!L2126), "",IF(Q2126=B2126, C2126, B2126))</f>
        <v/>
      </c>
      <c r="T2126" s="1" t="str">
        <f t="shared" si="234"/>
        <v>SDP</v>
      </c>
      <c r="U2126" s="1" t="str">
        <f t="shared" si="235"/>
        <v>SFG</v>
      </c>
      <c r="V2126" s="1">
        <f t="shared" si="236"/>
        <v>1502.9671207118124</v>
      </c>
      <c r="W2126" s="1">
        <f t="shared" si="237"/>
        <v>1491.6063482058917</v>
      </c>
    </row>
    <row r="2127" spans="1:23" x14ac:dyDescent="0.45">
      <c r="A2127" t="str">
        <f>Schedule!A2127</f>
        <v>2024-09-06</v>
      </c>
      <c r="B2127" t="str">
        <f>Schedule!B2127</f>
        <v>LAD</v>
      </c>
      <c r="C2127" t="str">
        <f>Schedule!C2127</f>
        <v>CLE</v>
      </c>
      <c r="D2127">
        <f>Schedule!D2127</f>
        <v>1588.6730971234199</v>
      </c>
      <c r="E2127">
        <f>Schedule!E2127</f>
        <v>1503.8938502056101</v>
      </c>
      <c r="F2127" cm="1">
        <f t="array" ref="F2127">_xlfn.XLOOKUP(B2127, $T$1:$T2126, $V$1:$V2126, D2127, 0, -1)</f>
        <v>1596.6514930600529</v>
      </c>
      <c r="G2127" cm="1">
        <f t="array" ref="G2127">_xlfn.XLOOKUP(C2127, $U$1:$U2126, $W$1:$W2126, E2127, 0, -1)</f>
        <v>1521.3210808926906</v>
      </c>
      <c r="H2127">
        <f>Schedule!F2127</f>
        <v>4.2654028436019002E-2</v>
      </c>
      <c r="I2127" t="str">
        <f>IF(ISBLANK(Games!D2127), "", Games!D2127)</f>
        <v/>
      </c>
      <c r="J2127" t="str">
        <f>IF(ISBLANK(Games!E2127), "", Games!E2127)</f>
        <v/>
      </c>
      <c r="K2127" t="str">
        <f>IF(ISBLANK(Games!D2127), "",VLOOKUP(I2127, 'Pitchers Pre-Season'!$B$2:$X$790, 23, FALSE))</f>
        <v/>
      </c>
      <c r="L2127" t="str">
        <f>IF(ISBLANK(Games!E2127), "",VLOOKUP(J2127, 'Pitchers Pre-Season'!$B$2:$X$790, 23, FALSE))</f>
        <v/>
      </c>
      <c r="M2127">
        <f>IF(ISBLANK(Games!D2127), Calc!F2127, F2127+K2127)</f>
        <v>1596.6514930600529</v>
      </c>
      <c r="N2127">
        <f>IF(ISBLANK(Games!E2127), Calc!G2127, G2127+L2127)</f>
        <v>1521.3210808926906</v>
      </c>
      <c r="O2127" s="1">
        <f t="shared" si="231"/>
        <v>0.62806876028639447</v>
      </c>
      <c r="P2127" s="1">
        <f t="shared" si="232"/>
        <v>0.37193123971360548</v>
      </c>
      <c r="Q2127" s="3" t="str">
        <f>Games!N2127</f>
        <v/>
      </c>
      <c r="R2127" s="1" t="str">
        <f t="shared" si="233"/>
        <v/>
      </c>
      <c r="S2127" s="1" t="str">
        <f>IF(ISBLANK(Games!L2127), "",IF(Q2127=B2127, C2127, B2127))</f>
        <v/>
      </c>
      <c r="T2127" s="1" t="str">
        <f t="shared" si="234"/>
        <v>LAD</v>
      </c>
      <c r="U2127" s="1" t="str">
        <f t="shared" si="235"/>
        <v>CLE</v>
      </c>
      <c r="V2127" s="1">
        <f t="shared" si="236"/>
        <v>1596.6514930600529</v>
      </c>
      <c r="W2127" s="1">
        <f t="shared" si="237"/>
        <v>1521.3210808926906</v>
      </c>
    </row>
    <row r="2128" spans="1:23" x14ac:dyDescent="0.45">
      <c r="A2128" t="str">
        <f>Schedule!A2128</f>
        <v>2024-09-07</v>
      </c>
      <c r="B2128" t="str">
        <f>Schedule!B2128</f>
        <v>CHC</v>
      </c>
      <c r="C2128" t="str">
        <f>Schedule!C2128</f>
        <v>NYY</v>
      </c>
      <c r="D2128">
        <f>Schedule!D2128</f>
        <v>1514.0316812078199</v>
      </c>
      <c r="E2128">
        <f>Schedule!E2128</f>
        <v>1539.4562396036399</v>
      </c>
      <c r="F2128" cm="1">
        <f t="array" ref="F2128">_xlfn.XLOOKUP(B2128, $T$1:$T2127, $V$1:$V2127, D2128, 0, -1)</f>
        <v>1529.9566441509314</v>
      </c>
      <c r="G2128" cm="1">
        <f t="array" ref="G2128">_xlfn.XLOOKUP(C2128, $U$1:$U2127, $W$1:$W2127, E2128, 0, -1)</f>
        <v>1562.9327852564061</v>
      </c>
      <c r="H2128">
        <f>Schedule!F2128</f>
        <v>4.4585987261146598E-2</v>
      </c>
      <c r="I2128" t="str">
        <f>IF(ISBLANK(Games!D2128), "", Games!D2128)</f>
        <v/>
      </c>
      <c r="J2128" t="str">
        <f>IF(ISBLANK(Games!E2128), "", Games!E2128)</f>
        <v/>
      </c>
      <c r="K2128" t="str">
        <f>IF(ISBLANK(Games!D2128), "",VLOOKUP(I2128, 'Pitchers Pre-Season'!$B$2:$X$790, 23, FALSE))</f>
        <v/>
      </c>
      <c r="L2128" t="str">
        <f>IF(ISBLANK(Games!E2128), "",VLOOKUP(J2128, 'Pitchers Pre-Season'!$B$2:$X$790, 23, FALSE))</f>
        <v/>
      </c>
      <c r="M2128">
        <f>IF(ISBLANK(Games!D2128), Calc!F2128, F2128+K2128)</f>
        <v>1529.9566441509314</v>
      </c>
      <c r="N2128">
        <f>IF(ISBLANK(Games!E2128), Calc!G2128, G2128+L2128)</f>
        <v>1562.9327852564061</v>
      </c>
      <c r="O2128" s="1">
        <f t="shared" si="231"/>
        <v>0.47497850360877542</v>
      </c>
      <c r="P2128" s="1">
        <f t="shared" si="232"/>
        <v>0.52502149639122453</v>
      </c>
      <c r="Q2128" s="3" t="str">
        <f>Games!N2128</f>
        <v/>
      </c>
      <c r="R2128" s="1" t="str">
        <f t="shared" si="233"/>
        <v/>
      </c>
      <c r="S2128" s="1" t="str">
        <f>IF(ISBLANK(Games!L2128), "",IF(Q2128=B2128, C2128, B2128))</f>
        <v/>
      </c>
      <c r="T2128" s="1" t="str">
        <f t="shared" si="234"/>
        <v>CHC</v>
      </c>
      <c r="U2128" s="1" t="str">
        <f t="shared" si="235"/>
        <v>NYY</v>
      </c>
      <c r="V2128" s="1">
        <f t="shared" si="236"/>
        <v>1529.9566441509314</v>
      </c>
      <c r="W2128" s="1">
        <f t="shared" si="237"/>
        <v>1562.9327852564061</v>
      </c>
    </row>
    <row r="2129" spans="1:23" x14ac:dyDescent="0.45">
      <c r="A2129" t="str">
        <f>Schedule!A2129</f>
        <v>2024-09-07</v>
      </c>
      <c r="B2129" t="str">
        <f>Schedule!B2129</f>
        <v>BAL</v>
      </c>
      <c r="C2129" t="str">
        <f>Schedule!C2129</f>
        <v>TBR</v>
      </c>
      <c r="D2129">
        <f>Schedule!D2129</f>
        <v>1535.1075395159701</v>
      </c>
      <c r="E2129">
        <f>Schedule!E2129</f>
        <v>1537.2568075547799</v>
      </c>
      <c r="F2129" cm="1">
        <f t="array" ref="F2129">_xlfn.XLOOKUP(B2129, $T$1:$T2128, $V$1:$V2128, D2129, 0, -1)</f>
        <v>1527.1786991040578</v>
      </c>
      <c r="G2129" cm="1">
        <f t="array" ref="G2129">_xlfn.XLOOKUP(C2129, $U$1:$U2128, $W$1:$W2128, E2129, 0, -1)</f>
        <v>1532.6622500113572</v>
      </c>
      <c r="H2129">
        <f>Schedule!F2129</f>
        <v>2.1739130434782698E-2</v>
      </c>
      <c r="I2129" t="str">
        <f>IF(ISBLANK(Games!D2129), "", Games!D2129)</f>
        <v/>
      </c>
      <c r="J2129" t="str">
        <f>IF(ISBLANK(Games!E2129), "", Games!E2129)</f>
        <v/>
      </c>
      <c r="K2129" t="str">
        <f>IF(ISBLANK(Games!D2129), "",VLOOKUP(I2129, 'Pitchers Pre-Season'!$B$2:$X$790, 23, FALSE))</f>
        <v/>
      </c>
      <c r="L2129" t="str">
        <f>IF(ISBLANK(Games!E2129), "",VLOOKUP(J2129, 'Pitchers Pre-Season'!$B$2:$X$790, 23, FALSE))</f>
        <v/>
      </c>
      <c r="M2129">
        <f>IF(ISBLANK(Games!D2129), Calc!F2129, F2129+K2129)</f>
        <v>1527.1786991040578</v>
      </c>
      <c r="N2129">
        <f>IF(ISBLANK(Games!E2129), Calc!G2129, G2129+L2129)</f>
        <v>1532.6622500113572</v>
      </c>
      <c r="O2129" s="1">
        <f t="shared" si="231"/>
        <v>0.50297875629895483</v>
      </c>
      <c r="P2129" s="1">
        <f t="shared" si="232"/>
        <v>0.49702124370104517</v>
      </c>
      <c r="Q2129" s="3" t="str">
        <f>Games!N2129</f>
        <v/>
      </c>
      <c r="R2129" s="1" t="str">
        <f t="shared" si="233"/>
        <v/>
      </c>
      <c r="S2129" s="1" t="str">
        <f>IF(ISBLANK(Games!L2129), "",IF(Q2129=B2129, C2129, B2129))</f>
        <v/>
      </c>
      <c r="T2129" s="1" t="str">
        <f t="shared" si="234"/>
        <v>BAL</v>
      </c>
      <c r="U2129" s="1" t="str">
        <f t="shared" si="235"/>
        <v>TBR</v>
      </c>
      <c r="V2129" s="1">
        <f t="shared" si="236"/>
        <v>1527.1786991040578</v>
      </c>
      <c r="W2129" s="1">
        <f t="shared" si="237"/>
        <v>1532.6622500113572</v>
      </c>
    </row>
    <row r="2130" spans="1:23" x14ac:dyDescent="0.45">
      <c r="A2130" t="str">
        <f>Schedule!A2130</f>
        <v>2024-09-07</v>
      </c>
      <c r="B2130" t="str">
        <f>Schedule!B2130</f>
        <v>OAK</v>
      </c>
      <c r="C2130" t="str">
        <f>Schedule!C2130</f>
        <v>DET</v>
      </c>
      <c r="D2130">
        <f>Schedule!D2130</f>
        <v>1427.1354796158</v>
      </c>
      <c r="E2130">
        <f>Schedule!E2130</f>
        <v>1477.56939209144</v>
      </c>
      <c r="F2130" cm="1">
        <f t="array" ref="F2130">_xlfn.XLOOKUP(B2130, $T$1:$T2129, $V$1:$V2129, D2130, 0, -1)</f>
        <v>1410.609331202211</v>
      </c>
      <c r="G2130" cm="1">
        <f t="array" ref="G2130">_xlfn.XLOOKUP(C2130, $U$1:$U2129, $W$1:$W2129, E2130, 0, -1)</f>
        <v>1495.7868779460348</v>
      </c>
      <c r="H2130">
        <f>Schedule!F2130</f>
        <v>6.2111801242235101E-3</v>
      </c>
      <c r="I2130" t="str">
        <f>IF(ISBLANK(Games!D2130), "", Games!D2130)</f>
        <v/>
      </c>
      <c r="J2130" t="str">
        <f>IF(ISBLANK(Games!E2130), "", Games!E2130)</f>
        <v/>
      </c>
      <c r="K2130" t="str">
        <f>IF(ISBLANK(Games!D2130), "",VLOOKUP(I2130, 'Pitchers Pre-Season'!$B$2:$X$790, 23, FALSE))</f>
        <v/>
      </c>
      <c r="L2130" t="str">
        <f>IF(ISBLANK(Games!E2130), "",VLOOKUP(J2130, 'Pitchers Pre-Season'!$B$2:$X$790, 23, FALSE))</f>
        <v/>
      </c>
      <c r="M2130">
        <f>IF(ISBLANK(Games!D2130), Calc!F2130, F2130+K2130)</f>
        <v>1410.609331202211</v>
      </c>
      <c r="N2130">
        <f>IF(ISBLANK(Games!E2130), Calc!G2130, G2130+L2130)</f>
        <v>1495.7868779460348</v>
      </c>
      <c r="O2130" s="1">
        <f t="shared" si="231"/>
        <v>0.38292345326373139</v>
      </c>
      <c r="P2130" s="1">
        <f t="shared" si="232"/>
        <v>0.61707654673626855</v>
      </c>
      <c r="Q2130" s="3" t="str">
        <f>Games!N2130</f>
        <v/>
      </c>
      <c r="R2130" s="1" t="str">
        <f t="shared" si="233"/>
        <v/>
      </c>
      <c r="S2130" s="1" t="str">
        <f>IF(ISBLANK(Games!L2130), "",IF(Q2130=B2130, C2130, B2130))</f>
        <v/>
      </c>
      <c r="T2130" s="1" t="str">
        <f t="shared" si="234"/>
        <v>OAK</v>
      </c>
      <c r="U2130" s="1" t="str">
        <f t="shared" si="235"/>
        <v>DET</v>
      </c>
      <c r="V2130" s="1">
        <f t="shared" si="236"/>
        <v>1410.609331202211</v>
      </c>
      <c r="W2130" s="1">
        <f t="shared" si="237"/>
        <v>1495.7868779460348</v>
      </c>
    </row>
    <row r="2131" spans="1:23" x14ac:dyDescent="0.45">
      <c r="A2131" t="str">
        <f>Schedule!A2131</f>
        <v>2024-09-07</v>
      </c>
      <c r="B2131" t="str">
        <f>Schedule!B2131</f>
        <v>HOU</v>
      </c>
      <c r="C2131" t="str">
        <f>Schedule!C2131</f>
        <v>ARI</v>
      </c>
      <c r="D2131">
        <f>Schedule!D2131</f>
        <v>1559.22207084247</v>
      </c>
      <c r="E2131">
        <f>Schedule!E2131</f>
        <v>1517.8440011816001</v>
      </c>
      <c r="F2131" cm="1">
        <f t="array" ref="F2131">_xlfn.XLOOKUP(B2131, $T$1:$T2130, $V$1:$V2130, D2131, 0, -1)</f>
        <v>1535.1961987191132</v>
      </c>
      <c r="G2131" cm="1">
        <f t="array" ref="G2131">_xlfn.XLOOKUP(C2131, $U$1:$U2130, $W$1:$W2130, E2131, 0, -1)</f>
        <v>1515.1384034374826</v>
      </c>
      <c r="H2131">
        <f>Schedule!F2131</f>
        <v>-4.08163265306122E-2</v>
      </c>
      <c r="I2131" t="str">
        <f>IF(ISBLANK(Games!D2131), "", Games!D2131)</f>
        <v/>
      </c>
      <c r="J2131" t="str">
        <f>IF(ISBLANK(Games!E2131), "", Games!E2131)</f>
        <v/>
      </c>
      <c r="K2131" t="str">
        <f>IF(ISBLANK(Games!D2131), "",VLOOKUP(I2131, 'Pitchers Pre-Season'!$B$2:$X$790, 23, FALSE))</f>
        <v/>
      </c>
      <c r="L2131" t="str">
        <f>IF(ISBLANK(Games!E2131), "",VLOOKUP(J2131, 'Pitchers Pre-Season'!$B$2:$X$790, 23, FALSE))</f>
        <v/>
      </c>
      <c r="M2131">
        <f>IF(ISBLANK(Games!D2131), Calc!F2131, F2131+K2131)</f>
        <v>1535.1961987191132</v>
      </c>
      <c r="N2131">
        <f>IF(ISBLANK(Games!E2131), Calc!G2131, G2131+L2131)</f>
        <v>1515.1384034374826</v>
      </c>
      <c r="O2131" s="1">
        <f t="shared" si="231"/>
        <v>0.50842529892432042</v>
      </c>
      <c r="P2131" s="1">
        <f t="shared" si="232"/>
        <v>0.49157470107567947</v>
      </c>
      <c r="Q2131" s="3" t="str">
        <f>Games!N2131</f>
        <v/>
      </c>
      <c r="R2131" s="1" t="str">
        <f t="shared" si="233"/>
        <v/>
      </c>
      <c r="S2131" s="1" t="str">
        <f>IF(ISBLANK(Games!L2131), "",IF(Q2131=B2131, C2131, B2131))</f>
        <v/>
      </c>
      <c r="T2131" s="1" t="str">
        <f t="shared" si="234"/>
        <v>HOU</v>
      </c>
      <c r="U2131" s="1" t="str">
        <f t="shared" si="235"/>
        <v>ARI</v>
      </c>
      <c r="V2131" s="1">
        <f t="shared" si="236"/>
        <v>1535.1961987191132</v>
      </c>
      <c r="W2131" s="1">
        <f t="shared" si="237"/>
        <v>1515.1384034374826</v>
      </c>
    </row>
    <row r="2132" spans="1:23" x14ac:dyDescent="0.45">
      <c r="A2132" t="str">
        <f>Schedule!A2132</f>
        <v>2024-09-07</v>
      </c>
      <c r="B2132" t="str">
        <f>Schedule!B2132</f>
        <v>NYM</v>
      </c>
      <c r="C2132" t="str">
        <f>Schedule!C2132</f>
        <v>CIN</v>
      </c>
      <c r="D2132">
        <f>Schedule!D2132</f>
        <v>1505.1761432511801</v>
      </c>
      <c r="E2132">
        <f>Schedule!E2132</f>
        <v>1496.2510574284499</v>
      </c>
      <c r="F2132" cm="1">
        <f t="array" ref="F2132">_xlfn.XLOOKUP(B2132, $T$1:$T2131, $V$1:$V2131, D2132, 0, -1)</f>
        <v>1483.2891783762693</v>
      </c>
      <c r="G2132" cm="1">
        <f t="array" ref="G2132">_xlfn.XLOOKUP(C2132, $U$1:$U2131, $W$1:$W2131, E2132, 0, -1)</f>
        <v>1513.6155661274754</v>
      </c>
      <c r="H2132">
        <f>Schedule!F2132</f>
        <v>0.102272727272727</v>
      </c>
      <c r="I2132" t="str">
        <f>IF(ISBLANK(Games!D2132), "", Games!D2132)</f>
        <v/>
      </c>
      <c r="J2132" t="str">
        <f>IF(ISBLANK(Games!E2132), "", Games!E2132)</f>
        <v/>
      </c>
      <c r="K2132" t="str">
        <f>IF(ISBLANK(Games!D2132), "",VLOOKUP(I2132, 'Pitchers Pre-Season'!$B$2:$X$790, 23, FALSE))</f>
        <v/>
      </c>
      <c r="L2132" t="str">
        <f>IF(ISBLANK(Games!E2132), "",VLOOKUP(J2132, 'Pitchers Pre-Season'!$B$2:$X$790, 23, FALSE))</f>
        <v/>
      </c>
      <c r="M2132">
        <f>IF(ISBLANK(Games!D2132), Calc!F2132, F2132+K2132)</f>
        <v>1483.2891783762693</v>
      </c>
      <c r="N2132">
        <f>IF(ISBLANK(Games!E2132), Calc!G2132, G2132+L2132)</f>
        <v>1513.6155661274754</v>
      </c>
      <c r="O2132" s="1">
        <f t="shared" si="231"/>
        <v>0.50760368446655613</v>
      </c>
      <c r="P2132" s="1">
        <f t="shared" si="232"/>
        <v>0.49239631553344382</v>
      </c>
      <c r="Q2132" s="3" t="str">
        <f>Games!N2132</f>
        <v/>
      </c>
      <c r="R2132" s="1" t="str">
        <f t="shared" si="233"/>
        <v/>
      </c>
      <c r="S2132" s="1" t="str">
        <f>IF(ISBLANK(Games!L2132), "",IF(Q2132=B2132, C2132, B2132))</f>
        <v/>
      </c>
      <c r="T2132" s="1" t="str">
        <f t="shared" si="234"/>
        <v>NYM</v>
      </c>
      <c r="U2132" s="1" t="str">
        <f t="shared" si="235"/>
        <v>CIN</v>
      </c>
      <c r="V2132" s="1">
        <f t="shared" si="236"/>
        <v>1483.2891783762693</v>
      </c>
      <c r="W2132" s="1">
        <f t="shared" si="237"/>
        <v>1513.6155661274754</v>
      </c>
    </row>
    <row r="2133" spans="1:23" x14ac:dyDescent="0.45">
      <c r="A2133" t="str">
        <f>Schedule!A2133</f>
        <v>2024-09-07</v>
      </c>
      <c r="B2133" t="str">
        <f>Schedule!B2133</f>
        <v>MIA</v>
      </c>
      <c r="C2133" t="str">
        <f>Schedule!C2133</f>
        <v>PHI</v>
      </c>
      <c r="D2133">
        <f>Schedule!D2133</f>
        <v>1488.4482383178499</v>
      </c>
      <c r="E2133">
        <f>Schedule!E2133</f>
        <v>1537.03223861109</v>
      </c>
      <c r="F2133" cm="1">
        <f t="array" ref="F2133">_xlfn.XLOOKUP(B2133, $T$1:$T2132, $V$1:$V2132, D2133, 0, -1)</f>
        <v>1453.0099819148713</v>
      </c>
      <c r="G2133" cm="1">
        <f t="array" ref="G2133">_xlfn.XLOOKUP(C2133, $U$1:$U2132, $W$1:$W2132, E2133, 0, -1)</f>
        <v>1539.4111659163295</v>
      </c>
      <c r="H2133">
        <f>Schedule!F2133</f>
        <v>4.5751633986928102E-2</v>
      </c>
      <c r="I2133" t="str">
        <f>IF(ISBLANK(Games!D2133), "", Games!D2133)</f>
        <v/>
      </c>
      <c r="J2133" t="str">
        <f>IF(ISBLANK(Games!E2133), "", Games!E2133)</f>
        <v/>
      </c>
      <c r="K2133" t="str">
        <f>IF(ISBLANK(Games!D2133), "",VLOOKUP(I2133, 'Pitchers Pre-Season'!$B$2:$X$790, 23, FALSE))</f>
        <v/>
      </c>
      <c r="L2133" t="str">
        <f>IF(ISBLANK(Games!E2133), "",VLOOKUP(J2133, 'Pitchers Pre-Season'!$B$2:$X$790, 23, FALSE))</f>
        <v/>
      </c>
      <c r="M2133">
        <f>IF(ISBLANK(Games!D2133), Calc!F2133, F2133+K2133)</f>
        <v>1453.0099819148713</v>
      </c>
      <c r="N2133">
        <f>IF(ISBLANK(Games!E2133), Calc!G2133, G2133+L2133)</f>
        <v>1539.4111659163295</v>
      </c>
      <c r="O2133" s="1">
        <f t="shared" si="231"/>
        <v>0.40103587406323621</v>
      </c>
      <c r="P2133" s="1">
        <f t="shared" si="232"/>
        <v>0.59896412593676374</v>
      </c>
      <c r="Q2133" s="3" t="str">
        <f>Games!N2133</f>
        <v/>
      </c>
      <c r="R2133" s="1" t="str">
        <f t="shared" si="233"/>
        <v/>
      </c>
      <c r="S2133" s="1" t="str">
        <f>IF(ISBLANK(Games!L2133), "",IF(Q2133=B2133, C2133, B2133))</f>
        <v/>
      </c>
      <c r="T2133" s="1" t="str">
        <f t="shared" si="234"/>
        <v>MIA</v>
      </c>
      <c r="U2133" s="1" t="str">
        <f t="shared" si="235"/>
        <v>PHI</v>
      </c>
      <c r="V2133" s="1">
        <f t="shared" si="236"/>
        <v>1453.0099819148713</v>
      </c>
      <c r="W2133" s="1">
        <f t="shared" si="237"/>
        <v>1539.4111659163295</v>
      </c>
    </row>
    <row r="2134" spans="1:23" x14ac:dyDescent="0.45">
      <c r="A2134" t="str">
        <f>Schedule!A2134</f>
        <v>2024-09-07</v>
      </c>
      <c r="B2134" t="str">
        <f>Schedule!B2134</f>
        <v>PIT</v>
      </c>
      <c r="C2134" t="str">
        <f>Schedule!C2134</f>
        <v>WAS</v>
      </c>
      <c r="D2134">
        <f>Schedule!D2134</f>
        <v>1468.3919248330999</v>
      </c>
      <c r="E2134">
        <f>Schedule!E2134</f>
        <v>1422.7330514932301</v>
      </c>
      <c r="F2134" cm="1">
        <f t="array" ref="F2134">_xlfn.XLOOKUP(B2134, $T$1:$T2133, $V$1:$V2133, D2134, 0, -1)</f>
        <v>1464.4120897083565</v>
      </c>
      <c r="G2134" cm="1">
        <f t="array" ref="G2134">_xlfn.XLOOKUP(C2134, $U$1:$U2133, $W$1:$W2133, E2134, 0, -1)</f>
        <v>1420.7057667976087</v>
      </c>
      <c r="H2134">
        <f>Schedule!F2134</f>
        <v>5.7971014492753603E-2</v>
      </c>
      <c r="I2134" t="str">
        <f>IF(ISBLANK(Games!D2134), "", Games!D2134)</f>
        <v/>
      </c>
      <c r="J2134" t="str">
        <f>IF(ISBLANK(Games!E2134), "", Games!E2134)</f>
        <v/>
      </c>
      <c r="K2134" t="str">
        <f>IF(ISBLANK(Games!D2134), "",VLOOKUP(I2134, 'Pitchers Pre-Season'!$B$2:$X$790, 23, FALSE))</f>
        <v/>
      </c>
      <c r="L2134" t="str">
        <f>IF(ISBLANK(Games!E2134), "",VLOOKUP(J2134, 'Pitchers Pre-Season'!$B$2:$X$790, 23, FALSE))</f>
        <v/>
      </c>
      <c r="M2134">
        <f>IF(ISBLANK(Games!D2134), Calc!F2134, F2134+K2134)</f>
        <v>1464.4120897083565</v>
      </c>
      <c r="N2134">
        <f>IF(ISBLANK(Games!E2134), Calc!G2134, G2134+L2134)</f>
        <v>1420.7057667976087</v>
      </c>
      <c r="O2134" s="1">
        <f t="shared" si="231"/>
        <v>0.59155426235749242</v>
      </c>
      <c r="P2134" s="1">
        <f t="shared" si="232"/>
        <v>0.40844573764250758</v>
      </c>
      <c r="Q2134" s="3" t="str">
        <f>Games!N2134</f>
        <v/>
      </c>
      <c r="R2134" s="1" t="str">
        <f t="shared" si="233"/>
        <v/>
      </c>
      <c r="S2134" s="1" t="str">
        <f>IF(ISBLANK(Games!L2134), "",IF(Q2134=B2134, C2134, B2134))</f>
        <v/>
      </c>
      <c r="T2134" s="1" t="str">
        <f t="shared" si="234"/>
        <v>PIT</v>
      </c>
      <c r="U2134" s="1" t="str">
        <f t="shared" si="235"/>
        <v>WAS</v>
      </c>
      <c r="V2134" s="1">
        <f t="shared" si="236"/>
        <v>1464.4120897083565</v>
      </c>
      <c r="W2134" s="1">
        <f t="shared" si="237"/>
        <v>1420.7057667976087</v>
      </c>
    </row>
    <row r="2135" spans="1:23" x14ac:dyDescent="0.45">
      <c r="A2135" t="str">
        <f>Schedule!A2135</f>
        <v>2024-09-07</v>
      </c>
      <c r="B2135" t="str">
        <f>Schedule!B2135</f>
        <v>KCR</v>
      </c>
      <c r="C2135" t="str">
        <f>Schedule!C2135</f>
        <v>MIN</v>
      </c>
      <c r="D2135">
        <f>Schedule!D2135</f>
        <v>1455.5883504191299</v>
      </c>
      <c r="E2135">
        <f>Schedule!E2135</f>
        <v>1535.44519643647</v>
      </c>
      <c r="F2135" cm="1">
        <f t="array" ref="F2135">_xlfn.XLOOKUP(B2135, $T$1:$T2134, $V$1:$V2134, D2135, 0, -1)</f>
        <v>1459.3647323881944</v>
      </c>
      <c r="G2135" cm="1">
        <f t="array" ref="G2135">_xlfn.XLOOKUP(C2135, $U$1:$U2134, $W$1:$W2134, E2135, 0, -1)</f>
        <v>1539.5424706464416</v>
      </c>
      <c r="H2135">
        <f>Schedule!F2135</f>
        <v>0.19008264462809901</v>
      </c>
      <c r="I2135" t="str">
        <f>IF(ISBLANK(Games!D2135), "", Games!D2135)</f>
        <v/>
      </c>
      <c r="J2135" t="str">
        <f>IF(ISBLANK(Games!E2135), "", Games!E2135)</f>
        <v/>
      </c>
      <c r="K2135" t="str">
        <f>IF(ISBLANK(Games!D2135), "",VLOOKUP(I2135, 'Pitchers Pre-Season'!$B$2:$X$790, 23, FALSE))</f>
        <v/>
      </c>
      <c r="L2135" t="str">
        <f>IF(ISBLANK(Games!E2135), "",VLOOKUP(J2135, 'Pitchers Pre-Season'!$B$2:$X$790, 23, FALSE))</f>
        <v/>
      </c>
      <c r="M2135">
        <f>IF(ISBLANK(Games!D2135), Calc!F2135, F2135+K2135)</f>
        <v>1459.3647323881944</v>
      </c>
      <c r="N2135">
        <f>IF(ISBLANK(Games!E2135), Calc!G2135, G2135+L2135)</f>
        <v>1539.5424706464416</v>
      </c>
      <c r="O2135" s="1">
        <f t="shared" si="231"/>
        <v>0.48166184053402294</v>
      </c>
      <c r="P2135" s="1">
        <f t="shared" si="232"/>
        <v>0.51833815946597706</v>
      </c>
      <c r="Q2135" s="3" t="str">
        <f>Games!N2135</f>
        <v/>
      </c>
      <c r="R2135" s="1" t="str">
        <f t="shared" si="233"/>
        <v/>
      </c>
      <c r="S2135" s="1" t="str">
        <f>IF(ISBLANK(Games!L2135), "",IF(Q2135=B2135, C2135, B2135))</f>
        <v/>
      </c>
      <c r="T2135" s="1" t="str">
        <f t="shared" si="234"/>
        <v>KCR</v>
      </c>
      <c r="U2135" s="1" t="str">
        <f t="shared" si="235"/>
        <v>MIN</v>
      </c>
      <c r="V2135" s="1">
        <f t="shared" si="236"/>
        <v>1459.3647323881944</v>
      </c>
      <c r="W2135" s="1">
        <f t="shared" si="237"/>
        <v>1539.5424706464416</v>
      </c>
    </row>
    <row r="2136" spans="1:23" x14ac:dyDescent="0.45">
      <c r="A2136" t="str">
        <f>Schedule!A2136</f>
        <v>2024-09-07</v>
      </c>
      <c r="B2136" t="str">
        <f>Schedule!B2136</f>
        <v>MIL</v>
      </c>
      <c r="C2136" t="str">
        <f>Schedule!C2136</f>
        <v>COL</v>
      </c>
      <c r="D2136">
        <f>Schedule!D2136</f>
        <v>1511.74507850229</v>
      </c>
      <c r="E2136">
        <f>Schedule!E2136</f>
        <v>1418.47649220432</v>
      </c>
      <c r="F2136" cm="1">
        <f t="array" ref="F2136">_xlfn.XLOOKUP(B2136, $T$1:$T2135, $V$1:$V2135, D2136, 0, -1)</f>
        <v>1516.6563185214643</v>
      </c>
      <c r="G2136" cm="1">
        <f t="array" ref="G2136">_xlfn.XLOOKUP(C2136, $U$1:$U2135, $W$1:$W2135, E2136, 0, -1)</f>
        <v>1405.4006829938121</v>
      </c>
      <c r="H2136">
        <f>Schedule!F2136</f>
        <v>6.7415730337078705E-2</v>
      </c>
      <c r="I2136" t="str">
        <f>IF(ISBLANK(Games!D2136), "", Games!D2136)</f>
        <v/>
      </c>
      <c r="J2136" t="str">
        <f>IF(ISBLANK(Games!E2136), "", Games!E2136)</f>
        <v/>
      </c>
      <c r="K2136" t="str">
        <f>IF(ISBLANK(Games!D2136), "",VLOOKUP(I2136, 'Pitchers Pre-Season'!$B$2:$X$790, 23, FALSE))</f>
        <v/>
      </c>
      <c r="L2136" t="str">
        <f>IF(ISBLANK(Games!E2136), "",VLOOKUP(J2136, 'Pitchers Pre-Season'!$B$2:$X$790, 23, FALSE))</f>
        <v/>
      </c>
      <c r="M2136">
        <f>IF(ISBLANK(Games!D2136), Calc!F2136, F2136+K2136)</f>
        <v>1516.6563185214643</v>
      </c>
      <c r="N2136">
        <f>IF(ISBLANK(Games!E2136), Calc!G2136, G2136+L2136)</f>
        <v>1405.4006829938121</v>
      </c>
      <c r="O2136" s="1">
        <f t="shared" si="231"/>
        <v>0.68856053743093359</v>
      </c>
      <c r="P2136" s="1">
        <f t="shared" si="232"/>
        <v>0.31143946256906652</v>
      </c>
      <c r="Q2136" s="3" t="str">
        <f>Games!N2136</f>
        <v/>
      </c>
      <c r="R2136" s="1" t="str">
        <f t="shared" si="233"/>
        <v/>
      </c>
      <c r="S2136" s="1" t="str">
        <f>IF(ISBLANK(Games!L2136), "",IF(Q2136=B2136, C2136, B2136))</f>
        <v/>
      </c>
      <c r="T2136" s="1" t="str">
        <f t="shared" si="234"/>
        <v>MIL</v>
      </c>
      <c r="U2136" s="1" t="str">
        <f t="shared" si="235"/>
        <v>COL</v>
      </c>
      <c r="V2136" s="1">
        <f t="shared" si="236"/>
        <v>1516.6563185214643</v>
      </c>
      <c r="W2136" s="1">
        <f t="shared" si="237"/>
        <v>1405.4006829938121</v>
      </c>
    </row>
    <row r="2137" spans="1:23" x14ac:dyDescent="0.45">
      <c r="A2137" t="str">
        <f>Schedule!A2137</f>
        <v>2024-09-07</v>
      </c>
      <c r="B2137" t="str">
        <f>Schedule!B2137</f>
        <v>STL</v>
      </c>
      <c r="C2137" t="str">
        <f>Schedule!C2137</f>
        <v>SEA</v>
      </c>
      <c r="D2137">
        <f>Schedule!D2137</f>
        <v>1506.4629567151301</v>
      </c>
      <c r="E2137">
        <f>Schedule!E2137</f>
        <v>1526.2027098211199</v>
      </c>
      <c r="F2137" cm="1">
        <f t="array" ref="F2137">_xlfn.XLOOKUP(B2137, $T$1:$T2136, $V$1:$V2136, D2137, 0, -1)</f>
        <v>1510.540426333587</v>
      </c>
      <c r="G2137" cm="1">
        <f t="array" ref="G2137">_xlfn.XLOOKUP(C2137, $U$1:$U2136, $W$1:$W2136, E2137, 0, -1)</f>
        <v>1521.2700100017432</v>
      </c>
      <c r="H2137">
        <f>Schedule!F2137</f>
        <v>7.3170731707316999E-2</v>
      </c>
      <c r="I2137" t="str">
        <f>IF(ISBLANK(Games!D2137), "", Games!D2137)</f>
        <v/>
      </c>
      <c r="J2137" t="str">
        <f>IF(ISBLANK(Games!E2137), "", Games!E2137)</f>
        <v/>
      </c>
      <c r="K2137" t="str">
        <f>IF(ISBLANK(Games!D2137), "",VLOOKUP(I2137, 'Pitchers Pre-Season'!$B$2:$X$790, 23, FALSE))</f>
        <v/>
      </c>
      <c r="L2137" t="str">
        <f>IF(ISBLANK(Games!E2137), "",VLOOKUP(J2137, 'Pitchers Pre-Season'!$B$2:$X$790, 23, FALSE))</f>
        <v/>
      </c>
      <c r="M2137">
        <f>IF(ISBLANK(Games!D2137), Calc!F2137, F2137+K2137)</f>
        <v>1510.540426333587</v>
      </c>
      <c r="N2137">
        <f>IF(ISBLANK(Games!E2137), Calc!G2137, G2137+L2137)</f>
        <v>1521.2700100017432</v>
      </c>
      <c r="O2137" s="1">
        <f t="shared" si="231"/>
        <v>0.52114916064170114</v>
      </c>
      <c r="P2137" s="1">
        <f t="shared" si="232"/>
        <v>0.47885083935829892</v>
      </c>
      <c r="Q2137" s="3" t="str">
        <f>Games!N2137</f>
        <v/>
      </c>
      <c r="R2137" s="1" t="str">
        <f t="shared" si="233"/>
        <v/>
      </c>
      <c r="S2137" s="1" t="str">
        <f>IF(ISBLANK(Games!L2137), "",IF(Q2137=B2137, C2137, B2137))</f>
        <v/>
      </c>
      <c r="T2137" s="1" t="str">
        <f t="shared" si="234"/>
        <v>STL</v>
      </c>
      <c r="U2137" s="1" t="str">
        <f t="shared" si="235"/>
        <v>SEA</v>
      </c>
      <c r="V2137" s="1">
        <f t="shared" si="236"/>
        <v>1510.540426333587</v>
      </c>
      <c r="W2137" s="1">
        <f t="shared" si="237"/>
        <v>1521.2700100017432</v>
      </c>
    </row>
    <row r="2138" spans="1:23" x14ac:dyDescent="0.45">
      <c r="A2138" t="str">
        <f>Schedule!A2138</f>
        <v>2024-09-07</v>
      </c>
      <c r="B2138" t="str">
        <f>Schedule!B2138</f>
        <v>TEX</v>
      </c>
      <c r="C2138" t="str">
        <f>Schedule!C2138</f>
        <v>LAA</v>
      </c>
      <c r="D2138">
        <f>Schedule!D2138</f>
        <v>1527.6277566730801</v>
      </c>
      <c r="E2138">
        <f>Schedule!E2138</f>
        <v>1474.3085107648601</v>
      </c>
      <c r="F2138" cm="1">
        <f t="array" ref="F2138">_xlfn.XLOOKUP(B2138, $T$1:$T2137, $V$1:$V2137, D2138, 0, -1)</f>
        <v>1535.7428778604465</v>
      </c>
      <c r="G2138" cm="1">
        <f t="array" ref="G2138">_xlfn.XLOOKUP(C2138, $U$1:$U2137, $W$1:$W2137, E2138, 0, -1)</f>
        <v>1486.8682858001625</v>
      </c>
      <c r="H2138">
        <f>Schedule!F2138</f>
        <v>6.3291139240506306E-2</v>
      </c>
      <c r="I2138" t="str">
        <f>IF(ISBLANK(Games!D2138), "", Games!D2138)</f>
        <v/>
      </c>
      <c r="J2138" t="str">
        <f>IF(ISBLANK(Games!E2138), "", Games!E2138)</f>
        <v/>
      </c>
      <c r="K2138" t="str">
        <f>IF(ISBLANK(Games!D2138), "",VLOOKUP(I2138, 'Pitchers Pre-Season'!$B$2:$X$790, 23, FALSE))</f>
        <v/>
      </c>
      <c r="L2138" t="str">
        <f>IF(ISBLANK(Games!E2138), "",VLOOKUP(J2138, 'Pitchers Pre-Season'!$B$2:$X$790, 23, FALSE))</f>
        <v/>
      </c>
      <c r="M2138">
        <f>IF(ISBLANK(Games!D2138), Calc!F2138, F2138+K2138)</f>
        <v>1535.7428778604465</v>
      </c>
      <c r="N2138">
        <f>IF(ISBLANK(Games!E2138), Calc!G2138, G2138+L2138)</f>
        <v>1486.8682858001625</v>
      </c>
      <c r="O2138" s="1">
        <f t="shared" si="231"/>
        <v>0.60152145041159044</v>
      </c>
      <c r="P2138" s="1">
        <f t="shared" si="232"/>
        <v>0.3984785495884095</v>
      </c>
      <c r="Q2138" s="3" t="str">
        <f>Games!N2138</f>
        <v/>
      </c>
      <c r="R2138" s="1" t="str">
        <f t="shared" si="233"/>
        <v/>
      </c>
      <c r="S2138" s="1" t="str">
        <f>IF(ISBLANK(Games!L2138), "",IF(Q2138=B2138, C2138, B2138))</f>
        <v/>
      </c>
      <c r="T2138" s="1" t="str">
        <f t="shared" si="234"/>
        <v>TEX</v>
      </c>
      <c r="U2138" s="1" t="str">
        <f t="shared" si="235"/>
        <v>LAA</v>
      </c>
      <c r="V2138" s="1">
        <f t="shared" si="236"/>
        <v>1535.7428778604465</v>
      </c>
      <c r="W2138" s="1">
        <f t="shared" si="237"/>
        <v>1486.8682858001625</v>
      </c>
    </row>
    <row r="2139" spans="1:23" x14ac:dyDescent="0.45">
      <c r="A2139" t="str">
        <f>Schedule!A2139</f>
        <v>2024-09-07</v>
      </c>
      <c r="B2139" t="str">
        <f>Schedule!B2139</f>
        <v>BOS</v>
      </c>
      <c r="C2139" t="str">
        <f>Schedule!C2139</f>
        <v>CHW</v>
      </c>
      <c r="D2139">
        <f>Schedule!D2139</f>
        <v>1500.26839934439</v>
      </c>
      <c r="E2139">
        <f>Schedule!E2139</f>
        <v>1433.33420073452</v>
      </c>
      <c r="F2139" cm="1">
        <f t="array" ref="F2139">_xlfn.XLOOKUP(B2139, $T$1:$T2138, $V$1:$V2138, D2139, 0, -1)</f>
        <v>1500.26839934439</v>
      </c>
      <c r="G2139" cm="1">
        <f t="array" ref="G2139">_xlfn.XLOOKUP(C2139, $U$1:$U2138, $W$1:$W2138, E2139, 0, -1)</f>
        <v>1425.4820043556863</v>
      </c>
      <c r="H2139">
        <f>Schedule!F2139</f>
        <v>5.1282051282051398E-2</v>
      </c>
      <c r="I2139" t="str">
        <f>IF(ISBLANK(Games!D2139), "", Games!D2139)</f>
        <v/>
      </c>
      <c r="J2139" t="str">
        <f>IF(ISBLANK(Games!E2139), "", Games!E2139)</f>
        <v/>
      </c>
      <c r="K2139" t="str">
        <f>IF(ISBLANK(Games!D2139), "",VLOOKUP(I2139, 'Pitchers Pre-Season'!$B$2:$X$790, 23, FALSE))</f>
        <v/>
      </c>
      <c r="L2139" t="str">
        <f>IF(ISBLANK(Games!E2139), "",VLOOKUP(J2139, 'Pitchers Pre-Season'!$B$2:$X$790, 23, FALSE))</f>
        <v/>
      </c>
      <c r="M2139">
        <f>IF(ISBLANK(Games!D2139), Calc!F2139, F2139+K2139)</f>
        <v>1500.26839934439</v>
      </c>
      <c r="N2139">
        <f>IF(ISBLANK(Games!E2139), Calc!G2139, G2139+L2139)</f>
        <v>1425.4820043556863</v>
      </c>
      <c r="O2139" s="1">
        <f t="shared" si="231"/>
        <v>0.6316352997978586</v>
      </c>
      <c r="P2139" s="1">
        <f t="shared" si="232"/>
        <v>0.3683647002021414</v>
      </c>
      <c r="Q2139" s="3" t="str">
        <f>Games!N2139</f>
        <v/>
      </c>
      <c r="R2139" s="1" t="str">
        <f t="shared" si="233"/>
        <v/>
      </c>
      <c r="S2139" s="1" t="str">
        <f>IF(ISBLANK(Games!L2139), "",IF(Q2139=B2139, C2139, B2139))</f>
        <v/>
      </c>
      <c r="T2139" s="1" t="str">
        <f t="shared" si="234"/>
        <v>BOS</v>
      </c>
      <c r="U2139" s="1" t="str">
        <f t="shared" si="235"/>
        <v>CHW</v>
      </c>
      <c r="V2139" s="1">
        <f t="shared" si="236"/>
        <v>1500.26839934439</v>
      </c>
      <c r="W2139" s="1">
        <f t="shared" si="237"/>
        <v>1425.4820043556863</v>
      </c>
    </row>
    <row r="2140" spans="1:23" x14ac:dyDescent="0.45">
      <c r="A2140" t="str">
        <f>Schedule!A2140</f>
        <v>2024-09-07</v>
      </c>
      <c r="B2140" t="str">
        <f>Schedule!B2140</f>
        <v>ATL</v>
      </c>
      <c r="C2140" t="str">
        <f>Schedule!C2140</f>
        <v>TOR</v>
      </c>
      <c r="D2140">
        <f>Schedule!D2140</f>
        <v>1590.545270505</v>
      </c>
      <c r="E2140">
        <f>Schedule!E2140</f>
        <v>1536.86484917293</v>
      </c>
      <c r="F2140" cm="1">
        <f t="array" ref="F2140">_xlfn.XLOOKUP(B2140, $T$1:$T2139, $V$1:$V2139, D2140, 0, -1)</f>
        <v>1593.2508682491175</v>
      </c>
      <c r="G2140" cm="1">
        <f t="array" ref="G2140">_xlfn.XLOOKUP(C2140, $U$1:$U2139, $W$1:$W2139, E2140, 0, -1)</f>
        <v>1549.5770225833428</v>
      </c>
      <c r="H2140">
        <f>Schedule!F2140</f>
        <v>4.3902439024390297E-2</v>
      </c>
      <c r="I2140" t="str">
        <f>IF(ISBLANK(Games!D2140), "", Games!D2140)</f>
        <v/>
      </c>
      <c r="J2140" t="str">
        <f>IF(ISBLANK(Games!E2140), "", Games!E2140)</f>
        <v/>
      </c>
      <c r="K2140" t="str">
        <f>IF(ISBLANK(Games!D2140), "",VLOOKUP(I2140, 'Pitchers Pre-Season'!$B$2:$X$790, 23, FALSE))</f>
        <v/>
      </c>
      <c r="L2140" t="str">
        <f>IF(ISBLANK(Games!E2140), "",VLOOKUP(J2140, 'Pitchers Pre-Season'!$B$2:$X$790, 23, FALSE))</f>
        <v/>
      </c>
      <c r="M2140">
        <f>IF(ISBLANK(Games!D2140), Calc!F2140, F2140+K2140)</f>
        <v>1593.2508682491175</v>
      </c>
      <c r="N2140">
        <f>IF(ISBLANK(Games!E2140), Calc!G2140, G2140+L2140)</f>
        <v>1549.5770225833428</v>
      </c>
      <c r="O2140" s="1">
        <f t="shared" si="231"/>
        <v>0.58447396746959035</v>
      </c>
      <c r="P2140" s="1">
        <f t="shared" si="232"/>
        <v>0.41552603253040965</v>
      </c>
      <c r="Q2140" s="3" t="str">
        <f>Games!N2140</f>
        <v/>
      </c>
      <c r="R2140" s="1" t="str">
        <f t="shared" si="233"/>
        <v/>
      </c>
      <c r="S2140" s="1" t="str">
        <f>IF(ISBLANK(Games!L2140), "",IF(Q2140=B2140, C2140, B2140))</f>
        <v/>
      </c>
      <c r="T2140" s="1" t="str">
        <f t="shared" si="234"/>
        <v>ATL</v>
      </c>
      <c r="U2140" s="1" t="str">
        <f t="shared" si="235"/>
        <v>TOR</v>
      </c>
      <c r="V2140" s="1">
        <f t="shared" si="236"/>
        <v>1593.2508682491175</v>
      </c>
      <c r="W2140" s="1">
        <f t="shared" si="237"/>
        <v>1549.5770225833428</v>
      </c>
    </row>
    <row r="2141" spans="1:23" x14ac:dyDescent="0.45">
      <c r="A2141" t="str">
        <f>Schedule!A2141</f>
        <v>2024-09-07</v>
      </c>
      <c r="B2141" t="str">
        <f>Schedule!B2141</f>
        <v>SDP</v>
      </c>
      <c r="C2141" t="str">
        <f>Schedule!C2141</f>
        <v>SFG</v>
      </c>
      <c r="D2141">
        <f>Schedule!D2141</f>
        <v>1513.7838452168801</v>
      </c>
      <c r="E2141">
        <f>Schedule!E2141</f>
        <v>1501.1235706124401</v>
      </c>
      <c r="F2141" cm="1">
        <f t="array" ref="F2141">_xlfn.XLOOKUP(B2141, $T$1:$T2140, $V$1:$V2140, D2141, 0, -1)</f>
        <v>1502.9671207118124</v>
      </c>
      <c r="G2141" cm="1">
        <f t="array" ref="G2141">_xlfn.XLOOKUP(C2141, $U$1:$U2140, $W$1:$W2140, E2141, 0, -1)</f>
        <v>1491.6063482058917</v>
      </c>
      <c r="H2141">
        <f>Schedule!F2141</f>
        <v>2.9239766081871298E-2</v>
      </c>
      <c r="I2141" t="str">
        <f>IF(ISBLANK(Games!D2141), "", Games!D2141)</f>
        <v/>
      </c>
      <c r="J2141" t="str">
        <f>IF(ISBLANK(Games!E2141), "", Games!E2141)</f>
        <v/>
      </c>
      <c r="K2141" t="str">
        <f>IF(ISBLANK(Games!D2141), "",VLOOKUP(I2141, 'Pitchers Pre-Season'!$B$2:$X$790, 23, FALSE))</f>
        <v/>
      </c>
      <c r="L2141" t="str">
        <f>IF(ISBLANK(Games!E2141), "",VLOOKUP(J2141, 'Pitchers Pre-Season'!$B$2:$X$790, 23, FALSE))</f>
        <v/>
      </c>
      <c r="M2141">
        <f>IF(ISBLANK(Games!D2141), Calc!F2141, F2141+K2141)</f>
        <v>1502.9671207118124</v>
      </c>
      <c r="N2141">
        <f>IF(ISBLANK(Games!E2141), Calc!G2141, G2141+L2141)</f>
        <v>1491.6063482058917</v>
      </c>
      <c r="O2141" s="1">
        <f t="shared" si="231"/>
        <v>0.53096352435826932</v>
      </c>
      <c r="P2141" s="1">
        <f t="shared" si="232"/>
        <v>0.46903647564173073</v>
      </c>
      <c r="Q2141" s="3" t="str">
        <f>Games!N2141</f>
        <v/>
      </c>
      <c r="R2141" s="1" t="str">
        <f t="shared" si="233"/>
        <v/>
      </c>
      <c r="S2141" s="1" t="str">
        <f>IF(ISBLANK(Games!L2141), "",IF(Q2141=B2141, C2141, B2141))</f>
        <v/>
      </c>
      <c r="T2141" s="1" t="str">
        <f t="shared" si="234"/>
        <v>SDP</v>
      </c>
      <c r="U2141" s="1" t="str">
        <f t="shared" si="235"/>
        <v>SFG</v>
      </c>
      <c r="V2141" s="1">
        <f t="shared" si="236"/>
        <v>1502.9671207118124</v>
      </c>
      <c r="W2141" s="1">
        <f t="shared" si="237"/>
        <v>1491.6063482058917</v>
      </c>
    </row>
    <row r="2142" spans="1:23" x14ac:dyDescent="0.45">
      <c r="A2142" t="str">
        <f>Schedule!A2142</f>
        <v>2024-09-07</v>
      </c>
      <c r="B2142" t="str">
        <f>Schedule!B2142</f>
        <v>LAD</v>
      </c>
      <c r="C2142" t="str">
        <f>Schedule!C2142</f>
        <v>CLE</v>
      </c>
      <c r="D2142">
        <f>Schedule!D2142</f>
        <v>1588.6730971234199</v>
      </c>
      <c r="E2142">
        <f>Schedule!E2142</f>
        <v>1503.8938502056101</v>
      </c>
      <c r="F2142" cm="1">
        <f t="array" ref="F2142">_xlfn.XLOOKUP(B2142, $T$1:$T2141, $V$1:$V2141, D2142, 0, -1)</f>
        <v>1596.6514930600529</v>
      </c>
      <c r="G2142" cm="1">
        <f t="array" ref="G2142">_xlfn.XLOOKUP(C2142, $U$1:$U2141, $W$1:$W2141, E2142, 0, -1)</f>
        <v>1521.3210808926906</v>
      </c>
      <c r="H2142">
        <f>Schedule!F2142</f>
        <v>4.2654028436019002E-2</v>
      </c>
      <c r="I2142" t="str">
        <f>IF(ISBLANK(Games!D2142), "", Games!D2142)</f>
        <v/>
      </c>
      <c r="J2142" t="str">
        <f>IF(ISBLANK(Games!E2142), "", Games!E2142)</f>
        <v/>
      </c>
      <c r="K2142" t="str">
        <f>IF(ISBLANK(Games!D2142), "",VLOOKUP(I2142, 'Pitchers Pre-Season'!$B$2:$X$790, 23, FALSE))</f>
        <v/>
      </c>
      <c r="L2142" t="str">
        <f>IF(ISBLANK(Games!E2142), "",VLOOKUP(J2142, 'Pitchers Pre-Season'!$B$2:$X$790, 23, FALSE))</f>
        <v/>
      </c>
      <c r="M2142">
        <f>IF(ISBLANK(Games!D2142), Calc!F2142, F2142+K2142)</f>
        <v>1596.6514930600529</v>
      </c>
      <c r="N2142">
        <f>IF(ISBLANK(Games!E2142), Calc!G2142, G2142+L2142)</f>
        <v>1521.3210808926906</v>
      </c>
      <c r="O2142" s="1">
        <f t="shared" si="231"/>
        <v>0.62806876028639447</v>
      </c>
      <c r="P2142" s="1">
        <f t="shared" si="232"/>
        <v>0.37193123971360548</v>
      </c>
      <c r="Q2142" s="3" t="str">
        <f>Games!N2142</f>
        <v/>
      </c>
      <c r="R2142" s="1" t="str">
        <f t="shared" si="233"/>
        <v/>
      </c>
      <c r="S2142" s="1" t="str">
        <f>IF(ISBLANK(Games!L2142), "",IF(Q2142=B2142, C2142, B2142))</f>
        <v/>
      </c>
      <c r="T2142" s="1" t="str">
        <f t="shared" si="234"/>
        <v>LAD</v>
      </c>
      <c r="U2142" s="1" t="str">
        <f t="shared" si="235"/>
        <v>CLE</v>
      </c>
      <c r="V2142" s="1">
        <f t="shared" si="236"/>
        <v>1596.6514930600529</v>
      </c>
      <c r="W2142" s="1">
        <f t="shared" si="237"/>
        <v>1521.3210808926906</v>
      </c>
    </row>
    <row r="2143" spans="1:23" x14ac:dyDescent="0.45">
      <c r="A2143" t="str">
        <f>Schedule!A2143</f>
        <v>2024-09-08</v>
      </c>
      <c r="B2143" t="str">
        <f>Schedule!B2143</f>
        <v>PIT</v>
      </c>
      <c r="C2143" t="str">
        <f>Schedule!C2143</f>
        <v>WAS</v>
      </c>
      <c r="D2143">
        <f>Schedule!D2143</f>
        <v>1468.3919248330999</v>
      </c>
      <c r="E2143">
        <f>Schedule!E2143</f>
        <v>1422.7330514932301</v>
      </c>
      <c r="F2143" cm="1">
        <f t="array" ref="F2143">_xlfn.XLOOKUP(B2143, $T$1:$T2142, $V$1:$V2142, D2143, 0, -1)</f>
        <v>1464.4120897083565</v>
      </c>
      <c r="G2143" cm="1">
        <f t="array" ref="G2143">_xlfn.XLOOKUP(C2143, $U$1:$U2142, $W$1:$W2142, E2143, 0, -1)</f>
        <v>1420.7057667976087</v>
      </c>
      <c r="H2143">
        <f>Schedule!F2143</f>
        <v>5.7971014492753603E-2</v>
      </c>
      <c r="I2143" t="str">
        <f>IF(ISBLANK(Games!D2143), "", Games!D2143)</f>
        <v/>
      </c>
      <c r="J2143" t="str">
        <f>IF(ISBLANK(Games!E2143), "", Games!E2143)</f>
        <v/>
      </c>
      <c r="K2143" t="str">
        <f>IF(ISBLANK(Games!D2143), "",VLOOKUP(I2143, 'Pitchers Pre-Season'!$B$2:$X$790, 23, FALSE))</f>
        <v/>
      </c>
      <c r="L2143" t="str">
        <f>IF(ISBLANK(Games!E2143), "",VLOOKUP(J2143, 'Pitchers Pre-Season'!$B$2:$X$790, 23, FALSE))</f>
        <v/>
      </c>
      <c r="M2143">
        <f>IF(ISBLANK(Games!D2143), Calc!F2143, F2143+K2143)</f>
        <v>1464.4120897083565</v>
      </c>
      <c r="N2143">
        <f>IF(ISBLANK(Games!E2143), Calc!G2143, G2143+L2143)</f>
        <v>1420.7057667976087</v>
      </c>
      <c r="O2143" s="1">
        <f t="shared" si="231"/>
        <v>0.59155426235749242</v>
      </c>
      <c r="P2143" s="1">
        <f t="shared" si="232"/>
        <v>0.40844573764250758</v>
      </c>
      <c r="Q2143" s="3" t="str">
        <f>Games!N2143</f>
        <v/>
      </c>
      <c r="R2143" s="1" t="str">
        <f t="shared" si="233"/>
        <v/>
      </c>
      <c r="S2143" s="1" t="str">
        <f>IF(ISBLANK(Games!L2143), "",IF(Q2143=B2143, C2143, B2143))</f>
        <v/>
      </c>
      <c r="T2143" s="1" t="str">
        <f t="shared" si="234"/>
        <v>PIT</v>
      </c>
      <c r="U2143" s="1" t="str">
        <f t="shared" si="235"/>
        <v>WAS</v>
      </c>
      <c r="V2143" s="1">
        <f t="shared" si="236"/>
        <v>1464.4120897083565</v>
      </c>
      <c r="W2143" s="1">
        <f t="shared" si="237"/>
        <v>1420.7057667976087</v>
      </c>
    </row>
    <row r="2144" spans="1:23" x14ac:dyDescent="0.45">
      <c r="A2144" t="str">
        <f>Schedule!A2144</f>
        <v>2024-09-08</v>
      </c>
      <c r="B2144" t="str">
        <f>Schedule!B2144</f>
        <v>BAL</v>
      </c>
      <c r="C2144" t="str">
        <f>Schedule!C2144</f>
        <v>TBR</v>
      </c>
      <c r="D2144">
        <f>Schedule!D2144</f>
        <v>1535.1075395159701</v>
      </c>
      <c r="E2144">
        <f>Schedule!E2144</f>
        <v>1537.2568075547799</v>
      </c>
      <c r="F2144" cm="1">
        <f t="array" ref="F2144">_xlfn.XLOOKUP(B2144, $T$1:$T2143, $V$1:$V2143, D2144, 0, -1)</f>
        <v>1527.1786991040578</v>
      </c>
      <c r="G2144" cm="1">
        <f t="array" ref="G2144">_xlfn.XLOOKUP(C2144, $U$1:$U2143, $W$1:$W2143, E2144, 0, -1)</f>
        <v>1532.6622500113572</v>
      </c>
      <c r="H2144">
        <f>Schedule!F2144</f>
        <v>2.1739130434782698E-2</v>
      </c>
      <c r="I2144" t="str">
        <f>IF(ISBLANK(Games!D2144), "", Games!D2144)</f>
        <v/>
      </c>
      <c r="J2144" t="str">
        <f>IF(ISBLANK(Games!E2144), "", Games!E2144)</f>
        <v/>
      </c>
      <c r="K2144" t="str">
        <f>IF(ISBLANK(Games!D2144), "",VLOOKUP(I2144, 'Pitchers Pre-Season'!$B$2:$X$790, 23, FALSE))</f>
        <v/>
      </c>
      <c r="L2144" t="str">
        <f>IF(ISBLANK(Games!E2144), "",VLOOKUP(J2144, 'Pitchers Pre-Season'!$B$2:$X$790, 23, FALSE))</f>
        <v/>
      </c>
      <c r="M2144">
        <f>IF(ISBLANK(Games!D2144), Calc!F2144, F2144+K2144)</f>
        <v>1527.1786991040578</v>
      </c>
      <c r="N2144">
        <f>IF(ISBLANK(Games!E2144), Calc!G2144, G2144+L2144)</f>
        <v>1532.6622500113572</v>
      </c>
      <c r="O2144" s="1">
        <f t="shared" si="231"/>
        <v>0.50297875629895483</v>
      </c>
      <c r="P2144" s="1">
        <f t="shared" si="232"/>
        <v>0.49702124370104517</v>
      </c>
      <c r="Q2144" s="3" t="str">
        <f>Games!N2144</f>
        <v/>
      </c>
      <c r="R2144" s="1" t="str">
        <f t="shared" si="233"/>
        <v/>
      </c>
      <c r="S2144" s="1" t="str">
        <f>IF(ISBLANK(Games!L2144), "",IF(Q2144=B2144, C2144, B2144))</f>
        <v/>
      </c>
      <c r="T2144" s="1" t="str">
        <f t="shared" si="234"/>
        <v>BAL</v>
      </c>
      <c r="U2144" s="1" t="str">
        <f t="shared" si="235"/>
        <v>TBR</v>
      </c>
      <c r="V2144" s="1">
        <f t="shared" si="236"/>
        <v>1527.1786991040578</v>
      </c>
      <c r="W2144" s="1">
        <f t="shared" si="237"/>
        <v>1532.6622500113572</v>
      </c>
    </row>
    <row r="2145" spans="1:23" x14ac:dyDescent="0.45">
      <c r="A2145" t="str">
        <f>Schedule!A2145</f>
        <v>2024-09-08</v>
      </c>
      <c r="B2145" t="str">
        <f>Schedule!B2145</f>
        <v>ATL</v>
      </c>
      <c r="C2145" t="str">
        <f>Schedule!C2145</f>
        <v>TOR</v>
      </c>
      <c r="D2145">
        <f>Schedule!D2145</f>
        <v>1590.545270505</v>
      </c>
      <c r="E2145">
        <f>Schedule!E2145</f>
        <v>1536.86484917293</v>
      </c>
      <c r="F2145" cm="1">
        <f t="array" ref="F2145">_xlfn.XLOOKUP(B2145, $T$1:$T2144, $V$1:$V2144, D2145, 0, -1)</f>
        <v>1593.2508682491175</v>
      </c>
      <c r="G2145" cm="1">
        <f t="array" ref="G2145">_xlfn.XLOOKUP(C2145, $U$1:$U2144, $W$1:$W2144, E2145, 0, -1)</f>
        <v>1549.5770225833428</v>
      </c>
      <c r="H2145">
        <f>Schedule!F2145</f>
        <v>4.3902439024390297E-2</v>
      </c>
      <c r="I2145" t="str">
        <f>IF(ISBLANK(Games!D2145), "", Games!D2145)</f>
        <v/>
      </c>
      <c r="J2145" t="str">
        <f>IF(ISBLANK(Games!E2145), "", Games!E2145)</f>
        <v/>
      </c>
      <c r="K2145" t="str">
        <f>IF(ISBLANK(Games!D2145), "",VLOOKUP(I2145, 'Pitchers Pre-Season'!$B$2:$X$790, 23, FALSE))</f>
        <v/>
      </c>
      <c r="L2145" t="str">
        <f>IF(ISBLANK(Games!E2145), "",VLOOKUP(J2145, 'Pitchers Pre-Season'!$B$2:$X$790, 23, FALSE))</f>
        <v/>
      </c>
      <c r="M2145">
        <f>IF(ISBLANK(Games!D2145), Calc!F2145, F2145+K2145)</f>
        <v>1593.2508682491175</v>
      </c>
      <c r="N2145">
        <f>IF(ISBLANK(Games!E2145), Calc!G2145, G2145+L2145)</f>
        <v>1549.5770225833428</v>
      </c>
      <c r="O2145" s="1">
        <f t="shared" si="231"/>
        <v>0.58447396746959035</v>
      </c>
      <c r="P2145" s="1">
        <f t="shared" si="232"/>
        <v>0.41552603253040965</v>
      </c>
      <c r="Q2145" s="3" t="str">
        <f>Games!N2145</f>
        <v/>
      </c>
      <c r="R2145" s="1" t="str">
        <f t="shared" si="233"/>
        <v/>
      </c>
      <c r="S2145" s="1" t="str">
        <f>IF(ISBLANK(Games!L2145), "",IF(Q2145=B2145, C2145, B2145))</f>
        <v/>
      </c>
      <c r="T2145" s="1" t="str">
        <f t="shared" si="234"/>
        <v>ATL</v>
      </c>
      <c r="U2145" s="1" t="str">
        <f t="shared" si="235"/>
        <v>TOR</v>
      </c>
      <c r="V2145" s="1">
        <f t="shared" si="236"/>
        <v>1593.2508682491175</v>
      </c>
      <c r="W2145" s="1">
        <f t="shared" si="237"/>
        <v>1549.5770225833428</v>
      </c>
    </row>
    <row r="2146" spans="1:23" x14ac:dyDescent="0.45">
      <c r="A2146" t="str">
        <f>Schedule!A2146</f>
        <v>2024-09-08</v>
      </c>
      <c r="B2146" t="str">
        <f>Schedule!B2146</f>
        <v>BOS</v>
      </c>
      <c r="C2146" t="str">
        <f>Schedule!C2146</f>
        <v>CHW</v>
      </c>
      <c r="D2146">
        <f>Schedule!D2146</f>
        <v>1500.26839934439</v>
      </c>
      <c r="E2146">
        <f>Schedule!E2146</f>
        <v>1433.33420073452</v>
      </c>
      <c r="F2146" cm="1">
        <f t="array" ref="F2146">_xlfn.XLOOKUP(B2146, $T$1:$T2145, $V$1:$V2145, D2146, 0, -1)</f>
        <v>1500.26839934439</v>
      </c>
      <c r="G2146" cm="1">
        <f t="array" ref="G2146">_xlfn.XLOOKUP(C2146, $U$1:$U2145, $W$1:$W2145, E2146, 0, -1)</f>
        <v>1425.4820043556863</v>
      </c>
      <c r="H2146">
        <f>Schedule!F2146</f>
        <v>5.1282051282051398E-2</v>
      </c>
      <c r="I2146" t="str">
        <f>IF(ISBLANK(Games!D2146), "", Games!D2146)</f>
        <v/>
      </c>
      <c r="J2146" t="str">
        <f>IF(ISBLANK(Games!E2146), "", Games!E2146)</f>
        <v/>
      </c>
      <c r="K2146" t="str">
        <f>IF(ISBLANK(Games!D2146), "",VLOOKUP(I2146, 'Pitchers Pre-Season'!$B$2:$X$790, 23, FALSE))</f>
        <v/>
      </c>
      <c r="L2146" t="str">
        <f>IF(ISBLANK(Games!E2146), "",VLOOKUP(J2146, 'Pitchers Pre-Season'!$B$2:$X$790, 23, FALSE))</f>
        <v/>
      </c>
      <c r="M2146">
        <f>IF(ISBLANK(Games!D2146), Calc!F2146, F2146+K2146)</f>
        <v>1500.26839934439</v>
      </c>
      <c r="N2146">
        <f>IF(ISBLANK(Games!E2146), Calc!G2146, G2146+L2146)</f>
        <v>1425.4820043556863</v>
      </c>
      <c r="O2146" s="1">
        <f t="shared" si="231"/>
        <v>0.6316352997978586</v>
      </c>
      <c r="P2146" s="1">
        <f t="shared" si="232"/>
        <v>0.3683647002021414</v>
      </c>
      <c r="Q2146" s="3" t="str">
        <f>Games!N2146</f>
        <v/>
      </c>
      <c r="R2146" s="1" t="str">
        <f t="shared" si="233"/>
        <v/>
      </c>
      <c r="S2146" s="1" t="str">
        <f>IF(ISBLANK(Games!L2146), "",IF(Q2146=B2146, C2146, B2146))</f>
        <v/>
      </c>
      <c r="T2146" s="1" t="str">
        <f t="shared" si="234"/>
        <v>BOS</v>
      </c>
      <c r="U2146" s="1" t="str">
        <f t="shared" si="235"/>
        <v>CHW</v>
      </c>
      <c r="V2146" s="1">
        <f t="shared" si="236"/>
        <v>1500.26839934439</v>
      </c>
      <c r="W2146" s="1">
        <f t="shared" si="237"/>
        <v>1425.4820043556863</v>
      </c>
    </row>
    <row r="2147" spans="1:23" x14ac:dyDescent="0.45">
      <c r="A2147" t="str">
        <f>Schedule!A2147</f>
        <v>2024-09-08</v>
      </c>
      <c r="B2147" t="str">
        <f>Schedule!B2147</f>
        <v>NYM</v>
      </c>
      <c r="C2147" t="str">
        <f>Schedule!C2147</f>
        <v>CIN</v>
      </c>
      <c r="D2147">
        <f>Schedule!D2147</f>
        <v>1505.1761432511801</v>
      </c>
      <c r="E2147">
        <f>Schedule!E2147</f>
        <v>1496.2510574284499</v>
      </c>
      <c r="F2147" cm="1">
        <f t="array" ref="F2147">_xlfn.XLOOKUP(B2147, $T$1:$T2146, $V$1:$V2146, D2147, 0, -1)</f>
        <v>1483.2891783762693</v>
      </c>
      <c r="G2147" cm="1">
        <f t="array" ref="G2147">_xlfn.XLOOKUP(C2147, $U$1:$U2146, $W$1:$W2146, E2147, 0, -1)</f>
        <v>1513.6155661274754</v>
      </c>
      <c r="H2147">
        <f>Schedule!F2147</f>
        <v>0.102272727272727</v>
      </c>
      <c r="I2147" t="str">
        <f>IF(ISBLANK(Games!D2147), "", Games!D2147)</f>
        <v/>
      </c>
      <c r="J2147" t="str">
        <f>IF(ISBLANK(Games!E2147), "", Games!E2147)</f>
        <v/>
      </c>
      <c r="K2147" t="str">
        <f>IF(ISBLANK(Games!D2147), "",VLOOKUP(I2147, 'Pitchers Pre-Season'!$B$2:$X$790, 23, FALSE))</f>
        <v/>
      </c>
      <c r="L2147" t="str">
        <f>IF(ISBLANK(Games!E2147), "",VLOOKUP(J2147, 'Pitchers Pre-Season'!$B$2:$X$790, 23, FALSE))</f>
        <v/>
      </c>
      <c r="M2147">
        <f>IF(ISBLANK(Games!D2147), Calc!F2147, F2147+K2147)</f>
        <v>1483.2891783762693</v>
      </c>
      <c r="N2147">
        <f>IF(ISBLANK(Games!E2147), Calc!G2147, G2147+L2147)</f>
        <v>1513.6155661274754</v>
      </c>
      <c r="O2147" s="1">
        <f t="shared" si="231"/>
        <v>0.50760368446655613</v>
      </c>
      <c r="P2147" s="1">
        <f t="shared" si="232"/>
        <v>0.49239631553344382</v>
      </c>
      <c r="Q2147" s="3" t="str">
        <f>Games!N2147</f>
        <v/>
      </c>
      <c r="R2147" s="1" t="str">
        <f t="shared" si="233"/>
        <v/>
      </c>
      <c r="S2147" s="1" t="str">
        <f>IF(ISBLANK(Games!L2147), "",IF(Q2147=B2147, C2147, B2147))</f>
        <v/>
      </c>
      <c r="T2147" s="1" t="str">
        <f t="shared" si="234"/>
        <v>NYM</v>
      </c>
      <c r="U2147" s="1" t="str">
        <f t="shared" si="235"/>
        <v>CIN</v>
      </c>
      <c r="V2147" s="1">
        <f t="shared" si="236"/>
        <v>1483.2891783762693</v>
      </c>
      <c r="W2147" s="1">
        <f t="shared" si="237"/>
        <v>1513.6155661274754</v>
      </c>
    </row>
    <row r="2148" spans="1:23" x14ac:dyDescent="0.45">
      <c r="A2148" t="str">
        <f>Schedule!A2148</f>
        <v>2024-09-08</v>
      </c>
      <c r="B2148" t="str">
        <f>Schedule!B2148</f>
        <v>MIA</v>
      </c>
      <c r="C2148" t="str">
        <f>Schedule!C2148</f>
        <v>PHI</v>
      </c>
      <c r="D2148">
        <f>Schedule!D2148</f>
        <v>1488.4482383178499</v>
      </c>
      <c r="E2148">
        <f>Schedule!E2148</f>
        <v>1537.03223861109</v>
      </c>
      <c r="F2148" cm="1">
        <f t="array" ref="F2148">_xlfn.XLOOKUP(B2148, $T$1:$T2147, $V$1:$V2147, D2148, 0, -1)</f>
        <v>1453.0099819148713</v>
      </c>
      <c r="G2148" cm="1">
        <f t="array" ref="G2148">_xlfn.XLOOKUP(C2148, $U$1:$U2147, $W$1:$W2147, E2148, 0, -1)</f>
        <v>1539.4111659163295</v>
      </c>
      <c r="H2148">
        <f>Schedule!F2148</f>
        <v>4.5751633986928102E-2</v>
      </c>
      <c r="I2148" t="str">
        <f>IF(ISBLANK(Games!D2148), "", Games!D2148)</f>
        <v/>
      </c>
      <c r="J2148" t="str">
        <f>IF(ISBLANK(Games!E2148), "", Games!E2148)</f>
        <v/>
      </c>
      <c r="K2148" t="str">
        <f>IF(ISBLANK(Games!D2148), "",VLOOKUP(I2148, 'Pitchers Pre-Season'!$B$2:$X$790, 23, FALSE))</f>
        <v/>
      </c>
      <c r="L2148" t="str">
        <f>IF(ISBLANK(Games!E2148), "",VLOOKUP(J2148, 'Pitchers Pre-Season'!$B$2:$X$790, 23, FALSE))</f>
        <v/>
      </c>
      <c r="M2148">
        <f>IF(ISBLANK(Games!D2148), Calc!F2148, F2148+K2148)</f>
        <v>1453.0099819148713</v>
      </c>
      <c r="N2148">
        <f>IF(ISBLANK(Games!E2148), Calc!G2148, G2148+L2148)</f>
        <v>1539.4111659163295</v>
      </c>
      <c r="O2148" s="1">
        <f t="shared" si="231"/>
        <v>0.40103587406323621</v>
      </c>
      <c r="P2148" s="1">
        <f t="shared" si="232"/>
        <v>0.59896412593676374</v>
      </c>
      <c r="Q2148" s="3" t="str">
        <f>Games!N2148</f>
        <v/>
      </c>
      <c r="R2148" s="1" t="str">
        <f t="shared" si="233"/>
        <v/>
      </c>
      <c r="S2148" s="1" t="str">
        <f>IF(ISBLANK(Games!L2148), "",IF(Q2148=B2148, C2148, B2148))</f>
        <v/>
      </c>
      <c r="T2148" s="1" t="str">
        <f t="shared" si="234"/>
        <v>MIA</v>
      </c>
      <c r="U2148" s="1" t="str">
        <f t="shared" si="235"/>
        <v>PHI</v>
      </c>
      <c r="V2148" s="1">
        <f t="shared" si="236"/>
        <v>1453.0099819148713</v>
      </c>
      <c r="W2148" s="1">
        <f t="shared" si="237"/>
        <v>1539.4111659163295</v>
      </c>
    </row>
    <row r="2149" spans="1:23" x14ac:dyDescent="0.45">
      <c r="A2149" t="str">
        <f>Schedule!A2149</f>
        <v>2024-09-08</v>
      </c>
      <c r="B2149" t="str">
        <f>Schedule!B2149</f>
        <v>HOU</v>
      </c>
      <c r="C2149" t="str">
        <f>Schedule!C2149</f>
        <v>ARI</v>
      </c>
      <c r="D2149">
        <f>Schedule!D2149</f>
        <v>1559.22207084247</v>
      </c>
      <c r="E2149">
        <f>Schedule!E2149</f>
        <v>1517.8440011816001</v>
      </c>
      <c r="F2149" cm="1">
        <f t="array" ref="F2149">_xlfn.XLOOKUP(B2149, $T$1:$T2148, $V$1:$V2148, D2149, 0, -1)</f>
        <v>1535.1961987191132</v>
      </c>
      <c r="G2149" cm="1">
        <f t="array" ref="G2149">_xlfn.XLOOKUP(C2149, $U$1:$U2148, $W$1:$W2148, E2149, 0, -1)</f>
        <v>1515.1384034374826</v>
      </c>
      <c r="H2149">
        <f>Schedule!F2149</f>
        <v>-4.08163265306122E-2</v>
      </c>
      <c r="I2149" t="str">
        <f>IF(ISBLANK(Games!D2149), "", Games!D2149)</f>
        <v/>
      </c>
      <c r="J2149" t="str">
        <f>IF(ISBLANK(Games!E2149), "", Games!E2149)</f>
        <v/>
      </c>
      <c r="K2149" t="str">
        <f>IF(ISBLANK(Games!D2149), "",VLOOKUP(I2149, 'Pitchers Pre-Season'!$B$2:$X$790, 23, FALSE))</f>
        <v/>
      </c>
      <c r="L2149" t="str">
        <f>IF(ISBLANK(Games!E2149), "",VLOOKUP(J2149, 'Pitchers Pre-Season'!$B$2:$X$790, 23, FALSE))</f>
        <v/>
      </c>
      <c r="M2149">
        <f>IF(ISBLANK(Games!D2149), Calc!F2149, F2149+K2149)</f>
        <v>1535.1961987191132</v>
      </c>
      <c r="N2149">
        <f>IF(ISBLANK(Games!E2149), Calc!G2149, G2149+L2149)</f>
        <v>1515.1384034374826</v>
      </c>
      <c r="O2149" s="1">
        <f t="shared" si="231"/>
        <v>0.50842529892432042</v>
      </c>
      <c r="P2149" s="1">
        <f t="shared" si="232"/>
        <v>0.49157470107567947</v>
      </c>
      <c r="Q2149" s="3" t="str">
        <f>Games!N2149</f>
        <v/>
      </c>
      <c r="R2149" s="1" t="str">
        <f t="shared" si="233"/>
        <v/>
      </c>
      <c r="S2149" s="1" t="str">
        <f>IF(ISBLANK(Games!L2149), "",IF(Q2149=B2149, C2149, B2149))</f>
        <v/>
      </c>
      <c r="T2149" s="1" t="str">
        <f t="shared" si="234"/>
        <v>HOU</v>
      </c>
      <c r="U2149" s="1" t="str">
        <f t="shared" si="235"/>
        <v>ARI</v>
      </c>
      <c r="V2149" s="1">
        <f t="shared" si="236"/>
        <v>1535.1961987191132</v>
      </c>
      <c r="W2149" s="1">
        <f t="shared" si="237"/>
        <v>1515.1384034374826</v>
      </c>
    </row>
    <row r="2150" spans="1:23" x14ac:dyDescent="0.45">
      <c r="A2150" t="str">
        <f>Schedule!A2150</f>
        <v>2024-09-08</v>
      </c>
      <c r="B2150" t="str">
        <f>Schedule!B2150</f>
        <v>KCR</v>
      </c>
      <c r="C2150" t="str">
        <f>Schedule!C2150</f>
        <v>MIN</v>
      </c>
      <c r="D2150">
        <f>Schedule!D2150</f>
        <v>1455.5883504191299</v>
      </c>
      <c r="E2150">
        <f>Schedule!E2150</f>
        <v>1535.44519643647</v>
      </c>
      <c r="F2150" cm="1">
        <f t="array" ref="F2150">_xlfn.XLOOKUP(B2150, $T$1:$T2149, $V$1:$V2149, D2150, 0, -1)</f>
        <v>1459.3647323881944</v>
      </c>
      <c r="G2150" cm="1">
        <f t="array" ref="G2150">_xlfn.XLOOKUP(C2150, $U$1:$U2149, $W$1:$W2149, E2150, 0, -1)</f>
        <v>1539.5424706464416</v>
      </c>
      <c r="H2150">
        <f>Schedule!F2150</f>
        <v>0.19008264462809901</v>
      </c>
      <c r="I2150" t="str">
        <f>IF(ISBLANK(Games!D2150), "", Games!D2150)</f>
        <v/>
      </c>
      <c r="J2150" t="str">
        <f>IF(ISBLANK(Games!E2150), "", Games!E2150)</f>
        <v/>
      </c>
      <c r="K2150" t="str">
        <f>IF(ISBLANK(Games!D2150), "",VLOOKUP(I2150, 'Pitchers Pre-Season'!$B$2:$X$790, 23, FALSE))</f>
        <v/>
      </c>
      <c r="L2150" t="str">
        <f>IF(ISBLANK(Games!E2150), "",VLOOKUP(J2150, 'Pitchers Pre-Season'!$B$2:$X$790, 23, FALSE))</f>
        <v/>
      </c>
      <c r="M2150">
        <f>IF(ISBLANK(Games!D2150), Calc!F2150, F2150+K2150)</f>
        <v>1459.3647323881944</v>
      </c>
      <c r="N2150">
        <f>IF(ISBLANK(Games!E2150), Calc!G2150, G2150+L2150)</f>
        <v>1539.5424706464416</v>
      </c>
      <c r="O2150" s="1">
        <f t="shared" si="231"/>
        <v>0.48166184053402294</v>
      </c>
      <c r="P2150" s="1">
        <f t="shared" si="232"/>
        <v>0.51833815946597706</v>
      </c>
      <c r="Q2150" s="3" t="str">
        <f>Games!N2150</f>
        <v/>
      </c>
      <c r="R2150" s="1" t="str">
        <f t="shared" si="233"/>
        <v/>
      </c>
      <c r="S2150" s="1" t="str">
        <f>IF(ISBLANK(Games!L2150), "",IF(Q2150=B2150, C2150, B2150))</f>
        <v/>
      </c>
      <c r="T2150" s="1" t="str">
        <f t="shared" si="234"/>
        <v>KCR</v>
      </c>
      <c r="U2150" s="1" t="str">
        <f t="shared" si="235"/>
        <v>MIN</v>
      </c>
      <c r="V2150" s="1">
        <f t="shared" si="236"/>
        <v>1459.3647323881944</v>
      </c>
      <c r="W2150" s="1">
        <f t="shared" si="237"/>
        <v>1539.5424706464416</v>
      </c>
    </row>
    <row r="2151" spans="1:23" x14ac:dyDescent="0.45">
      <c r="A2151" t="str">
        <f>Schedule!A2151</f>
        <v>2024-09-08</v>
      </c>
      <c r="B2151" t="str">
        <f>Schedule!B2151</f>
        <v>MIL</v>
      </c>
      <c r="C2151" t="str">
        <f>Schedule!C2151</f>
        <v>COL</v>
      </c>
      <c r="D2151">
        <f>Schedule!D2151</f>
        <v>1511.74507850229</v>
      </c>
      <c r="E2151">
        <f>Schedule!E2151</f>
        <v>1418.47649220432</v>
      </c>
      <c r="F2151" cm="1">
        <f t="array" ref="F2151">_xlfn.XLOOKUP(B2151, $T$1:$T2150, $V$1:$V2150, D2151, 0, -1)</f>
        <v>1516.6563185214643</v>
      </c>
      <c r="G2151" cm="1">
        <f t="array" ref="G2151">_xlfn.XLOOKUP(C2151, $U$1:$U2150, $W$1:$W2150, E2151, 0, -1)</f>
        <v>1405.4006829938121</v>
      </c>
      <c r="H2151">
        <f>Schedule!F2151</f>
        <v>6.7415730337078705E-2</v>
      </c>
      <c r="I2151" t="str">
        <f>IF(ISBLANK(Games!D2151), "", Games!D2151)</f>
        <v/>
      </c>
      <c r="J2151" t="str">
        <f>IF(ISBLANK(Games!E2151), "", Games!E2151)</f>
        <v/>
      </c>
      <c r="K2151" t="str">
        <f>IF(ISBLANK(Games!D2151), "",VLOOKUP(I2151, 'Pitchers Pre-Season'!$B$2:$X$790, 23, FALSE))</f>
        <v/>
      </c>
      <c r="L2151" t="str">
        <f>IF(ISBLANK(Games!E2151), "",VLOOKUP(J2151, 'Pitchers Pre-Season'!$B$2:$X$790, 23, FALSE))</f>
        <v/>
      </c>
      <c r="M2151">
        <f>IF(ISBLANK(Games!D2151), Calc!F2151, F2151+K2151)</f>
        <v>1516.6563185214643</v>
      </c>
      <c r="N2151">
        <f>IF(ISBLANK(Games!E2151), Calc!G2151, G2151+L2151)</f>
        <v>1405.4006829938121</v>
      </c>
      <c r="O2151" s="1">
        <f t="shared" si="231"/>
        <v>0.68856053743093359</v>
      </c>
      <c r="P2151" s="1">
        <f t="shared" si="232"/>
        <v>0.31143946256906652</v>
      </c>
      <c r="Q2151" s="3" t="str">
        <f>Games!N2151</f>
        <v/>
      </c>
      <c r="R2151" s="1" t="str">
        <f t="shared" si="233"/>
        <v/>
      </c>
      <c r="S2151" s="1" t="str">
        <f>IF(ISBLANK(Games!L2151), "",IF(Q2151=B2151, C2151, B2151))</f>
        <v/>
      </c>
      <c r="T2151" s="1" t="str">
        <f t="shared" si="234"/>
        <v>MIL</v>
      </c>
      <c r="U2151" s="1" t="str">
        <f t="shared" si="235"/>
        <v>COL</v>
      </c>
      <c r="V2151" s="1">
        <f t="shared" si="236"/>
        <v>1516.6563185214643</v>
      </c>
      <c r="W2151" s="1">
        <f t="shared" si="237"/>
        <v>1405.4006829938121</v>
      </c>
    </row>
    <row r="2152" spans="1:23" x14ac:dyDescent="0.45">
      <c r="A2152" t="str">
        <f>Schedule!A2152</f>
        <v>2024-09-08</v>
      </c>
      <c r="B2152" t="str">
        <f>Schedule!B2152</f>
        <v>STL</v>
      </c>
      <c r="C2152" t="str">
        <f>Schedule!C2152</f>
        <v>SEA</v>
      </c>
      <c r="D2152">
        <f>Schedule!D2152</f>
        <v>1506.4629567151301</v>
      </c>
      <c r="E2152">
        <f>Schedule!E2152</f>
        <v>1526.2027098211199</v>
      </c>
      <c r="F2152" cm="1">
        <f t="array" ref="F2152">_xlfn.XLOOKUP(B2152, $T$1:$T2151, $V$1:$V2151, D2152, 0, -1)</f>
        <v>1510.540426333587</v>
      </c>
      <c r="G2152" cm="1">
        <f t="array" ref="G2152">_xlfn.XLOOKUP(C2152, $U$1:$U2151, $W$1:$W2151, E2152, 0, -1)</f>
        <v>1521.2700100017432</v>
      </c>
      <c r="H2152">
        <f>Schedule!F2152</f>
        <v>7.3170731707316999E-2</v>
      </c>
      <c r="I2152" t="str">
        <f>IF(ISBLANK(Games!D2152), "", Games!D2152)</f>
        <v/>
      </c>
      <c r="J2152" t="str">
        <f>IF(ISBLANK(Games!E2152), "", Games!E2152)</f>
        <v/>
      </c>
      <c r="K2152" t="str">
        <f>IF(ISBLANK(Games!D2152), "",VLOOKUP(I2152, 'Pitchers Pre-Season'!$B$2:$X$790, 23, FALSE))</f>
        <v/>
      </c>
      <c r="L2152" t="str">
        <f>IF(ISBLANK(Games!E2152), "",VLOOKUP(J2152, 'Pitchers Pre-Season'!$B$2:$X$790, 23, FALSE))</f>
        <v/>
      </c>
      <c r="M2152">
        <f>IF(ISBLANK(Games!D2152), Calc!F2152, F2152+K2152)</f>
        <v>1510.540426333587</v>
      </c>
      <c r="N2152">
        <f>IF(ISBLANK(Games!E2152), Calc!G2152, G2152+L2152)</f>
        <v>1521.2700100017432</v>
      </c>
      <c r="O2152" s="1">
        <f t="shared" si="231"/>
        <v>0.52114916064170114</v>
      </c>
      <c r="P2152" s="1">
        <f t="shared" si="232"/>
        <v>0.47885083935829892</v>
      </c>
      <c r="Q2152" s="3" t="str">
        <f>Games!N2152</f>
        <v/>
      </c>
      <c r="R2152" s="1" t="str">
        <f t="shared" si="233"/>
        <v/>
      </c>
      <c r="S2152" s="1" t="str">
        <f>IF(ISBLANK(Games!L2152), "",IF(Q2152=B2152, C2152, B2152))</f>
        <v/>
      </c>
      <c r="T2152" s="1" t="str">
        <f t="shared" si="234"/>
        <v>STL</v>
      </c>
      <c r="U2152" s="1" t="str">
        <f t="shared" si="235"/>
        <v>SEA</v>
      </c>
      <c r="V2152" s="1">
        <f t="shared" si="236"/>
        <v>1510.540426333587</v>
      </c>
      <c r="W2152" s="1">
        <f t="shared" si="237"/>
        <v>1521.2700100017432</v>
      </c>
    </row>
    <row r="2153" spans="1:23" x14ac:dyDescent="0.45">
      <c r="A2153" t="str">
        <f>Schedule!A2153</f>
        <v>2024-09-08</v>
      </c>
      <c r="B2153" t="str">
        <f>Schedule!B2153</f>
        <v>CHC</v>
      </c>
      <c r="C2153" t="str">
        <f>Schedule!C2153</f>
        <v>NYY</v>
      </c>
      <c r="D2153">
        <f>Schedule!D2153</f>
        <v>1514.0316812078199</v>
      </c>
      <c r="E2153">
        <f>Schedule!E2153</f>
        <v>1539.4562396036399</v>
      </c>
      <c r="F2153" cm="1">
        <f t="array" ref="F2153">_xlfn.XLOOKUP(B2153, $T$1:$T2152, $V$1:$V2152, D2153, 0, -1)</f>
        <v>1529.9566441509314</v>
      </c>
      <c r="G2153" cm="1">
        <f t="array" ref="G2153">_xlfn.XLOOKUP(C2153, $U$1:$U2152, $W$1:$W2152, E2153, 0, -1)</f>
        <v>1562.9327852564061</v>
      </c>
      <c r="H2153">
        <f>Schedule!F2153</f>
        <v>4.4585987261146598E-2</v>
      </c>
      <c r="I2153" t="str">
        <f>IF(ISBLANK(Games!D2153), "", Games!D2153)</f>
        <v/>
      </c>
      <c r="J2153" t="str">
        <f>IF(ISBLANK(Games!E2153), "", Games!E2153)</f>
        <v/>
      </c>
      <c r="K2153" t="str">
        <f>IF(ISBLANK(Games!D2153), "",VLOOKUP(I2153, 'Pitchers Pre-Season'!$B$2:$X$790, 23, FALSE))</f>
        <v/>
      </c>
      <c r="L2153" t="str">
        <f>IF(ISBLANK(Games!E2153), "",VLOOKUP(J2153, 'Pitchers Pre-Season'!$B$2:$X$790, 23, FALSE))</f>
        <v/>
      </c>
      <c r="M2153">
        <f>IF(ISBLANK(Games!D2153), Calc!F2153, F2153+K2153)</f>
        <v>1529.9566441509314</v>
      </c>
      <c r="N2153">
        <f>IF(ISBLANK(Games!E2153), Calc!G2153, G2153+L2153)</f>
        <v>1562.9327852564061</v>
      </c>
      <c r="O2153" s="1">
        <f t="shared" si="231"/>
        <v>0.47497850360877542</v>
      </c>
      <c r="P2153" s="1">
        <f t="shared" si="232"/>
        <v>0.52502149639122453</v>
      </c>
      <c r="Q2153" s="3" t="str">
        <f>Games!N2153</f>
        <v/>
      </c>
      <c r="R2153" s="1" t="str">
        <f t="shared" si="233"/>
        <v/>
      </c>
      <c r="S2153" s="1" t="str">
        <f>IF(ISBLANK(Games!L2153), "",IF(Q2153=B2153, C2153, B2153))</f>
        <v/>
      </c>
      <c r="T2153" s="1" t="str">
        <f t="shared" si="234"/>
        <v>CHC</v>
      </c>
      <c r="U2153" s="1" t="str">
        <f t="shared" si="235"/>
        <v>NYY</v>
      </c>
      <c r="V2153" s="1">
        <f t="shared" si="236"/>
        <v>1529.9566441509314</v>
      </c>
      <c r="W2153" s="1">
        <f t="shared" si="237"/>
        <v>1562.9327852564061</v>
      </c>
    </row>
    <row r="2154" spans="1:23" x14ac:dyDescent="0.45">
      <c r="A2154" t="str">
        <f>Schedule!A2154</f>
        <v>2024-09-08</v>
      </c>
      <c r="B2154" t="str">
        <f>Schedule!B2154</f>
        <v>TEX</v>
      </c>
      <c r="C2154" t="str">
        <f>Schedule!C2154</f>
        <v>LAA</v>
      </c>
      <c r="D2154">
        <f>Schedule!D2154</f>
        <v>1527.6277566730801</v>
      </c>
      <c r="E2154">
        <f>Schedule!E2154</f>
        <v>1474.3085107648601</v>
      </c>
      <c r="F2154" cm="1">
        <f t="array" ref="F2154">_xlfn.XLOOKUP(B2154, $T$1:$T2153, $V$1:$V2153, D2154, 0, -1)</f>
        <v>1535.7428778604465</v>
      </c>
      <c r="G2154" cm="1">
        <f t="array" ref="G2154">_xlfn.XLOOKUP(C2154, $U$1:$U2153, $W$1:$W2153, E2154, 0, -1)</f>
        <v>1486.8682858001625</v>
      </c>
      <c r="H2154">
        <f>Schedule!F2154</f>
        <v>6.3291139240506306E-2</v>
      </c>
      <c r="I2154" t="str">
        <f>IF(ISBLANK(Games!D2154), "", Games!D2154)</f>
        <v/>
      </c>
      <c r="J2154" t="str">
        <f>IF(ISBLANK(Games!E2154), "", Games!E2154)</f>
        <v/>
      </c>
      <c r="K2154" t="str">
        <f>IF(ISBLANK(Games!D2154), "",VLOOKUP(I2154, 'Pitchers Pre-Season'!$B$2:$X$790, 23, FALSE))</f>
        <v/>
      </c>
      <c r="L2154" t="str">
        <f>IF(ISBLANK(Games!E2154), "",VLOOKUP(J2154, 'Pitchers Pre-Season'!$B$2:$X$790, 23, FALSE))</f>
        <v/>
      </c>
      <c r="M2154">
        <f>IF(ISBLANK(Games!D2154), Calc!F2154, F2154+K2154)</f>
        <v>1535.7428778604465</v>
      </c>
      <c r="N2154">
        <f>IF(ISBLANK(Games!E2154), Calc!G2154, G2154+L2154)</f>
        <v>1486.8682858001625</v>
      </c>
      <c r="O2154" s="1">
        <f t="shared" si="231"/>
        <v>0.60152145041159044</v>
      </c>
      <c r="P2154" s="1">
        <f t="shared" si="232"/>
        <v>0.3984785495884095</v>
      </c>
      <c r="Q2154" s="3" t="str">
        <f>Games!N2154</f>
        <v/>
      </c>
      <c r="R2154" s="1" t="str">
        <f t="shared" si="233"/>
        <v/>
      </c>
      <c r="S2154" s="1" t="str">
        <f>IF(ISBLANK(Games!L2154), "",IF(Q2154=B2154, C2154, B2154))</f>
        <v/>
      </c>
      <c r="T2154" s="1" t="str">
        <f t="shared" si="234"/>
        <v>TEX</v>
      </c>
      <c r="U2154" s="1" t="str">
        <f t="shared" si="235"/>
        <v>LAA</v>
      </c>
      <c r="V2154" s="1">
        <f t="shared" si="236"/>
        <v>1535.7428778604465</v>
      </c>
      <c r="W2154" s="1">
        <f t="shared" si="237"/>
        <v>1486.8682858001625</v>
      </c>
    </row>
    <row r="2155" spans="1:23" x14ac:dyDescent="0.45">
      <c r="A2155" t="str">
        <f>Schedule!A2155</f>
        <v>2024-09-08</v>
      </c>
      <c r="B2155" t="str">
        <f>Schedule!B2155</f>
        <v>OAK</v>
      </c>
      <c r="C2155" t="str">
        <f>Schedule!C2155</f>
        <v>DET</v>
      </c>
      <c r="D2155">
        <f>Schedule!D2155</f>
        <v>1427.1354796158</v>
      </c>
      <c r="E2155">
        <f>Schedule!E2155</f>
        <v>1477.56939209144</v>
      </c>
      <c r="F2155" cm="1">
        <f t="array" ref="F2155">_xlfn.XLOOKUP(B2155, $T$1:$T2154, $V$1:$V2154, D2155, 0, -1)</f>
        <v>1410.609331202211</v>
      </c>
      <c r="G2155" cm="1">
        <f t="array" ref="G2155">_xlfn.XLOOKUP(C2155, $U$1:$U2154, $W$1:$W2154, E2155, 0, -1)</f>
        <v>1495.7868779460348</v>
      </c>
      <c r="H2155">
        <f>Schedule!F2155</f>
        <v>6.2111801242235101E-3</v>
      </c>
      <c r="I2155" t="str">
        <f>IF(ISBLANK(Games!D2155), "", Games!D2155)</f>
        <v/>
      </c>
      <c r="J2155" t="str">
        <f>IF(ISBLANK(Games!E2155), "", Games!E2155)</f>
        <v/>
      </c>
      <c r="K2155" t="str">
        <f>IF(ISBLANK(Games!D2155), "",VLOOKUP(I2155, 'Pitchers Pre-Season'!$B$2:$X$790, 23, FALSE))</f>
        <v/>
      </c>
      <c r="L2155" t="str">
        <f>IF(ISBLANK(Games!E2155), "",VLOOKUP(J2155, 'Pitchers Pre-Season'!$B$2:$X$790, 23, FALSE))</f>
        <v/>
      </c>
      <c r="M2155">
        <f>IF(ISBLANK(Games!D2155), Calc!F2155, F2155+K2155)</f>
        <v>1410.609331202211</v>
      </c>
      <c r="N2155">
        <f>IF(ISBLANK(Games!E2155), Calc!G2155, G2155+L2155)</f>
        <v>1495.7868779460348</v>
      </c>
      <c r="O2155" s="1">
        <f t="shared" si="231"/>
        <v>0.38292345326373139</v>
      </c>
      <c r="P2155" s="1">
        <f t="shared" si="232"/>
        <v>0.61707654673626855</v>
      </c>
      <c r="Q2155" s="3" t="str">
        <f>Games!N2155</f>
        <v/>
      </c>
      <c r="R2155" s="1" t="str">
        <f t="shared" si="233"/>
        <v/>
      </c>
      <c r="S2155" s="1" t="str">
        <f>IF(ISBLANK(Games!L2155), "",IF(Q2155=B2155, C2155, B2155))</f>
        <v/>
      </c>
      <c r="T2155" s="1" t="str">
        <f t="shared" si="234"/>
        <v>OAK</v>
      </c>
      <c r="U2155" s="1" t="str">
        <f t="shared" si="235"/>
        <v>DET</v>
      </c>
      <c r="V2155" s="1">
        <f t="shared" si="236"/>
        <v>1410.609331202211</v>
      </c>
      <c r="W2155" s="1">
        <f t="shared" si="237"/>
        <v>1495.7868779460348</v>
      </c>
    </row>
    <row r="2156" spans="1:23" x14ac:dyDescent="0.45">
      <c r="A2156" t="str">
        <f>Schedule!A2156</f>
        <v>2024-09-08</v>
      </c>
      <c r="B2156" t="str">
        <f>Schedule!B2156</f>
        <v>LAD</v>
      </c>
      <c r="C2156" t="str">
        <f>Schedule!C2156</f>
        <v>CLE</v>
      </c>
      <c r="D2156">
        <f>Schedule!D2156</f>
        <v>1588.6730971234199</v>
      </c>
      <c r="E2156">
        <f>Schedule!E2156</f>
        <v>1503.8938502056101</v>
      </c>
      <c r="F2156" cm="1">
        <f t="array" ref="F2156">_xlfn.XLOOKUP(B2156, $T$1:$T2155, $V$1:$V2155, D2156, 0, -1)</f>
        <v>1596.6514930600529</v>
      </c>
      <c r="G2156" cm="1">
        <f t="array" ref="G2156">_xlfn.XLOOKUP(C2156, $U$1:$U2155, $W$1:$W2155, E2156, 0, -1)</f>
        <v>1521.3210808926906</v>
      </c>
      <c r="H2156">
        <f>Schedule!F2156</f>
        <v>4.2654028436019002E-2</v>
      </c>
      <c r="I2156" t="str">
        <f>IF(ISBLANK(Games!D2156), "", Games!D2156)</f>
        <v/>
      </c>
      <c r="J2156" t="str">
        <f>IF(ISBLANK(Games!E2156), "", Games!E2156)</f>
        <v/>
      </c>
      <c r="K2156" t="str">
        <f>IF(ISBLANK(Games!D2156), "",VLOOKUP(I2156, 'Pitchers Pre-Season'!$B$2:$X$790, 23, FALSE))</f>
        <v/>
      </c>
      <c r="L2156" t="str">
        <f>IF(ISBLANK(Games!E2156), "",VLOOKUP(J2156, 'Pitchers Pre-Season'!$B$2:$X$790, 23, FALSE))</f>
        <v/>
      </c>
      <c r="M2156">
        <f>IF(ISBLANK(Games!D2156), Calc!F2156, F2156+K2156)</f>
        <v>1596.6514930600529</v>
      </c>
      <c r="N2156">
        <f>IF(ISBLANK(Games!E2156), Calc!G2156, G2156+L2156)</f>
        <v>1521.3210808926906</v>
      </c>
      <c r="O2156" s="1">
        <f t="shared" si="231"/>
        <v>0.62806876028639447</v>
      </c>
      <c r="P2156" s="1">
        <f t="shared" si="232"/>
        <v>0.37193123971360548</v>
      </c>
      <c r="Q2156" s="3" t="str">
        <f>Games!N2156</f>
        <v/>
      </c>
      <c r="R2156" s="1" t="str">
        <f t="shared" si="233"/>
        <v/>
      </c>
      <c r="S2156" s="1" t="str">
        <f>IF(ISBLANK(Games!L2156), "",IF(Q2156=B2156, C2156, B2156))</f>
        <v/>
      </c>
      <c r="T2156" s="1" t="str">
        <f t="shared" si="234"/>
        <v>LAD</v>
      </c>
      <c r="U2156" s="1" t="str">
        <f t="shared" si="235"/>
        <v>CLE</v>
      </c>
      <c r="V2156" s="1">
        <f t="shared" si="236"/>
        <v>1596.6514930600529</v>
      </c>
      <c r="W2156" s="1">
        <f t="shared" si="237"/>
        <v>1521.3210808926906</v>
      </c>
    </row>
    <row r="2157" spans="1:23" x14ac:dyDescent="0.45">
      <c r="A2157" t="str">
        <f>Schedule!A2157</f>
        <v>2024-09-08</v>
      </c>
      <c r="B2157" t="str">
        <f>Schedule!B2157</f>
        <v>SDP</v>
      </c>
      <c r="C2157" t="str">
        <f>Schedule!C2157</f>
        <v>SFG</v>
      </c>
      <c r="D2157">
        <f>Schedule!D2157</f>
        <v>1513.7838452168801</v>
      </c>
      <c r="E2157">
        <f>Schedule!E2157</f>
        <v>1501.1235706124401</v>
      </c>
      <c r="F2157" cm="1">
        <f t="array" ref="F2157">_xlfn.XLOOKUP(B2157, $T$1:$T2156, $V$1:$V2156, D2157, 0, -1)</f>
        <v>1502.9671207118124</v>
      </c>
      <c r="G2157" cm="1">
        <f t="array" ref="G2157">_xlfn.XLOOKUP(C2157, $U$1:$U2156, $W$1:$W2156, E2157, 0, -1)</f>
        <v>1491.6063482058917</v>
      </c>
      <c r="H2157">
        <f>Schedule!F2157</f>
        <v>2.9239766081871298E-2</v>
      </c>
      <c r="I2157" t="str">
        <f>IF(ISBLANK(Games!D2157), "", Games!D2157)</f>
        <v/>
      </c>
      <c r="J2157" t="str">
        <f>IF(ISBLANK(Games!E2157), "", Games!E2157)</f>
        <v/>
      </c>
      <c r="K2157" t="str">
        <f>IF(ISBLANK(Games!D2157), "",VLOOKUP(I2157, 'Pitchers Pre-Season'!$B$2:$X$790, 23, FALSE))</f>
        <v/>
      </c>
      <c r="L2157" t="str">
        <f>IF(ISBLANK(Games!E2157), "",VLOOKUP(J2157, 'Pitchers Pre-Season'!$B$2:$X$790, 23, FALSE))</f>
        <v/>
      </c>
      <c r="M2157">
        <f>IF(ISBLANK(Games!D2157), Calc!F2157, F2157+K2157)</f>
        <v>1502.9671207118124</v>
      </c>
      <c r="N2157">
        <f>IF(ISBLANK(Games!E2157), Calc!G2157, G2157+L2157)</f>
        <v>1491.6063482058917</v>
      </c>
      <c r="O2157" s="1">
        <f t="shared" si="231"/>
        <v>0.53096352435826932</v>
      </c>
      <c r="P2157" s="1">
        <f t="shared" si="232"/>
        <v>0.46903647564173073</v>
      </c>
      <c r="Q2157" s="3" t="str">
        <f>Games!N2157</f>
        <v/>
      </c>
      <c r="R2157" s="1" t="str">
        <f t="shared" si="233"/>
        <v/>
      </c>
      <c r="S2157" s="1" t="str">
        <f>IF(ISBLANK(Games!L2157), "",IF(Q2157=B2157, C2157, B2157))</f>
        <v/>
      </c>
      <c r="T2157" s="1" t="str">
        <f t="shared" si="234"/>
        <v>SDP</v>
      </c>
      <c r="U2157" s="1" t="str">
        <f t="shared" si="235"/>
        <v>SFG</v>
      </c>
      <c r="V2157" s="1">
        <f t="shared" si="236"/>
        <v>1502.9671207118124</v>
      </c>
      <c r="W2157" s="1">
        <f t="shared" si="237"/>
        <v>1491.6063482058917</v>
      </c>
    </row>
    <row r="2158" spans="1:23" x14ac:dyDescent="0.45">
      <c r="A2158" t="str">
        <f>Schedule!A2158</f>
        <v>2024-09-09</v>
      </c>
      <c r="B2158" t="str">
        <f>Schedule!B2158</f>
        <v>PHI</v>
      </c>
      <c r="C2158" t="str">
        <f>Schedule!C2158</f>
        <v>TBR</v>
      </c>
      <c r="D2158">
        <f>Schedule!D2158</f>
        <v>1537.03223861109</v>
      </c>
      <c r="E2158">
        <f>Schedule!E2158</f>
        <v>1537.2568075547799</v>
      </c>
      <c r="F2158" cm="1">
        <f t="array" ref="F2158">_xlfn.XLOOKUP(B2158, $T$1:$T2157, $V$1:$V2157, D2158, 0, -1)</f>
        <v>1516.0751994709906</v>
      </c>
      <c r="G2158" cm="1">
        <f t="array" ref="G2158">_xlfn.XLOOKUP(C2158, $U$1:$U2157, $W$1:$W2157, E2158, 0, -1)</f>
        <v>1532.6622500113572</v>
      </c>
      <c r="H2158">
        <f>Schedule!F2158</f>
        <v>8.4745762711864403E-2</v>
      </c>
      <c r="I2158" t="str">
        <f>IF(ISBLANK(Games!D2158), "", Games!D2158)</f>
        <v/>
      </c>
      <c r="J2158" t="str">
        <f>IF(ISBLANK(Games!E2158), "", Games!E2158)</f>
        <v/>
      </c>
      <c r="K2158" t="str">
        <f>IF(ISBLANK(Games!D2158), "",VLOOKUP(I2158, 'Pitchers Pre-Season'!$B$2:$X$790, 23, FALSE))</f>
        <v/>
      </c>
      <c r="L2158" t="str">
        <f>IF(ISBLANK(Games!E2158), "",VLOOKUP(J2158, 'Pitchers Pre-Season'!$B$2:$X$790, 23, FALSE))</f>
        <v/>
      </c>
      <c r="M2158">
        <f>IF(ISBLANK(Games!D2158), Calc!F2158, F2158+K2158)</f>
        <v>1516.0751994709906</v>
      </c>
      <c r="N2158">
        <f>IF(ISBLANK(Games!E2158), Calc!G2158, G2158+L2158)</f>
        <v>1532.6622500113572</v>
      </c>
      <c r="O2158" s="1">
        <f t="shared" si="231"/>
        <v>0.51852031592733128</v>
      </c>
      <c r="P2158" s="1">
        <f t="shared" si="232"/>
        <v>0.48147968407266883</v>
      </c>
      <c r="Q2158" s="3" t="str">
        <f>Games!N2158</f>
        <v/>
      </c>
      <c r="R2158" s="1" t="str">
        <f t="shared" si="233"/>
        <v/>
      </c>
      <c r="S2158" s="1" t="str">
        <f>IF(ISBLANK(Games!L2158), "",IF(Q2158=B2158, C2158, B2158))</f>
        <v/>
      </c>
      <c r="T2158" s="1" t="str">
        <f t="shared" si="234"/>
        <v>PHI</v>
      </c>
      <c r="U2158" s="1" t="str">
        <f t="shared" si="235"/>
        <v>TBR</v>
      </c>
      <c r="V2158" s="1">
        <f t="shared" si="236"/>
        <v>1516.0751994709906</v>
      </c>
      <c r="W2158" s="1">
        <f t="shared" si="237"/>
        <v>1532.6622500113572</v>
      </c>
    </row>
    <row r="2159" spans="1:23" x14ac:dyDescent="0.45">
      <c r="A2159" t="str">
        <f>Schedule!A2159</f>
        <v>2024-09-09</v>
      </c>
      <c r="B2159" t="str">
        <f>Schedule!B2159</f>
        <v>PIT</v>
      </c>
      <c r="C2159" t="str">
        <f>Schedule!C2159</f>
        <v>MIA</v>
      </c>
      <c r="D2159">
        <f>Schedule!D2159</f>
        <v>1468.3919248330999</v>
      </c>
      <c r="E2159">
        <f>Schedule!E2159</f>
        <v>1488.4482383178499</v>
      </c>
      <c r="F2159" cm="1">
        <f t="array" ref="F2159">_xlfn.XLOOKUP(B2159, $T$1:$T2158, $V$1:$V2158, D2159, 0, -1)</f>
        <v>1464.4120897083565</v>
      </c>
      <c r="G2159" cm="1">
        <f t="array" ref="G2159">_xlfn.XLOOKUP(C2159, $U$1:$U2158, $W$1:$W2158, E2159, 0, -1)</f>
        <v>1484.370768699393</v>
      </c>
      <c r="H2159">
        <f>Schedule!F2159</f>
        <v>5.7971014492753603E-2</v>
      </c>
      <c r="I2159" t="str">
        <f>IF(ISBLANK(Games!D2159), "", Games!D2159)</f>
        <v/>
      </c>
      <c r="J2159" t="str">
        <f>IF(ISBLANK(Games!E2159), "", Games!E2159)</f>
        <v/>
      </c>
      <c r="K2159" t="str">
        <f>IF(ISBLANK(Games!D2159), "",VLOOKUP(I2159, 'Pitchers Pre-Season'!$B$2:$X$790, 23, FALSE))</f>
        <v/>
      </c>
      <c r="L2159" t="str">
        <f>IF(ISBLANK(Games!E2159), "",VLOOKUP(J2159, 'Pitchers Pre-Season'!$B$2:$X$790, 23, FALSE))</f>
        <v/>
      </c>
      <c r="M2159">
        <f>IF(ISBLANK(Games!D2159), Calc!F2159, F2159+K2159)</f>
        <v>1464.4120897083565</v>
      </c>
      <c r="N2159">
        <f>IF(ISBLANK(Games!E2159), Calc!G2159, G2159+L2159)</f>
        <v>1484.370768699393</v>
      </c>
      <c r="O2159" s="1">
        <f t="shared" si="231"/>
        <v>0.50029421285497322</v>
      </c>
      <c r="P2159" s="1">
        <f t="shared" si="232"/>
        <v>0.49970578714502667</v>
      </c>
      <c r="Q2159" s="3" t="str">
        <f>Games!N2159</f>
        <v/>
      </c>
      <c r="R2159" s="1" t="str">
        <f t="shared" si="233"/>
        <v/>
      </c>
      <c r="S2159" s="1" t="str">
        <f>IF(ISBLANK(Games!L2159), "",IF(Q2159=B2159, C2159, B2159))</f>
        <v/>
      </c>
      <c r="T2159" s="1" t="str">
        <f t="shared" si="234"/>
        <v>PIT</v>
      </c>
      <c r="U2159" s="1" t="str">
        <f t="shared" si="235"/>
        <v>MIA</v>
      </c>
      <c r="V2159" s="1">
        <f t="shared" si="236"/>
        <v>1464.4120897083565</v>
      </c>
      <c r="W2159" s="1">
        <f t="shared" si="237"/>
        <v>1484.370768699393</v>
      </c>
    </row>
    <row r="2160" spans="1:23" x14ac:dyDescent="0.45">
      <c r="A2160" t="str">
        <f>Schedule!A2160</f>
        <v>2024-09-09</v>
      </c>
      <c r="B2160" t="str">
        <f>Schedule!B2160</f>
        <v>NYY</v>
      </c>
      <c r="C2160" t="str">
        <f>Schedule!C2160</f>
        <v>KCR</v>
      </c>
      <c r="D2160">
        <f>Schedule!D2160</f>
        <v>1539.4562396036399</v>
      </c>
      <c r="E2160">
        <f>Schedule!E2160</f>
        <v>1455.5883504191299</v>
      </c>
      <c r="F2160" cm="1">
        <f t="array" ref="F2160">_xlfn.XLOOKUP(B2160, $T$1:$T2159, $V$1:$V2159, D2160, 0, -1)</f>
        <v>1533.7203518335739</v>
      </c>
      <c r="G2160" cm="1">
        <f t="array" ref="G2160">_xlfn.XLOOKUP(C2160, $U$1:$U2159, $W$1:$W2159, E2160, 0, -1)</f>
        <v>1465.2610239810729</v>
      </c>
      <c r="H2160">
        <f>Schedule!F2160</f>
        <v>9.3922651933701695E-2</v>
      </c>
      <c r="I2160" t="str">
        <f>IF(ISBLANK(Games!D2160), "", Games!D2160)</f>
        <v/>
      </c>
      <c r="J2160" t="str">
        <f>IF(ISBLANK(Games!E2160), "", Games!E2160)</f>
        <v/>
      </c>
      <c r="K2160" t="str">
        <f>IF(ISBLANK(Games!D2160), "",VLOOKUP(I2160, 'Pitchers Pre-Season'!$B$2:$X$790, 23, FALSE))</f>
        <v/>
      </c>
      <c r="L2160" t="str">
        <f>IF(ISBLANK(Games!E2160), "",VLOOKUP(J2160, 'Pitchers Pre-Season'!$B$2:$X$790, 23, FALSE))</f>
        <v/>
      </c>
      <c r="M2160">
        <f>IF(ISBLANK(Games!D2160), Calc!F2160, F2160+K2160)</f>
        <v>1533.7203518335739</v>
      </c>
      <c r="N2160">
        <f>IF(ISBLANK(Games!E2160), Calc!G2160, G2160+L2160)</f>
        <v>1465.2610239810729</v>
      </c>
      <c r="O2160" s="1">
        <f t="shared" si="231"/>
        <v>0.64422667376002862</v>
      </c>
      <c r="P2160" s="1">
        <f t="shared" si="232"/>
        <v>0.35577332623997138</v>
      </c>
      <c r="Q2160" s="3" t="str">
        <f>Games!N2160</f>
        <v/>
      </c>
      <c r="R2160" s="1" t="str">
        <f t="shared" si="233"/>
        <v/>
      </c>
      <c r="S2160" s="1" t="str">
        <f>IF(ISBLANK(Games!L2160), "",IF(Q2160=B2160, C2160, B2160))</f>
        <v/>
      </c>
      <c r="T2160" s="1" t="str">
        <f t="shared" si="234"/>
        <v>NYY</v>
      </c>
      <c r="U2160" s="1" t="str">
        <f t="shared" si="235"/>
        <v>KCR</v>
      </c>
      <c r="V2160" s="1">
        <f t="shared" si="236"/>
        <v>1533.7203518335739</v>
      </c>
      <c r="W2160" s="1">
        <f t="shared" si="237"/>
        <v>1465.2610239810729</v>
      </c>
    </row>
    <row r="2161" spans="1:23" x14ac:dyDescent="0.45">
      <c r="A2161" t="str">
        <f>Schedule!A2161</f>
        <v>2024-09-09</v>
      </c>
      <c r="B2161" t="str">
        <f>Schedule!B2161</f>
        <v>TOR</v>
      </c>
      <c r="C2161" t="str">
        <f>Schedule!C2161</f>
        <v>NYM</v>
      </c>
      <c r="D2161">
        <f>Schedule!D2161</f>
        <v>1536.86484917293</v>
      </c>
      <c r="E2161">
        <f>Schedule!E2161</f>
        <v>1505.1761432511801</v>
      </c>
      <c r="F2161" cm="1">
        <f t="array" ref="F2161">_xlfn.XLOOKUP(B2161, $T$1:$T2160, $V$1:$V2160, D2161, 0, -1)</f>
        <v>1536.86484917293</v>
      </c>
      <c r="G2161" cm="1">
        <f t="array" ref="G2161">_xlfn.XLOOKUP(C2161, $U$1:$U2160, $W$1:$W2160, E2161, 0, -1)</f>
        <v>1510.288270753422</v>
      </c>
      <c r="H2161">
        <f>Schedule!F2161</f>
        <v>-5.5248618784530601E-3</v>
      </c>
      <c r="I2161" t="str">
        <f>IF(ISBLANK(Games!D2161), "", Games!D2161)</f>
        <v/>
      </c>
      <c r="J2161" t="str">
        <f>IF(ISBLANK(Games!E2161), "", Games!E2161)</f>
        <v/>
      </c>
      <c r="K2161" t="str">
        <f>IF(ISBLANK(Games!D2161), "",VLOOKUP(I2161, 'Pitchers Pre-Season'!$B$2:$X$790, 23, FALSE))</f>
        <v/>
      </c>
      <c r="L2161" t="str">
        <f>IF(ISBLANK(Games!E2161), "",VLOOKUP(J2161, 'Pitchers Pre-Season'!$B$2:$X$790, 23, FALSE))</f>
        <v/>
      </c>
      <c r="M2161">
        <f>IF(ISBLANK(Games!D2161), Calc!F2161, F2161+K2161)</f>
        <v>1536.86484917293</v>
      </c>
      <c r="N2161">
        <f>IF(ISBLANK(Games!E2161), Calc!G2161, G2161+L2161)</f>
        <v>1510.288270753422</v>
      </c>
      <c r="O2161" s="1">
        <f t="shared" si="231"/>
        <v>0.53540991675972527</v>
      </c>
      <c r="P2161" s="1">
        <f t="shared" si="232"/>
        <v>0.46459008324027468</v>
      </c>
      <c r="Q2161" s="3" t="str">
        <f>Games!N2161</f>
        <v/>
      </c>
      <c r="R2161" s="1" t="str">
        <f t="shared" si="233"/>
        <v/>
      </c>
      <c r="S2161" s="1" t="str">
        <f>IF(ISBLANK(Games!L2161), "",IF(Q2161=B2161, C2161, B2161))</f>
        <v/>
      </c>
      <c r="T2161" s="1" t="str">
        <f t="shared" si="234"/>
        <v>TOR</v>
      </c>
      <c r="U2161" s="1" t="str">
        <f t="shared" si="235"/>
        <v>NYM</v>
      </c>
      <c r="V2161" s="1">
        <f t="shared" si="236"/>
        <v>1536.86484917293</v>
      </c>
      <c r="W2161" s="1">
        <f t="shared" si="237"/>
        <v>1510.288270753422</v>
      </c>
    </row>
    <row r="2162" spans="1:23" x14ac:dyDescent="0.45">
      <c r="A2162" t="str">
        <f>Schedule!A2162</f>
        <v>2024-09-09</v>
      </c>
      <c r="B2162" t="str">
        <f>Schedule!B2162</f>
        <v>BOS</v>
      </c>
      <c r="C2162" t="str">
        <f>Schedule!C2162</f>
        <v>BAL</v>
      </c>
      <c r="D2162">
        <f>Schedule!D2162</f>
        <v>1500.26839934439</v>
      </c>
      <c r="E2162">
        <f>Schedule!E2162</f>
        <v>1535.1075395159701</v>
      </c>
      <c r="F2162" cm="1">
        <f t="array" ref="F2162">_xlfn.XLOOKUP(B2162, $T$1:$T2161, $V$1:$V2161, D2162, 0, -1)</f>
        <v>1500.26839934439</v>
      </c>
      <c r="G2162" cm="1">
        <f t="array" ref="G2162">_xlfn.XLOOKUP(C2162, $U$1:$U2161, $W$1:$W2161, E2162, 0, -1)</f>
        <v>1539.0873746407135</v>
      </c>
      <c r="H2162">
        <f>Schedule!F2162</f>
        <v>5.1282051282051398E-2</v>
      </c>
      <c r="I2162" t="str">
        <f>IF(ISBLANK(Games!D2162), "", Games!D2162)</f>
        <v/>
      </c>
      <c r="J2162" t="str">
        <f>IF(ISBLANK(Games!E2162), "", Games!E2162)</f>
        <v/>
      </c>
      <c r="K2162" t="str">
        <f>IF(ISBLANK(Games!D2162), "",VLOOKUP(I2162, 'Pitchers Pre-Season'!$B$2:$X$790, 23, FALSE))</f>
        <v/>
      </c>
      <c r="L2162" t="str">
        <f>IF(ISBLANK(Games!E2162), "",VLOOKUP(J2162, 'Pitchers Pre-Season'!$B$2:$X$790, 23, FALSE))</f>
        <v/>
      </c>
      <c r="M2162">
        <f>IF(ISBLANK(Games!D2162), Calc!F2162, F2162+K2162)</f>
        <v>1500.26839934439</v>
      </c>
      <c r="N2162">
        <f>IF(ISBLANK(Games!E2162), Calc!G2162, G2162+L2162)</f>
        <v>1539.0873746407135</v>
      </c>
      <c r="O2162" s="1">
        <f t="shared" si="231"/>
        <v>0.47000733978250353</v>
      </c>
      <c r="P2162" s="1">
        <f t="shared" si="232"/>
        <v>0.52999266021749658</v>
      </c>
      <c r="Q2162" s="3" t="str">
        <f>Games!N2162</f>
        <v/>
      </c>
      <c r="R2162" s="1" t="str">
        <f t="shared" si="233"/>
        <v/>
      </c>
      <c r="S2162" s="1" t="str">
        <f>IF(ISBLANK(Games!L2162), "",IF(Q2162=B2162, C2162, B2162))</f>
        <v/>
      </c>
      <c r="T2162" s="1" t="str">
        <f t="shared" si="234"/>
        <v>BOS</v>
      </c>
      <c r="U2162" s="1" t="str">
        <f t="shared" si="235"/>
        <v>BAL</v>
      </c>
      <c r="V2162" s="1">
        <f t="shared" si="236"/>
        <v>1500.26839934439</v>
      </c>
      <c r="W2162" s="1">
        <f t="shared" si="237"/>
        <v>1539.0873746407135</v>
      </c>
    </row>
    <row r="2163" spans="1:23" x14ac:dyDescent="0.45">
      <c r="A2163" t="str">
        <f>Schedule!A2163</f>
        <v>2024-09-09</v>
      </c>
      <c r="B2163" t="str">
        <f>Schedule!B2163</f>
        <v>MIN</v>
      </c>
      <c r="C2163" t="str">
        <f>Schedule!C2163</f>
        <v>LAA</v>
      </c>
      <c r="D2163">
        <f>Schedule!D2163</f>
        <v>1535.44519643647</v>
      </c>
      <c r="E2163">
        <f>Schedule!E2163</f>
        <v>1474.3085107648601</v>
      </c>
      <c r="F2163" cm="1">
        <f t="array" ref="F2163">_xlfn.XLOOKUP(B2163, $T$1:$T2162, $V$1:$V2162, D2163, 0, -1)</f>
        <v>1529.2726034226744</v>
      </c>
      <c r="G2163" cm="1">
        <f t="array" ref="G2163">_xlfn.XLOOKUP(C2163, $U$1:$U2162, $W$1:$W2162, E2163, 0, -1)</f>
        <v>1486.8682858001625</v>
      </c>
      <c r="H2163">
        <f>Schedule!F2163</f>
        <v>0.12727272727272701</v>
      </c>
      <c r="I2163" t="str">
        <f>IF(ISBLANK(Games!D2163), "", Games!D2163)</f>
        <v/>
      </c>
      <c r="J2163" t="str">
        <f>IF(ISBLANK(Games!E2163), "", Games!E2163)</f>
        <v/>
      </c>
      <c r="K2163" t="str">
        <f>IF(ISBLANK(Games!D2163), "",VLOOKUP(I2163, 'Pitchers Pre-Season'!$B$2:$X$790, 23, FALSE))</f>
        <v/>
      </c>
      <c r="L2163" t="str">
        <f>IF(ISBLANK(Games!E2163), "",VLOOKUP(J2163, 'Pitchers Pre-Season'!$B$2:$X$790, 23, FALSE))</f>
        <v/>
      </c>
      <c r="M2163">
        <f>IF(ISBLANK(Games!D2163), Calc!F2163, F2163+K2163)</f>
        <v>1529.2726034226744</v>
      </c>
      <c r="N2163">
        <f>IF(ISBLANK(Games!E2163), Calc!G2163, G2163+L2163)</f>
        <v>1486.8682858001625</v>
      </c>
      <c r="O2163" s="1">
        <f t="shared" si="231"/>
        <v>0.62435986740465566</v>
      </c>
      <c r="P2163" s="1">
        <f t="shared" si="232"/>
        <v>0.37564013259534434</v>
      </c>
      <c r="Q2163" s="3" t="str">
        <f>Games!N2163</f>
        <v/>
      </c>
      <c r="R2163" s="1" t="str">
        <f t="shared" si="233"/>
        <v/>
      </c>
      <c r="S2163" s="1" t="str">
        <f>IF(ISBLANK(Games!L2163), "",IF(Q2163=B2163, C2163, B2163))</f>
        <v/>
      </c>
      <c r="T2163" s="1" t="str">
        <f t="shared" si="234"/>
        <v>MIN</v>
      </c>
      <c r="U2163" s="1" t="str">
        <f t="shared" si="235"/>
        <v>LAA</v>
      </c>
      <c r="V2163" s="1">
        <f t="shared" si="236"/>
        <v>1529.2726034226744</v>
      </c>
      <c r="W2163" s="1">
        <f t="shared" si="237"/>
        <v>1486.8682858001625</v>
      </c>
    </row>
    <row r="2164" spans="1:23" x14ac:dyDescent="0.45">
      <c r="A2164" t="str">
        <f>Schedule!A2164</f>
        <v>2024-09-09</v>
      </c>
      <c r="B2164" t="str">
        <f>Schedule!B2164</f>
        <v>CHW</v>
      </c>
      <c r="C2164" t="str">
        <f>Schedule!C2164</f>
        <v>CLE</v>
      </c>
      <c r="D2164">
        <f>Schedule!D2164</f>
        <v>1433.33420073452</v>
      </c>
      <c r="E2164">
        <f>Schedule!E2164</f>
        <v>1503.8938502056101</v>
      </c>
      <c r="F2164" cm="1">
        <f t="array" ref="F2164">_xlfn.XLOOKUP(B2164, $T$1:$T2163, $V$1:$V2163, D2164, 0, -1)</f>
        <v>1426.513159308995</v>
      </c>
      <c r="G2164" cm="1">
        <f t="array" ref="G2164">_xlfn.XLOOKUP(C2164, $U$1:$U2163, $W$1:$W2163, E2164, 0, -1)</f>
        <v>1521.3210808926906</v>
      </c>
      <c r="H2164">
        <f>Schedule!F2164</f>
        <v>-4.2253521126760597E-2</v>
      </c>
      <c r="I2164" t="str">
        <f>IF(ISBLANK(Games!D2164), "", Games!D2164)</f>
        <v/>
      </c>
      <c r="J2164" t="str">
        <f>IF(ISBLANK(Games!E2164), "", Games!E2164)</f>
        <v/>
      </c>
      <c r="K2164" t="str">
        <f>IF(ISBLANK(Games!D2164), "",VLOOKUP(I2164, 'Pitchers Pre-Season'!$B$2:$X$790, 23, FALSE))</f>
        <v/>
      </c>
      <c r="L2164" t="str">
        <f>IF(ISBLANK(Games!E2164), "",VLOOKUP(J2164, 'Pitchers Pre-Season'!$B$2:$X$790, 23, FALSE))</f>
        <v/>
      </c>
      <c r="M2164">
        <f>IF(ISBLANK(Games!D2164), Calc!F2164, F2164+K2164)</f>
        <v>1426.513159308995</v>
      </c>
      <c r="N2164">
        <f>IF(ISBLANK(Games!E2164), Calc!G2164, G2164+L2164)</f>
        <v>1521.3210808926906</v>
      </c>
      <c r="O2164" s="1">
        <f t="shared" si="231"/>
        <v>0.34572232159371385</v>
      </c>
      <c r="P2164" s="1">
        <f t="shared" si="232"/>
        <v>0.65427767840628615</v>
      </c>
      <c r="Q2164" s="3" t="str">
        <f>Games!N2164</f>
        <v/>
      </c>
      <c r="R2164" s="1" t="str">
        <f t="shared" si="233"/>
        <v/>
      </c>
      <c r="S2164" s="1" t="str">
        <f>IF(ISBLANK(Games!L2164), "",IF(Q2164=B2164, C2164, B2164))</f>
        <v/>
      </c>
      <c r="T2164" s="1" t="str">
        <f t="shared" si="234"/>
        <v>CHW</v>
      </c>
      <c r="U2164" s="1" t="str">
        <f t="shared" si="235"/>
        <v>CLE</v>
      </c>
      <c r="V2164" s="1">
        <f t="shared" si="236"/>
        <v>1426.513159308995</v>
      </c>
      <c r="W2164" s="1">
        <f t="shared" si="237"/>
        <v>1521.3210808926906</v>
      </c>
    </row>
    <row r="2165" spans="1:23" x14ac:dyDescent="0.45">
      <c r="A2165" t="str">
        <f>Schedule!A2165</f>
        <v>2024-09-09</v>
      </c>
      <c r="B2165" t="str">
        <f>Schedule!B2165</f>
        <v>LAD</v>
      </c>
      <c r="C2165" t="str">
        <f>Schedule!C2165</f>
        <v>CHC</v>
      </c>
      <c r="D2165">
        <f>Schedule!D2165</f>
        <v>1588.6730971234199</v>
      </c>
      <c r="E2165">
        <f>Schedule!E2165</f>
        <v>1514.0316812078199</v>
      </c>
      <c r="F2165" cm="1">
        <f t="array" ref="F2165">_xlfn.XLOOKUP(B2165, $T$1:$T2164, $V$1:$V2164, D2165, 0, -1)</f>
        <v>1596.6514930600529</v>
      </c>
      <c r="G2165" cm="1">
        <f t="array" ref="G2165">_xlfn.XLOOKUP(C2165, $U$1:$U2164, $W$1:$W2164, E2165, 0, -1)</f>
        <v>1510.9500841970262</v>
      </c>
      <c r="H2165">
        <f>Schedule!F2165</f>
        <v>4.2654028436019002E-2</v>
      </c>
      <c r="I2165" t="str">
        <f>IF(ISBLANK(Games!D2165), "", Games!D2165)</f>
        <v/>
      </c>
      <c r="J2165" t="str">
        <f>IF(ISBLANK(Games!E2165), "", Games!E2165)</f>
        <v/>
      </c>
      <c r="K2165" t="str">
        <f>IF(ISBLANK(Games!D2165), "",VLOOKUP(I2165, 'Pitchers Pre-Season'!$B$2:$X$790, 23, FALSE))</f>
        <v/>
      </c>
      <c r="L2165" t="str">
        <f>IF(ISBLANK(Games!E2165), "",VLOOKUP(J2165, 'Pitchers Pre-Season'!$B$2:$X$790, 23, FALSE))</f>
        <v/>
      </c>
      <c r="M2165">
        <f>IF(ISBLANK(Games!D2165), Calc!F2165, F2165+K2165)</f>
        <v>1596.6514930600529</v>
      </c>
      <c r="N2165">
        <f>IF(ISBLANK(Games!E2165), Calc!G2165, G2165+L2165)</f>
        <v>1510.9500841970262</v>
      </c>
      <c r="O2165" s="1">
        <f t="shared" si="231"/>
        <v>0.64221923486498478</v>
      </c>
      <c r="P2165" s="1">
        <f t="shared" si="232"/>
        <v>0.35778076513501533</v>
      </c>
      <c r="Q2165" s="3" t="str">
        <f>Games!N2165</f>
        <v/>
      </c>
      <c r="R2165" s="1" t="str">
        <f t="shared" si="233"/>
        <v/>
      </c>
      <c r="S2165" s="1" t="str">
        <f>IF(ISBLANK(Games!L2165), "",IF(Q2165=B2165, C2165, B2165))</f>
        <v/>
      </c>
      <c r="T2165" s="1" t="str">
        <f t="shared" si="234"/>
        <v>LAD</v>
      </c>
      <c r="U2165" s="1" t="str">
        <f t="shared" si="235"/>
        <v>CHC</v>
      </c>
      <c r="V2165" s="1">
        <f t="shared" si="236"/>
        <v>1596.6514930600529</v>
      </c>
      <c r="W2165" s="1">
        <f t="shared" si="237"/>
        <v>1510.9500841970262</v>
      </c>
    </row>
    <row r="2166" spans="1:23" x14ac:dyDescent="0.45">
      <c r="A2166" t="str">
        <f>Schedule!A2166</f>
        <v>2024-09-10</v>
      </c>
      <c r="B2166" t="str">
        <f>Schedule!B2166</f>
        <v>DET</v>
      </c>
      <c r="C2166" t="str">
        <f>Schedule!C2166</f>
        <v>COL</v>
      </c>
      <c r="D2166">
        <f>Schedule!D2166</f>
        <v>1477.56939209144</v>
      </c>
      <c r="E2166">
        <f>Schedule!E2166</f>
        <v>1418.47649220432</v>
      </c>
      <c r="F2166" cm="1">
        <f t="array" ref="F2166">_xlfn.XLOOKUP(B2166, $T$1:$T2165, $V$1:$V2165, D2166, 0, -1)</f>
        <v>1481.7589766686021</v>
      </c>
      <c r="G2166" cm="1">
        <f t="array" ref="G2166">_xlfn.XLOOKUP(C2166, $U$1:$U2165, $W$1:$W2165, E2166, 0, -1)</f>
        <v>1405.4006829938121</v>
      </c>
      <c r="H2166">
        <f>Schedule!F2166</f>
        <v>7.6687116564418296E-3</v>
      </c>
      <c r="I2166" t="str">
        <f>IF(ISBLANK(Games!D2166), "", Games!D2166)</f>
        <v/>
      </c>
      <c r="J2166" t="str">
        <f>IF(ISBLANK(Games!E2166), "", Games!E2166)</f>
        <v/>
      </c>
      <c r="K2166" t="str">
        <f>IF(ISBLANK(Games!D2166), "",VLOOKUP(I2166, 'Pitchers Pre-Season'!$B$2:$X$790, 23, FALSE))</f>
        <v/>
      </c>
      <c r="L2166" t="str">
        <f>IF(ISBLANK(Games!E2166), "",VLOOKUP(J2166, 'Pitchers Pre-Season'!$B$2:$X$790, 23, FALSE))</f>
        <v/>
      </c>
      <c r="M2166">
        <f>IF(ISBLANK(Games!D2166), Calc!F2166, F2166+K2166)</f>
        <v>1481.7589766686021</v>
      </c>
      <c r="N2166">
        <f>IF(ISBLANK(Games!E2166), Calc!G2166, G2166+L2166)</f>
        <v>1405.4006829938121</v>
      </c>
      <c r="O2166" s="1">
        <f t="shared" si="231"/>
        <v>0.61198703037501634</v>
      </c>
      <c r="P2166" s="1">
        <f t="shared" si="232"/>
        <v>0.38801296962498377</v>
      </c>
      <c r="Q2166" s="3" t="str">
        <f>Games!N2166</f>
        <v/>
      </c>
      <c r="R2166" s="1" t="str">
        <f t="shared" si="233"/>
        <v/>
      </c>
      <c r="S2166" s="1" t="str">
        <f>IF(ISBLANK(Games!L2166), "",IF(Q2166=B2166, C2166, B2166))</f>
        <v/>
      </c>
      <c r="T2166" s="1" t="str">
        <f t="shared" si="234"/>
        <v>DET</v>
      </c>
      <c r="U2166" s="1" t="str">
        <f t="shared" si="235"/>
        <v>COL</v>
      </c>
      <c r="V2166" s="1">
        <f t="shared" si="236"/>
        <v>1481.7589766686021</v>
      </c>
      <c r="W2166" s="1">
        <f t="shared" si="237"/>
        <v>1405.4006829938121</v>
      </c>
    </row>
    <row r="2167" spans="1:23" x14ac:dyDescent="0.45">
      <c r="A2167" t="str">
        <f>Schedule!A2167</f>
        <v>2024-09-10</v>
      </c>
      <c r="B2167" t="str">
        <f>Schedule!B2167</f>
        <v>PHI</v>
      </c>
      <c r="C2167" t="str">
        <f>Schedule!C2167</f>
        <v>TBR</v>
      </c>
      <c r="D2167">
        <f>Schedule!D2167</f>
        <v>1537.03223861109</v>
      </c>
      <c r="E2167">
        <f>Schedule!E2167</f>
        <v>1537.2568075547799</v>
      </c>
      <c r="F2167" cm="1">
        <f t="array" ref="F2167">_xlfn.XLOOKUP(B2167, $T$1:$T2166, $V$1:$V2166, D2167, 0, -1)</f>
        <v>1516.0751994709906</v>
      </c>
      <c r="G2167" cm="1">
        <f t="array" ref="G2167">_xlfn.XLOOKUP(C2167, $U$1:$U2166, $W$1:$W2166, E2167, 0, -1)</f>
        <v>1532.6622500113572</v>
      </c>
      <c r="H2167">
        <f>Schedule!F2167</f>
        <v>8.4745762711864403E-2</v>
      </c>
      <c r="I2167" t="str">
        <f>IF(ISBLANK(Games!D2167), "", Games!D2167)</f>
        <v/>
      </c>
      <c r="J2167" t="str">
        <f>IF(ISBLANK(Games!E2167), "", Games!E2167)</f>
        <v/>
      </c>
      <c r="K2167" t="str">
        <f>IF(ISBLANK(Games!D2167), "",VLOOKUP(I2167, 'Pitchers Pre-Season'!$B$2:$X$790, 23, FALSE))</f>
        <v/>
      </c>
      <c r="L2167" t="str">
        <f>IF(ISBLANK(Games!E2167), "",VLOOKUP(J2167, 'Pitchers Pre-Season'!$B$2:$X$790, 23, FALSE))</f>
        <v/>
      </c>
      <c r="M2167">
        <f>IF(ISBLANK(Games!D2167), Calc!F2167, F2167+K2167)</f>
        <v>1516.0751994709906</v>
      </c>
      <c r="N2167">
        <f>IF(ISBLANK(Games!E2167), Calc!G2167, G2167+L2167)</f>
        <v>1532.6622500113572</v>
      </c>
      <c r="O2167" s="1">
        <f t="shared" si="231"/>
        <v>0.51852031592733128</v>
      </c>
      <c r="P2167" s="1">
        <f t="shared" si="232"/>
        <v>0.48147968407266883</v>
      </c>
      <c r="Q2167" s="3" t="str">
        <f>Games!N2167</f>
        <v/>
      </c>
      <c r="R2167" s="1" t="str">
        <f t="shared" si="233"/>
        <v/>
      </c>
      <c r="S2167" s="1" t="str">
        <f>IF(ISBLANK(Games!L2167), "",IF(Q2167=B2167, C2167, B2167))</f>
        <v/>
      </c>
      <c r="T2167" s="1" t="str">
        <f t="shared" si="234"/>
        <v>PHI</v>
      </c>
      <c r="U2167" s="1" t="str">
        <f t="shared" si="235"/>
        <v>TBR</v>
      </c>
      <c r="V2167" s="1">
        <f t="shared" si="236"/>
        <v>1516.0751994709906</v>
      </c>
      <c r="W2167" s="1">
        <f t="shared" si="237"/>
        <v>1532.6622500113572</v>
      </c>
    </row>
    <row r="2168" spans="1:23" x14ac:dyDescent="0.45">
      <c r="A2168" t="str">
        <f>Schedule!A2168</f>
        <v>2024-09-10</v>
      </c>
      <c r="B2168" t="str">
        <f>Schedule!B2168</f>
        <v>PIT</v>
      </c>
      <c r="C2168" t="str">
        <f>Schedule!C2168</f>
        <v>MIA</v>
      </c>
      <c r="D2168">
        <f>Schedule!D2168</f>
        <v>1468.3919248330999</v>
      </c>
      <c r="E2168">
        <f>Schedule!E2168</f>
        <v>1488.4482383178499</v>
      </c>
      <c r="F2168" cm="1">
        <f t="array" ref="F2168">_xlfn.XLOOKUP(B2168, $T$1:$T2167, $V$1:$V2167, D2168, 0, -1)</f>
        <v>1464.4120897083565</v>
      </c>
      <c r="G2168" cm="1">
        <f t="array" ref="G2168">_xlfn.XLOOKUP(C2168, $U$1:$U2167, $W$1:$W2167, E2168, 0, -1)</f>
        <v>1484.370768699393</v>
      </c>
      <c r="H2168">
        <f>Schedule!F2168</f>
        <v>5.7971014492753603E-2</v>
      </c>
      <c r="I2168" t="str">
        <f>IF(ISBLANK(Games!D2168), "", Games!D2168)</f>
        <v/>
      </c>
      <c r="J2168" t="str">
        <f>IF(ISBLANK(Games!E2168), "", Games!E2168)</f>
        <v/>
      </c>
      <c r="K2168" t="str">
        <f>IF(ISBLANK(Games!D2168), "",VLOOKUP(I2168, 'Pitchers Pre-Season'!$B$2:$X$790, 23, FALSE))</f>
        <v/>
      </c>
      <c r="L2168" t="str">
        <f>IF(ISBLANK(Games!E2168), "",VLOOKUP(J2168, 'Pitchers Pre-Season'!$B$2:$X$790, 23, FALSE))</f>
        <v/>
      </c>
      <c r="M2168">
        <f>IF(ISBLANK(Games!D2168), Calc!F2168, F2168+K2168)</f>
        <v>1464.4120897083565</v>
      </c>
      <c r="N2168">
        <f>IF(ISBLANK(Games!E2168), Calc!G2168, G2168+L2168)</f>
        <v>1484.370768699393</v>
      </c>
      <c r="O2168" s="1">
        <f t="shared" si="231"/>
        <v>0.50029421285497322</v>
      </c>
      <c r="P2168" s="1">
        <f t="shared" si="232"/>
        <v>0.49970578714502667</v>
      </c>
      <c r="Q2168" s="3" t="str">
        <f>Games!N2168</f>
        <v/>
      </c>
      <c r="R2168" s="1" t="str">
        <f t="shared" si="233"/>
        <v/>
      </c>
      <c r="S2168" s="1" t="str">
        <f>IF(ISBLANK(Games!L2168), "",IF(Q2168=B2168, C2168, B2168))</f>
        <v/>
      </c>
      <c r="T2168" s="1" t="str">
        <f t="shared" si="234"/>
        <v>PIT</v>
      </c>
      <c r="U2168" s="1" t="str">
        <f t="shared" si="235"/>
        <v>MIA</v>
      </c>
      <c r="V2168" s="1">
        <f t="shared" si="236"/>
        <v>1464.4120897083565</v>
      </c>
      <c r="W2168" s="1">
        <f t="shared" si="237"/>
        <v>1484.370768699393</v>
      </c>
    </row>
    <row r="2169" spans="1:23" x14ac:dyDescent="0.45">
      <c r="A2169" t="str">
        <f>Schedule!A2169</f>
        <v>2024-09-10</v>
      </c>
      <c r="B2169" t="str">
        <f>Schedule!B2169</f>
        <v>WAS</v>
      </c>
      <c r="C2169" t="str">
        <f>Schedule!C2169</f>
        <v>ATL</v>
      </c>
      <c r="D2169">
        <f>Schedule!D2169</f>
        <v>1422.7330514932301</v>
      </c>
      <c r="E2169">
        <f>Schedule!E2169</f>
        <v>1590.545270505</v>
      </c>
      <c r="F2169" cm="1">
        <f t="array" ref="F2169">_xlfn.XLOOKUP(B2169, $T$1:$T2168, $V$1:$V2168, D2169, 0, -1)</f>
        <v>1419.5380932200808</v>
      </c>
      <c r="G2169" cm="1">
        <f t="array" ref="G2169">_xlfn.XLOOKUP(C2169, $U$1:$U2168, $W$1:$W2168, E2169, 0, -1)</f>
        <v>1588.8399964445969</v>
      </c>
      <c r="H2169">
        <f>Schedule!F2169</f>
        <v>-4.76190476190477E-2</v>
      </c>
      <c r="I2169" t="str">
        <f>IF(ISBLANK(Games!D2169), "", Games!D2169)</f>
        <v/>
      </c>
      <c r="J2169" t="str">
        <f>IF(ISBLANK(Games!E2169), "", Games!E2169)</f>
        <v/>
      </c>
      <c r="K2169" t="str">
        <f>IF(ISBLANK(Games!D2169), "",VLOOKUP(I2169, 'Pitchers Pre-Season'!$B$2:$X$790, 23, FALSE))</f>
        <v/>
      </c>
      <c r="L2169" t="str">
        <f>IF(ISBLANK(Games!E2169), "",VLOOKUP(J2169, 'Pitchers Pre-Season'!$B$2:$X$790, 23, FALSE))</f>
        <v/>
      </c>
      <c r="M2169">
        <f>IF(ISBLANK(Games!D2169), Calc!F2169, F2169+K2169)</f>
        <v>1419.5380932200808</v>
      </c>
      <c r="N2169">
        <f>IF(ISBLANK(Games!E2169), Calc!G2169, G2169+L2169)</f>
        <v>1588.8399964445969</v>
      </c>
      <c r="O2169" s="1">
        <f t="shared" si="231"/>
        <v>0.2501590099229789</v>
      </c>
      <c r="P2169" s="1">
        <f t="shared" si="232"/>
        <v>0.7498409900770211</v>
      </c>
      <c r="Q2169" s="3" t="str">
        <f>Games!N2169</f>
        <v/>
      </c>
      <c r="R2169" s="1" t="str">
        <f t="shared" si="233"/>
        <v/>
      </c>
      <c r="S2169" s="1" t="str">
        <f>IF(ISBLANK(Games!L2169), "",IF(Q2169=B2169, C2169, B2169))</f>
        <v/>
      </c>
      <c r="T2169" s="1" t="str">
        <f t="shared" si="234"/>
        <v>WAS</v>
      </c>
      <c r="U2169" s="1" t="str">
        <f t="shared" si="235"/>
        <v>ATL</v>
      </c>
      <c r="V2169" s="1">
        <f t="shared" si="236"/>
        <v>1419.5380932200808</v>
      </c>
      <c r="W2169" s="1">
        <f t="shared" si="237"/>
        <v>1588.8399964445969</v>
      </c>
    </row>
    <row r="2170" spans="1:23" x14ac:dyDescent="0.45">
      <c r="A2170" t="str">
        <f>Schedule!A2170</f>
        <v>2024-09-10</v>
      </c>
      <c r="B2170" t="str">
        <f>Schedule!B2170</f>
        <v>NYY</v>
      </c>
      <c r="C2170" t="str">
        <f>Schedule!C2170</f>
        <v>KCR</v>
      </c>
      <c r="D2170">
        <f>Schedule!D2170</f>
        <v>1539.4562396036399</v>
      </c>
      <c r="E2170">
        <f>Schedule!E2170</f>
        <v>1455.5883504191299</v>
      </c>
      <c r="F2170" cm="1">
        <f t="array" ref="F2170">_xlfn.XLOOKUP(B2170, $T$1:$T2169, $V$1:$V2169, D2170, 0, -1)</f>
        <v>1533.7203518335739</v>
      </c>
      <c r="G2170" cm="1">
        <f t="array" ref="G2170">_xlfn.XLOOKUP(C2170, $U$1:$U2169, $W$1:$W2169, E2170, 0, -1)</f>
        <v>1465.2610239810729</v>
      </c>
      <c r="H2170">
        <f>Schedule!F2170</f>
        <v>9.3922651933701695E-2</v>
      </c>
      <c r="I2170" t="str">
        <f>IF(ISBLANK(Games!D2170), "", Games!D2170)</f>
        <v/>
      </c>
      <c r="J2170" t="str">
        <f>IF(ISBLANK(Games!E2170), "", Games!E2170)</f>
        <v/>
      </c>
      <c r="K2170" t="str">
        <f>IF(ISBLANK(Games!D2170), "",VLOOKUP(I2170, 'Pitchers Pre-Season'!$B$2:$X$790, 23, FALSE))</f>
        <v/>
      </c>
      <c r="L2170" t="str">
        <f>IF(ISBLANK(Games!E2170), "",VLOOKUP(J2170, 'Pitchers Pre-Season'!$B$2:$X$790, 23, FALSE))</f>
        <v/>
      </c>
      <c r="M2170">
        <f>IF(ISBLANK(Games!D2170), Calc!F2170, F2170+K2170)</f>
        <v>1533.7203518335739</v>
      </c>
      <c r="N2170">
        <f>IF(ISBLANK(Games!E2170), Calc!G2170, G2170+L2170)</f>
        <v>1465.2610239810729</v>
      </c>
      <c r="O2170" s="1">
        <f t="shared" si="231"/>
        <v>0.64422667376002862</v>
      </c>
      <c r="P2170" s="1">
        <f t="shared" si="232"/>
        <v>0.35577332623997138</v>
      </c>
      <c r="Q2170" s="3" t="str">
        <f>Games!N2170</f>
        <v/>
      </c>
      <c r="R2170" s="1" t="str">
        <f t="shared" si="233"/>
        <v/>
      </c>
      <c r="S2170" s="1" t="str">
        <f>IF(ISBLANK(Games!L2170), "",IF(Q2170=B2170, C2170, B2170))</f>
        <v/>
      </c>
      <c r="T2170" s="1" t="str">
        <f t="shared" si="234"/>
        <v>NYY</v>
      </c>
      <c r="U2170" s="1" t="str">
        <f t="shared" si="235"/>
        <v>KCR</v>
      </c>
      <c r="V2170" s="1">
        <f t="shared" si="236"/>
        <v>1533.7203518335739</v>
      </c>
      <c r="W2170" s="1">
        <f t="shared" si="237"/>
        <v>1465.2610239810729</v>
      </c>
    </row>
    <row r="2171" spans="1:23" x14ac:dyDescent="0.45">
      <c r="A2171" t="str">
        <f>Schedule!A2171</f>
        <v>2024-09-10</v>
      </c>
      <c r="B2171" t="str">
        <f>Schedule!B2171</f>
        <v>TOR</v>
      </c>
      <c r="C2171" t="str">
        <f>Schedule!C2171</f>
        <v>NYM</v>
      </c>
      <c r="D2171">
        <f>Schedule!D2171</f>
        <v>1536.86484917293</v>
      </c>
      <c r="E2171">
        <f>Schedule!E2171</f>
        <v>1505.1761432511801</v>
      </c>
      <c r="F2171" cm="1">
        <f t="array" ref="F2171">_xlfn.XLOOKUP(B2171, $T$1:$T2170, $V$1:$V2170, D2171, 0, -1)</f>
        <v>1536.86484917293</v>
      </c>
      <c r="G2171" cm="1">
        <f t="array" ref="G2171">_xlfn.XLOOKUP(C2171, $U$1:$U2170, $W$1:$W2170, E2171, 0, -1)</f>
        <v>1510.288270753422</v>
      </c>
      <c r="H2171">
        <f>Schedule!F2171</f>
        <v>-5.5248618784530601E-3</v>
      </c>
      <c r="I2171" t="str">
        <f>IF(ISBLANK(Games!D2171), "", Games!D2171)</f>
        <v/>
      </c>
      <c r="J2171" t="str">
        <f>IF(ISBLANK(Games!E2171), "", Games!E2171)</f>
        <v/>
      </c>
      <c r="K2171" t="str">
        <f>IF(ISBLANK(Games!D2171), "",VLOOKUP(I2171, 'Pitchers Pre-Season'!$B$2:$X$790, 23, FALSE))</f>
        <v/>
      </c>
      <c r="L2171" t="str">
        <f>IF(ISBLANK(Games!E2171), "",VLOOKUP(J2171, 'Pitchers Pre-Season'!$B$2:$X$790, 23, FALSE))</f>
        <v/>
      </c>
      <c r="M2171">
        <f>IF(ISBLANK(Games!D2171), Calc!F2171, F2171+K2171)</f>
        <v>1536.86484917293</v>
      </c>
      <c r="N2171">
        <f>IF(ISBLANK(Games!E2171), Calc!G2171, G2171+L2171)</f>
        <v>1510.288270753422</v>
      </c>
      <c r="O2171" s="1">
        <f t="shared" si="231"/>
        <v>0.53540991675972527</v>
      </c>
      <c r="P2171" s="1">
        <f t="shared" si="232"/>
        <v>0.46459008324027468</v>
      </c>
      <c r="Q2171" s="3" t="str">
        <f>Games!N2171</f>
        <v/>
      </c>
      <c r="R2171" s="1" t="str">
        <f t="shared" si="233"/>
        <v/>
      </c>
      <c r="S2171" s="1" t="str">
        <f>IF(ISBLANK(Games!L2171), "",IF(Q2171=B2171, C2171, B2171))</f>
        <v/>
      </c>
      <c r="T2171" s="1" t="str">
        <f t="shared" si="234"/>
        <v>TOR</v>
      </c>
      <c r="U2171" s="1" t="str">
        <f t="shared" si="235"/>
        <v>NYM</v>
      </c>
      <c r="V2171" s="1">
        <f t="shared" si="236"/>
        <v>1536.86484917293</v>
      </c>
      <c r="W2171" s="1">
        <f t="shared" si="237"/>
        <v>1510.288270753422</v>
      </c>
    </row>
    <row r="2172" spans="1:23" x14ac:dyDescent="0.45">
      <c r="A2172" t="str">
        <f>Schedule!A2172</f>
        <v>2024-09-10</v>
      </c>
      <c r="B2172" t="str">
        <f>Schedule!B2172</f>
        <v>BOS</v>
      </c>
      <c r="C2172" t="str">
        <f>Schedule!C2172</f>
        <v>BAL</v>
      </c>
      <c r="D2172">
        <f>Schedule!D2172</f>
        <v>1500.26839934439</v>
      </c>
      <c r="E2172">
        <f>Schedule!E2172</f>
        <v>1535.1075395159701</v>
      </c>
      <c r="F2172" cm="1">
        <f t="array" ref="F2172">_xlfn.XLOOKUP(B2172, $T$1:$T2171, $V$1:$V2171, D2172, 0, -1)</f>
        <v>1500.26839934439</v>
      </c>
      <c r="G2172" cm="1">
        <f t="array" ref="G2172">_xlfn.XLOOKUP(C2172, $U$1:$U2171, $W$1:$W2171, E2172, 0, -1)</f>
        <v>1539.0873746407135</v>
      </c>
      <c r="H2172">
        <f>Schedule!F2172</f>
        <v>5.1282051282051398E-2</v>
      </c>
      <c r="I2172" t="str">
        <f>IF(ISBLANK(Games!D2172), "", Games!D2172)</f>
        <v/>
      </c>
      <c r="J2172" t="str">
        <f>IF(ISBLANK(Games!E2172), "", Games!E2172)</f>
        <v/>
      </c>
      <c r="K2172" t="str">
        <f>IF(ISBLANK(Games!D2172), "",VLOOKUP(I2172, 'Pitchers Pre-Season'!$B$2:$X$790, 23, FALSE))</f>
        <v/>
      </c>
      <c r="L2172" t="str">
        <f>IF(ISBLANK(Games!E2172), "",VLOOKUP(J2172, 'Pitchers Pre-Season'!$B$2:$X$790, 23, FALSE))</f>
        <v/>
      </c>
      <c r="M2172">
        <f>IF(ISBLANK(Games!D2172), Calc!F2172, F2172+K2172)</f>
        <v>1500.26839934439</v>
      </c>
      <c r="N2172">
        <f>IF(ISBLANK(Games!E2172), Calc!G2172, G2172+L2172)</f>
        <v>1539.0873746407135</v>
      </c>
      <c r="O2172" s="1">
        <f t="shared" si="231"/>
        <v>0.47000733978250353</v>
      </c>
      <c r="P2172" s="1">
        <f t="shared" si="232"/>
        <v>0.52999266021749658</v>
      </c>
      <c r="Q2172" s="3" t="str">
        <f>Games!N2172</f>
        <v/>
      </c>
      <c r="R2172" s="1" t="str">
        <f t="shared" si="233"/>
        <v/>
      </c>
      <c r="S2172" s="1" t="str">
        <f>IF(ISBLANK(Games!L2172), "",IF(Q2172=B2172, C2172, B2172))</f>
        <v/>
      </c>
      <c r="T2172" s="1" t="str">
        <f t="shared" si="234"/>
        <v>BOS</v>
      </c>
      <c r="U2172" s="1" t="str">
        <f t="shared" si="235"/>
        <v>BAL</v>
      </c>
      <c r="V2172" s="1">
        <f t="shared" si="236"/>
        <v>1500.26839934439</v>
      </c>
      <c r="W2172" s="1">
        <f t="shared" si="237"/>
        <v>1539.0873746407135</v>
      </c>
    </row>
    <row r="2173" spans="1:23" x14ac:dyDescent="0.45">
      <c r="A2173" t="str">
        <f>Schedule!A2173</f>
        <v>2024-09-10</v>
      </c>
      <c r="B2173" t="str">
        <f>Schedule!B2173</f>
        <v>MIN</v>
      </c>
      <c r="C2173" t="str">
        <f>Schedule!C2173</f>
        <v>LAA</v>
      </c>
      <c r="D2173">
        <f>Schedule!D2173</f>
        <v>1535.44519643647</v>
      </c>
      <c r="E2173">
        <f>Schedule!E2173</f>
        <v>1474.3085107648601</v>
      </c>
      <c r="F2173" cm="1">
        <f t="array" ref="F2173">_xlfn.XLOOKUP(B2173, $T$1:$T2172, $V$1:$V2172, D2173, 0, -1)</f>
        <v>1529.2726034226744</v>
      </c>
      <c r="G2173" cm="1">
        <f t="array" ref="G2173">_xlfn.XLOOKUP(C2173, $U$1:$U2172, $W$1:$W2172, E2173, 0, -1)</f>
        <v>1486.8682858001625</v>
      </c>
      <c r="H2173">
        <f>Schedule!F2173</f>
        <v>0.12727272727272701</v>
      </c>
      <c r="I2173" t="str">
        <f>IF(ISBLANK(Games!D2173), "", Games!D2173)</f>
        <v/>
      </c>
      <c r="J2173" t="str">
        <f>IF(ISBLANK(Games!E2173), "", Games!E2173)</f>
        <v/>
      </c>
      <c r="K2173" t="str">
        <f>IF(ISBLANK(Games!D2173), "",VLOOKUP(I2173, 'Pitchers Pre-Season'!$B$2:$X$790, 23, FALSE))</f>
        <v/>
      </c>
      <c r="L2173" t="str">
        <f>IF(ISBLANK(Games!E2173), "",VLOOKUP(J2173, 'Pitchers Pre-Season'!$B$2:$X$790, 23, FALSE))</f>
        <v/>
      </c>
      <c r="M2173">
        <f>IF(ISBLANK(Games!D2173), Calc!F2173, F2173+K2173)</f>
        <v>1529.2726034226744</v>
      </c>
      <c r="N2173">
        <f>IF(ISBLANK(Games!E2173), Calc!G2173, G2173+L2173)</f>
        <v>1486.8682858001625</v>
      </c>
      <c r="O2173" s="1">
        <f t="shared" si="231"/>
        <v>0.62435986740465566</v>
      </c>
      <c r="P2173" s="1">
        <f t="shared" si="232"/>
        <v>0.37564013259534434</v>
      </c>
      <c r="Q2173" s="3" t="str">
        <f>Games!N2173</f>
        <v/>
      </c>
      <c r="R2173" s="1" t="str">
        <f t="shared" si="233"/>
        <v/>
      </c>
      <c r="S2173" s="1" t="str">
        <f>IF(ISBLANK(Games!L2173), "",IF(Q2173=B2173, C2173, B2173))</f>
        <v/>
      </c>
      <c r="T2173" s="1" t="str">
        <f t="shared" si="234"/>
        <v>MIN</v>
      </c>
      <c r="U2173" s="1" t="str">
        <f t="shared" si="235"/>
        <v>LAA</v>
      </c>
      <c r="V2173" s="1">
        <f t="shared" si="236"/>
        <v>1529.2726034226744</v>
      </c>
      <c r="W2173" s="1">
        <f t="shared" si="237"/>
        <v>1486.8682858001625</v>
      </c>
    </row>
    <row r="2174" spans="1:23" x14ac:dyDescent="0.45">
      <c r="A2174" t="str">
        <f>Schedule!A2174</f>
        <v>2024-09-10</v>
      </c>
      <c r="B2174" t="str">
        <f>Schedule!B2174</f>
        <v>CHW</v>
      </c>
      <c r="C2174" t="str">
        <f>Schedule!C2174</f>
        <v>CLE</v>
      </c>
      <c r="D2174">
        <f>Schedule!D2174</f>
        <v>1433.33420073452</v>
      </c>
      <c r="E2174">
        <f>Schedule!E2174</f>
        <v>1503.8938502056101</v>
      </c>
      <c r="F2174" cm="1">
        <f t="array" ref="F2174">_xlfn.XLOOKUP(B2174, $T$1:$T2173, $V$1:$V2173, D2174, 0, -1)</f>
        <v>1426.513159308995</v>
      </c>
      <c r="G2174" cm="1">
        <f t="array" ref="G2174">_xlfn.XLOOKUP(C2174, $U$1:$U2173, $W$1:$W2173, E2174, 0, -1)</f>
        <v>1521.3210808926906</v>
      </c>
      <c r="H2174">
        <f>Schedule!F2174</f>
        <v>-4.2253521126760597E-2</v>
      </c>
      <c r="I2174" t="str">
        <f>IF(ISBLANK(Games!D2174), "", Games!D2174)</f>
        <v/>
      </c>
      <c r="J2174" t="str">
        <f>IF(ISBLANK(Games!E2174), "", Games!E2174)</f>
        <v/>
      </c>
      <c r="K2174" t="str">
        <f>IF(ISBLANK(Games!D2174), "",VLOOKUP(I2174, 'Pitchers Pre-Season'!$B$2:$X$790, 23, FALSE))</f>
        <v/>
      </c>
      <c r="L2174" t="str">
        <f>IF(ISBLANK(Games!E2174), "",VLOOKUP(J2174, 'Pitchers Pre-Season'!$B$2:$X$790, 23, FALSE))</f>
        <v/>
      </c>
      <c r="M2174">
        <f>IF(ISBLANK(Games!D2174), Calc!F2174, F2174+K2174)</f>
        <v>1426.513159308995</v>
      </c>
      <c r="N2174">
        <f>IF(ISBLANK(Games!E2174), Calc!G2174, G2174+L2174)</f>
        <v>1521.3210808926906</v>
      </c>
      <c r="O2174" s="1">
        <f t="shared" si="231"/>
        <v>0.34572232159371385</v>
      </c>
      <c r="P2174" s="1">
        <f t="shared" si="232"/>
        <v>0.65427767840628615</v>
      </c>
      <c r="Q2174" s="3" t="str">
        <f>Games!N2174</f>
        <v/>
      </c>
      <c r="R2174" s="1" t="str">
        <f t="shared" si="233"/>
        <v/>
      </c>
      <c r="S2174" s="1" t="str">
        <f>IF(ISBLANK(Games!L2174), "",IF(Q2174=B2174, C2174, B2174))</f>
        <v/>
      </c>
      <c r="T2174" s="1" t="str">
        <f t="shared" si="234"/>
        <v>CHW</v>
      </c>
      <c r="U2174" s="1" t="str">
        <f t="shared" si="235"/>
        <v>CLE</v>
      </c>
      <c r="V2174" s="1">
        <f t="shared" si="236"/>
        <v>1426.513159308995</v>
      </c>
      <c r="W2174" s="1">
        <f t="shared" si="237"/>
        <v>1521.3210808926906</v>
      </c>
    </row>
    <row r="2175" spans="1:23" x14ac:dyDescent="0.45">
      <c r="A2175" t="str">
        <f>Schedule!A2175</f>
        <v>2024-09-10</v>
      </c>
      <c r="B2175" t="str">
        <f>Schedule!B2175</f>
        <v>STL</v>
      </c>
      <c r="C2175" t="str">
        <f>Schedule!C2175</f>
        <v>CIN</v>
      </c>
      <c r="D2175">
        <f>Schedule!D2175</f>
        <v>1506.4629567151301</v>
      </c>
      <c r="E2175">
        <f>Schedule!E2175</f>
        <v>1496.2510574284499</v>
      </c>
      <c r="F2175" cm="1">
        <f t="array" ref="F2175">_xlfn.XLOOKUP(B2175, $T$1:$T2174, $V$1:$V2174, D2175, 0, -1)</f>
        <v>1510.540426333587</v>
      </c>
      <c r="G2175" cm="1">
        <f t="array" ref="G2175">_xlfn.XLOOKUP(C2175, $U$1:$U2174, $W$1:$W2174, E2175, 0, -1)</f>
        <v>1513.6155661274754</v>
      </c>
      <c r="H2175">
        <f>Schedule!F2175</f>
        <v>7.3170731707316999E-2</v>
      </c>
      <c r="I2175" t="str">
        <f>IF(ISBLANK(Games!D2175), "", Games!D2175)</f>
        <v/>
      </c>
      <c r="J2175" t="str">
        <f>IF(ISBLANK(Games!E2175), "", Games!E2175)</f>
        <v/>
      </c>
      <c r="K2175" t="str">
        <f>IF(ISBLANK(Games!D2175), "",VLOOKUP(I2175, 'Pitchers Pre-Season'!$B$2:$X$790, 23, FALSE))</f>
        <v/>
      </c>
      <c r="L2175" t="str">
        <f>IF(ISBLANK(Games!E2175), "",VLOOKUP(J2175, 'Pitchers Pre-Season'!$B$2:$X$790, 23, FALSE))</f>
        <v/>
      </c>
      <c r="M2175">
        <f>IF(ISBLANK(Games!D2175), Calc!F2175, F2175+K2175)</f>
        <v>1510.540426333587</v>
      </c>
      <c r="N2175">
        <f>IF(ISBLANK(Games!E2175), Calc!G2175, G2175+L2175)</f>
        <v>1513.6155661274754</v>
      </c>
      <c r="O2175" s="1">
        <f t="shared" si="231"/>
        <v>0.53215999950829784</v>
      </c>
      <c r="P2175" s="1">
        <f t="shared" si="232"/>
        <v>0.4678400004917021</v>
      </c>
      <c r="Q2175" s="3" t="str">
        <f>Games!N2175</f>
        <v/>
      </c>
      <c r="R2175" s="1" t="str">
        <f t="shared" si="233"/>
        <v/>
      </c>
      <c r="S2175" s="1" t="str">
        <f>IF(ISBLANK(Games!L2175), "",IF(Q2175=B2175, C2175, B2175))</f>
        <v/>
      </c>
      <c r="T2175" s="1" t="str">
        <f t="shared" si="234"/>
        <v>STL</v>
      </c>
      <c r="U2175" s="1" t="str">
        <f t="shared" si="235"/>
        <v>CIN</v>
      </c>
      <c r="V2175" s="1">
        <f t="shared" si="236"/>
        <v>1510.540426333587</v>
      </c>
      <c r="W2175" s="1">
        <f t="shared" si="237"/>
        <v>1513.6155661274754</v>
      </c>
    </row>
    <row r="2176" spans="1:23" x14ac:dyDescent="0.45">
      <c r="A2176" t="str">
        <f>Schedule!A2176</f>
        <v>2024-09-10</v>
      </c>
      <c r="B2176" t="str">
        <f>Schedule!B2176</f>
        <v>HOU</v>
      </c>
      <c r="C2176" t="str">
        <f>Schedule!C2176</f>
        <v>OAK</v>
      </c>
      <c r="D2176">
        <f>Schedule!D2176</f>
        <v>1559.22207084247</v>
      </c>
      <c r="E2176">
        <f>Schedule!E2176</f>
        <v>1427.1354796158</v>
      </c>
      <c r="F2176" cm="1">
        <f t="array" ref="F2176">_xlfn.XLOOKUP(B2176, $T$1:$T2175, $V$1:$V2175, D2176, 0, -1)</f>
        <v>1535.1961987191132</v>
      </c>
      <c r="G2176" cm="1">
        <f t="array" ref="G2176">_xlfn.XLOOKUP(C2176, $U$1:$U2175, $W$1:$W2175, E2176, 0, -1)</f>
        <v>1422.9458950386379</v>
      </c>
      <c r="H2176">
        <f>Schedule!F2176</f>
        <v>-4.08163265306122E-2</v>
      </c>
      <c r="I2176" t="str">
        <f>IF(ISBLANK(Games!D2176), "", Games!D2176)</f>
        <v/>
      </c>
      <c r="J2176" t="str">
        <f>IF(ISBLANK(Games!E2176), "", Games!E2176)</f>
        <v/>
      </c>
      <c r="K2176" t="str">
        <f>IF(ISBLANK(Games!D2176), "",VLOOKUP(I2176, 'Pitchers Pre-Season'!$B$2:$X$790, 23, FALSE))</f>
        <v/>
      </c>
      <c r="L2176" t="str">
        <f>IF(ISBLANK(Games!E2176), "",VLOOKUP(J2176, 'Pitchers Pre-Season'!$B$2:$X$790, 23, FALSE))</f>
        <v/>
      </c>
      <c r="M2176">
        <f>IF(ISBLANK(Games!D2176), Calc!F2176, F2176+K2176)</f>
        <v>1535.1961987191132</v>
      </c>
      <c r="N2176">
        <f>IF(ISBLANK(Games!E2176), Calc!G2176, G2176+L2176)</f>
        <v>1422.9458950386379</v>
      </c>
      <c r="O2176" s="1">
        <f t="shared" si="231"/>
        <v>0.63573750132299645</v>
      </c>
      <c r="P2176" s="1">
        <f t="shared" si="232"/>
        <v>0.3642624986770035</v>
      </c>
      <c r="Q2176" s="3" t="str">
        <f>Games!N2176</f>
        <v/>
      </c>
      <c r="R2176" s="1" t="str">
        <f t="shared" si="233"/>
        <v/>
      </c>
      <c r="S2176" s="1" t="str">
        <f>IF(ISBLANK(Games!L2176), "",IF(Q2176=B2176, C2176, B2176))</f>
        <v/>
      </c>
      <c r="T2176" s="1" t="str">
        <f t="shared" si="234"/>
        <v>HOU</v>
      </c>
      <c r="U2176" s="1" t="str">
        <f t="shared" si="235"/>
        <v>OAK</v>
      </c>
      <c r="V2176" s="1">
        <f t="shared" si="236"/>
        <v>1535.1961987191132</v>
      </c>
      <c r="W2176" s="1">
        <f t="shared" si="237"/>
        <v>1422.9458950386379</v>
      </c>
    </row>
    <row r="2177" spans="1:23" x14ac:dyDescent="0.45">
      <c r="A2177" t="str">
        <f>Schedule!A2177</f>
        <v>2024-09-10</v>
      </c>
      <c r="B2177" t="str">
        <f>Schedule!B2177</f>
        <v>SEA</v>
      </c>
      <c r="C2177" t="str">
        <f>Schedule!C2177</f>
        <v>SDP</v>
      </c>
      <c r="D2177">
        <f>Schedule!D2177</f>
        <v>1526.2027098211199</v>
      </c>
      <c r="E2177">
        <f>Schedule!E2177</f>
        <v>1513.7838452168801</v>
      </c>
      <c r="F2177" cm="1">
        <f t="array" ref="F2177">_xlfn.XLOOKUP(B2177, $T$1:$T2176, $V$1:$V2176, D2177, 0, -1)</f>
        <v>1518.2292368487947</v>
      </c>
      <c r="G2177" cm="1">
        <f t="array" ref="G2177">_xlfn.XLOOKUP(C2177, $U$1:$U2176, $W$1:$W2176, E2177, 0, -1)</f>
        <v>1514.2912987524817</v>
      </c>
      <c r="H2177">
        <f>Schedule!F2177</f>
        <v>2.2471910112359699E-2</v>
      </c>
      <c r="I2177" t="str">
        <f>IF(ISBLANK(Games!D2177), "", Games!D2177)</f>
        <v/>
      </c>
      <c r="J2177" t="str">
        <f>IF(ISBLANK(Games!E2177), "", Games!E2177)</f>
        <v/>
      </c>
      <c r="K2177" t="str">
        <f>IF(ISBLANK(Games!D2177), "",VLOOKUP(I2177, 'Pitchers Pre-Season'!$B$2:$X$790, 23, FALSE))</f>
        <v/>
      </c>
      <c r="L2177" t="str">
        <f>IF(ISBLANK(Games!E2177), "",VLOOKUP(J2177, 'Pitchers Pre-Season'!$B$2:$X$790, 23, FALSE))</f>
        <v/>
      </c>
      <c r="M2177">
        <f>IF(ISBLANK(Games!D2177), Calc!F2177, F2177+K2177)</f>
        <v>1518.2292368487947</v>
      </c>
      <c r="N2177">
        <f>IF(ISBLANK(Games!E2177), Calc!G2177, G2177+L2177)</f>
        <v>1514.2912987524817</v>
      </c>
      <c r="O2177" s="1">
        <f t="shared" si="231"/>
        <v>0.51690286086303983</v>
      </c>
      <c r="P2177" s="1">
        <f t="shared" si="232"/>
        <v>0.48309713913696017</v>
      </c>
      <c r="Q2177" s="3" t="str">
        <f>Games!N2177</f>
        <v/>
      </c>
      <c r="R2177" s="1" t="str">
        <f t="shared" si="233"/>
        <v/>
      </c>
      <c r="S2177" s="1" t="str">
        <f>IF(ISBLANK(Games!L2177), "",IF(Q2177=B2177, C2177, B2177))</f>
        <v/>
      </c>
      <c r="T2177" s="1" t="str">
        <f t="shared" si="234"/>
        <v>SEA</v>
      </c>
      <c r="U2177" s="1" t="str">
        <f t="shared" si="235"/>
        <v>SDP</v>
      </c>
      <c r="V2177" s="1">
        <f t="shared" si="236"/>
        <v>1518.2292368487947</v>
      </c>
      <c r="W2177" s="1">
        <f t="shared" si="237"/>
        <v>1514.2912987524817</v>
      </c>
    </row>
    <row r="2178" spans="1:23" x14ac:dyDescent="0.45">
      <c r="A2178" t="str">
        <f>Schedule!A2178</f>
        <v>2024-09-10</v>
      </c>
      <c r="B2178" t="str">
        <f>Schedule!B2178</f>
        <v>ARI</v>
      </c>
      <c r="C2178" t="str">
        <f>Schedule!C2178</f>
        <v>TEX</v>
      </c>
      <c r="D2178">
        <f>Schedule!D2178</f>
        <v>1517.8440011816001</v>
      </c>
      <c r="E2178">
        <f>Schedule!E2178</f>
        <v>1527.6277566730801</v>
      </c>
      <c r="F2178" cm="1">
        <f t="array" ref="F2178">_xlfn.XLOOKUP(B2178, $T$1:$T2177, $V$1:$V2177, D2178, 0, -1)</f>
        <v>1516.9891876380354</v>
      </c>
      <c r="G2178" cm="1">
        <f t="array" ref="G2178">_xlfn.XLOOKUP(C2178, $U$1:$U2177, $W$1:$W2177, E2178, 0, -1)</f>
        <v>1534.4506247578865</v>
      </c>
      <c r="H2178">
        <f>Schedule!F2178</f>
        <v>5.0632911392405201E-2</v>
      </c>
      <c r="I2178" t="str">
        <f>IF(ISBLANK(Games!D2178), "", Games!D2178)</f>
        <v/>
      </c>
      <c r="J2178" t="str">
        <f>IF(ISBLANK(Games!E2178), "", Games!E2178)</f>
        <v/>
      </c>
      <c r="K2178" t="str">
        <f>IF(ISBLANK(Games!D2178), "",VLOOKUP(I2178, 'Pitchers Pre-Season'!$B$2:$X$790, 23, FALSE))</f>
        <v/>
      </c>
      <c r="L2178" t="str">
        <f>IF(ISBLANK(Games!E2178), "",VLOOKUP(J2178, 'Pitchers Pre-Season'!$B$2:$X$790, 23, FALSE))</f>
        <v/>
      </c>
      <c r="M2178">
        <f>IF(ISBLANK(Games!D2178), Calc!F2178, F2178+K2178)</f>
        <v>1516.9891876380354</v>
      </c>
      <c r="N2178">
        <f>IF(ISBLANK(Games!E2178), Calc!G2178, G2178+L2178)</f>
        <v>1534.4506247578865</v>
      </c>
      <c r="O2178" s="1">
        <f t="shared" si="231"/>
        <v>0.50020856390353585</v>
      </c>
      <c r="P2178" s="1">
        <f t="shared" si="232"/>
        <v>0.49979143609646409</v>
      </c>
      <c r="Q2178" s="3" t="str">
        <f>Games!N2178</f>
        <v/>
      </c>
      <c r="R2178" s="1" t="str">
        <f t="shared" si="233"/>
        <v/>
      </c>
      <c r="S2178" s="1" t="str">
        <f>IF(ISBLANK(Games!L2178), "",IF(Q2178=B2178, C2178, B2178))</f>
        <v/>
      </c>
      <c r="T2178" s="1" t="str">
        <f t="shared" si="234"/>
        <v>ARI</v>
      </c>
      <c r="U2178" s="1" t="str">
        <f t="shared" si="235"/>
        <v>TEX</v>
      </c>
      <c r="V2178" s="1">
        <f t="shared" si="236"/>
        <v>1516.9891876380354</v>
      </c>
      <c r="W2178" s="1">
        <f t="shared" si="237"/>
        <v>1534.4506247578865</v>
      </c>
    </row>
    <row r="2179" spans="1:23" x14ac:dyDescent="0.45">
      <c r="A2179" t="str">
        <f>Schedule!A2179</f>
        <v>2024-09-10</v>
      </c>
      <c r="B2179" t="str">
        <f>Schedule!B2179</f>
        <v>SFG</v>
      </c>
      <c r="C2179" t="str">
        <f>Schedule!C2179</f>
        <v>MIL</v>
      </c>
      <c r="D2179">
        <f>Schedule!D2179</f>
        <v>1501.1235706124401</v>
      </c>
      <c r="E2179">
        <f>Schedule!E2179</f>
        <v>1511.74507850229</v>
      </c>
      <c r="F2179" cm="1">
        <f t="array" ref="F2179">_xlfn.XLOOKUP(B2179, $T$1:$T2178, $V$1:$V2178, D2179, 0, -1)</f>
        <v>1506.8907435815931</v>
      </c>
      <c r="G2179" cm="1">
        <f t="array" ref="G2179">_xlfn.XLOOKUP(C2179, $U$1:$U2178, $W$1:$W2178, E2179, 0, -1)</f>
        <v>1527.5334034496079</v>
      </c>
      <c r="H2179">
        <f>Schedule!F2179</f>
        <v>0.1125</v>
      </c>
      <c r="I2179" t="str">
        <f>IF(ISBLANK(Games!D2179), "", Games!D2179)</f>
        <v/>
      </c>
      <c r="J2179" t="str">
        <f>IF(ISBLANK(Games!E2179), "", Games!E2179)</f>
        <v/>
      </c>
      <c r="K2179" t="str">
        <f>IF(ISBLANK(Games!D2179), "",VLOOKUP(I2179, 'Pitchers Pre-Season'!$B$2:$X$790, 23, FALSE))</f>
        <v/>
      </c>
      <c r="L2179" t="str">
        <f>IF(ISBLANK(Games!E2179), "",VLOOKUP(J2179, 'Pitchers Pre-Season'!$B$2:$X$790, 23, FALSE))</f>
        <v/>
      </c>
      <c r="M2179">
        <f>IF(ISBLANK(Games!D2179), Calc!F2179, F2179+K2179)</f>
        <v>1506.8907435815931</v>
      </c>
      <c r="N2179">
        <f>IF(ISBLANK(Games!E2179), Calc!G2179, G2179+L2179)</f>
        <v>1527.5334034496079</v>
      </c>
      <c r="O2179" s="1">
        <f t="shared" ref="O2179:O2242" si="238">(1/(1+(10^((N2179-M2179)/400)))+(0.5*H2179))</f>
        <v>0.52657773124218699</v>
      </c>
      <c r="P2179" s="1">
        <f t="shared" ref="P2179:P2242" si="239">(1/(1+(10^((M2179-N2179)/400)))-(0.5*H2179))</f>
        <v>0.47342226875781301</v>
      </c>
      <c r="Q2179" s="3" t="str">
        <f>Games!N2179</f>
        <v/>
      </c>
      <c r="R2179" s="1" t="str">
        <f t="shared" ref="R2179:R2242" si="240">Q2179</f>
        <v/>
      </c>
      <c r="S2179" s="1" t="str">
        <f>IF(ISBLANK(Games!L2179), "",IF(Q2179=B2179, C2179, B2179))</f>
        <v/>
      </c>
      <c r="T2179" s="1" t="str">
        <f t="shared" ref="T2179:T2242" si="241">B2179</f>
        <v>SFG</v>
      </c>
      <c r="U2179" s="1" t="str">
        <f t="shared" ref="U2179:U2242" si="242">C2179</f>
        <v>MIL</v>
      </c>
      <c r="V2179" s="1">
        <f t="shared" ref="V2179:V2242" si="243">IF(R2179=B2179,F2179+(10*(1-O2179)),IF(S2179=B2179,F2179+(10*(0-O2179)),F2179))</f>
        <v>1506.8907435815931</v>
      </c>
      <c r="W2179" s="1">
        <f t="shared" ref="W2179:W2242" si="244">IF(R2179=C2179,G2179+(10*(1-P2179)),IF(S2179=C2179,G2179+(10*(0-P2179)),G2179))</f>
        <v>1527.5334034496079</v>
      </c>
    </row>
    <row r="2180" spans="1:23" x14ac:dyDescent="0.45">
      <c r="A2180" t="str">
        <f>Schedule!A2180</f>
        <v>2024-09-10</v>
      </c>
      <c r="B2180" t="str">
        <f>Schedule!B2180</f>
        <v>LAD</v>
      </c>
      <c r="C2180" t="str">
        <f>Schedule!C2180</f>
        <v>CHC</v>
      </c>
      <c r="D2180">
        <f>Schedule!D2180</f>
        <v>1588.6730971234199</v>
      </c>
      <c r="E2180">
        <f>Schedule!E2180</f>
        <v>1514.0316812078199</v>
      </c>
      <c r="F2180" cm="1">
        <f t="array" ref="F2180">_xlfn.XLOOKUP(B2180, $T$1:$T2179, $V$1:$V2179, D2180, 0, -1)</f>
        <v>1596.6514930600529</v>
      </c>
      <c r="G2180" cm="1">
        <f t="array" ref="G2180">_xlfn.XLOOKUP(C2180, $U$1:$U2179, $W$1:$W2179, E2180, 0, -1)</f>
        <v>1510.9500841970262</v>
      </c>
      <c r="H2180">
        <f>Schedule!F2180</f>
        <v>4.2654028436019002E-2</v>
      </c>
      <c r="I2180" t="str">
        <f>IF(ISBLANK(Games!D2180), "", Games!D2180)</f>
        <v/>
      </c>
      <c r="J2180" t="str">
        <f>IF(ISBLANK(Games!E2180), "", Games!E2180)</f>
        <v/>
      </c>
      <c r="K2180" t="str">
        <f>IF(ISBLANK(Games!D2180), "",VLOOKUP(I2180, 'Pitchers Pre-Season'!$B$2:$X$790, 23, FALSE))</f>
        <v/>
      </c>
      <c r="L2180" t="str">
        <f>IF(ISBLANK(Games!E2180), "",VLOOKUP(J2180, 'Pitchers Pre-Season'!$B$2:$X$790, 23, FALSE))</f>
        <v/>
      </c>
      <c r="M2180">
        <f>IF(ISBLANK(Games!D2180), Calc!F2180, F2180+K2180)</f>
        <v>1596.6514930600529</v>
      </c>
      <c r="N2180">
        <f>IF(ISBLANK(Games!E2180), Calc!G2180, G2180+L2180)</f>
        <v>1510.9500841970262</v>
      </c>
      <c r="O2180" s="1">
        <f t="shared" si="238"/>
        <v>0.64221923486498478</v>
      </c>
      <c r="P2180" s="1">
        <f t="shared" si="239"/>
        <v>0.35778076513501533</v>
      </c>
      <c r="Q2180" s="3" t="str">
        <f>Games!N2180</f>
        <v/>
      </c>
      <c r="R2180" s="1" t="str">
        <f t="shared" si="240"/>
        <v/>
      </c>
      <c r="S2180" s="1" t="str">
        <f>IF(ISBLANK(Games!L2180), "",IF(Q2180=B2180, C2180, B2180))</f>
        <v/>
      </c>
      <c r="T2180" s="1" t="str">
        <f t="shared" si="241"/>
        <v>LAD</v>
      </c>
      <c r="U2180" s="1" t="str">
        <f t="shared" si="242"/>
        <v>CHC</v>
      </c>
      <c r="V2180" s="1">
        <f t="shared" si="243"/>
        <v>1596.6514930600529</v>
      </c>
      <c r="W2180" s="1">
        <f t="shared" si="244"/>
        <v>1510.9500841970262</v>
      </c>
    </row>
    <row r="2181" spans="1:23" x14ac:dyDescent="0.45">
      <c r="A2181" t="str">
        <f>Schedule!A2181</f>
        <v>2024-09-11</v>
      </c>
      <c r="B2181" t="str">
        <f>Schedule!B2181</f>
        <v>PIT</v>
      </c>
      <c r="C2181" t="str">
        <f>Schedule!C2181</f>
        <v>MIA</v>
      </c>
      <c r="D2181">
        <f>Schedule!D2181</f>
        <v>1468.3919248330999</v>
      </c>
      <c r="E2181">
        <f>Schedule!E2181</f>
        <v>1488.4482383178499</v>
      </c>
      <c r="F2181" cm="1">
        <f t="array" ref="F2181">_xlfn.XLOOKUP(B2181, $T$1:$T2180, $V$1:$V2180, D2181, 0, -1)</f>
        <v>1464.4120897083565</v>
      </c>
      <c r="G2181" cm="1">
        <f t="array" ref="G2181">_xlfn.XLOOKUP(C2181, $U$1:$U2180, $W$1:$W2180, E2181, 0, -1)</f>
        <v>1484.370768699393</v>
      </c>
      <c r="H2181">
        <f>Schedule!F2181</f>
        <v>5.7971014492753603E-2</v>
      </c>
      <c r="I2181" t="str">
        <f>IF(ISBLANK(Games!D2181), "", Games!D2181)</f>
        <v/>
      </c>
      <c r="J2181" t="str">
        <f>IF(ISBLANK(Games!E2181), "", Games!E2181)</f>
        <v/>
      </c>
      <c r="K2181" t="str">
        <f>IF(ISBLANK(Games!D2181), "",VLOOKUP(I2181, 'Pitchers Pre-Season'!$B$2:$X$790, 23, FALSE))</f>
        <v/>
      </c>
      <c r="L2181" t="str">
        <f>IF(ISBLANK(Games!E2181), "",VLOOKUP(J2181, 'Pitchers Pre-Season'!$B$2:$X$790, 23, FALSE))</f>
        <v/>
      </c>
      <c r="M2181">
        <f>IF(ISBLANK(Games!D2181), Calc!F2181, F2181+K2181)</f>
        <v>1464.4120897083565</v>
      </c>
      <c r="N2181">
        <f>IF(ISBLANK(Games!E2181), Calc!G2181, G2181+L2181)</f>
        <v>1484.370768699393</v>
      </c>
      <c r="O2181" s="1">
        <f t="shared" si="238"/>
        <v>0.50029421285497322</v>
      </c>
      <c r="P2181" s="1">
        <f t="shared" si="239"/>
        <v>0.49970578714502667</v>
      </c>
      <c r="Q2181" s="3" t="str">
        <f>Games!N2181</f>
        <v/>
      </c>
      <c r="R2181" s="1" t="str">
        <f t="shared" si="240"/>
        <v/>
      </c>
      <c r="S2181" s="1" t="str">
        <f>IF(ISBLANK(Games!L2181), "",IF(Q2181=B2181, C2181, B2181))</f>
        <v/>
      </c>
      <c r="T2181" s="1" t="str">
        <f t="shared" si="241"/>
        <v>PIT</v>
      </c>
      <c r="U2181" s="1" t="str">
        <f t="shared" si="242"/>
        <v>MIA</v>
      </c>
      <c r="V2181" s="1">
        <f t="shared" si="243"/>
        <v>1464.4120897083565</v>
      </c>
      <c r="W2181" s="1">
        <f t="shared" si="244"/>
        <v>1484.370768699393</v>
      </c>
    </row>
    <row r="2182" spans="1:23" x14ac:dyDescent="0.45">
      <c r="A2182" t="str">
        <f>Schedule!A2182</f>
        <v>2024-09-11</v>
      </c>
      <c r="B2182" t="str">
        <f>Schedule!B2182</f>
        <v>CHW</v>
      </c>
      <c r="C2182" t="str">
        <f>Schedule!C2182</f>
        <v>CLE</v>
      </c>
      <c r="D2182">
        <f>Schedule!D2182</f>
        <v>1433.33420073452</v>
      </c>
      <c r="E2182">
        <f>Schedule!E2182</f>
        <v>1503.8938502056101</v>
      </c>
      <c r="F2182" cm="1">
        <f t="array" ref="F2182">_xlfn.XLOOKUP(B2182, $T$1:$T2181, $V$1:$V2181, D2182, 0, -1)</f>
        <v>1426.513159308995</v>
      </c>
      <c r="G2182" cm="1">
        <f t="array" ref="G2182">_xlfn.XLOOKUP(C2182, $U$1:$U2181, $W$1:$W2181, E2182, 0, -1)</f>
        <v>1521.3210808926906</v>
      </c>
      <c r="H2182">
        <f>Schedule!F2182</f>
        <v>-4.2253521126760597E-2</v>
      </c>
      <c r="I2182" t="str">
        <f>IF(ISBLANK(Games!D2182), "", Games!D2182)</f>
        <v/>
      </c>
      <c r="J2182" t="str">
        <f>IF(ISBLANK(Games!E2182), "", Games!E2182)</f>
        <v/>
      </c>
      <c r="K2182" t="str">
        <f>IF(ISBLANK(Games!D2182), "",VLOOKUP(I2182, 'Pitchers Pre-Season'!$B$2:$X$790, 23, FALSE))</f>
        <v/>
      </c>
      <c r="L2182" t="str">
        <f>IF(ISBLANK(Games!E2182), "",VLOOKUP(J2182, 'Pitchers Pre-Season'!$B$2:$X$790, 23, FALSE))</f>
        <v/>
      </c>
      <c r="M2182">
        <f>IF(ISBLANK(Games!D2182), Calc!F2182, F2182+K2182)</f>
        <v>1426.513159308995</v>
      </c>
      <c r="N2182">
        <f>IF(ISBLANK(Games!E2182), Calc!G2182, G2182+L2182)</f>
        <v>1521.3210808926906</v>
      </c>
      <c r="O2182" s="1">
        <f t="shared" si="238"/>
        <v>0.34572232159371385</v>
      </c>
      <c r="P2182" s="1">
        <f t="shared" si="239"/>
        <v>0.65427767840628615</v>
      </c>
      <c r="Q2182" s="3" t="str">
        <f>Games!N2182</f>
        <v/>
      </c>
      <c r="R2182" s="1" t="str">
        <f t="shared" si="240"/>
        <v/>
      </c>
      <c r="S2182" s="1" t="str">
        <f>IF(ISBLANK(Games!L2182), "",IF(Q2182=B2182, C2182, B2182))</f>
        <v/>
      </c>
      <c r="T2182" s="1" t="str">
        <f t="shared" si="241"/>
        <v>CHW</v>
      </c>
      <c r="U2182" s="1" t="str">
        <f t="shared" si="242"/>
        <v>CLE</v>
      </c>
      <c r="V2182" s="1">
        <f t="shared" si="243"/>
        <v>1426.513159308995</v>
      </c>
      <c r="W2182" s="1">
        <f t="shared" si="244"/>
        <v>1521.3210808926906</v>
      </c>
    </row>
    <row r="2183" spans="1:23" x14ac:dyDescent="0.45">
      <c r="A2183" t="str">
        <f>Schedule!A2183</f>
        <v>2024-09-11</v>
      </c>
      <c r="B2183" t="str">
        <f>Schedule!B2183</f>
        <v>TOR</v>
      </c>
      <c r="C2183" t="str">
        <f>Schedule!C2183</f>
        <v>NYM</v>
      </c>
      <c r="D2183">
        <f>Schedule!D2183</f>
        <v>1536.86484917293</v>
      </c>
      <c r="E2183">
        <f>Schedule!E2183</f>
        <v>1505.1761432511801</v>
      </c>
      <c r="F2183" cm="1">
        <f t="array" ref="F2183">_xlfn.XLOOKUP(B2183, $T$1:$T2182, $V$1:$V2182, D2183, 0, -1)</f>
        <v>1536.86484917293</v>
      </c>
      <c r="G2183" cm="1">
        <f t="array" ref="G2183">_xlfn.XLOOKUP(C2183, $U$1:$U2182, $W$1:$W2182, E2183, 0, -1)</f>
        <v>1510.288270753422</v>
      </c>
      <c r="H2183">
        <f>Schedule!F2183</f>
        <v>-5.5248618784530601E-3</v>
      </c>
      <c r="I2183" t="str">
        <f>IF(ISBLANK(Games!D2183), "", Games!D2183)</f>
        <v/>
      </c>
      <c r="J2183" t="str">
        <f>IF(ISBLANK(Games!E2183), "", Games!E2183)</f>
        <v/>
      </c>
      <c r="K2183" t="str">
        <f>IF(ISBLANK(Games!D2183), "",VLOOKUP(I2183, 'Pitchers Pre-Season'!$B$2:$X$790, 23, FALSE))</f>
        <v/>
      </c>
      <c r="L2183" t="str">
        <f>IF(ISBLANK(Games!E2183), "",VLOOKUP(J2183, 'Pitchers Pre-Season'!$B$2:$X$790, 23, FALSE))</f>
        <v/>
      </c>
      <c r="M2183">
        <f>IF(ISBLANK(Games!D2183), Calc!F2183, F2183+K2183)</f>
        <v>1536.86484917293</v>
      </c>
      <c r="N2183">
        <f>IF(ISBLANK(Games!E2183), Calc!G2183, G2183+L2183)</f>
        <v>1510.288270753422</v>
      </c>
      <c r="O2183" s="1">
        <f t="shared" si="238"/>
        <v>0.53540991675972527</v>
      </c>
      <c r="P2183" s="1">
        <f t="shared" si="239"/>
        <v>0.46459008324027468</v>
      </c>
      <c r="Q2183" s="3" t="str">
        <f>Games!N2183</f>
        <v/>
      </c>
      <c r="R2183" s="1" t="str">
        <f t="shared" si="240"/>
        <v/>
      </c>
      <c r="S2183" s="1" t="str">
        <f>IF(ISBLANK(Games!L2183), "",IF(Q2183=B2183, C2183, B2183))</f>
        <v/>
      </c>
      <c r="T2183" s="1" t="str">
        <f t="shared" si="241"/>
        <v>TOR</v>
      </c>
      <c r="U2183" s="1" t="str">
        <f t="shared" si="242"/>
        <v>NYM</v>
      </c>
      <c r="V2183" s="1">
        <f t="shared" si="243"/>
        <v>1536.86484917293</v>
      </c>
      <c r="W2183" s="1">
        <f t="shared" si="244"/>
        <v>1510.288270753422</v>
      </c>
    </row>
    <row r="2184" spans="1:23" x14ac:dyDescent="0.45">
      <c r="A2184" t="str">
        <f>Schedule!A2184</f>
        <v>2024-09-11</v>
      </c>
      <c r="B2184" t="str">
        <f>Schedule!B2184</f>
        <v>ARI</v>
      </c>
      <c r="C2184" t="str">
        <f>Schedule!C2184</f>
        <v>TEX</v>
      </c>
      <c r="D2184">
        <f>Schedule!D2184</f>
        <v>1517.8440011816001</v>
      </c>
      <c r="E2184">
        <f>Schedule!E2184</f>
        <v>1527.6277566730801</v>
      </c>
      <c r="F2184" cm="1">
        <f t="array" ref="F2184">_xlfn.XLOOKUP(B2184, $T$1:$T2183, $V$1:$V2183, D2184, 0, -1)</f>
        <v>1516.9891876380354</v>
      </c>
      <c r="G2184" cm="1">
        <f t="array" ref="G2184">_xlfn.XLOOKUP(C2184, $U$1:$U2183, $W$1:$W2183, E2184, 0, -1)</f>
        <v>1534.4506247578865</v>
      </c>
      <c r="H2184">
        <f>Schedule!F2184</f>
        <v>5.0632911392405201E-2</v>
      </c>
      <c r="I2184" t="str">
        <f>IF(ISBLANK(Games!D2184), "", Games!D2184)</f>
        <v/>
      </c>
      <c r="J2184" t="str">
        <f>IF(ISBLANK(Games!E2184), "", Games!E2184)</f>
        <v/>
      </c>
      <c r="K2184" t="str">
        <f>IF(ISBLANK(Games!D2184), "",VLOOKUP(I2184, 'Pitchers Pre-Season'!$B$2:$X$790, 23, FALSE))</f>
        <v/>
      </c>
      <c r="L2184" t="str">
        <f>IF(ISBLANK(Games!E2184), "",VLOOKUP(J2184, 'Pitchers Pre-Season'!$B$2:$X$790, 23, FALSE))</f>
        <v/>
      </c>
      <c r="M2184">
        <f>IF(ISBLANK(Games!D2184), Calc!F2184, F2184+K2184)</f>
        <v>1516.9891876380354</v>
      </c>
      <c r="N2184">
        <f>IF(ISBLANK(Games!E2184), Calc!G2184, G2184+L2184)</f>
        <v>1534.4506247578865</v>
      </c>
      <c r="O2184" s="1">
        <f t="shared" si="238"/>
        <v>0.50020856390353585</v>
      </c>
      <c r="P2184" s="1">
        <f t="shared" si="239"/>
        <v>0.49979143609646409</v>
      </c>
      <c r="Q2184" s="3" t="str">
        <f>Games!N2184</f>
        <v/>
      </c>
      <c r="R2184" s="1" t="str">
        <f t="shared" si="240"/>
        <v/>
      </c>
      <c r="S2184" s="1" t="str">
        <f>IF(ISBLANK(Games!L2184), "",IF(Q2184=B2184, C2184, B2184))</f>
        <v/>
      </c>
      <c r="T2184" s="1" t="str">
        <f t="shared" si="241"/>
        <v>ARI</v>
      </c>
      <c r="U2184" s="1" t="str">
        <f t="shared" si="242"/>
        <v>TEX</v>
      </c>
      <c r="V2184" s="1">
        <f t="shared" si="243"/>
        <v>1516.9891876380354</v>
      </c>
      <c r="W2184" s="1">
        <f t="shared" si="244"/>
        <v>1534.4506247578865</v>
      </c>
    </row>
    <row r="2185" spans="1:23" x14ac:dyDescent="0.45">
      <c r="A2185" t="str">
        <f>Schedule!A2185</f>
        <v>2024-09-11</v>
      </c>
      <c r="B2185" t="str">
        <f>Schedule!B2185</f>
        <v>DET</v>
      </c>
      <c r="C2185" t="str">
        <f>Schedule!C2185</f>
        <v>COL</v>
      </c>
      <c r="D2185">
        <f>Schedule!D2185</f>
        <v>1477.56939209144</v>
      </c>
      <c r="E2185">
        <f>Schedule!E2185</f>
        <v>1418.47649220432</v>
      </c>
      <c r="F2185" cm="1">
        <f t="array" ref="F2185">_xlfn.XLOOKUP(B2185, $T$1:$T2184, $V$1:$V2184, D2185, 0, -1)</f>
        <v>1481.7589766686021</v>
      </c>
      <c r="G2185" cm="1">
        <f t="array" ref="G2185">_xlfn.XLOOKUP(C2185, $U$1:$U2184, $W$1:$W2184, E2185, 0, -1)</f>
        <v>1405.4006829938121</v>
      </c>
      <c r="H2185">
        <f>Schedule!F2185</f>
        <v>7.6687116564418296E-3</v>
      </c>
      <c r="I2185" t="str">
        <f>IF(ISBLANK(Games!D2185), "", Games!D2185)</f>
        <v/>
      </c>
      <c r="J2185" t="str">
        <f>IF(ISBLANK(Games!E2185), "", Games!E2185)</f>
        <v/>
      </c>
      <c r="K2185" t="str">
        <f>IF(ISBLANK(Games!D2185), "",VLOOKUP(I2185, 'Pitchers Pre-Season'!$B$2:$X$790, 23, FALSE))</f>
        <v/>
      </c>
      <c r="L2185" t="str">
        <f>IF(ISBLANK(Games!E2185), "",VLOOKUP(J2185, 'Pitchers Pre-Season'!$B$2:$X$790, 23, FALSE))</f>
        <v/>
      </c>
      <c r="M2185">
        <f>IF(ISBLANK(Games!D2185), Calc!F2185, F2185+K2185)</f>
        <v>1481.7589766686021</v>
      </c>
      <c r="N2185">
        <f>IF(ISBLANK(Games!E2185), Calc!G2185, G2185+L2185)</f>
        <v>1405.4006829938121</v>
      </c>
      <c r="O2185" s="1">
        <f t="shared" si="238"/>
        <v>0.61198703037501634</v>
      </c>
      <c r="P2185" s="1">
        <f t="shared" si="239"/>
        <v>0.38801296962498377</v>
      </c>
      <c r="Q2185" s="3" t="str">
        <f>Games!N2185</f>
        <v/>
      </c>
      <c r="R2185" s="1" t="str">
        <f t="shared" si="240"/>
        <v/>
      </c>
      <c r="S2185" s="1" t="str">
        <f>IF(ISBLANK(Games!L2185), "",IF(Q2185=B2185, C2185, B2185))</f>
        <v/>
      </c>
      <c r="T2185" s="1" t="str">
        <f t="shared" si="241"/>
        <v>DET</v>
      </c>
      <c r="U2185" s="1" t="str">
        <f t="shared" si="242"/>
        <v>COL</v>
      </c>
      <c r="V2185" s="1">
        <f t="shared" si="243"/>
        <v>1481.7589766686021</v>
      </c>
      <c r="W2185" s="1">
        <f t="shared" si="244"/>
        <v>1405.4006829938121</v>
      </c>
    </row>
    <row r="2186" spans="1:23" x14ac:dyDescent="0.45">
      <c r="A2186" t="str">
        <f>Schedule!A2186</f>
        <v>2024-09-11</v>
      </c>
      <c r="B2186" t="str">
        <f>Schedule!B2186</f>
        <v>PHI</v>
      </c>
      <c r="C2186" t="str">
        <f>Schedule!C2186</f>
        <v>TBR</v>
      </c>
      <c r="D2186">
        <f>Schedule!D2186</f>
        <v>1537.03223861109</v>
      </c>
      <c r="E2186">
        <f>Schedule!E2186</f>
        <v>1537.2568075547799</v>
      </c>
      <c r="F2186" cm="1">
        <f t="array" ref="F2186">_xlfn.XLOOKUP(B2186, $T$1:$T2185, $V$1:$V2185, D2186, 0, -1)</f>
        <v>1516.0751994709906</v>
      </c>
      <c r="G2186" cm="1">
        <f t="array" ref="G2186">_xlfn.XLOOKUP(C2186, $U$1:$U2185, $W$1:$W2185, E2186, 0, -1)</f>
        <v>1532.6622500113572</v>
      </c>
      <c r="H2186">
        <f>Schedule!F2186</f>
        <v>8.4745762711864403E-2</v>
      </c>
      <c r="I2186" t="str">
        <f>IF(ISBLANK(Games!D2186), "", Games!D2186)</f>
        <v/>
      </c>
      <c r="J2186" t="str">
        <f>IF(ISBLANK(Games!E2186), "", Games!E2186)</f>
        <v/>
      </c>
      <c r="K2186" t="str">
        <f>IF(ISBLANK(Games!D2186), "",VLOOKUP(I2186, 'Pitchers Pre-Season'!$B$2:$X$790, 23, FALSE))</f>
        <v/>
      </c>
      <c r="L2186" t="str">
        <f>IF(ISBLANK(Games!E2186), "",VLOOKUP(J2186, 'Pitchers Pre-Season'!$B$2:$X$790, 23, FALSE))</f>
        <v/>
      </c>
      <c r="M2186">
        <f>IF(ISBLANK(Games!D2186), Calc!F2186, F2186+K2186)</f>
        <v>1516.0751994709906</v>
      </c>
      <c r="N2186">
        <f>IF(ISBLANK(Games!E2186), Calc!G2186, G2186+L2186)</f>
        <v>1532.6622500113572</v>
      </c>
      <c r="O2186" s="1">
        <f t="shared" si="238"/>
        <v>0.51852031592733128</v>
      </c>
      <c r="P2186" s="1">
        <f t="shared" si="239"/>
        <v>0.48147968407266883</v>
      </c>
      <c r="Q2186" s="3" t="str">
        <f>Games!N2186</f>
        <v/>
      </c>
      <c r="R2186" s="1" t="str">
        <f t="shared" si="240"/>
        <v/>
      </c>
      <c r="S2186" s="1" t="str">
        <f>IF(ISBLANK(Games!L2186), "",IF(Q2186=B2186, C2186, B2186))</f>
        <v/>
      </c>
      <c r="T2186" s="1" t="str">
        <f t="shared" si="241"/>
        <v>PHI</v>
      </c>
      <c r="U2186" s="1" t="str">
        <f t="shared" si="242"/>
        <v>TBR</v>
      </c>
      <c r="V2186" s="1">
        <f t="shared" si="243"/>
        <v>1516.0751994709906</v>
      </c>
      <c r="W2186" s="1">
        <f t="shared" si="244"/>
        <v>1532.6622500113572</v>
      </c>
    </row>
    <row r="2187" spans="1:23" x14ac:dyDescent="0.45">
      <c r="A2187" t="str">
        <f>Schedule!A2187</f>
        <v>2024-09-11</v>
      </c>
      <c r="B2187" t="str">
        <f>Schedule!B2187</f>
        <v>WAS</v>
      </c>
      <c r="C2187" t="str">
        <f>Schedule!C2187</f>
        <v>ATL</v>
      </c>
      <c r="D2187">
        <f>Schedule!D2187</f>
        <v>1422.7330514932301</v>
      </c>
      <c r="E2187">
        <f>Schedule!E2187</f>
        <v>1590.545270505</v>
      </c>
      <c r="F2187" cm="1">
        <f t="array" ref="F2187">_xlfn.XLOOKUP(B2187, $T$1:$T2186, $V$1:$V2186, D2187, 0, -1)</f>
        <v>1419.5380932200808</v>
      </c>
      <c r="G2187" cm="1">
        <f t="array" ref="G2187">_xlfn.XLOOKUP(C2187, $U$1:$U2186, $W$1:$W2186, E2187, 0, -1)</f>
        <v>1588.8399964445969</v>
      </c>
      <c r="H2187">
        <f>Schedule!F2187</f>
        <v>-4.76190476190477E-2</v>
      </c>
      <c r="I2187" t="str">
        <f>IF(ISBLANK(Games!D2187), "", Games!D2187)</f>
        <v/>
      </c>
      <c r="J2187" t="str">
        <f>IF(ISBLANK(Games!E2187), "", Games!E2187)</f>
        <v/>
      </c>
      <c r="K2187" t="str">
        <f>IF(ISBLANK(Games!D2187), "",VLOOKUP(I2187, 'Pitchers Pre-Season'!$B$2:$X$790, 23, FALSE))</f>
        <v/>
      </c>
      <c r="L2187" t="str">
        <f>IF(ISBLANK(Games!E2187), "",VLOOKUP(J2187, 'Pitchers Pre-Season'!$B$2:$X$790, 23, FALSE))</f>
        <v/>
      </c>
      <c r="M2187">
        <f>IF(ISBLANK(Games!D2187), Calc!F2187, F2187+K2187)</f>
        <v>1419.5380932200808</v>
      </c>
      <c r="N2187">
        <f>IF(ISBLANK(Games!E2187), Calc!G2187, G2187+L2187)</f>
        <v>1588.8399964445969</v>
      </c>
      <c r="O2187" s="1">
        <f t="shared" si="238"/>
        <v>0.2501590099229789</v>
      </c>
      <c r="P2187" s="1">
        <f t="shared" si="239"/>
        <v>0.7498409900770211</v>
      </c>
      <c r="Q2187" s="3" t="str">
        <f>Games!N2187</f>
        <v/>
      </c>
      <c r="R2187" s="1" t="str">
        <f t="shared" si="240"/>
        <v/>
      </c>
      <c r="S2187" s="1" t="str">
        <f>IF(ISBLANK(Games!L2187), "",IF(Q2187=B2187, C2187, B2187))</f>
        <v/>
      </c>
      <c r="T2187" s="1" t="str">
        <f t="shared" si="241"/>
        <v>WAS</v>
      </c>
      <c r="U2187" s="1" t="str">
        <f t="shared" si="242"/>
        <v>ATL</v>
      </c>
      <c r="V2187" s="1">
        <f t="shared" si="243"/>
        <v>1419.5380932200808</v>
      </c>
      <c r="W2187" s="1">
        <f t="shared" si="244"/>
        <v>1588.8399964445969</v>
      </c>
    </row>
    <row r="2188" spans="1:23" x14ac:dyDescent="0.45">
      <c r="A2188" t="str">
        <f>Schedule!A2188</f>
        <v>2024-09-11</v>
      </c>
      <c r="B2188" t="str">
        <f>Schedule!B2188</f>
        <v>NYY</v>
      </c>
      <c r="C2188" t="str">
        <f>Schedule!C2188</f>
        <v>KCR</v>
      </c>
      <c r="D2188">
        <f>Schedule!D2188</f>
        <v>1539.4562396036399</v>
      </c>
      <c r="E2188">
        <f>Schedule!E2188</f>
        <v>1455.5883504191299</v>
      </c>
      <c r="F2188" cm="1">
        <f t="array" ref="F2188">_xlfn.XLOOKUP(B2188, $T$1:$T2187, $V$1:$V2187, D2188, 0, -1)</f>
        <v>1533.7203518335739</v>
      </c>
      <c r="G2188" cm="1">
        <f t="array" ref="G2188">_xlfn.XLOOKUP(C2188, $U$1:$U2187, $W$1:$W2187, E2188, 0, -1)</f>
        <v>1465.2610239810729</v>
      </c>
      <c r="H2188">
        <f>Schedule!F2188</f>
        <v>9.3922651933701695E-2</v>
      </c>
      <c r="I2188" t="str">
        <f>IF(ISBLANK(Games!D2188), "", Games!D2188)</f>
        <v/>
      </c>
      <c r="J2188" t="str">
        <f>IF(ISBLANK(Games!E2188), "", Games!E2188)</f>
        <v/>
      </c>
      <c r="K2188" t="str">
        <f>IF(ISBLANK(Games!D2188), "",VLOOKUP(I2188, 'Pitchers Pre-Season'!$B$2:$X$790, 23, FALSE))</f>
        <v/>
      </c>
      <c r="L2188" t="str">
        <f>IF(ISBLANK(Games!E2188), "",VLOOKUP(J2188, 'Pitchers Pre-Season'!$B$2:$X$790, 23, FALSE))</f>
        <v/>
      </c>
      <c r="M2188">
        <f>IF(ISBLANK(Games!D2188), Calc!F2188, F2188+K2188)</f>
        <v>1533.7203518335739</v>
      </c>
      <c r="N2188">
        <f>IF(ISBLANK(Games!E2188), Calc!G2188, G2188+L2188)</f>
        <v>1465.2610239810729</v>
      </c>
      <c r="O2188" s="1">
        <f t="shared" si="238"/>
        <v>0.64422667376002862</v>
      </c>
      <c r="P2188" s="1">
        <f t="shared" si="239"/>
        <v>0.35577332623997138</v>
      </c>
      <c r="Q2188" s="3" t="str">
        <f>Games!N2188</f>
        <v/>
      </c>
      <c r="R2188" s="1" t="str">
        <f t="shared" si="240"/>
        <v/>
      </c>
      <c r="S2188" s="1" t="str">
        <f>IF(ISBLANK(Games!L2188), "",IF(Q2188=B2188, C2188, B2188))</f>
        <v/>
      </c>
      <c r="T2188" s="1" t="str">
        <f t="shared" si="241"/>
        <v>NYY</v>
      </c>
      <c r="U2188" s="1" t="str">
        <f t="shared" si="242"/>
        <v>KCR</v>
      </c>
      <c r="V2188" s="1">
        <f t="shared" si="243"/>
        <v>1533.7203518335739</v>
      </c>
      <c r="W2188" s="1">
        <f t="shared" si="244"/>
        <v>1465.2610239810729</v>
      </c>
    </row>
    <row r="2189" spans="1:23" x14ac:dyDescent="0.45">
      <c r="A2189" t="str">
        <f>Schedule!A2189</f>
        <v>2024-09-11</v>
      </c>
      <c r="B2189" t="str">
        <f>Schedule!B2189</f>
        <v>BOS</v>
      </c>
      <c r="C2189" t="str">
        <f>Schedule!C2189</f>
        <v>BAL</v>
      </c>
      <c r="D2189">
        <f>Schedule!D2189</f>
        <v>1500.26839934439</v>
      </c>
      <c r="E2189">
        <f>Schedule!E2189</f>
        <v>1535.1075395159701</v>
      </c>
      <c r="F2189" cm="1">
        <f t="array" ref="F2189">_xlfn.XLOOKUP(B2189, $T$1:$T2188, $V$1:$V2188, D2189, 0, -1)</f>
        <v>1500.26839934439</v>
      </c>
      <c r="G2189" cm="1">
        <f t="array" ref="G2189">_xlfn.XLOOKUP(C2189, $U$1:$U2188, $W$1:$W2188, E2189, 0, -1)</f>
        <v>1539.0873746407135</v>
      </c>
      <c r="H2189">
        <f>Schedule!F2189</f>
        <v>5.1282051282051398E-2</v>
      </c>
      <c r="I2189" t="str">
        <f>IF(ISBLANK(Games!D2189), "", Games!D2189)</f>
        <v/>
      </c>
      <c r="J2189" t="str">
        <f>IF(ISBLANK(Games!E2189), "", Games!E2189)</f>
        <v/>
      </c>
      <c r="K2189" t="str">
        <f>IF(ISBLANK(Games!D2189), "",VLOOKUP(I2189, 'Pitchers Pre-Season'!$B$2:$X$790, 23, FALSE))</f>
        <v/>
      </c>
      <c r="L2189" t="str">
        <f>IF(ISBLANK(Games!E2189), "",VLOOKUP(J2189, 'Pitchers Pre-Season'!$B$2:$X$790, 23, FALSE))</f>
        <v/>
      </c>
      <c r="M2189">
        <f>IF(ISBLANK(Games!D2189), Calc!F2189, F2189+K2189)</f>
        <v>1500.26839934439</v>
      </c>
      <c r="N2189">
        <f>IF(ISBLANK(Games!E2189), Calc!G2189, G2189+L2189)</f>
        <v>1539.0873746407135</v>
      </c>
      <c r="O2189" s="1">
        <f t="shared" si="238"/>
        <v>0.47000733978250353</v>
      </c>
      <c r="P2189" s="1">
        <f t="shared" si="239"/>
        <v>0.52999266021749658</v>
      </c>
      <c r="Q2189" s="3" t="str">
        <f>Games!N2189</f>
        <v/>
      </c>
      <c r="R2189" s="1" t="str">
        <f t="shared" si="240"/>
        <v/>
      </c>
      <c r="S2189" s="1" t="str">
        <f>IF(ISBLANK(Games!L2189), "",IF(Q2189=B2189, C2189, B2189))</f>
        <v/>
      </c>
      <c r="T2189" s="1" t="str">
        <f t="shared" si="241"/>
        <v>BOS</v>
      </c>
      <c r="U2189" s="1" t="str">
        <f t="shared" si="242"/>
        <v>BAL</v>
      </c>
      <c r="V2189" s="1">
        <f t="shared" si="243"/>
        <v>1500.26839934439</v>
      </c>
      <c r="W2189" s="1">
        <f t="shared" si="244"/>
        <v>1539.0873746407135</v>
      </c>
    </row>
    <row r="2190" spans="1:23" x14ac:dyDescent="0.45">
      <c r="A2190" t="str">
        <f>Schedule!A2190</f>
        <v>2024-09-11</v>
      </c>
      <c r="B2190" t="str">
        <f>Schedule!B2190</f>
        <v>MIN</v>
      </c>
      <c r="C2190" t="str">
        <f>Schedule!C2190</f>
        <v>LAA</v>
      </c>
      <c r="D2190">
        <f>Schedule!D2190</f>
        <v>1535.44519643647</v>
      </c>
      <c r="E2190">
        <f>Schedule!E2190</f>
        <v>1474.3085107648601</v>
      </c>
      <c r="F2190" cm="1">
        <f t="array" ref="F2190">_xlfn.XLOOKUP(B2190, $T$1:$T2189, $V$1:$V2189, D2190, 0, -1)</f>
        <v>1529.2726034226744</v>
      </c>
      <c r="G2190" cm="1">
        <f t="array" ref="G2190">_xlfn.XLOOKUP(C2190, $U$1:$U2189, $W$1:$W2189, E2190, 0, -1)</f>
        <v>1486.8682858001625</v>
      </c>
      <c r="H2190">
        <f>Schedule!F2190</f>
        <v>0.12727272727272701</v>
      </c>
      <c r="I2190" t="str">
        <f>IF(ISBLANK(Games!D2190), "", Games!D2190)</f>
        <v/>
      </c>
      <c r="J2190" t="str">
        <f>IF(ISBLANK(Games!E2190), "", Games!E2190)</f>
        <v/>
      </c>
      <c r="K2190" t="str">
        <f>IF(ISBLANK(Games!D2190), "",VLOOKUP(I2190, 'Pitchers Pre-Season'!$B$2:$X$790, 23, FALSE))</f>
        <v/>
      </c>
      <c r="L2190" t="str">
        <f>IF(ISBLANK(Games!E2190), "",VLOOKUP(J2190, 'Pitchers Pre-Season'!$B$2:$X$790, 23, FALSE))</f>
        <v/>
      </c>
      <c r="M2190">
        <f>IF(ISBLANK(Games!D2190), Calc!F2190, F2190+K2190)</f>
        <v>1529.2726034226744</v>
      </c>
      <c r="N2190">
        <f>IF(ISBLANK(Games!E2190), Calc!G2190, G2190+L2190)</f>
        <v>1486.8682858001625</v>
      </c>
      <c r="O2190" s="1">
        <f t="shared" si="238"/>
        <v>0.62435986740465566</v>
      </c>
      <c r="P2190" s="1">
        <f t="shared" si="239"/>
        <v>0.37564013259534434</v>
      </c>
      <c r="Q2190" s="3" t="str">
        <f>Games!N2190</f>
        <v/>
      </c>
      <c r="R2190" s="1" t="str">
        <f t="shared" si="240"/>
        <v/>
      </c>
      <c r="S2190" s="1" t="str">
        <f>IF(ISBLANK(Games!L2190), "",IF(Q2190=B2190, C2190, B2190))</f>
        <v/>
      </c>
      <c r="T2190" s="1" t="str">
        <f t="shared" si="241"/>
        <v>MIN</v>
      </c>
      <c r="U2190" s="1" t="str">
        <f t="shared" si="242"/>
        <v>LAA</v>
      </c>
      <c r="V2190" s="1">
        <f t="shared" si="243"/>
        <v>1529.2726034226744</v>
      </c>
      <c r="W2190" s="1">
        <f t="shared" si="244"/>
        <v>1486.8682858001625</v>
      </c>
    </row>
    <row r="2191" spans="1:23" x14ac:dyDescent="0.45">
      <c r="A2191" t="str">
        <f>Schedule!A2191</f>
        <v>2024-09-11</v>
      </c>
      <c r="B2191" t="str">
        <f>Schedule!B2191</f>
        <v>STL</v>
      </c>
      <c r="C2191" t="str">
        <f>Schedule!C2191</f>
        <v>CIN</v>
      </c>
      <c r="D2191">
        <f>Schedule!D2191</f>
        <v>1506.4629567151301</v>
      </c>
      <c r="E2191">
        <f>Schedule!E2191</f>
        <v>1496.2510574284499</v>
      </c>
      <c r="F2191" cm="1">
        <f t="array" ref="F2191">_xlfn.XLOOKUP(B2191, $T$1:$T2190, $V$1:$V2190, D2191, 0, -1)</f>
        <v>1510.540426333587</v>
      </c>
      <c r="G2191" cm="1">
        <f t="array" ref="G2191">_xlfn.XLOOKUP(C2191, $U$1:$U2190, $W$1:$W2190, E2191, 0, -1)</f>
        <v>1513.6155661274754</v>
      </c>
      <c r="H2191">
        <f>Schedule!F2191</f>
        <v>7.3170731707316999E-2</v>
      </c>
      <c r="I2191" t="str">
        <f>IF(ISBLANK(Games!D2191), "", Games!D2191)</f>
        <v/>
      </c>
      <c r="J2191" t="str">
        <f>IF(ISBLANK(Games!E2191), "", Games!E2191)</f>
        <v/>
      </c>
      <c r="K2191" t="str">
        <f>IF(ISBLANK(Games!D2191), "",VLOOKUP(I2191, 'Pitchers Pre-Season'!$B$2:$X$790, 23, FALSE))</f>
        <v/>
      </c>
      <c r="L2191" t="str">
        <f>IF(ISBLANK(Games!E2191), "",VLOOKUP(J2191, 'Pitchers Pre-Season'!$B$2:$X$790, 23, FALSE))</f>
        <v/>
      </c>
      <c r="M2191">
        <f>IF(ISBLANK(Games!D2191), Calc!F2191, F2191+K2191)</f>
        <v>1510.540426333587</v>
      </c>
      <c r="N2191">
        <f>IF(ISBLANK(Games!E2191), Calc!G2191, G2191+L2191)</f>
        <v>1513.6155661274754</v>
      </c>
      <c r="O2191" s="1">
        <f t="shared" si="238"/>
        <v>0.53215999950829784</v>
      </c>
      <c r="P2191" s="1">
        <f t="shared" si="239"/>
        <v>0.4678400004917021</v>
      </c>
      <c r="Q2191" s="3" t="str">
        <f>Games!N2191</f>
        <v/>
      </c>
      <c r="R2191" s="1" t="str">
        <f t="shared" si="240"/>
        <v/>
      </c>
      <c r="S2191" s="1" t="str">
        <f>IF(ISBLANK(Games!L2191), "",IF(Q2191=B2191, C2191, B2191))</f>
        <v/>
      </c>
      <c r="T2191" s="1" t="str">
        <f t="shared" si="241"/>
        <v>STL</v>
      </c>
      <c r="U2191" s="1" t="str">
        <f t="shared" si="242"/>
        <v>CIN</v>
      </c>
      <c r="V2191" s="1">
        <f t="shared" si="243"/>
        <v>1510.540426333587</v>
      </c>
      <c r="W2191" s="1">
        <f t="shared" si="244"/>
        <v>1513.6155661274754</v>
      </c>
    </row>
    <row r="2192" spans="1:23" x14ac:dyDescent="0.45">
      <c r="A2192" t="str">
        <f>Schedule!A2192</f>
        <v>2024-09-11</v>
      </c>
      <c r="B2192" t="str">
        <f>Schedule!B2192</f>
        <v>HOU</v>
      </c>
      <c r="C2192" t="str">
        <f>Schedule!C2192</f>
        <v>OAK</v>
      </c>
      <c r="D2192">
        <f>Schedule!D2192</f>
        <v>1559.22207084247</v>
      </c>
      <c r="E2192">
        <f>Schedule!E2192</f>
        <v>1427.1354796158</v>
      </c>
      <c r="F2192" cm="1">
        <f t="array" ref="F2192">_xlfn.XLOOKUP(B2192, $T$1:$T2191, $V$1:$V2191, D2192, 0, -1)</f>
        <v>1535.1961987191132</v>
      </c>
      <c r="G2192" cm="1">
        <f t="array" ref="G2192">_xlfn.XLOOKUP(C2192, $U$1:$U2191, $W$1:$W2191, E2192, 0, -1)</f>
        <v>1422.9458950386379</v>
      </c>
      <c r="H2192">
        <f>Schedule!F2192</f>
        <v>-4.08163265306122E-2</v>
      </c>
      <c r="I2192" t="str">
        <f>IF(ISBLANK(Games!D2192), "", Games!D2192)</f>
        <v/>
      </c>
      <c r="J2192" t="str">
        <f>IF(ISBLANK(Games!E2192), "", Games!E2192)</f>
        <v/>
      </c>
      <c r="K2192" t="str">
        <f>IF(ISBLANK(Games!D2192), "",VLOOKUP(I2192, 'Pitchers Pre-Season'!$B$2:$X$790, 23, FALSE))</f>
        <v/>
      </c>
      <c r="L2192" t="str">
        <f>IF(ISBLANK(Games!E2192), "",VLOOKUP(J2192, 'Pitchers Pre-Season'!$B$2:$X$790, 23, FALSE))</f>
        <v/>
      </c>
      <c r="M2192">
        <f>IF(ISBLANK(Games!D2192), Calc!F2192, F2192+K2192)</f>
        <v>1535.1961987191132</v>
      </c>
      <c r="N2192">
        <f>IF(ISBLANK(Games!E2192), Calc!G2192, G2192+L2192)</f>
        <v>1422.9458950386379</v>
      </c>
      <c r="O2192" s="1">
        <f t="shared" si="238"/>
        <v>0.63573750132299645</v>
      </c>
      <c r="P2192" s="1">
        <f t="shared" si="239"/>
        <v>0.3642624986770035</v>
      </c>
      <c r="Q2192" s="3" t="str">
        <f>Games!N2192</f>
        <v/>
      </c>
      <c r="R2192" s="1" t="str">
        <f t="shared" si="240"/>
        <v/>
      </c>
      <c r="S2192" s="1" t="str">
        <f>IF(ISBLANK(Games!L2192), "",IF(Q2192=B2192, C2192, B2192))</f>
        <v/>
      </c>
      <c r="T2192" s="1" t="str">
        <f t="shared" si="241"/>
        <v>HOU</v>
      </c>
      <c r="U2192" s="1" t="str">
        <f t="shared" si="242"/>
        <v>OAK</v>
      </c>
      <c r="V2192" s="1">
        <f t="shared" si="243"/>
        <v>1535.1961987191132</v>
      </c>
      <c r="W2192" s="1">
        <f t="shared" si="244"/>
        <v>1422.9458950386379</v>
      </c>
    </row>
    <row r="2193" spans="1:23" x14ac:dyDescent="0.45">
      <c r="A2193" t="str">
        <f>Schedule!A2193</f>
        <v>2024-09-11</v>
      </c>
      <c r="B2193" t="str">
        <f>Schedule!B2193</f>
        <v>SEA</v>
      </c>
      <c r="C2193" t="str">
        <f>Schedule!C2193</f>
        <v>SDP</v>
      </c>
      <c r="D2193">
        <f>Schedule!D2193</f>
        <v>1526.2027098211199</v>
      </c>
      <c r="E2193">
        <f>Schedule!E2193</f>
        <v>1513.7838452168801</v>
      </c>
      <c r="F2193" cm="1">
        <f t="array" ref="F2193">_xlfn.XLOOKUP(B2193, $T$1:$T2192, $V$1:$V2192, D2193, 0, -1)</f>
        <v>1518.2292368487947</v>
      </c>
      <c r="G2193" cm="1">
        <f t="array" ref="G2193">_xlfn.XLOOKUP(C2193, $U$1:$U2192, $W$1:$W2192, E2193, 0, -1)</f>
        <v>1514.2912987524817</v>
      </c>
      <c r="H2193">
        <f>Schedule!F2193</f>
        <v>2.2471910112359699E-2</v>
      </c>
      <c r="I2193" t="str">
        <f>IF(ISBLANK(Games!D2193), "", Games!D2193)</f>
        <v/>
      </c>
      <c r="J2193" t="str">
        <f>IF(ISBLANK(Games!E2193), "", Games!E2193)</f>
        <v/>
      </c>
      <c r="K2193" t="str">
        <f>IF(ISBLANK(Games!D2193), "",VLOOKUP(I2193, 'Pitchers Pre-Season'!$B$2:$X$790, 23, FALSE))</f>
        <v/>
      </c>
      <c r="L2193" t="str">
        <f>IF(ISBLANK(Games!E2193), "",VLOOKUP(J2193, 'Pitchers Pre-Season'!$B$2:$X$790, 23, FALSE))</f>
        <v/>
      </c>
      <c r="M2193">
        <f>IF(ISBLANK(Games!D2193), Calc!F2193, F2193+K2193)</f>
        <v>1518.2292368487947</v>
      </c>
      <c r="N2193">
        <f>IF(ISBLANK(Games!E2193), Calc!G2193, G2193+L2193)</f>
        <v>1514.2912987524817</v>
      </c>
      <c r="O2193" s="1">
        <f t="shared" si="238"/>
        <v>0.51690286086303983</v>
      </c>
      <c r="P2193" s="1">
        <f t="shared" si="239"/>
        <v>0.48309713913696017</v>
      </c>
      <c r="Q2193" s="3" t="str">
        <f>Games!N2193</f>
        <v/>
      </c>
      <c r="R2193" s="1" t="str">
        <f t="shared" si="240"/>
        <v/>
      </c>
      <c r="S2193" s="1" t="str">
        <f>IF(ISBLANK(Games!L2193), "",IF(Q2193=B2193, C2193, B2193))</f>
        <v/>
      </c>
      <c r="T2193" s="1" t="str">
        <f t="shared" si="241"/>
        <v>SEA</v>
      </c>
      <c r="U2193" s="1" t="str">
        <f t="shared" si="242"/>
        <v>SDP</v>
      </c>
      <c r="V2193" s="1">
        <f t="shared" si="243"/>
        <v>1518.2292368487947</v>
      </c>
      <c r="W2193" s="1">
        <f t="shared" si="244"/>
        <v>1514.2912987524817</v>
      </c>
    </row>
    <row r="2194" spans="1:23" x14ac:dyDescent="0.45">
      <c r="A2194" t="str">
        <f>Schedule!A2194</f>
        <v>2024-09-11</v>
      </c>
      <c r="B2194" t="str">
        <f>Schedule!B2194</f>
        <v>SFG</v>
      </c>
      <c r="C2194" t="str">
        <f>Schedule!C2194</f>
        <v>MIL</v>
      </c>
      <c r="D2194">
        <f>Schedule!D2194</f>
        <v>1501.1235706124401</v>
      </c>
      <c r="E2194">
        <f>Schedule!E2194</f>
        <v>1511.74507850229</v>
      </c>
      <c r="F2194" cm="1">
        <f t="array" ref="F2194">_xlfn.XLOOKUP(B2194, $T$1:$T2193, $V$1:$V2193, D2194, 0, -1)</f>
        <v>1506.8907435815931</v>
      </c>
      <c r="G2194" cm="1">
        <f t="array" ref="G2194">_xlfn.XLOOKUP(C2194, $U$1:$U2193, $W$1:$W2193, E2194, 0, -1)</f>
        <v>1527.5334034496079</v>
      </c>
      <c r="H2194">
        <f>Schedule!F2194</f>
        <v>0.1125</v>
      </c>
      <c r="I2194" t="str">
        <f>IF(ISBLANK(Games!D2194), "", Games!D2194)</f>
        <v/>
      </c>
      <c r="J2194" t="str">
        <f>IF(ISBLANK(Games!E2194), "", Games!E2194)</f>
        <v/>
      </c>
      <c r="K2194" t="str">
        <f>IF(ISBLANK(Games!D2194), "",VLOOKUP(I2194, 'Pitchers Pre-Season'!$B$2:$X$790, 23, FALSE))</f>
        <v/>
      </c>
      <c r="L2194" t="str">
        <f>IF(ISBLANK(Games!E2194), "",VLOOKUP(J2194, 'Pitchers Pre-Season'!$B$2:$X$790, 23, FALSE))</f>
        <v/>
      </c>
      <c r="M2194">
        <f>IF(ISBLANK(Games!D2194), Calc!F2194, F2194+K2194)</f>
        <v>1506.8907435815931</v>
      </c>
      <c r="N2194">
        <f>IF(ISBLANK(Games!E2194), Calc!G2194, G2194+L2194)</f>
        <v>1527.5334034496079</v>
      </c>
      <c r="O2194" s="1">
        <f t="shared" si="238"/>
        <v>0.52657773124218699</v>
      </c>
      <c r="P2194" s="1">
        <f t="shared" si="239"/>
        <v>0.47342226875781301</v>
      </c>
      <c r="Q2194" s="3" t="str">
        <f>Games!N2194</f>
        <v/>
      </c>
      <c r="R2194" s="1" t="str">
        <f t="shared" si="240"/>
        <v/>
      </c>
      <c r="S2194" s="1" t="str">
        <f>IF(ISBLANK(Games!L2194), "",IF(Q2194=B2194, C2194, B2194))</f>
        <v/>
      </c>
      <c r="T2194" s="1" t="str">
        <f t="shared" si="241"/>
        <v>SFG</v>
      </c>
      <c r="U2194" s="1" t="str">
        <f t="shared" si="242"/>
        <v>MIL</v>
      </c>
      <c r="V2194" s="1">
        <f t="shared" si="243"/>
        <v>1506.8907435815931</v>
      </c>
      <c r="W2194" s="1">
        <f t="shared" si="244"/>
        <v>1527.5334034496079</v>
      </c>
    </row>
    <row r="2195" spans="1:23" x14ac:dyDescent="0.45">
      <c r="A2195" t="str">
        <f>Schedule!A2195</f>
        <v>2024-09-11</v>
      </c>
      <c r="B2195" t="str">
        <f>Schedule!B2195</f>
        <v>LAD</v>
      </c>
      <c r="C2195" t="str">
        <f>Schedule!C2195</f>
        <v>CHC</v>
      </c>
      <c r="D2195">
        <f>Schedule!D2195</f>
        <v>1588.6730971234199</v>
      </c>
      <c r="E2195">
        <f>Schedule!E2195</f>
        <v>1514.0316812078199</v>
      </c>
      <c r="F2195" cm="1">
        <f t="array" ref="F2195">_xlfn.XLOOKUP(B2195, $T$1:$T2194, $V$1:$V2194, D2195, 0, -1)</f>
        <v>1596.6514930600529</v>
      </c>
      <c r="G2195" cm="1">
        <f t="array" ref="G2195">_xlfn.XLOOKUP(C2195, $U$1:$U2194, $W$1:$W2194, E2195, 0, -1)</f>
        <v>1510.9500841970262</v>
      </c>
      <c r="H2195">
        <f>Schedule!F2195</f>
        <v>4.2654028436019002E-2</v>
      </c>
      <c r="I2195" t="str">
        <f>IF(ISBLANK(Games!D2195), "", Games!D2195)</f>
        <v/>
      </c>
      <c r="J2195" t="str">
        <f>IF(ISBLANK(Games!E2195), "", Games!E2195)</f>
        <v/>
      </c>
      <c r="K2195" t="str">
        <f>IF(ISBLANK(Games!D2195), "",VLOOKUP(I2195, 'Pitchers Pre-Season'!$B$2:$X$790, 23, FALSE))</f>
        <v/>
      </c>
      <c r="L2195" t="str">
        <f>IF(ISBLANK(Games!E2195), "",VLOOKUP(J2195, 'Pitchers Pre-Season'!$B$2:$X$790, 23, FALSE))</f>
        <v/>
      </c>
      <c r="M2195">
        <f>IF(ISBLANK(Games!D2195), Calc!F2195, F2195+K2195)</f>
        <v>1596.6514930600529</v>
      </c>
      <c r="N2195">
        <f>IF(ISBLANK(Games!E2195), Calc!G2195, G2195+L2195)</f>
        <v>1510.9500841970262</v>
      </c>
      <c r="O2195" s="1">
        <f t="shared" si="238"/>
        <v>0.64221923486498478</v>
      </c>
      <c r="P2195" s="1">
        <f t="shared" si="239"/>
        <v>0.35778076513501533</v>
      </c>
      <c r="Q2195" s="3" t="str">
        <f>Games!N2195</f>
        <v/>
      </c>
      <c r="R2195" s="1" t="str">
        <f t="shared" si="240"/>
        <v/>
      </c>
      <c r="S2195" s="1" t="str">
        <f>IF(ISBLANK(Games!L2195), "",IF(Q2195=B2195, C2195, B2195))</f>
        <v/>
      </c>
      <c r="T2195" s="1" t="str">
        <f t="shared" si="241"/>
        <v>LAD</v>
      </c>
      <c r="U2195" s="1" t="str">
        <f t="shared" si="242"/>
        <v>CHC</v>
      </c>
      <c r="V2195" s="1">
        <f t="shared" si="243"/>
        <v>1596.6514930600529</v>
      </c>
      <c r="W2195" s="1">
        <f t="shared" si="244"/>
        <v>1510.9500841970262</v>
      </c>
    </row>
    <row r="2196" spans="1:23" x14ac:dyDescent="0.45">
      <c r="A2196" t="str">
        <f>Schedule!A2196</f>
        <v>2024-09-12</v>
      </c>
      <c r="B2196" t="str">
        <f>Schedule!B2196</f>
        <v>DET</v>
      </c>
      <c r="C2196" t="str">
        <f>Schedule!C2196</f>
        <v>COL</v>
      </c>
      <c r="D2196">
        <f>Schedule!D2196</f>
        <v>1477.56939209144</v>
      </c>
      <c r="E2196">
        <f>Schedule!E2196</f>
        <v>1418.47649220432</v>
      </c>
      <c r="F2196" cm="1">
        <f t="array" ref="F2196">_xlfn.XLOOKUP(B2196, $T$1:$T2195, $V$1:$V2195, D2196, 0, -1)</f>
        <v>1481.7589766686021</v>
      </c>
      <c r="G2196" cm="1">
        <f t="array" ref="G2196">_xlfn.XLOOKUP(C2196, $U$1:$U2195, $W$1:$W2195, E2196, 0, -1)</f>
        <v>1405.4006829938121</v>
      </c>
      <c r="H2196">
        <f>Schedule!F2196</f>
        <v>7.6687116564418296E-3</v>
      </c>
      <c r="I2196" t="str">
        <f>IF(ISBLANK(Games!D2196), "", Games!D2196)</f>
        <v/>
      </c>
      <c r="J2196" t="str">
        <f>IF(ISBLANK(Games!E2196), "", Games!E2196)</f>
        <v/>
      </c>
      <c r="K2196" t="str">
        <f>IF(ISBLANK(Games!D2196), "",VLOOKUP(I2196, 'Pitchers Pre-Season'!$B$2:$X$790, 23, FALSE))</f>
        <v/>
      </c>
      <c r="L2196" t="str">
        <f>IF(ISBLANK(Games!E2196), "",VLOOKUP(J2196, 'Pitchers Pre-Season'!$B$2:$X$790, 23, FALSE))</f>
        <v/>
      </c>
      <c r="M2196">
        <f>IF(ISBLANK(Games!D2196), Calc!F2196, F2196+K2196)</f>
        <v>1481.7589766686021</v>
      </c>
      <c r="N2196">
        <f>IF(ISBLANK(Games!E2196), Calc!G2196, G2196+L2196)</f>
        <v>1405.4006829938121</v>
      </c>
      <c r="O2196" s="1">
        <f t="shared" si="238"/>
        <v>0.61198703037501634</v>
      </c>
      <c r="P2196" s="1">
        <f t="shared" si="239"/>
        <v>0.38801296962498377</v>
      </c>
      <c r="Q2196" s="3" t="str">
        <f>Games!N2196</f>
        <v/>
      </c>
      <c r="R2196" s="1" t="str">
        <f t="shared" si="240"/>
        <v/>
      </c>
      <c r="S2196" s="1" t="str">
        <f>IF(ISBLANK(Games!L2196), "",IF(Q2196=B2196, C2196, B2196))</f>
        <v/>
      </c>
      <c r="T2196" s="1" t="str">
        <f t="shared" si="241"/>
        <v>DET</v>
      </c>
      <c r="U2196" s="1" t="str">
        <f t="shared" si="242"/>
        <v>COL</v>
      </c>
      <c r="V2196" s="1">
        <f t="shared" si="243"/>
        <v>1481.7589766686021</v>
      </c>
      <c r="W2196" s="1">
        <f t="shared" si="244"/>
        <v>1405.4006829938121</v>
      </c>
    </row>
    <row r="2197" spans="1:23" x14ac:dyDescent="0.45">
      <c r="A2197" t="str">
        <f>Schedule!A2197</f>
        <v>2024-09-12</v>
      </c>
      <c r="B2197" t="str">
        <f>Schedule!B2197</f>
        <v>STL</v>
      </c>
      <c r="C2197" t="str">
        <f>Schedule!C2197</f>
        <v>CIN</v>
      </c>
      <c r="D2197">
        <f>Schedule!D2197</f>
        <v>1506.4629567151301</v>
      </c>
      <c r="E2197">
        <f>Schedule!E2197</f>
        <v>1496.2510574284499</v>
      </c>
      <c r="F2197" cm="1">
        <f t="array" ref="F2197">_xlfn.XLOOKUP(B2197, $T$1:$T2196, $V$1:$V2196, D2197, 0, -1)</f>
        <v>1510.540426333587</v>
      </c>
      <c r="G2197" cm="1">
        <f t="array" ref="G2197">_xlfn.XLOOKUP(C2197, $U$1:$U2196, $W$1:$W2196, E2197, 0, -1)</f>
        <v>1513.6155661274754</v>
      </c>
      <c r="H2197">
        <f>Schedule!F2197</f>
        <v>7.3170731707316999E-2</v>
      </c>
      <c r="I2197" t="str">
        <f>IF(ISBLANK(Games!D2197), "", Games!D2197)</f>
        <v/>
      </c>
      <c r="J2197" t="str">
        <f>IF(ISBLANK(Games!E2197), "", Games!E2197)</f>
        <v/>
      </c>
      <c r="K2197" t="str">
        <f>IF(ISBLANK(Games!D2197), "",VLOOKUP(I2197, 'Pitchers Pre-Season'!$B$2:$X$790, 23, FALSE))</f>
        <v/>
      </c>
      <c r="L2197" t="str">
        <f>IF(ISBLANK(Games!E2197), "",VLOOKUP(J2197, 'Pitchers Pre-Season'!$B$2:$X$790, 23, FALSE))</f>
        <v/>
      </c>
      <c r="M2197">
        <f>IF(ISBLANK(Games!D2197), Calc!F2197, F2197+K2197)</f>
        <v>1510.540426333587</v>
      </c>
      <c r="N2197">
        <f>IF(ISBLANK(Games!E2197), Calc!G2197, G2197+L2197)</f>
        <v>1513.6155661274754</v>
      </c>
      <c r="O2197" s="1">
        <f t="shared" si="238"/>
        <v>0.53215999950829784</v>
      </c>
      <c r="P2197" s="1">
        <f t="shared" si="239"/>
        <v>0.4678400004917021</v>
      </c>
      <c r="Q2197" s="3" t="str">
        <f>Games!N2197</f>
        <v/>
      </c>
      <c r="R2197" s="1" t="str">
        <f t="shared" si="240"/>
        <v/>
      </c>
      <c r="S2197" s="1" t="str">
        <f>IF(ISBLANK(Games!L2197), "",IF(Q2197=B2197, C2197, B2197))</f>
        <v/>
      </c>
      <c r="T2197" s="1" t="str">
        <f t="shared" si="241"/>
        <v>STL</v>
      </c>
      <c r="U2197" s="1" t="str">
        <f t="shared" si="242"/>
        <v>CIN</v>
      </c>
      <c r="V2197" s="1">
        <f t="shared" si="243"/>
        <v>1510.540426333587</v>
      </c>
      <c r="W2197" s="1">
        <f t="shared" si="244"/>
        <v>1513.6155661274754</v>
      </c>
    </row>
    <row r="2198" spans="1:23" x14ac:dyDescent="0.45">
      <c r="A2198" t="str">
        <f>Schedule!A2198</f>
        <v>2024-09-12</v>
      </c>
      <c r="B2198" t="str">
        <f>Schedule!B2198</f>
        <v>HOU</v>
      </c>
      <c r="C2198" t="str">
        <f>Schedule!C2198</f>
        <v>OAK</v>
      </c>
      <c r="D2198">
        <f>Schedule!D2198</f>
        <v>1559.22207084247</v>
      </c>
      <c r="E2198">
        <f>Schedule!E2198</f>
        <v>1427.1354796158</v>
      </c>
      <c r="F2198" cm="1">
        <f t="array" ref="F2198">_xlfn.XLOOKUP(B2198, $T$1:$T2197, $V$1:$V2197, D2198, 0, -1)</f>
        <v>1535.1961987191132</v>
      </c>
      <c r="G2198" cm="1">
        <f t="array" ref="G2198">_xlfn.XLOOKUP(C2198, $U$1:$U2197, $W$1:$W2197, E2198, 0, -1)</f>
        <v>1422.9458950386379</v>
      </c>
      <c r="H2198">
        <f>Schedule!F2198</f>
        <v>-4.08163265306122E-2</v>
      </c>
      <c r="I2198" t="str">
        <f>IF(ISBLANK(Games!D2198), "", Games!D2198)</f>
        <v/>
      </c>
      <c r="J2198" t="str">
        <f>IF(ISBLANK(Games!E2198), "", Games!E2198)</f>
        <v/>
      </c>
      <c r="K2198" t="str">
        <f>IF(ISBLANK(Games!D2198), "",VLOOKUP(I2198, 'Pitchers Pre-Season'!$B$2:$X$790, 23, FALSE))</f>
        <v/>
      </c>
      <c r="L2198" t="str">
        <f>IF(ISBLANK(Games!E2198), "",VLOOKUP(J2198, 'Pitchers Pre-Season'!$B$2:$X$790, 23, FALSE))</f>
        <v/>
      </c>
      <c r="M2198">
        <f>IF(ISBLANK(Games!D2198), Calc!F2198, F2198+K2198)</f>
        <v>1535.1961987191132</v>
      </c>
      <c r="N2198">
        <f>IF(ISBLANK(Games!E2198), Calc!G2198, G2198+L2198)</f>
        <v>1422.9458950386379</v>
      </c>
      <c r="O2198" s="1">
        <f t="shared" si="238"/>
        <v>0.63573750132299645</v>
      </c>
      <c r="P2198" s="1">
        <f t="shared" si="239"/>
        <v>0.3642624986770035</v>
      </c>
      <c r="Q2198" s="3" t="str">
        <f>Games!N2198</f>
        <v/>
      </c>
      <c r="R2198" s="1" t="str">
        <f t="shared" si="240"/>
        <v/>
      </c>
      <c r="S2198" s="1" t="str">
        <f>IF(ISBLANK(Games!L2198), "",IF(Q2198=B2198, C2198, B2198))</f>
        <v/>
      </c>
      <c r="T2198" s="1" t="str">
        <f t="shared" si="241"/>
        <v>HOU</v>
      </c>
      <c r="U2198" s="1" t="str">
        <f t="shared" si="242"/>
        <v>OAK</v>
      </c>
      <c r="V2198" s="1">
        <f t="shared" si="243"/>
        <v>1535.1961987191132</v>
      </c>
      <c r="W2198" s="1">
        <f t="shared" si="244"/>
        <v>1422.9458950386379</v>
      </c>
    </row>
    <row r="2199" spans="1:23" x14ac:dyDescent="0.45">
      <c r="A2199" t="str">
        <f>Schedule!A2199</f>
        <v>2024-09-12</v>
      </c>
      <c r="B2199" t="str">
        <f>Schedule!B2199</f>
        <v>CLE</v>
      </c>
      <c r="C2199" t="str">
        <f>Schedule!C2199</f>
        <v>TBR</v>
      </c>
      <c r="D2199">
        <f>Schedule!D2199</f>
        <v>1503.8938502056101</v>
      </c>
      <c r="E2199">
        <f>Schedule!E2199</f>
        <v>1537.2568075547799</v>
      </c>
      <c r="F2199" cm="1">
        <f t="array" ref="F2199">_xlfn.XLOOKUP(B2199, $T$1:$T2198, $V$1:$V2198, D2199, 0, -1)</f>
        <v>1503.8938502056101</v>
      </c>
      <c r="G2199" cm="1">
        <f t="array" ref="G2199">_xlfn.XLOOKUP(C2199, $U$1:$U2198, $W$1:$W2198, E2199, 0, -1)</f>
        <v>1532.6622500113572</v>
      </c>
      <c r="H2199">
        <f>Schedule!F2199</f>
        <v>4.7619047619047603E-2</v>
      </c>
      <c r="I2199" t="str">
        <f>IF(ISBLANK(Games!D2199), "", Games!D2199)</f>
        <v/>
      </c>
      <c r="J2199" t="str">
        <f>IF(ISBLANK(Games!E2199), "", Games!E2199)</f>
        <v/>
      </c>
      <c r="K2199" t="str">
        <f>IF(ISBLANK(Games!D2199), "",VLOOKUP(I2199, 'Pitchers Pre-Season'!$B$2:$X$790, 23, FALSE))</f>
        <v/>
      </c>
      <c r="L2199" t="str">
        <f>IF(ISBLANK(Games!E2199), "",VLOOKUP(J2199, 'Pitchers Pre-Season'!$B$2:$X$790, 23, FALSE))</f>
        <v/>
      </c>
      <c r="M2199">
        <f>IF(ISBLANK(Games!D2199), Calc!F2199, F2199+K2199)</f>
        <v>1503.8938502056101</v>
      </c>
      <c r="N2199">
        <f>IF(ISBLANK(Games!E2199), Calc!G2199, G2199+L2199)</f>
        <v>1532.6622500113572</v>
      </c>
      <c r="O2199" s="1">
        <f t="shared" si="238"/>
        <v>0.48250282752919871</v>
      </c>
      <c r="P2199" s="1">
        <f t="shared" si="239"/>
        <v>0.51749717247080118</v>
      </c>
      <c r="Q2199" s="3" t="str">
        <f>Games!N2199</f>
        <v/>
      </c>
      <c r="R2199" s="1" t="str">
        <f t="shared" si="240"/>
        <v/>
      </c>
      <c r="S2199" s="1" t="str">
        <f>IF(ISBLANK(Games!L2199), "",IF(Q2199=B2199, C2199, B2199))</f>
        <v/>
      </c>
      <c r="T2199" s="1" t="str">
        <f t="shared" si="241"/>
        <v>CLE</v>
      </c>
      <c r="U2199" s="1" t="str">
        <f t="shared" si="242"/>
        <v>TBR</v>
      </c>
      <c r="V2199" s="1">
        <f t="shared" si="243"/>
        <v>1503.8938502056101</v>
      </c>
      <c r="W2199" s="1">
        <f t="shared" si="244"/>
        <v>1532.6622500113572</v>
      </c>
    </row>
    <row r="2200" spans="1:23" x14ac:dyDescent="0.45">
      <c r="A2200" t="str">
        <f>Schedule!A2200</f>
        <v>2024-09-12</v>
      </c>
      <c r="B2200" t="str">
        <f>Schedule!B2200</f>
        <v>WAS</v>
      </c>
      <c r="C2200" t="str">
        <f>Schedule!C2200</f>
        <v>MIA</v>
      </c>
      <c r="D2200">
        <f>Schedule!D2200</f>
        <v>1422.7330514932301</v>
      </c>
      <c r="E2200">
        <f>Schedule!E2200</f>
        <v>1488.4482383178499</v>
      </c>
      <c r="F2200" cm="1">
        <f t="array" ref="F2200">_xlfn.XLOOKUP(B2200, $T$1:$T2199, $V$1:$V2199, D2200, 0, -1)</f>
        <v>1419.5380932200808</v>
      </c>
      <c r="G2200" cm="1">
        <f t="array" ref="G2200">_xlfn.XLOOKUP(C2200, $U$1:$U2199, $W$1:$W2199, E2200, 0, -1)</f>
        <v>1484.370768699393</v>
      </c>
      <c r="H2200">
        <f>Schedule!F2200</f>
        <v>-4.76190476190477E-2</v>
      </c>
      <c r="I2200" t="str">
        <f>IF(ISBLANK(Games!D2200), "", Games!D2200)</f>
        <v/>
      </c>
      <c r="J2200" t="str">
        <f>IF(ISBLANK(Games!E2200), "", Games!E2200)</f>
        <v/>
      </c>
      <c r="K2200" t="str">
        <f>IF(ISBLANK(Games!D2200), "",VLOOKUP(I2200, 'Pitchers Pre-Season'!$B$2:$X$790, 23, FALSE))</f>
        <v/>
      </c>
      <c r="L2200" t="str">
        <f>IF(ISBLANK(Games!E2200), "",VLOOKUP(J2200, 'Pitchers Pre-Season'!$B$2:$X$790, 23, FALSE))</f>
        <v/>
      </c>
      <c r="M2200">
        <f>IF(ISBLANK(Games!D2200), Calc!F2200, F2200+K2200)</f>
        <v>1419.5380932200808</v>
      </c>
      <c r="N2200">
        <f>IF(ISBLANK(Games!E2200), Calc!G2200, G2200+L2200)</f>
        <v>1484.370768699393</v>
      </c>
      <c r="O2200" s="1">
        <f t="shared" si="238"/>
        <v>0.38395683030364824</v>
      </c>
      <c r="P2200" s="1">
        <f t="shared" si="239"/>
        <v>0.61604316969635176</v>
      </c>
      <c r="Q2200" s="3" t="str">
        <f>Games!N2200</f>
        <v/>
      </c>
      <c r="R2200" s="1" t="str">
        <f t="shared" si="240"/>
        <v/>
      </c>
      <c r="S2200" s="1" t="str">
        <f>IF(ISBLANK(Games!L2200), "",IF(Q2200=B2200, C2200, B2200))</f>
        <v/>
      </c>
      <c r="T2200" s="1" t="str">
        <f t="shared" si="241"/>
        <v>WAS</v>
      </c>
      <c r="U2200" s="1" t="str">
        <f t="shared" si="242"/>
        <v>MIA</v>
      </c>
      <c r="V2200" s="1">
        <f t="shared" si="243"/>
        <v>1419.5380932200808</v>
      </c>
      <c r="W2200" s="1">
        <f t="shared" si="244"/>
        <v>1484.370768699393</v>
      </c>
    </row>
    <row r="2201" spans="1:23" x14ac:dyDescent="0.45">
      <c r="A2201" t="str">
        <f>Schedule!A2201</f>
        <v>2024-09-12</v>
      </c>
      <c r="B2201" t="str">
        <f>Schedule!B2201</f>
        <v>NYY</v>
      </c>
      <c r="C2201" t="str">
        <f>Schedule!C2201</f>
        <v>BOS</v>
      </c>
      <c r="D2201">
        <f>Schedule!D2201</f>
        <v>1539.4562396036399</v>
      </c>
      <c r="E2201">
        <f>Schedule!E2201</f>
        <v>1500.26839934439</v>
      </c>
      <c r="F2201" cm="1">
        <f t="array" ref="F2201">_xlfn.XLOOKUP(B2201, $T$1:$T2200, $V$1:$V2200, D2201, 0, -1)</f>
        <v>1533.7203518335739</v>
      </c>
      <c r="G2201" cm="1">
        <f t="array" ref="G2201">_xlfn.XLOOKUP(C2201, $U$1:$U2200, $W$1:$W2200, E2201, 0, -1)</f>
        <v>1518.233689676287</v>
      </c>
      <c r="H2201">
        <f>Schedule!F2201</f>
        <v>9.3922651933701695E-2</v>
      </c>
      <c r="I2201" t="str">
        <f>IF(ISBLANK(Games!D2201), "", Games!D2201)</f>
        <v/>
      </c>
      <c r="J2201" t="str">
        <f>IF(ISBLANK(Games!E2201), "", Games!E2201)</f>
        <v/>
      </c>
      <c r="K2201" t="str">
        <f>IF(ISBLANK(Games!D2201), "",VLOOKUP(I2201, 'Pitchers Pre-Season'!$B$2:$X$790, 23, FALSE))</f>
        <v/>
      </c>
      <c r="L2201" t="str">
        <f>IF(ISBLANK(Games!E2201), "",VLOOKUP(J2201, 'Pitchers Pre-Season'!$B$2:$X$790, 23, FALSE))</f>
        <v/>
      </c>
      <c r="M2201">
        <f>IF(ISBLANK(Games!D2201), Calc!F2201, F2201+K2201)</f>
        <v>1533.7203518335739</v>
      </c>
      <c r="N2201">
        <f>IF(ISBLANK(Games!E2201), Calc!G2201, G2201+L2201)</f>
        <v>1518.233689676287</v>
      </c>
      <c r="O2201" s="1">
        <f t="shared" si="238"/>
        <v>0.56923367563713201</v>
      </c>
      <c r="P2201" s="1">
        <f t="shared" si="239"/>
        <v>0.43076632436286799</v>
      </c>
      <c r="Q2201" s="3" t="str">
        <f>Games!N2201</f>
        <v/>
      </c>
      <c r="R2201" s="1" t="str">
        <f t="shared" si="240"/>
        <v/>
      </c>
      <c r="S2201" s="1" t="str">
        <f>IF(ISBLANK(Games!L2201), "",IF(Q2201=B2201, C2201, B2201))</f>
        <v/>
      </c>
      <c r="T2201" s="1" t="str">
        <f t="shared" si="241"/>
        <v>NYY</v>
      </c>
      <c r="U2201" s="1" t="str">
        <f t="shared" si="242"/>
        <v>BOS</v>
      </c>
      <c r="V2201" s="1">
        <f t="shared" si="243"/>
        <v>1533.7203518335739</v>
      </c>
      <c r="W2201" s="1">
        <f t="shared" si="244"/>
        <v>1518.233689676287</v>
      </c>
    </row>
    <row r="2202" spans="1:23" x14ac:dyDescent="0.45">
      <c r="A2202" t="str">
        <f>Schedule!A2202</f>
        <v>2024-09-12</v>
      </c>
      <c r="B2202" t="str">
        <f>Schedule!B2202</f>
        <v>SEA</v>
      </c>
      <c r="C2202" t="str">
        <f>Schedule!C2202</f>
        <v>TEX</v>
      </c>
      <c r="D2202">
        <f>Schedule!D2202</f>
        <v>1526.2027098211199</v>
      </c>
      <c r="E2202">
        <f>Schedule!E2202</f>
        <v>1527.6277566730801</v>
      </c>
      <c r="F2202" cm="1">
        <f t="array" ref="F2202">_xlfn.XLOOKUP(B2202, $T$1:$T2201, $V$1:$V2201, D2202, 0, -1)</f>
        <v>1518.2292368487947</v>
      </c>
      <c r="G2202" cm="1">
        <f t="array" ref="G2202">_xlfn.XLOOKUP(C2202, $U$1:$U2201, $W$1:$W2201, E2202, 0, -1)</f>
        <v>1534.4506247578865</v>
      </c>
      <c r="H2202">
        <f>Schedule!F2202</f>
        <v>2.2471910112359699E-2</v>
      </c>
      <c r="I2202" t="str">
        <f>IF(ISBLANK(Games!D2202), "", Games!D2202)</f>
        <v/>
      </c>
      <c r="J2202" t="str">
        <f>IF(ISBLANK(Games!E2202), "", Games!E2202)</f>
        <v/>
      </c>
      <c r="K2202" t="str">
        <f>IF(ISBLANK(Games!D2202), "",VLOOKUP(I2202, 'Pitchers Pre-Season'!$B$2:$X$790, 23, FALSE))</f>
        <v/>
      </c>
      <c r="L2202" t="str">
        <f>IF(ISBLANK(Games!E2202), "",VLOOKUP(J2202, 'Pitchers Pre-Season'!$B$2:$X$790, 23, FALSE))</f>
        <v/>
      </c>
      <c r="M2202">
        <f>IF(ISBLANK(Games!D2202), Calc!F2202, F2202+K2202)</f>
        <v>1518.2292368487947</v>
      </c>
      <c r="N2202">
        <f>IF(ISBLANK(Games!E2202), Calc!G2202, G2202+L2202)</f>
        <v>1534.4506247578865</v>
      </c>
      <c r="O2202" s="1">
        <f t="shared" si="238"/>
        <v>0.4879084490378669</v>
      </c>
      <c r="P2202" s="1">
        <f t="shared" si="239"/>
        <v>0.5120915509621331</v>
      </c>
      <c r="Q2202" s="3" t="str">
        <f>Games!N2202</f>
        <v/>
      </c>
      <c r="R2202" s="1" t="str">
        <f t="shared" si="240"/>
        <v/>
      </c>
      <c r="S2202" s="1" t="str">
        <f>IF(ISBLANK(Games!L2202), "",IF(Q2202=B2202, C2202, B2202))</f>
        <v/>
      </c>
      <c r="T2202" s="1" t="str">
        <f t="shared" si="241"/>
        <v>SEA</v>
      </c>
      <c r="U2202" s="1" t="str">
        <f t="shared" si="242"/>
        <v>TEX</v>
      </c>
      <c r="V2202" s="1">
        <f t="shared" si="243"/>
        <v>1518.2292368487947</v>
      </c>
      <c r="W2202" s="1">
        <f t="shared" si="244"/>
        <v>1534.4506247578865</v>
      </c>
    </row>
    <row r="2203" spans="1:23" x14ac:dyDescent="0.45">
      <c r="A2203" t="str">
        <f>Schedule!A2203</f>
        <v>2024-09-12</v>
      </c>
      <c r="B2203" t="str">
        <f>Schedule!B2203</f>
        <v>SFG</v>
      </c>
      <c r="C2203" t="str">
        <f>Schedule!C2203</f>
        <v>MIL</v>
      </c>
      <c r="D2203">
        <f>Schedule!D2203</f>
        <v>1501.1235706124401</v>
      </c>
      <c r="E2203">
        <f>Schedule!E2203</f>
        <v>1511.74507850229</v>
      </c>
      <c r="F2203" cm="1">
        <f t="array" ref="F2203">_xlfn.XLOOKUP(B2203, $T$1:$T2202, $V$1:$V2202, D2203, 0, -1)</f>
        <v>1506.8907435815931</v>
      </c>
      <c r="G2203" cm="1">
        <f t="array" ref="G2203">_xlfn.XLOOKUP(C2203, $U$1:$U2202, $W$1:$W2202, E2203, 0, -1)</f>
        <v>1527.5334034496079</v>
      </c>
      <c r="H2203">
        <f>Schedule!F2203</f>
        <v>0.1125</v>
      </c>
      <c r="I2203" t="str">
        <f>IF(ISBLANK(Games!D2203), "", Games!D2203)</f>
        <v/>
      </c>
      <c r="J2203" t="str">
        <f>IF(ISBLANK(Games!E2203), "", Games!E2203)</f>
        <v/>
      </c>
      <c r="K2203" t="str">
        <f>IF(ISBLANK(Games!D2203), "",VLOOKUP(I2203, 'Pitchers Pre-Season'!$B$2:$X$790, 23, FALSE))</f>
        <v/>
      </c>
      <c r="L2203" t="str">
        <f>IF(ISBLANK(Games!E2203), "",VLOOKUP(J2203, 'Pitchers Pre-Season'!$B$2:$X$790, 23, FALSE))</f>
        <v/>
      </c>
      <c r="M2203">
        <f>IF(ISBLANK(Games!D2203), Calc!F2203, F2203+K2203)</f>
        <v>1506.8907435815931</v>
      </c>
      <c r="N2203">
        <f>IF(ISBLANK(Games!E2203), Calc!G2203, G2203+L2203)</f>
        <v>1527.5334034496079</v>
      </c>
      <c r="O2203" s="1">
        <f t="shared" si="238"/>
        <v>0.52657773124218699</v>
      </c>
      <c r="P2203" s="1">
        <f t="shared" si="239"/>
        <v>0.47342226875781301</v>
      </c>
      <c r="Q2203" s="3" t="str">
        <f>Games!N2203</f>
        <v/>
      </c>
      <c r="R2203" s="1" t="str">
        <f t="shared" si="240"/>
        <v/>
      </c>
      <c r="S2203" s="1" t="str">
        <f>IF(ISBLANK(Games!L2203), "",IF(Q2203=B2203, C2203, B2203))</f>
        <v/>
      </c>
      <c r="T2203" s="1" t="str">
        <f t="shared" si="241"/>
        <v>SFG</v>
      </c>
      <c r="U2203" s="1" t="str">
        <f t="shared" si="242"/>
        <v>MIL</v>
      </c>
      <c r="V2203" s="1">
        <f t="shared" si="243"/>
        <v>1506.8907435815931</v>
      </c>
      <c r="W2203" s="1">
        <f t="shared" si="244"/>
        <v>1527.5334034496079</v>
      </c>
    </row>
    <row r="2204" spans="1:23" x14ac:dyDescent="0.45">
      <c r="A2204" t="str">
        <f>Schedule!A2204</f>
        <v>2024-09-13</v>
      </c>
      <c r="B2204" t="str">
        <f>Schedule!B2204</f>
        <v>DET</v>
      </c>
      <c r="C2204" t="str">
        <f>Schedule!C2204</f>
        <v>BAL</v>
      </c>
      <c r="D2204">
        <f>Schedule!D2204</f>
        <v>1477.56939209144</v>
      </c>
      <c r="E2204">
        <f>Schedule!E2204</f>
        <v>1535.1075395159701</v>
      </c>
      <c r="F2204" cm="1">
        <f t="array" ref="F2204">_xlfn.XLOOKUP(B2204, $T$1:$T2203, $V$1:$V2203, D2204, 0, -1)</f>
        <v>1481.7589766686021</v>
      </c>
      <c r="G2204" cm="1">
        <f t="array" ref="G2204">_xlfn.XLOOKUP(C2204, $U$1:$U2203, $W$1:$W2203, E2204, 0, -1)</f>
        <v>1539.0873746407135</v>
      </c>
      <c r="H2204">
        <f>Schedule!F2204</f>
        <v>7.6687116564418296E-3</v>
      </c>
      <c r="I2204" t="str">
        <f>IF(ISBLANK(Games!D2204), "", Games!D2204)</f>
        <v/>
      </c>
      <c r="J2204" t="str">
        <f>IF(ISBLANK(Games!E2204), "", Games!E2204)</f>
        <v/>
      </c>
      <c r="K2204" t="str">
        <f>IF(ISBLANK(Games!D2204), "",VLOOKUP(I2204, 'Pitchers Pre-Season'!$B$2:$X$790, 23, FALSE))</f>
        <v/>
      </c>
      <c r="L2204" t="str">
        <f>IF(ISBLANK(Games!E2204), "",VLOOKUP(J2204, 'Pitchers Pre-Season'!$B$2:$X$790, 23, FALSE))</f>
        <v/>
      </c>
      <c r="M2204">
        <f>IF(ISBLANK(Games!D2204), Calc!F2204, F2204+K2204)</f>
        <v>1481.7589766686021</v>
      </c>
      <c r="N2204">
        <f>IF(ISBLANK(Games!E2204), Calc!G2204, G2204+L2204)</f>
        <v>1539.0873746407135</v>
      </c>
      <c r="O2204" s="1">
        <f t="shared" si="238"/>
        <v>0.42207284111183285</v>
      </c>
      <c r="P2204" s="1">
        <f t="shared" si="239"/>
        <v>0.57792715888816726</v>
      </c>
      <c r="Q2204" s="3" t="str">
        <f>Games!N2204</f>
        <v/>
      </c>
      <c r="R2204" s="1" t="str">
        <f t="shared" si="240"/>
        <v/>
      </c>
      <c r="S2204" s="1" t="str">
        <f>IF(ISBLANK(Games!L2204), "",IF(Q2204=B2204, C2204, B2204))</f>
        <v/>
      </c>
      <c r="T2204" s="1" t="str">
        <f t="shared" si="241"/>
        <v>DET</v>
      </c>
      <c r="U2204" s="1" t="str">
        <f t="shared" si="242"/>
        <v>BAL</v>
      </c>
      <c r="V2204" s="1">
        <f t="shared" si="243"/>
        <v>1481.7589766686021</v>
      </c>
      <c r="W2204" s="1">
        <f t="shared" si="244"/>
        <v>1539.0873746407135</v>
      </c>
    </row>
    <row r="2205" spans="1:23" x14ac:dyDescent="0.45">
      <c r="A2205" t="str">
        <f>Schedule!A2205</f>
        <v>2024-09-13</v>
      </c>
      <c r="B2205" t="str">
        <f>Schedule!B2205</f>
        <v>PIT</v>
      </c>
      <c r="C2205" t="str">
        <f>Schedule!C2205</f>
        <v>KCR</v>
      </c>
      <c r="D2205">
        <f>Schedule!D2205</f>
        <v>1468.3919248330999</v>
      </c>
      <c r="E2205">
        <f>Schedule!E2205</f>
        <v>1455.5883504191299</v>
      </c>
      <c r="F2205" cm="1">
        <f t="array" ref="F2205">_xlfn.XLOOKUP(B2205, $T$1:$T2204, $V$1:$V2204, D2205, 0, -1)</f>
        <v>1464.4120897083565</v>
      </c>
      <c r="G2205" cm="1">
        <f t="array" ref="G2205">_xlfn.XLOOKUP(C2205, $U$1:$U2204, $W$1:$W2204, E2205, 0, -1)</f>
        <v>1465.2610239810729</v>
      </c>
      <c r="H2205">
        <f>Schedule!F2205</f>
        <v>5.7971014492753603E-2</v>
      </c>
      <c r="I2205" t="str">
        <f>IF(ISBLANK(Games!D2205), "", Games!D2205)</f>
        <v/>
      </c>
      <c r="J2205" t="str">
        <f>IF(ISBLANK(Games!E2205), "", Games!E2205)</f>
        <v/>
      </c>
      <c r="K2205" t="str">
        <f>IF(ISBLANK(Games!D2205), "",VLOOKUP(I2205, 'Pitchers Pre-Season'!$B$2:$X$790, 23, FALSE))</f>
        <v/>
      </c>
      <c r="L2205" t="str">
        <f>IF(ISBLANK(Games!E2205), "",VLOOKUP(J2205, 'Pitchers Pre-Season'!$B$2:$X$790, 23, FALSE))</f>
        <v/>
      </c>
      <c r="M2205">
        <f>IF(ISBLANK(Games!D2205), Calc!F2205, F2205+K2205)</f>
        <v>1464.4120897083565</v>
      </c>
      <c r="N2205">
        <f>IF(ISBLANK(Games!E2205), Calc!G2205, G2205+L2205)</f>
        <v>1465.2610239810729</v>
      </c>
      <c r="O2205" s="1">
        <f t="shared" si="238"/>
        <v>0.52776379505191884</v>
      </c>
      <c r="P2205" s="1">
        <f t="shared" si="239"/>
        <v>0.47223620494808116</v>
      </c>
      <c r="Q2205" s="3" t="str">
        <f>Games!N2205</f>
        <v/>
      </c>
      <c r="R2205" s="1" t="str">
        <f t="shared" si="240"/>
        <v/>
      </c>
      <c r="S2205" s="1" t="str">
        <f>IF(ISBLANK(Games!L2205), "",IF(Q2205=B2205, C2205, B2205))</f>
        <v/>
      </c>
      <c r="T2205" s="1" t="str">
        <f t="shared" si="241"/>
        <v>PIT</v>
      </c>
      <c r="U2205" s="1" t="str">
        <f t="shared" si="242"/>
        <v>KCR</v>
      </c>
      <c r="V2205" s="1">
        <f t="shared" si="243"/>
        <v>1464.4120897083565</v>
      </c>
      <c r="W2205" s="1">
        <f t="shared" si="244"/>
        <v>1465.2610239810729</v>
      </c>
    </row>
    <row r="2206" spans="1:23" x14ac:dyDescent="0.45">
      <c r="A2206" t="str">
        <f>Schedule!A2206</f>
        <v>2024-09-13</v>
      </c>
      <c r="B2206" t="str">
        <f>Schedule!B2206</f>
        <v>PHI</v>
      </c>
      <c r="C2206" t="str">
        <f>Schedule!C2206</f>
        <v>NYM</v>
      </c>
      <c r="D2206">
        <f>Schedule!D2206</f>
        <v>1537.03223861109</v>
      </c>
      <c r="E2206">
        <f>Schedule!E2206</f>
        <v>1505.1761432511801</v>
      </c>
      <c r="F2206" cm="1">
        <f t="array" ref="F2206">_xlfn.XLOOKUP(B2206, $T$1:$T2205, $V$1:$V2205, D2206, 0, -1)</f>
        <v>1516.0751994709906</v>
      </c>
      <c r="G2206" cm="1">
        <f t="array" ref="G2206">_xlfn.XLOOKUP(C2206, $U$1:$U2205, $W$1:$W2205, E2206, 0, -1)</f>
        <v>1510.288270753422</v>
      </c>
      <c r="H2206">
        <f>Schedule!F2206</f>
        <v>8.4745762711864403E-2</v>
      </c>
      <c r="I2206" t="str">
        <f>IF(ISBLANK(Games!D2206), "", Games!D2206)</f>
        <v/>
      </c>
      <c r="J2206" t="str">
        <f>IF(ISBLANK(Games!E2206), "", Games!E2206)</f>
        <v/>
      </c>
      <c r="K2206" t="str">
        <f>IF(ISBLANK(Games!D2206), "",VLOOKUP(I2206, 'Pitchers Pre-Season'!$B$2:$X$790, 23, FALSE))</f>
        <v/>
      </c>
      <c r="L2206" t="str">
        <f>IF(ISBLANK(Games!E2206), "",VLOOKUP(J2206, 'Pitchers Pre-Season'!$B$2:$X$790, 23, FALSE))</f>
        <v/>
      </c>
      <c r="M2206">
        <f>IF(ISBLANK(Games!D2206), Calc!F2206, F2206+K2206)</f>
        <v>1516.0751994709906</v>
      </c>
      <c r="N2206">
        <f>IF(ISBLANK(Games!E2206), Calc!G2206, G2206+L2206)</f>
        <v>1510.288270753422</v>
      </c>
      <c r="O2206" s="1">
        <f t="shared" si="238"/>
        <v>0.55070017117492798</v>
      </c>
      <c r="P2206" s="1">
        <f t="shared" si="239"/>
        <v>0.44929982882507202</v>
      </c>
      <c r="Q2206" s="3" t="str">
        <f>Games!N2206</f>
        <v/>
      </c>
      <c r="R2206" s="1" t="str">
        <f t="shared" si="240"/>
        <v/>
      </c>
      <c r="S2206" s="1" t="str">
        <f>IF(ISBLANK(Games!L2206), "",IF(Q2206=B2206, C2206, B2206))</f>
        <v/>
      </c>
      <c r="T2206" s="1" t="str">
        <f t="shared" si="241"/>
        <v>PHI</v>
      </c>
      <c r="U2206" s="1" t="str">
        <f t="shared" si="242"/>
        <v>NYM</v>
      </c>
      <c r="V2206" s="1">
        <f t="shared" si="243"/>
        <v>1516.0751994709906</v>
      </c>
      <c r="W2206" s="1">
        <f t="shared" si="244"/>
        <v>1510.288270753422</v>
      </c>
    </row>
    <row r="2207" spans="1:23" x14ac:dyDescent="0.45">
      <c r="A2207" t="str">
        <f>Schedule!A2207</f>
        <v>2024-09-13</v>
      </c>
      <c r="B2207" t="str">
        <f>Schedule!B2207</f>
        <v>WAS</v>
      </c>
      <c r="C2207" t="str">
        <f>Schedule!C2207</f>
        <v>MIA</v>
      </c>
      <c r="D2207">
        <f>Schedule!D2207</f>
        <v>1422.7330514932301</v>
      </c>
      <c r="E2207">
        <f>Schedule!E2207</f>
        <v>1488.4482383178499</v>
      </c>
      <c r="F2207" cm="1">
        <f t="array" ref="F2207">_xlfn.XLOOKUP(B2207, $T$1:$T2206, $V$1:$V2206, D2207, 0, -1)</f>
        <v>1419.5380932200808</v>
      </c>
      <c r="G2207" cm="1">
        <f t="array" ref="G2207">_xlfn.XLOOKUP(C2207, $U$1:$U2206, $W$1:$W2206, E2207, 0, -1)</f>
        <v>1484.370768699393</v>
      </c>
      <c r="H2207">
        <f>Schedule!F2207</f>
        <v>-4.76190476190477E-2</v>
      </c>
      <c r="I2207" t="str">
        <f>IF(ISBLANK(Games!D2207), "", Games!D2207)</f>
        <v/>
      </c>
      <c r="J2207" t="str">
        <f>IF(ISBLANK(Games!E2207), "", Games!E2207)</f>
        <v/>
      </c>
      <c r="K2207" t="str">
        <f>IF(ISBLANK(Games!D2207), "",VLOOKUP(I2207, 'Pitchers Pre-Season'!$B$2:$X$790, 23, FALSE))</f>
        <v/>
      </c>
      <c r="L2207" t="str">
        <f>IF(ISBLANK(Games!E2207), "",VLOOKUP(J2207, 'Pitchers Pre-Season'!$B$2:$X$790, 23, FALSE))</f>
        <v/>
      </c>
      <c r="M2207">
        <f>IF(ISBLANK(Games!D2207), Calc!F2207, F2207+K2207)</f>
        <v>1419.5380932200808</v>
      </c>
      <c r="N2207">
        <f>IF(ISBLANK(Games!E2207), Calc!G2207, G2207+L2207)</f>
        <v>1484.370768699393</v>
      </c>
      <c r="O2207" s="1">
        <f t="shared" si="238"/>
        <v>0.38395683030364824</v>
      </c>
      <c r="P2207" s="1">
        <f t="shared" si="239"/>
        <v>0.61604316969635176</v>
      </c>
      <c r="Q2207" s="3" t="str">
        <f>Games!N2207</f>
        <v/>
      </c>
      <c r="R2207" s="1" t="str">
        <f t="shared" si="240"/>
        <v/>
      </c>
      <c r="S2207" s="1" t="str">
        <f>IF(ISBLANK(Games!L2207), "",IF(Q2207=B2207, C2207, B2207))</f>
        <v/>
      </c>
      <c r="T2207" s="1" t="str">
        <f t="shared" si="241"/>
        <v>WAS</v>
      </c>
      <c r="U2207" s="1" t="str">
        <f t="shared" si="242"/>
        <v>MIA</v>
      </c>
      <c r="V2207" s="1">
        <f t="shared" si="243"/>
        <v>1419.5380932200808</v>
      </c>
      <c r="W2207" s="1">
        <f t="shared" si="244"/>
        <v>1484.370768699393</v>
      </c>
    </row>
    <row r="2208" spans="1:23" x14ac:dyDescent="0.45">
      <c r="A2208" t="str">
        <f>Schedule!A2208</f>
        <v>2024-09-13</v>
      </c>
      <c r="B2208" t="str">
        <f>Schedule!B2208</f>
        <v>NYY</v>
      </c>
      <c r="C2208" t="str">
        <f>Schedule!C2208</f>
        <v>BOS</v>
      </c>
      <c r="D2208">
        <f>Schedule!D2208</f>
        <v>1539.4562396036399</v>
      </c>
      <c r="E2208">
        <f>Schedule!E2208</f>
        <v>1500.26839934439</v>
      </c>
      <c r="F2208" cm="1">
        <f t="array" ref="F2208">_xlfn.XLOOKUP(B2208, $T$1:$T2207, $V$1:$V2207, D2208, 0, -1)</f>
        <v>1533.7203518335739</v>
      </c>
      <c r="G2208" cm="1">
        <f t="array" ref="G2208">_xlfn.XLOOKUP(C2208, $U$1:$U2207, $W$1:$W2207, E2208, 0, -1)</f>
        <v>1518.233689676287</v>
      </c>
      <c r="H2208">
        <f>Schedule!F2208</f>
        <v>9.3922651933701695E-2</v>
      </c>
      <c r="I2208" t="str">
        <f>IF(ISBLANK(Games!D2208), "", Games!D2208)</f>
        <v/>
      </c>
      <c r="J2208" t="str">
        <f>IF(ISBLANK(Games!E2208), "", Games!E2208)</f>
        <v/>
      </c>
      <c r="K2208" t="str">
        <f>IF(ISBLANK(Games!D2208), "",VLOOKUP(I2208, 'Pitchers Pre-Season'!$B$2:$X$790, 23, FALSE))</f>
        <v/>
      </c>
      <c r="L2208" t="str">
        <f>IF(ISBLANK(Games!E2208), "",VLOOKUP(J2208, 'Pitchers Pre-Season'!$B$2:$X$790, 23, FALSE))</f>
        <v/>
      </c>
      <c r="M2208">
        <f>IF(ISBLANK(Games!D2208), Calc!F2208, F2208+K2208)</f>
        <v>1533.7203518335739</v>
      </c>
      <c r="N2208">
        <f>IF(ISBLANK(Games!E2208), Calc!G2208, G2208+L2208)</f>
        <v>1518.233689676287</v>
      </c>
      <c r="O2208" s="1">
        <f t="shared" si="238"/>
        <v>0.56923367563713201</v>
      </c>
      <c r="P2208" s="1">
        <f t="shared" si="239"/>
        <v>0.43076632436286799</v>
      </c>
      <c r="Q2208" s="3" t="str">
        <f>Games!N2208</f>
        <v/>
      </c>
      <c r="R2208" s="1" t="str">
        <f t="shared" si="240"/>
        <v/>
      </c>
      <c r="S2208" s="1" t="str">
        <f>IF(ISBLANK(Games!L2208), "",IF(Q2208=B2208, C2208, B2208))</f>
        <v/>
      </c>
      <c r="T2208" s="1" t="str">
        <f t="shared" si="241"/>
        <v>NYY</v>
      </c>
      <c r="U2208" s="1" t="str">
        <f t="shared" si="242"/>
        <v>BOS</v>
      </c>
      <c r="V2208" s="1">
        <f t="shared" si="243"/>
        <v>1533.7203518335739</v>
      </c>
      <c r="W2208" s="1">
        <f t="shared" si="244"/>
        <v>1518.233689676287</v>
      </c>
    </row>
    <row r="2209" spans="1:23" x14ac:dyDescent="0.45">
      <c r="A2209" t="str">
        <f>Schedule!A2209</f>
        <v>2024-09-13</v>
      </c>
      <c r="B2209" t="str">
        <f>Schedule!B2209</f>
        <v>TOR</v>
      </c>
      <c r="C2209" t="str">
        <f>Schedule!C2209</f>
        <v>STL</v>
      </c>
      <c r="D2209">
        <f>Schedule!D2209</f>
        <v>1536.86484917293</v>
      </c>
      <c r="E2209">
        <f>Schedule!E2209</f>
        <v>1506.4629567151301</v>
      </c>
      <c r="F2209" cm="1">
        <f t="array" ref="F2209">_xlfn.XLOOKUP(B2209, $T$1:$T2208, $V$1:$V2208, D2209, 0, -1)</f>
        <v>1536.86484917293</v>
      </c>
      <c r="G2209" cm="1">
        <f t="array" ref="G2209">_xlfn.XLOOKUP(C2209, $U$1:$U2208, $W$1:$W2208, E2209, 0, -1)</f>
        <v>1507.9516916859375</v>
      </c>
      <c r="H2209">
        <f>Schedule!F2209</f>
        <v>-5.5248618784530601E-3</v>
      </c>
      <c r="I2209" t="str">
        <f>IF(ISBLANK(Games!D2209), "", Games!D2209)</f>
        <v/>
      </c>
      <c r="J2209" t="str">
        <f>IF(ISBLANK(Games!E2209), "", Games!E2209)</f>
        <v/>
      </c>
      <c r="K2209" t="str">
        <f>IF(ISBLANK(Games!D2209), "",VLOOKUP(I2209, 'Pitchers Pre-Season'!$B$2:$X$790, 23, FALSE))</f>
        <v/>
      </c>
      <c r="L2209" t="str">
        <f>IF(ISBLANK(Games!E2209), "",VLOOKUP(J2209, 'Pitchers Pre-Season'!$B$2:$X$790, 23, FALSE))</f>
        <v/>
      </c>
      <c r="M2209">
        <f>IF(ISBLANK(Games!D2209), Calc!F2209, F2209+K2209)</f>
        <v>1536.86484917293</v>
      </c>
      <c r="N2209">
        <f>IF(ISBLANK(Games!E2209), Calc!G2209, G2209+L2209)</f>
        <v>1507.9516916859375</v>
      </c>
      <c r="O2209" s="1">
        <f t="shared" si="238"/>
        <v>0.53875115945794039</v>
      </c>
      <c r="P2209" s="1">
        <f t="shared" si="239"/>
        <v>0.4612488405420595</v>
      </c>
      <c r="Q2209" s="3" t="str">
        <f>Games!N2209</f>
        <v/>
      </c>
      <c r="R2209" s="1" t="str">
        <f t="shared" si="240"/>
        <v/>
      </c>
      <c r="S2209" s="1" t="str">
        <f>IF(ISBLANK(Games!L2209), "",IF(Q2209=B2209, C2209, B2209))</f>
        <v/>
      </c>
      <c r="T2209" s="1" t="str">
        <f t="shared" si="241"/>
        <v>TOR</v>
      </c>
      <c r="U2209" s="1" t="str">
        <f t="shared" si="242"/>
        <v>STL</v>
      </c>
      <c r="V2209" s="1">
        <f t="shared" si="243"/>
        <v>1536.86484917293</v>
      </c>
      <c r="W2209" s="1">
        <f t="shared" si="244"/>
        <v>1507.9516916859375</v>
      </c>
    </row>
    <row r="2210" spans="1:23" x14ac:dyDescent="0.45">
      <c r="A2210" t="str">
        <f>Schedule!A2210</f>
        <v>2024-09-13</v>
      </c>
      <c r="B2210" t="str">
        <f>Schedule!B2210</f>
        <v>CLE</v>
      </c>
      <c r="C2210" t="str">
        <f>Schedule!C2210</f>
        <v>TBR</v>
      </c>
      <c r="D2210">
        <f>Schedule!D2210</f>
        <v>1503.8938502056101</v>
      </c>
      <c r="E2210">
        <f>Schedule!E2210</f>
        <v>1537.2568075547799</v>
      </c>
      <c r="F2210" cm="1">
        <f t="array" ref="F2210">_xlfn.XLOOKUP(B2210, $T$1:$T2209, $V$1:$V2209, D2210, 0, -1)</f>
        <v>1503.8938502056101</v>
      </c>
      <c r="G2210" cm="1">
        <f t="array" ref="G2210">_xlfn.XLOOKUP(C2210, $U$1:$U2209, $W$1:$W2209, E2210, 0, -1)</f>
        <v>1532.6622500113572</v>
      </c>
      <c r="H2210">
        <f>Schedule!F2210</f>
        <v>4.7619047619047603E-2</v>
      </c>
      <c r="I2210" t="str">
        <f>IF(ISBLANK(Games!D2210), "", Games!D2210)</f>
        <v/>
      </c>
      <c r="J2210" t="str">
        <f>IF(ISBLANK(Games!E2210), "", Games!E2210)</f>
        <v/>
      </c>
      <c r="K2210" t="str">
        <f>IF(ISBLANK(Games!D2210), "",VLOOKUP(I2210, 'Pitchers Pre-Season'!$B$2:$X$790, 23, FALSE))</f>
        <v/>
      </c>
      <c r="L2210" t="str">
        <f>IF(ISBLANK(Games!E2210), "",VLOOKUP(J2210, 'Pitchers Pre-Season'!$B$2:$X$790, 23, FALSE))</f>
        <v/>
      </c>
      <c r="M2210">
        <f>IF(ISBLANK(Games!D2210), Calc!F2210, F2210+K2210)</f>
        <v>1503.8938502056101</v>
      </c>
      <c r="N2210">
        <f>IF(ISBLANK(Games!E2210), Calc!G2210, G2210+L2210)</f>
        <v>1532.6622500113572</v>
      </c>
      <c r="O2210" s="1">
        <f t="shared" si="238"/>
        <v>0.48250282752919871</v>
      </c>
      <c r="P2210" s="1">
        <f t="shared" si="239"/>
        <v>0.51749717247080118</v>
      </c>
      <c r="Q2210" s="3" t="str">
        <f>Games!N2210</f>
        <v/>
      </c>
      <c r="R2210" s="1" t="str">
        <f t="shared" si="240"/>
        <v/>
      </c>
      <c r="S2210" s="1" t="str">
        <f>IF(ISBLANK(Games!L2210), "",IF(Q2210=B2210, C2210, B2210))</f>
        <v/>
      </c>
      <c r="T2210" s="1" t="str">
        <f t="shared" si="241"/>
        <v>CLE</v>
      </c>
      <c r="U2210" s="1" t="str">
        <f t="shared" si="242"/>
        <v>TBR</v>
      </c>
      <c r="V2210" s="1">
        <f t="shared" si="243"/>
        <v>1503.8938502056101</v>
      </c>
      <c r="W2210" s="1">
        <f t="shared" si="244"/>
        <v>1532.6622500113572</v>
      </c>
    </row>
    <row r="2211" spans="1:23" x14ac:dyDescent="0.45">
      <c r="A2211" t="str">
        <f>Schedule!A2211</f>
        <v>2024-09-13</v>
      </c>
      <c r="B2211" t="str">
        <f>Schedule!B2211</f>
        <v>ATL</v>
      </c>
      <c r="C2211" t="str">
        <f>Schedule!C2211</f>
        <v>LAD</v>
      </c>
      <c r="D2211">
        <f>Schedule!D2211</f>
        <v>1590.545270505</v>
      </c>
      <c r="E2211">
        <f>Schedule!E2211</f>
        <v>1588.6730971234199</v>
      </c>
      <c r="F2211" cm="1">
        <f t="array" ref="F2211">_xlfn.XLOOKUP(B2211, $T$1:$T2210, $V$1:$V2210, D2211, 0, -1)</f>
        <v>1593.2508682491175</v>
      </c>
      <c r="G2211" cm="1">
        <f t="array" ref="G2211">_xlfn.XLOOKUP(C2211, $U$1:$U2210, $W$1:$W2210, E2211, 0, -1)</f>
        <v>1587.2549754385982</v>
      </c>
      <c r="H2211">
        <f>Schedule!F2211</f>
        <v>4.3902439024390297E-2</v>
      </c>
      <c r="I2211" t="str">
        <f>IF(ISBLANK(Games!D2211), "", Games!D2211)</f>
        <v/>
      </c>
      <c r="J2211" t="str">
        <f>IF(ISBLANK(Games!E2211), "", Games!E2211)</f>
        <v/>
      </c>
      <c r="K2211" t="str">
        <f>IF(ISBLANK(Games!D2211), "",VLOOKUP(I2211, 'Pitchers Pre-Season'!$B$2:$X$790, 23, FALSE))</f>
        <v/>
      </c>
      <c r="L2211" t="str">
        <f>IF(ISBLANK(Games!E2211), "",VLOOKUP(J2211, 'Pitchers Pre-Season'!$B$2:$X$790, 23, FALSE))</f>
        <v/>
      </c>
      <c r="M2211">
        <f>IF(ISBLANK(Games!D2211), Calc!F2211, F2211+K2211)</f>
        <v>1593.2508682491175</v>
      </c>
      <c r="N2211">
        <f>IF(ISBLANK(Games!E2211), Calc!G2211, G2211+L2211)</f>
        <v>1587.2549754385982</v>
      </c>
      <c r="O2211" s="1">
        <f t="shared" si="238"/>
        <v>0.53057914637369097</v>
      </c>
      <c r="P2211" s="1">
        <f t="shared" si="239"/>
        <v>0.46942085362630898</v>
      </c>
      <c r="Q2211" s="3" t="str">
        <f>Games!N2211</f>
        <v/>
      </c>
      <c r="R2211" s="1" t="str">
        <f t="shared" si="240"/>
        <v/>
      </c>
      <c r="S2211" s="1" t="str">
        <f>IF(ISBLANK(Games!L2211), "",IF(Q2211=B2211, C2211, B2211))</f>
        <v/>
      </c>
      <c r="T2211" s="1" t="str">
        <f t="shared" si="241"/>
        <v>ATL</v>
      </c>
      <c r="U2211" s="1" t="str">
        <f t="shared" si="242"/>
        <v>LAD</v>
      </c>
      <c r="V2211" s="1">
        <f t="shared" si="243"/>
        <v>1593.2508682491175</v>
      </c>
      <c r="W2211" s="1">
        <f t="shared" si="244"/>
        <v>1587.2549754385982</v>
      </c>
    </row>
    <row r="2212" spans="1:23" x14ac:dyDescent="0.45">
      <c r="A2212" t="str">
        <f>Schedule!A2212</f>
        <v>2024-09-13</v>
      </c>
      <c r="B2212" t="str">
        <f>Schedule!B2212</f>
        <v>CHW</v>
      </c>
      <c r="C2212" t="str">
        <f>Schedule!C2212</f>
        <v>OAK</v>
      </c>
      <c r="D2212">
        <f>Schedule!D2212</f>
        <v>1433.33420073452</v>
      </c>
      <c r="E2212">
        <f>Schedule!E2212</f>
        <v>1427.1354796158</v>
      </c>
      <c r="F2212" cm="1">
        <f t="array" ref="F2212">_xlfn.XLOOKUP(B2212, $T$1:$T2211, $V$1:$V2211, D2212, 0, -1)</f>
        <v>1426.513159308995</v>
      </c>
      <c r="G2212" cm="1">
        <f t="array" ref="G2212">_xlfn.XLOOKUP(C2212, $U$1:$U2211, $W$1:$W2211, E2212, 0, -1)</f>
        <v>1422.9458950386379</v>
      </c>
      <c r="H2212">
        <f>Schedule!F2212</f>
        <v>-4.2253521126760597E-2</v>
      </c>
      <c r="I2212" t="str">
        <f>IF(ISBLANK(Games!D2212), "", Games!D2212)</f>
        <v/>
      </c>
      <c r="J2212" t="str">
        <f>IF(ISBLANK(Games!E2212), "", Games!E2212)</f>
        <v/>
      </c>
      <c r="K2212" t="str">
        <f>IF(ISBLANK(Games!D2212), "",VLOOKUP(I2212, 'Pitchers Pre-Season'!$B$2:$X$790, 23, FALSE))</f>
        <v/>
      </c>
      <c r="L2212" t="str">
        <f>IF(ISBLANK(Games!E2212), "",VLOOKUP(J2212, 'Pitchers Pre-Season'!$B$2:$X$790, 23, FALSE))</f>
        <v/>
      </c>
      <c r="M2212">
        <f>IF(ISBLANK(Games!D2212), Calc!F2212, F2212+K2212)</f>
        <v>1426.513159308995</v>
      </c>
      <c r="N2212">
        <f>IF(ISBLANK(Games!E2212), Calc!G2212, G2212+L2212)</f>
        <v>1422.9458950386379</v>
      </c>
      <c r="O2212" s="1">
        <f t="shared" si="238"/>
        <v>0.4840067650035404</v>
      </c>
      <c r="P2212" s="1">
        <f t="shared" si="239"/>
        <v>0.51599323499645966</v>
      </c>
      <c r="Q2212" s="3" t="str">
        <f>Games!N2212</f>
        <v/>
      </c>
      <c r="R2212" s="1" t="str">
        <f t="shared" si="240"/>
        <v/>
      </c>
      <c r="S2212" s="1" t="str">
        <f>IF(ISBLANK(Games!L2212), "",IF(Q2212=B2212, C2212, B2212))</f>
        <v/>
      </c>
      <c r="T2212" s="1" t="str">
        <f t="shared" si="241"/>
        <v>CHW</v>
      </c>
      <c r="U2212" s="1" t="str">
        <f t="shared" si="242"/>
        <v>OAK</v>
      </c>
      <c r="V2212" s="1">
        <f t="shared" si="243"/>
        <v>1426.513159308995</v>
      </c>
      <c r="W2212" s="1">
        <f t="shared" si="244"/>
        <v>1422.9458950386379</v>
      </c>
    </row>
    <row r="2213" spans="1:23" x14ac:dyDescent="0.45">
      <c r="A2213" t="str">
        <f>Schedule!A2213</f>
        <v>2024-09-13</v>
      </c>
      <c r="B2213" t="str">
        <f>Schedule!B2213</f>
        <v>MIN</v>
      </c>
      <c r="C2213" t="str">
        <f>Schedule!C2213</f>
        <v>CIN</v>
      </c>
      <c r="D2213">
        <f>Schedule!D2213</f>
        <v>1535.44519643647</v>
      </c>
      <c r="E2213">
        <f>Schedule!E2213</f>
        <v>1496.2510574284499</v>
      </c>
      <c r="F2213" cm="1">
        <f t="array" ref="F2213">_xlfn.XLOOKUP(B2213, $T$1:$T2212, $V$1:$V2212, D2213, 0, -1)</f>
        <v>1529.2726034226744</v>
      </c>
      <c r="G2213" cm="1">
        <f t="array" ref="G2213">_xlfn.XLOOKUP(C2213, $U$1:$U2212, $W$1:$W2212, E2213, 0, -1)</f>
        <v>1513.6155661274754</v>
      </c>
      <c r="H2213">
        <f>Schedule!F2213</f>
        <v>0.12727272727272701</v>
      </c>
      <c r="I2213" t="str">
        <f>IF(ISBLANK(Games!D2213), "", Games!D2213)</f>
        <v/>
      </c>
      <c r="J2213" t="str">
        <f>IF(ISBLANK(Games!E2213), "", Games!E2213)</f>
        <v/>
      </c>
      <c r="K2213" t="str">
        <f>IF(ISBLANK(Games!D2213), "",VLOOKUP(I2213, 'Pitchers Pre-Season'!$B$2:$X$790, 23, FALSE))</f>
        <v/>
      </c>
      <c r="L2213" t="str">
        <f>IF(ISBLANK(Games!E2213), "",VLOOKUP(J2213, 'Pitchers Pre-Season'!$B$2:$X$790, 23, FALSE))</f>
        <v/>
      </c>
      <c r="M2213">
        <f>IF(ISBLANK(Games!D2213), Calc!F2213, F2213+K2213)</f>
        <v>1529.2726034226744</v>
      </c>
      <c r="N2213">
        <f>IF(ISBLANK(Games!E2213), Calc!G2213, G2213+L2213)</f>
        <v>1513.6155661274754</v>
      </c>
      <c r="O2213" s="1">
        <f t="shared" si="238"/>
        <v>0.58615341096240403</v>
      </c>
      <c r="P2213" s="1">
        <f t="shared" si="239"/>
        <v>0.41384658903759602</v>
      </c>
      <c r="Q2213" s="3" t="str">
        <f>Games!N2213</f>
        <v/>
      </c>
      <c r="R2213" s="1" t="str">
        <f t="shared" si="240"/>
        <v/>
      </c>
      <c r="S2213" s="1" t="str">
        <f>IF(ISBLANK(Games!L2213), "",IF(Q2213=B2213, C2213, B2213))</f>
        <v/>
      </c>
      <c r="T2213" s="1" t="str">
        <f t="shared" si="241"/>
        <v>MIN</v>
      </c>
      <c r="U2213" s="1" t="str">
        <f t="shared" si="242"/>
        <v>CIN</v>
      </c>
      <c r="V2213" s="1">
        <f t="shared" si="243"/>
        <v>1529.2726034226744</v>
      </c>
      <c r="W2213" s="1">
        <f t="shared" si="244"/>
        <v>1513.6155661274754</v>
      </c>
    </row>
    <row r="2214" spans="1:23" x14ac:dyDescent="0.45">
      <c r="A2214" t="str">
        <f>Schedule!A2214</f>
        <v>2024-09-13</v>
      </c>
      <c r="B2214" t="str">
        <f>Schedule!B2214</f>
        <v>COL</v>
      </c>
      <c r="C2214" t="str">
        <f>Schedule!C2214</f>
        <v>CHC</v>
      </c>
      <c r="D2214">
        <f>Schedule!D2214</f>
        <v>1418.47649220432</v>
      </c>
      <c r="E2214">
        <f>Schedule!E2214</f>
        <v>1514.0316812078199</v>
      </c>
      <c r="F2214" cm="1">
        <f t="array" ref="F2214">_xlfn.XLOOKUP(B2214, $T$1:$T2213, $V$1:$V2213, D2214, 0, -1)</f>
        <v>1423.0710497477428</v>
      </c>
      <c r="G2214" cm="1">
        <f t="array" ref="G2214">_xlfn.XLOOKUP(C2214, $U$1:$U2213, $W$1:$W2213, E2214, 0, -1)</f>
        <v>1510.9500841970262</v>
      </c>
      <c r="H2214">
        <f>Schedule!F2214</f>
        <v>0.22834645669291301</v>
      </c>
      <c r="I2214" t="str">
        <f>IF(ISBLANK(Games!D2214), "", Games!D2214)</f>
        <v/>
      </c>
      <c r="J2214" t="str">
        <f>IF(ISBLANK(Games!E2214), "", Games!E2214)</f>
        <v/>
      </c>
      <c r="K2214" t="str">
        <f>IF(ISBLANK(Games!D2214), "",VLOOKUP(I2214, 'Pitchers Pre-Season'!$B$2:$X$790, 23, FALSE))</f>
        <v/>
      </c>
      <c r="L2214" t="str">
        <f>IF(ISBLANK(Games!E2214), "",VLOOKUP(J2214, 'Pitchers Pre-Season'!$B$2:$X$790, 23, FALSE))</f>
        <v/>
      </c>
      <c r="M2214">
        <f>IF(ISBLANK(Games!D2214), Calc!F2214, F2214+K2214)</f>
        <v>1423.0710497477428</v>
      </c>
      <c r="N2214">
        <f>IF(ISBLANK(Games!E2214), Calc!G2214, G2214+L2214)</f>
        <v>1510.9500841970262</v>
      </c>
      <c r="O2214" s="1">
        <f t="shared" si="238"/>
        <v>0.49033486012111221</v>
      </c>
      <c r="P2214" s="1">
        <f t="shared" si="239"/>
        <v>0.50966513987888784</v>
      </c>
      <c r="Q2214" s="3" t="str">
        <f>Games!N2214</f>
        <v/>
      </c>
      <c r="R2214" s="1" t="str">
        <f t="shared" si="240"/>
        <v/>
      </c>
      <c r="S2214" s="1" t="str">
        <f>IF(ISBLANK(Games!L2214), "",IF(Q2214=B2214, C2214, B2214))</f>
        <v/>
      </c>
      <c r="T2214" s="1" t="str">
        <f t="shared" si="241"/>
        <v>COL</v>
      </c>
      <c r="U2214" s="1" t="str">
        <f t="shared" si="242"/>
        <v>CHC</v>
      </c>
      <c r="V2214" s="1">
        <f t="shared" si="243"/>
        <v>1423.0710497477428</v>
      </c>
      <c r="W2214" s="1">
        <f t="shared" si="244"/>
        <v>1510.9500841970262</v>
      </c>
    </row>
    <row r="2215" spans="1:23" x14ac:dyDescent="0.45">
      <c r="A2215" t="str">
        <f>Schedule!A2215</f>
        <v>2024-09-13</v>
      </c>
      <c r="B2215" t="str">
        <f>Schedule!B2215</f>
        <v>LAA</v>
      </c>
      <c r="C2215" t="str">
        <f>Schedule!C2215</f>
        <v>HOU</v>
      </c>
      <c r="D2215">
        <f>Schedule!D2215</f>
        <v>1474.3085107648601</v>
      </c>
      <c r="E2215">
        <f>Schedule!E2215</f>
        <v>1559.22207084247</v>
      </c>
      <c r="F2215" cm="1">
        <f t="array" ref="F2215">_xlfn.XLOOKUP(B2215, $T$1:$T2214, $V$1:$V2214, D2215, 0, -1)</f>
        <v>1469.5882041455925</v>
      </c>
      <c r="G2215" cm="1">
        <f t="array" ref="G2215">_xlfn.XLOOKUP(C2215, $U$1:$U2214, $W$1:$W2214, E2215, 0, -1)</f>
        <v>1554.1885466658973</v>
      </c>
      <c r="H2215">
        <f>Schedule!F2215</f>
        <v>6.8493150684931406E-2</v>
      </c>
      <c r="I2215" t="str">
        <f>IF(ISBLANK(Games!D2215), "", Games!D2215)</f>
        <v/>
      </c>
      <c r="J2215" t="str">
        <f>IF(ISBLANK(Games!E2215), "", Games!E2215)</f>
        <v/>
      </c>
      <c r="K2215" t="str">
        <f>IF(ISBLANK(Games!D2215), "",VLOOKUP(I2215, 'Pitchers Pre-Season'!$B$2:$X$790, 23, FALSE))</f>
        <v/>
      </c>
      <c r="L2215" t="str">
        <f>IF(ISBLANK(Games!E2215), "",VLOOKUP(J2215, 'Pitchers Pre-Season'!$B$2:$X$790, 23, FALSE))</f>
        <v/>
      </c>
      <c r="M2215">
        <f>IF(ISBLANK(Games!D2215), Calc!F2215, F2215+K2215)</f>
        <v>1469.5882041455925</v>
      </c>
      <c r="N2215">
        <f>IF(ISBLANK(Games!E2215), Calc!G2215, G2215+L2215)</f>
        <v>1554.1885466658973</v>
      </c>
      <c r="O2215" s="1">
        <f t="shared" si="238"/>
        <v>0.41484742255913432</v>
      </c>
      <c r="P2215" s="1">
        <f t="shared" si="239"/>
        <v>0.5851525774408658</v>
      </c>
      <c r="Q2215" s="3" t="str">
        <f>Games!N2215</f>
        <v/>
      </c>
      <c r="R2215" s="1" t="str">
        <f t="shared" si="240"/>
        <v/>
      </c>
      <c r="S2215" s="1" t="str">
        <f>IF(ISBLANK(Games!L2215), "",IF(Q2215=B2215, C2215, B2215))</f>
        <v/>
      </c>
      <c r="T2215" s="1" t="str">
        <f t="shared" si="241"/>
        <v>LAA</v>
      </c>
      <c r="U2215" s="1" t="str">
        <f t="shared" si="242"/>
        <v>HOU</v>
      </c>
      <c r="V2215" s="1">
        <f t="shared" si="243"/>
        <v>1469.5882041455925</v>
      </c>
      <c r="W2215" s="1">
        <f t="shared" si="244"/>
        <v>1554.1885466658973</v>
      </c>
    </row>
    <row r="2216" spans="1:23" x14ac:dyDescent="0.45">
      <c r="A2216" t="str">
        <f>Schedule!A2216</f>
        <v>2024-09-13</v>
      </c>
      <c r="B2216" t="str">
        <f>Schedule!B2216</f>
        <v>ARI</v>
      </c>
      <c r="C2216" t="str">
        <f>Schedule!C2216</f>
        <v>MIL</v>
      </c>
      <c r="D2216">
        <f>Schedule!D2216</f>
        <v>1517.8440011816001</v>
      </c>
      <c r="E2216">
        <f>Schedule!E2216</f>
        <v>1511.74507850229</v>
      </c>
      <c r="F2216" cm="1">
        <f t="array" ref="F2216">_xlfn.XLOOKUP(B2216, $T$1:$T2215, $V$1:$V2215, D2216, 0, -1)</f>
        <v>1516.9891876380354</v>
      </c>
      <c r="G2216" cm="1">
        <f t="array" ref="G2216">_xlfn.XLOOKUP(C2216, $U$1:$U2215, $W$1:$W2215, E2216, 0, -1)</f>
        <v>1527.5334034496079</v>
      </c>
      <c r="H2216">
        <f>Schedule!F2216</f>
        <v>5.0632911392405201E-2</v>
      </c>
      <c r="I2216" t="str">
        <f>IF(ISBLANK(Games!D2216), "", Games!D2216)</f>
        <v/>
      </c>
      <c r="J2216" t="str">
        <f>IF(ISBLANK(Games!E2216), "", Games!E2216)</f>
        <v/>
      </c>
      <c r="K2216" t="str">
        <f>IF(ISBLANK(Games!D2216), "",VLOOKUP(I2216, 'Pitchers Pre-Season'!$B$2:$X$790, 23, FALSE))</f>
        <v/>
      </c>
      <c r="L2216" t="str">
        <f>IF(ISBLANK(Games!E2216), "",VLOOKUP(J2216, 'Pitchers Pre-Season'!$B$2:$X$790, 23, FALSE))</f>
        <v/>
      </c>
      <c r="M2216">
        <f>IF(ISBLANK(Games!D2216), Calc!F2216, F2216+K2216)</f>
        <v>1516.9891876380354</v>
      </c>
      <c r="N2216">
        <f>IF(ISBLANK(Games!E2216), Calc!G2216, G2216+L2216)</f>
        <v>1527.5334034496079</v>
      </c>
      <c r="O2216" s="1">
        <f t="shared" si="238"/>
        <v>0.51014676638240319</v>
      </c>
      <c r="P2216" s="1">
        <f t="shared" si="239"/>
        <v>0.48985323361759686</v>
      </c>
      <c r="Q2216" s="3" t="str">
        <f>Games!N2216</f>
        <v/>
      </c>
      <c r="R2216" s="1" t="str">
        <f t="shared" si="240"/>
        <v/>
      </c>
      <c r="S2216" s="1" t="str">
        <f>IF(ISBLANK(Games!L2216), "",IF(Q2216=B2216, C2216, B2216))</f>
        <v/>
      </c>
      <c r="T2216" s="1" t="str">
        <f t="shared" si="241"/>
        <v>ARI</v>
      </c>
      <c r="U2216" s="1" t="str">
        <f t="shared" si="242"/>
        <v>MIL</v>
      </c>
      <c r="V2216" s="1">
        <f t="shared" si="243"/>
        <v>1516.9891876380354</v>
      </c>
      <c r="W2216" s="1">
        <f t="shared" si="244"/>
        <v>1527.5334034496079</v>
      </c>
    </row>
    <row r="2217" spans="1:23" x14ac:dyDescent="0.45">
      <c r="A2217" t="str">
        <f>Schedule!A2217</f>
        <v>2024-09-13</v>
      </c>
      <c r="B2217" t="str">
        <f>Schedule!B2217</f>
        <v>SEA</v>
      </c>
      <c r="C2217" t="str">
        <f>Schedule!C2217</f>
        <v>TEX</v>
      </c>
      <c r="D2217">
        <f>Schedule!D2217</f>
        <v>1526.2027098211199</v>
      </c>
      <c r="E2217">
        <f>Schedule!E2217</f>
        <v>1527.6277566730801</v>
      </c>
      <c r="F2217" cm="1">
        <f t="array" ref="F2217">_xlfn.XLOOKUP(B2217, $T$1:$T2216, $V$1:$V2216, D2217, 0, -1)</f>
        <v>1518.2292368487947</v>
      </c>
      <c r="G2217" cm="1">
        <f t="array" ref="G2217">_xlfn.XLOOKUP(C2217, $U$1:$U2216, $W$1:$W2216, E2217, 0, -1)</f>
        <v>1534.4506247578865</v>
      </c>
      <c r="H2217">
        <f>Schedule!F2217</f>
        <v>2.2471910112359699E-2</v>
      </c>
      <c r="I2217" t="str">
        <f>IF(ISBLANK(Games!D2217), "", Games!D2217)</f>
        <v/>
      </c>
      <c r="J2217" t="str">
        <f>IF(ISBLANK(Games!E2217), "", Games!E2217)</f>
        <v/>
      </c>
      <c r="K2217" t="str">
        <f>IF(ISBLANK(Games!D2217), "",VLOOKUP(I2217, 'Pitchers Pre-Season'!$B$2:$X$790, 23, FALSE))</f>
        <v/>
      </c>
      <c r="L2217" t="str">
        <f>IF(ISBLANK(Games!E2217), "",VLOOKUP(J2217, 'Pitchers Pre-Season'!$B$2:$X$790, 23, FALSE))</f>
        <v/>
      </c>
      <c r="M2217">
        <f>IF(ISBLANK(Games!D2217), Calc!F2217, F2217+K2217)</f>
        <v>1518.2292368487947</v>
      </c>
      <c r="N2217">
        <f>IF(ISBLANK(Games!E2217), Calc!G2217, G2217+L2217)</f>
        <v>1534.4506247578865</v>
      </c>
      <c r="O2217" s="1">
        <f t="shared" si="238"/>
        <v>0.4879084490378669</v>
      </c>
      <c r="P2217" s="1">
        <f t="shared" si="239"/>
        <v>0.5120915509621331</v>
      </c>
      <c r="Q2217" s="3" t="str">
        <f>Games!N2217</f>
        <v/>
      </c>
      <c r="R2217" s="1" t="str">
        <f t="shared" si="240"/>
        <v/>
      </c>
      <c r="S2217" s="1" t="str">
        <f>IF(ISBLANK(Games!L2217), "",IF(Q2217=B2217, C2217, B2217))</f>
        <v/>
      </c>
      <c r="T2217" s="1" t="str">
        <f t="shared" si="241"/>
        <v>SEA</v>
      </c>
      <c r="U2217" s="1" t="str">
        <f t="shared" si="242"/>
        <v>TEX</v>
      </c>
      <c r="V2217" s="1">
        <f t="shared" si="243"/>
        <v>1518.2292368487947</v>
      </c>
      <c r="W2217" s="1">
        <f t="shared" si="244"/>
        <v>1534.4506247578865</v>
      </c>
    </row>
    <row r="2218" spans="1:23" x14ac:dyDescent="0.45">
      <c r="A2218" t="str">
        <f>Schedule!A2218</f>
        <v>2024-09-13</v>
      </c>
      <c r="B2218" t="str">
        <f>Schedule!B2218</f>
        <v>SFG</v>
      </c>
      <c r="C2218" t="str">
        <f>Schedule!C2218</f>
        <v>SDP</v>
      </c>
      <c r="D2218">
        <f>Schedule!D2218</f>
        <v>1501.1235706124401</v>
      </c>
      <c r="E2218">
        <f>Schedule!E2218</f>
        <v>1513.7838452168801</v>
      </c>
      <c r="F2218" cm="1">
        <f t="array" ref="F2218">_xlfn.XLOOKUP(B2218, $T$1:$T2217, $V$1:$V2217, D2218, 0, -1)</f>
        <v>1506.8907435815931</v>
      </c>
      <c r="G2218" cm="1">
        <f t="array" ref="G2218">_xlfn.XLOOKUP(C2218, $U$1:$U2217, $W$1:$W2217, E2218, 0, -1)</f>
        <v>1514.2912987524817</v>
      </c>
      <c r="H2218">
        <f>Schedule!F2218</f>
        <v>0.1125</v>
      </c>
      <c r="I2218" t="str">
        <f>IF(ISBLANK(Games!D2218), "", Games!D2218)</f>
        <v/>
      </c>
      <c r="J2218" t="str">
        <f>IF(ISBLANK(Games!E2218), "", Games!E2218)</f>
        <v/>
      </c>
      <c r="K2218" t="str">
        <f>IF(ISBLANK(Games!D2218), "",VLOOKUP(I2218, 'Pitchers Pre-Season'!$B$2:$X$790, 23, FALSE))</f>
        <v/>
      </c>
      <c r="L2218" t="str">
        <f>IF(ISBLANK(Games!E2218), "",VLOOKUP(J2218, 'Pitchers Pre-Season'!$B$2:$X$790, 23, FALSE))</f>
        <v/>
      </c>
      <c r="M2218">
        <f>IF(ISBLANK(Games!D2218), Calc!F2218, F2218+K2218)</f>
        <v>1506.8907435815931</v>
      </c>
      <c r="N2218">
        <f>IF(ISBLANK(Games!E2218), Calc!G2218, G2218+L2218)</f>
        <v>1514.2912987524817</v>
      </c>
      <c r="O2218" s="1">
        <f t="shared" si="238"/>
        <v>0.54560135541270194</v>
      </c>
      <c r="P2218" s="1">
        <f t="shared" si="239"/>
        <v>0.45439864458729806</v>
      </c>
      <c r="Q2218" s="3" t="str">
        <f>Games!N2218</f>
        <v/>
      </c>
      <c r="R2218" s="1" t="str">
        <f t="shared" si="240"/>
        <v/>
      </c>
      <c r="S2218" s="1" t="str">
        <f>IF(ISBLANK(Games!L2218), "",IF(Q2218=B2218, C2218, B2218))</f>
        <v/>
      </c>
      <c r="T2218" s="1" t="str">
        <f t="shared" si="241"/>
        <v>SFG</v>
      </c>
      <c r="U2218" s="1" t="str">
        <f t="shared" si="242"/>
        <v>SDP</v>
      </c>
      <c r="V2218" s="1">
        <f t="shared" si="243"/>
        <v>1506.8907435815931</v>
      </c>
      <c r="W2218" s="1">
        <f t="shared" si="244"/>
        <v>1514.2912987524817</v>
      </c>
    </row>
    <row r="2219" spans="1:23" x14ac:dyDescent="0.45">
      <c r="A2219" t="str">
        <f>Schedule!A2219</f>
        <v>2024-09-14</v>
      </c>
      <c r="B2219" t="str">
        <f>Schedule!B2219</f>
        <v>NYY</v>
      </c>
      <c r="C2219" t="str">
        <f>Schedule!C2219</f>
        <v>BOS</v>
      </c>
      <c r="D2219">
        <f>Schedule!D2219</f>
        <v>1539.4562396036399</v>
      </c>
      <c r="E2219">
        <f>Schedule!E2219</f>
        <v>1500.26839934439</v>
      </c>
      <c r="F2219" cm="1">
        <f t="array" ref="F2219">_xlfn.XLOOKUP(B2219, $T$1:$T2218, $V$1:$V2218, D2219, 0, -1)</f>
        <v>1533.7203518335739</v>
      </c>
      <c r="G2219" cm="1">
        <f t="array" ref="G2219">_xlfn.XLOOKUP(C2219, $U$1:$U2218, $W$1:$W2218, E2219, 0, -1)</f>
        <v>1518.233689676287</v>
      </c>
      <c r="H2219">
        <f>Schedule!F2219</f>
        <v>9.3922651933701695E-2</v>
      </c>
      <c r="I2219" t="str">
        <f>IF(ISBLANK(Games!D2219), "", Games!D2219)</f>
        <v/>
      </c>
      <c r="J2219" t="str">
        <f>IF(ISBLANK(Games!E2219), "", Games!E2219)</f>
        <v/>
      </c>
      <c r="K2219" t="str">
        <f>IF(ISBLANK(Games!D2219), "",VLOOKUP(I2219, 'Pitchers Pre-Season'!$B$2:$X$790, 23, FALSE))</f>
        <v/>
      </c>
      <c r="L2219" t="str">
        <f>IF(ISBLANK(Games!E2219), "",VLOOKUP(J2219, 'Pitchers Pre-Season'!$B$2:$X$790, 23, FALSE))</f>
        <v/>
      </c>
      <c r="M2219">
        <f>IF(ISBLANK(Games!D2219), Calc!F2219, F2219+K2219)</f>
        <v>1533.7203518335739</v>
      </c>
      <c r="N2219">
        <f>IF(ISBLANK(Games!E2219), Calc!G2219, G2219+L2219)</f>
        <v>1518.233689676287</v>
      </c>
      <c r="O2219" s="1">
        <f t="shared" si="238"/>
        <v>0.56923367563713201</v>
      </c>
      <c r="P2219" s="1">
        <f t="shared" si="239"/>
        <v>0.43076632436286799</v>
      </c>
      <c r="Q2219" s="3" t="str">
        <f>Games!N2219</f>
        <v/>
      </c>
      <c r="R2219" s="1" t="str">
        <f t="shared" si="240"/>
        <v/>
      </c>
      <c r="S2219" s="1" t="str">
        <f>IF(ISBLANK(Games!L2219), "",IF(Q2219=B2219, C2219, B2219))</f>
        <v/>
      </c>
      <c r="T2219" s="1" t="str">
        <f t="shared" si="241"/>
        <v>NYY</v>
      </c>
      <c r="U2219" s="1" t="str">
        <f t="shared" si="242"/>
        <v>BOS</v>
      </c>
      <c r="V2219" s="1">
        <f t="shared" si="243"/>
        <v>1533.7203518335739</v>
      </c>
      <c r="W2219" s="1">
        <f t="shared" si="244"/>
        <v>1518.233689676287</v>
      </c>
    </row>
    <row r="2220" spans="1:23" x14ac:dyDescent="0.45">
      <c r="A2220" t="str">
        <f>Schedule!A2220</f>
        <v>2024-09-14</v>
      </c>
      <c r="B2220" t="str">
        <f>Schedule!B2220</f>
        <v>TOR</v>
      </c>
      <c r="C2220" t="str">
        <f>Schedule!C2220</f>
        <v>STL</v>
      </c>
      <c r="D2220">
        <f>Schedule!D2220</f>
        <v>1536.86484917293</v>
      </c>
      <c r="E2220">
        <f>Schedule!E2220</f>
        <v>1506.4629567151301</v>
      </c>
      <c r="F2220" cm="1">
        <f t="array" ref="F2220">_xlfn.XLOOKUP(B2220, $T$1:$T2219, $V$1:$V2219, D2220, 0, -1)</f>
        <v>1536.86484917293</v>
      </c>
      <c r="G2220" cm="1">
        <f t="array" ref="G2220">_xlfn.XLOOKUP(C2220, $U$1:$U2219, $W$1:$W2219, E2220, 0, -1)</f>
        <v>1507.9516916859375</v>
      </c>
      <c r="H2220">
        <f>Schedule!F2220</f>
        <v>-5.5248618784530601E-3</v>
      </c>
      <c r="I2220" t="str">
        <f>IF(ISBLANK(Games!D2220), "", Games!D2220)</f>
        <v/>
      </c>
      <c r="J2220" t="str">
        <f>IF(ISBLANK(Games!E2220), "", Games!E2220)</f>
        <v/>
      </c>
      <c r="K2220" t="str">
        <f>IF(ISBLANK(Games!D2220), "",VLOOKUP(I2220, 'Pitchers Pre-Season'!$B$2:$X$790, 23, FALSE))</f>
        <v/>
      </c>
      <c r="L2220" t="str">
        <f>IF(ISBLANK(Games!E2220), "",VLOOKUP(J2220, 'Pitchers Pre-Season'!$B$2:$X$790, 23, FALSE))</f>
        <v/>
      </c>
      <c r="M2220">
        <f>IF(ISBLANK(Games!D2220), Calc!F2220, F2220+K2220)</f>
        <v>1536.86484917293</v>
      </c>
      <c r="N2220">
        <f>IF(ISBLANK(Games!E2220), Calc!G2220, G2220+L2220)</f>
        <v>1507.9516916859375</v>
      </c>
      <c r="O2220" s="1">
        <f t="shared" si="238"/>
        <v>0.53875115945794039</v>
      </c>
      <c r="P2220" s="1">
        <f t="shared" si="239"/>
        <v>0.4612488405420595</v>
      </c>
      <c r="Q2220" s="3" t="str">
        <f>Games!N2220</f>
        <v/>
      </c>
      <c r="R2220" s="1" t="str">
        <f t="shared" si="240"/>
        <v/>
      </c>
      <c r="S2220" s="1" t="str">
        <f>IF(ISBLANK(Games!L2220), "",IF(Q2220=B2220, C2220, B2220))</f>
        <v/>
      </c>
      <c r="T2220" s="1" t="str">
        <f t="shared" si="241"/>
        <v>TOR</v>
      </c>
      <c r="U2220" s="1" t="str">
        <f t="shared" si="242"/>
        <v>STL</v>
      </c>
      <c r="V2220" s="1">
        <f t="shared" si="243"/>
        <v>1536.86484917293</v>
      </c>
      <c r="W2220" s="1">
        <f t="shared" si="244"/>
        <v>1507.9516916859375</v>
      </c>
    </row>
    <row r="2221" spans="1:23" x14ac:dyDescent="0.45">
      <c r="A2221" t="str">
        <f>Schedule!A2221</f>
        <v>2024-09-14</v>
      </c>
      <c r="B2221" t="str">
        <f>Schedule!B2221</f>
        <v>PHI</v>
      </c>
      <c r="C2221" t="str">
        <f>Schedule!C2221</f>
        <v>NYM</v>
      </c>
      <c r="D2221">
        <f>Schedule!D2221</f>
        <v>1537.03223861109</v>
      </c>
      <c r="E2221">
        <f>Schedule!E2221</f>
        <v>1505.1761432511801</v>
      </c>
      <c r="F2221" cm="1">
        <f t="array" ref="F2221">_xlfn.XLOOKUP(B2221, $T$1:$T2220, $V$1:$V2220, D2221, 0, -1)</f>
        <v>1516.0751994709906</v>
      </c>
      <c r="G2221" cm="1">
        <f t="array" ref="G2221">_xlfn.XLOOKUP(C2221, $U$1:$U2220, $W$1:$W2220, E2221, 0, -1)</f>
        <v>1510.288270753422</v>
      </c>
      <c r="H2221">
        <f>Schedule!F2221</f>
        <v>8.4745762711864403E-2</v>
      </c>
      <c r="I2221" t="str">
        <f>IF(ISBLANK(Games!D2221), "", Games!D2221)</f>
        <v/>
      </c>
      <c r="J2221" t="str">
        <f>IF(ISBLANK(Games!E2221), "", Games!E2221)</f>
        <v/>
      </c>
      <c r="K2221" t="str">
        <f>IF(ISBLANK(Games!D2221), "",VLOOKUP(I2221, 'Pitchers Pre-Season'!$B$2:$X$790, 23, FALSE))</f>
        <v/>
      </c>
      <c r="L2221" t="str">
        <f>IF(ISBLANK(Games!E2221), "",VLOOKUP(J2221, 'Pitchers Pre-Season'!$B$2:$X$790, 23, FALSE))</f>
        <v/>
      </c>
      <c r="M2221">
        <f>IF(ISBLANK(Games!D2221), Calc!F2221, F2221+K2221)</f>
        <v>1516.0751994709906</v>
      </c>
      <c r="N2221">
        <f>IF(ISBLANK(Games!E2221), Calc!G2221, G2221+L2221)</f>
        <v>1510.288270753422</v>
      </c>
      <c r="O2221" s="1">
        <f t="shared" si="238"/>
        <v>0.55070017117492798</v>
      </c>
      <c r="P2221" s="1">
        <f t="shared" si="239"/>
        <v>0.44929982882507202</v>
      </c>
      <c r="Q2221" s="3" t="str">
        <f>Games!N2221</f>
        <v/>
      </c>
      <c r="R2221" s="1" t="str">
        <f t="shared" si="240"/>
        <v/>
      </c>
      <c r="S2221" s="1" t="str">
        <f>IF(ISBLANK(Games!L2221), "",IF(Q2221=B2221, C2221, B2221))</f>
        <v/>
      </c>
      <c r="T2221" s="1" t="str">
        <f t="shared" si="241"/>
        <v>PHI</v>
      </c>
      <c r="U2221" s="1" t="str">
        <f t="shared" si="242"/>
        <v>NYM</v>
      </c>
      <c r="V2221" s="1">
        <f t="shared" si="243"/>
        <v>1516.0751994709906</v>
      </c>
      <c r="W2221" s="1">
        <f t="shared" si="244"/>
        <v>1510.288270753422</v>
      </c>
    </row>
    <row r="2222" spans="1:23" x14ac:dyDescent="0.45">
      <c r="A2222" t="str">
        <f>Schedule!A2222</f>
        <v>2024-09-14</v>
      </c>
      <c r="B2222" t="str">
        <f>Schedule!B2222</f>
        <v>WAS</v>
      </c>
      <c r="C2222" t="str">
        <f>Schedule!C2222</f>
        <v>MIA</v>
      </c>
      <c r="D2222">
        <f>Schedule!D2222</f>
        <v>1422.7330514932301</v>
      </c>
      <c r="E2222">
        <f>Schedule!E2222</f>
        <v>1488.4482383178499</v>
      </c>
      <c r="F2222" cm="1">
        <f t="array" ref="F2222">_xlfn.XLOOKUP(B2222, $T$1:$T2221, $V$1:$V2221, D2222, 0, -1)</f>
        <v>1419.5380932200808</v>
      </c>
      <c r="G2222" cm="1">
        <f t="array" ref="G2222">_xlfn.XLOOKUP(C2222, $U$1:$U2221, $W$1:$W2221, E2222, 0, -1)</f>
        <v>1484.370768699393</v>
      </c>
      <c r="H2222">
        <f>Schedule!F2222</f>
        <v>-4.76190476190477E-2</v>
      </c>
      <c r="I2222" t="str">
        <f>IF(ISBLANK(Games!D2222), "", Games!D2222)</f>
        <v/>
      </c>
      <c r="J2222" t="str">
        <f>IF(ISBLANK(Games!E2222), "", Games!E2222)</f>
        <v/>
      </c>
      <c r="K2222" t="str">
        <f>IF(ISBLANK(Games!D2222), "",VLOOKUP(I2222, 'Pitchers Pre-Season'!$B$2:$X$790, 23, FALSE))</f>
        <v/>
      </c>
      <c r="L2222" t="str">
        <f>IF(ISBLANK(Games!E2222), "",VLOOKUP(J2222, 'Pitchers Pre-Season'!$B$2:$X$790, 23, FALSE))</f>
        <v/>
      </c>
      <c r="M2222">
        <f>IF(ISBLANK(Games!D2222), Calc!F2222, F2222+K2222)</f>
        <v>1419.5380932200808</v>
      </c>
      <c r="N2222">
        <f>IF(ISBLANK(Games!E2222), Calc!G2222, G2222+L2222)</f>
        <v>1484.370768699393</v>
      </c>
      <c r="O2222" s="1">
        <f t="shared" si="238"/>
        <v>0.38395683030364824</v>
      </c>
      <c r="P2222" s="1">
        <f t="shared" si="239"/>
        <v>0.61604316969635176</v>
      </c>
      <c r="Q2222" s="3" t="str">
        <f>Games!N2222</f>
        <v/>
      </c>
      <c r="R2222" s="1" t="str">
        <f t="shared" si="240"/>
        <v/>
      </c>
      <c r="S2222" s="1" t="str">
        <f>IF(ISBLANK(Games!L2222), "",IF(Q2222=B2222, C2222, B2222))</f>
        <v/>
      </c>
      <c r="T2222" s="1" t="str">
        <f t="shared" si="241"/>
        <v>WAS</v>
      </c>
      <c r="U2222" s="1" t="str">
        <f t="shared" si="242"/>
        <v>MIA</v>
      </c>
      <c r="V2222" s="1">
        <f t="shared" si="243"/>
        <v>1419.5380932200808</v>
      </c>
      <c r="W2222" s="1">
        <f t="shared" si="244"/>
        <v>1484.370768699393</v>
      </c>
    </row>
    <row r="2223" spans="1:23" x14ac:dyDescent="0.45">
      <c r="A2223" t="str">
        <f>Schedule!A2223</f>
        <v>2024-09-14</v>
      </c>
      <c r="B2223" t="str">
        <f>Schedule!B2223</f>
        <v>DET</v>
      </c>
      <c r="C2223" t="str">
        <f>Schedule!C2223</f>
        <v>BAL</v>
      </c>
      <c r="D2223">
        <f>Schedule!D2223</f>
        <v>1477.56939209144</v>
      </c>
      <c r="E2223">
        <f>Schedule!E2223</f>
        <v>1535.1075395159701</v>
      </c>
      <c r="F2223" cm="1">
        <f t="array" ref="F2223">_xlfn.XLOOKUP(B2223, $T$1:$T2222, $V$1:$V2222, D2223, 0, -1)</f>
        <v>1481.7589766686021</v>
      </c>
      <c r="G2223" cm="1">
        <f t="array" ref="G2223">_xlfn.XLOOKUP(C2223, $U$1:$U2222, $W$1:$W2222, E2223, 0, -1)</f>
        <v>1539.0873746407135</v>
      </c>
      <c r="H2223">
        <f>Schedule!F2223</f>
        <v>7.6687116564418296E-3</v>
      </c>
      <c r="I2223" t="str">
        <f>IF(ISBLANK(Games!D2223), "", Games!D2223)</f>
        <v/>
      </c>
      <c r="J2223" t="str">
        <f>IF(ISBLANK(Games!E2223), "", Games!E2223)</f>
        <v/>
      </c>
      <c r="K2223" t="str">
        <f>IF(ISBLANK(Games!D2223), "",VLOOKUP(I2223, 'Pitchers Pre-Season'!$B$2:$X$790, 23, FALSE))</f>
        <v/>
      </c>
      <c r="L2223" t="str">
        <f>IF(ISBLANK(Games!E2223), "",VLOOKUP(J2223, 'Pitchers Pre-Season'!$B$2:$X$790, 23, FALSE))</f>
        <v/>
      </c>
      <c r="M2223">
        <f>IF(ISBLANK(Games!D2223), Calc!F2223, F2223+K2223)</f>
        <v>1481.7589766686021</v>
      </c>
      <c r="N2223">
        <f>IF(ISBLANK(Games!E2223), Calc!G2223, G2223+L2223)</f>
        <v>1539.0873746407135</v>
      </c>
      <c r="O2223" s="1">
        <f t="shared" si="238"/>
        <v>0.42207284111183285</v>
      </c>
      <c r="P2223" s="1">
        <f t="shared" si="239"/>
        <v>0.57792715888816726</v>
      </c>
      <c r="Q2223" s="3" t="str">
        <f>Games!N2223</f>
        <v/>
      </c>
      <c r="R2223" s="1" t="str">
        <f t="shared" si="240"/>
        <v/>
      </c>
      <c r="S2223" s="1" t="str">
        <f>IF(ISBLANK(Games!L2223), "",IF(Q2223=B2223, C2223, B2223))</f>
        <v/>
      </c>
      <c r="T2223" s="1" t="str">
        <f t="shared" si="241"/>
        <v>DET</v>
      </c>
      <c r="U2223" s="1" t="str">
        <f t="shared" si="242"/>
        <v>BAL</v>
      </c>
      <c r="V2223" s="1">
        <f t="shared" si="243"/>
        <v>1481.7589766686021</v>
      </c>
      <c r="W2223" s="1">
        <f t="shared" si="244"/>
        <v>1539.0873746407135</v>
      </c>
    </row>
    <row r="2224" spans="1:23" x14ac:dyDescent="0.45">
      <c r="A2224" t="str">
        <f>Schedule!A2224</f>
        <v>2024-09-14</v>
      </c>
      <c r="B2224" t="str">
        <f>Schedule!B2224</f>
        <v>CLE</v>
      </c>
      <c r="C2224" t="str">
        <f>Schedule!C2224</f>
        <v>TBR</v>
      </c>
      <c r="D2224">
        <f>Schedule!D2224</f>
        <v>1503.8938502056101</v>
      </c>
      <c r="E2224">
        <f>Schedule!E2224</f>
        <v>1537.2568075547799</v>
      </c>
      <c r="F2224" cm="1">
        <f t="array" ref="F2224">_xlfn.XLOOKUP(B2224, $T$1:$T2223, $V$1:$V2223, D2224, 0, -1)</f>
        <v>1503.8938502056101</v>
      </c>
      <c r="G2224" cm="1">
        <f t="array" ref="G2224">_xlfn.XLOOKUP(C2224, $U$1:$U2223, $W$1:$W2223, E2224, 0, -1)</f>
        <v>1532.6622500113572</v>
      </c>
      <c r="H2224">
        <f>Schedule!F2224</f>
        <v>4.7619047619047603E-2</v>
      </c>
      <c r="I2224" t="str">
        <f>IF(ISBLANK(Games!D2224), "", Games!D2224)</f>
        <v/>
      </c>
      <c r="J2224" t="str">
        <f>IF(ISBLANK(Games!E2224), "", Games!E2224)</f>
        <v/>
      </c>
      <c r="K2224" t="str">
        <f>IF(ISBLANK(Games!D2224), "",VLOOKUP(I2224, 'Pitchers Pre-Season'!$B$2:$X$790, 23, FALSE))</f>
        <v/>
      </c>
      <c r="L2224" t="str">
        <f>IF(ISBLANK(Games!E2224), "",VLOOKUP(J2224, 'Pitchers Pre-Season'!$B$2:$X$790, 23, FALSE))</f>
        <v/>
      </c>
      <c r="M2224">
        <f>IF(ISBLANK(Games!D2224), Calc!F2224, F2224+K2224)</f>
        <v>1503.8938502056101</v>
      </c>
      <c r="N2224">
        <f>IF(ISBLANK(Games!E2224), Calc!G2224, G2224+L2224)</f>
        <v>1532.6622500113572</v>
      </c>
      <c r="O2224" s="1">
        <f t="shared" si="238"/>
        <v>0.48250282752919871</v>
      </c>
      <c r="P2224" s="1">
        <f t="shared" si="239"/>
        <v>0.51749717247080118</v>
      </c>
      <c r="Q2224" s="3" t="str">
        <f>Games!N2224</f>
        <v/>
      </c>
      <c r="R2224" s="1" t="str">
        <f t="shared" si="240"/>
        <v/>
      </c>
      <c r="S2224" s="1" t="str">
        <f>IF(ISBLANK(Games!L2224), "",IF(Q2224=B2224, C2224, B2224))</f>
        <v/>
      </c>
      <c r="T2224" s="1" t="str">
        <f t="shared" si="241"/>
        <v>CLE</v>
      </c>
      <c r="U2224" s="1" t="str">
        <f t="shared" si="242"/>
        <v>TBR</v>
      </c>
      <c r="V2224" s="1">
        <f t="shared" si="243"/>
        <v>1503.8938502056101</v>
      </c>
      <c r="W2224" s="1">
        <f t="shared" si="244"/>
        <v>1532.6622500113572</v>
      </c>
    </row>
    <row r="2225" spans="1:23" x14ac:dyDescent="0.45">
      <c r="A2225" t="str">
        <f>Schedule!A2225</f>
        <v>2024-09-14</v>
      </c>
      <c r="B2225" t="str">
        <f>Schedule!B2225</f>
        <v>PIT</v>
      </c>
      <c r="C2225" t="str">
        <f>Schedule!C2225</f>
        <v>KCR</v>
      </c>
      <c r="D2225">
        <f>Schedule!D2225</f>
        <v>1468.3919248330999</v>
      </c>
      <c r="E2225">
        <f>Schedule!E2225</f>
        <v>1455.5883504191299</v>
      </c>
      <c r="F2225" cm="1">
        <f t="array" ref="F2225">_xlfn.XLOOKUP(B2225, $T$1:$T2224, $V$1:$V2224, D2225, 0, -1)</f>
        <v>1464.4120897083565</v>
      </c>
      <c r="G2225" cm="1">
        <f t="array" ref="G2225">_xlfn.XLOOKUP(C2225, $U$1:$U2224, $W$1:$W2224, E2225, 0, -1)</f>
        <v>1465.2610239810729</v>
      </c>
      <c r="H2225">
        <f>Schedule!F2225</f>
        <v>5.7971014492753603E-2</v>
      </c>
      <c r="I2225" t="str">
        <f>IF(ISBLANK(Games!D2225), "", Games!D2225)</f>
        <v/>
      </c>
      <c r="J2225" t="str">
        <f>IF(ISBLANK(Games!E2225), "", Games!E2225)</f>
        <v/>
      </c>
      <c r="K2225" t="str">
        <f>IF(ISBLANK(Games!D2225), "",VLOOKUP(I2225, 'Pitchers Pre-Season'!$B$2:$X$790, 23, FALSE))</f>
        <v/>
      </c>
      <c r="L2225" t="str">
        <f>IF(ISBLANK(Games!E2225), "",VLOOKUP(J2225, 'Pitchers Pre-Season'!$B$2:$X$790, 23, FALSE))</f>
        <v/>
      </c>
      <c r="M2225">
        <f>IF(ISBLANK(Games!D2225), Calc!F2225, F2225+K2225)</f>
        <v>1464.4120897083565</v>
      </c>
      <c r="N2225">
        <f>IF(ISBLANK(Games!E2225), Calc!G2225, G2225+L2225)</f>
        <v>1465.2610239810729</v>
      </c>
      <c r="O2225" s="1">
        <f t="shared" si="238"/>
        <v>0.52776379505191884</v>
      </c>
      <c r="P2225" s="1">
        <f t="shared" si="239"/>
        <v>0.47223620494808116</v>
      </c>
      <c r="Q2225" s="3" t="str">
        <f>Games!N2225</f>
        <v/>
      </c>
      <c r="R2225" s="1" t="str">
        <f t="shared" si="240"/>
        <v/>
      </c>
      <c r="S2225" s="1" t="str">
        <f>IF(ISBLANK(Games!L2225), "",IF(Q2225=B2225, C2225, B2225))</f>
        <v/>
      </c>
      <c r="T2225" s="1" t="str">
        <f t="shared" si="241"/>
        <v>PIT</v>
      </c>
      <c r="U2225" s="1" t="str">
        <f t="shared" si="242"/>
        <v>KCR</v>
      </c>
      <c r="V2225" s="1">
        <f t="shared" si="243"/>
        <v>1464.4120897083565</v>
      </c>
      <c r="W2225" s="1">
        <f t="shared" si="244"/>
        <v>1465.2610239810729</v>
      </c>
    </row>
    <row r="2226" spans="1:23" x14ac:dyDescent="0.45">
      <c r="A2226" t="str">
        <f>Schedule!A2226</f>
        <v>2024-09-14</v>
      </c>
      <c r="B2226" t="str">
        <f>Schedule!B2226</f>
        <v>MIN</v>
      </c>
      <c r="C2226" t="str">
        <f>Schedule!C2226</f>
        <v>CIN</v>
      </c>
      <c r="D2226">
        <f>Schedule!D2226</f>
        <v>1535.44519643647</v>
      </c>
      <c r="E2226">
        <f>Schedule!E2226</f>
        <v>1496.2510574284499</v>
      </c>
      <c r="F2226" cm="1">
        <f t="array" ref="F2226">_xlfn.XLOOKUP(B2226, $T$1:$T2225, $V$1:$V2225, D2226, 0, -1)</f>
        <v>1529.2726034226744</v>
      </c>
      <c r="G2226" cm="1">
        <f t="array" ref="G2226">_xlfn.XLOOKUP(C2226, $U$1:$U2225, $W$1:$W2225, E2226, 0, -1)</f>
        <v>1513.6155661274754</v>
      </c>
      <c r="H2226">
        <f>Schedule!F2226</f>
        <v>0.12727272727272701</v>
      </c>
      <c r="I2226" t="str">
        <f>IF(ISBLANK(Games!D2226), "", Games!D2226)</f>
        <v/>
      </c>
      <c r="J2226" t="str">
        <f>IF(ISBLANK(Games!E2226), "", Games!E2226)</f>
        <v/>
      </c>
      <c r="K2226" t="str">
        <f>IF(ISBLANK(Games!D2226), "",VLOOKUP(I2226, 'Pitchers Pre-Season'!$B$2:$X$790, 23, FALSE))</f>
        <v/>
      </c>
      <c r="L2226" t="str">
        <f>IF(ISBLANK(Games!E2226), "",VLOOKUP(J2226, 'Pitchers Pre-Season'!$B$2:$X$790, 23, FALSE))</f>
        <v/>
      </c>
      <c r="M2226">
        <f>IF(ISBLANK(Games!D2226), Calc!F2226, F2226+K2226)</f>
        <v>1529.2726034226744</v>
      </c>
      <c r="N2226">
        <f>IF(ISBLANK(Games!E2226), Calc!G2226, G2226+L2226)</f>
        <v>1513.6155661274754</v>
      </c>
      <c r="O2226" s="1">
        <f t="shared" si="238"/>
        <v>0.58615341096240403</v>
      </c>
      <c r="P2226" s="1">
        <f t="shared" si="239"/>
        <v>0.41384658903759602</v>
      </c>
      <c r="Q2226" s="3" t="str">
        <f>Games!N2226</f>
        <v/>
      </c>
      <c r="R2226" s="1" t="str">
        <f t="shared" si="240"/>
        <v/>
      </c>
      <c r="S2226" s="1" t="str">
        <f>IF(ISBLANK(Games!L2226), "",IF(Q2226=B2226, C2226, B2226))</f>
        <v/>
      </c>
      <c r="T2226" s="1" t="str">
        <f t="shared" si="241"/>
        <v>MIN</v>
      </c>
      <c r="U2226" s="1" t="str">
        <f t="shared" si="242"/>
        <v>CIN</v>
      </c>
      <c r="V2226" s="1">
        <f t="shared" si="243"/>
        <v>1529.2726034226744</v>
      </c>
      <c r="W2226" s="1">
        <f t="shared" si="244"/>
        <v>1513.6155661274754</v>
      </c>
    </row>
    <row r="2227" spans="1:23" x14ac:dyDescent="0.45">
      <c r="A2227" t="str">
        <f>Schedule!A2227</f>
        <v>2024-09-14</v>
      </c>
      <c r="B2227" t="str">
        <f>Schedule!B2227</f>
        <v>CHW</v>
      </c>
      <c r="C2227" t="str">
        <f>Schedule!C2227</f>
        <v>OAK</v>
      </c>
      <c r="D2227">
        <f>Schedule!D2227</f>
        <v>1433.33420073452</v>
      </c>
      <c r="E2227">
        <f>Schedule!E2227</f>
        <v>1427.1354796158</v>
      </c>
      <c r="F2227" cm="1">
        <f t="array" ref="F2227">_xlfn.XLOOKUP(B2227, $T$1:$T2226, $V$1:$V2226, D2227, 0, -1)</f>
        <v>1426.513159308995</v>
      </c>
      <c r="G2227" cm="1">
        <f t="array" ref="G2227">_xlfn.XLOOKUP(C2227, $U$1:$U2226, $W$1:$W2226, E2227, 0, -1)</f>
        <v>1422.9458950386379</v>
      </c>
      <c r="H2227">
        <f>Schedule!F2227</f>
        <v>-4.2253521126760597E-2</v>
      </c>
      <c r="I2227" t="str">
        <f>IF(ISBLANK(Games!D2227), "", Games!D2227)</f>
        <v/>
      </c>
      <c r="J2227" t="str">
        <f>IF(ISBLANK(Games!E2227), "", Games!E2227)</f>
        <v/>
      </c>
      <c r="K2227" t="str">
        <f>IF(ISBLANK(Games!D2227), "",VLOOKUP(I2227, 'Pitchers Pre-Season'!$B$2:$X$790, 23, FALSE))</f>
        <v/>
      </c>
      <c r="L2227" t="str">
        <f>IF(ISBLANK(Games!E2227), "",VLOOKUP(J2227, 'Pitchers Pre-Season'!$B$2:$X$790, 23, FALSE))</f>
        <v/>
      </c>
      <c r="M2227">
        <f>IF(ISBLANK(Games!D2227), Calc!F2227, F2227+K2227)</f>
        <v>1426.513159308995</v>
      </c>
      <c r="N2227">
        <f>IF(ISBLANK(Games!E2227), Calc!G2227, G2227+L2227)</f>
        <v>1422.9458950386379</v>
      </c>
      <c r="O2227" s="1">
        <f t="shared" si="238"/>
        <v>0.4840067650035404</v>
      </c>
      <c r="P2227" s="1">
        <f t="shared" si="239"/>
        <v>0.51599323499645966</v>
      </c>
      <c r="Q2227" s="3" t="str">
        <f>Games!N2227</f>
        <v/>
      </c>
      <c r="R2227" s="1" t="str">
        <f t="shared" si="240"/>
        <v/>
      </c>
      <c r="S2227" s="1" t="str">
        <f>IF(ISBLANK(Games!L2227), "",IF(Q2227=B2227, C2227, B2227))</f>
        <v/>
      </c>
      <c r="T2227" s="1" t="str">
        <f t="shared" si="241"/>
        <v>CHW</v>
      </c>
      <c r="U2227" s="1" t="str">
        <f t="shared" si="242"/>
        <v>OAK</v>
      </c>
      <c r="V2227" s="1">
        <f t="shared" si="243"/>
        <v>1426.513159308995</v>
      </c>
      <c r="W2227" s="1">
        <f t="shared" si="244"/>
        <v>1422.9458950386379</v>
      </c>
    </row>
    <row r="2228" spans="1:23" x14ac:dyDescent="0.45">
      <c r="A2228" t="str">
        <f>Schedule!A2228</f>
        <v>2024-09-14</v>
      </c>
      <c r="B2228" t="str">
        <f>Schedule!B2228</f>
        <v>ATL</v>
      </c>
      <c r="C2228" t="str">
        <f>Schedule!C2228</f>
        <v>LAD</v>
      </c>
      <c r="D2228">
        <f>Schedule!D2228</f>
        <v>1590.545270505</v>
      </c>
      <c r="E2228">
        <f>Schedule!E2228</f>
        <v>1588.6730971234199</v>
      </c>
      <c r="F2228" cm="1">
        <f t="array" ref="F2228">_xlfn.XLOOKUP(B2228, $T$1:$T2227, $V$1:$V2227, D2228, 0, -1)</f>
        <v>1593.2508682491175</v>
      </c>
      <c r="G2228" cm="1">
        <f t="array" ref="G2228">_xlfn.XLOOKUP(C2228, $U$1:$U2227, $W$1:$W2227, E2228, 0, -1)</f>
        <v>1587.2549754385982</v>
      </c>
      <c r="H2228">
        <f>Schedule!F2228</f>
        <v>4.3902439024390297E-2</v>
      </c>
      <c r="I2228" t="str">
        <f>IF(ISBLANK(Games!D2228), "", Games!D2228)</f>
        <v/>
      </c>
      <c r="J2228" t="str">
        <f>IF(ISBLANK(Games!E2228), "", Games!E2228)</f>
        <v/>
      </c>
      <c r="K2228" t="str">
        <f>IF(ISBLANK(Games!D2228), "",VLOOKUP(I2228, 'Pitchers Pre-Season'!$B$2:$X$790, 23, FALSE))</f>
        <v/>
      </c>
      <c r="L2228" t="str">
        <f>IF(ISBLANK(Games!E2228), "",VLOOKUP(J2228, 'Pitchers Pre-Season'!$B$2:$X$790, 23, FALSE))</f>
        <v/>
      </c>
      <c r="M2228">
        <f>IF(ISBLANK(Games!D2228), Calc!F2228, F2228+K2228)</f>
        <v>1593.2508682491175</v>
      </c>
      <c r="N2228">
        <f>IF(ISBLANK(Games!E2228), Calc!G2228, G2228+L2228)</f>
        <v>1587.2549754385982</v>
      </c>
      <c r="O2228" s="1">
        <f t="shared" si="238"/>
        <v>0.53057914637369097</v>
      </c>
      <c r="P2228" s="1">
        <f t="shared" si="239"/>
        <v>0.46942085362630898</v>
      </c>
      <c r="Q2228" s="3" t="str">
        <f>Games!N2228</f>
        <v/>
      </c>
      <c r="R2228" s="1" t="str">
        <f t="shared" si="240"/>
        <v/>
      </c>
      <c r="S2228" s="1" t="str">
        <f>IF(ISBLANK(Games!L2228), "",IF(Q2228=B2228, C2228, B2228))</f>
        <v/>
      </c>
      <c r="T2228" s="1" t="str">
        <f t="shared" si="241"/>
        <v>ATL</v>
      </c>
      <c r="U2228" s="1" t="str">
        <f t="shared" si="242"/>
        <v>LAD</v>
      </c>
      <c r="V2228" s="1">
        <f t="shared" si="243"/>
        <v>1593.2508682491175</v>
      </c>
      <c r="W2228" s="1">
        <f t="shared" si="244"/>
        <v>1587.2549754385982</v>
      </c>
    </row>
    <row r="2229" spans="1:23" x14ac:dyDescent="0.45">
      <c r="A2229" t="str">
        <f>Schedule!A2229</f>
        <v>2024-09-14</v>
      </c>
      <c r="B2229" t="str">
        <f>Schedule!B2229</f>
        <v>COL</v>
      </c>
      <c r="C2229" t="str">
        <f>Schedule!C2229</f>
        <v>CHC</v>
      </c>
      <c r="D2229">
        <f>Schedule!D2229</f>
        <v>1418.47649220432</v>
      </c>
      <c r="E2229">
        <f>Schedule!E2229</f>
        <v>1514.0316812078199</v>
      </c>
      <c r="F2229" cm="1">
        <f t="array" ref="F2229">_xlfn.XLOOKUP(B2229, $T$1:$T2228, $V$1:$V2228, D2229, 0, -1)</f>
        <v>1423.0710497477428</v>
      </c>
      <c r="G2229" cm="1">
        <f t="array" ref="G2229">_xlfn.XLOOKUP(C2229, $U$1:$U2228, $W$1:$W2228, E2229, 0, -1)</f>
        <v>1510.9500841970262</v>
      </c>
      <c r="H2229">
        <f>Schedule!F2229</f>
        <v>0.22834645669291301</v>
      </c>
      <c r="I2229" t="str">
        <f>IF(ISBLANK(Games!D2229), "", Games!D2229)</f>
        <v/>
      </c>
      <c r="J2229" t="str">
        <f>IF(ISBLANK(Games!E2229), "", Games!E2229)</f>
        <v/>
      </c>
      <c r="K2229" t="str">
        <f>IF(ISBLANK(Games!D2229), "",VLOOKUP(I2229, 'Pitchers Pre-Season'!$B$2:$X$790, 23, FALSE))</f>
        <v/>
      </c>
      <c r="L2229" t="str">
        <f>IF(ISBLANK(Games!E2229), "",VLOOKUP(J2229, 'Pitchers Pre-Season'!$B$2:$X$790, 23, FALSE))</f>
        <v/>
      </c>
      <c r="M2229">
        <f>IF(ISBLANK(Games!D2229), Calc!F2229, F2229+K2229)</f>
        <v>1423.0710497477428</v>
      </c>
      <c r="N2229">
        <f>IF(ISBLANK(Games!E2229), Calc!G2229, G2229+L2229)</f>
        <v>1510.9500841970262</v>
      </c>
      <c r="O2229" s="1">
        <f t="shared" si="238"/>
        <v>0.49033486012111221</v>
      </c>
      <c r="P2229" s="1">
        <f t="shared" si="239"/>
        <v>0.50966513987888784</v>
      </c>
      <c r="Q2229" s="3" t="str">
        <f>Games!N2229</f>
        <v/>
      </c>
      <c r="R2229" s="1" t="str">
        <f t="shared" si="240"/>
        <v/>
      </c>
      <c r="S2229" s="1" t="str">
        <f>IF(ISBLANK(Games!L2229), "",IF(Q2229=B2229, C2229, B2229))</f>
        <v/>
      </c>
      <c r="T2229" s="1" t="str">
        <f t="shared" si="241"/>
        <v>COL</v>
      </c>
      <c r="U2229" s="1" t="str">
        <f t="shared" si="242"/>
        <v>CHC</v>
      </c>
      <c r="V2229" s="1">
        <f t="shared" si="243"/>
        <v>1423.0710497477428</v>
      </c>
      <c r="W2229" s="1">
        <f t="shared" si="244"/>
        <v>1510.9500841970262</v>
      </c>
    </row>
    <row r="2230" spans="1:23" x14ac:dyDescent="0.45">
      <c r="A2230" t="str">
        <f>Schedule!A2230</f>
        <v>2024-09-14</v>
      </c>
      <c r="B2230" t="str">
        <f>Schedule!B2230</f>
        <v>ARI</v>
      </c>
      <c r="C2230" t="str">
        <f>Schedule!C2230</f>
        <v>MIL</v>
      </c>
      <c r="D2230">
        <f>Schedule!D2230</f>
        <v>1517.8440011816001</v>
      </c>
      <c r="E2230">
        <f>Schedule!E2230</f>
        <v>1511.74507850229</v>
      </c>
      <c r="F2230" cm="1">
        <f t="array" ref="F2230">_xlfn.XLOOKUP(B2230, $T$1:$T2229, $V$1:$V2229, D2230, 0, -1)</f>
        <v>1516.9891876380354</v>
      </c>
      <c r="G2230" cm="1">
        <f t="array" ref="G2230">_xlfn.XLOOKUP(C2230, $U$1:$U2229, $W$1:$W2229, E2230, 0, -1)</f>
        <v>1527.5334034496079</v>
      </c>
      <c r="H2230">
        <f>Schedule!F2230</f>
        <v>5.0632911392405201E-2</v>
      </c>
      <c r="I2230" t="str">
        <f>IF(ISBLANK(Games!D2230), "", Games!D2230)</f>
        <v/>
      </c>
      <c r="J2230" t="str">
        <f>IF(ISBLANK(Games!E2230), "", Games!E2230)</f>
        <v/>
      </c>
      <c r="K2230" t="str">
        <f>IF(ISBLANK(Games!D2230), "",VLOOKUP(I2230, 'Pitchers Pre-Season'!$B$2:$X$790, 23, FALSE))</f>
        <v/>
      </c>
      <c r="L2230" t="str">
        <f>IF(ISBLANK(Games!E2230), "",VLOOKUP(J2230, 'Pitchers Pre-Season'!$B$2:$X$790, 23, FALSE))</f>
        <v/>
      </c>
      <c r="M2230">
        <f>IF(ISBLANK(Games!D2230), Calc!F2230, F2230+K2230)</f>
        <v>1516.9891876380354</v>
      </c>
      <c r="N2230">
        <f>IF(ISBLANK(Games!E2230), Calc!G2230, G2230+L2230)</f>
        <v>1527.5334034496079</v>
      </c>
      <c r="O2230" s="1">
        <f t="shared" si="238"/>
        <v>0.51014676638240319</v>
      </c>
      <c r="P2230" s="1">
        <f t="shared" si="239"/>
        <v>0.48985323361759686</v>
      </c>
      <c r="Q2230" s="3" t="str">
        <f>Games!N2230</f>
        <v/>
      </c>
      <c r="R2230" s="1" t="str">
        <f t="shared" si="240"/>
        <v/>
      </c>
      <c r="S2230" s="1" t="str">
        <f>IF(ISBLANK(Games!L2230), "",IF(Q2230=B2230, C2230, B2230))</f>
        <v/>
      </c>
      <c r="T2230" s="1" t="str">
        <f t="shared" si="241"/>
        <v>ARI</v>
      </c>
      <c r="U2230" s="1" t="str">
        <f t="shared" si="242"/>
        <v>MIL</v>
      </c>
      <c r="V2230" s="1">
        <f t="shared" si="243"/>
        <v>1516.9891876380354</v>
      </c>
      <c r="W2230" s="1">
        <f t="shared" si="244"/>
        <v>1527.5334034496079</v>
      </c>
    </row>
    <row r="2231" spans="1:23" x14ac:dyDescent="0.45">
      <c r="A2231" t="str">
        <f>Schedule!A2231</f>
        <v>2024-09-14</v>
      </c>
      <c r="B2231" t="str">
        <f>Schedule!B2231</f>
        <v>SFG</v>
      </c>
      <c r="C2231" t="str">
        <f>Schedule!C2231</f>
        <v>SDP</v>
      </c>
      <c r="D2231">
        <f>Schedule!D2231</f>
        <v>1501.1235706124401</v>
      </c>
      <c r="E2231">
        <f>Schedule!E2231</f>
        <v>1513.7838452168801</v>
      </c>
      <c r="F2231" cm="1">
        <f t="array" ref="F2231">_xlfn.XLOOKUP(B2231, $T$1:$T2230, $V$1:$V2230, D2231, 0, -1)</f>
        <v>1506.8907435815931</v>
      </c>
      <c r="G2231" cm="1">
        <f t="array" ref="G2231">_xlfn.XLOOKUP(C2231, $U$1:$U2230, $W$1:$W2230, E2231, 0, -1)</f>
        <v>1514.2912987524817</v>
      </c>
      <c r="H2231">
        <f>Schedule!F2231</f>
        <v>0.1125</v>
      </c>
      <c r="I2231" t="str">
        <f>IF(ISBLANK(Games!D2231), "", Games!D2231)</f>
        <v/>
      </c>
      <c r="J2231" t="str">
        <f>IF(ISBLANK(Games!E2231), "", Games!E2231)</f>
        <v/>
      </c>
      <c r="K2231" t="str">
        <f>IF(ISBLANK(Games!D2231), "",VLOOKUP(I2231, 'Pitchers Pre-Season'!$B$2:$X$790, 23, FALSE))</f>
        <v/>
      </c>
      <c r="L2231" t="str">
        <f>IF(ISBLANK(Games!E2231), "",VLOOKUP(J2231, 'Pitchers Pre-Season'!$B$2:$X$790, 23, FALSE))</f>
        <v/>
      </c>
      <c r="M2231">
        <f>IF(ISBLANK(Games!D2231), Calc!F2231, F2231+K2231)</f>
        <v>1506.8907435815931</v>
      </c>
      <c r="N2231">
        <f>IF(ISBLANK(Games!E2231), Calc!G2231, G2231+L2231)</f>
        <v>1514.2912987524817</v>
      </c>
      <c r="O2231" s="1">
        <f t="shared" si="238"/>
        <v>0.54560135541270194</v>
      </c>
      <c r="P2231" s="1">
        <f t="shared" si="239"/>
        <v>0.45439864458729806</v>
      </c>
      <c r="Q2231" s="3" t="str">
        <f>Games!N2231</f>
        <v/>
      </c>
      <c r="R2231" s="1" t="str">
        <f t="shared" si="240"/>
        <v/>
      </c>
      <c r="S2231" s="1" t="str">
        <f>IF(ISBLANK(Games!L2231), "",IF(Q2231=B2231, C2231, B2231))</f>
        <v/>
      </c>
      <c r="T2231" s="1" t="str">
        <f t="shared" si="241"/>
        <v>SFG</v>
      </c>
      <c r="U2231" s="1" t="str">
        <f t="shared" si="242"/>
        <v>SDP</v>
      </c>
      <c r="V2231" s="1">
        <f t="shared" si="243"/>
        <v>1506.8907435815931</v>
      </c>
      <c r="W2231" s="1">
        <f t="shared" si="244"/>
        <v>1514.2912987524817</v>
      </c>
    </row>
    <row r="2232" spans="1:23" x14ac:dyDescent="0.45">
      <c r="A2232" t="str">
        <f>Schedule!A2232</f>
        <v>2024-09-14</v>
      </c>
      <c r="B2232" t="str">
        <f>Schedule!B2232</f>
        <v>LAA</v>
      </c>
      <c r="C2232" t="str">
        <f>Schedule!C2232</f>
        <v>HOU</v>
      </c>
      <c r="D2232">
        <f>Schedule!D2232</f>
        <v>1474.3085107648601</v>
      </c>
      <c r="E2232">
        <f>Schedule!E2232</f>
        <v>1559.22207084247</v>
      </c>
      <c r="F2232" cm="1">
        <f t="array" ref="F2232">_xlfn.XLOOKUP(B2232, $T$1:$T2231, $V$1:$V2231, D2232, 0, -1)</f>
        <v>1469.5882041455925</v>
      </c>
      <c r="G2232" cm="1">
        <f t="array" ref="G2232">_xlfn.XLOOKUP(C2232, $U$1:$U2231, $W$1:$W2231, E2232, 0, -1)</f>
        <v>1554.1885466658973</v>
      </c>
      <c r="H2232">
        <f>Schedule!F2232</f>
        <v>6.8493150684931406E-2</v>
      </c>
      <c r="I2232" t="str">
        <f>IF(ISBLANK(Games!D2232), "", Games!D2232)</f>
        <v/>
      </c>
      <c r="J2232" t="str">
        <f>IF(ISBLANK(Games!E2232), "", Games!E2232)</f>
        <v/>
      </c>
      <c r="K2232" t="str">
        <f>IF(ISBLANK(Games!D2232), "",VLOOKUP(I2232, 'Pitchers Pre-Season'!$B$2:$X$790, 23, FALSE))</f>
        <v/>
      </c>
      <c r="L2232" t="str">
        <f>IF(ISBLANK(Games!E2232), "",VLOOKUP(J2232, 'Pitchers Pre-Season'!$B$2:$X$790, 23, FALSE))</f>
        <v/>
      </c>
      <c r="M2232">
        <f>IF(ISBLANK(Games!D2232), Calc!F2232, F2232+K2232)</f>
        <v>1469.5882041455925</v>
      </c>
      <c r="N2232">
        <f>IF(ISBLANK(Games!E2232), Calc!G2232, G2232+L2232)</f>
        <v>1554.1885466658973</v>
      </c>
      <c r="O2232" s="1">
        <f t="shared" si="238"/>
        <v>0.41484742255913432</v>
      </c>
      <c r="P2232" s="1">
        <f t="shared" si="239"/>
        <v>0.5851525774408658</v>
      </c>
      <c r="Q2232" s="3" t="str">
        <f>Games!N2232</f>
        <v/>
      </c>
      <c r="R2232" s="1" t="str">
        <f t="shared" si="240"/>
        <v/>
      </c>
      <c r="S2232" s="1" t="str">
        <f>IF(ISBLANK(Games!L2232), "",IF(Q2232=B2232, C2232, B2232))</f>
        <v/>
      </c>
      <c r="T2232" s="1" t="str">
        <f t="shared" si="241"/>
        <v>LAA</v>
      </c>
      <c r="U2232" s="1" t="str">
        <f t="shared" si="242"/>
        <v>HOU</v>
      </c>
      <c r="V2232" s="1">
        <f t="shared" si="243"/>
        <v>1469.5882041455925</v>
      </c>
      <c r="W2232" s="1">
        <f t="shared" si="244"/>
        <v>1554.1885466658973</v>
      </c>
    </row>
    <row r="2233" spans="1:23" x14ac:dyDescent="0.45">
      <c r="A2233" t="str">
        <f>Schedule!A2233</f>
        <v>2024-09-14</v>
      </c>
      <c r="B2233" t="str">
        <f>Schedule!B2233</f>
        <v>SEA</v>
      </c>
      <c r="C2233" t="str">
        <f>Schedule!C2233</f>
        <v>TEX</v>
      </c>
      <c r="D2233">
        <f>Schedule!D2233</f>
        <v>1526.2027098211199</v>
      </c>
      <c r="E2233">
        <f>Schedule!E2233</f>
        <v>1527.6277566730801</v>
      </c>
      <c r="F2233" cm="1">
        <f t="array" ref="F2233">_xlfn.XLOOKUP(B2233, $T$1:$T2232, $V$1:$V2232, D2233, 0, -1)</f>
        <v>1518.2292368487947</v>
      </c>
      <c r="G2233" cm="1">
        <f t="array" ref="G2233">_xlfn.XLOOKUP(C2233, $U$1:$U2232, $W$1:$W2232, E2233, 0, -1)</f>
        <v>1534.4506247578865</v>
      </c>
      <c r="H2233">
        <f>Schedule!F2233</f>
        <v>2.2471910112359699E-2</v>
      </c>
      <c r="I2233" t="str">
        <f>IF(ISBLANK(Games!D2233), "", Games!D2233)</f>
        <v/>
      </c>
      <c r="J2233" t="str">
        <f>IF(ISBLANK(Games!E2233), "", Games!E2233)</f>
        <v/>
      </c>
      <c r="K2233" t="str">
        <f>IF(ISBLANK(Games!D2233), "",VLOOKUP(I2233, 'Pitchers Pre-Season'!$B$2:$X$790, 23, FALSE))</f>
        <v/>
      </c>
      <c r="L2233" t="str">
        <f>IF(ISBLANK(Games!E2233), "",VLOOKUP(J2233, 'Pitchers Pre-Season'!$B$2:$X$790, 23, FALSE))</f>
        <v/>
      </c>
      <c r="M2233">
        <f>IF(ISBLANK(Games!D2233), Calc!F2233, F2233+K2233)</f>
        <v>1518.2292368487947</v>
      </c>
      <c r="N2233">
        <f>IF(ISBLANK(Games!E2233), Calc!G2233, G2233+L2233)</f>
        <v>1534.4506247578865</v>
      </c>
      <c r="O2233" s="1">
        <f t="shared" si="238"/>
        <v>0.4879084490378669</v>
      </c>
      <c r="P2233" s="1">
        <f t="shared" si="239"/>
        <v>0.5120915509621331</v>
      </c>
      <c r="Q2233" s="3" t="str">
        <f>Games!N2233</f>
        <v/>
      </c>
      <c r="R2233" s="1" t="str">
        <f t="shared" si="240"/>
        <v/>
      </c>
      <c r="S2233" s="1" t="str">
        <f>IF(ISBLANK(Games!L2233), "",IF(Q2233=B2233, C2233, B2233))</f>
        <v/>
      </c>
      <c r="T2233" s="1" t="str">
        <f t="shared" si="241"/>
        <v>SEA</v>
      </c>
      <c r="U2233" s="1" t="str">
        <f t="shared" si="242"/>
        <v>TEX</v>
      </c>
      <c r="V2233" s="1">
        <f t="shared" si="243"/>
        <v>1518.2292368487947</v>
      </c>
      <c r="W2233" s="1">
        <f t="shared" si="244"/>
        <v>1534.4506247578865</v>
      </c>
    </row>
    <row r="2234" spans="1:23" x14ac:dyDescent="0.45">
      <c r="A2234" t="str">
        <f>Schedule!A2234</f>
        <v>2024-09-15</v>
      </c>
      <c r="B2234" t="str">
        <f>Schedule!B2234</f>
        <v>PIT</v>
      </c>
      <c r="C2234" t="str">
        <f>Schedule!C2234</f>
        <v>KCR</v>
      </c>
      <c r="D2234">
        <f>Schedule!D2234</f>
        <v>1468.3919248330999</v>
      </c>
      <c r="E2234">
        <f>Schedule!E2234</f>
        <v>1455.5883504191299</v>
      </c>
      <c r="F2234" cm="1">
        <f t="array" ref="F2234">_xlfn.XLOOKUP(B2234, $T$1:$T2233, $V$1:$V2233, D2234, 0, -1)</f>
        <v>1464.4120897083565</v>
      </c>
      <c r="G2234" cm="1">
        <f t="array" ref="G2234">_xlfn.XLOOKUP(C2234, $U$1:$U2233, $W$1:$W2233, E2234, 0, -1)</f>
        <v>1465.2610239810729</v>
      </c>
      <c r="H2234">
        <f>Schedule!F2234</f>
        <v>5.7971014492753603E-2</v>
      </c>
      <c r="I2234" t="str">
        <f>IF(ISBLANK(Games!D2234), "", Games!D2234)</f>
        <v/>
      </c>
      <c r="J2234" t="str">
        <f>IF(ISBLANK(Games!E2234), "", Games!E2234)</f>
        <v/>
      </c>
      <c r="K2234" t="str">
        <f>IF(ISBLANK(Games!D2234), "",VLOOKUP(I2234, 'Pitchers Pre-Season'!$B$2:$X$790, 23, FALSE))</f>
        <v/>
      </c>
      <c r="L2234" t="str">
        <f>IF(ISBLANK(Games!E2234), "",VLOOKUP(J2234, 'Pitchers Pre-Season'!$B$2:$X$790, 23, FALSE))</f>
        <v/>
      </c>
      <c r="M2234">
        <f>IF(ISBLANK(Games!D2234), Calc!F2234, F2234+K2234)</f>
        <v>1464.4120897083565</v>
      </c>
      <c r="N2234">
        <f>IF(ISBLANK(Games!E2234), Calc!G2234, G2234+L2234)</f>
        <v>1465.2610239810729</v>
      </c>
      <c r="O2234" s="1">
        <f t="shared" si="238"/>
        <v>0.52776379505191884</v>
      </c>
      <c r="P2234" s="1">
        <f t="shared" si="239"/>
        <v>0.47223620494808116</v>
      </c>
      <c r="Q2234" s="3" t="str">
        <f>Games!N2234</f>
        <v/>
      </c>
      <c r="R2234" s="1" t="str">
        <f t="shared" si="240"/>
        <v/>
      </c>
      <c r="S2234" s="1" t="str">
        <f>IF(ISBLANK(Games!L2234), "",IF(Q2234=B2234, C2234, B2234))</f>
        <v/>
      </c>
      <c r="T2234" s="1" t="str">
        <f t="shared" si="241"/>
        <v>PIT</v>
      </c>
      <c r="U2234" s="1" t="str">
        <f t="shared" si="242"/>
        <v>KCR</v>
      </c>
      <c r="V2234" s="1">
        <f t="shared" si="243"/>
        <v>1464.4120897083565</v>
      </c>
      <c r="W2234" s="1">
        <f t="shared" si="244"/>
        <v>1465.2610239810729</v>
      </c>
    </row>
    <row r="2235" spans="1:23" x14ac:dyDescent="0.45">
      <c r="A2235" t="str">
        <f>Schedule!A2235</f>
        <v>2024-09-15</v>
      </c>
      <c r="B2235" t="str">
        <f>Schedule!B2235</f>
        <v>PHI</v>
      </c>
      <c r="C2235" t="str">
        <f>Schedule!C2235</f>
        <v>NYM</v>
      </c>
      <c r="D2235">
        <f>Schedule!D2235</f>
        <v>1537.03223861109</v>
      </c>
      <c r="E2235">
        <f>Schedule!E2235</f>
        <v>1505.1761432511801</v>
      </c>
      <c r="F2235" cm="1">
        <f t="array" ref="F2235">_xlfn.XLOOKUP(B2235, $T$1:$T2234, $V$1:$V2234, D2235, 0, -1)</f>
        <v>1516.0751994709906</v>
      </c>
      <c r="G2235" cm="1">
        <f t="array" ref="G2235">_xlfn.XLOOKUP(C2235, $U$1:$U2234, $W$1:$W2234, E2235, 0, -1)</f>
        <v>1510.288270753422</v>
      </c>
      <c r="H2235">
        <f>Schedule!F2235</f>
        <v>8.4745762711864403E-2</v>
      </c>
      <c r="I2235" t="str">
        <f>IF(ISBLANK(Games!D2235), "", Games!D2235)</f>
        <v/>
      </c>
      <c r="J2235" t="str">
        <f>IF(ISBLANK(Games!E2235), "", Games!E2235)</f>
        <v/>
      </c>
      <c r="K2235" t="str">
        <f>IF(ISBLANK(Games!D2235), "",VLOOKUP(I2235, 'Pitchers Pre-Season'!$B$2:$X$790, 23, FALSE))</f>
        <v/>
      </c>
      <c r="L2235" t="str">
        <f>IF(ISBLANK(Games!E2235), "",VLOOKUP(J2235, 'Pitchers Pre-Season'!$B$2:$X$790, 23, FALSE))</f>
        <v/>
      </c>
      <c r="M2235">
        <f>IF(ISBLANK(Games!D2235), Calc!F2235, F2235+K2235)</f>
        <v>1516.0751994709906</v>
      </c>
      <c r="N2235">
        <f>IF(ISBLANK(Games!E2235), Calc!G2235, G2235+L2235)</f>
        <v>1510.288270753422</v>
      </c>
      <c r="O2235" s="1">
        <f t="shared" si="238"/>
        <v>0.55070017117492798</v>
      </c>
      <c r="P2235" s="1">
        <f t="shared" si="239"/>
        <v>0.44929982882507202</v>
      </c>
      <c r="Q2235" s="3" t="str">
        <f>Games!N2235</f>
        <v/>
      </c>
      <c r="R2235" s="1" t="str">
        <f t="shared" si="240"/>
        <v/>
      </c>
      <c r="S2235" s="1" t="str">
        <f>IF(ISBLANK(Games!L2235), "",IF(Q2235=B2235, C2235, B2235))</f>
        <v/>
      </c>
      <c r="T2235" s="1" t="str">
        <f t="shared" si="241"/>
        <v>PHI</v>
      </c>
      <c r="U2235" s="1" t="str">
        <f t="shared" si="242"/>
        <v>NYM</v>
      </c>
      <c r="V2235" s="1">
        <f t="shared" si="243"/>
        <v>1516.0751994709906</v>
      </c>
      <c r="W2235" s="1">
        <f t="shared" si="244"/>
        <v>1510.288270753422</v>
      </c>
    </row>
    <row r="2236" spans="1:23" x14ac:dyDescent="0.45">
      <c r="A2236" t="str">
        <f>Schedule!A2236</f>
        <v>2024-09-15</v>
      </c>
      <c r="B2236" t="str">
        <f>Schedule!B2236</f>
        <v>ATL</v>
      </c>
      <c r="C2236" t="str">
        <f>Schedule!C2236</f>
        <v>LAD</v>
      </c>
      <c r="D2236">
        <f>Schedule!D2236</f>
        <v>1590.545270505</v>
      </c>
      <c r="E2236">
        <f>Schedule!E2236</f>
        <v>1588.6730971234199</v>
      </c>
      <c r="F2236" cm="1">
        <f t="array" ref="F2236">_xlfn.XLOOKUP(B2236, $T$1:$T2235, $V$1:$V2235, D2236, 0, -1)</f>
        <v>1593.2508682491175</v>
      </c>
      <c r="G2236" cm="1">
        <f t="array" ref="G2236">_xlfn.XLOOKUP(C2236, $U$1:$U2235, $W$1:$W2235, E2236, 0, -1)</f>
        <v>1587.2549754385982</v>
      </c>
      <c r="H2236">
        <f>Schedule!F2236</f>
        <v>4.3902439024390297E-2</v>
      </c>
      <c r="I2236" t="str">
        <f>IF(ISBLANK(Games!D2236), "", Games!D2236)</f>
        <v/>
      </c>
      <c r="J2236" t="str">
        <f>IF(ISBLANK(Games!E2236), "", Games!E2236)</f>
        <v/>
      </c>
      <c r="K2236" t="str">
        <f>IF(ISBLANK(Games!D2236), "",VLOOKUP(I2236, 'Pitchers Pre-Season'!$B$2:$X$790, 23, FALSE))</f>
        <v/>
      </c>
      <c r="L2236" t="str">
        <f>IF(ISBLANK(Games!E2236), "",VLOOKUP(J2236, 'Pitchers Pre-Season'!$B$2:$X$790, 23, FALSE))</f>
        <v/>
      </c>
      <c r="M2236">
        <f>IF(ISBLANK(Games!D2236), Calc!F2236, F2236+K2236)</f>
        <v>1593.2508682491175</v>
      </c>
      <c r="N2236">
        <f>IF(ISBLANK(Games!E2236), Calc!G2236, G2236+L2236)</f>
        <v>1587.2549754385982</v>
      </c>
      <c r="O2236" s="1">
        <f t="shared" si="238"/>
        <v>0.53057914637369097</v>
      </c>
      <c r="P2236" s="1">
        <f t="shared" si="239"/>
        <v>0.46942085362630898</v>
      </c>
      <c r="Q2236" s="3" t="str">
        <f>Games!N2236</f>
        <v/>
      </c>
      <c r="R2236" s="1" t="str">
        <f t="shared" si="240"/>
        <v/>
      </c>
      <c r="S2236" s="1" t="str">
        <f>IF(ISBLANK(Games!L2236), "",IF(Q2236=B2236, C2236, B2236))</f>
        <v/>
      </c>
      <c r="T2236" s="1" t="str">
        <f t="shared" si="241"/>
        <v>ATL</v>
      </c>
      <c r="U2236" s="1" t="str">
        <f t="shared" si="242"/>
        <v>LAD</v>
      </c>
      <c r="V2236" s="1">
        <f t="shared" si="243"/>
        <v>1593.2508682491175</v>
      </c>
      <c r="W2236" s="1">
        <f t="shared" si="244"/>
        <v>1587.2549754385982</v>
      </c>
    </row>
    <row r="2237" spans="1:23" x14ac:dyDescent="0.45">
      <c r="A2237" t="str">
        <f>Schedule!A2237</f>
        <v>2024-09-15</v>
      </c>
      <c r="B2237" t="str">
        <f>Schedule!B2237</f>
        <v>WAS</v>
      </c>
      <c r="C2237" t="str">
        <f>Schedule!C2237</f>
        <v>MIA</v>
      </c>
      <c r="D2237">
        <f>Schedule!D2237</f>
        <v>1422.7330514932301</v>
      </c>
      <c r="E2237">
        <f>Schedule!E2237</f>
        <v>1488.4482383178499</v>
      </c>
      <c r="F2237" cm="1">
        <f t="array" ref="F2237">_xlfn.XLOOKUP(B2237, $T$1:$T2236, $V$1:$V2236, D2237, 0, -1)</f>
        <v>1419.5380932200808</v>
      </c>
      <c r="G2237" cm="1">
        <f t="array" ref="G2237">_xlfn.XLOOKUP(C2237, $U$1:$U2236, $W$1:$W2236, E2237, 0, -1)</f>
        <v>1484.370768699393</v>
      </c>
      <c r="H2237">
        <f>Schedule!F2237</f>
        <v>-4.76190476190477E-2</v>
      </c>
      <c r="I2237" t="str">
        <f>IF(ISBLANK(Games!D2237), "", Games!D2237)</f>
        <v/>
      </c>
      <c r="J2237" t="str">
        <f>IF(ISBLANK(Games!E2237), "", Games!E2237)</f>
        <v/>
      </c>
      <c r="K2237" t="str">
        <f>IF(ISBLANK(Games!D2237), "",VLOOKUP(I2237, 'Pitchers Pre-Season'!$B$2:$X$790, 23, FALSE))</f>
        <v/>
      </c>
      <c r="L2237" t="str">
        <f>IF(ISBLANK(Games!E2237), "",VLOOKUP(J2237, 'Pitchers Pre-Season'!$B$2:$X$790, 23, FALSE))</f>
        <v/>
      </c>
      <c r="M2237">
        <f>IF(ISBLANK(Games!D2237), Calc!F2237, F2237+K2237)</f>
        <v>1419.5380932200808</v>
      </c>
      <c r="N2237">
        <f>IF(ISBLANK(Games!E2237), Calc!G2237, G2237+L2237)</f>
        <v>1484.370768699393</v>
      </c>
      <c r="O2237" s="1">
        <f t="shared" si="238"/>
        <v>0.38395683030364824</v>
      </c>
      <c r="P2237" s="1">
        <f t="shared" si="239"/>
        <v>0.61604316969635176</v>
      </c>
      <c r="Q2237" s="3" t="str">
        <f>Games!N2237</f>
        <v/>
      </c>
      <c r="R2237" s="1" t="str">
        <f t="shared" si="240"/>
        <v/>
      </c>
      <c r="S2237" s="1" t="str">
        <f>IF(ISBLANK(Games!L2237), "",IF(Q2237=B2237, C2237, B2237))</f>
        <v/>
      </c>
      <c r="T2237" s="1" t="str">
        <f t="shared" si="241"/>
        <v>WAS</v>
      </c>
      <c r="U2237" s="1" t="str">
        <f t="shared" si="242"/>
        <v>MIA</v>
      </c>
      <c r="V2237" s="1">
        <f t="shared" si="243"/>
        <v>1419.5380932200808</v>
      </c>
      <c r="W2237" s="1">
        <f t="shared" si="244"/>
        <v>1484.370768699393</v>
      </c>
    </row>
    <row r="2238" spans="1:23" x14ac:dyDescent="0.45">
      <c r="A2238" t="str">
        <f>Schedule!A2238</f>
        <v>2024-09-15</v>
      </c>
      <c r="B2238" t="str">
        <f>Schedule!B2238</f>
        <v>NYY</v>
      </c>
      <c r="C2238" t="str">
        <f>Schedule!C2238</f>
        <v>BOS</v>
      </c>
      <c r="D2238">
        <f>Schedule!D2238</f>
        <v>1539.4562396036399</v>
      </c>
      <c r="E2238">
        <f>Schedule!E2238</f>
        <v>1500.26839934439</v>
      </c>
      <c r="F2238" cm="1">
        <f t="array" ref="F2238">_xlfn.XLOOKUP(B2238, $T$1:$T2237, $V$1:$V2237, D2238, 0, -1)</f>
        <v>1533.7203518335739</v>
      </c>
      <c r="G2238" cm="1">
        <f t="array" ref="G2238">_xlfn.XLOOKUP(C2238, $U$1:$U2237, $W$1:$W2237, E2238, 0, -1)</f>
        <v>1518.233689676287</v>
      </c>
      <c r="H2238">
        <f>Schedule!F2238</f>
        <v>9.3922651933701695E-2</v>
      </c>
      <c r="I2238" t="str">
        <f>IF(ISBLANK(Games!D2238), "", Games!D2238)</f>
        <v/>
      </c>
      <c r="J2238" t="str">
        <f>IF(ISBLANK(Games!E2238), "", Games!E2238)</f>
        <v/>
      </c>
      <c r="K2238" t="str">
        <f>IF(ISBLANK(Games!D2238), "",VLOOKUP(I2238, 'Pitchers Pre-Season'!$B$2:$X$790, 23, FALSE))</f>
        <v/>
      </c>
      <c r="L2238" t="str">
        <f>IF(ISBLANK(Games!E2238), "",VLOOKUP(J2238, 'Pitchers Pre-Season'!$B$2:$X$790, 23, FALSE))</f>
        <v/>
      </c>
      <c r="M2238">
        <f>IF(ISBLANK(Games!D2238), Calc!F2238, F2238+K2238)</f>
        <v>1533.7203518335739</v>
      </c>
      <c r="N2238">
        <f>IF(ISBLANK(Games!E2238), Calc!G2238, G2238+L2238)</f>
        <v>1518.233689676287</v>
      </c>
      <c r="O2238" s="1">
        <f t="shared" si="238"/>
        <v>0.56923367563713201</v>
      </c>
      <c r="P2238" s="1">
        <f t="shared" si="239"/>
        <v>0.43076632436286799</v>
      </c>
      <c r="Q2238" s="3" t="str">
        <f>Games!N2238</f>
        <v/>
      </c>
      <c r="R2238" s="1" t="str">
        <f t="shared" si="240"/>
        <v/>
      </c>
      <c r="S2238" s="1" t="str">
        <f>IF(ISBLANK(Games!L2238), "",IF(Q2238=B2238, C2238, B2238))</f>
        <v/>
      </c>
      <c r="T2238" s="1" t="str">
        <f t="shared" si="241"/>
        <v>NYY</v>
      </c>
      <c r="U2238" s="1" t="str">
        <f t="shared" si="242"/>
        <v>BOS</v>
      </c>
      <c r="V2238" s="1">
        <f t="shared" si="243"/>
        <v>1533.7203518335739</v>
      </c>
      <c r="W2238" s="1">
        <f t="shared" si="244"/>
        <v>1518.233689676287</v>
      </c>
    </row>
    <row r="2239" spans="1:23" x14ac:dyDescent="0.45">
      <c r="A2239" t="str">
        <f>Schedule!A2239</f>
        <v>2024-09-15</v>
      </c>
      <c r="B2239" t="str">
        <f>Schedule!B2239</f>
        <v>TOR</v>
      </c>
      <c r="C2239" t="str">
        <f>Schedule!C2239</f>
        <v>STL</v>
      </c>
      <c r="D2239">
        <f>Schedule!D2239</f>
        <v>1536.86484917293</v>
      </c>
      <c r="E2239">
        <f>Schedule!E2239</f>
        <v>1506.4629567151301</v>
      </c>
      <c r="F2239" cm="1">
        <f t="array" ref="F2239">_xlfn.XLOOKUP(B2239, $T$1:$T2238, $V$1:$V2238, D2239, 0, -1)</f>
        <v>1536.86484917293</v>
      </c>
      <c r="G2239" cm="1">
        <f t="array" ref="G2239">_xlfn.XLOOKUP(C2239, $U$1:$U2238, $W$1:$W2238, E2239, 0, -1)</f>
        <v>1507.9516916859375</v>
      </c>
      <c r="H2239">
        <f>Schedule!F2239</f>
        <v>-5.5248618784530601E-3</v>
      </c>
      <c r="I2239" t="str">
        <f>IF(ISBLANK(Games!D2239), "", Games!D2239)</f>
        <v/>
      </c>
      <c r="J2239" t="str">
        <f>IF(ISBLANK(Games!E2239), "", Games!E2239)</f>
        <v/>
      </c>
      <c r="K2239" t="str">
        <f>IF(ISBLANK(Games!D2239), "",VLOOKUP(I2239, 'Pitchers Pre-Season'!$B$2:$X$790, 23, FALSE))</f>
        <v/>
      </c>
      <c r="L2239" t="str">
        <f>IF(ISBLANK(Games!E2239), "",VLOOKUP(J2239, 'Pitchers Pre-Season'!$B$2:$X$790, 23, FALSE))</f>
        <v/>
      </c>
      <c r="M2239">
        <f>IF(ISBLANK(Games!D2239), Calc!F2239, F2239+K2239)</f>
        <v>1536.86484917293</v>
      </c>
      <c r="N2239">
        <f>IF(ISBLANK(Games!E2239), Calc!G2239, G2239+L2239)</f>
        <v>1507.9516916859375</v>
      </c>
      <c r="O2239" s="1">
        <f t="shared" si="238"/>
        <v>0.53875115945794039</v>
      </c>
      <c r="P2239" s="1">
        <f t="shared" si="239"/>
        <v>0.4612488405420595</v>
      </c>
      <c r="Q2239" s="3" t="str">
        <f>Games!N2239</f>
        <v/>
      </c>
      <c r="R2239" s="1" t="str">
        <f t="shared" si="240"/>
        <v/>
      </c>
      <c r="S2239" s="1" t="str">
        <f>IF(ISBLANK(Games!L2239), "",IF(Q2239=B2239, C2239, B2239))</f>
        <v/>
      </c>
      <c r="T2239" s="1" t="str">
        <f t="shared" si="241"/>
        <v>TOR</v>
      </c>
      <c r="U2239" s="1" t="str">
        <f t="shared" si="242"/>
        <v>STL</v>
      </c>
      <c r="V2239" s="1">
        <f t="shared" si="243"/>
        <v>1536.86484917293</v>
      </c>
      <c r="W2239" s="1">
        <f t="shared" si="244"/>
        <v>1507.9516916859375</v>
      </c>
    </row>
    <row r="2240" spans="1:23" x14ac:dyDescent="0.45">
      <c r="A2240" t="str">
        <f>Schedule!A2240</f>
        <v>2024-09-15</v>
      </c>
      <c r="B2240" t="str">
        <f>Schedule!B2240</f>
        <v>DET</v>
      </c>
      <c r="C2240" t="str">
        <f>Schedule!C2240</f>
        <v>BAL</v>
      </c>
      <c r="D2240">
        <f>Schedule!D2240</f>
        <v>1477.56939209144</v>
      </c>
      <c r="E2240">
        <f>Schedule!E2240</f>
        <v>1535.1075395159701</v>
      </c>
      <c r="F2240" cm="1">
        <f t="array" ref="F2240">_xlfn.XLOOKUP(B2240, $T$1:$T2239, $V$1:$V2239, D2240, 0, -1)</f>
        <v>1481.7589766686021</v>
      </c>
      <c r="G2240" cm="1">
        <f t="array" ref="G2240">_xlfn.XLOOKUP(C2240, $U$1:$U2239, $W$1:$W2239, E2240, 0, -1)</f>
        <v>1539.0873746407135</v>
      </c>
      <c r="H2240">
        <f>Schedule!F2240</f>
        <v>7.6687116564418296E-3</v>
      </c>
      <c r="I2240" t="str">
        <f>IF(ISBLANK(Games!D2240), "", Games!D2240)</f>
        <v/>
      </c>
      <c r="J2240" t="str">
        <f>IF(ISBLANK(Games!E2240), "", Games!E2240)</f>
        <v/>
      </c>
      <c r="K2240" t="str">
        <f>IF(ISBLANK(Games!D2240), "",VLOOKUP(I2240, 'Pitchers Pre-Season'!$B$2:$X$790, 23, FALSE))</f>
        <v/>
      </c>
      <c r="L2240" t="str">
        <f>IF(ISBLANK(Games!E2240), "",VLOOKUP(J2240, 'Pitchers Pre-Season'!$B$2:$X$790, 23, FALSE))</f>
        <v/>
      </c>
      <c r="M2240">
        <f>IF(ISBLANK(Games!D2240), Calc!F2240, F2240+K2240)</f>
        <v>1481.7589766686021</v>
      </c>
      <c r="N2240">
        <f>IF(ISBLANK(Games!E2240), Calc!G2240, G2240+L2240)</f>
        <v>1539.0873746407135</v>
      </c>
      <c r="O2240" s="1">
        <f t="shared" si="238"/>
        <v>0.42207284111183285</v>
      </c>
      <c r="P2240" s="1">
        <f t="shared" si="239"/>
        <v>0.57792715888816726</v>
      </c>
      <c r="Q2240" s="3" t="str">
        <f>Games!N2240</f>
        <v/>
      </c>
      <c r="R2240" s="1" t="str">
        <f t="shared" si="240"/>
        <v/>
      </c>
      <c r="S2240" s="1" t="str">
        <f>IF(ISBLANK(Games!L2240), "",IF(Q2240=B2240, C2240, B2240))</f>
        <v/>
      </c>
      <c r="T2240" s="1" t="str">
        <f t="shared" si="241"/>
        <v>DET</v>
      </c>
      <c r="U2240" s="1" t="str">
        <f t="shared" si="242"/>
        <v>BAL</v>
      </c>
      <c r="V2240" s="1">
        <f t="shared" si="243"/>
        <v>1481.7589766686021</v>
      </c>
      <c r="W2240" s="1">
        <f t="shared" si="244"/>
        <v>1539.0873746407135</v>
      </c>
    </row>
    <row r="2241" spans="1:23" x14ac:dyDescent="0.45">
      <c r="A2241" t="str">
        <f>Schedule!A2241</f>
        <v>2024-09-15</v>
      </c>
      <c r="B2241" t="str">
        <f>Schedule!B2241</f>
        <v>CLE</v>
      </c>
      <c r="C2241" t="str">
        <f>Schedule!C2241</f>
        <v>TBR</v>
      </c>
      <c r="D2241">
        <f>Schedule!D2241</f>
        <v>1503.8938502056101</v>
      </c>
      <c r="E2241">
        <f>Schedule!E2241</f>
        <v>1537.2568075547799</v>
      </c>
      <c r="F2241" cm="1">
        <f t="array" ref="F2241">_xlfn.XLOOKUP(B2241, $T$1:$T2240, $V$1:$V2240, D2241, 0, -1)</f>
        <v>1503.8938502056101</v>
      </c>
      <c r="G2241" cm="1">
        <f t="array" ref="G2241">_xlfn.XLOOKUP(C2241, $U$1:$U2240, $W$1:$W2240, E2241, 0, -1)</f>
        <v>1532.6622500113572</v>
      </c>
      <c r="H2241">
        <f>Schedule!F2241</f>
        <v>4.7619047619047603E-2</v>
      </c>
      <c r="I2241" t="str">
        <f>IF(ISBLANK(Games!D2241), "", Games!D2241)</f>
        <v/>
      </c>
      <c r="J2241" t="str">
        <f>IF(ISBLANK(Games!E2241), "", Games!E2241)</f>
        <v/>
      </c>
      <c r="K2241" t="str">
        <f>IF(ISBLANK(Games!D2241), "",VLOOKUP(I2241, 'Pitchers Pre-Season'!$B$2:$X$790, 23, FALSE))</f>
        <v/>
      </c>
      <c r="L2241" t="str">
        <f>IF(ISBLANK(Games!E2241), "",VLOOKUP(J2241, 'Pitchers Pre-Season'!$B$2:$X$790, 23, FALSE))</f>
        <v/>
      </c>
      <c r="M2241">
        <f>IF(ISBLANK(Games!D2241), Calc!F2241, F2241+K2241)</f>
        <v>1503.8938502056101</v>
      </c>
      <c r="N2241">
        <f>IF(ISBLANK(Games!E2241), Calc!G2241, G2241+L2241)</f>
        <v>1532.6622500113572</v>
      </c>
      <c r="O2241" s="1">
        <f t="shared" si="238"/>
        <v>0.48250282752919871</v>
      </c>
      <c r="P2241" s="1">
        <f t="shared" si="239"/>
        <v>0.51749717247080118</v>
      </c>
      <c r="Q2241" s="3" t="str">
        <f>Games!N2241</f>
        <v/>
      </c>
      <c r="R2241" s="1" t="str">
        <f t="shared" si="240"/>
        <v/>
      </c>
      <c r="S2241" s="1" t="str">
        <f>IF(ISBLANK(Games!L2241), "",IF(Q2241=B2241, C2241, B2241))</f>
        <v/>
      </c>
      <c r="T2241" s="1" t="str">
        <f t="shared" si="241"/>
        <v>CLE</v>
      </c>
      <c r="U2241" s="1" t="str">
        <f t="shared" si="242"/>
        <v>TBR</v>
      </c>
      <c r="V2241" s="1">
        <f t="shared" si="243"/>
        <v>1503.8938502056101</v>
      </c>
      <c r="W2241" s="1">
        <f t="shared" si="244"/>
        <v>1532.6622500113572</v>
      </c>
    </row>
    <row r="2242" spans="1:23" x14ac:dyDescent="0.45">
      <c r="A2242" t="str">
        <f>Schedule!A2242</f>
        <v>2024-09-15</v>
      </c>
      <c r="B2242" t="str">
        <f>Schedule!B2242</f>
        <v>MIN</v>
      </c>
      <c r="C2242" t="str">
        <f>Schedule!C2242</f>
        <v>CIN</v>
      </c>
      <c r="D2242">
        <f>Schedule!D2242</f>
        <v>1535.44519643647</v>
      </c>
      <c r="E2242">
        <f>Schedule!E2242</f>
        <v>1496.2510574284499</v>
      </c>
      <c r="F2242" cm="1">
        <f t="array" ref="F2242">_xlfn.XLOOKUP(B2242, $T$1:$T2241, $V$1:$V2241, D2242, 0, -1)</f>
        <v>1529.2726034226744</v>
      </c>
      <c r="G2242" cm="1">
        <f t="array" ref="G2242">_xlfn.XLOOKUP(C2242, $U$1:$U2241, $W$1:$W2241, E2242, 0, -1)</f>
        <v>1513.6155661274754</v>
      </c>
      <c r="H2242">
        <f>Schedule!F2242</f>
        <v>0.12727272727272701</v>
      </c>
      <c r="I2242" t="str">
        <f>IF(ISBLANK(Games!D2242), "", Games!D2242)</f>
        <v/>
      </c>
      <c r="J2242" t="str">
        <f>IF(ISBLANK(Games!E2242), "", Games!E2242)</f>
        <v/>
      </c>
      <c r="K2242" t="str">
        <f>IF(ISBLANK(Games!D2242), "",VLOOKUP(I2242, 'Pitchers Pre-Season'!$B$2:$X$790, 23, FALSE))</f>
        <v/>
      </c>
      <c r="L2242" t="str">
        <f>IF(ISBLANK(Games!E2242), "",VLOOKUP(J2242, 'Pitchers Pre-Season'!$B$2:$X$790, 23, FALSE))</f>
        <v/>
      </c>
      <c r="M2242">
        <f>IF(ISBLANK(Games!D2242), Calc!F2242, F2242+K2242)</f>
        <v>1529.2726034226744</v>
      </c>
      <c r="N2242">
        <f>IF(ISBLANK(Games!E2242), Calc!G2242, G2242+L2242)</f>
        <v>1513.6155661274754</v>
      </c>
      <c r="O2242" s="1">
        <f t="shared" si="238"/>
        <v>0.58615341096240403</v>
      </c>
      <c r="P2242" s="1">
        <f t="shared" si="239"/>
        <v>0.41384658903759602</v>
      </c>
      <c r="Q2242" s="3" t="str">
        <f>Games!N2242</f>
        <v/>
      </c>
      <c r="R2242" s="1" t="str">
        <f t="shared" si="240"/>
        <v/>
      </c>
      <c r="S2242" s="1" t="str">
        <f>IF(ISBLANK(Games!L2242), "",IF(Q2242=B2242, C2242, B2242))</f>
        <v/>
      </c>
      <c r="T2242" s="1" t="str">
        <f t="shared" si="241"/>
        <v>MIN</v>
      </c>
      <c r="U2242" s="1" t="str">
        <f t="shared" si="242"/>
        <v>CIN</v>
      </c>
      <c r="V2242" s="1">
        <f t="shared" si="243"/>
        <v>1529.2726034226744</v>
      </c>
      <c r="W2242" s="1">
        <f t="shared" si="244"/>
        <v>1513.6155661274754</v>
      </c>
    </row>
    <row r="2243" spans="1:23" x14ac:dyDescent="0.45">
      <c r="A2243" t="str">
        <f>Schedule!A2243</f>
        <v>2024-09-15</v>
      </c>
      <c r="B2243" t="str">
        <f>Schedule!B2243</f>
        <v>CHW</v>
      </c>
      <c r="C2243" t="str">
        <f>Schedule!C2243</f>
        <v>OAK</v>
      </c>
      <c r="D2243">
        <f>Schedule!D2243</f>
        <v>1433.33420073452</v>
      </c>
      <c r="E2243">
        <f>Schedule!E2243</f>
        <v>1427.1354796158</v>
      </c>
      <c r="F2243" cm="1">
        <f t="array" ref="F2243">_xlfn.XLOOKUP(B2243, $T$1:$T2242, $V$1:$V2242, D2243, 0, -1)</f>
        <v>1426.513159308995</v>
      </c>
      <c r="G2243" cm="1">
        <f t="array" ref="G2243">_xlfn.XLOOKUP(C2243, $U$1:$U2242, $W$1:$W2242, E2243, 0, -1)</f>
        <v>1422.9458950386379</v>
      </c>
      <c r="H2243">
        <f>Schedule!F2243</f>
        <v>-4.2253521126760597E-2</v>
      </c>
      <c r="I2243" t="str">
        <f>IF(ISBLANK(Games!D2243), "", Games!D2243)</f>
        <v/>
      </c>
      <c r="J2243" t="str">
        <f>IF(ISBLANK(Games!E2243), "", Games!E2243)</f>
        <v/>
      </c>
      <c r="K2243" t="str">
        <f>IF(ISBLANK(Games!D2243), "",VLOOKUP(I2243, 'Pitchers Pre-Season'!$B$2:$X$790, 23, FALSE))</f>
        <v/>
      </c>
      <c r="L2243" t="str">
        <f>IF(ISBLANK(Games!E2243), "",VLOOKUP(J2243, 'Pitchers Pre-Season'!$B$2:$X$790, 23, FALSE))</f>
        <v/>
      </c>
      <c r="M2243">
        <f>IF(ISBLANK(Games!D2243), Calc!F2243, F2243+K2243)</f>
        <v>1426.513159308995</v>
      </c>
      <c r="N2243">
        <f>IF(ISBLANK(Games!E2243), Calc!G2243, G2243+L2243)</f>
        <v>1422.9458950386379</v>
      </c>
      <c r="O2243" s="1">
        <f t="shared" ref="O2243:O2306" si="245">(1/(1+(10^((N2243-M2243)/400)))+(0.5*H2243))</f>
        <v>0.4840067650035404</v>
      </c>
      <c r="P2243" s="1">
        <f t="shared" ref="P2243:P2306" si="246">(1/(1+(10^((M2243-N2243)/400)))-(0.5*H2243))</f>
        <v>0.51599323499645966</v>
      </c>
      <c r="Q2243" s="3" t="str">
        <f>Games!N2243</f>
        <v/>
      </c>
      <c r="R2243" s="1" t="str">
        <f t="shared" ref="R2243:R2306" si="247">Q2243</f>
        <v/>
      </c>
      <c r="S2243" s="1" t="str">
        <f>IF(ISBLANK(Games!L2243), "",IF(Q2243=B2243, C2243, B2243))</f>
        <v/>
      </c>
      <c r="T2243" s="1" t="str">
        <f t="shared" ref="T2243:T2306" si="248">B2243</f>
        <v>CHW</v>
      </c>
      <c r="U2243" s="1" t="str">
        <f t="shared" ref="U2243:U2306" si="249">C2243</f>
        <v>OAK</v>
      </c>
      <c r="V2243" s="1">
        <f t="shared" ref="V2243:V2306" si="250">IF(R2243=B2243,F2243+(10*(1-O2243)),IF(S2243=B2243,F2243+(10*(0-O2243)),F2243))</f>
        <v>1426.513159308995</v>
      </c>
      <c r="W2243" s="1">
        <f t="shared" ref="W2243:W2306" si="251">IF(R2243=C2243,G2243+(10*(1-P2243)),IF(S2243=C2243,G2243+(10*(0-P2243)),G2243))</f>
        <v>1422.9458950386379</v>
      </c>
    </row>
    <row r="2244" spans="1:23" x14ac:dyDescent="0.45">
      <c r="A2244" t="str">
        <f>Schedule!A2244</f>
        <v>2024-09-15</v>
      </c>
      <c r="B2244" t="str">
        <f>Schedule!B2244</f>
        <v>COL</v>
      </c>
      <c r="C2244" t="str">
        <f>Schedule!C2244</f>
        <v>CHC</v>
      </c>
      <c r="D2244">
        <f>Schedule!D2244</f>
        <v>1418.47649220432</v>
      </c>
      <c r="E2244">
        <f>Schedule!E2244</f>
        <v>1514.0316812078199</v>
      </c>
      <c r="F2244" cm="1">
        <f t="array" ref="F2244">_xlfn.XLOOKUP(B2244, $T$1:$T2243, $V$1:$V2243, D2244, 0, -1)</f>
        <v>1423.0710497477428</v>
      </c>
      <c r="G2244" cm="1">
        <f t="array" ref="G2244">_xlfn.XLOOKUP(C2244, $U$1:$U2243, $W$1:$W2243, E2244, 0, -1)</f>
        <v>1510.9500841970262</v>
      </c>
      <c r="H2244">
        <f>Schedule!F2244</f>
        <v>0.22834645669291301</v>
      </c>
      <c r="I2244" t="str">
        <f>IF(ISBLANK(Games!D2244), "", Games!D2244)</f>
        <v/>
      </c>
      <c r="J2244" t="str">
        <f>IF(ISBLANK(Games!E2244), "", Games!E2244)</f>
        <v/>
      </c>
      <c r="K2244" t="str">
        <f>IF(ISBLANK(Games!D2244), "",VLOOKUP(I2244, 'Pitchers Pre-Season'!$B$2:$X$790, 23, FALSE))</f>
        <v/>
      </c>
      <c r="L2244" t="str">
        <f>IF(ISBLANK(Games!E2244), "",VLOOKUP(J2244, 'Pitchers Pre-Season'!$B$2:$X$790, 23, FALSE))</f>
        <v/>
      </c>
      <c r="M2244">
        <f>IF(ISBLANK(Games!D2244), Calc!F2244, F2244+K2244)</f>
        <v>1423.0710497477428</v>
      </c>
      <c r="N2244">
        <f>IF(ISBLANK(Games!E2244), Calc!G2244, G2244+L2244)</f>
        <v>1510.9500841970262</v>
      </c>
      <c r="O2244" s="1">
        <f t="shared" si="245"/>
        <v>0.49033486012111221</v>
      </c>
      <c r="P2244" s="1">
        <f t="shared" si="246"/>
        <v>0.50966513987888784</v>
      </c>
      <c r="Q2244" s="3" t="str">
        <f>Games!N2244</f>
        <v/>
      </c>
      <c r="R2244" s="1" t="str">
        <f t="shared" si="247"/>
        <v/>
      </c>
      <c r="S2244" s="1" t="str">
        <f>IF(ISBLANK(Games!L2244), "",IF(Q2244=B2244, C2244, B2244))</f>
        <v/>
      </c>
      <c r="T2244" s="1" t="str">
        <f t="shared" si="248"/>
        <v>COL</v>
      </c>
      <c r="U2244" s="1" t="str">
        <f t="shared" si="249"/>
        <v>CHC</v>
      </c>
      <c r="V2244" s="1">
        <f t="shared" si="250"/>
        <v>1423.0710497477428</v>
      </c>
      <c r="W2244" s="1">
        <f t="shared" si="251"/>
        <v>1510.9500841970262</v>
      </c>
    </row>
    <row r="2245" spans="1:23" x14ac:dyDescent="0.45">
      <c r="A2245" t="str">
        <f>Schedule!A2245</f>
        <v>2024-09-15</v>
      </c>
      <c r="B2245" t="str">
        <f>Schedule!B2245</f>
        <v>SFG</v>
      </c>
      <c r="C2245" t="str">
        <f>Schedule!C2245</f>
        <v>SDP</v>
      </c>
      <c r="D2245">
        <f>Schedule!D2245</f>
        <v>1501.1235706124401</v>
      </c>
      <c r="E2245">
        <f>Schedule!E2245</f>
        <v>1513.7838452168801</v>
      </c>
      <c r="F2245" cm="1">
        <f t="array" ref="F2245">_xlfn.XLOOKUP(B2245, $T$1:$T2244, $V$1:$V2244, D2245, 0, -1)</f>
        <v>1506.8907435815931</v>
      </c>
      <c r="G2245" cm="1">
        <f t="array" ref="G2245">_xlfn.XLOOKUP(C2245, $U$1:$U2244, $W$1:$W2244, E2245, 0, -1)</f>
        <v>1514.2912987524817</v>
      </c>
      <c r="H2245">
        <f>Schedule!F2245</f>
        <v>0.1125</v>
      </c>
      <c r="I2245" t="str">
        <f>IF(ISBLANK(Games!D2245), "", Games!D2245)</f>
        <v/>
      </c>
      <c r="J2245" t="str">
        <f>IF(ISBLANK(Games!E2245), "", Games!E2245)</f>
        <v/>
      </c>
      <c r="K2245" t="str">
        <f>IF(ISBLANK(Games!D2245), "",VLOOKUP(I2245, 'Pitchers Pre-Season'!$B$2:$X$790, 23, FALSE))</f>
        <v/>
      </c>
      <c r="L2245" t="str">
        <f>IF(ISBLANK(Games!E2245), "",VLOOKUP(J2245, 'Pitchers Pre-Season'!$B$2:$X$790, 23, FALSE))</f>
        <v/>
      </c>
      <c r="M2245">
        <f>IF(ISBLANK(Games!D2245), Calc!F2245, F2245+K2245)</f>
        <v>1506.8907435815931</v>
      </c>
      <c r="N2245">
        <f>IF(ISBLANK(Games!E2245), Calc!G2245, G2245+L2245)</f>
        <v>1514.2912987524817</v>
      </c>
      <c r="O2245" s="1">
        <f t="shared" si="245"/>
        <v>0.54560135541270194</v>
      </c>
      <c r="P2245" s="1">
        <f t="shared" si="246"/>
        <v>0.45439864458729806</v>
      </c>
      <c r="Q2245" s="3" t="str">
        <f>Games!N2245</f>
        <v/>
      </c>
      <c r="R2245" s="1" t="str">
        <f t="shared" si="247"/>
        <v/>
      </c>
      <c r="S2245" s="1" t="str">
        <f>IF(ISBLANK(Games!L2245), "",IF(Q2245=B2245, C2245, B2245))</f>
        <v/>
      </c>
      <c r="T2245" s="1" t="str">
        <f t="shared" si="248"/>
        <v>SFG</v>
      </c>
      <c r="U2245" s="1" t="str">
        <f t="shared" si="249"/>
        <v>SDP</v>
      </c>
      <c r="V2245" s="1">
        <f t="shared" si="250"/>
        <v>1506.8907435815931</v>
      </c>
      <c r="W2245" s="1">
        <f t="shared" si="251"/>
        <v>1514.2912987524817</v>
      </c>
    </row>
    <row r="2246" spans="1:23" x14ac:dyDescent="0.45">
      <c r="A2246" t="str">
        <f>Schedule!A2246</f>
        <v>2024-09-15</v>
      </c>
      <c r="B2246" t="str">
        <f>Schedule!B2246</f>
        <v>LAA</v>
      </c>
      <c r="C2246" t="str">
        <f>Schedule!C2246</f>
        <v>HOU</v>
      </c>
      <c r="D2246">
        <f>Schedule!D2246</f>
        <v>1474.3085107648601</v>
      </c>
      <c r="E2246">
        <f>Schedule!E2246</f>
        <v>1559.22207084247</v>
      </c>
      <c r="F2246" cm="1">
        <f t="array" ref="F2246">_xlfn.XLOOKUP(B2246, $T$1:$T2245, $V$1:$V2245, D2246, 0, -1)</f>
        <v>1469.5882041455925</v>
      </c>
      <c r="G2246" cm="1">
        <f t="array" ref="G2246">_xlfn.XLOOKUP(C2246, $U$1:$U2245, $W$1:$W2245, E2246, 0, -1)</f>
        <v>1554.1885466658973</v>
      </c>
      <c r="H2246">
        <f>Schedule!F2246</f>
        <v>6.8493150684931406E-2</v>
      </c>
      <c r="I2246" t="str">
        <f>IF(ISBLANK(Games!D2246), "", Games!D2246)</f>
        <v/>
      </c>
      <c r="J2246" t="str">
        <f>IF(ISBLANK(Games!E2246), "", Games!E2246)</f>
        <v/>
      </c>
      <c r="K2246" t="str">
        <f>IF(ISBLANK(Games!D2246), "",VLOOKUP(I2246, 'Pitchers Pre-Season'!$B$2:$X$790, 23, FALSE))</f>
        <v/>
      </c>
      <c r="L2246" t="str">
        <f>IF(ISBLANK(Games!E2246), "",VLOOKUP(J2246, 'Pitchers Pre-Season'!$B$2:$X$790, 23, FALSE))</f>
        <v/>
      </c>
      <c r="M2246">
        <f>IF(ISBLANK(Games!D2246), Calc!F2246, F2246+K2246)</f>
        <v>1469.5882041455925</v>
      </c>
      <c r="N2246">
        <f>IF(ISBLANK(Games!E2246), Calc!G2246, G2246+L2246)</f>
        <v>1554.1885466658973</v>
      </c>
      <c r="O2246" s="1">
        <f t="shared" si="245"/>
        <v>0.41484742255913432</v>
      </c>
      <c r="P2246" s="1">
        <f t="shared" si="246"/>
        <v>0.5851525774408658</v>
      </c>
      <c r="Q2246" s="3" t="str">
        <f>Games!N2246</f>
        <v/>
      </c>
      <c r="R2246" s="1" t="str">
        <f t="shared" si="247"/>
        <v/>
      </c>
      <c r="S2246" s="1" t="str">
        <f>IF(ISBLANK(Games!L2246), "",IF(Q2246=B2246, C2246, B2246))</f>
        <v/>
      </c>
      <c r="T2246" s="1" t="str">
        <f t="shared" si="248"/>
        <v>LAA</v>
      </c>
      <c r="U2246" s="1" t="str">
        <f t="shared" si="249"/>
        <v>HOU</v>
      </c>
      <c r="V2246" s="1">
        <f t="shared" si="250"/>
        <v>1469.5882041455925</v>
      </c>
      <c r="W2246" s="1">
        <f t="shared" si="251"/>
        <v>1554.1885466658973</v>
      </c>
    </row>
    <row r="2247" spans="1:23" x14ac:dyDescent="0.45">
      <c r="A2247" t="str">
        <f>Schedule!A2247</f>
        <v>2024-09-15</v>
      </c>
      <c r="B2247" t="str">
        <f>Schedule!B2247</f>
        <v>SEA</v>
      </c>
      <c r="C2247" t="str">
        <f>Schedule!C2247</f>
        <v>TEX</v>
      </c>
      <c r="D2247">
        <f>Schedule!D2247</f>
        <v>1526.2027098211199</v>
      </c>
      <c r="E2247">
        <f>Schedule!E2247</f>
        <v>1527.6277566730801</v>
      </c>
      <c r="F2247" cm="1">
        <f t="array" ref="F2247">_xlfn.XLOOKUP(B2247, $T$1:$T2246, $V$1:$V2246, D2247, 0, -1)</f>
        <v>1518.2292368487947</v>
      </c>
      <c r="G2247" cm="1">
        <f t="array" ref="G2247">_xlfn.XLOOKUP(C2247, $U$1:$U2246, $W$1:$W2246, E2247, 0, -1)</f>
        <v>1534.4506247578865</v>
      </c>
      <c r="H2247">
        <f>Schedule!F2247</f>
        <v>2.2471910112359699E-2</v>
      </c>
      <c r="I2247" t="str">
        <f>IF(ISBLANK(Games!D2247), "", Games!D2247)</f>
        <v/>
      </c>
      <c r="J2247" t="str">
        <f>IF(ISBLANK(Games!E2247), "", Games!E2247)</f>
        <v/>
      </c>
      <c r="K2247" t="str">
        <f>IF(ISBLANK(Games!D2247), "",VLOOKUP(I2247, 'Pitchers Pre-Season'!$B$2:$X$790, 23, FALSE))</f>
        <v/>
      </c>
      <c r="L2247" t="str">
        <f>IF(ISBLANK(Games!E2247), "",VLOOKUP(J2247, 'Pitchers Pre-Season'!$B$2:$X$790, 23, FALSE))</f>
        <v/>
      </c>
      <c r="M2247">
        <f>IF(ISBLANK(Games!D2247), Calc!F2247, F2247+K2247)</f>
        <v>1518.2292368487947</v>
      </c>
      <c r="N2247">
        <f>IF(ISBLANK(Games!E2247), Calc!G2247, G2247+L2247)</f>
        <v>1534.4506247578865</v>
      </c>
      <c r="O2247" s="1">
        <f t="shared" si="245"/>
        <v>0.4879084490378669</v>
      </c>
      <c r="P2247" s="1">
        <f t="shared" si="246"/>
        <v>0.5120915509621331</v>
      </c>
      <c r="Q2247" s="3" t="str">
        <f>Games!N2247</f>
        <v/>
      </c>
      <c r="R2247" s="1" t="str">
        <f t="shared" si="247"/>
        <v/>
      </c>
      <c r="S2247" s="1" t="str">
        <f>IF(ISBLANK(Games!L2247), "",IF(Q2247=B2247, C2247, B2247))</f>
        <v/>
      </c>
      <c r="T2247" s="1" t="str">
        <f t="shared" si="248"/>
        <v>SEA</v>
      </c>
      <c r="U2247" s="1" t="str">
        <f t="shared" si="249"/>
        <v>TEX</v>
      </c>
      <c r="V2247" s="1">
        <f t="shared" si="250"/>
        <v>1518.2292368487947</v>
      </c>
      <c r="W2247" s="1">
        <f t="shared" si="251"/>
        <v>1534.4506247578865</v>
      </c>
    </row>
    <row r="2248" spans="1:23" x14ac:dyDescent="0.45">
      <c r="A2248" t="str">
        <f>Schedule!A2248</f>
        <v>2024-09-15</v>
      </c>
      <c r="B2248" t="str">
        <f>Schedule!B2248</f>
        <v>ARI</v>
      </c>
      <c r="C2248" t="str">
        <f>Schedule!C2248</f>
        <v>MIL</v>
      </c>
      <c r="D2248">
        <f>Schedule!D2248</f>
        <v>1517.8440011816001</v>
      </c>
      <c r="E2248">
        <f>Schedule!E2248</f>
        <v>1511.74507850229</v>
      </c>
      <c r="F2248" cm="1">
        <f t="array" ref="F2248">_xlfn.XLOOKUP(B2248, $T$1:$T2247, $V$1:$V2247, D2248, 0, -1)</f>
        <v>1516.9891876380354</v>
      </c>
      <c r="G2248" cm="1">
        <f t="array" ref="G2248">_xlfn.XLOOKUP(C2248, $U$1:$U2247, $W$1:$W2247, E2248, 0, -1)</f>
        <v>1527.5334034496079</v>
      </c>
      <c r="H2248">
        <f>Schedule!F2248</f>
        <v>5.0632911392405201E-2</v>
      </c>
      <c r="I2248" t="str">
        <f>IF(ISBLANK(Games!D2248), "", Games!D2248)</f>
        <v/>
      </c>
      <c r="J2248" t="str">
        <f>IF(ISBLANK(Games!E2248), "", Games!E2248)</f>
        <v/>
      </c>
      <c r="K2248" t="str">
        <f>IF(ISBLANK(Games!D2248), "",VLOOKUP(I2248, 'Pitchers Pre-Season'!$B$2:$X$790, 23, FALSE))</f>
        <v/>
      </c>
      <c r="L2248" t="str">
        <f>IF(ISBLANK(Games!E2248), "",VLOOKUP(J2248, 'Pitchers Pre-Season'!$B$2:$X$790, 23, FALSE))</f>
        <v/>
      </c>
      <c r="M2248">
        <f>IF(ISBLANK(Games!D2248), Calc!F2248, F2248+K2248)</f>
        <v>1516.9891876380354</v>
      </c>
      <c r="N2248">
        <f>IF(ISBLANK(Games!E2248), Calc!G2248, G2248+L2248)</f>
        <v>1527.5334034496079</v>
      </c>
      <c r="O2248" s="1">
        <f t="shared" si="245"/>
        <v>0.51014676638240319</v>
      </c>
      <c r="P2248" s="1">
        <f t="shared" si="246"/>
        <v>0.48985323361759686</v>
      </c>
      <c r="Q2248" s="3" t="str">
        <f>Games!N2248</f>
        <v/>
      </c>
      <c r="R2248" s="1" t="str">
        <f t="shared" si="247"/>
        <v/>
      </c>
      <c r="S2248" s="1" t="str">
        <f>IF(ISBLANK(Games!L2248), "",IF(Q2248=B2248, C2248, B2248))</f>
        <v/>
      </c>
      <c r="T2248" s="1" t="str">
        <f t="shared" si="248"/>
        <v>ARI</v>
      </c>
      <c r="U2248" s="1" t="str">
        <f t="shared" si="249"/>
        <v>MIL</v>
      </c>
      <c r="V2248" s="1">
        <f t="shared" si="250"/>
        <v>1516.9891876380354</v>
      </c>
      <c r="W2248" s="1">
        <f t="shared" si="251"/>
        <v>1527.5334034496079</v>
      </c>
    </row>
    <row r="2249" spans="1:23" x14ac:dyDescent="0.45">
      <c r="A2249" t="str">
        <f>Schedule!A2249</f>
        <v>2024-09-16</v>
      </c>
      <c r="B2249" t="str">
        <f>Schedule!B2249</f>
        <v>CLE</v>
      </c>
      <c r="C2249" t="str">
        <f>Schedule!C2249</f>
        <v>MIN</v>
      </c>
      <c r="D2249">
        <f>Schedule!D2249</f>
        <v>1503.8938502056101</v>
      </c>
      <c r="E2249">
        <f>Schedule!E2249</f>
        <v>1535.44519643647</v>
      </c>
      <c r="F2249" cm="1">
        <f t="array" ref="F2249">_xlfn.XLOOKUP(B2249, $T$1:$T2248, $V$1:$V2248, D2249, 0, -1)</f>
        <v>1503.8938502056101</v>
      </c>
      <c r="G2249" cm="1">
        <f t="array" ref="G2249">_xlfn.XLOOKUP(C2249, $U$1:$U2248, $W$1:$W2248, E2249, 0, -1)</f>
        <v>1539.5424706464416</v>
      </c>
      <c r="H2249">
        <f>Schedule!F2249</f>
        <v>4.7619047619047603E-2</v>
      </c>
      <c r="I2249" t="str">
        <f>IF(ISBLANK(Games!D2249), "", Games!D2249)</f>
        <v/>
      </c>
      <c r="J2249" t="str">
        <f>IF(ISBLANK(Games!E2249), "", Games!E2249)</f>
        <v/>
      </c>
      <c r="K2249" t="str">
        <f>IF(ISBLANK(Games!D2249), "",VLOOKUP(I2249, 'Pitchers Pre-Season'!$B$2:$X$790, 23, FALSE))</f>
        <v/>
      </c>
      <c r="L2249" t="str">
        <f>IF(ISBLANK(Games!E2249), "",VLOOKUP(J2249, 'Pitchers Pre-Season'!$B$2:$X$790, 23, FALSE))</f>
        <v/>
      </c>
      <c r="M2249">
        <f>IF(ISBLANK(Games!D2249), Calc!F2249, F2249+K2249)</f>
        <v>1503.8938502056101</v>
      </c>
      <c r="N2249">
        <f>IF(ISBLANK(Games!E2249), Calc!G2249, G2249+L2249)</f>
        <v>1539.5424706464416</v>
      </c>
      <c r="O2249" s="1">
        <f t="shared" si="245"/>
        <v>0.47268631392164256</v>
      </c>
      <c r="P2249" s="1">
        <f t="shared" si="246"/>
        <v>0.52731368607835749</v>
      </c>
      <c r="Q2249" s="3" t="str">
        <f>Games!N2249</f>
        <v/>
      </c>
      <c r="R2249" s="1" t="str">
        <f t="shared" si="247"/>
        <v/>
      </c>
      <c r="S2249" s="1" t="str">
        <f>IF(ISBLANK(Games!L2249), "",IF(Q2249=B2249, C2249, B2249))</f>
        <v/>
      </c>
      <c r="T2249" s="1" t="str">
        <f t="shared" si="248"/>
        <v>CLE</v>
      </c>
      <c r="U2249" s="1" t="str">
        <f t="shared" si="249"/>
        <v>MIN</v>
      </c>
      <c r="V2249" s="1">
        <f t="shared" si="250"/>
        <v>1503.8938502056101</v>
      </c>
      <c r="W2249" s="1">
        <f t="shared" si="251"/>
        <v>1539.5424706464416</v>
      </c>
    </row>
    <row r="2250" spans="1:23" x14ac:dyDescent="0.45">
      <c r="A2250" t="str">
        <f>Schedule!A2250</f>
        <v>2024-09-16</v>
      </c>
      <c r="B2250" t="str">
        <f>Schedule!B2250</f>
        <v>NYM</v>
      </c>
      <c r="C2250" t="str">
        <f>Schedule!C2250</f>
        <v>WAS</v>
      </c>
      <c r="D2250">
        <f>Schedule!D2250</f>
        <v>1505.1761432511801</v>
      </c>
      <c r="E2250">
        <f>Schedule!E2250</f>
        <v>1422.7330514932301</v>
      </c>
      <c r="F2250" cm="1">
        <f t="array" ref="F2250">_xlfn.XLOOKUP(B2250, $T$1:$T2249, $V$1:$V2249, D2250, 0, -1)</f>
        <v>1483.2891783762693</v>
      </c>
      <c r="G2250" cm="1">
        <f t="array" ref="G2250">_xlfn.XLOOKUP(C2250, $U$1:$U2249, $W$1:$W2249, E2250, 0, -1)</f>
        <v>1420.7057667976087</v>
      </c>
      <c r="H2250">
        <f>Schedule!F2250</f>
        <v>0.102272727272727</v>
      </c>
      <c r="I2250" t="str">
        <f>IF(ISBLANK(Games!D2250), "", Games!D2250)</f>
        <v/>
      </c>
      <c r="J2250" t="str">
        <f>IF(ISBLANK(Games!E2250), "", Games!E2250)</f>
        <v/>
      </c>
      <c r="K2250" t="str">
        <f>IF(ISBLANK(Games!D2250), "",VLOOKUP(I2250, 'Pitchers Pre-Season'!$B$2:$X$790, 23, FALSE))</f>
        <v/>
      </c>
      <c r="L2250" t="str">
        <f>IF(ISBLANK(Games!E2250), "",VLOOKUP(J2250, 'Pitchers Pre-Season'!$B$2:$X$790, 23, FALSE))</f>
        <v/>
      </c>
      <c r="M2250">
        <f>IF(ISBLANK(Games!D2250), Calc!F2250, F2250+K2250)</f>
        <v>1483.2891783762693</v>
      </c>
      <c r="N2250">
        <f>IF(ISBLANK(Games!E2250), Calc!G2250, G2250+L2250)</f>
        <v>1420.7057667976087</v>
      </c>
      <c r="O2250" s="1">
        <f t="shared" si="245"/>
        <v>0.64023951134464452</v>
      </c>
      <c r="P2250" s="1">
        <f t="shared" si="246"/>
        <v>0.35976048865535554</v>
      </c>
      <c r="Q2250" s="3" t="str">
        <f>Games!N2250</f>
        <v/>
      </c>
      <c r="R2250" s="1" t="str">
        <f t="shared" si="247"/>
        <v/>
      </c>
      <c r="S2250" s="1" t="str">
        <f>IF(ISBLANK(Games!L2250), "",IF(Q2250=B2250, C2250, B2250))</f>
        <v/>
      </c>
      <c r="T2250" s="1" t="str">
        <f t="shared" si="248"/>
        <v>NYM</v>
      </c>
      <c r="U2250" s="1" t="str">
        <f t="shared" si="249"/>
        <v>WAS</v>
      </c>
      <c r="V2250" s="1">
        <f t="shared" si="250"/>
        <v>1483.2891783762693</v>
      </c>
      <c r="W2250" s="1">
        <f t="shared" si="251"/>
        <v>1420.7057667976087</v>
      </c>
    </row>
    <row r="2251" spans="1:23" x14ac:dyDescent="0.45">
      <c r="A2251" t="str">
        <f>Schedule!A2251</f>
        <v>2024-09-16</v>
      </c>
      <c r="B2251" t="str">
        <f>Schedule!B2251</f>
        <v>ATL</v>
      </c>
      <c r="C2251" t="str">
        <f>Schedule!C2251</f>
        <v>LAD</v>
      </c>
      <c r="D2251">
        <f>Schedule!D2251</f>
        <v>1590.545270505</v>
      </c>
      <c r="E2251">
        <f>Schedule!E2251</f>
        <v>1588.6730971234199</v>
      </c>
      <c r="F2251" cm="1">
        <f t="array" ref="F2251">_xlfn.XLOOKUP(B2251, $T$1:$T2250, $V$1:$V2250, D2251, 0, -1)</f>
        <v>1593.2508682491175</v>
      </c>
      <c r="G2251" cm="1">
        <f t="array" ref="G2251">_xlfn.XLOOKUP(C2251, $U$1:$U2250, $W$1:$W2250, E2251, 0, -1)</f>
        <v>1587.2549754385982</v>
      </c>
      <c r="H2251">
        <f>Schedule!F2251</f>
        <v>4.3902439024390297E-2</v>
      </c>
      <c r="I2251" t="str">
        <f>IF(ISBLANK(Games!D2251), "", Games!D2251)</f>
        <v/>
      </c>
      <c r="J2251" t="str">
        <f>IF(ISBLANK(Games!E2251), "", Games!E2251)</f>
        <v/>
      </c>
      <c r="K2251" t="str">
        <f>IF(ISBLANK(Games!D2251), "",VLOOKUP(I2251, 'Pitchers Pre-Season'!$B$2:$X$790, 23, FALSE))</f>
        <v/>
      </c>
      <c r="L2251" t="str">
        <f>IF(ISBLANK(Games!E2251), "",VLOOKUP(J2251, 'Pitchers Pre-Season'!$B$2:$X$790, 23, FALSE))</f>
        <v/>
      </c>
      <c r="M2251">
        <f>IF(ISBLANK(Games!D2251), Calc!F2251, F2251+K2251)</f>
        <v>1593.2508682491175</v>
      </c>
      <c r="N2251">
        <f>IF(ISBLANK(Games!E2251), Calc!G2251, G2251+L2251)</f>
        <v>1587.2549754385982</v>
      </c>
      <c r="O2251" s="1">
        <f t="shared" si="245"/>
        <v>0.53057914637369097</v>
      </c>
      <c r="P2251" s="1">
        <f t="shared" si="246"/>
        <v>0.46942085362630898</v>
      </c>
      <c r="Q2251" s="3" t="str">
        <f>Games!N2251</f>
        <v/>
      </c>
      <c r="R2251" s="1" t="str">
        <f t="shared" si="247"/>
        <v/>
      </c>
      <c r="S2251" s="1" t="str">
        <f>IF(ISBLANK(Games!L2251), "",IF(Q2251=B2251, C2251, B2251))</f>
        <v/>
      </c>
      <c r="T2251" s="1" t="str">
        <f t="shared" si="248"/>
        <v>ATL</v>
      </c>
      <c r="U2251" s="1" t="str">
        <f t="shared" si="249"/>
        <v>LAD</v>
      </c>
      <c r="V2251" s="1">
        <f t="shared" si="250"/>
        <v>1593.2508682491175</v>
      </c>
      <c r="W2251" s="1">
        <f t="shared" si="251"/>
        <v>1587.2549754385982</v>
      </c>
    </row>
    <row r="2252" spans="1:23" x14ac:dyDescent="0.45">
      <c r="A2252" t="str">
        <f>Schedule!A2252</f>
        <v>2024-09-16</v>
      </c>
      <c r="B2252" t="str">
        <f>Schedule!B2252</f>
        <v>KCR</v>
      </c>
      <c r="C2252" t="str">
        <f>Schedule!C2252</f>
        <v>DET</v>
      </c>
      <c r="D2252">
        <f>Schedule!D2252</f>
        <v>1455.5883504191299</v>
      </c>
      <c r="E2252">
        <f>Schedule!E2252</f>
        <v>1477.56939209144</v>
      </c>
      <c r="F2252" cm="1">
        <f t="array" ref="F2252">_xlfn.XLOOKUP(B2252, $T$1:$T2251, $V$1:$V2251, D2252, 0, -1)</f>
        <v>1459.3647323881944</v>
      </c>
      <c r="G2252" cm="1">
        <f t="array" ref="G2252">_xlfn.XLOOKUP(C2252, $U$1:$U2251, $W$1:$W2251, E2252, 0, -1)</f>
        <v>1495.7868779460348</v>
      </c>
      <c r="H2252">
        <f>Schedule!F2252</f>
        <v>0.19008264462809901</v>
      </c>
      <c r="I2252" t="str">
        <f>IF(ISBLANK(Games!D2252), "", Games!D2252)</f>
        <v/>
      </c>
      <c r="J2252" t="str">
        <f>IF(ISBLANK(Games!E2252), "", Games!E2252)</f>
        <v/>
      </c>
      <c r="K2252" t="str">
        <f>IF(ISBLANK(Games!D2252), "",VLOOKUP(I2252, 'Pitchers Pre-Season'!$B$2:$X$790, 23, FALSE))</f>
        <v/>
      </c>
      <c r="L2252" t="str">
        <f>IF(ISBLANK(Games!E2252), "",VLOOKUP(J2252, 'Pitchers Pre-Season'!$B$2:$X$790, 23, FALSE))</f>
        <v/>
      </c>
      <c r="M2252">
        <f>IF(ISBLANK(Games!D2252), Calc!F2252, F2252+K2252)</f>
        <v>1459.3647323881944</v>
      </c>
      <c r="N2252">
        <f>IF(ISBLANK(Games!E2252), Calc!G2252, G2252+L2252)</f>
        <v>1495.7868779460348</v>
      </c>
      <c r="O2252" s="1">
        <f t="shared" si="245"/>
        <v>0.54281681049705177</v>
      </c>
      <c r="P2252" s="1">
        <f t="shared" si="246"/>
        <v>0.45718318950294823</v>
      </c>
      <c r="Q2252" s="3" t="str">
        <f>Games!N2252</f>
        <v/>
      </c>
      <c r="R2252" s="1" t="str">
        <f t="shared" si="247"/>
        <v/>
      </c>
      <c r="S2252" s="1" t="str">
        <f>IF(ISBLANK(Games!L2252), "",IF(Q2252=B2252, C2252, B2252))</f>
        <v/>
      </c>
      <c r="T2252" s="1" t="str">
        <f t="shared" si="248"/>
        <v>KCR</v>
      </c>
      <c r="U2252" s="1" t="str">
        <f t="shared" si="249"/>
        <v>DET</v>
      </c>
      <c r="V2252" s="1">
        <f t="shared" si="250"/>
        <v>1459.3647323881944</v>
      </c>
      <c r="W2252" s="1">
        <f t="shared" si="251"/>
        <v>1495.7868779460348</v>
      </c>
    </row>
    <row r="2253" spans="1:23" x14ac:dyDescent="0.45">
      <c r="A2253" t="str">
        <f>Schedule!A2253</f>
        <v>2024-09-16</v>
      </c>
      <c r="B2253" t="str">
        <f>Schedule!B2253</f>
        <v>CHC</v>
      </c>
      <c r="C2253" t="str">
        <f>Schedule!C2253</f>
        <v>OAK</v>
      </c>
      <c r="D2253">
        <f>Schedule!D2253</f>
        <v>1514.0316812078199</v>
      </c>
      <c r="E2253">
        <f>Schedule!E2253</f>
        <v>1427.1354796158</v>
      </c>
      <c r="F2253" cm="1">
        <f t="array" ref="F2253">_xlfn.XLOOKUP(B2253, $T$1:$T2252, $V$1:$V2252, D2253, 0, -1)</f>
        <v>1529.9566441509314</v>
      </c>
      <c r="G2253" cm="1">
        <f t="array" ref="G2253">_xlfn.XLOOKUP(C2253, $U$1:$U2252, $W$1:$W2252, E2253, 0, -1)</f>
        <v>1422.9458950386379</v>
      </c>
      <c r="H2253">
        <f>Schedule!F2253</f>
        <v>4.4585987261146598E-2</v>
      </c>
      <c r="I2253" t="str">
        <f>IF(ISBLANK(Games!D2253), "", Games!D2253)</f>
        <v/>
      </c>
      <c r="J2253" t="str">
        <f>IF(ISBLANK(Games!E2253), "", Games!E2253)</f>
        <v/>
      </c>
      <c r="K2253" t="str">
        <f>IF(ISBLANK(Games!D2253), "",VLOOKUP(I2253, 'Pitchers Pre-Season'!$B$2:$X$790, 23, FALSE))</f>
        <v/>
      </c>
      <c r="L2253" t="str">
        <f>IF(ISBLANK(Games!E2253), "",VLOOKUP(J2253, 'Pitchers Pre-Season'!$B$2:$X$790, 23, FALSE))</f>
        <v/>
      </c>
      <c r="M2253">
        <f>IF(ISBLANK(Games!D2253), Calc!F2253, F2253+K2253)</f>
        <v>1529.9566441509314</v>
      </c>
      <c r="N2253">
        <f>IF(ISBLANK(Games!E2253), Calc!G2253, G2253+L2253)</f>
        <v>1422.9458950386379</v>
      </c>
      <c r="O2253" s="1">
        <f t="shared" si="245"/>
        <v>0.67160203065518465</v>
      </c>
      <c r="P2253" s="1">
        <f t="shared" si="246"/>
        <v>0.3283979693448153</v>
      </c>
      <c r="Q2253" s="3" t="str">
        <f>Games!N2253</f>
        <v/>
      </c>
      <c r="R2253" s="1" t="str">
        <f t="shared" si="247"/>
        <v/>
      </c>
      <c r="S2253" s="1" t="str">
        <f>IF(ISBLANK(Games!L2253), "",IF(Q2253=B2253, C2253, B2253))</f>
        <v/>
      </c>
      <c r="T2253" s="1" t="str">
        <f t="shared" si="248"/>
        <v>CHC</v>
      </c>
      <c r="U2253" s="1" t="str">
        <f t="shared" si="249"/>
        <v>OAK</v>
      </c>
      <c r="V2253" s="1">
        <f t="shared" si="250"/>
        <v>1529.9566441509314</v>
      </c>
      <c r="W2253" s="1">
        <f t="shared" si="251"/>
        <v>1422.9458950386379</v>
      </c>
    </row>
    <row r="2254" spans="1:23" x14ac:dyDescent="0.45">
      <c r="A2254" t="str">
        <f>Schedule!A2254</f>
        <v>2024-09-16</v>
      </c>
      <c r="B2254" t="str">
        <f>Schedule!B2254</f>
        <v>MIL</v>
      </c>
      <c r="C2254" t="str">
        <f>Schedule!C2254</f>
        <v>PHI</v>
      </c>
      <c r="D2254">
        <f>Schedule!D2254</f>
        <v>1511.74507850229</v>
      </c>
      <c r="E2254">
        <f>Schedule!E2254</f>
        <v>1537.03223861109</v>
      </c>
      <c r="F2254" cm="1">
        <f t="array" ref="F2254">_xlfn.XLOOKUP(B2254, $T$1:$T2253, $V$1:$V2253, D2254, 0, -1)</f>
        <v>1516.6563185214643</v>
      </c>
      <c r="G2254" cm="1">
        <f t="array" ref="G2254">_xlfn.XLOOKUP(C2254, $U$1:$U2253, $W$1:$W2253, E2254, 0, -1)</f>
        <v>1539.4111659163295</v>
      </c>
      <c r="H2254">
        <f>Schedule!F2254</f>
        <v>6.7415730337078705E-2</v>
      </c>
      <c r="I2254" t="str">
        <f>IF(ISBLANK(Games!D2254), "", Games!D2254)</f>
        <v/>
      </c>
      <c r="J2254" t="str">
        <f>IF(ISBLANK(Games!E2254), "", Games!E2254)</f>
        <v/>
      </c>
      <c r="K2254" t="str">
        <f>IF(ISBLANK(Games!D2254), "",VLOOKUP(I2254, 'Pitchers Pre-Season'!$B$2:$X$790, 23, FALSE))</f>
        <v/>
      </c>
      <c r="L2254" t="str">
        <f>IF(ISBLANK(Games!E2254), "",VLOOKUP(J2254, 'Pitchers Pre-Season'!$B$2:$X$790, 23, FALSE))</f>
        <v/>
      </c>
      <c r="M2254">
        <f>IF(ISBLANK(Games!D2254), Calc!F2254, F2254+K2254)</f>
        <v>1516.6563185214643</v>
      </c>
      <c r="N2254">
        <f>IF(ISBLANK(Games!E2254), Calc!G2254, G2254+L2254)</f>
        <v>1539.4111659163295</v>
      </c>
      <c r="O2254" s="1">
        <f t="shared" si="245"/>
        <v>0.50100774896884204</v>
      </c>
      <c r="P2254" s="1">
        <f t="shared" si="246"/>
        <v>0.49899225103115802</v>
      </c>
      <c r="Q2254" s="3" t="str">
        <f>Games!N2254</f>
        <v/>
      </c>
      <c r="R2254" s="1" t="str">
        <f t="shared" si="247"/>
        <v/>
      </c>
      <c r="S2254" s="1" t="str">
        <f>IF(ISBLANK(Games!L2254), "",IF(Q2254=B2254, C2254, B2254))</f>
        <v/>
      </c>
      <c r="T2254" s="1" t="str">
        <f t="shared" si="248"/>
        <v>MIL</v>
      </c>
      <c r="U2254" s="1" t="str">
        <f t="shared" si="249"/>
        <v>PHI</v>
      </c>
      <c r="V2254" s="1">
        <f t="shared" si="250"/>
        <v>1516.6563185214643</v>
      </c>
      <c r="W2254" s="1">
        <f t="shared" si="251"/>
        <v>1539.4111659163295</v>
      </c>
    </row>
    <row r="2255" spans="1:23" x14ac:dyDescent="0.45">
      <c r="A2255" t="str">
        <f>Schedule!A2255</f>
        <v>2024-09-16</v>
      </c>
      <c r="B2255" t="str">
        <f>Schedule!B2255</f>
        <v>STL</v>
      </c>
      <c r="C2255" t="str">
        <f>Schedule!C2255</f>
        <v>PIT</v>
      </c>
      <c r="D2255">
        <f>Schedule!D2255</f>
        <v>1506.4629567151301</v>
      </c>
      <c r="E2255">
        <f>Schedule!E2255</f>
        <v>1468.3919248330999</v>
      </c>
      <c r="F2255" cm="1">
        <f t="array" ref="F2255">_xlfn.XLOOKUP(B2255, $T$1:$T2254, $V$1:$V2254, D2255, 0, -1)</f>
        <v>1510.540426333587</v>
      </c>
      <c r="G2255" cm="1">
        <f t="array" ref="G2255">_xlfn.XLOOKUP(C2255, $U$1:$U2254, $W$1:$W2254, E2255, 0, -1)</f>
        <v>1490.342604018655</v>
      </c>
      <c r="H2255">
        <f>Schedule!F2255</f>
        <v>7.3170731707316999E-2</v>
      </c>
      <c r="I2255" t="str">
        <f>IF(ISBLANK(Games!D2255), "", Games!D2255)</f>
        <v/>
      </c>
      <c r="J2255" t="str">
        <f>IF(ISBLANK(Games!E2255), "", Games!E2255)</f>
        <v/>
      </c>
      <c r="K2255" t="str">
        <f>IF(ISBLANK(Games!D2255), "",VLOOKUP(I2255, 'Pitchers Pre-Season'!$B$2:$X$790, 23, FALSE))</f>
        <v/>
      </c>
      <c r="L2255" t="str">
        <f>IF(ISBLANK(Games!E2255), "",VLOOKUP(J2255, 'Pitchers Pre-Season'!$B$2:$X$790, 23, FALSE))</f>
        <v/>
      </c>
      <c r="M2255">
        <f>IF(ISBLANK(Games!D2255), Calc!F2255, F2255+K2255)</f>
        <v>1510.540426333587</v>
      </c>
      <c r="N2255">
        <f>IF(ISBLANK(Games!E2255), Calc!G2255, G2255+L2255)</f>
        <v>1490.342604018655</v>
      </c>
      <c r="O2255" s="1">
        <f t="shared" si="245"/>
        <v>0.56561966833100519</v>
      </c>
      <c r="P2255" s="1">
        <f t="shared" si="246"/>
        <v>0.43438033166899476</v>
      </c>
      <c r="Q2255" s="3" t="str">
        <f>Games!N2255</f>
        <v/>
      </c>
      <c r="R2255" s="1" t="str">
        <f t="shared" si="247"/>
        <v/>
      </c>
      <c r="S2255" s="1" t="str">
        <f>IF(ISBLANK(Games!L2255), "",IF(Q2255=B2255, C2255, B2255))</f>
        <v/>
      </c>
      <c r="T2255" s="1" t="str">
        <f t="shared" si="248"/>
        <v>STL</v>
      </c>
      <c r="U2255" s="1" t="str">
        <f t="shared" si="249"/>
        <v>PIT</v>
      </c>
      <c r="V2255" s="1">
        <f t="shared" si="250"/>
        <v>1510.540426333587</v>
      </c>
      <c r="W2255" s="1">
        <f t="shared" si="251"/>
        <v>1490.342604018655</v>
      </c>
    </row>
    <row r="2256" spans="1:23" x14ac:dyDescent="0.45">
      <c r="A2256" t="str">
        <f>Schedule!A2256</f>
        <v>2024-09-16</v>
      </c>
      <c r="B2256" t="str">
        <f>Schedule!B2256</f>
        <v>COL</v>
      </c>
      <c r="C2256" t="str">
        <f>Schedule!C2256</f>
        <v>ARI</v>
      </c>
      <c r="D2256">
        <f>Schedule!D2256</f>
        <v>1418.47649220432</v>
      </c>
      <c r="E2256">
        <f>Schedule!E2256</f>
        <v>1517.8440011816001</v>
      </c>
      <c r="F2256" cm="1">
        <f t="array" ref="F2256">_xlfn.XLOOKUP(B2256, $T$1:$T2255, $V$1:$V2255, D2256, 0, -1)</f>
        <v>1423.0710497477428</v>
      </c>
      <c r="G2256" cm="1">
        <f t="array" ref="G2256">_xlfn.XLOOKUP(C2256, $U$1:$U2255, $W$1:$W2255, E2256, 0, -1)</f>
        <v>1515.1384034374826</v>
      </c>
      <c r="H2256">
        <f>Schedule!F2256</f>
        <v>0.22834645669291301</v>
      </c>
      <c r="I2256" t="str">
        <f>IF(ISBLANK(Games!D2256), "", Games!D2256)</f>
        <v/>
      </c>
      <c r="J2256" t="str">
        <f>IF(ISBLANK(Games!E2256), "", Games!E2256)</f>
        <v/>
      </c>
      <c r="K2256" t="str">
        <f>IF(ISBLANK(Games!D2256), "",VLOOKUP(I2256, 'Pitchers Pre-Season'!$B$2:$X$790, 23, FALSE))</f>
        <v/>
      </c>
      <c r="L2256" t="str">
        <f>IF(ISBLANK(Games!E2256), "",VLOOKUP(J2256, 'Pitchers Pre-Season'!$B$2:$X$790, 23, FALSE))</f>
        <v/>
      </c>
      <c r="M2256">
        <f>IF(ISBLANK(Games!D2256), Calc!F2256, F2256+K2256)</f>
        <v>1423.0710497477428</v>
      </c>
      <c r="N2256">
        <f>IF(ISBLANK(Games!E2256), Calc!G2256, G2256+L2256)</f>
        <v>1515.1384034374826</v>
      </c>
      <c r="O2256" s="1">
        <f t="shared" si="245"/>
        <v>0.48469424687308349</v>
      </c>
      <c r="P2256" s="1">
        <f t="shared" si="246"/>
        <v>0.51530575312691651</v>
      </c>
      <c r="Q2256" s="3" t="str">
        <f>Games!N2256</f>
        <v/>
      </c>
      <c r="R2256" s="1" t="str">
        <f t="shared" si="247"/>
        <v/>
      </c>
      <c r="S2256" s="1" t="str">
        <f>IF(ISBLANK(Games!L2256), "",IF(Q2256=B2256, C2256, B2256))</f>
        <v/>
      </c>
      <c r="T2256" s="1" t="str">
        <f t="shared" si="248"/>
        <v>COL</v>
      </c>
      <c r="U2256" s="1" t="str">
        <f t="shared" si="249"/>
        <v>ARI</v>
      </c>
      <c r="V2256" s="1">
        <f t="shared" si="250"/>
        <v>1423.0710497477428</v>
      </c>
      <c r="W2256" s="1">
        <f t="shared" si="251"/>
        <v>1515.1384034374826</v>
      </c>
    </row>
    <row r="2257" spans="1:23" x14ac:dyDescent="0.45">
      <c r="A2257" t="str">
        <f>Schedule!A2257</f>
        <v>2024-09-16</v>
      </c>
      <c r="B2257" t="str">
        <f>Schedule!B2257</f>
        <v>LAA</v>
      </c>
      <c r="C2257" t="str">
        <f>Schedule!C2257</f>
        <v>CHW</v>
      </c>
      <c r="D2257">
        <f>Schedule!D2257</f>
        <v>1474.3085107648601</v>
      </c>
      <c r="E2257">
        <f>Schedule!E2257</f>
        <v>1433.33420073452</v>
      </c>
      <c r="F2257" cm="1">
        <f t="array" ref="F2257">_xlfn.XLOOKUP(B2257, $T$1:$T2256, $V$1:$V2256, D2257, 0, -1)</f>
        <v>1469.5882041455925</v>
      </c>
      <c r="G2257" cm="1">
        <f t="array" ref="G2257">_xlfn.XLOOKUP(C2257, $U$1:$U2256, $W$1:$W2256, E2257, 0, -1)</f>
        <v>1425.4820043556863</v>
      </c>
      <c r="H2257">
        <f>Schedule!F2257</f>
        <v>6.8493150684931406E-2</v>
      </c>
      <c r="I2257" t="str">
        <f>IF(ISBLANK(Games!D2257), "", Games!D2257)</f>
        <v/>
      </c>
      <c r="J2257" t="str">
        <f>IF(ISBLANK(Games!E2257), "", Games!E2257)</f>
        <v/>
      </c>
      <c r="K2257" t="str">
        <f>IF(ISBLANK(Games!D2257), "",VLOOKUP(I2257, 'Pitchers Pre-Season'!$B$2:$X$790, 23, FALSE))</f>
        <v/>
      </c>
      <c r="L2257" t="str">
        <f>IF(ISBLANK(Games!E2257), "",VLOOKUP(J2257, 'Pitchers Pre-Season'!$B$2:$X$790, 23, FALSE))</f>
        <v/>
      </c>
      <c r="M2257">
        <f>IF(ISBLANK(Games!D2257), Calc!F2257, F2257+K2257)</f>
        <v>1469.5882041455925</v>
      </c>
      <c r="N2257">
        <f>IF(ISBLANK(Games!E2257), Calc!G2257, G2257+L2257)</f>
        <v>1425.4820043556863</v>
      </c>
      <c r="O2257" s="1">
        <f t="shared" si="245"/>
        <v>0.59738170622043263</v>
      </c>
      <c r="P2257" s="1">
        <f t="shared" si="246"/>
        <v>0.40261829377956726</v>
      </c>
      <c r="Q2257" s="3" t="str">
        <f>Games!N2257</f>
        <v/>
      </c>
      <c r="R2257" s="1" t="str">
        <f t="shared" si="247"/>
        <v/>
      </c>
      <c r="S2257" s="1" t="str">
        <f>IF(ISBLANK(Games!L2257), "",IF(Q2257=B2257, C2257, B2257))</f>
        <v/>
      </c>
      <c r="T2257" s="1" t="str">
        <f t="shared" si="248"/>
        <v>LAA</v>
      </c>
      <c r="U2257" s="1" t="str">
        <f t="shared" si="249"/>
        <v>CHW</v>
      </c>
      <c r="V2257" s="1">
        <f t="shared" si="250"/>
        <v>1469.5882041455925</v>
      </c>
      <c r="W2257" s="1">
        <f t="shared" si="251"/>
        <v>1425.4820043556863</v>
      </c>
    </row>
    <row r="2258" spans="1:23" x14ac:dyDescent="0.45">
      <c r="A2258" t="str">
        <f>Schedule!A2258</f>
        <v>2024-09-16</v>
      </c>
      <c r="B2258" t="str">
        <f>Schedule!B2258</f>
        <v>SDP</v>
      </c>
      <c r="C2258" t="str">
        <f>Schedule!C2258</f>
        <v>HOU</v>
      </c>
      <c r="D2258">
        <f>Schedule!D2258</f>
        <v>1513.7838452168801</v>
      </c>
      <c r="E2258">
        <f>Schedule!E2258</f>
        <v>1559.22207084247</v>
      </c>
      <c r="F2258" cm="1">
        <f t="array" ref="F2258">_xlfn.XLOOKUP(B2258, $T$1:$T2257, $V$1:$V2257, D2258, 0, -1)</f>
        <v>1502.9671207118124</v>
      </c>
      <c r="G2258" cm="1">
        <f t="array" ref="G2258">_xlfn.XLOOKUP(C2258, $U$1:$U2257, $W$1:$W2257, E2258, 0, -1)</f>
        <v>1554.1885466658973</v>
      </c>
      <c r="H2258">
        <f>Schedule!F2258</f>
        <v>2.9239766081871298E-2</v>
      </c>
      <c r="I2258" t="str">
        <f>IF(ISBLANK(Games!D2258), "", Games!D2258)</f>
        <v/>
      </c>
      <c r="J2258" t="str">
        <f>IF(ISBLANK(Games!E2258), "", Games!E2258)</f>
        <v/>
      </c>
      <c r="K2258" t="str">
        <f>IF(ISBLANK(Games!D2258), "",VLOOKUP(I2258, 'Pitchers Pre-Season'!$B$2:$X$790, 23, FALSE))</f>
        <v/>
      </c>
      <c r="L2258" t="str">
        <f>IF(ISBLANK(Games!E2258), "",VLOOKUP(J2258, 'Pitchers Pre-Season'!$B$2:$X$790, 23, FALSE))</f>
        <v/>
      </c>
      <c r="M2258">
        <f>IF(ISBLANK(Games!D2258), Calc!F2258, F2258+K2258)</f>
        <v>1502.9671207118124</v>
      </c>
      <c r="N2258">
        <f>IF(ISBLANK(Games!E2258), Calc!G2258, G2258+L2258)</f>
        <v>1554.1885466658973</v>
      </c>
      <c r="O2258" s="1">
        <f t="shared" si="245"/>
        <v>0.44143577184454452</v>
      </c>
      <c r="P2258" s="1">
        <f t="shared" si="246"/>
        <v>0.55856422815545548</v>
      </c>
      <c r="Q2258" s="3" t="str">
        <f>Games!N2258</f>
        <v/>
      </c>
      <c r="R2258" s="1" t="str">
        <f t="shared" si="247"/>
        <v/>
      </c>
      <c r="S2258" s="1" t="str">
        <f>IF(ISBLANK(Games!L2258), "",IF(Q2258=B2258, C2258, B2258))</f>
        <v/>
      </c>
      <c r="T2258" s="1" t="str">
        <f t="shared" si="248"/>
        <v>SDP</v>
      </c>
      <c r="U2258" s="1" t="str">
        <f t="shared" si="249"/>
        <v>HOU</v>
      </c>
      <c r="V2258" s="1">
        <f t="shared" si="250"/>
        <v>1502.9671207118124</v>
      </c>
      <c r="W2258" s="1">
        <f t="shared" si="251"/>
        <v>1554.1885466658973</v>
      </c>
    </row>
    <row r="2259" spans="1:23" x14ac:dyDescent="0.45">
      <c r="A2259" t="str">
        <f>Schedule!A2259</f>
        <v>2024-09-17</v>
      </c>
      <c r="B2259" t="str">
        <f>Schedule!B2259</f>
        <v>BAL</v>
      </c>
      <c r="C2259" t="str">
        <f>Schedule!C2259</f>
        <v>SFG</v>
      </c>
      <c r="D2259">
        <f>Schedule!D2259</f>
        <v>1535.1075395159701</v>
      </c>
      <c r="E2259">
        <f>Schedule!E2259</f>
        <v>1501.1235706124401</v>
      </c>
      <c r="F2259" cm="1">
        <f t="array" ref="F2259">_xlfn.XLOOKUP(B2259, $T$1:$T2258, $V$1:$V2258, D2259, 0, -1)</f>
        <v>1527.1786991040578</v>
      </c>
      <c r="G2259" cm="1">
        <f t="array" ref="G2259">_xlfn.XLOOKUP(C2259, $U$1:$U2258, $W$1:$W2258, E2259, 0, -1)</f>
        <v>1491.6063482058917</v>
      </c>
      <c r="H2259">
        <f>Schedule!F2259</f>
        <v>2.1739130434782698E-2</v>
      </c>
      <c r="I2259" t="str">
        <f>IF(ISBLANK(Games!D2259), "", Games!D2259)</f>
        <v/>
      </c>
      <c r="J2259" t="str">
        <f>IF(ISBLANK(Games!E2259), "", Games!E2259)</f>
        <v/>
      </c>
      <c r="K2259" t="str">
        <f>IF(ISBLANK(Games!D2259), "",VLOOKUP(I2259, 'Pitchers Pre-Season'!$B$2:$X$790, 23, FALSE))</f>
        <v/>
      </c>
      <c r="L2259" t="str">
        <f>IF(ISBLANK(Games!E2259), "",VLOOKUP(J2259, 'Pitchers Pre-Season'!$B$2:$X$790, 23, FALSE))</f>
        <v/>
      </c>
      <c r="M2259">
        <f>IF(ISBLANK(Games!D2259), Calc!F2259, F2259+K2259)</f>
        <v>1527.1786991040578</v>
      </c>
      <c r="N2259">
        <f>IF(ISBLANK(Games!E2259), Calc!G2259, G2259+L2259)</f>
        <v>1491.6063482058917</v>
      </c>
      <c r="O2259" s="1">
        <f t="shared" si="245"/>
        <v>0.56188415944868031</v>
      </c>
      <c r="P2259" s="1">
        <f t="shared" si="246"/>
        <v>0.43811584055131969</v>
      </c>
      <c r="Q2259" s="3" t="str">
        <f>Games!N2259</f>
        <v/>
      </c>
      <c r="R2259" s="1" t="str">
        <f t="shared" si="247"/>
        <v/>
      </c>
      <c r="S2259" s="1" t="str">
        <f>IF(ISBLANK(Games!L2259), "",IF(Q2259=B2259, C2259, B2259))</f>
        <v/>
      </c>
      <c r="T2259" s="1" t="str">
        <f t="shared" si="248"/>
        <v>BAL</v>
      </c>
      <c r="U2259" s="1" t="str">
        <f t="shared" si="249"/>
        <v>SFG</v>
      </c>
      <c r="V2259" s="1">
        <f t="shared" si="250"/>
        <v>1527.1786991040578</v>
      </c>
      <c r="W2259" s="1">
        <f t="shared" si="251"/>
        <v>1491.6063482058917</v>
      </c>
    </row>
    <row r="2260" spans="1:23" x14ac:dyDescent="0.45">
      <c r="A2260" t="str">
        <f>Schedule!A2260</f>
        <v>2024-09-17</v>
      </c>
      <c r="B2260" t="str">
        <f>Schedule!B2260</f>
        <v>CLE</v>
      </c>
      <c r="C2260" t="str">
        <f>Schedule!C2260</f>
        <v>MIN</v>
      </c>
      <c r="D2260">
        <f>Schedule!D2260</f>
        <v>1503.8938502056101</v>
      </c>
      <c r="E2260">
        <f>Schedule!E2260</f>
        <v>1535.44519643647</v>
      </c>
      <c r="F2260" cm="1">
        <f t="array" ref="F2260">_xlfn.XLOOKUP(B2260, $T$1:$T2259, $V$1:$V2259, D2260, 0, -1)</f>
        <v>1503.8938502056101</v>
      </c>
      <c r="G2260" cm="1">
        <f t="array" ref="G2260">_xlfn.XLOOKUP(C2260, $U$1:$U2259, $W$1:$W2259, E2260, 0, -1)</f>
        <v>1539.5424706464416</v>
      </c>
      <c r="H2260">
        <f>Schedule!F2260</f>
        <v>4.7619047619047603E-2</v>
      </c>
      <c r="I2260" t="str">
        <f>IF(ISBLANK(Games!D2260), "", Games!D2260)</f>
        <v/>
      </c>
      <c r="J2260" t="str">
        <f>IF(ISBLANK(Games!E2260), "", Games!E2260)</f>
        <v/>
      </c>
      <c r="K2260" t="str">
        <f>IF(ISBLANK(Games!D2260), "",VLOOKUP(I2260, 'Pitchers Pre-Season'!$B$2:$X$790, 23, FALSE))</f>
        <v/>
      </c>
      <c r="L2260" t="str">
        <f>IF(ISBLANK(Games!E2260), "",VLOOKUP(J2260, 'Pitchers Pre-Season'!$B$2:$X$790, 23, FALSE))</f>
        <v/>
      </c>
      <c r="M2260">
        <f>IF(ISBLANK(Games!D2260), Calc!F2260, F2260+K2260)</f>
        <v>1503.8938502056101</v>
      </c>
      <c r="N2260">
        <f>IF(ISBLANK(Games!E2260), Calc!G2260, G2260+L2260)</f>
        <v>1539.5424706464416</v>
      </c>
      <c r="O2260" s="1">
        <f t="shared" si="245"/>
        <v>0.47268631392164256</v>
      </c>
      <c r="P2260" s="1">
        <f t="shared" si="246"/>
        <v>0.52731368607835749</v>
      </c>
      <c r="Q2260" s="3" t="str">
        <f>Games!N2260</f>
        <v/>
      </c>
      <c r="R2260" s="1" t="str">
        <f t="shared" si="247"/>
        <v/>
      </c>
      <c r="S2260" s="1" t="str">
        <f>IF(ISBLANK(Games!L2260), "",IF(Q2260=B2260, C2260, B2260))</f>
        <v/>
      </c>
      <c r="T2260" s="1" t="str">
        <f t="shared" si="248"/>
        <v>CLE</v>
      </c>
      <c r="U2260" s="1" t="str">
        <f t="shared" si="249"/>
        <v>MIN</v>
      </c>
      <c r="V2260" s="1">
        <f t="shared" si="250"/>
        <v>1503.8938502056101</v>
      </c>
      <c r="W2260" s="1">
        <f t="shared" si="251"/>
        <v>1539.5424706464416</v>
      </c>
    </row>
    <row r="2261" spans="1:23" x14ac:dyDescent="0.45">
      <c r="A2261" t="str">
        <f>Schedule!A2261</f>
        <v>2024-09-17</v>
      </c>
      <c r="B2261" t="str">
        <f>Schedule!B2261</f>
        <v>CIN</v>
      </c>
      <c r="C2261" t="str">
        <f>Schedule!C2261</f>
        <v>ATL</v>
      </c>
      <c r="D2261">
        <f>Schedule!D2261</f>
        <v>1496.2510574284499</v>
      </c>
      <c r="E2261">
        <f>Schedule!E2261</f>
        <v>1590.545270505</v>
      </c>
      <c r="F2261" cm="1">
        <f t="array" ref="F2261">_xlfn.XLOOKUP(B2261, $T$1:$T2260, $V$1:$V2260, D2261, 0, -1)</f>
        <v>1493.1662146218293</v>
      </c>
      <c r="G2261" cm="1">
        <f t="array" ref="G2261">_xlfn.XLOOKUP(C2261, $U$1:$U2260, $W$1:$W2260, E2261, 0, -1)</f>
        <v>1588.8399964445969</v>
      </c>
      <c r="H2261">
        <f>Schedule!F2261</f>
        <v>-1.38888888888888E-2</v>
      </c>
      <c r="I2261" t="str">
        <f>IF(ISBLANK(Games!D2261), "", Games!D2261)</f>
        <v/>
      </c>
      <c r="J2261" t="str">
        <f>IF(ISBLANK(Games!E2261), "", Games!E2261)</f>
        <v/>
      </c>
      <c r="K2261" t="str">
        <f>IF(ISBLANK(Games!D2261), "",VLOOKUP(I2261, 'Pitchers Pre-Season'!$B$2:$X$790, 23, FALSE))</f>
        <v/>
      </c>
      <c r="L2261" t="str">
        <f>IF(ISBLANK(Games!E2261), "",VLOOKUP(J2261, 'Pitchers Pre-Season'!$B$2:$X$790, 23, FALSE))</f>
        <v/>
      </c>
      <c r="M2261">
        <f>IF(ISBLANK(Games!D2261), Calc!F2261, F2261+K2261)</f>
        <v>1493.1662146218293</v>
      </c>
      <c r="N2261">
        <f>IF(ISBLANK(Games!E2261), Calc!G2261, G2261+L2261)</f>
        <v>1588.8399964445969</v>
      </c>
      <c r="O2261" s="1">
        <f t="shared" si="245"/>
        <v>0.35874770222210739</v>
      </c>
      <c r="P2261" s="1">
        <f t="shared" si="246"/>
        <v>0.6412522977778925</v>
      </c>
      <c r="Q2261" s="3" t="str">
        <f>Games!N2261</f>
        <v/>
      </c>
      <c r="R2261" s="1" t="str">
        <f t="shared" si="247"/>
        <v/>
      </c>
      <c r="S2261" s="1" t="str">
        <f>IF(ISBLANK(Games!L2261), "",IF(Q2261=B2261, C2261, B2261))</f>
        <v/>
      </c>
      <c r="T2261" s="1" t="str">
        <f t="shared" si="248"/>
        <v>CIN</v>
      </c>
      <c r="U2261" s="1" t="str">
        <f t="shared" si="249"/>
        <v>ATL</v>
      </c>
      <c r="V2261" s="1">
        <f t="shared" si="250"/>
        <v>1493.1662146218293</v>
      </c>
      <c r="W2261" s="1">
        <f t="shared" si="251"/>
        <v>1588.8399964445969</v>
      </c>
    </row>
    <row r="2262" spans="1:23" x14ac:dyDescent="0.45">
      <c r="A2262" t="str">
        <f>Schedule!A2262</f>
        <v>2024-09-17</v>
      </c>
      <c r="B2262" t="str">
        <f>Schedule!B2262</f>
        <v>MIA</v>
      </c>
      <c r="C2262" t="str">
        <f>Schedule!C2262</f>
        <v>LAD</v>
      </c>
      <c r="D2262">
        <f>Schedule!D2262</f>
        <v>1488.4482383178499</v>
      </c>
      <c r="E2262">
        <f>Schedule!E2262</f>
        <v>1588.6730971234199</v>
      </c>
      <c r="F2262" cm="1">
        <f t="array" ref="F2262">_xlfn.XLOOKUP(B2262, $T$1:$T2261, $V$1:$V2261, D2262, 0, -1)</f>
        <v>1453.0099819148713</v>
      </c>
      <c r="G2262" cm="1">
        <f t="array" ref="G2262">_xlfn.XLOOKUP(C2262, $U$1:$U2261, $W$1:$W2261, E2262, 0, -1)</f>
        <v>1587.2549754385982</v>
      </c>
      <c r="H2262">
        <f>Schedule!F2262</f>
        <v>4.5751633986928102E-2</v>
      </c>
      <c r="I2262" t="str">
        <f>IF(ISBLANK(Games!D2262), "", Games!D2262)</f>
        <v/>
      </c>
      <c r="J2262" t="str">
        <f>IF(ISBLANK(Games!E2262), "", Games!E2262)</f>
        <v/>
      </c>
      <c r="K2262" t="str">
        <f>IF(ISBLANK(Games!D2262), "",VLOOKUP(I2262, 'Pitchers Pre-Season'!$B$2:$X$790, 23, FALSE))</f>
        <v/>
      </c>
      <c r="L2262" t="str">
        <f>IF(ISBLANK(Games!E2262), "",VLOOKUP(J2262, 'Pitchers Pre-Season'!$B$2:$X$790, 23, FALSE))</f>
        <v/>
      </c>
      <c r="M2262">
        <f>IF(ISBLANK(Games!D2262), Calc!F2262, F2262+K2262)</f>
        <v>1453.0099819148713</v>
      </c>
      <c r="N2262">
        <f>IF(ISBLANK(Games!E2262), Calc!G2262, G2262+L2262)</f>
        <v>1587.2549754385982</v>
      </c>
      <c r="O2262" s="1">
        <f t="shared" si="245"/>
        <v>0.33875465955531092</v>
      </c>
      <c r="P2262" s="1">
        <f t="shared" si="246"/>
        <v>0.66124534044468897</v>
      </c>
      <c r="Q2262" s="3" t="str">
        <f>Games!N2262</f>
        <v/>
      </c>
      <c r="R2262" s="1" t="str">
        <f t="shared" si="247"/>
        <v/>
      </c>
      <c r="S2262" s="1" t="str">
        <f>IF(ISBLANK(Games!L2262), "",IF(Q2262=B2262, C2262, B2262))</f>
        <v/>
      </c>
      <c r="T2262" s="1" t="str">
        <f t="shared" si="248"/>
        <v>MIA</v>
      </c>
      <c r="U2262" s="1" t="str">
        <f t="shared" si="249"/>
        <v>LAD</v>
      </c>
      <c r="V2262" s="1">
        <f t="shared" si="250"/>
        <v>1453.0099819148713</v>
      </c>
      <c r="W2262" s="1">
        <f t="shared" si="251"/>
        <v>1587.2549754385982</v>
      </c>
    </row>
    <row r="2263" spans="1:23" x14ac:dyDescent="0.45">
      <c r="A2263" t="str">
        <f>Schedule!A2263</f>
        <v>2024-09-17</v>
      </c>
      <c r="B2263" t="str">
        <f>Schedule!B2263</f>
        <v>TBR</v>
      </c>
      <c r="C2263" t="str">
        <f>Schedule!C2263</f>
        <v>BOS</v>
      </c>
      <c r="D2263">
        <f>Schedule!D2263</f>
        <v>1537.2568075547799</v>
      </c>
      <c r="E2263">
        <f>Schedule!E2263</f>
        <v>1500.26839934439</v>
      </c>
      <c r="F2263" cm="1">
        <f t="array" ref="F2263">_xlfn.XLOOKUP(B2263, $T$1:$T2262, $V$1:$V2262, D2263, 0, -1)</f>
        <v>1528.0229512954211</v>
      </c>
      <c r="G2263" cm="1">
        <f t="array" ref="G2263">_xlfn.XLOOKUP(C2263, $U$1:$U2262, $W$1:$W2262, E2263, 0, -1)</f>
        <v>1518.233689676287</v>
      </c>
      <c r="H2263">
        <f>Schedule!F2263</f>
        <v>0.124324324324324</v>
      </c>
      <c r="I2263" t="str">
        <f>IF(ISBLANK(Games!D2263), "", Games!D2263)</f>
        <v/>
      </c>
      <c r="J2263" t="str">
        <f>IF(ISBLANK(Games!E2263), "", Games!E2263)</f>
        <v/>
      </c>
      <c r="K2263" t="str">
        <f>IF(ISBLANK(Games!D2263), "",VLOOKUP(I2263, 'Pitchers Pre-Season'!$B$2:$X$790, 23, FALSE))</f>
        <v/>
      </c>
      <c r="L2263" t="str">
        <f>IF(ISBLANK(Games!E2263), "",VLOOKUP(J2263, 'Pitchers Pre-Season'!$B$2:$X$790, 23, FALSE))</f>
        <v/>
      </c>
      <c r="M2263">
        <f>IF(ISBLANK(Games!D2263), Calc!F2263, F2263+K2263)</f>
        <v>1528.0229512954211</v>
      </c>
      <c r="N2263">
        <f>IF(ISBLANK(Games!E2263), Calc!G2263, G2263+L2263)</f>
        <v>1518.233689676287</v>
      </c>
      <c r="O2263" s="1">
        <f t="shared" si="245"/>
        <v>0.57624631526996628</v>
      </c>
      <c r="P2263" s="1">
        <f t="shared" si="246"/>
        <v>0.42375368473003372</v>
      </c>
      <c r="Q2263" s="3" t="str">
        <f>Games!N2263</f>
        <v/>
      </c>
      <c r="R2263" s="1" t="str">
        <f t="shared" si="247"/>
        <v/>
      </c>
      <c r="S2263" s="1" t="str">
        <f>IF(ISBLANK(Games!L2263), "",IF(Q2263=B2263, C2263, B2263))</f>
        <v/>
      </c>
      <c r="T2263" s="1" t="str">
        <f t="shared" si="248"/>
        <v>TBR</v>
      </c>
      <c r="U2263" s="1" t="str">
        <f t="shared" si="249"/>
        <v>BOS</v>
      </c>
      <c r="V2263" s="1">
        <f t="shared" si="250"/>
        <v>1528.0229512954211</v>
      </c>
      <c r="W2263" s="1">
        <f t="shared" si="251"/>
        <v>1518.233689676287</v>
      </c>
    </row>
    <row r="2264" spans="1:23" x14ac:dyDescent="0.45">
      <c r="A2264" t="str">
        <f>Schedule!A2264</f>
        <v>2024-09-17</v>
      </c>
      <c r="B2264" t="str">
        <f>Schedule!B2264</f>
        <v>NYM</v>
      </c>
      <c r="C2264" t="str">
        <f>Schedule!C2264</f>
        <v>WAS</v>
      </c>
      <c r="D2264">
        <f>Schedule!D2264</f>
        <v>1505.1761432511801</v>
      </c>
      <c r="E2264">
        <f>Schedule!E2264</f>
        <v>1422.7330514932301</v>
      </c>
      <c r="F2264" cm="1">
        <f t="array" ref="F2264">_xlfn.XLOOKUP(B2264, $T$1:$T2263, $V$1:$V2263, D2264, 0, -1)</f>
        <v>1483.2891783762693</v>
      </c>
      <c r="G2264" cm="1">
        <f t="array" ref="G2264">_xlfn.XLOOKUP(C2264, $U$1:$U2263, $W$1:$W2263, E2264, 0, -1)</f>
        <v>1420.7057667976087</v>
      </c>
      <c r="H2264">
        <f>Schedule!F2264</f>
        <v>0.102272727272727</v>
      </c>
      <c r="I2264" t="str">
        <f>IF(ISBLANK(Games!D2264), "", Games!D2264)</f>
        <v/>
      </c>
      <c r="J2264" t="str">
        <f>IF(ISBLANK(Games!E2264), "", Games!E2264)</f>
        <v/>
      </c>
      <c r="K2264" t="str">
        <f>IF(ISBLANK(Games!D2264), "",VLOOKUP(I2264, 'Pitchers Pre-Season'!$B$2:$X$790, 23, FALSE))</f>
        <v/>
      </c>
      <c r="L2264" t="str">
        <f>IF(ISBLANK(Games!E2264), "",VLOOKUP(J2264, 'Pitchers Pre-Season'!$B$2:$X$790, 23, FALSE))</f>
        <v/>
      </c>
      <c r="M2264">
        <f>IF(ISBLANK(Games!D2264), Calc!F2264, F2264+K2264)</f>
        <v>1483.2891783762693</v>
      </c>
      <c r="N2264">
        <f>IF(ISBLANK(Games!E2264), Calc!G2264, G2264+L2264)</f>
        <v>1420.7057667976087</v>
      </c>
      <c r="O2264" s="1">
        <f t="shared" si="245"/>
        <v>0.64023951134464452</v>
      </c>
      <c r="P2264" s="1">
        <f t="shared" si="246"/>
        <v>0.35976048865535554</v>
      </c>
      <c r="Q2264" s="3" t="str">
        <f>Games!N2264</f>
        <v/>
      </c>
      <c r="R2264" s="1" t="str">
        <f t="shared" si="247"/>
        <v/>
      </c>
      <c r="S2264" s="1" t="str">
        <f>IF(ISBLANK(Games!L2264), "",IF(Q2264=B2264, C2264, B2264))</f>
        <v/>
      </c>
      <c r="T2264" s="1" t="str">
        <f t="shared" si="248"/>
        <v>NYM</v>
      </c>
      <c r="U2264" s="1" t="str">
        <f t="shared" si="249"/>
        <v>WAS</v>
      </c>
      <c r="V2264" s="1">
        <f t="shared" si="250"/>
        <v>1483.2891783762693</v>
      </c>
      <c r="W2264" s="1">
        <f t="shared" si="251"/>
        <v>1420.7057667976087</v>
      </c>
    </row>
    <row r="2265" spans="1:23" x14ac:dyDescent="0.45">
      <c r="A2265" t="str">
        <f>Schedule!A2265</f>
        <v>2024-09-17</v>
      </c>
      <c r="B2265" t="str">
        <f>Schedule!B2265</f>
        <v>KCR</v>
      </c>
      <c r="C2265" t="str">
        <f>Schedule!C2265</f>
        <v>DET</v>
      </c>
      <c r="D2265">
        <f>Schedule!D2265</f>
        <v>1455.5883504191299</v>
      </c>
      <c r="E2265">
        <f>Schedule!E2265</f>
        <v>1477.56939209144</v>
      </c>
      <c r="F2265" cm="1">
        <f t="array" ref="F2265">_xlfn.XLOOKUP(B2265, $T$1:$T2264, $V$1:$V2264, D2265, 0, -1)</f>
        <v>1459.3647323881944</v>
      </c>
      <c r="G2265" cm="1">
        <f t="array" ref="G2265">_xlfn.XLOOKUP(C2265, $U$1:$U2264, $W$1:$W2264, E2265, 0, -1)</f>
        <v>1495.7868779460348</v>
      </c>
      <c r="H2265">
        <f>Schedule!F2265</f>
        <v>0.19008264462809901</v>
      </c>
      <c r="I2265" t="str">
        <f>IF(ISBLANK(Games!D2265), "", Games!D2265)</f>
        <v/>
      </c>
      <c r="J2265" t="str">
        <f>IF(ISBLANK(Games!E2265), "", Games!E2265)</f>
        <v/>
      </c>
      <c r="K2265" t="str">
        <f>IF(ISBLANK(Games!D2265), "",VLOOKUP(I2265, 'Pitchers Pre-Season'!$B$2:$X$790, 23, FALSE))</f>
        <v/>
      </c>
      <c r="L2265" t="str">
        <f>IF(ISBLANK(Games!E2265), "",VLOOKUP(J2265, 'Pitchers Pre-Season'!$B$2:$X$790, 23, FALSE))</f>
        <v/>
      </c>
      <c r="M2265">
        <f>IF(ISBLANK(Games!D2265), Calc!F2265, F2265+K2265)</f>
        <v>1459.3647323881944</v>
      </c>
      <c r="N2265">
        <f>IF(ISBLANK(Games!E2265), Calc!G2265, G2265+L2265)</f>
        <v>1495.7868779460348</v>
      </c>
      <c r="O2265" s="1">
        <f t="shared" si="245"/>
        <v>0.54281681049705177</v>
      </c>
      <c r="P2265" s="1">
        <f t="shared" si="246"/>
        <v>0.45718318950294823</v>
      </c>
      <c r="Q2265" s="3" t="str">
        <f>Games!N2265</f>
        <v/>
      </c>
      <c r="R2265" s="1" t="str">
        <f t="shared" si="247"/>
        <v/>
      </c>
      <c r="S2265" s="1" t="str">
        <f>IF(ISBLANK(Games!L2265), "",IF(Q2265=B2265, C2265, B2265))</f>
        <v/>
      </c>
      <c r="T2265" s="1" t="str">
        <f t="shared" si="248"/>
        <v>KCR</v>
      </c>
      <c r="U2265" s="1" t="str">
        <f t="shared" si="249"/>
        <v>DET</v>
      </c>
      <c r="V2265" s="1">
        <f t="shared" si="250"/>
        <v>1459.3647323881944</v>
      </c>
      <c r="W2265" s="1">
        <f t="shared" si="251"/>
        <v>1495.7868779460348</v>
      </c>
    </row>
    <row r="2266" spans="1:23" x14ac:dyDescent="0.45">
      <c r="A2266" t="str">
        <f>Schedule!A2266</f>
        <v>2024-09-17</v>
      </c>
      <c r="B2266" t="str">
        <f>Schedule!B2266</f>
        <v>CHC</v>
      </c>
      <c r="C2266" t="str">
        <f>Schedule!C2266</f>
        <v>OAK</v>
      </c>
      <c r="D2266">
        <f>Schedule!D2266</f>
        <v>1514.0316812078199</v>
      </c>
      <c r="E2266">
        <f>Schedule!E2266</f>
        <v>1427.1354796158</v>
      </c>
      <c r="F2266" cm="1">
        <f t="array" ref="F2266">_xlfn.XLOOKUP(B2266, $T$1:$T2265, $V$1:$V2265, D2266, 0, -1)</f>
        <v>1529.9566441509314</v>
      </c>
      <c r="G2266" cm="1">
        <f t="array" ref="G2266">_xlfn.XLOOKUP(C2266, $U$1:$U2265, $W$1:$W2265, E2266, 0, -1)</f>
        <v>1422.9458950386379</v>
      </c>
      <c r="H2266">
        <f>Schedule!F2266</f>
        <v>4.4585987261146598E-2</v>
      </c>
      <c r="I2266" t="str">
        <f>IF(ISBLANK(Games!D2266), "", Games!D2266)</f>
        <v/>
      </c>
      <c r="J2266" t="str">
        <f>IF(ISBLANK(Games!E2266), "", Games!E2266)</f>
        <v/>
      </c>
      <c r="K2266" t="str">
        <f>IF(ISBLANK(Games!D2266), "",VLOOKUP(I2266, 'Pitchers Pre-Season'!$B$2:$X$790, 23, FALSE))</f>
        <v/>
      </c>
      <c r="L2266" t="str">
        <f>IF(ISBLANK(Games!E2266), "",VLOOKUP(J2266, 'Pitchers Pre-Season'!$B$2:$X$790, 23, FALSE))</f>
        <v/>
      </c>
      <c r="M2266">
        <f>IF(ISBLANK(Games!D2266), Calc!F2266, F2266+K2266)</f>
        <v>1529.9566441509314</v>
      </c>
      <c r="N2266">
        <f>IF(ISBLANK(Games!E2266), Calc!G2266, G2266+L2266)</f>
        <v>1422.9458950386379</v>
      </c>
      <c r="O2266" s="1">
        <f t="shared" si="245"/>
        <v>0.67160203065518465</v>
      </c>
      <c r="P2266" s="1">
        <f t="shared" si="246"/>
        <v>0.3283979693448153</v>
      </c>
      <c r="Q2266" s="3" t="str">
        <f>Games!N2266</f>
        <v/>
      </c>
      <c r="R2266" s="1" t="str">
        <f t="shared" si="247"/>
        <v/>
      </c>
      <c r="S2266" s="1" t="str">
        <f>IF(ISBLANK(Games!L2266), "",IF(Q2266=B2266, C2266, B2266))</f>
        <v/>
      </c>
      <c r="T2266" s="1" t="str">
        <f t="shared" si="248"/>
        <v>CHC</v>
      </c>
      <c r="U2266" s="1" t="str">
        <f t="shared" si="249"/>
        <v>OAK</v>
      </c>
      <c r="V2266" s="1">
        <f t="shared" si="250"/>
        <v>1529.9566441509314</v>
      </c>
      <c r="W2266" s="1">
        <f t="shared" si="251"/>
        <v>1422.9458950386379</v>
      </c>
    </row>
    <row r="2267" spans="1:23" x14ac:dyDescent="0.45">
      <c r="A2267" t="str">
        <f>Schedule!A2267</f>
        <v>2024-09-17</v>
      </c>
      <c r="B2267" t="str">
        <f>Schedule!B2267</f>
        <v>MIL</v>
      </c>
      <c r="C2267" t="str">
        <f>Schedule!C2267</f>
        <v>PHI</v>
      </c>
      <c r="D2267">
        <f>Schedule!D2267</f>
        <v>1511.74507850229</v>
      </c>
      <c r="E2267">
        <f>Schedule!E2267</f>
        <v>1537.03223861109</v>
      </c>
      <c r="F2267" cm="1">
        <f t="array" ref="F2267">_xlfn.XLOOKUP(B2267, $T$1:$T2266, $V$1:$V2266, D2267, 0, -1)</f>
        <v>1516.6563185214643</v>
      </c>
      <c r="G2267" cm="1">
        <f t="array" ref="G2267">_xlfn.XLOOKUP(C2267, $U$1:$U2266, $W$1:$W2266, E2267, 0, -1)</f>
        <v>1539.4111659163295</v>
      </c>
      <c r="H2267">
        <f>Schedule!F2267</f>
        <v>6.7415730337078705E-2</v>
      </c>
      <c r="I2267" t="str">
        <f>IF(ISBLANK(Games!D2267), "", Games!D2267)</f>
        <v/>
      </c>
      <c r="J2267" t="str">
        <f>IF(ISBLANK(Games!E2267), "", Games!E2267)</f>
        <v/>
      </c>
      <c r="K2267" t="str">
        <f>IF(ISBLANK(Games!D2267), "",VLOOKUP(I2267, 'Pitchers Pre-Season'!$B$2:$X$790, 23, FALSE))</f>
        <v/>
      </c>
      <c r="L2267" t="str">
        <f>IF(ISBLANK(Games!E2267), "",VLOOKUP(J2267, 'Pitchers Pre-Season'!$B$2:$X$790, 23, FALSE))</f>
        <v/>
      </c>
      <c r="M2267">
        <f>IF(ISBLANK(Games!D2267), Calc!F2267, F2267+K2267)</f>
        <v>1516.6563185214643</v>
      </c>
      <c r="N2267">
        <f>IF(ISBLANK(Games!E2267), Calc!G2267, G2267+L2267)</f>
        <v>1539.4111659163295</v>
      </c>
      <c r="O2267" s="1">
        <f t="shared" si="245"/>
        <v>0.50100774896884204</v>
      </c>
      <c r="P2267" s="1">
        <f t="shared" si="246"/>
        <v>0.49899225103115802</v>
      </c>
      <c r="Q2267" s="3" t="str">
        <f>Games!N2267</f>
        <v/>
      </c>
      <c r="R2267" s="1" t="str">
        <f t="shared" si="247"/>
        <v/>
      </c>
      <c r="S2267" s="1" t="str">
        <f>IF(ISBLANK(Games!L2267), "",IF(Q2267=B2267, C2267, B2267))</f>
        <v/>
      </c>
      <c r="T2267" s="1" t="str">
        <f t="shared" si="248"/>
        <v>MIL</v>
      </c>
      <c r="U2267" s="1" t="str">
        <f t="shared" si="249"/>
        <v>PHI</v>
      </c>
      <c r="V2267" s="1">
        <f t="shared" si="250"/>
        <v>1516.6563185214643</v>
      </c>
      <c r="W2267" s="1">
        <f t="shared" si="251"/>
        <v>1539.4111659163295</v>
      </c>
    </row>
    <row r="2268" spans="1:23" x14ac:dyDescent="0.45">
      <c r="A2268" t="str">
        <f>Schedule!A2268</f>
        <v>2024-09-17</v>
      </c>
      <c r="B2268" t="str">
        <f>Schedule!B2268</f>
        <v>STL</v>
      </c>
      <c r="C2268" t="str">
        <f>Schedule!C2268</f>
        <v>PIT</v>
      </c>
      <c r="D2268">
        <f>Schedule!D2268</f>
        <v>1506.4629567151301</v>
      </c>
      <c r="E2268">
        <f>Schedule!E2268</f>
        <v>1468.3919248330999</v>
      </c>
      <c r="F2268" cm="1">
        <f t="array" ref="F2268">_xlfn.XLOOKUP(B2268, $T$1:$T2267, $V$1:$V2267, D2268, 0, -1)</f>
        <v>1510.540426333587</v>
      </c>
      <c r="G2268" cm="1">
        <f t="array" ref="G2268">_xlfn.XLOOKUP(C2268, $U$1:$U2267, $W$1:$W2267, E2268, 0, -1)</f>
        <v>1490.342604018655</v>
      </c>
      <c r="H2268">
        <f>Schedule!F2268</f>
        <v>7.3170731707316999E-2</v>
      </c>
      <c r="I2268" t="str">
        <f>IF(ISBLANK(Games!D2268), "", Games!D2268)</f>
        <v/>
      </c>
      <c r="J2268" t="str">
        <f>IF(ISBLANK(Games!E2268), "", Games!E2268)</f>
        <v/>
      </c>
      <c r="K2268" t="str">
        <f>IF(ISBLANK(Games!D2268), "",VLOOKUP(I2268, 'Pitchers Pre-Season'!$B$2:$X$790, 23, FALSE))</f>
        <v/>
      </c>
      <c r="L2268" t="str">
        <f>IF(ISBLANK(Games!E2268), "",VLOOKUP(J2268, 'Pitchers Pre-Season'!$B$2:$X$790, 23, FALSE))</f>
        <v/>
      </c>
      <c r="M2268">
        <f>IF(ISBLANK(Games!D2268), Calc!F2268, F2268+K2268)</f>
        <v>1510.540426333587</v>
      </c>
      <c r="N2268">
        <f>IF(ISBLANK(Games!E2268), Calc!G2268, G2268+L2268)</f>
        <v>1490.342604018655</v>
      </c>
      <c r="O2268" s="1">
        <f t="shared" si="245"/>
        <v>0.56561966833100519</v>
      </c>
      <c r="P2268" s="1">
        <f t="shared" si="246"/>
        <v>0.43438033166899476</v>
      </c>
      <c r="Q2268" s="3" t="str">
        <f>Games!N2268</f>
        <v/>
      </c>
      <c r="R2268" s="1" t="str">
        <f t="shared" si="247"/>
        <v/>
      </c>
      <c r="S2268" s="1" t="str">
        <f>IF(ISBLANK(Games!L2268), "",IF(Q2268=B2268, C2268, B2268))</f>
        <v/>
      </c>
      <c r="T2268" s="1" t="str">
        <f t="shared" si="248"/>
        <v>STL</v>
      </c>
      <c r="U2268" s="1" t="str">
        <f t="shared" si="249"/>
        <v>PIT</v>
      </c>
      <c r="V2268" s="1">
        <f t="shared" si="250"/>
        <v>1510.540426333587</v>
      </c>
      <c r="W2268" s="1">
        <f t="shared" si="251"/>
        <v>1490.342604018655</v>
      </c>
    </row>
    <row r="2269" spans="1:23" x14ac:dyDescent="0.45">
      <c r="A2269" t="str">
        <f>Schedule!A2269</f>
        <v>2024-09-17</v>
      </c>
      <c r="B2269" t="str">
        <f>Schedule!B2269</f>
        <v>TEX</v>
      </c>
      <c r="C2269" t="str">
        <f>Schedule!C2269</f>
        <v>TOR</v>
      </c>
      <c r="D2269">
        <f>Schedule!D2269</f>
        <v>1527.6277566730801</v>
      </c>
      <c r="E2269">
        <f>Schedule!E2269</f>
        <v>1536.86484917293</v>
      </c>
      <c r="F2269" cm="1">
        <f t="array" ref="F2269">_xlfn.XLOOKUP(B2269, $T$1:$T2268, $V$1:$V2268, D2269, 0, -1)</f>
        <v>1535.7428778604465</v>
      </c>
      <c r="G2269" cm="1">
        <f t="array" ref="G2269">_xlfn.XLOOKUP(C2269, $U$1:$U2268, $W$1:$W2268, E2269, 0, -1)</f>
        <v>1549.5770225833428</v>
      </c>
      <c r="H2269">
        <f>Schedule!F2269</f>
        <v>6.3291139240506306E-2</v>
      </c>
      <c r="I2269" t="str">
        <f>IF(ISBLANK(Games!D2269), "", Games!D2269)</f>
        <v/>
      </c>
      <c r="J2269" t="str">
        <f>IF(ISBLANK(Games!E2269), "", Games!E2269)</f>
        <v/>
      </c>
      <c r="K2269" t="str">
        <f>IF(ISBLANK(Games!D2269), "",VLOOKUP(I2269, 'Pitchers Pre-Season'!$B$2:$X$790, 23, FALSE))</f>
        <v/>
      </c>
      <c r="L2269" t="str">
        <f>IF(ISBLANK(Games!E2269), "",VLOOKUP(J2269, 'Pitchers Pre-Season'!$B$2:$X$790, 23, FALSE))</f>
        <v/>
      </c>
      <c r="M2269">
        <f>IF(ISBLANK(Games!D2269), Calc!F2269, F2269+K2269)</f>
        <v>1535.7428778604465</v>
      </c>
      <c r="N2269">
        <f>IF(ISBLANK(Games!E2269), Calc!G2269, G2269+L2269)</f>
        <v>1549.5770225833428</v>
      </c>
      <c r="O2269" s="1">
        <f t="shared" si="245"/>
        <v>0.51174714994309067</v>
      </c>
      <c r="P2269" s="1">
        <f t="shared" si="246"/>
        <v>0.48825285005690927</v>
      </c>
      <c r="Q2269" s="3" t="str">
        <f>Games!N2269</f>
        <v/>
      </c>
      <c r="R2269" s="1" t="str">
        <f t="shared" si="247"/>
        <v/>
      </c>
      <c r="S2269" s="1" t="str">
        <f>IF(ISBLANK(Games!L2269), "",IF(Q2269=B2269, C2269, B2269))</f>
        <v/>
      </c>
      <c r="T2269" s="1" t="str">
        <f t="shared" si="248"/>
        <v>TEX</v>
      </c>
      <c r="U2269" s="1" t="str">
        <f t="shared" si="249"/>
        <v>TOR</v>
      </c>
      <c r="V2269" s="1">
        <f t="shared" si="250"/>
        <v>1535.7428778604465</v>
      </c>
      <c r="W2269" s="1">
        <f t="shared" si="251"/>
        <v>1549.5770225833428</v>
      </c>
    </row>
    <row r="2270" spans="1:23" x14ac:dyDescent="0.45">
      <c r="A2270" t="str">
        <f>Schedule!A2270</f>
        <v>2024-09-17</v>
      </c>
      <c r="B2270" t="str">
        <f>Schedule!B2270</f>
        <v>COL</v>
      </c>
      <c r="C2270" t="str">
        <f>Schedule!C2270</f>
        <v>ARI</v>
      </c>
      <c r="D2270">
        <f>Schedule!D2270</f>
        <v>1418.47649220432</v>
      </c>
      <c r="E2270">
        <f>Schedule!E2270</f>
        <v>1517.8440011816001</v>
      </c>
      <c r="F2270" cm="1">
        <f t="array" ref="F2270">_xlfn.XLOOKUP(B2270, $T$1:$T2269, $V$1:$V2269, D2270, 0, -1)</f>
        <v>1423.0710497477428</v>
      </c>
      <c r="G2270" cm="1">
        <f t="array" ref="G2270">_xlfn.XLOOKUP(C2270, $U$1:$U2269, $W$1:$W2269, E2270, 0, -1)</f>
        <v>1515.1384034374826</v>
      </c>
      <c r="H2270">
        <f>Schedule!F2270</f>
        <v>0.22834645669291301</v>
      </c>
      <c r="I2270" t="str">
        <f>IF(ISBLANK(Games!D2270), "", Games!D2270)</f>
        <v/>
      </c>
      <c r="J2270" t="str">
        <f>IF(ISBLANK(Games!E2270), "", Games!E2270)</f>
        <v/>
      </c>
      <c r="K2270" t="str">
        <f>IF(ISBLANK(Games!D2270), "",VLOOKUP(I2270, 'Pitchers Pre-Season'!$B$2:$X$790, 23, FALSE))</f>
        <v/>
      </c>
      <c r="L2270" t="str">
        <f>IF(ISBLANK(Games!E2270), "",VLOOKUP(J2270, 'Pitchers Pre-Season'!$B$2:$X$790, 23, FALSE))</f>
        <v/>
      </c>
      <c r="M2270">
        <f>IF(ISBLANK(Games!D2270), Calc!F2270, F2270+K2270)</f>
        <v>1423.0710497477428</v>
      </c>
      <c r="N2270">
        <f>IF(ISBLANK(Games!E2270), Calc!G2270, G2270+L2270)</f>
        <v>1515.1384034374826</v>
      </c>
      <c r="O2270" s="1">
        <f t="shared" si="245"/>
        <v>0.48469424687308349</v>
      </c>
      <c r="P2270" s="1">
        <f t="shared" si="246"/>
        <v>0.51530575312691651</v>
      </c>
      <c r="Q2270" s="3" t="str">
        <f>Games!N2270</f>
        <v/>
      </c>
      <c r="R2270" s="1" t="str">
        <f t="shared" si="247"/>
        <v/>
      </c>
      <c r="S2270" s="1" t="str">
        <f>IF(ISBLANK(Games!L2270), "",IF(Q2270=B2270, C2270, B2270))</f>
        <v/>
      </c>
      <c r="T2270" s="1" t="str">
        <f t="shared" si="248"/>
        <v>COL</v>
      </c>
      <c r="U2270" s="1" t="str">
        <f t="shared" si="249"/>
        <v>ARI</v>
      </c>
      <c r="V2270" s="1">
        <f t="shared" si="250"/>
        <v>1423.0710497477428</v>
      </c>
      <c r="W2270" s="1">
        <f t="shared" si="251"/>
        <v>1515.1384034374826</v>
      </c>
    </row>
    <row r="2271" spans="1:23" x14ac:dyDescent="0.45">
      <c r="A2271" t="str">
        <f>Schedule!A2271</f>
        <v>2024-09-17</v>
      </c>
      <c r="B2271" t="str">
        <f>Schedule!B2271</f>
        <v>LAA</v>
      </c>
      <c r="C2271" t="str">
        <f>Schedule!C2271</f>
        <v>CHW</v>
      </c>
      <c r="D2271">
        <f>Schedule!D2271</f>
        <v>1474.3085107648601</v>
      </c>
      <c r="E2271">
        <f>Schedule!E2271</f>
        <v>1433.33420073452</v>
      </c>
      <c r="F2271" cm="1">
        <f t="array" ref="F2271">_xlfn.XLOOKUP(B2271, $T$1:$T2270, $V$1:$V2270, D2271, 0, -1)</f>
        <v>1469.5882041455925</v>
      </c>
      <c r="G2271" cm="1">
        <f t="array" ref="G2271">_xlfn.XLOOKUP(C2271, $U$1:$U2270, $W$1:$W2270, E2271, 0, -1)</f>
        <v>1425.4820043556863</v>
      </c>
      <c r="H2271">
        <f>Schedule!F2271</f>
        <v>6.8493150684931406E-2</v>
      </c>
      <c r="I2271" t="str">
        <f>IF(ISBLANK(Games!D2271), "", Games!D2271)</f>
        <v/>
      </c>
      <c r="J2271" t="str">
        <f>IF(ISBLANK(Games!E2271), "", Games!E2271)</f>
        <v/>
      </c>
      <c r="K2271" t="str">
        <f>IF(ISBLANK(Games!D2271), "",VLOOKUP(I2271, 'Pitchers Pre-Season'!$B$2:$X$790, 23, FALSE))</f>
        <v/>
      </c>
      <c r="L2271" t="str">
        <f>IF(ISBLANK(Games!E2271), "",VLOOKUP(J2271, 'Pitchers Pre-Season'!$B$2:$X$790, 23, FALSE))</f>
        <v/>
      </c>
      <c r="M2271">
        <f>IF(ISBLANK(Games!D2271), Calc!F2271, F2271+K2271)</f>
        <v>1469.5882041455925</v>
      </c>
      <c r="N2271">
        <f>IF(ISBLANK(Games!E2271), Calc!G2271, G2271+L2271)</f>
        <v>1425.4820043556863</v>
      </c>
      <c r="O2271" s="1">
        <f t="shared" si="245"/>
        <v>0.59738170622043263</v>
      </c>
      <c r="P2271" s="1">
        <f t="shared" si="246"/>
        <v>0.40261829377956726</v>
      </c>
      <c r="Q2271" s="3" t="str">
        <f>Games!N2271</f>
        <v/>
      </c>
      <c r="R2271" s="1" t="str">
        <f t="shared" si="247"/>
        <v/>
      </c>
      <c r="S2271" s="1" t="str">
        <f>IF(ISBLANK(Games!L2271), "",IF(Q2271=B2271, C2271, B2271))</f>
        <v/>
      </c>
      <c r="T2271" s="1" t="str">
        <f t="shared" si="248"/>
        <v>LAA</v>
      </c>
      <c r="U2271" s="1" t="str">
        <f t="shared" si="249"/>
        <v>CHW</v>
      </c>
      <c r="V2271" s="1">
        <f t="shared" si="250"/>
        <v>1469.5882041455925</v>
      </c>
      <c r="W2271" s="1">
        <f t="shared" si="251"/>
        <v>1425.4820043556863</v>
      </c>
    </row>
    <row r="2272" spans="1:23" x14ac:dyDescent="0.45">
      <c r="A2272" t="str">
        <f>Schedule!A2272</f>
        <v>2024-09-17</v>
      </c>
      <c r="B2272" t="str">
        <f>Schedule!B2272</f>
        <v>SDP</v>
      </c>
      <c r="C2272" t="str">
        <f>Schedule!C2272</f>
        <v>HOU</v>
      </c>
      <c r="D2272">
        <f>Schedule!D2272</f>
        <v>1513.7838452168801</v>
      </c>
      <c r="E2272">
        <f>Schedule!E2272</f>
        <v>1559.22207084247</v>
      </c>
      <c r="F2272" cm="1">
        <f t="array" ref="F2272">_xlfn.XLOOKUP(B2272, $T$1:$T2271, $V$1:$V2271, D2272, 0, -1)</f>
        <v>1502.9671207118124</v>
      </c>
      <c r="G2272" cm="1">
        <f t="array" ref="G2272">_xlfn.XLOOKUP(C2272, $U$1:$U2271, $W$1:$W2271, E2272, 0, -1)</f>
        <v>1554.1885466658973</v>
      </c>
      <c r="H2272">
        <f>Schedule!F2272</f>
        <v>2.9239766081871298E-2</v>
      </c>
      <c r="I2272" t="str">
        <f>IF(ISBLANK(Games!D2272), "", Games!D2272)</f>
        <v/>
      </c>
      <c r="J2272" t="str">
        <f>IF(ISBLANK(Games!E2272), "", Games!E2272)</f>
        <v/>
      </c>
      <c r="K2272" t="str">
        <f>IF(ISBLANK(Games!D2272), "",VLOOKUP(I2272, 'Pitchers Pre-Season'!$B$2:$X$790, 23, FALSE))</f>
        <v/>
      </c>
      <c r="L2272" t="str">
        <f>IF(ISBLANK(Games!E2272), "",VLOOKUP(J2272, 'Pitchers Pre-Season'!$B$2:$X$790, 23, FALSE))</f>
        <v/>
      </c>
      <c r="M2272">
        <f>IF(ISBLANK(Games!D2272), Calc!F2272, F2272+K2272)</f>
        <v>1502.9671207118124</v>
      </c>
      <c r="N2272">
        <f>IF(ISBLANK(Games!E2272), Calc!G2272, G2272+L2272)</f>
        <v>1554.1885466658973</v>
      </c>
      <c r="O2272" s="1">
        <f t="shared" si="245"/>
        <v>0.44143577184454452</v>
      </c>
      <c r="P2272" s="1">
        <f t="shared" si="246"/>
        <v>0.55856422815545548</v>
      </c>
      <c r="Q2272" s="3" t="str">
        <f>Games!N2272</f>
        <v/>
      </c>
      <c r="R2272" s="1" t="str">
        <f t="shared" si="247"/>
        <v/>
      </c>
      <c r="S2272" s="1" t="str">
        <f>IF(ISBLANK(Games!L2272), "",IF(Q2272=B2272, C2272, B2272))</f>
        <v/>
      </c>
      <c r="T2272" s="1" t="str">
        <f t="shared" si="248"/>
        <v>SDP</v>
      </c>
      <c r="U2272" s="1" t="str">
        <f t="shared" si="249"/>
        <v>HOU</v>
      </c>
      <c r="V2272" s="1">
        <f t="shared" si="250"/>
        <v>1502.9671207118124</v>
      </c>
      <c r="W2272" s="1">
        <f t="shared" si="251"/>
        <v>1554.1885466658973</v>
      </c>
    </row>
    <row r="2273" spans="1:23" x14ac:dyDescent="0.45">
      <c r="A2273" t="str">
        <f>Schedule!A2273</f>
        <v>2024-09-17</v>
      </c>
      <c r="B2273" t="str">
        <f>Schedule!B2273</f>
        <v>SEA</v>
      </c>
      <c r="C2273" t="str">
        <f>Schedule!C2273</f>
        <v>NYY</v>
      </c>
      <c r="D2273">
        <f>Schedule!D2273</f>
        <v>1526.2027098211199</v>
      </c>
      <c r="E2273">
        <f>Schedule!E2273</f>
        <v>1539.4562396036399</v>
      </c>
      <c r="F2273" cm="1">
        <f t="array" ref="F2273">_xlfn.XLOOKUP(B2273, $T$1:$T2272, $V$1:$V2272, D2273, 0, -1)</f>
        <v>1518.2292368487947</v>
      </c>
      <c r="G2273" cm="1">
        <f t="array" ref="G2273">_xlfn.XLOOKUP(C2273, $U$1:$U2272, $W$1:$W2272, E2273, 0, -1)</f>
        <v>1562.9327852564061</v>
      </c>
      <c r="H2273">
        <f>Schedule!F2273</f>
        <v>2.2471910112359699E-2</v>
      </c>
      <c r="I2273" t="str">
        <f>IF(ISBLANK(Games!D2273), "", Games!D2273)</f>
        <v/>
      </c>
      <c r="J2273" t="str">
        <f>IF(ISBLANK(Games!E2273), "", Games!E2273)</f>
        <v/>
      </c>
      <c r="K2273" t="str">
        <f>IF(ISBLANK(Games!D2273), "",VLOOKUP(I2273, 'Pitchers Pre-Season'!$B$2:$X$790, 23, FALSE))</f>
        <v/>
      </c>
      <c r="L2273" t="str">
        <f>IF(ISBLANK(Games!E2273), "",VLOOKUP(J2273, 'Pitchers Pre-Season'!$B$2:$X$790, 23, FALSE))</f>
        <v/>
      </c>
      <c r="M2273">
        <f>IF(ISBLANK(Games!D2273), Calc!F2273, F2273+K2273)</f>
        <v>1518.2292368487947</v>
      </c>
      <c r="N2273">
        <f>IF(ISBLANK(Games!E2273), Calc!G2273, G2273+L2273)</f>
        <v>1562.9327852564061</v>
      </c>
      <c r="O2273" s="1">
        <f t="shared" si="245"/>
        <v>0.44725506133396531</v>
      </c>
      <c r="P2273" s="1">
        <f t="shared" si="246"/>
        <v>0.55274493866603469</v>
      </c>
      <c r="Q2273" s="3" t="str">
        <f>Games!N2273</f>
        <v/>
      </c>
      <c r="R2273" s="1" t="str">
        <f t="shared" si="247"/>
        <v/>
      </c>
      <c r="S2273" s="1" t="str">
        <f>IF(ISBLANK(Games!L2273), "",IF(Q2273=B2273, C2273, B2273))</f>
        <v/>
      </c>
      <c r="T2273" s="1" t="str">
        <f t="shared" si="248"/>
        <v>SEA</v>
      </c>
      <c r="U2273" s="1" t="str">
        <f t="shared" si="249"/>
        <v>NYY</v>
      </c>
      <c r="V2273" s="1">
        <f t="shared" si="250"/>
        <v>1518.2292368487947</v>
      </c>
      <c r="W2273" s="1">
        <f t="shared" si="251"/>
        <v>1562.9327852564061</v>
      </c>
    </row>
    <row r="2274" spans="1:23" x14ac:dyDescent="0.45">
      <c r="A2274" t="str">
        <f>Schedule!A2274</f>
        <v>2024-09-18</v>
      </c>
      <c r="B2274" t="str">
        <f>Schedule!B2274</f>
        <v>CHC</v>
      </c>
      <c r="C2274" t="str">
        <f>Schedule!C2274</f>
        <v>OAK</v>
      </c>
      <c r="D2274">
        <f>Schedule!D2274</f>
        <v>1514.0316812078199</v>
      </c>
      <c r="E2274">
        <f>Schedule!E2274</f>
        <v>1427.1354796158</v>
      </c>
      <c r="F2274" cm="1">
        <f t="array" ref="F2274">_xlfn.XLOOKUP(B2274, $T$1:$T2273, $V$1:$V2273, D2274, 0, -1)</f>
        <v>1529.9566441509314</v>
      </c>
      <c r="G2274" cm="1">
        <f t="array" ref="G2274">_xlfn.XLOOKUP(C2274, $U$1:$U2273, $W$1:$W2273, E2274, 0, -1)</f>
        <v>1422.9458950386379</v>
      </c>
      <c r="H2274">
        <f>Schedule!F2274</f>
        <v>4.4585987261146598E-2</v>
      </c>
      <c r="I2274" t="str">
        <f>IF(ISBLANK(Games!D2274), "", Games!D2274)</f>
        <v/>
      </c>
      <c r="J2274" t="str">
        <f>IF(ISBLANK(Games!E2274), "", Games!E2274)</f>
        <v/>
      </c>
      <c r="K2274" t="str">
        <f>IF(ISBLANK(Games!D2274), "",VLOOKUP(I2274, 'Pitchers Pre-Season'!$B$2:$X$790, 23, FALSE))</f>
        <v/>
      </c>
      <c r="L2274" t="str">
        <f>IF(ISBLANK(Games!E2274), "",VLOOKUP(J2274, 'Pitchers Pre-Season'!$B$2:$X$790, 23, FALSE))</f>
        <v/>
      </c>
      <c r="M2274">
        <f>IF(ISBLANK(Games!D2274), Calc!F2274, F2274+K2274)</f>
        <v>1529.9566441509314</v>
      </c>
      <c r="N2274">
        <f>IF(ISBLANK(Games!E2274), Calc!G2274, G2274+L2274)</f>
        <v>1422.9458950386379</v>
      </c>
      <c r="O2274" s="1">
        <f t="shared" si="245"/>
        <v>0.67160203065518465</v>
      </c>
      <c r="P2274" s="1">
        <f t="shared" si="246"/>
        <v>0.3283979693448153</v>
      </c>
      <c r="Q2274" s="3" t="str">
        <f>Games!N2274</f>
        <v/>
      </c>
      <c r="R2274" s="1" t="str">
        <f t="shared" si="247"/>
        <v/>
      </c>
      <c r="S2274" s="1" t="str">
        <f>IF(ISBLANK(Games!L2274), "",IF(Q2274=B2274, C2274, B2274))</f>
        <v/>
      </c>
      <c r="T2274" s="1" t="str">
        <f t="shared" si="248"/>
        <v>CHC</v>
      </c>
      <c r="U2274" s="1" t="str">
        <f t="shared" si="249"/>
        <v>OAK</v>
      </c>
      <c r="V2274" s="1">
        <f t="shared" si="250"/>
        <v>1529.9566441509314</v>
      </c>
      <c r="W2274" s="1">
        <f t="shared" si="251"/>
        <v>1422.9458950386379</v>
      </c>
    </row>
    <row r="2275" spans="1:23" x14ac:dyDescent="0.45">
      <c r="A2275" t="str">
        <f>Schedule!A2275</f>
        <v>2024-09-18</v>
      </c>
      <c r="B2275" t="str">
        <f>Schedule!B2275</f>
        <v>COL</v>
      </c>
      <c r="C2275" t="str">
        <f>Schedule!C2275</f>
        <v>ARI</v>
      </c>
      <c r="D2275">
        <f>Schedule!D2275</f>
        <v>1418.47649220432</v>
      </c>
      <c r="E2275">
        <f>Schedule!E2275</f>
        <v>1517.8440011816001</v>
      </c>
      <c r="F2275" cm="1">
        <f t="array" ref="F2275">_xlfn.XLOOKUP(B2275, $T$1:$T2274, $V$1:$V2274, D2275, 0, -1)</f>
        <v>1423.0710497477428</v>
      </c>
      <c r="G2275" cm="1">
        <f t="array" ref="G2275">_xlfn.XLOOKUP(C2275, $U$1:$U2274, $W$1:$W2274, E2275, 0, -1)</f>
        <v>1515.1384034374826</v>
      </c>
      <c r="H2275">
        <f>Schedule!F2275</f>
        <v>0.22834645669291301</v>
      </c>
      <c r="I2275" t="str">
        <f>IF(ISBLANK(Games!D2275), "", Games!D2275)</f>
        <v/>
      </c>
      <c r="J2275" t="str">
        <f>IF(ISBLANK(Games!E2275), "", Games!E2275)</f>
        <v/>
      </c>
      <c r="K2275" t="str">
        <f>IF(ISBLANK(Games!D2275), "",VLOOKUP(I2275, 'Pitchers Pre-Season'!$B$2:$X$790, 23, FALSE))</f>
        <v/>
      </c>
      <c r="L2275" t="str">
        <f>IF(ISBLANK(Games!E2275), "",VLOOKUP(J2275, 'Pitchers Pre-Season'!$B$2:$X$790, 23, FALSE))</f>
        <v/>
      </c>
      <c r="M2275">
        <f>IF(ISBLANK(Games!D2275), Calc!F2275, F2275+K2275)</f>
        <v>1423.0710497477428</v>
      </c>
      <c r="N2275">
        <f>IF(ISBLANK(Games!E2275), Calc!G2275, G2275+L2275)</f>
        <v>1515.1384034374826</v>
      </c>
      <c r="O2275" s="1">
        <f t="shared" si="245"/>
        <v>0.48469424687308349</v>
      </c>
      <c r="P2275" s="1">
        <f t="shared" si="246"/>
        <v>0.51530575312691651</v>
      </c>
      <c r="Q2275" s="3" t="str">
        <f>Games!N2275</f>
        <v/>
      </c>
      <c r="R2275" s="1" t="str">
        <f t="shared" si="247"/>
        <v/>
      </c>
      <c r="S2275" s="1" t="str">
        <f>IF(ISBLANK(Games!L2275), "",IF(Q2275=B2275, C2275, B2275))</f>
        <v/>
      </c>
      <c r="T2275" s="1" t="str">
        <f t="shared" si="248"/>
        <v>COL</v>
      </c>
      <c r="U2275" s="1" t="str">
        <f t="shared" si="249"/>
        <v>ARI</v>
      </c>
      <c r="V2275" s="1">
        <f t="shared" si="250"/>
        <v>1423.0710497477428</v>
      </c>
      <c r="W2275" s="1">
        <f t="shared" si="251"/>
        <v>1515.1384034374826</v>
      </c>
    </row>
    <row r="2276" spans="1:23" x14ac:dyDescent="0.45">
      <c r="A2276" t="str">
        <f>Schedule!A2276</f>
        <v>2024-09-18</v>
      </c>
      <c r="B2276" t="str">
        <f>Schedule!B2276</f>
        <v>LAA</v>
      </c>
      <c r="C2276" t="str">
        <f>Schedule!C2276</f>
        <v>CHW</v>
      </c>
      <c r="D2276">
        <f>Schedule!D2276</f>
        <v>1474.3085107648601</v>
      </c>
      <c r="E2276">
        <f>Schedule!E2276</f>
        <v>1433.33420073452</v>
      </c>
      <c r="F2276" cm="1">
        <f t="array" ref="F2276">_xlfn.XLOOKUP(B2276, $T$1:$T2275, $V$1:$V2275, D2276, 0, -1)</f>
        <v>1469.5882041455925</v>
      </c>
      <c r="G2276" cm="1">
        <f t="array" ref="G2276">_xlfn.XLOOKUP(C2276, $U$1:$U2275, $W$1:$W2275, E2276, 0, -1)</f>
        <v>1425.4820043556863</v>
      </c>
      <c r="H2276">
        <f>Schedule!F2276</f>
        <v>6.8493150684931406E-2</v>
      </c>
      <c r="I2276" t="str">
        <f>IF(ISBLANK(Games!D2276), "", Games!D2276)</f>
        <v/>
      </c>
      <c r="J2276" t="str">
        <f>IF(ISBLANK(Games!E2276), "", Games!E2276)</f>
        <v/>
      </c>
      <c r="K2276" t="str">
        <f>IF(ISBLANK(Games!D2276), "",VLOOKUP(I2276, 'Pitchers Pre-Season'!$B$2:$X$790, 23, FALSE))</f>
        <v/>
      </c>
      <c r="L2276" t="str">
        <f>IF(ISBLANK(Games!E2276), "",VLOOKUP(J2276, 'Pitchers Pre-Season'!$B$2:$X$790, 23, FALSE))</f>
        <v/>
      </c>
      <c r="M2276">
        <f>IF(ISBLANK(Games!D2276), Calc!F2276, F2276+K2276)</f>
        <v>1469.5882041455925</v>
      </c>
      <c r="N2276">
        <f>IF(ISBLANK(Games!E2276), Calc!G2276, G2276+L2276)</f>
        <v>1425.4820043556863</v>
      </c>
      <c r="O2276" s="1">
        <f t="shared" si="245"/>
        <v>0.59738170622043263</v>
      </c>
      <c r="P2276" s="1">
        <f t="shared" si="246"/>
        <v>0.40261829377956726</v>
      </c>
      <c r="Q2276" s="3" t="str">
        <f>Games!N2276</f>
        <v/>
      </c>
      <c r="R2276" s="1" t="str">
        <f t="shared" si="247"/>
        <v/>
      </c>
      <c r="S2276" s="1" t="str">
        <f>IF(ISBLANK(Games!L2276), "",IF(Q2276=B2276, C2276, B2276))</f>
        <v/>
      </c>
      <c r="T2276" s="1" t="str">
        <f t="shared" si="248"/>
        <v>LAA</v>
      </c>
      <c r="U2276" s="1" t="str">
        <f t="shared" si="249"/>
        <v>CHW</v>
      </c>
      <c r="V2276" s="1">
        <f t="shared" si="250"/>
        <v>1469.5882041455925</v>
      </c>
      <c r="W2276" s="1">
        <f t="shared" si="251"/>
        <v>1425.4820043556863</v>
      </c>
    </row>
    <row r="2277" spans="1:23" x14ac:dyDescent="0.45">
      <c r="A2277" t="str">
        <f>Schedule!A2277</f>
        <v>2024-09-18</v>
      </c>
      <c r="B2277" t="str">
        <f>Schedule!B2277</f>
        <v>BAL</v>
      </c>
      <c r="C2277" t="str">
        <f>Schedule!C2277</f>
        <v>SFG</v>
      </c>
      <c r="D2277">
        <f>Schedule!D2277</f>
        <v>1535.1075395159701</v>
      </c>
      <c r="E2277">
        <f>Schedule!E2277</f>
        <v>1501.1235706124401</v>
      </c>
      <c r="F2277" cm="1">
        <f t="array" ref="F2277">_xlfn.XLOOKUP(B2277, $T$1:$T2276, $V$1:$V2276, D2277, 0, -1)</f>
        <v>1527.1786991040578</v>
      </c>
      <c r="G2277" cm="1">
        <f t="array" ref="G2277">_xlfn.XLOOKUP(C2277, $U$1:$U2276, $W$1:$W2276, E2277, 0, -1)</f>
        <v>1491.6063482058917</v>
      </c>
      <c r="H2277">
        <f>Schedule!F2277</f>
        <v>2.1739130434782698E-2</v>
      </c>
      <c r="I2277" t="str">
        <f>IF(ISBLANK(Games!D2277), "", Games!D2277)</f>
        <v/>
      </c>
      <c r="J2277" t="str">
        <f>IF(ISBLANK(Games!E2277), "", Games!E2277)</f>
        <v/>
      </c>
      <c r="K2277" t="str">
        <f>IF(ISBLANK(Games!D2277), "",VLOOKUP(I2277, 'Pitchers Pre-Season'!$B$2:$X$790, 23, FALSE))</f>
        <v/>
      </c>
      <c r="L2277" t="str">
        <f>IF(ISBLANK(Games!E2277), "",VLOOKUP(J2277, 'Pitchers Pre-Season'!$B$2:$X$790, 23, FALSE))</f>
        <v/>
      </c>
      <c r="M2277">
        <f>IF(ISBLANK(Games!D2277), Calc!F2277, F2277+K2277)</f>
        <v>1527.1786991040578</v>
      </c>
      <c r="N2277">
        <f>IF(ISBLANK(Games!E2277), Calc!G2277, G2277+L2277)</f>
        <v>1491.6063482058917</v>
      </c>
      <c r="O2277" s="1">
        <f t="shared" si="245"/>
        <v>0.56188415944868031</v>
      </c>
      <c r="P2277" s="1">
        <f t="shared" si="246"/>
        <v>0.43811584055131969</v>
      </c>
      <c r="Q2277" s="3" t="str">
        <f>Games!N2277</f>
        <v/>
      </c>
      <c r="R2277" s="1" t="str">
        <f t="shared" si="247"/>
        <v/>
      </c>
      <c r="S2277" s="1" t="str">
        <f>IF(ISBLANK(Games!L2277), "",IF(Q2277=B2277, C2277, B2277))</f>
        <v/>
      </c>
      <c r="T2277" s="1" t="str">
        <f t="shared" si="248"/>
        <v>BAL</v>
      </c>
      <c r="U2277" s="1" t="str">
        <f t="shared" si="249"/>
        <v>SFG</v>
      </c>
      <c r="V2277" s="1">
        <f t="shared" si="250"/>
        <v>1527.1786991040578</v>
      </c>
      <c r="W2277" s="1">
        <f t="shared" si="251"/>
        <v>1491.6063482058917</v>
      </c>
    </row>
    <row r="2278" spans="1:23" x14ac:dyDescent="0.45">
      <c r="A2278" t="str">
        <f>Schedule!A2278</f>
        <v>2024-09-18</v>
      </c>
      <c r="B2278" t="str">
        <f>Schedule!B2278</f>
        <v>SDP</v>
      </c>
      <c r="C2278" t="str">
        <f>Schedule!C2278</f>
        <v>HOU</v>
      </c>
      <c r="D2278">
        <f>Schedule!D2278</f>
        <v>1513.7838452168801</v>
      </c>
      <c r="E2278">
        <f>Schedule!E2278</f>
        <v>1559.22207084247</v>
      </c>
      <c r="F2278" cm="1">
        <f t="array" ref="F2278">_xlfn.XLOOKUP(B2278, $T$1:$T2277, $V$1:$V2277, D2278, 0, -1)</f>
        <v>1502.9671207118124</v>
      </c>
      <c r="G2278" cm="1">
        <f t="array" ref="G2278">_xlfn.XLOOKUP(C2278, $U$1:$U2277, $W$1:$W2277, E2278, 0, -1)</f>
        <v>1554.1885466658973</v>
      </c>
      <c r="H2278">
        <f>Schedule!F2278</f>
        <v>2.9239766081871298E-2</v>
      </c>
      <c r="I2278" t="str">
        <f>IF(ISBLANK(Games!D2278), "", Games!D2278)</f>
        <v/>
      </c>
      <c r="J2278" t="str">
        <f>IF(ISBLANK(Games!E2278), "", Games!E2278)</f>
        <v/>
      </c>
      <c r="K2278" t="str">
        <f>IF(ISBLANK(Games!D2278), "",VLOOKUP(I2278, 'Pitchers Pre-Season'!$B$2:$X$790, 23, FALSE))</f>
        <v/>
      </c>
      <c r="L2278" t="str">
        <f>IF(ISBLANK(Games!E2278), "",VLOOKUP(J2278, 'Pitchers Pre-Season'!$B$2:$X$790, 23, FALSE))</f>
        <v/>
      </c>
      <c r="M2278">
        <f>IF(ISBLANK(Games!D2278), Calc!F2278, F2278+K2278)</f>
        <v>1502.9671207118124</v>
      </c>
      <c r="N2278">
        <f>IF(ISBLANK(Games!E2278), Calc!G2278, G2278+L2278)</f>
        <v>1554.1885466658973</v>
      </c>
      <c r="O2278" s="1">
        <f t="shared" si="245"/>
        <v>0.44143577184454452</v>
      </c>
      <c r="P2278" s="1">
        <f t="shared" si="246"/>
        <v>0.55856422815545548</v>
      </c>
      <c r="Q2278" s="3" t="str">
        <f>Games!N2278</f>
        <v/>
      </c>
      <c r="R2278" s="1" t="str">
        <f t="shared" si="247"/>
        <v/>
      </c>
      <c r="S2278" s="1" t="str">
        <f>IF(ISBLANK(Games!L2278), "",IF(Q2278=B2278, C2278, B2278))</f>
        <v/>
      </c>
      <c r="T2278" s="1" t="str">
        <f t="shared" si="248"/>
        <v>SDP</v>
      </c>
      <c r="U2278" s="1" t="str">
        <f t="shared" si="249"/>
        <v>HOU</v>
      </c>
      <c r="V2278" s="1">
        <f t="shared" si="250"/>
        <v>1502.9671207118124</v>
      </c>
      <c r="W2278" s="1">
        <f t="shared" si="251"/>
        <v>1554.1885466658973</v>
      </c>
    </row>
    <row r="2279" spans="1:23" x14ac:dyDescent="0.45">
      <c r="A2279" t="str">
        <f>Schedule!A2279</f>
        <v>2024-09-18</v>
      </c>
      <c r="B2279" t="str">
        <f>Schedule!B2279</f>
        <v>CLE</v>
      </c>
      <c r="C2279" t="str">
        <f>Schedule!C2279</f>
        <v>MIN</v>
      </c>
      <c r="D2279">
        <f>Schedule!D2279</f>
        <v>1503.8938502056101</v>
      </c>
      <c r="E2279">
        <f>Schedule!E2279</f>
        <v>1535.44519643647</v>
      </c>
      <c r="F2279" cm="1">
        <f t="array" ref="F2279">_xlfn.XLOOKUP(B2279, $T$1:$T2278, $V$1:$V2278, D2279, 0, -1)</f>
        <v>1503.8938502056101</v>
      </c>
      <c r="G2279" cm="1">
        <f t="array" ref="G2279">_xlfn.XLOOKUP(C2279, $U$1:$U2278, $W$1:$W2278, E2279, 0, -1)</f>
        <v>1539.5424706464416</v>
      </c>
      <c r="H2279">
        <f>Schedule!F2279</f>
        <v>4.7619047619047603E-2</v>
      </c>
      <c r="I2279" t="str">
        <f>IF(ISBLANK(Games!D2279), "", Games!D2279)</f>
        <v/>
      </c>
      <c r="J2279" t="str">
        <f>IF(ISBLANK(Games!E2279), "", Games!E2279)</f>
        <v/>
      </c>
      <c r="K2279" t="str">
        <f>IF(ISBLANK(Games!D2279), "",VLOOKUP(I2279, 'Pitchers Pre-Season'!$B$2:$X$790, 23, FALSE))</f>
        <v/>
      </c>
      <c r="L2279" t="str">
        <f>IF(ISBLANK(Games!E2279), "",VLOOKUP(J2279, 'Pitchers Pre-Season'!$B$2:$X$790, 23, FALSE))</f>
        <v/>
      </c>
      <c r="M2279">
        <f>IF(ISBLANK(Games!D2279), Calc!F2279, F2279+K2279)</f>
        <v>1503.8938502056101</v>
      </c>
      <c r="N2279">
        <f>IF(ISBLANK(Games!E2279), Calc!G2279, G2279+L2279)</f>
        <v>1539.5424706464416</v>
      </c>
      <c r="O2279" s="1">
        <f t="shared" si="245"/>
        <v>0.47268631392164256</v>
      </c>
      <c r="P2279" s="1">
        <f t="shared" si="246"/>
        <v>0.52731368607835749</v>
      </c>
      <c r="Q2279" s="3" t="str">
        <f>Games!N2279</f>
        <v/>
      </c>
      <c r="R2279" s="1" t="str">
        <f t="shared" si="247"/>
        <v/>
      </c>
      <c r="S2279" s="1" t="str">
        <f>IF(ISBLANK(Games!L2279), "",IF(Q2279=B2279, C2279, B2279))</f>
        <v/>
      </c>
      <c r="T2279" s="1" t="str">
        <f t="shared" si="248"/>
        <v>CLE</v>
      </c>
      <c r="U2279" s="1" t="str">
        <f t="shared" si="249"/>
        <v>MIN</v>
      </c>
      <c r="V2279" s="1">
        <f t="shared" si="250"/>
        <v>1503.8938502056101</v>
      </c>
      <c r="W2279" s="1">
        <f t="shared" si="251"/>
        <v>1539.5424706464416</v>
      </c>
    </row>
    <row r="2280" spans="1:23" x14ac:dyDescent="0.45">
      <c r="A2280" t="str">
        <f>Schedule!A2280</f>
        <v>2024-09-18</v>
      </c>
      <c r="B2280" t="str">
        <f>Schedule!B2280</f>
        <v>CIN</v>
      </c>
      <c r="C2280" t="str">
        <f>Schedule!C2280</f>
        <v>ATL</v>
      </c>
      <c r="D2280">
        <f>Schedule!D2280</f>
        <v>1496.2510574284499</v>
      </c>
      <c r="E2280">
        <f>Schedule!E2280</f>
        <v>1590.545270505</v>
      </c>
      <c r="F2280" cm="1">
        <f t="array" ref="F2280">_xlfn.XLOOKUP(B2280, $T$1:$T2279, $V$1:$V2279, D2280, 0, -1)</f>
        <v>1493.1662146218293</v>
      </c>
      <c r="G2280" cm="1">
        <f t="array" ref="G2280">_xlfn.XLOOKUP(C2280, $U$1:$U2279, $W$1:$W2279, E2280, 0, -1)</f>
        <v>1588.8399964445969</v>
      </c>
      <c r="H2280">
        <f>Schedule!F2280</f>
        <v>-1.38888888888888E-2</v>
      </c>
      <c r="I2280" t="str">
        <f>IF(ISBLANK(Games!D2280), "", Games!D2280)</f>
        <v/>
      </c>
      <c r="J2280" t="str">
        <f>IF(ISBLANK(Games!E2280), "", Games!E2280)</f>
        <v/>
      </c>
      <c r="K2280" t="str">
        <f>IF(ISBLANK(Games!D2280), "",VLOOKUP(I2280, 'Pitchers Pre-Season'!$B$2:$X$790, 23, FALSE))</f>
        <v/>
      </c>
      <c r="L2280" t="str">
        <f>IF(ISBLANK(Games!E2280), "",VLOOKUP(J2280, 'Pitchers Pre-Season'!$B$2:$X$790, 23, FALSE))</f>
        <v/>
      </c>
      <c r="M2280">
        <f>IF(ISBLANK(Games!D2280), Calc!F2280, F2280+K2280)</f>
        <v>1493.1662146218293</v>
      </c>
      <c r="N2280">
        <f>IF(ISBLANK(Games!E2280), Calc!G2280, G2280+L2280)</f>
        <v>1588.8399964445969</v>
      </c>
      <c r="O2280" s="1">
        <f t="shared" si="245"/>
        <v>0.35874770222210739</v>
      </c>
      <c r="P2280" s="1">
        <f t="shared" si="246"/>
        <v>0.6412522977778925</v>
      </c>
      <c r="Q2280" s="3" t="str">
        <f>Games!N2280</f>
        <v/>
      </c>
      <c r="R2280" s="1" t="str">
        <f t="shared" si="247"/>
        <v/>
      </c>
      <c r="S2280" s="1" t="str">
        <f>IF(ISBLANK(Games!L2280), "",IF(Q2280=B2280, C2280, B2280))</f>
        <v/>
      </c>
      <c r="T2280" s="1" t="str">
        <f t="shared" si="248"/>
        <v>CIN</v>
      </c>
      <c r="U2280" s="1" t="str">
        <f t="shared" si="249"/>
        <v>ATL</v>
      </c>
      <c r="V2280" s="1">
        <f t="shared" si="250"/>
        <v>1493.1662146218293</v>
      </c>
      <c r="W2280" s="1">
        <f t="shared" si="251"/>
        <v>1588.8399964445969</v>
      </c>
    </row>
    <row r="2281" spans="1:23" x14ac:dyDescent="0.45">
      <c r="A2281" t="str">
        <f>Schedule!A2281</f>
        <v>2024-09-18</v>
      </c>
      <c r="B2281" t="str">
        <f>Schedule!B2281</f>
        <v>MIA</v>
      </c>
      <c r="C2281" t="str">
        <f>Schedule!C2281</f>
        <v>LAD</v>
      </c>
      <c r="D2281">
        <f>Schedule!D2281</f>
        <v>1488.4482383178499</v>
      </c>
      <c r="E2281">
        <f>Schedule!E2281</f>
        <v>1588.6730971234199</v>
      </c>
      <c r="F2281" cm="1">
        <f t="array" ref="F2281">_xlfn.XLOOKUP(B2281, $T$1:$T2280, $V$1:$V2280, D2281, 0, -1)</f>
        <v>1453.0099819148713</v>
      </c>
      <c r="G2281" cm="1">
        <f t="array" ref="G2281">_xlfn.XLOOKUP(C2281, $U$1:$U2280, $W$1:$W2280, E2281, 0, -1)</f>
        <v>1587.2549754385982</v>
      </c>
      <c r="H2281">
        <f>Schedule!F2281</f>
        <v>4.5751633986928102E-2</v>
      </c>
      <c r="I2281" t="str">
        <f>IF(ISBLANK(Games!D2281), "", Games!D2281)</f>
        <v/>
      </c>
      <c r="J2281" t="str">
        <f>IF(ISBLANK(Games!E2281), "", Games!E2281)</f>
        <v/>
      </c>
      <c r="K2281" t="str">
        <f>IF(ISBLANK(Games!D2281), "",VLOOKUP(I2281, 'Pitchers Pre-Season'!$B$2:$X$790, 23, FALSE))</f>
        <v/>
      </c>
      <c r="L2281" t="str">
        <f>IF(ISBLANK(Games!E2281), "",VLOOKUP(J2281, 'Pitchers Pre-Season'!$B$2:$X$790, 23, FALSE))</f>
        <v/>
      </c>
      <c r="M2281">
        <f>IF(ISBLANK(Games!D2281), Calc!F2281, F2281+K2281)</f>
        <v>1453.0099819148713</v>
      </c>
      <c r="N2281">
        <f>IF(ISBLANK(Games!E2281), Calc!G2281, G2281+L2281)</f>
        <v>1587.2549754385982</v>
      </c>
      <c r="O2281" s="1">
        <f t="shared" si="245"/>
        <v>0.33875465955531092</v>
      </c>
      <c r="P2281" s="1">
        <f t="shared" si="246"/>
        <v>0.66124534044468897</v>
      </c>
      <c r="Q2281" s="3" t="str">
        <f>Games!N2281</f>
        <v/>
      </c>
      <c r="R2281" s="1" t="str">
        <f t="shared" si="247"/>
        <v/>
      </c>
      <c r="S2281" s="1" t="str">
        <f>IF(ISBLANK(Games!L2281), "",IF(Q2281=B2281, C2281, B2281))</f>
        <v/>
      </c>
      <c r="T2281" s="1" t="str">
        <f t="shared" si="248"/>
        <v>MIA</v>
      </c>
      <c r="U2281" s="1" t="str">
        <f t="shared" si="249"/>
        <v>LAD</v>
      </c>
      <c r="V2281" s="1">
        <f t="shared" si="250"/>
        <v>1453.0099819148713</v>
      </c>
      <c r="W2281" s="1">
        <f t="shared" si="251"/>
        <v>1587.2549754385982</v>
      </c>
    </row>
    <row r="2282" spans="1:23" x14ac:dyDescent="0.45">
      <c r="A2282" t="str">
        <f>Schedule!A2282</f>
        <v>2024-09-18</v>
      </c>
      <c r="B2282" t="str">
        <f>Schedule!B2282</f>
        <v>TBR</v>
      </c>
      <c r="C2282" t="str">
        <f>Schedule!C2282</f>
        <v>BOS</v>
      </c>
      <c r="D2282">
        <f>Schedule!D2282</f>
        <v>1537.2568075547799</v>
      </c>
      <c r="E2282">
        <f>Schedule!E2282</f>
        <v>1500.26839934439</v>
      </c>
      <c r="F2282" cm="1">
        <f t="array" ref="F2282">_xlfn.XLOOKUP(B2282, $T$1:$T2281, $V$1:$V2281, D2282, 0, -1)</f>
        <v>1528.0229512954211</v>
      </c>
      <c r="G2282" cm="1">
        <f t="array" ref="G2282">_xlfn.XLOOKUP(C2282, $U$1:$U2281, $W$1:$W2281, E2282, 0, -1)</f>
        <v>1518.233689676287</v>
      </c>
      <c r="H2282">
        <f>Schedule!F2282</f>
        <v>0.124324324324324</v>
      </c>
      <c r="I2282" t="str">
        <f>IF(ISBLANK(Games!D2282), "", Games!D2282)</f>
        <v/>
      </c>
      <c r="J2282" t="str">
        <f>IF(ISBLANK(Games!E2282), "", Games!E2282)</f>
        <v/>
      </c>
      <c r="K2282" t="str">
        <f>IF(ISBLANK(Games!D2282), "",VLOOKUP(I2282, 'Pitchers Pre-Season'!$B$2:$X$790, 23, FALSE))</f>
        <v/>
      </c>
      <c r="L2282" t="str">
        <f>IF(ISBLANK(Games!E2282), "",VLOOKUP(J2282, 'Pitchers Pre-Season'!$B$2:$X$790, 23, FALSE))</f>
        <v/>
      </c>
      <c r="M2282">
        <f>IF(ISBLANK(Games!D2282), Calc!F2282, F2282+K2282)</f>
        <v>1528.0229512954211</v>
      </c>
      <c r="N2282">
        <f>IF(ISBLANK(Games!E2282), Calc!G2282, G2282+L2282)</f>
        <v>1518.233689676287</v>
      </c>
      <c r="O2282" s="1">
        <f t="shared" si="245"/>
        <v>0.57624631526996628</v>
      </c>
      <c r="P2282" s="1">
        <f t="shared" si="246"/>
        <v>0.42375368473003372</v>
      </c>
      <c r="Q2282" s="3" t="str">
        <f>Games!N2282</f>
        <v/>
      </c>
      <c r="R2282" s="1" t="str">
        <f t="shared" si="247"/>
        <v/>
      </c>
      <c r="S2282" s="1" t="str">
        <f>IF(ISBLANK(Games!L2282), "",IF(Q2282=B2282, C2282, B2282))</f>
        <v/>
      </c>
      <c r="T2282" s="1" t="str">
        <f t="shared" si="248"/>
        <v>TBR</v>
      </c>
      <c r="U2282" s="1" t="str">
        <f t="shared" si="249"/>
        <v>BOS</v>
      </c>
      <c r="V2282" s="1">
        <f t="shared" si="250"/>
        <v>1528.0229512954211</v>
      </c>
      <c r="W2282" s="1">
        <f t="shared" si="251"/>
        <v>1518.233689676287</v>
      </c>
    </row>
    <row r="2283" spans="1:23" x14ac:dyDescent="0.45">
      <c r="A2283" t="str">
        <f>Schedule!A2283</f>
        <v>2024-09-18</v>
      </c>
      <c r="B2283" t="str">
        <f>Schedule!B2283</f>
        <v>NYM</v>
      </c>
      <c r="C2283" t="str">
        <f>Schedule!C2283</f>
        <v>WAS</v>
      </c>
      <c r="D2283">
        <f>Schedule!D2283</f>
        <v>1505.1761432511801</v>
      </c>
      <c r="E2283">
        <f>Schedule!E2283</f>
        <v>1422.7330514932301</v>
      </c>
      <c r="F2283" cm="1">
        <f t="array" ref="F2283">_xlfn.XLOOKUP(B2283, $T$1:$T2282, $V$1:$V2282, D2283, 0, -1)</f>
        <v>1483.2891783762693</v>
      </c>
      <c r="G2283" cm="1">
        <f t="array" ref="G2283">_xlfn.XLOOKUP(C2283, $U$1:$U2282, $W$1:$W2282, E2283, 0, -1)</f>
        <v>1420.7057667976087</v>
      </c>
      <c r="H2283">
        <f>Schedule!F2283</f>
        <v>0.102272727272727</v>
      </c>
      <c r="I2283" t="str">
        <f>IF(ISBLANK(Games!D2283), "", Games!D2283)</f>
        <v/>
      </c>
      <c r="J2283" t="str">
        <f>IF(ISBLANK(Games!E2283), "", Games!E2283)</f>
        <v/>
      </c>
      <c r="K2283" t="str">
        <f>IF(ISBLANK(Games!D2283), "",VLOOKUP(I2283, 'Pitchers Pre-Season'!$B$2:$X$790, 23, FALSE))</f>
        <v/>
      </c>
      <c r="L2283" t="str">
        <f>IF(ISBLANK(Games!E2283), "",VLOOKUP(J2283, 'Pitchers Pre-Season'!$B$2:$X$790, 23, FALSE))</f>
        <v/>
      </c>
      <c r="M2283">
        <f>IF(ISBLANK(Games!D2283), Calc!F2283, F2283+K2283)</f>
        <v>1483.2891783762693</v>
      </c>
      <c r="N2283">
        <f>IF(ISBLANK(Games!E2283), Calc!G2283, G2283+L2283)</f>
        <v>1420.7057667976087</v>
      </c>
      <c r="O2283" s="1">
        <f t="shared" si="245"/>
        <v>0.64023951134464452</v>
      </c>
      <c r="P2283" s="1">
        <f t="shared" si="246"/>
        <v>0.35976048865535554</v>
      </c>
      <c r="Q2283" s="3" t="str">
        <f>Games!N2283</f>
        <v/>
      </c>
      <c r="R2283" s="1" t="str">
        <f t="shared" si="247"/>
        <v/>
      </c>
      <c r="S2283" s="1" t="str">
        <f>IF(ISBLANK(Games!L2283), "",IF(Q2283=B2283, C2283, B2283))</f>
        <v/>
      </c>
      <c r="T2283" s="1" t="str">
        <f t="shared" si="248"/>
        <v>NYM</v>
      </c>
      <c r="U2283" s="1" t="str">
        <f t="shared" si="249"/>
        <v>WAS</v>
      </c>
      <c r="V2283" s="1">
        <f t="shared" si="250"/>
        <v>1483.2891783762693</v>
      </c>
      <c r="W2283" s="1">
        <f t="shared" si="251"/>
        <v>1420.7057667976087</v>
      </c>
    </row>
    <row r="2284" spans="1:23" x14ac:dyDescent="0.45">
      <c r="A2284" t="str">
        <f>Schedule!A2284</f>
        <v>2024-09-18</v>
      </c>
      <c r="B2284" t="str">
        <f>Schedule!B2284</f>
        <v>KCR</v>
      </c>
      <c r="C2284" t="str">
        <f>Schedule!C2284</f>
        <v>DET</v>
      </c>
      <c r="D2284">
        <f>Schedule!D2284</f>
        <v>1455.5883504191299</v>
      </c>
      <c r="E2284">
        <f>Schedule!E2284</f>
        <v>1477.56939209144</v>
      </c>
      <c r="F2284" cm="1">
        <f t="array" ref="F2284">_xlfn.XLOOKUP(B2284, $T$1:$T2283, $V$1:$V2283, D2284, 0, -1)</f>
        <v>1459.3647323881944</v>
      </c>
      <c r="G2284" cm="1">
        <f t="array" ref="G2284">_xlfn.XLOOKUP(C2284, $U$1:$U2283, $W$1:$W2283, E2284, 0, -1)</f>
        <v>1495.7868779460348</v>
      </c>
      <c r="H2284">
        <f>Schedule!F2284</f>
        <v>0.19008264462809901</v>
      </c>
      <c r="I2284" t="str">
        <f>IF(ISBLANK(Games!D2284), "", Games!D2284)</f>
        <v/>
      </c>
      <c r="J2284" t="str">
        <f>IF(ISBLANK(Games!E2284), "", Games!E2284)</f>
        <v/>
      </c>
      <c r="K2284" t="str">
        <f>IF(ISBLANK(Games!D2284), "",VLOOKUP(I2284, 'Pitchers Pre-Season'!$B$2:$X$790, 23, FALSE))</f>
        <v/>
      </c>
      <c r="L2284" t="str">
        <f>IF(ISBLANK(Games!E2284), "",VLOOKUP(J2284, 'Pitchers Pre-Season'!$B$2:$X$790, 23, FALSE))</f>
        <v/>
      </c>
      <c r="M2284">
        <f>IF(ISBLANK(Games!D2284), Calc!F2284, F2284+K2284)</f>
        <v>1459.3647323881944</v>
      </c>
      <c r="N2284">
        <f>IF(ISBLANK(Games!E2284), Calc!G2284, G2284+L2284)</f>
        <v>1495.7868779460348</v>
      </c>
      <c r="O2284" s="1">
        <f t="shared" si="245"/>
        <v>0.54281681049705177</v>
      </c>
      <c r="P2284" s="1">
        <f t="shared" si="246"/>
        <v>0.45718318950294823</v>
      </c>
      <c r="Q2284" s="3" t="str">
        <f>Games!N2284</f>
        <v/>
      </c>
      <c r="R2284" s="1" t="str">
        <f t="shared" si="247"/>
        <v/>
      </c>
      <c r="S2284" s="1" t="str">
        <f>IF(ISBLANK(Games!L2284), "",IF(Q2284=B2284, C2284, B2284))</f>
        <v/>
      </c>
      <c r="T2284" s="1" t="str">
        <f t="shared" si="248"/>
        <v>KCR</v>
      </c>
      <c r="U2284" s="1" t="str">
        <f t="shared" si="249"/>
        <v>DET</v>
      </c>
      <c r="V2284" s="1">
        <f t="shared" si="250"/>
        <v>1459.3647323881944</v>
      </c>
      <c r="W2284" s="1">
        <f t="shared" si="251"/>
        <v>1495.7868779460348</v>
      </c>
    </row>
    <row r="2285" spans="1:23" x14ac:dyDescent="0.45">
      <c r="A2285" t="str">
        <f>Schedule!A2285</f>
        <v>2024-09-18</v>
      </c>
      <c r="B2285" t="str">
        <f>Schedule!B2285</f>
        <v>MIL</v>
      </c>
      <c r="C2285" t="str">
        <f>Schedule!C2285</f>
        <v>PHI</v>
      </c>
      <c r="D2285">
        <f>Schedule!D2285</f>
        <v>1511.74507850229</v>
      </c>
      <c r="E2285">
        <f>Schedule!E2285</f>
        <v>1537.03223861109</v>
      </c>
      <c r="F2285" cm="1">
        <f t="array" ref="F2285">_xlfn.XLOOKUP(B2285, $T$1:$T2284, $V$1:$V2284, D2285, 0, -1)</f>
        <v>1516.6563185214643</v>
      </c>
      <c r="G2285" cm="1">
        <f t="array" ref="G2285">_xlfn.XLOOKUP(C2285, $U$1:$U2284, $W$1:$W2284, E2285, 0, -1)</f>
        <v>1539.4111659163295</v>
      </c>
      <c r="H2285">
        <f>Schedule!F2285</f>
        <v>6.7415730337078705E-2</v>
      </c>
      <c r="I2285" t="str">
        <f>IF(ISBLANK(Games!D2285), "", Games!D2285)</f>
        <v/>
      </c>
      <c r="J2285" t="str">
        <f>IF(ISBLANK(Games!E2285), "", Games!E2285)</f>
        <v/>
      </c>
      <c r="K2285" t="str">
        <f>IF(ISBLANK(Games!D2285), "",VLOOKUP(I2285, 'Pitchers Pre-Season'!$B$2:$X$790, 23, FALSE))</f>
        <v/>
      </c>
      <c r="L2285" t="str">
        <f>IF(ISBLANK(Games!E2285), "",VLOOKUP(J2285, 'Pitchers Pre-Season'!$B$2:$X$790, 23, FALSE))</f>
        <v/>
      </c>
      <c r="M2285">
        <f>IF(ISBLANK(Games!D2285), Calc!F2285, F2285+K2285)</f>
        <v>1516.6563185214643</v>
      </c>
      <c r="N2285">
        <f>IF(ISBLANK(Games!E2285), Calc!G2285, G2285+L2285)</f>
        <v>1539.4111659163295</v>
      </c>
      <c r="O2285" s="1">
        <f t="shared" si="245"/>
        <v>0.50100774896884204</v>
      </c>
      <c r="P2285" s="1">
        <f t="shared" si="246"/>
        <v>0.49899225103115802</v>
      </c>
      <c r="Q2285" s="3" t="str">
        <f>Games!N2285</f>
        <v/>
      </c>
      <c r="R2285" s="1" t="str">
        <f t="shared" si="247"/>
        <v/>
      </c>
      <c r="S2285" s="1" t="str">
        <f>IF(ISBLANK(Games!L2285), "",IF(Q2285=B2285, C2285, B2285))</f>
        <v/>
      </c>
      <c r="T2285" s="1" t="str">
        <f t="shared" si="248"/>
        <v>MIL</v>
      </c>
      <c r="U2285" s="1" t="str">
        <f t="shared" si="249"/>
        <v>PHI</v>
      </c>
      <c r="V2285" s="1">
        <f t="shared" si="250"/>
        <v>1516.6563185214643</v>
      </c>
      <c r="W2285" s="1">
        <f t="shared" si="251"/>
        <v>1539.4111659163295</v>
      </c>
    </row>
    <row r="2286" spans="1:23" x14ac:dyDescent="0.45">
      <c r="A2286" t="str">
        <f>Schedule!A2286</f>
        <v>2024-09-18</v>
      </c>
      <c r="B2286" t="str">
        <f>Schedule!B2286</f>
        <v>STL</v>
      </c>
      <c r="C2286" t="str">
        <f>Schedule!C2286</f>
        <v>PIT</v>
      </c>
      <c r="D2286">
        <f>Schedule!D2286</f>
        <v>1506.4629567151301</v>
      </c>
      <c r="E2286">
        <f>Schedule!E2286</f>
        <v>1468.3919248330999</v>
      </c>
      <c r="F2286" cm="1">
        <f t="array" ref="F2286">_xlfn.XLOOKUP(B2286, $T$1:$T2285, $V$1:$V2285, D2286, 0, -1)</f>
        <v>1510.540426333587</v>
      </c>
      <c r="G2286" cm="1">
        <f t="array" ref="G2286">_xlfn.XLOOKUP(C2286, $U$1:$U2285, $W$1:$W2285, E2286, 0, -1)</f>
        <v>1490.342604018655</v>
      </c>
      <c r="H2286">
        <f>Schedule!F2286</f>
        <v>7.3170731707316999E-2</v>
      </c>
      <c r="I2286" t="str">
        <f>IF(ISBLANK(Games!D2286), "", Games!D2286)</f>
        <v/>
      </c>
      <c r="J2286" t="str">
        <f>IF(ISBLANK(Games!E2286), "", Games!E2286)</f>
        <v/>
      </c>
      <c r="K2286" t="str">
        <f>IF(ISBLANK(Games!D2286), "",VLOOKUP(I2286, 'Pitchers Pre-Season'!$B$2:$X$790, 23, FALSE))</f>
        <v/>
      </c>
      <c r="L2286" t="str">
        <f>IF(ISBLANK(Games!E2286), "",VLOOKUP(J2286, 'Pitchers Pre-Season'!$B$2:$X$790, 23, FALSE))</f>
        <v/>
      </c>
      <c r="M2286">
        <f>IF(ISBLANK(Games!D2286), Calc!F2286, F2286+K2286)</f>
        <v>1510.540426333587</v>
      </c>
      <c r="N2286">
        <f>IF(ISBLANK(Games!E2286), Calc!G2286, G2286+L2286)</f>
        <v>1490.342604018655</v>
      </c>
      <c r="O2286" s="1">
        <f t="shared" si="245"/>
        <v>0.56561966833100519</v>
      </c>
      <c r="P2286" s="1">
        <f t="shared" si="246"/>
        <v>0.43438033166899476</v>
      </c>
      <c r="Q2286" s="3" t="str">
        <f>Games!N2286</f>
        <v/>
      </c>
      <c r="R2286" s="1" t="str">
        <f t="shared" si="247"/>
        <v/>
      </c>
      <c r="S2286" s="1" t="str">
        <f>IF(ISBLANK(Games!L2286), "",IF(Q2286=B2286, C2286, B2286))</f>
        <v/>
      </c>
      <c r="T2286" s="1" t="str">
        <f t="shared" si="248"/>
        <v>STL</v>
      </c>
      <c r="U2286" s="1" t="str">
        <f t="shared" si="249"/>
        <v>PIT</v>
      </c>
      <c r="V2286" s="1">
        <f t="shared" si="250"/>
        <v>1510.540426333587</v>
      </c>
      <c r="W2286" s="1">
        <f t="shared" si="251"/>
        <v>1490.342604018655</v>
      </c>
    </row>
    <row r="2287" spans="1:23" x14ac:dyDescent="0.45">
      <c r="A2287" t="str">
        <f>Schedule!A2287</f>
        <v>2024-09-18</v>
      </c>
      <c r="B2287" t="str">
        <f>Schedule!B2287</f>
        <v>TEX</v>
      </c>
      <c r="C2287" t="str">
        <f>Schedule!C2287</f>
        <v>TOR</v>
      </c>
      <c r="D2287">
        <f>Schedule!D2287</f>
        <v>1527.6277566730801</v>
      </c>
      <c r="E2287">
        <f>Schedule!E2287</f>
        <v>1536.86484917293</v>
      </c>
      <c r="F2287" cm="1">
        <f t="array" ref="F2287">_xlfn.XLOOKUP(B2287, $T$1:$T2286, $V$1:$V2286, D2287, 0, -1)</f>
        <v>1535.7428778604465</v>
      </c>
      <c r="G2287" cm="1">
        <f t="array" ref="G2287">_xlfn.XLOOKUP(C2287, $U$1:$U2286, $W$1:$W2286, E2287, 0, -1)</f>
        <v>1549.5770225833428</v>
      </c>
      <c r="H2287">
        <f>Schedule!F2287</f>
        <v>6.3291139240506306E-2</v>
      </c>
      <c r="I2287" t="str">
        <f>IF(ISBLANK(Games!D2287), "", Games!D2287)</f>
        <v/>
      </c>
      <c r="J2287" t="str">
        <f>IF(ISBLANK(Games!E2287), "", Games!E2287)</f>
        <v/>
      </c>
      <c r="K2287" t="str">
        <f>IF(ISBLANK(Games!D2287), "",VLOOKUP(I2287, 'Pitchers Pre-Season'!$B$2:$X$790, 23, FALSE))</f>
        <v/>
      </c>
      <c r="L2287" t="str">
        <f>IF(ISBLANK(Games!E2287), "",VLOOKUP(J2287, 'Pitchers Pre-Season'!$B$2:$X$790, 23, FALSE))</f>
        <v/>
      </c>
      <c r="M2287">
        <f>IF(ISBLANK(Games!D2287), Calc!F2287, F2287+K2287)</f>
        <v>1535.7428778604465</v>
      </c>
      <c r="N2287">
        <f>IF(ISBLANK(Games!E2287), Calc!G2287, G2287+L2287)</f>
        <v>1549.5770225833428</v>
      </c>
      <c r="O2287" s="1">
        <f t="shared" si="245"/>
        <v>0.51174714994309067</v>
      </c>
      <c r="P2287" s="1">
        <f t="shared" si="246"/>
        <v>0.48825285005690927</v>
      </c>
      <c r="Q2287" s="3" t="str">
        <f>Games!N2287</f>
        <v/>
      </c>
      <c r="R2287" s="1" t="str">
        <f t="shared" si="247"/>
        <v/>
      </c>
      <c r="S2287" s="1" t="str">
        <f>IF(ISBLANK(Games!L2287), "",IF(Q2287=B2287, C2287, B2287))</f>
        <v/>
      </c>
      <c r="T2287" s="1" t="str">
        <f t="shared" si="248"/>
        <v>TEX</v>
      </c>
      <c r="U2287" s="1" t="str">
        <f t="shared" si="249"/>
        <v>TOR</v>
      </c>
      <c r="V2287" s="1">
        <f t="shared" si="250"/>
        <v>1535.7428778604465</v>
      </c>
      <c r="W2287" s="1">
        <f t="shared" si="251"/>
        <v>1549.5770225833428</v>
      </c>
    </row>
    <row r="2288" spans="1:23" x14ac:dyDescent="0.45">
      <c r="A2288" t="str">
        <f>Schedule!A2288</f>
        <v>2024-09-18</v>
      </c>
      <c r="B2288" t="str">
        <f>Schedule!B2288</f>
        <v>SEA</v>
      </c>
      <c r="C2288" t="str">
        <f>Schedule!C2288</f>
        <v>NYY</v>
      </c>
      <c r="D2288">
        <f>Schedule!D2288</f>
        <v>1526.2027098211199</v>
      </c>
      <c r="E2288">
        <f>Schedule!E2288</f>
        <v>1539.4562396036399</v>
      </c>
      <c r="F2288" cm="1">
        <f t="array" ref="F2288">_xlfn.XLOOKUP(B2288, $T$1:$T2287, $V$1:$V2287, D2288, 0, -1)</f>
        <v>1518.2292368487947</v>
      </c>
      <c r="G2288" cm="1">
        <f t="array" ref="G2288">_xlfn.XLOOKUP(C2288, $U$1:$U2287, $W$1:$W2287, E2288, 0, -1)</f>
        <v>1562.9327852564061</v>
      </c>
      <c r="H2288">
        <f>Schedule!F2288</f>
        <v>2.2471910112359699E-2</v>
      </c>
      <c r="I2288" t="str">
        <f>IF(ISBLANK(Games!D2288), "", Games!D2288)</f>
        <v/>
      </c>
      <c r="J2288" t="str">
        <f>IF(ISBLANK(Games!E2288), "", Games!E2288)</f>
        <v/>
      </c>
      <c r="K2288" t="str">
        <f>IF(ISBLANK(Games!D2288), "",VLOOKUP(I2288, 'Pitchers Pre-Season'!$B$2:$X$790, 23, FALSE))</f>
        <v/>
      </c>
      <c r="L2288" t="str">
        <f>IF(ISBLANK(Games!E2288), "",VLOOKUP(J2288, 'Pitchers Pre-Season'!$B$2:$X$790, 23, FALSE))</f>
        <v/>
      </c>
      <c r="M2288">
        <f>IF(ISBLANK(Games!D2288), Calc!F2288, F2288+K2288)</f>
        <v>1518.2292368487947</v>
      </c>
      <c r="N2288">
        <f>IF(ISBLANK(Games!E2288), Calc!G2288, G2288+L2288)</f>
        <v>1562.9327852564061</v>
      </c>
      <c r="O2288" s="1">
        <f t="shared" si="245"/>
        <v>0.44725506133396531</v>
      </c>
      <c r="P2288" s="1">
        <f t="shared" si="246"/>
        <v>0.55274493866603469</v>
      </c>
      <c r="Q2288" s="3" t="str">
        <f>Games!N2288</f>
        <v/>
      </c>
      <c r="R2288" s="1" t="str">
        <f t="shared" si="247"/>
        <v/>
      </c>
      <c r="S2288" s="1" t="str">
        <f>IF(ISBLANK(Games!L2288), "",IF(Q2288=B2288, C2288, B2288))</f>
        <v/>
      </c>
      <c r="T2288" s="1" t="str">
        <f t="shared" si="248"/>
        <v>SEA</v>
      </c>
      <c r="U2288" s="1" t="str">
        <f t="shared" si="249"/>
        <v>NYY</v>
      </c>
      <c r="V2288" s="1">
        <f t="shared" si="250"/>
        <v>1518.2292368487947</v>
      </c>
      <c r="W2288" s="1">
        <f t="shared" si="251"/>
        <v>1562.9327852564061</v>
      </c>
    </row>
    <row r="2289" spans="1:23" x14ac:dyDescent="0.45">
      <c r="A2289" t="str">
        <f>Schedule!A2289</f>
        <v>2024-09-19</v>
      </c>
      <c r="B2289" t="str">
        <f>Schedule!B2289</f>
        <v>BAL</v>
      </c>
      <c r="C2289" t="str">
        <f>Schedule!C2289</f>
        <v>SFG</v>
      </c>
      <c r="D2289">
        <f>Schedule!D2289</f>
        <v>1535.1075395159701</v>
      </c>
      <c r="E2289">
        <f>Schedule!E2289</f>
        <v>1501.1235706124401</v>
      </c>
      <c r="F2289" cm="1">
        <f t="array" ref="F2289">_xlfn.XLOOKUP(B2289, $T$1:$T2288, $V$1:$V2288, D2289, 0, -1)</f>
        <v>1527.1786991040578</v>
      </c>
      <c r="G2289" cm="1">
        <f t="array" ref="G2289">_xlfn.XLOOKUP(C2289, $U$1:$U2288, $W$1:$W2288, E2289, 0, -1)</f>
        <v>1491.6063482058917</v>
      </c>
      <c r="H2289">
        <f>Schedule!F2289</f>
        <v>2.1739130434782698E-2</v>
      </c>
      <c r="I2289" t="str">
        <f>IF(ISBLANK(Games!D2289), "", Games!D2289)</f>
        <v/>
      </c>
      <c r="J2289" t="str">
        <f>IF(ISBLANK(Games!E2289), "", Games!E2289)</f>
        <v/>
      </c>
      <c r="K2289" t="str">
        <f>IF(ISBLANK(Games!D2289), "",VLOOKUP(I2289, 'Pitchers Pre-Season'!$B$2:$X$790, 23, FALSE))</f>
        <v/>
      </c>
      <c r="L2289" t="str">
        <f>IF(ISBLANK(Games!E2289), "",VLOOKUP(J2289, 'Pitchers Pre-Season'!$B$2:$X$790, 23, FALSE))</f>
        <v/>
      </c>
      <c r="M2289">
        <f>IF(ISBLANK(Games!D2289), Calc!F2289, F2289+K2289)</f>
        <v>1527.1786991040578</v>
      </c>
      <c r="N2289">
        <f>IF(ISBLANK(Games!E2289), Calc!G2289, G2289+L2289)</f>
        <v>1491.6063482058917</v>
      </c>
      <c r="O2289" s="1">
        <f t="shared" si="245"/>
        <v>0.56188415944868031</v>
      </c>
      <c r="P2289" s="1">
        <f t="shared" si="246"/>
        <v>0.43811584055131969</v>
      </c>
      <c r="Q2289" s="3" t="str">
        <f>Games!N2289</f>
        <v/>
      </c>
      <c r="R2289" s="1" t="str">
        <f t="shared" si="247"/>
        <v/>
      </c>
      <c r="S2289" s="1" t="str">
        <f>IF(ISBLANK(Games!L2289), "",IF(Q2289=B2289, C2289, B2289))</f>
        <v/>
      </c>
      <c r="T2289" s="1" t="str">
        <f t="shared" si="248"/>
        <v>BAL</v>
      </c>
      <c r="U2289" s="1" t="str">
        <f t="shared" si="249"/>
        <v>SFG</v>
      </c>
      <c r="V2289" s="1">
        <f t="shared" si="250"/>
        <v>1527.1786991040578</v>
      </c>
      <c r="W2289" s="1">
        <f t="shared" si="251"/>
        <v>1491.6063482058917</v>
      </c>
    </row>
    <row r="2290" spans="1:23" x14ac:dyDescent="0.45">
      <c r="A2290" t="str">
        <f>Schedule!A2290</f>
        <v>2024-09-19</v>
      </c>
      <c r="B2290" t="str">
        <f>Schedule!B2290</f>
        <v>CLE</v>
      </c>
      <c r="C2290" t="str">
        <f>Schedule!C2290</f>
        <v>MIN</v>
      </c>
      <c r="D2290">
        <f>Schedule!D2290</f>
        <v>1503.8938502056101</v>
      </c>
      <c r="E2290">
        <f>Schedule!E2290</f>
        <v>1535.44519643647</v>
      </c>
      <c r="F2290" cm="1">
        <f t="array" ref="F2290">_xlfn.XLOOKUP(B2290, $T$1:$T2289, $V$1:$V2289, D2290, 0, -1)</f>
        <v>1503.8938502056101</v>
      </c>
      <c r="G2290" cm="1">
        <f t="array" ref="G2290">_xlfn.XLOOKUP(C2290, $U$1:$U2289, $W$1:$W2289, E2290, 0, -1)</f>
        <v>1539.5424706464416</v>
      </c>
      <c r="H2290">
        <f>Schedule!F2290</f>
        <v>4.7619047619047603E-2</v>
      </c>
      <c r="I2290" t="str">
        <f>IF(ISBLANK(Games!D2290), "", Games!D2290)</f>
        <v/>
      </c>
      <c r="J2290" t="str">
        <f>IF(ISBLANK(Games!E2290), "", Games!E2290)</f>
        <v/>
      </c>
      <c r="K2290" t="str">
        <f>IF(ISBLANK(Games!D2290), "",VLOOKUP(I2290, 'Pitchers Pre-Season'!$B$2:$X$790, 23, FALSE))</f>
        <v/>
      </c>
      <c r="L2290" t="str">
        <f>IF(ISBLANK(Games!E2290), "",VLOOKUP(J2290, 'Pitchers Pre-Season'!$B$2:$X$790, 23, FALSE))</f>
        <v/>
      </c>
      <c r="M2290">
        <f>IF(ISBLANK(Games!D2290), Calc!F2290, F2290+K2290)</f>
        <v>1503.8938502056101</v>
      </c>
      <c r="N2290">
        <f>IF(ISBLANK(Games!E2290), Calc!G2290, G2290+L2290)</f>
        <v>1539.5424706464416</v>
      </c>
      <c r="O2290" s="1">
        <f t="shared" si="245"/>
        <v>0.47268631392164256</v>
      </c>
      <c r="P2290" s="1">
        <f t="shared" si="246"/>
        <v>0.52731368607835749</v>
      </c>
      <c r="Q2290" s="3" t="str">
        <f>Games!N2290</f>
        <v/>
      </c>
      <c r="R2290" s="1" t="str">
        <f t="shared" si="247"/>
        <v/>
      </c>
      <c r="S2290" s="1" t="str">
        <f>IF(ISBLANK(Games!L2290), "",IF(Q2290=B2290, C2290, B2290))</f>
        <v/>
      </c>
      <c r="T2290" s="1" t="str">
        <f t="shared" si="248"/>
        <v>CLE</v>
      </c>
      <c r="U2290" s="1" t="str">
        <f t="shared" si="249"/>
        <v>MIN</v>
      </c>
      <c r="V2290" s="1">
        <f t="shared" si="250"/>
        <v>1503.8938502056101</v>
      </c>
      <c r="W2290" s="1">
        <f t="shared" si="251"/>
        <v>1539.5424706464416</v>
      </c>
    </row>
    <row r="2291" spans="1:23" x14ac:dyDescent="0.45">
      <c r="A2291" t="str">
        <f>Schedule!A2291</f>
        <v>2024-09-19</v>
      </c>
      <c r="B2291" t="str">
        <f>Schedule!B2291</f>
        <v>CIN</v>
      </c>
      <c r="C2291" t="str">
        <f>Schedule!C2291</f>
        <v>ATL</v>
      </c>
      <c r="D2291">
        <f>Schedule!D2291</f>
        <v>1496.2510574284499</v>
      </c>
      <c r="E2291">
        <f>Schedule!E2291</f>
        <v>1590.545270505</v>
      </c>
      <c r="F2291" cm="1">
        <f t="array" ref="F2291">_xlfn.XLOOKUP(B2291, $T$1:$T2290, $V$1:$V2290, D2291, 0, -1)</f>
        <v>1493.1662146218293</v>
      </c>
      <c r="G2291" cm="1">
        <f t="array" ref="G2291">_xlfn.XLOOKUP(C2291, $U$1:$U2290, $W$1:$W2290, E2291, 0, -1)</f>
        <v>1588.8399964445969</v>
      </c>
      <c r="H2291">
        <f>Schedule!F2291</f>
        <v>-1.38888888888888E-2</v>
      </c>
      <c r="I2291" t="str">
        <f>IF(ISBLANK(Games!D2291), "", Games!D2291)</f>
        <v/>
      </c>
      <c r="J2291" t="str">
        <f>IF(ISBLANK(Games!E2291), "", Games!E2291)</f>
        <v/>
      </c>
      <c r="K2291" t="str">
        <f>IF(ISBLANK(Games!D2291), "",VLOOKUP(I2291, 'Pitchers Pre-Season'!$B$2:$X$790, 23, FALSE))</f>
        <v/>
      </c>
      <c r="L2291" t="str">
        <f>IF(ISBLANK(Games!E2291), "",VLOOKUP(J2291, 'Pitchers Pre-Season'!$B$2:$X$790, 23, FALSE))</f>
        <v/>
      </c>
      <c r="M2291">
        <f>IF(ISBLANK(Games!D2291), Calc!F2291, F2291+K2291)</f>
        <v>1493.1662146218293</v>
      </c>
      <c r="N2291">
        <f>IF(ISBLANK(Games!E2291), Calc!G2291, G2291+L2291)</f>
        <v>1588.8399964445969</v>
      </c>
      <c r="O2291" s="1">
        <f t="shared" si="245"/>
        <v>0.35874770222210739</v>
      </c>
      <c r="P2291" s="1">
        <f t="shared" si="246"/>
        <v>0.6412522977778925</v>
      </c>
      <c r="Q2291" s="3" t="str">
        <f>Games!N2291</f>
        <v/>
      </c>
      <c r="R2291" s="1" t="str">
        <f t="shared" si="247"/>
        <v/>
      </c>
      <c r="S2291" s="1" t="str">
        <f>IF(ISBLANK(Games!L2291), "",IF(Q2291=B2291, C2291, B2291))</f>
        <v/>
      </c>
      <c r="T2291" s="1" t="str">
        <f t="shared" si="248"/>
        <v>CIN</v>
      </c>
      <c r="U2291" s="1" t="str">
        <f t="shared" si="249"/>
        <v>ATL</v>
      </c>
      <c r="V2291" s="1">
        <f t="shared" si="250"/>
        <v>1493.1662146218293</v>
      </c>
      <c r="W2291" s="1">
        <f t="shared" si="251"/>
        <v>1588.8399964445969</v>
      </c>
    </row>
    <row r="2292" spans="1:23" x14ac:dyDescent="0.45">
      <c r="A2292" t="str">
        <f>Schedule!A2292</f>
        <v>2024-09-19</v>
      </c>
      <c r="B2292" t="str">
        <f>Schedule!B2292</f>
        <v>TEX</v>
      </c>
      <c r="C2292" t="str">
        <f>Schedule!C2292</f>
        <v>TOR</v>
      </c>
      <c r="D2292">
        <f>Schedule!D2292</f>
        <v>1527.6277566730801</v>
      </c>
      <c r="E2292">
        <f>Schedule!E2292</f>
        <v>1536.86484917293</v>
      </c>
      <c r="F2292" cm="1">
        <f t="array" ref="F2292">_xlfn.XLOOKUP(B2292, $T$1:$T2291, $V$1:$V2291, D2292, 0, -1)</f>
        <v>1535.7428778604465</v>
      </c>
      <c r="G2292" cm="1">
        <f t="array" ref="G2292">_xlfn.XLOOKUP(C2292, $U$1:$U2291, $W$1:$W2291, E2292, 0, -1)</f>
        <v>1549.5770225833428</v>
      </c>
      <c r="H2292">
        <f>Schedule!F2292</f>
        <v>6.3291139240506306E-2</v>
      </c>
      <c r="I2292" t="str">
        <f>IF(ISBLANK(Games!D2292), "", Games!D2292)</f>
        <v/>
      </c>
      <c r="J2292" t="str">
        <f>IF(ISBLANK(Games!E2292), "", Games!E2292)</f>
        <v/>
      </c>
      <c r="K2292" t="str">
        <f>IF(ISBLANK(Games!D2292), "",VLOOKUP(I2292, 'Pitchers Pre-Season'!$B$2:$X$790, 23, FALSE))</f>
        <v/>
      </c>
      <c r="L2292" t="str">
        <f>IF(ISBLANK(Games!E2292), "",VLOOKUP(J2292, 'Pitchers Pre-Season'!$B$2:$X$790, 23, FALSE))</f>
        <v/>
      </c>
      <c r="M2292">
        <f>IF(ISBLANK(Games!D2292), Calc!F2292, F2292+K2292)</f>
        <v>1535.7428778604465</v>
      </c>
      <c r="N2292">
        <f>IF(ISBLANK(Games!E2292), Calc!G2292, G2292+L2292)</f>
        <v>1549.5770225833428</v>
      </c>
      <c r="O2292" s="1">
        <f t="shared" si="245"/>
        <v>0.51174714994309067</v>
      </c>
      <c r="P2292" s="1">
        <f t="shared" si="246"/>
        <v>0.48825285005690927</v>
      </c>
      <c r="Q2292" s="3" t="str">
        <f>Games!N2292</f>
        <v/>
      </c>
      <c r="R2292" s="1" t="str">
        <f t="shared" si="247"/>
        <v/>
      </c>
      <c r="S2292" s="1" t="str">
        <f>IF(ISBLANK(Games!L2292), "",IF(Q2292=B2292, C2292, B2292))</f>
        <v/>
      </c>
      <c r="T2292" s="1" t="str">
        <f t="shared" si="248"/>
        <v>TEX</v>
      </c>
      <c r="U2292" s="1" t="str">
        <f t="shared" si="249"/>
        <v>TOR</v>
      </c>
      <c r="V2292" s="1">
        <f t="shared" si="250"/>
        <v>1535.7428778604465</v>
      </c>
      <c r="W2292" s="1">
        <f t="shared" si="251"/>
        <v>1549.5770225833428</v>
      </c>
    </row>
    <row r="2293" spans="1:23" x14ac:dyDescent="0.45">
      <c r="A2293" t="str">
        <f>Schedule!A2293</f>
        <v>2024-09-19</v>
      </c>
      <c r="B2293" t="str">
        <f>Schedule!B2293</f>
        <v>SEA</v>
      </c>
      <c r="C2293" t="str">
        <f>Schedule!C2293</f>
        <v>NYY</v>
      </c>
      <c r="D2293">
        <f>Schedule!D2293</f>
        <v>1526.2027098211199</v>
      </c>
      <c r="E2293">
        <f>Schedule!E2293</f>
        <v>1539.4562396036399</v>
      </c>
      <c r="F2293" cm="1">
        <f t="array" ref="F2293">_xlfn.XLOOKUP(B2293, $T$1:$T2292, $V$1:$V2292, D2293, 0, -1)</f>
        <v>1518.2292368487947</v>
      </c>
      <c r="G2293" cm="1">
        <f t="array" ref="G2293">_xlfn.XLOOKUP(C2293, $U$1:$U2292, $W$1:$W2292, E2293, 0, -1)</f>
        <v>1562.9327852564061</v>
      </c>
      <c r="H2293">
        <f>Schedule!F2293</f>
        <v>2.2471910112359699E-2</v>
      </c>
      <c r="I2293" t="str">
        <f>IF(ISBLANK(Games!D2293), "", Games!D2293)</f>
        <v/>
      </c>
      <c r="J2293" t="str">
        <f>IF(ISBLANK(Games!E2293), "", Games!E2293)</f>
        <v/>
      </c>
      <c r="K2293" t="str">
        <f>IF(ISBLANK(Games!D2293), "",VLOOKUP(I2293, 'Pitchers Pre-Season'!$B$2:$X$790, 23, FALSE))</f>
        <v/>
      </c>
      <c r="L2293" t="str">
        <f>IF(ISBLANK(Games!E2293), "",VLOOKUP(J2293, 'Pitchers Pre-Season'!$B$2:$X$790, 23, FALSE))</f>
        <v/>
      </c>
      <c r="M2293">
        <f>IF(ISBLANK(Games!D2293), Calc!F2293, F2293+K2293)</f>
        <v>1518.2292368487947</v>
      </c>
      <c r="N2293">
        <f>IF(ISBLANK(Games!E2293), Calc!G2293, G2293+L2293)</f>
        <v>1562.9327852564061</v>
      </c>
      <c r="O2293" s="1">
        <f t="shared" si="245"/>
        <v>0.44725506133396531</v>
      </c>
      <c r="P2293" s="1">
        <f t="shared" si="246"/>
        <v>0.55274493866603469</v>
      </c>
      <c r="Q2293" s="3" t="str">
        <f>Games!N2293</f>
        <v/>
      </c>
      <c r="R2293" s="1" t="str">
        <f t="shared" si="247"/>
        <v/>
      </c>
      <c r="S2293" s="1" t="str">
        <f>IF(ISBLANK(Games!L2293), "",IF(Q2293=B2293, C2293, B2293))</f>
        <v/>
      </c>
      <c r="T2293" s="1" t="str">
        <f t="shared" si="248"/>
        <v>SEA</v>
      </c>
      <c r="U2293" s="1" t="str">
        <f t="shared" si="249"/>
        <v>NYY</v>
      </c>
      <c r="V2293" s="1">
        <f t="shared" si="250"/>
        <v>1518.2292368487947</v>
      </c>
      <c r="W2293" s="1">
        <f t="shared" si="251"/>
        <v>1562.9327852564061</v>
      </c>
    </row>
    <row r="2294" spans="1:23" x14ac:dyDescent="0.45">
      <c r="A2294" t="str">
        <f>Schedule!A2294</f>
        <v>2024-09-19</v>
      </c>
      <c r="B2294" t="str">
        <f>Schedule!B2294</f>
        <v>MIA</v>
      </c>
      <c r="C2294" t="str">
        <f>Schedule!C2294</f>
        <v>LAD</v>
      </c>
      <c r="D2294">
        <f>Schedule!D2294</f>
        <v>1488.4482383178499</v>
      </c>
      <c r="E2294">
        <f>Schedule!E2294</f>
        <v>1588.6730971234199</v>
      </c>
      <c r="F2294" cm="1">
        <f t="array" ref="F2294">_xlfn.XLOOKUP(B2294, $T$1:$T2293, $V$1:$V2293, D2294, 0, -1)</f>
        <v>1453.0099819148713</v>
      </c>
      <c r="G2294" cm="1">
        <f t="array" ref="G2294">_xlfn.XLOOKUP(C2294, $U$1:$U2293, $W$1:$W2293, E2294, 0, -1)</f>
        <v>1587.2549754385982</v>
      </c>
      <c r="H2294">
        <f>Schedule!F2294</f>
        <v>4.5751633986928102E-2</v>
      </c>
      <c r="I2294" t="str">
        <f>IF(ISBLANK(Games!D2294), "", Games!D2294)</f>
        <v/>
      </c>
      <c r="J2294" t="str">
        <f>IF(ISBLANK(Games!E2294), "", Games!E2294)</f>
        <v/>
      </c>
      <c r="K2294" t="str">
        <f>IF(ISBLANK(Games!D2294), "",VLOOKUP(I2294, 'Pitchers Pre-Season'!$B$2:$X$790, 23, FALSE))</f>
        <v/>
      </c>
      <c r="L2294" t="str">
        <f>IF(ISBLANK(Games!E2294), "",VLOOKUP(J2294, 'Pitchers Pre-Season'!$B$2:$X$790, 23, FALSE))</f>
        <v/>
      </c>
      <c r="M2294">
        <f>IF(ISBLANK(Games!D2294), Calc!F2294, F2294+K2294)</f>
        <v>1453.0099819148713</v>
      </c>
      <c r="N2294">
        <f>IF(ISBLANK(Games!E2294), Calc!G2294, G2294+L2294)</f>
        <v>1587.2549754385982</v>
      </c>
      <c r="O2294" s="1">
        <f t="shared" si="245"/>
        <v>0.33875465955531092</v>
      </c>
      <c r="P2294" s="1">
        <f t="shared" si="246"/>
        <v>0.66124534044468897</v>
      </c>
      <c r="Q2294" s="3" t="str">
        <f>Games!N2294</f>
        <v/>
      </c>
      <c r="R2294" s="1" t="str">
        <f t="shared" si="247"/>
        <v/>
      </c>
      <c r="S2294" s="1" t="str">
        <f>IF(ISBLANK(Games!L2294), "",IF(Q2294=B2294, C2294, B2294))</f>
        <v/>
      </c>
      <c r="T2294" s="1" t="str">
        <f t="shared" si="248"/>
        <v>MIA</v>
      </c>
      <c r="U2294" s="1" t="str">
        <f t="shared" si="249"/>
        <v>LAD</v>
      </c>
      <c r="V2294" s="1">
        <f t="shared" si="250"/>
        <v>1453.0099819148713</v>
      </c>
      <c r="W2294" s="1">
        <f t="shared" si="251"/>
        <v>1587.2549754385982</v>
      </c>
    </row>
    <row r="2295" spans="1:23" x14ac:dyDescent="0.45">
      <c r="A2295" t="str">
        <f>Schedule!A2295</f>
        <v>2024-09-19</v>
      </c>
      <c r="B2295" t="str">
        <f>Schedule!B2295</f>
        <v>TBR</v>
      </c>
      <c r="C2295" t="str">
        <f>Schedule!C2295</f>
        <v>BOS</v>
      </c>
      <c r="D2295">
        <f>Schedule!D2295</f>
        <v>1537.2568075547799</v>
      </c>
      <c r="E2295">
        <f>Schedule!E2295</f>
        <v>1500.26839934439</v>
      </c>
      <c r="F2295" cm="1">
        <f t="array" ref="F2295">_xlfn.XLOOKUP(B2295, $T$1:$T2294, $V$1:$V2294, D2295, 0, -1)</f>
        <v>1528.0229512954211</v>
      </c>
      <c r="G2295" cm="1">
        <f t="array" ref="G2295">_xlfn.XLOOKUP(C2295, $U$1:$U2294, $W$1:$W2294, E2295, 0, -1)</f>
        <v>1518.233689676287</v>
      </c>
      <c r="H2295">
        <f>Schedule!F2295</f>
        <v>0.124324324324324</v>
      </c>
      <c r="I2295" t="str">
        <f>IF(ISBLANK(Games!D2295), "", Games!D2295)</f>
        <v/>
      </c>
      <c r="J2295" t="str">
        <f>IF(ISBLANK(Games!E2295), "", Games!E2295)</f>
        <v/>
      </c>
      <c r="K2295" t="str">
        <f>IF(ISBLANK(Games!D2295), "",VLOOKUP(I2295, 'Pitchers Pre-Season'!$B$2:$X$790, 23, FALSE))</f>
        <v/>
      </c>
      <c r="L2295" t="str">
        <f>IF(ISBLANK(Games!E2295), "",VLOOKUP(J2295, 'Pitchers Pre-Season'!$B$2:$X$790, 23, FALSE))</f>
        <v/>
      </c>
      <c r="M2295">
        <f>IF(ISBLANK(Games!D2295), Calc!F2295, F2295+K2295)</f>
        <v>1528.0229512954211</v>
      </c>
      <c r="N2295">
        <f>IF(ISBLANK(Games!E2295), Calc!G2295, G2295+L2295)</f>
        <v>1518.233689676287</v>
      </c>
      <c r="O2295" s="1">
        <f t="shared" si="245"/>
        <v>0.57624631526996628</v>
      </c>
      <c r="P2295" s="1">
        <f t="shared" si="246"/>
        <v>0.42375368473003372</v>
      </c>
      <c r="Q2295" s="3" t="str">
        <f>Games!N2295</f>
        <v/>
      </c>
      <c r="R2295" s="1" t="str">
        <f t="shared" si="247"/>
        <v/>
      </c>
      <c r="S2295" s="1" t="str">
        <f>IF(ISBLANK(Games!L2295), "",IF(Q2295=B2295, C2295, B2295))</f>
        <v/>
      </c>
      <c r="T2295" s="1" t="str">
        <f t="shared" si="248"/>
        <v>TBR</v>
      </c>
      <c r="U2295" s="1" t="str">
        <f t="shared" si="249"/>
        <v>BOS</v>
      </c>
      <c r="V2295" s="1">
        <f t="shared" si="250"/>
        <v>1528.0229512954211</v>
      </c>
      <c r="W2295" s="1">
        <f t="shared" si="251"/>
        <v>1518.233689676287</v>
      </c>
    </row>
    <row r="2296" spans="1:23" x14ac:dyDescent="0.45">
      <c r="A2296" t="str">
        <f>Schedule!A2296</f>
        <v>2024-09-19</v>
      </c>
      <c r="B2296" t="str">
        <f>Schedule!B2296</f>
        <v>NYM</v>
      </c>
      <c r="C2296" t="str">
        <f>Schedule!C2296</f>
        <v>PHI</v>
      </c>
      <c r="D2296">
        <f>Schedule!D2296</f>
        <v>1505.1761432511801</v>
      </c>
      <c r="E2296">
        <f>Schedule!E2296</f>
        <v>1537.03223861109</v>
      </c>
      <c r="F2296" cm="1">
        <f t="array" ref="F2296">_xlfn.XLOOKUP(B2296, $T$1:$T2295, $V$1:$V2295, D2296, 0, -1)</f>
        <v>1483.2891783762693</v>
      </c>
      <c r="G2296" cm="1">
        <f t="array" ref="G2296">_xlfn.XLOOKUP(C2296, $U$1:$U2295, $W$1:$W2295, E2296, 0, -1)</f>
        <v>1539.4111659163295</v>
      </c>
      <c r="H2296">
        <f>Schedule!F2296</f>
        <v>0.102272727272727</v>
      </c>
      <c r="I2296" t="str">
        <f>IF(ISBLANK(Games!D2296), "", Games!D2296)</f>
        <v/>
      </c>
      <c r="J2296" t="str">
        <f>IF(ISBLANK(Games!E2296), "", Games!E2296)</f>
        <v/>
      </c>
      <c r="K2296" t="str">
        <f>IF(ISBLANK(Games!D2296), "",VLOOKUP(I2296, 'Pitchers Pre-Season'!$B$2:$X$790, 23, FALSE))</f>
        <v/>
      </c>
      <c r="L2296" t="str">
        <f>IF(ISBLANK(Games!E2296), "",VLOOKUP(J2296, 'Pitchers Pre-Season'!$B$2:$X$790, 23, FALSE))</f>
        <v/>
      </c>
      <c r="M2296">
        <f>IF(ISBLANK(Games!D2296), Calc!F2296, F2296+K2296)</f>
        <v>1483.2891783762693</v>
      </c>
      <c r="N2296">
        <f>IF(ISBLANK(Games!E2296), Calc!G2296, G2296+L2296)</f>
        <v>1539.4111659163295</v>
      </c>
      <c r="O2296" s="1">
        <f t="shared" si="245"/>
        <v>0.47106554163293585</v>
      </c>
      <c r="P2296" s="1">
        <f t="shared" si="246"/>
        <v>0.5289344583670641</v>
      </c>
      <c r="Q2296" s="3" t="str">
        <f>Games!N2296</f>
        <v/>
      </c>
      <c r="R2296" s="1" t="str">
        <f t="shared" si="247"/>
        <v/>
      </c>
      <c r="S2296" s="1" t="str">
        <f>IF(ISBLANK(Games!L2296), "",IF(Q2296=B2296, C2296, B2296))</f>
        <v/>
      </c>
      <c r="T2296" s="1" t="str">
        <f t="shared" si="248"/>
        <v>NYM</v>
      </c>
      <c r="U2296" s="1" t="str">
        <f t="shared" si="249"/>
        <v>PHI</v>
      </c>
      <c r="V2296" s="1">
        <f t="shared" si="250"/>
        <v>1483.2891783762693</v>
      </c>
      <c r="W2296" s="1">
        <f t="shared" si="251"/>
        <v>1539.4111659163295</v>
      </c>
    </row>
    <row r="2297" spans="1:23" x14ac:dyDescent="0.45">
      <c r="A2297" t="str">
        <f>Schedule!A2297</f>
        <v>2024-09-19</v>
      </c>
      <c r="B2297" t="str">
        <f>Schedule!B2297</f>
        <v>STL</v>
      </c>
      <c r="C2297" t="str">
        <f>Schedule!C2297</f>
        <v>PIT</v>
      </c>
      <c r="D2297">
        <f>Schedule!D2297</f>
        <v>1506.4629567151301</v>
      </c>
      <c r="E2297">
        <f>Schedule!E2297</f>
        <v>1468.3919248330999</v>
      </c>
      <c r="F2297" cm="1">
        <f t="array" ref="F2297">_xlfn.XLOOKUP(B2297, $T$1:$T2296, $V$1:$V2296, D2297, 0, -1)</f>
        <v>1510.540426333587</v>
      </c>
      <c r="G2297" cm="1">
        <f t="array" ref="G2297">_xlfn.XLOOKUP(C2297, $U$1:$U2296, $W$1:$W2296, E2297, 0, -1)</f>
        <v>1490.342604018655</v>
      </c>
      <c r="H2297">
        <f>Schedule!F2297</f>
        <v>7.3170731707316999E-2</v>
      </c>
      <c r="I2297" t="str">
        <f>IF(ISBLANK(Games!D2297), "", Games!D2297)</f>
        <v/>
      </c>
      <c r="J2297" t="str">
        <f>IF(ISBLANK(Games!E2297), "", Games!E2297)</f>
        <v/>
      </c>
      <c r="K2297" t="str">
        <f>IF(ISBLANK(Games!D2297), "",VLOOKUP(I2297, 'Pitchers Pre-Season'!$B$2:$X$790, 23, FALSE))</f>
        <v/>
      </c>
      <c r="L2297" t="str">
        <f>IF(ISBLANK(Games!E2297), "",VLOOKUP(J2297, 'Pitchers Pre-Season'!$B$2:$X$790, 23, FALSE))</f>
        <v/>
      </c>
      <c r="M2297">
        <f>IF(ISBLANK(Games!D2297), Calc!F2297, F2297+K2297)</f>
        <v>1510.540426333587</v>
      </c>
      <c r="N2297">
        <f>IF(ISBLANK(Games!E2297), Calc!G2297, G2297+L2297)</f>
        <v>1490.342604018655</v>
      </c>
      <c r="O2297" s="1">
        <f t="shared" si="245"/>
        <v>0.56561966833100519</v>
      </c>
      <c r="P2297" s="1">
        <f t="shared" si="246"/>
        <v>0.43438033166899476</v>
      </c>
      <c r="Q2297" s="3" t="str">
        <f>Games!N2297</f>
        <v/>
      </c>
      <c r="R2297" s="1" t="str">
        <f t="shared" si="247"/>
        <v/>
      </c>
      <c r="S2297" s="1" t="str">
        <f>IF(ISBLANK(Games!L2297), "",IF(Q2297=B2297, C2297, B2297))</f>
        <v/>
      </c>
      <c r="T2297" s="1" t="str">
        <f t="shared" si="248"/>
        <v>STL</v>
      </c>
      <c r="U2297" s="1" t="str">
        <f t="shared" si="249"/>
        <v>PIT</v>
      </c>
      <c r="V2297" s="1">
        <f t="shared" si="250"/>
        <v>1510.540426333587</v>
      </c>
      <c r="W2297" s="1">
        <f t="shared" si="251"/>
        <v>1490.342604018655</v>
      </c>
    </row>
    <row r="2298" spans="1:23" x14ac:dyDescent="0.45">
      <c r="A2298" t="str">
        <f>Schedule!A2298</f>
        <v>2024-09-19</v>
      </c>
      <c r="B2298" t="str">
        <f>Schedule!B2298</f>
        <v>CHC</v>
      </c>
      <c r="C2298" t="str">
        <f>Schedule!C2298</f>
        <v>WAS</v>
      </c>
      <c r="D2298">
        <f>Schedule!D2298</f>
        <v>1514.0316812078199</v>
      </c>
      <c r="E2298">
        <f>Schedule!E2298</f>
        <v>1422.7330514932301</v>
      </c>
      <c r="F2298" cm="1">
        <f t="array" ref="F2298">_xlfn.XLOOKUP(B2298, $T$1:$T2297, $V$1:$V2297, D2298, 0, -1)</f>
        <v>1529.9566441509314</v>
      </c>
      <c r="G2298" cm="1">
        <f t="array" ref="G2298">_xlfn.XLOOKUP(C2298, $U$1:$U2297, $W$1:$W2297, E2298, 0, -1)</f>
        <v>1420.7057667976087</v>
      </c>
      <c r="H2298">
        <f>Schedule!F2298</f>
        <v>4.4585987261146598E-2</v>
      </c>
      <c r="I2298" t="str">
        <f>IF(ISBLANK(Games!D2298), "", Games!D2298)</f>
        <v/>
      </c>
      <c r="J2298" t="str">
        <f>IF(ISBLANK(Games!E2298), "", Games!E2298)</f>
        <v/>
      </c>
      <c r="K2298" t="str">
        <f>IF(ISBLANK(Games!D2298), "",VLOOKUP(I2298, 'Pitchers Pre-Season'!$B$2:$X$790, 23, FALSE))</f>
        <v/>
      </c>
      <c r="L2298" t="str">
        <f>IF(ISBLANK(Games!E2298), "",VLOOKUP(J2298, 'Pitchers Pre-Season'!$B$2:$X$790, 23, FALSE))</f>
        <v/>
      </c>
      <c r="M2298">
        <f>IF(ISBLANK(Games!D2298), Calc!F2298, F2298+K2298)</f>
        <v>1529.9566441509314</v>
      </c>
      <c r="N2298">
        <f>IF(ISBLANK(Games!E2298), Calc!G2298, G2298+L2298)</f>
        <v>1420.7057667976087</v>
      </c>
      <c r="O2298" s="1">
        <f t="shared" si="245"/>
        <v>0.67453267569309072</v>
      </c>
      <c r="P2298" s="1">
        <f t="shared" si="246"/>
        <v>0.32546732430690933</v>
      </c>
      <c r="Q2298" s="3" t="str">
        <f>Games!N2298</f>
        <v/>
      </c>
      <c r="R2298" s="1" t="str">
        <f t="shared" si="247"/>
        <v/>
      </c>
      <c r="S2298" s="1" t="str">
        <f>IF(ISBLANK(Games!L2298), "",IF(Q2298=B2298, C2298, B2298))</f>
        <v/>
      </c>
      <c r="T2298" s="1" t="str">
        <f t="shared" si="248"/>
        <v>CHC</v>
      </c>
      <c r="U2298" s="1" t="str">
        <f t="shared" si="249"/>
        <v>WAS</v>
      </c>
      <c r="V2298" s="1">
        <f t="shared" si="250"/>
        <v>1529.9566441509314</v>
      </c>
      <c r="W2298" s="1">
        <f t="shared" si="251"/>
        <v>1420.7057667976087</v>
      </c>
    </row>
    <row r="2299" spans="1:23" x14ac:dyDescent="0.45">
      <c r="A2299" t="str">
        <f>Schedule!A2299</f>
        <v>2024-09-19</v>
      </c>
      <c r="B2299" t="str">
        <f>Schedule!B2299</f>
        <v>MIL</v>
      </c>
      <c r="C2299" t="str">
        <f>Schedule!C2299</f>
        <v>ARI</v>
      </c>
      <c r="D2299">
        <f>Schedule!D2299</f>
        <v>1511.74507850229</v>
      </c>
      <c r="E2299">
        <f>Schedule!E2299</f>
        <v>1517.8440011816001</v>
      </c>
      <c r="F2299" cm="1">
        <f t="array" ref="F2299">_xlfn.XLOOKUP(B2299, $T$1:$T2298, $V$1:$V2298, D2299, 0, -1)</f>
        <v>1516.6563185214643</v>
      </c>
      <c r="G2299" cm="1">
        <f t="array" ref="G2299">_xlfn.XLOOKUP(C2299, $U$1:$U2298, $W$1:$W2298, E2299, 0, -1)</f>
        <v>1515.1384034374826</v>
      </c>
      <c r="H2299">
        <f>Schedule!F2299</f>
        <v>6.7415730337078705E-2</v>
      </c>
      <c r="I2299" t="str">
        <f>IF(ISBLANK(Games!D2299), "", Games!D2299)</f>
        <v/>
      </c>
      <c r="J2299" t="str">
        <f>IF(ISBLANK(Games!E2299), "", Games!E2299)</f>
        <v/>
      </c>
      <c r="K2299" t="str">
        <f>IF(ISBLANK(Games!D2299), "",VLOOKUP(I2299, 'Pitchers Pre-Season'!$B$2:$X$790, 23, FALSE))</f>
        <v/>
      </c>
      <c r="L2299" t="str">
        <f>IF(ISBLANK(Games!E2299), "",VLOOKUP(J2299, 'Pitchers Pre-Season'!$B$2:$X$790, 23, FALSE))</f>
        <v/>
      </c>
      <c r="M2299">
        <f>IF(ISBLANK(Games!D2299), Calc!F2299, F2299+K2299)</f>
        <v>1516.6563185214643</v>
      </c>
      <c r="N2299">
        <f>IF(ISBLANK(Games!E2299), Calc!G2299, G2299+L2299)</f>
        <v>1515.1384034374826</v>
      </c>
      <c r="O2299" s="1">
        <f t="shared" si="245"/>
        <v>0.5358923066731387</v>
      </c>
      <c r="P2299" s="1">
        <f t="shared" si="246"/>
        <v>0.46410769332686136</v>
      </c>
      <c r="Q2299" s="3" t="str">
        <f>Games!N2299</f>
        <v/>
      </c>
      <c r="R2299" s="1" t="str">
        <f t="shared" si="247"/>
        <v/>
      </c>
      <c r="S2299" s="1" t="str">
        <f>IF(ISBLANK(Games!L2299), "",IF(Q2299=B2299, C2299, B2299))</f>
        <v/>
      </c>
      <c r="T2299" s="1" t="str">
        <f t="shared" si="248"/>
        <v>MIL</v>
      </c>
      <c r="U2299" s="1" t="str">
        <f t="shared" si="249"/>
        <v>ARI</v>
      </c>
      <c r="V2299" s="1">
        <f t="shared" si="250"/>
        <v>1516.6563185214643</v>
      </c>
      <c r="W2299" s="1">
        <f t="shared" si="251"/>
        <v>1515.1384034374826</v>
      </c>
    </row>
    <row r="2300" spans="1:23" x14ac:dyDescent="0.45">
      <c r="A2300" t="str">
        <f>Schedule!A2300</f>
        <v>2024-09-19</v>
      </c>
      <c r="B2300" t="str">
        <f>Schedule!B2300</f>
        <v>HOU</v>
      </c>
      <c r="C2300" t="str">
        <f>Schedule!C2300</f>
        <v>LAA</v>
      </c>
      <c r="D2300">
        <f>Schedule!D2300</f>
        <v>1559.22207084247</v>
      </c>
      <c r="E2300">
        <f>Schedule!E2300</f>
        <v>1474.3085107648601</v>
      </c>
      <c r="F2300" cm="1">
        <f t="array" ref="F2300">_xlfn.XLOOKUP(B2300, $T$1:$T2299, $V$1:$V2299, D2300, 0, -1)</f>
        <v>1535.1961987191132</v>
      </c>
      <c r="G2300" cm="1">
        <f t="array" ref="G2300">_xlfn.XLOOKUP(C2300, $U$1:$U2299, $W$1:$W2299, E2300, 0, -1)</f>
        <v>1486.8682858001625</v>
      </c>
      <c r="H2300">
        <f>Schedule!F2300</f>
        <v>-4.08163265306122E-2</v>
      </c>
      <c r="I2300" t="str">
        <f>IF(ISBLANK(Games!D2300), "", Games!D2300)</f>
        <v/>
      </c>
      <c r="J2300" t="str">
        <f>IF(ISBLANK(Games!E2300), "", Games!E2300)</f>
        <v/>
      </c>
      <c r="K2300" t="str">
        <f>IF(ISBLANK(Games!D2300), "",VLOOKUP(I2300, 'Pitchers Pre-Season'!$B$2:$X$790, 23, FALSE))</f>
        <v/>
      </c>
      <c r="L2300" t="str">
        <f>IF(ISBLANK(Games!E2300), "",VLOOKUP(J2300, 'Pitchers Pre-Season'!$B$2:$X$790, 23, FALSE))</f>
        <v/>
      </c>
      <c r="M2300">
        <f>IF(ISBLANK(Games!D2300), Calc!F2300, F2300+K2300)</f>
        <v>1535.1961987191132</v>
      </c>
      <c r="N2300">
        <f>IF(ISBLANK(Games!E2300), Calc!G2300, G2300+L2300)</f>
        <v>1486.8682858001625</v>
      </c>
      <c r="O2300" s="1">
        <f t="shared" si="245"/>
        <v>0.54869617934120785</v>
      </c>
      <c r="P2300" s="1">
        <f t="shared" si="246"/>
        <v>0.45130382065879215</v>
      </c>
      <c r="Q2300" s="3" t="str">
        <f>Games!N2300</f>
        <v/>
      </c>
      <c r="R2300" s="1" t="str">
        <f t="shared" si="247"/>
        <v/>
      </c>
      <c r="S2300" s="1" t="str">
        <f>IF(ISBLANK(Games!L2300), "",IF(Q2300=B2300, C2300, B2300))</f>
        <v/>
      </c>
      <c r="T2300" s="1" t="str">
        <f t="shared" si="248"/>
        <v>HOU</v>
      </c>
      <c r="U2300" s="1" t="str">
        <f t="shared" si="249"/>
        <v>LAA</v>
      </c>
      <c r="V2300" s="1">
        <f t="shared" si="250"/>
        <v>1535.1961987191132</v>
      </c>
      <c r="W2300" s="1">
        <f t="shared" si="251"/>
        <v>1486.8682858001625</v>
      </c>
    </row>
    <row r="2301" spans="1:23" x14ac:dyDescent="0.45">
      <c r="A2301" t="str">
        <f>Schedule!A2301</f>
        <v>2024-09-20</v>
      </c>
      <c r="B2301" t="str">
        <f>Schedule!B2301</f>
        <v>CHC</v>
      </c>
      <c r="C2301" t="str">
        <f>Schedule!C2301</f>
        <v>WAS</v>
      </c>
      <c r="D2301">
        <f>Schedule!D2301</f>
        <v>1514.0316812078199</v>
      </c>
      <c r="E2301">
        <f>Schedule!E2301</f>
        <v>1422.7330514932301</v>
      </c>
      <c r="F2301" cm="1">
        <f t="array" ref="F2301">_xlfn.XLOOKUP(B2301, $T$1:$T2300, $V$1:$V2300, D2301, 0, -1)</f>
        <v>1529.9566441509314</v>
      </c>
      <c r="G2301" cm="1">
        <f t="array" ref="G2301">_xlfn.XLOOKUP(C2301, $U$1:$U2300, $W$1:$W2300, E2301, 0, -1)</f>
        <v>1420.7057667976087</v>
      </c>
      <c r="H2301">
        <f>Schedule!F2301</f>
        <v>4.4585987261146598E-2</v>
      </c>
      <c r="I2301" t="str">
        <f>IF(ISBLANK(Games!D2301), "", Games!D2301)</f>
        <v/>
      </c>
      <c r="J2301" t="str">
        <f>IF(ISBLANK(Games!E2301), "", Games!E2301)</f>
        <v/>
      </c>
      <c r="K2301" t="str">
        <f>IF(ISBLANK(Games!D2301), "",VLOOKUP(I2301, 'Pitchers Pre-Season'!$B$2:$X$790, 23, FALSE))</f>
        <v/>
      </c>
      <c r="L2301" t="str">
        <f>IF(ISBLANK(Games!E2301), "",VLOOKUP(J2301, 'Pitchers Pre-Season'!$B$2:$X$790, 23, FALSE))</f>
        <v/>
      </c>
      <c r="M2301">
        <f>IF(ISBLANK(Games!D2301), Calc!F2301, F2301+K2301)</f>
        <v>1529.9566441509314</v>
      </c>
      <c r="N2301">
        <f>IF(ISBLANK(Games!E2301), Calc!G2301, G2301+L2301)</f>
        <v>1420.7057667976087</v>
      </c>
      <c r="O2301" s="1">
        <f t="shared" si="245"/>
        <v>0.67453267569309072</v>
      </c>
      <c r="P2301" s="1">
        <f t="shared" si="246"/>
        <v>0.32546732430690933</v>
      </c>
      <c r="Q2301" s="3" t="str">
        <f>Games!N2301</f>
        <v/>
      </c>
      <c r="R2301" s="1" t="str">
        <f t="shared" si="247"/>
        <v/>
      </c>
      <c r="S2301" s="1" t="str">
        <f>IF(ISBLANK(Games!L2301), "",IF(Q2301=B2301, C2301, B2301))</f>
        <v/>
      </c>
      <c r="T2301" s="1" t="str">
        <f t="shared" si="248"/>
        <v>CHC</v>
      </c>
      <c r="U2301" s="1" t="str">
        <f t="shared" si="249"/>
        <v>WAS</v>
      </c>
      <c r="V2301" s="1">
        <f t="shared" si="250"/>
        <v>1529.9566441509314</v>
      </c>
      <c r="W2301" s="1">
        <f t="shared" si="251"/>
        <v>1420.7057667976087</v>
      </c>
    </row>
    <row r="2302" spans="1:23" x14ac:dyDescent="0.45">
      <c r="A2302" t="str">
        <f>Schedule!A2302</f>
        <v>2024-09-20</v>
      </c>
      <c r="B2302" t="str">
        <f>Schedule!B2302</f>
        <v>CIN</v>
      </c>
      <c r="C2302" t="str">
        <f>Schedule!C2302</f>
        <v>PIT</v>
      </c>
      <c r="D2302">
        <f>Schedule!D2302</f>
        <v>1496.2510574284499</v>
      </c>
      <c r="E2302">
        <f>Schedule!E2302</f>
        <v>1468.3919248330999</v>
      </c>
      <c r="F2302" cm="1">
        <f t="array" ref="F2302">_xlfn.XLOOKUP(B2302, $T$1:$T2301, $V$1:$V2301, D2302, 0, -1)</f>
        <v>1493.1662146218293</v>
      </c>
      <c r="G2302" cm="1">
        <f t="array" ref="G2302">_xlfn.XLOOKUP(C2302, $U$1:$U2301, $W$1:$W2301, E2302, 0, -1)</f>
        <v>1490.342604018655</v>
      </c>
      <c r="H2302">
        <f>Schedule!F2302</f>
        <v>-1.38888888888888E-2</v>
      </c>
      <c r="I2302" t="str">
        <f>IF(ISBLANK(Games!D2302), "", Games!D2302)</f>
        <v/>
      </c>
      <c r="J2302" t="str">
        <f>IF(ISBLANK(Games!E2302), "", Games!E2302)</f>
        <v/>
      </c>
      <c r="K2302" t="str">
        <f>IF(ISBLANK(Games!D2302), "",VLOOKUP(I2302, 'Pitchers Pre-Season'!$B$2:$X$790, 23, FALSE))</f>
        <v/>
      </c>
      <c r="L2302" t="str">
        <f>IF(ISBLANK(Games!E2302), "",VLOOKUP(J2302, 'Pitchers Pre-Season'!$B$2:$X$790, 23, FALSE))</f>
        <v/>
      </c>
      <c r="M2302">
        <f>IF(ISBLANK(Games!D2302), Calc!F2302, F2302+K2302)</f>
        <v>1493.1662146218293</v>
      </c>
      <c r="N2302">
        <f>IF(ISBLANK(Games!E2302), Calc!G2302, G2302+L2302)</f>
        <v>1490.342604018655</v>
      </c>
      <c r="O2302" s="1">
        <f t="shared" si="245"/>
        <v>0.49711896839763192</v>
      </c>
      <c r="P2302" s="1">
        <f t="shared" si="246"/>
        <v>0.50288103160236808</v>
      </c>
      <c r="Q2302" s="3" t="str">
        <f>Games!N2302</f>
        <v/>
      </c>
      <c r="R2302" s="1" t="str">
        <f t="shared" si="247"/>
        <v/>
      </c>
      <c r="S2302" s="1" t="str">
        <f>IF(ISBLANK(Games!L2302), "",IF(Q2302=B2302, C2302, B2302))</f>
        <v/>
      </c>
      <c r="T2302" s="1" t="str">
        <f t="shared" si="248"/>
        <v>CIN</v>
      </c>
      <c r="U2302" s="1" t="str">
        <f t="shared" si="249"/>
        <v>PIT</v>
      </c>
      <c r="V2302" s="1">
        <f t="shared" si="250"/>
        <v>1493.1662146218293</v>
      </c>
      <c r="W2302" s="1">
        <f t="shared" si="251"/>
        <v>1490.342604018655</v>
      </c>
    </row>
    <row r="2303" spans="1:23" x14ac:dyDescent="0.45">
      <c r="A2303" t="str">
        <f>Schedule!A2303</f>
        <v>2024-09-20</v>
      </c>
      <c r="B2303" t="str">
        <f>Schedule!B2303</f>
        <v>TBR</v>
      </c>
      <c r="C2303" t="str">
        <f>Schedule!C2303</f>
        <v>TOR</v>
      </c>
      <c r="D2303">
        <f>Schedule!D2303</f>
        <v>1537.2568075547799</v>
      </c>
      <c r="E2303">
        <f>Schedule!E2303</f>
        <v>1536.86484917293</v>
      </c>
      <c r="F2303" cm="1">
        <f t="array" ref="F2303">_xlfn.XLOOKUP(B2303, $T$1:$T2302, $V$1:$V2302, D2303, 0, -1)</f>
        <v>1528.0229512954211</v>
      </c>
      <c r="G2303" cm="1">
        <f t="array" ref="G2303">_xlfn.XLOOKUP(C2303, $U$1:$U2302, $W$1:$W2302, E2303, 0, -1)</f>
        <v>1549.5770225833428</v>
      </c>
      <c r="H2303">
        <f>Schedule!F2303</f>
        <v>0.124324324324324</v>
      </c>
      <c r="I2303" t="str">
        <f>IF(ISBLANK(Games!D2303), "", Games!D2303)</f>
        <v/>
      </c>
      <c r="J2303" t="str">
        <f>IF(ISBLANK(Games!E2303), "", Games!E2303)</f>
        <v/>
      </c>
      <c r="K2303" t="str">
        <f>IF(ISBLANK(Games!D2303), "",VLOOKUP(I2303, 'Pitchers Pre-Season'!$B$2:$X$790, 23, FALSE))</f>
        <v/>
      </c>
      <c r="L2303" t="str">
        <f>IF(ISBLANK(Games!E2303), "",VLOOKUP(J2303, 'Pitchers Pre-Season'!$B$2:$X$790, 23, FALSE))</f>
        <v/>
      </c>
      <c r="M2303">
        <f>IF(ISBLANK(Games!D2303), Calc!F2303, F2303+K2303)</f>
        <v>1528.0229512954211</v>
      </c>
      <c r="N2303">
        <f>IF(ISBLANK(Games!E2303), Calc!G2303, G2303+L2303)</f>
        <v>1549.5770225833428</v>
      </c>
      <c r="O2303" s="1">
        <f t="shared" si="245"/>
        <v>0.53118309262308394</v>
      </c>
      <c r="P2303" s="1">
        <f t="shared" si="246"/>
        <v>0.46881690737691617</v>
      </c>
      <c r="Q2303" s="3" t="str">
        <f>Games!N2303</f>
        <v/>
      </c>
      <c r="R2303" s="1" t="str">
        <f t="shared" si="247"/>
        <v/>
      </c>
      <c r="S2303" s="1" t="str">
        <f>IF(ISBLANK(Games!L2303), "",IF(Q2303=B2303, C2303, B2303))</f>
        <v/>
      </c>
      <c r="T2303" s="1" t="str">
        <f t="shared" si="248"/>
        <v>TBR</v>
      </c>
      <c r="U2303" s="1" t="str">
        <f t="shared" si="249"/>
        <v>TOR</v>
      </c>
      <c r="V2303" s="1">
        <f t="shared" si="250"/>
        <v>1528.0229512954211</v>
      </c>
      <c r="W2303" s="1">
        <f t="shared" si="251"/>
        <v>1549.5770225833428</v>
      </c>
    </row>
    <row r="2304" spans="1:23" x14ac:dyDescent="0.45">
      <c r="A2304" t="str">
        <f>Schedule!A2304</f>
        <v>2024-09-20</v>
      </c>
      <c r="B2304" t="str">
        <f>Schedule!B2304</f>
        <v>BAL</v>
      </c>
      <c r="C2304" t="str">
        <f>Schedule!C2304</f>
        <v>DET</v>
      </c>
      <c r="D2304">
        <f>Schedule!D2304</f>
        <v>1535.1075395159701</v>
      </c>
      <c r="E2304">
        <f>Schedule!E2304</f>
        <v>1477.56939209144</v>
      </c>
      <c r="F2304" cm="1">
        <f t="array" ref="F2304">_xlfn.XLOOKUP(B2304, $T$1:$T2303, $V$1:$V2303, D2304, 0, -1)</f>
        <v>1527.1786991040578</v>
      </c>
      <c r="G2304" cm="1">
        <f t="array" ref="G2304">_xlfn.XLOOKUP(C2304, $U$1:$U2303, $W$1:$W2303, E2304, 0, -1)</f>
        <v>1495.7868779460348</v>
      </c>
      <c r="H2304">
        <f>Schedule!F2304</f>
        <v>2.1739130434782698E-2</v>
      </c>
      <c r="I2304" t="str">
        <f>IF(ISBLANK(Games!D2304), "", Games!D2304)</f>
        <v/>
      </c>
      <c r="J2304" t="str">
        <f>IF(ISBLANK(Games!E2304), "", Games!E2304)</f>
        <v/>
      </c>
      <c r="K2304" t="str">
        <f>IF(ISBLANK(Games!D2304), "",VLOOKUP(I2304, 'Pitchers Pre-Season'!$B$2:$X$790, 23, FALSE))</f>
        <v/>
      </c>
      <c r="L2304" t="str">
        <f>IF(ISBLANK(Games!E2304), "",VLOOKUP(J2304, 'Pitchers Pre-Season'!$B$2:$X$790, 23, FALSE))</f>
        <v/>
      </c>
      <c r="M2304">
        <f>IF(ISBLANK(Games!D2304), Calc!F2304, F2304+K2304)</f>
        <v>1527.1786991040578</v>
      </c>
      <c r="N2304">
        <f>IF(ISBLANK(Games!E2304), Calc!G2304, G2304+L2304)</f>
        <v>1495.7868779460348</v>
      </c>
      <c r="O2304" s="1">
        <f t="shared" si="245"/>
        <v>0.55592349252900741</v>
      </c>
      <c r="P2304" s="1">
        <f t="shared" si="246"/>
        <v>0.44407650747099264</v>
      </c>
      <c r="Q2304" s="3" t="str">
        <f>Games!N2304</f>
        <v/>
      </c>
      <c r="R2304" s="1" t="str">
        <f t="shared" si="247"/>
        <v/>
      </c>
      <c r="S2304" s="1" t="str">
        <f>IF(ISBLANK(Games!L2304), "",IF(Q2304=B2304, C2304, B2304))</f>
        <v/>
      </c>
      <c r="T2304" s="1" t="str">
        <f t="shared" si="248"/>
        <v>BAL</v>
      </c>
      <c r="U2304" s="1" t="str">
        <f t="shared" si="249"/>
        <v>DET</v>
      </c>
      <c r="V2304" s="1">
        <f t="shared" si="250"/>
        <v>1527.1786991040578</v>
      </c>
      <c r="W2304" s="1">
        <f t="shared" si="251"/>
        <v>1495.7868779460348</v>
      </c>
    </row>
    <row r="2305" spans="1:23" x14ac:dyDescent="0.45">
      <c r="A2305" t="str">
        <f>Schedule!A2305</f>
        <v>2024-09-20</v>
      </c>
      <c r="B2305" t="str">
        <f>Schedule!B2305</f>
        <v>BOS</v>
      </c>
      <c r="C2305" t="str">
        <f>Schedule!C2305</f>
        <v>MIN</v>
      </c>
      <c r="D2305">
        <f>Schedule!D2305</f>
        <v>1500.26839934439</v>
      </c>
      <c r="E2305">
        <f>Schedule!E2305</f>
        <v>1535.44519643647</v>
      </c>
      <c r="F2305" cm="1">
        <f t="array" ref="F2305">_xlfn.XLOOKUP(B2305, $T$1:$T2304, $V$1:$V2304, D2305, 0, -1)</f>
        <v>1500.26839934439</v>
      </c>
      <c r="G2305" cm="1">
        <f t="array" ref="G2305">_xlfn.XLOOKUP(C2305, $U$1:$U2304, $W$1:$W2304, E2305, 0, -1)</f>
        <v>1539.5424706464416</v>
      </c>
      <c r="H2305">
        <f>Schedule!F2305</f>
        <v>5.1282051282051398E-2</v>
      </c>
      <c r="I2305" t="str">
        <f>IF(ISBLANK(Games!D2305), "", Games!D2305)</f>
        <v/>
      </c>
      <c r="J2305" t="str">
        <f>IF(ISBLANK(Games!E2305), "", Games!E2305)</f>
        <v/>
      </c>
      <c r="K2305" t="str">
        <f>IF(ISBLANK(Games!D2305), "",VLOOKUP(I2305, 'Pitchers Pre-Season'!$B$2:$X$790, 23, FALSE))</f>
        <v/>
      </c>
      <c r="L2305" t="str">
        <f>IF(ISBLANK(Games!E2305), "",VLOOKUP(J2305, 'Pitchers Pre-Season'!$B$2:$X$790, 23, FALSE))</f>
        <v/>
      </c>
      <c r="M2305">
        <f>IF(ISBLANK(Games!D2305), Calc!F2305, F2305+K2305)</f>
        <v>1500.26839934439</v>
      </c>
      <c r="N2305">
        <f>IF(ISBLANK(Games!E2305), Calc!G2305, G2305+L2305)</f>
        <v>1539.5424706464416</v>
      </c>
      <c r="O2305" s="1">
        <f t="shared" si="245"/>
        <v>0.46936060699742355</v>
      </c>
      <c r="P2305" s="1">
        <f t="shared" si="246"/>
        <v>0.53063939300257645</v>
      </c>
      <c r="Q2305" s="3" t="str">
        <f>Games!N2305</f>
        <v/>
      </c>
      <c r="R2305" s="1" t="str">
        <f t="shared" si="247"/>
        <v/>
      </c>
      <c r="S2305" s="1" t="str">
        <f>IF(ISBLANK(Games!L2305), "",IF(Q2305=B2305, C2305, B2305))</f>
        <v/>
      </c>
      <c r="T2305" s="1" t="str">
        <f t="shared" si="248"/>
        <v>BOS</v>
      </c>
      <c r="U2305" s="1" t="str">
        <f t="shared" si="249"/>
        <v>MIN</v>
      </c>
      <c r="V2305" s="1">
        <f t="shared" si="250"/>
        <v>1500.26839934439</v>
      </c>
      <c r="W2305" s="1">
        <f t="shared" si="251"/>
        <v>1539.5424706464416</v>
      </c>
    </row>
    <row r="2306" spans="1:23" x14ac:dyDescent="0.45">
      <c r="A2306" t="str">
        <f>Schedule!A2306</f>
        <v>2024-09-20</v>
      </c>
      <c r="B2306" t="str">
        <f>Schedule!B2306</f>
        <v>NYM</v>
      </c>
      <c r="C2306" t="str">
        <f>Schedule!C2306</f>
        <v>PHI</v>
      </c>
      <c r="D2306">
        <f>Schedule!D2306</f>
        <v>1505.1761432511801</v>
      </c>
      <c r="E2306">
        <f>Schedule!E2306</f>
        <v>1537.03223861109</v>
      </c>
      <c r="F2306" cm="1">
        <f t="array" ref="F2306">_xlfn.XLOOKUP(B2306, $T$1:$T2305, $V$1:$V2305, D2306, 0, -1)</f>
        <v>1483.2891783762693</v>
      </c>
      <c r="G2306" cm="1">
        <f t="array" ref="G2306">_xlfn.XLOOKUP(C2306, $U$1:$U2305, $W$1:$W2305, E2306, 0, -1)</f>
        <v>1539.4111659163295</v>
      </c>
      <c r="H2306">
        <f>Schedule!F2306</f>
        <v>0.102272727272727</v>
      </c>
      <c r="I2306" t="str">
        <f>IF(ISBLANK(Games!D2306), "", Games!D2306)</f>
        <v/>
      </c>
      <c r="J2306" t="str">
        <f>IF(ISBLANK(Games!E2306), "", Games!E2306)</f>
        <v/>
      </c>
      <c r="K2306" t="str">
        <f>IF(ISBLANK(Games!D2306), "",VLOOKUP(I2306, 'Pitchers Pre-Season'!$B$2:$X$790, 23, FALSE))</f>
        <v/>
      </c>
      <c r="L2306" t="str">
        <f>IF(ISBLANK(Games!E2306), "",VLOOKUP(J2306, 'Pitchers Pre-Season'!$B$2:$X$790, 23, FALSE))</f>
        <v/>
      </c>
      <c r="M2306">
        <f>IF(ISBLANK(Games!D2306), Calc!F2306, F2306+K2306)</f>
        <v>1483.2891783762693</v>
      </c>
      <c r="N2306">
        <f>IF(ISBLANK(Games!E2306), Calc!G2306, G2306+L2306)</f>
        <v>1539.4111659163295</v>
      </c>
      <c r="O2306" s="1">
        <f t="shared" si="245"/>
        <v>0.47106554163293585</v>
      </c>
      <c r="P2306" s="1">
        <f t="shared" si="246"/>
        <v>0.5289344583670641</v>
      </c>
      <c r="Q2306" s="3" t="str">
        <f>Games!N2306</f>
        <v/>
      </c>
      <c r="R2306" s="1" t="str">
        <f t="shared" si="247"/>
        <v/>
      </c>
      <c r="S2306" s="1" t="str">
        <f>IF(ISBLANK(Games!L2306), "",IF(Q2306=B2306, C2306, B2306))</f>
        <v/>
      </c>
      <c r="T2306" s="1" t="str">
        <f t="shared" si="248"/>
        <v>NYM</v>
      </c>
      <c r="U2306" s="1" t="str">
        <f t="shared" si="249"/>
        <v>PHI</v>
      </c>
      <c r="V2306" s="1">
        <f t="shared" si="250"/>
        <v>1483.2891783762693</v>
      </c>
      <c r="W2306" s="1">
        <f t="shared" si="251"/>
        <v>1539.4111659163295</v>
      </c>
    </row>
    <row r="2307" spans="1:23" x14ac:dyDescent="0.45">
      <c r="A2307" t="str">
        <f>Schedule!A2307</f>
        <v>2024-09-20</v>
      </c>
      <c r="B2307" t="str">
        <f>Schedule!B2307</f>
        <v>MIA</v>
      </c>
      <c r="C2307" t="str">
        <f>Schedule!C2307</f>
        <v>ATL</v>
      </c>
      <c r="D2307">
        <f>Schedule!D2307</f>
        <v>1488.4482383178499</v>
      </c>
      <c r="E2307">
        <f>Schedule!E2307</f>
        <v>1590.545270505</v>
      </c>
      <c r="F2307" cm="1">
        <f t="array" ref="F2307">_xlfn.XLOOKUP(B2307, $T$1:$T2306, $V$1:$V2306, D2307, 0, -1)</f>
        <v>1453.0099819148713</v>
      </c>
      <c r="G2307" cm="1">
        <f t="array" ref="G2307">_xlfn.XLOOKUP(C2307, $U$1:$U2306, $W$1:$W2306, E2307, 0, -1)</f>
        <v>1588.8399964445969</v>
      </c>
      <c r="H2307">
        <f>Schedule!F2307</f>
        <v>4.5751633986928102E-2</v>
      </c>
      <c r="I2307" t="str">
        <f>IF(ISBLANK(Games!D2307), "", Games!D2307)</f>
        <v/>
      </c>
      <c r="J2307" t="str">
        <f>IF(ISBLANK(Games!E2307), "", Games!E2307)</f>
        <v/>
      </c>
      <c r="K2307" t="str">
        <f>IF(ISBLANK(Games!D2307), "",VLOOKUP(I2307, 'Pitchers Pre-Season'!$B$2:$X$790, 23, FALSE))</f>
        <v/>
      </c>
      <c r="L2307" t="str">
        <f>IF(ISBLANK(Games!E2307), "",VLOOKUP(J2307, 'Pitchers Pre-Season'!$B$2:$X$790, 23, FALSE))</f>
        <v/>
      </c>
      <c r="M2307">
        <f>IF(ISBLANK(Games!D2307), Calc!F2307, F2307+K2307)</f>
        <v>1453.0099819148713</v>
      </c>
      <c r="N2307">
        <f>IF(ISBLANK(Games!E2307), Calc!G2307, G2307+L2307)</f>
        <v>1588.8399964445969</v>
      </c>
      <c r="O2307" s="1">
        <f t="shared" ref="O2307:O2370" si="252">(1/(1+(10^((N2307-M2307)/400)))+(0.5*H2307))</f>
        <v>0.33678626437045334</v>
      </c>
      <c r="P2307" s="1">
        <f t="shared" ref="P2307:P2370" si="253">(1/(1+(10^((M2307-N2307)/400)))-(0.5*H2307))</f>
        <v>0.66321373562954655</v>
      </c>
      <c r="Q2307" s="3" t="str">
        <f>Games!N2307</f>
        <v/>
      </c>
      <c r="R2307" s="1" t="str">
        <f t="shared" ref="R2307:R2370" si="254">Q2307</f>
        <v/>
      </c>
      <c r="S2307" s="1" t="str">
        <f>IF(ISBLANK(Games!L2307), "",IF(Q2307=B2307, C2307, B2307))</f>
        <v/>
      </c>
      <c r="T2307" s="1" t="str">
        <f t="shared" ref="T2307:T2370" si="255">B2307</f>
        <v>MIA</v>
      </c>
      <c r="U2307" s="1" t="str">
        <f t="shared" ref="U2307:U2370" si="256">C2307</f>
        <v>ATL</v>
      </c>
      <c r="V2307" s="1">
        <f t="shared" ref="V2307:V2370" si="257">IF(R2307=B2307,F2307+(10*(1-O2307)),IF(S2307=B2307,F2307+(10*(0-O2307)),F2307))</f>
        <v>1453.0099819148713</v>
      </c>
      <c r="W2307" s="1">
        <f t="shared" ref="W2307:W2370" si="258">IF(R2307=C2307,G2307+(10*(1-P2307)),IF(S2307=C2307,G2307+(10*(0-P2307)),G2307))</f>
        <v>1588.8399964445969</v>
      </c>
    </row>
    <row r="2308" spans="1:23" x14ac:dyDescent="0.45">
      <c r="A2308" t="str">
        <f>Schedule!A2308</f>
        <v>2024-09-20</v>
      </c>
      <c r="B2308" t="str">
        <f>Schedule!B2308</f>
        <v>TEX</v>
      </c>
      <c r="C2308" t="str">
        <f>Schedule!C2308</f>
        <v>SEA</v>
      </c>
      <c r="D2308">
        <f>Schedule!D2308</f>
        <v>1527.6277566730801</v>
      </c>
      <c r="E2308">
        <f>Schedule!E2308</f>
        <v>1526.2027098211199</v>
      </c>
      <c r="F2308" cm="1">
        <f t="array" ref="F2308">_xlfn.XLOOKUP(B2308, $T$1:$T2307, $V$1:$V2307, D2308, 0, -1)</f>
        <v>1535.7428778604465</v>
      </c>
      <c r="G2308" cm="1">
        <f t="array" ref="G2308">_xlfn.XLOOKUP(C2308, $U$1:$U2307, $W$1:$W2307, E2308, 0, -1)</f>
        <v>1521.2700100017432</v>
      </c>
      <c r="H2308">
        <f>Schedule!F2308</f>
        <v>6.3291139240506306E-2</v>
      </c>
      <c r="I2308" t="str">
        <f>IF(ISBLANK(Games!D2308), "", Games!D2308)</f>
        <v/>
      </c>
      <c r="J2308" t="str">
        <f>IF(ISBLANK(Games!E2308), "", Games!E2308)</f>
        <v/>
      </c>
      <c r="K2308" t="str">
        <f>IF(ISBLANK(Games!D2308), "",VLOOKUP(I2308, 'Pitchers Pre-Season'!$B$2:$X$790, 23, FALSE))</f>
        <v/>
      </c>
      <c r="L2308" t="str">
        <f>IF(ISBLANK(Games!E2308), "",VLOOKUP(J2308, 'Pitchers Pre-Season'!$B$2:$X$790, 23, FALSE))</f>
        <v/>
      </c>
      <c r="M2308">
        <f>IF(ISBLANK(Games!D2308), Calc!F2308, F2308+K2308)</f>
        <v>1535.7428778604465</v>
      </c>
      <c r="N2308">
        <f>IF(ISBLANK(Games!E2308), Calc!G2308, G2308+L2308)</f>
        <v>1521.2700100017432</v>
      </c>
      <c r="O2308" s="1">
        <f t="shared" si="252"/>
        <v>0.5524616617938003</v>
      </c>
      <c r="P2308" s="1">
        <f t="shared" si="253"/>
        <v>0.44753833820619965</v>
      </c>
      <c r="Q2308" s="3" t="str">
        <f>Games!N2308</f>
        <v/>
      </c>
      <c r="R2308" s="1" t="str">
        <f t="shared" si="254"/>
        <v/>
      </c>
      <c r="S2308" s="1" t="str">
        <f>IF(ISBLANK(Games!L2308), "",IF(Q2308=B2308, C2308, B2308))</f>
        <v/>
      </c>
      <c r="T2308" s="1" t="str">
        <f t="shared" si="255"/>
        <v>TEX</v>
      </c>
      <c r="U2308" s="1" t="str">
        <f t="shared" si="256"/>
        <v>SEA</v>
      </c>
      <c r="V2308" s="1">
        <f t="shared" si="257"/>
        <v>1535.7428778604465</v>
      </c>
      <c r="W2308" s="1">
        <f t="shared" si="258"/>
        <v>1521.2700100017432</v>
      </c>
    </row>
    <row r="2309" spans="1:23" x14ac:dyDescent="0.45">
      <c r="A2309" t="str">
        <f>Schedule!A2309</f>
        <v>2024-09-20</v>
      </c>
      <c r="B2309" t="str">
        <f>Schedule!B2309</f>
        <v>HOU</v>
      </c>
      <c r="C2309" t="str">
        <f>Schedule!C2309</f>
        <v>LAA</v>
      </c>
      <c r="D2309">
        <f>Schedule!D2309</f>
        <v>1559.22207084247</v>
      </c>
      <c r="E2309">
        <f>Schedule!E2309</f>
        <v>1474.3085107648601</v>
      </c>
      <c r="F2309" cm="1">
        <f t="array" ref="F2309">_xlfn.XLOOKUP(B2309, $T$1:$T2308, $V$1:$V2308, D2309, 0, -1)</f>
        <v>1535.1961987191132</v>
      </c>
      <c r="G2309" cm="1">
        <f t="array" ref="G2309">_xlfn.XLOOKUP(C2309, $U$1:$U2308, $W$1:$W2308, E2309, 0, -1)</f>
        <v>1486.8682858001625</v>
      </c>
      <c r="H2309">
        <f>Schedule!F2309</f>
        <v>-4.08163265306122E-2</v>
      </c>
      <c r="I2309" t="str">
        <f>IF(ISBLANK(Games!D2309), "", Games!D2309)</f>
        <v/>
      </c>
      <c r="J2309" t="str">
        <f>IF(ISBLANK(Games!E2309), "", Games!E2309)</f>
        <v/>
      </c>
      <c r="K2309" t="str">
        <f>IF(ISBLANK(Games!D2309), "",VLOOKUP(I2309, 'Pitchers Pre-Season'!$B$2:$X$790, 23, FALSE))</f>
        <v/>
      </c>
      <c r="L2309" t="str">
        <f>IF(ISBLANK(Games!E2309), "",VLOOKUP(J2309, 'Pitchers Pre-Season'!$B$2:$X$790, 23, FALSE))</f>
        <v/>
      </c>
      <c r="M2309">
        <f>IF(ISBLANK(Games!D2309), Calc!F2309, F2309+K2309)</f>
        <v>1535.1961987191132</v>
      </c>
      <c r="N2309">
        <f>IF(ISBLANK(Games!E2309), Calc!G2309, G2309+L2309)</f>
        <v>1486.8682858001625</v>
      </c>
      <c r="O2309" s="1">
        <f t="shared" si="252"/>
        <v>0.54869617934120785</v>
      </c>
      <c r="P2309" s="1">
        <f t="shared" si="253"/>
        <v>0.45130382065879215</v>
      </c>
      <c r="Q2309" s="3" t="str">
        <f>Games!N2309</f>
        <v/>
      </c>
      <c r="R2309" s="1" t="str">
        <f t="shared" si="254"/>
        <v/>
      </c>
      <c r="S2309" s="1" t="str">
        <f>IF(ISBLANK(Games!L2309), "",IF(Q2309=B2309, C2309, B2309))</f>
        <v/>
      </c>
      <c r="T2309" s="1" t="str">
        <f t="shared" si="255"/>
        <v>HOU</v>
      </c>
      <c r="U2309" s="1" t="str">
        <f t="shared" si="256"/>
        <v>LAA</v>
      </c>
      <c r="V2309" s="1">
        <f t="shared" si="257"/>
        <v>1535.1961987191132</v>
      </c>
      <c r="W2309" s="1">
        <f t="shared" si="258"/>
        <v>1486.8682858001625</v>
      </c>
    </row>
    <row r="2310" spans="1:23" x14ac:dyDescent="0.45">
      <c r="A2310" t="str">
        <f>Schedule!A2310</f>
        <v>2024-09-20</v>
      </c>
      <c r="B2310" t="str">
        <f>Schedule!B2310</f>
        <v>KCR</v>
      </c>
      <c r="C2310" t="str">
        <f>Schedule!C2310</f>
        <v>SFG</v>
      </c>
      <c r="D2310">
        <f>Schedule!D2310</f>
        <v>1455.5883504191299</v>
      </c>
      <c r="E2310">
        <f>Schedule!E2310</f>
        <v>1501.1235706124401</v>
      </c>
      <c r="F2310" cm="1">
        <f t="array" ref="F2310">_xlfn.XLOOKUP(B2310, $T$1:$T2309, $V$1:$V2309, D2310, 0, -1)</f>
        <v>1459.3647323881944</v>
      </c>
      <c r="G2310" cm="1">
        <f t="array" ref="G2310">_xlfn.XLOOKUP(C2310, $U$1:$U2309, $W$1:$W2309, E2310, 0, -1)</f>
        <v>1491.6063482058917</v>
      </c>
      <c r="H2310">
        <f>Schedule!F2310</f>
        <v>0.19008264462809901</v>
      </c>
      <c r="I2310" t="str">
        <f>IF(ISBLANK(Games!D2310), "", Games!D2310)</f>
        <v/>
      </c>
      <c r="J2310" t="str">
        <f>IF(ISBLANK(Games!E2310), "", Games!E2310)</f>
        <v/>
      </c>
      <c r="K2310" t="str">
        <f>IF(ISBLANK(Games!D2310), "",VLOOKUP(I2310, 'Pitchers Pre-Season'!$B$2:$X$790, 23, FALSE))</f>
        <v/>
      </c>
      <c r="L2310" t="str">
        <f>IF(ISBLANK(Games!E2310), "",VLOOKUP(J2310, 'Pitchers Pre-Season'!$B$2:$X$790, 23, FALSE))</f>
        <v/>
      </c>
      <c r="M2310">
        <f>IF(ISBLANK(Games!D2310), Calc!F2310, F2310+K2310)</f>
        <v>1459.3647323881944</v>
      </c>
      <c r="N2310">
        <f>IF(ISBLANK(Games!E2310), Calc!G2310, G2310+L2310)</f>
        <v>1491.6063482058917</v>
      </c>
      <c r="O2310" s="1">
        <f t="shared" si="252"/>
        <v>0.54877464155813493</v>
      </c>
      <c r="P2310" s="1">
        <f t="shared" si="253"/>
        <v>0.45122535844186507</v>
      </c>
      <c r="Q2310" s="3" t="str">
        <f>Games!N2310</f>
        <v/>
      </c>
      <c r="R2310" s="1" t="str">
        <f t="shared" si="254"/>
        <v/>
      </c>
      <c r="S2310" s="1" t="str">
        <f>IF(ISBLANK(Games!L2310), "",IF(Q2310=B2310, C2310, B2310))</f>
        <v/>
      </c>
      <c r="T2310" s="1" t="str">
        <f t="shared" si="255"/>
        <v>KCR</v>
      </c>
      <c r="U2310" s="1" t="str">
        <f t="shared" si="256"/>
        <v>SFG</v>
      </c>
      <c r="V2310" s="1">
        <f t="shared" si="257"/>
        <v>1459.3647323881944</v>
      </c>
      <c r="W2310" s="1">
        <f t="shared" si="258"/>
        <v>1491.6063482058917</v>
      </c>
    </row>
    <row r="2311" spans="1:23" x14ac:dyDescent="0.45">
      <c r="A2311" t="str">
        <f>Schedule!A2311</f>
        <v>2024-09-20</v>
      </c>
      <c r="B2311" t="str">
        <f>Schedule!B2311</f>
        <v>MIL</v>
      </c>
      <c r="C2311" t="str">
        <f>Schedule!C2311</f>
        <v>ARI</v>
      </c>
      <c r="D2311">
        <f>Schedule!D2311</f>
        <v>1511.74507850229</v>
      </c>
      <c r="E2311">
        <f>Schedule!E2311</f>
        <v>1517.8440011816001</v>
      </c>
      <c r="F2311" cm="1">
        <f t="array" ref="F2311">_xlfn.XLOOKUP(B2311, $T$1:$T2310, $V$1:$V2310, D2311, 0, -1)</f>
        <v>1516.6563185214643</v>
      </c>
      <c r="G2311" cm="1">
        <f t="array" ref="G2311">_xlfn.XLOOKUP(C2311, $U$1:$U2310, $W$1:$W2310, E2311, 0, -1)</f>
        <v>1515.1384034374826</v>
      </c>
      <c r="H2311">
        <f>Schedule!F2311</f>
        <v>6.7415730337078705E-2</v>
      </c>
      <c r="I2311" t="str">
        <f>IF(ISBLANK(Games!D2311), "", Games!D2311)</f>
        <v/>
      </c>
      <c r="J2311" t="str">
        <f>IF(ISBLANK(Games!E2311), "", Games!E2311)</f>
        <v/>
      </c>
      <c r="K2311" t="str">
        <f>IF(ISBLANK(Games!D2311), "",VLOOKUP(I2311, 'Pitchers Pre-Season'!$B$2:$X$790, 23, FALSE))</f>
        <v/>
      </c>
      <c r="L2311" t="str">
        <f>IF(ISBLANK(Games!E2311), "",VLOOKUP(J2311, 'Pitchers Pre-Season'!$B$2:$X$790, 23, FALSE))</f>
        <v/>
      </c>
      <c r="M2311">
        <f>IF(ISBLANK(Games!D2311), Calc!F2311, F2311+K2311)</f>
        <v>1516.6563185214643</v>
      </c>
      <c r="N2311">
        <f>IF(ISBLANK(Games!E2311), Calc!G2311, G2311+L2311)</f>
        <v>1515.1384034374826</v>
      </c>
      <c r="O2311" s="1">
        <f t="shared" si="252"/>
        <v>0.5358923066731387</v>
      </c>
      <c r="P2311" s="1">
        <f t="shared" si="253"/>
        <v>0.46410769332686136</v>
      </c>
      <c r="Q2311" s="3" t="str">
        <f>Games!N2311</f>
        <v/>
      </c>
      <c r="R2311" s="1" t="str">
        <f t="shared" si="254"/>
        <v/>
      </c>
      <c r="S2311" s="1" t="str">
        <f>IF(ISBLANK(Games!L2311), "",IF(Q2311=B2311, C2311, B2311))</f>
        <v/>
      </c>
      <c r="T2311" s="1" t="str">
        <f t="shared" si="255"/>
        <v>MIL</v>
      </c>
      <c r="U2311" s="1" t="str">
        <f t="shared" si="256"/>
        <v>ARI</v>
      </c>
      <c r="V2311" s="1">
        <f t="shared" si="257"/>
        <v>1516.6563185214643</v>
      </c>
      <c r="W2311" s="1">
        <f t="shared" si="258"/>
        <v>1515.1384034374826</v>
      </c>
    </row>
    <row r="2312" spans="1:23" x14ac:dyDescent="0.45">
      <c r="A2312" t="str">
        <f>Schedule!A2312</f>
        <v>2024-09-20</v>
      </c>
      <c r="B2312" t="str">
        <f>Schedule!B2312</f>
        <v>STL</v>
      </c>
      <c r="C2312" t="str">
        <f>Schedule!C2312</f>
        <v>CLE</v>
      </c>
      <c r="D2312">
        <f>Schedule!D2312</f>
        <v>1506.4629567151301</v>
      </c>
      <c r="E2312">
        <f>Schedule!E2312</f>
        <v>1503.8938502056101</v>
      </c>
      <c r="F2312" cm="1">
        <f t="array" ref="F2312">_xlfn.XLOOKUP(B2312, $T$1:$T2311, $V$1:$V2311, D2312, 0, -1)</f>
        <v>1510.540426333587</v>
      </c>
      <c r="G2312" cm="1">
        <f t="array" ref="G2312">_xlfn.XLOOKUP(C2312, $U$1:$U2311, $W$1:$W2311, E2312, 0, -1)</f>
        <v>1521.3210808926906</v>
      </c>
      <c r="H2312">
        <f>Schedule!F2312</f>
        <v>7.3170731707316999E-2</v>
      </c>
      <c r="I2312" t="str">
        <f>IF(ISBLANK(Games!D2312), "", Games!D2312)</f>
        <v/>
      </c>
      <c r="J2312" t="str">
        <f>IF(ISBLANK(Games!E2312), "", Games!E2312)</f>
        <v/>
      </c>
      <c r="K2312" t="str">
        <f>IF(ISBLANK(Games!D2312), "",VLOOKUP(I2312, 'Pitchers Pre-Season'!$B$2:$X$790, 23, FALSE))</f>
        <v/>
      </c>
      <c r="L2312" t="str">
        <f>IF(ISBLANK(Games!E2312), "",VLOOKUP(J2312, 'Pitchers Pre-Season'!$B$2:$X$790, 23, FALSE))</f>
        <v/>
      </c>
      <c r="M2312">
        <f>IF(ISBLANK(Games!D2312), Calc!F2312, F2312+K2312)</f>
        <v>1510.540426333587</v>
      </c>
      <c r="N2312">
        <f>IF(ISBLANK(Games!E2312), Calc!G2312, G2312+L2312)</f>
        <v>1521.3210808926906</v>
      </c>
      <c r="O2312" s="1">
        <f t="shared" si="252"/>
        <v>0.52107573410566554</v>
      </c>
      <c r="P2312" s="1">
        <f t="shared" si="253"/>
        <v>0.4789242658943344</v>
      </c>
      <c r="Q2312" s="3" t="str">
        <f>Games!N2312</f>
        <v/>
      </c>
      <c r="R2312" s="1" t="str">
        <f t="shared" si="254"/>
        <v/>
      </c>
      <c r="S2312" s="1" t="str">
        <f>IF(ISBLANK(Games!L2312), "",IF(Q2312=B2312, C2312, B2312))</f>
        <v/>
      </c>
      <c r="T2312" s="1" t="str">
        <f t="shared" si="255"/>
        <v>STL</v>
      </c>
      <c r="U2312" s="1" t="str">
        <f t="shared" si="256"/>
        <v>CLE</v>
      </c>
      <c r="V2312" s="1">
        <f t="shared" si="257"/>
        <v>1510.540426333587</v>
      </c>
      <c r="W2312" s="1">
        <f t="shared" si="258"/>
        <v>1521.3210808926906</v>
      </c>
    </row>
    <row r="2313" spans="1:23" x14ac:dyDescent="0.45">
      <c r="A2313" t="str">
        <f>Schedule!A2313</f>
        <v>2024-09-20</v>
      </c>
      <c r="B2313" t="str">
        <f>Schedule!B2313</f>
        <v>SDP</v>
      </c>
      <c r="C2313" t="str">
        <f>Schedule!C2313</f>
        <v>CHW</v>
      </c>
      <c r="D2313">
        <f>Schedule!D2313</f>
        <v>1513.7838452168801</v>
      </c>
      <c r="E2313">
        <f>Schedule!E2313</f>
        <v>1433.33420073452</v>
      </c>
      <c r="F2313" cm="1">
        <f t="array" ref="F2313">_xlfn.XLOOKUP(B2313, $T$1:$T2312, $V$1:$V2312, D2313, 0, -1)</f>
        <v>1502.9671207118124</v>
      </c>
      <c r="G2313" cm="1">
        <f t="array" ref="G2313">_xlfn.XLOOKUP(C2313, $U$1:$U2312, $W$1:$W2312, E2313, 0, -1)</f>
        <v>1425.4820043556863</v>
      </c>
      <c r="H2313">
        <f>Schedule!F2313</f>
        <v>2.9239766081871298E-2</v>
      </c>
      <c r="I2313" t="str">
        <f>IF(ISBLANK(Games!D2313), "", Games!D2313)</f>
        <v/>
      </c>
      <c r="J2313" t="str">
        <f>IF(ISBLANK(Games!E2313), "", Games!E2313)</f>
        <v/>
      </c>
      <c r="K2313" t="str">
        <f>IF(ISBLANK(Games!D2313), "",VLOOKUP(I2313, 'Pitchers Pre-Season'!$B$2:$X$790, 23, FALSE))</f>
        <v/>
      </c>
      <c r="L2313" t="str">
        <f>IF(ISBLANK(Games!E2313), "",VLOOKUP(J2313, 'Pitchers Pre-Season'!$B$2:$X$790, 23, FALSE))</f>
        <v/>
      </c>
      <c r="M2313">
        <f>IF(ISBLANK(Games!D2313), Calc!F2313, F2313+K2313)</f>
        <v>1502.9671207118124</v>
      </c>
      <c r="N2313">
        <f>IF(ISBLANK(Games!E2313), Calc!G2313, G2313+L2313)</f>
        <v>1425.4820043556863</v>
      </c>
      <c r="O2313" s="1">
        <f t="shared" si="252"/>
        <v>0.62431722398258993</v>
      </c>
      <c r="P2313" s="1">
        <f t="shared" si="253"/>
        <v>0.37568277601741012</v>
      </c>
      <c r="Q2313" s="3" t="str">
        <f>Games!N2313</f>
        <v/>
      </c>
      <c r="R2313" s="1" t="str">
        <f t="shared" si="254"/>
        <v/>
      </c>
      <c r="S2313" s="1" t="str">
        <f>IF(ISBLANK(Games!L2313), "",IF(Q2313=B2313, C2313, B2313))</f>
        <v/>
      </c>
      <c r="T2313" s="1" t="str">
        <f t="shared" si="255"/>
        <v>SDP</v>
      </c>
      <c r="U2313" s="1" t="str">
        <f t="shared" si="256"/>
        <v>CHW</v>
      </c>
      <c r="V2313" s="1">
        <f t="shared" si="257"/>
        <v>1502.9671207118124</v>
      </c>
      <c r="W2313" s="1">
        <f t="shared" si="258"/>
        <v>1425.4820043556863</v>
      </c>
    </row>
    <row r="2314" spans="1:23" x14ac:dyDescent="0.45">
      <c r="A2314" t="str">
        <f>Schedule!A2314</f>
        <v>2024-09-20</v>
      </c>
      <c r="B2314" t="str">
        <f>Schedule!B2314</f>
        <v>OAK</v>
      </c>
      <c r="C2314" t="str">
        <f>Schedule!C2314</f>
        <v>NYY</v>
      </c>
      <c r="D2314">
        <f>Schedule!D2314</f>
        <v>1427.1354796158</v>
      </c>
      <c r="E2314">
        <f>Schedule!E2314</f>
        <v>1539.4562396036399</v>
      </c>
      <c r="F2314" cm="1">
        <f t="array" ref="F2314">_xlfn.XLOOKUP(B2314, $T$1:$T2313, $V$1:$V2313, D2314, 0, -1)</f>
        <v>1410.609331202211</v>
      </c>
      <c r="G2314" cm="1">
        <f t="array" ref="G2314">_xlfn.XLOOKUP(C2314, $U$1:$U2313, $W$1:$W2313, E2314, 0, -1)</f>
        <v>1562.9327852564061</v>
      </c>
      <c r="H2314">
        <f>Schedule!F2314</f>
        <v>6.2111801242235101E-3</v>
      </c>
      <c r="I2314" t="str">
        <f>IF(ISBLANK(Games!D2314), "", Games!D2314)</f>
        <v/>
      </c>
      <c r="J2314" t="str">
        <f>IF(ISBLANK(Games!E2314), "", Games!E2314)</f>
        <v/>
      </c>
      <c r="K2314" t="str">
        <f>IF(ISBLANK(Games!D2314), "",VLOOKUP(I2314, 'Pitchers Pre-Season'!$B$2:$X$790, 23, FALSE))</f>
        <v/>
      </c>
      <c r="L2314" t="str">
        <f>IF(ISBLANK(Games!E2314), "",VLOOKUP(J2314, 'Pitchers Pre-Season'!$B$2:$X$790, 23, FALSE))</f>
        <v/>
      </c>
      <c r="M2314">
        <f>IF(ISBLANK(Games!D2314), Calc!F2314, F2314+K2314)</f>
        <v>1410.609331202211</v>
      </c>
      <c r="N2314">
        <f>IF(ISBLANK(Games!E2314), Calc!G2314, G2314+L2314)</f>
        <v>1562.9327852564061</v>
      </c>
      <c r="O2314" s="1">
        <f t="shared" si="252"/>
        <v>0.29693773687276681</v>
      </c>
      <c r="P2314" s="1">
        <f t="shared" si="253"/>
        <v>0.70306226312723308</v>
      </c>
      <c r="Q2314" s="3" t="str">
        <f>Games!N2314</f>
        <v/>
      </c>
      <c r="R2314" s="1" t="str">
        <f t="shared" si="254"/>
        <v/>
      </c>
      <c r="S2314" s="1" t="str">
        <f>IF(ISBLANK(Games!L2314), "",IF(Q2314=B2314, C2314, B2314))</f>
        <v/>
      </c>
      <c r="T2314" s="1" t="str">
        <f t="shared" si="255"/>
        <v>OAK</v>
      </c>
      <c r="U2314" s="1" t="str">
        <f t="shared" si="256"/>
        <v>NYY</v>
      </c>
      <c r="V2314" s="1">
        <f t="shared" si="257"/>
        <v>1410.609331202211</v>
      </c>
      <c r="W2314" s="1">
        <f t="shared" si="258"/>
        <v>1562.9327852564061</v>
      </c>
    </row>
    <row r="2315" spans="1:23" x14ac:dyDescent="0.45">
      <c r="A2315" t="str">
        <f>Schedule!A2315</f>
        <v>2024-09-20</v>
      </c>
      <c r="B2315" t="str">
        <f>Schedule!B2315</f>
        <v>LAD</v>
      </c>
      <c r="C2315" t="str">
        <f>Schedule!C2315</f>
        <v>COL</v>
      </c>
      <c r="D2315">
        <f>Schedule!D2315</f>
        <v>1588.6730971234199</v>
      </c>
      <c r="E2315">
        <f>Schedule!E2315</f>
        <v>1418.47649220432</v>
      </c>
      <c r="F2315" cm="1">
        <f t="array" ref="F2315">_xlfn.XLOOKUP(B2315, $T$1:$T2314, $V$1:$V2314, D2315, 0, -1)</f>
        <v>1596.6514930600529</v>
      </c>
      <c r="G2315" cm="1">
        <f t="array" ref="G2315">_xlfn.XLOOKUP(C2315, $U$1:$U2314, $W$1:$W2314, E2315, 0, -1)</f>
        <v>1405.4006829938121</v>
      </c>
      <c r="H2315">
        <f>Schedule!F2315</f>
        <v>4.2654028436019002E-2</v>
      </c>
      <c r="I2315" t="str">
        <f>IF(ISBLANK(Games!D2315), "", Games!D2315)</f>
        <v/>
      </c>
      <c r="J2315" t="str">
        <f>IF(ISBLANK(Games!E2315), "", Games!E2315)</f>
        <v/>
      </c>
      <c r="K2315" t="str">
        <f>IF(ISBLANK(Games!D2315), "",VLOOKUP(I2315, 'Pitchers Pre-Season'!$B$2:$X$790, 23, FALSE))</f>
        <v/>
      </c>
      <c r="L2315" t="str">
        <f>IF(ISBLANK(Games!E2315), "",VLOOKUP(J2315, 'Pitchers Pre-Season'!$B$2:$X$790, 23, FALSE))</f>
        <v/>
      </c>
      <c r="M2315">
        <f>IF(ISBLANK(Games!D2315), Calc!F2315, F2315+K2315)</f>
        <v>1596.6514930600529</v>
      </c>
      <c r="N2315">
        <f>IF(ISBLANK(Games!E2315), Calc!G2315, G2315+L2315)</f>
        <v>1405.4006829938121</v>
      </c>
      <c r="O2315" s="1">
        <f t="shared" si="252"/>
        <v>0.77176098877337673</v>
      </c>
      <c r="P2315" s="1">
        <f t="shared" si="253"/>
        <v>0.2282390112266233</v>
      </c>
      <c r="Q2315" s="3" t="str">
        <f>Games!N2315</f>
        <v/>
      </c>
      <c r="R2315" s="1" t="str">
        <f t="shared" si="254"/>
        <v/>
      </c>
      <c r="S2315" s="1" t="str">
        <f>IF(ISBLANK(Games!L2315), "",IF(Q2315=B2315, C2315, B2315))</f>
        <v/>
      </c>
      <c r="T2315" s="1" t="str">
        <f t="shared" si="255"/>
        <v>LAD</v>
      </c>
      <c r="U2315" s="1" t="str">
        <f t="shared" si="256"/>
        <v>COL</v>
      </c>
      <c r="V2315" s="1">
        <f t="shared" si="257"/>
        <v>1596.6514930600529</v>
      </c>
      <c r="W2315" s="1">
        <f t="shared" si="258"/>
        <v>1405.4006829938121</v>
      </c>
    </row>
    <row r="2316" spans="1:23" x14ac:dyDescent="0.45">
      <c r="A2316" t="str">
        <f>Schedule!A2316</f>
        <v>2024-09-21</v>
      </c>
      <c r="B2316" t="str">
        <f>Schedule!B2316</f>
        <v>CIN</v>
      </c>
      <c r="C2316" t="str">
        <f>Schedule!C2316</f>
        <v>PIT</v>
      </c>
      <c r="D2316">
        <f>Schedule!D2316</f>
        <v>1496.2510574284499</v>
      </c>
      <c r="E2316">
        <f>Schedule!E2316</f>
        <v>1468.3919248330999</v>
      </c>
      <c r="F2316" cm="1">
        <f t="array" ref="F2316">_xlfn.XLOOKUP(B2316, $T$1:$T2315, $V$1:$V2315, D2316, 0, -1)</f>
        <v>1493.1662146218293</v>
      </c>
      <c r="G2316" cm="1">
        <f t="array" ref="G2316">_xlfn.XLOOKUP(C2316, $U$1:$U2315, $W$1:$W2315, E2316, 0, -1)</f>
        <v>1490.342604018655</v>
      </c>
      <c r="H2316">
        <f>Schedule!F2316</f>
        <v>-1.38888888888888E-2</v>
      </c>
      <c r="I2316" t="str">
        <f>IF(ISBLANK(Games!D2316), "", Games!D2316)</f>
        <v/>
      </c>
      <c r="J2316" t="str">
        <f>IF(ISBLANK(Games!E2316), "", Games!E2316)</f>
        <v/>
      </c>
      <c r="K2316" t="str">
        <f>IF(ISBLANK(Games!D2316), "",VLOOKUP(I2316, 'Pitchers Pre-Season'!$B$2:$X$790, 23, FALSE))</f>
        <v/>
      </c>
      <c r="L2316" t="str">
        <f>IF(ISBLANK(Games!E2316), "",VLOOKUP(J2316, 'Pitchers Pre-Season'!$B$2:$X$790, 23, FALSE))</f>
        <v/>
      </c>
      <c r="M2316">
        <f>IF(ISBLANK(Games!D2316), Calc!F2316, F2316+K2316)</f>
        <v>1493.1662146218293</v>
      </c>
      <c r="N2316">
        <f>IF(ISBLANK(Games!E2316), Calc!G2316, G2316+L2316)</f>
        <v>1490.342604018655</v>
      </c>
      <c r="O2316" s="1">
        <f t="shared" si="252"/>
        <v>0.49711896839763192</v>
      </c>
      <c r="P2316" s="1">
        <f t="shared" si="253"/>
        <v>0.50288103160236808</v>
      </c>
      <c r="Q2316" s="3" t="str">
        <f>Games!N2316</f>
        <v/>
      </c>
      <c r="R2316" s="1" t="str">
        <f t="shared" si="254"/>
        <v/>
      </c>
      <c r="S2316" s="1" t="str">
        <f>IF(ISBLANK(Games!L2316), "",IF(Q2316=B2316, C2316, B2316))</f>
        <v/>
      </c>
      <c r="T2316" s="1" t="str">
        <f t="shared" si="255"/>
        <v>CIN</v>
      </c>
      <c r="U2316" s="1" t="str">
        <f t="shared" si="256"/>
        <v>PIT</v>
      </c>
      <c r="V2316" s="1">
        <f t="shared" si="257"/>
        <v>1493.1662146218293</v>
      </c>
      <c r="W2316" s="1">
        <f t="shared" si="258"/>
        <v>1490.342604018655</v>
      </c>
    </row>
    <row r="2317" spans="1:23" x14ac:dyDescent="0.45">
      <c r="A2317" t="str">
        <f>Schedule!A2317</f>
        <v>2024-09-21</v>
      </c>
      <c r="B2317" t="str">
        <f>Schedule!B2317</f>
        <v>CHC</v>
      </c>
      <c r="C2317" t="str">
        <f>Schedule!C2317</f>
        <v>WAS</v>
      </c>
      <c r="D2317">
        <f>Schedule!D2317</f>
        <v>1514.0316812078199</v>
      </c>
      <c r="E2317">
        <f>Schedule!E2317</f>
        <v>1422.7330514932301</v>
      </c>
      <c r="F2317" cm="1">
        <f t="array" ref="F2317">_xlfn.XLOOKUP(B2317, $T$1:$T2316, $V$1:$V2316, D2317, 0, -1)</f>
        <v>1529.9566441509314</v>
      </c>
      <c r="G2317" cm="1">
        <f t="array" ref="G2317">_xlfn.XLOOKUP(C2317, $U$1:$U2316, $W$1:$W2316, E2317, 0, -1)</f>
        <v>1420.7057667976087</v>
      </c>
      <c r="H2317">
        <f>Schedule!F2317</f>
        <v>4.4585987261146598E-2</v>
      </c>
      <c r="I2317" t="str">
        <f>IF(ISBLANK(Games!D2317), "", Games!D2317)</f>
        <v/>
      </c>
      <c r="J2317" t="str">
        <f>IF(ISBLANK(Games!E2317), "", Games!E2317)</f>
        <v/>
      </c>
      <c r="K2317" t="str">
        <f>IF(ISBLANK(Games!D2317), "",VLOOKUP(I2317, 'Pitchers Pre-Season'!$B$2:$X$790, 23, FALSE))</f>
        <v/>
      </c>
      <c r="L2317" t="str">
        <f>IF(ISBLANK(Games!E2317), "",VLOOKUP(J2317, 'Pitchers Pre-Season'!$B$2:$X$790, 23, FALSE))</f>
        <v/>
      </c>
      <c r="M2317">
        <f>IF(ISBLANK(Games!D2317), Calc!F2317, F2317+K2317)</f>
        <v>1529.9566441509314</v>
      </c>
      <c r="N2317">
        <f>IF(ISBLANK(Games!E2317), Calc!G2317, G2317+L2317)</f>
        <v>1420.7057667976087</v>
      </c>
      <c r="O2317" s="1">
        <f t="shared" si="252"/>
        <v>0.67453267569309072</v>
      </c>
      <c r="P2317" s="1">
        <f t="shared" si="253"/>
        <v>0.32546732430690933</v>
      </c>
      <c r="Q2317" s="3" t="str">
        <f>Games!N2317</f>
        <v/>
      </c>
      <c r="R2317" s="1" t="str">
        <f t="shared" si="254"/>
        <v/>
      </c>
      <c r="S2317" s="1" t="str">
        <f>IF(ISBLANK(Games!L2317), "",IF(Q2317=B2317, C2317, B2317))</f>
        <v/>
      </c>
      <c r="T2317" s="1" t="str">
        <f t="shared" si="255"/>
        <v>CHC</v>
      </c>
      <c r="U2317" s="1" t="str">
        <f t="shared" si="256"/>
        <v>WAS</v>
      </c>
      <c r="V2317" s="1">
        <f t="shared" si="257"/>
        <v>1529.9566441509314</v>
      </c>
      <c r="W2317" s="1">
        <f t="shared" si="258"/>
        <v>1420.7057667976087</v>
      </c>
    </row>
    <row r="2318" spans="1:23" x14ac:dyDescent="0.45">
      <c r="A2318" t="str">
        <f>Schedule!A2318</f>
        <v>2024-09-21</v>
      </c>
      <c r="B2318" t="str">
        <f>Schedule!B2318</f>
        <v>BAL</v>
      </c>
      <c r="C2318" t="str">
        <f>Schedule!C2318</f>
        <v>DET</v>
      </c>
      <c r="D2318">
        <f>Schedule!D2318</f>
        <v>1535.1075395159701</v>
      </c>
      <c r="E2318">
        <f>Schedule!E2318</f>
        <v>1477.56939209144</v>
      </c>
      <c r="F2318" cm="1">
        <f t="array" ref="F2318">_xlfn.XLOOKUP(B2318, $T$1:$T2317, $V$1:$V2317, D2318, 0, -1)</f>
        <v>1527.1786991040578</v>
      </c>
      <c r="G2318" cm="1">
        <f t="array" ref="G2318">_xlfn.XLOOKUP(C2318, $U$1:$U2317, $W$1:$W2317, E2318, 0, -1)</f>
        <v>1495.7868779460348</v>
      </c>
      <c r="H2318">
        <f>Schedule!F2318</f>
        <v>2.1739130434782698E-2</v>
      </c>
      <c r="I2318" t="str">
        <f>IF(ISBLANK(Games!D2318), "", Games!D2318)</f>
        <v/>
      </c>
      <c r="J2318" t="str">
        <f>IF(ISBLANK(Games!E2318), "", Games!E2318)</f>
        <v/>
      </c>
      <c r="K2318" t="str">
        <f>IF(ISBLANK(Games!D2318), "",VLOOKUP(I2318, 'Pitchers Pre-Season'!$B$2:$X$790, 23, FALSE))</f>
        <v/>
      </c>
      <c r="L2318" t="str">
        <f>IF(ISBLANK(Games!E2318), "",VLOOKUP(J2318, 'Pitchers Pre-Season'!$B$2:$X$790, 23, FALSE))</f>
        <v/>
      </c>
      <c r="M2318">
        <f>IF(ISBLANK(Games!D2318), Calc!F2318, F2318+K2318)</f>
        <v>1527.1786991040578</v>
      </c>
      <c r="N2318">
        <f>IF(ISBLANK(Games!E2318), Calc!G2318, G2318+L2318)</f>
        <v>1495.7868779460348</v>
      </c>
      <c r="O2318" s="1">
        <f t="shared" si="252"/>
        <v>0.55592349252900741</v>
      </c>
      <c r="P2318" s="1">
        <f t="shared" si="253"/>
        <v>0.44407650747099264</v>
      </c>
      <c r="Q2318" s="3" t="str">
        <f>Games!N2318</f>
        <v/>
      </c>
      <c r="R2318" s="1" t="str">
        <f t="shared" si="254"/>
        <v/>
      </c>
      <c r="S2318" s="1" t="str">
        <f>IF(ISBLANK(Games!L2318), "",IF(Q2318=B2318, C2318, B2318))</f>
        <v/>
      </c>
      <c r="T2318" s="1" t="str">
        <f t="shared" si="255"/>
        <v>BAL</v>
      </c>
      <c r="U2318" s="1" t="str">
        <f t="shared" si="256"/>
        <v>DET</v>
      </c>
      <c r="V2318" s="1">
        <f t="shared" si="257"/>
        <v>1527.1786991040578</v>
      </c>
      <c r="W2318" s="1">
        <f t="shared" si="258"/>
        <v>1495.7868779460348</v>
      </c>
    </row>
    <row r="2319" spans="1:23" x14ac:dyDescent="0.45">
      <c r="A2319" t="str">
        <f>Schedule!A2319</f>
        <v>2024-09-21</v>
      </c>
      <c r="B2319" t="str">
        <f>Schedule!B2319</f>
        <v>TBR</v>
      </c>
      <c r="C2319" t="str">
        <f>Schedule!C2319</f>
        <v>TOR</v>
      </c>
      <c r="D2319">
        <f>Schedule!D2319</f>
        <v>1537.2568075547799</v>
      </c>
      <c r="E2319">
        <f>Schedule!E2319</f>
        <v>1536.86484917293</v>
      </c>
      <c r="F2319" cm="1">
        <f t="array" ref="F2319">_xlfn.XLOOKUP(B2319, $T$1:$T2318, $V$1:$V2318, D2319, 0, -1)</f>
        <v>1528.0229512954211</v>
      </c>
      <c r="G2319" cm="1">
        <f t="array" ref="G2319">_xlfn.XLOOKUP(C2319, $U$1:$U2318, $W$1:$W2318, E2319, 0, -1)</f>
        <v>1549.5770225833428</v>
      </c>
      <c r="H2319">
        <f>Schedule!F2319</f>
        <v>0.124324324324324</v>
      </c>
      <c r="I2319" t="str">
        <f>IF(ISBLANK(Games!D2319), "", Games!D2319)</f>
        <v/>
      </c>
      <c r="J2319" t="str">
        <f>IF(ISBLANK(Games!E2319), "", Games!E2319)</f>
        <v/>
      </c>
      <c r="K2319" t="str">
        <f>IF(ISBLANK(Games!D2319), "",VLOOKUP(I2319, 'Pitchers Pre-Season'!$B$2:$X$790, 23, FALSE))</f>
        <v/>
      </c>
      <c r="L2319" t="str">
        <f>IF(ISBLANK(Games!E2319), "",VLOOKUP(J2319, 'Pitchers Pre-Season'!$B$2:$X$790, 23, FALSE))</f>
        <v/>
      </c>
      <c r="M2319">
        <f>IF(ISBLANK(Games!D2319), Calc!F2319, F2319+K2319)</f>
        <v>1528.0229512954211</v>
      </c>
      <c r="N2319">
        <f>IF(ISBLANK(Games!E2319), Calc!G2319, G2319+L2319)</f>
        <v>1549.5770225833428</v>
      </c>
      <c r="O2319" s="1">
        <f t="shared" si="252"/>
        <v>0.53118309262308394</v>
      </c>
      <c r="P2319" s="1">
        <f t="shared" si="253"/>
        <v>0.46881690737691617</v>
      </c>
      <c r="Q2319" s="3" t="str">
        <f>Games!N2319</f>
        <v/>
      </c>
      <c r="R2319" s="1" t="str">
        <f t="shared" si="254"/>
        <v/>
      </c>
      <c r="S2319" s="1" t="str">
        <f>IF(ISBLANK(Games!L2319), "",IF(Q2319=B2319, C2319, B2319))</f>
        <v/>
      </c>
      <c r="T2319" s="1" t="str">
        <f t="shared" si="255"/>
        <v>TBR</v>
      </c>
      <c r="U2319" s="1" t="str">
        <f t="shared" si="256"/>
        <v>TOR</v>
      </c>
      <c r="V2319" s="1">
        <f t="shared" si="257"/>
        <v>1528.0229512954211</v>
      </c>
      <c r="W2319" s="1">
        <f t="shared" si="258"/>
        <v>1549.5770225833428</v>
      </c>
    </row>
    <row r="2320" spans="1:23" x14ac:dyDescent="0.45">
      <c r="A2320" t="str">
        <f>Schedule!A2320</f>
        <v>2024-09-21</v>
      </c>
      <c r="B2320" t="str">
        <f>Schedule!B2320</f>
        <v>BOS</v>
      </c>
      <c r="C2320" t="str">
        <f>Schedule!C2320</f>
        <v>MIN</v>
      </c>
      <c r="D2320">
        <f>Schedule!D2320</f>
        <v>1500.26839934439</v>
      </c>
      <c r="E2320">
        <f>Schedule!E2320</f>
        <v>1535.44519643647</v>
      </c>
      <c r="F2320" cm="1">
        <f t="array" ref="F2320">_xlfn.XLOOKUP(B2320, $T$1:$T2319, $V$1:$V2319, D2320, 0, -1)</f>
        <v>1500.26839934439</v>
      </c>
      <c r="G2320" cm="1">
        <f t="array" ref="G2320">_xlfn.XLOOKUP(C2320, $U$1:$U2319, $W$1:$W2319, E2320, 0, -1)</f>
        <v>1539.5424706464416</v>
      </c>
      <c r="H2320">
        <f>Schedule!F2320</f>
        <v>5.1282051282051398E-2</v>
      </c>
      <c r="I2320" t="str">
        <f>IF(ISBLANK(Games!D2320), "", Games!D2320)</f>
        <v/>
      </c>
      <c r="J2320" t="str">
        <f>IF(ISBLANK(Games!E2320), "", Games!E2320)</f>
        <v/>
      </c>
      <c r="K2320" t="str">
        <f>IF(ISBLANK(Games!D2320), "",VLOOKUP(I2320, 'Pitchers Pre-Season'!$B$2:$X$790, 23, FALSE))</f>
        <v/>
      </c>
      <c r="L2320" t="str">
        <f>IF(ISBLANK(Games!E2320), "",VLOOKUP(J2320, 'Pitchers Pre-Season'!$B$2:$X$790, 23, FALSE))</f>
        <v/>
      </c>
      <c r="M2320">
        <f>IF(ISBLANK(Games!D2320), Calc!F2320, F2320+K2320)</f>
        <v>1500.26839934439</v>
      </c>
      <c r="N2320">
        <f>IF(ISBLANK(Games!E2320), Calc!G2320, G2320+L2320)</f>
        <v>1539.5424706464416</v>
      </c>
      <c r="O2320" s="1">
        <f t="shared" si="252"/>
        <v>0.46936060699742355</v>
      </c>
      <c r="P2320" s="1">
        <f t="shared" si="253"/>
        <v>0.53063939300257645</v>
      </c>
      <c r="Q2320" s="3" t="str">
        <f>Games!N2320</f>
        <v/>
      </c>
      <c r="R2320" s="1" t="str">
        <f t="shared" si="254"/>
        <v/>
      </c>
      <c r="S2320" s="1" t="str">
        <f>IF(ISBLANK(Games!L2320), "",IF(Q2320=B2320, C2320, B2320))</f>
        <v/>
      </c>
      <c r="T2320" s="1" t="str">
        <f t="shared" si="255"/>
        <v>BOS</v>
      </c>
      <c r="U2320" s="1" t="str">
        <f t="shared" si="256"/>
        <v>MIN</v>
      </c>
      <c r="V2320" s="1">
        <f t="shared" si="257"/>
        <v>1500.26839934439</v>
      </c>
      <c r="W2320" s="1">
        <f t="shared" si="258"/>
        <v>1539.5424706464416</v>
      </c>
    </row>
    <row r="2321" spans="1:23" x14ac:dyDescent="0.45">
      <c r="A2321" t="str">
        <f>Schedule!A2321</f>
        <v>2024-09-21</v>
      </c>
      <c r="B2321" t="str">
        <f>Schedule!B2321</f>
        <v>NYM</v>
      </c>
      <c r="C2321" t="str">
        <f>Schedule!C2321</f>
        <v>PHI</v>
      </c>
      <c r="D2321">
        <f>Schedule!D2321</f>
        <v>1505.1761432511801</v>
      </c>
      <c r="E2321">
        <f>Schedule!E2321</f>
        <v>1537.03223861109</v>
      </c>
      <c r="F2321" cm="1">
        <f t="array" ref="F2321">_xlfn.XLOOKUP(B2321, $T$1:$T2320, $V$1:$V2320, D2321, 0, -1)</f>
        <v>1483.2891783762693</v>
      </c>
      <c r="G2321" cm="1">
        <f t="array" ref="G2321">_xlfn.XLOOKUP(C2321, $U$1:$U2320, $W$1:$W2320, E2321, 0, -1)</f>
        <v>1539.4111659163295</v>
      </c>
      <c r="H2321">
        <f>Schedule!F2321</f>
        <v>0.102272727272727</v>
      </c>
      <c r="I2321" t="str">
        <f>IF(ISBLANK(Games!D2321), "", Games!D2321)</f>
        <v/>
      </c>
      <c r="J2321" t="str">
        <f>IF(ISBLANK(Games!E2321), "", Games!E2321)</f>
        <v/>
      </c>
      <c r="K2321" t="str">
        <f>IF(ISBLANK(Games!D2321), "",VLOOKUP(I2321, 'Pitchers Pre-Season'!$B$2:$X$790, 23, FALSE))</f>
        <v/>
      </c>
      <c r="L2321" t="str">
        <f>IF(ISBLANK(Games!E2321), "",VLOOKUP(J2321, 'Pitchers Pre-Season'!$B$2:$X$790, 23, FALSE))</f>
        <v/>
      </c>
      <c r="M2321">
        <f>IF(ISBLANK(Games!D2321), Calc!F2321, F2321+K2321)</f>
        <v>1483.2891783762693</v>
      </c>
      <c r="N2321">
        <f>IF(ISBLANK(Games!E2321), Calc!G2321, G2321+L2321)</f>
        <v>1539.4111659163295</v>
      </c>
      <c r="O2321" s="1">
        <f t="shared" si="252"/>
        <v>0.47106554163293585</v>
      </c>
      <c r="P2321" s="1">
        <f t="shared" si="253"/>
        <v>0.5289344583670641</v>
      </c>
      <c r="Q2321" s="3" t="str">
        <f>Games!N2321</f>
        <v/>
      </c>
      <c r="R2321" s="1" t="str">
        <f t="shared" si="254"/>
        <v/>
      </c>
      <c r="S2321" s="1" t="str">
        <f>IF(ISBLANK(Games!L2321), "",IF(Q2321=B2321, C2321, B2321))</f>
        <v/>
      </c>
      <c r="T2321" s="1" t="str">
        <f t="shared" si="255"/>
        <v>NYM</v>
      </c>
      <c r="U2321" s="1" t="str">
        <f t="shared" si="256"/>
        <v>PHI</v>
      </c>
      <c r="V2321" s="1">
        <f t="shared" si="257"/>
        <v>1483.2891783762693</v>
      </c>
      <c r="W2321" s="1">
        <f t="shared" si="258"/>
        <v>1539.4111659163295</v>
      </c>
    </row>
    <row r="2322" spans="1:23" x14ac:dyDescent="0.45">
      <c r="A2322" t="str">
        <f>Schedule!A2322</f>
        <v>2024-09-21</v>
      </c>
      <c r="B2322" t="str">
        <f>Schedule!B2322</f>
        <v>MIA</v>
      </c>
      <c r="C2322" t="str">
        <f>Schedule!C2322</f>
        <v>ATL</v>
      </c>
      <c r="D2322">
        <f>Schedule!D2322</f>
        <v>1488.4482383178499</v>
      </c>
      <c r="E2322">
        <f>Schedule!E2322</f>
        <v>1590.545270505</v>
      </c>
      <c r="F2322" cm="1">
        <f t="array" ref="F2322">_xlfn.XLOOKUP(B2322, $T$1:$T2321, $V$1:$V2321, D2322, 0, -1)</f>
        <v>1453.0099819148713</v>
      </c>
      <c r="G2322" cm="1">
        <f t="array" ref="G2322">_xlfn.XLOOKUP(C2322, $U$1:$U2321, $W$1:$W2321, E2322, 0, -1)</f>
        <v>1588.8399964445969</v>
      </c>
      <c r="H2322">
        <f>Schedule!F2322</f>
        <v>4.5751633986928102E-2</v>
      </c>
      <c r="I2322" t="str">
        <f>IF(ISBLANK(Games!D2322), "", Games!D2322)</f>
        <v/>
      </c>
      <c r="J2322" t="str">
        <f>IF(ISBLANK(Games!E2322), "", Games!E2322)</f>
        <v/>
      </c>
      <c r="K2322" t="str">
        <f>IF(ISBLANK(Games!D2322), "",VLOOKUP(I2322, 'Pitchers Pre-Season'!$B$2:$X$790, 23, FALSE))</f>
        <v/>
      </c>
      <c r="L2322" t="str">
        <f>IF(ISBLANK(Games!E2322), "",VLOOKUP(J2322, 'Pitchers Pre-Season'!$B$2:$X$790, 23, FALSE))</f>
        <v/>
      </c>
      <c r="M2322">
        <f>IF(ISBLANK(Games!D2322), Calc!F2322, F2322+K2322)</f>
        <v>1453.0099819148713</v>
      </c>
      <c r="N2322">
        <f>IF(ISBLANK(Games!E2322), Calc!G2322, G2322+L2322)</f>
        <v>1588.8399964445969</v>
      </c>
      <c r="O2322" s="1">
        <f t="shared" si="252"/>
        <v>0.33678626437045334</v>
      </c>
      <c r="P2322" s="1">
        <f t="shared" si="253"/>
        <v>0.66321373562954655</v>
      </c>
      <c r="Q2322" s="3" t="str">
        <f>Games!N2322</f>
        <v/>
      </c>
      <c r="R2322" s="1" t="str">
        <f t="shared" si="254"/>
        <v/>
      </c>
      <c r="S2322" s="1" t="str">
        <f>IF(ISBLANK(Games!L2322), "",IF(Q2322=B2322, C2322, B2322))</f>
        <v/>
      </c>
      <c r="T2322" s="1" t="str">
        <f t="shared" si="255"/>
        <v>MIA</v>
      </c>
      <c r="U2322" s="1" t="str">
        <f t="shared" si="256"/>
        <v>ATL</v>
      </c>
      <c r="V2322" s="1">
        <f t="shared" si="257"/>
        <v>1453.0099819148713</v>
      </c>
      <c r="W2322" s="1">
        <f t="shared" si="258"/>
        <v>1588.8399964445969</v>
      </c>
    </row>
    <row r="2323" spans="1:23" x14ac:dyDescent="0.45">
      <c r="A2323" t="str">
        <f>Schedule!A2323</f>
        <v>2024-09-21</v>
      </c>
      <c r="B2323" t="str">
        <f>Schedule!B2323</f>
        <v>TEX</v>
      </c>
      <c r="C2323" t="str">
        <f>Schedule!C2323</f>
        <v>SEA</v>
      </c>
      <c r="D2323">
        <f>Schedule!D2323</f>
        <v>1527.6277566730801</v>
      </c>
      <c r="E2323">
        <f>Schedule!E2323</f>
        <v>1526.2027098211199</v>
      </c>
      <c r="F2323" cm="1">
        <f t="array" ref="F2323">_xlfn.XLOOKUP(B2323, $T$1:$T2322, $V$1:$V2322, D2323, 0, -1)</f>
        <v>1535.7428778604465</v>
      </c>
      <c r="G2323" cm="1">
        <f t="array" ref="G2323">_xlfn.XLOOKUP(C2323, $U$1:$U2322, $W$1:$W2322, E2323, 0, -1)</f>
        <v>1521.2700100017432</v>
      </c>
      <c r="H2323">
        <f>Schedule!F2323</f>
        <v>6.3291139240506306E-2</v>
      </c>
      <c r="I2323" t="str">
        <f>IF(ISBLANK(Games!D2323), "", Games!D2323)</f>
        <v/>
      </c>
      <c r="J2323" t="str">
        <f>IF(ISBLANK(Games!E2323), "", Games!E2323)</f>
        <v/>
      </c>
      <c r="K2323" t="str">
        <f>IF(ISBLANK(Games!D2323), "",VLOOKUP(I2323, 'Pitchers Pre-Season'!$B$2:$X$790, 23, FALSE))</f>
        <v/>
      </c>
      <c r="L2323" t="str">
        <f>IF(ISBLANK(Games!E2323), "",VLOOKUP(J2323, 'Pitchers Pre-Season'!$B$2:$X$790, 23, FALSE))</f>
        <v/>
      </c>
      <c r="M2323">
        <f>IF(ISBLANK(Games!D2323), Calc!F2323, F2323+K2323)</f>
        <v>1535.7428778604465</v>
      </c>
      <c r="N2323">
        <f>IF(ISBLANK(Games!E2323), Calc!G2323, G2323+L2323)</f>
        <v>1521.2700100017432</v>
      </c>
      <c r="O2323" s="1">
        <f t="shared" si="252"/>
        <v>0.5524616617938003</v>
      </c>
      <c r="P2323" s="1">
        <f t="shared" si="253"/>
        <v>0.44753833820619965</v>
      </c>
      <c r="Q2323" s="3" t="str">
        <f>Games!N2323</f>
        <v/>
      </c>
      <c r="R2323" s="1" t="str">
        <f t="shared" si="254"/>
        <v/>
      </c>
      <c r="S2323" s="1" t="str">
        <f>IF(ISBLANK(Games!L2323), "",IF(Q2323=B2323, C2323, B2323))</f>
        <v/>
      </c>
      <c r="T2323" s="1" t="str">
        <f t="shared" si="255"/>
        <v>TEX</v>
      </c>
      <c r="U2323" s="1" t="str">
        <f t="shared" si="256"/>
        <v>SEA</v>
      </c>
      <c r="V2323" s="1">
        <f t="shared" si="257"/>
        <v>1535.7428778604465</v>
      </c>
      <c r="W2323" s="1">
        <f t="shared" si="258"/>
        <v>1521.2700100017432</v>
      </c>
    </row>
    <row r="2324" spans="1:23" x14ac:dyDescent="0.45">
      <c r="A2324" t="str">
        <f>Schedule!A2324</f>
        <v>2024-09-21</v>
      </c>
      <c r="B2324" t="str">
        <f>Schedule!B2324</f>
        <v>HOU</v>
      </c>
      <c r="C2324" t="str">
        <f>Schedule!C2324</f>
        <v>LAA</v>
      </c>
      <c r="D2324">
        <f>Schedule!D2324</f>
        <v>1559.22207084247</v>
      </c>
      <c r="E2324">
        <f>Schedule!E2324</f>
        <v>1474.3085107648601</v>
      </c>
      <c r="F2324" cm="1">
        <f t="array" ref="F2324">_xlfn.XLOOKUP(B2324, $T$1:$T2323, $V$1:$V2323, D2324, 0, -1)</f>
        <v>1535.1961987191132</v>
      </c>
      <c r="G2324" cm="1">
        <f t="array" ref="G2324">_xlfn.XLOOKUP(C2324, $U$1:$U2323, $W$1:$W2323, E2324, 0, -1)</f>
        <v>1486.8682858001625</v>
      </c>
      <c r="H2324">
        <f>Schedule!F2324</f>
        <v>-4.08163265306122E-2</v>
      </c>
      <c r="I2324" t="str">
        <f>IF(ISBLANK(Games!D2324), "", Games!D2324)</f>
        <v/>
      </c>
      <c r="J2324" t="str">
        <f>IF(ISBLANK(Games!E2324), "", Games!E2324)</f>
        <v/>
      </c>
      <c r="K2324" t="str">
        <f>IF(ISBLANK(Games!D2324), "",VLOOKUP(I2324, 'Pitchers Pre-Season'!$B$2:$X$790, 23, FALSE))</f>
        <v/>
      </c>
      <c r="L2324" t="str">
        <f>IF(ISBLANK(Games!E2324), "",VLOOKUP(J2324, 'Pitchers Pre-Season'!$B$2:$X$790, 23, FALSE))</f>
        <v/>
      </c>
      <c r="M2324">
        <f>IF(ISBLANK(Games!D2324), Calc!F2324, F2324+K2324)</f>
        <v>1535.1961987191132</v>
      </c>
      <c r="N2324">
        <f>IF(ISBLANK(Games!E2324), Calc!G2324, G2324+L2324)</f>
        <v>1486.8682858001625</v>
      </c>
      <c r="O2324" s="1">
        <f t="shared" si="252"/>
        <v>0.54869617934120785</v>
      </c>
      <c r="P2324" s="1">
        <f t="shared" si="253"/>
        <v>0.45130382065879215</v>
      </c>
      <c r="Q2324" s="3" t="str">
        <f>Games!N2324</f>
        <v/>
      </c>
      <c r="R2324" s="1" t="str">
        <f t="shared" si="254"/>
        <v/>
      </c>
      <c r="S2324" s="1" t="str">
        <f>IF(ISBLANK(Games!L2324), "",IF(Q2324=B2324, C2324, B2324))</f>
        <v/>
      </c>
      <c r="T2324" s="1" t="str">
        <f t="shared" si="255"/>
        <v>HOU</v>
      </c>
      <c r="U2324" s="1" t="str">
        <f t="shared" si="256"/>
        <v>LAA</v>
      </c>
      <c r="V2324" s="1">
        <f t="shared" si="257"/>
        <v>1535.1961987191132</v>
      </c>
      <c r="W2324" s="1">
        <f t="shared" si="258"/>
        <v>1486.8682858001625</v>
      </c>
    </row>
    <row r="2325" spans="1:23" x14ac:dyDescent="0.45">
      <c r="A2325" t="str">
        <f>Schedule!A2325</f>
        <v>2024-09-21</v>
      </c>
      <c r="B2325" t="str">
        <f>Schedule!B2325</f>
        <v>KCR</v>
      </c>
      <c r="C2325" t="str">
        <f>Schedule!C2325</f>
        <v>SFG</v>
      </c>
      <c r="D2325">
        <f>Schedule!D2325</f>
        <v>1455.5883504191299</v>
      </c>
      <c r="E2325">
        <f>Schedule!E2325</f>
        <v>1501.1235706124401</v>
      </c>
      <c r="F2325" cm="1">
        <f t="array" ref="F2325">_xlfn.XLOOKUP(B2325, $T$1:$T2324, $V$1:$V2324, D2325, 0, -1)</f>
        <v>1459.3647323881944</v>
      </c>
      <c r="G2325" cm="1">
        <f t="array" ref="G2325">_xlfn.XLOOKUP(C2325, $U$1:$U2324, $W$1:$W2324, E2325, 0, -1)</f>
        <v>1491.6063482058917</v>
      </c>
      <c r="H2325">
        <f>Schedule!F2325</f>
        <v>0.19008264462809901</v>
      </c>
      <c r="I2325" t="str">
        <f>IF(ISBLANK(Games!D2325), "", Games!D2325)</f>
        <v/>
      </c>
      <c r="J2325" t="str">
        <f>IF(ISBLANK(Games!E2325), "", Games!E2325)</f>
        <v/>
      </c>
      <c r="K2325" t="str">
        <f>IF(ISBLANK(Games!D2325), "",VLOOKUP(I2325, 'Pitchers Pre-Season'!$B$2:$X$790, 23, FALSE))</f>
        <v/>
      </c>
      <c r="L2325" t="str">
        <f>IF(ISBLANK(Games!E2325), "",VLOOKUP(J2325, 'Pitchers Pre-Season'!$B$2:$X$790, 23, FALSE))</f>
        <v/>
      </c>
      <c r="M2325">
        <f>IF(ISBLANK(Games!D2325), Calc!F2325, F2325+K2325)</f>
        <v>1459.3647323881944</v>
      </c>
      <c r="N2325">
        <f>IF(ISBLANK(Games!E2325), Calc!G2325, G2325+L2325)</f>
        <v>1491.6063482058917</v>
      </c>
      <c r="O2325" s="1">
        <f t="shared" si="252"/>
        <v>0.54877464155813493</v>
      </c>
      <c r="P2325" s="1">
        <f t="shared" si="253"/>
        <v>0.45122535844186507</v>
      </c>
      <c r="Q2325" s="3" t="str">
        <f>Games!N2325</f>
        <v/>
      </c>
      <c r="R2325" s="1" t="str">
        <f t="shared" si="254"/>
        <v/>
      </c>
      <c r="S2325" s="1" t="str">
        <f>IF(ISBLANK(Games!L2325), "",IF(Q2325=B2325, C2325, B2325))</f>
        <v/>
      </c>
      <c r="T2325" s="1" t="str">
        <f t="shared" si="255"/>
        <v>KCR</v>
      </c>
      <c r="U2325" s="1" t="str">
        <f t="shared" si="256"/>
        <v>SFG</v>
      </c>
      <c r="V2325" s="1">
        <f t="shared" si="257"/>
        <v>1459.3647323881944</v>
      </c>
      <c r="W2325" s="1">
        <f t="shared" si="258"/>
        <v>1491.6063482058917</v>
      </c>
    </row>
    <row r="2326" spans="1:23" x14ac:dyDescent="0.45">
      <c r="A2326" t="str">
        <f>Schedule!A2326</f>
        <v>2024-09-21</v>
      </c>
      <c r="B2326" t="str">
        <f>Schedule!B2326</f>
        <v>MIL</v>
      </c>
      <c r="C2326" t="str">
        <f>Schedule!C2326</f>
        <v>ARI</v>
      </c>
      <c r="D2326">
        <f>Schedule!D2326</f>
        <v>1511.74507850229</v>
      </c>
      <c r="E2326">
        <f>Schedule!E2326</f>
        <v>1517.8440011816001</v>
      </c>
      <c r="F2326" cm="1">
        <f t="array" ref="F2326">_xlfn.XLOOKUP(B2326, $T$1:$T2325, $V$1:$V2325, D2326, 0, -1)</f>
        <v>1516.6563185214643</v>
      </c>
      <c r="G2326" cm="1">
        <f t="array" ref="G2326">_xlfn.XLOOKUP(C2326, $U$1:$U2325, $W$1:$W2325, E2326, 0, -1)</f>
        <v>1515.1384034374826</v>
      </c>
      <c r="H2326">
        <f>Schedule!F2326</f>
        <v>6.7415730337078705E-2</v>
      </c>
      <c r="I2326" t="str">
        <f>IF(ISBLANK(Games!D2326), "", Games!D2326)</f>
        <v/>
      </c>
      <c r="J2326" t="str">
        <f>IF(ISBLANK(Games!E2326), "", Games!E2326)</f>
        <v/>
      </c>
      <c r="K2326" t="str">
        <f>IF(ISBLANK(Games!D2326), "",VLOOKUP(I2326, 'Pitchers Pre-Season'!$B$2:$X$790, 23, FALSE))</f>
        <v/>
      </c>
      <c r="L2326" t="str">
        <f>IF(ISBLANK(Games!E2326), "",VLOOKUP(J2326, 'Pitchers Pre-Season'!$B$2:$X$790, 23, FALSE))</f>
        <v/>
      </c>
      <c r="M2326">
        <f>IF(ISBLANK(Games!D2326), Calc!F2326, F2326+K2326)</f>
        <v>1516.6563185214643</v>
      </c>
      <c r="N2326">
        <f>IF(ISBLANK(Games!E2326), Calc!G2326, G2326+L2326)</f>
        <v>1515.1384034374826</v>
      </c>
      <c r="O2326" s="1">
        <f t="shared" si="252"/>
        <v>0.5358923066731387</v>
      </c>
      <c r="P2326" s="1">
        <f t="shared" si="253"/>
        <v>0.46410769332686136</v>
      </c>
      <c r="Q2326" s="3" t="str">
        <f>Games!N2326</f>
        <v/>
      </c>
      <c r="R2326" s="1" t="str">
        <f t="shared" si="254"/>
        <v/>
      </c>
      <c r="S2326" s="1" t="str">
        <f>IF(ISBLANK(Games!L2326), "",IF(Q2326=B2326, C2326, B2326))</f>
        <v/>
      </c>
      <c r="T2326" s="1" t="str">
        <f t="shared" si="255"/>
        <v>MIL</v>
      </c>
      <c r="U2326" s="1" t="str">
        <f t="shared" si="256"/>
        <v>ARI</v>
      </c>
      <c r="V2326" s="1">
        <f t="shared" si="257"/>
        <v>1516.6563185214643</v>
      </c>
      <c r="W2326" s="1">
        <f t="shared" si="258"/>
        <v>1515.1384034374826</v>
      </c>
    </row>
    <row r="2327" spans="1:23" x14ac:dyDescent="0.45">
      <c r="A2327" t="str">
        <f>Schedule!A2327</f>
        <v>2024-09-21</v>
      </c>
      <c r="B2327" t="str">
        <f>Schedule!B2327</f>
        <v>STL</v>
      </c>
      <c r="C2327" t="str">
        <f>Schedule!C2327</f>
        <v>CLE</v>
      </c>
      <c r="D2327">
        <f>Schedule!D2327</f>
        <v>1506.4629567151301</v>
      </c>
      <c r="E2327">
        <f>Schedule!E2327</f>
        <v>1503.8938502056101</v>
      </c>
      <c r="F2327" cm="1">
        <f t="array" ref="F2327">_xlfn.XLOOKUP(B2327, $T$1:$T2326, $V$1:$V2326, D2327, 0, -1)</f>
        <v>1510.540426333587</v>
      </c>
      <c r="G2327" cm="1">
        <f t="array" ref="G2327">_xlfn.XLOOKUP(C2327, $U$1:$U2326, $W$1:$W2326, E2327, 0, -1)</f>
        <v>1521.3210808926906</v>
      </c>
      <c r="H2327">
        <f>Schedule!F2327</f>
        <v>7.3170731707316999E-2</v>
      </c>
      <c r="I2327" t="str">
        <f>IF(ISBLANK(Games!D2327), "", Games!D2327)</f>
        <v/>
      </c>
      <c r="J2327" t="str">
        <f>IF(ISBLANK(Games!E2327), "", Games!E2327)</f>
        <v/>
      </c>
      <c r="K2327" t="str">
        <f>IF(ISBLANK(Games!D2327), "",VLOOKUP(I2327, 'Pitchers Pre-Season'!$B$2:$X$790, 23, FALSE))</f>
        <v/>
      </c>
      <c r="L2327" t="str">
        <f>IF(ISBLANK(Games!E2327), "",VLOOKUP(J2327, 'Pitchers Pre-Season'!$B$2:$X$790, 23, FALSE))</f>
        <v/>
      </c>
      <c r="M2327">
        <f>IF(ISBLANK(Games!D2327), Calc!F2327, F2327+K2327)</f>
        <v>1510.540426333587</v>
      </c>
      <c r="N2327">
        <f>IF(ISBLANK(Games!E2327), Calc!G2327, G2327+L2327)</f>
        <v>1521.3210808926906</v>
      </c>
      <c r="O2327" s="1">
        <f t="shared" si="252"/>
        <v>0.52107573410566554</v>
      </c>
      <c r="P2327" s="1">
        <f t="shared" si="253"/>
        <v>0.4789242658943344</v>
      </c>
      <c r="Q2327" s="3" t="str">
        <f>Games!N2327</f>
        <v/>
      </c>
      <c r="R2327" s="1" t="str">
        <f t="shared" si="254"/>
        <v/>
      </c>
      <c r="S2327" s="1" t="str">
        <f>IF(ISBLANK(Games!L2327), "",IF(Q2327=B2327, C2327, B2327))</f>
        <v/>
      </c>
      <c r="T2327" s="1" t="str">
        <f t="shared" si="255"/>
        <v>STL</v>
      </c>
      <c r="U2327" s="1" t="str">
        <f t="shared" si="256"/>
        <v>CLE</v>
      </c>
      <c r="V2327" s="1">
        <f t="shared" si="257"/>
        <v>1510.540426333587</v>
      </c>
      <c r="W2327" s="1">
        <f t="shared" si="258"/>
        <v>1521.3210808926906</v>
      </c>
    </row>
    <row r="2328" spans="1:23" x14ac:dyDescent="0.45">
      <c r="A2328" t="str">
        <f>Schedule!A2328</f>
        <v>2024-09-21</v>
      </c>
      <c r="B2328" t="str">
        <f>Schedule!B2328</f>
        <v>SDP</v>
      </c>
      <c r="C2328" t="str">
        <f>Schedule!C2328</f>
        <v>CHW</v>
      </c>
      <c r="D2328">
        <f>Schedule!D2328</f>
        <v>1513.7838452168801</v>
      </c>
      <c r="E2328">
        <f>Schedule!E2328</f>
        <v>1433.33420073452</v>
      </c>
      <c r="F2328" cm="1">
        <f t="array" ref="F2328">_xlfn.XLOOKUP(B2328, $T$1:$T2327, $V$1:$V2327, D2328, 0, -1)</f>
        <v>1502.9671207118124</v>
      </c>
      <c r="G2328" cm="1">
        <f t="array" ref="G2328">_xlfn.XLOOKUP(C2328, $U$1:$U2327, $W$1:$W2327, E2328, 0, -1)</f>
        <v>1425.4820043556863</v>
      </c>
      <c r="H2328">
        <f>Schedule!F2328</f>
        <v>2.9239766081871298E-2</v>
      </c>
      <c r="I2328" t="str">
        <f>IF(ISBLANK(Games!D2328), "", Games!D2328)</f>
        <v/>
      </c>
      <c r="J2328" t="str">
        <f>IF(ISBLANK(Games!E2328), "", Games!E2328)</f>
        <v/>
      </c>
      <c r="K2328" t="str">
        <f>IF(ISBLANK(Games!D2328), "",VLOOKUP(I2328, 'Pitchers Pre-Season'!$B$2:$X$790, 23, FALSE))</f>
        <v/>
      </c>
      <c r="L2328" t="str">
        <f>IF(ISBLANK(Games!E2328), "",VLOOKUP(J2328, 'Pitchers Pre-Season'!$B$2:$X$790, 23, FALSE))</f>
        <v/>
      </c>
      <c r="M2328">
        <f>IF(ISBLANK(Games!D2328), Calc!F2328, F2328+K2328)</f>
        <v>1502.9671207118124</v>
      </c>
      <c r="N2328">
        <f>IF(ISBLANK(Games!E2328), Calc!G2328, G2328+L2328)</f>
        <v>1425.4820043556863</v>
      </c>
      <c r="O2328" s="1">
        <f t="shared" si="252"/>
        <v>0.62431722398258993</v>
      </c>
      <c r="P2328" s="1">
        <f t="shared" si="253"/>
        <v>0.37568277601741012</v>
      </c>
      <c r="Q2328" s="3" t="str">
        <f>Games!N2328</f>
        <v/>
      </c>
      <c r="R2328" s="1" t="str">
        <f t="shared" si="254"/>
        <v/>
      </c>
      <c r="S2328" s="1" t="str">
        <f>IF(ISBLANK(Games!L2328), "",IF(Q2328=B2328, C2328, B2328))</f>
        <v/>
      </c>
      <c r="T2328" s="1" t="str">
        <f t="shared" si="255"/>
        <v>SDP</v>
      </c>
      <c r="U2328" s="1" t="str">
        <f t="shared" si="256"/>
        <v>CHW</v>
      </c>
      <c r="V2328" s="1">
        <f t="shared" si="257"/>
        <v>1502.9671207118124</v>
      </c>
      <c r="W2328" s="1">
        <f t="shared" si="258"/>
        <v>1425.4820043556863</v>
      </c>
    </row>
    <row r="2329" spans="1:23" x14ac:dyDescent="0.45">
      <c r="A2329" t="str">
        <f>Schedule!A2329</f>
        <v>2024-09-21</v>
      </c>
      <c r="B2329" t="str">
        <f>Schedule!B2329</f>
        <v>OAK</v>
      </c>
      <c r="C2329" t="str">
        <f>Schedule!C2329</f>
        <v>NYY</v>
      </c>
      <c r="D2329">
        <f>Schedule!D2329</f>
        <v>1427.1354796158</v>
      </c>
      <c r="E2329">
        <f>Schedule!E2329</f>
        <v>1539.4562396036399</v>
      </c>
      <c r="F2329" cm="1">
        <f t="array" ref="F2329">_xlfn.XLOOKUP(B2329, $T$1:$T2328, $V$1:$V2328, D2329, 0, -1)</f>
        <v>1410.609331202211</v>
      </c>
      <c r="G2329" cm="1">
        <f t="array" ref="G2329">_xlfn.XLOOKUP(C2329, $U$1:$U2328, $W$1:$W2328, E2329, 0, -1)</f>
        <v>1562.9327852564061</v>
      </c>
      <c r="H2329">
        <f>Schedule!F2329</f>
        <v>6.2111801242235101E-3</v>
      </c>
      <c r="I2329" t="str">
        <f>IF(ISBLANK(Games!D2329), "", Games!D2329)</f>
        <v/>
      </c>
      <c r="J2329" t="str">
        <f>IF(ISBLANK(Games!E2329), "", Games!E2329)</f>
        <v/>
      </c>
      <c r="K2329" t="str">
        <f>IF(ISBLANK(Games!D2329), "",VLOOKUP(I2329, 'Pitchers Pre-Season'!$B$2:$X$790, 23, FALSE))</f>
        <v/>
      </c>
      <c r="L2329" t="str">
        <f>IF(ISBLANK(Games!E2329), "",VLOOKUP(J2329, 'Pitchers Pre-Season'!$B$2:$X$790, 23, FALSE))</f>
        <v/>
      </c>
      <c r="M2329">
        <f>IF(ISBLANK(Games!D2329), Calc!F2329, F2329+K2329)</f>
        <v>1410.609331202211</v>
      </c>
      <c r="N2329">
        <f>IF(ISBLANK(Games!E2329), Calc!G2329, G2329+L2329)</f>
        <v>1562.9327852564061</v>
      </c>
      <c r="O2329" s="1">
        <f t="shared" si="252"/>
        <v>0.29693773687276681</v>
      </c>
      <c r="P2329" s="1">
        <f t="shared" si="253"/>
        <v>0.70306226312723308</v>
      </c>
      <c r="Q2329" s="3" t="str">
        <f>Games!N2329</f>
        <v/>
      </c>
      <c r="R2329" s="1" t="str">
        <f t="shared" si="254"/>
        <v/>
      </c>
      <c r="S2329" s="1" t="str">
        <f>IF(ISBLANK(Games!L2329), "",IF(Q2329=B2329, C2329, B2329))</f>
        <v/>
      </c>
      <c r="T2329" s="1" t="str">
        <f t="shared" si="255"/>
        <v>OAK</v>
      </c>
      <c r="U2329" s="1" t="str">
        <f t="shared" si="256"/>
        <v>NYY</v>
      </c>
      <c r="V2329" s="1">
        <f t="shared" si="257"/>
        <v>1410.609331202211</v>
      </c>
      <c r="W2329" s="1">
        <f t="shared" si="258"/>
        <v>1562.9327852564061</v>
      </c>
    </row>
    <row r="2330" spans="1:23" x14ac:dyDescent="0.45">
      <c r="A2330" t="str">
        <f>Schedule!A2330</f>
        <v>2024-09-21</v>
      </c>
      <c r="B2330" t="str">
        <f>Schedule!B2330</f>
        <v>LAD</v>
      </c>
      <c r="C2330" t="str">
        <f>Schedule!C2330</f>
        <v>COL</v>
      </c>
      <c r="D2330">
        <f>Schedule!D2330</f>
        <v>1588.6730971234199</v>
      </c>
      <c r="E2330">
        <f>Schedule!E2330</f>
        <v>1418.47649220432</v>
      </c>
      <c r="F2330" cm="1">
        <f t="array" ref="F2330">_xlfn.XLOOKUP(B2330, $T$1:$T2329, $V$1:$V2329, D2330, 0, -1)</f>
        <v>1596.6514930600529</v>
      </c>
      <c r="G2330" cm="1">
        <f t="array" ref="G2330">_xlfn.XLOOKUP(C2330, $U$1:$U2329, $W$1:$W2329, E2330, 0, -1)</f>
        <v>1405.4006829938121</v>
      </c>
      <c r="H2330">
        <f>Schedule!F2330</f>
        <v>4.2654028436019002E-2</v>
      </c>
      <c r="I2330" t="str">
        <f>IF(ISBLANK(Games!D2330), "", Games!D2330)</f>
        <v/>
      </c>
      <c r="J2330" t="str">
        <f>IF(ISBLANK(Games!E2330), "", Games!E2330)</f>
        <v/>
      </c>
      <c r="K2330" t="str">
        <f>IF(ISBLANK(Games!D2330), "",VLOOKUP(I2330, 'Pitchers Pre-Season'!$B$2:$X$790, 23, FALSE))</f>
        <v/>
      </c>
      <c r="L2330" t="str">
        <f>IF(ISBLANK(Games!E2330), "",VLOOKUP(J2330, 'Pitchers Pre-Season'!$B$2:$X$790, 23, FALSE))</f>
        <v/>
      </c>
      <c r="M2330">
        <f>IF(ISBLANK(Games!D2330), Calc!F2330, F2330+K2330)</f>
        <v>1596.6514930600529</v>
      </c>
      <c r="N2330">
        <f>IF(ISBLANK(Games!E2330), Calc!G2330, G2330+L2330)</f>
        <v>1405.4006829938121</v>
      </c>
      <c r="O2330" s="1">
        <f t="shared" si="252"/>
        <v>0.77176098877337673</v>
      </c>
      <c r="P2330" s="1">
        <f t="shared" si="253"/>
        <v>0.2282390112266233</v>
      </c>
      <c r="Q2330" s="3" t="str">
        <f>Games!N2330</f>
        <v/>
      </c>
      <c r="R2330" s="1" t="str">
        <f t="shared" si="254"/>
        <v/>
      </c>
      <c r="S2330" s="1" t="str">
        <f>IF(ISBLANK(Games!L2330), "",IF(Q2330=B2330, C2330, B2330))</f>
        <v/>
      </c>
      <c r="T2330" s="1" t="str">
        <f t="shared" si="255"/>
        <v>LAD</v>
      </c>
      <c r="U2330" s="1" t="str">
        <f t="shared" si="256"/>
        <v>COL</v>
      </c>
      <c r="V2330" s="1">
        <f t="shared" si="257"/>
        <v>1596.6514930600529</v>
      </c>
      <c r="W2330" s="1">
        <f t="shared" si="258"/>
        <v>1405.4006829938121</v>
      </c>
    </row>
    <row r="2331" spans="1:23" x14ac:dyDescent="0.45">
      <c r="A2331" t="str">
        <f>Schedule!A2331</f>
        <v>2024-09-22</v>
      </c>
      <c r="B2331" t="str">
        <f>Schedule!B2331</f>
        <v>CIN</v>
      </c>
      <c r="C2331" t="str">
        <f>Schedule!C2331</f>
        <v>PIT</v>
      </c>
      <c r="D2331">
        <f>Schedule!D2331</f>
        <v>1496.2510574284499</v>
      </c>
      <c r="E2331">
        <f>Schedule!E2331</f>
        <v>1468.3919248330999</v>
      </c>
      <c r="F2331" cm="1">
        <f t="array" ref="F2331">_xlfn.XLOOKUP(B2331, $T$1:$T2330, $V$1:$V2330, D2331, 0, -1)</f>
        <v>1493.1662146218293</v>
      </c>
      <c r="G2331" cm="1">
        <f t="array" ref="G2331">_xlfn.XLOOKUP(C2331, $U$1:$U2330, $W$1:$W2330, E2331, 0, -1)</f>
        <v>1490.342604018655</v>
      </c>
      <c r="H2331">
        <f>Schedule!F2331</f>
        <v>-1.38888888888888E-2</v>
      </c>
      <c r="I2331" t="str">
        <f>IF(ISBLANK(Games!D2331), "", Games!D2331)</f>
        <v/>
      </c>
      <c r="J2331" t="str">
        <f>IF(ISBLANK(Games!E2331), "", Games!E2331)</f>
        <v/>
      </c>
      <c r="K2331" t="str">
        <f>IF(ISBLANK(Games!D2331), "",VLOOKUP(I2331, 'Pitchers Pre-Season'!$B$2:$X$790, 23, FALSE))</f>
        <v/>
      </c>
      <c r="L2331" t="str">
        <f>IF(ISBLANK(Games!E2331), "",VLOOKUP(J2331, 'Pitchers Pre-Season'!$B$2:$X$790, 23, FALSE))</f>
        <v/>
      </c>
      <c r="M2331">
        <f>IF(ISBLANK(Games!D2331), Calc!F2331, F2331+K2331)</f>
        <v>1493.1662146218293</v>
      </c>
      <c r="N2331">
        <f>IF(ISBLANK(Games!E2331), Calc!G2331, G2331+L2331)</f>
        <v>1490.342604018655</v>
      </c>
      <c r="O2331" s="1">
        <f t="shared" si="252"/>
        <v>0.49711896839763192</v>
      </c>
      <c r="P2331" s="1">
        <f t="shared" si="253"/>
        <v>0.50288103160236808</v>
      </c>
      <c r="Q2331" s="3" t="str">
        <f>Games!N2331</f>
        <v/>
      </c>
      <c r="R2331" s="1" t="str">
        <f t="shared" si="254"/>
        <v/>
      </c>
      <c r="S2331" s="1" t="str">
        <f>IF(ISBLANK(Games!L2331), "",IF(Q2331=B2331, C2331, B2331))</f>
        <v/>
      </c>
      <c r="T2331" s="1" t="str">
        <f t="shared" si="255"/>
        <v>CIN</v>
      </c>
      <c r="U2331" s="1" t="str">
        <f t="shared" si="256"/>
        <v>PIT</v>
      </c>
      <c r="V2331" s="1">
        <f t="shared" si="257"/>
        <v>1493.1662146218293</v>
      </c>
      <c r="W2331" s="1">
        <f t="shared" si="258"/>
        <v>1490.342604018655</v>
      </c>
    </row>
    <row r="2332" spans="1:23" x14ac:dyDescent="0.45">
      <c r="A2332" t="str">
        <f>Schedule!A2332</f>
        <v>2024-09-22</v>
      </c>
      <c r="B2332" t="str">
        <f>Schedule!B2332</f>
        <v>BAL</v>
      </c>
      <c r="C2332" t="str">
        <f>Schedule!C2332</f>
        <v>DET</v>
      </c>
      <c r="D2332">
        <f>Schedule!D2332</f>
        <v>1535.1075395159701</v>
      </c>
      <c r="E2332">
        <f>Schedule!E2332</f>
        <v>1477.56939209144</v>
      </c>
      <c r="F2332" cm="1">
        <f t="array" ref="F2332">_xlfn.XLOOKUP(B2332, $T$1:$T2331, $V$1:$V2331, D2332, 0, -1)</f>
        <v>1527.1786991040578</v>
      </c>
      <c r="G2332" cm="1">
        <f t="array" ref="G2332">_xlfn.XLOOKUP(C2332, $U$1:$U2331, $W$1:$W2331, E2332, 0, -1)</f>
        <v>1495.7868779460348</v>
      </c>
      <c r="H2332">
        <f>Schedule!F2332</f>
        <v>2.1739130434782698E-2</v>
      </c>
      <c r="I2332" t="str">
        <f>IF(ISBLANK(Games!D2332), "", Games!D2332)</f>
        <v/>
      </c>
      <c r="J2332" t="str">
        <f>IF(ISBLANK(Games!E2332), "", Games!E2332)</f>
        <v/>
      </c>
      <c r="K2332" t="str">
        <f>IF(ISBLANK(Games!D2332), "",VLOOKUP(I2332, 'Pitchers Pre-Season'!$B$2:$X$790, 23, FALSE))</f>
        <v/>
      </c>
      <c r="L2332" t="str">
        <f>IF(ISBLANK(Games!E2332), "",VLOOKUP(J2332, 'Pitchers Pre-Season'!$B$2:$X$790, 23, FALSE))</f>
        <v/>
      </c>
      <c r="M2332">
        <f>IF(ISBLANK(Games!D2332), Calc!F2332, F2332+K2332)</f>
        <v>1527.1786991040578</v>
      </c>
      <c r="N2332">
        <f>IF(ISBLANK(Games!E2332), Calc!G2332, G2332+L2332)</f>
        <v>1495.7868779460348</v>
      </c>
      <c r="O2332" s="1">
        <f t="shared" si="252"/>
        <v>0.55592349252900741</v>
      </c>
      <c r="P2332" s="1">
        <f t="shared" si="253"/>
        <v>0.44407650747099264</v>
      </c>
      <c r="Q2332" s="3" t="str">
        <f>Games!N2332</f>
        <v/>
      </c>
      <c r="R2332" s="1" t="str">
        <f t="shared" si="254"/>
        <v/>
      </c>
      <c r="S2332" s="1" t="str">
        <f>IF(ISBLANK(Games!L2332), "",IF(Q2332=B2332, C2332, B2332))</f>
        <v/>
      </c>
      <c r="T2332" s="1" t="str">
        <f t="shared" si="255"/>
        <v>BAL</v>
      </c>
      <c r="U2332" s="1" t="str">
        <f t="shared" si="256"/>
        <v>DET</v>
      </c>
      <c r="V2332" s="1">
        <f t="shared" si="257"/>
        <v>1527.1786991040578</v>
      </c>
      <c r="W2332" s="1">
        <f t="shared" si="258"/>
        <v>1495.7868779460348</v>
      </c>
    </row>
    <row r="2333" spans="1:23" x14ac:dyDescent="0.45">
      <c r="A2333" t="str">
        <f>Schedule!A2333</f>
        <v>2024-09-22</v>
      </c>
      <c r="B2333" t="str">
        <f>Schedule!B2333</f>
        <v>BOS</v>
      </c>
      <c r="C2333" t="str">
        <f>Schedule!C2333</f>
        <v>MIN</v>
      </c>
      <c r="D2333">
        <f>Schedule!D2333</f>
        <v>1500.26839934439</v>
      </c>
      <c r="E2333">
        <f>Schedule!E2333</f>
        <v>1535.44519643647</v>
      </c>
      <c r="F2333" cm="1">
        <f t="array" ref="F2333">_xlfn.XLOOKUP(B2333, $T$1:$T2332, $V$1:$V2332, D2333, 0, -1)</f>
        <v>1500.26839934439</v>
      </c>
      <c r="G2333" cm="1">
        <f t="array" ref="G2333">_xlfn.XLOOKUP(C2333, $U$1:$U2332, $W$1:$W2332, E2333, 0, -1)</f>
        <v>1539.5424706464416</v>
      </c>
      <c r="H2333">
        <f>Schedule!F2333</f>
        <v>5.1282051282051398E-2</v>
      </c>
      <c r="I2333" t="str">
        <f>IF(ISBLANK(Games!D2333), "", Games!D2333)</f>
        <v/>
      </c>
      <c r="J2333" t="str">
        <f>IF(ISBLANK(Games!E2333), "", Games!E2333)</f>
        <v/>
      </c>
      <c r="K2333" t="str">
        <f>IF(ISBLANK(Games!D2333), "",VLOOKUP(I2333, 'Pitchers Pre-Season'!$B$2:$X$790, 23, FALSE))</f>
        <v/>
      </c>
      <c r="L2333" t="str">
        <f>IF(ISBLANK(Games!E2333), "",VLOOKUP(J2333, 'Pitchers Pre-Season'!$B$2:$X$790, 23, FALSE))</f>
        <v/>
      </c>
      <c r="M2333">
        <f>IF(ISBLANK(Games!D2333), Calc!F2333, F2333+K2333)</f>
        <v>1500.26839934439</v>
      </c>
      <c r="N2333">
        <f>IF(ISBLANK(Games!E2333), Calc!G2333, G2333+L2333)</f>
        <v>1539.5424706464416</v>
      </c>
      <c r="O2333" s="1">
        <f t="shared" si="252"/>
        <v>0.46936060699742355</v>
      </c>
      <c r="P2333" s="1">
        <f t="shared" si="253"/>
        <v>0.53063939300257645</v>
      </c>
      <c r="Q2333" s="3" t="str">
        <f>Games!N2333</f>
        <v/>
      </c>
      <c r="R2333" s="1" t="str">
        <f t="shared" si="254"/>
        <v/>
      </c>
      <c r="S2333" s="1" t="str">
        <f>IF(ISBLANK(Games!L2333), "",IF(Q2333=B2333, C2333, B2333))</f>
        <v/>
      </c>
      <c r="T2333" s="1" t="str">
        <f t="shared" si="255"/>
        <v>BOS</v>
      </c>
      <c r="U2333" s="1" t="str">
        <f t="shared" si="256"/>
        <v>MIN</v>
      </c>
      <c r="V2333" s="1">
        <f t="shared" si="257"/>
        <v>1500.26839934439</v>
      </c>
      <c r="W2333" s="1">
        <f t="shared" si="258"/>
        <v>1539.5424706464416</v>
      </c>
    </row>
    <row r="2334" spans="1:23" x14ac:dyDescent="0.45">
      <c r="A2334" t="str">
        <f>Schedule!A2334</f>
        <v>2024-09-22</v>
      </c>
      <c r="B2334" t="str">
        <f>Schedule!B2334</f>
        <v>TBR</v>
      </c>
      <c r="C2334" t="str">
        <f>Schedule!C2334</f>
        <v>TOR</v>
      </c>
      <c r="D2334">
        <f>Schedule!D2334</f>
        <v>1537.2568075547799</v>
      </c>
      <c r="E2334">
        <f>Schedule!E2334</f>
        <v>1536.86484917293</v>
      </c>
      <c r="F2334" cm="1">
        <f t="array" ref="F2334">_xlfn.XLOOKUP(B2334, $T$1:$T2333, $V$1:$V2333, D2334, 0, -1)</f>
        <v>1528.0229512954211</v>
      </c>
      <c r="G2334" cm="1">
        <f t="array" ref="G2334">_xlfn.XLOOKUP(C2334, $U$1:$U2333, $W$1:$W2333, E2334, 0, -1)</f>
        <v>1549.5770225833428</v>
      </c>
      <c r="H2334">
        <f>Schedule!F2334</f>
        <v>0.124324324324324</v>
      </c>
      <c r="I2334" t="str">
        <f>IF(ISBLANK(Games!D2334), "", Games!D2334)</f>
        <v/>
      </c>
      <c r="J2334" t="str">
        <f>IF(ISBLANK(Games!E2334), "", Games!E2334)</f>
        <v/>
      </c>
      <c r="K2334" t="str">
        <f>IF(ISBLANK(Games!D2334), "",VLOOKUP(I2334, 'Pitchers Pre-Season'!$B$2:$X$790, 23, FALSE))</f>
        <v/>
      </c>
      <c r="L2334" t="str">
        <f>IF(ISBLANK(Games!E2334), "",VLOOKUP(J2334, 'Pitchers Pre-Season'!$B$2:$X$790, 23, FALSE))</f>
        <v/>
      </c>
      <c r="M2334">
        <f>IF(ISBLANK(Games!D2334), Calc!F2334, F2334+K2334)</f>
        <v>1528.0229512954211</v>
      </c>
      <c r="N2334">
        <f>IF(ISBLANK(Games!E2334), Calc!G2334, G2334+L2334)</f>
        <v>1549.5770225833428</v>
      </c>
      <c r="O2334" s="1">
        <f t="shared" si="252"/>
        <v>0.53118309262308394</v>
      </c>
      <c r="P2334" s="1">
        <f t="shared" si="253"/>
        <v>0.46881690737691617</v>
      </c>
      <c r="Q2334" s="3" t="str">
        <f>Games!N2334</f>
        <v/>
      </c>
      <c r="R2334" s="1" t="str">
        <f t="shared" si="254"/>
        <v/>
      </c>
      <c r="S2334" s="1" t="str">
        <f>IF(ISBLANK(Games!L2334), "",IF(Q2334=B2334, C2334, B2334))</f>
        <v/>
      </c>
      <c r="T2334" s="1" t="str">
        <f t="shared" si="255"/>
        <v>TBR</v>
      </c>
      <c r="U2334" s="1" t="str">
        <f t="shared" si="256"/>
        <v>TOR</v>
      </c>
      <c r="V2334" s="1">
        <f t="shared" si="257"/>
        <v>1528.0229512954211</v>
      </c>
      <c r="W2334" s="1">
        <f t="shared" si="258"/>
        <v>1549.5770225833428</v>
      </c>
    </row>
    <row r="2335" spans="1:23" x14ac:dyDescent="0.45">
      <c r="A2335" t="str">
        <f>Schedule!A2335</f>
        <v>2024-09-22</v>
      </c>
      <c r="B2335" t="str">
        <f>Schedule!B2335</f>
        <v>NYM</v>
      </c>
      <c r="C2335" t="str">
        <f>Schedule!C2335</f>
        <v>PHI</v>
      </c>
      <c r="D2335">
        <f>Schedule!D2335</f>
        <v>1505.1761432511801</v>
      </c>
      <c r="E2335">
        <f>Schedule!E2335</f>
        <v>1537.03223861109</v>
      </c>
      <c r="F2335" cm="1">
        <f t="array" ref="F2335">_xlfn.XLOOKUP(B2335, $T$1:$T2334, $V$1:$V2334, D2335, 0, -1)</f>
        <v>1483.2891783762693</v>
      </c>
      <c r="G2335" cm="1">
        <f t="array" ref="G2335">_xlfn.XLOOKUP(C2335, $U$1:$U2334, $W$1:$W2334, E2335, 0, -1)</f>
        <v>1539.4111659163295</v>
      </c>
      <c r="H2335">
        <f>Schedule!F2335</f>
        <v>0.102272727272727</v>
      </c>
      <c r="I2335" t="str">
        <f>IF(ISBLANK(Games!D2335), "", Games!D2335)</f>
        <v/>
      </c>
      <c r="J2335" t="str">
        <f>IF(ISBLANK(Games!E2335), "", Games!E2335)</f>
        <v/>
      </c>
      <c r="K2335" t="str">
        <f>IF(ISBLANK(Games!D2335), "",VLOOKUP(I2335, 'Pitchers Pre-Season'!$B$2:$X$790, 23, FALSE))</f>
        <v/>
      </c>
      <c r="L2335" t="str">
        <f>IF(ISBLANK(Games!E2335), "",VLOOKUP(J2335, 'Pitchers Pre-Season'!$B$2:$X$790, 23, FALSE))</f>
        <v/>
      </c>
      <c r="M2335">
        <f>IF(ISBLANK(Games!D2335), Calc!F2335, F2335+K2335)</f>
        <v>1483.2891783762693</v>
      </c>
      <c r="N2335">
        <f>IF(ISBLANK(Games!E2335), Calc!G2335, G2335+L2335)</f>
        <v>1539.4111659163295</v>
      </c>
      <c r="O2335" s="1">
        <f t="shared" si="252"/>
        <v>0.47106554163293585</v>
      </c>
      <c r="P2335" s="1">
        <f t="shared" si="253"/>
        <v>0.5289344583670641</v>
      </c>
      <c r="Q2335" s="3" t="str">
        <f>Games!N2335</f>
        <v/>
      </c>
      <c r="R2335" s="1" t="str">
        <f t="shared" si="254"/>
        <v/>
      </c>
      <c r="S2335" s="1" t="str">
        <f>IF(ISBLANK(Games!L2335), "",IF(Q2335=B2335, C2335, B2335))</f>
        <v/>
      </c>
      <c r="T2335" s="1" t="str">
        <f t="shared" si="255"/>
        <v>NYM</v>
      </c>
      <c r="U2335" s="1" t="str">
        <f t="shared" si="256"/>
        <v>PHI</v>
      </c>
      <c r="V2335" s="1">
        <f t="shared" si="257"/>
        <v>1483.2891783762693</v>
      </c>
      <c r="W2335" s="1">
        <f t="shared" si="258"/>
        <v>1539.4111659163295</v>
      </c>
    </row>
    <row r="2336" spans="1:23" x14ac:dyDescent="0.45">
      <c r="A2336" t="str">
        <f>Schedule!A2336</f>
        <v>2024-09-22</v>
      </c>
      <c r="B2336" t="str">
        <f>Schedule!B2336</f>
        <v>MIA</v>
      </c>
      <c r="C2336" t="str">
        <f>Schedule!C2336</f>
        <v>ATL</v>
      </c>
      <c r="D2336">
        <f>Schedule!D2336</f>
        <v>1488.4482383178499</v>
      </c>
      <c r="E2336">
        <f>Schedule!E2336</f>
        <v>1590.545270505</v>
      </c>
      <c r="F2336" cm="1">
        <f t="array" ref="F2336">_xlfn.XLOOKUP(B2336, $T$1:$T2335, $V$1:$V2335, D2336, 0, -1)</f>
        <v>1453.0099819148713</v>
      </c>
      <c r="G2336" cm="1">
        <f t="array" ref="G2336">_xlfn.XLOOKUP(C2336, $U$1:$U2335, $W$1:$W2335, E2336, 0, -1)</f>
        <v>1588.8399964445969</v>
      </c>
      <c r="H2336">
        <f>Schedule!F2336</f>
        <v>4.5751633986928102E-2</v>
      </c>
      <c r="I2336" t="str">
        <f>IF(ISBLANK(Games!D2336), "", Games!D2336)</f>
        <v/>
      </c>
      <c r="J2336" t="str">
        <f>IF(ISBLANK(Games!E2336), "", Games!E2336)</f>
        <v/>
      </c>
      <c r="K2336" t="str">
        <f>IF(ISBLANK(Games!D2336), "",VLOOKUP(I2336, 'Pitchers Pre-Season'!$B$2:$X$790, 23, FALSE))</f>
        <v/>
      </c>
      <c r="L2336" t="str">
        <f>IF(ISBLANK(Games!E2336), "",VLOOKUP(J2336, 'Pitchers Pre-Season'!$B$2:$X$790, 23, FALSE))</f>
        <v/>
      </c>
      <c r="M2336">
        <f>IF(ISBLANK(Games!D2336), Calc!F2336, F2336+K2336)</f>
        <v>1453.0099819148713</v>
      </c>
      <c r="N2336">
        <f>IF(ISBLANK(Games!E2336), Calc!G2336, G2336+L2336)</f>
        <v>1588.8399964445969</v>
      </c>
      <c r="O2336" s="1">
        <f t="shared" si="252"/>
        <v>0.33678626437045334</v>
      </c>
      <c r="P2336" s="1">
        <f t="shared" si="253"/>
        <v>0.66321373562954655</v>
      </c>
      <c r="Q2336" s="3" t="str">
        <f>Games!N2336</f>
        <v/>
      </c>
      <c r="R2336" s="1" t="str">
        <f t="shared" si="254"/>
        <v/>
      </c>
      <c r="S2336" s="1" t="str">
        <f>IF(ISBLANK(Games!L2336), "",IF(Q2336=B2336, C2336, B2336))</f>
        <v/>
      </c>
      <c r="T2336" s="1" t="str">
        <f t="shared" si="255"/>
        <v>MIA</v>
      </c>
      <c r="U2336" s="1" t="str">
        <f t="shared" si="256"/>
        <v>ATL</v>
      </c>
      <c r="V2336" s="1">
        <f t="shared" si="257"/>
        <v>1453.0099819148713</v>
      </c>
      <c r="W2336" s="1">
        <f t="shared" si="258"/>
        <v>1588.8399964445969</v>
      </c>
    </row>
    <row r="2337" spans="1:23" x14ac:dyDescent="0.45">
      <c r="A2337" t="str">
        <f>Schedule!A2337</f>
        <v>2024-09-22</v>
      </c>
      <c r="B2337" t="str">
        <f>Schedule!B2337</f>
        <v>HOU</v>
      </c>
      <c r="C2337" t="str">
        <f>Schedule!C2337</f>
        <v>LAA</v>
      </c>
      <c r="D2337">
        <f>Schedule!D2337</f>
        <v>1559.22207084247</v>
      </c>
      <c r="E2337">
        <f>Schedule!E2337</f>
        <v>1474.3085107648601</v>
      </c>
      <c r="F2337" cm="1">
        <f t="array" ref="F2337">_xlfn.XLOOKUP(B2337, $T$1:$T2336, $V$1:$V2336, D2337, 0, -1)</f>
        <v>1535.1961987191132</v>
      </c>
      <c r="G2337" cm="1">
        <f t="array" ref="G2337">_xlfn.XLOOKUP(C2337, $U$1:$U2336, $W$1:$W2336, E2337, 0, -1)</f>
        <v>1486.8682858001625</v>
      </c>
      <c r="H2337">
        <f>Schedule!F2337</f>
        <v>-4.08163265306122E-2</v>
      </c>
      <c r="I2337" t="str">
        <f>IF(ISBLANK(Games!D2337), "", Games!D2337)</f>
        <v/>
      </c>
      <c r="J2337" t="str">
        <f>IF(ISBLANK(Games!E2337), "", Games!E2337)</f>
        <v/>
      </c>
      <c r="K2337" t="str">
        <f>IF(ISBLANK(Games!D2337), "",VLOOKUP(I2337, 'Pitchers Pre-Season'!$B$2:$X$790, 23, FALSE))</f>
        <v/>
      </c>
      <c r="L2337" t="str">
        <f>IF(ISBLANK(Games!E2337), "",VLOOKUP(J2337, 'Pitchers Pre-Season'!$B$2:$X$790, 23, FALSE))</f>
        <v/>
      </c>
      <c r="M2337">
        <f>IF(ISBLANK(Games!D2337), Calc!F2337, F2337+K2337)</f>
        <v>1535.1961987191132</v>
      </c>
      <c r="N2337">
        <f>IF(ISBLANK(Games!E2337), Calc!G2337, G2337+L2337)</f>
        <v>1486.8682858001625</v>
      </c>
      <c r="O2337" s="1">
        <f t="shared" si="252"/>
        <v>0.54869617934120785</v>
      </c>
      <c r="P2337" s="1">
        <f t="shared" si="253"/>
        <v>0.45130382065879215</v>
      </c>
      <c r="Q2337" s="3" t="str">
        <f>Games!N2337</f>
        <v/>
      </c>
      <c r="R2337" s="1" t="str">
        <f t="shared" si="254"/>
        <v/>
      </c>
      <c r="S2337" s="1" t="str">
        <f>IF(ISBLANK(Games!L2337), "",IF(Q2337=B2337, C2337, B2337))</f>
        <v/>
      </c>
      <c r="T2337" s="1" t="str">
        <f t="shared" si="255"/>
        <v>HOU</v>
      </c>
      <c r="U2337" s="1" t="str">
        <f t="shared" si="256"/>
        <v>LAA</v>
      </c>
      <c r="V2337" s="1">
        <f t="shared" si="257"/>
        <v>1535.1961987191132</v>
      </c>
      <c r="W2337" s="1">
        <f t="shared" si="258"/>
        <v>1486.8682858001625</v>
      </c>
    </row>
    <row r="2338" spans="1:23" x14ac:dyDescent="0.45">
      <c r="A2338" t="str">
        <f>Schedule!A2338</f>
        <v>2024-09-22</v>
      </c>
      <c r="B2338" t="str">
        <f>Schedule!B2338</f>
        <v>KCR</v>
      </c>
      <c r="C2338" t="str">
        <f>Schedule!C2338</f>
        <v>SFG</v>
      </c>
      <c r="D2338">
        <f>Schedule!D2338</f>
        <v>1455.5883504191299</v>
      </c>
      <c r="E2338">
        <f>Schedule!E2338</f>
        <v>1501.1235706124401</v>
      </c>
      <c r="F2338" cm="1">
        <f t="array" ref="F2338">_xlfn.XLOOKUP(B2338, $T$1:$T2337, $V$1:$V2337, D2338, 0, -1)</f>
        <v>1459.3647323881944</v>
      </c>
      <c r="G2338" cm="1">
        <f t="array" ref="G2338">_xlfn.XLOOKUP(C2338, $U$1:$U2337, $W$1:$W2337, E2338, 0, -1)</f>
        <v>1491.6063482058917</v>
      </c>
      <c r="H2338">
        <f>Schedule!F2338</f>
        <v>0.19008264462809901</v>
      </c>
      <c r="I2338" t="str">
        <f>IF(ISBLANK(Games!D2338), "", Games!D2338)</f>
        <v/>
      </c>
      <c r="J2338" t="str">
        <f>IF(ISBLANK(Games!E2338), "", Games!E2338)</f>
        <v/>
      </c>
      <c r="K2338" t="str">
        <f>IF(ISBLANK(Games!D2338), "",VLOOKUP(I2338, 'Pitchers Pre-Season'!$B$2:$X$790, 23, FALSE))</f>
        <v/>
      </c>
      <c r="L2338" t="str">
        <f>IF(ISBLANK(Games!E2338), "",VLOOKUP(J2338, 'Pitchers Pre-Season'!$B$2:$X$790, 23, FALSE))</f>
        <v/>
      </c>
      <c r="M2338">
        <f>IF(ISBLANK(Games!D2338), Calc!F2338, F2338+K2338)</f>
        <v>1459.3647323881944</v>
      </c>
      <c r="N2338">
        <f>IF(ISBLANK(Games!E2338), Calc!G2338, G2338+L2338)</f>
        <v>1491.6063482058917</v>
      </c>
      <c r="O2338" s="1">
        <f t="shared" si="252"/>
        <v>0.54877464155813493</v>
      </c>
      <c r="P2338" s="1">
        <f t="shared" si="253"/>
        <v>0.45122535844186507</v>
      </c>
      <c r="Q2338" s="3" t="str">
        <f>Games!N2338</f>
        <v/>
      </c>
      <c r="R2338" s="1" t="str">
        <f t="shared" si="254"/>
        <v/>
      </c>
      <c r="S2338" s="1" t="str">
        <f>IF(ISBLANK(Games!L2338), "",IF(Q2338=B2338, C2338, B2338))</f>
        <v/>
      </c>
      <c r="T2338" s="1" t="str">
        <f t="shared" si="255"/>
        <v>KCR</v>
      </c>
      <c r="U2338" s="1" t="str">
        <f t="shared" si="256"/>
        <v>SFG</v>
      </c>
      <c r="V2338" s="1">
        <f t="shared" si="257"/>
        <v>1459.3647323881944</v>
      </c>
      <c r="W2338" s="1">
        <f t="shared" si="258"/>
        <v>1491.6063482058917</v>
      </c>
    </row>
    <row r="2339" spans="1:23" x14ac:dyDescent="0.45">
      <c r="A2339" t="str">
        <f>Schedule!A2339</f>
        <v>2024-09-22</v>
      </c>
      <c r="B2339" t="str">
        <f>Schedule!B2339</f>
        <v>MIL</v>
      </c>
      <c r="C2339" t="str">
        <f>Schedule!C2339</f>
        <v>ARI</v>
      </c>
      <c r="D2339">
        <f>Schedule!D2339</f>
        <v>1511.74507850229</v>
      </c>
      <c r="E2339">
        <f>Schedule!E2339</f>
        <v>1517.8440011816001</v>
      </c>
      <c r="F2339" cm="1">
        <f t="array" ref="F2339">_xlfn.XLOOKUP(B2339, $T$1:$T2338, $V$1:$V2338, D2339, 0, -1)</f>
        <v>1516.6563185214643</v>
      </c>
      <c r="G2339" cm="1">
        <f t="array" ref="G2339">_xlfn.XLOOKUP(C2339, $U$1:$U2338, $W$1:$W2338, E2339, 0, -1)</f>
        <v>1515.1384034374826</v>
      </c>
      <c r="H2339">
        <f>Schedule!F2339</f>
        <v>6.7415730337078705E-2</v>
      </c>
      <c r="I2339" t="str">
        <f>IF(ISBLANK(Games!D2339), "", Games!D2339)</f>
        <v/>
      </c>
      <c r="J2339" t="str">
        <f>IF(ISBLANK(Games!E2339), "", Games!E2339)</f>
        <v/>
      </c>
      <c r="K2339" t="str">
        <f>IF(ISBLANK(Games!D2339), "",VLOOKUP(I2339, 'Pitchers Pre-Season'!$B$2:$X$790, 23, FALSE))</f>
        <v/>
      </c>
      <c r="L2339" t="str">
        <f>IF(ISBLANK(Games!E2339), "",VLOOKUP(J2339, 'Pitchers Pre-Season'!$B$2:$X$790, 23, FALSE))</f>
        <v/>
      </c>
      <c r="M2339">
        <f>IF(ISBLANK(Games!D2339), Calc!F2339, F2339+K2339)</f>
        <v>1516.6563185214643</v>
      </c>
      <c r="N2339">
        <f>IF(ISBLANK(Games!E2339), Calc!G2339, G2339+L2339)</f>
        <v>1515.1384034374826</v>
      </c>
      <c r="O2339" s="1">
        <f t="shared" si="252"/>
        <v>0.5358923066731387</v>
      </c>
      <c r="P2339" s="1">
        <f t="shared" si="253"/>
        <v>0.46410769332686136</v>
      </c>
      <c r="Q2339" s="3" t="str">
        <f>Games!N2339</f>
        <v/>
      </c>
      <c r="R2339" s="1" t="str">
        <f t="shared" si="254"/>
        <v/>
      </c>
      <c r="S2339" s="1" t="str">
        <f>IF(ISBLANK(Games!L2339), "",IF(Q2339=B2339, C2339, B2339))</f>
        <v/>
      </c>
      <c r="T2339" s="1" t="str">
        <f t="shared" si="255"/>
        <v>MIL</v>
      </c>
      <c r="U2339" s="1" t="str">
        <f t="shared" si="256"/>
        <v>ARI</v>
      </c>
      <c r="V2339" s="1">
        <f t="shared" si="257"/>
        <v>1516.6563185214643</v>
      </c>
      <c r="W2339" s="1">
        <f t="shared" si="258"/>
        <v>1515.1384034374826</v>
      </c>
    </row>
    <row r="2340" spans="1:23" x14ac:dyDescent="0.45">
      <c r="A2340" t="str">
        <f>Schedule!A2340</f>
        <v>2024-09-22</v>
      </c>
      <c r="B2340" t="str">
        <f>Schedule!B2340</f>
        <v>STL</v>
      </c>
      <c r="C2340" t="str">
        <f>Schedule!C2340</f>
        <v>CLE</v>
      </c>
      <c r="D2340">
        <f>Schedule!D2340</f>
        <v>1506.4629567151301</v>
      </c>
      <c r="E2340">
        <f>Schedule!E2340</f>
        <v>1503.8938502056101</v>
      </c>
      <c r="F2340" cm="1">
        <f t="array" ref="F2340">_xlfn.XLOOKUP(B2340, $T$1:$T2339, $V$1:$V2339, D2340, 0, -1)</f>
        <v>1510.540426333587</v>
      </c>
      <c r="G2340" cm="1">
        <f t="array" ref="G2340">_xlfn.XLOOKUP(C2340, $U$1:$U2339, $W$1:$W2339, E2340, 0, -1)</f>
        <v>1521.3210808926906</v>
      </c>
      <c r="H2340">
        <f>Schedule!F2340</f>
        <v>7.3170731707316999E-2</v>
      </c>
      <c r="I2340" t="str">
        <f>IF(ISBLANK(Games!D2340), "", Games!D2340)</f>
        <v/>
      </c>
      <c r="J2340" t="str">
        <f>IF(ISBLANK(Games!E2340), "", Games!E2340)</f>
        <v/>
      </c>
      <c r="K2340" t="str">
        <f>IF(ISBLANK(Games!D2340), "",VLOOKUP(I2340, 'Pitchers Pre-Season'!$B$2:$X$790, 23, FALSE))</f>
        <v/>
      </c>
      <c r="L2340" t="str">
        <f>IF(ISBLANK(Games!E2340), "",VLOOKUP(J2340, 'Pitchers Pre-Season'!$B$2:$X$790, 23, FALSE))</f>
        <v/>
      </c>
      <c r="M2340">
        <f>IF(ISBLANK(Games!D2340), Calc!F2340, F2340+K2340)</f>
        <v>1510.540426333587</v>
      </c>
      <c r="N2340">
        <f>IF(ISBLANK(Games!E2340), Calc!G2340, G2340+L2340)</f>
        <v>1521.3210808926906</v>
      </c>
      <c r="O2340" s="1">
        <f t="shared" si="252"/>
        <v>0.52107573410566554</v>
      </c>
      <c r="P2340" s="1">
        <f t="shared" si="253"/>
        <v>0.4789242658943344</v>
      </c>
      <c r="Q2340" s="3" t="str">
        <f>Games!N2340</f>
        <v/>
      </c>
      <c r="R2340" s="1" t="str">
        <f t="shared" si="254"/>
        <v/>
      </c>
      <c r="S2340" s="1" t="str">
        <f>IF(ISBLANK(Games!L2340), "",IF(Q2340=B2340, C2340, B2340))</f>
        <v/>
      </c>
      <c r="T2340" s="1" t="str">
        <f t="shared" si="255"/>
        <v>STL</v>
      </c>
      <c r="U2340" s="1" t="str">
        <f t="shared" si="256"/>
        <v>CLE</v>
      </c>
      <c r="V2340" s="1">
        <f t="shared" si="257"/>
        <v>1510.540426333587</v>
      </c>
      <c r="W2340" s="1">
        <f t="shared" si="258"/>
        <v>1521.3210808926906</v>
      </c>
    </row>
    <row r="2341" spans="1:23" x14ac:dyDescent="0.45">
      <c r="A2341" t="str">
        <f>Schedule!A2341</f>
        <v>2024-09-22</v>
      </c>
      <c r="B2341" t="str">
        <f>Schedule!B2341</f>
        <v>CHC</v>
      </c>
      <c r="C2341" t="str">
        <f>Schedule!C2341</f>
        <v>WAS</v>
      </c>
      <c r="D2341">
        <f>Schedule!D2341</f>
        <v>1514.0316812078199</v>
      </c>
      <c r="E2341">
        <f>Schedule!E2341</f>
        <v>1422.7330514932301</v>
      </c>
      <c r="F2341" cm="1">
        <f t="array" ref="F2341">_xlfn.XLOOKUP(B2341, $T$1:$T2340, $V$1:$V2340, D2341, 0, -1)</f>
        <v>1529.9566441509314</v>
      </c>
      <c r="G2341" cm="1">
        <f t="array" ref="G2341">_xlfn.XLOOKUP(C2341, $U$1:$U2340, $W$1:$W2340, E2341, 0, -1)</f>
        <v>1420.7057667976087</v>
      </c>
      <c r="H2341">
        <f>Schedule!F2341</f>
        <v>4.4585987261146598E-2</v>
      </c>
      <c r="I2341" t="str">
        <f>IF(ISBLANK(Games!D2341), "", Games!D2341)</f>
        <v/>
      </c>
      <c r="J2341" t="str">
        <f>IF(ISBLANK(Games!E2341), "", Games!E2341)</f>
        <v/>
      </c>
      <c r="K2341" t="str">
        <f>IF(ISBLANK(Games!D2341), "",VLOOKUP(I2341, 'Pitchers Pre-Season'!$B$2:$X$790, 23, FALSE))</f>
        <v/>
      </c>
      <c r="L2341" t="str">
        <f>IF(ISBLANK(Games!E2341), "",VLOOKUP(J2341, 'Pitchers Pre-Season'!$B$2:$X$790, 23, FALSE))</f>
        <v/>
      </c>
      <c r="M2341">
        <f>IF(ISBLANK(Games!D2341), Calc!F2341, F2341+K2341)</f>
        <v>1529.9566441509314</v>
      </c>
      <c r="N2341">
        <f>IF(ISBLANK(Games!E2341), Calc!G2341, G2341+L2341)</f>
        <v>1420.7057667976087</v>
      </c>
      <c r="O2341" s="1">
        <f t="shared" si="252"/>
        <v>0.67453267569309072</v>
      </c>
      <c r="P2341" s="1">
        <f t="shared" si="253"/>
        <v>0.32546732430690933</v>
      </c>
      <c r="Q2341" s="3" t="str">
        <f>Games!N2341</f>
        <v/>
      </c>
      <c r="R2341" s="1" t="str">
        <f t="shared" si="254"/>
        <v/>
      </c>
      <c r="S2341" s="1" t="str">
        <f>IF(ISBLANK(Games!L2341), "",IF(Q2341=B2341, C2341, B2341))</f>
        <v/>
      </c>
      <c r="T2341" s="1" t="str">
        <f t="shared" si="255"/>
        <v>CHC</v>
      </c>
      <c r="U2341" s="1" t="str">
        <f t="shared" si="256"/>
        <v>WAS</v>
      </c>
      <c r="V2341" s="1">
        <f t="shared" si="257"/>
        <v>1529.9566441509314</v>
      </c>
      <c r="W2341" s="1">
        <f t="shared" si="258"/>
        <v>1420.7057667976087</v>
      </c>
    </row>
    <row r="2342" spans="1:23" x14ac:dyDescent="0.45">
      <c r="A2342" t="str">
        <f>Schedule!A2342</f>
        <v>2024-09-22</v>
      </c>
      <c r="B2342" t="str">
        <f>Schedule!B2342</f>
        <v>TEX</v>
      </c>
      <c r="C2342" t="str">
        <f>Schedule!C2342</f>
        <v>SEA</v>
      </c>
      <c r="D2342">
        <f>Schedule!D2342</f>
        <v>1527.6277566730801</v>
      </c>
      <c r="E2342">
        <f>Schedule!E2342</f>
        <v>1526.2027098211199</v>
      </c>
      <c r="F2342" cm="1">
        <f t="array" ref="F2342">_xlfn.XLOOKUP(B2342, $T$1:$T2341, $V$1:$V2341, D2342, 0, -1)</f>
        <v>1535.7428778604465</v>
      </c>
      <c r="G2342" cm="1">
        <f t="array" ref="G2342">_xlfn.XLOOKUP(C2342, $U$1:$U2341, $W$1:$W2341, E2342, 0, -1)</f>
        <v>1521.2700100017432</v>
      </c>
      <c r="H2342">
        <f>Schedule!F2342</f>
        <v>6.3291139240506306E-2</v>
      </c>
      <c r="I2342" t="str">
        <f>IF(ISBLANK(Games!D2342), "", Games!D2342)</f>
        <v/>
      </c>
      <c r="J2342" t="str">
        <f>IF(ISBLANK(Games!E2342), "", Games!E2342)</f>
        <v/>
      </c>
      <c r="K2342" t="str">
        <f>IF(ISBLANK(Games!D2342), "",VLOOKUP(I2342, 'Pitchers Pre-Season'!$B$2:$X$790, 23, FALSE))</f>
        <v/>
      </c>
      <c r="L2342" t="str">
        <f>IF(ISBLANK(Games!E2342), "",VLOOKUP(J2342, 'Pitchers Pre-Season'!$B$2:$X$790, 23, FALSE))</f>
        <v/>
      </c>
      <c r="M2342">
        <f>IF(ISBLANK(Games!D2342), Calc!F2342, F2342+K2342)</f>
        <v>1535.7428778604465</v>
      </c>
      <c r="N2342">
        <f>IF(ISBLANK(Games!E2342), Calc!G2342, G2342+L2342)</f>
        <v>1521.2700100017432</v>
      </c>
      <c r="O2342" s="1">
        <f t="shared" si="252"/>
        <v>0.5524616617938003</v>
      </c>
      <c r="P2342" s="1">
        <f t="shared" si="253"/>
        <v>0.44753833820619965</v>
      </c>
      <c r="Q2342" s="3" t="str">
        <f>Games!N2342</f>
        <v/>
      </c>
      <c r="R2342" s="1" t="str">
        <f t="shared" si="254"/>
        <v/>
      </c>
      <c r="S2342" s="1" t="str">
        <f>IF(ISBLANK(Games!L2342), "",IF(Q2342=B2342, C2342, B2342))</f>
        <v/>
      </c>
      <c r="T2342" s="1" t="str">
        <f t="shared" si="255"/>
        <v>TEX</v>
      </c>
      <c r="U2342" s="1" t="str">
        <f t="shared" si="256"/>
        <v>SEA</v>
      </c>
      <c r="V2342" s="1">
        <f t="shared" si="257"/>
        <v>1535.7428778604465</v>
      </c>
      <c r="W2342" s="1">
        <f t="shared" si="258"/>
        <v>1521.2700100017432</v>
      </c>
    </row>
    <row r="2343" spans="1:23" x14ac:dyDescent="0.45">
      <c r="A2343" t="str">
        <f>Schedule!A2343</f>
        <v>2024-09-22</v>
      </c>
      <c r="B2343" t="str">
        <f>Schedule!B2343</f>
        <v>OAK</v>
      </c>
      <c r="C2343" t="str">
        <f>Schedule!C2343</f>
        <v>NYY</v>
      </c>
      <c r="D2343">
        <f>Schedule!D2343</f>
        <v>1427.1354796158</v>
      </c>
      <c r="E2343">
        <f>Schedule!E2343</f>
        <v>1539.4562396036399</v>
      </c>
      <c r="F2343" cm="1">
        <f t="array" ref="F2343">_xlfn.XLOOKUP(B2343, $T$1:$T2342, $V$1:$V2342, D2343, 0, -1)</f>
        <v>1410.609331202211</v>
      </c>
      <c r="G2343" cm="1">
        <f t="array" ref="G2343">_xlfn.XLOOKUP(C2343, $U$1:$U2342, $W$1:$W2342, E2343, 0, -1)</f>
        <v>1562.9327852564061</v>
      </c>
      <c r="H2343">
        <f>Schedule!F2343</f>
        <v>6.2111801242235101E-3</v>
      </c>
      <c r="I2343" t="str">
        <f>IF(ISBLANK(Games!D2343), "", Games!D2343)</f>
        <v/>
      </c>
      <c r="J2343" t="str">
        <f>IF(ISBLANK(Games!E2343), "", Games!E2343)</f>
        <v/>
      </c>
      <c r="K2343" t="str">
        <f>IF(ISBLANK(Games!D2343), "",VLOOKUP(I2343, 'Pitchers Pre-Season'!$B$2:$X$790, 23, FALSE))</f>
        <v/>
      </c>
      <c r="L2343" t="str">
        <f>IF(ISBLANK(Games!E2343), "",VLOOKUP(J2343, 'Pitchers Pre-Season'!$B$2:$X$790, 23, FALSE))</f>
        <v/>
      </c>
      <c r="M2343">
        <f>IF(ISBLANK(Games!D2343), Calc!F2343, F2343+K2343)</f>
        <v>1410.609331202211</v>
      </c>
      <c r="N2343">
        <f>IF(ISBLANK(Games!E2343), Calc!G2343, G2343+L2343)</f>
        <v>1562.9327852564061</v>
      </c>
      <c r="O2343" s="1">
        <f t="shared" si="252"/>
        <v>0.29693773687276681</v>
      </c>
      <c r="P2343" s="1">
        <f t="shared" si="253"/>
        <v>0.70306226312723308</v>
      </c>
      <c r="Q2343" s="3" t="str">
        <f>Games!N2343</f>
        <v/>
      </c>
      <c r="R2343" s="1" t="str">
        <f t="shared" si="254"/>
        <v/>
      </c>
      <c r="S2343" s="1" t="str">
        <f>IF(ISBLANK(Games!L2343), "",IF(Q2343=B2343, C2343, B2343))</f>
        <v/>
      </c>
      <c r="T2343" s="1" t="str">
        <f t="shared" si="255"/>
        <v>OAK</v>
      </c>
      <c r="U2343" s="1" t="str">
        <f t="shared" si="256"/>
        <v>NYY</v>
      </c>
      <c r="V2343" s="1">
        <f t="shared" si="257"/>
        <v>1410.609331202211</v>
      </c>
      <c r="W2343" s="1">
        <f t="shared" si="258"/>
        <v>1562.9327852564061</v>
      </c>
    </row>
    <row r="2344" spans="1:23" x14ac:dyDescent="0.45">
      <c r="A2344" t="str">
        <f>Schedule!A2344</f>
        <v>2024-09-22</v>
      </c>
      <c r="B2344" t="str">
        <f>Schedule!B2344</f>
        <v>LAD</v>
      </c>
      <c r="C2344" t="str">
        <f>Schedule!C2344</f>
        <v>COL</v>
      </c>
      <c r="D2344">
        <f>Schedule!D2344</f>
        <v>1588.6730971234199</v>
      </c>
      <c r="E2344">
        <f>Schedule!E2344</f>
        <v>1418.47649220432</v>
      </c>
      <c r="F2344" cm="1">
        <f t="array" ref="F2344">_xlfn.XLOOKUP(B2344, $T$1:$T2343, $V$1:$V2343, D2344, 0, -1)</f>
        <v>1596.6514930600529</v>
      </c>
      <c r="G2344" cm="1">
        <f t="array" ref="G2344">_xlfn.XLOOKUP(C2344, $U$1:$U2343, $W$1:$W2343, E2344, 0, -1)</f>
        <v>1405.4006829938121</v>
      </c>
      <c r="H2344">
        <f>Schedule!F2344</f>
        <v>4.2654028436019002E-2</v>
      </c>
      <c r="I2344" t="str">
        <f>IF(ISBLANK(Games!D2344), "", Games!D2344)</f>
        <v/>
      </c>
      <c r="J2344" t="str">
        <f>IF(ISBLANK(Games!E2344), "", Games!E2344)</f>
        <v/>
      </c>
      <c r="K2344" t="str">
        <f>IF(ISBLANK(Games!D2344), "",VLOOKUP(I2344, 'Pitchers Pre-Season'!$B$2:$X$790, 23, FALSE))</f>
        <v/>
      </c>
      <c r="L2344" t="str">
        <f>IF(ISBLANK(Games!E2344), "",VLOOKUP(J2344, 'Pitchers Pre-Season'!$B$2:$X$790, 23, FALSE))</f>
        <v/>
      </c>
      <c r="M2344">
        <f>IF(ISBLANK(Games!D2344), Calc!F2344, F2344+K2344)</f>
        <v>1596.6514930600529</v>
      </c>
      <c r="N2344">
        <f>IF(ISBLANK(Games!E2344), Calc!G2344, G2344+L2344)</f>
        <v>1405.4006829938121</v>
      </c>
      <c r="O2344" s="1">
        <f t="shared" si="252"/>
        <v>0.77176098877337673</v>
      </c>
      <c r="P2344" s="1">
        <f t="shared" si="253"/>
        <v>0.2282390112266233</v>
      </c>
      <c r="Q2344" s="3" t="str">
        <f>Games!N2344</f>
        <v/>
      </c>
      <c r="R2344" s="1" t="str">
        <f t="shared" si="254"/>
        <v/>
      </c>
      <c r="S2344" s="1" t="str">
        <f>IF(ISBLANK(Games!L2344), "",IF(Q2344=B2344, C2344, B2344))</f>
        <v/>
      </c>
      <c r="T2344" s="1" t="str">
        <f t="shared" si="255"/>
        <v>LAD</v>
      </c>
      <c r="U2344" s="1" t="str">
        <f t="shared" si="256"/>
        <v>COL</v>
      </c>
      <c r="V2344" s="1">
        <f t="shared" si="257"/>
        <v>1596.6514930600529</v>
      </c>
      <c r="W2344" s="1">
        <f t="shared" si="258"/>
        <v>1405.4006829938121</v>
      </c>
    </row>
    <row r="2345" spans="1:23" x14ac:dyDescent="0.45">
      <c r="A2345" t="str">
        <f>Schedule!A2345</f>
        <v>2024-09-22</v>
      </c>
      <c r="B2345" t="str">
        <f>Schedule!B2345</f>
        <v>SDP</v>
      </c>
      <c r="C2345" t="str">
        <f>Schedule!C2345</f>
        <v>CHW</v>
      </c>
      <c r="D2345">
        <f>Schedule!D2345</f>
        <v>1513.7838452168801</v>
      </c>
      <c r="E2345">
        <f>Schedule!E2345</f>
        <v>1433.33420073452</v>
      </c>
      <c r="F2345" cm="1">
        <f t="array" ref="F2345">_xlfn.XLOOKUP(B2345, $T$1:$T2344, $V$1:$V2344, D2345, 0, -1)</f>
        <v>1502.9671207118124</v>
      </c>
      <c r="G2345" cm="1">
        <f t="array" ref="G2345">_xlfn.XLOOKUP(C2345, $U$1:$U2344, $W$1:$W2344, E2345, 0, -1)</f>
        <v>1425.4820043556863</v>
      </c>
      <c r="H2345">
        <f>Schedule!F2345</f>
        <v>2.9239766081871298E-2</v>
      </c>
      <c r="I2345" t="str">
        <f>IF(ISBLANK(Games!D2345), "", Games!D2345)</f>
        <v/>
      </c>
      <c r="J2345" t="str">
        <f>IF(ISBLANK(Games!E2345), "", Games!E2345)</f>
        <v/>
      </c>
      <c r="K2345" t="str">
        <f>IF(ISBLANK(Games!D2345), "",VLOOKUP(I2345, 'Pitchers Pre-Season'!$B$2:$X$790, 23, FALSE))</f>
        <v/>
      </c>
      <c r="L2345" t="str">
        <f>IF(ISBLANK(Games!E2345), "",VLOOKUP(J2345, 'Pitchers Pre-Season'!$B$2:$X$790, 23, FALSE))</f>
        <v/>
      </c>
      <c r="M2345">
        <f>IF(ISBLANK(Games!D2345), Calc!F2345, F2345+K2345)</f>
        <v>1502.9671207118124</v>
      </c>
      <c r="N2345">
        <f>IF(ISBLANK(Games!E2345), Calc!G2345, G2345+L2345)</f>
        <v>1425.4820043556863</v>
      </c>
      <c r="O2345" s="1">
        <f t="shared" si="252"/>
        <v>0.62431722398258993</v>
      </c>
      <c r="P2345" s="1">
        <f t="shared" si="253"/>
        <v>0.37568277601741012</v>
      </c>
      <c r="Q2345" s="3" t="str">
        <f>Games!N2345</f>
        <v/>
      </c>
      <c r="R2345" s="1" t="str">
        <f t="shared" si="254"/>
        <v/>
      </c>
      <c r="S2345" s="1" t="str">
        <f>IF(ISBLANK(Games!L2345), "",IF(Q2345=B2345, C2345, B2345))</f>
        <v/>
      </c>
      <c r="T2345" s="1" t="str">
        <f t="shared" si="255"/>
        <v>SDP</v>
      </c>
      <c r="U2345" s="1" t="str">
        <f t="shared" si="256"/>
        <v>CHW</v>
      </c>
      <c r="V2345" s="1">
        <f t="shared" si="257"/>
        <v>1502.9671207118124</v>
      </c>
      <c r="W2345" s="1">
        <f t="shared" si="258"/>
        <v>1425.4820043556863</v>
      </c>
    </row>
    <row r="2346" spans="1:23" x14ac:dyDescent="0.45">
      <c r="A2346" t="str">
        <f>Schedule!A2346</f>
        <v>2024-09-23</v>
      </c>
      <c r="B2346" t="str">
        <f>Schedule!B2346</f>
        <v>PHI</v>
      </c>
      <c r="C2346" t="str">
        <f>Schedule!C2346</f>
        <v>CHC</v>
      </c>
      <c r="D2346">
        <f>Schedule!D2346</f>
        <v>1537.03223861109</v>
      </c>
      <c r="E2346">
        <f>Schedule!E2346</f>
        <v>1514.0316812078199</v>
      </c>
      <c r="F2346" cm="1">
        <f t="array" ref="F2346">_xlfn.XLOOKUP(B2346, $T$1:$T2345, $V$1:$V2345, D2346, 0, -1)</f>
        <v>1516.0751994709906</v>
      </c>
      <c r="G2346" cm="1">
        <f t="array" ref="G2346">_xlfn.XLOOKUP(C2346, $U$1:$U2345, $W$1:$W2345, E2346, 0, -1)</f>
        <v>1510.9500841970262</v>
      </c>
      <c r="H2346">
        <f>Schedule!F2346</f>
        <v>8.4745762711864403E-2</v>
      </c>
      <c r="I2346" t="str">
        <f>IF(ISBLANK(Games!D2346), "", Games!D2346)</f>
        <v/>
      </c>
      <c r="J2346" t="str">
        <f>IF(ISBLANK(Games!E2346), "", Games!E2346)</f>
        <v/>
      </c>
      <c r="K2346" t="str">
        <f>IF(ISBLANK(Games!D2346), "",VLOOKUP(I2346, 'Pitchers Pre-Season'!$B$2:$X$790, 23, FALSE))</f>
        <v/>
      </c>
      <c r="L2346" t="str">
        <f>IF(ISBLANK(Games!E2346), "",VLOOKUP(J2346, 'Pitchers Pre-Season'!$B$2:$X$790, 23, FALSE))</f>
        <v/>
      </c>
      <c r="M2346">
        <f>IF(ISBLANK(Games!D2346), Calc!F2346, F2346+K2346)</f>
        <v>1516.0751994709906</v>
      </c>
      <c r="N2346">
        <f>IF(ISBLANK(Games!E2346), Calc!G2346, G2346+L2346)</f>
        <v>1510.9500841970262</v>
      </c>
      <c r="O2346" s="1">
        <f t="shared" si="252"/>
        <v>0.54974798019201732</v>
      </c>
      <c r="P2346" s="1">
        <f t="shared" si="253"/>
        <v>0.45025201980798268</v>
      </c>
      <c r="Q2346" s="3" t="str">
        <f>Games!N2346</f>
        <v/>
      </c>
      <c r="R2346" s="1" t="str">
        <f t="shared" si="254"/>
        <v/>
      </c>
      <c r="S2346" s="1" t="str">
        <f>IF(ISBLANK(Games!L2346), "",IF(Q2346=B2346, C2346, B2346))</f>
        <v/>
      </c>
      <c r="T2346" s="1" t="str">
        <f t="shared" si="255"/>
        <v>PHI</v>
      </c>
      <c r="U2346" s="1" t="str">
        <f t="shared" si="256"/>
        <v>CHC</v>
      </c>
      <c r="V2346" s="1">
        <f t="shared" si="257"/>
        <v>1516.0751994709906</v>
      </c>
      <c r="W2346" s="1">
        <f t="shared" si="258"/>
        <v>1510.9500841970262</v>
      </c>
    </row>
    <row r="2347" spans="1:23" x14ac:dyDescent="0.45">
      <c r="A2347" t="str">
        <f>Schedule!A2347</f>
        <v>2024-09-23</v>
      </c>
      <c r="B2347" t="str">
        <f>Schedule!B2347</f>
        <v>TOR</v>
      </c>
      <c r="C2347" t="str">
        <f>Schedule!C2347</f>
        <v>BOS</v>
      </c>
      <c r="D2347">
        <f>Schedule!D2347</f>
        <v>1536.86484917293</v>
      </c>
      <c r="E2347">
        <f>Schedule!E2347</f>
        <v>1500.26839934439</v>
      </c>
      <c r="F2347" cm="1">
        <f t="array" ref="F2347">_xlfn.XLOOKUP(B2347, $T$1:$T2346, $V$1:$V2346, D2347, 0, -1)</f>
        <v>1536.86484917293</v>
      </c>
      <c r="G2347" cm="1">
        <f t="array" ref="G2347">_xlfn.XLOOKUP(C2347, $U$1:$U2346, $W$1:$W2346, E2347, 0, -1)</f>
        <v>1518.233689676287</v>
      </c>
      <c r="H2347">
        <f>Schedule!F2347</f>
        <v>-5.5248618784530601E-3</v>
      </c>
      <c r="I2347" t="str">
        <f>IF(ISBLANK(Games!D2347), "", Games!D2347)</f>
        <v/>
      </c>
      <c r="J2347" t="str">
        <f>IF(ISBLANK(Games!E2347), "", Games!E2347)</f>
        <v/>
      </c>
      <c r="K2347" t="str">
        <f>IF(ISBLANK(Games!D2347), "",VLOOKUP(I2347, 'Pitchers Pre-Season'!$B$2:$X$790, 23, FALSE))</f>
        <v/>
      </c>
      <c r="L2347" t="str">
        <f>IF(ISBLANK(Games!E2347), "",VLOOKUP(J2347, 'Pitchers Pre-Season'!$B$2:$X$790, 23, FALSE))</f>
        <v/>
      </c>
      <c r="M2347">
        <f>IF(ISBLANK(Games!D2347), Calc!F2347, F2347+K2347)</f>
        <v>1536.86484917293</v>
      </c>
      <c r="N2347">
        <f>IF(ISBLANK(Games!E2347), Calc!G2347, G2347+L2347)</f>
        <v>1518.233689676287</v>
      </c>
      <c r="O2347" s="1">
        <f t="shared" si="252"/>
        <v>0.52402429168218234</v>
      </c>
      <c r="P2347" s="1">
        <f t="shared" si="253"/>
        <v>0.47597570831781766</v>
      </c>
      <c r="Q2347" s="3" t="str">
        <f>Games!N2347</f>
        <v/>
      </c>
      <c r="R2347" s="1" t="str">
        <f t="shared" si="254"/>
        <v/>
      </c>
      <c r="S2347" s="1" t="str">
        <f>IF(ISBLANK(Games!L2347), "",IF(Q2347=B2347, C2347, B2347))</f>
        <v/>
      </c>
      <c r="T2347" s="1" t="str">
        <f t="shared" si="255"/>
        <v>TOR</v>
      </c>
      <c r="U2347" s="1" t="str">
        <f t="shared" si="256"/>
        <v>BOS</v>
      </c>
      <c r="V2347" s="1">
        <f t="shared" si="257"/>
        <v>1536.86484917293</v>
      </c>
      <c r="W2347" s="1">
        <f t="shared" si="258"/>
        <v>1518.233689676287</v>
      </c>
    </row>
    <row r="2348" spans="1:23" x14ac:dyDescent="0.45">
      <c r="A2348" t="str">
        <f>Schedule!A2348</f>
        <v>2024-09-23</v>
      </c>
      <c r="B2348" t="str">
        <f>Schedule!B2348</f>
        <v>HOU</v>
      </c>
      <c r="C2348" t="str">
        <f>Schedule!C2348</f>
        <v>SEA</v>
      </c>
      <c r="D2348">
        <f>Schedule!D2348</f>
        <v>1559.22207084247</v>
      </c>
      <c r="E2348">
        <f>Schedule!E2348</f>
        <v>1526.2027098211199</v>
      </c>
      <c r="F2348" cm="1">
        <f t="array" ref="F2348">_xlfn.XLOOKUP(B2348, $T$1:$T2347, $V$1:$V2347, D2348, 0, -1)</f>
        <v>1535.1961987191132</v>
      </c>
      <c r="G2348" cm="1">
        <f t="array" ref="G2348">_xlfn.XLOOKUP(C2348, $U$1:$U2347, $W$1:$W2347, E2348, 0, -1)</f>
        <v>1521.2700100017432</v>
      </c>
      <c r="H2348">
        <f>Schedule!F2348</f>
        <v>-4.08163265306122E-2</v>
      </c>
      <c r="I2348" t="str">
        <f>IF(ISBLANK(Games!D2348), "", Games!D2348)</f>
        <v/>
      </c>
      <c r="J2348" t="str">
        <f>IF(ISBLANK(Games!E2348), "", Games!E2348)</f>
        <v/>
      </c>
      <c r="K2348" t="str">
        <f>IF(ISBLANK(Games!D2348), "",VLOOKUP(I2348, 'Pitchers Pre-Season'!$B$2:$X$790, 23, FALSE))</f>
        <v/>
      </c>
      <c r="L2348" t="str">
        <f>IF(ISBLANK(Games!E2348), "",VLOOKUP(J2348, 'Pitchers Pre-Season'!$B$2:$X$790, 23, FALSE))</f>
        <v/>
      </c>
      <c r="M2348">
        <f>IF(ISBLANK(Games!D2348), Calc!F2348, F2348+K2348)</f>
        <v>1535.1961987191132</v>
      </c>
      <c r="N2348">
        <f>IF(ISBLANK(Games!E2348), Calc!G2348, G2348+L2348)</f>
        <v>1521.2700100017432</v>
      </c>
      <c r="O2348" s="1">
        <f t="shared" si="252"/>
        <v>0.49962250717869666</v>
      </c>
      <c r="P2348" s="1">
        <f t="shared" si="253"/>
        <v>0.50037749282130328</v>
      </c>
      <c r="Q2348" s="3" t="str">
        <f>Games!N2348</f>
        <v/>
      </c>
      <c r="R2348" s="1" t="str">
        <f t="shared" si="254"/>
        <v/>
      </c>
      <c r="S2348" s="1" t="str">
        <f>IF(ISBLANK(Games!L2348), "",IF(Q2348=B2348, C2348, B2348))</f>
        <v/>
      </c>
      <c r="T2348" s="1" t="str">
        <f t="shared" si="255"/>
        <v>HOU</v>
      </c>
      <c r="U2348" s="1" t="str">
        <f t="shared" si="256"/>
        <v>SEA</v>
      </c>
      <c r="V2348" s="1">
        <f t="shared" si="257"/>
        <v>1535.1961987191132</v>
      </c>
      <c r="W2348" s="1">
        <f t="shared" si="258"/>
        <v>1521.2700100017432</v>
      </c>
    </row>
    <row r="2349" spans="1:23" x14ac:dyDescent="0.45">
      <c r="A2349" t="str">
        <f>Schedule!A2349</f>
        <v>2024-09-23</v>
      </c>
      <c r="B2349" t="str">
        <f>Schedule!B2349</f>
        <v>ARI</v>
      </c>
      <c r="C2349" t="str">
        <f>Schedule!C2349</f>
        <v>SFG</v>
      </c>
      <c r="D2349">
        <f>Schedule!D2349</f>
        <v>1517.8440011816001</v>
      </c>
      <c r="E2349">
        <f>Schedule!E2349</f>
        <v>1501.1235706124401</v>
      </c>
      <c r="F2349" cm="1">
        <f t="array" ref="F2349">_xlfn.XLOOKUP(B2349, $T$1:$T2348, $V$1:$V2348, D2349, 0, -1)</f>
        <v>1516.9891876380354</v>
      </c>
      <c r="G2349" cm="1">
        <f t="array" ref="G2349">_xlfn.XLOOKUP(C2349, $U$1:$U2348, $W$1:$W2348, E2349, 0, -1)</f>
        <v>1491.6063482058917</v>
      </c>
      <c r="H2349">
        <f>Schedule!F2349</f>
        <v>5.0632911392405201E-2</v>
      </c>
      <c r="I2349" t="str">
        <f>IF(ISBLANK(Games!D2349), "", Games!D2349)</f>
        <v/>
      </c>
      <c r="J2349" t="str">
        <f>IF(ISBLANK(Games!E2349), "", Games!E2349)</f>
        <v/>
      </c>
      <c r="K2349" t="str">
        <f>IF(ISBLANK(Games!D2349), "",VLOOKUP(I2349, 'Pitchers Pre-Season'!$B$2:$X$790, 23, FALSE))</f>
        <v/>
      </c>
      <c r="L2349" t="str">
        <f>IF(ISBLANK(Games!E2349), "",VLOOKUP(J2349, 'Pitchers Pre-Season'!$B$2:$X$790, 23, FALSE))</f>
        <v/>
      </c>
      <c r="M2349">
        <f>IF(ISBLANK(Games!D2349), Calc!F2349, F2349+K2349)</f>
        <v>1516.9891876380354</v>
      </c>
      <c r="N2349">
        <f>IF(ISBLANK(Games!E2349), Calc!G2349, G2349+L2349)</f>
        <v>1491.6063482058917</v>
      </c>
      <c r="O2349" s="1">
        <f t="shared" si="252"/>
        <v>0.56178044646890601</v>
      </c>
      <c r="P2349" s="1">
        <f t="shared" si="253"/>
        <v>0.43821955353109393</v>
      </c>
      <c r="Q2349" s="3" t="str">
        <f>Games!N2349</f>
        <v/>
      </c>
      <c r="R2349" s="1" t="str">
        <f t="shared" si="254"/>
        <v/>
      </c>
      <c r="S2349" s="1" t="str">
        <f>IF(ISBLANK(Games!L2349), "",IF(Q2349=B2349, C2349, B2349))</f>
        <v/>
      </c>
      <c r="T2349" s="1" t="str">
        <f t="shared" si="255"/>
        <v>ARI</v>
      </c>
      <c r="U2349" s="1" t="str">
        <f t="shared" si="256"/>
        <v>SFG</v>
      </c>
      <c r="V2349" s="1">
        <f t="shared" si="257"/>
        <v>1516.9891876380354</v>
      </c>
      <c r="W2349" s="1">
        <f t="shared" si="258"/>
        <v>1491.6063482058917</v>
      </c>
    </row>
    <row r="2350" spans="1:23" x14ac:dyDescent="0.45">
      <c r="A2350" t="str">
        <f>Schedule!A2350</f>
        <v>2024-09-24</v>
      </c>
      <c r="B2350" t="str">
        <f>Schedule!B2350</f>
        <v>CLE</v>
      </c>
      <c r="C2350" t="str">
        <f>Schedule!C2350</f>
        <v>CIN</v>
      </c>
      <c r="D2350">
        <f>Schedule!D2350</f>
        <v>1503.8938502056101</v>
      </c>
      <c r="E2350">
        <f>Schedule!E2350</f>
        <v>1496.2510574284499</v>
      </c>
      <c r="F2350" cm="1">
        <f t="array" ref="F2350">_xlfn.XLOOKUP(B2350, $T$1:$T2349, $V$1:$V2349, D2350, 0, -1)</f>
        <v>1503.8938502056101</v>
      </c>
      <c r="G2350" cm="1">
        <f t="array" ref="G2350">_xlfn.XLOOKUP(C2350, $U$1:$U2349, $W$1:$W2349, E2350, 0, -1)</f>
        <v>1513.6155661274754</v>
      </c>
      <c r="H2350">
        <f>Schedule!F2350</f>
        <v>4.7619047619047603E-2</v>
      </c>
      <c r="I2350" t="str">
        <f>IF(ISBLANK(Games!D2350), "", Games!D2350)</f>
        <v/>
      </c>
      <c r="J2350" t="str">
        <f>IF(ISBLANK(Games!E2350), "", Games!E2350)</f>
        <v/>
      </c>
      <c r="K2350" t="str">
        <f>IF(ISBLANK(Games!D2350), "",VLOOKUP(I2350, 'Pitchers Pre-Season'!$B$2:$X$790, 23, FALSE))</f>
        <v/>
      </c>
      <c r="L2350" t="str">
        <f>IF(ISBLANK(Games!E2350), "",VLOOKUP(J2350, 'Pitchers Pre-Season'!$B$2:$X$790, 23, FALSE))</f>
        <v/>
      </c>
      <c r="M2350">
        <f>IF(ISBLANK(Games!D2350), Calc!F2350, F2350+K2350)</f>
        <v>1503.8938502056101</v>
      </c>
      <c r="N2350">
        <f>IF(ISBLANK(Games!E2350), Calc!G2350, G2350+L2350)</f>
        <v>1513.6155661274754</v>
      </c>
      <c r="O2350" s="1">
        <f t="shared" si="252"/>
        <v>0.50982250017617314</v>
      </c>
      <c r="P2350" s="1">
        <f t="shared" si="253"/>
        <v>0.4901774998238268</v>
      </c>
      <c r="Q2350" s="3" t="str">
        <f>Games!N2350</f>
        <v/>
      </c>
      <c r="R2350" s="1" t="str">
        <f t="shared" si="254"/>
        <v/>
      </c>
      <c r="S2350" s="1" t="str">
        <f>IF(ISBLANK(Games!L2350), "",IF(Q2350=B2350, C2350, B2350))</f>
        <v/>
      </c>
      <c r="T2350" s="1" t="str">
        <f t="shared" si="255"/>
        <v>CLE</v>
      </c>
      <c r="U2350" s="1" t="str">
        <f t="shared" si="256"/>
        <v>CIN</v>
      </c>
      <c r="V2350" s="1">
        <f t="shared" si="257"/>
        <v>1503.8938502056101</v>
      </c>
      <c r="W2350" s="1">
        <f t="shared" si="258"/>
        <v>1513.6155661274754</v>
      </c>
    </row>
    <row r="2351" spans="1:23" x14ac:dyDescent="0.45">
      <c r="A2351" t="str">
        <f>Schedule!A2351</f>
        <v>2024-09-24</v>
      </c>
      <c r="B2351" t="str">
        <f>Schedule!B2351</f>
        <v>DET</v>
      </c>
      <c r="C2351" t="str">
        <f>Schedule!C2351</f>
        <v>TBR</v>
      </c>
      <c r="D2351">
        <f>Schedule!D2351</f>
        <v>1477.56939209144</v>
      </c>
      <c r="E2351">
        <f>Schedule!E2351</f>
        <v>1537.2568075547799</v>
      </c>
      <c r="F2351" cm="1">
        <f t="array" ref="F2351">_xlfn.XLOOKUP(B2351, $T$1:$T2350, $V$1:$V2350, D2351, 0, -1)</f>
        <v>1481.7589766686021</v>
      </c>
      <c r="G2351" cm="1">
        <f t="array" ref="G2351">_xlfn.XLOOKUP(C2351, $U$1:$U2350, $W$1:$W2350, E2351, 0, -1)</f>
        <v>1532.6622500113572</v>
      </c>
      <c r="H2351">
        <f>Schedule!F2351</f>
        <v>7.6687116564418296E-3</v>
      </c>
      <c r="I2351" t="str">
        <f>IF(ISBLANK(Games!D2351), "", Games!D2351)</f>
        <v/>
      </c>
      <c r="J2351" t="str">
        <f>IF(ISBLANK(Games!E2351), "", Games!E2351)</f>
        <v/>
      </c>
      <c r="K2351" t="str">
        <f>IF(ISBLANK(Games!D2351), "",VLOOKUP(I2351, 'Pitchers Pre-Season'!$B$2:$X$790, 23, FALSE))</f>
        <v/>
      </c>
      <c r="L2351" t="str">
        <f>IF(ISBLANK(Games!E2351), "",VLOOKUP(J2351, 'Pitchers Pre-Season'!$B$2:$X$790, 23, FALSE))</f>
        <v/>
      </c>
      <c r="M2351">
        <f>IF(ISBLANK(Games!D2351), Calc!F2351, F2351+K2351)</f>
        <v>1481.7589766686021</v>
      </c>
      <c r="N2351">
        <f>IF(ISBLANK(Games!E2351), Calc!G2351, G2351+L2351)</f>
        <v>1532.6622500113572</v>
      </c>
      <c r="O2351" s="1">
        <f t="shared" si="252"/>
        <v>0.43109835397872143</v>
      </c>
      <c r="P2351" s="1">
        <f t="shared" si="253"/>
        <v>0.56890164602127857</v>
      </c>
      <c r="Q2351" s="3" t="str">
        <f>Games!N2351</f>
        <v/>
      </c>
      <c r="R2351" s="1" t="str">
        <f t="shared" si="254"/>
        <v/>
      </c>
      <c r="S2351" s="1" t="str">
        <f>IF(ISBLANK(Games!L2351), "",IF(Q2351=B2351, C2351, B2351))</f>
        <v/>
      </c>
      <c r="T2351" s="1" t="str">
        <f t="shared" si="255"/>
        <v>DET</v>
      </c>
      <c r="U2351" s="1" t="str">
        <f t="shared" si="256"/>
        <v>TBR</v>
      </c>
      <c r="V2351" s="1">
        <f t="shared" si="257"/>
        <v>1481.7589766686021</v>
      </c>
      <c r="W2351" s="1">
        <f t="shared" si="258"/>
        <v>1532.6622500113572</v>
      </c>
    </row>
    <row r="2352" spans="1:23" x14ac:dyDescent="0.45">
      <c r="A2352" t="str">
        <f>Schedule!A2352</f>
        <v>2024-09-24</v>
      </c>
      <c r="B2352" t="str">
        <f>Schedule!B2352</f>
        <v>PHI</v>
      </c>
      <c r="C2352" t="str">
        <f>Schedule!C2352</f>
        <v>CHC</v>
      </c>
      <c r="D2352">
        <f>Schedule!D2352</f>
        <v>1537.03223861109</v>
      </c>
      <c r="E2352">
        <f>Schedule!E2352</f>
        <v>1514.0316812078199</v>
      </c>
      <c r="F2352" cm="1">
        <f t="array" ref="F2352">_xlfn.XLOOKUP(B2352, $T$1:$T2351, $V$1:$V2351, D2352, 0, -1)</f>
        <v>1516.0751994709906</v>
      </c>
      <c r="G2352" cm="1">
        <f t="array" ref="G2352">_xlfn.XLOOKUP(C2352, $U$1:$U2351, $W$1:$W2351, E2352, 0, -1)</f>
        <v>1510.9500841970262</v>
      </c>
      <c r="H2352">
        <f>Schedule!F2352</f>
        <v>8.4745762711864403E-2</v>
      </c>
      <c r="I2352" t="str">
        <f>IF(ISBLANK(Games!D2352), "", Games!D2352)</f>
        <v/>
      </c>
      <c r="J2352" t="str">
        <f>IF(ISBLANK(Games!E2352), "", Games!E2352)</f>
        <v/>
      </c>
      <c r="K2352" t="str">
        <f>IF(ISBLANK(Games!D2352), "",VLOOKUP(I2352, 'Pitchers Pre-Season'!$B$2:$X$790, 23, FALSE))</f>
        <v/>
      </c>
      <c r="L2352" t="str">
        <f>IF(ISBLANK(Games!E2352), "",VLOOKUP(J2352, 'Pitchers Pre-Season'!$B$2:$X$790, 23, FALSE))</f>
        <v/>
      </c>
      <c r="M2352">
        <f>IF(ISBLANK(Games!D2352), Calc!F2352, F2352+K2352)</f>
        <v>1516.0751994709906</v>
      </c>
      <c r="N2352">
        <f>IF(ISBLANK(Games!E2352), Calc!G2352, G2352+L2352)</f>
        <v>1510.9500841970262</v>
      </c>
      <c r="O2352" s="1">
        <f t="shared" si="252"/>
        <v>0.54974798019201732</v>
      </c>
      <c r="P2352" s="1">
        <f t="shared" si="253"/>
        <v>0.45025201980798268</v>
      </c>
      <c r="Q2352" s="3" t="str">
        <f>Games!N2352</f>
        <v/>
      </c>
      <c r="R2352" s="1" t="str">
        <f t="shared" si="254"/>
        <v/>
      </c>
      <c r="S2352" s="1" t="str">
        <f>IF(ISBLANK(Games!L2352), "",IF(Q2352=B2352, C2352, B2352))</f>
        <v/>
      </c>
      <c r="T2352" s="1" t="str">
        <f t="shared" si="255"/>
        <v>PHI</v>
      </c>
      <c r="U2352" s="1" t="str">
        <f t="shared" si="256"/>
        <v>CHC</v>
      </c>
      <c r="V2352" s="1">
        <f t="shared" si="257"/>
        <v>1516.0751994709906</v>
      </c>
      <c r="W2352" s="1">
        <f t="shared" si="258"/>
        <v>1510.9500841970262</v>
      </c>
    </row>
    <row r="2353" spans="1:23" x14ac:dyDescent="0.45">
      <c r="A2353" t="str">
        <f>Schedule!A2353</f>
        <v>2024-09-24</v>
      </c>
      <c r="B2353" t="str">
        <f>Schedule!B2353</f>
        <v>PIT</v>
      </c>
      <c r="C2353" t="str">
        <f>Schedule!C2353</f>
        <v>MIL</v>
      </c>
      <c r="D2353">
        <f>Schedule!D2353</f>
        <v>1468.3919248330999</v>
      </c>
      <c r="E2353">
        <f>Schedule!E2353</f>
        <v>1511.74507850229</v>
      </c>
      <c r="F2353" cm="1">
        <f t="array" ref="F2353">_xlfn.XLOOKUP(B2353, $T$1:$T2352, $V$1:$V2352, D2353, 0, -1)</f>
        <v>1464.4120897083565</v>
      </c>
      <c r="G2353" cm="1">
        <f t="array" ref="G2353">_xlfn.XLOOKUP(C2353, $U$1:$U2352, $W$1:$W2352, E2353, 0, -1)</f>
        <v>1527.5334034496079</v>
      </c>
      <c r="H2353">
        <f>Schedule!F2353</f>
        <v>5.7971014492753603E-2</v>
      </c>
      <c r="I2353" t="str">
        <f>IF(ISBLANK(Games!D2353), "", Games!D2353)</f>
        <v/>
      </c>
      <c r="J2353" t="str">
        <f>IF(ISBLANK(Games!E2353), "", Games!E2353)</f>
        <v/>
      </c>
      <c r="K2353" t="str">
        <f>IF(ISBLANK(Games!D2353), "",VLOOKUP(I2353, 'Pitchers Pre-Season'!$B$2:$X$790, 23, FALSE))</f>
        <v/>
      </c>
      <c r="L2353" t="str">
        <f>IF(ISBLANK(Games!E2353), "",VLOOKUP(J2353, 'Pitchers Pre-Season'!$B$2:$X$790, 23, FALSE))</f>
        <v/>
      </c>
      <c r="M2353">
        <f>IF(ISBLANK(Games!D2353), Calc!F2353, F2353+K2353)</f>
        <v>1464.4120897083565</v>
      </c>
      <c r="N2353">
        <f>IF(ISBLANK(Games!E2353), Calc!G2353, G2353+L2353)</f>
        <v>1527.5334034496079</v>
      </c>
      <c r="O2353" s="1">
        <f t="shared" si="252"/>
        <v>0.43913304701143818</v>
      </c>
      <c r="P2353" s="1">
        <f t="shared" si="253"/>
        <v>0.56086695298856182</v>
      </c>
      <c r="Q2353" s="3" t="str">
        <f>Games!N2353</f>
        <v/>
      </c>
      <c r="R2353" s="1" t="str">
        <f t="shared" si="254"/>
        <v/>
      </c>
      <c r="S2353" s="1" t="str">
        <f>IF(ISBLANK(Games!L2353), "",IF(Q2353=B2353, C2353, B2353))</f>
        <v/>
      </c>
      <c r="T2353" s="1" t="str">
        <f t="shared" si="255"/>
        <v>PIT</v>
      </c>
      <c r="U2353" s="1" t="str">
        <f t="shared" si="256"/>
        <v>MIL</v>
      </c>
      <c r="V2353" s="1">
        <f t="shared" si="257"/>
        <v>1464.4120897083565</v>
      </c>
      <c r="W2353" s="1">
        <f t="shared" si="258"/>
        <v>1527.5334034496079</v>
      </c>
    </row>
    <row r="2354" spans="1:23" x14ac:dyDescent="0.45">
      <c r="A2354" t="str">
        <f>Schedule!A2354</f>
        <v>2024-09-24</v>
      </c>
      <c r="B2354" t="str">
        <f>Schedule!B2354</f>
        <v>WAS</v>
      </c>
      <c r="C2354" t="str">
        <f>Schedule!C2354</f>
        <v>KCR</v>
      </c>
      <c r="D2354">
        <f>Schedule!D2354</f>
        <v>1422.7330514932301</v>
      </c>
      <c r="E2354">
        <f>Schedule!E2354</f>
        <v>1455.5883504191299</v>
      </c>
      <c r="F2354" cm="1">
        <f t="array" ref="F2354">_xlfn.XLOOKUP(B2354, $T$1:$T2353, $V$1:$V2353, D2354, 0, -1)</f>
        <v>1419.5380932200808</v>
      </c>
      <c r="G2354" cm="1">
        <f t="array" ref="G2354">_xlfn.XLOOKUP(C2354, $U$1:$U2353, $W$1:$W2353, E2354, 0, -1)</f>
        <v>1465.2610239810729</v>
      </c>
      <c r="H2354">
        <f>Schedule!F2354</f>
        <v>-4.76190476190477E-2</v>
      </c>
      <c r="I2354" t="str">
        <f>IF(ISBLANK(Games!D2354), "", Games!D2354)</f>
        <v/>
      </c>
      <c r="J2354" t="str">
        <f>IF(ISBLANK(Games!E2354), "", Games!E2354)</f>
        <v/>
      </c>
      <c r="K2354" t="str">
        <f>IF(ISBLANK(Games!D2354), "",VLOOKUP(I2354, 'Pitchers Pre-Season'!$B$2:$X$790, 23, FALSE))</f>
        <v/>
      </c>
      <c r="L2354" t="str">
        <f>IF(ISBLANK(Games!E2354), "",VLOOKUP(J2354, 'Pitchers Pre-Season'!$B$2:$X$790, 23, FALSE))</f>
        <v/>
      </c>
      <c r="M2354">
        <f>IF(ISBLANK(Games!D2354), Calc!F2354, F2354+K2354)</f>
        <v>1419.5380932200808</v>
      </c>
      <c r="N2354">
        <f>IF(ISBLANK(Games!E2354), Calc!G2354, G2354+L2354)</f>
        <v>1465.2610239810729</v>
      </c>
      <c r="O2354" s="1">
        <f t="shared" si="252"/>
        <v>0.41076714015809496</v>
      </c>
      <c r="P2354" s="1">
        <f t="shared" si="253"/>
        <v>0.58923285984190499</v>
      </c>
      <c r="Q2354" s="3" t="str">
        <f>Games!N2354</f>
        <v/>
      </c>
      <c r="R2354" s="1" t="str">
        <f t="shared" si="254"/>
        <v/>
      </c>
      <c r="S2354" s="1" t="str">
        <f>IF(ISBLANK(Games!L2354), "",IF(Q2354=B2354, C2354, B2354))</f>
        <v/>
      </c>
      <c r="T2354" s="1" t="str">
        <f t="shared" si="255"/>
        <v>WAS</v>
      </c>
      <c r="U2354" s="1" t="str">
        <f t="shared" si="256"/>
        <v>KCR</v>
      </c>
      <c r="V2354" s="1">
        <f t="shared" si="257"/>
        <v>1419.5380932200808</v>
      </c>
      <c r="W2354" s="1">
        <f t="shared" si="258"/>
        <v>1465.2610239810729</v>
      </c>
    </row>
    <row r="2355" spans="1:23" x14ac:dyDescent="0.45">
      <c r="A2355" t="str">
        <f>Schedule!A2355</f>
        <v>2024-09-24</v>
      </c>
      <c r="B2355" t="str">
        <f>Schedule!B2355</f>
        <v>NYY</v>
      </c>
      <c r="C2355" t="str">
        <f>Schedule!C2355</f>
        <v>BAL</v>
      </c>
      <c r="D2355">
        <f>Schedule!D2355</f>
        <v>1539.4562396036399</v>
      </c>
      <c r="E2355">
        <f>Schedule!E2355</f>
        <v>1535.1075395159701</v>
      </c>
      <c r="F2355" cm="1">
        <f t="array" ref="F2355">_xlfn.XLOOKUP(B2355, $T$1:$T2354, $V$1:$V2354, D2355, 0, -1)</f>
        <v>1533.7203518335739</v>
      </c>
      <c r="G2355" cm="1">
        <f t="array" ref="G2355">_xlfn.XLOOKUP(C2355, $U$1:$U2354, $W$1:$W2354, E2355, 0, -1)</f>
        <v>1539.0873746407135</v>
      </c>
      <c r="H2355">
        <f>Schedule!F2355</f>
        <v>9.3922651933701695E-2</v>
      </c>
      <c r="I2355" t="str">
        <f>IF(ISBLANK(Games!D2355), "", Games!D2355)</f>
        <v/>
      </c>
      <c r="J2355" t="str">
        <f>IF(ISBLANK(Games!E2355), "", Games!E2355)</f>
        <v/>
      </c>
      <c r="K2355" t="str">
        <f>IF(ISBLANK(Games!D2355), "",VLOOKUP(I2355, 'Pitchers Pre-Season'!$B$2:$X$790, 23, FALSE))</f>
        <v/>
      </c>
      <c r="L2355" t="str">
        <f>IF(ISBLANK(Games!E2355), "",VLOOKUP(J2355, 'Pitchers Pre-Season'!$B$2:$X$790, 23, FALSE))</f>
        <v/>
      </c>
      <c r="M2355">
        <f>IF(ISBLANK(Games!D2355), Calc!F2355, F2355+K2355)</f>
        <v>1533.7203518335739</v>
      </c>
      <c r="N2355">
        <f>IF(ISBLANK(Games!E2355), Calc!G2355, G2355+L2355)</f>
        <v>1539.0873746407135</v>
      </c>
      <c r="O2355" s="1">
        <f t="shared" si="252"/>
        <v>0.53923817357938197</v>
      </c>
      <c r="P2355" s="1">
        <f t="shared" si="253"/>
        <v>0.46076182642061803</v>
      </c>
      <c r="Q2355" s="3" t="str">
        <f>Games!N2355</f>
        <v/>
      </c>
      <c r="R2355" s="1" t="str">
        <f t="shared" si="254"/>
        <v/>
      </c>
      <c r="S2355" s="1" t="str">
        <f>IF(ISBLANK(Games!L2355), "",IF(Q2355=B2355, C2355, B2355))</f>
        <v/>
      </c>
      <c r="T2355" s="1" t="str">
        <f t="shared" si="255"/>
        <v>NYY</v>
      </c>
      <c r="U2355" s="1" t="str">
        <f t="shared" si="256"/>
        <v>BAL</v>
      </c>
      <c r="V2355" s="1">
        <f t="shared" si="257"/>
        <v>1533.7203518335739</v>
      </c>
      <c r="W2355" s="1">
        <f t="shared" si="258"/>
        <v>1539.0873746407135</v>
      </c>
    </row>
    <row r="2356" spans="1:23" x14ac:dyDescent="0.45">
      <c r="A2356" t="str">
        <f>Schedule!A2356</f>
        <v>2024-09-24</v>
      </c>
      <c r="B2356" t="str">
        <f>Schedule!B2356</f>
        <v>TOR</v>
      </c>
      <c r="C2356" t="str">
        <f>Schedule!C2356</f>
        <v>BOS</v>
      </c>
      <c r="D2356">
        <f>Schedule!D2356</f>
        <v>1536.86484917293</v>
      </c>
      <c r="E2356">
        <f>Schedule!E2356</f>
        <v>1500.26839934439</v>
      </c>
      <c r="F2356" cm="1">
        <f t="array" ref="F2356">_xlfn.XLOOKUP(B2356, $T$1:$T2355, $V$1:$V2355, D2356, 0, -1)</f>
        <v>1536.86484917293</v>
      </c>
      <c r="G2356" cm="1">
        <f t="array" ref="G2356">_xlfn.XLOOKUP(C2356, $U$1:$U2355, $W$1:$W2355, E2356, 0, -1)</f>
        <v>1518.233689676287</v>
      </c>
      <c r="H2356">
        <f>Schedule!F2356</f>
        <v>-5.5248618784530601E-3</v>
      </c>
      <c r="I2356" t="str">
        <f>IF(ISBLANK(Games!D2356), "", Games!D2356)</f>
        <v/>
      </c>
      <c r="J2356" t="str">
        <f>IF(ISBLANK(Games!E2356), "", Games!E2356)</f>
        <v/>
      </c>
      <c r="K2356" t="str">
        <f>IF(ISBLANK(Games!D2356), "",VLOOKUP(I2356, 'Pitchers Pre-Season'!$B$2:$X$790, 23, FALSE))</f>
        <v/>
      </c>
      <c r="L2356" t="str">
        <f>IF(ISBLANK(Games!E2356), "",VLOOKUP(J2356, 'Pitchers Pre-Season'!$B$2:$X$790, 23, FALSE))</f>
        <v/>
      </c>
      <c r="M2356">
        <f>IF(ISBLANK(Games!D2356), Calc!F2356, F2356+K2356)</f>
        <v>1536.86484917293</v>
      </c>
      <c r="N2356">
        <f>IF(ISBLANK(Games!E2356), Calc!G2356, G2356+L2356)</f>
        <v>1518.233689676287</v>
      </c>
      <c r="O2356" s="1">
        <f t="shared" si="252"/>
        <v>0.52402429168218234</v>
      </c>
      <c r="P2356" s="1">
        <f t="shared" si="253"/>
        <v>0.47597570831781766</v>
      </c>
      <c r="Q2356" s="3" t="str">
        <f>Games!N2356</f>
        <v/>
      </c>
      <c r="R2356" s="1" t="str">
        <f t="shared" si="254"/>
        <v/>
      </c>
      <c r="S2356" s="1" t="str">
        <f>IF(ISBLANK(Games!L2356), "",IF(Q2356=B2356, C2356, B2356))</f>
        <v/>
      </c>
      <c r="T2356" s="1" t="str">
        <f t="shared" si="255"/>
        <v>TOR</v>
      </c>
      <c r="U2356" s="1" t="str">
        <f t="shared" si="256"/>
        <v>BOS</v>
      </c>
      <c r="V2356" s="1">
        <f t="shared" si="257"/>
        <v>1536.86484917293</v>
      </c>
      <c r="W2356" s="1">
        <f t="shared" si="258"/>
        <v>1518.233689676287</v>
      </c>
    </row>
    <row r="2357" spans="1:23" x14ac:dyDescent="0.45">
      <c r="A2357" t="str">
        <f>Schedule!A2357</f>
        <v>2024-09-24</v>
      </c>
      <c r="B2357" t="str">
        <f>Schedule!B2357</f>
        <v>ATL</v>
      </c>
      <c r="C2357" t="str">
        <f>Schedule!C2357</f>
        <v>NYM</v>
      </c>
      <c r="D2357">
        <f>Schedule!D2357</f>
        <v>1590.545270505</v>
      </c>
      <c r="E2357">
        <f>Schedule!E2357</f>
        <v>1505.1761432511801</v>
      </c>
      <c r="F2357" cm="1">
        <f t="array" ref="F2357">_xlfn.XLOOKUP(B2357, $T$1:$T2356, $V$1:$V2356, D2357, 0, -1)</f>
        <v>1593.2508682491175</v>
      </c>
      <c r="G2357" cm="1">
        <f t="array" ref="G2357">_xlfn.XLOOKUP(C2357, $U$1:$U2356, $W$1:$W2356, E2357, 0, -1)</f>
        <v>1510.288270753422</v>
      </c>
      <c r="H2357">
        <f>Schedule!F2357</f>
        <v>4.3902439024390297E-2</v>
      </c>
      <c r="I2357" t="str">
        <f>IF(ISBLANK(Games!D2357), "", Games!D2357)</f>
        <v/>
      </c>
      <c r="J2357" t="str">
        <f>IF(ISBLANK(Games!E2357), "", Games!E2357)</f>
        <v/>
      </c>
      <c r="K2357" t="str">
        <f>IF(ISBLANK(Games!D2357), "",VLOOKUP(I2357, 'Pitchers Pre-Season'!$B$2:$X$790, 23, FALSE))</f>
        <v/>
      </c>
      <c r="L2357" t="str">
        <f>IF(ISBLANK(Games!E2357), "",VLOOKUP(J2357, 'Pitchers Pre-Season'!$B$2:$X$790, 23, FALSE))</f>
        <v/>
      </c>
      <c r="M2357">
        <f>IF(ISBLANK(Games!D2357), Calc!F2357, F2357+K2357)</f>
        <v>1593.2508682491175</v>
      </c>
      <c r="N2357">
        <f>IF(ISBLANK(Games!E2357), Calc!G2357, G2357+L2357)</f>
        <v>1510.288270753422</v>
      </c>
      <c r="O2357" s="1">
        <f t="shared" si="252"/>
        <v>0.63912538127673868</v>
      </c>
      <c r="P2357" s="1">
        <f t="shared" si="253"/>
        <v>0.36087461872326143</v>
      </c>
      <c r="Q2357" s="3" t="str">
        <f>Games!N2357</f>
        <v/>
      </c>
      <c r="R2357" s="1" t="str">
        <f t="shared" si="254"/>
        <v/>
      </c>
      <c r="S2357" s="1" t="str">
        <f>IF(ISBLANK(Games!L2357), "",IF(Q2357=B2357, C2357, B2357))</f>
        <v/>
      </c>
      <c r="T2357" s="1" t="str">
        <f t="shared" si="255"/>
        <v>ATL</v>
      </c>
      <c r="U2357" s="1" t="str">
        <f t="shared" si="256"/>
        <v>NYM</v>
      </c>
      <c r="V2357" s="1">
        <f t="shared" si="257"/>
        <v>1593.2508682491175</v>
      </c>
      <c r="W2357" s="1">
        <f t="shared" si="258"/>
        <v>1510.288270753422</v>
      </c>
    </row>
    <row r="2358" spans="1:23" x14ac:dyDescent="0.45">
      <c r="A2358" t="str">
        <f>Schedule!A2358</f>
        <v>2024-09-24</v>
      </c>
      <c r="B2358" t="str">
        <f>Schedule!B2358</f>
        <v>CHW</v>
      </c>
      <c r="C2358" t="str">
        <f>Schedule!C2358</f>
        <v>LAA</v>
      </c>
      <c r="D2358">
        <f>Schedule!D2358</f>
        <v>1433.33420073452</v>
      </c>
      <c r="E2358">
        <f>Schedule!E2358</f>
        <v>1474.3085107648601</v>
      </c>
      <c r="F2358" cm="1">
        <f t="array" ref="F2358">_xlfn.XLOOKUP(B2358, $T$1:$T2357, $V$1:$V2357, D2358, 0, -1)</f>
        <v>1426.513159308995</v>
      </c>
      <c r="G2358" cm="1">
        <f t="array" ref="G2358">_xlfn.XLOOKUP(C2358, $U$1:$U2357, $W$1:$W2357, E2358, 0, -1)</f>
        <v>1486.8682858001625</v>
      </c>
      <c r="H2358">
        <f>Schedule!F2358</f>
        <v>-4.2253521126760597E-2</v>
      </c>
      <c r="I2358" t="str">
        <f>IF(ISBLANK(Games!D2358), "", Games!D2358)</f>
        <v/>
      </c>
      <c r="J2358" t="str">
        <f>IF(ISBLANK(Games!E2358), "", Games!E2358)</f>
        <v/>
      </c>
      <c r="K2358" t="str">
        <f>IF(ISBLANK(Games!D2358), "",VLOOKUP(I2358, 'Pitchers Pre-Season'!$B$2:$X$790, 23, FALSE))</f>
        <v/>
      </c>
      <c r="L2358" t="str">
        <f>IF(ISBLANK(Games!E2358), "",VLOOKUP(J2358, 'Pitchers Pre-Season'!$B$2:$X$790, 23, FALSE))</f>
        <v/>
      </c>
      <c r="M2358">
        <f>IF(ISBLANK(Games!D2358), Calc!F2358, F2358+K2358)</f>
        <v>1426.513159308995</v>
      </c>
      <c r="N2358">
        <f>IF(ISBLANK(Games!E2358), Calc!G2358, G2358+L2358)</f>
        <v>1486.8682858001625</v>
      </c>
      <c r="O2358" s="1">
        <f t="shared" si="252"/>
        <v>0.39287852321385808</v>
      </c>
      <c r="P2358" s="1">
        <f t="shared" si="253"/>
        <v>0.60712147678614192</v>
      </c>
      <c r="Q2358" s="3" t="str">
        <f>Games!N2358</f>
        <v/>
      </c>
      <c r="R2358" s="1" t="str">
        <f t="shared" si="254"/>
        <v/>
      </c>
      <c r="S2358" s="1" t="str">
        <f>IF(ISBLANK(Games!L2358), "",IF(Q2358=B2358, C2358, B2358))</f>
        <v/>
      </c>
      <c r="T2358" s="1" t="str">
        <f t="shared" si="255"/>
        <v>CHW</v>
      </c>
      <c r="U2358" s="1" t="str">
        <f t="shared" si="256"/>
        <v>LAA</v>
      </c>
      <c r="V2358" s="1">
        <f t="shared" si="257"/>
        <v>1426.513159308995</v>
      </c>
      <c r="W2358" s="1">
        <f t="shared" si="258"/>
        <v>1486.8682858001625</v>
      </c>
    </row>
    <row r="2359" spans="1:23" x14ac:dyDescent="0.45">
      <c r="A2359" t="str">
        <f>Schedule!A2359</f>
        <v>2024-09-24</v>
      </c>
      <c r="B2359" t="str">
        <f>Schedule!B2359</f>
        <v>MIN</v>
      </c>
      <c r="C2359" t="str">
        <f>Schedule!C2359</f>
        <v>MIA</v>
      </c>
      <c r="D2359">
        <f>Schedule!D2359</f>
        <v>1535.44519643647</v>
      </c>
      <c r="E2359">
        <f>Schedule!E2359</f>
        <v>1488.4482383178499</v>
      </c>
      <c r="F2359" cm="1">
        <f t="array" ref="F2359">_xlfn.XLOOKUP(B2359, $T$1:$T2358, $V$1:$V2358, D2359, 0, -1)</f>
        <v>1529.2726034226744</v>
      </c>
      <c r="G2359" cm="1">
        <f t="array" ref="G2359">_xlfn.XLOOKUP(C2359, $U$1:$U2358, $W$1:$W2358, E2359, 0, -1)</f>
        <v>1484.370768699393</v>
      </c>
      <c r="H2359">
        <f>Schedule!F2359</f>
        <v>0.12727272727272701</v>
      </c>
      <c r="I2359" t="str">
        <f>IF(ISBLANK(Games!D2359), "", Games!D2359)</f>
        <v/>
      </c>
      <c r="J2359" t="str">
        <f>IF(ISBLANK(Games!E2359), "", Games!E2359)</f>
        <v/>
      </c>
      <c r="K2359" t="str">
        <f>IF(ISBLANK(Games!D2359), "",VLOOKUP(I2359, 'Pitchers Pre-Season'!$B$2:$X$790, 23, FALSE))</f>
        <v/>
      </c>
      <c r="L2359" t="str">
        <f>IF(ISBLANK(Games!E2359), "",VLOOKUP(J2359, 'Pitchers Pre-Season'!$B$2:$X$790, 23, FALSE))</f>
        <v/>
      </c>
      <c r="M2359">
        <f>IF(ISBLANK(Games!D2359), Calc!F2359, F2359+K2359)</f>
        <v>1529.2726034226744</v>
      </c>
      <c r="N2359">
        <f>IF(ISBLANK(Games!E2359), Calc!G2359, G2359+L2359)</f>
        <v>1484.370768699393</v>
      </c>
      <c r="O2359" s="1">
        <f t="shared" si="252"/>
        <v>0.627897921280819</v>
      </c>
      <c r="P2359" s="1">
        <f t="shared" si="253"/>
        <v>0.372102078719181</v>
      </c>
      <c r="Q2359" s="3" t="str">
        <f>Games!N2359</f>
        <v/>
      </c>
      <c r="R2359" s="1" t="str">
        <f t="shared" si="254"/>
        <v/>
      </c>
      <c r="S2359" s="1" t="str">
        <f>IF(ISBLANK(Games!L2359), "",IF(Q2359=B2359, C2359, B2359))</f>
        <v/>
      </c>
      <c r="T2359" s="1" t="str">
        <f t="shared" si="255"/>
        <v>MIN</v>
      </c>
      <c r="U2359" s="1" t="str">
        <f t="shared" si="256"/>
        <v>MIA</v>
      </c>
      <c r="V2359" s="1">
        <f t="shared" si="257"/>
        <v>1529.2726034226744</v>
      </c>
      <c r="W2359" s="1">
        <f t="shared" si="258"/>
        <v>1484.370768699393</v>
      </c>
    </row>
    <row r="2360" spans="1:23" x14ac:dyDescent="0.45">
      <c r="A2360" t="str">
        <f>Schedule!A2360</f>
        <v>2024-09-24</v>
      </c>
      <c r="B2360" t="str">
        <f>Schedule!B2360</f>
        <v>HOU</v>
      </c>
      <c r="C2360" t="str">
        <f>Schedule!C2360</f>
        <v>SEA</v>
      </c>
      <c r="D2360">
        <f>Schedule!D2360</f>
        <v>1559.22207084247</v>
      </c>
      <c r="E2360">
        <f>Schedule!E2360</f>
        <v>1526.2027098211199</v>
      </c>
      <c r="F2360" cm="1">
        <f t="array" ref="F2360">_xlfn.XLOOKUP(B2360, $T$1:$T2359, $V$1:$V2359, D2360, 0, -1)</f>
        <v>1535.1961987191132</v>
      </c>
      <c r="G2360" cm="1">
        <f t="array" ref="G2360">_xlfn.XLOOKUP(C2360, $U$1:$U2359, $W$1:$W2359, E2360, 0, -1)</f>
        <v>1521.2700100017432</v>
      </c>
      <c r="H2360">
        <f>Schedule!F2360</f>
        <v>-4.08163265306122E-2</v>
      </c>
      <c r="I2360" t="str">
        <f>IF(ISBLANK(Games!D2360), "", Games!D2360)</f>
        <v/>
      </c>
      <c r="J2360" t="str">
        <f>IF(ISBLANK(Games!E2360), "", Games!E2360)</f>
        <v/>
      </c>
      <c r="K2360" t="str">
        <f>IF(ISBLANK(Games!D2360), "",VLOOKUP(I2360, 'Pitchers Pre-Season'!$B$2:$X$790, 23, FALSE))</f>
        <v/>
      </c>
      <c r="L2360" t="str">
        <f>IF(ISBLANK(Games!E2360), "",VLOOKUP(J2360, 'Pitchers Pre-Season'!$B$2:$X$790, 23, FALSE))</f>
        <v/>
      </c>
      <c r="M2360">
        <f>IF(ISBLANK(Games!D2360), Calc!F2360, F2360+K2360)</f>
        <v>1535.1961987191132</v>
      </c>
      <c r="N2360">
        <f>IF(ISBLANK(Games!E2360), Calc!G2360, G2360+L2360)</f>
        <v>1521.2700100017432</v>
      </c>
      <c r="O2360" s="1">
        <f t="shared" si="252"/>
        <v>0.49962250717869666</v>
      </c>
      <c r="P2360" s="1">
        <f t="shared" si="253"/>
        <v>0.50037749282130328</v>
      </c>
      <c r="Q2360" s="3" t="str">
        <f>Games!N2360</f>
        <v/>
      </c>
      <c r="R2360" s="1" t="str">
        <f t="shared" si="254"/>
        <v/>
      </c>
      <c r="S2360" s="1" t="str">
        <f>IF(ISBLANK(Games!L2360), "",IF(Q2360=B2360, C2360, B2360))</f>
        <v/>
      </c>
      <c r="T2360" s="1" t="str">
        <f t="shared" si="255"/>
        <v>HOU</v>
      </c>
      <c r="U2360" s="1" t="str">
        <f t="shared" si="256"/>
        <v>SEA</v>
      </c>
      <c r="V2360" s="1">
        <f t="shared" si="257"/>
        <v>1535.1961987191132</v>
      </c>
      <c r="W2360" s="1">
        <f t="shared" si="258"/>
        <v>1521.2700100017432</v>
      </c>
    </row>
    <row r="2361" spans="1:23" x14ac:dyDescent="0.45">
      <c r="A2361" t="str">
        <f>Schedule!A2361</f>
        <v>2024-09-24</v>
      </c>
      <c r="B2361" t="str">
        <f>Schedule!B2361</f>
        <v>COL</v>
      </c>
      <c r="C2361" t="str">
        <f>Schedule!C2361</f>
        <v>STL</v>
      </c>
      <c r="D2361">
        <f>Schedule!D2361</f>
        <v>1418.47649220432</v>
      </c>
      <c r="E2361">
        <f>Schedule!E2361</f>
        <v>1506.4629567151301</v>
      </c>
      <c r="F2361" cm="1">
        <f t="array" ref="F2361">_xlfn.XLOOKUP(B2361, $T$1:$T2360, $V$1:$V2360, D2361, 0, -1)</f>
        <v>1423.0710497477428</v>
      </c>
      <c r="G2361" cm="1">
        <f t="array" ref="G2361">_xlfn.XLOOKUP(C2361, $U$1:$U2360, $W$1:$W2360, E2361, 0, -1)</f>
        <v>1507.9516916859375</v>
      </c>
      <c r="H2361">
        <f>Schedule!F2361</f>
        <v>0.22834645669291301</v>
      </c>
      <c r="I2361" t="str">
        <f>IF(ISBLANK(Games!D2361), "", Games!D2361)</f>
        <v/>
      </c>
      <c r="J2361" t="str">
        <f>IF(ISBLANK(Games!E2361), "", Games!E2361)</f>
        <v/>
      </c>
      <c r="K2361" t="str">
        <f>IF(ISBLANK(Games!D2361), "",VLOOKUP(I2361, 'Pitchers Pre-Season'!$B$2:$X$790, 23, FALSE))</f>
        <v/>
      </c>
      <c r="L2361" t="str">
        <f>IF(ISBLANK(Games!E2361), "",VLOOKUP(J2361, 'Pitchers Pre-Season'!$B$2:$X$790, 23, FALSE))</f>
        <v/>
      </c>
      <c r="M2361">
        <f>IF(ISBLANK(Games!D2361), Calc!F2361, F2361+K2361)</f>
        <v>1423.0710497477428</v>
      </c>
      <c r="N2361">
        <f>IF(ISBLANK(Games!E2361), Calc!G2361, G2361+L2361)</f>
        <v>1507.9516916859375</v>
      </c>
      <c r="O2361" s="1">
        <f t="shared" si="252"/>
        <v>0.494393768408322</v>
      </c>
      <c r="P2361" s="1">
        <f t="shared" si="253"/>
        <v>0.50560623159167795</v>
      </c>
      <c r="Q2361" s="3" t="str">
        <f>Games!N2361</f>
        <v/>
      </c>
      <c r="R2361" s="1" t="str">
        <f t="shared" si="254"/>
        <v/>
      </c>
      <c r="S2361" s="1" t="str">
        <f>IF(ISBLANK(Games!L2361), "",IF(Q2361=B2361, C2361, B2361))</f>
        <v/>
      </c>
      <c r="T2361" s="1" t="str">
        <f t="shared" si="255"/>
        <v>COL</v>
      </c>
      <c r="U2361" s="1" t="str">
        <f t="shared" si="256"/>
        <v>STL</v>
      </c>
      <c r="V2361" s="1">
        <f t="shared" si="257"/>
        <v>1423.0710497477428</v>
      </c>
      <c r="W2361" s="1">
        <f t="shared" si="258"/>
        <v>1507.9516916859375</v>
      </c>
    </row>
    <row r="2362" spans="1:23" x14ac:dyDescent="0.45">
      <c r="A2362" t="str">
        <f>Schedule!A2362</f>
        <v>2024-09-24</v>
      </c>
      <c r="B2362" t="str">
        <f>Schedule!B2362</f>
        <v>ARI</v>
      </c>
      <c r="C2362" t="str">
        <f>Schedule!C2362</f>
        <v>SFG</v>
      </c>
      <c r="D2362">
        <f>Schedule!D2362</f>
        <v>1517.8440011816001</v>
      </c>
      <c r="E2362">
        <f>Schedule!E2362</f>
        <v>1501.1235706124401</v>
      </c>
      <c r="F2362" cm="1">
        <f t="array" ref="F2362">_xlfn.XLOOKUP(B2362, $T$1:$T2361, $V$1:$V2361, D2362, 0, -1)</f>
        <v>1516.9891876380354</v>
      </c>
      <c r="G2362" cm="1">
        <f t="array" ref="G2362">_xlfn.XLOOKUP(C2362, $U$1:$U2361, $W$1:$W2361, E2362, 0, -1)</f>
        <v>1491.6063482058917</v>
      </c>
      <c r="H2362">
        <f>Schedule!F2362</f>
        <v>5.0632911392405201E-2</v>
      </c>
      <c r="I2362" t="str">
        <f>IF(ISBLANK(Games!D2362), "", Games!D2362)</f>
        <v/>
      </c>
      <c r="J2362" t="str">
        <f>IF(ISBLANK(Games!E2362), "", Games!E2362)</f>
        <v/>
      </c>
      <c r="K2362" t="str">
        <f>IF(ISBLANK(Games!D2362), "",VLOOKUP(I2362, 'Pitchers Pre-Season'!$B$2:$X$790, 23, FALSE))</f>
        <v/>
      </c>
      <c r="L2362" t="str">
        <f>IF(ISBLANK(Games!E2362), "",VLOOKUP(J2362, 'Pitchers Pre-Season'!$B$2:$X$790, 23, FALSE))</f>
        <v/>
      </c>
      <c r="M2362">
        <f>IF(ISBLANK(Games!D2362), Calc!F2362, F2362+K2362)</f>
        <v>1516.9891876380354</v>
      </c>
      <c r="N2362">
        <f>IF(ISBLANK(Games!E2362), Calc!G2362, G2362+L2362)</f>
        <v>1491.6063482058917</v>
      </c>
      <c r="O2362" s="1">
        <f t="shared" si="252"/>
        <v>0.56178044646890601</v>
      </c>
      <c r="P2362" s="1">
        <f t="shared" si="253"/>
        <v>0.43821955353109393</v>
      </c>
      <c r="Q2362" s="3" t="str">
        <f>Games!N2362</f>
        <v/>
      </c>
      <c r="R2362" s="1" t="str">
        <f t="shared" si="254"/>
        <v/>
      </c>
      <c r="S2362" s="1" t="str">
        <f>IF(ISBLANK(Games!L2362), "",IF(Q2362=B2362, C2362, B2362))</f>
        <v/>
      </c>
      <c r="T2362" s="1" t="str">
        <f t="shared" si="255"/>
        <v>ARI</v>
      </c>
      <c r="U2362" s="1" t="str">
        <f t="shared" si="256"/>
        <v>SFG</v>
      </c>
      <c r="V2362" s="1">
        <f t="shared" si="257"/>
        <v>1516.9891876380354</v>
      </c>
      <c r="W2362" s="1">
        <f t="shared" si="258"/>
        <v>1491.6063482058917</v>
      </c>
    </row>
    <row r="2363" spans="1:23" x14ac:dyDescent="0.45">
      <c r="A2363" t="str">
        <f>Schedule!A2363</f>
        <v>2024-09-24</v>
      </c>
      <c r="B2363" t="str">
        <f>Schedule!B2363</f>
        <v>OAK</v>
      </c>
      <c r="C2363" t="str">
        <f>Schedule!C2363</f>
        <v>TEX</v>
      </c>
      <c r="D2363">
        <f>Schedule!D2363</f>
        <v>1427.1354796158</v>
      </c>
      <c r="E2363">
        <f>Schedule!E2363</f>
        <v>1527.6277566730801</v>
      </c>
      <c r="F2363" cm="1">
        <f t="array" ref="F2363">_xlfn.XLOOKUP(B2363, $T$1:$T2362, $V$1:$V2362, D2363, 0, -1)</f>
        <v>1410.609331202211</v>
      </c>
      <c r="G2363" cm="1">
        <f t="array" ref="G2363">_xlfn.XLOOKUP(C2363, $U$1:$U2362, $W$1:$W2362, E2363, 0, -1)</f>
        <v>1534.4506247578865</v>
      </c>
      <c r="H2363">
        <f>Schedule!F2363</f>
        <v>6.2111801242235101E-3</v>
      </c>
      <c r="I2363" t="str">
        <f>IF(ISBLANK(Games!D2363), "", Games!D2363)</f>
        <v/>
      </c>
      <c r="J2363" t="str">
        <f>IF(ISBLANK(Games!E2363), "", Games!E2363)</f>
        <v/>
      </c>
      <c r="K2363" t="str">
        <f>IF(ISBLANK(Games!D2363), "",VLOOKUP(I2363, 'Pitchers Pre-Season'!$B$2:$X$790, 23, FALSE))</f>
        <v/>
      </c>
      <c r="L2363" t="str">
        <f>IF(ISBLANK(Games!E2363), "",VLOOKUP(J2363, 'Pitchers Pre-Season'!$B$2:$X$790, 23, FALSE))</f>
        <v/>
      </c>
      <c r="M2363">
        <f>IF(ISBLANK(Games!D2363), Calc!F2363, F2363+K2363)</f>
        <v>1410.609331202211</v>
      </c>
      <c r="N2363">
        <f>IF(ISBLANK(Games!E2363), Calc!G2363, G2363+L2363)</f>
        <v>1534.4506247578865</v>
      </c>
      <c r="O2363" s="1">
        <f t="shared" si="252"/>
        <v>0.33206664826985904</v>
      </c>
      <c r="P2363" s="1">
        <f t="shared" si="253"/>
        <v>0.66793335173014101</v>
      </c>
      <c r="Q2363" s="3" t="str">
        <f>Games!N2363</f>
        <v/>
      </c>
      <c r="R2363" s="1" t="str">
        <f t="shared" si="254"/>
        <v/>
      </c>
      <c r="S2363" s="1" t="str">
        <f>IF(ISBLANK(Games!L2363), "",IF(Q2363=B2363, C2363, B2363))</f>
        <v/>
      </c>
      <c r="T2363" s="1" t="str">
        <f t="shared" si="255"/>
        <v>OAK</v>
      </c>
      <c r="U2363" s="1" t="str">
        <f t="shared" si="256"/>
        <v>TEX</v>
      </c>
      <c r="V2363" s="1">
        <f t="shared" si="257"/>
        <v>1410.609331202211</v>
      </c>
      <c r="W2363" s="1">
        <f t="shared" si="258"/>
        <v>1534.4506247578865</v>
      </c>
    </row>
    <row r="2364" spans="1:23" x14ac:dyDescent="0.45">
      <c r="A2364" t="str">
        <f>Schedule!A2364</f>
        <v>2024-09-24</v>
      </c>
      <c r="B2364" t="str">
        <f>Schedule!B2364</f>
        <v>LAD</v>
      </c>
      <c r="C2364" t="str">
        <f>Schedule!C2364</f>
        <v>SDP</v>
      </c>
      <c r="D2364">
        <f>Schedule!D2364</f>
        <v>1588.6730971234199</v>
      </c>
      <c r="E2364">
        <f>Schedule!E2364</f>
        <v>1513.7838452168801</v>
      </c>
      <c r="F2364" cm="1">
        <f t="array" ref="F2364">_xlfn.XLOOKUP(B2364, $T$1:$T2363, $V$1:$V2363, D2364, 0, -1)</f>
        <v>1596.6514930600529</v>
      </c>
      <c r="G2364" cm="1">
        <f t="array" ref="G2364">_xlfn.XLOOKUP(C2364, $U$1:$U2363, $W$1:$W2363, E2364, 0, -1)</f>
        <v>1514.2912987524817</v>
      </c>
      <c r="H2364">
        <f>Schedule!F2364</f>
        <v>4.2654028436019002E-2</v>
      </c>
      <c r="I2364" t="str">
        <f>IF(ISBLANK(Games!D2364), "", Games!D2364)</f>
        <v/>
      </c>
      <c r="J2364" t="str">
        <f>IF(ISBLANK(Games!E2364), "", Games!E2364)</f>
        <v/>
      </c>
      <c r="K2364" t="str">
        <f>IF(ISBLANK(Games!D2364), "",VLOOKUP(I2364, 'Pitchers Pre-Season'!$B$2:$X$790, 23, FALSE))</f>
        <v/>
      </c>
      <c r="L2364" t="str">
        <f>IF(ISBLANK(Games!E2364), "",VLOOKUP(J2364, 'Pitchers Pre-Season'!$B$2:$X$790, 23, FALSE))</f>
        <v/>
      </c>
      <c r="M2364">
        <f>IF(ISBLANK(Games!D2364), Calc!F2364, F2364+K2364)</f>
        <v>1596.6514930600529</v>
      </c>
      <c r="N2364">
        <f>IF(ISBLANK(Games!E2364), Calc!G2364, G2364+L2364)</f>
        <v>1514.2912987524817</v>
      </c>
      <c r="O2364" s="1">
        <f t="shared" si="252"/>
        <v>0.63768152681394086</v>
      </c>
      <c r="P2364" s="1">
        <f t="shared" si="253"/>
        <v>0.36231847318605925</v>
      </c>
      <c r="Q2364" s="3" t="str">
        <f>Games!N2364</f>
        <v/>
      </c>
      <c r="R2364" s="1" t="str">
        <f t="shared" si="254"/>
        <v/>
      </c>
      <c r="S2364" s="1" t="str">
        <f>IF(ISBLANK(Games!L2364), "",IF(Q2364=B2364, C2364, B2364))</f>
        <v/>
      </c>
      <c r="T2364" s="1" t="str">
        <f t="shared" si="255"/>
        <v>LAD</v>
      </c>
      <c r="U2364" s="1" t="str">
        <f t="shared" si="256"/>
        <v>SDP</v>
      </c>
      <c r="V2364" s="1">
        <f t="shared" si="257"/>
        <v>1596.6514930600529</v>
      </c>
      <c r="W2364" s="1">
        <f t="shared" si="258"/>
        <v>1514.2912987524817</v>
      </c>
    </row>
    <row r="2365" spans="1:23" x14ac:dyDescent="0.45">
      <c r="A2365" t="str">
        <f>Schedule!A2365</f>
        <v>2024-09-25</v>
      </c>
      <c r="B2365" t="str">
        <f>Schedule!B2365</f>
        <v>HOU</v>
      </c>
      <c r="C2365" t="str">
        <f>Schedule!C2365</f>
        <v>SEA</v>
      </c>
      <c r="D2365">
        <f>Schedule!D2365</f>
        <v>1559.22207084247</v>
      </c>
      <c r="E2365">
        <f>Schedule!E2365</f>
        <v>1526.2027098211199</v>
      </c>
      <c r="F2365" cm="1">
        <f t="array" ref="F2365">_xlfn.XLOOKUP(B2365, $T$1:$T2364, $V$1:$V2364, D2365, 0, -1)</f>
        <v>1535.1961987191132</v>
      </c>
      <c r="G2365" cm="1">
        <f t="array" ref="G2365">_xlfn.XLOOKUP(C2365, $U$1:$U2364, $W$1:$W2364, E2365, 0, -1)</f>
        <v>1521.2700100017432</v>
      </c>
      <c r="H2365">
        <f>Schedule!F2365</f>
        <v>-4.08163265306122E-2</v>
      </c>
      <c r="I2365" t="str">
        <f>IF(ISBLANK(Games!D2365), "", Games!D2365)</f>
        <v/>
      </c>
      <c r="J2365" t="str">
        <f>IF(ISBLANK(Games!E2365), "", Games!E2365)</f>
        <v/>
      </c>
      <c r="K2365" t="str">
        <f>IF(ISBLANK(Games!D2365), "",VLOOKUP(I2365, 'Pitchers Pre-Season'!$B$2:$X$790, 23, FALSE))</f>
        <v/>
      </c>
      <c r="L2365" t="str">
        <f>IF(ISBLANK(Games!E2365), "",VLOOKUP(J2365, 'Pitchers Pre-Season'!$B$2:$X$790, 23, FALSE))</f>
        <v/>
      </c>
      <c r="M2365">
        <f>IF(ISBLANK(Games!D2365), Calc!F2365, F2365+K2365)</f>
        <v>1535.1961987191132</v>
      </c>
      <c r="N2365">
        <f>IF(ISBLANK(Games!E2365), Calc!G2365, G2365+L2365)</f>
        <v>1521.2700100017432</v>
      </c>
      <c r="O2365" s="1">
        <f t="shared" si="252"/>
        <v>0.49962250717869666</v>
      </c>
      <c r="P2365" s="1">
        <f t="shared" si="253"/>
        <v>0.50037749282130328</v>
      </c>
      <c r="Q2365" s="3" t="str">
        <f>Games!N2365</f>
        <v/>
      </c>
      <c r="R2365" s="1" t="str">
        <f t="shared" si="254"/>
        <v/>
      </c>
      <c r="S2365" s="1" t="str">
        <f>IF(ISBLANK(Games!L2365), "",IF(Q2365=B2365, C2365, B2365))</f>
        <v/>
      </c>
      <c r="T2365" s="1" t="str">
        <f t="shared" si="255"/>
        <v>HOU</v>
      </c>
      <c r="U2365" s="1" t="str">
        <f t="shared" si="256"/>
        <v>SEA</v>
      </c>
      <c r="V2365" s="1">
        <f t="shared" si="257"/>
        <v>1535.1961987191132</v>
      </c>
      <c r="W2365" s="1">
        <f t="shared" si="258"/>
        <v>1521.2700100017432</v>
      </c>
    </row>
    <row r="2366" spans="1:23" x14ac:dyDescent="0.45">
      <c r="A2366" t="str">
        <f>Schedule!A2366</f>
        <v>2024-09-25</v>
      </c>
      <c r="B2366" t="str">
        <f>Schedule!B2366</f>
        <v>PHI</v>
      </c>
      <c r="C2366" t="str">
        <f>Schedule!C2366</f>
        <v>CHC</v>
      </c>
      <c r="D2366">
        <f>Schedule!D2366</f>
        <v>1537.03223861109</v>
      </c>
      <c r="E2366">
        <f>Schedule!E2366</f>
        <v>1514.0316812078199</v>
      </c>
      <c r="F2366" cm="1">
        <f t="array" ref="F2366">_xlfn.XLOOKUP(B2366, $T$1:$T2365, $V$1:$V2365, D2366, 0, -1)</f>
        <v>1516.0751994709906</v>
      </c>
      <c r="G2366" cm="1">
        <f t="array" ref="G2366">_xlfn.XLOOKUP(C2366, $U$1:$U2365, $W$1:$W2365, E2366, 0, -1)</f>
        <v>1510.9500841970262</v>
      </c>
      <c r="H2366">
        <f>Schedule!F2366</f>
        <v>8.4745762711864403E-2</v>
      </c>
      <c r="I2366" t="str">
        <f>IF(ISBLANK(Games!D2366), "", Games!D2366)</f>
        <v/>
      </c>
      <c r="J2366" t="str">
        <f>IF(ISBLANK(Games!E2366), "", Games!E2366)</f>
        <v/>
      </c>
      <c r="K2366" t="str">
        <f>IF(ISBLANK(Games!D2366), "",VLOOKUP(I2366, 'Pitchers Pre-Season'!$B$2:$X$790, 23, FALSE))</f>
        <v/>
      </c>
      <c r="L2366" t="str">
        <f>IF(ISBLANK(Games!E2366), "",VLOOKUP(J2366, 'Pitchers Pre-Season'!$B$2:$X$790, 23, FALSE))</f>
        <v/>
      </c>
      <c r="M2366">
        <f>IF(ISBLANK(Games!D2366), Calc!F2366, F2366+K2366)</f>
        <v>1516.0751994709906</v>
      </c>
      <c r="N2366">
        <f>IF(ISBLANK(Games!E2366), Calc!G2366, G2366+L2366)</f>
        <v>1510.9500841970262</v>
      </c>
      <c r="O2366" s="1">
        <f t="shared" si="252"/>
        <v>0.54974798019201732</v>
      </c>
      <c r="P2366" s="1">
        <f t="shared" si="253"/>
        <v>0.45025201980798268</v>
      </c>
      <c r="Q2366" s="3" t="str">
        <f>Games!N2366</f>
        <v/>
      </c>
      <c r="R2366" s="1" t="str">
        <f t="shared" si="254"/>
        <v/>
      </c>
      <c r="S2366" s="1" t="str">
        <f>IF(ISBLANK(Games!L2366), "",IF(Q2366=B2366, C2366, B2366))</f>
        <v/>
      </c>
      <c r="T2366" s="1" t="str">
        <f t="shared" si="255"/>
        <v>PHI</v>
      </c>
      <c r="U2366" s="1" t="str">
        <f t="shared" si="256"/>
        <v>CHC</v>
      </c>
      <c r="V2366" s="1">
        <f t="shared" si="257"/>
        <v>1516.0751994709906</v>
      </c>
      <c r="W2366" s="1">
        <f t="shared" si="258"/>
        <v>1510.9500841970262</v>
      </c>
    </row>
    <row r="2367" spans="1:23" x14ac:dyDescent="0.45">
      <c r="A2367" t="str">
        <f>Schedule!A2367</f>
        <v>2024-09-25</v>
      </c>
      <c r="B2367" t="str">
        <f>Schedule!B2367</f>
        <v>CLE</v>
      </c>
      <c r="C2367" t="str">
        <f>Schedule!C2367</f>
        <v>CIN</v>
      </c>
      <c r="D2367">
        <f>Schedule!D2367</f>
        <v>1503.8938502056101</v>
      </c>
      <c r="E2367">
        <f>Schedule!E2367</f>
        <v>1496.2510574284499</v>
      </c>
      <c r="F2367" cm="1">
        <f t="array" ref="F2367">_xlfn.XLOOKUP(B2367, $T$1:$T2366, $V$1:$V2366, D2367, 0, -1)</f>
        <v>1503.8938502056101</v>
      </c>
      <c r="G2367" cm="1">
        <f t="array" ref="G2367">_xlfn.XLOOKUP(C2367, $U$1:$U2366, $W$1:$W2366, E2367, 0, -1)</f>
        <v>1513.6155661274754</v>
      </c>
      <c r="H2367">
        <f>Schedule!F2367</f>
        <v>4.7619047619047603E-2</v>
      </c>
      <c r="I2367" t="str">
        <f>IF(ISBLANK(Games!D2367), "", Games!D2367)</f>
        <v/>
      </c>
      <c r="J2367" t="str">
        <f>IF(ISBLANK(Games!E2367), "", Games!E2367)</f>
        <v/>
      </c>
      <c r="K2367" t="str">
        <f>IF(ISBLANK(Games!D2367), "",VLOOKUP(I2367, 'Pitchers Pre-Season'!$B$2:$X$790, 23, FALSE))</f>
        <v/>
      </c>
      <c r="L2367" t="str">
        <f>IF(ISBLANK(Games!E2367), "",VLOOKUP(J2367, 'Pitchers Pre-Season'!$B$2:$X$790, 23, FALSE))</f>
        <v/>
      </c>
      <c r="M2367">
        <f>IF(ISBLANK(Games!D2367), Calc!F2367, F2367+K2367)</f>
        <v>1503.8938502056101</v>
      </c>
      <c r="N2367">
        <f>IF(ISBLANK(Games!E2367), Calc!G2367, G2367+L2367)</f>
        <v>1513.6155661274754</v>
      </c>
      <c r="O2367" s="1">
        <f t="shared" si="252"/>
        <v>0.50982250017617314</v>
      </c>
      <c r="P2367" s="1">
        <f t="shared" si="253"/>
        <v>0.4901774998238268</v>
      </c>
      <c r="Q2367" s="3" t="str">
        <f>Games!N2367</f>
        <v/>
      </c>
      <c r="R2367" s="1" t="str">
        <f t="shared" si="254"/>
        <v/>
      </c>
      <c r="S2367" s="1" t="str">
        <f>IF(ISBLANK(Games!L2367), "",IF(Q2367=B2367, C2367, B2367))</f>
        <v/>
      </c>
      <c r="T2367" s="1" t="str">
        <f t="shared" si="255"/>
        <v>CLE</v>
      </c>
      <c r="U2367" s="1" t="str">
        <f t="shared" si="256"/>
        <v>CIN</v>
      </c>
      <c r="V2367" s="1">
        <f t="shared" si="257"/>
        <v>1503.8938502056101</v>
      </c>
      <c r="W2367" s="1">
        <f t="shared" si="258"/>
        <v>1513.6155661274754</v>
      </c>
    </row>
    <row r="2368" spans="1:23" x14ac:dyDescent="0.45">
      <c r="A2368" t="str">
        <f>Schedule!A2368</f>
        <v>2024-09-25</v>
      </c>
      <c r="B2368" t="str">
        <f>Schedule!B2368</f>
        <v>DET</v>
      </c>
      <c r="C2368" t="str">
        <f>Schedule!C2368</f>
        <v>TBR</v>
      </c>
      <c r="D2368">
        <f>Schedule!D2368</f>
        <v>1477.56939209144</v>
      </c>
      <c r="E2368">
        <f>Schedule!E2368</f>
        <v>1537.2568075547799</v>
      </c>
      <c r="F2368" cm="1">
        <f t="array" ref="F2368">_xlfn.XLOOKUP(B2368, $T$1:$T2367, $V$1:$V2367, D2368, 0, -1)</f>
        <v>1481.7589766686021</v>
      </c>
      <c r="G2368" cm="1">
        <f t="array" ref="G2368">_xlfn.XLOOKUP(C2368, $U$1:$U2367, $W$1:$W2367, E2368, 0, -1)</f>
        <v>1532.6622500113572</v>
      </c>
      <c r="H2368">
        <f>Schedule!F2368</f>
        <v>7.6687116564418296E-3</v>
      </c>
      <c r="I2368" t="str">
        <f>IF(ISBLANK(Games!D2368), "", Games!D2368)</f>
        <v/>
      </c>
      <c r="J2368" t="str">
        <f>IF(ISBLANK(Games!E2368), "", Games!E2368)</f>
        <v/>
      </c>
      <c r="K2368" t="str">
        <f>IF(ISBLANK(Games!D2368), "",VLOOKUP(I2368, 'Pitchers Pre-Season'!$B$2:$X$790, 23, FALSE))</f>
        <v/>
      </c>
      <c r="L2368" t="str">
        <f>IF(ISBLANK(Games!E2368), "",VLOOKUP(J2368, 'Pitchers Pre-Season'!$B$2:$X$790, 23, FALSE))</f>
        <v/>
      </c>
      <c r="M2368">
        <f>IF(ISBLANK(Games!D2368), Calc!F2368, F2368+K2368)</f>
        <v>1481.7589766686021</v>
      </c>
      <c r="N2368">
        <f>IF(ISBLANK(Games!E2368), Calc!G2368, G2368+L2368)</f>
        <v>1532.6622500113572</v>
      </c>
      <c r="O2368" s="1">
        <f t="shared" si="252"/>
        <v>0.43109835397872143</v>
      </c>
      <c r="P2368" s="1">
        <f t="shared" si="253"/>
        <v>0.56890164602127857</v>
      </c>
      <c r="Q2368" s="3" t="str">
        <f>Games!N2368</f>
        <v/>
      </c>
      <c r="R2368" s="1" t="str">
        <f t="shared" si="254"/>
        <v/>
      </c>
      <c r="S2368" s="1" t="str">
        <f>IF(ISBLANK(Games!L2368), "",IF(Q2368=B2368, C2368, B2368))</f>
        <v/>
      </c>
      <c r="T2368" s="1" t="str">
        <f t="shared" si="255"/>
        <v>DET</v>
      </c>
      <c r="U2368" s="1" t="str">
        <f t="shared" si="256"/>
        <v>TBR</v>
      </c>
      <c r="V2368" s="1">
        <f t="shared" si="257"/>
        <v>1481.7589766686021</v>
      </c>
      <c r="W2368" s="1">
        <f t="shared" si="258"/>
        <v>1532.6622500113572</v>
      </c>
    </row>
    <row r="2369" spans="1:23" x14ac:dyDescent="0.45">
      <c r="A2369" t="str">
        <f>Schedule!A2369</f>
        <v>2024-09-25</v>
      </c>
      <c r="B2369" t="str">
        <f>Schedule!B2369</f>
        <v>PIT</v>
      </c>
      <c r="C2369" t="str">
        <f>Schedule!C2369</f>
        <v>MIL</v>
      </c>
      <c r="D2369">
        <f>Schedule!D2369</f>
        <v>1468.3919248330999</v>
      </c>
      <c r="E2369">
        <f>Schedule!E2369</f>
        <v>1511.74507850229</v>
      </c>
      <c r="F2369" cm="1">
        <f t="array" ref="F2369">_xlfn.XLOOKUP(B2369, $T$1:$T2368, $V$1:$V2368, D2369, 0, -1)</f>
        <v>1464.4120897083565</v>
      </c>
      <c r="G2369" cm="1">
        <f t="array" ref="G2369">_xlfn.XLOOKUP(C2369, $U$1:$U2368, $W$1:$W2368, E2369, 0, -1)</f>
        <v>1527.5334034496079</v>
      </c>
      <c r="H2369">
        <f>Schedule!F2369</f>
        <v>5.7971014492753603E-2</v>
      </c>
      <c r="I2369" t="str">
        <f>IF(ISBLANK(Games!D2369), "", Games!D2369)</f>
        <v/>
      </c>
      <c r="J2369" t="str">
        <f>IF(ISBLANK(Games!E2369), "", Games!E2369)</f>
        <v/>
      </c>
      <c r="K2369" t="str">
        <f>IF(ISBLANK(Games!D2369), "",VLOOKUP(I2369, 'Pitchers Pre-Season'!$B$2:$X$790, 23, FALSE))</f>
        <v/>
      </c>
      <c r="L2369" t="str">
        <f>IF(ISBLANK(Games!E2369), "",VLOOKUP(J2369, 'Pitchers Pre-Season'!$B$2:$X$790, 23, FALSE))</f>
        <v/>
      </c>
      <c r="M2369">
        <f>IF(ISBLANK(Games!D2369), Calc!F2369, F2369+K2369)</f>
        <v>1464.4120897083565</v>
      </c>
      <c r="N2369">
        <f>IF(ISBLANK(Games!E2369), Calc!G2369, G2369+L2369)</f>
        <v>1527.5334034496079</v>
      </c>
      <c r="O2369" s="1">
        <f t="shared" si="252"/>
        <v>0.43913304701143818</v>
      </c>
      <c r="P2369" s="1">
        <f t="shared" si="253"/>
        <v>0.56086695298856182</v>
      </c>
      <c r="Q2369" s="3" t="str">
        <f>Games!N2369</f>
        <v/>
      </c>
      <c r="R2369" s="1" t="str">
        <f t="shared" si="254"/>
        <v/>
      </c>
      <c r="S2369" s="1" t="str">
        <f>IF(ISBLANK(Games!L2369), "",IF(Q2369=B2369, C2369, B2369))</f>
        <v/>
      </c>
      <c r="T2369" s="1" t="str">
        <f t="shared" si="255"/>
        <v>PIT</v>
      </c>
      <c r="U2369" s="1" t="str">
        <f t="shared" si="256"/>
        <v>MIL</v>
      </c>
      <c r="V2369" s="1">
        <f t="shared" si="257"/>
        <v>1464.4120897083565</v>
      </c>
      <c r="W2369" s="1">
        <f t="shared" si="258"/>
        <v>1527.5334034496079</v>
      </c>
    </row>
    <row r="2370" spans="1:23" x14ac:dyDescent="0.45">
      <c r="A2370" t="str">
        <f>Schedule!A2370</f>
        <v>2024-09-25</v>
      </c>
      <c r="B2370" t="str">
        <f>Schedule!B2370</f>
        <v>WAS</v>
      </c>
      <c r="C2370" t="str">
        <f>Schedule!C2370</f>
        <v>KCR</v>
      </c>
      <c r="D2370">
        <f>Schedule!D2370</f>
        <v>1422.7330514932301</v>
      </c>
      <c r="E2370">
        <f>Schedule!E2370</f>
        <v>1455.5883504191299</v>
      </c>
      <c r="F2370" cm="1">
        <f t="array" ref="F2370">_xlfn.XLOOKUP(B2370, $T$1:$T2369, $V$1:$V2369, D2370, 0, -1)</f>
        <v>1419.5380932200808</v>
      </c>
      <c r="G2370" cm="1">
        <f t="array" ref="G2370">_xlfn.XLOOKUP(C2370, $U$1:$U2369, $W$1:$W2369, E2370, 0, -1)</f>
        <v>1465.2610239810729</v>
      </c>
      <c r="H2370">
        <f>Schedule!F2370</f>
        <v>-4.76190476190477E-2</v>
      </c>
      <c r="I2370" t="str">
        <f>IF(ISBLANK(Games!D2370), "", Games!D2370)</f>
        <v/>
      </c>
      <c r="J2370" t="str">
        <f>IF(ISBLANK(Games!E2370), "", Games!E2370)</f>
        <v/>
      </c>
      <c r="K2370" t="str">
        <f>IF(ISBLANK(Games!D2370), "",VLOOKUP(I2370, 'Pitchers Pre-Season'!$B$2:$X$790, 23, FALSE))</f>
        <v/>
      </c>
      <c r="L2370" t="str">
        <f>IF(ISBLANK(Games!E2370), "",VLOOKUP(J2370, 'Pitchers Pre-Season'!$B$2:$X$790, 23, FALSE))</f>
        <v/>
      </c>
      <c r="M2370">
        <f>IF(ISBLANK(Games!D2370), Calc!F2370, F2370+K2370)</f>
        <v>1419.5380932200808</v>
      </c>
      <c r="N2370">
        <f>IF(ISBLANK(Games!E2370), Calc!G2370, G2370+L2370)</f>
        <v>1465.2610239810729</v>
      </c>
      <c r="O2370" s="1">
        <f t="shared" si="252"/>
        <v>0.41076714015809496</v>
      </c>
      <c r="P2370" s="1">
        <f t="shared" si="253"/>
        <v>0.58923285984190499</v>
      </c>
      <c r="Q2370" s="3" t="str">
        <f>Games!N2370</f>
        <v/>
      </c>
      <c r="R2370" s="1" t="str">
        <f t="shared" si="254"/>
        <v/>
      </c>
      <c r="S2370" s="1" t="str">
        <f>IF(ISBLANK(Games!L2370), "",IF(Q2370=B2370, C2370, B2370))</f>
        <v/>
      </c>
      <c r="T2370" s="1" t="str">
        <f t="shared" si="255"/>
        <v>WAS</v>
      </c>
      <c r="U2370" s="1" t="str">
        <f t="shared" si="256"/>
        <v>KCR</v>
      </c>
      <c r="V2370" s="1">
        <f t="shared" si="257"/>
        <v>1419.5380932200808</v>
      </c>
      <c r="W2370" s="1">
        <f t="shared" si="258"/>
        <v>1465.2610239810729</v>
      </c>
    </row>
    <row r="2371" spans="1:23" x14ac:dyDescent="0.45">
      <c r="A2371" t="str">
        <f>Schedule!A2371</f>
        <v>2024-09-25</v>
      </c>
      <c r="B2371" t="str">
        <f>Schedule!B2371</f>
        <v>NYY</v>
      </c>
      <c r="C2371" t="str">
        <f>Schedule!C2371</f>
        <v>BAL</v>
      </c>
      <c r="D2371">
        <f>Schedule!D2371</f>
        <v>1539.4562396036399</v>
      </c>
      <c r="E2371">
        <f>Schedule!E2371</f>
        <v>1535.1075395159701</v>
      </c>
      <c r="F2371" cm="1">
        <f t="array" ref="F2371">_xlfn.XLOOKUP(B2371, $T$1:$T2370, $V$1:$V2370, D2371, 0, -1)</f>
        <v>1533.7203518335739</v>
      </c>
      <c r="G2371" cm="1">
        <f t="array" ref="G2371">_xlfn.XLOOKUP(C2371, $U$1:$U2370, $W$1:$W2370, E2371, 0, -1)</f>
        <v>1539.0873746407135</v>
      </c>
      <c r="H2371">
        <f>Schedule!F2371</f>
        <v>9.3922651933701695E-2</v>
      </c>
      <c r="I2371" t="str">
        <f>IF(ISBLANK(Games!D2371), "", Games!D2371)</f>
        <v/>
      </c>
      <c r="J2371" t="str">
        <f>IF(ISBLANK(Games!E2371), "", Games!E2371)</f>
        <v/>
      </c>
      <c r="K2371" t="str">
        <f>IF(ISBLANK(Games!D2371), "",VLOOKUP(I2371, 'Pitchers Pre-Season'!$B$2:$X$790, 23, FALSE))</f>
        <v/>
      </c>
      <c r="L2371" t="str">
        <f>IF(ISBLANK(Games!E2371), "",VLOOKUP(J2371, 'Pitchers Pre-Season'!$B$2:$X$790, 23, FALSE))</f>
        <v/>
      </c>
      <c r="M2371">
        <f>IF(ISBLANK(Games!D2371), Calc!F2371, F2371+K2371)</f>
        <v>1533.7203518335739</v>
      </c>
      <c r="N2371">
        <f>IF(ISBLANK(Games!E2371), Calc!G2371, G2371+L2371)</f>
        <v>1539.0873746407135</v>
      </c>
      <c r="O2371" s="1">
        <f t="shared" ref="O2371:O2433" si="259">(1/(1+(10^((N2371-M2371)/400)))+(0.5*H2371))</f>
        <v>0.53923817357938197</v>
      </c>
      <c r="P2371" s="1">
        <f t="shared" ref="P2371:P2433" si="260">(1/(1+(10^((M2371-N2371)/400)))-(0.5*H2371))</f>
        <v>0.46076182642061803</v>
      </c>
      <c r="Q2371" s="3" t="str">
        <f>Games!N2371</f>
        <v/>
      </c>
      <c r="R2371" s="1" t="str">
        <f t="shared" ref="R2371:R2433" si="261">Q2371</f>
        <v/>
      </c>
      <c r="S2371" s="1" t="str">
        <f>IF(ISBLANK(Games!L2371), "",IF(Q2371=B2371, C2371, B2371))</f>
        <v/>
      </c>
      <c r="T2371" s="1" t="str">
        <f t="shared" ref="T2371:T2433" si="262">B2371</f>
        <v>NYY</v>
      </c>
      <c r="U2371" s="1" t="str">
        <f t="shared" ref="U2371:U2433" si="263">C2371</f>
        <v>BAL</v>
      </c>
      <c r="V2371" s="1">
        <f t="shared" ref="V2371:V2433" si="264">IF(R2371=B2371,F2371+(10*(1-O2371)),IF(S2371=B2371,F2371+(10*(0-O2371)),F2371))</f>
        <v>1533.7203518335739</v>
      </c>
      <c r="W2371" s="1">
        <f t="shared" ref="W2371:W2433" si="265">IF(R2371=C2371,G2371+(10*(1-P2371)),IF(S2371=C2371,G2371+(10*(0-P2371)),G2371))</f>
        <v>1539.0873746407135</v>
      </c>
    </row>
    <row r="2372" spans="1:23" x14ac:dyDescent="0.45">
      <c r="A2372" t="str">
        <f>Schedule!A2372</f>
        <v>2024-09-25</v>
      </c>
      <c r="B2372" t="str">
        <f>Schedule!B2372</f>
        <v>TOR</v>
      </c>
      <c r="C2372" t="str">
        <f>Schedule!C2372</f>
        <v>BOS</v>
      </c>
      <c r="D2372">
        <f>Schedule!D2372</f>
        <v>1536.86484917293</v>
      </c>
      <c r="E2372">
        <f>Schedule!E2372</f>
        <v>1500.26839934439</v>
      </c>
      <c r="F2372" cm="1">
        <f t="array" ref="F2372">_xlfn.XLOOKUP(B2372, $T$1:$T2371, $V$1:$V2371, D2372, 0, -1)</f>
        <v>1536.86484917293</v>
      </c>
      <c r="G2372" cm="1">
        <f t="array" ref="G2372">_xlfn.XLOOKUP(C2372, $U$1:$U2371, $W$1:$W2371, E2372, 0, -1)</f>
        <v>1518.233689676287</v>
      </c>
      <c r="H2372">
        <f>Schedule!F2372</f>
        <v>-5.5248618784530601E-3</v>
      </c>
      <c r="I2372" t="str">
        <f>IF(ISBLANK(Games!D2372), "", Games!D2372)</f>
        <v/>
      </c>
      <c r="J2372" t="str">
        <f>IF(ISBLANK(Games!E2372), "", Games!E2372)</f>
        <v/>
      </c>
      <c r="K2372" t="str">
        <f>IF(ISBLANK(Games!D2372), "",VLOOKUP(I2372, 'Pitchers Pre-Season'!$B$2:$X$790, 23, FALSE))</f>
        <v/>
      </c>
      <c r="L2372" t="str">
        <f>IF(ISBLANK(Games!E2372), "",VLOOKUP(J2372, 'Pitchers Pre-Season'!$B$2:$X$790, 23, FALSE))</f>
        <v/>
      </c>
      <c r="M2372">
        <f>IF(ISBLANK(Games!D2372), Calc!F2372, F2372+K2372)</f>
        <v>1536.86484917293</v>
      </c>
      <c r="N2372">
        <f>IF(ISBLANK(Games!E2372), Calc!G2372, G2372+L2372)</f>
        <v>1518.233689676287</v>
      </c>
      <c r="O2372" s="1">
        <f t="shared" si="259"/>
        <v>0.52402429168218234</v>
      </c>
      <c r="P2372" s="1">
        <f t="shared" si="260"/>
        <v>0.47597570831781766</v>
      </c>
      <c r="Q2372" s="3" t="str">
        <f>Games!N2372</f>
        <v/>
      </c>
      <c r="R2372" s="1" t="str">
        <f t="shared" si="261"/>
        <v/>
      </c>
      <c r="S2372" s="1" t="str">
        <f>IF(ISBLANK(Games!L2372), "",IF(Q2372=B2372, C2372, B2372))</f>
        <v/>
      </c>
      <c r="T2372" s="1" t="str">
        <f t="shared" si="262"/>
        <v>TOR</v>
      </c>
      <c r="U2372" s="1" t="str">
        <f t="shared" si="263"/>
        <v>BOS</v>
      </c>
      <c r="V2372" s="1">
        <f t="shared" si="264"/>
        <v>1536.86484917293</v>
      </c>
      <c r="W2372" s="1">
        <f t="shared" si="265"/>
        <v>1518.233689676287</v>
      </c>
    </row>
    <row r="2373" spans="1:23" x14ac:dyDescent="0.45">
      <c r="A2373" t="str">
        <f>Schedule!A2373</f>
        <v>2024-09-25</v>
      </c>
      <c r="B2373" t="str">
        <f>Schedule!B2373</f>
        <v>ATL</v>
      </c>
      <c r="C2373" t="str">
        <f>Schedule!C2373</f>
        <v>NYM</v>
      </c>
      <c r="D2373">
        <f>Schedule!D2373</f>
        <v>1590.545270505</v>
      </c>
      <c r="E2373">
        <f>Schedule!E2373</f>
        <v>1505.1761432511801</v>
      </c>
      <c r="F2373" cm="1">
        <f t="array" ref="F2373">_xlfn.XLOOKUP(B2373, $T$1:$T2372, $V$1:$V2372, D2373, 0, -1)</f>
        <v>1593.2508682491175</v>
      </c>
      <c r="G2373" cm="1">
        <f t="array" ref="G2373">_xlfn.XLOOKUP(C2373, $U$1:$U2372, $W$1:$W2372, E2373, 0, -1)</f>
        <v>1510.288270753422</v>
      </c>
      <c r="H2373">
        <f>Schedule!F2373</f>
        <v>4.3902439024390297E-2</v>
      </c>
      <c r="I2373" t="str">
        <f>IF(ISBLANK(Games!D2373), "", Games!D2373)</f>
        <v/>
      </c>
      <c r="J2373" t="str">
        <f>IF(ISBLANK(Games!E2373), "", Games!E2373)</f>
        <v/>
      </c>
      <c r="K2373" t="str">
        <f>IF(ISBLANK(Games!D2373), "",VLOOKUP(I2373, 'Pitchers Pre-Season'!$B$2:$X$790, 23, FALSE))</f>
        <v/>
      </c>
      <c r="L2373" t="str">
        <f>IF(ISBLANK(Games!E2373), "",VLOOKUP(J2373, 'Pitchers Pre-Season'!$B$2:$X$790, 23, FALSE))</f>
        <v/>
      </c>
      <c r="M2373">
        <f>IF(ISBLANK(Games!D2373), Calc!F2373, F2373+K2373)</f>
        <v>1593.2508682491175</v>
      </c>
      <c r="N2373">
        <f>IF(ISBLANK(Games!E2373), Calc!G2373, G2373+L2373)</f>
        <v>1510.288270753422</v>
      </c>
      <c r="O2373" s="1">
        <f t="shared" si="259"/>
        <v>0.63912538127673868</v>
      </c>
      <c r="P2373" s="1">
        <f t="shared" si="260"/>
        <v>0.36087461872326143</v>
      </c>
      <c r="Q2373" s="3" t="str">
        <f>Games!N2373</f>
        <v/>
      </c>
      <c r="R2373" s="1" t="str">
        <f t="shared" si="261"/>
        <v/>
      </c>
      <c r="S2373" s="1" t="str">
        <f>IF(ISBLANK(Games!L2373), "",IF(Q2373=B2373, C2373, B2373))</f>
        <v/>
      </c>
      <c r="T2373" s="1" t="str">
        <f t="shared" si="262"/>
        <v>ATL</v>
      </c>
      <c r="U2373" s="1" t="str">
        <f t="shared" si="263"/>
        <v>NYM</v>
      </c>
      <c r="V2373" s="1">
        <f t="shared" si="264"/>
        <v>1593.2508682491175</v>
      </c>
      <c r="W2373" s="1">
        <f t="shared" si="265"/>
        <v>1510.288270753422</v>
      </c>
    </row>
    <row r="2374" spans="1:23" x14ac:dyDescent="0.45">
      <c r="A2374" t="str">
        <f>Schedule!A2374</f>
        <v>2024-09-25</v>
      </c>
      <c r="B2374" t="str">
        <f>Schedule!B2374</f>
        <v>CHW</v>
      </c>
      <c r="C2374" t="str">
        <f>Schedule!C2374</f>
        <v>LAA</v>
      </c>
      <c r="D2374">
        <f>Schedule!D2374</f>
        <v>1433.33420073452</v>
      </c>
      <c r="E2374">
        <f>Schedule!E2374</f>
        <v>1474.3085107648601</v>
      </c>
      <c r="F2374" cm="1">
        <f t="array" ref="F2374">_xlfn.XLOOKUP(B2374, $T$1:$T2373, $V$1:$V2373, D2374, 0, -1)</f>
        <v>1426.513159308995</v>
      </c>
      <c r="G2374" cm="1">
        <f t="array" ref="G2374">_xlfn.XLOOKUP(C2374, $U$1:$U2373, $W$1:$W2373, E2374, 0, -1)</f>
        <v>1486.8682858001625</v>
      </c>
      <c r="H2374">
        <f>Schedule!F2374</f>
        <v>-4.2253521126760597E-2</v>
      </c>
      <c r="I2374" t="str">
        <f>IF(ISBLANK(Games!D2374), "", Games!D2374)</f>
        <v/>
      </c>
      <c r="J2374" t="str">
        <f>IF(ISBLANK(Games!E2374), "", Games!E2374)</f>
        <v/>
      </c>
      <c r="K2374" t="str">
        <f>IF(ISBLANK(Games!D2374), "",VLOOKUP(I2374, 'Pitchers Pre-Season'!$B$2:$X$790, 23, FALSE))</f>
        <v/>
      </c>
      <c r="L2374" t="str">
        <f>IF(ISBLANK(Games!E2374), "",VLOOKUP(J2374, 'Pitchers Pre-Season'!$B$2:$X$790, 23, FALSE))</f>
        <v/>
      </c>
      <c r="M2374">
        <f>IF(ISBLANK(Games!D2374), Calc!F2374, F2374+K2374)</f>
        <v>1426.513159308995</v>
      </c>
      <c r="N2374">
        <f>IF(ISBLANK(Games!E2374), Calc!G2374, G2374+L2374)</f>
        <v>1486.8682858001625</v>
      </c>
      <c r="O2374" s="1">
        <f t="shared" si="259"/>
        <v>0.39287852321385808</v>
      </c>
      <c r="P2374" s="1">
        <f t="shared" si="260"/>
        <v>0.60712147678614192</v>
      </c>
      <c r="Q2374" s="3" t="str">
        <f>Games!N2374</f>
        <v/>
      </c>
      <c r="R2374" s="1" t="str">
        <f t="shared" si="261"/>
        <v/>
      </c>
      <c r="S2374" s="1" t="str">
        <f>IF(ISBLANK(Games!L2374), "",IF(Q2374=B2374, C2374, B2374))</f>
        <v/>
      </c>
      <c r="T2374" s="1" t="str">
        <f t="shared" si="262"/>
        <v>CHW</v>
      </c>
      <c r="U2374" s="1" t="str">
        <f t="shared" si="263"/>
        <v>LAA</v>
      </c>
      <c r="V2374" s="1">
        <f t="shared" si="264"/>
        <v>1426.513159308995</v>
      </c>
      <c r="W2374" s="1">
        <f t="shared" si="265"/>
        <v>1486.8682858001625</v>
      </c>
    </row>
    <row r="2375" spans="1:23" x14ac:dyDescent="0.45">
      <c r="A2375" t="str">
        <f>Schedule!A2375</f>
        <v>2024-09-25</v>
      </c>
      <c r="B2375" t="str">
        <f>Schedule!B2375</f>
        <v>MIN</v>
      </c>
      <c r="C2375" t="str">
        <f>Schedule!C2375</f>
        <v>MIA</v>
      </c>
      <c r="D2375">
        <f>Schedule!D2375</f>
        <v>1535.44519643647</v>
      </c>
      <c r="E2375">
        <f>Schedule!E2375</f>
        <v>1488.4482383178499</v>
      </c>
      <c r="F2375" cm="1">
        <f t="array" ref="F2375">_xlfn.XLOOKUP(B2375, $T$1:$T2374, $V$1:$V2374, D2375, 0, -1)</f>
        <v>1529.2726034226744</v>
      </c>
      <c r="G2375" cm="1">
        <f t="array" ref="G2375">_xlfn.XLOOKUP(C2375, $U$1:$U2374, $W$1:$W2374, E2375, 0, -1)</f>
        <v>1484.370768699393</v>
      </c>
      <c r="H2375">
        <f>Schedule!F2375</f>
        <v>0.12727272727272701</v>
      </c>
      <c r="I2375" t="str">
        <f>IF(ISBLANK(Games!D2375), "", Games!D2375)</f>
        <v/>
      </c>
      <c r="J2375" t="str">
        <f>IF(ISBLANK(Games!E2375), "", Games!E2375)</f>
        <v/>
      </c>
      <c r="K2375" t="str">
        <f>IF(ISBLANK(Games!D2375), "",VLOOKUP(I2375, 'Pitchers Pre-Season'!$B$2:$X$790, 23, FALSE))</f>
        <v/>
      </c>
      <c r="L2375" t="str">
        <f>IF(ISBLANK(Games!E2375), "",VLOOKUP(J2375, 'Pitchers Pre-Season'!$B$2:$X$790, 23, FALSE))</f>
        <v/>
      </c>
      <c r="M2375">
        <f>IF(ISBLANK(Games!D2375), Calc!F2375, F2375+K2375)</f>
        <v>1529.2726034226744</v>
      </c>
      <c r="N2375">
        <f>IF(ISBLANK(Games!E2375), Calc!G2375, G2375+L2375)</f>
        <v>1484.370768699393</v>
      </c>
      <c r="O2375" s="1">
        <f t="shared" si="259"/>
        <v>0.627897921280819</v>
      </c>
      <c r="P2375" s="1">
        <f t="shared" si="260"/>
        <v>0.372102078719181</v>
      </c>
      <c r="Q2375" s="3" t="str">
        <f>Games!N2375</f>
        <v/>
      </c>
      <c r="R2375" s="1" t="str">
        <f t="shared" si="261"/>
        <v/>
      </c>
      <c r="S2375" s="1" t="str">
        <f>IF(ISBLANK(Games!L2375), "",IF(Q2375=B2375, C2375, B2375))</f>
        <v/>
      </c>
      <c r="T2375" s="1" t="str">
        <f t="shared" si="262"/>
        <v>MIN</v>
      </c>
      <c r="U2375" s="1" t="str">
        <f t="shared" si="263"/>
        <v>MIA</v>
      </c>
      <c r="V2375" s="1">
        <f t="shared" si="264"/>
        <v>1529.2726034226744</v>
      </c>
      <c r="W2375" s="1">
        <f t="shared" si="265"/>
        <v>1484.370768699393</v>
      </c>
    </row>
    <row r="2376" spans="1:23" x14ac:dyDescent="0.45">
      <c r="A2376" t="str">
        <f>Schedule!A2376</f>
        <v>2024-09-25</v>
      </c>
      <c r="B2376" t="str">
        <f>Schedule!B2376</f>
        <v>COL</v>
      </c>
      <c r="C2376" t="str">
        <f>Schedule!C2376</f>
        <v>STL</v>
      </c>
      <c r="D2376">
        <f>Schedule!D2376</f>
        <v>1418.47649220432</v>
      </c>
      <c r="E2376">
        <f>Schedule!E2376</f>
        <v>1506.4629567151301</v>
      </c>
      <c r="F2376" cm="1">
        <f t="array" ref="F2376">_xlfn.XLOOKUP(B2376, $T$1:$T2375, $V$1:$V2375, D2376, 0, -1)</f>
        <v>1423.0710497477428</v>
      </c>
      <c r="G2376" cm="1">
        <f t="array" ref="G2376">_xlfn.XLOOKUP(C2376, $U$1:$U2375, $W$1:$W2375, E2376, 0, -1)</f>
        <v>1507.9516916859375</v>
      </c>
      <c r="H2376">
        <f>Schedule!F2376</f>
        <v>0.22834645669291301</v>
      </c>
      <c r="I2376" t="str">
        <f>IF(ISBLANK(Games!D2376), "", Games!D2376)</f>
        <v/>
      </c>
      <c r="J2376" t="str">
        <f>IF(ISBLANK(Games!E2376), "", Games!E2376)</f>
        <v/>
      </c>
      <c r="K2376" t="str">
        <f>IF(ISBLANK(Games!D2376), "",VLOOKUP(I2376, 'Pitchers Pre-Season'!$B$2:$X$790, 23, FALSE))</f>
        <v/>
      </c>
      <c r="L2376" t="str">
        <f>IF(ISBLANK(Games!E2376), "",VLOOKUP(J2376, 'Pitchers Pre-Season'!$B$2:$X$790, 23, FALSE))</f>
        <v/>
      </c>
      <c r="M2376">
        <f>IF(ISBLANK(Games!D2376), Calc!F2376, F2376+K2376)</f>
        <v>1423.0710497477428</v>
      </c>
      <c r="N2376">
        <f>IF(ISBLANK(Games!E2376), Calc!G2376, G2376+L2376)</f>
        <v>1507.9516916859375</v>
      </c>
      <c r="O2376" s="1">
        <f t="shared" si="259"/>
        <v>0.494393768408322</v>
      </c>
      <c r="P2376" s="1">
        <f t="shared" si="260"/>
        <v>0.50560623159167795</v>
      </c>
      <c r="Q2376" s="3" t="str">
        <f>Games!N2376</f>
        <v/>
      </c>
      <c r="R2376" s="1" t="str">
        <f t="shared" si="261"/>
        <v/>
      </c>
      <c r="S2376" s="1" t="str">
        <f>IF(ISBLANK(Games!L2376), "",IF(Q2376=B2376, C2376, B2376))</f>
        <v/>
      </c>
      <c r="T2376" s="1" t="str">
        <f t="shared" si="262"/>
        <v>COL</v>
      </c>
      <c r="U2376" s="1" t="str">
        <f t="shared" si="263"/>
        <v>STL</v>
      </c>
      <c r="V2376" s="1">
        <f t="shared" si="264"/>
        <v>1423.0710497477428</v>
      </c>
      <c r="W2376" s="1">
        <f t="shared" si="265"/>
        <v>1507.9516916859375</v>
      </c>
    </row>
    <row r="2377" spans="1:23" x14ac:dyDescent="0.45">
      <c r="A2377" t="str">
        <f>Schedule!A2377</f>
        <v>2024-09-25</v>
      </c>
      <c r="B2377" t="str">
        <f>Schedule!B2377</f>
        <v>ARI</v>
      </c>
      <c r="C2377" t="str">
        <f>Schedule!C2377</f>
        <v>SFG</v>
      </c>
      <c r="D2377">
        <f>Schedule!D2377</f>
        <v>1517.8440011816001</v>
      </c>
      <c r="E2377">
        <f>Schedule!E2377</f>
        <v>1501.1235706124401</v>
      </c>
      <c r="F2377" cm="1">
        <f t="array" ref="F2377">_xlfn.XLOOKUP(B2377, $T$1:$T2376, $V$1:$V2376, D2377, 0, -1)</f>
        <v>1516.9891876380354</v>
      </c>
      <c r="G2377" cm="1">
        <f t="array" ref="G2377">_xlfn.XLOOKUP(C2377, $U$1:$U2376, $W$1:$W2376, E2377, 0, -1)</f>
        <v>1491.6063482058917</v>
      </c>
      <c r="H2377">
        <f>Schedule!F2377</f>
        <v>5.0632911392405201E-2</v>
      </c>
      <c r="I2377" t="str">
        <f>IF(ISBLANK(Games!D2377), "", Games!D2377)</f>
        <v/>
      </c>
      <c r="J2377" t="str">
        <f>IF(ISBLANK(Games!E2377), "", Games!E2377)</f>
        <v/>
      </c>
      <c r="K2377" t="str">
        <f>IF(ISBLANK(Games!D2377), "",VLOOKUP(I2377, 'Pitchers Pre-Season'!$B$2:$X$790, 23, FALSE))</f>
        <v/>
      </c>
      <c r="L2377" t="str">
        <f>IF(ISBLANK(Games!E2377), "",VLOOKUP(J2377, 'Pitchers Pre-Season'!$B$2:$X$790, 23, FALSE))</f>
        <v/>
      </c>
      <c r="M2377">
        <f>IF(ISBLANK(Games!D2377), Calc!F2377, F2377+K2377)</f>
        <v>1516.9891876380354</v>
      </c>
      <c r="N2377">
        <f>IF(ISBLANK(Games!E2377), Calc!G2377, G2377+L2377)</f>
        <v>1491.6063482058917</v>
      </c>
      <c r="O2377" s="1">
        <f t="shared" si="259"/>
        <v>0.56178044646890601</v>
      </c>
      <c r="P2377" s="1">
        <f t="shared" si="260"/>
        <v>0.43821955353109393</v>
      </c>
      <c r="Q2377" s="3" t="str">
        <f>Games!N2377</f>
        <v/>
      </c>
      <c r="R2377" s="1" t="str">
        <f t="shared" si="261"/>
        <v/>
      </c>
      <c r="S2377" s="1" t="str">
        <f>IF(ISBLANK(Games!L2377), "",IF(Q2377=B2377, C2377, B2377))</f>
        <v/>
      </c>
      <c r="T2377" s="1" t="str">
        <f t="shared" si="262"/>
        <v>ARI</v>
      </c>
      <c r="U2377" s="1" t="str">
        <f t="shared" si="263"/>
        <v>SFG</v>
      </c>
      <c r="V2377" s="1">
        <f t="shared" si="264"/>
        <v>1516.9891876380354</v>
      </c>
      <c r="W2377" s="1">
        <f t="shared" si="265"/>
        <v>1491.6063482058917</v>
      </c>
    </row>
    <row r="2378" spans="1:23" x14ac:dyDescent="0.45">
      <c r="A2378" t="str">
        <f>Schedule!A2378</f>
        <v>2024-09-25</v>
      </c>
      <c r="B2378" t="str">
        <f>Schedule!B2378</f>
        <v>OAK</v>
      </c>
      <c r="C2378" t="str">
        <f>Schedule!C2378</f>
        <v>TEX</v>
      </c>
      <c r="D2378">
        <f>Schedule!D2378</f>
        <v>1427.1354796158</v>
      </c>
      <c r="E2378">
        <f>Schedule!E2378</f>
        <v>1527.6277566730801</v>
      </c>
      <c r="F2378" cm="1">
        <f t="array" ref="F2378">_xlfn.XLOOKUP(B2378, $T$1:$T2377, $V$1:$V2377, D2378, 0, -1)</f>
        <v>1410.609331202211</v>
      </c>
      <c r="G2378" cm="1">
        <f t="array" ref="G2378">_xlfn.XLOOKUP(C2378, $U$1:$U2377, $W$1:$W2377, E2378, 0, -1)</f>
        <v>1534.4506247578865</v>
      </c>
      <c r="H2378">
        <f>Schedule!F2378</f>
        <v>6.2111801242235101E-3</v>
      </c>
      <c r="I2378" t="str">
        <f>IF(ISBLANK(Games!D2378), "", Games!D2378)</f>
        <v/>
      </c>
      <c r="J2378" t="str">
        <f>IF(ISBLANK(Games!E2378), "", Games!E2378)</f>
        <v/>
      </c>
      <c r="K2378" t="str">
        <f>IF(ISBLANK(Games!D2378), "",VLOOKUP(I2378, 'Pitchers Pre-Season'!$B$2:$X$790, 23, FALSE))</f>
        <v/>
      </c>
      <c r="L2378" t="str">
        <f>IF(ISBLANK(Games!E2378), "",VLOOKUP(J2378, 'Pitchers Pre-Season'!$B$2:$X$790, 23, FALSE))</f>
        <v/>
      </c>
      <c r="M2378">
        <f>IF(ISBLANK(Games!D2378), Calc!F2378, F2378+K2378)</f>
        <v>1410.609331202211</v>
      </c>
      <c r="N2378">
        <f>IF(ISBLANK(Games!E2378), Calc!G2378, G2378+L2378)</f>
        <v>1534.4506247578865</v>
      </c>
      <c r="O2378" s="1">
        <f t="shared" si="259"/>
        <v>0.33206664826985904</v>
      </c>
      <c r="P2378" s="1">
        <f t="shared" si="260"/>
        <v>0.66793335173014101</v>
      </c>
      <c r="Q2378" s="3" t="str">
        <f>Games!N2378</f>
        <v/>
      </c>
      <c r="R2378" s="1" t="str">
        <f t="shared" si="261"/>
        <v/>
      </c>
      <c r="S2378" s="1" t="str">
        <f>IF(ISBLANK(Games!L2378), "",IF(Q2378=B2378, C2378, B2378))</f>
        <v/>
      </c>
      <c r="T2378" s="1" t="str">
        <f t="shared" si="262"/>
        <v>OAK</v>
      </c>
      <c r="U2378" s="1" t="str">
        <f t="shared" si="263"/>
        <v>TEX</v>
      </c>
      <c r="V2378" s="1">
        <f t="shared" si="264"/>
        <v>1410.609331202211</v>
      </c>
      <c r="W2378" s="1">
        <f t="shared" si="265"/>
        <v>1534.4506247578865</v>
      </c>
    </row>
    <row r="2379" spans="1:23" x14ac:dyDescent="0.45">
      <c r="A2379" t="str">
        <f>Schedule!A2379</f>
        <v>2024-09-25</v>
      </c>
      <c r="B2379" t="str">
        <f>Schedule!B2379</f>
        <v>LAD</v>
      </c>
      <c r="C2379" t="str">
        <f>Schedule!C2379</f>
        <v>SDP</v>
      </c>
      <c r="D2379">
        <f>Schedule!D2379</f>
        <v>1588.6730971234199</v>
      </c>
      <c r="E2379">
        <f>Schedule!E2379</f>
        <v>1513.7838452168801</v>
      </c>
      <c r="F2379" cm="1">
        <f t="array" ref="F2379">_xlfn.XLOOKUP(B2379, $T$1:$T2378, $V$1:$V2378, D2379, 0, -1)</f>
        <v>1596.6514930600529</v>
      </c>
      <c r="G2379" cm="1">
        <f t="array" ref="G2379">_xlfn.XLOOKUP(C2379, $U$1:$U2378, $W$1:$W2378, E2379, 0, -1)</f>
        <v>1514.2912987524817</v>
      </c>
      <c r="H2379">
        <f>Schedule!F2379</f>
        <v>4.2654028436019002E-2</v>
      </c>
      <c r="I2379" t="str">
        <f>IF(ISBLANK(Games!D2379), "", Games!D2379)</f>
        <v/>
      </c>
      <c r="J2379" t="str">
        <f>IF(ISBLANK(Games!E2379), "", Games!E2379)</f>
        <v/>
      </c>
      <c r="K2379" t="str">
        <f>IF(ISBLANK(Games!D2379), "",VLOOKUP(I2379, 'Pitchers Pre-Season'!$B$2:$X$790, 23, FALSE))</f>
        <v/>
      </c>
      <c r="L2379" t="str">
        <f>IF(ISBLANK(Games!E2379), "",VLOOKUP(J2379, 'Pitchers Pre-Season'!$B$2:$X$790, 23, FALSE))</f>
        <v/>
      </c>
      <c r="M2379">
        <f>IF(ISBLANK(Games!D2379), Calc!F2379, F2379+K2379)</f>
        <v>1596.6514930600529</v>
      </c>
      <c r="N2379">
        <f>IF(ISBLANK(Games!E2379), Calc!G2379, G2379+L2379)</f>
        <v>1514.2912987524817</v>
      </c>
      <c r="O2379" s="1">
        <f t="shared" si="259"/>
        <v>0.63768152681394086</v>
      </c>
      <c r="P2379" s="1">
        <f t="shared" si="260"/>
        <v>0.36231847318605925</v>
      </c>
      <c r="Q2379" s="3" t="str">
        <f>Games!N2379</f>
        <v/>
      </c>
      <c r="R2379" s="1" t="str">
        <f t="shared" si="261"/>
        <v/>
      </c>
      <c r="S2379" s="1" t="str">
        <f>IF(ISBLANK(Games!L2379), "",IF(Q2379=B2379, C2379, B2379))</f>
        <v/>
      </c>
      <c r="T2379" s="1" t="str">
        <f t="shared" si="262"/>
        <v>LAD</v>
      </c>
      <c r="U2379" s="1" t="str">
        <f t="shared" si="263"/>
        <v>SDP</v>
      </c>
      <c r="V2379" s="1">
        <f t="shared" si="264"/>
        <v>1596.6514930600529</v>
      </c>
      <c r="W2379" s="1">
        <f t="shared" si="265"/>
        <v>1514.2912987524817</v>
      </c>
    </row>
    <row r="2380" spans="1:23" x14ac:dyDescent="0.45">
      <c r="A2380" t="str">
        <f>Schedule!A2380</f>
        <v>2024-09-26</v>
      </c>
      <c r="B2380" t="str">
        <f>Schedule!B2380</f>
        <v>PIT</v>
      </c>
      <c r="C2380" t="str">
        <f>Schedule!C2380</f>
        <v>MIL</v>
      </c>
      <c r="D2380">
        <f>Schedule!D2380</f>
        <v>1468.3919248330999</v>
      </c>
      <c r="E2380">
        <f>Schedule!E2380</f>
        <v>1511.74507850229</v>
      </c>
      <c r="F2380" cm="1">
        <f t="array" ref="F2380">_xlfn.XLOOKUP(B2380, $T$1:$T2379, $V$1:$V2379, D2380, 0, -1)</f>
        <v>1464.4120897083565</v>
      </c>
      <c r="G2380" cm="1">
        <f t="array" ref="G2380">_xlfn.XLOOKUP(C2380, $U$1:$U2379, $W$1:$W2379, E2380, 0, -1)</f>
        <v>1527.5334034496079</v>
      </c>
      <c r="H2380">
        <f>Schedule!F2380</f>
        <v>5.7971014492753603E-2</v>
      </c>
      <c r="I2380" t="str">
        <f>IF(ISBLANK(Games!D2380), "", Games!D2380)</f>
        <v/>
      </c>
      <c r="J2380" t="str">
        <f>IF(ISBLANK(Games!E2380), "", Games!E2380)</f>
        <v/>
      </c>
      <c r="K2380" t="str">
        <f>IF(ISBLANK(Games!D2380), "",VLOOKUP(I2380, 'Pitchers Pre-Season'!$B$2:$X$790, 23, FALSE))</f>
        <v/>
      </c>
      <c r="L2380" t="str">
        <f>IF(ISBLANK(Games!E2380), "",VLOOKUP(J2380, 'Pitchers Pre-Season'!$B$2:$X$790, 23, FALSE))</f>
        <v/>
      </c>
      <c r="M2380">
        <f>IF(ISBLANK(Games!D2380), Calc!F2380, F2380+K2380)</f>
        <v>1464.4120897083565</v>
      </c>
      <c r="N2380">
        <f>IF(ISBLANK(Games!E2380), Calc!G2380, G2380+L2380)</f>
        <v>1527.5334034496079</v>
      </c>
      <c r="O2380" s="1">
        <f t="shared" si="259"/>
        <v>0.43913304701143818</v>
      </c>
      <c r="P2380" s="1">
        <f t="shared" si="260"/>
        <v>0.56086695298856182</v>
      </c>
      <c r="Q2380" s="3" t="str">
        <f>Games!N2380</f>
        <v/>
      </c>
      <c r="R2380" s="1" t="str">
        <f t="shared" si="261"/>
        <v/>
      </c>
      <c r="S2380" s="1" t="str">
        <f>IF(ISBLANK(Games!L2380), "",IF(Q2380=B2380, C2380, B2380))</f>
        <v/>
      </c>
      <c r="T2380" s="1" t="str">
        <f t="shared" si="262"/>
        <v>PIT</v>
      </c>
      <c r="U2380" s="1" t="str">
        <f t="shared" si="263"/>
        <v>MIL</v>
      </c>
      <c r="V2380" s="1">
        <f t="shared" si="264"/>
        <v>1464.4120897083565</v>
      </c>
      <c r="W2380" s="1">
        <f t="shared" si="265"/>
        <v>1527.5334034496079</v>
      </c>
    </row>
    <row r="2381" spans="1:23" x14ac:dyDescent="0.45">
      <c r="A2381" t="str">
        <f>Schedule!A2381</f>
        <v>2024-09-26</v>
      </c>
      <c r="B2381" t="str">
        <f>Schedule!B2381</f>
        <v>WAS</v>
      </c>
      <c r="C2381" t="str">
        <f>Schedule!C2381</f>
        <v>KCR</v>
      </c>
      <c r="D2381">
        <f>Schedule!D2381</f>
        <v>1422.7330514932301</v>
      </c>
      <c r="E2381">
        <f>Schedule!E2381</f>
        <v>1455.5883504191299</v>
      </c>
      <c r="F2381" cm="1">
        <f t="array" ref="F2381">_xlfn.XLOOKUP(B2381, $T$1:$T2380, $V$1:$V2380, D2381, 0, -1)</f>
        <v>1419.5380932200808</v>
      </c>
      <c r="G2381" cm="1">
        <f t="array" ref="G2381">_xlfn.XLOOKUP(C2381, $U$1:$U2380, $W$1:$W2380, E2381, 0, -1)</f>
        <v>1465.2610239810729</v>
      </c>
      <c r="H2381">
        <f>Schedule!F2381</f>
        <v>-4.76190476190477E-2</v>
      </c>
      <c r="I2381" t="str">
        <f>IF(ISBLANK(Games!D2381), "", Games!D2381)</f>
        <v/>
      </c>
      <c r="J2381" t="str">
        <f>IF(ISBLANK(Games!E2381), "", Games!E2381)</f>
        <v/>
      </c>
      <c r="K2381" t="str">
        <f>IF(ISBLANK(Games!D2381), "",VLOOKUP(I2381, 'Pitchers Pre-Season'!$B$2:$X$790, 23, FALSE))</f>
        <v/>
      </c>
      <c r="L2381" t="str">
        <f>IF(ISBLANK(Games!E2381), "",VLOOKUP(J2381, 'Pitchers Pre-Season'!$B$2:$X$790, 23, FALSE))</f>
        <v/>
      </c>
      <c r="M2381">
        <f>IF(ISBLANK(Games!D2381), Calc!F2381, F2381+K2381)</f>
        <v>1419.5380932200808</v>
      </c>
      <c r="N2381">
        <f>IF(ISBLANK(Games!E2381), Calc!G2381, G2381+L2381)</f>
        <v>1465.2610239810729</v>
      </c>
      <c r="O2381" s="1">
        <f t="shared" si="259"/>
        <v>0.41076714015809496</v>
      </c>
      <c r="P2381" s="1">
        <f t="shared" si="260"/>
        <v>0.58923285984190499</v>
      </c>
      <c r="Q2381" s="3" t="str">
        <f>Games!N2381</f>
        <v/>
      </c>
      <c r="R2381" s="1" t="str">
        <f t="shared" si="261"/>
        <v/>
      </c>
      <c r="S2381" s="1" t="str">
        <f>IF(ISBLANK(Games!L2381), "",IF(Q2381=B2381, C2381, B2381))</f>
        <v/>
      </c>
      <c r="T2381" s="1" t="str">
        <f t="shared" si="262"/>
        <v>WAS</v>
      </c>
      <c r="U2381" s="1" t="str">
        <f t="shared" si="263"/>
        <v>KCR</v>
      </c>
      <c r="V2381" s="1">
        <f t="shared" si="264"/>
        <v>1419.5380932200808</v>
      </c>
      <c r="W2381" s="1">
        <f t="shared" si="265"/>
        <v>1465.2610239810729</v>
      </c>
    </row>
    <row r="2382" spans="1:23" x14ac:dyDescent="0.45">
      <c r="A2382" t="str">
        <f>Schedule!A2382</f>
        <v>2024-09-26</v>
      </c>
      <c r="B2382" t="str">
        <f>Schedule!B2382</f>
        <v>DET</v>
      </c>
      <c r="C2382" t="str">
        <f>Schedule!C2382</f>
        <v>TBR</v>
      </c>
      <c r="D2382">
        <f>Schedule!D2382</f>
        <v>1477.56939209144</v>
      </c>
      <c r="E2382">
        <f>Schedule!E2382</f>
        <v>1537.2568075547799</v>
      </c>
      <c r="F2382" cm="1">
        <f t="array" ref="F2382">_xlfn.XLOOKUP(B2382, $T$1:$T2381, $V$1:$V2381, D2382, 0, -1)</f>
        <v>1481.7589766686021</v>
      </c>
      <c r="G2382" cm="1">
        <f t="array" ref="G2382">_xlfn.XLOOKUP(C2382, $U$1:$U2381, $W$1:$W2381, E2382, 0, -1)</f>
        <v>1532.6622500113572</v>
      </c>
      <c r="H2382">
        <f>Schedule!F2382</f>
        <v>7.6687116564418296E-3</v>
      </c>
      <c r="I2382" t="str">
        <f>IF(ISBLANK(Games!D2382), "", Games!D2382)</f>
        <v/>
      </c>
      <c r="J2382" t="str">
        <f>IF(ISBLANK(Games!E2382), "", Games!E2382)</f>
        <v/>
      </c>
      <c r="K2382" t="str">
        <f>IF(ISBLANK(Games!D2382), "",VLOOKUP(I2382, 'Pitchers Pre-Season'!$B$2:$X$790, 23, FALSE))</f>
        <v/>
      </c>
      <c r="L2382" t="str">
        <f>IF(ISBLANK(Games!E2382), "",VLOOKUP(J2382, 'Pitchers Pre-Season'!$B$2:$X$790, 23, FALSE))</f>
        <v/>
      </c>
      <c r="M2382">
        <f>IF(ISBLANK(Games!D2382), Calc!F2382, F2382+K2382)</f>
        <v>1481.7589766686021</v>
      </c>
      <c r="N2382">
        <f>IF(ISBLANK(Games!E2382), Calc!G2382, G2382+L2382)</f>
        <v>1532.6622500113572</v>
      </c>
      <c r="O2382" s="1">
        <f t="shared" si="259"/>
        <v>0.43109835397872143</v>
      </c>
      <c r="P2382" s="1">
        <f t="shared" si="260"/>
        <v>0.56890164602127857</v>
      </c>
      <c r="Q2382" s="3" t="str">
        <f>Games!N2382</f>
        <v/>
      </c>
      <c r="R2382" s="1" t="str">
        <f t="shared" si="261"/>
        <v/>
      </c>
      <c r="S2382" s="1" t="str">
        <f>IF(ISBLANK(Games!L2382), "",IF(Q2382=B2382, C2382, B2382))</f>
        <v/>
      </c>
      <c r="T2382" s="1" t="str">
        <f t="shared" si="262"/>
        <v>DET</v>
      </c>
      <c r="U2382" s="1" t="str">
        <f t="shared" si="263"/>
        <v>TBR</v>
      </c>
      <c r="V2382" s="1">
        <f t="shared" si="264"/>
        <v>1481.7589766686021</v>
      </c>
      <c r="W2382" s="1">
        <f t="shared" si="265"/>
        <v>1532.6622500113572</v>
      </c>
    </row>
    <row r="2383" spans="1:23" x14ac:dyDescent="0.45">
      <c r="A2383" t="str">
        <f>Schedule!A2383</f>
        <v>2024-09-26</v>
      </c>
      <c r="B2383" t="str">
        <f>Schedule!B2383</f>
        <v>CHW</v>
      </c>
      <c r="C2383" t="str">
        <f>Schedule!C2383</f>
        <v>LAA</v>
      </c>
      <c r="D2383">
        <f>Schedule!D2383</f>
        <v>1433.33420073452</v>
      </c>
      <c r="E2383">
        <f>Schedule!E2383</f>
        <v>1474.3085107648601</v>
      </c>
      <c r="F2383" cm="1">
        <f t="array" ref="F2383">_xlfn.XLOOKUP(B2383, $T$1:$T2382, $V$1:$V2382, D2383, 0, -1)</f>
        <v>1426.513159308995</v>
      </c>
      <c r="G2383" cm="1">
        <f t="array" ref="G2383">_xlfn.XLOOKUP(C2383, $U$1:$U2382, $W$1:$W2382, E2383, 0, -1)</f>
        <v>1486.8682858001625</v>
      </c>
      <c r="H2383">
        <f>Schedule!F2383</f>
        <v>-4.2253521126760597E-2</v>
      </c>
      <c r="I2383" t="str">
        <f>IF(ISBLANK(Games!D2383), "", Games!D2383)</f>
        <v/>
      </c>
      <c r="J2383" t="str">
        <f>IF(ISBLANK(Games!E2383), "", Games!E2383)</f>
        <v/>
      </c>
      <c r="K2383" t="str">
        <f>IF(ISBLANK(Games!D2383), "",VLOOKUP(I2383, 'Pitchers Pre-Season'!$B$2:$X$790, 23, FALSE))</f>
        <v/>
      </c>
      <c r="L2383" t="str">
        <f>IF(ISBLANK(Games!E2383), "",VLOOKUP(J2383, 'Pitchers Pre-Season'!$B$2:$X$790, 23, FALSE))</f>
        <v/>
      </c>
      <c r="M2383">
        <f>IF(ISBLANK(Games!D2383), Calc!F2383, F2383+K2383)</f>
        <v>1426.513159308995</v>
      </c>
      <c r="N2383">
        <f>IF(ISBLANK(Games!E2383), Calc!G2383, G2383+L2383)</f>
        <v>1486.8682858001625</v>
      </c>
      <c r="O2383" s="1">
        <f t="shared" si="259"/>
        <v>0.39287852321385808</v>
      </c>
      <c r="P2383" s="1">
        <f t="shared" si="260"/>
        <v>0.60712147678614192</v>
      </c>
      <c r="Q2383" s="3" t="str">
        <f>Games!N2383</f>
        <v/>
      </c>
      <c r="R2383" s="1" t="str">
        <f t="shared" si="261"/>
        <v/>
      </c>
      <c r="S2383" s="1" t="str">
        <f>IF(ISBLANK(Games!L2383), "",IF(Q2383=B2383, C2383, B2383))</f>
        <v/>
      </c>
      <c r="T2383" s="1" t="str">
        <f t="shared" si="262"/>
        <v>CHW</v>
      </c>
      <c r="U2383" s="1" t="str">
        <f t="shared" si="263"/>
        <v>LAA</v>
      </c>
      <c r="V2383" s="1">
        <f t="shared" si="264"/>
        <v>1426.513159308995</v>
      </c>
      <c r="W2383" s="1">
        <f t="shared" si="265"/>
        <v>1486.8682858001625</v>
      </c>
    </row>
    <row r="2384" spans="1:23" x14ac:dyDescent="0.45">
      <c r="A2384" t="str">
        <f>Schedule!A2384</f>
        <v>2024-09-26</v>
      </c>
      <c r="B2384" t="str">
        <f>Schedule!B2384</f>
        <v>COL</v>
      </c>
      <c r="C2384" t="str">
        <f>Schedule!C2384</f>
        <v>STL</v>
      </c>
      <c r="D2384">
        <f>Schedule!D2384</f>
        <v>1418.47649220432</v>
      </c>
      <c r="E2384">
        <f>Schedule!E2384</f>
        <v>1506.4629567151301</v>
      </c>
      <c r="F2384" cm="1">
        <f t="array" ref="F2384">_xlfn.XLOOKUP(B2384, $T$1:$T2383, $V$1:$V2383, D2384, 0, -1)</f>
        <v>1423.0710497477428</v>
      </c>
      <c r="G2384" cm="1">
        <f t="array" ref="G2384">_xlfn.XLOOKUP(C2384, $U$1:$U2383, $W$1:$W2383, E2384, 0, -1)</f>
        <v>1507.9516916859375</v>
      </c>
      <c r="H2384">
        <f>Schedule!F2384</f>
        <v>0.22834645669291301</v>
      </c>
      <c r="I2384" t="str">
        <f>IF(ISBLANK(Games!D2384), "", Games!D2384)</f>
        <v/>
      </c>
      <c r="J2384" t="str">
        <f>IF(ISBLANK(Games!E2384), "", Games!E2384)</f>
        <v/>
      </c>
      <c r="K2384" t="str">
        <f>IF(ISBLANK(Games!D2384), "",VLOOKUP(I2384, 'Pitchers Pre-Season'!$B$2:$X$790, 23, FALSE))</f>
        <v/>
      </c>
      <c r="L2384" t="str">
        <f>IF(ISBLANK(Games!E2384), "",VLOOKUP(J2384, 'Pitchers Pre-Season'!$B$2:$X$790, 23, FALSE))</f>
        <v/>
      </c>
      <c r="M2384">
        <f>IF(ISBLANK(Games!D2384), Calc!F2384, F2384+K2384)</f>
        <v>1423.0710497477428</v>
      </c>
      <c r="N2384">
        <f>IF(ISBLANK(Games!E2384), Calc!G2384, G2384+L2384)</f>
        <v>1507.9516916859375</v>
      </c>
      <c r="O2384" s="1">
        <f t="shared" si="259"/>
        <v>0.494393768408322</v>
      </c>
      <c r="P2384" s="1">
        <f t="shared" si="260"/>
        <v>0.50560623159167795</v>
      </c>
      <c r="Q2384" s="3" t="str">
        <f>Games!N2384</f>
        <v/>
      </c>
      <c r="R2384" s="1" t="str">
        <f t="shared" si="261"/>
        <v/>
      </c>
      <c r="S2384" s="1" t="str">
        <f>IF(ISBLANK(Games!L2384), "",IF(Q2384=B2384, C2384, B2384))</f>
        <v/>
      </c>
      <c r="T2384" s="1" t="str">
        <f t="shared" si="262"/>
        <v>COL</v>
      </c>
      <c r="U2384" s="1" t="str">
        <f t="shared" si="263"/>
        <v>STL</v>
      </c>
      <c r="V2384" s="1">
        <f t="shared" si="264"/>
        <v>1423.0710497477428</v>
      </c>
      <c r="W2384" s="1">
        <f t="shared" si="265"/>
        <v>1507.9516916859375</v>
      </c>
    </row>
    <row r="2385" spans="1:23" x14ac:dyDescent="0.45">
      <c r="A2385" t="str">
        <f>Schedule!A2385</f>
        <v>2024-09-26</v>
      </c>
      <c r="B2385" t="str">
        <f>Schedule!B2385</f>
        <v>OAK</v>
      </c>
      <c r="C2385" t="str">
        <f>Schedule!C2385</f>
        <v>TEX</v>
      </c>
      <c r="D2385">
        <f>Schedule!D2385</f>
        <v>1427.1354796158</v>
      </c>
      <c r="E2385">
        <f>Schedule!E2385</f>
        <v>1527.6277566730801</v>
      </c>
      <c r="F2385" cm="1">
        <f t="array" ref="F2385">_xlfn.XLOOKUP(B2385, $T$1:$T2384, $V$1:$V2384, D2385, 0, -1)</f>
        <v>1410.609331202211</v>
      </c>
      <c r="G2385" cm="1">
        <f t="array" ref="G2385">_xlfn.XLOOKUP(C2385, $U$1:$U2384, $W$1:$W2384, E2385, 0, -1)</f>
        <v>1534.4506247578865</v>
      </c>
      <c r="H2385">
        <f>Schedule!F2385</f>
        <v>6.2111801242235101E-3</v>
      </c>
      <c r="I2385" t="str">
        <f>IF(ISBLANK(Games!D2385), "", Games!D2385)</f>
        <v/>
      </c>
      <c r="J2385" t="str">
        <f>IF(ISBLANK(Games!E2385), "", Games!E2385)</f>
        <v/>
      </c>
      <c r="K2385" t="str">
        <f>IF(ISBLANK(Games!D2385), "",VLOOKUP(I2385, 'Pitchers Pre-Season'!$B$2:$X$790, 23, FALSE))</f>
        <v/>
      </c>
      <c r="L2385" t="str">
        <f>IF(ISBLANK(Games!E2385), "",VLOOKUP(J2385, 'Pitchers Pre-Season'!$B$2:$X$790, 23, FALSE))</f>
        <v/>
      </c>
      <c r="M2385">
        <f>IF(ISBLANK(Games!D2385), Calc!F2385, F2385+K2385)</f>
        <v>1410.609331202211</v>
      </c>
      <c r="N2385">
        <f>IF(ISBLANK(Games!E2385), Calc!G2385, G2385+L2385)</f>
        <v>1534.4506247578865</v>
      </c>
      <c r="O2385" s="1">
        <f t="shared" si="259"/>
        <v>0.33206664826985904</v>
      </c>
      <c r="P2385" s="1">
        <f t="shared" si="260"/>
        <v>0.66793335173014101</v>
      </c>
      <c r="Q2385" s="3" t="str">
        <f>Games!N2385</f>
        <v/>
      </c>
      <c r="R2385" s="1" t="str">
        <f t="shared" si="261"/>
        <v/>
      </c>
      <c r="S2385" s="1" t="str">
        <f>IF(ISBLANK(Games!L2385), "",IF(Q2385=B2385, C2385, B2385))</f>
        <v/>
      </c>
      <c r="T2385" s="1" t="str">
        <f t="shared" si="262"/>
        <v>OAK</v>
      </c>
      <c r="U2385" s="1" t="str">
        <f t="shared" si="263"/>
        <v>TEX</v>
      </c>
      <c r="V2385" s="1">
        <f t="shared" si="264"/>
        <v>1410.609331202211</v>
      </c>
      <c r="W2385" s="1">
        <f t="shared" si="265"/>
        <v>1534.4506247578865</v>
      </c>
    </row>
    <row r="2386" spans="1:23" x14ac:dyDescent="0.45">
      <c r="A2386" t="str">
        <f>Schedule!A2386</f>
        <v>2024-09-26</v>
      </c>
      <c r="B2386" t="str">
        <f>Schedule!B2386</f>
        <v>NYY</v>
      </c>
      <c r="C2386" t="str">
        <f>Schedule!C2386</f>
        <v>BAL</v>
      </c>
      <c r="D2386">
        <f>Schedule!D2386</f>
        <v>1539.4562396036399</v>
      </c>
      <c r="E2386">
        <f>Schedule!E2386</f>
        <v>1535.1075395159701</v>
      </c>
      <c r="F2386" cm="1">
        <f t="array" ref="F2386">_xlfn.XLOOKUP(B2386, $T$1:$T2385, $V$1:$V2385, D2386, 0, -1)</f>
        <v>1533.7203518335739</v>
      </c>
      <c r="G2386" cm="1">
        <f t="array" ref="G2386">_xlfn.XLOOKUP(C2386, $U$1:$U2385, $W$1:$W2385, E2386, 0, -1)</f>
        <v>1539.0873746407135</v>
      </c>
      <c r="H2386">
        <f>Schedule!F2386</f>
        <v>9.3922651933701695E-2</v>
      </c>
      <c r="I2386" t="str">
        <f>IF(ISBLANK(Games!D2386), "", Games!D2386)</f>
        <v/>
      </c>
      <c r="J2386" t="str">
        <f>IF(ISBLANK(Games!E2386), "", Games!E2386)</f>
        <v/>
      </c>
      <c r="K2386" t="str">
        <f>IF(ISBLANK(Games!D2386), "",VLOOKUP(I2386, 'Pitchers Pre-Season'!$B$2:$X$790, 23, FALSE))</f>
        <v/>
      </c>
      <c r="L2386" t="str">
        <f>IF(ISBLANK(Games!E2386), "",VLOOKUP(J2386, 'Pitchers Pre-Season'!$B$2:$X$790, 23, FALSE))</f>
        <v/>
      </c>
      <c r="M2386">
        <f>IF(ISBLANK(Games!D2386), Calc!F2386, F2386+K2386)</f>
        <v>1533.7203518335739</v>
      </c>
      <c r="N2386">
        <f>IF(ISBLANK(Games!E2386), Calc!G2386, G2386+L2386)</f>
        <v>1539.0873746407135</v>
      </c>
      <c r="O2386" s="1">
        <f t="shared" si="259"/>
        <v>0.53923817357938197</v>
      </c>
      <c r="P2386" s="1">
        <f t="shared" si="260"/>
        <v>0.46076182642061803</v>
      </c>
      <c r="Q2386" s="3" t="str">
        <f>Games!N2386</f>
        <v/>
      </c>
      <c r="R2386" s="1" t="str">
        <f t="shared" si="261"/>
        <v/>
      </c>
      <c r="S2386" s="1" t="str">
        <f>IF(ISBLANK(Games!L2386), "",IF(Q2386=B2386, C2386, B2386))</f>
        <v/>
      </c>
      <c r="T2386" s="1" t="str">
        <f t="shared" si="262"/>
        <v>NYY</v>
      </c>
      <c r="U2386" s="1" t="str">
        <f t="shared" si="263"/>
        <v>BAL</v>
      </c>
      <c r="V2386" s="1">
        <f t="shared" si="264"/>
        <v>1533.7203518335739</v>
      </c>
      <c r="W2386" s="1">
        <f t="shared" si="265"/>
        <v>1539.0873746407135</v>
      </c>
    </row>
    <row r="2387" spans="1:23" x14ac:dyDescent="0.45">
      <c r="A2387" t="str">
        <f>Schedule!A2387</f>
        <v>2024-09-26</v>
      </c>
      <c r="B2387" t="str">
        <f>Schedule!B2387</f>
        <v>MIN</v>
      </c>
      <c r="C2387" t="str">
        <f>Schedule!C2387</f>
        <v>MIA</v>
      </c>
      <c r="D2387">
        <f>Schedule!D2387</f>
        <v>1535.44519643647</v>
      </c>
      <c r="E2387">
        <f>Schedule!E2387</f>
        <v>1488.4482383178499</v>
      </c>
      <c r="F2387" cm="1">
        <f t="array" ref="F2387">_xlfn.XLOOKUP(B2387, $T$1:$T2386, $V$1:$V2386, D2387, 0, -1)</f>
        <v>1529.2726034226744</v>
      </c>
      <c r="G2387" cm="1">
        <f t="array" ref="G2387">_xlfn.XLOOKUP(C2387, $U$1:$U2386, $W$1:$W2386, E2387, 0, -1)</f>
        <v>1484.370768699393</v>
      </c>
      <c r="H2387">
        <f>Schedule!F2387</f>
        <v>0.12727272727272701</v>
      </c>
      <c r="I2387" t="str">
        <f>IF(ISBLANK(Games!D2387), "", Games!D2387)</f>
        <v/>
      </c>
      <c r="J2387" t="str">
        <f>IF(ISBLANK(Games!E2387), "", Games!E2387)</f>
        <v/>
      </c>
      <c r="K2387" t="str">
        <f>IF(ISBLANK(Games!D2387), "",VLOOKUP(I2387, 'Pitchers Pre-Season'!$B$2:$X$790, 23, FALSE))</f>
        <v/>
      </c>
      <c r="L2387" t="str">
        <f>IF(ISBLANK(Games!E2387), "",VLOOKUP(J2387, 'Pitchers Pre-Season'!$B$2:$X$790, 23, FALSE))</f>
        <v/>
      </c>
      <c r="M2387">
        <f>IF(ISBLANK(Games!D2387), Calc!F2387, F2387+K2387)</f>
        <v>1529.2726034226744</v>
      </c>
      <c r="N2387">
        <f>IF(ISBLANK(Games!E2387), Calc!G2387, G2387+L2387)</f>
        <v>1484.370768699393</v>
      </c>
      <c r="O2387" s="1">
        <f t="shared" si="259"/>
        <v>0.627897921280819</v>
      </c>
      <c r="P2387" s="1">
        <f t="shared" si="260"/>
        <v>0.372102078719181</v>
      </c>
      <c r="Q2387" s="3" t="str">
        <f>Games!N2387</f>
        <v/>
      </c>
      <c r="R2387" s="1" t="str">
        <f t="shared" si="261"/>
        <v/>
      </c>
      <c r="S2387" s="1" t="str">
        <f>IF(ISBLANK(Games!L2387), "",IF(Q2387=B2387, C2387, B2387))</f>
        <v/>
      </c>
      <c r="T2387" s="1" t="str">
        <f t="shared" si="262"/>
        <v>MIN</v>
      </c>
      <c r="U2387" s="1" t="str">
        <f t="shared" si="263"/>
        <v>MIA</v>
      </c>
      <c r="V2387" s="1">
        <f t="shared" si="264"/>
        <v>1529.2726034226744</v>
      </c>
      <c r="W2387" s="1">
        <f t="shared" si="265"/>
        <v>1484.370768699393</v>
      </c>
    </row>
    <row r="2388" spans="1:23" x14ac:dyDescent="0.45">
      <c r="A2388" t="str">
        <f>Schedule!A2388</f>
        <v>2024-09-26</v>
      </c>
      <c r="B2388" t="str">
        <f>Schedule!B2388</f>
        <v>LAD</v>
      </c>
      <c r="C2388" t="str">
        <f>Schedule!C2388</f>
        <v>SDP</v>
      </c>
      <c r="D2388">
        <f>Schedule!D2388</f>
        <v>1588.6730971234199</v>
      </c>
      <c r="E2388">
        <f>Schedule!E2388</f>
        <v>1513.7838452168801</v>
      </c>
      <c r="F2388" cm="1">
        <f t="array" ref="F2388">_xlfn.XLOOKUP(B2388, $T$1:$T2387, $V$1:$V2387, D2388, 0, -1)</f>
        <v>1596.6514930600529</v>
      </c>
      <c r="G2388" cm="1">
        <f t="array" ref="G2388">_xlfn.XLOOKUP(C2388, $U$1:$U2387, $W$1:$W2387, E2388, 0, -1)</f>
        <v>1514.2912987524817</v>
      </c>
      <c r="H2388">
        <f>Schedule!F2388</f>
        <v>4.2654028436019002E-2</v>
      </c>
      <c r="I2388" t="str">
        <f>IF(ISBLANK(Games!D2388), "", Games!D2388)</f>
        <v/>
      </c>
      <c r="J2388" t="str">
        <f>IF(ISBLANK(Games!E2388), "", Games!E2388)</f>
        <v/>
      </c>
      <c r="K2388" t="str">
        <f>IF(ISBLANK(Games!D2388), "",VLOOKUP(I2388, 'Pitchers Pre-Season'!$B$2:$X$790, 23, FALSE))</f>
        <v/>
      </c>
      <c r="L2388" t="str">
        <f>IF(ISBLANK(Games!E2388), "",VLOOKUP(J2388, 'Pitchers Pre-Season'!$B$2:$X$790, 23, FALSE))</f>
        <v/>
      </c>
      <c r="M2388">
        <f>IF(ISBLANK(Games!D2388), Calc!F2388, F2388+K2388)</f>
        <v>1596.6514930600529</v>
      </c>
      <c r="N2388">
        <f>IF(ISBLANK(Games!E2388), Calc!G2388, G2388+L2388)</f>
        <v>1514.2912987524817</v>
      </c>
      <c r="O2388" s="1">
        <f t="shared" si="259"/>
        <v>0.63768152681394086</v>
      </c>
      <c r="P2388" s="1">
        <f t="shared" si="260"/>
        <v>0.36231847318605925</v>
      </c>
      <c r="Q2388" s="3" t="str">
        <f>Games!N2388</f>
        <v/>
      </c>
      <c r="R2388" s="1" t="str">
        <f t="shared" si="261"/>
        <v/>
      </c>
      <c r="S2388" s="1" t="str">
        <f>IF(ISBLANK(Games!L2388), "",IF(Q2388=B2388, C2388, B2388))</f>
        <v/>
      </c>
      <c r="T2388" s="1" t="str">
        <f t="shared" si="262"/>
        <v>LAD</v>
      </c>
      <c r="U2388" s="1" t="str">
        <f t="shared" si="263"/>
        <v>SDP</v>
      </c>
      <c r="V2388" s="1">
        <f t="shared" si="264"/>
        <v>1596.6514930600529</v>
      </c>
      <c r="W2388" s="1">
        <f t="shared" si="265"/>
        <v>1514.2912987524817</v>
      </c>
    </row>
    <row r="2389" spans="1:23" x14ac:dyDescent="0.45">
      <c r="A2389" t="str">
        <f>Schedule!A2389</f>
        <v>2024-09-27</v>
      </c>
      <c r="B2389" t="str">
        <f>Schedule!B2389</f>
        <v>CHC</v>
      </c>
      <c r="C2389" t="str">
        <f>Schedule!C2389</f>
        <v>CIN</v>
      </c>
      <c r="D2389">
        <f>Schedule!D2389</f>
        <v>1514.0316812078199</v>
      </c>
      <c r="E2389">
        <f>Schedule!E2389</f>
        <v>1496.2510574284499</v>
      </c>
      <c r="F2389" cm="1">
        <f t="array" ref="F2389">_xlfn.XLOOKUP(B2389, $T$1:$T2388, $V$1:$V2388, D2389, 0, -1)</f>
        <v>1529.9566441509314</v>
      </c>
      <c r="G2389" cm="1">
        <f t="array" ref="G2389">_xlfn.XLOOKUP(C2389, $U$1:$U2388, $W$1:$W2388, E2389, 0, -1)</f>
        <v>1513.6155661274754</v>
      </c>
      <c r="H2389">
        <f>Schedule!F2389</f>
        <v>4.4585987261146598E-2</v>
      </c>
      <c r="I2389" t="str">
        <f>IF(ISBLANK(Games!D2389), "", Games!D2389)</f>
        <v/>
      </c>
      <c r="J2389" t="str">
        <f>IF(ISBLANK(Games!E2389), "", Games!E2389)</f>
        <v/>
      </c>
      <c r="K2389" t="str">
        <f>IF(ISBLANK(Games!D2389), "",VLOOKUP(I2389, 'Pitchers Pre-Season'!$B$2:$X$790, 23, FALSE))</f>
        <v/>
      </c>
      <c r="L2389" t="str">
        <f>IF(ISBLANK(Games!E2389), "",VLOOKUP(J2389, 'Pitchers Pre-Season'!$B$2:$X$790, 23, FALSE))</f>
        <v/>
      </c>
      <c r="M2389">
        <f>IF(ISBLANK(Games!D2389), Calc!F2389, F2389+K2389)</f>
        <v>1529.9566441509314</v>
      </c>
      <c r="N2389">
        <f>IF(ISBLANK(Games!E2389), Calc!G2389, G2389+L2389)</f>
        <v>1513.6155661274754</v>
      </c>
      <c r="O2389" s="1">
        <f t="shared" si="259"/>
        <v>0.54579236987005442</v>
      </c>
      <c r="P2389" s="1">
        <f t="shared" si="260"/>
        <v>0.45420763012994558</v>
      </c>
      <c r="Q2389" s="3" t="str">
        <f>Games!N2389</f>
        <v/>
      </c>
      <c r="R2389" s="1" t="str">
        <f t="shared" si="261"/>
        <v/>
      </c>
      <c r="S2389" s="1" t="str">
        <f>IF(ISBLANK(Games!L2389), "",IF(Q2389=B2389, C2389, B2389))</f>
        <v/>
      </c>
      <c r="T2389" s="1" t="str">
        <f t="shared" si="262"/>
        <v>CHC</v>
      </c>
      <c r="U2389" s="1" t="str">
        <f t="shared" si="263"/>
        <v>CIN</v>
      </c>
      <c r="V2389" s="1">
        <f t="shared" si="264"/>
        <v>1529.9566441509314</v>
      </c>
      <c r="W2389" s="1">
        <f t="shared" si="265"/>
        <v>1513.6155661274754</v>
      </c>
    </row>
    <row r="2390" spans="1:23" x14ac:dyDescent="0.45">
      <c r="A2390" t="str">
        <f>Schedule!A2390</f>
        <v>2024-09-27</v>
      </c>
      <c r="B2390" t="str">
        <f>Schedule!B2390</f>
        <v>DET</v>
      </c>
      <c r="C2390" t="str">
        <f>Schedule!C2390</f>
        <v>CHW</v>
      </c>
      <c r="D2390">
        <f>Schedule!D2390</f>
        <v>1477.56939209144</v>
      </c>
      <c r="E2390">
        <f>Schedule!E2390</f>
        <v>1433.33420073452</v>
      </c>
      <c r="F2390" cm="1">
        <f t="array" ref="F2390">_xlfn.XLOOKUP(B2390, $T$1:$T2389, $V$1:$V2389, D2390, 0, -1)</f>
        <v>1481.7589766686021</v>
      </c>
      <c r="G2390" cm="1">
        <f t="array" ref="G2390">_xlfn.XLOOKUP(C2390, $U$1:$U2389, $W$1:$W2389, E2390, 0, -1)</f>
        <v>1425.4820043556863</v>
      </c>
      <c r="H2390">
        <f>Schedule!F2390</f>
        <v>7.6687116564418296E-3</v>
      </c>
      <c r="I2390" t="str">
        <f>IF(ISBLANK(Games!D2390), "", Games!D2390)</f>
        <v/>
      </c>
      <c r="J2390" t="str">
        <f>IF(ISBLANK(Games!E2390), "", Games!E2390)</f>
        <v/>
      </c>
      <c r="K2390" t="str">
        <f>IF(ISBLANK(Games!D2390), "",VLOOKUP(I2390, 'Pitchers Pre-Season'!$B$2:$X$790, 23, FALSE))</f>
        <v/>
      </c>
      <c r="L2390" t="str">
        <f>IF(ISBLANK(Games!E2390), "",VLOOKUP(J2390, 'Pitchers Pre-Season'!$B$2:$X$790, 23, FALSE))</f>
        <v/>
      </c>
      <c r="M2390">
        <f>IF(ISBLANK(Games!D2390), Calc!F2390, F2390+K2390)</f>
        <v>1481.7589766686021</v>
      </c>
      <c r="N2390">
        <f>IF(ISBLANK(Games!E2390), Calc!G2390, G2390+L2390)</f>
        <v>1425.4820043556863</v>
      </c>
      <c r="O2390" s="1">
        <f t="shared" si="259"/>
        <v>0.58412248334689976</v>
      </c>
      <c r="P2390" s="1">
        <f t="shared" si="260"/>
        <v>0.41587751665310024</v>
      </c>
      <c r="Q2390" s="3" t="str">
        <f>Games!N2390</f>
        <v/>
      </c>
      <c r="R2390" s="1" t="str">
        <f t="shared" si="261"/>
        <v/>
      </c>
      <c r="S2390" s="1" t="str">
        <f>IF(ISBLANK(Games!L2390), "",IF(Q2390=B2390, C2390, B2390))</f>
        <v/>
      </c>
      <c r="T2390" s="1" t="str">
        <f t="shared" si="262"/>
        <v>DET</v>
      </c>
      <c r="U2390" s="1" t="str">
        <f t="shared" si="263"/>
        <v>CHW</v>
      </c>
      <c r="V2390" s="1">
        <f t="shared" si="264"/>
        <v>1481.7589766686021</v>
      </c>
      <c r="W2390" s="1">
        <f t="shared" si="265"/>
        <v>1425.4820043556863</v>
      </c>
    </row>
    <row r="2391" spans="1:23" x14ac:dyDescent="0.45">
      <c r="A2391" t="str">
        <f>Schedule!A2391</f>
        <v>2024-09-27</v>
      </c>
      <c r="B2391" t="str">
        <f>Schedule!B2391</f>
        <v>WAS</v>
      </c>
      <c r="C2391" t="str">
        <f>Schedule!C2391</f>
        <v>PHI</v>
      </c>
      <c r="D2391">
        <f>Schedule!D2391</f>
        <v>1422.7330514932301</v>
      </c>
      <c r="E2391">
        <f>Schedule!E2391</f>
        <v>1537.03223861109</v>
      </c>
      <c r="F2391" cm="1">
        <f t="array" ref="F2391">_xlfn.XLOOKUP(B2391, $T$1:$T2390, $V$1:$V2390, D2391, 0, -1)</f>
        <v>1419.5380932200808</v>
      </c>
      <c r="G2391" cm="1">
        <f t="array" ref="G2391">_xlfn.XLOOKUP(C2391, $U$1:$U2390, $W$1:$W2390, E2391, 0, -1)</f>
        <v>1539.4111659163295</v>
      </c>
      <c r="H2391">
        <f>Schedule!F2391</f>
        <v>-4.76190476190477E-2</v>
      </c>
      <c r="I2391" t="str">
        <f>IF(ISBLANK(Games!D2391), "", Games!D2391)</f>
        <v/>
      </c>
      <c r="J2391" t="str">
        <f>IF(ISBLANK(Games!E2391), "", Games!E2391)</f>
        <v/>
      </c>
      <c r="K2391" t="str">
        <f>IF(ISBLANK(Games!D2391), "",VLOOKUP(I2391, 'Pitchers Pre-Season'!$B$2:$X$790, 23, FALSE))</f>
        <v/>
      </c>
      <c r="L2391" t="str">
        <f>IF(ISBLANK(Games!E2391), "",VLOOKUP(J2391, 'Pitchers Pre-Season'!$B$2:$X$790, 23, FALSE))</f>
        <v/>
      </c>
      <c r="M2391">
        <f>IF(ISBLANK(Games!D2391), Calc!F2391, F2391+K2391)</f>
        <v>1419.5380932200808</v>
      </c>
      <c r="N2391">
        <f>IF(ISBLANK(Games!E2391), Calc!G2391, G2391+L2391)</f>
        <v>1539.4111659163295</v>
      </c>
      <c r="O2391" s="1">
        <f t="shared" si="259"/>
        <v>0.3102135667113553</v>
      </c>
      <c r="P2391" s="1">
        <f t="shared" si="260"/>
        <v>0.68978643328864464</v>
      </c>
      <c r="Q2391" s="3" t="str">
        <f>Games!N2391</f>
        <v/>
      </c>
      <c r="R2391" s="1" t="str">
        <f t="shared" si="261"/>
        <v/>
      </c>
      <c r="S2391" s="1" t="str">
        <f>IF(ISBLANK(Games!L2391), "",IF(Q2391=B2391, C2391, B2391))</f>
        <v/>
      </c>
      <c r="T2391" s="1" t="str">
        <f t="shared" si="262"/>
        <v>WAS</v>
      </c>
      <c r="U2391" s="1" t="str">
        <f t="shared" si="263"/>
        <v>PHI</v>
      </c>
      <c r="V2391" s="1">
        <f t="shared" si="264"/>
        <v>1419.5380932200808</v>
      </c>
      <c r="W2391" s="1">
        <f t="shared" si="265"/>
        <v>1539.4111659163295</v>
      </c>
    </row>
    <row r="2392" spans="1:23" x14ac:dyDescent="0.45">
      <c r="A2392" t="str">
        <f>Schedule!A2392</f>
        <v>2024-09-27</v>
      </c>
      <c r="B2392" t="str">
        <f>Schedule!B2392</f>
        <v>NYY</v>
      </c>
      <c r="C2392" t="str">
        <f>Schedule!C2392</f>
        <v>PIT</v>
      </c>
      <c r="D2392">
        <f>Schedule!D2392</f>
        <v>1539.4562396036399</v>
      </c>
      <c r="E2392">
        <f>Schedule!E2392</f>
        <v>1468.3919248330999</v>
      </c>
      <c r="F2392" cm="1">
        <f t="array" ref="F2392">_xlfn.XLOOKUP(B2392, $T$1:$T2391, $V$1:$V2391, D2392, 0, -1)</f>
        <v>1533.7203518335739</v>
      </c>
      <c r="G2392" cm="1">
        <f t="array" ref="G2392">_xlfn.XLOOKUP(C2392, $U$1:$U2391, $W$1:$W2391, E2392, 0, -1)</f>
        <v>1490.342604018655</v>
      </c>
      <c r="H2392">
        <f>Schedule!F2392</f>
        <v>9.3922651933701695E-2</v>
      </c>
      <c r="I2392" t="str">
        <f>IF(ISBLANK(Games!D2392), "", Games!D2392)</f>
        <v/>
      </c>
      <c r="J2392" t="str">
        <f>IF(ISBLANK(Games!E2392), "", Games!E2392)</f>
        <v/>
      </c>
      <c r="K2392" t="str">
        <f>IF(ISBLANK(Games!D2392), "",VLOOKUP(I2392, 'Pitchers Pre-Season'!$B$2:$X$790, 23, FALSE))</f>
        <v/>
      </c>
      <c r="L2392" t="str">
        <f>IF(ISBLANK(Games!E2392), "",VLOOKUP(J2392, 'Pitchers Pre-Season'!$B$2:$X$790, 23, FALSE))</f>
        <v/>
      </c>
      <c r="M2392">
        <f>IF(ISBLANK(Games!D2392), Calc!F2392, F2392+K2392)</f>
        <v>1533.7203518335739</v>
      </c>
      <c r="N2392">
        <f>IF(ISBLANK(Games!E2392), Calc!G2392, G2392+L2392)</f>
        <v>1490.342604018655</v>
      </c>
      <c r="O2392" s="1">
        <f t="shared" si="259"/>
        <v>0.60906457321720398</v>
      </c>
      <c r="P2392" s="1">
        <f t="shared" si="260"/>
        <v>0.39093542678279614</v>
      </c>
      <c r="Q2392" s="3" t="str">
        <f>Games!N2392</f>
        <v/>
      </c>
      <c r="R2392" s="1" t="str">
        <f t="shared" si="261"/>
        <v/>
      </c>
      <c r="S2392" s="1" t="str">
        <f>IF(ISBLANK(Games!L2392), "",IF(Q2392=B2392, C2392, B2392))</f>
        <v/>
      </c>
      <c r="T2392" s="1" t="str">
        <f t="shared" si="262"/>
        <v>NYY</v>
      </c>
      <c r="U2392" s="1" t="str">
        <f t="shared" si="263"/>
        <v>PIT</v>
      </c>
      <c r="V2392" s="1">
        <f t="shared" si="264"/>
        <v>1533.7203518335739</v>
      </c>
      <c r="W2392" s="1">
        <f t="shared" si="265"/>
        <v>1490.342604018655</v>
      </c>
    </row>
    <row r="2393" spans="1:23" x14ac:dyDescent="0.45">
      <c r="A2393" t="str">
        <f>Schedule!A2393</f>
        <v>2024-09-27</v>
      </c>
      <c r="B2393" t="str">
        <f>Schedule!B2393</f>
        <v>TOR</v>
      </c>
      <c r="C2393" t="str">
        <f>Schedule!C2393</f>
        <v>MIA</v>
      </c>
      <c r="D2393">
        <f>Schedule!D2393</f>
        <v>1536.86484917293</v>
      </c>
      <c r="E2393">
        <f>Schedule!E2393</f>
        <v>1488.4482383178499</v>
      </c>
      <c r="F2393" cm="1">
        <f t="array" ref="F2393">_xlfn.XLOOKUP(B2393, $T$1:$T2392, $V$1:$V2392, D2393, 0, -1)</f>
        <v>1536.86484917293</v>
      </c>
      <c r="G2393" cm="1">
        <f t="array" ref="G2393">_xlfn.XLOOKUP(C2393, $U$1:$U2392, $W$1:$W2392, E2393, 0, -1)</f>
        <v>1484.370768699393</v>
      </c>
      <c r="H2393">
        <f>Schedule!F2393</f>
        <v>-5.5248618784530601E-3</v>
      </c>
      <c r="I2393" t="str">
        <f>IF(ISBLANK(Games!D2393), "", Games!D2393)</f>
        <v/>
      </c>
      <c r="J2393" t="str">
        <f>IF(ISBLANK(Games!E2393), "", Games!E2393)</f>
        <v/>
      </c>
      <c r="K2393" t="str">
        <f>IF(ISBLANK(Games!D2393), "",VLOOKUP(I2393, 'Pitchers Pre-Season'!$B$2:$X$790, 23, FALSE))</f>
        <v/>
      </c>
      <c r="L2393" t="str">
        <f>IF(ISBLANK(Games!E2393), "",VLOOKUP(J2393, 'Pitchers Pre-Season'!$B$2:$X$790, 23, FALSE))</f>
        <v/>
      </c>
      <c r="M2393">
        <f>IF(ISBLANK(Games!D2393), Calc!F2393, F2393+K2393)</f>
        <v>1536.86484917293</v>
      </c>
      <c r="N2393">
        <f>IF(ISBLANK(Games!E2393), Calc!G2393, G2393+L2393)</f>
        <v>1484.370768699393</v>
      </c>
      <c r="O2393" s="1">
        <f t="shared" si="259"/>
        <v>0.57221297156584472</v>
      </c>
      <c r="P2393" s="1">
        <f t="shared" si="260"/>
        <v>0.42778702843415517</v>
      </c>
      <c r="Q2393" s="3" t="str">
        <f>Games!N2393</f>
        <v/>
      </c>
      <c r="R2393" s="1" t="str">
        <f t="shared" si="261"/>
        <v/>
      </c>
      <c r="S2393" s="1" t="str">
        <f>IF(ISBLANK(Games!L2393), "",IF(Q2393=B2393, C2393, B2393))</f>
        <v/>
      </c>
      <c r="T2393" s="1" t="str">
        <f t="shared" si="262"/>
        <v>TOR</v>
      </c>
      <c r="U2393" s="1" t="str">
        <f t="shared" si="263"/>
        <v>MIA</v>
      </c>
      <c r="V2393" s="1">
        <f t="shared" si="264"/>
        <v>1536.86484917293</v>
      </c>
      <c r="W2393" s="1">
        <f t="shared" si="265"/>
        <v>1484.370768699393</v>
      </c>
    </row>
    <row r="2394" spans="1:23" x14ac:dyDescent="0.45">
      <c r="A2394" t="str">
        <f>Schedule!A2394</f>
        <v>2024-09-27</v>
      </c>
      <c r="B2394" t="str">
        <f>Schedule!B2394</f>
        <v>CLE</v>
      </c>
      <c r="C2394" t="str">
        <f>Schedule!C2394</f>
        <v>HOU</v>
      </c>
      <c r="D2394">
        <f>Schedule!D2394</f>
        <v>1503.8938502056101</v>
      </c>
      <c r="E2394">
        <f>Schedule!E2394</f>
        <v>1559.22207084247</v>
      </c>
      <c r="F2394" cm="1">
        <f t="array" ref="F2394">_xlfn.XLOOKUP(B2394, $T$1:$T2393, $V$1:$V2393, D2394, 0, -1)</f>
        <v>1503.8938502056101</v>
      </c>
      <c r="G2394" cm="1">
        <f t="array" ref="G2394">_xlfn.XLOOKUP(C2394, $U$1:$U2393, $W$1:$W2393, E2394, 0, -1)</f>
        <v>1554.1885466658973</v>
      </c>
      <c r="H2394">
        <f>Schedule!F2394</f>
        <v>4.7619047619047603E-2</v>
      </c>
      <c r="I2394" t="str">
        <f>IF(ISBLANK(Games!D2394), "", Games!D2394)</f>
        <v/>
      </c>
      <c r="J2394" t="str">
        <f>IF(ISBLANK(Games!E2394), "", Games!E2394)</f>
        <v/>
      </c>
      <c r="K2394" t="str">
        <f>IF(ISBLANK(Games!D2394), "",VLOOKUP(I2394, 'Pitchers Pre-Season'!$B$2:$X$790, 23, FALSE))</f>
        <v/>
      </c>
      <c r="L2394" t="str">
        <f>IF(ISBLANK(Games!E2394), "",VLOOKUP(J2394, 'Pitchers Pre-Season'!$B$2:$X$790, 23, FALSE))</f>
        <v/>
      </c>
      <c r="M2394">
        <f>IF(ISBLANK(Games!D2394), Calc!F2394, F2394+K2394)</f>
        <v>1503.8938502056101</v>
      </c>
      <c r="N2394">
        <f>IF(ISBLANK(Games!E2394), Calc!G2394, G2394+L2394)</f>
        <v>1554.1885466658973</v>
      </c>
      <c r="O2394" s="1">
        <f t="shared" si="259"/>
        <v>0.45193101808378711</v>
      </c>
      <c r="P2394" s="1">
        <f t="shared" si="260"/>
        <v>0.54806898191621289</v>
      </c>
      <c r="Q2394" s="3" t="str">
        <f>Games!N2394</f>
        <v/>
      </c>
      <c r="R2394" s="1" t="str">
        <f t="shared" si="261"/>
        <v/>
      </c>
      <c r="S2394" s="1" t="str">
        <f>IF(ISBLANK(Games!L2394), "",IF(Q2394=B2394, C2394, B2394))</f>
        <v/>
      </c>
      <c r="T2394" s="1" t="str">
        <f t="shared" si="262"/>
        <v>CLE</v>
      </c>
      <c r="U2394" s="1" t="str">
        <f t="shared" si="263"/>
        <v>HOU</v>
      </c>
      <c r="V2394" s="1">
        <f t="shared" si="264"/>
        <v>1503.8938502056101</v>
      </c>
      <c r="W2394" s="1">
        <f t="shared" si="265"/>
        <v>1554.1885466658973</v>
      </c>
    </row>
    <row r="2395" spans="1:23" x14ac:dyDescent="0.45">
      <c r="A2395" t="str">
        <f>Schedule!A2395</f>
        <v>2024-09-27</v>
      </c>
      <c r="B2395" t="str">
        <f>Schedule!B2395</f>
        <v>BOS</v>
      </c>
      <c r="C2395" t="str">
        <f>Schedule!C2395</f>
        <v>TBR</v>
      </c>
      <c r="D2395">
        <f>Schedule!D2395</f>
        <v>1500.26839934439</v>
      </c>
      <c r="E2395">
        <f>Schedule!E2395</f>
        <v>1537.2568075547799</v>
      </c>
      <c r="F2395" cm="1">
        <f t="array" ref="F2395">_xlfn.XLOOKUP(B2395, $T$1:$T2394, $V$1:$V2394, D2395, 0, -1)</f>
        <v>1500.26839934439</v>
      </c>
      <c r="G2395" cm="1">
        <f t="array" ref="G2395">_xlfn.XLOOKUP(C2395, $U$1:$U2394, $W$1:$W2394, E2395, 0, -1)</f>
        <v>1532.6622500113572</v>
      </c>
      <c r="H2395">
        <f>Schedule!F2395</f>
        <v>5.1282051282051398E-2</v>
      </c>
      <c r="I2395" t="str">
        <f>IF(ISBLANK(Games!D2395), "", Games!D2395)</f>
        <v/>
      </c>
      <c r="J2395" t="str">
        <f>IF(ISBLANK(Games!E2395), "", Games!E2395)</f>
        <v/>
      </c>
      <c r="K2395" t="str">
        <f>IF(ISBLANK(Games!D2395), "",VLOOKUP(I2395, 'Pitchers Pre-Season'!$B$2:$X$790, 23, FALSE))</f>
        <v/>
      </c>
      <c r="L2395" t="str">
        <f>IF(ISBLANK(Games!E2395), "",VLOOKUP(J2395, 'Pitchers Pre-Season'!$B$2:$X$790, 23, FALSE))</f>
        <v/>
      </c>
      <c r="M2395">
        <f>IF(ISBLANK(Games!D2395), Calc!F2395, F2395+K2395)</f>
        <v>1500.26839934439</v>
      </c>
      <c r="N2395">
        <f>IF(ISBLANK(Games!E2395), Calc!G2395, G2395+L2395)</f>
        <v>1532.6622500113572</v>
      </c>
      <c r="O2395" s="1">
        <f t="shared" si="259"/>
        <v>0.47915714603235698</v>
      </c>
      <c r="P2395" s="1">
        <f t="shared" si="260"/>
        <v>0.52084285396764307</v>
      </c>
      <c r="Q2395" s="3" t="str">
        <f>Games!N2395</f>
        <v/>
      </c>
      <c r="R2395" s="1" t="str">
        <f t="shared" si="261"/>
        <v/>
      </c>
      <c r="S2395" s="1" t="str">
        <f>IF(ISBLANK(Games!L2395), "",IF(Q2395=B2395, C2395, B2395))</f>
        <v/>
      </c>
      <c r="T2395" s="1" t="str">
        <f t="shared" si="262"/>
        <v>BOS</v>
      </c>
      <c r="U2395" s="1" t="str">
        <f t="shared" si="263"/>
        <v>TBR</v>
      </c>
      <c r="V2395" s="1">
        <f t="shared" si="264"/>
        <v>1500.26839934439</v>
      </c>
      <c r="W2395" s="1">
        <f t="shared" si="265"/>
        <v>1532.6622500113572</v>
      </c>
    </row>
    <row r="2396" spans="1:23" x14ac:dyDescent="0.45">
      <c r="A2396" t="str">
        <f>Schedule!A2396</f>
        <v>2024-09-27</v>
      </c>
      <c r="B2396" t="str">
        <f>Schedule!B2396</f>
        <v>ATL</v>
      </c>
      <c r="C2396" t="str">
        <f>Schedule!C2396</f>
        <v>KCR</v>
      </c>
      <c r="D2396">
        <f>Schedule!D2396</f>
        <v>1590.545270505</v>
      </c>
      <c r="E2396">
        <f>Schedule!E2396</f>
        <v>1455.5883504191299</v>
      </c>
      <c r="F2396" cm="1">
        <f t="array" ref="F2396">_xlfn.XLOOKUP(B2396, $T$1:$T2395, $V$1:$V2395, D2396, 0, -1)</f>
        <v>1593.2508682491175</v>
      </c>
      <c r="G2396" cm="1">
        <f t="array" ref="G2396">_xlfn.XLOOKUP(C2396, $U$1:$U2395, $W$1:$W2395, E2396, 0, -1)</f>
        <v>1465.2610239810729</v>
      </c>
      <c r="H2396">
        <f>Schedule!F2396</f>
        <v>4.3902439024390297E-2</v>
      </c>
      <c r="I2396" t="str">
        <f>IF(ISBLANK(Games!D2396), "", Games!D2396)</f>
        <v/>
      </c>
      <c r="J2396" t="str">
        <f>IF(ISBLANK(Games!E2396), "", Games!E2396)</f>
        <v/>
      </c>
      <c r="K2396" t="str">
        <f>IF(ISBLANK(Games!D2396), "",VLOOKUP(I2396, 'Pitchers Pre-Season'!$B$2:$X$790, 23, FALSE))</f>
        <v/>
      </c>
      <c r="L2396" t="str">
        <f>IF(ISBLANK(Games!E2396), "",VLOOKUP(J2396, 'Pitchers Pre-Season'!$B$2:$X$790, 23, FALSE))</f>
        <v/>
      </c>
      <c r="M2396">
        <f>IF(ISBLANK(Games!D2396), Calc!F2396, F2396+K2396)</f>
        <v>1593.2508682491175</v>
      </c>
      <c r="N2396">
        <f>IF(ISBLANK(Games!E2396), Calc!G2396, G2396+L2396)</f>
        <v>1465.2610239810729</v>
      </c>
      <c r="O2396" s="1">
        <f t="shared" si="259"/>
        <v>0.69824009070386461</v>
      </c>
      <c r="P2396" s="1">
        <f t="shared" si="260"/>
        <v>0.30175990929613533</v>
      </c>
      <c r="Q2396" s="3" t="str">
        <f>Games!N2396</f>
        <v/>
      </c>
      <c r="R2396" s="1" t="str">
        <f t="shared" si="261"/>
        <v/>
      </c>
      <c r="S2396" s="1" t="str">
        <f>IF(ISBLANK(Games!L2396), "",IF(Q2396=B2396, C2396, B2396))</f>
        <v/>
      </c>
      <c r="T2396" s="1" t="str">
        <f t="shared" si="262"/>
        <v>ATL</v>
      </c>
      <c r="U2396" s="1" t="str">
        <f t="shared" si="263"/>
        <v>KCR</v>
      </c>
      <c r="V2396" s="1">
        <f t="shared" si="264"/>
        <v>1593.2508682491175</v>
      </c>
      <c r="W2396" s="1">
        <f t="shared" si="265"/>
        <v>1465.2610239810729</v>
      </c>
    </row>
    <row r="2397" spans="1:23" x14ac:dyDescent="0.45">
      <c r="A2397" t="str">
        <f>Schedule!A2397</f>
        <v>2024-09-27</v>
      </c>
      <c r="B2397" t="str">
        <f>Schedule!B2397</f>
        <v>COL</v>
      </c>
      <c r="C2397" t="str">
        <f>Schedule!C2397</f>
        <v>LAD</v>
      </c>
      <c r="D2397">
        <f>Schedule!D2397</f>
        <v>1418.47649220432</v>
      </c>
      <c r="E2397">
        <f>Schedule!E2397</f>
        <v>1588.6730971234199</v>
      </c>
      <c r="F2397" cm="1">
        <f t="array" ref="F2397">_xlfn.XLOOKUP(B2397, $T$1:$T2396, $V$1:$V2396, D2397, 0, -1)</f>
        <v>1423.0710497477428</v>
      </c>
      <c r="G2397" cm="1">
        <f t="array" ref="G2397">_xlfn.XLOOKUP(C2397, $U$1:$U2396, $W$1:$W2396, E2397, 0, -1)</f>
        <v>1587.2549754385982</v>
      </c>
      <c r="H2397">
        <f>Schedule!F2397</f>
        <v>0.22834645669291301</v>
      </c>
      <c r="I2397" t="str">
        <f>IF(ISBLANK(Games!D2397), "", Games!D2397)</f>
        <v/>
      </c>
      <c r="J2397" t="str">
        <f>IF(ISBLANK(Games!E2397), "", Games!E2397)</f>
        <v/>
      </c>
      <c r="K2397" t="str">
        <f>IF(ISBLANK(Games!D2397), "",VLOOKUP(I2397, 'Pitchers Pre-Season'!$B$2:$X$790, 23, FALSE))</f>
        <v/>
      </c>
      <c r="L2397" t="str">
        <f>IF(ISBLANK(Games!E2397), "",VLOOKUP(J2397, 'Pitchers Pre-Season'!$B$2:$X$790, 23, FALSE))</f>
        <v/>
      </c>
      <c r="M2397">
        <f>IF(ISBLANK(Games!D2397), Calc!F2397, F2397+K2397)</f>
        <v>1423.0710497477428</v>
      </c>
      <c r="N2397">
        <f>IF(ISBLANK(Games!E2397), Calc!G2397, G2397+L2397)</f>
        <v>1587.2549754385982</v>
      </c>
      <c r="O2397" s="1">
        <f t="shared" si="259"/>
        <v>0.39404078809591264</v>
      </c>
      <c r="P2397" s="1">
        <f t="shared" si="260"/>
        <v>0.60595921190408741</v>
      </c>
      <c r="Q2397" s="3" t="str">
        <f>Games!N2397</f>
        <v/>
      </c>
      <c r="R2397" s="1" t="str">
        <f t="shared" si="261"/>
        <v/>
      </c>
      <c r="S2397" s="1" t="str">
        <f>IF(ISBLANK(Games!L2397), "",IF(Q2397=B2397, C2397, B2397))</f>
        <v/>
      </c>
      <c r="T2397" s="1" t="str">
        <f t="shared" si="262"/>
        <v>COL</v>
      </c>
      <c r="U2397" s="1" t="str">
        <f t="shared" si="263"/>
        <v>LAD</v>
      </c>
      <c r="V2397" s="1">
        <f t="shared" si="264"/>
        <v>1423.0710497477428</v>
      </c>
      <c r="W2397" s="1">
        <f t="shared" si="265"/>
        <v>1587.2549754385982</v>
      </c>
    </row>
    <row r="2398" spans="1:23" x14ac:dyDescent="0.45">
      <c r="A2398" t="str">
        <f>Schedule!A2398</f>
        <v>2024-09-27</v>
      </c>
      <c r="B2398" t="str">
        <f>Schedule!B2398</f>
        <v>MIN</v>
      </c>
      <c r="C2398" t="str">
        <f>Schedule!C2398</f>
        <v>BAL</v>
      </c>
      <c r="D2398">
        <f>Schedule!D2398</f>
        <v>1535.44519643647</v>
      </c>
      <c r="E2398">
        <f>Schedule!E2398</f>
        <v>1535.1075395159701</v>
      </c>
      <c r="F2398" cm="1">
        <f t="array" ref="F2398">_xlfn.XLOOKUP(B2398, $T$1:$T2397, $V$1:$V2397, D2398, 0, -1)</f>
        <v>1529.2726034226744</v>
      </c>
      <c r="G2398" cm="1">
        <f t="array" ref="G2398">_xlfn.XLOOKUP(C2398, $U$1:$U2397, $W$1:$W2397, E2398, 0, -1)</f>
        <v>1539.0873746407135</v>
      </c>
      <c r="H2398">
        <f>Schedule!F2398</f>
        <v>0.12727272727272701</v>
      </c>
      <c r="I2398" t="str">
        <f>IF(ISBLANK(Games!D2398), "", Games!D2398)</f>
        <v/>
      </c>
      <c r="J2398" t="str">
        <f>IF(ISBLANK(Games!E2398), "", Games!E2398)</f>
        <v/>
      </c>
      <c r="K2398" t="str">
        <f>IF(ISBLANK(Games!D2398), "",VLOOKUP(I2398, 'Pitchers Pre-Season'!$B$2:$X$790, 23, FALSE))</f>
        <v/>
      </c>
      <c r="L2398" t="str">
        <f>IF(ISBLANK(Games!E2398), "",VLOOKUP(J2398, 'Pitchers Pre-Season'!$B$2:$X$790, 23, FALSE))</f>
        <v/>
      </c>
      <c r="M2398">
        <f>IF(ISBLANK(Games!D2398), Calc!F2398, F2398+K2398)</f>
        <v>1529.2726034226744</v>
      </c>
      <c r="N2398">
        <f>IF(ISBLANK(Games!E2398), Calc!G2398, G2398+L2398)</f>
        <v>1539.0873746407135</v>
      </c>
      <c r="O2398" s="1">
        <f t="shared" si="259"/>
        <v>0.54951552846931606</v>
      </c>
      <c r="P2398" s="1">
        <f t="shared" si="260"/>
        <v>0.45048447153068405</v>
      </c>
      <c r="Q2398" s="3" t="str">
        <f>Games!N2398</f>
        <v/>
      </c>
      <c r="R2398" s="1" t="str">
        <f t="shared" si="261"/>
        <v/>
      </c>
      <c r="S2398" s="1" t="str">
        <f>IF(ISBLANK(Games!L2398), "",IF(Q2398=B2398, C2398, B2398))</f>
        <v/>
      </c>
      <c r="T2398" s="1" t="str">
        <f t="shared" si="262"/>
        <v>MIN</v>
      </c>
      <c r="U2398" s="1" t="str">
        <f t="shared" si="263"/>
        <v>BAL</v>
      </c>
      <c r="V2398" s="1">
        <f t="shared" si="264"/>
        <v>1529.2726034226744</v>
      </c>
      <c r="W2398" s="1">
        <f t="shared" si="265"/>
        <v>1539.0873746407135</v>
      </c>
    </row>
    <row r="2399" spans="1:23" x14ac:dyDescent="0.45">
      <c r="A2399" t="str">
        <f>Schedule!A2399</f>
        <v>2024-09-27</v>
      </c>
      <c r="B2399" t="str">
        <f>Schedule!B2399</f>
        <v>MIL</v>
      </c>
      <c r="C2399" t="str">
        <f>Schedule!C2399</f>
        <v>NYM</v>
      </c>
      <c r="D2399">
        <f>Schedule!D2399</f>
        <v>1511.74507850229</v>
      </c>
      <c r="E2399">
        <f>Schedule!E2399</f>
        <v>1505.1761432511801</v>
      </c>
      <c r="F2399" cm="1">
        <f t="array" ref="F2399">_xlfn.XLOOKUP(B2399, $T$1:$T2398, $V$1:$V2398, D2399, 0, -1)</f>
        <v>1516.6563185214643</v>
      </c>
      <c r="G2399" cm="1">
        <f t="array" ref="G2399">_xlfn.XLOOKUP(C2399, $U$1:$U2398, $W$1:$W2398, E2399, 0, -1)</f>
        <v>1510.288270753422</v>
      </c>
      <c r="H2399">
        <f>Schedule!F2399</f>
        <v>6.7415730337078705E-2</v>
      </c>
      <c r="I2399" t="str">
        <f>IF(ISBLANK(Games!D2399), "", Games!D2399)</f>
        <v/>
      </c>
      <c r="J2399" t="str">
        <f>IF(ISBLANK(Games!E2399), "", Games!E2399)</f>
        <v/>
      </c>
      <c r="K2399" t="str">
        <f>IF(ISBLANK(Games!D2399), "",VLOOKUP(I2399, 'Pitchers Pre-Season'!$B$2:$X$790, 23, FALSE))</f>
        <v/>
      </c>
      <c r="L2399" t="str">
        <f>IF(ISBLANK(Games!E2399), "",VLOOKUP(J2399, 'Pitchers Pre-Season'!$B$2:$X$790, 23, FALSE))</f>
        <v/>
      </c>
      <c r="M2399">
        <f>IF(ISBLANK(Games!D2399), Calc!F2399, F2399+K2399)</f>
        <v>1516.6563185214643</v>
      </c>
      <c r="N2399">
        <f>IF(ISBLANK(Games!E2399), Calc!G2399, G2399+L2399)</f>
        <v>1510.288270753422</v>
      </c>
      <c r="O2399" s="1">
        <f t="shared" si="259"/>
        <v>0.54287119649007431</v>
      </c>
      <c r="P2399" s="1">
        <f t="shared" si="260"/>
        <v>0.45712880350992557</v>
      </c>
      <c r="Q2399" s="3" t="str">
        <f>Games!N2399</f>
        <v/>
      </c>
      <c r="R2399" s="1" t="str">
        <f t="shared" si="261"/>
        <v/>
      </c>
      <c r="S2399" s="1" t="str">
        <f>IF(ISBLANK(Games!L2399), "",IF(Q2399=B2399, C2399, B2399))</f>
        <v/>
      </c>
      <c r="T2399" s="1" t="str">
        <f t="shared" si="262"/>
        <v>MIL</v>
      </c>
      <c r="U2399" s="1" t="str">
        <f t="shared" si="263"/>
        <v>NYM</v>
      </c>
      <c r="V2399" s="1">
        <f t="shared" si="264"/>
        <v>1516.6563185214643</v>
      </c>
      <c r="W2399" s="1">
        <f t="shared" si="265"/>
        <v>1510.288270753422</v>
      </c>
    </row>
    <row r="2400" spans="1:23" x14ac:dyDescent="0.45">
      <c r="A2400" t="str">
        <f>Schedule!A2400</f>
        <v>2024-09-27</v>
      </c>
      <c r="B2400" t="str">
        <f>Schedule!B2400</f>
        <v>LAA</v>
      </c>
      <c r="C2400" t="str">
        <f>Schedule!C2400</f>
        <v>TEX</v>
      </c>
      <c r="D2400">
        <f>Schedule!D2400</f>
        <v>1474.3085107648601</v>
      </c>
      <c r="E2400">
        <f>Schedule!E2400</f>
        <v>1527.6277566730801</v>
      </c>
      <c r="F2400" cm="1">
        <f t="array" ref="F2400">_xlfn.XLOOKUP(B2400, $T$1:$T2399, $V$1:$V2399, D2400, 0, -1)</f>
        <v>1469.5882041455925</v>
      </c>
      <c r="G2400" cm="1">
        <f t="array" ref="G2400">_xlfn.XLOOKUP(C2400, $U$1:$U2399, $W$1:$W2399, E2400, 0, -1)</f>
        <v>1534.4506247578865</v>
      </c>
      <c r="H2400">
        <f>Schedule!F2400</f>
        <v>6.8493150684931406E-2</v>
      </c>
      <c r="I2400" t="str">
        <f>IF(ISBLANK(Games!D2400), "", Games!D2400)</f>
        <v/>
      </c>
      <c r="J2400" t="str">
        <f>IF(ISBLANK(Games!E2400), "", Games!E2400)</f>
        <v/>
      </c>
      <c r="K2400" t="str">
        <f>IF(ISBLANK(Games!D2400), "",VLOOKUP(I2400, 'Pitchers Pre-Season'!$B$2:$X$790, 23, FALSE))</f>
        <v/>
      </c>
      <c r="L2400" t="str">
        <f>IF(ISBLANK(Games!E2400), "",VLOOKUP(J2400, 'Pitchers Pre-Season'!$B$2:$X$790, 23, FALSE))</f>
        <v/>
      </c>
      <c r="M2400">
        <f>IF(ISBLANK(Games!D2400), Calc!F2400, F2400+K2400)</f>
        <v>1469.5882041455925</v>
      </c>
      <c r="N2400">
        <f>IF(ISBLANK(Games!E2400), Calc!G2400, G2400+L2400)</f>
        <v>1534.4506247578865</v>
      </c>
      <c r="O2400" s="1">
        <f t="shared" si="259"/>
        <v>0.44197158005513104</v>
      </c>
      <c r="P2400" s="1">
        <f t="shared" si="260"/>
        <v>0.55802841994486907</v>
      </c>
      <c r="Q2400" s="3" t="str">
        <f>Games!N2400</f>
        <v/>
      </c>
      <c r="R2400" s="1" t="str">
        <f t="shared" si="261"/>
        <v/>
      </c>
      <c r="S2400" s="1" t="str">
        <f>IF(ISBLANK(Games!L2400), "",IF(Q2400=B2400, C2400, B2400))</f>
        <v/>
      </c>
      <c r="T2400" s="1" t="str">
        <f t="shared" si="262"/>
        <v>LAA</v>
      </c>
      <c r="U2400" s="1" t="str">
        <f t="shared" si="263"/>
        <v>TEX</v>
      </c>
      <c r="V2400" s="1">
        <f t="shared" si="264"/>
        <v>1469.5882041455925</v>
      </c>
      <c r="W2400" s="1">
        <f t="shared" si="265"/>
        <v>1534.4506247578865</v>
      </c>
    </row>
    <row r="2401" spans="1:23" x14ac:dyDescent="0.45">
      <c r="A2401" t="str">
        <f>Schedule!A2401</f>
        <v>2024-09-27</v>
      </c>
      <c r="B2401" t="str">
        <f>Schedule!B2401</f>
        <v>ARI</v>
      </c>
      <c r="C2401" t="str">
        <f>Schedule!C2401</f>
        <v>SDP</v>
      </c>
      <c r="D2401">
        <f>Schedule!D2401</f>
        <v>1517.8440011816001</v>
      </c>
      <c r="E2401">
        <f>Schedule!E2401</f>
        <v>1513.7838452168801</v>
      </c>
      <c r="F2401" cm="1">
        <f t="array" ref="F2401">_xlfn.XLOOKUP(B2401, $T$1:$T2400, $V$1:$V2400, D2401, 0, -1)</f>
        <v>1516.9891876380354</v>
      </c>
      <c r="G2401" cm="1">
        <f t="array" ref="G2401">_xlfn.XLOOKUP(C2401, $U$1:$U2400, $W$1:$W2400, E2401, 0, -1)</f>
        <v>1514.2912987524817</v>
      </c>
      <c r="H2401">
        <f>Schedule!F2401</f>
        <v>5.0632911392405201E-2</v>
      </c>
      <c r="I2401" t="str">
        <f>IF(ISBLANK(Games!D2401), "", Games!D2401)</f>
        <v/>
      </c>
      <c r="J2401" t="str">
        <f>IF(ISBLANK(Games!E2401), "", Games!E2401)</f>
        <v/>
      </c>
      <c r="K2401" t="str">
        <f>IF(ISBLANK(Games!D2401), "",VLOOKUP(I2401, 'Pitchers Pre-Season'!$B$2:$X$790, 23, FALSE))</f>
        <v/>
      </c>
      <c r="L2401" t="str">
        <f>IF(ISBLANK(Games!E2401), "",VLOOKUP(J2401, 'Pitchers Pre-Season'!$B$2:$X$790, 23, FALSE))</f>
        <v/>
      </c>
      <c r="M2401">
        <f>IF(ISBLANK(Games!D2401), Calc!F2401, F2401+K2401)</f>
        <v>1516.9891876380354</v>
      </c>
      <c r="N2401">
        <f>IF(ISBLANK(Games!E2401), Calc!G2401, G2401+L2401)</f>
        <v>1514.2912987524817</v>
      </c>
      <c r="O2401" s="1">
        <f t="shared" si="259"/>
        <v>0.52919895186805888</v>
      </c>
      <c r="P2401" s="1">
        <f t="shared" si="260"/>
        <v>0.47080104813194107</v>
      </c>
      <c r="Q2401" s="3" t="str">
        <f>Games!N2401</f>
        <v/>
      </c>
      <c r="R2401" s="1" t="str">
        <f t="shared" si="261"/>
        <v/>
      </c>
      <c r="S2401" s="1" t="str">
        <f>IF(ISBLANK(Games!L2401), "",IF(Q2401=B2401, C2401, B2401))</f>
        <v/>
      </c>
      <c r="T2401" s="1" t="str">
        <f t="shared" si="262"/>
        <v>ARI</v>
      </c>
      <c r="U2401" s="1" t="str">
        <f t="shared" si="263"/>
        <v>SDP</v>
      </c>
      <c r="V2401" s="1">
        <f t="shared" si="264"/>
        <v>1516.9891876380354</v>
      </c>
      <c r="W2401" s="1">
        <f t="shared" si="265"/>
        <v>1514.2912987524817</v>
      </c>
    </row>
    <row r="2402" spans="1:23" x14ac:dyDescent="0.45">
      <c r="A2402" t="str">
        <f>Schedule!A2402</f>
        <v>2024-09-27</v>
      </c>
      <c r="B2402" t="str">
        <f>Schedule!B2402</f>
        <v>SEA</v>
      </c>
      <c r="C2402" t="str">
        <f>Schedule!C2402</f>
        <v>OAK</v>
      </c>
      <c r="D2402">
        <f>Schedule!D2402</f>
        <v>1526.2027098211199</v>
      </c>
      <c r="E2402">
        <f>Schedule!E2402</f>
        <v>1427.1354796158</v>
      </c>
      <c r="F2402" cm="1">
        <f t="array" ref="F2402">_xlfn.XLOOKUP(B2402, $T$1:$T2401, $V$1:$V2401, D2402, 0, -1)</f>
        <v>1518.2292368487947</v>
      </c>
      <c r="G2402" cm="1">
        <f t="array" ref="G2402">_xlfn.XLOOKUP(C2402, $U$1:$U2401, $W$1:$W2401, E2402, 0, -1)</f>
        <v>1422.9458950386379</v>
      </c>
      <c r="H2402">
        <f>Schedule!F2402</f>
        <v>2.2471910112359699E-2</v>
      </c>
      <c r="I2402" t="str">
        <f>IF(ISBLANK(Games!D2402), "", Games!D2402)</f>
        <v/>
      </c>
      <c r="J2402" t="str">
        <f>IF(ISBLANK(Games!E2402), "", Games!E2402)</f>
        <v/>
      </c>
      <c r="K2402" t="str">
        <f>IF(ISBLANK(Games!D2402), "",VLOOKUP(I2402, 'Pitchers Pre-Season'!$B$2:$X$790, 23, FALSE))</f>
        <v/>
      </c>
      <c r="L2402" t="str">
        <f>IF(ISBLANK(Games!E2402), "",VLOOKUP(J2402, 'Pitchers Pre-Season'!$B$2:$X$790, 23, FALSE))</f>
        <v/>
      </c>
      <c r="M2402">
        <f>IF(ISBLANK(Games!D2402), Calc!F2402, F2402+K2402)</f>
        <v>1518.2292368487947</v>
      </c>
      <c r="N2402">
        <f>IF(ISBLANK(Games!E2402), Calc!G2402, G2402+L2402)</f>
        <v>1422.9458950386379</v>
      </c>
      <c r="O2402" s="1">
        <f t="shared" si="259"/>
        <v>0.64502230555596096</v>
      </c>
      <c r="P2402" s="1">
        <f t="shared" si="260"/>
        <v>0.35497769444403898</v>
      </c>
      <c r="Q2402" s="3" t="str">
        <f>Games!N2402</f>
        <v/>
      </c>
      <c r="R2402" s="1" t="str">
        <f t="shared" si="261"/>
        <v/>
      </c>
      <c r="S2402" s="1" t="str">
        <f>IF(ISBLANK(Games!L2402), "",IF(Q2402=B2402, C2402, B2402))</f>
        <v/>
      </c>
      <c r="T2402" s="1" t="str">
        <f t="shared" si="262"/>
        <v>SEA</v>
      </c>
      <c r="U2402" s="1" t="str">
        <f t="shared" si="263"/>
        <v>OAK</v>
      </c>
      <c r="V2402" s="1">
        <f t="shared" si="264"/>
        <v>1518.2292368487947</v>
      </c>
      <c r="W2402" s="1">
        <f t="shared" si="265"/>
        <v>1422.9458950386379</v>
      </c>
    </row>
    <row r="2403" spans="1:23" x14ac:dyDescent="0.45">
      <c r="A2403" t="str">
        <f>Schedule!A2403</f>
        <v>2024-09-27</v>
      </c>
      <c r="B2403" t="str">
        <f>Schedule!B2403</f>
        <v>SFG</v>
      </c>
      <c r="C2403" t="str">
        <f>Schedule!C2403</f>
        <v>STL</v>
      </c>
      <c r="D2403">
        <f>Schedule!D2403</f>
        <v>1501.1235706124401</v>
      </c>
      <c r="E2403">
        <f>Schedule!E2403</f>
        <v>1506.4629567151301</v>
      </c>
      <c r="F2403" cm="1">
        <f t="array" ref="F2403">_xlfn.XLOOKUP(B2403, $T$1:$T2402, $V$1:$V2402, D2403, 0, -1)</f>
        <v>1506.8907435815931</v>
      </c>
      <c r="G2403" cm="1">
        <f t="array" ref="G2403">_xlfn.XLOOKUP(C2403, $U$1:$U2402, $W$1:$W2402, E2403, 0, -1)</f>
        <v>1507.9516916859375</v>
      </c>
      <c r="H2403">
        <f>Schedule!F2403</f>
        <v>0.1125</v>
      </c>
      <c r="I2403" t="str">
        <f>IF(ISBLANK(Games!D2403), "", Games!D2403)</f>
        <v/>
      </c>
      <c r="J2403" t="str">
        <f>IF(ISBLANK(Games!E2403), "", Games!E2403)</f>
        <v/>
      </c>
      <c r="K2403" t="str">
        <f>IF(ISBLANK(Games!D2403), "",VLOOKUP(I2403, 'Pitchers Pre-Season'!$B$2:$X$790, 23, FALSE))</f>
        <v/>
      </c>
      <c r="L2403" t="str">
        <f>IF(ISBLANK(Games!E2403), "",VLOOKUP(J2403, 'Pitchers Pre-Season'!$B$2:$X$790, 23, FALSE))</f>
        <v/>
      </c>
      <c r="M2403">
        <f>IF(ISBLANK(Games!D2403), Calc!F2403, F2403+K2403)</f>
        <v>1506.8907435815931</v>
      </c>
      <c r="N2403">
        <f>IF(ISBLANK(Games!E2403), Calc!G2403, G2403+L2403)</f>
        <v>1507.9516916859375</v>
      </c>
      <c r="O2403" s="1">
        <f t="shared" si="259"/>
        <v>0.55472317768982993</v>
      </c>
      <c r="P2403" s="1">
        <f t="shared" si="260"/>
        <v>0.44527682231017007</v>
      </c>
      <c r="Q2403" s="3" t="str">
        <f>Games!N2403</f>
        <v/>
      </c>
      <c r="R2403" s="1" t="str">
        <f t="shared" si="261"/>
        <v/>
      </c>
      <c r="S2403" s="1" t="str">
        <f>IF(ISBLANK(Games!L2403), "",IF(Q2403=B2403, C2403, B2403))</f>
        <v/>
      </c>
      <c r="T2403" s="1" t="str">
        <f t="shared" si="262"/>
        <v>SFG</v>
      </c>
      <c r="U2403" s="1" t="str">
        <f t="shared" si="263"/>
        <v>STL</v>
      </c>
      <c r="V2403" s="1">
        <f t="shared" si="264"/>
        <v>1506.8907435815931</v>
      </c>
      <c r="W2403" s="1">
        <f t="shared" si="265"/>
        <v>1507.9516916859375</v>
      </c>
    </row>
    <row r="2404" spans="1:23" x14ac:dyDescent="0.45">
      <c r="A2404" t="str">
        <f>Schedule!A2404</f>
        <v>2024-09-28</v>
      </c>
      <c r="B2404" t="str">
        <f>Schedule!B2404</f>
        <v>NYY</v>
      </c>
      <c r="C2404" t="str">
        <f>Schedule!C2404</f>
        <v>PIT</v>
      </c>
      <c r="D2404">
        <f>Schedule!D2404</f>
        <v>1539.4562396036399</v>
      </c>
      <c r="E2404">
        <f>Schedule!E2404</f>
        <v>1468.3919248330999</v>
      </c>
      <c r="F2404" cm="1">
        <f t="array" ref="F2404">_xlfn.XLOOKUP(B2404, $T$1:$T2403, $V$1:$V2403, D2404, 0, -1)</f>
        <v>1533.7203518335739</v>
      </c>
      <c r="G2404" cm="1">
        <f t="array" ref="G2404">_xlfn.XLOOKUP(C2404, $U$1:$U2403, $W$1:$W2403, E2404, 0, -1)</f>
        <v>1490.342604018655</v>
      </c>
      <c r="H2404">
        <f>Schedule!F2404</f>
        <v>9.3922651933701695E-2</v>
      </c>
      <c r="I2404" t="str">
        <f>IF(ISBLANK(Games!D2404), "", Games!D2404)</f>
        <v/>
      </c>
      <c r="J2404" t="str">
        <f>IF(ISBLANK(Games!E2404), "", Games!E2404)</f>
        <v/>
      </c>
      <c r="K2404" t="str">
        <f>IF(ISBLANK(Games!D2404), "",VLOOKUP(I2404, 'Pitchers Pre-Season'!$B$2:$X$790, 23, FALSE))</f>
        <v/>
      </c>
      <c r="L2404" t="str">
        <f>IF(ISBLANK(Games!E2404), "",VLOOKUP(J2404, 'Pitchers Pre-Season'!$B$2:$X$790, 23, FALSE))</f>
        <v/>
      </c>
      <c r="M2404">
        <f>IF(ISBLANK(Games!D2404), Calc!F2404, F2404+K2404)</f>
        <v>1533.7203518335739</v>
      </c>
      <c r="N2404">
        <f>IF(ISBLANK(Games!E2404), Calc!G2404, G2404+L2404)</f>
        <v>1490.342604018655</v>
      </c>
      <c r="O2404" s="1">
        <f t="shared" si="259"/>
        <v>0.60906457321720398</v>
      </c>
      <c r="P2404" s="1">
        <f t="shared" si="260"/>
        <v>0.39093542678279614</v>
      </c>
      <c r="Q2404" s="3" t="str">
        <f>Games!N2404</f>
        <v/>
      </c>
      <c r="R2404" s="1" t="str">
        <f t="shared" si="261"/>
        <v/>
      </c>
      <c r="S2404" s="1" t="str">
        <f>IF(ISBLANK(Games!L2404), "",IF(Q2404=B2404, C2404, B2404))</f>
        <v/>
      </c>
      <c r="T2404" s="1" t="str">
        <f t="shared" si="262"/>
        <v>NYY</v>
      </c>
      <c r="U2404" s="1" t="str">
        <f t="shared" si="263"/>
        <v>PIT</v>
      </c>
      <c r="V2404" s="1">
        <f t="shared" si="264"/>
        <v>1533.7203518335739</v>
      </c>
      <c r="W2404" s="1">
        <f t="shared" si="265"/>
        <v>1490.342604018655</v>
      </c>
    </row>
    <row r="2405" spans="1:23" x14ac:dyDescent="0.45">
      <c r="A2405" t="str">
        <f>Schedule!A2405</f>
        <v>2024-09-28</v>
      </c>
      <c r="B2405" t="str">
        <f>Schedule!B2405</f>
        <v>DET</v>
      </c>
      <c r="C2405" t="str">
        <f>Schedule!C2405</f>
        <v>CHW</v>
      </c>
      <c r="D2405">
        <f>Schedule!D2405</f>
        <v>1477.56939209144</v>
      </c>
      <c r="E2405">
        <f>Schedule!E2405</f>
        <v>1433.33420073452</v>
      </c>
      <c r="F2405" cm="1">
        <f t="array" ref="F2405">_xlfn.XLOOKUP(B2405, $T$1:$T2404, $V$1:$V2404, D2405, 0, -1)</f>
        <v>1481.7589766686021</v>
      </c>
      <c r="G2405" cm="1">
        <f t="array" ref="G2405">_xlfn.XLOOKUP(C2405, $U$1:$U2404, $W$1:$W2404, E2405, 0, -1)</f>
        <v>1425.4820043556863</v>
      </c>
      <c r="H2405">
        <f>Schedule!F2405</f>
        <v>7.6687116564418296E-3</v>
      </c>
      <c r="I2405" t="str">
        <f>IF(ISBLANK(Games!D2405), "", Games!D2405)</f>
        <v/>
      </c>
      <c r="J2405" t="str">
        <f>IF(ISBLANK(Games!E2405), "", Games!E2405)</f>
        <v/>
      </c>
      <c r="K2405" t="str">
        <f>IF(ISBLANK(Games!D2405), "",VLOOKUP(I2405, 'Pitchers Pre-Season'!$B$2:$X$790, 23, FALSE))</f>
        <v/>
      </c>
      <c r="L2405" t="str">
        <f>IF(ISBLANK(Games!E2405), "",VLOOKUP(J2405, 'Pitchers Pre-Season'!$B$2:$X$790, 23, FALSE))</f>
        <v/>
      </c>
      <c r="M2405">
        <f>IF(ISBLANK(Games!D2405), Calc!F2405, F2405+K2405)</f>
        <v>1481.7589766686021</v>
      </c>
      <c r="N2405">
        <f>IF(ISBLANK(Games!E2405), Calc!G2405, G2405+L2405)</f>
        <v>1425.4820043556863</v>
      </c>
      <c r="O2405" s="1">
        <f t="shared" si="259"/>
        <v>0.58412248334689976</v>
      </c>
      <c r="P2405" s="1">
        <f t="shared" si="260"/>
        <v>0.41587751665310024</v>
      </c>
      <c r="Q2405" s="3" t="str">
        <f>Games!N2405</f>
        <v/>
      </c>
      <c r="R2405" s="1" t="str">
        <f t="shared" si="261"/>
        <v/>
      </c>
      <c r="S2405" s="1" t="str">
        <f>IF(ISBLANK(Games!L2405), "",IF(Q2405=B2405, C2405, B2405))</f>
        <v/>
      </c>
      <c r="T2405" s="1" t="str">
        <f t="shared" si="262"/>
        <v>DET</v>
      </c>
      <c r="U2405" s="1" t="str">
        <f t="shared" si="263"/>
        <v>CHW</v>
      </c>
      <c r="V2405" s="1">
        <f t="shared" si="264"/>
        <v>1481.7589766686021</v>
      </c>
      <c r="W2405" s="1">
        <f t="shared" si="265"/>
        <v>1425.4820043556863</v>
      </c>
    </row>
    <row r="2406" spans="1:23" x14ac:dyDescent="0.45">
      <c r="A2406" t="str">
        <f>Schedule!A2406</f>
        <v>2024-09-28</v>
      </c>
      <c r="B2406" t="str">
        <f>Schedule!B2406</f>
        <v>MIN</v>
      </c>
      <c r="C2406" t="str">
        <f>Schedule!C2406</f>
        <v>BAL</v>
      </c>
      <c r="D2406">
        <f>Schedule!D2406</f>
        <v>1535.44519643647</v>
      </c>
      <c r="E2406">
        <f>Schedule!E2406</f>
        <v>1535.1075395159701</v>
      </c>
      <c r="F2406" cm="1">
        <f t="array" ref="F2406">_xlfn.XLOOKUP(B2406, $T$1:$T2405, $V$1:$V2405, D2406, 0, -1)</f>
        <v>1529.2726034226744</v>
      </c>
      <c r="G2406" cm="1">
        <f t="array" ref="G2406">_xlfn.XLOOKUP(C2406, $U$1:$U2405, $W$1:$W2405, E2406, 0, -1)</f>
        <v>1539.0873746407135</v>
      </c>
      <c r="H2406">
        <f>Schedule!F2406</f>
        <v>0.12727272727272701</v>
      </c>
      <c r="I2406" t="str">
        <f>IF(ISBLANK(Games!D2406), "", Games!D2406)</f>
        <v/>
      </c>
      <c r="J2406" t="str">
        <f>IF(ISBLANK(Games!E2406), "", Games!E2406)</f>
        <v/>
      </c>
      <c r="K2406" t="str">
        <f>IF(ISBLANK(Games!D2406), "",VLOOKUP(I2406, 'Pitchers Pre-Season'!$B$2:$X$790, 23, FALSE))</f>
        <v/>
      </c>
      <c r="L2406" t="str">
        <f>IF(ISBLANK(Games!E2406), "",VLOOKUP(J2406, 'Pitchers Pre-Season'!$B$2:$X$790, 23, FALSE))</f>
        <v/>
      </c>
      <c r="M2406">
        <f>IF(ISBLANK(Games!D2406), Calc!F2406, F2406+K2406)</f>
        <v>1529.2726034226744</v>
      </c>
      <c r="N2406">
        <f>IF(ISBLANK(Games!E2406), Calc!G2406, G2406+L2406)</f>
        <v>1539.0873746407135</v>
      </c>
      <c r="O2406" s="1">
        <f t="shared" si="259"/>
        <v>0.54951552846931606</v>
      </c>
      <c r="P2406" s="1">
        <f t="shared" si="260"/>
        <v>0.45048447153068405</v>
      </c>
      <c r="Q2406" s="3" t="str">
        <f>Games!N2406</f>
        <v/>
      </c>
      <c r="R2406" s="1" t="str">
        <f t="shared" si="261"/>
        <v/>
      </c>
      <c r="S2406" s="1" t="str">
        <f>IF(ISBLANK(Games!L2406), "",IF(Q2406=B2406, C2406, B2406))</f>
        <v/>
      </c>
      <c r="T2406" s="1" t="str">
        <f t="shared" si="262"/>
        <v>MIN</v>
      </c>
      <c r="U2406" s="1" t="str">
        <f t="shared" si="263"/>
        <v>BAL</v>
      </c>
      <c r="V2406" s="1">
        <f t="shared" si="264"/>
        <v>1529.2726034226744</v>
      </c>
      <c r="W2406" s="1">
        <f t="shared" si="265"/>
        <v>1539.0873746407135</v>
      </c>
    </row>
    <row r="2407" spans="1:23" x14ac:dyDescent="0.45">
      <c r="A2407" t="str">
        <f>Schedule!A2407</f>
        <v>2024-09-28</v>
      </c>
      <c r="B2407" t="str">
        <f>Schedule!B2407</f>
        <v>CHC</v>
      </c>
      <c r="C2407" t="str">
        <f>Schedule!C2407</f>
        <v>CIN</v>
      </c>
      <c r="D2407">
        <f>Schedule!D2407</f>
        <v>1514.0316812078199</v>
      </c>
      <c r="E2407">
        <f>Schedule!E2407</f>
        <v>1496.2510574284499</v>
      </c>
      <c r="F2407" cm="1">
        <f t="array" ref="F2407">_xlfn.XLOOKUP(B2407, $T$1:$T2406, $V$1:$V2406, D2407, 0, -1)</f>
        <v>1529.9566441509314</v>
      </c>
      <c r="G2407" cm="1">
        <f t="array" ref="G2407">_xlfn.XLOOKUP(C2407, $U$1:$U2406, $W$1:$W2406, E2407, 0, -1)</f>
        <v>1513.6155661274754</v>
      </c>
      <c r="H2407">
        <f>Schedule!F2407</f>
        <v>4.4585987261146598E-2</v>
      </c>
      <c r="I2407" t="str">
        <f>IF(ISBLANK(Games!D2407), "", Games!D2407)</f>
        <v/>
      </c>
      <c r="J2407" t="str">
        <f>IF(ISBLANK(Games!E2407), "", Games!E2407)</f>
        <v/>
      </c>
      <c r="K2407" t="str">
        <f>IF(ISBLANK(Games!D2407), "",VLOOKUP(I2407, 'Pitchers Pre-Season'!$B$2:$X$790, 23, FALSE))</f>
        <v/>
      </c>
      <c r="L2407" t="str">
        <f>IF(ISBLANK(Games!E2407), "",VLOOKUP(J2407, 'Pitchers Pre-Season'!$B$2:$X$790, 23, FALSE))</f>
        <v/>
      </c>
      <c r="M2407">
        <f>IF(ISBLANK(Games!D2407), Calc!F2407, F2407+K2407)</f>
        <v>1529.9566441509314</v>
      </c>
      <c r="N2407">
        <f>IF(ISBLANK(Games!E2407), Calc!G2407, G2407+L2407)</f>
        <v>1513.6155661274754</v>
      </c>
      <c r="O2407" s="1">
        <f t="shared" si="259"/>
        <v>0.54579236987005442</v>
      </c>
      <c r="P2407" s="1">
        <f t="shared" si="260"/>
        <v>0.45420763012994558</v>
      </c>
      <c r="Q2407" s="3" t="str">
        <f>Games!N2407</f>
        <v/>
      </c>
      <c r="R2407" s="1" t="str">
        <f t="shared" si="261"/>
        <v/>
      </c>
      <c r="S2407" s="1" t="str">
        <f>IF(ISBLANK(Games!L2407), "",IF(Q2407=B2407, C2407, B2407))</f>
        <v/>
      </c>
      <c r="T2407" s="1" t="str">
        <f t="shared" si="262"/>
        <v>CHC</v>
      </c>
      <c r="U2407" s="1" t="str">
        <f t="shared" si="263"/>
        <v>CIN</v>
      </c>
      <c r="V2407" s="1">
        <f t="shared" si="264"/>
        <v>1529.9566441509314</v>
      </c>
      <c r="W2407" s="1">
        <f t="shared" si="265"/>
        <v>1513.6155661274754</v>
      </c>
    </row>
    <row r="2408" spans="1:23" x14ac:dyDescent="0.45">
      <c r="A2408" t="str">
        <f>Schedule!A2408</f>
        <v>2024-09-28</v>
      </c>
      <c r="B2408" t="str">
        <f>Schedule!B2408</f>
        <v>TOR</v>
      </c>
      <c r="C2408" t="str">
        <f>Schedule!C2408</f>
        <v>MIA</v>
      </c>
      <c r="D2408">
        <f>Schedule!D2408</f>
        <v>1536.86484917293</v>
      </c>
      <c r="E2408">
        <f>Schedule!E2408</f>
        <v>1488.4482383178499</v>
      </c>
      <c r="F2408" cm="1">
        <f t="array" ref="F2408">_xlfn.XLOOKUP(B2408, $T$1:$T2407, $V$1:$V2407, D2408, 0, -1)</f>
        <v>1536.86484917293</v>
      </c>
      <c r="G2408" cm="1">
        <f t="array" ref="G2408">_xlfn.XLOOKUP(C2408, $U$1:$U2407, $W$1:$W2407, E2408, 0, -1)</f>
        <v>1484.370768699393</v>
      </c>
      <c r="H2408">
        <f>Schedule!F2408</f>
        <v>-5.5248618784530601E-3</v>
      </c>
      <c r="I2408" t="str">
        <f>IF(ISBLANK(Games!D2408), "", Games!D2408)</f>
        <v/>
      </c>
      <c r="J2408" t="str">
        <f>IF(ISBLANK(Games!E2408), "", Games!E2408)</f>
        <v/>
      </c>
      <c r="K2408" t="str">
        <f>IF(ISBLANK(Games!D2408), "",VLOOKUP(I2408, 'Pitchers Pre-Season'!$B$2:$X$790, 23, FALSE))</f>
        <v/>
      </c>
      <c r="L2408" t="str">
        <f>IF(ISBLANK(Games!E2408), "",VLOOKUP(J2408, 'Pitchers Pre-Season'!$B$2:$X$790, 23, FALSE))</f>
        <v/>
      </c>
      <c r="M2408">
        <f>IF(ISBLANK(Games!D2408), Calc!F2408, F2408+K2408)</f>
        <v>1536.86484917293</v>
      </c>
      <c r="N2408">
        <f>IF(ISBLANK(Games!E2408), Calc!G2408, G2408+L2408)</f>
        <v>1484.370768699393</v>
      </c>
      <c r="O2408" s="1">
        <f t="shared" si="259"/>
        <v>0.57221297156584472</v>
      </c>
      <c r="P2408" s="1">
        <f t="shared" si="260"/>
        <v>0.42778702843415517</v>
      </c>
      <c r="Q2408" s="3" t="str">
        <f>Games!N2408</f>
        <v/>
      </c>
      <c r="R2408" s="1" t="str">
        <f t="shared" si="261"/>
        <v/>
      </c>
      <c r="S2408" s="1" t="str">
        <f>IF(ISBLANK(Games!L2408), "",IF(Q2408=B2408, C2408, B2408))</f>
        <v/>
      </c>
      <c r="T2408" s="1" t="str">
        <f t="shared" si="262"/>
        <v>TOR</v>
      </c>
      <c r="U2408" s="1" t="str">
        <f t="shared" si="263"/>
        <v>MIA</v>
      </c>
      <c r="V2408" s="1">
        <f t="shared" si="264"/>
        <v>1536.86484917293</v>
      </c>
      <c r="W2408" s="1">
        <f t="shared" si="265"/>
        <v>1484.370768699393</v>
      </c>
    </row>
    <row r="2409" spans="1:23" x14ac:dyDescent="0.45">
      <c r="A2409" t="str">
        <f>Schedule!A2409</f>
        <v>2024-09-28</v>
      </c>
      <c r="B2409" t="str">
        <f>Schedule!B2409</f>
        <v>SFG</v>
      </c>
      <c r="C2409" t="str">
        <f>Schedule!C2409</f>
        <v>STL</v>
      </c>
      <c r="D2409">
        <f>Schedule!D2409</f>
        <v>1501.1235706124401</v>
      </c>
      <c r="E2409">
        <f>Schedule!E2409</f>
        <v>1506.4629567151301</v>
      </c>
      <c r="F2409" cm="1">
        <f t="array" ref="F2409">_xlfn.XLOOKUP(B2409, $T$1:$T2408, $V$1:$V2408, D2409, 0, -1)</f>
        <v>1506.8907435815931</v>
      </c>
      <c r="G2409" cm="1">
        <f t="array" ref="G2409">_xlfn.XLOOKUP(C2409, $U$1:$U2408, $W$1:$W2408, E2409, 0, -1)</f>
        <v>1507.9516916859375</v>
      </c>
      <c r="H2409">
        <f>Schedule!F2409</f>
        <v>0.1125</v>
      </c>
      <c r="I2409" t="str">
        <f>IF(ISBLANK(Games!D2409), "", Games!D2409)</f>
        <v/>
      </c>
      <c r="J2409" t="str">
        <f>IF(ISBLANK(Games!E2409), "", Games!E2409)</f>
        <v/>
      </c>
      <c r="K2409" t="str">
        <f>IF(ISBLANK(Games!D2409), "",VLOOKUP(I2409, 'Pitchers Pre-Season'!$B$2:$X$790, 23, FALSE))</f>
        <v/>
      </c>
      <c r="L2409" t="str">
        <f>IF(ISBLANK(Games!E2409), "",VLOOKUP(J2409, 'Pitchers Pre-Season'!$B$2:$X$790, 23, FALSE))</f>
        <v/>
      </c>
      <c r="M2409">
        <f>IF(ISBLANK(Games!D2409), Calc!F2409, F2409+K2409)</f>
        <v>1506.8907435815931</v>
      </c>
      <c r="N2409">
        <f>IF(ISBLANK(Games!E2409), Calc!G2409, G2409+L2409)</f>
        <v>1507.9516916859375</v>
      </c>
      <c r="O2409" s="1">
        <f t="shared" si="259"/>
        <v>0.55472317768982993</v>
      </c>
      <c r="P2409" s="1">
        <f t="shared" si="260"/>
        <v>0.44527682231017007</v>
      </c>
      <c r="Q2409" s="3" t="str">
        <f>Games!N2409</f>
        <v/>
      </c>
      <c r="R2409" s="1" t="str">
        <f t="shared" si="261"/>
        <v/>
      </c>
      <c r="S2409" s="1" t="str">
        <f>IF(ISBLANK(Games!L2409), "",IF(Q2409=B2409, C2409, B2409))</f>
        <v/>
      </c>
      <c r="T2409" s="1" t="str">
        <f t="shared" si="262"/>
        <v>SFG</v>
      </c>
      <c r="U2409" s="1" t="str">
        <f t="shared" si="263"/>
        <v>STL</v>
      </c>
      <c r="V2409" s="1">
        <f t="shared" si="264"/>
        <v>1506.8907435815931</v>
      </c>
      <c r="W2409" s="1">
        <f t="shared" si="265"/>
        <v>1507.9516916859375</v>
      </c>
    </row>
    <row r="2410" spans="1:23" x14ac:dyDescent="0.45">
      <c r="A2410" t="str">
        <f>Schedule!A2410</f>
        <v>2024-09-28</v>
      </c>
      <c r="B2410" t="str">
        <f>Schedule!B2410</f>
        <v>WAS</v>
      </c>
      <c r="C2410" t="str">
        <f>Schedule!C2410</f>
        <v>PHI</v>
      </c>
      <c r="D2410">
        <f>Schedule!D2410</f>
        <v>1422.7330514932301</v>
      </c>
      <c r="E2410">
        <f>Schedule!E2410</f>
        <v>1537.03223861109</v>
      </c>
      <c r="F2410" cm="1">
        <f t="array" ref="F2410">_xlfn.XLOOKUP(B2410, $T$1:$T2409, $V$1:$V2409, D2410, 0, -1)</f>
        <v>1419.5380932200808</v>
      </c>
      <c r="G2410" cm="1">
        <f t="array" ref="G2410">_xlfn.XLOOKUP(C2410, $U$1:$U2409, $W$1:$W2409, E2410, 0, -1)</f>
        <v>1539.4111659163295</v>
      </c>
      <c r="H2410">
        <f>Schedule!F2410</f>
        <v>-4.76190476190477E-2</v>
      </c>
      <c r="I2410" t="str">
        <f>IF(ISBLANK(Games!D2410), "", Games!D2410)</f>
        <v/>
      </c>
      <c r="J2410" t="str">
        <f>IF(ISBLANK(Games!E2410), "", Games!E2410)</f>
        <v/>
      </c>
      <c r="K2410" t="str">
        <f>IF(ISBLANK(Games!D2410), "",VLOOKUP(I2410, 'Pitchers Pre-Season'!$B$2:$X$790, 23, FALSE))</f>
        <v/>
      </c>
      <c r="L2410" t="str">
        <f>IF(ISBLANK(Games!E2410), "",VLOOKUP(J2410, 'Pitchers Pre-Season'!$B$2:$X$790, 23, FALSE))</f>
        <v/>
      </c>
      <c r="M2410">
        <f>IF(ISBLANK(Games!D2410), Calc!F2410, F2410+K2410)</f>
        <v>1419.5380932200808</v>
      </c>
      <c r="N2410">
        <f>IF(ISBLANK(Games!E2410), Calc!G2410, G2410+L2410)</f>
        <v>1539.4111659163295</v>
      </c>
      <c r="O2410" s="1">
        <f t="shared" si="259"/>
        <v>0.3102135667113553</v>
      </c>
      <c r="P2410" s="1">
        <f t="shared" si="260"/>
        <v>0.68978643328864464</v>
      </c>
      <c r="Q2410" s="3" t="str">
        <f>Games!N2410</f>
        <v/>
      </c>
      <c r="R2410" s="1" t="str">
        <f t="shared" si="261"/>
        <v/>
      </c>
      <c r="S2410" s="1" t="str">
        <f>IF(ISBLANK(Games!L2410), "",IF(Q2410=B2410, C2410, B2410))</f>
        <v/>
      </c>
      <c r="T2410" s="1" t="str">
        <f t="shared" si="262"/>
        <v>WAS</v>
      </c>
      <c r="U2410" s="1" t="str">
        <f t="shared" si="263"/>
        <v>PHI</v>
      </c>
      <c r="V2410" s="1">
        <f t="shared" si="264"/>
        <v>1419.5380932200808</v>
      </c>
      <c r="W2410" s="1">
        <f t="shared" si="265"/>
        <v>1539.4111659163295</v>
      </c>
    </row>
    <row r="2411" spans="1:23" x14ac:dyDescent="0.45">
      <c r="A2411" t="str">
        <f>Schedule!A2411</f>
        <v>2024-09-28</v>
      </c>
      <c r="B2411" t="str">
        <f>Schedule!B2411</f>
        <v>BOS</v>
      </c>
      <c r="C2411" t="str">
        <f>Schedule!C2411</f>
        <v>TBR</v>
      </c>
      <c r="D2411">
        <f>Schedule!D2411</f>
        <v>1500.26839934439</v>
      </c>
      <c r="E2411">
        <f>Schedule!E2411</f>
        <v>1537.2568075547799</v>
      </c>
      <c r="F2411" cm="1">
        <f t="array" ref="F2411">_xlfn.XLOOKUP(B2411, $T$1:$T2410, $V$1:$V2410, D2411, 0, -1)</f>
        <v>1500.26839934439</v>
      </c>
      <c r="G2411" cm="1">
        <f t="array" ref="G2411">_xlfn.XLOOKUP(C2411, $U$1:$U2410, $W$1:$W2410, E2411, 0, -1)</f>
        <v>1532.6622500113572</v>
      </c>
      <c r="H2411">
        <f>Schedule!F2411</f>
        <v>5.1282051282051398E-2</v>
      </c>
      <c r="I2411" t="str">
        <f>IF(ISBLANK(Games!D2411), "", Games!D2411)</f>
        <v/>
      </c>
      <c r="J2411" t="str">
        <f>IF(ISBLANK(Games!E2411), "", Games!E2411)</f>
        <v/>
      </c>
      <c r="K2411" t="str">
        <f>IF(ISBLANK(Games!D2411), "",VLOOKUP(I2411, 'Pitchers Pre-Season'!$B$2:$X$790, 23, FALSE))</f>
        <v/>
      </c>
      <c r="L2411" t="str">
        <f>IF(ISBLANK(Games!E2411), "",VLOOKUP(J2411, 'Pitchers Pre-Season'!$B$2:$X$790, 23, FALSE))</f>
        <v/>
      </c>
      <c r="M2411">
        <f>IF(ISBLANK(Games!D2411), Calc!F2411, F2411+K2411)</f>
        <v>1500.26839934439</v>
      </c>
      <c r="N2411">
        <f>IF(ISBLANK(Games!E2411), Calc!G2411, G2411+L2411)</f>
        <v>1532.6622500113572</v>
      </c>
      <c r="O2411" s="1">
        <f t="shared" si="259"/>
        <v>0.47915714603235698</v>
      </c>
      <c r="P2411" s="1">
        <f t="shared" si="260"/>
        <v>0.52084285396764307</v>
      </c>
      <c r="Q2411" s="3" t="str">
        <f>Games!N2411</f>
        <v/>
      </c>
      <c r="R2411" s="1" t="str">
        <f t="shared" si="261"/>
        <v/>
      </c>
      <c r="S2411" s="1" t="str">
        <f>IF(ISBLANK(Games!L2411), "",IF(Q2411=B2411, C2411, B2411))</f>
        <v/>
      </c>
      <c r="T2411" s="1" t="str">
        <f t="shared" si="262"/>
        <v>BOS</v>
      </c>
      <c r="U2411" s="1" t="str">
        <f t="shared" si="263"/>
        <v>TBR</v>
      </c>
      <c r="V2411" s="1">
        <f t="shared" si="264"/>
        <v>1500.26839934439</v>
      </c>
      <c r="W2411" s="1">
        <f t="shared" si="265"/>
        <v>1532.6622500113572</v>
      </c>
    </row>
    <row r="2412" spans="1:23" x14ac:dyDescent="0.45">
      <c r="A2412" t="str">
        <f>Schedule!A2412</f>
        <v>2024-09-28</v>
      </c>
      <c r="B2412" t="str">
        <f>Schedule!B2412</f>
        <v>CLE</v>
      </c>
      <c r="C2412" t="str">
        <f>Schedule!C2412</f>
        <v>HOU</v>
      </c>
      <c r="D2412">
        <f>Schedule!D2412</f>
        <v>1503.8938502056101</v>
      </c>
      <c r="E2412">
        <f>Schedule!E2412</f>
        <v>1559.22207084247</v>
      </c>
      <c r="F2412" cm="1">
        <f t="array" ref="F2412">_xlfn.XLOOKUP(B2412, $T$1:$T2411, $V$1:$V2411, D2412, 0, -1)</f>
        <v>1503.8938502056101</v>
      </c>
      <c r="G2412" cm="1">
        <f t="array" ref="G2412">_xlfn.XLOOKUP(C2412, $U$1:$U2411, $W$1:$W2411, E2412, 0, -1)</f>
        <v>1554.1885466658973</v>
      </c>
      <c r="H2412">
        <f>Schedule!F2412</f>
        <v>4.7619047619047603E-2</v>
      </c>
      <c r="I2412" t="str">
        <f>IF(ISBLANK(Games!D2412), "", Games!D2412)</f>
        <v/>
      </c>
      <c r="J2412" t="str">
        <f>IF(ISBLANK(Games!E2412), "", Games!E2412)</f>
        <v/>
      </c>
      <c r="K2412" t="str">
        <f>IF(ISBLANK(Games!D2412), "",VLOOKUP(I2412, 'Pitchers Pre-Season'!$B$2:$X$790, 23, FALSE))</f>
        <v/>
      </c>
      <c r="L2412" t="str">
        <f>IF(ISBLANK(Games!E2412), "",VLOOKUP(J2412, 'Pitchers Pre-Season'!$B$2:$X$790, 23, FALSE))</f>
        <v/>
      </c>
      <c r="M2412">
        <f>IF(ISBLANK(Games!D2412), Calc!F2412, F2412+K2412)</f>
        <v>1503.8938502056101</v>
      </c>
      <c r="N2412">
        <f>IF(ISBLANK(Games!E2412), Calc!G2412, G2412+L2412)</f>
        <v>1554.1885466658973</v>
      </c>
      <c r="O2412" s="1">
        <f t="shared" si="259"/>
        <v>0.45193101808378711</v>
      </c>
      <c r="P2412" s="1">
        <f t="shared" si="260"/>
        <v>0.54806898191621289</v>
      </c>
      <c r="Q2412" s="3" t="str">
        <f>Games!N2412</f>
        <v/>
      </c>
      <c r="R2412" s="1" t="str">
        <f t="shared" si="261"/>
        <v/>
      </c>
      <c r="S2412" s="1" t="str">
        <f>IF(ISBLANK(Games!L2412), "",IF(Q2412=B2412, C2412, B2412))</f>
        <v/>
      </c>
      <c r="T2412" s="1" t="str">
        <f t="shared" si="262"/>
        <v>CLE</v>
      </c>
      <c r="U2412" s="1" t="str">
        <f t="shared" si="263"/>
        <v>HOU</v>
      </c>
      <c r="V2412" s="1">
        <f t="shared" si="264"/>
        <v>1503.8938502056101</v>
      </c>
      <c r="W2412" s="1">
        <f t="shared" si="265"/>
        <v>1554.1885466658973</v>
      </c>
    </row>
    <row r="2413" spans="1:23" x14ac:dyDescent="0.45">
      <c r="A2413" t="str">
        <f>Schedule!A2413</f>
        <v>2024-09-28</v>
      </c>
      <c r="B2413" t="str">
        <f>Schedule!B2413</f>
        <v>MIL</v>
      </c>
      <c r="C2413" t="str">
        <f>Schedule!C2413</f>
        <v>NYM</v>
      </c>
      <c r="D2413">
        <f>Schedule!D2413</f>
        <v>1511.74507850229</v>
      </c>
      <c r="E2413">
        <f>Schedule!E2413</f>
        <v>1505.1761432511801</v>
      </c>
      <c r="F2413" cm="1">
        <f t="array" ref="F2413">_xlfn.XLOOKUP(B2413, $T$1:$T2412, $V$1:$V2412, D2413, 0, -1)</f>
        <v>1516.6563185214643</v>
      </c>
      <c r="G2413" cm="1">
        <f t="array" ref="G2413">_xlfn.XLOOKUP(C2413, $U$1:$U2412, $W$1:$W2412, E2413, 0, -1)</f>
        <v>1510.288270753422</v>
      </c>
      <c r="H2413">
        <f>Schedule!F2413</f>
        <v>6.7415730337078705E-2</v>
      </c>
      <c r="I2413" t="str">
        <f>IF(ISBLANK(Games!D2413), "", Games!D2413)</f>
        <v/>
      </c>
      <c r="J2413" t="str">
        <f>IF(ISBLANK(Games!E2413), "", Games!E2413)</f>
        <v/>
      </c>
      <c r="K2413" t="str">
        <f>IF(ISBLANK(Games!D2413), "",VLOOKUP(I2413, 'Pitchers Pre-Season'!$B$2:$X$790, 23, FALSE))</f>
        <v/>
      </c>
      <c r="L2413" t="str">
        <f>IF(ISBLANK(Games!E2413), "",VLOOKUP(J2413, 'Pitchers Pre-Season'!$B$2:$X$790, 23, FALSE))</f>
        <v/>
      </c>
      <c r="M2413">
        <f>IF(ISBLANK(Games!D2413), Calc!F2413, F2413+K2413)</f>
        <v>1516.6563185214643</v>
      </c>
      <c r="N2413">
        <f>IF(ISBLANK(Games!E2413), Calc!G2413, G2413+L2413)</f>
        <v>1510.288270753422</v>
      </c>
      <c r="O2413" s="1">
        <f t="shared" si="259"/>
        <v>0.54287119649007431</v>
      </c>
      <c r="P2413" s="1">
        <f t="shared" si="260"/>
        <v>0.45712880350992557</v>
      </c>
      <c r="Q2413" s="3" t="str">
        <f>Games!N2413</f>
        <v/>
      </c>
      <c r="R2413" s="1" t="str">
        <f t="shared" si="261"/>
        <v/>
      </c>
      <c r="S2413" s="1" t="str">
        <f>IF(ISBLANK(Games!L2413), "",IF(Q2413=B2413, C2413, B2413))</f>
        <v/>
      </c>
      <c r="T2413" s="1" t="str">
        <f t="shared" si="262"/>
        <v>MIL</v>
      </c>
      <c r="U2413" s="1" t="str">
        <f t="shared" si="263"/>
        <v>NYM</v>
      </c>
      <c r="V2413" s="1">
        <f t="shared" si="264"/>
        <v>1516.6563185214643</v>
      </c>
      <c r="W2413" s="1">
        <f t="shared" si="265"/>
        <v>1510.288270753422</v>
      </c>
    </row>
    <row r="2414" spans="1:23" x14ac:dyDescent="0.45">
      <c r="A2414" t="str">
        <f>Schedule!A2414</f>
        <v>2024-09-28</v>
      </c>
      <c r="B2414" t="str">
        <f>Schedule!B2414</f>
        <v>ATL</v>
      </c>
      <c r="C2414" t="str">
        <f>Schedule!C2414</f>
        <v>KCR</v>
      </c>
      <c r="D2414">
        <f>Schedule!D2414</f>
        <v>1590.545270505</v>
      </c>
      <c r="E2414">
        <f>Schedule!E2414</f>
        <v>1455.5883504191299</v>
      </c>
      <c r="F2414" cm="1">
        <f t="array" ref="F2414">_xlfn.XLOOKUP(B2414, $T$1:$T2413, $V$1:$V2413, D2414, 0, -1)</f>
        <v>1593.2508682491175</v>
      </c>
      <c r="G2414" cm="1">
        <f t="array" ref="G2414">_xlfn.XLOOKUP(C2414, $U$1:$U2413, $W$1:$W2413, E2414, 0, -1)</f>
        <v>1465.2610239810729</v>
      </c>
      <c r="H2414">
        <f>Schedule!F2414</f>
        <v>4.3902439024390297E-2</v>
      </c>
      <c r="I2414" t="str">
        <f>IF(ISBLANK(Games!D2414), "", Games!D2414)</f>
        <v/>
      </c>
      <c r="J2414" t="str">
        <f>IF(ISBLANK(Games!E2414), "", Games!E2414)</f>
        <v/>
      </c>
      <c r="K2414" t="str">
        <f>IF(ISBLANK(Games!D2414), "",VLOOKUP(I2414, 'Pitchers Pre-Season'!$B$2:$X$790, 23, FALSE))</f>
        <v/>
      </c>
      <c r="L2414" t="str">
        <f>IF(ISBLANK(Games!E2414), "",VLOOKUP(J2414, 'Pitchers Pre-Season'!$B$2:$X$790, 23, FALSE))</f>
        <v/>
      </c>
      <c r="M2414">
        <f>IF(ISBLANK(Games!D2414), Calc!F2414, F2414+K2414)</f>
        <v>1593.2508682491175</v>
      </c>
      <c r="N2414">
        <f>IF(ISBLANK(Games!E2414), Calc!G2414, G2414+L2414)</f>
        <v>1465.2610239810729</v>
      </c>
      <c r="O2414" s="1">
        <f t="shared" si="259"/>
        <v>0.69824009070386461</v>
      </c>
      <c r="P2414" s="1">
        <f t="shared" si="260"/>
        <v>0.30175990929613533</v>
      </c>
      <c r="Q2414" s="3" t="str">
        <f>Games!N2414</f>
        <v/>
      </c>
      <c r="R2414" s="1" t="str">
        <f t="shared" si="261"/>
        <v/>
      </c>
      <c r="S2414" s="1" t="str">
        <f>IF(ISBLANK(Games!L2414), "",IF(Q2414=B2414, C2414, B2414))</f>
        <v/>
      </c>
      <c r="T2414" s="1" t="str">
        <f t="shared" si="262"/>
        <v>ATL</v>
      </c>
      <c r="U2414" s="1" t="str">
        <f t="shared" si="263"/>
        <v>KCR</v>
      </c>
      <c r="V2414" s="1">
        <f t="shared" si="264"/>
        <v>1593.2508682491175</v>
      </c>
      <c r="W2414" s="1">
        <f t="shared" si="265"/>
        <v>1465.2610239810729</v>
      </c>
    </row>
    <row r="2415" spans="1:23" x14ac:dyDescent="0.45">
      <c r="A2415" t="str">
        <f>Schedule!A2415</f>
        <v>2024-09-28</v>
      </c>
      <c r="B2415" t="str">
        <f>Schedule!B2415</f>
        <v>COL</v>
      </c>
      <c r="C2415" t="str">
        <f>Schedule!C2415</f>
        <v>LAD</v>
      </c>
      <c r="D2415">
        <f>Schedule!D2415</f>
        <v>1418.47649220432</v>
      </c>
      <c r="E2415">
        <f>Schedule!E2415</f>
        <v>1588.6730971234199</v>
      </c>
      <c r="F2415" cm="1">
        <f t="array" ref="F2415">_xlfn.XLOOKUP(B2415, $T$1:$T2414, $V$1:$V2414, D2415, 0, -1)</f>
        <v>1423.0710497477428</v>
      </c>
      <c r="G2415" cm="1">
        <f t="array" ref="G2415">_xlfn.XLOOKUP(C2415, $U$1:$U2414, $W$1:$W2414, E2415, 0, -1)</f>
        <v>1587.2549754385982</v>
      </c>
      <c r="H2415">
        <f>Schedule!F2415</f>
        <v>0.22834645669291301</v>
      </c>
      <c r="I2415" t="str">
        <f>IF(ISBLANK(Games!D2415), "", Games!D2415)</f>
        <v/>
      </c>
      <c r="J2415" t="str">
        <f>IF(ISBLANK(Games!E2415), "", Games!E2415)</f>
        <v/>
      </c>
      <c r="K2415" t="str">
        <f>IF(ISBLANK(Games!D2415), "",VLOOKUP(I2415, 'Pitchers Pre-Season'!$B$2:$X$790, 23, FALSE))</f>
        <v/>
      </c>
      <c r="L2415" t="str">
        <f>IF(ISBLANK(Games!E2415), "",VLOOKUP(J2415, 'Pitchers Pre-Season'!$B$2:$X$790, 23, FALSE))</f>
        <v/>
      </c>
      <c r="M2415">
        <f>IF(ISBLANK(Games!D2415), Calc!F2415, F2415+K2415)</f>
        <v>1423.0710497477428</v>
      </c>
      <c r="N2415">
        <f>IF(ISBLANK(Games!E2415), Calc!G2415, G2415+L2415)</f>
        <v>1587.2549754385982</v>
      </c>
      <c r="O2415" s="1">
        <f t="shared" si="259"/>
        <v>0.39404078809591264</v>
      </c>
      <c r="P2415" s="1">
        <f t="shared" si="260"/>
        <v>0.60595921190408741</v>
      </c>
      <c r="Q2415" s="3" t="str">
        <f>Games!N2415</f>
        <v/>
      </c>
      <c r="R2415" s="1" t="str">
        <f t="shared" si="261"/>
        <v/>
      </c>
      <c r="S2415" s="1" t="str">
        <f>IF(ISBLANK(Games!L2415), "",IF(Q2415=B2415, C2415, B2415))</f>
        <v/>
      </c>
      <c r="T2415" s="1" t="str">
        <f t="shared" si="262"/>
        <v>COL</v>
      </c>
      <c r="U2415" s="1" t="str">
        <f t="shared" si="263"/>
        <v>LAD</v>
      </c>
      <c r="V2415" s="1">
        <f t="shared" si="264"/>
        <v>1423.0710497477428</v>
      </c>
      <c r="W2415" s="1">
        <f t="shared" si="265"/>
        <v>1587.2549754385982</v>
      </c>
    </row>
    <row r="2416" spans="1:23" x14ac:dyDescent="0.45">
      <c r="A2416" t="str">
        <f>Schedule!A2416</f>
        <v>2024-09-28</v>
      </c>
      <c r="B2416" t="str">
        <f>Schedule!B2416</f>
        <v>ARI</v>
      </c>
      <c r="C2416" t="str">
        <f>Schedule!C2416</f>
        <v>SDP</v>
      </c>
      <c r="D2416">
        <f>Schedule!D2416</f>
        <v>1517.8440011816001</v>
      </c>
      <c r="E2416">
        <f>Schedule!E2416</f>
        <v>1513.7838452168801</v>
      </c>
      <c r="F2416" cm="1">
        <f t="array" ref="F2416">_xlfn.XLOOKUP(B2416, $T$1:$T2415, $V$1:$V2415, D2416, 0, -1)</f>
        <v>1516.9891876380354</v>
      </c>
      <c r="G2416" cm="1">
        <f t="array" ref="G2416">_xlfn.XLOOKUP(C2416, $U$1:$U2415, $W$1:$W2415, E2416, 0, -1)</f>
        <v>1514.2912987524817</v>
      </c>
      <c r="H2416">
        <f>Schedule!F2416</f>
        <v>5.0632911392405201E-2</v>
      </c>
      <c r="I2416" t="str">
        <f>IF(ISBLANK(Games!D2416), "", Games!D2416)</f>
        <v/>
      </c>
      <c r="J2416" t="str">
        <f>IF(ISBLANK(Games!E2416), "", Games!E2416)</f>
        <v/>
      </c>
      <c r="K2416" t="str">
        <f>IF(ISBLANK(Games!D2416), "",VLOOKUP(I2416, 'Pitchers Pre-Season'!$B$2:$X$790, 23, FALSE))</f>
        <v/>
      </c>
      <c r="L2416" t="str">
        <f>IF(ISBLANK(Games!E2416), "",VLOOKUP(J2416, 'Pitchers Pre-Season'!$B$2:$X$790, 23, FALSE))</f>
        <v/>
      </c>
      <c r="M2416">
        <f>IF(ISBLANK(Games!D2416), Calc!F2416, F2416+K2416)</f>
        <v>1516.9891876380354</v>
      </c>
      <c r="N2416">
        <f>IF(ISBLANK(Games!E2416), Calc!G2416, G2416+L2416)</f>
        <v>1514.2912987524817</v>
      </c>
      <c r="O2416" s="1">
        <f t="shared" si="259"/>
        <v>0.52919895186805888</v>
      </c>
      <c r="P2416" s="1">
        <f t="shared" si="260"/>
        <v>0.47080104813194107</v>
      </c>
      <c r="Q2416" s="3" t="str">
        <f>Games!N2416</f>
        <v/>
      </c>
      <c r="R2416" s="1" t="str">
        <f t="shared" si="261"/>
        <v/>
      </c>
      <c r="S2416" s="1" t="str">
        <f>IF(ISBLANK(Games!L2416), "",IF(Q2416=B2416, C2416, B2416))</f>
        <v/>
      </c>
      <c r="T2416" s="1" t="str">
        <f t="shared" si="262"/>
        <v>ARI</v>
      </c>
      <c r="U2416" s="1" t="str">
        <f t="shared" si="263"/>
        <v>SDP</v>
      </c>
      <c r="V2416" s="1">
        <f t="shared" si="264"/>
        <v>1516.9891876380354</v>
      </c>
      <c r="W2416" s="1">
        <f t="shared" si="265"/>
        <v>1514.2912987524817</v>
      </c>
    </row>
    <row r="2417" spans="1:23" x14ac:dyDescent="0.45">
      <c r="A2417" t="str">
        <f>Schedule!A2417</f>
        <v>2024-09-28</v>
      </c>
      <c r="B2417" t="str">
        <f>Schedule!B2417</f>
        <v>LAA</v>
      </c>
      <c r="C2417" t="str">
        <f>Schedule!C2417</f>
        <v>TEX</v>
      </c>
      <c r="D2417">
        <f>Schedule!D2417</f>
        <v>1474.3085107648601</v>
      </c>
      <c r="E2417">
        <f>Schedule!E2417</f>
        <v>1527.6277566730801</v>
      </c>
      <c r="F2417" cm="1">
        <f t="array" ref="F2417">_xlfn.XLOOKUP(B2417, $T$1:$T2416, $V$1:$V2416, D2417, 0, -1)</f>
        <v>1469.5882041455925</v>
      </c>
      <c r="G2417" cm="1">
        <f t="array" ref="G2417">_xlfn.XLOOKUP(C2417, $U$1:$U2416, $W$1:$W2416, E2417, 0, -1)</f>
        <v>1534.4506247578865</v>
      </c>
      <c r="H2417">
        <f>Schedule!F2417</f>
        <v>6.8493150684931406E-2</v>
      </c>
      <c r="I2417" t="str">
        <f>IF(ISBLANK(Games!D2417), "", Games!D2417)</f>
        <v/>
      </c>
      <c r="J2417" t="str">
        <f>IF(ISBLANK(Games!E2417), "", Games!E2417)</f>
        <v/>
      </c>
      <c r="K2417" t="str">
        <f>IF(ISBLANK(Games!D2417), "",VLOOKUP(I2417, 'Pitchers Pre-Season'!$B$2:$X$790, 23, FALSE))</f>
        <v/>
      </c>
      <c r="L2417" t="str">
        <f>IF(ISBLANK(Games!E2417), "",VLOOKUP(J2417, 'Pitchers Pre-Season'!$B$2:$X$790, 23, FALSE))</f>
        <v/>
      </c>
      <c r="M2417">
        <f>IF(ISBLANK(Games!D2417), Calc!F2417, F2417+K2417)</f>
        <v>1469.5882041455925</v>
      </c>
      <c r="N2417">
        <f>IF(ISBLANK(Games!E2417), Calc!G2417, G2417+L2417)</f>
        <v>1534.4506247578865</v>
      </c>
      <c r="O2417" s="1">
        <f t="shared" si="259"/>
        <v>0.44197158005513104</v>
      </c>
      <c r="P2417" s="1">
        <f t="shared" si="260"/>
        <v>0.55802841994486907</v>
      </c>
      <c r="Q2417" s="3" t="str">
        <f>Games!N2417</f>
        <v/>
      </c>
      <c r="R2417" s="1" t="str">
        <f t="shared" si="261"/>
        <v/>
      </c>
      <c r="S2417" s="1" t="str">
        <f>IF(ISBLANK(Games!L2417), "",IF(Q2417=B2417, C2417, B2417))</f>
        <v/>
      </c>
      <c r="T2417" s="1" t="str">
        <f t="shared" si="262"/>
        <v>LAA</v>
      </c>
      <c r="U2417" s="1" t="str">
        <f t="shared" si="263"/>
        <v>TEX</v>
      </c>
      <c r="V2417" s="1">
        <f t="shared" si="264"/>
        <v>1469.5882041455925</v>
      </c>
      <c r="W2417" s="1">
        <f t="shared" si="265"/>
        <v>1534.4506247578865</v>
      </c>
    </row>
    <row r="2418" spans="1:23" x14ac:dyDescent="0.45">
      <c r="A2418" t="str">
        <f>Schedule!A2418</f>
        <v>2024-09-28</v>
      </c>
      <c r="B2418" t="str">
        <f>Schedule!B2418</f>
        <v>SEA</v>
      </c>
      <c r="C2418" t="str">
        <f>Schedule!C2418</f>
        <v>OAK</v>
      </c>
      <c r="D2418">
        <f>Schedule!D2418</f>
        <v>1526.2027098211199</v>
      </c>
      <c r="E2418">
        <f>Schedule!E2418</f>
        <v>1427.1354796158</v>
      </c>
      <c r="F2418" cm="1">
        <f t="array" ref="F2418">_xlfn.XLOOKUP(B2418, $T$1:$T2417, $V$1:$V2417, D2418, 0, -1)</f>
        <v>1518.2292368487947</v>
      </c>
      <c r="G2418" cm="1">
        <f t="array" ref="G2418">_xlfn.XLOOKUP(C2418, $U$1:$U2417, $W$1:$W2417, E2418, 0, -1)</f>
        <v>1422.9458950386379</v>
      </c>
      <c r="H2418">
        <f>Schedule!F2418</f>
        <v>2.2471910112359699E-2</v>
      </c>
      <c r="I2418" t="str">
        <f>IF(ISBLANK(Games!D2418), "", Games!D2418)</f>
        <v/>
      </c>
      <c r="J2418" t="str">
        <f>IF(ISBLANK(Games!E2418), "", Games!E2418)</f>
        <v/>
      </c>
      <c r="K2418" t="str">
        <f>IF(ISBLANK(Games!D2418), "",VLOOKUP(I2418, 'Pitchers Pre-Season'!$B$2:$X$790, 23, FALSE))</f>
        <v/>
      </c>
      <c r="L2418" t="str">
        <f>IF(ISBLANK(Games!E2418), "",VLOOKUP(J2418, 'Pitchers Pre-Season'!$B$2:$X$790, 23, FALSE))</f>
        <v/>
      </c>
      <c r="M2418">
        <f>IF(ISBLANK(Games!D2418), Calc!F2418, F2418+K2418)</f>
        <v>1518.2292368487947</v>
      </c>
      <c r="N2418">
        <f>IF(ISBLANK(Games!E2418), Calc!G2418, G2418+L2418)</f>
        <v>1422.9458950386379</v>
      </c>
      <c r="O2418" s="1">
        <f t="shared" si="259"/>
        <v>0.64502230555596096</v>
      </c>
      <c r="P2418" s="1">
        <f t="shared" si="260"/>
        <v>0.35497769444403898</v>
      </c>
      <c r="Q2418" s="3" t="str">
        <f>Games!N2418</f>
        <v/>
      </c>
      <c r="R2418" s="1" t="str">
        <f t="shared" si="261"/>
        <v/>
      </c>
      <c r="S2418" s="1" t="str">
        <f>IF(ISBLANK(Games!L2418), "",IF(Q2418=B2418, C2418, B2418))</f>
        <v/>
      </c>
      <c r="T2418" s="1" t="str">
        <f t="shared" si="262"/>
        <v>SEA</v>
      </c>
      <c r="U2418" s="1" t="str">
        <f t="shared" si="263"/>
        <v>OAK</v>
      </c>
      <c r="V2418" s="1">
        <f t="shared" si="264"/>
        <v>1518.2292368487947</v>
      </c>
      <c r="W2418" s="1">
        <f t="shared" si="265"/>
        <v>1422.9458950386379</v>
      </c>
    </row>
    <row r="2419" spans="1:23" x14ac:dyDescent="0.45">
      <c r="A2419" t="str">
        <f>Schedule!A2419</f>
        <v>2024-09-29</v>
      </c>
      <c r="B2419" t="str">
        <f>Schedule!B2419</f>
        <v>SFG</v>
      </c>
      <c r="C2419" t="str">
        <f>Schedule!C2419</f>
        <v>STL</v>
      </c>
      <c r="D2419">
        <f>Schedule!D2419</f>
        <v>1501.1235706124401</v>
      </c>
      <c r="E2419">
        <f>Schedule!E2419</f>
        <v>1506.4629567151301</v>
      </c>
      <c r="F2419" cm="1">
        <f t="array" ref="F2419">_xlfn.XLOOKUP(B2419, $T$1:$T2418, $V$1:$V2418, D2419, 0, -1)</f>
        <v>1506.8907435815931</v>
      </c>
      <c r="G2419" cm="1">
        <f t="array" ref="G2419">_xlfn.XLOOKUP(C2419, $U$1:$U2418, $W$1:$W2418, E2419, 0, -1)</f>
        <v>1507.9516916859375</v>
      </c>
      <c r="H2419">
        <f>Schedule!F2419</f>
        <v>0.1125</v>
      </c>
      <c r="I2419" t="str">
        <f>IF(ISBLANK(Games!D2419), "", Games!D2419)</f>
        <v/>
      </c>
      <c r="J2419" t="str">
        <f>IF(ISBLANK(Games!E2419), "", Games!E2419)</f>
        <v/>
      </c>
      <c r="K2419" t="str">
        <f>IF(ISBLANK(Games!D2419), "",VLOOKUP(I2419, 'Pitchers Pre-Season'!$B$2:$X$790, 23, FALSE))</f>
        <v/>
      </c>
      <c r="L2419" t="str">
        <f>IF(ISBLANK(Games!E2419), "",VLOOKUP(J2419, 'Pitchers Pre-Season'!$B$2:$X$790, 23, FALSE))</f>
        <v/>
      </c>
      <c r="M2419">
        <f>IF(ISBLANK(Games!D2419), Calc!F2419, F2419+K2419)</f>
        <v>1506.8907435815931</v>
      </c>
      <c r="N2419">
        <f>IF(ISBLANK(Games!E2419), Calc!G2419, G2419+L2419)</f>
        <v>1507.9516916859375</v>
      </c>
      <c r="O2419" s="1">
        <f t="shared" si="259"/>
        <v>0.55472317768982993</v>
      </c>
      <c r="P2419" s="1">
        <f t="shared" si="260"/>
        <v>0.44527682231017007</v>
      </c>
      <c r="Q2419" s="3" t="str">
        <f>Games!N2419</f>
        <v/>
      </c>
      <c r="R2419" s="1" t="str">
        <f t="shared" si="261"/>
        <v/>
      </c>
      <c r="S2419" s="1" t="str">
        <f>IF(ISBLANK(Games!L2419), "",IF(Q2419=B2419, C2419, B2419))</f>
        <v/>
      </c>
      <c r="T2419" s="1" t="str">
        <f t="shared" si="262"/>
        <v>SFG</v>
      </c>
      <c r="U2419" s="1" t="str">
        <f t="shared" si="263"/>
        <v>STL</v>
      </c>
      <c r="V2419" s="1">
        <f t="shared" si="264"/>
        <v>1506.8907435815931</v>
      </c>
      <c r="W2419" s="1">
        <f t="shared" si="265"/>
        <v>1507.9516916859375</v>
      </c>
    </row>
    <row r="2420" spans="1:23" x14ac:dyDescent="0.45">
      <c r="A2420" t="str">
        <f>Schedule!A2420</f>
        <v>2024-09-29</v>
      </c>
      <c r="B2420" t="str">
        <f>Schedule!B2420</f>
        <v>BOS</v>
      </c>
      <c r="C2420" t="str">
        <f>Schedule!C2420</f>
        <v>TBR</v>
      </c>
      <c r="D2420">
        <f>Schedule!D2420</f>
        <v>1500.26839934439</v>
      </c>
      <c r="E2420">
        <f>Schedule!E2420</f>
        <v>1537.2568075547799</v>
      </c>
      <c r="F2420" cm="1">
        <f t="array" ref="F2420">_xlfn.XLOOKUP(B2420, $T$1:$T2419, $V$1:$V2419, D2420, 0, -1)</f>
        <v>1500.26839934439</v>
      </c>
      <c r="G2420" cm="1">
        <f t="array" ref="G2420">_xlfn.XLOOKUP(C2420, $U$1:$U2419, $W$1:$W2419, E2420, 0, -1)</f>
        <v>1532.6622500113572</v>
      </c>
      <c r="H2420">
        <f>Schedule!F2420</f>
        <v>5.1282051282051398E-2</v>
      </c>
      <c r="I2420" t="str">
        <f>IF(ISBLANK(Games!D2420), "", Games!D2420)</f>
        <v/>
      </c>
      <c r="J2420" t="str">
        <f>IF(ISBLANK(Games!E2420), "", Games!E2420)</f>
        <v/>
      </c>
      <c r="K2420" t="str">
        <f>IF(ISBLANK(Games!D2420), "",VLOOKUP(I2420, 'Pitchers Pre-Season'!$B$2:$X$790, 23, FALSE))</f>
        <v/>
      </c>
      <c r="L2420" t="str">
        <f>IF(ISBLANK(Games!E2420), "",VLOOKUP(J2420, 'Pitchers Pre-Season'!$B$2:$X$790, 23, FALSE))</f>
        <v/>
      </c>
      <c r="M2420">
        <f>IF(ISBLANK(Games!D2420), Calc!F2420, F2420+K2420)</f>
        <v>1500.26839934439</v>
      </c>
      <c r="N2420">
        <f>IF(ISBLANK(Games!E2420), Calc!G2420, G2420+L2420)</f>
        <v>1532.6622500113572</v>
      </c>
      <c r="O2420" s="1">
        <f t="shared" si="259"/>
        <v>0.47915714603235698</v>
      </c>
      <c r="P2420" s="1">
        <f t="shared" si="260"/>
        <v>0.52084285396764307</v>
      </c>
      <c r="Q2420" s="3" t="str">
        <f>Games!N2420</f>
        <v/>
      </c>
      <c r="R2420" s="1" t="str">
        <f t="shared" si="261"/>
        <v/>
      </c>
      <c r="S2420" s="1" t="str">
        <f>IF(ISBLANK(Games!L2420), "",IF(Q2420=B2420, C2420, B2420))</f>
        <v/>
      </c>
      <c r="T2420" s="1" t="str">
        <f t="shared" si="262"/>
        <v>BOS</v>
      </c>
      <c r="U2420" s="1" t="str">
        <f t="shared" si="263"/>
        <v>TBR</v>
      </c>
      <c r="V2420" s="1">
        <f t="shared" si="264"/>
        <v>1500.26839934439</v>
      </c>
      <c r="W2420" s="1">
        <f t="shared" si="265"/>
        <v>1532.6622500113572</v>
      </c>
    </row>
    <row r="2421" spans="1:23" x14ac:dyDescent="0.45">
      <c r="A2421" t="str">
        <f>Schedule!A2421</f>
        <v>2024-09-29</v>
      </c>
      <c r="B2421" t="str">
        <f>Schedule!B2421</f>
        <v>WAS</v>
      </c>
      <c r="C2421" t="str">
        <f>Schedule!C2421</f>
        <v>PHI</v>
      </c>
      <c r="D2421">
        <f>Schedule!D2421</f>
        <v>1422.7330514932301</v>
      </c>
      <c r="E2421">
        <f>Schedule!E2421</f>
        <v>1537.03223861109</v>
      </c>
      <c r="F2421" cm="1">
        <f t="array" ref="F2421">_xlfn.XLOOKUP(B2421, $T$1:$T2420, $V$1:$V2420, D2421, 0, -1)</f>
        <v>1419.5380932200808</v>
      </c>
      <c r="G2421" cm="1">
        <f t="array" ref="G2421">_xlfn.XLOOKUP(C2421, $U$1:$U2420, $W$1:$W2420, E2421, 0, -1)</f>
        <v>1539.4111659163295</v>
      </c>
      <c r="H2421">
        <f>Schedule!F2421</f>
        <v>-4.76190476190477E-2</v>
      </c>
      <c r="I2421" t="str">
        <f>IF(ISBLANK(Games!D2421), "", Games!D2421)</f>
        <v/>
      </c>
      <c r="J2421" t="str">
        <f>IF(ISBLANK(Games!E2421), "", Games!E2421)</f>
        <v/>
      </c>
      <c r="K2421" t="str">
        <f>IF(ISBLANK(Games!D2421), "",VLOOKUP(I2421, 'Pitchers Pre-Season'!$B$2:$X$790, 23, FALSE))</f>
        <v/>
      </c>
      <c r="L2421" t="str">
        <f>IF(ISBLANK(Games!E2421), "",VLOOKUP(J2421, 'Pitchers Pre-Season'!$B$2:$X$790, 23, FALSE))</f>
        <v/>
      </c>
      <c r="M2421">
        <f>IF(ISBLANK(Games!D2421), Calc!F2421, F2421+K2421)</f>
        <v>1419.5380932200808</v>
      </c>
      <c r="N2421">
        <f>IF(ISBLANK(Games!E2421), Calc!G2421, G2421+L2421)</f>
        <v>1539.4111659163295</v>
      </c>
      <c r="O2421" s="1">
        <f t="shared" si="259"/>
        <v>0.3102135667113553</v>
      </c>
      <c r="P2421" s="1">
        <f t="shared" si="260"/>
        <v>0.68978643328864464</v>
      </c>
      <c r="Q2421" s="3" t="str">
        <f>Games!N2421</f>
        <v/>
      </c>
      <c r="R2421" s="1" t="str">
        <f t="shared" si="261"/>
        <v/>
      </c>
      <c r="S2421" s="1" t="str">
        <f>IF(ISBLANK(Games!L2421), "",IF(Q2421=B2421, C2421, B2421))</f>
        <v/>
      </c>
      <c r="T2421" s="1" t="str">
        <f t="shared" si="262"/>
        <v>WAS</v>
      </c>
      <c r="U2421" s="1" t="str">
        <f t="shared" si="263"/>
        <v>PHI</v>
      </c>
      <c r="V2421" s="1">
        <f t="shared" si="264"/>
        <v>1419.5380932200808</v>
      </c>
      <c r="W2421" s="1">
        <f t="shared" si="265"/>
        <v>1539.4111659163295</v>
      </c>
    </row>
    <row r="2422" spans="1:23" x14ac:dyDescent="0.45">
      <c r="A2422" t="str">
        <f>Schedule!A2422</f>
        <v>2024-09-29</v>
      </c>
      <c r="B2422" t="str">
        <f>Schedule!B2422</f>
        <v>NYY</v>
      </c>
      <c r="C2422" t="str">
        <f>Schedule!C2422</f>
        <v>PIT</v>
      </c>
      <c r="D2422">
        <f>Schedule!D2422</f>
        <v>1539.4562396036399</v>
      </c>
      <c r="E2422">
        <f>Schedule!E2422</f>
        <v>1468.3919248330999</v>
      </c>
      <c r="F2422" cm="1">
        <f t="array" ref="F2422">_xlfn.XLOOKUP(B2422, $T$1:$T2421, $V$1:$V2421, D2422, 0, -1)</f>
        <v>1533.7203518335739</v>
      </c>
      <c r="G2422" cm="1">
        <f t="array" ref="G2422">_xlfn.XLOOKUP(C2422, $U$1:$U2421, $W$1:$W2421, E2422, 0, -1)</f>
        <v>1490.342604018655</v>
      </c>
      <c r="H2422">
        <f>Schedule!F2422</f>
        <v>9.3922651933701695E-2</v>
      </c>
      <c r="I2422" t="str">
        <f>IF(ISBLANK(Games!D2422), "", Games!D2422)</f>
        <v/>
      </c>
      <c r="J2422" t="str">
        <f>IF(ISBLANK(Games!E2422), "", Games!E2422)</f>
        <v/>
      </c>
      <c r="K2422" t="str">
        <f>IF(ISBLANK(Games!D2422), "",VLOOKUP(I2422, 'Pitchers Pre-Season'!$B$2:$X$790, 23, FALSE))</f>
        <v/>
      </c>
      <c r="L2422" t="str">
        <f>IF(ISBLANK(Games!E2422), "",VLOOKUP(J2422, 'Pitchers Pre-Season'!$B$2:$X$790, 23, FALSE))</f>
        <v/>
      </c>
      <c r="M2422">
        <f>IF(ISBLANK(Games!D2422), Calc!F2422, F2422+K2422)</f>
        <v>1533.7203518335739</v>
      </c>
      <c r="N2422">
        <f>IF(ISBLANK(Games!E2422), Calc!G2422, G2422+L2422)</f>
        <v>1490.342604018655</v>
      </c>
      <c r="O2422" s="1">
        <f t="shared" si="259"/>
        <v>0.60906457321720398</v>
      </c>
      <c r="P2422" s="1">
        <f t="shared" si="260"/>
        <v>0.39093542678279614</v>
      </c>
      <c r="Q2422" s="3" t="str">
        <f>Games!N2422</f>
        <v/>
      </c>
      <c r="R2422" s="1" t="str">
        <f t="shared" si="261"/>
        <v/>
      </c>
      <c r="S2422" s="1" t="str">
        <f>IF(ISBLANK(Games!L2422), "",IF(Q2422=B2422, C2422, B2422))</f>
        <v/>
      </c>
      <c r="T2422" s="1" t="str">
        <f t="shared" si="262"/>
        <v>NYY</v>
      </c>
      <c r="U2422" s="1" t="str">
        <f t="shared" si="263"/>
        <v>PIT</v>
      </c>
      <c r="V2422" s="1">
        <f t="shared" si="264"/>
        <v>1533.7203518335739</v>
      </c>
      <c r="W2422" s="1">
        <f t="shared" si="265"/>
        <v>1490.342604018655</v>
      </c>
    </row>
    <row r="2423" spans="1:23" x14ac:dyDescent="0.45">
      <c r="A2423" t="str">
        <f>Schedule!A2423</f>
        <v>2024-09-29</v>
      </c>
      <c r="B2423" t="str">
        <f>Schedule!B2423</f>
        <v>LAA</v>
      </c>
      <c r="C2423" t="str">
        <f>Schedule!C2423</f>
        <v>TEX</v>
      </c>
      <c r="D2423">
        <f>Schedule!D2423</f>
        <v>1474.3085107648601</v>
      </c>
      <c r="E2423">
        <f>Schedule!E2423</f>
        <v>1527.6277566730801</v>
      </c>
      <c r="F2423" cm="1">
        <f t="array" ref="F2423">_xlfn.XLOOKUP(B2423, $T$1:$T2422, $V$1:$V2422, D2423, 0, -1)</f>
        <v>1469.5882041455925</v>
      </c>
      <c r="G2423" cm="1">
        <f t="array" ref="G2423">_xlfn.XLOOKUP(C2423, $U$1:$U2422, $W$1:$W2422, E2423, 0, -1)</f>
        <v>1534.4506247578865</v>
      </c>
      <c r="H2423">
        <f>Schedule!F2423</f>
        <v>6.8493150684931406E-2</v>
      </c>
      <c r="I2423" t="str">
        <f>IF(ISBLANK(Games!D2423), "", Games!D2423)</f>
        <v/>
      </c>
      <c r="J2423" t="str">
        <f>IF(ISBLANK(Games!E2423), "", Games!E2423)</f>
        <v/>
      </c>
      <c r="K2423" t="str">
        <f>IF(ISBLANK(Games!D2423), "",VLOOKUP(I2423, 'Pitchers Pre-Season'!$B$2:$X$790, 23, FALSE))</f>
        <v/>
      </c>
      <c r="L2423" t="str">
        <f>IF(ISBLANK(Games!E2423), "",VLOOKUP(J2423, 'Pitchers Pre-Season'!$B$2:$X$790, 23, FALSE))</f>
        <v/>
      </c>
      <c r="M2423">
        <f>IF(ISBLANK(Games!D2423), Calc!F2423, F2423+K2423)</f>
        <v>1469.5882041455925</v>
      </c>
      <c r="N2423">
        <f>IF(ISBLANK(Games!E2423), Calc!G2423, G2423+L2423)</f>
        <v>1534.4506247578865</v>
      </c>
      <c r="O2423" s="1">
        <f t="shared" si="259"/>
        <v>0.44197158005513104</v>
      </c>
      <c r="P2423" s="1">
        <f t="shared" si="260"/>
        <v>0.55802841994486907</v>
      </c>
      <c r="Q2423" s="3" t="str">
        <f>Games!N2423</f>
        <v/>
      </c>
      <c r="R2423" s="1" t="str">
        <f t="shared" si="261"/>
        <v/>
      </c>
      <c r="S2423" s="1" t="str">
        <f>IF(ISBLANK(Games!L2423), "",IF(Q2423=B2423, C2423, B2423))</f>
        <v/>
      </c>
      <c r="T2423" s="1" t="str">
        <f t="shared" si="262"/>
        <v>LAA</v>
      </c>
      <c r="U2423" s="1" t="str">
        <f t="shared" si="263"/>
        <v>TEX</v>
      </c>
      <c r="V2423" s="1">
        <f t="shared" si="264"/>
        <v>1469.5882041455925</v>
      </c>
      <c r="W2423" s="1">
        <f t="shared" si="265"/>
        <v>1534.4506247578865</v>
      </c>
    </row>
    <row r="2424" spans="1:23" x14ac:dyDescent="0.45">
      <c r="A2424" t="str">
        <f>Schedule!A2424</f>
        <v>2024-09-29</v>
      </c>
      <c r="B2424" t="str">
        <f>Schedule!B2424</f>
        <v>TOR</v>
      </c>
      <c r="C2424" t="str">
        <f>Schedule!C2424</f>
        <v>MIA</v>
      </c>
      <c r="D2424">
        <f>Schedule!D2424</f>
        <v>1536.86484917293</v>
      </c>
      <c r="E2424">
        <f>Schedule!E2424</f>
        <v>1488.4482383178499</v>
      </c>
      <c r="F2424" cm="1">
        <f t="array" ref="F2424">_xlfn.XLOOKUP(B2424, $T$1:$T2423, $V$1:$V2423, D2424, 0, -1)</f>
        <v>1536.86484917293</v>
      </c>
      <c r="G2424" cm="1">
        <f t="array" ref="G2424">_xlfn.XLOOKUP(C2424, $U$1:$U2423, $W$1:$W2423, E2424, 0, -1)</f>
        <v>1484.370768699393</v>
      </c>
      <c r="H2424">
        <f>Schedule!F2424</f>
        <v>-5.5248618784530601E-3</v>
      </c>
      <c r="I2424" t="str">
        <f>IF(ISBLANK(Games!D2424), "", Games!D2424)</f>
        <v/>
      </c>
      <c r="J2424" t="str">
        <f>IF(ISBLANK(Games!E2424), "", Games!E2424)</f>
        <v/>
      </c>
      <c r="K2424" t="str">
        <f>IF(ISBLANK(Games!D2424), "",VLOOKUP(I2424, 'Pitchers Pre-Season'!$B$2:$X$790, 23, FALSE))</f>
        <v/>
      </c>
      <c r="L2424" t="str">
        <f>IF(ISBLANK(Games!E2424), "",VLOOKUP(J2424, 'Pitchers Pre-Season'!$B$2:$X$790, 23, FALSE))</f>
        <v/>
      </c>
      <c r="M2424">
        <f>IF(ISBLANK(Games!D2424), Calc!F2424, F2424+K2424)</f>
        <v>1536.86484917293</v>
      </c>
      <c r="N2424">
        <f>IF(ISBLANK(Games!E2424), Calc!G2424, G2424+L2424)</f>
        <v>1484.370768699393</v>
      </c>
      <c r="O2424" s="1">
        <f t="shared" si="259"/>
        <v>0.57221297156584472</v>
      </c>
      <c r="P2424" s="1">
        <f t="shared" si="260"/>
        <v>0.42778702843415517</v>
      </c>
      <c r="Q2424" s="3" t="str">
        <f>Games!N2424</f>
        <v/>
      </c>
      <c r="R2424" s="1" t="str">
        <f t="shared" si="261"/>
        <v/>
      </c>
      <c r="S2424" s="1" t="str">
        <f>IF(ISBLANK(Games!L2424), "",IF(Q2424=B2424, C2424, B2424))</f>
        <v/>
      </c>
      <c r="T2424" s="1" t="str">
        <f t="shared" si="262"/>
        <v>TOR</v>
      </c>
      <c r="U2424" s="1" t="str">
        <f t="shared" si="263"/>
        <v>MIA</v>
      </c>
      <c r="V2424" s="1">
        <f t="shared" si="264"/>
        <v>1536.86484917293</v>
      </c>
      <c r="W2424" s="1">
        <f t="shared" si="265"/>
        <v>1484.370768699393</v>
      </c>
    </row>
    <row r="2425" spans="1:23" x14ac:dyDescent="0.45">
      <c r="A2425" t="str">
        <f>Schedule!A2425</f>
        <v>2024-09-29</v>
      </c>
      <c r="B2425" t="str">
        <f>Schedule!B2425</f>
        <v>CLE</v>
      </c>
      <c r="C2425" t="str">
        <f>Schedule!C2425</f>
        <v>HOU</v>
      </c>
      <c r="D2425">
        <f>Schedule!D2425</f>
        <v>1503.8938502056101</v>
      </c>
      <c r="E2425">
        <f>Schedule!E2425</f>
        <v>1559.22207084247</v>
      </c>
      <c r="F2425" cm="1">
        <f t="array" ref="F2425">_xlfn.XLOOKUP(B2425, $T$1:$T2424, $V$1:$V2424, D2425, 0, -1)</f>
        <v>1503.8938502056101</v>
      </c>
      <c r="G2425" cm="1">
        <f t="array" ref="G2425">_xlfn.XLOOKUP(C2425, $U$1:$U2424, $W$1:$W2424, E2425, 0, -1)</f>
        <v>1554.1885466658973</v>
      </c>
      <c r="H2425">
        <f>Schedule!F2425</f>
        <v>4.7619047619047603E-2</v>
      </c>
      <c r="I2425" t="str">
        <f>IF(ISBLANK(Games!D2425), "", Games!D2425)</f>
        <v/>
      </c>
      <c r="J2425" t="str">
        <f>IF(ISBLANK(Games!E2425), "", Games!E2425)</f>
        <v/>
      </c>
      <c r="K2425" t="str">
        <f>IF(ISBLANK(Games!D2425), "",VLOOKUP(I2425, 'Pitchers Pre-Season'!$B$2:$X$790, 23, FALSE))</f>
        <v/>
      </c>
      <c r="L2425" t="str">
        <f>IF(ISBLANK(Games!E2425), "",VLOOKUP(J2425, 'Pitchers Pre-Season'!$B$2:$X$790, 23, FALSE))</f>
        <v/>
      </c>
      <c r="M2425">
        <f>IF(ISBLANK(Games!D2425), Calc!F2425, F2425+K2425)</f>
        <v>1503.8938502056101</v>
      </c>
      <c r="N2425">
        <f>IF(ISBLANK(Games!E2425), Calc!G2425, G2425+L2425)</f>
        <v>1554.1885466658973</v>
      </c>
      <c r="O2425" s="1">
        <f t="shared" si="259"/>
        <v>0.45193101808378711</v>
      </c>
      <c r="P2425" s="1">
        <f t="shared" si="260"/>
        <v>0.54806898191621289</v>
      </c>
      <c r="Q2425" s="3" t="str">
        <f>Games!N2425</f>
        <v/>
      </c>
      <c r="R2425" s="1" t="str">
        <f t="shared" si="261"/>
        <v/>
      </c>
      <c r="S2425" s="1" t="str">
        <f>IF(ISBLANK(Games!L2425), "",IF(Q2425=B2425, C2425, B2425))</f>
        <v/>
      </c>
      <c r="T2425" s="1" t="str">
        <f t="shared" si="262"/>
        <v>CLE</v>
      </c>
      <c r="U2425" s="1" t="str">
        <f t="shared" si="263"/>
        <v>HOU</v>
      </c>
      <c r="V2425" s="1">
        <f t="shared" si="264"/>
        <v>1503.8938502056101</v>
      </c>
      <c r="W2425" s="1">
        <f t="shared" si="265"/>
        <v>1554.1885466658973</v>
      </c>
    </row>
    <row r="2426" spans="1:23" x14ac:dyDescent="0.45">
      <c r="A2426" t="str">
        <f>Schedule!A2426</f>
        <v>2024-09-29</v>
      </c>
      <c r="B2426" t="str">
        <f>Schedule!B2426</f>
        <v>COL</v>
      </c>
      <c r="C2426" t="str">
        <f>Schedule!C2426</f>
        <v>LAD</v>
      </c>
      <c r="D2426">
        <f>Schedule!D2426</f>
        <v>1418.47649220432</v>
      </c>
      <c r="E2426">
        <f>Schedule!E2426</f>
        <v>1588.6730971234199</v>
      </c>
      <c r="F2426" cm="1">
        <f t="array" ref="F2426">_xlfn.XLOOKUP(B2426, $T$1:$T2425, $V$1:$V2425, D2426, 0, -1)</f>
        <v>1423.0710497477428</v>
      </c>
      <c r="G2426" cm="1">
        <f t="array" ref="G2426">_xlfn.XLOOKUP(C2426, $U$1:$U2425, $W$1:$W2425, E2426, 0, -1)</f>
        <v>1587.2549754385982</v>
      </c>
      <c r="H2426">
        <f>Schedule!F2426</f>
        <v>0.22834645669291301</v>
      </c>
      <c r="I2426" t="str">
        <f>IF(ISBLANK(Games!D2426), "", Games!D2426)</f>
        <v/>
      </c>
      <c r="J2426" t="str">
        <f>IF(ISBLANK(Games!E2426), "", Games!E2426)</f>
        <v/>
      </c>
      <c r="K2426" t="str">
        <f>IF(ISBLANK(Games!D2426), "",VLOOKUP(I2426, 'Pitchers Pre-Season'!$B$2:$X$790, 23, FALSE))</f>
        <v/>
      </c>
      <c r="L2426" t="str">
        <f>IF(ISBLANK(Games!E2426), "",VLOOKUP(J2426, 'Pitchers Pre-Season'!$B$2:$X$790, 23, FALSE))</f>
        <v/>
      </c>
      <c r="M2426">
        <f>IF(ISBLANK(Games!D2426), Calc!F2426, F2426+K2426)</f>
        <v>1423.0710497477428</v>
      </c>
      <c r="N2426">
        <f>IF(ISBLANK(Games!E2426), Calc!G2426, G2426+L2426)</f>
        <v>1587.2549754385982</v>
      </c>
      <c r="O2426" s="1">
        <f t="shared" si="259"/>
        <v>0.39404078809591264</v>
      </c>
      <c r="P2426" s="1">
        <f t="shared" si="260"/>
        <v>0.60595921190408741</v>
      </c>
      <c r="Q2426" s="3" t="str">
        <f>Games!N2426</f>
        <v/>
      </c>
      <c r="R2426" s="1" t="str">
        <f t="shared" si="261"/>
        <v/>
      </c>
      <c r="S2426" s="1" t="str">
        <f>IF(ISBLANK(Games!L2426), "",IF(Q2426=B2426, C2426, B2426))</f>
        <v/>
      </c>
      <c r="T2426" s="1" t="str">
        <f t="shared" si="262"/>
        <v>COL</v>
      </c>
      <c r="U2426" s="1" t="str">
        <f t="shared" si="263"/>
        <v>LAD</v>
      </c>
      <c r="V2426" s="1">
        <f t="shared" si="264"/>
        <v>1423.0710497477428</v>
      </c>
      <c r="W2426" s="1">
        <f t="shared" si="265"/>
        <v>1587.2549754385982</v>
      </c>
    </row>
    <row r="2427" spans="1:23" x14ac:dyDescent="0.45">
      <c r="A2427" t="str">
        <f>Schedule!A2427</f>
        <v>2024-09-29</v>
      </c>
      <c r="B2427" t="str">
        <f>Schedule!B2427</f>
        <v>ARI</v>
      </c>
      <c r="C2427" t="str">
        <f>Schedule!C2427</f>
        <v>SDP</v>
      </c>
      <c r="D2427">
        <f>Schedule!D2427</f>
        <v>1517.8440011816001</v>
      </c>
      <c r="E2427">
        <f>Schedule!E2427</f>
        <v>1513.7838452168801</v>
      </c>
      <c r="F2427" cm="1">
        <f t="array" ref="F2427">_xlfn.XLOOKUP(B2427, $T$1:$T2426, $V$1:$V2426, D2427, 0, -1)</f>
        <v>1516.9891876380354</v>
      </c>
      <c r="G2427" cm="1">
        <f t="array" ref="G2427">_xlfn.XLOOKUP(C2427, $U$1:$U2426, $W$1:$W2426, E2427, 0, -1)</f>
        <v>1514.2912987524817</v>
      </c>
      <c r="H2427">
        <f>Schedule!F2427</f>
        <v>5.0632911392405201E-2</v>
      </c>
      <c r="I2427" t="str">
        <f>IF(ISBLANK(Games!D2427), "", Games!D2427)</f>
        <v/>
      </c>
      <c r="J2427" t="str">
        <f>IF(ISBLANK(Games!E2427), "", Games!E2427)</f>
        <v/>
      </c>
      <c r="K2427" t="str">
        <f>IF(ISBLANK(Games!D2427), "",VLOOKUP(I2427, 'Pitchers Pre-Season'!$B$2:$X$790, 23, FALSE))</f>
        <v/>
      </c>
      <c r="L2427" t="str">
        <f>IF(ISBLANK(Games!E2427), "",VLOOKUP(J2427, 'Pitchers Pre-Season'!$B$2:$X$790, 23, FALSE))</f>
        <v/>
      </c>
      <c r="M2427">
        <f>IF(ISBLANK(Games!D2427), Calc!F2427, F2427+K2427)</f>
        <v>1516.9891876380354</v>
      </c>
      <c r="N2427">
        <f>IF(ISBLANK(Games!E2427), Calc!G2427, G2427+L2427)</f>
        <v>1514.2912987524817</v>
      </c>
      <c r="O2427" s="1">
        <f t="shared" si="259"/>
        <v>0.52919895186805888</v>
      </c>
      <c r="P2427" s="1">
        <f t="shared" si="260"/>
        <v>0.47080104813194107</v>
      </c>
      <c r="Q2427" s="3" t="str">
        <f>Games!N2427</f>
        <v/>
      </c>
      <c r="R2427" s="1" t="str">
        <f t="shared" si="261"/>
        <v/>
      </c>
      <c r="S2427" s="1" t="str">
        <f>IF(ISBLANK(Games!L2427), "",IF(Q2427=B2427, C2427, B2427))</f>
        <v/>
      </c>
      <c r="T2427" s="1" t="str">
        <f t="shared" si="262"/>
        <v>ARI</v>
      </c>
      <c r="U2427" s="1" t="str">
        <f t="shared" si="263"/>
        <v>SDP</v>
      </c>
      <c r="V2427" s="1">
        <f t="shared" si="264"/>
        <v>1516.9891876380354</v>
      </c>
      <c r="W2427" s="1">
        <f t="shared" si="265"/>
        <v>1514.2912987524817</v>
      </c>
    </row>
    <row r="2428" spans="1:23" x14ac:dyDescent="0.45">
      <c r="A2428" t="str">
        <f>Schedule!A2428</f>
        <v>2024-09-29</v>
      </c>
      <c r="B2428" t="str">
        <f>Schedule!B2428</f>
        <v>SEA</v>
      </c>
      <c r="C2428" t="str">
        <f>Schedule!C2428</f>
        <v>OAK</v>
      </c>
      <c r="D2428">
        <f>Schedule!D2428</f>
        <v>1526.2027098211199</v>
      </c>
      <c r="E2428">
        <f>Schedule!E2428</f>
        <v>1427.1354796158</v>
      </c>
      <c r="F2428" cm="1">
        <f t="array" ref="F2428">_xlfn.XLOOKUP(B2428, $T$1:$T2427, $V$1:$V2427, D2428, 0, -1)</f>
        <v>1518.2292368487947</v>
      </c>
      <c r="G2428" cm="1">
        <f t="array" ref="G2428">_xlfn.XLOOKUP(C2428, $U$1:$U2427, $W$1:$W2427, E2428, 0, -1)</f>
        <v>1422.9458950386379</v>
      </c>
      <c r="H2428">
        <f>Schedule!F2428</f>
        <v>2.2471910112359699E-2</v>
      </c>
      <c r="I2428" t="str">
        <f>IF(ISBLANK(Games!D2428), "", Games!D2428)</f>
        <v/>
      </c>
      <c r="J2428" t="str">
        <f>IF(ISBLANK(Games!E2428), "", Games!E2428)</f>
        <v/>
      </c>
      <c r="K2428" t="str">
        <f>IF(ISBLANK(Games!D2428), "",VLOOKUP(I2428, 'Pitchers Pre-Season'!$B$2:$X$790, 23, FALSE))</f>
        <v/>
      </c>
      <c r="L2428" t="str">
        <f>IF(ISBLANK(Games!E2428), "",VLOOKUP(J2428, 'Pitchers Pre-Season'!$B$2:$X$790, 23, FALSE))</f>
        <v/>
      </c>
      <c r="M2428">
        <f>IF(ISBLANK(Games!D2428), Calc!F2428, F2428+K2428)</f>
        <v>1518.2292368487947</v>
      </c>
      <c r="N2428">
        <f>IF(ISBLANK(Games!E2428), Calc!G2428, G2428+L2428)</f>
        <v>1422.9458950386379</v>
      </c>
      <c r="O2428" s="1">
        <f t="shared" si="259"/>
        <v>0.64502230555596096</v>
      </c>
      <c r="P2428" s="1">
        <f t="shared" si="260"/>
        <v>0.35497769444403898</v>
      </c>
      <c r="Q2428" s="3" t="str">
        <f>Games!N2428</f>
        <v/>
      </c>
      <c r="R2428" s="1" t="str">
        <f t="shared" si="261"/>
        <v/>
      </c>
      <c r="S2428" s="1" t="str">
        <f>IF(ISBLANK(Games!L2428), "",IF(Q2428=B2428, C2428, B2428))</f>
        <v/>
      </c>
      <c r="T2428" s="1" t="str">
        <f t="shared" si="262"/>
        <v>SEA</v>
      </c>
      <c r="U2428" s="1" t="str">
        <f t="shared" si="263"/>
        <v>OAK</v>
      </c>
      <c r="V2428" s="1">
        <f t="shared" si="264"/>
        <v>1518.2292368487947</v>
      </c>
      <c r="W2428" s="1">
        <f t="shared" si="265"/>
        <v>1422.9458950386379</v>
      </c>
    </row>
    <row r="2429" spans="1:23" x14ac:dyDescent="0.45">
      <c r="A2429" t="str">
        <f>Schedule!A2429</f>
        <v>2024-09-29</v>
      </c>
      <c r="B2429" t="str">
        <f>Schedule!B2429</f>
        <v>MIN</v>
      </c>
      <c r="C2429" t="str">
        <f>Schedule!C2429</f>
        <v>BAL</v>
      </c>
      <c r="D2429">
        <f>Schedule!D2429</f>
        <v>1535.44519643647</v>
      </c>
      <c r="E2429">
        <f>Schedule!E2429</f>
        <v>1535.1075395159701</v>
      </c>
      <c r="F2429" cm="1">
        <f t="array" ref="F2429">_xlfn.XLOOKUP(B2429, $T$1:$T2428, $V$1:$V2428, D2429, 0, -1)</f>
        <v>1529.2726034226744</v>
      </c>
      <c r="G2429" cm="1">
        <f t="array" ref="G2429">_xlfn.XLOOKUP(C2429, $U$1:$U2428, $W$1:$W2428, E2429, 0, -1)</f>
        <v>1539.0873746407135</v>
      </c>
      <c r="H2429">
        <f>Schedule!F2429</f>
        <v>0.12727272727272701</v>
      </c>
      <c r="I2429" t="str">
        <f>IF(ISBLANK(Games!D2429), "", Games!D2429)</f>
        <v/>
      </c>
      <c r="J2429" t="str">
        <f>IF(ISBLANK(Games!E2429), "", Games!E2429)</f>
        <v/>
      </c>
      <c r="K2429" t="str">
        <f>IF(ISBLANK(Games!D2429), "",VLOOKUP(I2429, 'Pitchers Pre-Season'!$B$2:$X$790, 23, FALSE))</f>
        <v/>
      </c>
      <c r="L2429" t="str">
        <f>IF(ISBLANK(Games!E2429), "",VLOOKUP(J2429, 'Pitchers Pre-Season'!$B$2:$X$790, 23, FALSE))</f>
        <v/>
      </c>
      <c r="M2429">
        <f>IF(ISBLANK(Games!D2429), Calc!F2429, F2429+K2429)</f>
        <v>1529.2726034226744</v>
      </c>
      <c r="N2429">
        <f>IF(ISBLANK(Games!E2429), Calc!G2429, G2429+L2429)</f>
        <v>1539.0873746407135</v>
      </c>
      <c r="O2429" s="1">
        <f t="shared" si="259"/>
        <v>0.54951552846931606</v>
      </c>
      <c r="P2429" s="1">
        <f t="shared" si="260"/>
        <v>0.45048447153068405</v>
      </c>
      <c r="Q2429" s="3" t="str">
        <f>Games!N2429</f>
        <v/>
      </c>
      <c r="R2429" s="1" t="str">
        <f t="shared" si="261"/>
        <v/>
      </c>
      <c r="S2429" s="1" t="str">
        <f>IF(ISBLANK(Games!L2429), "",IF(Q2429=B2429, C2429, B2429))</f>
        <v/>
      </c>
      <c r="T2429" s="1" t="str">
        <f t="shared" si="262"/>
        <v>MIN</v>
      </c>
      <c r="U2429" s="1" t="str">
        <f t="shared" si="263"/>
        <v>BAL</v>
      </c>
      <c r="V2429" s="1">
        <f t="shared" si="264"/>
        <v>1529.2726034226744</v>
      </c>
      <c r="W2429" s="1">
        <f t="shared" si="265"/>
        <v>1539.0873746407135</v>
      </c>
    </row>
    <row r="2430" spans="1:23" x14ac:dyDescent="0.45">
      <c r="A2430" t="str">
        <f>Schedule!A2430</f>
        <v>2024-09-29</v>
      </c>
      <c r="B2430" t="str">
        <f>Schedule!B2430</f>
        <v>DET</v>
      </c>
      <c r="C2430" t="str">
        <f>Schedule!C2430</f>
        <v>CHW</v>
      </c>
      <c r="D2430">
        <f>Schedule!D2430</f>
        <v>1477.56939209144</v>
      </c>
      <c r="E2430">
        <f>Schedule!E2430</f>
        <v>1433.33420073452</v>
      </c>
      <c r="F2430" cm="1">
        <f t="array" ref="F2430">_xlfn.XLOOKUP(B2430, $T$1:$T2429, $V$1:$V2429, D2430, 0, -1)</f>
        <v>1481.7589766686021</v>
      </c>
      <c r="G2430" cm="1">
        <f t="array" ref="G2430">_xlfn.XLOOKUP(C2430, $U$1:$U2429, $W$1:$W2429, E2430, 0, -1)</f>
        <v>1425.4820043556863</v>
      </c>
      <c r="H2430">
        <f>Schedule!F2430</f>
        <v>7.6687116564418296E-3</v>
      </c>
      <c r="I2430" t="str">
        <f>IF(ISBLANK(Games!D2430), "", Games!D2430)</f>
        <v/>
      </c>
      <c r="J2430" t="str">
        <f>IF(ISBLANK(Games!E2430), "", Games!E2430)</f>
        <v/>
      </c>
      <c r="K2430" t="str">
        <f>IF(ISBLANK(Games!D2430), "",VLOOKUP(I2430, 'Pitchers Pre-Season'!$B$2:$X$790, 23, FALSE))</f>
        <v/>
      </c>
      <c r="L2430" t="str">
        <f>IF(ISBLANK(Games!E2430), "",VLOOKUP(J2430, 'Pitchers Pre-Season'!$B$2:$X$790, 23, FALSE))</f>
        <v/>
      </c>
      <c r="M2430">
        <f>IF(ISBLANK(Games!D2430), Calc!F2430, F2430+K2430)</f>
        <v>1481.7589766686021</v>
      </c>
      <c r="N2430">
        <f>IF(ISBLANK(Games!E2430), Calc!G2430, G2430+L2430)</f>
        <v>1425.4820043556863</v>
      </c>
      <c r="O2430" s="1">
        <f t="shared" si="259"/>
        <v>0.58412248334689976</v>
      </c>
      <c r="P2430" s="1">
        <f t="shared" si="260"/>
        <v>0.41587751665310024</v>
      </c>
      <c r="Q2430" s="3" t="str">
        <f>Games!N2430</f>
        <v/>
      </c>
      <c r="R2430" s="1" t="str">
        <f t="shared" si="261"/>
        <v/>
      </c>
      <c r="S2430" s="1" t="str">
        <f>IF(ISBLANK(Games!L2430), "",IF(Q2430=B2430, C2430, B2430))</f>
        <v/>
      </c>
      <c r="T2430" s="1" t="str">
        <f t="shared" si="262"/>
        <v>DET</v>
      </c>
      <c r="U2430" s="1" t="str">
        <f t="shared" si="263"/>
        <v>CHW</v>
      </c>
      <c r="V2430" s="1">
        <f t="shared" si="264"/>
        <v>1481.7589766686021</v>
      </c>
      <c r="W2430" s="1">
        <f t="shared" si="265"/>
        <v>1425.4820043556863</v>
      </c>
    </row>
    <row r="2431" spans="1:23" x14ac:dyDescent="0.45">
      <c r="A2431" t="str">
        <f>Schedule!A2431</f>
        <v>2024-09-29</v>
      </c>
      <c r="B2431" t="str">
        <f>Schedule!B2431</f>
        <v>MIL</v>
      </c>
      <c r="C2431" t="str">
        <f>Schedule!C2431</f>
        <v>NYM</v>
      </c>
      <c r="D2431">
        <f>Schedule!D2431</f>
        <v>1511.74507850229</v>
      </c>
      <c r="E2431">
        <f>Schedule!E2431</f>
        <v>1505.1761432511801</v>
      </c>
      <c r="F2431" cm="1">
        <f t="array" ref="F2431">_xlfn.XLOOKUP(B2431, $T$1:$T2430, $V$1:$V2430, D2431, 0, -1)</f>
        <v>1516.6563185214643</v>
      </c>
      <c r="G2431" cm="1">
        <f t="array" ref="G2431">_xlfn.XLOOKUP(C2431, $U$1:$U2430, $W$1:$W2430, E2431, 0, -1)</f>
        <v>1510.288270753422</v>
      </c>
      <c r="H2431">
        <f>Schedule!F2431</f>
        <v>6.7415730337078705E-2</v>
      </c>
      <c r="I2431" t="str">
        <f>IF(ISBLANK(Games!D2431), "", Games!D2431)</f>
        <v/>
      </c>
      <c r="J2431" t="str">
        <f>IF(ISBLANK(Games!E2431), "", Games!E2431)</f>
        <v/>
      </c>
      <c r="K2431" t="str">
        <f>IF(ISBLANK(Games!D2431), "",VLOOKUP(I2431, 'Pitchers Pre-Season'!$B$2:$X$790, 23, FALSE))</f>
        <v/>
      </c>
      <c r="L2431" t="str">
        <f>IF(ISBLANK(Games!E2431), "",VLOOKUP(J2431, 'Pitchers Pre-Season'!$B$2:$X$790, 23, FALSE))</f>
        <v/>
      </c>
      <c r="M2431">
        <f>IF(ISBLANK(Games!D2431), Calc!F2431, F2431+K2431)</f>
        <v>1516.6563185214643</v>
      </c>
      <c r="N2431">
        <f>IF(ISBLANK(Games!E2431), Calc!G2431, G2431+L2431)</f>
        <v>1510.288270753422</v>
      </c>
      <c r="O2431" s="1">
        <f t="shared" si="259"/>
        <v>0.54287119649007431</v>
      </c>
      <c r="P2431" s="1">
        <f t="shared" si="260"/>
        <v>0.45712880350992557</v>
      </c>
      <c r="Q2431" s="3" t="str">
        <f>Games!N2431</f>
        <v/>
      </c>
      <c r="R2431" s="1" t="str">
        <f t="shared" si="261"/>
        <v/>
      </c>
      <c r="S2431" s="1" t="str">
        <f>IF(ISBLANK(Games!L2431), "",IF(Q2431=B2431, C2431, B2431))</f>
        <v/>
      </c>
      <c r="T2431" s="1" t="str">
        <f t="shared" si="262"/>
        <v>MIL</v>
      </c>
      <c r="U2431" s="1" t="str">
        <f t="shared" si="263"/>
        <v>NYM</v>
      </c>
      <c r="V2431" s="1">
        <f t="shared" si="264"/>
        <v>1516.6563185214643</v>
      </c>
      <c r="W2431" s="1">
        <f t="shared" si="265"/>
        <v>1510.288270753422</v>
      </c>
    </row>
    <row r="2432" spans="1:23" x14ac:dyDescent="0.45">
      <c r="A2432" t="str">
        <f>Schedule!A2432</f>
        <v>2024-09-29</v>
      </c>
      <c r="B2432" t="str">
        <f>Schedule!B2432</f>
        <v>CHC</v>
      </c>
      <c r="C2432" t="str">
        <f>Schedule!C2432</f>
        <v>CIN</v>
      </c>
      <c r="D2432">
        <f>Schedule!D2432</f>
        <v>1514.0316812078199</v>
      </c>
      <c r="E2432">
        <f>Schedule!E2432</f>
        <v>1496.2510574284499</v>
      </c>
      <c r="F2432" cm="1">
        <f t="array" ref="F2432">_xlfn.XLOOKUP(B2432, $T$1:$T2431, $V$1:$V2431, D2432, 0, -1)</f>
        <v>1529.9566441509314</v>
      </c>
      <c r="G2432" cm="1">
        <f t="array" ref="G2432">_xlfn.XLOOKUP(C2432, $U$1:$U2431, $W$1:$W2431, E2432, 0, -1)</f>
        <v>1513.6155661274754</v>
      </c>
      <c r="H2432">
        <f>Schedule!F2432</f>
        <v>4.4585987261146598E-2</v>
      </c>
      <c r="I2432" t="str">
        <f>IF(ISBLANK(Games!D2432), "", Games!D2432)</f>
        <v/>
      </c>
      <c r="J2432" t="str">
        <f>IF(ISBLANK(Games!E2432), "", Games!E2432)</f>
        <v/>
      </c>
      <c r="K2432" t="str">
        <f>IF(ISBLANK(Games!D2432), "",VLOOKUP(I2432, 'Pitchers Pre-Season'!$B$2:$X$790, 23, FALSE))</f>
        <v/>
      </c>
      <c r="L2432" t="str">
        <f>IF(ISBLANK(Games!E2432), "",VLOOKUP(J2432, 'Pitchers Pre-Season'!$B$2:$X$790, 23, FALSE))</f>
        <v/>
      </c>
      <c r="M2432">
        <f>IF(ISBLANK(Games!D2432), Calc!F2432, F2432+K2432)</f>
        <v>1529.9566441509314</v>
      </c>
      <c r="N2432">
        <f>IF(ISBLANK(Games!E2432), Calc!G2432, G2432+L2432)</f>
        <v>1513.6155661274754</v>
      </c>
      <c r="O2432" s="1">
        <f t="shared" si="259"/>
        <v>0.54579236987005442</v>
      </c>
      <c r="P2432" s="1">
        <f t="shared" si="260"/>
        <v>0.45420763012994558</v>
      </c>
      <c r="Q2432" s="3" t="str">
        <f>Games!N2432</f>
        <v/>
      </c>
      <c r="R2432" s="1" t="str">
        <f t="shared" si="261"/>
        <v/>
      </c>
      <c r="S2432" s="1" t="str">
        <f>IF(ISBLANK(Games!L2432), "",IF(Q2432=B2432, C2432, B2432))</f>
        <v/>
      </c>
      <c r="T2432" s="1" t="str">
        <f t="shared" si="262"/>
        <v>CHC</v>
      </c>
      <c r="U2432" s="1" t="str">
        <f t="shared" si="263"/>
        <v>CIN</v>
      </c>
      <c r="V2432" s="1">
        <f t="shared" si="264"/>
        <v>1529.9566441509314</v>
      </c>
      <c r="W2432" s="1">
        <f t="shared" si="265"/>
        <v>1513.6155661274754</v>
      </c>
    </row>
    <row r="2433" spans="1:23" x14ac:dyDescent="0.45">
      <c r="A2433" t="str">
        <f>Schedule!A2433</f>
        <v>2024-09-29</v>
      </c>
      <c r="B2433" t="str">
        <f>Schedule!B2433</f>
        <v>ATL</v>
      </c>
      <c r="C2433" t="str">
        <f>Schedule!C2433</f>
        <v>KCR</v>
      </c>
      <c r="D2433">
        <f>Schedule!D2433</f>
        <v>1590.545270505</v>
      </c>
      <c r="E2433">
        <f>Schedule!E2433</f>
        <v>1455.5883504191299</v>
      </c>
      <c r="F2433" cm="1">
        <f t="array" ref="F2433">_xlfn.XLOOKUP(B2433, $T$1:$T2432, $V$1:$V2432, D2433, 0, -1)</f>
        <v>1593.2508682491175</v>
      </c>
      <c r="G2433" cm="1">
        <f t="array" ref="G2433">_xlfn.XLOOKUP(C2433, $U$1:$U2432, $W$1:$W2432, E2433, 0, -1)</f>
        <v>1465.2610239810729</v>
      </c>
      <c r="H2433">
        <f>Schedule!F2433</f>
        <v>4.3902439024390297E-2</v>
      </c>
      <c r="I2433" t="str">
        <f>IF(ISBLANK(Games!D2433), "", Games!D2433)</f>
        <v/>
      </c>
      <c r="J2433" t="str">
        <f>IF(ISBLANK(Games!E2433), "", Games!E2433)</f>
        <v/>
      </c>
      <c r="K2433" t="str">
        <f>IF(ISBLANK(Games!D2433), "",VLOOKUP(I2433, 'Pitchers Pre-Season'!$B$2:$X$790, 23, FALSE))</f>
        <v/>
      </c>
      <c r="L2433" t="str">
        <f>IF(ISBLANK(Games!E2433), "",VLOOKUP(J2433, 'Pitchers Pre-Season'!$B$2:$X$790, 23, FALSE))</f>
        <v/>
      </c>
      <c r="M2433">
        <f>IF(ISBLANK(Games!D2433), Calc!F2433, F2433+K2433)</f>
        <v>1593.2508682491175</v>
      </c>
      <c r="N2433">
        <f>IF(ISBLANK(Games!E2433), Calc!G2433, G2433+L2433)</f>
        <v>1465.2610239810729</v>
      </c>
      <c r="O2433" s="1">
        <f t="shared" si="259"/>
        <v>0.69824009070386461</v>
      </c>
      <c r="P2433" s="1">
        <f t="shared" si="260"/>
        <v>0.30175990929613533</v>
      </c>
      <c r="Q2433" s="3" t="str">
        <f>Games!N2433</f>
        <v/>
      </c>
      <c r="R2433" s="1" t="str">
        <f t="shared" si="261"/>
        <v/>
      </c>
      <c r="S2433" s="1" t="str">
        <f>IF(ISBLANK(Games!L2433), "",IF(Q2433=B2433, C2433, B2433))</f>
        <v/>
      </c>
      <c r="T2433" s="1" t="str">
        <f t="shared" si="262"/>
        <v>ATL</v>
      </c>
      <c r="U2433" s="1" t="str">
        <f t="shared" si="263"/>
        <v>KCR</v>
      </c>
      <c r="V2433" s="1">
        <f t="shared" si="264"/>
        <v>1593.2508682491175</v>
      </c>
      <c r="W2433" s="1">
        <f t="shared" si="265"/>
        <v>1465.2610239810729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1"/>
  <sheetViews>
    <sheetView workbookViewId="0">
      <selection activeCell="H5" sqref="H5"/>
    </sheetView>
  </sheetViews>
  <sheetFormatPr defaultColWidth="10.6640625" defaultRowHeight="14.25" x14ac:dyDescent="0.45"/>
  <sheetData>
    <row r="1" spans="1:2" x14ac:dyDescent="0.45">
      <c r="A1" t="s">
        <v>224</v>
      </c>
      <c r="B1" t="s">
        <v>225</v>
      </c>
    </row>
    <row r="2" spans="1:2" x14ac:dyDescent="0.45">
      <c r="A2" t="s">
        <v>42</v>
      </c>
      <c r="B2">
        <v>1590.545270505</v>
      </c>
    </row>
    <row r="3" spans="1:2" x14ac:dyDescent="0.45">
      <c r="A3" t="s">
        <v>11</v>
      </c>
      <c r="B3">
        <v>1588.6730971234199</v>
      </c>
    </row>
    <row r="4" spans="1:2" x14ac:dyDescent="0.45">
      <c r="A4" t="s">
        <v>29</v>
      </c>
      <c r="B4">
        <v>1559.22207084247</v>
      </c>
    </row>
    <row r="5" spans="1:2" x14ac:dyDescent="0.45">
      <c r="A5" t="s">
        <v>30</v>
      </c>
      <c r="B5">
        <v>1539.4562396036399</v>
      </c>
    </row>
    <row r="6" spans="1:2" x14ac:dyDescent="0.45">
      <c r="A6" t="s">
        <v>21</v>
      </c>
      <c r="B6">
        <v>1537.2568075547799</v>
      </c>
    </row>
    <row r="7" spans="1:2" x14ac:dyDescent="0.45">
      <c r="A7" t="s">
        <v>41</v>
      </c>
      <c r="B7">
        <v>1537.03223861109</v>
      </c>
    </row>
    <row r="8" spans="1:2" x14ac:dyDescent="0.45">
      <c r="A8" t="s">
        <v>22</v>
      </c>
      <c r="B8">
        <v>1536.86484917293</v>
      </c>
    </row>
    <row r="9" spans="1:2" x14ac:dyDescent="0.45">
      <c r="A9" t="s">
        <v>24</v>
      </c>
      <c r="B9">
        <v>1535.44519643647</v>
      </c>
    </row>
    <row r="10" spans="1:2" x14ac:dyDescent="0.45">
      <c r="A10" t="s">
        <v>15</v>
      </c>
      <c r="B10">
        <v>1535.1075395159701</v>
      </c>
    </row>
    <row r="11" spans="1:2" x14ac:dyDescent="0.45">
      <c r="A11" t="s">
        <v>31</v>
      </c>
      <c r="B11">
        <v>1527.6277566730801</v>
      </c>
    </row>
    <row r="12" spans="1:2" x14ac:dyDescent="0.45">
      <c r="A12" t="s">
        <v>37</v>
      </c>
      <c r="B12">
        <v>1526.2027098211199</v>
      </c>
    </row>
    <row r="13" spans="1:2" x14ac:dyDescent="0.45">
      <c r="A13" t="s">
        <v>35</v>
      </c>
      <c r="B13" s="6">
        <v>1517.8440011816001</v>
      </c>
    </row>
    <row r="14" spans="1:2" x14ac:dyDescent="0.45">
      <c r="A14" t="s">
        <v>32</v>
      </c>
      <c r="B14">
        <v>1514.0316812078199</v>
      </c>
    </row>
    <row r="15" spans="1:2" x14ac:dyDescent="0.45">
      <c r="A15" t="s">
        <v>10</v>
      </c>
      <c r="B15">
        <v>1513.7838452168801</v>
      </c>
    </row>
    <row r="16" spans="1:2" x14ac:dyDescent="0.45">
      <c r="A16" t="s">
        <v>40</v>
      </c>
      <c r="B16">
        <v>1511.74507850229</v>
      </c>
    </row>
    <row r="17" spans="1:2" x14ac:dyDescent="0.45">
      <c r="A17" t="s">
        <v>20</v>
      </c>
      <c r="B17">
        <v>1506.4629567151301</v>
      </c>
    </row>
    <row r="18" spans="1:2" x14ac:dyDescent="0.45">
      <c r="A18" t="s">
        <v>39</v>
      </c>
      <c r="B18">
        <v>1505.1761432511801</v>
      </c>
    </row>
    <row r="19" spans="1:2" x14ac:dyDescent="0.45">
      <c r="A19" t="s">
        <v>34</v>
      </c>
      <c r="B19">
        <v>1503.8938502056101</v>
      </c>
    </row>
    <row r="20" spans="1:2" x14ac:dyDescent="0.45">
      <c r="A20" t="s">
        <v>19</v>
      </c>
      <c r="B20">
        <v>1501.1235706124401</v>
      </c>
    </row>
    <row r="21" spans="1:2" x14ac:dyDescent="0.45">
      <c r="A21" t="s">
        <v>38</v>
      </c>
      <c r="B21">
        <v>1500.26839934439</v>
      </c>
    </row>
    <row r="22" spans="1:2" x14ac:dyDescent="0.45">
      <c r="A22" t="s">
        <v>17</v>
      </c>
      <c r="B22">
        <v>1496.2510574284499</v>
      </c>
    </row>
    <row r="23" spans="1:2" x14ac:dyDescent="0.45">
      <c r="A23" t="s">
        <v>27</v>
      </c>
      <c r="B23">
        <v>1488.4482383178499</v>
      </c>
    </row>
    <row r="24" spans="1:2" x14ac:dyDescent="0.45">
      <c r="A24" t="s">
        <v>26</v>
      </c>
      <c r="B24">
        <v>1477.56939209144</v>
      </c>
    </row>
    <row r="25" spans="1:2" x14ac:dyDescent="0.45">
      <c r="A25" t="s">
        <v>16</v>
      </c>
      <c r="B25">
        <v>1474.3085107648601</v>
      </c>
    </row>
    <row r="26" spans="1:2" x14ac:dyDescent="0.45">
      <c r="A26" t="s">
        <v>28</v>
      </c>
      <c r="B26">
        <v>1468.3919248330999</v>
      </c>
    </row>
    <row r="27" spans="1:2" x14ac:dyDescent="0.45">
      <c r="A27" t="s">
        <v>23</v>
      </c>
      <c r="B27">
        <v>1455.5883504191299</v>
      </c>
    </row>
    <row r="28" spans="1:2" x14ac:dyDescent="0.45">
      <c r="A28" t="s">
        <v>25</v>
      </c>
      <c r="B28">
        <v>1433.33420073452</v>
      </c>
    </row>
    <row r="29" spans="1:2" x14ac:dyDescent="0.45">
      <c r="A29" t="s">
        <v>33</v>
      </c>
      <c r="B29">
        <v>1427.1354796158</v>
      </c>
    </row>
    <row r="30" spans="1:2" x14ac:dyDescent="0.45">
      <c r="A30" t="s">
        <v>18</v>
      </c>
      <c r="B30">
        <v>1422.7330514932301</v>
      </c>
    </row>
    <row r="31" spans="1:2" x14ac:dyDescent="0.45">
      <c r="A31" t="s">
        <v>36</v>
      </c>
      <c r="B31">
        <v>1418.47649220432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F309A-EB1D-40E0-98F1-5DD91667D370}">
  <dimension ref="A1:D31"/>
  <sheetViews>
    <sheetView workbookViewId="0">
      <selection sqref="A1:D31"/>
    </sheetView>
  </sheetViews>
  <sheetFormatPr defaultColWidth="10.6640625" defaultRowHeight="14.25" x14ac:dyDescent="0.45"/>
  <sheetData>
    <row r="1" spans="1:4" x14ac:dyDescent="0.45">
      <c r="A1" s="35" t="s">
        <v>224</v>
      </c>
      <c r="B1" s="35" t="s">
        <v>1142</v>
      </c>
      <c r="C1" s="36" t="s">
        <v>1143</v>
      </c>
      <c r="D1" s="35" t="s">
        <v>1144</v>
      </c>
    </row>
    <row r="2" spans="1:4" x14ac:dyDescent="0.45">
      <c r="A2" t="s">
        <v>42</v>
      </c>
      <c r="B2">
        <f>VLOOKUP(A2, 'Elo Ratings - Pre Season'!$A$2:$B$31, 2, FALSE)</f>
        <v>1590.545270505</v>
      </c>
      <c r="C2" s="5">
        <f>VLOOKUP(A2, Calc!$T$2:$W$1048576, 3, FALSE)</f>
        <v>1593.2508682491175</v>
      </c>
      <c r="D2" s="7">
        <f>C2-B2</f>
        <v>2.7055977441175401</v>
      </c>
    </row>
    <row r="3" spans="1:4" x14ac:dyDescent="0.45">
      <c r="A3" t="s">
        <v>11</v>
      </c>
      <c r="B3">
        <f>VLOOKUP(A3, 'Elo Ratings - Pre Season'!$A$2:$B$31, 2, FALSE)</f>
        <v>1588.6730971234199</v>
      </c>
      <c r="C3" s="5">
        <f>VLOOKUP(A3, Calc!$T$2:$W$1048576, 3, FALSE)</f>
        <v>1582.3984706186652</v>
      </c>
      <c r="D3" s="7">
        <f>C3-B3</f>
        <v>-6.2746265047546785</v>
      </c>
    </row>
    <row r="4" spans="1:4" x14ac:dyDescent="0.45">
      <c r="A4" t="s">
        <v>29</v>
      </c>
      <c r="B4">
        <f>VLOOKUP(A4, 'Elo Ratings - Pre Season'!$A$2:$B$31, 2, FALSE)</f>
        <v>1559.22207084247</v>
      </c>
      <c r="C4" s="5">
        <f>VLOOKUP(A4, Calc!$T$2:$W$1048576, 3, FALSE)</f>
        <v>1554.1420057828705</v>
      </c>
      <c r="D4" s="7">
        <f>C4-B4</f>
        <v>-5.0800650595995194</v>
      </c>
    </row>
    <row r="5" spans="1:4" x14ac:dyDescent="0.45">
      <c r="A5" t="s">
        <v>15</v>
      </c>
      <c r="B5">
        <f>VLOOKUP(A5, 'Elo Ratings - Pre Season'!$A$2:$B$31, 2, FALSE)</f>
        <v>1535.1075395159701</v>
      </c>
      <c r="C5" s="5">
        <f>VLOOKUP(A5, Calc!$T$2:$W$1048576, 3, FALSE)</f>
        <v>1539.1326987671225</v>
      </c>
      <c r="D5" s="7">
        <f>C5-B5</f>
        <v>4.025159251152445</v>
      </c>
    </row>
    <row r="6" spans="1:4" x14ac:dyDescent="0.45">
      <c r="A6" t="s">
        <v>22</v>
      </c>
      <c r="B6">
        <f>VLOOKUP(A6, 'Elo Ratings - Pre Season'!$A$2:$B$31, 2, FALSE)</f>
        <v>1536.86484917293</v>
      </c>
      <c r="C6" s="5">
        <f>VLOOKUP(A6, Calc!$T$2:$W$1048576, 3, FALSE)</f>
        <v>1536.86484917293</v>
      </c>
      <c r="D6" s="7">
        <f>C6-B6</f>
        <v>0</v>
      </c>
    </row>
    <row r="7" spans="1:4" x14ac:dyDescent="0.45">
      <c r="A7" t="s">
        <v>30</v>
      </c>
      <c r="B7">
        <f>VLOOKUP(A7, 'Elo Ratings - Pre Season'!$A$2:$B$31, 2, FALSE)</f>
        <v>1539.4562396036399</v>
      </c>
      <c r="C7" s="5">
        <f>VLOOKUP(A7, Calc!$T$2:$W$1048576, 3, FALSE)</f>
        <v>1533.7203518335739</v>
      </c>
      <c r="D7" s="7">
        <f>C7-B7</f>
        <v>-5.7358877700660287</v>
      </c>
    </row>
    <row r="8" spans="1:4" x14ac:dyDescent="0.45">
      <c r="A8" t="s">
        <v>41</v>
      </c>
      <c r="B8">
        <f>VLOOKUP(A8, 'Elo Ratings - Pre Season'!$A$2:$B$31, 2, FALSE)</f>
        <v>1537.03223861109</v>
      </c>
      <c r="C8" s="5">
        <f>VLOOKUP(A8, Calc!$T$2:$W$1048576, 3, FALSE)</f>
        <v>1532.3725916490771</v>
      </c>
      <c r="D8" s="7">
        <f>C8-B8</f>
        <v>-4.6596469620128573</v>
      </c>
    </row>
    <row r="9" spans="1:4" x14ac:dyDescent="0.45">
      <c r="A9" t="s">
        <v>31</v>
      </c>
      <c r="B9">
        <f>VLOOKUP(A9, 'Elo Ratings - Pre Season'!$A$2:$B$31, 2, FALSE)</f>
        <v>1527.6277566730801</v>
      </c>
      <c r="C9" s="5">
        <f>VLOOKUP(A9, Calc!$T$2:$W$1048576, 3, FALSE)</f>
        <v>1532.1157375386715</v>
      </c>
      <c r="D9" s="7">
        <f>C9-B9</f>
        <v>4.487980865591453</v>
      </c>
    </row>
    <row r="10" spans="1:4" x14ac:dyDescent="0.45">
      <c r="A10" t="s">
        <v>21</v>
      </c>
      <c r="B10">
        <f>VLOOKUP(A10, 'Elo Ratings - Pre Season'!$A$2:$B$31, 2, FALSE)</f>
        <v>1537.2568075547799</v>
      </c>
      <c r="C10" s="5">
        <f>VLOOKUP(A10, Calc!$T$2:$W$1048576, 3, FALSE)</f>
        <v>1531.6295452010067</v>
      </c>
      <c r="D10" s="7">
        <f>C10-B10</f>
        <v>-5.6272623537731761</v>
      </c>
    </row>
    <row r="11" spans="1:4" x14ac:dyDescent="0.45">
      <c r="A11" t="s">
        <v>24</v>
      </c>
      <c r="B11">
        <f>VLOOKUP(A11, 'Elo Ratings - Pre Season'!$A$2:$B$31, 2, FALSE)</f>
        <v>1535.44519643647</v>
      </c>
      <c r="C11" s="5">
        <f>VLOOKUP(A11, Calc!$T$2:$W$1048576, 3, FALSE)</f>
        <v>1529.2726034226744</v>
      </c>
      <c r="D11" s="7">
        <f>C11-B11</f>
        <v>-6.1725930137956766</v>
      </c>
    </row>
    <row r="12" spans="1:4" x14ac:dyDescent="0.45">
      <c r="A12" t="s">
        <v>35</v>
      </c>
      <c r="B12">
        <f>VLOOKUP(A12, 'Elo Ratings - Pre Season'!$A$2:$B$31, 2, FALSE)</f>
        <v>1517.8440011816001</v>
      </c>
      <c r="C12" s="5">
        <f>VLOOKUP(A12, Calc!$T$2:$W$1048576, 3, FALSE)</f>
        <v>1521.1985788932425</v>
      </c>
      <c r="D12" s="7">
        <f>C12-B12</f>
        <v>3.3545777116423778</v>
      </c>
    </row>
    <row r="13" spans="1:4" x14ac:dyDescent="0.45">
      <c r="A13" t="s">
        <v>37</v>
      </c>
      <c r="B13">
        <f>VLOOKUP(A13, 'Elo Ratings - Pre Season'!$A$2:$B$31, 2, FALSE)</f>
        <v>1526.2027098211199</v>
      </c>
      <c r="C13" s="5">
        <f>VLOOKUP(A13, Calc!$T$2:$W$1048576, 3, FALSE)</f>
        <v>1520.7178171860196</v>
      </c>
      <c r="D13" s="7">
        <f>C13-B13</f>
        <v>-5.4848926351003229</v>
      </c>
    </row>
    <row r="14" spans="1:4" x14ac:dyDescent="0.45">
      <c r="A14" t="s">
        <v>32</v>
      </c>
      <c r="B14">
        <f>VLOOKUP(A14, 'Elo Ratings - Pre Season'!$A$2:$B$31, 2, FALSE)</f>
        <v>1514.0316812078199</v>
      </c>
      <c r="C14" s="5">
        <f>VLOOKUP(A14, Calc!$T$2:$W$1048576, 3, FALSE)</f>
        <v>1517.4251424440408</v>
      </c>
      <c r="D14" s="7">
        <f>C14-B14</f>
        <v>3.3934612362209009</v>
      </c>
    </row>
    <row r="15" spans="1:4" x14ac:dyDescent="0.45">
      <c r="A15" t="s">
        <v>40</v>
      </c>
      <c r="B15">
        <f>VLOOKUP(A15, 'Elo Ratings - Pre Season'!$A$2:$B$31, 2, FALSE)</f>
        <v>1511.74507850229</v>
      </c>
      <c r="C15" s="5">
        <f>VLOOKUP(A15, Calc!$T$2:$W$1048576, 3, FALSE)</f>
        <v>1516.8068782281637</v>
      </c>
      <c r="D15" s="7">
        <f>C15-B15</f>
        <v>5.0617997258736978</v>
      </c>
    </row>
    <row r="16" spans="1:4" x14ac:dyDescent="0.45">
      <c r="A16" t="s">
        <v>20</v>
      </c>
      <c r="B16">
        <f>VLOOKUP(A16, 'Elo Ratings - Pre Season'!$A$2:$B$31, 2, FALSE)</f>
        <v>1506.4629567151301</v>
      </c>
      <c r="C16" s="5">
        <f>VLOOKUP(A16, Calc!$T$2:$W$1048576, 3, FALSE)</f>
        <v>1510.540426333587</v>
      </c>
      <c r="D16" s="7">
        <f>C16-B16</f>
        <v>4.0774696184569166</v>
      </c>
    </row>
    <row r="17" spans="1:4" x14ac:dyDescent="0.45">
      <c r="A17" t="s">
        <v>10</v>
      </c>
      <c r="B17">
        <f>VLOOKUP(A17, 'Elo Ratings - Pre Season'!$A$2:$B$31, 2, FALSE)</f>
        <v>1513.7838452168801</v>
      </c>
      <c r="C17" s="5">
        <f>VLOOKUP(A17, Calc!$T$2:$W$1048576, 3, FALSE)</f>
        <v>1509.1916557174591</v>
      </c>
      <c r="D17" s="7">
        <f>C17-B17</f>
        <v>-4.5921894994210106</v>
      </c>
    </row>
    <row r="18" spans="1:4" x14ac:dyDescent="0.45">
      <c r="A18" t="s">
        <v>19</v>
      </c>
      <c r="B18">
        <f>VLOOKUP(A18, 'Elo Ratings - Pre Season'!$A$2:$B$31, 2, FALSE)</f>
        <v>1501.1235706124401</v>
      </c>
      <c r="C18" s="5">
        <f>VLOOKUP(A18, Calc!$T$2:$W$1048576, 3, FALSE)</f>
        <v>1506.8907435815931</v>
      </c>
      <c r="D18" s="7">
        <f>C18-B18</f>
        <v>5.76717296915308</v>
      </c>
    </row>
    <row r="19" spans="1:4" x14ac:dyDescent="0.45">
      <c r="A19" t="s">
        <v>34</v>
      </c>
      <c r="B19">
        <f>VLOOKUP(A19, 'Elo Ratings - Pre Season'!$A$2:$B$31, 2, FALSE)</f>
        <v>1503.8938502056101</v>
      </c>
      <c r="C19" s="5">
        <f>VLOOKUP(A19, Calc!$T$2:$W$1048576, 3, FALSE)</f>
        <v>1503.8938502056101</v>
      </c>
      <c r="D19" s="7">
        <f>C19-B19</f>
        <v>0</v>
      </c>
    </row>
    <row r="20" spans="1:4" x14ac:dyDescent="0.45">
      <c r="A20" t="s">
        <v>17</v>
      </c>
      <c r="B20">
        <f>VLOOKUP(A20, 'Elo Ratings - Pre Season'!$A$2:$B$31, 2, FALSE)</f>
        <v>1496.2510574284499</v>
      </c>
      <c r="C20" s="5">
        <f>VLOOKUP(A20, Calc!$T$2:$W$1048576, 3, FALSE)</f>
        <v>1500.278005841265</v>
      </c>
      <c r="D20" s="7">
        <f>C20-B20</f>
        <v>4.0269484128150452</v>
      </c>
    </row>
    <row r="21" spans="1:4" x14ac:dyDescent="0.45">
      <c r="A21" t="s">
        <v>38</v>
      </c>
      <c r="B21">
        <f>VLOOKUP(A21, 'Elo Ratings - Pre Season'!$A$2:$B$31, 2, FALSE)</f>
        <v>1500.26839934439</v>
      </c>
      <c r="C21" s="5">
        <f>VLOOKUP(A21, Calc!$T$2:$W$1048576, 3, FALSE)</f>
        <v>1500.26839934439</v>
      </c>
      <c r="D21" s="7">
        <f>C21-B21</f>
        <v>0</v>
      </c>
    </row>
    <row r="22" spans="1:4" x14ac:dyDescent="0.45">
      <c r="A22" t="s">
        <v>39</v>
      </c>
      <c r="B22">
        <f>VLOOKUP(A22, 'Elo Ratings - Pre Season'!$A$2:$B$31, 2, FALSE)</f>
        <v>1505.1761432511801</v>
      </c>
      <c r="C22" s="5">
        <f>VLOOKUP(A22, Calc!$T$2:$W$1048576, 3, FALSE)</f>
        <v>1499.7593029293687</v>
      </c>
      <c r="D22" s="7">
        <f>C22-B22</f>
        <v>-5.4168403218113781</v>
      </c>
    </row>
    <row r="23" spans="1:4" x14ac:dyDescent="0.45">
      <c r="A23" t="s">
        <v>27</v>
      </c>
      <c r="B23">
        <f>VLOOKUP(A23, 'Elo Ratings - Pre Season'!$A$2:$B$31, 2, FALSE)</f>
        <v>1488.4482383178499</v>
      </c>
      <c r="C23" s="5">
        <f>VLOOKUP(A23, Calc!$T$2:$W$1048576, 3, FALSE)</f>
        <v>1482.9311667798806</v>
      </c>
      <c r="D23" s="7">
        <f>C23-B23</f>
        <v>-5.5170715379692865</v>
      </c>
    </row>
    <row r="24" spans="1:4" x14ac:dyDescent="0.45">
      <c r="A24" t="s">
        <v>26</v>
      </c>
      <c r="B24">
        <f>VLOOKUP(A24, 'Elo Ratings - Pre Season'!$A$2:$B$31, 2, FALSE)</f>
        <v>1477.56939209144</v>
      </c>
      <c r="C24" s="5">
        <f>VLOOKUP(A24, Calc!$T$2:$W$1048576, 3, FALSE)</f>
        <v>1481.7589766686021</v>
      </c>
      <c r="D24" s="7">
        <f>C24-B24</f>
        <v>4.1895845771621225</v>
      </c>
    </row>
    <row r="25" spans="1:4" x14ac:dyDescent="0.45">
      <c r="A25" t="s">
        <v>16</v>
      </c>
      <c r="B25">
        <f>VLOOKUP(A25, 'Elo Ratings - Pre Season'!$A$2:$B$31, 2, FALSE)</f>
        <v>1474.3085107648601</v>
      </c>
      <c r="C25" s="5">
        <f>VLOOKUP(A25, Calc!$T$2:$W$1048576, 3, FALSE)</f>
        <v>1469.5882041455925</v>
      </c>
      <c r="D25" s="7">
        <f>C25-B25</f>
        <v>-4.7203066192676033</v>
      </c>
    </row>
    <row r="26" spans="1:4" x14ac:dyDescent="0.45">
      <c r="A26" t="s">
        <v>28</v>
      </c>
      <c r="B26">
        <f>VLOOKUP(A26, 'Elo Ratings - Pre Season'!$A$2:$B$31, 2, FALSE)</f>
        <v>1468.3919248330999</v>
      </c>
      <c r="C26" s="5">
        <f>VLOOKUP(A26, Calc!$T$2:$W$1048576, 3, FALSE)</f>
        <v>1464.4120897083565</v>
      </c>
      <c r="D26" s="7">
        <f>C26-B26</f>
        <v>-3.9798351247434312</v>
      </c>
    </row>
    <row r="27" spans="1:4" x14ac:dyDescent="0.45">
      <c r="A27" t="s">
        <v>23</v>
      </c>
      <c r="B27">
        <f>VLOOKUP(A27, 'Elo Ratings - Pre Season'!$A$2:$B$31, 2, FALSE)</f>
        <v>1455.5883504191299</v>
      </c>
      <c r="C27" s="5">
        <f>VLOOKUP(A27, Calc!$T$2:$W$1048576, 3, FALSE)</f>
        <v>1450.7673505432206</v>
      </c>
      <c r="D27" s="7">
        <f>C27-B27</f>
        <v>-4.8209998759093651</v>
      </c>
    </row>
    <row r="28" spans="1:4" x14ac:dyDescent="0.45">
      <c r="A28" t="s">
        <v>25</v>
      </c>
      <c r="B28">
        <f>VLOOKUP(A28, 'Elo Ratings - Pre Season'!$A$2:$B$31, 2, FALSE)</f>
        <v>1433.33420073452</v>
      </c>
      <c r="C28" s="5">
        <f>VLOOKUP(A28, Calc!$T$2:$W$1048576, 3, FALSE)</f>
        <v>1429.1786463033034</v>
      </c>
      <c r="D28" s="7">
        <f>C28-B28</f>
        <v>-4.1555544312166148</v>
      </c>
    </row>
    <row r="29" spans="1:4" x14ac:dyDescent="0.45">
      <c r="A29" t="s">
        <v>33</v>
      </c>
      <c r="B29">
        <f>VLOOKUP(A29, 'Elo Ratings - Pre Season'!$A$2:$B$31, 2, FALSE)</f>
        <v>1427.1354796158</v>
      </c>
      <c r="C29" s="5">
        <f>VLOOKUP(A29, Calc!$T$2:$W$1048576, 3, FALSE)</f>
        <v>1423.1914372760109</v>
      </c>
      <c r="D29" s="7">
        <f>C29-B29</f>
        <v>-3.9440423397891209</v>
      </c>
    </row>
    <row r="30" spans="1:4" x14ac:dyDescent="0.45">
      <c r="A30" t="s">
        <v>36</v>
      </c>
      <c r="B30">
        <f>VLOOKUP(A30, 'Elo Ratings - Pre Season'!$A$2:$B$31, 2, FALSE)</f>
        <v>1418.47649220432</v>
      </c>
      <c r="C30" s="5">
        <f>VLOOKUP(A30, Calc!$T$2:$W$1048576, 3, FALSE)</f>
        <v>1423.0710497477428</v>
      </c>
      <c r="D30" s="7">
        <f>C30-B30</f>
        <v>4.5945575434227521</v>
      </c>
    </row>
    <row r="31" spans="1:4" x14ac:dyDescent="0.45">
      <c r="A31" t="s">
        <v>18</v>
      </c>
      <c r="B31">
        <f>VLOOKUP(A31, 'Elo Ratings - Pre Season'!$A$2:$B$31, 2, FALSE)</f>
        <v>1422.7330514932301</v>
      </c>
      <c r="C31" s="5">
        <f>VLOOKUP(A31, Calc!$T$2:$W$1048576, 3, FALSE)</f>
        <v>1418.9207131597152</v>
      </c>
      <c r="D31" s="7">
        <f>C31-B31</f>
        <v>-3.8123383335148446</v>
      </c>
    </row>
  </sheetData>
  <sortState xmlns:xlrd2="http://schemas.microsoft.com/office/spreadsheetml/2017/richdata2" ref="A2:D31">
    <sortCondition descending="1" ref="C2:C31"/>
  </sortState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767CD-93D8-451D-8492-EBAB8213E92E}">
  <dimension ref="A1:AA107"/>
  <sheetViews>
    <sheetView topLeftCell="B1" workbookViewId="0">
      <selection activeCell="AB2" sqref="AB2"/>
    </sheetView>
  </sheetViews>
  <sheetFormatPr defaultRowHeight="14.25" x14ac:dyDescent="0.45"/>
  <cols>
    <col min="1" max="1" width="3.86328125" bestFit="1" customWidth="1"/>
    <col min="2" max="2" width="14.6640625" bestFit="1" customWidth="1"/>
    <col min="3" max="3" width="7.3984375" bestFit="1" customWidth="1"/>
    <col min="4" max="4" width="4.6640625" bestFit="1" customWidth="1"/>
    <col min="5" max="5" width="3.73046875" bestFit="1" customWidth="1"/>
    <col min="6" max="6" width="5" bestFit="1" customWidth="1"/>
    <col min="7" max="7" width="4.1328125" bestFit="1" customWidth="1"/>
    <col min="8" max="8" width="5.06640625" bestFit="1" customWidth="1"/>
    <col min="9" max="9" width="4.46484375" bestFit="1" customWidth="1"/>
    <col min="10" max="10" width="5.796875" bestFit="1" customWidth="1"/>
    <col min="11" max="11" width="6.86328125" bestFit="1" customWidth="1"/>
    <col min="12" max="12" width="7" bestFit="1" customWidth="1"/>
    <col min="13" max="13" width="7.796875" bestFit="1" customWidth="1"/>
    <col min="14" max="14" width="7.53125" bestFit="1" customWidth="1"/>
    <col min="15" max="15" width="6.59765625" bestFit="1" customWidth="1"/>
    <col min="16" max="16" width="7.9296875" bestFit="1" customWidth="1"/>
    <col min="17" max="17" width="9.1328125" bestFit="1" customWidth="1"/>
    <col min="18" max="18" width="6.1328125" bestFit="1" customWidth="1"/>
    <col min="19" max="19" width="7" bestFit="1" customWidth="1"/>
    <col min="20" max="20" width="5.73046875" bestFit="1" customWidth="1"/>
    <col min="21" max="21" width="6.19921875" bestFit="1" customWidth="1"/>
    <col min="22" max="22" width="6.9296875" bestFit="1" customWidth="1"/>
  </cols>
  <sheetData>
    <row r="1" spans="1:27" x14ac:dyDescent="0.45">
      <c r="A1" t="s">
        <v>230</v>
      </c>
      <c r="B1" t="s">
        <v>231</v>
      </c>
      <c r="C1" t="s">
        <v>224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277</v>
      </c>
      <c r="Q1" t="s">
        <v>278</v>
      </c>
      <c r="R1" t="s">
        <v>244</v>
      </c>
      <c r="S1" t="s">
        <v>279</v>
      </c>
      <c r="T1" t="s">
        <v>245</v>
      </c>
      <c r="U1" t="s">
        <v>280</v>
      </c>
      <c r="V1" t="s">
        <v>246</v>
      </c>
      <c r="X1" t="s">
        <v>1139</v>
      </c>
      <c r="Y1" t="s">
        <v>1147</v>
      </c>
      <c r="Z1" t="s">
        <v>1148</v>
      </c>
      <c r="AA1" t="s">
        <v>1153</v>
      </c>
    </row>
    <row r="2" spans="1:27" x14ac:dyDescent="0.45">
      <c r="A2">
        <v>1</v>
      </c>
      <c r="B2" t="s">
        <v>276</v>
      </c>
      <c r="C2" t="s">
        <v>11</v>
      </c>
      <c r="D2">
        <v>1</v>
      </c>
      <c r="E2">
        <v>0</v>
      </c>
      <c r="F2">
        <v>0</v>
      </c>
      <c r="G2">
        <v>1</v>
      </c>
      <c r="H2">
        <v>1</v>
      </c>
      <c r="I2">
        <v>6</v>
      </c>
      <c r="J2">
        <v>16.5</v>
      </c>
      <c r="K2">
        <v>1.5</v>
      </c>
      <c r="L2">
        <v>0</v>
      </c>
      <c r="M2">
        <v>0.222</v>
      </c>
      <c r="N2">
        <v>1</v>
      </c>
      <c r="O2">
        <v>0.55600000000000005</v>
      </c>
      <c r="P2">
        <v>0</v>
      </c>
      <c r="Q2">
        <v>99.3</v>
      </c>
      <c r="R2">
        <v>0</v>
      </c>
      <c r="T2">
        <v>0.48</v>
      </c>
      <c r="U2">
        <v>0.99</v>
      </c>
      <c r="V2">
        <v>0.4</v>
      </c>
      <c r="X2" s="4">
        <f>(Pitchers_In_Season[[#This Row],[WAR]]-AVERAGE(Pitchers_In_Season[WAR])/_xlfn.STDEV.P(Pitchers_In_Season[WAR]))</f>
        <v>1.1690745408447556E-2</v>
      </c>
      <c r="Y2" s="4">
        <f>V2*_xlfn.STDEV.P('Elo Ratings - Current'!$C$2:$C$31)+1505</f>
        <v>1522.3288525681337</v>
      </c>
      <c r="Z2" s="4">
        <f>Y2-VLOOKUP(Pitchers_In_Season[[#This Row],[Team]], 'Team Pitching In-Season'!$B$2:$Y$31, 24,FALSE)</f>
        <v>-80.660160180610546</v>
      </c>
      <c r="AA2">
        <f>(Z2*(5.333/9))</f>
        <v>-47.79562602702179</v>
      </c>
    </row>
    <row r="3" spans="1:27" x14ac:dyDescent="0.45">
      <c r="A3">
        <v>2</v>
      </c>
      <c r="B3" t="s">
        <v>266</v>
      </c>
      <c r="C3" t="s">
        <v>34</v>
      </c>
      <c r="D3">
        <v>1</v>
      </c>
      <c r="E3">
        <v>0</v>
      </c>
      <c r="F3">
        <v>0</v>
      </c>
      <c r="G3">
        <v>1</v>
      </c>
      <c r="H3">
        <v>1</v>
      </c>
      <c r="I3">
        <v>6</v>
      </c>
      <c r="J3">
        <v>16.5</v>
      </c>
      <c r="K3">
        <v>1.5</v>
      </c>
      <c r="L3">
        <v>0</v>
      </c>
      <c r="M3">
        <v>0.4</v>
      </c>
      <c r="N3">
        <v>1</v>
      </c>
      <c r="O3">
        <v>0.5</v>
      </c>
      <c r="P3">
        <v>0</v>
      </c>
      <c r="Q3">
        <v>93</v>
      </c>
      <c r="R3">
        <v>0</v>
      </c>
      <c r="S3">
        <v>2.35</v>
      </c>
      <c r="T3">
        <v>0.48</v>
      </c>
      <c r="U3">
        <v>0.74</v>
      </c>
      <c r="V3">
        <v>0.4</v>
      </c>
      <c r="X3" s="4">
        <f>(Pitchers_In_Season[[#This Row],[WAR]]-AVERAGE(Pitchers_In_Season[WAR])/_xlfn.STDEV.P(Pitchers_In_Season[WAR]))</f>
        <v>1.1690745408447556E-2</v>
      </c>
      <c r="Y3" s="4">
        <f>V3*_xlfn.STDEV.P('Elo Ratings - Current'!$C$2:$C$31)+1505</f>
        <v>1522.3288525681337</v>
      </c>
      <c r="Z3" s="4">
        <f>Y3-VLOOKUP(Pitchers_In_Season[[#This Row],[Team]], 'Team Pitching In-Season'!$B$2:$Y$31, 24,FALSE)</f>
        <v>-3.9731067250716023</v>
      </c>
      <c r="AA3">
        <f t="shared" ref="AA3:AA66" si="0">(Z3*(5.333/9))</f>
        <v>-2.3542864627563174</v>
      </c>
    </row>
    <row r="4" spans="1:27" x14ac:dyDescent="0.45">
      <c r="A4">
        <v>3</v>
      </c>
      <c r="B4" t="s">
        <v>249</v>
      </c>
      <c r="C4" t="s">
        <v>41</v>
      </c>
      <c r="D4">
        <v>0</v>
      </c>
      <c r="E4">
        <v>0</v>
      </c>
      <c r="F4">
        <v>0</v>
      </c>
      <c r="G4">
        <v>1</v>
      </c>
      <c r="H4">
        <v>1</v>
      </c>
      <c r="I4">
        <v>6</v>
      </c>
      <c r="J4">
        <v>7.5</v>
      </c>
      <c r="K4">
        <v>0</v>
      </c>
      <c r="L4">
        <v>0</v>
      </c>
      <c r="M4">
        <v>0.27800000000000002</v>
      </c>
      <c r="N4">
        <v>1</v>
      </c>
      <c r="O4">
        <v>0.55600000000000005</v>
      </c>
      <c r="P4">
        <v>0</v>
      </c>
      <c r="Q4">
        <v>95.3</v>
      </c>
      <c r="R4">
        <v>0</v>
      </c>
      <c r="T4">
        <v>1.98</v>
      </c>
      <c r="U4">
        <v>3.01</v>
      </c>
      <c r="V4">
        <v>0.3</v>
      </c>
      <c r="X4" s="4">
        <f>(Pitchers_In_Season[[#This Row],[WAR]]-AVERAGE(Pitchers_In_Season[WAR])/_xlfn.STDEV.P(Pitchers_In_Season[WAR]))</f>
        <v>-8.8309254591552477E-2</v>
      </c>
      <c r="Y4" s="4">
        <f>V4*_xlfn.STDEV.P('Elo Ratings - Current'!$C$2:$C$31)+1505</f>
        <v>1517.9966394261003</v>
      </c>
      <c r="Z4" s="4">
        <f>Y4-VLOOKUP(Pitchers_In_Season[[#This Row],[Team]], 'Team Pitching In-Season'!$B$2:$Y$31, 24,FALSE)</f>
        <v>30.038206860664559</v>
      </c>
      <c r="AA4">
        <f t="shared" si="0"/>
        <v>17.79930635421379</v>
      </c>
    </row>
    <row r="5" spans="1:27" x14ac:dyDescent="0.45">
      <c r="A5">
        <v>4</v>
      </c>
      <c r="B5" t="s">
        <v>281</v>
      </c>
      <c r="C5" t="s">
        <v>25</v>
      </c>
      <c r="D5">
        <v>0</v>
      </c>
      <c r="E5">
        <v>1</v>
      </c>
      <c r="F5">
        <v>0</v>
      </c>
      <c r="G5">
        <v>1</v>
      </c>
      <c r="H5">
        <v>1</v>
      </c>
      <c r="I5">
        <v>6</v>
      </c>
      <c r="J5">
        <v>12</v>
      </c>
      <c r="K5">
        <v>0</v>
      </c>
      <c r="L5">
        <v>0</v>
      </c>
      <c r="M5">
        <v>0.33300000000000002</v>
      </c>
      <c r="N5">
        <v>0.8</v>
      </c>
      <c r="O5">
        <v>0.46700000000000003</v>
      </c>
      <c r="P5">
        <v>0</v>
      </c>
      <c r="Q5">
        <v>97.4</v>
      </c>
      <c r="R5">
        <v>1.5</v>
      </c>
      <c r="S5">
        <v>1.71</v>
      </c>
      <c r="T5">
        <v>0.98</v>
      </c>
      <c r="U5">
        <v>2.5299999999999998</v>
      </c>
      <c r="V5">
        <v>0.3</v>
      </c>
      <c r="X5" s="4">
        <f>(Pitchers_In_Season[[#This Row],[WAR]]-AVERAGE(Pitchers_In_Season[WAR])/_xlfn.STDEV.P(Pitchers_In_Season[WAR]))</f>
        <v>-8.8309254591552477E-2</v>
      </c>
      <c r="Y5" s="4">
        <f>V5*_xlfn.STDEV.P('Elo Ratings - Current'!$C$2:$C$31)+1505</f>
        <v>1517.9966394261003</v>
      </c>
      <c r="Z5" s="4">
        <f>Y5-VLOOKUP(Pitchers_In_Season[[#This Row],[Team]], 'Team Pitching In-Season'!$B$2:$Y$31, 24,FALSE)</f>
        <v>4.4758557088182442</v>
      </c>
      <c r="AA5">
        <f t="shared" si="0"/>
        <v>2.6521931661252998</v>
      </c>
    </row>
    <row r="6" spans="1:27" x14ac:dyDescent="0.45">
      <c r="A6">
        <v>5</v>
      </c>
      <c r="B6" t="s">
        <v>258</v>
      </c>
      <c r="C6" t="s">
        <v>37</v>
      </c>
      <c r="D6">
        <v>1</v>
      </c>
      <c r="E6">
        <v>0</v>
      </c>
      <c r="F6">
        <v>0</v>
      </c>
      <c r="G6">
        <v>1</v>
      </c>
      <c r="H6">
        <v>1</v>
      </c>
      <c r="I6">
        <v>6.2</v>
      </c>
      <c r="J6">
        <v>10.8</v>
      </c>
      <c r="K6">
        <v>2.7</v>
      </c>
      <c r="L6">
        <v>0</v>
      </c>
      <c r="M6">
        <v>0.14299999999999999</v>
      </c>
      <c r="N6">
        <v>1</v>
      </c>
      <c r="O6">
        <v>0.35699999999999998</v>
      </c>
      <c r="P6">
        <v>0</v>
      </c>
      <c r="Q6">
        <v>95.2</v>
      </c>
      <c r="R6">
        <v>0</v>
      </c>
      <c r="T6">
        <v>2.14</v>
      </c>
      <c r="U6">
        <v>3.78</v>
      </c>
      <c r="V6">
        <v>0.3</v>
      </c>
      <c r="X6" s="4">
        <f>(Pitchers_In_Season[[#This Row],[WAR]]-AVERAGE(Pitchers_In_Season[WAR])/_xlfn.STDEV.P(Pitchers_In_Season[WAR]))</f>
        <v>-8.8309254591552477E-2</v>
      </c>
      <c r="Y6" s="4">
        <f>V6*_xlfn.STDEV.P('Elo Ratings - Current'!$C$2:$C$31)+1505</f>
        <v>1517.9966394261003</v>
      </c>
      <c r="Z6" s="4">
        <f>Y6-VLOOKUP(Pitchers_In_Season[[#This Row],[Team]], 'Team Pitching In-Season'!$B$2:$Y$31, 24,FALSE)</f>
        <v>-72.2111977467207</v>
      </c>
      <c r="AA6">
        <f t="shared" si="0"/>
        <v>-42.789146398140169</v>
      </c>
    </row>
    <row r="7" spans="1:27" x14ac:dyDescent="0.45">
      <c r="A7">
        <v>6</v>
      </c>
      <c r="B7" t="s">
        <v>282</v>
      </c>
      <c r="C7" t="s">
        <v>17</v>
      </c>
      <c r="D7">
        <v>1</v>
      </c>
      <c r="E7">
        <v>0</v>
      </c>
      <c r="F7">
        <v>0</v>
      </c>
      <c r="G7">
        <v>1</v>
      </c>
      <c r="H7">
        <v>1</v>
      </c>
      <c r="I7">
        <v>6</v>
      </c>
      <c r="J7">
        <v>6</v>
      </c>
      <c r="K7">
        <v>0</v>
      </c>
      <c r="L7">
        <v>0</v>
      </c>
      <c r="M7">
        <v>0.23499999999999999</v>
      </c>
      <c r="N7">
        <v>1</v>
      </c>
      <c r="O7">
        <v>0.47099999999999997</v>
      </c>
      <c r="P7">
        <v>0</v>
      </c>
      <c r="Q7">
        <v>96.1</v>
      </c>
      <c r="R7">
        <v>0</v>
      </c>
      <c r="S7">
        <v>1.1399999999999999</v>
      </c>
      <c r="T7">
        <v>2.31</v>
      </c>
      <c r="U7">
        <v>4.13</v>
      </c>
      <c r="V7">
        <v>0.3</v>
      </c>
      <c r="X7" s="4">
        <f>(Pitchers_In_Season[[#This Row],[WAR]]-AVERAGE(Pitchers_In_Season[WAR])/_xlfn.STDEV.P(Pitchers_In_Season[WAR]))</f>
        <v>-8.8309254591552477E-2</v>
      </c>
      <c r="Y7" s="4">
        <f>V7*_xlfn.STDEV.P('Elo Ratings - Current'!$C$2:$C$31)+1505</f>
        <v>1517.9966394261003</v>
      </c>
      <c r="Z7" s="4">
        <f>Y7-VLOOKUP(Pitchers_In_Season[[#This Row],[Team]], 'Team Pitching In-Season'!$B$2:$Y$31, 24,FALSE)</f>
        <v>-33.867671018951341</v>
      </c>
      <c r="AA7">
        <f t="shared" si="0"/>
        <v>-20.068476616007501</v>
      </c>
    </row>
    <row r="8" spans="1:27" x14ac:dyDescent="0.45">
      <c r="A8">
        <v>7</v>
      </c>
      <c r="B8" t="s">
        <v>283</v>
      </c>
      <c r="C8" t="s">
        <v>10</v>
      </c>
      <c r="D8">
        <v>0</v>
      </c>
      <c r="E8">
        <v>0</v>
      </c>
      <c r="F8">
        <v>0</v>
      </c>
      <c r="G8">
        <v>2</v>
      </c>
      <c r="H8">
        <v>2</v>
      </c>
      <c r="I8">
        <v>8.1999999999999993</v>
      </c>
      <c r="J8">
        <v>10.38</v>
      </c>
      <c r="K8">
        <v>4.1500000000000004</v>
      </c>
      <c r="L8">
        <v>0</v>
      </c>
      <c r="M8">
        <v>0.30399999999999999</v>
      </c>
      <c r="N8">
        <v>0.81799999999999995</v>
      </c>
      <c r="O8">
        <v>0.34799999999999998</v>
      </c>
      <c r="P8">
        <v>0</v>
      </c>
      <c r="Q8">
        <v>94.5</v>
      </c>
      <c r="R8">
        <v>1.04</v>
      </c>
      <c r="S8">
        <v>4.1399999999999997</v>
      </c>
      <c r="T8">
        <v>2.72</v>
      </c>
      <c r="U8">
        <v>4.16</v>
      </c>
      <c r="V8">
        <v>0.3</v>
      </c>
      <c r="X8" s="4">
        <f>(Pitchers_In_Season[[#This Row],[WAR]]-AVERAGE(Pitchers_In_Season[WAR])/_xlfn.STDEV.P(Pitchers_In_Season[WAR]))</f>
        <v>-8.8309254591552477E-2</v>
      </c>
      <c r="Y8" s="4">
        <f>V8*_xlfn.STDEV.P('Elo Ratings - Current'!$C$2:$C$31)+1505</f>
        <v>1517.9966394261003</v>
      </c>
      <c r="Z8" s="4">
        <f>Y8-VLOOKUP(Pitchers_In_Season[[#This Row],[Team]], 'Team Pitching In-Season'!$B$2:$Y$31, 24,FALSE)</f>
        <v>-8.3053198671050268</v>
      </c>
      <c r="AA8">
        <f t="shared" si="0"/>
        <v>-4.9213634279190126</v>
      </c>
    </row>
    <row r="9" spans="1:27" x14ac:dyDescent="0.45">
      <c r="A9">
        <v>8</v>
      </c>
      <c r="B9" t="s">
        <v>284</v>
      </c>
      <c r="C9" t="s">
        <v>29</v>
      </c>
      <c r="D9">
        <v>0</v>
      </c>
      <c r="E9">
        <v>0</v>
      </c>
      <c r="F9">
        <v>0</v>
      </c>
      <c r="G9">
        <v>1</v>
      </c>
      <c r="H9">
        <v>1</v>
      </c>
      <c r="I9">
        <v>6</v>
      </c>
      <c r="J9">
        <v>9</v>
      </c>
      <c r="K9">
        <v>1.5</v>
      </c>
      <c r="L9">
        <v>0</v>
      </c>
      <c r="M9">
        <v>0.25</v>
      </c>
      <c r="N9">
        <v>1</v>
      </c>
      <c r="O9">
        <v>0.25</v>
      </c>
      <c r="P9">
        <v>0</v>
      </c>
      <c r="Q9">
        <v>92.9</v>
      </c>
      <c r="R9">
        <v>0</v>
      </c>
      <c r="T9">
        <v>2.14</v>
      </c>
      <c r="U9">
        <v>4.22</v>
      </c>
      <c r="V9">
        <v>0.3</v>
      </c>
      <c r="X9" s="4">
        <f>(Pitchers_In_Season[[#This Row],[WAR]]-AVERAGE(Pitchers_In_Season[WAR])/_xlfn.STDEV.P(Pitchers_In_Season[WAR]))</f>
        <v>-8.8309254591552477E-2</v>
      </c>
      <c r="Y9" s="4">
        <f>V9*_xlfn.STDEV.P('Elo Ratings - Current'!$C$2:$C$31)+1505</f>
        <v>1517.9966394261003</v>
      </c>
      <c r="Z9" s="4">
        <f>Y9-VLOOKUP(Pitchers_In_Season[[#This Row],[Team]], 'Team Pitching In-Season'!$B$2:$Y$31, 24,FALSE)</f>
        <v>106.7252603162035</v>
      </c>
      <c r="AA9">
        <f t="shared" si="0"/>
        <v>63.24064591847926</v>
      </c>
    </row>
    <row r="10" spans="1:27" x14ac:dyDescent="0.45">
      <c r="A10">
        <v>9</v>
      </c>
      <c r="B10" t="s">
        <v>251</v>
      </c>
      <c r="C10" t="s">
        <v>15</v>
      </c>
      <c r="D10">
        <v>1</v>
      </c>
      <c r="E10">
        <v>0</v>
      </c>
      <c r="F10">
        <v>0</v>
      </c>
      <c r="G10">
        <v>1</v>
      </c>
      <c r="H10">
        <v>1</v>
      </c>
      <c r="I10">
        <v>6</v>
      </c>
      <c r="J10">
        <v>16.5</v>
      </c>
      <c r="K10">
        <v>0</v>
      </c>
      <c r="L10">
        <v>1.5</v>
      </c>
      <c r="M10">
        <v>0</v>
      </c>
      <c r="N10">
        <v>1</v>
      </c>
      <c r="O10">
        <v>0.25</v>
      </c>
      <c r="P10">
        <v>0.16700000000000001</v>
      </c>
      <c r="R10">
        <v>1.5</v>
      </c>
      <c r="S10">
        <v>0.64</v>
      </c>
      <c r="T10">
        <v>2.14</v>
      </c>
      <c r="U10">
        <v>1.53</v>
      </c>
      <c r="V10">
        <v>0.3</v>
      </c>
      <c r="X10" s="4">
        <f>(Pitchers_In_Season[[#This Row],[WAR]]-AVERAGE(Pitchers_In_Season[WAR])/_xlfn.STDEV.P(Pitchers_In_Season[WAR]))</f>
        <v>-8.8309254591552477E-2</v>
      </c>
      <c r="Y10" s="4">
        <f>V10*_xlfn.STDEV.P('Elo Ratings - Current'!$C$2:$C$31)+1505</f>
        <v>1517.9966394261003</v>
      </c>
      <c r="Z10" s="4">
        <f>Y10-VLOOKUP(Pitchers_In_Season[[#This Row],[Team]], 'Team Pitching In-Season'!$B$2:$Y$31, 24,FALSE)</f>
        <v>-8.3053198671050268</v>
      </c>
      <c r="AA10">
        <f t="shared" si="0"/>
        <v>-4.9213634279190126</v>
      </c>
    </row>
    <row r="11" spans="1:27" x14ac:dyDescent="0.45">
      <c r="A11">
        <v>10</v>
      </c>
      <c r="B11" t="s">
        <v>285</v>
      </c>
      <c r="C11" t="s">
        <v>26</v>
      </c>
      <c r="D11">
        <v>1</v>
      </c>
      <c r="E11">
        <v>0</v>
      </c>
      <c r="F11">
        <v>0</v>
      </c>
      <c r="G11">
        <v>1</v>
      </c>
      <c r="H11">
        <v>1</v>
      </c>
      <c r="I11">
        <v>6</v>
      </c>
      <c r="J11">
        <v>9</v>
      </c>
      <c r="K11">
        <v>0</v>
      </c>
      <c r="L11">
        <v>0</v>
      </c>
      <c r="M11">
        <v>0.2</v>
      </c>
      <c r="N11">
        <v>1</v>
      </c>
      <c r="O11">
        <v>0.33300000000000002</v>
      </c>
      <c r="P11">
        <v>0</v>
      </c>
      <c r="Q11">
        <v>96.2</v>
      </c>
      <c r="R11">
        <v>0</v>
      </c>
      <c r="S11">
        <v>1.54</v>
      </c>
      <c r="T11">
        <v>1.64</v>
      </c>
      <c r="U11">
        <v>2.94</v>
      </c>
      <c r="V11">
        <v>0.3</v>
      </c>
      <c r="X11" s="4">
        <f>(Pitchers_In_Season[[#This Row],[WAR]]-AVERAGE(Pitchers_In_Season[WAR])/_xlfn.STDEV.P(Pitchers_In_Season[WAR]))</f>
        <v>-8.8309254591552477E-2</v>
      </c>
      <c r="Y11" s="4">
        <f>V11*_xlfn.STDEV.P('Elo Ratings - Current'!$C$2:$C$31)+1505</f>
        <v>1517.9966394261003</v>
      </c>
      <c r="Z11" s="4">
        <f>Y11-VLOOKUP(Pitchers_In_Season[[#This Row],[Team]], 'Team Pitching In-Season'!$B$2:$Y$31, 24,FALSE)</f>
        <v>-8.3053198671050268</v>
      </c>
      <c r="AA11">
        <f t="shared" si="0"/>
        <v>-4.9213634279190126</v>
      </c>
    </row>
    <row r="12" spans="1:27" x14ac:dyDescent="0.45">
      <c r="A12">
        <v>11</v>
      </c>
      <c r="B12" t="s">
        <v>286</v>
      </c>
      <c r="C12" t="s">
        <v>32</v>
      </c>
      <c r="D12">
        <v>0</v>
      </c>
      <c r="E12">
        <v>0</v>
      </c>
      <c r="F12">
        <v>0</v>
      </c>
      <c r="G12">
        <v>1</v>
      </c>
      <c r="H12">
        <v>1</v>
      </c>
      <c r="I12">
        <v>4.2</v>
      </c>
      <c r="J12">
        <v>11.57</v>
      </c>
      <c r="K12">
        <v>1.93</v>
      </c>
      <c r="L12">
        <v>0</v>
      </c>
      <c r="M12">
        <v>0.27300000000000002</v>
      </c>
      <c r="N12">
        <v>0.75</v>
      </c>
      <c r="O12">
        <v>0.4</v>
      </c>
      <c r="P12">
        <v>0</v>
      </c>
      <c r="R12">
        <v>1.93</v>
      </c>
      <c r="S12">
        <v>2.0099999999999998</v>
      </c>
      <c r="T12">
        <v>1.71</v>
      </c>
      <c r="U12">
        <v>3.38</v>
      </c>
      <c r="V12">
        <v>0.2</v>
      </c>
      <c r="X12" s="4">
        <f>(Pitchers_In_Season[[#This Row],[WAR]]-AVERAGE(Pitchers_In_Season[WAR])/_xlfn.STDEV.P(Pitchers_In_Season[WAR]))</f>
        <v>-0.18830925459155246</v>
      </c>
      <c r="Y12" s="4">
        <f>V12*_xlfn.STDEV.P('Elo Ratings - Current'!$C$2:$C$31)+1505</f>
        <v>1513.6644262840668</v>
      </c>
      <c r="Z12" s="4">
        <f>Y12-VLOOKUP(Pitchers_In_Season[[#This Row],[Team]], 'Team Pitching In-Season'!$B$2:$Y$31, 24,FALSE)</f>
        <v>76.830696022323764</v>
      </c>
      <c r="AA12">
        <f t="shared" si="0"/>
        <v>45.526455765228071</v>
      </c>
    </row>
    <row r="13" spans="1:27" x14ac:dyDescent="0.45">
      <c r="A13">
        <v>12</v>
      </c>
      <c r="B13" t="s">
        <v>287</v>
      </c>
      <c r="C13" t="s">
        <v>35</v>
      </c>
      <c r="D13">
        <v>1</v>
      </c>
      <c r="E13">
        <v>0</v>
      </c>
      <c r="F13">
        <v>0</v>
      </c>
      <c r="G13">
        <v>1</v>
      </c>
      <c r="H13">
        <v>1</v>
      </c>
      <c r="I13">
        <v>6.2</v>
      </c>
      <c r="J13">
        <v>10.8</v>
      </c>
      <c r="K13">
        <v>0</v>
      </c>
      <c r="L13">
        <v>1.35</v>
      </c>
      <c r="M13">
        <v>0.154</v>
      </c>
      <c r="N13">
        <v>1</v>
      </c>
      <c r="O13">
        <v>0.28599999999999998</v>
      </c>
      <c r="P13">
        <v>0.125</v>
      </c>
      <c r="Q13">
        <v>92.9</v>
      </c>
      <c r="R13">
        <v>1.35</v>
      </c>
      <c r="T13">
        <v>3.19</v>
      </c>
      <c r="U13">
        <v>3.11</v>
      </c>
      <c r="V13">
        <v>0.2</v>
      </c>
      <c r="X13" s="4">
        <f>(Pitchers_In_Season[[#This Row],[WAR]]-AVERAGE(Pitchers_In_Season[WAR])/_xlfn.STDEV.P(Pitchers_In_Season[WAR]))</f>
        <v>-0.18830925459155246</v>
      </c>
      <c r="Y13" s="4">
        <f>V13*_xlfn.STDEV.P('Elo Ratings - Current'!$C$2:$C$31)+1505</f>
        <v>1513.6644262840668</v>
      </c>
      <c r="Z13" s="4">
        <f>Y13-VLOOKUP(Pitchers_In_Season[[#This Row],[Team]], 'Team Pitching In-Season'!$B$2:$Y$31, 24,FALSE)</f>
        <v>0.14364256678481979</v>
      </c>
      <c r="AA13">
        <f t="shared" si="0"/>
        <v>8.5116200962604888E-2</v>
      </c>
    </row>
    <row r="14" spans="1:27" x14ac:dyDescent="0.45">
      <c r="A14">
        <v>13</v>
      </c>
      <c r="B14" t="s">
        <v>288</v>
      </c>
      <c r="C14" t="s">
        <v>38</v>
      </c>
      <c r="D14">
        <v>0</v>
      </c>
      <c r="E14">
        <v>1</v>
      </c>
      <c r="F14">
        <v>0</v>
      </c>
      <c r="G14">
        <v>1</v>
      </c>
      <c r="H14">
        <v>1</v>
      </c>
      <c r="I14">
        <v>6</v>
      </c>
      <c r="J14">
        <v>15</v>
      </c>
      <c r="K14">
        <v>0</v>
      </c>
      <c r="L14">
        <v>1.5</v>
      </c>
      <c r="M14">
        <v>0.2</v>
      </c>
      <c r="N14">
        <v>1</v>
      </c>
      <c r="O14">
        <v>0.27300000000000002</v>
      </c>
      <c r="P14">
        <v>0.25</v>
      </c>
      <c r="Q14">
        <v>94.4</v>
      </c>
      <c r="R14">
        <v>1.5</v>
      </c>
      <c r="T14">
        <v>2.48</v>
      </c>
      <c r="U14">
        <v>1.35</v>
      </c>
      <c r="V14">
        <v>0.2</v>
      </c>
      <c r="X14" s="4">
        <f>(Pitchers_In_Season[[#This Row],[WAR]]-AVERAGE(Pitchers_In_Season[WAR])/_xlfn.STDEV.P(Pitchers_In_Season[WAR]))</f>
        <v>-0.18830925459155246</v>
      </c>
      <c r="Y14" s="4">
        <f>V14*_xlfn.STDEV.P('Elo Ratings - Current'!$C$2:$C$31)+1505</f>
        <v>1513.6644262840668</v>
      </c>
      <c r="Z14" s="4">
        <f>Y14-VLOOKUP(Pitchers_In_Season[[#This Row],[Team]], 'Team Pitching In-Season'!$B$2:$Y$31, 24,FALSE)</f>
        <v>-38.199884160984766</v>
      </c>
      <c r="AA14">
        <f t="shared" si="0"/>
        <v>-22.635553581170196</v>
      </c>
    </row>
    <row r="15" spans="1:27" x14ac:dyDescent="0.45">
      <c r="A15">
        <v>14</v>
      </c>
      <c r="B15" t="s">
        <v>250</v>
      </c>
      <c r="C15" t="s">
        <v>19</v>
      </c>
      <c r="D15">
        <v>0</v>
      </c>
      <c r="E15">
        <v>0</v>
      </c>
      <c r="F15">
        <v>0</v>
      </c>
      <c r="G15">
        <v>1</v>
      </c>
      <c r="H15">
        <v>1</v>
      </c>
      <c r="I15">
        <v>6</v>
      </c>
      <c r="J15">
        <v>7.5</v>
      </c>
      <c r="K15">
        <v>3</v>
      </c>
      <c r="L15">
        <v>0</v>
      </c>
      <c r="M15">
        <v>0.29399999999999998</v>
      </c>
      <c r="N15">
        <v>0.71399999999999997</v>
      </c>
      <c r="O15">
        <v>0.52900000000000003</v>
      </c>
      <c r="P15">
        <v>0</v>
      </c>
      <c r="Q15">
        <v>92.8</v>
      </c>
      <c r="R15">
        <v>3</v>
      </c>
      <c r="S15">
        <v>2.98</v>
      </c>
      <c r="T15">
        <v>2.98</v>
      </c>
      <c r="U15">
        <v>3.75</v>
      </c>
      <c r="V15">
        <v>0.2</v>
      </c>
      <c r="X15" s="4">
        <f>(Pitchers_In_Season[[#This Row],[WAR]]-AVERAGE(Pitchers_In_Season[WAR])/_xlfn.STDEV.P(Pitchers_In_Season[WAR]))</f>
        <v>-0.18830925459155246</v>
      </c>
      <c r="Y15" s="4">
        <f>V15*_xlfn.STDEV.P('Elo Ratings - Current'!$C$2:$C$31)+1505</f>
        <v>1513.6644262840668</v>
      </c>
      <c r="Z15" s="4">
        <f>Y15-VLOOKUP(Pitchers_In_Season[[#This Row],[Team]], 'Team Pitching In-Season'!$B$2:$Y$31, 24,FALSE)</f>
        <v>0.14364256678481979</v>
      </c>
      <c r="AA15">
        <f t="shared" si="0"/>
        <v>8.5116200962604888E-2</v>
      </c>
    </row>
    <row r="16" spans="1:27" x14ac:dyDescent="0.45">
      <c r="A16">
        <v>15</v>
      </c>
      <c r="B16" t="s">
        <v>289</v>
      </c>
      <c r="C16" t="s">
        <v>24</v>
      </c>
      <c r="D16">
        <v>1</v>
      </c>
      <c r="E16">
        <v>0</v>
      </c>
      <c r="F16">
        <v>0</v>
      </c>
      <c r="G16">
        <v>1</v>
      </c>
      <c r="H16">
        <v>1</v>
      </c>
      <c r="I16">
        <v>7</v>
      </c>
      <c r="J16">
        <v>9</v>
      </c>
      <c r="K16">
        <v>0</v>
      </c>
      <c r="L16">
        <v>1.29</v>
      </c>
      <c r="M16">
        <v>0.188</v>
      </c>
      <c r="N16">
        <v>1</v>
      </c>
      <c r="O16">
        <v>0.47099999999999997</v>
      </c>
      <c r="P16">
        <v>0.14299999999999999</v>
      </c>
      <c r="Q16">
        <v>95.2</v>
      </c>
      <c r="R16">
        <v>1.29</v>
      </c>
      <c r="S16">
        <v>2.67</v>
      </c>
      <c r="T16">
        <v>3.5</v>
      </c>
      <c r="U16">
        <v>3.2</v>
      </c>
      <c r="V16">
        <v>0.2</v>
      </c>
      <c r="X16" s="4">
        <f>(Pitchers_In_Season[[#This Row],[WAR]]-AVERAGE(Pitchers_In_Season[WAR])/_xlfn.STDEV.P(Pitchers_In_Season[WAR]))</f>
        <v>-0.18830925459155246</v>
      </c>
      <c r="Y16" s="4">
        <f>V16*_xlfn.STDEV.P('Elo Ratings - Current'!$C$2:$C$31)+1505</f>
        <v>1513.6644262840668</v>
      </c>
      <c r="Z16" s="4">
        <f>Y16-VLOOKUP(Pitchers_In_Season[[#This Row],[Team]], 'Team Pitching In-Season'!$B$2:$Y$31, 24,FALSE)</f>
        <v>-25.418708585061495</v>
      </c>
      <c r="AA16">
        <f t="shared" si="0"/>
        <v>-15.061996987125886</v>
      </c>
    </row>
    <row r="17" spans="1:27" x14ac:dyDescent="0.45">
      <c r="A17">
        <v>16</v>
      </c>
      <c r="B17" t="s">
        <v>290</v>
      </c>
      <c r="C17" t="s">
        <v>11</v>
      </c>
      <c r="D17">
        <v>1</v>
      </c>
      <c r="E17">
        <v>0</v>
      </c>
      <c r="F17">
        <v>0</v>
      </c>
      <c r="G17">
        <v>2</v>
      </c>
      <c r="H17">
        <v>2</v>
      </c>
      <c r="I17">
        <v>11</v>
      </c>
      <c r="J17">
        <v>6.55</v>
      </c>
      <c r="K17">
        <v>4.09</v>
      </c>
      <c r="L17">
        <v>0.82</v>
      </c>
      <c r="M17">
        <v>0.107</v>
      </c>
      <c r="N17">
        <v>0.79</v>
      </c>
      <c r="O17">
        <v>0.32100000000000001</v>
      </c>
      <c r="P17">
        <v>7.0999999999999994E-2</v>
      </c>
      <c r="Q17">
        <v>96.8</v>
      </c>
      <c r="R17">
        <v>2.4500000000000002</v>
      </c>
      <c r="S17">
        <v>3.64</v>
      </c>
      <c r="T17">
        <v>4.7300000000000004</v>
      </c>
      <c r="U17">
        <v>5.53</v>
      </c>
      <c r="V17">
        <v>0.1</v>
      </c>
      <c r="X17" s="4">
        <f>(Pitchers_In_Season[[#This Row],[WAR]]-AVERAGE(Pitchers_In_Season[WAR])/_xlfn.STDEV.P(Pitchers_In_Season[WAR]))</f>
        <v>-0.28830925459155243</v>
      </c>
      <c r="Y17" s="4">
        <f>V17*_xlfn.STDEV.P('Elo Ratings - Current'!$C$2:$C$31)+1505</f>
        <v>1509.3322131420334</v>
      </c>
      <c r="Z17" s="4">
        <f>Y17-VLOOKUP(Pitchers_In_Season[[#This Row],[Team]], 'Team Pitching In-Season'!$B$2:$Y$31, 24,FALSE)</f>
        <v>-93.65679960671082</v>
      </c>
      <c r="AA17">
        <f t="shared" si="0"/>
        <v>-55.49685692250987</v>
      </c>
    </row>
    <row r="18" spans="1:27" x14ac:dyDescent="0.45">
      <c r="A18">
        <v>17</v>
      </c>
      <c r="B18" t="s">
        <v>274</v>
      </c>
      <c r="C18" t="s">
        <v>40</v>
      </c>
      <c r="D18">
        <v>1</v>
      </c>
      <c r="E18">
        <v>0</v>
      </c>
      <c r="F18">
        <v>0</v>
      </c>
      <c r="G18">
        <v>1</v>
      </c>
      <c r="H18">
        <v>1</v>
      </c>
      <c r="I18">
        <v>6</v>
      </c>
      <c r="J18">
        <v>12</v>
      </c>
      <c r="K18">
        <v>1.5</v>
      </c>
      <c r="L18">
        <v>1.5</v>
      </c>
      <c r="M18">
        <v>0</v>
      </c>
      <c r="N18">
        <v>1</v>
      </c>
      <c r="O18">
        <v>0.4</v>
      </c>
      <c r="P18">
        <v>0.2</v>
      </c>
      <c r="Q18">
        <v>94.8</v>
      </c>
      <c r="R18">
        <v>1.5</v>
      </c>
      <c r="T18">
        <v>3.64</v>
      </c>
      <c r="U18">
        <v>2.77</v>
      </c>
      <c r="V18">
        <v>0.1</v>
      </c>
      <c r="X18" s="4">
        <f>(Pitchers_In_Season[[#This Row],[WAR]]-AVERAGE(Pitchers_In_Season[WAR])/_xlfn.STDEV.P(Pitchers_In_Season[WAR]))</f>
        <v>-0.28830925459155243</v>
      </c>
      <c r="Y18" s="4">
        <f>V18*_xlfn.STDEV.P('Elo Ratings - Current'!$C$2:$C$31)+1505</f>
        <v>1509.3322131420334</v>
      </c>
      <c r="Z18" s="4">
        <f>Y18-VLOOKUP(Pitchers_In_Season[[#This Row],[Team]], 'Team Pitching In-Season'!$B$2:$Y$31, 24,FALSE)</f>
        <v>21.37378057659771</v>
      </c>
      <c r="AA18">
        <f t="shared" si="0"/>
        <v>12.665152423888399</v>
      </c>
    </row>
    <row r="19" spans="1:27" x14ac:dyDescent="0.45">
      <c r="A19">
        <v>18</v>
      </c>
      <c r="B19" t="s">
        <v>291</v>
      </c>
      <c r="C19" t="s">
        <v>32</v>
      </c>
      <c r="D19">
        <v>0</v>
      </c>
      <c r="E19">
        <v>0</v>
      </c>
      <c r="F19">
        <v>0</v>
      </c>
      <c r="G19">
        <v>1</v>
      </c>
      <c r="H19">
        <v>0</v>
      </c>
      <c r="I19">
        <v>1.2</v>
      </c>
      <c r="J19">
        <v>16.2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R19">
        <v>0</v>
      </c>
      <c r="S19">
        <v>0.38</v>
      </c>
      <c r="T19">
        <v>0.04</v>
      </c>
      <c r="U19">
        <v>1.91</v>
      </c>
      <c r="V19">
        <v>0.1</v>
      </c>
      <c r="X19" s="4">
        <f>(Pitchers_In_Season[[#This Row],[WAR]]-AVERAGE(Pitchers_In_Season[WAR])/_xlfn.STDEV.P(Pitchers_In_Season[WAR]))</f>
        <v>-0.28830925459155243</v>
      </c>
      <c r="Y19" s="4">
        <f>V19*_xlfn.STDEV.P('Elo Ratings - Current'!$C$2:$C$31)+1505</f>
        <v>1509.3322131420334</v>
      </c>
      <c r="Z19" s="4">
        <f>Y19-VLOOKUP(Pitchers_In_Season[[#This Row],[Team]], 'Team Pitching In-Season'!$B$2:$Y$31, 24,FALSE)</f>
        <v>72.498482880290339</v>
      </c>
      <c r="AA19">
        <f t="shared" si="0"/>
        <v>42.95937880006538</v>
      </c>
    </row>
    <row r="20" spans="1:27" x14ac:dyDescent="0.45">
      <c r="A20">
        <v>19</v>
      </c>
      <c r="B20" t="s">
        <v>292</v>
      </c>
      <c r="C20" t="s">
        <v>31</v>
      </c>
      <c r="D20">
        <v>0</v>
      </c>
      <c r="E20">
        <v>0</v>
      </c>
      <c r="F20">
        <v>0</v>
      </c>
      <c r="G20">
        <v>1</v>
      </c>
      <c r="H20">
        <v>1</v>
      </c>
      <c r="I20">
        <v>6</v>
      </c>
      <c r="J20">
        <v>4.5</v>
      </c>
      <c r="K20">
        <v>1.5</v>
      </c>
      <c r="L20">
        <v>0</v>
      </c>
      <c r="M20">
        <v>0.23499999999999999</v>
      </c>
      <c r="N20">
        <v>0.66700000000000004</v>
      </c>
      <c r="O20">
        <v>0.47099999999999997</v>
      </c>
      <c r="P20">
        <v>0</v>
      </c>
      <c r="Q20">
        <v>95.9</v>
      </c>
      <c r="R20">
        <v>3</v>
      </c>
      <c r="S20">
        <v>5.5</v>
      </c>
      <c r="T20">
        <v>3.64</v>
      </c>
      <c r="U20">
        <v>5.46</v>
      </c>
      <c r="V20">
        <v>0.1</v>
      </c>
      <c r="X20" s="4">
        <f>(Pitchers_In_Season[[#This Row],[WAR]]-AVERAGE(Pitchers_In_Season[WAR])/_xlfn.STDEV.P(Pitchers_In_Season[WAR]))</f>
        <v>-0.28830925459155243</v>
      </c>
      <c r="Y20" s="4">
        <f>V20*_xlfn.STDEV.P('Elo Ratings - Current'!$C$2:$C$31)+1505</f>
        <v>1509.3322131420334</v>
      </c>
      <c r="Z20" s="4">
        <f>Y20-VLOOKUP(Pitchers_In_Season[[#This Row],[Team]], 'Team Pitching In-Season'!$B$2:$Y$31, 24,FALSE)</f>
        <v>8.592605000674439</v>
      </c>
      <c r="AA20">
        <f t="shared" si="0"/>
        <v>5.0915958298440875</v>
      </c>
    </row>
    <row r="21" spans="1:27" x14ac:dyDescent="0.45">
      <c r="A21">
        <v>20</v>
      </c>
      <c r="B21" t="s">
        <v>293</v>
      </c>
      <c r="C21" t="s">
        <v>28</v>
      </c>
      <c r="D21">
        <v>0</v>
      </c>
      <c r="E21">
        <v>0</v>
      </c>
      <c r="F21">
        <v>0</v>
      </c>
      <c r="G21">
        <v>1</v>
      </c>
      <c r="H21">
        <v>1</v>
      </c>
      <c r="I21">
        <v>5.2</v>
      </c>
      <c r="J21">
        <v>4.76</v>
      </c>
      <c r="K21">
        <v>3.18</v>
      </c>
      <c r="L21">
        <v>0</v>
      </c>
      <c r="M21">
        <v>0.33300000000000002</v>
      </c>
      <c r="N21">
        <v>0.5</v>
      </c>
      <c r="O21">
        <v>0.38100000000000001</v>
      </c>
      <c r="P21">
        <v>0</v>
      </c>
      <c r="Q21">
        <v>94.1</v>
      </c>
      <c r="R21">
        <v>6.35</v>
      </c>
      <c r="S21">
        <v>5.65</v>
      </c>
      <c r="T21">
        <v>4.17</v>
      </c>
      <c r="U21">
        <v>6.1</v>
      </c>
      <c r="V21">
        <v>0.1</v>
      </c>
      <c r="X21" s="4">
        <f>(Pitchers_In_Season[[#This Row],[WAR]]-AVERAGE(Pitchers_In_Season[WAR])/_xlfn.STDEV.P(Pitchers_In_Season[WAR]))</f>
        <v>-0.28830925459155243</v>
      </c>
      <c r="Y21" s="4">
        <f>V21*_xlfn.STDEV.P('Elo Ratings - Current'!$C$2:$C$31)+1505</f>
        <v>1509.3322131420334</v>
      </c>
      <c r="Z21" s="4">
        <f>Y21-VLOOKUP(Pitchers_In_Season[[#This Row],[Team]], 'Team Pitching In-Season'!$B$2:$Y$31, 24,FALSE)</f>
        <v>-68.094448454864505</v>
      </c>
      <c r="AA21">
        <f t="shared" si="0"/>
        <v>-40.349743734421381</v>
      </c>
    </row>
    <row r="22" spans="1:27" x14ac:dyDescent="0.45">
      <c r="A22">
        <v>21</v>
      </c>
      <c r="B22" t="s">
        <v>294</v>
      </c>
      <c r="C22" t="s">
        <v>26</v>
      </c>
      <c r="D22">
        <v>0</v>
      </c>
      <c r="E22">
        <v>0</v>
      </c>
      <c r="F22">
        <v>0</v>
      </c>
      <c r="G22">
        <v>1</v>
      </c>
      <c r="H22">
        <v>0</v>
      </c>
      <c r="I22">
        <v>1.1000000000000001</v>
      </c>
      <c r="J22">
        <v>13.5</v>
      </c>
      <c r="K22">
        <v>0</v>
      </c>
      <c r="L22">
        <v>0</v>
      </c>
      <c r="M22">
        <v>0</v>
      </c>
      <c r="N22">
        <v>1</v>
      </c>
      <c r="O22">
        <v>0.5</v>
      </c>
      <c r="P22">
        <v>0</v>
      </c>
      <c r="Q22">
        <v>91.4</v>
      </c>
      <c r="R22">
        <v>0</v>
      </c>
      <c r="S22">
        <v>0.17</v>
      </c>
      <c r="T22">
        <v>0.64</v>
      </c>
      <c r="U22">
        <v>1.81</v>
      </c>
      <c r="V22">
        <v>0.1</v>
      </c>
      <c r="X22" s="4">
        <f>(Pitchers_In_Season[[#This Row],[WAR]]-AVERAGE(Pitchers_In_Season[WAR])/_xlfn.STDEV.P(Pitchers_In_Season[WAR]))</f>
        <v>-0.28830925459155243</v>
      </c>
      <c r="Y22" s="4">
        <f>V22*_xlfn.STDEV.P('Elo Ratings - Current'!$C$2:$C$31)+1505</f>
        <v>1509.3322131420334</v>
      </c>
      <c r="Z22" s="4">
        <f>Y22-VLOOKUP(Pitchers_In_Season[[#This Row],[Team]], 'Team Pitching In-Season'!$B$2:$Y$31, 24,FALSE)</f>
        <v>-16.969746151171876</v>
      </c>
      <c r="AA22">
        <f t="shared" si="0"/>
        <v>-10.055517358244403</v>
      </c>
    </row>
    <row r="23" spans="1:27" x14ac:dyDescent="0.45">
      <c r="A23">
        <v>22</v>
      </c>
      <c r="B23" t="s">
        <v>295</v>
      </c>
      <c r="C23" t="s">
        <v>38</v>
      </c>
      <c r="D23">
        <v>0</v>
      </c>
      <c r="E23">
        <v>0</v>
      </c>
      <c r="F23">
        <v>1</v>
      </c>
      <c r="G23">
        <v>1</v>
      </c>
      <c r="H23">
        <v>0</v>
      </c>
      <c r="I23">
        <v>2</v>
      </c>
      <c r="J23">
        <v>18</v>
      </c>
      <c r="K23">
        <v>4.5</v>
      </c>
      <c r="L23">
        <v>0</v>
      </c>
      <c r="M23">
        <v>0.33300000000000002</v>
      </c>
      <c r="N23">
        <v>1</v>
      </c>
      <c r="O23">
        <v>0.33300000000000002</v>
      </c>
      <c r="P23">
        <v>0</v>
      </c>
      <c r="R23">
        <v>0</v>
      </c>
      <c r="S23">
        <v>6.59</v>
      </c>
      <c r="T23">
        <v>1.1399999999999999</v>
      </c>
      <c r="U23">
        <v>1.92</v>
      </c>
      <c r="V23">
        <v>0.1</v>
      </c>
      <c r="X23" s="4">
        <f>(Pitchers_In_Season[[#This Row],[WAR]]-AVERAGE(Pitchers_In_Season[WAR])/_xlfn.STDEV.P(Pitchers_In_Season[WAR]))</f>
        <v>-0.28830925459155243</v>
      </c>
      <c r="Y23" s="4">
        <f>V23*_xlfn.STDEV.P('Elo Ratings - Current'!$C$2:$C$31)+1505</f>
        <v>1509.3322131420334</v>
      </c>
      <c r="Z23" s="4">
        <f>Y23-VLOOKUP(Pitchers_In_Season[[#This Row],[Team]], 'Team Pitching In-Season'!$B$2:$Y$31, 24,FALSE)</f>
        <v>-42.53209730301819</v>
      </c>
      <c r="AA23">
        <f t="shared" si="0"/>
        <v>-25.202630546332891</v>
      </c>
    </row>
    <row r="24" spans="1:27" x14ac:dyDescent="0.45">
      <c r="A24">
        <v>23</v>
      </c>
      <c r="B24" t="s">
        <v>248</v>
      </c>
      <c r="C24" t="s">
        <v>42</v>
      </c>
      <c r="D24">
        <v>0</v>
      </c>
      <c r="E24">
        <v>0</v>
      </c>
      <c r="F24">
        <v>0</v>
      </c>
      <c r="G24">
        <v>1</v>
      </c>
      <c r="H24">
        <v>1</v>
      </c>
      <c r="I24">
        <v>5</v>
      </c>
      <c r="J24">
        <v>14.4</v>
      </c>
      <c r="K24">
        <v>3.6</v>
      </c>
      <c r="L24">
        <v>1.8</v>
      </c>
      <c r="M24">
        <v>0.222</v>
      </c>
      <c r="N24">
        <v>0.83299999999999996</v>
      </c>
      <c r="O24">
        <v>0.5</v>
      </c>
      <c r="P24">
        <v>0.33300000000000002</v>
      </c>
      <c r="Q24">
        <v>97.5</v>
      </c>
      <c r="R24">
        <v>3.6</v>
      </c>
      <c r="T24">
        <v>4.24</v>
      </c>
      <c r="U24">
        <v>2.58</v>
      </c>
      <c r="V24">
        <v>0.1</v>
      </c>
      <c r="X24" s="4">
        <f>(Pitchers_In_Season[[#This Row],[WAR]]-AVERAGE(Pitchers_In_Season[WAR])/_xlfn.STDEV.P(Pitchers_In_Season[WAR]))</f>
        <v>-0.28830925459155243</v>
      </c>
      <c r="Y24" s="4">
        <f>V24*_xlfn.STDEV.P('Elo Ratings - Current'!$C$2:$C$31)+1505</f>
        <v>1509.3322131420334</v>
      </c>
      <c r="Z24" s="4">
        <f>Y24-VLOOKUP(Pitchers_In_Season[[#This Row],[Team]], 'Team Pitching In-Season'!$B$2:$Y$31, 24,FALSE)</f>
        <v>21.37378057659771</v>
      </c>
      <c r="AA24">
        <f t="shared" si="0"/>
        <v>12.665152423888399</v>
      </c>
    </row>
    <row r="25" spans="1:27" x14ac:dyDescent="0.45">
      <c r="A25">
        <v>24</v>
      </c>
      <c r="B25" t="s">
        <v>296</v>
      </c>
      <c r="C25" t="s">
        <v>27</v>
      </c>
      <c r="D25">
        <v>0</v>
      </c>
      <c r="E25">
        <v>0</v>
      </c>
      <c r="F25">
        <v>0</v>
      </c>
      <c r="G25">
        <v>1</v>
      </c>
      <c r="H25">
        <v>0</v>
      </c>
      <c r="I25">
        <v>4</v>
      </c>
      <c r="J25">
        <v>9</v>
      </c>
      <c r="K25">
        <v>2.25</v>
      </c>
      <c r="L25">
        <v>0</v>
      </c>
      <c r="M25">
        <v>0.2</v>
      </c>
      <c r="N25">
        <v>0.66700000000000004</v>
      </c>
      <c r="O25">
        <v>0.4</v>
      </c>
      <c r="P25">
        <v>0</v>
      </c>
      <c r="Q25">
        <v>93.9</v>
      </c>
      <c r="R25">
        <v>2.25</v>
      </c>
      <c r="T25">
        <v>2.39</v>
      </c>
      <c r="U25">
        <v>3.95</v>
      </c>
      <c r="V25">
        <v>0.1</v>
      </c>
      <c r="X25" s="4">
        <f>(Pitchers_In_Season[[#This Row],[WAR]]-AVERAGE(Pitchers_In_Season[WAR])/_xlfn.STDEV.P(Pitchers_In_Season[WAR]))</f>
        <v>-0.28830925459155243</v>
      </c>
      <c r="Y25" s="4">
        <f>V25*_xlfn.STDEV.P('Elo Ratings - Current'!$C$2:$C$31)+1505</f>
        <v>1509.3322131420334</v>
      </c>
      <c r="Z25" s="4">
        <f>Y25-VLOOKUP(Pitchers_In_Season[[#This Row],[Team]], 'Team Pitching In-Season'!$B$2:$Y$31, 24,FALSE)</f>
        <v>21.37378057659771</v>
      </c>
      <c r="AA25">
        <f t="shared" si="0"/>
        <v>12.665152423888399</v>
      </c>
    </row>
    <row r="26" spans="1:27" x14ac:dyDescent="0.45">
      <c r="A26">
        <v>25</v>
      </c>
      <c r="B26" t="s">
        <v>297</v>
      </c>
      <c r="C26" t="s">
        <v>22</v>
      </c>
      <c r="D26">
        <v>1</v>
      </c>
      <c r="E26">
        <v>0</v>
      </c>
      <c r="F26">
        <v>0</v>
      </c>
      <c r="G26">
        <v>1</v>
      </c>
      <c r="H26">
        <v>1</v>
      </c>
      <c r="I26">
        <v>6</v>
      </c>
      <c r="J26">
        <v>9</v>
      </c>
      <c r="K26">
        <v>1.5</v>
      </c>
      <c r="L26">
        <v>1.5</v>
      </c>
      <c r="M26">
        <v>0.33300000000000002</v>
      </c>
      <c r="N26">
        <v>0.89300000000000002</v>
      </c>
      <c r="O26">
        <v>0.5</v>
      </c>
      <c r="P26">
        <v>0.25</v>
      </c>
      <c r="Q26">
        <v>95.2</v>
      </c>
      <c r="R26">
        <v>3</v>
      </c>
      <c r="S26">
        <v>4.2</v>
      </c>
      <c r="T26">
        <v>4.3099999999999996</v>
      </c>
      <c r="U26">
        <v>3.18</v>
      </c>
      <c r="V26">
        <v>0.1</v>
      </c>
      <c r="X26" s="4">
        <f>(Pitchers_In_Season[[#This Row],[WAR]]-AVERAGE(Pitchers_In_Season[WAR])/_xlfn.STDEV.P(Pitchers_In_Season[WAR]))</f>
        <v>-0.28830925459155243</v>
      </c>
      <c r="Y26" s="4">
        <f>V26*_xlfn.STDEV.P('Elo Ratings - Current'!$C$2:$C$31)+1505</f>
        <v>1509.3322131420334</v>
      </c>
      <c r="Z26" s="4">
        <f>Y26-VLOOKUP(Pitchers_In_Season[[#This Row],[Team]], 'Team Pitching In-Season'!$B$2:$Y$31, 24,FALSE)</f>
        <v>21.37378057659771</v>
      </c>
      <c r="AA26">
        <f t="shared" si="0"/>
        <v>12.665152423888399</v>
      </c>
    </row>
    <row r="27" spans="1:27" x14ac:dyDescent="0.45">
      <c r="A27">
        <v>26</v>
      </c>
      <c r="B27" t="s">
        <v>272</v>
      </c>
      <c r="C27" t="s">
        <v>35</v>
      </c>
      <c r="D27">
        <v>1</v>
      </c>
      <c r="E27">
        <v>0</v>
      </c>
      <c r="F27">
        <v>0</v>
      </c>
      <c r="G27">
        <v>1</v>
      </c>
      <c r="H27">
        <v>1</v>
      </c>
      <c r="I27">
        <v>5</v>
      </c>
      <c r="J27">
        <v>5.4</v>
      </c>
      <c r="K27">
        <v>3.6</v>
      </c>
      <c r="L27">
        <v>0</v>
      </c>
      <c r="M27">
        <v>0.2</v>
      </c>
      <c r="N27">
        <v>0.83299999999999996</v>
      </c>
      <c r="O27">
        <v>0.4</v>
      </c>
      <c r="P27">
        <v>0</v>
      </c>
      <c r="Q27">
        <v>92.5</v>
      </c>
      <c r="R27">
        <v>1.8</v>
      </c>
      <c r="S27">
        <v>9.16</v>
      </c>
      <c r="T27">
        <v>4.24</v>
      </c>
      <c r="U27">
        <v>6.42</v>
      </c>
      <c r="V27">
        <v>0.1</v>
      </c>
      <c r="X27" s="4">
        <f>(Pitchers_In_Season[[#This Row],[WAR]]-AVERAGE(Pitchers_In_Season[WAR])/_xlfn.STDEV.P(Pitchers_In_Season[WAR]))</f>
        <v>-0.28830925459155243</v>
      </c>
      <c r="Y27" s="4">
        <f>V27*_xlfn.STDEV.P('Elo Ratings - Current'!$C$2:$C$31)+1505</f>
        <v>1509.3322131420334</v>
      </c>
      <c r="Z27" s="4">
        <f>Y27-VLOOKUP(Pitchers_In_Season[[#This Row],[Team]], 'Team Pitching In-Season'!$B$2:$Y$31, 24,FALSE)</f>
        <v>-4.1885705752486047</v>
      </c>
      <c r="AA27">
        <f t="shared" si="0"/>
        <v>-2.4819607642000903</v>
      </c>
    </row>
    <row r="28" spans="1:27" x14ac:dyDescent="0.45">
      <c r="A28">
        <v>27</v>
      </c>
      <c r="B28" t="s">
        <v>298</v>
      </c>
      <c r="C28" t="s">
        <v>17</v>
      </c>
      <c r="D28">
        <v>0</v>
      </c>
      <c r="E28">
        <v>0</v>
      </c>
      <c r="F28">
        <v>0</v>
      </c>
      <c r="G28">
        <v>1</v>
      </c>
      <c r="H28">
        <v>0</v>
      </c>
      <c r="I28">
        <v>2</v>
      </c>
      <c r="J28">
        <v>18</v>
      </c>
      <c r="K28">
        <v>0</v>
      </c>
      <c r="L28">
        <v>0</v>
      </c>
      <c r="M28">
        <v>0</v>
      </c>
      <c r="N28">
        <v>1</v>
      </c>
      <c r="O28">
        <v>0.5</v>
      </c>
      <c r="P28">
        <v>0</v>
      </c>
      <c r="R28">
        <v>0</v>
      </c>
      <c r="S28">
        <v>0.83</v>
      </c>
      <c r="T28">
        <v>-0.36</v>
      </c>
      <c r="U28">
        <v>-0.36</v>
      </c>
      <c r="V28">
        <v>0.1</v>
      </c>
      <c r="X28" s="4">
        <f>(Pitchers_In_Season[[#This Row],[WAR]]-AVERAGE(Pitchers_In_Season[WAR])/_xlfn.STDEV.P(Pitchers_In_Season[WAR]))</f>
        <v>-0.28830925459155243</v>
      </c>
      <c r="Y28" s="4">
        <f>V28*_xlfn.STDEV.P('Elo Ratings - Current'!$C$2:$C$31)+1505</f>
        <v>1509.3322131420334</v>
      </c>
      <c r="Z28" s="4">
        <f>Y28-VLOOKUP(Pitchers_In_Season[[#This Row],[Team]], 'Team Pitching In-Season'!$B$2:$Y$31, 24,FALSE)</f>
        <v>-42.53209730301819</v>
      </c>
      <c r="AA28">
        <f t="shared" si="0"/>
        <v>-25.202630546332891</v>
      </c>
    </row>
    <row r="29" spans="1:27" x14ac:dyDescent="0.45">
      <c r="A29">
        <v>28</v>
      </c>
      <c r="B29" t="s">
        <v>299</v>
      </c>
      <c r="C29" t="s">
        <v>40</v>
      </c>
      <c r="D29">
        <v>0</v>
      </c>
      <c r="E29">
        <v>0</v>
      </c>
      <c r="F29">
        <v>0</v>
      </c>
      <c r="G29">
        <v>1</v>
      </c>
      <c r="H29">
        <v>0</v>
      </c>
      <c r="I29">
        <v>1</v>
      </c>
      <c r="J29">
        <v>18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94.6</v>
      </c>
      <c r="R29">
        <v>0</v>
      </c>
      <c r="T29">
        <v>-0.36</v>
      </c>
      <c r="U29">
        <v>-0.36</v>
      </c>
      <c r="V29">
        <v>0.1</v>
      </c>
      <c r="X29" s="4">
        <f>(Pitchers_In_Season[[#This Row],[WAR]]-AVERAGE(Pitchers_In_Season[WAR])/_xlfn.STDEV.P(Pitchers_In_Season[WAR]))</f>
        <v>-0.28830925459155243</v>
      </c>
      <c r="Y29" s="4">
        <f>V29*_xlfn.STDEV.P('Elo Ratings - Current'!$C$2:$C$31)+1505</f>
        <v>1509.3322131420334</v>
      </c>
      <c r="Z29" s="4">
        <f>Y29-VLOOKUP(Pitchers_In_Season[[#This Row],[Team]], 'Team Pitching In-Season'!$B$2:$Y$31, 24,FALSE)</f>
        <v>21.37378057659771</v>
      </c>
      <c r="AA29">
        <f t="shared" si="0"/>
        <v>12.665152423888399</v>
      </c>
    </row>
    <row r="30" spans="1:27" x14ac:dyDescent="0.45">
      <c r="A30">
        <v>29</v>
      </c>
      <c r="B30" t="s">
        <v>300</v>
      </c>
      <c r="C30" t="s">
        <v>27</v>
      </c>
      <c r="D30">
        <v>0</v>
      </c>
      <c r="E30">
        <v>0</v>
      </c>
      <c r="F30">
        <v>0</v>
      </c>
      <c r="G30">
        <v>1</v>
      </c>
      <c r="H30">
        <v>1</v>
      </c>
      <c r="I30">
        <v>5</v>
      </c>
      <c r="J30">
        <v>14.4</v>
      </c>
      <c r="K30">
        <v>3.6</v>
      </c>
      <c r="L30">
        <v>1.8</v>
      </c>
      <c r="M30">
        <v>0.125</v>
      </c>
      <c r="N30">
        <v>0.76900000000000002</v>
      </c>
      <c r="O30">
        <v>0.33300000000000002</v>
      </c>
      <c r="P30">
        <v>0.25</v>
      </c>
      <c r="Q30">
        <v>96.4</v>
      </c>
      <c r="R30">
        <v>3.6</v>
      </c>
      <c r="S30">
        <v>3.29</v>
      </c>
      <c r="T30">
        <v>4.24</v>
      </c>
      <c r="U30">
        <v>2.89</v>
      </c>
      <c r="V30">
        <v>0.1</v>
      </c>
      <c r="X30" s="4">
        <f>(Pitchers_In_Season[[#This Row],[WAR]]-AVERAGE(Pitchers_In_Season[WAR])/_xlfn.STDEV.P(Pitchers_In_Season[WAR]))</f>
        <v>-0.28830925459155243</v>
      </c>
      <c r="Y30" s="4">
        <f>V30*_xlfn.STDEV.P('Elo Ratings - Current'!$C$2:$C$31)+1505</f>
        <v>1509.3322131420334</v>
      </c>
      <c r="Z30" s="4">
        <f>Y30-VLOOKUP(Pitchers_In_Season[[#This Row],[Team]], 'Team Pitching In-Season'!$B$2:$Y$31, 24,FALSE)</f>
        <v>21.37378057659771</v>
      </c>
      <c r="AA30">
        <f t="shared" si="0"/>
        <v>12.665152423888399</v>
      </c>
    </row>
    <row r="31" spans="1:27" x14ac:dyDescent="0.45">
      <c r="A31">
        <v>30</v>
      </c>
      <c r="B31" t="s">
        <v>301</v>
      </c>
      <c r="C31" t="s">
        <v>42</v>
      </c>
      <c r="D31">
        <v>1</v>
      </c>
      <c r="E31">
        <v>0</v>
      </c>
      <c r="F31">
        <v>0</v>
      </c>
      <c r="G31">
        <v>1</v>
      </c>
      <c r="H31">
        <v>0</v>
      </c>
      <c r="I31">
        <v>1</v>
      </c>
      <c r="J31">
        <v>18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97.2</v>
      </c>
      <c r="R31">
        <v>0</v>
      </c>
      <c r="T31">
        <v>-0.36</v>
      </c>
      <c r="U31">
        <v>-0.36</v>
      </c>
      <c r="V31">
        <v>0.1</v>
      </c>
      <c r="X31" s="4">
        <f>(Pitchers_In_Season[[#This Row],[WAR]]-AVERAGE(Pitchers_In_Season[WAR])/_xlfn.STDEV.P(Pitchers_In_Season[WAR]))</f>
        <v>-0.28830925459155243</v>
      </c>
      <c r="Y31" s="4">
        <f>V31*_xlfn.STDEV.P('Elo Ratings - Current'!$C$2:$C$31)+1505</f>
        <v>1509.3322131420334</v>
      </c>
      <c r="Z31" s="4">
        <f>Y31-VLOOKUP(Pitchers_In_Season[[#This Row],[Team]], 'Team Pitching In-Season'!$B$2:$Y$31, 24,FALSE)</f>
        <v>21.37378057659771</v>
      </c>
      <c r="AA31">
        <f t="shared" si="0"/>
        <v>12.665152423888399</v>
      </c>
    </row>
    <row r="32" spans="1:27" x14ac:dyDescent="0.45">
      <c r="A32">
        <v>31</v>
      </c>
      <c r="B32" t="s">
        <v>302</v>
      </c>
      <c r="C32" t="s">
        <v>30</v>
      </c>
      <c r="D32">
        <v>1</v>
      </c>
      <c r="E32">
        <v>0</v>
      </c>
      <c r="F32">
        <v>0</v>
      </c>
      <c r="G32">
        <v>1</v>
      </c>
      <c r="H32">
        <v>0</v>
      </c>
      <c r="I32">
        <v>2</v>
      </c>
      <c r="J32">
        <v>4.5</v>
      </c>
      <c r="K32">
        <v>0</v>
      </c>
      <c r="L32">
        <v>0</v>
      </c>
      <c r="M32">
        <v>0.44400000000000001</v>
      </c>
      <c r="N32">
        <v>1</v>
      </c>
      <c r="O32">
        <v>0.33300000000000002</v>
      </c>
      <c r="P32">
        <v>0</v>
      </c>
      <c r="R32">
        <v>0</v>
      </c>
      <c r="S32">
        <v>5.32</v>
      </c>
      <c r="T32">
        <v>2.64</v>
      </c>
      <c r="U32">
        <v>4.2</v>
      </c>
      <c r="V32">
        <v>0.1</v>
      </c>
      <c r="X32" s="4">
        <f>(Pitchers_In_Season[[#This Row],[WAR]]-AVERAGE(Pitchers_In_Season[WAR])/_xlfn.STDEV.P(Pitchers_In_Season[WAR]))</f>
        <v>-0.28830925459155243</v>
      </c>
      <c r="Y32" s="4">
        <f>V32*_xlfn.STDEV.P('Elo Ratings - Current'!$C$2:$C$31)+1505</f>
        <v>1509.3322131420334</v>
      </c>
      <c r="Z32" s="4">
        <f>Y32-VLOOKUP(Pitchers_In_Season[[#This Row],[Team]], 'Team Pitching In-Season'!$B$2:$Y$31, 24,FALSE)</f>
        <v>-4.1885705752486047</v>
      </c>
      <c r="AA32">
        <f t="shared" si="0"/>
        <v>-2.4819607642000903</v>
      </c>
    </row>
    <row r="33" spans="1:27" x14ac:dyDescent="0.45">
      <c r="A33">
        <v>32</v>
      </c>
      <c r="B33" t="s">
        <v>303</v>
      </c>
      <c r="C33" t="s">
        <v>31</v>
      </c>
      <c r="D33">
        <v>0</v>
      </c>
      <c r="E33">
        <v>0</v>
      </c>
      <c r="F33">
        <v>0</v>
      </c>
      <c r="G33">
        <v>1</v>
      </c>
      <c r="H33">
        <v>0</v>
      </c>
      <c r="I33">
        <v>1</v>
      </c>
      <c r="J33">
        <v>18</v>
      </c>
      <c r="K33">
        <v>0</v>
      </c>
      <c r="L33">
        <v>0</v>
      </c>
      <c r="M33">
        <v>0.66700000000000004</v>
      </c>
      <c r="N33">
        <v>1</v>
      </c>
      <c r="O33">
        <v>0.33300000000000002</v>
      </c>
      <c r="P33">
        <v>0</v>
      </c>
      <c r="Q33">
        <v>96.4</v>
      </c>
      <c r="R33">
        <v>0</v>
      </c>
      <c r="S33">
        <v>3.72</v>
      </c>
      <c r="T33">
        <v>-0.36</v>
      </c>
      <c r="U33">
        <v>1.2</v>
      </c>
      <c r="V33">
        <v>0.1</v>
      </c>
      <c r="X33" s="4">
        <f>(Pitchers_In_Season[[#This Row],[WAR]]-AVERAGE(Pitchers_In_Season[WAR])/_xlfn.STDEV.P(Pitchers_In_Season[WAR]))</f>
        <v>-0.28830925459155243</v>
      </c>
      <c r="Y33" s="4">
        <f>V33*_xlfn.STDEV.P('Elo Ratings - Current'!$C$2:$C$31)+1505</f>
        <v>1509.3322131420334</v>
      </c>
      <c r="Z33" s="4">
        <f>Y33-VLOOKUP(Pitchers_In_Season[[#This Row],[Team]], 'Team Pitching In-Season'!$B$2:$Y$31, 24,FALSE)</f>
        <v>8.592605000674439</v>
      </c>
      <c r="AA33">
        <f t="shared" si="0"/>
        <v>5.0915958298440875</v>
      </c>
    </row>
    <row r="34" spans="1:27" x14ac:dyDescent="0.45">
      <c r="A34">
        <v>33</v>
      </c>
      <c r="B34" t="s">
        <v>304</v>
      </c>
      <c r="C34" t="s">
        <v>21</v>
      </c>
      <c r="D34">
        <v>1</v>
      </c>
      <c r="E34">
        <v>0</v>
      </c>
      <c r="F34">
        <v>0</v>
      </c>
      <c r="G34">
        <v>1</v>
      </c>
      <c r="H34">
        <v>1</v>
      </c>
      <c r="I34">
        <v>6</v>
      </c>
      <c r="J34">
        <v>9</v>
      </c>
      <c r="K34">
        <v>1.5</v>
      </c>
      <c r="L34">
        <v>1.5</v>
      </c>
      <c r="M34">
        <v>0.214</v>
      </c>
      <c r="N34">
        <v>1</v>
      </c>
      <c r="O34">
        <v>0.26700000000000002</v>
      </c>
      <c r="P34">
        <v>0.14299999999999999</v>
      </c>
      <c r="Q34">
        <v>91.2</v>
      </c>
      <c r="R34">
        <v>1.5</v>
      </c>
      <c r="T34">
        <v>4.3099999999999996</v>
      </c>
      <c r="U34">
        <v>3.96</v>
      </c>
      <c r="V34">
        <v>0.1</v>
      </c>
      <c r="X34" s="4">
        <f>(Pitchers_In_Season[[#This Row],[WAR]]-AVERAGE(Pitchers_In_Season[WAR])/_xlfn.STDEV.P(Pitchers_In_Season[WAR]))</f>
        <v>-0.28830925459155243</v>
      </c>
      <c r="Y34" s="4">
        <f>V34*_xlfn.STDEV.P('Elo Ratings - Current'!$C$2:$C$31)+1505</f>
        <v>1509.3322131420334</v>
      </c>
      <c r="Z34" s="4">
        <f>Y34-VLOOKUP(Pitchers_In_Season[[#This Row],[Team]], 'Team Pitching In-Season'!$B$2:$Y$31, 24,FALSE)</f>
        <v>34.154956152520754</v>
      </c>
      <c r="AA34">
        <f t="shared" si="0"/>
        <v>20.238709017932578</v>
      </c>
    </row>
    <row r="35" spans="1:27" x14ac:dyDescent="0.45">
      <c r="A35">
        <v>34</v>
      </c>
      <c r="B35" t="s">
        <v>305</v>
      </c>
      <c r="C35" t="s">
        <v>30</v>
      </c>
      <c r="D35">
        <v>0</v>
      </c>
      <c r="E35">
        <v>0</v>
      </c>
      <c r="F35">
        <v>0</v>
      </c>
      <c r="G35">
        <v>1</v>
      </c>
      <c r="H35">
        <v>1</v>
      </c>
      <c r="I35">
        <v>4.0999999999999996</v>
      </c>
      <c r="J35">
        <v>8.31</v>
      </c>
      <c r="K35">
        <v>6.23</v>
      </c>
      <c r="L35">
        <v>0</v>
      </c>
      <c r="M35">
        <v>0.35699999999999998</v>
      </c>
      <c r="N35">
        <v>0.875</v>
      </c>
      <c r="O35">
        <v>0.14299999999999999</v>
      </c>
      <c r="P35">
        <v>0</v>
      </c>
      <c r="Q35">
        <v>96.1</v>
      </c>
      <c r="R35">
        <v>2.08</v>
      </c>
      <c r="T35">
        <v>3.87</v>
      </c>
      <c r="U35">
        <v>6.39</v>
      </c>
      <c r="V35">
        <v>0.1</v>
      </c>
      <c r="X35" s="4">
        <f>(Pitchers_In_Season[[#This Row],[WAR]]-AVERAGE(Pitchers_In_Season[WAR])/_xlfn.STDEV.P(Pitchers_In_Season[WAR]))</f>
        <v>-0.28830925459155243</v>
      </c>
      <c r="Y35" s="4">
        <f>V35*_xlfn.STDEV.P('Elo Ratings - Current'!$C$2:$C$31)+1505</f>
        <v>1509.3322131420334</v>
      </c>
      <c r="Z35" s="4">
        <f>Y35-VLOOKUP(Pitchers_In_Season[[#This Row],[Team]], 'Team Pitching In-Season'!$B$2:$Y$31, 24,FALSE)</f>
        <v>-4.1885705752486047</v>
      </c>
      <c r="AA35">
        <f t="shared" si="0"/>
        <v>-2.4819607642000903</v>
      </c>
    </row>
    <row r="36" spans="1:27" x14ac:dyDescent="0.45">
      <c r="A36">
        <v>35</v>
      </c>
      <c r="B36" t="s">
        <v>306</v>
      </c>
      <c r="C36" t="s">
        <v>28</v>
      </c>
      <c r="D36">
        <v>0</v>
      </c>
      <c r="E36">
        <v>0</v>
      </c>
      <c r="F36">
        <v>1</v>
      </c>
      <c r="G36">
        <v>2</v>
      </c>
      <c r="H36">
        <v>0</v>
      </c>
      <c r="I36">
        <v>3.1</v>
      </c>
      <c r="J36">
        <v>8.1</v>
      </c>
      <c r="K36">
        <v>2.7</v>
      </c>
      <c r="L36">
        <v>0</v>
      </c>
      <c r="M36">
        <v>0.25</v>
      </c>
      <c r="N36">
        <v>0.66700000000000004</v>
      </c>
      <c r="O36">
        <v>0.625</v>
      </c>
      <c r="P36">
        <v>0</v>
      </c>
      <c r="R36">
        <v>2.7</v>
      </c>
      <c r="S36">
        <v>0.12</v>
      </c>
      <c r="T36">
        <v>2.74</v>
      </c>
      <c r="U36">
        <v>3.68</v>
      </c>
      <c r="V36">
        <v>0.1</v>
      </c>
      <c r="X36" s="4">
        <f>(Pitchers_In_Season[[#This Row],[WAR]]-AVERAGE(Pitchers_In_Season[WAR])/_xlfn.STDEV.P(Pitchers_In_Season[WAR]))</f>
        <v>-0.28830925459155243</v>
      </c>
      <c r="Y36" s="4">
        <f>V36*_xlfn.STDEV.P('Elo Ratings - Current'!$C$2:$C$31)+1505</f>
        <v>1509.3322131420334</v>
      </c>
      <c r="Z36" s="4">
        <f>Y36-VLOOKUP(Pitchers_In_Season[[#This Row],[Team]], 'Team Pitching In-Season'!$B$2:$Y$31, 24,FALSE)</f>
        <v>-68.094448454864505</v>
      </c>
      <c r="AA36">
        <f t="shared" si="0"/>
        <v>-40.349743734421381</v>
      </c>
    </row>
    <row r="37" spans="1:27" x14ac:dyDescent="0.45">
      <c r="A37">
        <v>36</v>
      </c>
      <c r="B37" t="s">
        <v>307</v>
      </c>
      <c r="C37" t="s">
        <v>27</v>
      </c>
      <c r="D37">
        <v>0</v>
      </c>
      <c r="E37">
        <v>1</v>
      </c>
      <c r="F37">
        <v>0</v>
      </c>
      <c r="G37">
        <v>1</v>
      </c>
      <c r="H37">
        <v>0</v>
      </c>
      <c r="I37">
        <v>3</v>
      </c>
      <c r="J37">
        <v>9</v>
      </c>
      <c r="K37">
        <v>6</v>
      </c>
      <c r="L37">
        <v>0</v>
      </c>
      <c r="M37">
        <v>0.16700000000000001</v>
      </c>
      <c r="N37">
        <v>0.66700000000000004</v>
      </c>
      <c r="O37">
        <v>0.66700000000000004</v>
      </c>
      <c r="P37">
        <v>0</v>
      </c>
      <c r="R37">
        <v>0</v>
      </c>
      <c r="S37">
        <v>2.0699999999999998</v>
      </c>
      <c r="T37">
        <v>3.64</v>
      </c>
      <c r="U37">
        <v>3.64</v>
      </c>
      <c r="V37">
        <v>0.1</v>
      </c>
      <c r="X37" s="4">
        <f>(Pitchers_In_Season[[#This Row],[WAR]]-AVERAGE(Pitchers_In_Season[WAR])/_xlfn.STDEV.P(Pitchers_In_Season[WAR]))</f>
        <v>-0.28830925459155243</v>
      </c>
      <c r="Y37" s="4">
        <f>V37*_xlfn.STDEV.P('Elo Ratings - Current'!$C$2:$C$31)+1505</f>
        <v>1509.3322131420334</v>
      </c>
      <c r="Z37" s="4">
        <f>Y37-VLOOKUP(Pitchers_In_Season[[#This Row],[Team]], 'Team Pitching In-Season'!$B$2:$Y$31, 24,FALSE)</f>
        <v>21.37378057659771</v>
      </c>
      <c r="AA37">
        <f t="shared" si="0"/>
        <v>12.665152423888399</v>
      </c>
    </row>
    <row r="38" spans="1:27" x14ac:dyDescent="0.45">
      <c r="A38">
        <v>37</v>
      </c>
      <c r="B38" t="s">
        <v>308</v>
      </c>
      <c r="C38" t="s">
        <v>11</v>
      </c>
      <c r="D38">
        <v>0</v>
      </c>
      <c r="E38">
        <v>0</v>
      </c>
      <c r="F38">
        <v>1</v>
      </c>
      <c r="G38">
        <v>2</v>
      </c>
      <c r="H38">
        <v>0</v>
      </c>
      <c r="I38">
        <v>4.2</v>
      </c>
      <c r="J38">
        <v>3.86</v>
      </c>
      <c r="K38">
        <v>3.86</v>
      </c>
      <c r="L38">
        <v>0</v>
      </c>
      <c r="M38">
        <v>0.13300000000000001</v>
      </c>
      <c r="N38">
        <v>0.75</v>
      </c>
      <c r="O38">
        <v>0.26700000000000002</v>
      </c>
      <c r="P38">
        <v>0</v>
      </c>
      <c r="Q38">
        <v>87.1</v>
      </c>
      <c r="R38">
        <v>0</v>
      </c>
      <c r="S38">
        <v>1.84</v>
      </c>
      <c r="T38">
        <v>4.07</v>
      </c>
      <c r="U38">
        <v>7.08</v>
      </c>
      <c r="V38">
        <v>0.1</v>
      </c>
      <c r="X38" s="4">
        <f>(Pitchers_In_Season[[#This Row],[WAR]]-AVERAGE(Pitchers_In_Season[WAR])/_xlfn.STDEV.P(Pitchers_In_Season[WAR]))</f>
        <v>-0.28830925459155243</v>
      </c>
      <c r="Y38" s="4">
        <f>V38*_xlfn.STDEV.P('Elo Ratings - Current'!$C$2:$C$31)+1505</f>
        <v>1509.3322131420334</v>
      </c>
      <c r="Z38" s="4">
        <f>Y38-VLOOKUP(Pitchers_In_Season[[#This Row],[Team]], 'Team Pitching In-Season'!$B$2:$Y$31, 24,FALSE)</f>
        <v>-93.65679960671082</v>
      </c>
      <c r="AA38">
        <f t="shared" si="0"/>
        <v>-55.49685692250987</v>
      </c>
    </row>
    <row r="39" spans="1:27" x14ac:dyDescent="0.45">
      <c r="A39">
        <v>38</v>
      </c>
      <c r="B39" t="s">
        <v>309</v>
      </c>
      <c r="C39" t="s">
        <v>25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18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94.9</v>
      </c>
      <c r="R39">
        <v>0</v>
      </c>
      <c r="S39">
        <v>0.76</v>
      </c>
      <c r="T39">
        <v>-0.36</v>
      </c>
      <c r="U39">
        <v>-0.36</v>
      </c>
      <c r="V39">
        <v>0.1</v>
      </c>
      <c r="X39" s="4">
        <f>(Pitchers_In_Season[[#This Row],[WAR]]-AVERAGE(Pitchers_In_Season[WAR])/_xlfn.STDEV.P(Pitchers_In_Season[WAR]))</f>
        <v>-0.28830925459155243</v>
      </c>
      <c r="Y39" s="4">
        <f>V39*_xlfn.STDEV.P('Elo Ratings - Current'!$C$2:$C$31)+1505</f>
        <v>1509.3322131420334</v>
      </c>
      <c r="Z39" s="4">
        <f>Y39-VLOOKUP(Pitchers_In_Season[[#This Row],[Team]], 'Team Pitching In-Season'!$B$2:$Y$31, 24,FALSE)</f>
        <v>-4.1885705752486047</v>
      </c>
      <c r="AA39">
        <f t="shared" si="0"/>
        <v>-2.4819607642000903</v>
      </c>
    </row>
    <row r="40" spans="1:27" x14ac:dyDescent="0.45">
      <c r="A40">
        <v>39</v>
      </c>
      <c r="B40" t="s">
        <v>310</v>
      </c>
      <c r="C40" t="s">
        <v>23</v>
      </c>
      <c r="D40">
        <v>0</v>
      </c>
      <c r="E40">
        <v>1</v>
      </c>
      <c r="F40">
        <v>0</v>
      </c>
      <c r="G40">
        <v>1</v>
      </c>
      <c r="H40">
        <v>1</v>
      </c>
      <c r="I40">
        <v>6</v>
      </c>
      <c r="J40">
        <v>13.5</v>
      </c>
      <c r="K40">
        <v>4.5</v>
      </c>
      <c r="L40">
        <v>1.5</v>
      </c>
      <c r="M40">
        <v>0.308</v>
      </c>
      <c r="N40">
        <v>0.90900000000000003</v>
      </c>
      <c r="O40">
        <v>0.42899999999999999</v>
      </c>
      <c r="P40">
        <v>0.16700000000000001</v>
      </c>
      <c r="Q40">
        <v>96</v>
      </c>
      <c r="R40">
        <v>3</v>
      </c>
      <c r="S40">
        <v>5.29</v>
      </c>
      <c r="T40">
        <v>4.3099999999999996</v>
      </c>
      <c r="U40">
        <v>3.7</v>
      </c>
      <c r="V40">
        <v>0.1</v>
      </c>
      <c r="X40" s="4">
        <f>(Pitchers_In_Season[[#This Row],[WAR]]-AVERAGE(Pitchers_In_Season[WAR])/_xlfn.STDEV.P(Pitchers_In_Season[WAR]))</f>
        <v>-0.28830925459155243</v>
      </c>
      <c r="Y40" s="4">
        <f>V40*_xlfn.STDEV.P('Elo Ratings - Current'!$C$2:$C$31)+1505</f>
        <v>1509.3322131420334</v>
      </c>
      <c r="Z40" s="4">
        <f>Y40-VLOOKUP(Pitchers_In_Season[[#This Row],[Team]], 'Team Pitching In-Season'!$B$2:$Y$31, 24,FALSE)</f>
        <v>21.37378057659771</v>
      </c>
      <c r="AA40">
        <f t="shared" si="0"/>
        <v>12.665152423888399</v>
      </c>
    </row>
    <row r="41" spans="1:27" x14ac:dyDescent="0.45">
      <c r="A41">
        <v>40</v>
      </c>
      <c r="B41" t="s">
        <v>311</v>
      </c>
      <c r="C41" t="s">
        <v>23</v>
      </c>
      <c r="D41">
        <v>0</v>
      </c>
      <c r="E41">
        <v>0</v>
      </c>
      <c r="F41">
        <v>0</v>
      </c>
      <c r="G41">
        <v>1</v>
      </c>
      <c r="H41">
        <v>0</v>
      </c>
      <c r="I41">
        <v>1</v>
      </c>
      <c r="J41">
        <v>18</v>
      </c>
      <c r="K41">
        <v>0</v>
      </c>
      <c r="L41">
        <v>0</v>
      </c>
      <c r="M41">
        <v>0.66700000000000004</v>
      </c>
      <c r="N41">
        <v>1</v>
      </c>
      <c r="O41">
        <v>0</v>
      </c>
      <c r="P41">
        <v>0</v>
      </c>
      <c r="Q41">
        <v>94.2</v>
      </c>
      <c r="R41">
        <v>0</v>
      </c>
      <c r="S41">
        <v>3.19</v>
      </c>
      <c r="T41">
        <v>-0.36</v>
      </c>
      <c r="U41">
        <v>1.2</v>
      </c>
      <c r="V41">
        <v>0.1</v>
      </c>
      <c r="X41" s="4">
        <f>(Pitchers_In_Season[[#This Row],[WAR]]-AVERAGE(Pitchers_In_Season[WAR])/_xlfn.STDEV.P(Pitchers_In_Season[WAR]))</f>
        <v>-0.28830925459155243</v>
      </c>
      <c r="Y41" s="4">
        <f>V41*_xlfn.STDEV.P('Elo Ratings - Current'!$C$2:$C$31)+1505</f>
        <v>1509.3322131420334</v>
      </c>
      <c r="Z41" s="4">
        <f>Y41-VLOOKUP(Pitchers_In_Season[[#This Row],[Team]], 'Team Pitching In-Season'!$B$2:$Y$31, 24,FALSE)</f>
        <v>21.37378057659771</v>
      </c>
      <c r="AA41">
        <f t="shared" si="0"/>
        <v>12.665152423888399</v>
      </c>
    </row>
    <row r="42" spans="1:27" x14ac:dyDescent="0.45">
      <c r="A42">
        <v>41</v>
      </c>
      <c r="B42" t="s">
        <v>312</v>
      </c>
      <c r="C42" t="s">
        <v>39</v>
      </c>
      <c r="D42">
        <v>0</v>
      </c>
      <c r="E42">
        <v>0</v>
      </c>
      <c r="F42">
        <v>0</v>
      </c>
      <c r="G42">
        <v>1</v>
      </c>
      <c r="H42">
        <v>0</v>
      </c>
      <c r="I42">
        <v>1.1000000000000001</v>
      </c>
      <c r="J42">
        <v>6.75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95.3</v>
      </c>
      <c r="R42">
        <v>0</v>
      </c>
      <c r="T42">
        <v>2.14</v>
      </c>
      <c r="U42">
        <v>5.65</v>
      </c>
      <c r="V42">
        <v>0.1</v>
      </c>
      <c r="X42" s="4">
        <f>(Pitchers_In_Season[[#This Row],[WAR]]-AVERAGE(Pitchers_In_Season[WAR])/_xlfn.STDEV.P(Pitchers_In_Season[WAR]))</f>
        <v>-0.28830925459155243</v>
      </c>
      <c r="Y42" s="4">
        <f>V42*_xlfn.STDEV.P('Elo Ratings - Current'!$C$2:$C$31)+1505</f>
        <v>1509.3322131420334</v>
      </c>
      <c r="Z42" s="4">
        <f>Y42-VLOOKUP(Pitchers_In_Season[[#This Row],[Team]], 'Team Pitching In-Season'!$B$2:$Y$31, 24,FALSE)</f>
        <v>-4.1885705752486047</v>
      </c>
      <c r="AA42">
        <f t="shared" si="0"/>
        <v>-2.4819607642000903</v>
      </c>
    </row>
    <row r="43" spans="1:27" x14ac:dyDescent="0.45">
      <c r="A43">
        <v>42</v>
      </c>
      <c r="B43" t="s">
        <v>313</v>
      </c>
      <c r="C43" t="s">
        <v>33</v>
      </c>
      <c r="D43">
        <v>0</v>
      </c>
      <c r="E43">
        <v>1</v>
      </c>
      <c r="F43">
        <v>0</v>
      </c>
      <c r="G43">
        <v>1</v>
      </c>
      <c r="H43">
        <v>1</v>
      </c>
      <c r="I43">
        <v>3.1</v>
      </c>
      <c r="J43">
        <v>8.1</v>
      </c>
      <c r="K43">
        <v>2.7</v>
      </c>
      <c r="L43">
        <v>0</v>
      </c>
      <c r="M43">
        <v>0.53800000000000003</v>
      </c>
      <c r="N43">
        <v>0.33300000000000002</v>
      </c>
      <c r="O43">
        <v>0.33300000000000002</v>
      </c>
      <c r="P43">
        <v>0</v>
      </c>
      <c r="R43">
        <v>16.2</v>
      </c>
      <c r="S43">
        <v>6.42</v>
      </c>
      <c r="T43">
        <v>3.64</v>
      </c>
      <c r="U43">
        <v>5.04</v>
      </c>
      <c r="V43">
        <v>0.1</v>
      </c>
      <c r="X43" s="4">
        <f>(Pitchers_In_Season[[#This Row],[WAR]]-AVERAGE(Pitchers_In_Season[WAR])/_xlfn.STDEV.P(Pitchers_In_Season[WAR]))</f>
        <v>-0.28830925459155243</v>
      </c>
      <c r="Y43" s="4">
        <f>V43*_xlfn.STDEV.P('Elo Ratings - Current'!$C$2:$C$31)+1505</f>
        <v>1509.3322131420334</v>
      </c>
      <c r="Z43" s="4">
        <f>Y43-VLOOKUP(Pitchers_In_Season[[#This Row],[Team]], 'Team Pitching In-Season'!$B$2:$Y$31, 24,FALSE)</f>
        <v>34.154956152520754</v>
      </c>
      <c r="AA43">
        <f t="shared" si="0"/>
        <v>20.238709017932578</v>
      </c>
    </row>
    <row r="44" spans="1:27" x14ac:dyDescent="0.45">
      <c r="A44">
        <v>43</v>
      </c>
      <c r="B44" t="s">
        <v>314</v>
      </c>
      <c r="C44" t="s">
        <v>31</v>
      </c>
      <c r="D44">
        <v>0</v>
      </c>
      <c r="E44">
        <v>0</v>
      </c>
      <c r="F44">
        <v>0</v>
      </c>
      <c r="G44">
        <v>1</v>
      </c>
      <c r="H44">
        <v>0</v>
      </c>
      <c r="I44">
        <v>1</v>
      </c>
      <c r="J44">
        <v>9</v>
      </c>
      <c r="K44">
        <v>0</v>
      </c>
      <c r="L44">
        <v>0</v>
      </c>
      <c r="M44">
        <v>0</v>
      </c>
      <c r="N44">
        <v>1</v>
      </c>
      <c r="O44">
        <v>0.5</v>
      </c>
      <c r="P44">
        <v>0</v>
      </c>
      <c r="Q44">
        <v>93.8</v>
      </c>
      <c r="R44">
        <v>0</v>
      </c>
      <c r="S44">
        <v>0.17</v>
      </c>
      <c r="T44">
        <v>1.64</v>
      </c>
      <c r="U44">
        <v>3.2</v>
      </c>
      <c r="V44">
        <v>0</v>
      </c>
      <c r="X44" s="4">
        <f>(Pitchers_In_Season[[#This Row],[WAR]]-AVERAGE(Pitchers_In_Season[WAR])/_xlfn.STDEV.P(Pitchers_In_Season[WAR]))</f>
        <v>-0.38830925459155247</v>
      </c>
      <c r="Y44" s="4">
        <f>V44*_xlfn.STDEV.P('Elo Ratings - Current'!$C$2:$C$31)+1505</f>
        <v>1505</v>
      </c>
      <c r="Z44" s="4">
        <f>Y44-VLOOKUP(Pitchers_In_Season[[#This Row],[Team]], 'Team Pitching In-Season'!$B$2:$Y$31, 24,FALSE)</f>
        <v>4.2603918586410146</v>
      </c>
      <c r="AA44">
        <f t="shared" si="0"/>
        <v>2.5245188646813927</v>
      </c>
    </row>
    <row r="45" spans="1:27" x14ac:dyDescent="0.45">
      <c r="A45">
        <v>44</v>
      </c>
      <c r="B45" t="s">
        <v>315</v>
      </c>
      <c r="C45" t="s">
        <v>26</v>
      </c>
      <c r="D45">
        <v>0</v>
      </c>
      <c r="E45">
        <v>0</v>
      </c>
      <c r="F45">
        <v>0</v>
      </c>
      <c r="G45">
        <v>1</v>
      </c>
      <c r="H45">
        <v>0</v>
      </c>
      <c r="I45">
        <v>1</v>
      </c>
      <c r="J45">
        <v>9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92.8</v>
      </c>
      <c r="R45">
        <v>0</v>
      </c>
      <c r="S45">
        <v>1.84</v>
      </c>
      <c r="T45">
        <v>1.64</v>
      </c>
      <c r="U45">
        <v>3.2</v>
      </c>
      <c r="V45">
        <v>0</v>
      </c>
      <c r="X45" s="4">
        <f>(Pitchers_In_Season[[#This Row],[WAR]]-AVERAGE(Pitchers_In_Season[WAR])/_xlfn.STDEV.P(Pitchers_In_Season[WAR]))</f>
        <v>-0.38830925459155247</v>
      </c>
      <c r="Y45" s="4">
        <f>V45*_xlfn.STDEV.P('Elo Ratings - Current'!$C$2:$C$31)+1505</f>
        <v>1505</v>
      </c>
      <c r="Z45" s="4">
        <f>Y45-VLOOKUP(Pitchers_In_Season[[#This Row],[Team]], 'Team Pitching In-Season'!$B$2:$Y$31, 24,FALSE)</f>
        <v>-21.3019592932053</v>
      </c>
      <c r="AA45">
        <f t="shared" si="0"/>
        <v>-12.622594323407098</v>
      </c>
    </row>
    <row r="46" spans="1:27" x14ac:dyDescent="0.45">
      <c r="A46">
        <v>45</v>
      </c>
      <c r="B46" t="s">
        <v>316</v>
      </c>
      <c r="C46" t="s">
        <v>19</v>
      </c>
      <c r="D46">
        <v>0</v>
      </c>
      <c r="E46">
        <v>0</v>
      </c>
      <c r="F46">
        <v>0</v>
      </c>
      <c r="G46">
        <v>2</v>
      </c>
      <c r="H46">
        <v>0</v>
      </c>
      <c r="I46">
        <v>2</v>
      </c>
      <c r="J46">
        <v>4.5</v>
      </c>
      <c r="K46">
        <v>0</v>
      </c>
      <c r="L46">
        <v>0</v>
      </c>
      <c r="M46">
        <v>0.42899999999999999</v>
      </c>
      <c r="N46">
        <v>0.66700000000000004</v>
      </c>
      <c r="O46">
        <v>0.71399999999999997</v>
      </c>
      <c r="P46">
        <v>0</v>
      </c>
      <c r="R46">
        <v>4.5</v>
      </c>
      <c r="S46">
        <v>4</v>
      </c>
      <c r="T46">
        <v>2.64</v>
      </c>
      <c r="U46">
        <v>3.42</v>
      </c>
      <c r="V46">
        <v>0</v>
      </c>
      <c r="X46" s="4">
        <f>(Pitchers_In_Season[[#This Row],[WAR]]-AVERAGE(Pitchers_In_Season[WAR])/_xlfn.STDEV.P(Pitchers_In_Season[WAR]))</f>
        <v>-0.38830925459155247</v>
      </c>
      <c r="Y46" s="4">
        <f>V46*_xlfn.STDEV.P('Elo Ratings - Current'!$C$2:$C$31)+1505</f>
        <v>1505</v>
      </c>
      <c r="Z46" s="4">
        <f>Y46-VLOOKUP(Pitchers_In_Season[[#This Row],[Team]], 'Team Pitching In-Season'!$B$2:$Y$31, 24,FALSE)</f>
        <v>-8.5207837172820291</v>
      </c>
      <c r="AA46">
        <f t="shared" si="0"/>
        <v>-5.0490377293627855</v>
      </c>
    </row>
    <row r="47" spans="1:27" x14ac:dyDescent="0.45">
      <c r="A47">
        <v>46</v>
      </c>
      <c r="B47" t="s">
        <v>317</v>
      </c>
      <c r="C47" t="s">
        <v>27</v>
      </c>
      <c r="D47">
        <v>0</v>
      </c>
      <c r="E47">
        <v>0</v>
      </c>
      <c r="F47">
        <v>0</v>
      </c>
      <c r="G47">
        <v>1</v>
      </c>
      <c r="H47">
        <v>0</v>
      </c>
      <c r="I47">
        <v>2</v>
      </c>
      <c r="J47">
        <v>9</v>
      </c>
      <c r="K47">
        <v>0</v>
      </c>
      <c r="L47">
        <v>0</v>
      </c>
      <c r="M47">
        <v>0.55600000000000005</v>
      </c>
      <c r="N47">
        <v>0.6</v>
      </c>
      <c r="O47">
        <v>0.222</v>
      </c>
      <c r="P47">
        <v>0</v>
      </c>
      <c r="Q47">
        <v>95.3</v>
      </c>
      <c r="R47">
        <v>9</v>
      </c>
      <c r="T47">
        <v>1.64</v>
      </c>
      <c r="U47">
        <v>4.76</v>
      </c>
      <c r="V47">
        <v>0</v>
      </c>
      <c r="X47" s="4">
        <f>(Pitchers_In_Season[[#This Row],[WAR]]-AVERAGE(Pitchers_In_Season[WAR])/_xlfn.STDEV.P(Pitchers_In_Season[WAR]))</f>
        <v>-0.38830925459155247</v>
      </c>
      <c r="Y47" s="4">
        <f>V47*_xlfn.STDEV.P('Elo Ratings - Current'!$C$2:$C$31)+1505</f>
        <v>1505</v>
      </c>
      <c r="Z47" s="4">
        <f>Y47-VLOOKUP(Pitchers_In_Season[[#This Row],[Team]], 'Team Pitching In-Season'!$B$2:$Y$31, 24,FALSE)</f>
        <v>17.041567434564286</v>
      </c>
      <c r="AA47">
        <f t="shared" si="0"/>
        <v>10.098075458725704</v>
      </c>
    </row>
    <row r="48" spans="1:27" x14ac:dyDescent="0.45">
      <c r="A48">
        <v>47</v>
      </c>
      <c r="B48" t="s">
        <v>318</v>
      </c>
      <c r="C48" t="s">
        <v>28</v>
      </c>
      <c r="D48">
        <v>0</v>
      </c>
      <c r="E48">
        <v>0</v>
      </c>
      <c r="F48">
        <v>0</v>
      </c>
      <c r="G48">
        <v>1</v>
      </c>
      <c r="H48">
        <v>1</v>
      </c>
      <c r="I48">
        <v>4.0999999999999996</v>
      </c>
      <c r="J48">
        <v>4.1500000000000004</v>
      </c>
      <c r="K48">
        <v>6.23</v>
      </c>
      <c r="L48">
        <v>0</v>
      </c>
      <c r="M48">
        <v>0.375</v>
      </c>
      <c r="N48">
        <v>0.88900000000000001</v>
      </c>
      <c r="O48">
        <v>0.68799999999999994</v>
      </c>
      <c r="P48">
        <v>0</v>
      </c>
      <c r="Q48">
        <v>91.1</v>
      </c>
      <c r="R48">
        <v>2.08</v>
      </c>
      <c r="T48">
        <v>4.8</v>
      </c>
      <c r="U48">
        <v>5.52</v>
      </c>
      <c r="V48">
        <v>0</v>
      </c>
      <c r="X48" s="4">
        <f>(Pitchers_In_Season[[#This Row],[WAR]]-AVERAGE(Pitchers_In_Season[WAR])/_xlfn.STDEV.P(Pitchers_In_Season[WAR]))</f>
        <v>-0.38830925459155247</v>
      </c>
      <c r="Y48" s="4">
        <f>V48*_xlfn.STDEV.P('Elo Ratings - Current'!$C$2:$C$31)+1505</f>
        <v>1505</v>
      </c>
      <c r="Z48" s="4">
        <f>Y48-VLOOKUP(Pitchers_In_Season[[#This Row],[Team]], 'Team Pitching In-Season'!$B$2:$Y$31, 24,FALSE)</f>
        <v>-72.426661596897929</v>
      </c>
      <c r="AA48">
        <f t="shared" si="0"/>
        <v>-42.916820699584079</v>
      </c>
    </row>
    <row r="49" spans="1:27" x14ac:dyDescent="0.45">
      <c r="A49">
        <v>48</v>
      </c>
      <c r="B49" t="s">
        <v>319</v>
      </c>
      <c r="C49" t="s">
        <v>21</v>
      </c>
      <c r="D49">
        <v>0</v>
      </c>
      <c r="E49">
        <v>0</v>
      </c>
      <c r="F49">
        <v>0</v>
      </c>
      <c r="G49">
        <v>1</v>
      </c>
      <c r="H49">
        <v>0</v>
      </c>
      <c r="I49">
        <v>2</v>
      </c>
      <c r="J49">
        <v>0</v>
      </c>
      <c r="K49">
        <v>0</v>
      </c>
      <c r="L49">
        <v>0</v>
      </c>
      <c r="M49">
        <v>0.125</v>
      </c>
      <c r="N49">
        <v>1</v>
      </c>
      <c r="O49">
        <v>0.5</v>
      </c>
      <c r="P49">
        <v>0</v>
      </c>
      <c r="Q49">
        <v>93.4</v>
      </c>
      <c r="R49">
        <v>0</v>
      </c>
      <c r="T49">
        <v>3.64</v>
      </c>
      <c r="U49">
        <v>5.98</v>
      </c>
      <c r="V49">
        <v>0</v>
      </c>
      <c r="X49" s="4">
        <f>(Pitchers_In_Season[[#This Row],[WAR]]-AVERAGE(Pitchers_In_Season[WAR])/_xlfn.STDEV.P(Pitchers_In_Season[WAR]))</f>
        <v>-0.38830925459155247</v>
      </c>
      <c r="Y49" s="4">
        <f>V49*_xlfn.STDEV.P('Elo Ratings - Current'!$C$2:$C$31)+1505</f>
        <v>1505</v>
      </c>
      <c r="Z49" s="4">
        <f>Y49-VLOOKUP(Pitchers_In_Season[[#This Row],[Team]], 'Team Pitching In-Season'!$B$2:$Y$31, 24,FALSE)</f>
        <v>29.822743010487329</v>
      </c>
      <c r="AA49">
        <f t="shared" si="0"/>
        <v>17.671632052769883</v>
      </c>
    </row>
    <row r="50" spans="1:27" x14ac:dyDescent="0.45">
      <c r="A50">
        <v>49</v>
      </c>
      <c r="B50" t="s">
        <v>320</v>
      </c>
      <c r="C50" t="s">
        <v>36</v>
      </c>
      <c r="D50">
        <v>0</v>
      </c>
      <c r="E50">
        <v>0</v>
      </c>
      <c r="F50">
        <v>0</v>
      </c>
      <c r="G50">
        <v>1</v>
      </c>
      <c r="H50">
        <v>0</v>
      </c>
      <c r="I50">
        <v>2.1</v>
      </c>
      <c r="J50">
        <v>7.71</v>
      </c>
      <c r="K50">
        <v>0</v>
      </c>
      <c r="L50">
        <v>0</v>
      </c>
      <c r="M50">
        <v>0</v>
      </c>
      <c r="N50">
        <v>1</v>
      </c>
      <c r="O50">
        <v>0.8</v>
      </c>
      <c r="P50">
        <v>0</v>
      </c>
      <c r="Q50">
        <v>95.9</v>
      </c>
      <c r="R50">
        <v>0</v>
      </c>
      <c r="S50">
        <v>0.8</v>
      </c>
      <c r="T50">
        <v>1.93</v>
      </c>
      <c r="U50">
        <v>2.6</v>
      </c>
      <c r="V50">
        <v>0</v>
      </c>
      <c r="X50" s="4">
        <f>(Pitchers_In_Season[[#This Row],[WAR]]-AVERAGE(Pitchers_In_Season[WAR])/_xlfn.STDEV.P(Pitchers_In_Season[WAR]))</f>
        <v>-0.38830925459155247</v>
      </c>
      <c r="Y50" s="4">
        <f>V50*_xlfn.STDEV.P('Elo Ratings - Current'!$C$2:$C$31)+1505</f>
        <v>1505</v>
      </c>
      <c r="Z50" s="4">
        <f>Y50-VLOOKUP(Pitchers_In_Season[[#This Row],[Team]], 'Team Pitching In-Season'!$B$2:$Y$31, 24,FALSE)</f>
        <v>68.166269738256915</v>
      </c>
      <c r="AA50">
        <f t="shared" si="0"/>
        <v>40.392301834902682</v>
      </c>
    </row>
    <row r="51" spans="1:27" x14ac:dyDescent="0.45">
      <c r="A51">
        <v>50</v>
      </c>
      <c r="B51" t="s">
        <v>321</v>
      </c>
      <c r="C51" t="s">
        <v>38</v>
      </c>
      <c r="D51">
        <v>0</v>
      </c>
      <c r="E51">
        <v>0</v>
      </c>
      <c r="F51">
        <v>0</v>
      </c>
      <c r="G51">
        <v>1</v>
      </c>
      <c r="H51">
        <v>0</v>
      </c>
      <c r="I51">
        <v>2</v>
      </c>
      <c r="J51">
        <v>18</v>
      </c>
      <c r="K51">
        <v>9</v>
      </c>
      <c r="L51">
        <v>0</v>
      </c>
      <c r="M51">
        <v>0.33300000000000002</v>
      </c>
      <c r="N51">
        <v>1</v>
      </c>
      <c r="O51">
        <v>0.66700000000000004</v>
      </c>
      <c r="P51">
        <v>0</v>
      </c>
      <c r="R51">
        <v>0</v>
      </c>
      <c r="T51">
        <v>2.64</v>
      </c>
      <c r="U51">
        <v>2.64</v>
      </c>
      <c r="V51">
        <v>0</v>
      </c>
      <c r="X51" s="4">
        <f>(Pitchers_In_Season[[#This Row],[WAR]]-AVERAGE(Pitchers_In_Season[WAR])/_xlfn.STDEV.P(Pitchers_In_Season[WAR]))</f>
        <v>-0.38830925459155247</v>
      </c>
      <c r="Y51" s="4">
        <f>V51*_xlfn.STDEV.P('Elo Ratings - Current'!$C$2:$C$31)+1505</f>
        <v>1505</v>
      </c>
      <c r="Z51" s="4">
        <f>Y51-VLOOKUP(Pitchers_In_Season[[#This Row],[Team]], 'Team Pitching In-Season'!$B$2:$Y$31, 24,FALSE)</f>
        <v>-46.864310445051615</v>
      </c>
      <c r="AA51">
        <f t="shared" si="0"/>
        <v>-27.769707511495586</v>
      </c>
    </row>
    <row r="52" spans="1:27" x14ac:dyDescent="0.45">
      <c r="A52">
        <v>51</v>
      </c>
      <c r="B52" t="s">
        <v>322</v>
      </c>
      <c r="C52" t="s">
        <v>34</v>
      </c>
      <c r="D52">
        <v>0</v>
      </c>
      <c r="E52">
        <v>0</v>
      </c>
      <c r="F52">
        <v>0</v>
      </c>
      <c r="G52">
        <v>2</v>
      </c>
      <c r="H52">
        <v>0</v>
      </c>
      <c r="I52">
        <v>2</v>
      </c>
      <c r="J52">
        <v>0</v>
      </c>
      <c r="K52">
        <v>0</v>
      </c>
      <c r="L52">
        <v>0</v>
      </c>
      <c r="M52">
        <v>0</v>
      </c>
      <c r="N52">
        <v>1</v>
      </c>
      <c r="O52">
        <v>0.16700000000000001</v>
      </c>
      <c r="P52">
        <v>0</v>
      </c>
      <c r="Q52">
        <v>92.8</v>
      </c>
      <c r="R52">
        <v>0</v>
      </c>
      <c r="S52">
        <v>0.65</v>
      </c>
      <c r="T52">
        <v>3.64</v>
      </c>
      <c r="U52">
        <v>5.98</v>
      </c>
      <c r="V52">
        <v>0</v>
      </c>
      <c r="X52" s="4">
        <f>(Pitchers_In_Season[[#This Row],[WAR]]-AVERAGE(Pitchers_In_Season[WAR])/_xlfn.STDEV.P(Pitchers_In_Season[WAR]))</f>
        <v>-0.38830925459155247</v>
      </c>
      <c r="Y52" s="4">
        <f>V52*_xlfn.STDEV.P('Elo Ratings - Current'!$C$2:$C$31)+1505</f>
        <v>1505</v>
      </c>
      <c r="Z52" s="4">
        <f>Y52-VLOOKUP(Pitchers_In_Season[[#This Row],[Team]], 'Team Pitching In-Season'!$B$2:$Y$31, 24,FALSE)</f>
        <v>-21.3019592932053</v>
      </c>
      <c r="AA52">
        <f t="shared" si="0"/>
        <v>-12.622594323407098</v>
      </c>
    </row>
    <row r="53" spans="1:27" x14ac:dyDescent="0.45">
      <c r="A53">
        <v>52</v>
      </c>
      <c r="B53" t="s">
        <v>323</v>
      </c>
      <c r="C53" t="s">
        <v>42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  <c r="J53">
        <v>18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  <c r="Q53">
        <v>95.7</v>
      </c>
      <c r="R53">
        <v>0</v>
      </c>
      <c r="T53">
        <v>-0.36</v>
      </c>
      <c r="U53">
        <v>-0.36</v>
      </c>
      <c r="V53">
        <v>0</v>
      </c>
      <c r="X53" s="4">
        <f>(Pitchers_In_Season[[#This Row],[WAR]]-AVERAGE(Pitchers_In_Season[WAR])/_xlfn.STDEV.P(Pitchers_In_Season[WAR]))</f>
        <v>-0.38830925459155247</v>
      </c>
      <c r="Y53" s="4">
        <f>V53*_xlfn.STDEV.P('Elo Ratings - Current'!$C$2:$C$31)+1505</f>
        <v>1505</v>
      </c>
      <c r="Z53" s="4">
        <f>Y53-VLOOKUP(Pitchers_In_Season[[#This Row],[Team]], 'Team Pitching In-Season'!$B$2:$Y$31, 24,FALSE)</f>
        <v>17.041567434564286</v>
      </c>
      <c r="AA53">
        <f t="shared" si="0"/>
        <v>10.098075458725704</v>
      </c>
    </row>
    <row r="54" spans="1:27" x14ac:dyDescent="0.45">
      <c r="A54">
        <v>53</v>
      </c>
      <c r="B54" t="s">
        <v>324</v>
      </c>
      <c r="C54" t="s">
        <v>325</v>
      </c>
      <c r="D54">
        <v>0</v>
      </c>
      <c r="E54">
        <v>0</v>
      </c>
      <c r="F54">
        <v>0</v>
      </c>
      <c r="G54">
        <v>1</v>
      </c>
      <c r="H54">
        <v>0</v>
      </c>
      <c r="I54">
        <v>1</v>
      </c>
      <c r="J54">
        <v>18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95.1</v>
      </c>
      <c r="R54">
        <v>0</v>
      </c>
      <c r="S54">
        <v>1.56</v>
      </c>
      <c r="T54">
        <v>-0.36</v>
      </c>
      <c r="U54">
        <v>1.2</v>
      </c>
      <c r="V54">
        <v>0</v>
      </c>
      <c r="X54" s="4">
        <f>(Pitchers_In_Season[[#This Row],[WAR]]-AVERAGE(Pitchers_In_Season[WAR])/_xlfn.STDEV.P(Pitchers_In_Season[WAR]))</f>
        <v>-0.38830925459155247</v>
      </c>
      <c r="Y54" s="4">
        <f>V54*_xlfn.STDEV.P('Elo Ratings - Current'!$C$2:$C$31)+1505</f>
        <v>1505</v>
      </c>
      <c r="Z54" s="4">
        <f>Y54-VLOOKUP(Pitchers_In_Season[[#This Row],[Team]], 'Team Pitching In-Season'!$B$2:$Y$31, 24,FALSE)</f>
        <v>29.822743010487329</v>
      </c>
      <c r="AA54">
        <f t="shared" si="0"/>
        <v>17.671632052769883</v>
      </c>
    </row>
    <row r="55" spans="1:27" x14ac:dyDescent="0.45">
      <c r="A55">
        <v>54</v>
      </c>
      <c r="B55" t="s">
        <v>326</v>
      </c>
      <c r="C55" t="s">
        <v>15</v>
      </c>
      <c r="D55">
        <v>0</v>
      </c>
      <c r="E55">
        <v>0</v>
      </c>
      <c r="F55">
        <v>0</v>
      </c>
      <c r="G55">
        <v>1</v>
      </c>
      <c r="H55">
        <v>0</v>
      </c>
      <c r="I55">
        <v>1</v>
      </c>
      <c r="J55">
        <v>18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v>93.8</v>
      </c>
      <c r="R55">
        <v>0</v>
      </c>
      <c r="S55">
        <v>0.25</v>
      </c>
      <c r="T55">
        <v>-0.36</v>
      </c>
      <c r="U55">
        <v>-0.36</v>
      </c>
      <c r="V55">
        <v>0</v>
      </c>
      <c r="X55" s="4">
        <f>(Pitchers_In_Season[[#This Row],[WAR]]-AVERAGE(Pitchers_In_Season[WAR])/_xlfn.STDEV.P(Pitchers_In_Season[WAR]))</f>
        <v>-0.38830925459155247</v>
      </c>
      <c r="Y55" s="4">
        <f>V55*_xlfn.STDEV.P('Elo Ratings - Current'!$C$2:$C$31)+1505</f>
        <v>1505</v>
      </c>
      <c r="Z55" s="4">
        <f>Y55-VLOOKUP(Pitchers_In_Season[[#This Row],[Team]], 'Team Pitching In-Season'!$B$2:$Y$31, 24,FALSE)</f>
        <v>-21.3019592932053</v>
      </c>
      <c r="AA55">
        <f t="shared" si="0"/>
        <v>-12.622594323407098</v>
      </c>
    </row>
    <row r="56" spans="1:27" x14ac:dyDescent="0.45">
      <c r="A56">
        <v>55</v>
      </c>
      <c r="B56" t="s">
        <v>327</v>
      </c>
      <c r="C56" t="s">
        <v>42</v>
      </c>
      <c r="D56">
        <v>0</v>
      </c>
      <c r="E56">
        <v>0</v>
      </c>
      <c r="F56">
        <v>0</v>
      </c>
      <c r="G56">
        <v>1</v>
      </c>
      <c r="H56">
        <v>0</v>
      </c>
      <c r="I56">
        <v>1</v>
      </c>
      <c r="J56">
        <v>9</v>
      </c>
      <c r="K56">
        <v>0</v>
      </c>
      <c r="L56">
        <v>0</v>
      </c>
      <c r="M56">
        <v>0.33300000000000002</v>
      </c>
      <c r="N56">
        <v>1</v>
      </c>
      <c r="O56">
        <v>0.66700000000000004</v>
      </c>
      <c r="P56">
        <v>0</v>
      </c>
      <c r="Q56">
        <v>94.9</v>
      </c>
      <c r="R56">
        <v>0</v>
      </c>
      <c r="T56">
        <v>1.64</v>
      </c>
      <c r="U56">
        <v>3.2</v>
      </c>
      <c r="V56">
        <v>0</v>
      </c>
      <c r="X56" s="4">
        <f>(Pitchers_In_Season[[#This Row],[WAR]]-AVERAGE(Pitchers_In_Season[WAR])/_xlfn.STDEV.P(Pitchers_In_Season[WAR]))</f>
        <v>-0.38830925459155247</v>
      </c>
      <c r="Y56" s="4">
        <f>V56*_xlfn.STDEV.P('Elo Ratings - Current'!$C$2:$C$31)+1505</f>
        <v>1505</v>
      </c>
      <c r="Z56" s="4">
        <f>Y56-VLOOKUP(Pitchers_In_Season[[#This Row],[Team]], 'Team Pitching In-Season'!$B$2:$Y$31, 24,FALSE)</f>
        <v>17.041567434564286</v>
      </c>
      <c r="AA56">
        <f t="shared" si="0"/>
        <v>10.098075458725704</v>
      </c>
    </row>
    <row r="57" spans="1:27" x14ac:dyDescent="0.45">
      <c r="A57">
        <v>56</v>
      </c>
      <c r="B57" t="s">
        <v>328</v>
      </c>
      <c r="C57" t="s">
        <v>39</v>
      </c>
      <c r="D57">
        <v>0</v>
      </c>
      <c r="E57">
        <v>0</v>
      </c>
      <c r="F57">
        <v>0</v>
      </c>
      <c r="G57">
        <v>1</v>
      </c>
      <c r="H57">
        <v>0</v>
      </c>
      <c r="I57">
        <v>2</v>
      </c>
      <c r="J57">
        <v>9</v>
      </c>
      <c r="K57">
        <v>4.5</v>
      </c>
      <c r="L57">
        <v>0</v>
      </c>
      <c r="M57">
        <v>0</v>
      </c>
      <c r="N57">
        <v>1</v>
      </c>
      <c r="O57">
        <v>0.5</v>
      </c>
      <c r="P57">
        <v>0</v>
      </c>
      <c r="Q57">
        <v>93.2</v>
      </c>
      <c r="R57">
        <v>0</v>
      </c>
      <c r="T57">
        <v>3.14</v>
      </c>
      <c r="U57">
        <v>3.92</v>
      </c>
      <c r="V57">
        <v>0</v>
      </c>
      <c r="X57" s="4">
        <f>(Pitchers_In_Season[[#This Row],[WAR]]-AVERAGE(Pitchers_In_Season[WAR])/_xlfn.STDEV.P(Pitchers_In_Season[WAR]))</f>
        <v>-0.38830925459155247</v>
      </c>
      <c r="Y57" s="4">
        <f>V57*_xlfn.STDEV.P('Elo Ratings - Current'!$C$2:$C$31)+1505</f>
        <v>1505</v>
      </c>
      <c r="Z57" s="4">
        <f>Y57-VLOOKUP(Pitchers_In_Season[[#This Row],[Team]], 'Team Pitching In-Season'!$B$2:$Y$31, 24,FALSE)</f>
        <v>-8.5207837172820291</v>
      </c>
      <c r="AA57">
        <f t="shared" si="0"/>
        <v>-5.0490377293627855</v>
      </c>
    </row>
    <row r="58" spans="1:27" x14ac:dyDescent="0.45">
      <c r="A58">
        <v>57</v>
      </c>
      <c r="B58" t="s">
        <v>253</v>
      </c>
      <c r="C58" t="s">
        <v>37</v>
      </c>
      <c r="D58">
        <v>0</v>
      </c>
      <c r="E58">
        <v>1</v>
      </c>
      <c r="F58">
        <v>0</v>
      </c>
      <c r="G58">
        <v>1</v>
      </c>
      <c r="H58">
        <v>1</v>
      </c>
      <c r="I58">
        <v>5</v>
      </c>
      <c r="J58">
        <v>9</v>
      </c>
      <c r="K58">
        <v>3.6</v>
      </c>
      <c r="L58">
        <v>1.8</v>
      </c>
      <c r="M58">
        <v>0.33300000000000002</v>
      </c>
      <c r="N58">
        <v>0.60599999999999998</v>
      </c>
      <c r="O58">
        <v>0.375</v>
      </c>
      <c r="P58">
        <v>0.16700000000000001</v>
      </c>
      <c r="Q58">
        <v>95.6</v>
      </c>
      <c r="R58">
        <v>5.4</v>
      </c>
      <c r="S58">
        <v>5.95</v>
      </c>
      <c r="T58">
        <v>5.44</v>
      </c>
      <c r="U58">
        <v>4.71</v>
      </c>
      <c r="V58">
        <v>0</v>
      </c>
      <c r="X58" s="4">
        <f>(Pitchers_In_Season[[#This Row],[WAR]]-AVERAGE(Pitchers_In_Season[WAR])/_xlfn.STDEV.P(Pitchers_In_Season[WAR]))</f>
        <v>-0.38830925459155247</v>
      </c>
      <c r="Y58" s="4">
        <f>V58*_xlfn.STDEV.P('Elo Ratings - Current'!$C$2:$C$31)+1505</f>
        <v>1505</v>
      </c>
      <c r="Z58" s="4">
        <f>Y58-VLOOKUP(Pitchers_In_Season[[#This Row],[Team]], 'Team Pitching In-Season'!$B$2:$Y$31, 24,FALSE)</f>
        <v>-85.207837172820973</v>
      </c>
      <c r="AA58">
        <f t="shared" si="0"/>
        <v>-50.490377293628256</v>
      </c>
    </row>
    <row r="59" spans="1:27" x14ac:dyDescent="0.45">
      <c r="A59">
        <v>58</v>
      </c>
      <c r="B59" t="s">
        <v>329</v>
      </c>
      <c r="C59" t="s">
        <v>33</v>
      </c>
      <c r="D59">
        <v>0</v>
      </c>
      <c r="E59">
        <v>1</v>
      </c>
      <c r="F59">
        <v>0</v>
      </c>
      <c r="G59">
        <v>1</v>
      </c>
      <c r="H59">
        <v>1</v>
      </c>
      <c r="I59">
        <v>5</v>
      </c>
      <c r="J59">
        <v>10.8</v>
      </c>
      <c r="K59">
        <v>3.6</v>
      </c>
      <c r="L59">
        <v>1.8</v>
      </c>
      <c r="M59">
        <v>0.4</v>
      </c>
      <c r="N59">
        <v>0.52600000000000002</v>
      </c>
      <c r="O59">
        <v>0.313</v>
      </c>
      <c r="P59">
        <v>0.2</v>
      </c>
      <c r="Q59">
        <v>91.6</v>
      </c>
      <c r="R59">
        <v>7.2</v>
      </c>
      <c r="T59">
        <v>5.04</v>
      </c>
      <c r="U59">
        <v>4</v>
      </c>
      <c r="V59">
        <v>0</v>
      </c>
      <c r="X59" s="4">
        <f>(Pitchers_In_Season[[#This Row],[WAR]]-AVERAGE(Pitchers_In_Season[WAR])/_xlfn.STDEV.P(Pitchers_In_Season[WAR]))</f>
        <v>-0.38830925459155247</v>
      </c>
      <c r="Y59" s="4">
        <f>V59*_xlfn.STDEV.P('Elo Ratings - Current'!$C$2:$C$31)+1505</f>
        <v>1505</v>
      </c>
      <c r="Z59" s="4">
        <f>Y59-VLOOKUP(Pitchers_In_Season[[#This Row],[Team]], 'Team Pitching In-Season'!$B$2:$Y$31, 24,FALSE)</f>
        <v>29.822743010487329</v>
      </c>
      <c r="AA59">
        <f t="shared" si="0"/>
        <v>17.671632052769883</v>
      </c>
    </row>
    <row r="60" spans="1:27" x14ac:dyDescent="0.45">
      <c r="A60">
        <v>59</v>
      </c>
      <c r="B60" t="s">
        <v>330</v>
      </c>
      <c r="C60" t="s">
        <v>36</v>
      </c>
      <c r="D60">
        <v>0</v>
      </c>
      <c r="E60">
        <v>0</v>
      </c>
      <c r="F60">
        <v>0</v>
      </c>
      <c r="G60">
        <v>1</v>
      </c>
      <c r="H60">
        <v>0</v>
      </c>
      <c r="I60">
        <v>2</v>
      </c>
      <c r="J60">
        <v>9</v>
      </c>
      <c r="K60">
        <v>4.5</v>
      </c>
      <c r="L60">
        <v>0</v>
      </c>
      <c r="M60">
        <v>0.33300000000000002</v>
      </c>
      <c r="N60">
        <v>1</v>
      </c>
      <c r="O60">
        <v>0.5</v>
      </c>
      <c r="P60">
        <v>0</v>
      </c>
      <c r="Q60">
        <v>97.8</v>
      </c>
      <c r="R60">
        <v>0</v>
      </c>
      <c r="S60">
        <v>5.22</v>
      </c>
      <c r="T60">
        <v>3.14</v>
      </c>
      <c r="U60">
        <v>5.48</v>
      </c>
      <c r="V60">
        <v>0</v>
      </c>
      <c r="X60" s="4">
        <f>(Pitchers_In_Season[[#This Row],[WAR]]-AVERAGE(Pitchers_In_Season[WAR])/_xlfn.STDEV.P(Pitchers_In_Season[WAR]))</f>
        <v>-0.38830925459155247</v>
      </c>
      <c r="Y60" s="4">
        <f>V60*_xlfn.STDEV.P('Elo Ratings - Current'!$C$2:$C$31)+1505</f>
        <v>1505</v>
      </c>
      <c r="Z60" s="4">
        <f>Y60-VLOOKUP(Pitchers_In_Season[[#This Row],[Team]], 'Team Pitching In-Season'!$B$2:$Y$31, 24,FALSE)</f>
        <v>68.166269738256915</v>
      </c>
      <c r="AA60">
        <f t="shared" si="0"/>
        <v>40.392301834902682</v>
      </c>
    </row>
    <row r="61" spans="1:27" x14ac:dyDescent="0.45">
      <c r="A61">
        <v>60</v>
      </c>
      <c r="B61" t="s">
        <v>331</v>
      </c>
      <c r="C61" t="s">
        <v>325</v>
      </c>
      <c r="D61">
        <v>0</v>
      </c>
      <c r="E61">
        <v>0</v>
      </c>
      <c r="F61">
        <v>0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91.3</v>
      </c>
      <c r="R61">
        <v>0</v>
      </c>
      <c r="S61">
        <v>0.06</v>
      </c>
      <c r="T61">
        <v>3.64</v>
      </c>
      <c r="U61">
        <v>8.32</v>
      </c>
      <c r="V61">
        <v>0</v>
      </c>
      <c r="X61" s="4">
        <f>(Pitchers_In_Season[[#This Row],[WAR]]-AVERAGE(Pitchers_In_Season[WAR])/_xlfn.STDEV.P(Pitchers_In_Season[WAR]))</f>
        <v>-0.38830925459155247</v>
      </c>
      <c r="Y61" s="4">
        <f>V61*_xlfn.STDEV.P('Elo Ratings - Current'!$C$2:$C$31)+1505</f>
        <v>1505</v>
      </c>
      <c r="Z61" s="4">
        <f>Y61-VLOOKUP(Pitchers_In_Season[[#This Row],[Team]], 'Team Pitching In-Season'!$B$2:$Y$31, 24,FALSE)</f>
        <v>29.822743010487329</v>
      </c>
      <c r="AA61">
        <f t="shared" si="0"/>
        <v>17.671632052769883</v>
      </c>
    </row>
    <row r="62" spans="1:27" x14ac:dyDescent="0.45">
      <c r="A62">
        <v>61</v>
      </c>
      <c r="B62" t="s">
        <v>332</v>
      </c>
      <c r="C62" t="s">
        <v>325</v>
      </c>
      <c r="D62">
        <v>0</v>
      </c>
      <c r="E62">
        <v>0</v>
      </c>
      <c r="F62">
        <v>0</v>
      </c>
      <c r="G62">
        <v>1</v>
      </c>
      <c r="H62">
        <v>0</v>
      </c>
      <c r="I62">
        <v>1</v>
      </c>
      <c r="J62">
        <v>9</v>
      </c>
      <c r="K62">
        <v>0</v>
      </c>
      <c r="L62">
        <v>0</v>
      </c>
      <c r="M62">
        <v>0.33300000000000002</v>
      </c>
      <c r="N62">
        <v>1</v>
      </c>
      <c r="O62">
        <v>0.66700000000000004</v>
      </c>
      <c r="P62">
        <v>0</v>
      </c>
      <c r="Q62">
        <v>89.3</v>
      </c>
      <c r="R62">
        <v>0</v>
      </c>
      <c r="S62">
        <v>2.5299999999999998</v>
      </c>
      <c r="T62">
        <v>1.64</v>
      </c>
      <c r="U62">
        <v>1.64</v>
      </c>
      <c r="V62">
        <v>0</v>
      </c>
      <c r="X62" s="4">
        <f>(Pitchers_In_Season[[#This Row],[WAR]]-AVERAGE(Pitchers_In_Season[WAR])/_xlfn.STDEV.P(Pitchers_In_Season[WAR]))</f>
        <v>-0.38830925459155247</v>
      </c>
      <c r="Y62" s="4">
        <f>V62*_xlfn.STDEV.P('Elo Ratings - Current'!$C$2:$C$31)+1505</f>
        <v>1505</v>
      </c>
      <c r="Z62" s="4">
        <f>Y62-VLOOKUP(Pitchers_In_Season[[#This Row],[Team]], 'Team Pitching In-Season'!$B$2:$Y$31, 24,FALSE)</f>
        <v>29.822743010487329</v>
      </c>
      <c r="AA62">
        <f t="shared" si="0"/>
        <v>17.671632052769883</v>
      </c>
    </row>
    <row r="63" spans="1:27" x14ac:dyDescent="0.45">
      <c r="A63">
        <v>62</v>
      </c>
      <c r="B63" t="s">
        <v>333</v>
      </c>
      <c r="C63" t="s">
        <v>41</v>
      </c>
      <c r="D63">
        <v>0</v>
      </c>
      <c r="E63">
        <v>0</v>
      </c>
      <c r="F63">
        <v>0</v>
      </c>
      <c r="G63">
        <v>1</v>
      </c>
      <c r="H63">
        <v>0</v>
      </c>
      <c r="I63">
        <v>1</v>
      </c>
      <c r="J63">
        <v>9</v>
      </c>
      <c r="K63">
        <v>0</v>
      </c>
      <c r="L63">
        <v>0</v>
      </c>
      <c r="M63">
        <v>0.33300000000000002</v>
      </c>
      <c r="N63">
        <v>1</v>
      </c>
      <c r="O63">
        <v>0.66700000000000004</v>
      </c>
      <c r="P63">
        <v>0</v>
      </c>
      <c r="R63">
        <v>0</v>
      </c>
      <c r="T63">
        <v>1.64</v>
      </c>
      <c r="U63">
        <v>1.64</v>
      </c>
      <c r="V63">
        <v>0</v>
      </c>
      <c r="X63" s="4">
        <f>(Pitchers_In_Season[[#This Row],[WAR]]-AVERAGE(Pitchers_In_Season[WAR])/_xlfn.STDEV.P(Pitchers_In_Season[WAR]))</f>
        <v>-0.38830925459155247</v>
      </c>
      <c r="Y63" s="4">
        <f>V63*_xlfn.STDEV.P('Elo Ratings - Current'!$C$2:$C$31)+1505</f>
        <v>1505</v>
      </c>
      <c r="Z63" s="4">
        <f>Y63-VLOOKUP(Pitchers_In_Season[[#This Row],[Team]], 'Team Pitching In-Season'!$B$2:$Y$31, 24,FALSE)</f>
        <v>17.041567434564286</v>
      </c>
      <c r="AA63">
        <f t="shared" si="0"/>
        <v>10.098075458725704</v>
      </c>
    </row>
    <row r="64" spans="1:27" x14ac:dyDescent="0.45">
      <c r="A64">
        <v>63</v>
      </c>
      <c r="B64" t="s">
        <v>334</v>
      </c>
      <c r="C64" t="s">
        <v>40</v>
      </c>
      <c r="D64">
        <v>0</v>
      </c>
      <c r="E64">
        <v>0</v>
      </c>
      <c r="F64">
        <v>1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0.66700000000000004</v>
      </c>
      <c r="P64">
        <v>0</v>
      </c>
      <c r="R64">
        <v>0</v>
      </c>
      <c r="T64">
        <v>3.64</v>
      </c>
      <c r="U64">
        <v>3.64</v>
      </c>
      <c r="V64">
        <v>0</v>
      </c>
      <c r="X64" s="4">
        <f>(Pitchers_In_Season[[#This Row],[WAR]]-AVERAGE(Pitchers_In_Season[WAR])/_xlfn.STDEV.P(Pitchers_In_Season[WAR]))</f>
        <v>-0.38830925459155247</v>
      </c>
      <c r="Y64" s="4">
        <f>V64*_xlfn.STDEV.P('Elo Ratings - Current'!$C$2:$C$31)+1505</f>
        <v>1505</v>
      </c>
      <c r="Z64" s="4">
        <f>Y64-VLOOKUP(Pitchers_In_Season[[#This Row],[Team]], 'Team Pitching In-Season'!$B$2:$Y$31, 24,FALSE)</f>
        <v>17.041567434564286</v>
      </c>
      <c r="AA64">
        <f t="shared" si="0"/>
        <v>10.098075458725704</v>
      </c>
    </row>
    <row r="65" spans="1:27" x14ac:dyDescent="0.45">
      <c r="A65">
        <v>64</v>
      </c>
      <c r="B65" t="s">
        <v>335</v>
      </c>
      <c r="C65" t="s">
        <v>33</v>
      </c>
      <c r="D65">
        <v>0</v>
      </c>
      <c r="E65">
        <v>0</v>
      </c>
      <c r="F65">
        <v>0</v>
      </c>
      <c r="G65">
        <v>1</v>
      </c>
      <c r="H65">
        <v>0</v>
      </c>
      <c r="I65">
        <v>2.2000000000000002</v>
      </c>
      <c r="J65">
        <v>6.75</v>
      </c>
      <c r="K65">
        <v>0</v>
      </c>
      <c r="L65">
        <v>0</v>
      </c>
      <c r="M65">
        <v>0.16700000000000001</v>
      </c>
      <c r="N65">
        <v>1</v>
      </c>
      <c r="O65">
        <v>0.66700000000000004</v>
      </c>
      <c r="P65">
        <v>0</v>
      </c>
      <c r="Q65">
        <v>94</v>
      </c>
      <c r="R65">
        <v>0</v>
      </c>
      <c r="S65">
        <v>2.37</v>
      </c>
      <c r="T65">
        <v>3.27</v>
      </c>
      <c r="U65">
        <v>4.4400000000000004</v>
      </c>
      <c r="V65">
        <v>0</v>
      </c>
      <c r="X65" s="4">
        <f>(Pitchers_In_Season[[#This Row],[WAR]]-AVERAGE(Pitchers_In_Season[WAR])/_xlfn.STDEV.P(Pitchers_In_Season[WAR]))</f>
        <v>-0.38830925459155247</v>
      </c>
      <c r="Y65" s="4">
        <f>V65*_xlfn.STDEV.P('Elo Ratings - Current'!$C$2:$C$31)+1505</f>
        <v>1505</v>
      </c>
      <c r="Z65" s="4">
        <f>Y65-VLOOKUP(Pitchers_In_Season[[#This Row],[Team]], 'Team Pitching In-Season'!$B$2:$Y$31, 24,FALSE)</f>
        <v>29.822743010487329</v>
      </c>
      <c r="AA65">
        <f t="shared" si="0"/>
        <v>17.671632052769883</v>
      </c>
    </row>
    <row r="66" spans="1:27" x14ac:dyDescent="0.45">
      <c r="A66">
        <v>65</v>
      </c>
      <c r="B66" t="s">
        <v>336</v>
      </c>
      <c r="C66" t="s">
        <v>24</v>
      </c>
      <c r="D66">
        <v>0</v>
      </c>
      <c r="E66">
        <v>0</v>
      </c>
      <c r="F66">
        <v>0</v>
      </c>
      <c r="G66">
        <v>1</v>
      </c>
      <c r="H66">
        <v>0</v>
      </c>
      <c r="I66">
        <v>1</v>
      </c>
      <c r="J66">
        <v>0</v>
      </c>
      <c r="K66">
        <v>0</v>
      </c>
      <c r="L66">
        <v>0</v>
      </c>
      <c r="M66">
        <v>0.25</v>
      </c>
      <c r="N66">
        <v>1</v>
      </c>
      <c r="O66">
        <v>0.25</v>
      </c>
      <c r="P66">
        <v>0</v>
      </c>
      <c r="Q66">
        <v>97.2</v>
      </c>
      <c r="R66">
        <v>0</v>
      </c>
      <c r="S66">
        <v>8.51</v>
      </c>
      <c r="T66">
        <v>3.64</v>
      </c>
      <c r="U66">
        <v>5.2</v>
      </c>
      <c r="V66">
        <v>0</v>
      </c>
      <c r="X66" s="4">
        <f>(Pitchers_In_Season[[#This Row],[WAR]]-AVERAGE(Pitchers_In_Season[WAR])/_xlfn.STDEV.P(Pitchers_In_Season[WAR]))</f>
        <v>-0.38830925459155247</v>
      </c>
      <c r="Y66" s="4">
        <f>V66*_xlfn.STDEV.P('Elo Ratings - Current'!$C$2:$C$31)+1505</f>
        <v>1505</v>
      </c>
      <c r="Z66" s="4">
        <f>Y66-VLOOKUP(Pitchers_In_Season[[#This Row],[Team]], 'Team Pitching In-Season'!$B$2:$Y$31, 24,FALSE)</f>
        <v>-34.083134869128344</v>
      </c>
      <c r="AA66">
        <f t="shared" si="0"/>
        <v>-20.196150917451273</v>
      </c>
    </row>
    <row r="67" spans="1:27" x14ac:dyDescent="0.45">
      <c r="A67">
        <v>66</v>
      </c>
      <c r="B67" t="s">
        <v>337</v>
      </c>
      <c r="C67" t="s">
        <v>42</v>
      </c>
      <c r="D67">
        <v>0</v>
      </c>
      <c r="E67">
        <v>0</v>
      </c>
      <c r="F67">
        <v>0</v>
      </c>
      <c r="G67">
        <v>1</v>
      </c>
      <c r="H67">
        <v>0</v>
      </c>
      <c r="I67">
        <v>1</v>
      </c>
      <c r="J67">
        <v>18</v>
      </c>
      <c r="K67">
        <v>9</v>
      </c>
      <c r="L67">
        <v>0</v>
      </c>
      <c r="M67">
        <v>0.5</v>
      </c>
      <c r="N67">
        <v>0.5</v>
      </c>
      <c r="O67">
        <v>1</v>
      </c>
      <c r="P67">
        <v>0</v>
      </c>
      <c r="R67">
        <v>9</v>
      </c>
      <c r="T67">
        <v>2.64</v>
      </c>
      <c r="U67">
        <v>2.64</v>
      </c>
      <c r="V67">
        <v>0</v>
      </c>
      <c r="X67" s="4">
        <f>(Pitchers_In_Season[[#This Row],[WAR]]-AVERAGE(Pitchers_In_Season[WAR])/_xlfn.STDEV.P(Pitchers_In_Season[WAR]))</f>
        <v>-0.38830925459155247</v>
      </c>
      <c r="Y67" s="4">
        <f>V67*_xlfn.STDEV.P('Elo Ratings - Current'!$C$2:$C$31)+1505</f>
        <v>1505</v>
      </c>
      <c r="Z67" s="4">
        <f>Y67-VLOOKUP(Pitchers_In_Season[[#This Row],[Team]], 'Team Pitching In-Season'!$B$2:$Y$31, 24,FALSE)</f>
        <v>17.041567434564286</v>
      </c>
      <c r="AA67">
        <f t="shared" ref="AA67:AA107" si="1">(Z67*(5.333/9))</f>
        <v>10.098075458725704</v>
      </c>
    </row>
    <row r="68" spans="1:27" x14ac:dyDescent="0.45">
      <c r="A68">
        <v>67</v>
      </c>
      <c r="B68" t="s">
        <v>338</v>
      </c>
      <c r="C68" t="s">
        <v>39</v>
      </c>
      <c r="D68">
        <v>0</v>
      </c>
      <c r="E68">
        <v>0</v>
      </c>
      <c r="F68">
        <v>0</v>
      </c>
      <c r="G68">
        <v>1</v>
      </c>
      <c r="H68">
        <v>0</v>
      </c>
      <c r="I68">
        <v>1</v>
      </c>
      <c r="J68">
        <v>0</v>
      </c>
      <c r="K68">
        <v>0</v>
      </c>
      <c r="L68">
        <v>0</v>
      </c>
      <c r="M68">
        <v>0.5</v>
      </c>
      <c r="N68">
        <v>0.5</v>
      </c>
      <c r="O68">
        <v>0.66700000000000004</v>
      </c>
      <c r="P68">
        <v>0</v>
      </c>
      <c r="R68">
        <v>9</v>
      </c>
      <c r="T68">
        <v>3.64</v>
      </c>
      <c r="U68">
        <v>3.64</v>
      </c>
      <c r="V68">
        <v>0</v>
      </c>
      <c r="X68" s="4">
        <f>(Pitchers_In_Season[[#This Row],[WAR]]-AVERAGE(Pitchers_In_Season[WAR])/_xlfn.STDEV.P(Pitchers_In_Season[WAR]))</f>
        <v>-0.38830925459155247</v>
      </c>
      <c r="Y68" s="4">
        <f>V68*_xlfn.STDEV.P('Elo Ratings - Current'!$C$2:$C$31)+1505</f>
        <v>1505</v>
      </c>
      <c r="Z68" s="4">
        <f>Y68-VLOOKUP(Pitchers_In_Season[[#This Row],[Team]], 'Team Pitching In-Season'!$B$2:$Y$31, 24,FALSE)</f>
        <v>-8.5207837172820291</v>
      </c>
      <c r="AA68">
        <f t="shared" si="1"/>
        <v>-5.0490377293627855</v>
      </c>
    </row>
    <row r="69" spans="1:27" x14ac:dyDescent="0.45">
      <c r="A69">
        <v>68</v>
      </c>
      <c r="B69" t="s">
        <v>339</v>
      </c>
      <c r="C69" t="s">
        <v>16</v>
      </c>
      <c r="D69">
        <v>0</v>
      </c>
      <c r="E69">
        <v>1</v>
      </c>
      <c r="F69">
        <v>0</v>
      </c>
      <c r="G69">
        <v>1</v>
      </c>
      <c r="H69">
        <v>1</v>
      </c>
      <c r="I69">
        <v>1.2</v>
      </c>
      <c r="J69">
        <v>10.8</v>
      </c>
      <c r="K69">
        <v>10.8</v>
      </c>
      <c r="L69">
        <v>0</v>
      </c>
      <c r="M69">
        <v>0.6</v>
      </c>
      <c r="N69">
        <v>0.375</v>
      </c>
      <c r="O69">
        <v>0.5</v>
      </c>
      <c r="P69">
        <v>0</v>
      </c>
      <c r="Q69">
        <v>94.2</v>
      </c>
      <c r="R69">
        <v>16.2</v>
      </c>
      <c r="S69">
        <v>6.59</v>
      </c>
      <c r="T69">
        <v>4.84</v>
      </c>
      <c r="U69">
        <v>6.71</v>
      </c>
      <c r="V69">
        <v>0</v>
      </c>
      <c r="X69" s="4">
        <f>(Pitchers_In_Season[[#This Row],[WAR]]-AVERAGE(Pitchers_In_Season[WAR])/_xlfn.STDEV.P(Pitchers_In_Season[WAR]))</f>
        <v>-0.38830925459155247</v>
      </c>
      <c r="Y69" s="4">
        <f>V69*_xlfn.STDEV.P('Elo Ratings - Current'!$C$2:$C$31)+1505</f>
        <v>1505</v>
      </c>
      <c r="Z69" s="4">
        <f>Y69-VLOOKUP(Pitchers_In_Season[[#This Row],[Team]], 'Team Pitching In-Season'!$B$2:$Y$31, 24,FALSE)</f>
        <v>55.385094162333644</v>
      </c>
      <c r="AA69">
        <f t="shared" si="1"/>
        <v>32.81874524085837</v>
      </c>
    </row>
    <row r="70" spans="1:27" x14ac:dyDescent="0.45">
      <c r="A70">
        <v>69</v>
      </c>
      <c r="B70" t="s">
        <v>340</v>
      </c>
      <c r="C70" t="s">
        <v>25</v>
      </c>
      <c r="D70">
        <v>0</v>
      </c>
      <c r="E70">
        <v>0</v>
      </c>
      <c r="F70">
        <v>0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1</v>
      </c>
      <c r="O70">
        <v>0.66700000000000004</v>
      </c>
      <c r="P70">
        <v>0</v>
      </c>
      <c r="Q70">
        <v>95.1</v>
      </c>
      <c r="R70">
        <v>0</v>
      </c>
      <c r="S70">
        <v>1.86</v>
      </c>
      <c r="T70">
        <v>3.64</v>
      </c>
      <c r="U70">
        <v>3.64</v>
      </c>
      <c r="V70">
        <v>0</v>
      </c>
      <c r="X70" s="4">
        <f>(Pitchers_In_Season[[#This Row],[WAR]]-AVERAGE(Pitchers_In_Season[WAR])/_xlfn.STDEV.P(Pitchers_In_Season[WAR]))</f>
        <v>-0.38830925459155247</v>
      </c>
      <c r="Y70" s="4">
        <f>V70*_xlfn.STDEV.P('Elo Ratings - Current'!$C$2:$C$31)+1505</f>
        <v>1505</v>
      </c>
      <c r="Z70" s="4">
        <f>Y70-VLOOKUP(Pitchers_In_Season[[#This Row],[Team]], 'Team Pitching In-Season'!$B$2:$Y$31, 24,FALSE)</f>
        <v>-8.5207837172820291</v>
      </c>
      <c r="AA70">
        <f t="shared" si="1"/>
        <v>-5.0490377293627855</v>
      </c>
    </row>
    <row r="71" spans="1:27" x14ac:dyDescent="0.45">
      <c r="A71">
        <v>70</v>
      </c>
      <c r="B71" t="s">
        <v>341</v>
      </c>
      <c r="C71" t="s">
        <v>22</v>
      </c>
      <c r="D71">
        <v>0</v>
      </c>
      <c r="E71">
        <v>0</v>
      </c>
      <c r="F71">
        <v>0</v>
      </c>
      <c r="G71">
        <v>1</v>
      </c>
      <c r="H71">
        <v>0</v>
      </c>
      <c r="I71">
        <v>3</v>
      </c>
      <c r="J71">
        <v>3</v>
      </c>
      <c r="K71">
        <v>3</v>
      </c>
      <c r="L71">
        <v>0</v>
      </c>
      <c r="M71">
        <v>0.33300000000000002</v>
      </c>
      <c r="N71">
        <v>0.4</v>
      </c>
      <c r="O71">
        <v>0.58299999999999996</v>
      </c>
      <c r="P71">
        <v>0</v>
      </c>
      <c r="Q71">
        <v>95.4</v>
      </c>
      <c r="R71">
        <v>9</v>
      </c>
      <c r="T71">
        <v>3.98</v>
      </c>
      <c r="U71">
        <v>5.01</v>
      </c>
      <c r="V71">
        <v>0</v>
      </c>
      <c r="X71" s="4">
        <f>(Pitchers_In_Season[[#This Row],[WAR]]-AVERAGE(Pitchers_In_Season[WAR])/_xlfn.STDEV.P(Pitchers_In_Season[WAR]))</f>
        <v>-0.38830925459155247</v>
      </c>
      <c r="Y71" s="4">
        <f>V71*_xlfn.STDEV.P('Elo Ratings - Current'!$C$2:$C$31)+1505</f>
        <v>1505</v>
      </c>
      <c r="Z71" s="4">
        <f>Y71-VLOOKUP(Pitchers_In_Season[[#This Row],[Team]], 'Team Pitching In-Season'!$B$2:$Y$31, 24,FALSE)</f>
        <v>17.041567434564286</v>
      </c>
      <c r="AA71">
        <f t="shared" si="1"/>
        <v>10.098075458725704</v>
      </c>
    </row>
    <row r="72" spans="1:27" x14ac:dyDescent="0.45">
      <c r="A72">
        <v>71</v>
      </c>
      <c r="B72" t="s">
        <v>342</v>
      </c>
      <c r="C72" t="s">
        <v>23</v>
      </c>
      <c r="D72">
        <v>0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0.25</v>
      </c>
      <c r="N72">
        <v>1</v>
      </c>
      <c r="O72">
        <v>0.25</v>
      </c>
      <c r="P72">
        <v>0</v>
      </c>
      <c r="Q72">
        <v>94</v>
      </c>
      <c r="R72">
        <v>0</v>
      </c>
      <c r="S72">
        <v>3.94</v>
      </c>
      <c r="T72">
        <v>3.64</v>
      </c>
      <c r="U72">
        <v>6.76</v>
      </c>
      <c r="V72">
        <v>0</v>
      </c>
      <c r="X72" s="4">
        <f>(Pitchers_In_Season[[#This Row],[WAR]]-AVERAGE(Pitchers_In_Season[WAR])/_xlfn.STDEV.P(Pitchers_In_Season[WAR]))</f>
        <v>-0.38830925459155247</v>
      </c>
      <c r="Y72" s="4">
        <f>V72*_xlfn.STDEV.P('Elo Ratings - Current'!$C$2:$C$31)+1505</f>
        <v>1505</v>
      </c>
      <c r="Z72" s="4">
        <f>Y72-VLOOKUP(Pitchers_In_Season[[#This Row],[Team]], 'Team Pitching In-Season'!$B$2:$Y$31, 24,FALSE)</f>
        <v>17.041567434564286</v>
      </c>
      <c r="AA72">
        <f t="shared" si="1"/>
        <v>10.098075458725704</v>
      </c>
    </row>
    <row r="73" spans="1:27" x14ac:dyDescent="0.45">
      <c r="A73">
        <v>72</v>
      </c>
      <c r="B73" t="s">
        <v>343</v>
      </c>
      <c r="C73" t="s">
        <v>16</v>
      </c>
      <c r="D73">
        <v>0</v>
      </c>
      <c r="E73">
        <v>0</v>
      </c>
      <c r="F73">
        <v>0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0.33300000000000002</v>
      </c>
      <c r="P73">
        <v>0</v>
      </c>
      <c r="Q73">
        <v>85.8</v>
      </c>
      <c r="R73">
        <v>0</v>
      </c>
      <c r="S73">
        <v>3.97</v>
      </c>
      <c r="T73">
        <v>3.64</v>
      </c>
      <c r="U73">
        <v>6.76</v>
      </c>
      <c r="V73">
        <v>0</v>
      </c>
      <c r="X73" s="4">
        <f>(Pitchers_In_Season[[#This Row],[WAR]]-AVERAGE(Pitchers_In_Season[WAR])/_xlfn.STDEV.P(Pitchers_In_Season[WAR]))</f>
        <v>-0.38830925459155247</v>
      </c>
      <c r="Y73" s="4">
        <f>V73*_xlfn.STDEV.P('Elo Ratings - Current'!$C$2:$C$31)+1505</f>
        <v>1505</v>
      </c>
      <c r="Z73" s="4">
        <f>Y73-VLOOKUP(Pitchers_In_Season[[#This Row],[Team]], 'Team Pitching In-Season'!$B$2:$Y$31, 24,FALSE)</f>
        <v>55.385094162333644</v>
      </c>
      <c r="AA73">
        <f t="shared" si="1"/>
        <v>32.81874524085837</v>
      </c>
    </row>
    <row r="74" spans="1:27" x14ac:dyDescent="0.45">
      <c r="A74">
        <v>73</v>
      </c>
      <c r="B74" t="s">
        <v>344</v>
      </c>
      <c r="C74" t="s">
        <v>32</v>
      </c>
      <c r="D74">
        <v>0</v>
      </c>
      <c r="E74">
        <v>0</v>
      </c>
      <c r="F74">
        <v>0</v>
      </c>
      <c r="G74">
        <v>1</v>
      </c>
      <c r="H74">
        <v>0</v>
      </c>
      <c r="I74">
        <v>1</v>
      </c>
      <c r="J74">
        <v>9</v>
      </c>
      <c r="K74">
        <v>9</v>
      </c>
      <c r="L74">
        <v>0</v>
      </c>
      <c r="M74">
        <v>0.33300000000000002</v>
      </c>
      <c r="N74">
        <v>1</v>
      </c>
      <c r="O74">
        <v>0.66700000000000004</v>
      </c>
      <c r="P74">
        <v>0</v>
      </c>
      <c r="Q74">
        <v>93.7</v>
      </c>
      <c r="R74">
        <v>0</v>
      </c>
      <c r="S74">
        <v>2.8</v>
      </c>
      <c r="T74">
        <v>4.6399999999999997</v>
      </c>
      <c r="U74">
        <v>4.6399999999999997</v>
      </c>
      <c r="V74">
        <v>0</v>
      </c>
      <c r="X74" s="4">
        <f>(Pitchers_In_Season[[#This Row],[WAR]]-AVERAGE(Pitchers_In_Season[WAR])/_xlfn.STDEV.P(Pitchers_In_Season[WAR]))</f>
        <v>-0.38830925459155247</v>
      </c>
      <c r="Y74" s="4">
        <f>V74*_xlfn.STDEV.P('Elo Ratings - Current'!$C$2:$C$31)+1505</f>
        <v>1505</v>
      </c>
      <c r="Z74" s="4">
        <f>Y74-VLOOKUP(Pitchers_In_Season[[#This Row],[Team]], 'Team Pitching In-Season'!$B$2:$Y$31, 24,FALSE)</f>
        <v>68.166269738256915</v>
      </c>
      <c r="AA74">
        <f t="shared" si="1"/>
        <v>40.392301834902682</v>
      </c>
    </row>
    <row r="75" spans="1:27" x14ac:dyDescent="0.45">
      <c r="A75">
        <v>74</v>
      </c>
      <c r="B75" t="s">
        <v>345</v>
      </c>
      <c r="C75" t="s">
        <v>40</v>
      </c>
      <c r="D75">
        <v>0</v>
      </c>
      <c r="E75">
        <v>0</v>
      </c>
      <c r="F75">
        <v>0</v>
      </c>
      <c r="G75">
        <v>1</v>
      </c>
      <c r="H75">
        <v>0</v>
      </c>
      <c r="I75">
        <v>1</v>
      </c>
      <c r="J75">
        <v>0</v>
      </c>
      <c r="K75">
        <v>9</v>
      </c>
      <c r="L75">
        <v>0</v>
      </c>
      <c r="M75">
        <v>0</v>
      </c>
      <c r="N75">
        <v>1</v>
      </c>
      <c r="O75">
        <v>0</v>
      </c>
      <c r="P75">
        <v>0</v>
      </c>
      <c r="Q75">
        <v>99.2</v>
      </c>
      <c r="R75">
        <v>0</v>
      </c>
      <c r="T75">
        <v>6.64</v>
      </c>
      <c r="U75">
        <v>11.32</v>
      </c>
      <c r="V75">
        <v>0</v>
      </c>
      <c r="X75" s="4">
        <f>(Pitchers_In_Season[[#This Row],[WAR]]-AVERAGE(Pitchers_In_Season[WAR])/_xlfn.STDEV.P(Pitchers_In_Season[WAR]))</f>
        <v>-0.38830925459155247</v>
      </c>
      <c r="Y75" s="4">
        <f>V75*_xlfn.STDEV.P('Elo Ratings - Current'!$C$2:$C$31)+1505</f>
        <v>1505</v>
      </c>
      <c r="Z75" s="4">
        <f>Y75-VLOOKUP(Pitchers_In_Season[[#This Row],[Team]], 'Team Pitching In-Season'!$B$2:$Y$31, 24,FALSE)</f>
        <v>17.041567434564286</v>
      </c>
      <c r="AA75">
        <f t="shared" si="1"/>
        <v>10.098075458725704</v>
      </c>
    </row>
    <row r="76" spans="1:27" x14ac:dyDescent="0.45">
      <c r="A76">
        <v>75</v>
      </c>
      <c r="B76" t="s">
        <v>346</v>
      </c>
      <c r="C76" t="s">
        <v>16</v>
      </c>
      <c r="D76">
        <v>0</v>
      </c>
      <c r="E76">
        <v>0</v>
      </c>
      <c r="F76">
        <v>0</v>
      </c>
      <c r="G76">
        <v>1</v>
      </c>
      <c r="H76">
        <v>0</v>
      </c>
      <c r="I76">
        <v>1</v>
      </c>
      <c r="J76">
        <v>9</v>
      </c>
      <c r="K76">
        <v>9</v>
      </c>
      <c r="L76">
        <v>0</v>
      </c>
      <c r="M76">
        <v>0</v>
      </c>
      <c r="N76">
        <v>1</v>
      </c>
      <c r="O76">
        <v>0.5</v>
      </c>
      <c r="P76">
        <v>0</v>
      </c>
      <c r="Q76">
        <v>98.3</v>
      </c>
      <c r="R76">
        <v>0</v>
      </c>
      <c r="S76">
        <v>2.65</v>
      </c>
      <c r="T76">
        <v>4.6399999999999997</v>
      </c>
      <c r="U76">
        <v>6.2</v>
      </c>
      <c r="V76">
        <v>0</v>
      </c>
      <c r="X76" s="4">
        <f>(Pitchers_In_Season[[#This Row],[WAR]]-AVERAGE(Pitchers_In_Season[WAR])/_xlfn.STDEV.P(Pitchers_In_Season[WAR]))</f>
        <v>-0.38830925459155247</v>
      </c>
      <c r="Y76" s="4">
        <f>V76*_xlfn.STDEV.P('Elo Ratings - Current'!$C$2:$C$31)+1505</f>
        <v>1505</v>
      </c>
      <c r="Z76" s="4">
        <f>Y76-VLOOKUP(Pitchers_In_Season[[#This Row],[Team]], 'Team Pitching In-Season'!$B$2:$Y$31, 24,FALSE)</f>
        <v>55.385094162333644</v>
      </c>
      <c r="AA76">
        <f t="shared" si="1"/>
        <v>32.81874524085837</v>
      </c>
    </row>
    <row r="77" spans="1:27" x14ac:dyDescent="0.45">
      <c r="A77">
        <v>76</v>
      </c>
      <c r="B77" t="s">
        <v>347</v>
      </c>
      <c r="C77" t="s">
        <v>24</v>
      </c>
      <c r="D77">
        <v>0</v>
      </c>
      <c r="E77">
        <v>0</v>
      </c>
      <c r="F77">
        <v>1</v>
      </c>
      <c r="G77">
        <v>1</v>
      </c>
      <c r="H77">
        <v>0</v>
      </c>
      <c r="I77">
        <v>1</v>
      </c>
      <c r="J77">
        <v>9</v>
      </c>
      <c r="K77">
        <v>9</v>
      </c>
      <c r="L77">
        <v>0</v>
      </c>
      <c r="M77">
        <v>0</v>
      </c>
      <c r="N77">
        <v>1</v>
      </c>
      <c r="O77">
        <v>0.5</v>
      </c>
      <c r="P77">
        <v>0</v>
      </c>
      <c r="Q77">
        <v>96.3</v>
      </c>
      <c r="R77">
        <v>0</v>
      </c>
      <c r="S77">
        <v>2.14</v>
      </c>
      <c r="T77">
        <v>4.6399999999999997</v>
      </c>
      <c r="U77">
        <v>6.2</v>
      </c>
      <c r="V77">
        <v>0</v>
      </c>
      <c r="X77" s="4">
        <f>(Pitchers_In_Season[[#This Row],[WAR]]-AVERAGE(Pitchers_In_Season[WAR])/_xlfn.STDEV.P(Pitchers_In_Season[WAR]))</f>
        <v>-0.38830925459155247</v>
      </c>
      <c r="Y77" s="4">
        <f>V77*_xlfn.STDEV.P('Elo Ratings - Current'!$C$2:$C$31)+1505</f>
        <v>1505</v>
      </c>
      <c r="Z77" s="4">
        <f>Y77-VLOOKUP(Pitchers_In_Season[[#This Row],[Team]], 'Team Pitching In-Season'!$B$2:$Y$31, 24,FALSE)</f>
        <v>-34.083134869128344</v>
      </c>
      <c r="AA77">
        <f t="shared" si="1"/>
        <v>-20.196150917451273</v>
      </c>
    </row>
    <row r="78" spans="1:27" x14ac:dyDescent="0.45">
      <c r="A78">
        <v>77</v>
      </c>
      <c r="B78" t="s">
        <v>348</v>
      </c>
      <c r="C78" t="s">
        <v>325</v>
      </c>
      <c r="D78">
        <v>0</v>
      </c>
      <c r="E78">
        <v>0</v>
      </c>
      <c r="F78">
        <v>0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0.25</v>
      </c>
      <c r="N78">
        <v>0.5</v>
      </c>
      <c r="O78">
        <v>0.25</v>
      </c>
      <c r="P78">
        <v>0</v>
      </c>
      <c r="Q78">
        <v>92.9</v>
      </c>
      <c r="R78">
        <v>9</v>
      </c>
      <c r="S78">
        <v>5.36</v>
      </c>
      <c r="T78">
        <v>6.64</v>
      </c>
      <c r="U78">
        <v>9.76</v>
      </c>
      <c r="V78">
        <v>0</v>
      </c>
      <c r="X78" s="4">
        <f>(Pitchers_In_Season[[#This Row],[WAR]]-AVERAGE(Pitchers_In_Season[WAR])/_xlfn.STDEV.P(Pitchers_In_Season[WAR]))</f>
        <v>-0.38830925459155247</v>
      </c>
      <c r="Y78" s="4">
        <f>V78*_xlfn.STDEV.P('Elo Ratings - Current'!$C$2:$C$31)+1505</f>
        <v>1505</v>
      </c>
      <c r="Z78" s="4">
        <f>Y78-VLOOKUP(Pitchers_In_Season[[#This Row],[Team]], 'Team Pitching In-Season'!$B$2:$Y$31, 24,FALSE)</f>
        <v>29.822743010487329</v>
      </c>
      <c r="AA78">
        <f t="shared" si="1"/>
        <v>17.671632052769883</v>
      </c>
    </row>
    <row r="79" spans="1:27" x14ac:dyDescent="0.45">
      <c r="A79">
        <v>78</v>
      </c>
      <c r="B79" t="s">
        <v>349</v>
      </c>
      <c r="C79" t="s">
        <v>19</v>
      </c>
      <c r="D79">
        <v>1</v>
      </c>
      <c r="E79">
        <v>0</v>
      </c>
      <c r="F79">
        <v>0</v>
      </c>
      <c r="G79">
        <v>1</v>
      </c>
      <c r="H79">
        <v>1</v>
      </c>
      <c r="I79">
        <v>6</v>
      </c>
      <c r="J79">
        <v>7.5</v>
      </c>
      <c r="K79">
        <v>0</v>
      </c>
      <c r="L79">
        <v>3</v>
      </c>
      <c r="M79">
        <v>0.25</v>
      </c>
      <c r="N79">
        <v>1</v>
      </c>
      <c r="O79">
        <v>0.16700000000000001</v>
      </c>
      <c r="P79">
        <v>0.182</v>
      </c>
      <c r="Q79">
        <v>93.9</v>
      </c>
      <c r="R79">
        <v>3</v>
      </c>
      <c r="T79">
        <v>6.31</v>
      </c>
      <c r="U79">
        <v>4.83</v>
      </c>
      <c r="V79">
        <v>0</v>
      </c>
      <c r="X79" s="4">
        <f>(Pitchers_In_Season[[#This Row],[WAR]]-AVERAGE(Pitchers_In_Season[WAR])/_xlfn.STDEV.P(Pitchers_In_Season[WAR]))</f>
        <v>-0.38830925459155247</v>
      </c>
      <c r="Y79" s="4">
        <f>V79*_xlfn.STDEV.P('Elo Ratings - Current'!$C$2:$C$31)+1505</f>
        <v>1505</v>
      </c>
      <c r="Z79" s="4">
        <f>Y79-VLOOKUP(Pitchers_In_Season[[#This Row],[Team]], 'Team Pitching In-Season'!$B$2:$Y$31, 24,FALSE)</f>
        <v>-8.5207837172820291</v>
      </c>
      <c r="AA79">
        <f t="shared" si="1"/>
        <v>-5.0490377293627855</v>
      </c>
    </row>
    <row r="80" spans="1:27" x14ac:dyDescent="0.45">
      <c r="A80">
        <v>79</v>
      </c>
      <c r="B80" t="s">
        <v>350</v>
      </c>
      <c r="C80" t="s">
        <v>33</v>
      </c>
      <c r="D80">
        <v>0</v>
      </c>
      <c r="E80">
        <v>0</v>
      </c>
      <c r="F80">
        <v>0</v>
      </c>
      <c r="G80">
        <v>1</v>
      </c>
      <c r="H80">
        <v>0</v>
      </c>
      <c r="I80">
        <v>3</v>
      </c>
      <c r="J80">
        <v>9</v>
      </c>
      <c r="K80">
        <v>9</v>
      </c>
      <c r="L80">
        <v>0</v>
      </c>
      <c r="M80">
        <v>0.28599999999999998</v>
      </c>
      <c r="N80">
        <v>0.8</v>
      </c>
      <c r="O80">
        <v>0.14299999999999999</v>
      </c>
      <c r="P80">
        <v>0</v>
      </c>
      <c r="R80">
        <v>3</v>
      </c>
      <c r="T80">
        <v>4.6399999999999997</v>
      </c>
      <c r="U80">
        <v>6.2</v>
      </c>
      <c r="V80">
        <v>0</v>
      </c>
      <c r="X80" s="4">
        <f>(Pitchers_In_Season[[#This Row],[WAR]]-AVERAGE(Pitchers_In_Season[WAR])/_xlfn.STDEV.P(Pitchers_In_Season[WAR]))</f>
        <v>-0.38830925459155247</v>
      </c>
      <c r="Y80" s="4">
        <f>V80*_xlfn.STDEV.P('Elo Ratings - Current'!$C$2:$C$31)+1505</f>
        <v>1505</v>
      </c>
      <c r="Z80" s="4">
        <f>Y80-VLOOKUP(Pitchers_In_Season[[#This Row],[Team]], 'Team Pitching In-Season'!$B$2:$Y$31, 24,FALSE)</f>
        <v>29.822743010487329</v>
      </c>
      <c r="AA80">
        <f t="shared" si="1"/>
        <v>17.671632052769883</v>
      </c>
    </row>
    <row r="81" spans="1:27" x14ac:dyDescent="0.45">
      <c r="A81">
        <v>80</v>
      </c>
      <c r="B81" t="s">
        <v>351</v>
      </c>
      <c r="C81" t="s">
        <v>30</v>
      </c>
      <c r="D81">
        <v>0</v>
      </c>
      <c r="E81">
        <v>0</v>
      </c>
      <c r="F81">
        <v>0</v>
      </c>
      <c r="G81">
        <v>1</v>
      </c>
      <c r="H81">
        <v>1</v>
      </c>
      <c r="I81">
        <v>5</v>
      </c>
      <c r="J81">
        <v>9</v>
      </c>
      <c r="K81">
        <v>3.6</v>
      </c>
      <c r="L81">
        <v>1.8</v>
      </c>
      <c r="M81">
        <v>0.28599999999999998</v>
      </c>
      <c r="N81">
        <v>0.53600000000000003</v>
      </c>
      <c r="O81">
        <v>0.33300000000000002</v>
      </c>
      <c r="P81">
        <v>0.14299999999999999</v>
      </c>
      <c r="Q81">
        <v>92</v>
      </c>
      <c r="R81">
        <v>7.2</v>
      </c>
      <c r="S81">
        <v>5.36</v>
      </c>
      <c r="T81">
        <v>5.44</v>
      </c>
      <c r="U81">
        <v>5.0199999999999996</v>
      </c>
      <c r="V81">
        <v>0</v>
      </c>
      <c r="X81" s="4">
        <f>(Pitchers_In_Season[[#This Row],[WAR]]-AVERAGE(Pitchers_In_Season[WAR])/_xlfn.STDEV.P(Pitchers_In_Season[WAR]))</f>
        <v>-0.38830925459155247</v>
      </c>
      <c r="Y81" s="4">
        <f>V81*_xlfn.STDEV.P('Elo Ratings - Current'!$C$2:$C$31)+1505</f>
        <v>1505</v>
      </c>
      <c r="Z81" s="4">
        <f>Y81-VLOOKUP(Pitchers_In_Season[[#This Row],[Team]], 'Team Pitching In-Season'!$B$2:$Y$31, 24,FALSE)</f>
        <v>-8.5207837172820291</v>
      </c>
      <c r="AA81">
        <f t="shared" si="1"/>
        <v>-5.0490377293627855</v>
      </c>
    </row>
    <row r="82" spans="1:27" x14ac:dyDescent="0.45">
      <c r="A82">
        <v>81</v>
      </c>
      <c r="B82" t="s">
        <v>352</v>
      </c>
      <c r="C82" t="s">
        <v>10</v>
      </c>
      <c r="D82">
        <v>0</v>
      </c>
      <c r="E82">
        <v>1</v>
      </c>
      <c r="F82">
        <v>0</v>
      </c>
      <c r="G82">
        <v>2</v>
      </c>
      <c r="H82">
        <v>2</v>
      </c>
      <c r="I82">
        <v>8.1</v>
      </c>
      <c r="J82">
        <v>5.4</v>
      </c>
      <c r="K82">
        <v>3.24</v>
      </c>
      <c r="L82">
        <v>1.08</v>
      </c>
      <c r="M82">
        <v>0.438</v>
      </c>
      <c r="N82">
        <v>0.59099999999999997</v>
      </c>
      <c r="O82">
        <v>0.36399999999999999</v>
      </c>
      <c r="P82">
        <v>8.3000000000000004E-2</v>
      </c>
      <c r="Q82">
        <v>92.3</v>
      </c>
      <c r="R82">
        <v>9.7200000000000006</v>
      </c>
      <c r="S82">
        <v>20.440000000000001</v>
      </c>
      <c r="T82">
        <v>5.8</v>
      </c>
      <c r="U82">
        <v>6.49</v>
      </c>
      <c r="V82">
        <v>0</v>
      </c>
      <c r="X82" s="4">
        <f>(Pitchers_In_Season[[#This Row],[WAR]]-AVERAGE(Pitchers_In_Season[WAR])/_xlfn.STDEV.P(Pitchers_In_Season[WAR]))</f>
        <v>-0.38830925459155247</v>
      </c>
      <c r="Y82" s="4">
        <f>V82*_xlfn.STDEV.P('Elo Ratings - Current'!$C$2:$C$31)+1505</f>
        <v>1505</v>
      </c>
      <c r="Z82" s="4">
        <f>Y82-VLOOKUP(Pitchers_In_Season[[#This Row],[Team]], 'Team Pitching In-Season'!$B$2:$Y$31, 24,FALSE)</f>
        <v>-21.3019592932053</v>
      </c>
      <c r="AA82">
        <f t="shared" si="1"/>
        <v>-12.622594323407098</v>
      </c>
    </row>
    <row r="83" spans="1:27" x14ac:dyDescent="0.45">
      <c r="A83">
        <v>82</v>
      </c>
      <c r="B83" t="s">
        <v>275</v>
      </c>
      <c r="C83" t="s">
        <v>22</v>
      </c>
      <c r="D83">
        <v>0</v>
      </c>
      <c r="E83">
        <v>1</v>
      </c>
      <c r="F83">
        <v>0</v>
      </c>
      <c r="G83">
        <v>1</v>
      </c>
      <c r="H83">
        <v>1</v>
      </c>
      <c r="I83">
        <v>5</v>
      </c>
      <c r="J83">
        <v>10.8</v>
      </c>
      <c r="K83">
        <v>3.6</v>
      </c>
      <c r="L83">
        <v>1.8</v>
      </c>
      <c r="M83">
        <v>0.35699999999999998</v>
      </c>
      <c r="N83">
        <v>0.52600000000000002</v>
      </c>
      <c r="O83">
        <v>0.66700000000000004</v>
      </c>
      <c r="P83">
        <v>0.25</v>
      </c>
      <c r="R83">
        <v>7.2</v>
      </c>
      <c r="T83">
        <v>5.64</v>
      </c>
      <c r="U83">
        <v>4.29</v>
      </c>
      <c r="V83">
        <v>0</v>
      </c>
      <c r="X83" s="4">
        <f>(Pitchers_In_Season[[#This Row],[WAR]]-AVERAGE(Pitchers_In_Season[WAR])/_xlfn.STDEV.P(Pitchers_In_Season[WAR]))</f>
        <v>-0.38830925459155247</v>
      </c>
      <c r="Y83" s="4">
        <f>V83*_xlfn.STDEV.P('Elo Ratings - Current'!$C$2:$C$31)+1505</f>
        <v>1505</v>
      </c>
      <c r="Z83" s="4">
        <f>Y83-VLOOKUP(Pitchers_In_Season[[#This Row],[Team]], 'Team Pitching In-Season'!$B$2:$Y$31, 24,FALSE)</f>
        <v>17.041567434564286</v>
      </c>
      <c r="AA83">
        <f t="shared" si="1"/>
        <v>10.098075458725704</v>
      </c>
    </row>
    <row r="84" spans="1:27" x14ac:dyDescent="0.45">
      <c r="A84">
        <v>83</v>
      </c>
      <c r="B84" t="s">
        <v>353</v>
      </c>
      <c r="C84" t="s">
        <v>15</v>
      </c>
      <c r="D84">
        <v>0</v>
      </c>
      <c r="E84">
        <v>0</v>
      </c>
      <c r="F84">
        <v>0</v>
      </c>
      <c r="G84">
        <v>1</v>
      </c>
      <c r="H84">
        <v>0</v>
      </c>
      <c r="I84">
        <v>1</v>
      </c>
      <c r="J84">
        <v>0</v>
      </c>
      <c r="K84">
        <v>9</v>
      </c>
      <c r="L84">
        <v>0</v>
      </c>
      <c r="M84">
        <v>0</v>
      </c>
      <c r="N84">
        <v>0</v>
      </c>
      <c r="O84">
        <v>0.5</v>
      </c>
      <c r="P84">
        <v>0</v>
      </c>
      <c r="Q84">
        <v>98</v>
      </c>
      <c r="R84">
        <v>9</v>
      </c>
      <c r="S84">
        <v>5.08</v>
      </c>
      <c r="T84">
        <v>6.64</v>
      </c>
      <c r="U84">
        <v>8.1999999999999993</v>
      </c>
      <c r="V84">
        <v>0</v>
      </c>
      <c r="X84" s="4">
        <f>(Pitchers_In_Season[[#This Row],[WAR]]-AVERAGE(Pitchers_In_Season[WAR])/_xlfn.STDEV.P(Pitchers_In_Season[WAR]))</f>
        <v>-0.38830925459155247</v>
      </c>
      <c r="Y84" s="4">
        <f>V84*_xlfn.STDEV.P('Elo Ratings - Current'!$C$2:$C$31)+1505</f>
        <v>1505</v>
      </c>
      <c r="Z84" s="4">
        <f>Y84-VLOOKUP(Pitchers_In_Season[[#This Row],[Team]], 'Team Pitching In-Season'!$B$2:$Y$31, 24,FALSE)</f>
        <v>-21.3019592932053</v>
      </c>
      <c r="AA84">
        <f t="shared" si="1"/>
        <v>-12.622594323407098</v>
      </c>
    </row>
    <row r="85" spans="1:27" x14ac:dyDescent="0.45">
      <c r="A85">
        <v>84</v>
      </c>
      <c r="B85" t="s">
        <v>354</v>
      </c>
      <c r="C85" t="s">
        <v>39</v>
      </c>
      <c r="D85">
        <v>0</v>
      </c>
      <c r="E85">
        <v>1</v>
      </c>
      <c r="F85">
        <v>0</v>
      </c>
      <c r="G85">
        <v>1</v>
      </c>
      <c r="H85">
        <v>1</v>
      </c>
      <c r="I85">
        <v>4.2</v>
      </c>
      <c r="J85">
        <v>7.71</v>
      </c>
      <c r="K85">
        <v>3.86</v>
      </c>
      <c r="L85">
        <v>1.93</v>
      </c>
      <c r="M85">
        <v>0.35699999999999998</v>
      </c>
      <c r="N85">
        <v>0.90900000000000003</v>
      </c>
      <c r="O85">
        <v>0.53300000000000003</v>
      </c>
      <c r="P85">
        <v>0.14299999999999999</v>
      </c>
      <c r="Q85">
        <v>90.1</v>
      </c>
      <c r="R85">
        <v>3.86</v>
      </c>
      <c r="T85">
        <v>6</v>
      </c>
      <c r="U85">
        <v>5.55</v>
      </c>
      <c r="V85">
        <v>0</v>
      </c>
      <c r="X85" s="4">
        <f>(Pitchers_In_Season[[#This Row],[WAR]]-AVERAGE(Pitchers_In_Season[WAR])/_xlfn.STDEV.P(Pitchers_In_Season[WAR]))</f>
        <v>-0.38830925459155247</v>
      </c>
      <c r="Y85" s="4">
        <f>V85*_xlfn.STDEV.P('Elo Ratings - Current'!$C$2:$C$31)+1505</f>
        <v>1505</v>
      </c>
      <c r="Z85" s="4">
        <f>Y85-VLOOKUP(Pitchers_In_Season[[#This Row],[Team]], 'Team Pitching In-Season'!$B$2:$Y$31, 24,FALSE)</f>
        <v>-8.5207837172820291</v>
      </c>
      <c r="AA85">
        <f t="shared" si="1"/>
        <v>-5.0490377293627855</v>
      </c>
    </row>
    <row r="86" spans="1:27" x14ac:dyDescent="0.45">
      <c r="A86">
        <v>85</v>
      </c>
      <c r="B86" t="s">
        <v>355</v>
      </c>
      <c r="C86" t="s">
        <v>15</v>
      </c>
      <c r="D86">
        <v>0</v>
      </c>
      <c r="E86">
        <v>0</v>
      </c>
      <c r="F86">
        <v>0</v>
      </c>
      <c r="G86">
        <v>1</v>
      </c>
      <c r="H86">
        <v>0</v>
      </c>
      <c r="I86">
        <v>1</v>
      </c>
      <c r="J86">
        <v>9</v>
      </c>
      <c r="K86">
        <v>18</v>
      </c>
      <c r="L86">
        <v>0</v>
      </c>
      <c r="M86">
        <v>0.33300000000000002</v>
      </c>
      <c r="N86">
        <v>0.66700000000000004</v>
      </c>
      <c r="O86">
        <v>1</v>
      </c>
      <c r="P86">
        <v>0</v>
      </c>
      <c r="R86">
        <v>0</v>
      </c>
      <c r="S86">
        <v>5.68</v>
      </c>
      <c r="T86">
        <v>7.64</v>
      </c>
      <c r="U86">
        <v>7.64</v>
      </c>
      <c r="V86">
        <v>0</v>
      </c>
      <c r="X86" s="4">
        <f>(Pitchers_In_Season[[#This Row],[WAR]]-AVERAGE(Pitchers_In_Season[WAR])/_xlfn.STDEV.P(Pitchers_In_Season[WAR]))</f>
        <v>-0.38830925459155247</v>
      </c>
      <c r="Y86" s="4">
        <f>V86*_xlfn.STDEV.P('Elo Ratings - Current'!$C$2:$C$31)+1505</f>
        <v>1505</v>
      </c>
      <c r="Z86" s="4">
        <f>Y86-VLOOKUP(Pitchers_In_Season[[#This Row],[Team]], 'Team Pitching In-Season'!$B$2:$Y$31, 24,FALSE)</f>
        <v>-21.3019592932053</v>
      </c>
      <c r="AA86">
        <f t="shared" si="1"/>
        <v>-12.622594323407098</v>
      </c>
    </row>
    <row r="87" spans="1:27" x14ac:dyDescent="0.45">
      <c r="A87">
        <v>86</v>
      </c>
      <c r="B87" t="s">
        <v>356</v>
      </c>
      <c r="C87" t="s">
        <v>25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9</v>
      </c>
      <c r="K87">
        <v>9</v>
      </c>
      <c r="L87">
        <v>0</v>
      </c>
      <c r="M87">
        <v>0.33300000000000002</v>
      </c>
      <c r="N87">
        <v>1</v>
      </c>
      <c r="O87">
        <v>0.66700000000000004</v>
      </c>
      <c r="P87">
        <v>0</v>
      </c>
      <c r="Q87">
        <v>96.1</v>
      </c>
      <c r="R87">
        <v>0</v>
      </c>
      <c r="S87">
        <v>6.76</v>
      </c>
      <c r="T87">
        <v>7.64</v>
      </c>
      <c r="U87">
        <v>7.64</v>
      </c>
      <c r="V87">
        <v>0</v>
      </c>
      <c r="X87" s="4">
        <f>(Pitchers_In_Season[[#This Row],[WAR]]-AVERAGE(Pitchers_In_Season[WAR])/_xlfn.STDEV.P(Pitchers_In_Season[WAR]))</f>
        <v>-0.38830925459155247</v>
      </c>
      <c r="Y87" s="4">
        <f>V87*_xlfn.STDEV.P('Elo Ratings - Current'!$C$2:$C$31)+1505</f>
        <v>1505</v>
      </c>
      <c r="Z87" s="4">
        <f>Y87-VLOOKUP(Pitchers_In_Season[[#This Row],[Team]], 'Team Pitching In-Season'!$B$2:$Y$31, 24,FALSE)</f>
        <v>-8.5207837172820291</v>
      </c>
      <c r="AA87">
        <f t="shared" si="1"/>
        <v>-5.0490377293627855</v>
      </c>
    </row>
    <row r="88" spans="1:27" x14ac:dyDescent="0.45">
      <c r="A88">
        <v>87</v>
      </c>
      <c r="B88" t="s">
        <v>357</v>
      </c>
      <c r="C88" t="s">
        <v>23</v>
      </c>
      <c r="D88">
        <v>0</v>
      </c>
      <c r="E88">
        <v>0</v>
      </c>
      <c r="F88">
        <v>0</v>
      </c>
      <c r="G88">
        <v>1</v>
      </c>
      <c r="H88">
        <v>0</v>
      </c>
      <c r="I88">
        <v>1</v>
      </c>
      <c r="J88">
        <v>9</v>
      </c>
      <c r="K88">
        <v>18</v>
      </c>
      <c r="L88">
        <v>0</v>
      </c>
      <c r="M88">
        <v>0.5</v>
      </c>
      <c r="N88">
        <v>0.5</v>
      </c>
      <c r="O88">
        <v>0.5</v>
      </c>
      <c r="P88">
        <v>0</v>
      </c>
      <c r="Q88">
        <v>91.3</v>
      </c>
      <c r="R88">
        <v>18</v>
      </c>
      <c r="S88">
        <v>7.95</v>
      </c>
      <c r="T88">
        <v>7.64</v>
      </c>
      <c r="U88">
        <v>9.1999999999999993</v>
      </c>
      <c r="V88">
        <v>0</v>
      </c>
      <c r="X88" s="4">
        <f>(Pitchers_In_Season[[#This Row],[WAR]]-AVERAGE(Pitchers_In_Season[WAR])/_xlfn.STDEV.P(Pitchers_In_Season[WAR]))</f>
        <v>-0.38830925459155247</v>
      </c>
      <c r="Y88" s="4">
        <f>V88*_xlfn.STDEV.P('Elo Ratings - Current'!$C$2:$C$31)+1505</f>
        <v>1505</v>
      </c>
      <c r="Z88" s="4">
        <f>Y88-VLOOKUP(Pitchers_In_Season[[#This Row],[Team]], 'Team Pitching In-Season'!$B$2:$Y$31, 24,FALSE)</f>
        <v>17.041567434564286</v>
      </c>
      <c r="AA88">
        <f t="shared" si="1"/>
        <v>10.098075458725704</v>
      </c>
    </row>
    <row r="89" spans="1:27" x14ac:dyDescent="0.45">
      <c r="A89">
        <v>88</v>
      </c>
      <c r="B89" t="s">
        <v>358</v>
      </c>
      <c r="C89" t="s">
        <v>33</v>
      </c>
      <c r="D89">
        <v>0</v>
      </c>
      <c r="E89">
        <v>0</v>
      </c>
      <c r="F89">
        <v>0</v>
      </c>
      <c r="G89">
        <v>1</v>
      </c>
      <c r="H89">
        <v>0</v>
      </c>
      <c r="I89">
        <v>2</v>
      </c>
      <c r="J89">
        <v>4.5</v>
      </c>
      <c r="K89">
        <v>9</v>
      </c>
      <c r="L89">
        <v>0</v>
      </c>
      <c r="M89">
        <v>0.375</v>
      </c>
      <c r="N89">
        <v>0.66700000000000004</v>
      </c>
      <c r="O89">
        <v>0.125</v>
      </c>
      <c r="P89">
        <v>0</v>
      </c>
      <c r="Q89">
        <v>95</v>
      </c>
      <c r="R89">
        <v>9</v>
      </c>
      <c r="S89">
        <v>13.48</v>
      </c>
      <c r="T89">
        <v>7.14</v>
      </c>
      <c r="U89">
        <v>10.26</v>
      </c>
      <c r="V89">
        <v>0</v>
      </c>
      <c r="X89" s="4">
        <f>(Pitchers_In_Season[[#This Row],[WAR]]-AVERAGE(Pitchers_In_Season[WAR])/_xlfn.STDEV.P(Pitchers_In_Season[WAR]))</f>
        <v>-0.38830925459155247</v>
      </c>
      <c r="Y89" s="4">
        <f>V89*_xlfn.STDEV.P('Elo Ratings - Current'!$C$2:$C$31)+1505</f>
        <v>1505</v>
      </c>
      <c r="Z89" s="4">
        <f>Y89-VLOOKUP(Pitchers_In_Season[[#This Row],[Team]], 'Team Pitching In-Season'!$B$2:$Y$31, 24,FALSE)</f>
        <v>29.822743010487329</v>
      </c>
      <c r="AA89">
        <f t="shared" si="1"/>
        <v>17.671632052769883</v>
      </c>
    </row>
    <row r="90" spans="1:27" x14ac:dyDescent="0.45">
      <c r="A90">
        <v>89</v>
      </c>
      <c r="B90" t="s">
        <v>263</v>
      </c>
      <c r="C90" t="s">
        <v>29</v>
      </c>
      <c r="D90">
        <v>0</v>
      </c>
      <c r="E90">
        <v>0</v>
      </c>
      <c r="F90">
        <v>0</v>
      </c>
      <c r="G90">
        <v>1</v>
      </c>
      <c r="H90">
        <v>1</v>
      </c>
      <c r="I90">
        <v>4.2</v>
      </c>
      <c r="J90">
        <v>9.64</v>
      </c>
      <c r="K90">
        <v>11.57</v>
      </c>
      <c r="L90">
        <v>0</v>
      </c>
      <c r="M90">
        <v>0.45500000000000002</v>
      </c>
      <c r="N90">
        <v>0.75</v>
      </c>
      <c r="O90">
        <v>0.72699999999999998</v>
      </c>
      <c r="P90">
        <v>0</v>
      </c>
      <c r="R90">
        <v>5.79</v>
      </c>
      <c r="S90">
        <v>8.7200000000000006</v>
      </c>
      <c r="T90">
        <v>6</v>
      </c>
      <c r="U90">
        <v>6</v>
      </c>
      <c r="V90">
        <v>0</v>
      </c>
      <c r="X90" s="4">
        <f>(Pitchers_In_Season[[#This Row],[WAR]]-AVERAGE(Pitchers_In_Season[WAR])/_xlfn.STDEV.P(Pitchers_In_Season[WAR]))</f>
        <v>-0.38830925459155247</v>
      </c>
      <c r="Y90" s="4">
        <f>V90*_xlfn.STDEV.P('Elo Ratings - Current'!$C$2:$C$31)+1505</f>
        <v>1505</v>
      </c>
      <c r="Z90" s="4">
        <f>Y90-VLOOKUP(Pitchers_In_Season[[#This Row],[Team]], 'Team Pitching In-Season'!$B$2:$Y$31, 24,FALSE)</f>
        <v>93.72862089010323</v>
      </c>
      <c r="AA90">
        <f t="shared" si="1"/>
        <v>55.539415022991172</v>
      </c>
    </row>
    <row r="91" spans="1:27" x14ac:dyDescent="0.45">
      <c r="A91">
        <v>90</v>
      </c>
      <c r="B91" t="s">
        <v>359</v>
      </c>
      <c r="C91" t="s">
        <v>38</v>
      </c>
      <c r="D91">
        <v>1</v>
      </c>
      <c r="E91">
        <v>0</v>
      </c>
      <c r="F91">
        <v>0</v>
      </c>
      <c r="G91">
        <v>1</v>
      </c>
      <c r="H91">
        <v>1</v>
      </c>
      <c r="I91">
        <v>5</v>
      </c>
      <c r="J91">
        <v>3.6</v>
      </c>
      <c r="K91">
        <v>0</v>
      </c>
      <c r="L91">
        <v>1.8</v>
      </c>
      <c r="M91">
        <v>0.25</v>
      </c>
      <c r="N91">
        <v>0.87</v>
      </c>
      <c r="O91">
        <v>0.47099999999999997</v>
      </c>
      <c r="P91">
        <v>0.25</v>
      </c>
      <c r="R91">
        <v>3.6</v>
      </c>
      <c r="S91">
        <v>5.05</v>
      </c>
      <c r="T91">
        <v>6.04</v>
      </c>
      <c r="U91">
        <v>4.6900000000000004</v>
      </c>
      <c r="V91">
        <v>0</v>
      </c>
      <c r="X91" s="4">
        <f>(Pitchers_In_Season[[#This Row],[WAR]]-AVERAGE(Pitchers_In_Season[WAR])/_xlfn.STDEV.P(Pitchers_In_Season[WAR]))</f>
        <v>-0.38830925459155247</v>
      </c>
      <c r="Y91" s="4">
        <f>V91*_xlfn.STDEV.P('Elo Ratings - Current'!$C$2:$C$31)+1505</f>
        <v>1505</v>
      </c>
      <c r="Z91" s="4">
        <f>Y91-VLOOKUP(Pitchers_In_Season[[#This Row],[Team]], 'Team Pitching In-Season'!$B$2:$Y$31, 24,FALSE)</f>
        <v>-46.864310445051615</v>
      </c>
      <c r="AA91">
        <f t="shared" si="1"/>
        <v>-27.769707511495586</v>
      </c>
    </row>
    <row r="92" spans="1:27" x14ac:dyDescent="0.45">
      <c r="A92">
        <v>91</v>
      </c>
      <c r="B92" t="s">
        <v>360</v>
      </c>
      <c r="C92" t="s">
        <v>16</v>
      </c>
      <c r="D92">
        <v>0</v>
      </c>
      <c r="E92">
        <v>0</v>
      </c>
      <c r="F92">
        <v>0</v>
      </c>
      <c r="G92">
        <v>1</v>
      </c>
      <c r="H92">
        <v>0</v>
      </c>
      <c r="I92">
        <v>3.2</v>
      </c>
      <c r="J92">
        <v>4.91</v>
      </c>
      <c r="K92">
        <v>2.4500000000000002</v>
      </c>
      <c r="L92">
        <v>2.4500000000000002</v>
      </c>
      <c r="M92">
        <v>0.1</v>
      </c>
      <c r="N92">
        <v>0</v>
      </c>
      <c r="O92">
        <v>0.63600000000000001</v>
      </c>
      <c r="P92">
        <v>0.25</v>
      </c>
      <c r="Q92">
        <v>92.3</v>
      </c>
      <c r="R92">
        <v>7.36</v>
      </c>
      <c r="S92">
        <v>8.56</v>
      </c>
      <c r="T92">
        <v>6.91</v>
      </c>
      <c r="U92">
        <v>5.07</v>
      </c>
      <c r="V92">
        <v>0</v>
      </c>
      <c r="X92" s="4">
        <f>(Pitchers_In_Season[[#This Row],[WAR]]-AVERAGE(Pitchers_In_Season[WAR])/_xlfn.STDEV.P(Pitchers_In_Season[WAR]))</f>
        <v>-0.38830925459155247</v>
      </c>
      <c r="Y92" s="4">
        <f>V92*_xlfn.STDEV.P('Elo Ratings - Current'!$C$2:$C$31)+1505</f>
        <v>1505</v>
      </c>
      <c r="Z92" s="4">
        <f>Y92-VLOOKUP(Pitchers_In_Season[[#This Row],[Team]], 'Team Pitching In-Season'!$B$2:$Y$31, 24,FALSE)</f>
        <v>55.385094162333644</v>
      </c>
      <c r="AA92">
        <f t="shared" si="1"/>
        <v>32.81874524085837</v>
      </c>
    </row>
    <row r="93" spans="1:27" x14ac:dyDescent="0.45">
      <c r="A93">
        <v>92</v>
      </c>
      <c r="B93" t="s">
        <v>361</v>
      </c>
      <c r="C93" t="s">
        <v>17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9</v>
      </c>
      <c r="K93">
        <v>0</v>
      </c>
      <c r="L93">
        <v>9</v>
      </c>
      <c r="M93">
        <v>0.33300000000000002</v>
      </c>
      <c r="N93">
        <v>0</v>
      </c>
      <c r="O93">
        <v>0</v>
      </c>
      <c r="P93">
        <v>0.33300000000000002</v>
      </c>
      <c r="Q93">
        <v>94.8</v>
      </c>
      <c r="R93">
        <v>18</v>
      </c>
      <c r="S93">
        <v>6.02</v>
      </c>
      <c r="T93">
        <v>14.64</v>
      </c>
      <c r="U93">
        <v>6.32</v>
      </c>
      <c r="V93">
        <v>-0.1</v>
      </c>
      <c r="X93" s="4">
        <f>(Pitchers_In_Season[[#This Row],[WAR]]-AVERAGE(Pitchers_In_Season[WAR])/_xlfn.STDEV.P(Pitchers_In_Season[WAR]))</f>
        <v>-0.4883092545915525</v>
      </c>
      <c r="Y93" s="4">
        <f>V93*_xlfn.STDEV.P('Elo Ratings - Current'!$C$2:$C$31)+1505</f>
        <v>1500.6677868579666</v>
      </c>
      <c r="Z93" s="4">
        <f>Y93-VLOOKUP(Pitchers_In_Season[[#This Row],[Team]], 'Team Pitching In-Season'!$B$2:$Y$31, 24,FALSE)</f>
        <v>-51.196523587085039</v>
      </c>
      <c r="AA93">
        <f t="shared" si="1"/>
        <v>-30.336784476658281</v>
      </c>
    </row>
    <row r="94" spans="1:27" x14ac:dyDescent="0.45">
      <c r="A94">
        <v>93</v>
      </c>
      <c r="B94" t="s">
        <v>362</v>
      </c>
      <c r="C94" t="s">
        <v>36</v>
      </c>
      <c r="D94">
        <v>0</v>
      </c>
      <c r="E94">
        <v>1</v>
      </c>
      <c r="F94">
        <v>0</v>
      </c>
      <c r="G94">
        <v>1</v>
      </c>
      <c r="H94">
        <v>1</v>
      </c>
      <c r="I94">
        <v>2.1</v>
      </c>
      <c r="J94">
        <v>7.71</v>
      </c>
      <c r="K94">
        <v>3.86</v>
      </c>
      <c r="L94">
        <v>3.86</v>
      </c>
      <c r="M94">
        <v>0.69199999999999995</v>
      </c>
      <c r="N94">
        <v>0.104</v>
      </c>
      <c r="O94">
        <v>0.42899999999999999</v>
      </c>
      <c r="P94">
        <v>0.33300000000000002</v>
      </c>
      <c r="Q94">
        <v>93</v>
      </c>
      <c r="R94">
        <v>38.57</v>
      </c>
      <c r="S94">
        <v>18.100000000000001</v>
      </c>
      <c r="T94">
        <v>8.7799999999999994</v>
      </c>
      <c r="U94">
        <v>5.22</v>
      </c>
      <c r="V94">
        <v>-0.1</v>
      </c>
      <c r="X94" s="4">
        <f>(Pitchers_In_Season[[#This Row],[WAR]]-AVERAGE(Pitchers_In_Season[WAR])/_xlfn.STDEV.P(Pitchers_In_Season[WAR]))</f>
        <v>-0.4883092545915525</v>
      </c>
      <c r="Y94" s="4">
        <f>V94*_xlfn.STDEV.P('Elo Ratings - Current'!$C$2:$C$31)+1505</f>
        <v>1500.6677868579666</v>
      </c>
      <c r="Z94" s="4">
        <f>Y94-VLOOKUP(Pitchers_In_Season[[#This Row],[Team]], 'Team Pitching In-Season'!$B$2:$Y$31, 24,FALSE)</f>
        <v>63.83405659622349</v>
      </c>
      <c r="AA94">
        <f t="shared" si="1"/>
        <v>37.825224869739991</v>
      </c>
    </row>
    <row r="95" spans="1:27" x14ac:dyDescent="0.45">
      <c r="A95">
        <v>94</v>
      </c>
      <c r="B95" t="s">
        <v>363</v>
      </c>
      <c r="C95" t="s">
        <v>31</v>
      </c>
      <c r="D95">
        <v>0</v>
      </c>
      <c r="E95">
        <v>0</v>
      </c>
      <c r="F95">
        <v>0</v>
      </c>
      <c r="G95">
        <v>1</v>
      </c>
      <c r="H95">
        <v>0</v>
      </c>
      <c r="I95">
        <v>1</v>
      </c>
      <c r="J95">
        <v>9</v>
      </c>
      <c r="K95">
        <v>18</v>
      </c>
      <c r="L95">
        <v>0</v>
      </c>
      <c r="M95">
        <v>0</v>
      </c>
      <c r="N95">
        <v>0.5</v>
      </c>
      <c r="O95">
        <v>0.5</v>
      </c>
      <c r="P95">
        <v>0</v>
      </c>
      <c r="Q95">
        <v>95.6</v>
      </c>
      <c r="R95">
        <v>9</v>
      </c>
      <c r="S95">
        <v>13.16</v>
      </c>
      <c r="T95">
        <v>7.64</v>
      </c>
      <c r="U95">
        <v>7.64</v>
      </c>
      <c r="V95">
        <v>-0.1</v>
      </c>
      <c r="X95" s="4">
        <f>(Pitchers_In_Season[[#This Row],[WAR]]-AVERAGE(Pitchers_In_Season[WAR])/_xlfn.STDEV.P(Pitchers_In_Season[WAR]))</f>
        <v>-0.4883092545915525</v>
      </c>
      <c r="Y95" s="4">
        <f>V95*_xlfn.STDEV.P('Elo Ratings - Current'!$C$2:$C$31)+1505</f>
        <v>1500.6677868579666</v>
      </c>
      <c r="Z95" s="4">
        <f>Y95-VLOOKUP(Pitchers_In_Season[[#This Row],[Team]], 'Team Pitching In-Season'!$B$2:$Y$31, 24,FALSE)</f>
        <v>-7.1821283392409896E-2</v>
      </c>
      <c r="AA95">
        <f t="shared" si="1"/>
        <v>-4.2558100481302444E-2</v>
      </c>
    </row>
    <row r="96" spans="1:27" x14ac:dyDescent="0.45">
      <c r="A96">
        <v>95</v>
      </c>
      <c r="B96" t="s">
        <v>364</v>
      </c>
      <c r="C96" t="s">
        <v>31</v>
      </c>
      <c r="D96">
        <v>1</v>
      </c>
      <c r="E96">
        <v>0</v>
      </c>
      <c r="F96">
        <v>0</v>
      </c>
      <c r="G96">
        <v>1</v>
      </c>
      <c r="H96">
        <v>0</v>
      </c>
      <c r="I96">
        <v>1</v>
      </c>
      <c r="J96">
        <v>9</v>
      </c>
      <c r="K96">
        <v>18</v>
      </c>
      <c r="L96">
        <v>0</v>
      </c>
      <c r="M96">
        <v>0</v>
      </c>
      <c r="N96">
        <v>1</v>
      </c>
      <c r="O96">
        <v>0.5</v>
      </c>
      <c r="P96">
        <v>0</v>
      </c>
      <c r="R96">
        <v>0</v>
      </c>
      <c r="S96">
        <v>2.33</v>
      </c>
      <c r="T96">
        <v>7.64</v>
      </c>
      <c r="U96">
        <v>9.1999999999999993</v>
      </c>
      <c r="V96">
        <v>-0.1</v>
      </c>
      <c r="X96" s="4">
        <f>(Pitchers_In_Season[[#This Row],[WAR]]-AVERAGE(Pitchers_In_Season[WAR])/_xlfn.STDEV.P(Pitchers_In_Season[WAR]))</f>
        <v>-0.4883092545915525</v>
      </c>
      <c r="Y96" s="4">
        <f>V96*_xlfn.STDEV.P('Elo Ratings - Current'!$C$2:$C$31)+1505</f>
        <v>1500.6677868579666</v>
      </c>
      <c r="Z96" s="4">
        <f>Y96-VLOOKUP(Pitchers_In_Season[[#This Row],[Team]], 'Team Pitching In-Season'!$B$2:$Y$31, 24,FALSE)</f>
        <v>-7.1821283392409896E-2</v>
      </c>
      <c r="AA96">
        <f t="shared" si="1"/>
        <v>-4.2558100481302444E-2</v>
      </c>
    </row>
    <row r="97" spans="1:27" x14ac:dyDescent="0.45">
      <c r="A97">
        <v>96</v>
      </c>
      <c r="B97" t="s">
        <v>365</v>
      </c>
      <c r="C97" t="s">
        <v>28</v>
      </c>
      <c r="D97">
        <v>1</v>
      </c>
      <c r="E97">
        <v>0</v>
      </c>
      <c r="F97">
        <v>0</v>
      </c>
      <c r="G97">
        <v>1</v>
      </c>
      <c r="H97">
        <v>0</v>
      </c>
      <c r="I97">
        <v>2</v>
      </c>
      <c r="J97">
        <v>0</v>
      </c>
      <c r="K97">
        <v>9</v>
      </c>
      <c r="L97">
        <v>0</v>
      </c>
      <c r="M97">
        <v>0</v>
      </c>
      <c r="N97">
        <v>1</v>
      </c>
      <c r="O97">
        <v>1</v>
      </c>
      <c r="P97">
        <v>0</v>
      </c>
      <c r="R97">
        <v>0</v>
      </c>
      <c r="S97">
        <v>1.24</v>
      </c>
      <c r="T97">
        <v>6.64</v>
      </c>
      <c r="U97">
        <v>6.64</v>
      </c>
      <c r="V97">
        <v>-0.1</v>
      </c>
      <c r="X97" s="4">
        <f>(Pitchers_In_Season[[#This Row],[WAR]]-AVERAGE(Pitchers_In_Season[WAR])/_xlfn.STDEV.P(Pitchers_In_Season[WAR]))</f>
        <v>-0.4883092545915525</v>
      </c>
      <c r="Y97" s="4">
        <f>V97*_xlfn.STDEV.P('Elo Ratings - Current'!$C$2:$C$31)+1505</f>
        <v>1500.6677868579666</v>
      </c>
      <c r="Z97" s="4">
        <f>Y97-VLOOKUP(Pitchers_In_Season[[#This Row],[Team]], 'Team Pitching In-Season'!$B$2:$Y$31, 24,FALSE)</f>
        <v>-76.758874738931354</v>
      </c>
      <c r="AA97">
        <f t="shared" si="1"/>
        <v>-45.48389766474677</v>
      </c>
    </row>
    <row r="98" spans="1:27" x14ac:dyDescent="0.45">
      <c r="A98">
        <v>97</v>
      </c>
      <c r="B98" t="s">
        <v>366</v>
      </c>
      <c r="C98" t="s">
        <v>37</v>
      </c>
      <c r="D98">
        <v>0</v>
      </c>
      <c r="E98">
        <v>0</v>
      </c>
      <c r="F98">
        <v>0</v>
      </c>
      <c r="G98">
        <v>1</v>
      </c>
      <c r="H98">
        <v>0</v>
      </c>
      <c r="I98">
        <v>2</v>
      </c>
      <c r="J98">
        <v>0</v>
      </c>
      <c r="K98">
        <v>0</v>
      </c>
      <c r="L98">
        <v>4.5</v>
      </c>
      <c r="M98">
        <v>0</v>
      </c>
      <c r="N98">
        <v>1</v>
      </c>
      <c r="O98">
        <v>0.14299999999999999</v>
      </c>
      <c r="P98">
        <v>0.25</v>
      </c>
      <c r="R98">
        <v>4.5</v>
      </c>
      <c r="S98">
        <v>8.94</v>
      </c>
      <c r="T98">
        <v>10.14</v>
      </c>
      <c r="U98">
        <v>6.76</v>
      </c>
      <c r="V98">
        <v>-0.1</v>
      </c>
      <c r="X98" s="4">
        <f>(Pitchers_In_Season[[#This Row],[WAR]]-AVERAGE(Pitchers_In_Season[WAR])/_xlfn.STDEV.P(Pitchers_In_Season[WAR]))</f>
        <v>-0.4883092545915525</v>
      </c>
      <c r="Y98" s="4">
        <f>V98*_xlfn.STDEV.P('Elo Ratings - Current'!$C$2:$C$31)+1505</f>
        <v>1500.6677868579666</v>
      </c>
      <c r="Z98" s="4">
        <f>Y98-VLOOKUP(Pitchers_In_Season[[#This Row],[Team]], 'Team Pitching In-Season'!$B$2:$Y$31, 24,FALSE)</f>
        <v>-89.540050314854398</v>
      </c>
      <c r="AA98">
        <f t="shared" si="1"/>
        <v>-53.057454258790948</v>
      </c>
    </row>
    <row r="99" spans="1:27" x14ac:dyDescent="0.45">
      <c r="A99">
        <v>98</v>
      </c>
      <c r="B99" t="s">
        <v>367</v>
      </c>
      <c r="C99" t="s">
        <v>20</v>
      </c>
      <c r="D99">
        <v>0</v>
      </c>
      <c r="E99">
        <v>1</v>
      </c>
      <c r="F99">
        <v>0</v>
      </c>
      <c r="G99">
        <v>1</v>
      </c>
      <c r="H99">
        <v>1</v>
      </c>
      <c r="I99">
        <v>4.0999999999999996</v>
      </c>
      <c r="J99">
        <v>10.38</v>
      </c>
      <c r="K99">
        <v>4.1500000000000004</v>
      </c>
      <c r="L99">
        <v>4.1500000000000004</v>
      </c>
      <c r="M99">
        <v>0.45500000000000002</v>
      </c>
      <c r="N99">
        <v>0.64500000000000002</v>
      </c>
      <c r="O99">
        <v>0.38500000000000001</v>
      </c>
      <c r="P99">
        <v>0.33300000000000002</v>
      </c>
      <c r="Q99">
        <v>93.3</v>
      </c>
      <c r="R99">
        <v>10.38</v>
      </c>
      <c r="S99">
        <v>7.02</v>
      </c>
      <c r="T99">
        <v>8.7200000000000006</v>
      </c>
      <c r="U99">
        <v>4.88</v>
      </c>
      <c r="V99">
        <v>-0.1</v>
      </c>
      <c r="X99" s="4">
        <f>(Pitchers_In_Season[[#This Row],[WAR]]-AVERAGE(Pitchers_In_Season[WAR])/_xlfn.STDEV.P(Pitchers_In_Season[WAR]))</f>
        <v>-0.4883092545915525</v>
      </c>
      <c r="Y99" s="4">
        <f>V99*_xlfn.STDEV.P('Elo Ratings - Current'!$C$2:$C$31)+1505</f>
        <v>1500.6677868579666</v>
      </c>
      <c r="Z99" s="4">
        <f>Y99-VLOOKUP(Pitchers_In_Season[[#This Row],[Team]], 'Team Pitching In-Season'!$B$2:$Y$31, 24,FALSE)</f>
        <v>25.490529868453905</v>
      </c>
      <c r="AA99">
        <f t="shared" si="1"/>
        <v>15.104555087607187</v>
      </c>
    </row>
    <row r="100" spans="1:27" x14ac:dyDescent="0.45">
      <c r="A100">
        <v>99</v>
      </c>
      <c r="B100" t="s">
        <v>368</v>
      </c>
      <c r="C100" t="s">
        <v>27</v>
      </c>
      <c r="D100">
        <v>0</v>
      </c>
      <c r="E100">
        <v>1</v>
      </c>
      <c r="F100">
        <v>0</v>
      </c>
      <c r="G100">
        <v>1</v>
      </c>
      <c r="H100">
        <v>1</v>
      </c>
      <c r="I100">
        <v>2</v>
      </c>
      <c r="J100">
        <v>4.5</v>
      </c>
      <c r="K100">
        <v>27</v>
      </c>
      <c r="L100">
        <v>0</v>
      </c>
      <c r="M100">
        <v>0.42899999999999999</v>
      </c>
      <c r="N100">
        <v>0.55600000000000005</v>
      </c>
      <c r="O100">
        <v>0.28599999999999998</v>
      </c>
      <c r="P100">
        <v>0</v>
      </c>
      <c r="Q100">
        <v>93.3</v>
      </c>
      <c r="R100">
        <v>18</v>
      </c>
      <c r="T100">
        <v>11.64</v>
      </c>
      <c r="U100">
        <v>13.2</v>
      </c>
      <c r="V100">
        <v>-0.1</v>
      </c>
      <c r="X100" s="4">
        <f>(Pitchers_In_Season[[#This Row],[WAR]]-AVERAGE(Pitchers_In_Season[WAR])/_xlfn.STDEV.P(Pitchers_In_Season[WAR]))</f>
        <v>-0.4883092545915525</v>
      </c>
      <c r="Y100" s="4">
        <f>V100*_xlfn.STDEV.P('Elo Ratings - Current'!$C$2:$C$31)+1505</f>
        <v>1500.6677868579666</v>
      </c>
      <c r="Z100" s="4">
        <f>Y100-VLOOKUP(Pitchers_In_Season[[#This Row],[Team]], 'Team Pitching In-Season'!$B$2:$Y$31, 24,FALSE)</f>
        <v>12.709354292530861</v>
      </c>
      <c r="AA100">
        <f t="shared" si="1"/>
        <v>7.5309984935630103</v>
      </c>
    </row>
    <row r="101" spans="1:27" x14ac:dyDescent="0.45">
      <c r="A101">
        <v>100</v>
      </c>
      <c r="B101" t="s">
        <v>369</v>
      </c>
      <c r="C101" t="s">
        <v>34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5</v>
      </c>
      <c r="J101">
        <v>5.4</v>
      </c>
      <c r="K101">
        <v>0</v>
      </c>
      <c r="L101">
        <v>3.6</v>
      </c>
      <c r="M101">
        <v>0.25</v>
      </c>
      <c r="N101">
        <v>0.93799999999999994</v>
      </c>
      <c r="O101">
        <v>0.66700000000000004</v>
      </c>
      <c r="P101">
        <v>0.5</v>
      </c>
      <c r="Q101">
        <v>92.1</v>
      </c>
      <c r="R101">
        <v>5.4</v>
      </c>
      <c r="T101">
        <v>7.64</v>
      </c>
      <c r="U101">
        <v>3.69</v>
      </c>
      <c r="V101">
        <v>-0.1</v>
      </c>
      <c r="X101" s="4">
        <f>(Pitchers_In_Season[[#This Row],[WAR]]-AVERAGE(Pitchers_In_Season[WAR])/_xlfn.STDEV.P(Pitchers_In_Season[WAR]))</f>
        <v>-0.4883092545915525</v>
      </c>
      <c r="Y101" s="4">
        <f>V101*_xlfn.STDEV.P('Elo Ratings - Current'!$C$2:$C$31)+1505</f>
        <v>1500.6677868579666</v>
      </c>
      <c r="Z101" s="4">
        <f>Y101-VLOOKUP(Pitchers_In_Season[[#This Row],[Team]], 'Team Pitching In-Season'!$B$2:$Y$31, 24,FALSE)</f>
        <v>-25.634172435238725</v>
      </c>
      <c r="AA101">
        <f t="shared" si="1"/>
        <v>-15.189671288569793</v>
      </c>
    </row>
    <row r="102" spans="1:27" x14ac:dyDescent="0.45">
      <c r="A102">
        <v>101</v>
      </c>
      <c r="B102" t="s">
        <v>370</v>
      </c>
      <c r="C102" t="s">
        <v>325</v>
      </c>
      <c r="D102">
        <v>0</v>
      </c>
      <c r="E102">
        <v>1</v>
      </c>
      <c r="F102">
        <v>0</v>
      </c>
      <c r="G102">
        <v>1</v>
      </c>
      <c r="H102">
        <v>1</v>
      </c>
      <c r="I102">
        <v>4</v>
      </c>
      <c r="J102">
        <v>13.5</v>
      </c>
      <c r="K102">
        <v>4.5</v>
      </c>
      <c r="L102">
        <v>4.5</v>
      </c>
      <c r="M102">
        <v>0.5</v>
      </c>
      <c r="N102">
        <v>0.41699999999999998</v>
      </c>
      <c r="O102">
        <v>0.28599999999999998</v>
      </c>
      <c r="P102">
        <v>0.28599999999999998</v>
      </c>
      <c r="Q102">
        <v>93.8</v>
      </c>
      <c r="R102">
        <v>15.75</v>
      </c>
      <c r="S102">
        <v>8.15</v>
      </c>
      <c r="T102">
        <v>8.64</v>
      </c>
      <c r="U102">
        <v>4.87</v>
      </c>
      <c r="V102">
        <v>-0.1</v>
      </c>
      <c r="X102" s="4">
        <f>(Pitchers_In_Season[[#This Row],[WAR]]-AVERAGE(Pitchers_In_Season[WAR])/_xlfn.STDEV.P(Pitchers_In_Season[WAR]))</f>
        <v>-0.4883092545915525</v>
      </c>
      <c r="Y102" s="4">
        <f>V102*_xlfn.STDEV.P('Elo Ratings - Current'!$C$2:$C$31)+1505</f>
        <v>1500.6677868579666</v>
      </c>
      <c r="Z102" s="4">
        <f>Y102-VLOOKUP(Pitchers_In_Season[[#This Row],[Team]], 'Team Pitching In-Season'!$B$2:$Y$31, 24,FALSE)</f>
        <v>25.490529868453905</v>
      </c>
      <c r="AA102">
        <f t="shared" si="1"/>
        <v>15.104555087607187</v>
      </c>
    </row>
    <row r="103" spans="1:27" x14ac:dyDescent="0.45">
      <c r="A103">
        <v>102</v>
      </c>
      <c r="B103" t="s">
        <v>371</v>
      </c>
      <c r="C103" t="s">
        <v>36</v>
      </c>
      <c r="D103">
        <v>0</v>
      </c>
      <c r="E103">
        <v>1</v>
      </c>
      <c r="F103">
        <v>0</v>
      </c>
      <c r="G103">
        <v>1</v>
      </c>
      <c r="H103">
        <v>1</v>
      </c>
      <c r="I103">
        <v>5</v>
      </c>
      <c r="J103">
        <v>1.8</v>
      </c>
      <c r="K103">
        <v>1.8</v>
      </c>
      <c r="L103">
        <v>3.6</v>
      </c>
      <c r="M103">
        <v>0.35</v>
      </c>
      <c r="N103">
        <v>0.69399999999999995</v>
      </c>
      <c r="O103">
        <v>0.40899999999999997</v>
      </c>
      <c r="P103">
        <v>0.28599999999999998</v>
      </c>
      <c r="Q103">
        <v>94.4</v>
      </c>
      <c r="R103">
        <v>9</v>
      </c>
      <c r="T103">
        <v>9.0399999999999991</v>
      </c>
      <c r="U103">
        <v>6.02</v>
      </c>
      <c r="V103">
        <v>-0.1</v>
      </c>
      <c r="X103" s="4">
        <f>(Pitchers_In_Season[[#This Row],[WAR]]-AVERAGE(Pitchers_In_Season[WAR])/_xlfn.STDEV.P(Pitchers_In_Season[WAR]))</f>
        <v>-0.4883092545915525</v>
      </c>
      <c r="Y103" s="4">
        <f>V103*_xlfn.STDEV.P('Elo Ratings - Current'!$C$2:$C$31)+1505</f>
        <v>1500.6677868579666</v>
      </c>
      <c r="Z103" s="4">
        <f>Y103-VLOOKUP(Pitchers_In_Season[[#This Row],[Team]], 'Team Pitching In-Season'!$B$2:$Y$31, 24,FALSE)</f>
        <v>63.83405659622349</v>
      </c>
      <c r="AA103">
        <f t="shared" si="1"/>
        <v>37.825224869739991</v>
      </c>
    </row>
    <row r="104" spans="1:27" x14ac:dyDescent="0.45">
      <c r="A104">
        <v>103</v>
      </c>
      <c r="B104" t="s">
        <v>372</v>
      </c>
      <c r="C104" t="s">
        <v>36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2</v>
      </c>
      <c r="J104">
        <v>0</v>
      </c>
      <c r="K104">
        <v>4.5</v>
      </c>
      <c r="L104">
        <v>4.5</v>
      </c>
      <c r="M104">
        <v>0.33300000000000002</v>
      </c>
      <c r="N104">
        <v>0.83299999999999996</v>
      </c>
      <c r="O104">
        <v>0.4</v>
      </c>
      <c r="P104">
        <v>0.2</v>
      </c>
      <c r="Q104">
        <v>95.6</v>
      </c>
      <c r="R104">
        <v>9</v>
      </c>
      <c r="T104">
        <v>11.64</v>
      </c>
      <c r="U104">
        <v>9.0399999999999991</v>
      </c>
      <c r="V104">
        <v>-0.1</v>
      </c>
      <c r="X104" s="4">
        <f>(Pitchers_In_Season[[#This Row],[WAR]]-AVERAGE(Pitchers_In_Season[WAR])/_xlfn.STDEV.P(Pitchers_In_Season[WAR]))</f>
        <v>-0.4883092545915525</v>
      </c>
      <c r="Y104" s="4">
        <f>V104*_xlfn.STDEV.P('Elo Ratings - Current'!$C$2:$C$31)+1505</f>
        <v>1500.6677868579666</v>
      </c>
      <c r="Z104" s="4">
        <f>Y104-VLOOKUP(Pitchers_In_Season[[#This Row],[Team]], 'Team Pitching In-Season'!$B$2:$Y$31, 24,FALSE)</f>
        <v>63.83405659622349</v>
      </c>
      <c r="AA104">
        <f t="shared" si="1"/>
        <v>37.825224869739991</v>
      </c>
    </row>
    <row r="105" spans="1:27" x14ac:dyDescent="0.45">
      <c r="A105">
        <v>104</v>
      </c>
      <c r="B105" t="s">
        <v>373</v>
      </c>
      <c r="C105" t="s">
        <v>20</v>
      </c>
      <c r="D105">
        <v>0</v>
      </c>
      <c r="E105">
        <v>1</v>
      </c>
      <c r="F105">
        <v>0</v>
      </c>
      <c r="G105">
        <v>1</v>
      </c>
      <c r="H105">
        <v>1</v>
      </c>
      <c r="I105">
        <v>5.0999999999999996</v>
      </c>
      <c r="J105">
        <v>6.75</v>
      </c>
      <c r="K105">
        <v>3.38</v>
      </c>
      <c r="L105">
        <v>5.0599999999999996</v>
      </c>
      <c r="M105">
        <v>0.214</v>
      </c>
      <c r="N105">
        <v>0.79</v>
      </c>
      <c r="O105">
        <v>0.35299999999999998</v>
      </c>
      <c r="P105">
        <v>0.42899999999999999</v>
      </c>
      <c r="Q105">
        <v>91.6</v>
      </c>
      <c r="R105">
        <v>8.44</v>
      </c>
      <c r="T105">
        <v>10.58</v>
      </c>
      <c r="U105">
        <v>5.31</v>
      </c>
      <c r="V105">
        <v>-0.2</v>
      </c>
      <c r="X105" s="4">
        <f>(Pitchers_In_Season[[#This Row],[WAR]]-AVERAGE(Pitchers_In_Season[WAR])/_xlfn.STDEV.P(Pitchers_In_Season[WAR]))</f>
        <v>-0.58830925459155248</v>
      </c>
      <c r="Y105" s="4">
        <f>V105*_xlfn.STDEV.P('Elo Ratings - Current'!$C$2:$C$31)+1505</f>
        <v>1496.3355737159332</v>
      </c>
      <c r="Z105" s="4">
        <f>Y105-VLOOKUP(Pitchers_In_Season[[#This Row],[Team]], 'Team Pitching In-Season'!$B$2:$Y$31, 24,FALSE)</f>
        <v>21.15831672642048</v>
      </c>
      <c r="AA105">
        <f t="shared" si="1"/>
        <v>12.537478122444492</v>
      </c>
    </row>
    <row r="106" spans="1:27" x14ac:dyDescent="0.45">
      <c r="A106">
        <v>105</v>
      </c>
      <c r="B106" t="s">
        <v>260</v>
      </c>
      <c r="C106" t="s">
        <v>21</v>
      </c>
      <c r="D106">
        <v>0</v>
      </c>
      <c r="E106">
        <v>1</v>
      </c>
      <c r="F106">
        <v>0</v>
      </c>
      <c r="G106">
        <v>1</v>
      </c>
      <c r="H106">
        <v>1</v>
      </c>
      <c r="I106">
        <v>5.2</v>
      </c>
      <c r="J106">
        <v>7.94</v>
      </c>
      <c r="K106">
        <v>1.59</v>
      </c>
      <c r="L106">
        <v>4.76</v>
      </c>
      <c r="M106">
        <v>0.2</v>
      </c>
      <c r="N106">
        <v>0.52600000000000002</v>
      </c>
      <c r="O106">
        <v>0.44400000000000001</v>
      </c>
      <c r="P106">
        <v>0.375</v>
      </c>
      <c r="Q106">
        <v>93</v>
      </c>
      <c r="R106">
        <v>9.5299999999999994</v>
      </c>
      <c r="S106">
        <v>5.18</v>
      </c>
      <c r="T106">
        <v>9.82</v>
      </c>
      <c r="U106">
        <v>5.14</v>
      </c>
      <c r="V106">
        <v>-0.2</v>
      </c>
      <c r="X106" s="4">
        <f>(Pitchers_In_Season[[#This Row],[WAR]]-AVERAGE(Pitchers_In_Season[WAR])/_xlfn.STDEV.P(Pitchers_In_Season[WAR]))</f>
        <v>-0.58830925459155248</v>
      </c>
      <c r="Y106" s="4">
        <f>V106*_xlfn.STDEV.P('Elo Ratings - Current'!$C$2:$C$31)+1505</f>
        <v>1496.3355737159332</v>
      </c>
      <c r="Z106" s="4">
        <f>Y106-VLOOKUP(Pitchers_In_Season[[#This Row],[Team]], 'Team Pitching In-Season'!$B$2:$Y$31, 24,FALSE)</f>
        <v>21.15831672642048</v>
      </c>
      <c r="AA106">
        <f t="shared" si="1"/>
        <v>12.537478122444492</v>
      </c>
    </row>
    <row r="107" spans="1:27" x14ac:dyDescent="0.45">
      <c r="A107">
        <v>106</v>
      </c>
      <c r="B107" t="s">
        <v>374</v>
      </c>
      <c r="C107" t="s">
        <v>32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9</v>
      </c>
      <c r="L107">
        <v>9</v>
      </c>
      <c r="M107">
        <v>0</v>
      </c>
      <c r="N107">
        <v>1</v>
      </c>
      <c r="O107">
        <v>0</v>
      </c>
      <c r="P107">
        <v>0.5</v>
      </c>
      <c r="Q107">
        <v>95</v>
      </c>
      <c r="R107">
        <v>9</v>
      </c>
      <c r="S107">
        <v>32.56</v>
      </c>
      <c r="T107">
        <v>19.64</v>
      </c>
      <c r="U107">
        <v>9.76</v>
      </c>
      <c r="V107">
        <v>-0.3</v>
      </c>
      <c r="X107" s="4">
        <f>(Pitchers_In_Season[[#This Row],[WAR]]-AVERAGE(Pitchers_In_Season[WAR])/_xlfn.STDEV.P(Pitchers_In_Season[WAR]))</f>
        <v>-0.68830925459155246</v>
      </c>
      <c r="Y107" s="4">
        <f>V107*_xlfn.STDEV.P('Elo Ratings - Current'!$C$2:$C$31)+1505</f>
        <v>1492.0033605738997</v>
      </c>
      <c r="Z107" s="4">
        <f>Y107-VLOOKUP(Pitchers_In_Season[[#This Row],[Team]], 'Team Pitching In-Season'!$B$2:$Y$31, 24,FALSE)</f>
        <v>55.169630312156642</v>
      </c>
      <c r="AA107">
        <f t="shared" si="1"/>
        <v>32.691070939414601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4B37-6931-4EA0-A70C-A97CC29EDB53}">
  <dimension ref="A1:X790"/>
  <sheetViews>
    <sheetView topLeftCell="D1" workbookViewId="0">
      <selection activeCell="X2" sqref="X2:X790"/>
    </sheetView>
  </sheetViews>
  <sheetFormatPr defaultRowHeight="14.25" x14ac:dyDescent="0.45"/>
  <sheetData>
    <row r="1" spans="1:24" x14ac:dyDescent="0.45">
      <c r="A1" t="s">
        <v>230</v>
      </c>
      <c r="B1" t="s">
        <v>231</v>
      </c>
      <c r="C1" t="s">
        <v>224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T1" t="s">
        <v>1139</v>
      </c>
      <c r="U1" t="s">
        <v>1147</v>
      </c>
      <c r="V1" t="s">
        <v>1151</v>
      </c>
      <c r="W1" t="s">
        <v>1182</v>
      </c>
      <c r="X1" t="s">
        <v>1152</v>
      </c>
    </row>
    <row r="2" spans="1:24" x14ac:dyDescent="0.45">
      <c r="A2">
        <v>1</v>
      </c>
      <c r="B2" t="s">
        <v>247</v>
      </c>
      <c r="C2" t="s">
        <v>41</v>
      </c>
      <c r="D2">
        <v>12</v>
      </c>
      <c r="E2">
        <v>8</v>
      </c>
      <c r="F2">
        <v>0</v>
      </c>
      <c r="G2">
        <v>30</v>
      </c>
      <c r="H2">
        <v>30</v>
      </c>
      <c r="I2">
        <v>180.2</v>
      </c>
      <c r="J2">
        <v>9.36</v>
      </c>
      <c r="K2">
        <v>1.79</v>
      </c>
      <c r="L2">
        <v>1</v>
      </c>
      <c r="M2">
        <v>0.29899999999999999</v>
      </c>
      <c r="N2" s="2">
        <v>0.68200000000000005</v>
      </c>
      <c r="P2">
        <v>3.84</v>
      </c>
      <c r="Q2">
        <v>3.31</v>
      </c>
      <c r="R2">
        <v>4.9000000000000004</v>
      </c>
      <c r="T2">
        <f t="shared" ref="T2:T65" si="0">(R2-AVERAGE($R$2:$R$790))/_xlfn.STDEV.P($R$2:$R$790)</f>
        <v>4.9836444633328085</v>
      </c>
      <c r="U2">
        <f>T2*_xlfn.STDEV.P('Elo Ratings - Current'!$C$2:$C$31)+1505</f>
        <v>1720.9021003927237</v>
      </c>
      <c r="V2">
        <f>U2-VLOOKUP(C2, 'Team Pitching Projected'!$P$2:$R$32, 3, FALSE)</f>
        <v>139.44278492954004</v>
      </c>
      <c r="W2">
        <f>(V2*(5.333/9))</f>
        <v>82.627596892137461</v>
      </c>
      <c r="X2">
        <v>82.663123432855883</v>
      </c>
    </row>
    <row r="3" spans="1:24" x14ac:dyDescent="0.45">
      <c r="A3">
        <v>2</v>
      </c>
      <c r="B3" t="s">
        <v>248</v>
      </c>
      <c r="C3" t="s">
        <v>42</v>
      </c>
      <c r="D3">
        <v>15</v>
      </c>
      <c r="E3">
        <v>6</v>
      </c>
      <c r="F3">
        <v>0</v>
      </c>
      <c r="G3">
        <v>30</v>
      </c>
      <c r="H3">
        <v>28</v>
      </c>
      <c r="I3">
        <v>161.19999999999999</v>
      </c>
      <c r="J3">
        <v>13.02</v>
      </c>
      <c r="K3">
        <v>2.73</v>
      </c>
      <c r="L3">
        <v>1.06</v>
      </c>
      <c r="M3">
        <v>0.29799999999999999</v>
      </c>
      <c r="N3" s="2">
        <v>0.74099999999999999</v>
      </c>
      <c r="P3">
        <v>3.28</v>
      </c>
      <c r="Q3">
        <v>2.96</v>
      </c>
      <c r="R3">
        <v>4.5999999999999996</v>
      </c>
      <c r="T3">
        <f t="shared" si="0"/>
        <v>4.6120493634837372</v>
      </c>
      <c r="U3">
        <f>T3*_xlfn.STDEV.P('Elo Ratings - Current'!$C$2:$C$31)+1505</f>
        <v>1704.8038086419101</v>
      </c>
      <c r="V3">
        <f>U3-VLOOKUP(C3, 'Team Pitching Projected'!$P$2:$R$32, 3, FALSE)</f>
        <v>126.90341026485066</v>
      </c>
      <c r="W3">
        <f t="shared" ref="W3:W66" si="1">(V3*(5.333/9))</f>
        <v>75.19732077138319</v>
      </c>
      <c r="X3">
        <v>75.229652592454968</v>
      </c>
    </row>
    <row r="4" spans="1:24" x14ac:dyDescent="0.45">
      <c r="A4">
        <v>3</v>
      </c>
      <c r="B4" t="s">
        <v>249</v>
      </c>
      <c r="C4" t="s">
        <v>41</v>
      </c>
      <c r="D4">
        <v>11</v>
      </c>
      <c r="E4">
        <v>7</v>
      </c>
      <c r="F4">
        <v>0</v>
      </c>
      <c r="G4">
        <v>29</v>
      </c>
      <c r="H4">
        <v>29</v>
      </c>
      <c r="I4">
        <v>172</v>
      </c>
      <c r="J4">
        <v>9</v>
      </c>
      <c r="K4">
        <v>2.5099999999999998</v>
      </c>
      <c r="L4">
        <v>0.84</v>
      </c>
      <c r="M4">
        <v>0.29599999999999999</v>
      </c>
      <c r="N4" s="2">
        <v>0.70899999999999996</v>
      </c>
      <c r="P4">
        <v>3.61</v>
      </c>
      <c r="Q4">
        <v>3.42</v>
      </c>
      <c r="R4">
        <v>4.5</v>
      </c>
      <c r="T4">
        <f t="shared" si="0"/>
        <v>4.4881843302007134</v>
      </c>
      <c r="U4">
        <f>T4*_xlfn.STDEV.P('Elo Ratings - Current'!$C$2:$C$31)+1505</f>
        <v>1699.4377113916389</v>
      </c>
      <c r="V4">
        <f>U4-VLOOKUP(C4, 'Team Pitching Projected'!$P$2:$R$32, 3, FALSE)</f>
        <v>117.97839592845526</v>
      </c>
      <c r="W4">
        <f t="shared" si="1"/>
        <v>69.9087539429391</v>
      </c>
      <c r="X4">
        <v>69.938811893151211</v>
      </c>
    </row>
    <row r="5" spans="1:24" x14ac:dyDescent="0.45">
      <c r="A5">
        <v>4</v>
      </c>
      <c r="B5" t="s">
        <v>250</v>
      </c>
      <c r="C5" t="s">
        <v>19</v>
      </c>
      <c r="D5">
        <v>13</v>
      </c>
      <c r="E5">
        <v>9</v>
      </c>
      <c r="F5">
        <v>0</v>
      </c>
      <c r="G5">
        <v>31</v>
      </c>
      <c r="H5">
        <v>31</v>
      </c>
      <c r="I5">
        <v>192</v>
      </c>
      <c r="J5">
        <v>7.78</v>
      </c>
      <c r="K5">
        <v>1.92</v>
      </c>
      <c r="L5">
        <v>0.75</v>
      </c>
      <c r="M5">
        <v>0.29599999999999999</v>
      </c>
      <c r="N5" s="2">
        <v>0.72599999999999998</v>
      </c>
      <c r="P5">
        <v>3.33</v>
      </c>
      <c r="Q5">
        <v>3.36</v>
      </c>
      <c r="R5">
        <v>4.0999999999999996</v>
      </c>
      <c r="T5">
        <f t="shared" si="0"/>
        <v>3.9927241970686187</v>
      </c>
      <c r="U5">
        <f>T5*_xlfn.STDEV.P('Elo Ratings - Current'!$C$2:$C$31)+1505</f>
        <v>1677.9733223905541</v>
      </c>
      <c r="V5">
        <f>U5-VLOOKUP(C5, 'Team Pitching Projected'!$P$2:$R$32, 3, FALSE)</f>
        <v>153.45668030535717</v>
      </c>
      <c r="W5">
        <f t="shared" si="1"/>
        <v>90.931608452052203</v>
      </c>
      <c r="X5">
        <v>90.970705383486489</v>
      </c>
    </row>
    <row r="6" spans="1:24" x14ac:dyDescent="0.45">
      <c r="A6">
        <v>6</v>
      </c>
      <c r="B6" t="s">
        <v>252</v>
      </c>
      <c r="C6" t="s">
        <v>27</v>
      </c>
      <c r="D6">
        <v>11</v>
      </c>
      <c r="E6">
        <v>9</v>
      </c>
      <c r="F6">
        <v>0</v>
      </c>
      <c r="G6">
        <v>29</v>
      </c>
      <c r="H6">
        <v>29</v>
      </c>
      <c r="I6">
        <v>191.1</v>
      </c>
      <c r="J6">
        <v>8.09</v>
      </c>
      <c r="K6">
        <v>2.12</v>
      </c>
      <c r="L6">
        <v>0.89</v>
      </c>
      <c r="M6">
        <v>0.28799999999999998</v>
      </c>
      <c r="N6" s="2">
        <v>0.71699999999999997</v>
      </c>
      <c r="P6">
        <v>3.53</v>
      </c>
      <c r="Q6">
        <v>3.56</v>
      </c>
      <c r="R6">
        <v>4</v>
      </c>
      <c r="T6">
        <f t="shared" si="0"/>
        <v>3.8688591637855958</v>
      </c>
      <c r="U6">
        <f>T6*_xlfn.STDEV.P('Elo Ratings - Current'!$C$2:$C$31)+1505</f>
        <v>1672.6072251402829</v>
      </c>
      <c r="V6">
        <f>U6-VLOOKUP(C6, 'Team Pitching Projected'!$P$2:$R$32, 3, FALSE)</f>
        <v>150.46319444583537</v>
      </c>
      <c r="W6">
        <f t="shared" si="1"/>
        <v>89.157801775515566</v>
      </c>
      <c r="X6">
        <v>89.196136041478638</v>
      </c>
    </row>
    <row r="7" spans="1:24" x14ac:dyDescent="0.45">
      <c r="A7">
        <v>5</v>
      </c>
      <c r="B7" t="s">
        <v>251</v>
      </c>
      <c r="C7" t="s">
        <v>15</v>
      </c>
      <c r="D7">
        <v>10</v>
      </c>
      <c r="E7">
        <v>7</v>
      </c>
      <c r="F7">
        <v>0</v>
      </c>
      <c r="G7">
        <v>30</v>
      </c>
      <c r="H7">
        <v>30</v>
      </c>
      <c r="I7">
        <v>179.1</v>
      </c>
      <c r="J7">
        <v>9.59</v>
      </c>
      <c r="K7">
        <v>2.76</v>
      </c>
      <c r="L7">
        <v>0.8</v>
      </c>
      <c r="M7">
        <v>0.28000000000000003</v>
      </c>
      <c r="N7" s="2">
        <v>0.70399999999999996</v>
      </c>
      <c r="P7">
        <v>3.46</v>
      </c>
      <c r="Q7">
        <v>3.34</v>
      </c>
      <c r="R7">
        <v>4</v>
      </c>
      <c r="T7">
        <f t="shared" si="0"/>
        <v>3.8688591637855958</v>
      </c>
      <c r="U7">
        <f>T7*_xlfn.STDEV.P('Elo Ratings - Current'!$C$2:$C$31)+1505</f>
        <v>1672.6072251402829</v>
      </c>
      <c r="V7">
        <f>U7-VLOOKUP(C7, 'Team Pitching Projected'!$P$2:$R$32, 3, FALSE)</f>
        <v>177.74822543945379</v>
      </c>
      <c r="W7">
        <f t="shared" si="1"/>
        <v>105.32569847428968</v>
      </c>
      <c r="X7">
        <v>105.37098428503938</v>
      </c>
    </row>
    <row r="8" spans="1:24" x14ac:dyDescent="0.45">
      <c r="A8">
        <v>7</v>
      </c>
      <c r="B8" t="s">
        <v>253</v>
      </c>
      <c r="C8" t="s">
        <v>37</v>
      </c>
      <c r="D8">
        <v>12</v>
      </c>
      <c r="E8">
        <v>8</v>
      </c>
      <c r="F8">
        <v>0</v>
      </c>
      <c r="G8">
        <v>30</v>
      </c>
      <c r="H8">
        <v>30</v>
      </c>
      <c r="I8">
        <v>176.1</v>
      </c>
      <c r="J8">
        <v>9.5500000000000007</v>
      </c>
      <c r="K8">
        <v>2.65</v>
      </c>
      <c r="L8">
        <v>0.92</v>
      </c>
      <c r="M8">
        <v>0.28100000000000003</v>
      </c>
      <c r="N8" s="2">
        <v>0.747</v>
      </c>
      <c r="P8">
        <v>3.27</v>
      </c>
      <c r="Q8">
        <v>3.45</v>
      </c>
      <c r="R8">
        <v>3.9</v>
      </c>
      <c r="T8">
        <f t="shared" si="0"/>
        <v>3.7449941305025725</v>
      </c>
      <c r="U8">
        <f>T8*_xlfn.STDEV.P('Elo Ratings - Current'!$C$2:$C$31)+1505</f>
        <v>1667.2411278900117</v>
      </c>
      <c r="V8">
        <f>U8-VLOOKUP(C8, 'Team Pitching Projected'!$P$2:$R$32, 3, FALSE)</f>
        <v>134.42034593719177</v>
      </c>
      <c r="W8">
        <f t="shared" si="1"/>
        <v>79.651522764782641</v>
      </c>
      <c r="X8">
        <v>79.685769713419973</v>
      </c>
    </row>
    <row r="9" spans="1:24" x14ac:dyDescent="0.45">
      <c r="A9">
        <v>8</v>
      </c>
      <c r="B9" t="s">
        <v>254</v>
      </c>
      <c r="C9" t="s">
        <v>11</v>
      </c>
      <c r="D9">
        <v>14</v>
      </c>
      <c r="E9">
        <v>7</v>
      </c>
      <c r="F9">
        <v>0</v>
      </c>
      <c r="G9">
        <v>26</v>
      </c>
      <c r="H9">
        <v>26</v>
      </c>
      <c r="I9">
        <v>171.1</v>
      </c>
      <c r="J9">
        <v>8.83</v>
      </c>
      <c r="K9">
        <v>1.89</v>
      </c>
      <c r="L9">
        <v>1.1000000000000001</v>
      </c>
      <c r="M9">
        <v>0.254</v>
      </c>
      <c r="N9" s="2">
        <v>0.66600000000000004</v>
      </c>
      <c r="P9">
        <v>3.63</v>
      </c>
      <c r="Q9">
        <v>3.61</v>
      </c>
      <c r="R9">
        <v>3.9</v>
      </c>
      <c r="T9">
        <f t="shared" si="0"/>
        <v>3.7449941305025725</v>
      </c>
      <c r="U9">
        <f>T9*_xlfn.STDEV.P('Elo Ratings - Current'!$C$2:$C$31)+1505</f>
        <v>1667.2411278900117</v>
      </c>
      <c r="V9">
        <f>U9-VLOOKUP(C9, 'Team Pitching Projected'!$P$2:$R$32, 3, FALSE)</f>
        <v>98.831175075950114</v>
      </c>
      <c r="W9">
        <f t="shared" si="1"/>
        <v>58.562961853338003</v>
      </c>
      <c r="X9">
        <v>58.588141569645011</v>
      </c>
    </row>
    <row r="10" spans="1:24" x14ac:dyDescent="0.45">
      <c r="A10">
        <v>9</v>
      </c>
      <c r="B10" t="s">
        <v>255</v>
      </c>
      <c r="C10" t="s">
        <v>22</v>
      </c>
      <c r="D10">
        <v>12</v>
      </c>
      <c r="E10">
        <v>7</v>
      </c>
      <c r="F10">
        <v>0</v>
      </c>
      <c r="G10">
        <v>29</v>
      </c>
      <c r="H10">
        <v>29</v>
      </c>
      <c r="I10">
        <v>169</v>
      </c>
      <c r="J10">
        <v>9.8000000000000007</v>
      </c>
      <c r="K10">
        <v>2.13</v>
      </c>
      <c r="L10">
        <v>1.17</v>
      </c>
      <c r="M10">
        <v>0.30199999999999999</v>
      </c>
      <c r="N10" s="2">
        <v>0.76600000000000001</v>
      </c>
      <c r="P10">
        <v>3.46</v>
      </c>
      <c r="Q10">
        <v>3.53</v>
      </c>
      <c r="R10">
        <v>3.8</v>
      </c>
      <c r="T10">
        <f t="shared" si="0"/>
        <v>3.6211290972195482</v>
      </c>
      <c r="U10">
        <f>T10*_xlfn.STDEV.P('Elo Ratings - Current'!$C$2:$C$31)+1505</f>
        <v>1661.8750306397405</v>
      </c>
      <c r="V10">
        <f>U10-VLOOKUP(C10, 'Team Pitching Projected'!$P$2:$R$32, 3, FALSE)</f>
        <v>126.68163729617095</v>
      </c>
      <c r="W10">
        <f t="shared" si="1"/>
        <v>75.065907966719976</v>
      </c>
      <c r="X10">
        <v>75.098183285575502</v>
      </c>
    </row>
    <row r="11" spans="1:24" x14ac:dyDescent="0.45">
      <c r="A11">
        <v>10</v>
      </c>
      <c r="B11" t="s">
        <v>256</v>
      </c>
      <c r="C11" t="s">
        <v>24</v>
      </c>
      <c r="D11">
        <v>10</v>
      </c>
      <c r="E11">
        <v>7</v>
      </c>
      <c r="F11">
        <v>0</v>
      </c>
      <c r="G11">
        <v>30</v>
      </c>
      <c r="H11">
        <v>30</v>
      </c>
      <c r="I11">
        <v>173.2</v>
      </c>
      <c r="J11">
        <v>9.7899999999999991</v>
      </c>
      <c r="K11">
        <v>2.33</v>
      </c>
      <c r="L11">
        <v>1.04</v>
      </c>
      <c r="M11">
        <v>0.29199999999999998</v>
      </c>
      <c r="N11" s="2">
        <v>0.71</v>
      </c>
      <c r="P11">
        <v>3.68</v>
      </c>
      <c r="Q11">
        <v>3.51</v>
      </c>
      <c r="R11">
        <v>3.7</v>
      </c>
      <c r="T11">
        <f t="shared" si="0"/>
        <v>3.4972640639365249</v>
      </c>
      <c r="U11">
        <f>T11*_xlfn.STDEV.P('Elo Ratings - Current'!$C$2:$C$31)+1505</f>
        <v>1656.5089333894693</v>
      </c>
      <c r="V11">
        <f>U11-VLOOKUP(C11, 'Team Pitching Projected'!$P$2:$R$32, 3, FALSE)</f>
        <v>109.45248309215253</v>
      </c>
      <c r="W11">
        <f t="shared" si="1"/>
        <v>64.856676925605498</v>
      </c>
      <c r="X11">
        <v>64.884562686057677</v>
      </c>
    </row>
    <row r="12" spans="1:24" x14ac:dyDescent="0.45">
      <c r="A12">
        <v>12</v>
      </c>
      <c r="B12" t="s">
        <v>258</v>
      </c>
      <c r="C12" t="s">
        <v>37</v>
      </c>
      <c r="D12">
        <v>12</v>
      </c>
      <c r="E12">
        <v>8</v>
      </c>
      <c r="F12">
        <v>0</v>
      </c>
      <c r="G12">
        <v>29</v>
      </c>
      <c r="H12">
        <v>29</v>
      </c>
      <c r="I12">
        <v>168</v>
      </c>
      <c r="J12">
        <v>8.09</v>
      </c>
      <c r="K12">
        <v>1.45</v>
      </c>
      <c r="L12">
        <v>1.02</v>
      </c>
      <c r="M12">
        <v>0.29299999999999998</v>
      </c>
      <c r="N12" s="2">
        <v>0.73299999999999998</v>
      </c>
      <c r="P12">
        <v>3.48</v>
      </c>
      <c r="Q12">
        <v>3.52</v>
      </c>
      <c r="R12">
        <v>3.5</v>
      </c>
      <c r="T12">
        <f t="shared" si="0"/>
        <v>3.2495339973704778</v>
      </c>
      <c r="U12">
        <f>T12*_xlfn.STDEV.P('Elo Ratings - Current'!$C$2:$C$31)+1505</f>
        <v>1645.776738888927</v>
      </c>
      <c r="V12">
        <f>U12-VLOOKUP(C12, 'Team Pitching Projected'!$P$2:$R$32, 3, FALSE)</f>
        <v>112.95595693610699</v>
      </c>
      <c r="W12">
        <f t="shared" si="1"/>
        <v>66.932679815584294</v>
      </c>
      <c r="X12">
        <v>66.9614581737153</v>
      </c>
    </row>
    <row r="13" spans="1:24" x14ac:dyDescent="0.45">
      <c r="A13">
        <v>11</v>
      </c>
      <c r="B13" t="s">
        <v>257</v>
      </c>
      <c r="C13" t="s">
        <v>30</v>
      </c>
      <c r="D13">
        <v>11</v>
      </c>
      <c r="E13">
        <v>8</v>
      </c>
      <c r="F13">
        <v>0</v>
      </c>
      <c r="G13">
        <v>30</v>
      </c>
      <c r="H13">
        <v>30</v>
      </c>
      <c r="I13">
        <v>186.1</v>
      </c>
      <c r="J13">
        <v>9.7100000000000009</v>
      </c>
      <c r="K13">
        <v>2.42</v>
      </c>
      <c r="L13">
        <v>1.26</v>
      </c>
      <c r="M13">
        <v>0.28000000000000003</v>
      </c>
      <c r="N13" s="2">
        <v>0.753</v>
      </c>
      <c r="P13">
        <v>3.53</v>
      </c>
      <c r="Q13">
        <v>3.78</v>
      </c>
      <c r="R13">
        <v>3.5</v>
      </c>
      <c r="T13">
        <f t="shared" si="0"/>
        <v>3.2495339973704778</v>
      </c>
      <c r="U13">
        <f>T13*_xlfn.STDEV.P('Elo Ratings - Current'!$C$2:$C$31)+1505</f>
        <v>1645.776738888927</v>
      </c>
      <c r="V13">
        <f>U13-VLOOKUP(C13, 'Team Pitching Projected'!$P$2:$R$32, 3, FALSE)</f>
        <v>133.12315375747721</v>
      </c>
      <c r="W13">
        <f t="shared" si="1"/>
        <v>78.882864332069559</v>
      </c>
      <c r="X13">
        <v>78.91678078852101</v>
      </c>
    </row>
    <row r="14" spans="1:24" x14ac:dyDescent="0.45">
      <c r="A14">
        <v>14</v>
      </c>
      <c r="B14" t="s">
        <v>260</v>
      </c>
      <c r="C14" t="s">
        <v>21</v>
      </c>
      <c r="D14">
        <v>12</v>
      </c>
      <c r="E14">
        <v>7</v>
      </c>
      <c r="F14">
        <v>0</v>
      </c>
      <c r="G14">
        <v>27</v>
      </c>
      <c r="H14">
        <v>26</v>
      </c>
      <c r="I14">
        <v>146.19999999999999</v>
      </c>
      <c r="J14">
        <v>8.77</v>
      </c>
      <c r="K14">
        <v>1.47</v>
      </c>
      <c r="L14">
        <v>0.98</v>
      </c>
      <c r="M14">
        <v>0.29299999999999998</v>
      </c>
      <c r="N14" s="2">
        <v>0.73399999999999999</v>
      </c>
      <c r="P14">
        <v>3.37</v>
      </c>
      <c r="Q14">
        <v>3.3</v>
      </c>
      <c r="R14">
        <v>3.4</v>
      </c>
      <c r="T14">
        <f t="shared" si="0"/>
        <v>3.1256689640874544</v>
      </c>
      <c r="U14">
        <f>T14*_xlfn.STDEV.P('Elo Ratings - Current'!$C$2:$C$31)+1505</f>
        <v>1640.410641638656</v>
      </c>
      <c r="V14">
        <f>U14-VLOOKUP(C14, 'Team Pitching Projected'!$P$2:$R$32, 3, FALSE)</f>
        <v>123.01183372570722</v>
      </c>
      <c r="W14">
        <f t="shared" si="1"/>
        <v>72.891345473244073</v>
      </c>
      <c r="X14">
        <v>72.922685817758236</v>
      </c>
    </row>
    <row r="15" spans="1:24" x14ac:dyDescent="0.45">
      <c r="A15">
        <v>13</v>
      </c>
      <c r="B15" t="s">
        <v>259</v>
      </c>
      <c r="C15" t="s">
        <v>10</v>
      </c>
      <c r="D15">
        <v>10</v>
      </c>
      <c r="E15">
        <v>7</v>
      </c>
      <c r="F15">
        <v>0</v>
      </c>
      <c r="G15">
        <v>30</v>
      </c>
      <c r="H15">
        <v>30</v>
      </c>
      <c r="I15">
        <v>168.1</v>
      </c>
      <c r="J15">
        <v>10.91</v>
      </c>
      <c r="K15">
        <v>3.8</v>
      </c>
      <c r="L15">
        <v>1.02</v>
      </c>
      <c r="M15">
        <v>0.28699999999999998</v>
      </c>
      <c r="N15" s="2">
        <v>0.75</v>
      </c>
      <c r="P15">
        <v>3.58</v>
      </c>
      <c r="Q15">
        <v>3.69</v>
      </c>
      <c r="R15">
        <v>3.4</v>
      </c>
      <c r="T15">
        <f t="shared" si="0"/>
        <v>3.1256689640874544</v>
      </c>
      <c r="U15">
        <f>T15*_xlfn.STDEV.P('Elo Ratings - Current'!$C$2:$C$31)+1505</f>
        <v>1640.410641638656</v>
      </c>
      <c r="V15">
        <f>U15-VLOOKUP(C15, 'Team Pitching Projected'!$P$2:$R$32, 3, FALSE)</f>
        <v>127.75705650720624</v>
      </c>
      <c r="W15">
        <f t="shared" si="1"/>
        <v>75.7031535947701</v>
      </c>
      <c r="X15">
        <v>75.735702903594841</v>
      </c>
    </row>
    <row r="16" spans="1:24" x14ac:dyDescent="0.45">
      <c r="A16">
        <v>15</v>
      </c>
      <c r="B16" t="s">
        <v>261</v>
      </c>
      <c r="C16" t="s">
        <v>11</v>
      </c>
      <c r="D16">
        <v>10</v>
      </c>
      <c r="E16">
        <v>6</v>
      </c>
      <c r="F16">
        <v>0</v>
      </c>
      <c r="G16">
        <v>25</v>
      </c>
      <c r="H16">
        <v>25</v>
      </c>
      <c r="I16">
        <v>154.1</v>
      </c>
      <c r="J16">
        <v>8.75</v>
      </c>
      <c r="K16">
        <v>2.16</v>
      </c>
      <c r="L16">
        <v>1.1100000000000001</v>
      </c>
      <c r="M16">
        <v>0.28000000000000003</v>
      </c>
      <c r="N16" s="2">
        <v>0.72699999999999998</v>
      </c>
      <c r="P16">
        <v>3.56</v>
      </c>
      <c r="Q16">
        <v>3.73</v>
      </c>
      <c r="R16">
        <v>3.3</v>
      </c>
      <c r="T16">
        <f t="shared" si="0"/>
        <v>3.0018039308044302</v>
      </c>
      <c r="U16">
        <f>T16*_xlfn.STDEV.P('Elo Ratings - Current'!$C$2:$C$31)+1505</f>
        <v>1635.0445443883846</v>
      </c>
      <c r="V16">
        <f>U16-VLOOKUP(C16, 'Team Pitching Projected'!$P$2:$R$32, 3, FALSE)</f>
        <v>66.63459157432294</v>
      </c>
      <c r="W16">
        <f t="shared" si="1"/>
        <v>39.484697429540475</v>
      </c>
      <c r="X16">
        <v>39.501674260087874</v>
      </c>
    </row>
    <row r="17" spans="1:24" x14ac:dyDescent="0.45">
      <c r="A17">
        <v>18</v>
      </c>
      <c r="B17" t="s">
        <v>264</v>
      </c>
      <c r="C17" t="s">
        <v>37</v>
      </c>
      <c r="D17">
        <v>11</v>
      </c>
      <c r="E17">
        <v>8</v>
      </c>
      <c r="F17">
        <v>0</v>
      </c>
      <c r="G17">
        <v>31</v>
      </c>
      <c r="H17">
        <v>31</v>
      </c>
      <c r="I17">
        <v>182.1</v>
      </c>
      <c r="J17">
        <v>8.2899999999999991</v>
      </c>
      <c r="K17">
        <v>2.37</v>
      </c>
      <c r="L17">
        <v>1.04</v>
      </c>
      <c r="M17">
        <v>0.28499999999999998</v>
      </c>
      <c r="N17" s="2">
        <v>0.74399999999999999</v>
      </c>
      <c r="P17">
        <v>3.51</v>
      </c>
      <c r="Q17">
        <v>3.78</v>
      </c>
      <c r="R17">
        <v>3.2</v>
      </c>
      <c r="T17">
        <f t="shared" si="0"/>
        <v>2.8779388975214069</v>
      </c>
      <c r="U17">
        <f>T17*_xlfn.STDEV.P('Elo Ratings - Current'!$C$2:$C$31)+1505</f>
        <v>1629.6784471381136</v>
      </c>
      <c r="V17">
        <f>U17-VLOOKUP(C17, 'Team Pitching Projected'!$P$2:$R$32, 3, FALSE)</f>
        <v>96.857665185293627</v>
      </c>
      <c r="W17">
        <f t="shared" si="1"/>
        <v>57.393547603685661</v>
      </c>
      <c r="X17">
        <v>57.418224518936796</v>
      </c>
    </row>
    <row r="18" spans="1:24" x14ac:dyDescent="0.45">
      <c r="A18">
        <v>17</v>
      </c>
      <c r="B18" t="s">
        <v>263</v>
      </c>
      <c r="C18" t="s">
        <v>29</v>
      </c>
      <c r="D18">
        <v>14</v>
      </c>
      <c r="E18">
        <v>8</v>
      </c>
      <c r="F18">
        <v>0</v>
      </c>
      <c r="G18">
        <v>29</v>
      </c>
      <c r="H18">
        <v>29</v>
      </c>
      <c r="I18">
        <v>185.2</v>
      </c>
      <c r="J18">
        <v>8.14</v>
      </c>
      <c r="K18">
        <v>3.05</v>
      </c>
      <c r="L18">
        <v>0.78</v>
      </c>
      <c r="M18">
        <v>0.28100000000000003</v>
      </c>
      <c r="N18" s="2">
        <v>0.74</v>
      </c>
      <c r="P18">
        <v>3.34</v>
      </c>
      <c r="Q18">
        <v>3.76</v>
      </c>
      <c r="R18">
        <v>3.2</v>
      </c>
      <c r="T18">
        <f t="shared" si="0"/>
        <v>2.8779388975214069</v>
      </c>
      <c r="U18">
        <f>T18*_xlfn.STDEV.P('Elo Ratings - Current'!$C$2:$C$31)+1505</f>
        <v>1629.6784471381136</v>
      </c>
      <c r="V18">
        <f>U18-VLOOKUP(C18, 'Team Pitching Projected'!$P$2:$R$32, 3, FALSE)</f>
        <v>101.60288796679242</v>
      </c>
      <c r="W18">
        <f t="shared" si="1"/>
        <v>60.205355725211561</v>
      </c>
      <c r="X18">
        <v>60.231241604773402</v>
      </c>
    </row>
    <row r="19" spans="1:24" x14ac:dyDescent="0.45">
      <c r="A19">
        <v>16</v>
      </c>
      <c r="B19" t="s">
        <v>262</v>
      </c>
      <c r="C19" t="s">
        <v>35</v>
      </c>
      <c r="D19">
        <v>11</v>
      </c>
      <c r="E19">
        <v>7</v>
      </c>
      <c r="F19">
        <v>0</v>
      </c>
      <c r="G19">
        <v>29</v>
      </c>
      <c r="H19">
        <v>29</v>
      </c>
      <c r="I19">
        <v>169.1</v>
      </c>
      <c r="J19">
        <v>8.4</v>
      </c>
      <c r="K19">
        <v>2.66</v>
      </c>
      <c r="L19">
        <v>0.96</v>
      </c>
      <c r="M19">
        <v>0.3</v>
      </c>
      <c r="N19" s="2">
        <v>0.76700000000000002</v>
      </c>
      <c r="P19">
        <v>3.4</v>
      </c>
      <c r="Q19">
        <v>3.73</v>
      </c>
      <c r="R19">
        <v>3.2</v>
      </c>
      <c r="T19">
        <f t="shared" si="0"/>
        <v>2.8779388975214069</v>
      </c>
      <c r="U19">
        <f>T19*_xlfn.STDEV.P('Elo Ratings - Current'!$C$2:$C$31)+1505</f>
        <v>1629.6784471381136</v>
      </c>
      <c r="V19">
        <f>U19-VLOOKUP(C19, 'Team Pitching Projected'!$P$2:$R$32, 3, FALSE)</f>
        <v>98.043970880668212</v>
      </c>
      <c r="W19">
        <f t="shared" si="1"/>
        <v>58.096499634067072</v>
      </c>
      <c r="X19">
        <v>58.121478790395948</v>
      </c>
    </row>
    <row r="20" spans="1:24" x14ac:dyDescent="0.45">
      <c r="A20">
        <v>19</v>
      </c>
      <c r="B20" t="s">
        <v>265</v>
      </c>
      <c r="C20" t="s">
        <v>34</v>
      </c>
      <c r="D20">
        <v>10</v>
      </c>
      <c r="E20">
        <v>8</v>
      </c>
      <c r="F20">
        <v>0</v>
      </c>
      <c r="G20">
        <v>26</v>
      </c>
      <c r="H20">
        <v>25</v>
      </c>
      <c r="I20">
        <v>155</v>
      </c>
      <c r="J20">
        <v>8.8800000000000008</v>
      </c>
      <c r="K20">
        <v>2.3199999999999998</v>
      </c>
      <c r="L20">
        <v>1.1599999999999999</v>
      </c>
      <c r="M20">
        <v>0.28299999999999997</v>
      </c>
      <c r="N20" s="2">
        <v>0.745</v>
      </c>
      <c r="P20">
        <v>3.54</v>
      </c>
      <c r="Q20">
        <v>3.81</v>
      </c>
      <c r="R20">
        <v>3.1</v>
      </c>
      <c r="T20">
        <f t="shared" si="0"/>
        <v>2.754073864238384</v>
      </c>
      <c r="U20">
        <f>T20*_xlfn.STDEV.P('Elo Ratings - Current'!$C$2:$C$31)+1505</f>
        <v>1624.3123498878424</v>
      </c>
      <c r="V20">
        <f>U20-VLOOKUP(C20, 'Team Pitching Projected'!$P$2:$R$32, 3, FALSE)</f>
        <v>123.52182171013965</v>
      </c>
      <c r="W20">
        <f t="shared" si="1"/>
        <v>73.193541686686089</v>
      </c>
      <c r="X20">
        <v>73.225011963407994</v>
      </c>
    </row>
    <row r="21" spans="1:24" x14ac:dyDescent="0.45">
      <c r="A21">
        <v>21</v>
      </c>
      <c r="B21" t="s">
        <v>267</v>
      </c>
      <c r="C21" t="s">
        <v>39</v>
      </c>
      <c r="D21">
        <v>11</v>
      </c>
      <c r="E21">
        <v>8</v>
      </c>
      <c r="F21">
        <v>0</v>
      </c>
      <c r="G21">
        <v>28</v>
      </c>
      <c r="H21">
        <v>28</v>
      </c>
      <c r="I21">
        <v>161</v>
      </c>
      <c r="J21">
        <v>10.62</v>
      </c>
      <c r="K21">
        <v>4.25</v>
      </c>
      <c r="L21">
        <v>1.01</v>
      </c>
      <c r="M21">
        <v>0.28899999999999998</v>
      </c>
      <c r="N21" s="2">
        <v>0.755</v>
      </c>
      <c r="P21">
        <v>3.63</v>
      </c>
      <c r="Q21">
        <v>3.86</v>
      </c>
      <c r="R21">
        <v>3</v>
      </c>
      <c r="T21">
        <f t="shared" si="0"/>
        <v>2.6302088309553597</v>
      </c>
      <c r="U21">
        <f>T21*_xlfn.STDEV.P('Elo Ratings - Current'!$C$2:$C$31)+1505</f>
        <v>1618.9462526375712</v>
      </c>
      <c r="V21">
        <f>U21-VLOOKUP(C21, 'Team Pitching Projected'!$P$2:$R$32, 3, FALSE)</f>
        <v>122.90094724136748</v>
      </c>
      <c r="W21">
        <f t="shared" si="1"/>
        <v>72.82563907091253</v>
      </c>
      <c r="X21">
        <v>72.856951164318431</v>
      </c>
    </row>
    <row r="22" spans="1:24" x14ac:dyDescent="0.45">
      <c r="A22">
        <v>20</v>
      </c>
      <c r="B22" t="s">
        <v>266</v>
      </c>
      <c r="C22" t="s">
        <v>34</v>
      </c>
      <c r="D22">
        <v>8</v>
      </c>
      <c r="E22">
        <v>6</v>
      </c>
      <c r="F22">
        <v>0</v>
      </c>
      <c r="G22">
        <v>25</v>
      </c>
      <c r="H22">
        <v>24</v>
      </c>
      <c r="I22">
        <v>148.1</v>
      </c>
      <c r="J22">
        <v>9.16</v>
      </c>
      <c r="K22">
        <v>2.25</v>
      </c>
      <c r="L22">
        <v>1.03</v>
      </c>
      <c r="M22">
        <v>0.29599999999999999</v>
      </c>
      <c r="N22" s="2">
        <v>0.73899999999999999</v>
      </c>
      <c r="P22">
        <v>3.52</v>
      </c>
      <c r="Q22">
        <v>3.54</v>
      </c>
      <c r="R22">
        <v>3</v>
      </c>
      <c r="T22">
        <f t="shared" si="0"/>
        <v>2.6302088309553597</v>
      </c>
      <c r="U22">
        <f>T22*_xlfn.STDEV.P('Elo Ratings - Current'!$C$2:$C$31)+1505</f>
        <v>1618.9462526375712</v>
      </c>
      <c r="V22">
        <f>U22-VLOOKUP(C22, 'Team Pitching Projected'!$P$2:$R$32, 3, FALSE)</f>
        <v>118.15572445986845</v>
      </c>
      <c r="W22">
        <f t="shared" si="1"/>
        <v>70.013830949386502</v>
      </c>
      <c r="X22">
        <v>70.043934078481698</v>
      </c>
    </row>
    <row r="23" spans="1:24" x14ac:dyDescent="0.45">
      <c r="A23">
        <v>22</v>
      </c>
      <c r="B23" t="s">
        <v>268</v>
      </c>
      <c r="C23" t="s">
        <v>32</v>
      </c>
      <c r="D23">
        <v>8</v>
      </c>
      <c r="E23">
        <v>5</v>
      </c>
      <c r="F23">
        <v>0</v>
      </c>
      <c r="G23">
        <v>25</v>
      </c>
      <c r="H23">
        <v>25</v>
      </c>
      <c r="I23">
        <v>137</v>
      </c>
      <c r="J23">
        <v>9.59</v>
      </c>
      <c r="K23">
        <v>2.63</v>
      </c>
      <c r="L23">
        <v>0.99</v>
      </c>
      <c r="M23">
        <v>0.3</v>
      </c>
      <c r="N23" s="2">
        <v>0.74299999999999999</v>
      </c>
      <c r="P23">
        <v>3.55</v>
      </c>
      <c r="Q23">
        <v>3.55</v>
      </c>
      <c r="R23">
        <v>3</v>
      </c>
      <c r="T23">
        <f t="shared" si="0"/>
        <v>2.6302088309553597</v>
      </c>
      <c r="U23">
        <f>T23*_xlfn.STDEV.P('Elo Ratings - Current'!$C$2:$C$31)+1505</f>
        <v>1618.9462526375712</v>
      </c>
      <c r="V23">
        <f>U23-VLOOKUP(C23, 'Team Pitching Projected'!$P$2:$R$32, 3, FALSE)</f>
        <v>100.36113902924785</v>
      </c>
      <c r="W23">
        <f t="shared" si="1"/>
        <v>59.469550493664315</v>
      </c>
      <c r="X23">
        <v>59.495120006594284</v>
      </c>
    </row>
    <row r="24" spans="1:24" x14ac:dyDescent="0.45">
      <c r="A24">
        <v>23</v>
      </c>
      <c r="B24" t="s">
        <v>269</v>
      </c>
      <c r="D24">
        <v>13</v>
      </c>
      <c r="E24">
        <v>8</v>
      </c>
      <c r="F24">
        <v>0</v>
      </c>
      <c r="G24">
        <v>27</v>
      </c>
      <c r="H24">
        <v>26</v>
      </c>
      <c r="I24">
        <v>146</v>
      </c>
      <c r="J24">
        <v>8.57</v>
      </c>
      <c r="K24">
        <v>1.91</v>
      </c>
      <c r="L24">
        <v>1.17</v>
      </c>
      <c r="M24">
        <v>0.28000000000000003</v>
      </c>
      <c r="N24" s="2">
        <v>0.71199999999999997</v>
      </c>
      <c r="P24">
        <v>3.7</v>
      </c>
      <c r="Q24">
        <v>3.8</v>
      </c>
      <c r="R24">
        <v>3</v>
      </c>
      <c r="T24">
        <f t="shared" si="0"/>
        <v>2.6302088309553597</v>
      </c>
      <c r="U24">
        <f>T24*_xlfn.STDEV.P('Elo Ratings - Current'!$C$2:$C$31)+1505</f>
        <v>1618.9462526375712</v>
      </c>
      <c r="V24" t="e">
        <f>U24-VLOOKUP(C24, 'Team Pitching Projected'!$P$2:$R$32, 3, FALSE)</f>
        <v>#N/A</v>
      </c>
      <c r="W24" t="e">
        <f t="shared" si="1"/>
        <v>#N/A</v>
      </c>
      <c r="X24" t="e">
        <v>#N/A</v>
      </c>
    </row>
    <row r="25" spans="1:24" x14ac:dyDescent="0.45">
      <c r="A25">
        <v>24</v>
      </c>
      <c r="B25" t="s">
        <v>270</v>
      </c>
      <c r="C25" t="s">
        <v>40</v>
      </c>
      <c r="D25">
        <v>8</v>
      </c>
      <c r="E25">
        <v>4</v>
      </c>
      <c r="F25">
        <v>0</v>
      </c>
      <c r="G25">
        <v>22</v>
      </c>
      <c r="H25">
        <v>22</v>
      </c>
      <c r="I25">
        <v>119.2</v>
      </c>
      <c r="J25">
        <v>9.92</v>
      </c>
      <c r="K25">
        <v>2.33</v>
      </c>
      <c r="L25">
        <v>1.05</v>
      </c>
      <c r="M25">
        <v>0.27900000000000003</v>
      </c>
      <c r="N25" s="2">
        <v>0.76600000000000001</v>
      </c>
      <c r="P25">
        <v>3.16</v>
      </c>
      <c r="Q25">
        <v>3.47</v>
      </c>
      <c r="R25">
        <v>2.9</v>
      </c>
      <c r="T25">
        <f t="shared" si="0"/>
        <v>2.5063437976723364</v>
      </c>
      <c r="U25">
        <f>T25*_xlfn.STDEV.P('Elo Ratings - Current'!$C$2:$C$31)+1505</f>
        <v>1613.5801553873</v>
      </c>
      <c r="V25">
        <f>U25-VLOOKUP(C25, 'Team Pitching Projected'!$P$2:$R$32, 3, FALSE)</f>
        <v>94.995041778976656</v>
      </c>
      <c r="W25">
        <f t="shared" si="1"/>
        <v>56.289839756364728</v>
      </c>
      <c r="X25">
        <v>56.314042121668251</v>
      </c>
    </row>
    <row r="26" spans="1:24" x14ac:dyDescent="0.45">
      <c r="A26">
        <v>29</v>
      </c>
      <c r="B26" t="s">
        <v>275</v>
      </c>
      <c r="C26" t="s">
        <v>22</v>
      </c>
      <c r="D26">
        <v>12</v>
      </c>
      <c r="E26">
        <v>9</v>
      </c>
      <c r="F26">
        <v>0</v>
      </c>
      <c r="G26">
        <v>28</v>
      </c>
      <c r="H26">
        <v>28</v>
      </c>
      <c r="I26">
        <v>171.1</v>
      </c>
      <c r="J26">
        <v>7.83</v>
      </c>
      <c r="K26">
        <v>2.36</v>
      </c>
      <c r="L26">
        <v>1.1000000000000001</v>
      </c>
      <c r="M26">
        <v>0.28499999999999998</v>
      </c>
      <c r="N26" s="2">
        <v>0.71799999999999997</v>
      </c>
      <c r="P26">
        <v>3.84</v>
      </c>
      <c r="Q26">
        <v>4.1100000000000003</v>
      </c>
      <c r="R26">
        <v>2.8</v>
      </c>
      <c r="T26">
        <f t="shared" si="0"/>
        <v>2.3824787643893126</v>
      </c>
      <c r="U26">
        <f>T26*_xlfn.STDEV.P('Elo Ratings - Current'!$C$2:$C$31)+1505</f>
        <v>1608.2140581370288</v>
      </c>
      <c r="V26">
        <f>U26-VLOOKUP(C26, 'Team Pitching Projected'!$P$2:$R$32, 3, FALSE)</f>
        <v>73.020664793459218</v>
      </c>
      <c r="W26">
        <f t="shared" si="1"/>
        <v>43.268800593724229</v>
      </c>
      <c r="X26">
        <v>43.287404436313693</v>
      </c>
    </row>
    <row r="27" spans="1:24" x14ac:dyDescent="0.45">
      <c r="A27">
        <v>31</v>
      </c>
      <c r="B27" t="s">
        <v>375</v>
      </c>
      <c r="C27" t="s">
        <v>21</v>
      </c>
      <c r="D27">
        <v>11</v>
      </c>
      <c r="E27">
        <v>5</v>
      </c>
      <c r="F27">
        <v>0</v>
      </c>
      <c r="G27">
        <v>24</v>
      </c>
      <c r="H27">
        <v>24</v>
      </c>
      <c r="I27">
        <v>135</v>
      </c>
      <c r="J27">
        <v>9.8000000000000007</v>
      </c>
      <c r="K27">
        <v>2.6</v>
      </c>
      <c r="L27">
        <v>1</v>
      </c>
      <c r="M27">
        <v>0.28199999999999997</v>
      </c>
      <c r="N27" s="2">
        <v>0.76900000000000002</v>
      </c>
      <c r="P27">
        <v>3.13</v>
      </c>
      <c r="Q27">
        <v>3.43</v>
      </c>
      <c r="R27">
        <v>2.8</v>
      </c>
      <c r="T27">
        <f t="shared" si="0"/>
        <v>2.3824787643893126</v>
      </c>
      <c r="U27">
        <f>T27*_xlfn.STDEV.P('Elo Ratings - Current'!$C$2:$C$31)+1505</f>
        <v>1608.2140581370288</v>
      </c>
      <c r="V27">
        <f>U27-VLOOKUP(C27, 'Team Pitching Projected'!$P$2:$R$32, 3, FALSE)</f>
        <v>90.815250224080046</v>
      </c>
      <c r="W27">
        <f t="shared" si="1"/>
        <v>53.813081049446545</v>
      </c>
      <c r="X27">
        <v>53.8362185082011</v>
      </c>
    </row>
    <row r="28" spans="1:24" x14ac:dyDescent="0.45">
      <c r="A28">
        <v>27</v>
      </c>
      <c r="B28" t="s">
        <v>273</v>
      </c>
      <c r="C28" t="s">
        <v>19</v>
      </c>
      <c r="D28">
        <v>12</v>
      </c>
      <c r="E28">
        <v>9</v>
      </c>
      <c r="F28">
        <v>0</v>
      </c>
      <c r="G28">
        <v>29</v>
      </c>
      <c r="H28">
        <v>29</v>
      </c>
      <c r="I28">
        <v>158.1</v>
      </c>
      <c r="J28">
        <v>11.31</v>
      </c>
      <c r="K28">
        <v>4.49</v>
      </c>
      <c r="L28">
        <v>0.97</v>
      </c>
      <c r="M28">
        <v>0.3</v>
      </c>
      <c r="N28" s="2">
        <v>0.76800000000000002</v>
      </c>
      <c r="P28">
        <v>3.52</v>
      </c>
      <c r="Q28">
        <v>3.69</v>
      </c>
      <c r="R28">
        <v>2.8</v>
      </c>
      <c r="T28">
        <f t="shared" si="0"/>
        <v>2.3824787643893126</v>
      </c>
      <c r="U28">
        <f>T28*_xlfn.STDEV.P('Elo Ratings - Current'!$C$2:$C$31)+1505</f>
        <v>1608.2140581370288</v>
      </c>
      <c r="V28">
        <f>U28-VLOOKUP(C28, 'Team Pitching Projected'!$P$2:$R$32, 3, FALSE)</f>
        <v>83.697416051831851</v>
      </c>
      <c r="W28">
        <f t="shared" si="1"/>
        <v>49.595368867157703</v>
      </c>
      <c r="X28">
        <v>49.616692879446191</v>
      </c>
    </row>
    <row r="29" spans="1:24" x14ac:dyDescent="0.45">
      <c r="A29">
        <v>28</v>
      </c>
      <c r="B29" t="s">
        <v>274</v>
      </c>
      <c r="C29" t="s">
        <v>40</v>
      </c>
      <c r="D29">
        <v>10</v>
      </c>
      <c r="E29">
        <v>9</v>
      </c>
      <c r="F29">
        <v>0</v>
      </c>
      <c r="G29">
        <v>29</v>
      </c>
      <c r="H29">
        <v>28</v>
      </c>
      <c r="I29">
        <v>151.19999999999999</v>
      </c>
      <c r="J29">
        <v>10.26</v>
      </c>
      <c r="K29">
        <v>3.32</v>
      </c>
      <c r="L29">
        <v>1.19</v>
      </c>
      <c r="M29">
        <v>0.27900000000000003</v>
      </c>
      <c r="N29" s="2">
        <v>0.72</v>
      </c>
      <c r="P29">
        <v>3.86</v>
      </c>
      <c r="Q29">
        <v>3.95</v>
      </c>
      <c r="R29">
        <v>2.8</v>
      </c>
      <c r="T29">
        <f t="shared" si="0"/>
        <v>2.3824787643893126</v>
      </c>
      <c r="U29">
        <f>T29*_xlfn.STDEV.P('Elo Ratings - Current'!$C$2:$C$31)+1505</f>
        <v>1608.2140581370288</v>
      </c>
      <c r="V29">
        <f>U29-VLOOKUP(C29, 'Team Pitching Projected'!$P$2:$R$32, 3, FALSE)</f>
        <v>89.62894452870546</v>
      </c>
      <c r="W29">
        <f t="shared" si="1"/>
        <v>53.110129019065141</v>
      </c>
      <c r="X29">
        <v>53.132964236741948</v>
      </c>
    </row>
    <row r="30" spans="1:24" x14ac:dyDescent="0.45">
      <c r="A30">
        <v>30</v>
      </c>
      <c r="B30" t="s">
        <v>276</v>
      </c>
      <c r="C30" t="s">
        <v>11</v>
      </c>
      <c r="D30">
        <v>11</v>
      </c>
      <c r="E30">
        <v>6</v>
      </c>
      <c r="F30">
        <v>0</v>
      </c>
      <c r="G30">
        <v>26</v>
      </c>
      <c r="H30">
        <v>26</v>
      </c>
      <c r="I30">
        <v>137.1</v>
      </c>
      <c r="J30">
        <v>8.39</v>
      </c>
      <c r="K30">
        <v>2.62</v>
      </c>
      <c r="L30">
        <v>0.92</v>
      </c>
      <c r="M30">
        <v>0.27900000000000003</v>
      </c>
      <c r="N30" s="2">
        <v>0.69599999999999995</v>
      </c>
      <c r="P30">
        <v>3.74</v>
      </c>
      <c r="Q30">
        <v>3.74</v>
      </c>
      <c r="R30">
        <v>2.8</v>
      </c>
      <c r="T30">
        <f t="shared" si="0"/>
        <v>2.3824787643893126</v>
      </c>
      <c r="U30">
        <f>T30*_xlfn.STDEV.P('Elo Ratings - Current'!$C$2:$C$31)+1505</f>
        <v>1608.2140581370288</v>
      </c>
      <c r="V30">
        <f>U30-VLOOKUP(C30, 'Team Pitching Projected'!$P$2:$R$32, 3, FALSE)</f>
        <v>39.804105322967189</v>
      </c>
      <c r="W30">
        <f t="shared" si="1"/>
        <v>23.586143743042673</v>
      </c>
      <c r="X30">
        <v>23.596284835457041</v>
      </c>
    </row>
    <row r="31" spans="1:24" x14ac:dyDescent="0.45">
      <c r="A31">
        <v>32</v>
      </c>
      <c r="B31" t="s">
        <v>376</v>
      </c>
      <c r="C31" t="s">
        <v>11</v>
      </c>
      <c r="D31">
        <v>11</v>
      </c>
      <c r="E31">
        <v>5</v>
      </c>
      <c r="F31">
        <v>0</v>
      </c>
      <c r="G31">
        <v>24</v>
      </c>
      <c r="H31">
        <v>24</v>
      </c>
      <c r="I31">
        <v>139.1</v>
      </c>
      <c r="J31">
        <v>10.14</v>
      </c>
      <c r="K31">
        <v>2.91</v>
      </c>
      <c r="L31">
        <v>1.1599999999999999</v>
      </c>
      <c r="M31">
        <v>0.27200000000000002</v>
      </c>
      <c r="N31" s="2">
        <v>0.76900000000000002</v>
      </c>
      <c r="P31">
        <v>3.3</v>
      </c>
      <c r="Q31">
        <v>3.82</v>
      </c>
      <c r="R31">
        <v>2.8</v>
      </c>
      <c r="T31">
        <f t="shared" si="0"/>
        <v>2.3824787643893126</v>
      </c>
      <c r="U31">
        <f>T31*_xlfn.STDEV.P('Elo Ratings - Current'!$C$2:$C$31)+1505</f>
        <v>1608.2140581370288</v>
      </c>
      <c r="V31">
        <f>U31-VLOOKUP(C31, 'Team Pitching Projected'!$P$2:$R$32, 3, FALSE)</f>
        <v>39.804105322967189</v>
      </c>
      <c r="W31">
        <f t="shared" si="1"/>
        <v>23.586143743042673</v>
      </c>
      <c r="X31">
        <v>23.596284835457041</v>
      </c>
    </row>
    <row r="32" spans="1:24" x14ac:dyDescent="0.45">
      <c r="A32">
        <v>25</v>
      </c>
      <c r="B32" t="s">
        <v>271</v>
      </c>
      <c r="C32" t="s">
        <v>42</v>
      </c>
      <c r="D32">
        <v>11</v>
      </c>
      <c r="E32">
        <v>5</v>
      </c>
      <c r="F32">
        <v>0</v>
      </c>
      <c r="G32">
        <v>23</v>
      </c>
      <c r="H32">
        <v>23</v>
      </c>
      <c r="I32">
        <v>129.1</v>
      </c>
      <c r="J32">
        <v>8.2100000000000009</v>
      </c>
      <c r="K32">
        <v>2.44</v>
      </c>
      <c r="L32">
        <v>0.77</v>
      </c>
      <c r="M32">
        <v>0.29499999999999998</v>
      </c>
      <c r="N32" s="2">
        <v>0.74299999999999999</v>
      </c>
      <c r="P32">
        <v>3.27</v>
      </c>
      <c r="Q32">
        <v>3.44</v>
      </c>
      <c r="R32">
        <v>2.8</v>
      </c>
      <c r="T32">
        <f t="shared" si="0"/>
        <v>2.3824787643893126</v>
      </c>
      <c r="U32">
        <f>T32*_xlfn.STDEV.P('Elo Ratings - Current'!$C$2:$C$31)+1505</f>
        <v>1608.2140581370288</v>
      </c>
      <c r="V32">
        <f>U32-VLOOKUP(C32, 'Team Pitching Projected'!$P$2:$R$32, 3, FALSE)</f>
        <v>30.313659759969369</v>
      </c>
      <c r="W32">
        <f t="shared" si="1"/>
        <v>17.962527499990738</v>
      </c>
      <c r="X32">
        <v>17.97025066378383</v>
      </c>
    </row>
    <row r="33" spans="1:24" x14ac:dyDescent="0.45">
      <c r="A33">
        <v>26</v>
      </c>
      <c r="B33" t="s">
        <v>272</v>
      </c>
      <c r="C33" t="s">
        <v>35</v>
      </c>
      <c r="D33">
        <v>13</v>
      </c>
      <c r="E33">
        <v>9</v>
      </c>
      <c r="F33">
        <v>0</v>
      </c>
      <c r="G33">
        <v>31</v>
      </c>
      <c r="H33">
        <v>31</v>
      </c>
      <c r="I33">
        <v>186.1</v>
      </c>
      <c r="J33">
        <v>8.4499999999999993</v>
      </c>
      <c r="K33">
        <v>2.66</v>
      </c>
      <c r="L33">
        <v>1.1100000000000001</v>
      </c>
      <c r="M33">
        <v>0.28100000000000003</v>
      </c>
      <c r="N33" s="2">
        <v>0.745</v>
      </c>
      <c r="P33">
        <v>3.57</v>
      </c>
      <c r="Q33">
        <v>3.98</v>
      </c>
      <c r="R33">
        <v>2.8</v>
      </c>
      <c r="T33">
        <f t="shared" si="0"/>
        <v>2.3824787643893126</v>
      </c>
      <c r="U33">
        <f>T33*_xlfn.STDEV.P('Elo Ratings - Current'!$C$2:$C$31)+1505</f>
        <v>1608.2140581370288</v>
      </c>
      <c r="V33">
        <f>U33-VLOOKUP(C33, 'Team Pitching Projected'!$P$2:$R$32, 3, FALSE)</f>
        <v>76.579581879583429</v>
      </c>
      <c r="W33">
        <f t="shared" si="1"/>
        <v>45.377656684868718</v>
      </c>
      <c r="X33">
        <v>45.397167250691147</v>
      </c>
    </row>
    <row r="34" spans="1:24" x14ac:dyDescent="0.45">
      <c r="A34">
        <v>33</v>
      </c>
      <c r="B34" t="s">
        <v>293</v>
      </c>
      <c r="C34" t="s">
        <v>28</v>
      </c>
      <c r="D34">
        <v>9</v>
      </c>
      <c r="E34">
        <v>10</v>
      </c>
      <c r="F34">
        <v>0</v>
      </c>
      <c r="G34">
        <v>29</v>
      </c>
      <c r="H34">
        <v>29</v>
      </c>
      <c r="I34">
        <v>166.1</v>
      </c>
      <c r="J34">
        <v>8.5500000000000007</v>
      </c>
      <c r="K34">
        <v>2.92</v>
      </c>
      <c r="L34">
        <v>1.03</v>
      </c>
      <c r="M34">
        <v>0.30199999999999999</v>
      </c>
      <c r="N34" s="2">
        <v>0.70699999999999996</v>
      </c>
      <c r="P34">
        <v>4.1100000000000003</v>
      </c>
      <c r="Q34">
        <v>4.01</v>
      </c>
      <c r="R34">
        <v>2.7</v>
      </c>
      <c r="T34">
        <f t="shared" si="0"/>
        <v>2.2586137311062893</v>
      </c>
      <c r="U34">
        <f>T34*_xlfn.STDEV.P('Elo Ratings - Current'!$C$2:$C$31)+1505</f>
        <v>1602.8479608867576</v>
      </c>
      <c r="V34">
        <f>U34-VLOOKUP(C34, 'Team Pitching Projected'!$P$2:$R$32, 3, FALSE)</f>
        <v>100.87112701368028</v>
      </c>
      <c r="W34">
        <f t="shared" si="1"/>
        <v>59.771746707106331</v>
      </c>
      <c r="X34">
        <v>59.797446152244042</v>
      </c>
    </row>
    <row r="35" spans="1:24" x14ac:dyDescent="0.45">
      <c r="A35">
        <v>34</v>
      </c>
      <c r="B35" t="s">
        <v>377</v>
      </c>
      <c r="C35" t="s">
        <v>27</v>
      </c>
      <c r="D35">
        <v>8</v>
      </c>
      <c r="E35">
        <v>9</v>
      </c>
      <c r="F35">
        <v>0</v>
      </c>
      <c r="G35">
        <v>28</v>
      </c>
      <c r="H35">
        <v>27</v>
      </c>
      <c r="I35">
        <v>153</v>
      </c>
      <c r="J35">
        <v>10.18</v>
      </c>
      <c r="K35">
        <v>3.12</v>
      </c>
      <c r="L35">
        <v>1.18</v>
      </c>
      <c r="M35">
        <v>0.29699999999999999</v>
      </c>
      <c r="N35" s="2">
        <v>0.73299999999999998</v>
      </c>
      <c r="P35">
        <v>3.88</v>
      </c>
      <c r="Q35">
        <v>3.85</v>
      </c>
      <c r="R35">
        <v>2.7</v>
      </c>
      <c r="T35">
        <f t="shared" si="0"/>
        <v>2.2586137311062893</v>
      </c>
      <c r="U35">
        <f>T35*_xlfn.STDEV.P('Elo Ratings - Current'!$C$2:$C$31)+1505</f>
        <v>1602.8479608867576</v>
      </c>
      <c r="V35">
        <f>U35-VLOOKUP(C35, 'Team Pitching Projected'!$P$2:$R$32, 3, FALSE)</f>
        <v>80.703930192310054</v>
      </c>
      <c r="W35">
        <f t="shared" si="1"/>
        <v>47.821562190621059</v>
      </c>
      <c r="X35">
        <v>47.842123537438326</v>
      </c>
    </row>
    <row r="36" spans="1:24" x14ac:dyDescent="0.45">
      <c r="A36">
        <v>39</v>
      </c>
      <c r="B36" t="s">
        <v>381</v>
      </c>
      <c r="C36" t="s">
        <v>24</v>
      </c>
      <c r="D36">
        <v>10</v>
      </c>
      <c r="E36">
        <v>10</v>
      </c>
      <c r="F36">
        <v>0</v>
      </c>
      <c r="G36">
        <v>27</v>
      </c>
      <c r="H36">
        <v>27</v>
      </c>
      <c r="I36">
        <v>150.1</v>
      </c>
      <c r="J36">
        <v>9.34</v>
      </c>
      <c r="K36">
        <v>2.4</v>
      </c>
      <c r="L36">
        <v>1.2</v>
      </c>
      <c r="M36">
        <v>0.28799999999999998</v>
      </c>
      <c r="N36" s="2">
        <v>0.69699999999999995</v>
      </c>
      <c r="P36">
        <v>4.01</v>
      </c>
      <c r="Q36">
        <v>3.89</v>
      </c>
      <c r="R36">
        <v>2.6</v>
      </c>
      <c r="T36">
        <f t="shared" si="0"/>
        <v>2.1347486978232655</v>
      </c>
      <c r="U36">
        <f>T36*_xlfn.STDEV.P('Elo Ratings - Current'!$C$2:$C$31)+1505</f>
        <v>1597.4818636364864</v>
      </c>
      <c r="V36">
        <f>U36-VLOOKUP(C36, 'Team Pitching Projected'!$P$2:$R$32, 3, FALSE)</f>
        <v>50.425413339169609</v>
      </c>
      <c r="W36">
        <f t="shared" si="1"/>
        <v>29.879858815310172</v>
      </c>
      <c r="X36">
        <v>29.892705951869708</v>
      </c>
    </row>
    <row r="37" spans="1:24" x14ac:dyDescent="0.45">
      <c r="A37">
        <v>38</v>
      </c>
      <c r="B37" t="s">
        <v>380</v>
      </c>
      <c r="C37" t="s">
        <v>27</v>
      </c>
      <c r="D37">
        <v>7</v>
      </c>
      <c r="E37">
        <v>7</v>
      </c>
      <c r="F37">
        <v>0</v>
      </c>
      <c r="G37">
        <v>27</v>
      </c>
      <c r="H37">
        <v>27</v>
      </c>
      <c r="I37">
        <v>124</v>
      </c>
      <c r="J37">
        <v>9.94</v>
      </c>
      <c r="K37">
        <v>2.98</v>
      </c>
      <c r="L37">
        <v>1.0900000000000001</v>
      </c>
      <c r="M37">
        <v>0.29099999999999998</v>
      </c>
      <c r="N37" s="2">
        <v>0.73799999999999999</v>
      </c>
      <c r="P37">
        <v>3.63</v>
      </c>
      <c r="Q37">
        <v>3.71</v>
      </c>
      <c r="R37">
        <v>2.6</v>
      </c>
      <c r="T37">
        <f t="shared" si="0"/>
        <v>2.1347486978232655</v>
      </c>
      <c r="U37">
        <f>T37*_xlfn.STDEV.P('Elo Ratings - Current'!$C$2:$C$31)+1505</f>
        <v>1597.4818636364864</v>
      </c>
      <c r="V37">
        <f>U37-VLOOKUP(C37, 'Team Pitching Projected'!$P$2:$R$32, 3, FALSE)</f>
        <v>75.337832942038858</v>
      </c>
      <c r="W37">
        <f t="shared" si="1"/>
        <v>44.641851453321472</v>
      </c>
      <c r="X37">
        <v>44.661045652512165</v>
      </c>
    </row>
    <row r="38" spans="1:24" x14ac:dyDescent="0.45">
      <c r="A38">
        <v>37</v>
      </c>
      <c r="B38" t="s">
        <v>379</v>
      </c>
      <c r="C38" t="s">
        <v>17</v>
      </c>
      <c r="D38">
        <v>8</v>
      </c>
      <c r="E38">
        <v>9</v>
      </c>
      <c r="F38">
        <v>0</v>
      </c>
      <c r="G38">
        <v>29</v>
      </c>
      <c r="H38">
        <v>29</v>
      </c>
      <c r="I38">
        <v>143</v>
      </c>
      <c r="J38">
        <v>9.82</v>
      </c>
      <c r="K38">
        <v>3.4</v>
      </c>
      <c r="L38">
        <v>1.38</v>
      </c>
      <c r="M38">
        <v>0.29499999999999998</v>
      </c>
      <c r="N38" s="2">
        <v>0.70899999999999996</v>
      </c>
      <c r="P38">
        <v>4.41</v>
      </c>
      <c r="Q38">
        <v>4.29</v>
      </c>
      <c r="R38">
        <v>2.6</v>
      </c>
      <c r="T38">
        <f t="shared" si="0"/>
        <v>2.1347486978232655</v>
      </c>
      <c r="U38">
        <f>T38*_xlfn.STDEV.P('Elo Ratings - Current'!$C$2:$C$31)+1505</f>
        <v>1597.4818636364864</v>
      </c>
      <c r="V38">
        <f>U38-VLOOKUP(C38, 'Team Pitching Projected'!$P$2:$R$32, 3, FALSE)</f>
        <v>75.337832942038858</v>
      </c>
      <c r="W38">
        <f t="shared" si="1"/>
        <v>44.641851453321472</v>
      </c>
      <c r="X38">
        <v>44.661045652512165</v>
      </c>
    </row>
    <row r="39" spans="1:24" x14ac:dyDescent="0.45">
      <c r="A39">
        <v>35</v>
      </c>
      <c r="B39" t="s">
        <v>286</v>
      </c>
      <c r="C39" t="s">
        <v>32</v>
      </c>
      <c r="D39">
        <v>10</v>
      </c>
      <c r="E39">
        <v>8</v>
      </c>
      <c r="F39">
        <v>0</v>
      </c>
      <c r="G39">
        <v>29</v>
      </c>
      <c r="H39">
        <v>27</v>
      </c>
      <c r="I39">
        <v>153.1</v>
      </c>
      <c r="J39">
        <v>8.16</v>
      </c>
      <c r="K39">
        <v>2.64</v>
      </c>
      <c r="L39">
        <v>1</v>
      </c>
      <c r="M39">
        <v>0.29699999999999999</v>
      </c>
      <c r="N39" s="2">
        <v>0.74299999999999999</v>
      </c>
      <c r="P39">
        <v>3.64</v>
      </c>
      <c r="Q39">
        <v>3.9</v>
      </c>
      <c r="R39">
        <v>2.6</v>
      </c>
      <c r="T39">
        <f t="shared" si="0"/>
        <v>2.1347486978232655</v>
      </c>
      <c r="U39">
        <f>T39*_xlfn.STDEV.P('Elo Ratings - Current'!$C$2:$C$31)+1505</f>
        <v>1597.4818636364864</v>
      </c>
      <c r="V39">
        <f>U39-VLOOKUP(C39, 'Team Pitching Projected'!$P$2:$R$32, 3, FALSE)</f>
        <v>78.896750028163069</v>
      </c>
      <c r="W39">
        <f t="shared" si="1"/>
        <v>46.750707544465968</v>
      </c>
      <c r="X39">
        <v>46.770808466889619</v>
      </c>
    </row>
    <row r="40" spans="1:24" x14ac:dyDescent="0.45">
      <c r="A40">
        <v>36</v>
      </c>
      <c r="B40" t="s">
        <v>378</v>
      </c>
      <c r="C40" t="s">
        <v>35</v>
      </c>
      <c r="D40">
        <v>9</v>
      </c>
      <c r="E40">
        <v>9</v>
      </c>
      <c r="F40">
        <v>0</v>
      </c>
      <c r="G40">
        <v>27</v>
      </c>
      <c r="H40">
        <v>27</v>
      </c>
      <c r="I40">
        <v>147.1</v>
      </c>
      <c r="J40">
        <v>8.74</v>
      </c>
      <c r="K40">
        <v>2.2000000000000002</v>
      </c>
      <c r="L40">
        <v>1.1599999999999999</v>
      </c>
      <c r="M40">
        <v>0.29699999999999999</v>
      </c>
      <c r="N40" s="2">
        <v>0.71299999999999997</v>
      </c>
      <c r="P40">
        <v>3.97</v>
      </c>
      <c r="Q40">
        <v>3.87</v>
      </c>
      <c r="R40">
        <v>2.6</v>
      </c>
      <c r="T40">
        <f t="shared" si="0"/>
        <v>2.1347486978232655</v>
      </c>
      <c r="U40">
        <f>T40*_xlfn.STDEV.P('Elo Ratings - Current'!$C$2:$C$31)+1505</f>
        <v>1597.4818636364864</v>
      </c>
      <c r="V40">
        <f>U40-VLOOKUP(C40, 'Team Pitching Projected'!$P$2:$R$32, 3, FALSE)</f>
        <v>65.847387379041038</v>
      </c>
      <c r="W40">
        <f t="shared" si="1"/>
        <v>39.018235210269545</v>
      </c>
      <c r="X40">
        <v>39.035011480838811</v>
      </c>
    </row>
    <row r="41" spans="1:24" x14ac:dyDescent="0.45">
      <c r="A41">
        <v>45</v>
      </c>
      <c r="B41" t="s">
        <v>385</v>
      </c>
      <c r="C41" t="s">
        <v>22</v>
      </c>
      <c r="D41">
        <v>11</v>
      </c>
      <c r="E41">
        <v>9</v>
      </c>
      <c r="F41">
        <v>0</v>
      </c>
      <c r="G41">
        <v>30</v>
      </c>
      <c r="H41">
        <v>30</v>
      </c>
      <c r="I41">
        <v>170.1</v>
      </c>
      <c r="J41">
        <v>8.51</v>
      </c>
      <c r="K41">
        <v>2.4300000000000002</v>
      </c>
      <c r="L41">
        <v>1.27</v>
      </c>
      <c r="M41">
        <v>0.29199999999999998</v>
      </c>
      <c r="N41" s="2">
        <v>0.71399999999999997</v>
      </c>
      <c r="P41">
        <v>4.12</v>
      </c>
      <c r="Q41">
        <v>4.18</v>
      </c>
      <c r="R41">
        <v>2.5</v>
      </c>
      <c r="T41">
        <f t="shared" si="0"/>
        <v>2.0108836645402417</v>
      </c>
      <c r="U41">
        <f>T41*_xlfn.STDEV.P('Elo Ratings - Current'!$C$2:$C$31)+1505</f>
        <v>1592.1157663862152</v>
      </c>
      <c r="V41">
        <f>U41-VLOOKUP(C41, 'Team Pitching Projected'!$P$2:$R$32, 3, FALSE)</f>
        <v>56.922373042645631</v>
      </c>
      <c r="W41">
        <f t="shared" si="1"/>
        <v>33.729668381825462</v>
      </c>
      <c r="X41">
        <v>33.744170781535189</v>
      </c>
    </row>
    <row r="42" spans="1:24" x14ac:dyDescent="0.45">
      <c r="A42">
        <v>43</v>
      </c>
      <c r="B42" t="s">
        <v>384</v>
      </c>
      <c r="C42" t="s">
        <v>19</v>
      </c>
      <c r="D42">
        <v>7</v>
      </c>
      <c r="E42">
        <v>6</v>
      </c>
      <c r="F42">
        <v>0</v>
      </c>
      <c r="G42">
        <v>26</v>
      </c>
      <c r="H42">
        <v>26</v>
      </c>
      <c r="I42">
        <v>136</v>
      </c>
      <c r="J42">
        <v>8.01</v>
      </c>
      <c r="K42">
        <v>2.98</v>
      </c>
      <c r="L42">
        <v>0.73</v>
      </c>
      <c r="M42">
        <v>0.32</v>
      </c>
      <c r="N42" s="2">
        <v>0.72599999999999998</v>
      </c>
      <c r="P42">
        <v>3.84</v>
      </c>
      <c r="Q42">
        <v>3.61</v>
      </c>
      <c r="R42">
        <v>2.5</v>
      </c>
      <c r="T42">
        <f t="shared" si="0"/>
        <v>2.0108836645402417</v>
      </c>
      <c r="U42">
        <f>T42*_xlfn.STDEV.P('Elo Ratings - Current'!$C$2:$C$31)+1505</f>
        <v>1592.1157663862152</v>
      </c>
      <c r="V42">
        <f>U42-VLOOKUP(C42, 'Team Pitching Projected'!$P$2:$R$32, 3, FALSE)</f>
        <v>67.599124301018264</v>
      </c>
      <c r="W42">
        <f t="shared" si="1"/>
        <v>40.056236655258935</v>
      </c>
      <c r="X42">
        <v>40.073459224667694</v>
      </c>
    </row>
    <row r="43" spans="1:24" x14ac:dyDescent="0.45">
      <c r="A43">
        <v>42</v>
      </c>
      <c r="B43" t="s">
        <v>283</v>
      </c>
      <c r="C43" t="s">
        <v>10</v>
      </c>
      <c r="D43">
        <v>10</v>
      </c>
      <c r="E43">
        <v>9</v>
      </c>
      <c r="F43">
        <v>0</v>
      </c>
      <c r="G43">
        <v>24</v>
      </c>
      <c r="H43">
        <v>24</v>
      </c>
      <c r="I43">
        <v>145.1</v>
      </c>
      <c r="J43">
        <v>8.67</v>
      </c>
      <c r="K43">
        <v>2.35</v>
      </c>
      <c r="L43">
        <v>1.18</v>
      </c>
      <c r="M43">
        <v>0.27900000000000003</v>
      </c>
      <c r="N43" s="2">
        <v>0.69599999999999995</v>
      </c>
      <c r="P43">
        <v>3.96</v>
      </c>
      <c r="Q43">
        <v>4</v>
      </c>
      <c r="R43">
        <v>2.5</v>
      </c>
      <c r="T43">
        <f t="shared" si="0"/>
        <v>2.0108836645402417</v>
      </c>
      <c r="U43">
        <f>T43*_xlfn.STDEV.P('Elo Ratings - Current'!$C$2:$C$31)+1505</f>
        <v>1592.1157663862152</v>
      </c>
      <c r="V43">
        <f>U43-VLOOKUP(C43, 'Team Pitching Projected'!$P$2:$R$32, 3, FALSE)</f>
        <v>79.462181254765483</v>
      </c>
      <c r="W43">
        <f t="shared" si="1"/>
        <v>47.085756959073819</v>
      </c>
      <c r="X43">
        <v>47.106001939259208</v>
      </c>
    </row>
    <row r="44" spans="1:24" x14ac:dyDescent="0.45">
      <c r="A44">
        <v>44</v>
      </c>
      <c r="B44" t="s">
        <v>352</v>
      </c>
      <c r="C44" t="s">
        <v>10</v>
      </c>
      <c r="D44">
        <v>10</v>
      </c>
      <c r="E44">
        <v>5</v>
      </c>
      <c r="F44">
        <v>0</v>
      </c>
      <c r="G44">
        <v>24</v>
      </c>
      <c r="H44">
        <v>24</v>
      </c>
      <c r="I44">
        <v>141.1</v>
      </c>
      <c r="J44">
        <v>8.4700000000000006</v>
      </c>
      <c r="K44">
        <v>2.17</v>
      </c>
      <c r="L44">
        <v>1.02</v>
      </c>
      <c r="M44">
        <v>0.28499999999999998</v>
      </c>
      <c r="N44" s="2">
        <v>0.75</v>
      </c>
      <c r="P44">
        <v>3.38</v>
      </c>
      <c r="Q44">
        <v>3.82</v>
      </c>
      <c r="R44">
        <v>2.5</v>
      </c>
      <c r="T44">
        <f t="shared" si="0"/>
        <v>2.0108836645402417</v>
      </c>
      <c r="U44">
        <f>T44*_xlfn.STDEV.P('Elo Ratings - Current'!$C$2:$C$31)+1505</f>
        <v>1592.1157663862152</v>
      </c>
      <c r="V44">
        <f>U44-VLOOKUP(C44, 'Team Pitching Projected'!$P$2:$R$32, 3, FALSE)</f>
        <v>79.462181254765483</v>
      </c>
      <c r="W44">
        <f t="shared" si="1"/>
        <v>47.085756959073819</v>
      </c>
      <c r="X44">
        <v>47.106001939259208</v>
      </c>
    </row>
    <row r="45" spans="1:24" x14ac:dyDescent="0.45">
      <c r="A45">
        <v>40</v>
      </c>
      <c r="B45" t="s">
        <v>382</v>
      </c>
      <c r="C45" t="s">
        <v>38</v>
      </c>
      <c r="D45">
        <v>10</v>
      </c>
      <c r="E45">
        <v>10</v>
      </c>
      <c r="F45">
        <v>0</v>
      </c>
      <c r="G45">
        <v>29</v>
      </c>
      <c r="H45">
        <v>29</v>
      </c>
      <c r="I45">
        <v>161.19999999999999</v>
      </c>
      <c r="J45">
        <v>9.6300000000000008</v>
      </c>
      <c r="K45">
        <v>3.28</v>
      </c>
      <c r="L45">
        <v>1.34</v>
      </c>
      <c r="M45">
        <v>0.30599999999999999</v>
      </c>
      <c r="N45" s="2">
        <v>0.70199999999999996</v>
      </c>
      <c r="P45">
        <v>4.51</v>
      </c>
      <c r="Q45">
        <v>4.2300000000000004</v>
      </c>
      <c r="R45">
        <v>2.5</v>
      </c>
      <c r="T45">
        <f t="shared" si="0"/>
        <v>2.0108836645402417</v>
      </c>
      <c r="U45">
        <f>T45*_xlfn.STDEV.P('Elo Ratings - Current'!$C$2:$C$31)+1505</f>
        <v>1592.1157663862152</v>
      </c>
      <c r="V45">
        <f>U45-VLOOKUP(C45, 'Team Pitching Projected'!$P$2:$R$32, 3, FALSE)</f>
        <v>98.443072380760896</v>
      </c>
      <c r="W45">
        <f t="shared" si="1"/>
        <v>58.332989445177546</v>
      </c>
      <c r="X45">
        <v>58.358070282605901</v>
      </c>
    </row>
    <row r="46" spans="1:24" x14ac:dyDescent="0.45">
      <c r="A46">
        <v>41</v>
      </c>
      <c r="B46" t="s">
        <v>383</v>
      </c>
      <c r="C46" t="s">
        <v>35</v>
      </c>
      <c r="D46">
        <v>11</v>
      </c>
      <c r="E46">
        <v>8</v>
      </c>
      <c r="F46">
        <v>0</v>
      </c>
      <c r="G46">
        <v>25</v>
      </c>
      <c r="H46">
        <v>25</v>
      </c>
      <c r="I46">
        <v>138</v>
      </c>
      <c r="J46">
        <v>8.8000000000000007</v>
      </c>
      <c r="K46">
        <v>2.8</v>
      </c>
      <c r="L46">
        <v>1.04</v>
      </c>
      <c r="M46">
        <v>0.30499999999999999</v>
      </c>
      <c r="N46" s="2">
        <v>0.752</v>
      </c>
      <c r="P46">
        <v>3.65</v>
      </c>
      <c r="Q46">
        <v>3.81</v>
      </c>
      <c r="R46">
        <v>2.5</v>
      </c>
      <c r="T46">
        <f t="shared" si="0"/>
        <v>2.0108836645402417</v>
      </c>
      <c r="U46">
        <f>T46*_xlfn.STDEV.P('Elo Ratings - Current'!$C$2:$C$31)+1505</f>
        <v>1592.1157663862152</v>
      </c>
      <c r="V46">
        <f>U46-VLOOKUP(C46, 'Team Pitching Projected'!$P$2:$R$32, 3, FALSE)</f>
        <v>60.481290128769842</v>
      </c>
      <c r="W46">
        <f t="shared" si="1"/>
        <v>35.838524472969958</v>
      </c>
      <c r="X46">
        <v>35.85393359591265</v>
      </c>
    </row>
    <row r="47" spans="1:24" x14ac:dyDescent="0.45">
      <c r="A47">
        <v>46</v>
      </c>
      <c r="B47" t="s">
        <v>386</v>
      </c>
      <c r="C47" t="s">
        <v>31</v>
      </c>
      <c r="D47">
        <v>9</v>
      </c>
      <c r="E47">
        <v>7</v>
      </c>
      <c r="F47">
        <v>0</v>
      </c>
      <c r="G47">
        <v>24</v>
      </c>
      <c r="H47">
        <v>24</v>
      </c>
      <c r="I47">
        <v>135.19999999999999</v>
      </c>
      <c r="J47">
        <v>9.8800000000000008</v>
      </c>
      <c r="K47">
        <v>2.39</v>
      </c>
      <c r="L47">
        <v>1.46</v>
      </c>
      <c r="M47">
        <v>0.28899999999999998</v>
      </c>
      <c r="N47" s="2">
        <v>0.745</v>
      </c>
      <c r="P47">
        <v>3.85</v>
      </c>
      <c r="Q47">
        <v>4.12</v>
      </c>
      <c r="R47">
        <v>2.4</v>
      </c>
      <c r="T47">
        <f t="shared" si="0"/>
        <v>1.8870186312572181</v>
      </c>
      <c r="U47">
        <f>T47*_xlfn.STDEV.P('Elo Ratings - Current'!$C$2:$C$31)+1505</f>
        <v>1586.749669135944</v>
      </c>
      <c r="V47">
        <f>U47-VLOOKUP(C47, 'Team Pitching Projected'!$P$2:$R$32, 3, FALSE)</f>
        <v>87.145446653616091</v>
      </c>
      <c r="W47">
        <f t="shared" si="1"/>
        <v>51.638518555970521</v>
      </c>
      <c r="X47">
        <v>51.660721040383848</v>
      </c>
    </row>
    <row r="48" spans="1:24" x14ac:dyDescent="0.45">
      <c r="A48">
        <v>50</v>
      </c>
      <c r="B48" t="s">
        <v>388</v>
      </c>
      <c r="C48" t="s">
        <v>20</v>
      </c>
      <c r="D48">
        <v>8</v>
      </c>
      <c r="E48">
        <v>6</v>
      </c>
      <c r="F48">
        <v>0</v>
      </c>
      <c r="G48">
        <v>28</v>
      </c>
      <c r="H48">
        <v>28</v>
      </c>
      <c r="I48">
        <v>154</v>
      </c>
      <c r="J48">
        <v>7.83</v>
      </c>
      <c r="K48">
        <v>2.86</v>
      </c>
      <c r="L48">
        <v>0.99</v>
      </c>
      <c r="M48">
        <v>0.28199999999999997</v>
      </c>
      <c r="N48" s="2">
        <v>0.74299999999999999</v>
      </c>
      <c r="P48">
        <v>3.56</v>
      </c>
      <c r="Q48">
        <v>4.04</v>
      </c>
      <c r="R48">
        <v>2.4</v>
      </c>
      <c r="T48">
        <f t="shared" si="0"/>
        <v>1.8870186312572181</v>
      </c>
      <c r="U48">
        <f>T48*_xlfn.STDEV.P('Elo Ratings - Current'!$C$2:$C$31)+1505</f>
        <v>1586.749669135944</v>
      </c>
      <c r="V48">
        <f>U48-VLOOKUP(C48, 'Team Pitching Projected'!$P$2:$R$32, 3, FALSE)</f>
        <v>72.909778309119474</v>
      </c>
      <c r="W48">
        <f t="shared" si="1"/>
        <v>43.203094191392687</v>
      </c>
      <c r="X48">
        <v>43.221669782873889</v>
      </c>
    </row>
    <row r="49" spans="1:24" x14ac:dyDescent="0.45">
      <c r="A49">
        <v>48</v>
      </c>
      <c r="B49" t="s">
        <v>387</v>
      </c>
      <c r="C49" t="s">
        <v>30</v>
      </c>
      <c r="D49">
        <v>9</v>
      </c>
      <c r="E49">
        <v>7</v>
      </c>
      <c r="F49">
        <v>0</v>
      </c>
      <c r="G49">
        <v>22</v>
      </c>
      <c r="H49">
        <v>22</v>
      </c>
      <c r="I49">
        <v>114.1</v>
      </c>
      <c r="J49">
        <v>10.39</v>
      </c>
      <c r="K49">
        <v>2.76</v>
      </c>
      <c r="L49">
        <v>1.18</v>
      </c>
      <c r="M49">
        <v>0.28100000000000003</v>
      </c>
      <c r="N49" s="2">
        <v>0.70399999999999996</v>
      </c>
      <c r="P49">
        <v>3.86</v>
      </c>
      <c r="Q49">
        <v>3.7</v>
      </c>
      <c r="R49">
        <v>2.4</v>
      </c>
      <c r="T49">
        <f t="shared" si="0"/>
        <v>1.8870186312572181</v>
      </c>
      <c r="U49">
        <f>T49*_xlfn.STDEV.P('Elo Ratings - Current'!$C$2:$C$31)+1505</f>
        <v>1586.749669135944</v>
      </c>
      <c r="V49">
        <f>U49-VLOOKUP(C49, 'Team Pitching Projected'!$P$2:$R$32, 3, FALSE)</f>
        <v>74.096084004494287</v>
      </c>
      <c r="W49">
        <f t="shared" si="1"/>
        <v>43.906046221774233</v>
      </c>
      <c r="X49">
        <v>43.92492405433304</v>
      </c>
    </row>
    <row r="50" spans="1:24" x14ac:dyDescent="0.45">
      <c r="A50">
        <v>49</v>
      </c>
      <c r="B50" t="s">
        <v>290</v>
      </c>
      <c r="C50" t="s">
        <v>11</v>
      </c>
      <c r="D50">
        <v>10</v>
      </c>
      <c r="E50">
        <v>5</v>
      </c>
      <c r="F50">
        <v>0</v>
      </c>
      <c r="G50">
        <v>22</v>
      </c>
      <c r="H50">
        <v>22</v>
      </c>
      <c r="I50">
        <v>118.1</v>
      </c>
      <c r="J50">
        <v>11.18</v>
      </c>
      <c r="K50">
        <v>2.81</v>
      </c>
      <c r="L50">
        <v>1.37</v>
      </c>
      <c r="M50">
        <v>0.28799999999999998</v>
      </c>
      <c r="N50" s="2">
        <v>0.76500000000000001</v>
      </c>
      <c r="P50">
        <v>3.58</v>
      </c>
      <c r="Q50">
        <v>3.69</v>
      </c>
      <c r="R50">
        <v>2.4</v>
      </c>
      <c r="T50">
        <f t="shared" si="0"/>
        <v>1.8870186312572181</v>
      </c>
      <c r="U50">
        <f>T50*_xlfn.STDEV.P('Elo Ratings - Current'!$C$2:$C$31)+1505</f>
        <v>1586.749669135944</v>
      </c>
      <c r="V50">
        <f>U50-VLOOKUP(C50, 'Team Pitching Projected'!$P$2:$R$32, 3, FALSE)</f>
        <v>18.339716321882406</v>
      </c>
      <c r="W50">
        <f t="shared" si="1"/>
        <v>10.86730079384432</v>
      </c>
      <c r="X50">
        <v>10.871973295752374</v>
      </c>
    </row>
    <row r="51" spans="1:24" x14ac:dyDescent="0.45">
      <c r="A51">
        <v>47</v>
      </c>
      <c r="B51" t="s">
        <v>285</v>
      </c>
      <c r="C51" t="s">
        <v>26</v>
      </c>
      <c r="D51">
        <v>6</v>
      </c>
      <c r="E51">
        <v>6</v>
      </c>
      <c r="F51">
        <v>0</v>
      </c>
      <c r="G51">
        <v>21</v>
      </c>
      <c r="H51">
        <v>21</v>
      </c>
      <c r="I51">
        <v>103.2</v>
      </c>
      <c r="J51">
        <v>9.3699999999999992</v>
      </c>
      <c r="K51">
        <v>2.2599999999999998</v>
      </c>
      <c r="L51">
        <v>0.95</v>
      </c>
      <c r="M51">
        <v>0.29299999999999998</v>
      </c>
      <c r="N51" s="2">
        <v>0.71199999999999997</v>
      </c>
      <c r="P51">
        <v>3.65</v>
      </c>
      <c r="Q51">
        <v>3.39</v>
      </c>
      <c r="R51">
        <v>2.4</v>
      </c>
      <c r="T51">
        <f t="shared" si="0"/>
        <v>1.8870186312572181</v>
      </c>
      <c r="U51">
        <f>T51*_xlfn.STDEV.P('Elo Ratings - Current'!$C$2:$C$31)+1505</f>
        <v>1586.749669135944</v>
      </c>
      <c r="V51">
        <f>U51-VLOOKUP(C51, 'Team Pitching Projected'!$P$2:$R$32, 3, FALSE)</f>
        <v>93.0769751304897</v>
      </c>
      <c r="W51">
        <f t="shared" si="1"/>
        <v>55.153278707877959</v>
      </c>
      <c r="X51">
        <v>55.17699239767974</v>
      </c>
    </row>
    <row r="52" spans="1:24" x14ac:dyDescent="0.45">
      <c r="A52">
        <v>54</v>
      </c>
      <c r="B52" t="s">
        <v>392</v>
      </c>
      <c r="C52" t="s">
        <v>11</v>
      </c>
      <c r="D52">
        <v>10</v>
      </c>
      <c r="E52">
        <v>6</v>
      </c>
      <c r="F52">
        <v>0</v>
      </c>
      <c r="G52">
        <v>22</v>
      </c>
      <c r="H52">
        <v>21</v>
      </c>
      <c r="I52">
        <v>114.1</v>
      </c>
      <c r="J52">
        <v>9.06</v>
      </c>
      <c r="K52">
        <v>2.2000000000000002</v>
      </c>
      <c r="L52">
        <v>1.26</v>
      </c>
      <c r="M52">
        <v>0.28599999999999998</v>
      </c>
      <c r="N52" s="2">
        <v>0.76400000000000001</v>
      </c>
      <c r="P52">
        <v>3.46</v>
      </c>
      <c r="Q52">
        <v>3.85</v>
      </c>
      <c r="R52">
        <v>2.2999999999999998</v>
      </c>
      <c r="T52">
        <f t="shared" si="0"/>
        <v>1.7631535979741944</v>
      </c>
      <c r="U52">
        <f>T52*_xlfn.STDEV.P('Elo Ratings - Current'!$C$2:$C$31)+1505</f>
        <v>1581.3835718856728</v>
      </c>
      <c r="V52">
        <f>U52-VLOOKUP(C52, 'Team Pitching Projected'!$P$2:$R$32, 3, FALSE)</f>
        <v>12.973619071611211</v>
      </c>
      <c r="W52">
        <f t="shared" si="1"/>
        <v>7.6875900565447326</v>
      </c>
      <c r="X52">
        <v>7.6908954108262071</v>
      </c>
    </row>
    <row r="53" spans="1:24" x14ac:dyDescent="0.45">
      <c r="A53">
        <v>52</v>
      </c>
      <c r="B53" t="s">
        <v>390</v>
      </c>
      <c r="C53" t="s">
        <v>34</v>
      </c>
      <c r="D53">
        <v>8</v>
      </c>
      <c r="E53">
        <v>8</v>
      </c>
      <c r="F53">
        <v>0</v>
      </c>
      <c r="G53">
        <v>27</v>
      </c>
      <c r="H53">
        <v>27</v>
      </c>
      <c r="I53">
        <v>148.19999999999999</v>
      </c>
      <c r="J53">
        <v>8.4700000000000006</v>
      </c>
      <c r="K53">
        <v>2.91</v>
      </c>
      <c r="L53">
        <v>1.0900000000000001</v>
      </c>
      <c r="M53">
        <v>0.28799999999999998</v>
      </c>
      <c r="N53" s="2">
        <v>0.73</v>
      </c>
      <c r="P53">
        <v>3.81</v>
      </c>
      <c r="Q53">
        <v>4.01</v>
      </c>
      <c r="R53">
        <v>2.2999999999999998</v>
      </c>
      <c r="T53">
        <f t="shared" si="0"/>
        <v>1.7631535979741944</v>
      </c>
      <c r="U53">
        <f>T53*_xlfn.STDEV.P('Elo Ratings - Current'!$C$2:$C$31)+1505</f>
        <v>1581.3835718856728</v>
      </c>
      <c r="V53">
        <f>U53-VLOOKUP(C53, 'Team Pitching Projected'!$P$2:$R$32, 3, FALSE)</f>
        <v>80.593043707970082</v>
      </c>
      <c r="W53">
        <f t="shared" si="1"/>
        <v>47.755855788289388</v>
      </c>
      <c r="X53">
        <v>47.776388883998528</v>
      </c>
    </row>
    <row r="54" spans="1:24" x14ac:dyDescent="0.45">
      <c r="A54">
        <v>53</v>
      </c>
      <c r="B54" t="s">
        <v>391</v>
      </c>
      <c r="C54" t="s">
        <v>17</v>
      </c>
      <c r="D54">
        <v>9</v>
      </c>
      <c r="E54">
        <v>9</v>
      </c>
      <c r="F54">
        <v>0</v>
      </c>
      <c r="G54">
        <v>27</v>
      </c>
      <c r="H54">
        <v>27</v>
      </c>
      <c r="I54">
        <v>133.19999999999999</v>
      </c>
      <c r="J54">
        <v>11.38</v>
      </c>
      <c r="K54">
        <v>3.23</v>
      </c>
      <c r="L54">
        <v>1.48</v>
      </c>
      <c r="M54">
        <v>0.28000000000000003</v>
      </c>
      <c r="N54" s="2">
        <v>0.69499999999999995</v>
      </c>
      <c r="P54">
        <v>4.3099999999999996</v>
      </c>
      <c r="Q54">
        <v>4.1900000000000004</v>
      </c>
      <c r="R54">
        <v>2.2999999999999998</v>
      </c>
      <c r="T54">
        <f t="shared" si="0"/>
        <v>1.7631535979741944</v>
      </c>
      <c r="U54">
        <f>T54*_xlfn.STDEV.P('Elo Ratings - Current'!$C$2:$C$31)+1505</f>
        <v>1581.3835718856728</v>
      </c>
      <c r="V54">
        <f>U54-VLOOKUP(C54, 'Team Pitching Projected'!$P$2:$R$32, 3, FALSE)</f>
        <v>59.239541191225271</v>
      </c>
      <c r="W54">
        <f t="shared" si="1"/>
        <v>35.102719241422712</v>
      </c>
      <c r="X54">
        <v>35.117811997733661</v>
      </c>
    </row>
    <row r="55" spans="1:24" x14ac:dyDescent="0.45">
      <c r="A55">
        <v>55</v>
      </c>
      <c r="B55" t="s">
        <v>359</v>
      </c>
      <c r="C55" t="s">
        <v>38</v>
      </c>
      <c r="D55">
        <v>11</v>
      </c>
      <c r="E55">
        <v>11</v>
      </c>
      <c r="F55">
        <v>0</v>
      </c>
      <c r="G55">
        <v>28</v>
      </c>
      <c r="H55">
        <v>27</v>
      </c>
      <c r="I55">
        <v>147.1</v>
      </c>
      <c r="J55">
        <v>8.19</v>
      </c>
      <c r="K55">
        <v>3.3</v>
      </c>
      <c r="L55">
        <v>0.98</v>
      </c>
      <c r="M55">
        <v>0.314</v>
      </c>
      <c r="N55" s="2">
        <v>0.71099999999999997</v>
      </c>
      <c r="P55">
        <v>4.28</v>
      </c>
      <c r="Q55">
        <v>4.03</v>
      </c>
      <c r="R55">
        <v>2.2999999999999998</v>
      </c>
      <c r="T55">
        <f t="shared" si="0"/>
        <v>1.7631535979741944</v>
      </c>
      <c r="U55">
        <f>T55*_xlfn.STDEV.P('Elo Ratings - Current'!$C$2:$C$31)+1505</f>
        <v>1581.3835718856728</v>
      </c>
      <c r="V55">
        <f>U55-VLOOKUP(C55, 'Team Pitching Projected'!$P$2:$R$32, 3, FALSE)</f>
        <v>87.710877880218504</v>
      </c>
      <c r="W55">
        <f t="shared" si="1"/>
        <v>51.973567970578372</v>
      </c>
      <c r="X55">
        <v>51.995914512753572</v>
      </c>
    </row>
    <row r="56" spans="1:24" x14ac:dyDescent="0.45">
      <c r="A56">
        <v>51</v>
      </c>
      <c r="B56" t="s">
        <v>389</v>
      </c>
      <c r="C56" t="s">
        <v>15</v>
      </c>
      <c r="D56">
        <v>10</v>
      </c>
      <c r="E56">
        <v>8</v>
      </c>
      <c r="F56">
        <v>0</v>
      </c>
      <c r="G56">
        <v>29</v>
      </c>
      <c r="H56">
        <v>29</v>
      </c>
      <c r="I56">
        <v>155.1</v>
      </c>
      <c r="J56">
        <v>8.58</v>
      </c>
      <c r="K56">
        <v>3.13</v>
      </c>
      <c r="L56">
        <v>0.99</v>
      </c>
      <c r="M56">
        <v>0.28299999999999997</v>
      </c>
      <c r="N56" s="2">
        <v>0.73</v>
      </c>
      <c r="P56">
        <v>3.71</v>
      </c>
      <c r="Q56">
        <v>3.93</v>
      </c>
      <c r="R56">
        <v>2.2999999999999998</v>
      </c>
      <c r="T56">
        <f t="shared" si="0"/>
        <v>1.7631535979741944</v>
      </c>
      <c r="U56">
        <f>T56*_xlfn.STDEV.P('Elo Ratings - Current'!$C$2:$C$31)+1505</f>
        <v>1581.3835718856728</v>
      </c>
      <c r="V56">
        <f>U56-VLOOKUP(C56, 'Team Pitching Projected'!$P$2:$R$32, 3, FALSE)</f>
        <v>86.524572184843692</v>
      </c>
      <c r="W56">
        <f t="shared" si="1"/>
        <v>51.270615940196826</v>
      </c>
      <c r="X56">
        <v>51.292660241294421</v>
      </c>
    </row>
    <row r="57" spans="1:24" x14ac:dyDescent="0.45">
      <c r="A57">
        <v>60</v>
      </c>
      <c r="B57" t="s">
        <v>396</v>
      </c>
      <c r="C57" t="s">
        <v>31</v>
      </c>
      <c r="D57">
        <v>7</v>
      </c>
      <c r="E57">
        <v>8</v>
      </c>
      <c r="F57">
        <v>0</v>
      </c>
      <c r="G57">
        <v>25</v>
      </c>
      <c r="H57">
        <v>25</v>
      </c>
      <c r="I57">
        <v>131.1</v>
      </c>
      <c r="J57">
        <v>8.98</v>
      </c>
      <c r="K57">
        <v>2.95</v>
      </c>
      <c r="L57">
        <v>1.17</v>
      </c>
      <c r="M57">
        <v>0.29199999999999998</v>
      </c>
      <c r="N57" s="2">
        <v>0.69399999999999995</v>
      </c>
      <c r="P57">
        <v>4.25</v>
      </c>
      <c r="Q57">
        <v>4.09</v>
      </c>
      <c r="R57">
        <v>2.2000000000000002</v>
      </c>
      <c r="T57">
        <f t="shared" si="0"/>
        <v>1.6392885646911712</v>
      </c>
      <c r="U57">
        <f>T57*_xlfn.STDEV.P('Elo Ratings - Current'!$C$2:$C$31)+1505</f>
        <v>1576.0174746354016</v>
      </c>
      <c r="V57">
        <f>U57-VLOOKUP(C57, 'Team Pitching Projected'!$P$2:$R$32, 3, FALSE)</f>
        <v>76.413252153073699</v>
      </c>
      <c r="W57">
        <f t="shared" si="1"/>
        <v>45.27909708137134</v>
      </c>
      <c r="X57">
        <v>45.298565270531512</v>
      </c>
    </row>
    <row r="58" spans="1:24" x14ac:dyDescent="0.45">
      <c r="A58">
        <v>58</v>
      </c>
      <c r="B58" t="s">
        <v>394</v>
      </c>
      <c r="C58" t="s">
        <v>24</v>
      </c>
      <c r="D58">
        <v>8</v>
      </c>
      <c r="E58">
        <v>6</v>
      </c>
      <c r="F58">
        <v>0</v>
      </c>
      <c r="G58">
        <v>28</v>
      </c>
      <c r="H58">
        <v>28</v>
      </c>
      <c r="I58">
        <v>144.19999999999999</v>
      </c>
      <c r="J58">
        <v>8.77</v>
      </c>
      <c r="K58">
        <v>2.1800000000000002</v>
      </c>
      <c r="L58">
        <v>1.37</v>
      </c>
      <c r="M58">
        <v>0.29399999999999998</v>
      </c>
      <c r="N58" s="2">
        <v>0.73099999999999998</v>
      </c>
      <c r="P58">
        <v>3.98</v>
      </c>
      <c r="Q58">
        <v>4.09</v>
      </c>
      <c r="R58">
        <v>2.2000000000000002</v>
      </c>
      <c r="T58">
        <f t="shared" si="0"/>
        <v>1.6392885646911712</v>
      </c>
      <c r="U58">
        <f>T58*_xlfn.STDEV.P('Elo Ratings - Current'!$C$2:$C$31)+1505</f>
        <v>1576.0174746354016</v>
      </c>
      <c r="V58">
        <f>U58-VLOOKUP(C58, 'Team Pitching Projected'!$P$2:$R$32, 3, FALSE)</f>
        <v>28.961024338084826</v>
      </c>
      <c r="W58">
        <f t="shared" si="1"/>
        <v>17.161015866111821</v>
      </c>
      <c r="X58">
        <v>17.168394412165039</v>
      </c>
    </row>
    <row r="59" spans="1:24" x14ac:dyDescent="0.45">
      <c r="A59">
        <v>57</v>
      </c>
      <c r="B59" t="s">
        <v>339</v>
      </c>
      <c r="C59" t="s">
        <v>16</v>
      </c>
      <c r="D59">
        <v>9</v>
      </c>
      <c r="E59">
        <v>9</v>
      </c>
      <c r="F59">
        <v>0</v>
      </c>
      <c r="G59">
        <v>27</v>
      </c>
      <c r="H59">
        <v>26</v>
      </c>
      <c r="I59">
        <v>141.19999999999999</v>
      </c>
      <c r="J59">
        <v>9.02</v>
      </c>
      <c r="K59">
        <v>3.62</v>
      </c>
      <c r="L59">
        <v>1.08</v>
      </c>
      <c r="M59">
        <v>0.30099999999999999</v>
      </c>
      <c r="N59" s="2">
        <v>0.73699999999999999</v>
      </c>
      <c r="P59">
        <v>4</v>
      </c>
      <c r="Q59">
        <v>4.12</v>
      </c>
      <c r="R59">
        <v>2.2000000000000002</v>
      </c>
      <c r="T59">
        <f t="shared" si="0"/>
        <v>1.6392885646911712</v>
      </c>
      <c r="U59">
        <f>T59*_xlfn.STDEV.P('Elo Ratings - Current'!$C$2:$C$31)+1505</f>
        <v>1576.0174746354016</v>
      </c>
      <c r="V59">
        <f>U59-VLOOKUP(C59, 'Team Pitching Projected'!$P$2:$R$32, 3, FALSE)</f>
        <v>85.90369771607152</v>
      </c>
      <c r="W59">
        <f t="shared" si="1"/>
        <v>50.902713324423274</v>
      </c>
      <c r="X59">
        <v>50.924599442204858</v>
      </c>
    </row>
    <row r="60" spans="1:24" x14ac:dyDescent="0.45">
      <c r="A60">
        <v>59</v>
      </c>
      <c r="B60" t="s">
        <v>395</v>
      </c>
      <c r="C60" t="s">
        <v>15</v>
      </c>
      <c r="D60">
        <v>9</v>
      </c>
      <c r="E60">
        <v>7</v>
      </c>
      <c r="F60">
        <v>0</v>
      </c>
      <c r="G60">
        <v>29</v>
      </c>
      <c r="H60">
        <v>28</v>
      </c>
      <c r="I60">
        <v>154</v>
      </c>
      <c r="J60">
        <v>7.71</v>
      </c>
      <c r="K60">
        <v>2.81</v>
      </c>
      <c r="L60">
        <v>0.99</v>
      </c>
      <c r="M60">
        <v>0.28999999999999998</v>
      </c>
      <c r="N60" s="2">
        <v>0.72399999999999998</v>
      </c>
      <c r="P60">
        <v>3.86</v>
      </c>
      <c r="Q60">
        <v>4.03</v>
      </c>
      <c r="R60">
        <v>2.2000000000000002</v>
      </c>
      <c r="T60">
        <f t="shared" si="0"/>
        <v>1.6392885646911712</v>
      </c>
      <c r="U60">
        <f>T60*_xlfn.STDEV.P('Elo Ratings - Current'!$C$2:$C$31)+1505</f>
        <v>1576.0174746354016</v>
      </c>
      <c r="V60">
        <f>U60-VLOOKUP(C60, 'Team Pitching Projected'!$P$2:$R$32, 3, FALSE)</f>
        <v>81.158474934572496</v>
      </c>
      <c r="W60">
        <f t="shared" si="1"/>
        <v>48.09090520289724</v>
      </c>
      <c r="X60">
        <v>48.111582356368253</v>
      </c>
    </row>
    <row r="61" spans="1:24" x14ac:dyDescent="0.45">
      <c r="A61">
        <v>56</v>
      </c>
      <c r="B61" t="s">
        <v>393</v>
      </c>
      <c r="C61" t="s">
        <v>15</v>
      </c>
      <c r="D61">
        <v>7</v>
      </c>
      <c r="E61">
        <v>6</v>
      </c>
      <c r="F61">
        <v>0</v>
      </c>
      <c r="G61">
        <v>28</v>
      </c>
      <c r="H61">
        <v>28</v>
      </c>
      <c r="I61">
        <v>141.19999999999999</v>
      </c>
      <c r="J61">
        <v>9.7200000000000006</v>
      </c>
      <c r="K61">
        <v>2.79</v>
      </c>
      <c r="L61">
        <v>1.21</v>
      </c>
      <c r="M61">
        <v>0.28799999999999998</v>
      </c>
      <c r="N61" s="2">
        <v>0.70399999999999996</v>
      </c>
      <c r="P61">
        <v>4.0599999999999996</v>
      </c>
      <c r="Q61">
        <v>3.9</v>
      </c>
      <c r="R61">
        <v>2.2000000000000002</v>
      </c>
      <c r="T61">
        <f t="shared" si="0"/>
        <v>1.6392885646911712</v>
      </c>
      <c r="U61">
        <f>T61*_xlfn.STDEV.P('Elo Ratings - Current'!$C$2:$C$31)+1505</f>
        <v>1576.0174746354016</v>
      </c>
      <c r="V61">
        <f>U61-VLOOKUP(C61, 'Team Pitching Projected'!$P$2:$R$32, 3, FALSE)</f>
        <v>81.158474934572496</v>
      </c>
      <c r="W61">
        <f t="shared" si="1"/>
        <v>48.09090520289724</v>
      </c>
      <c r="X61">
        <v>48.111582356368253</v>
      </c>
    </row>
    <row r="62" spans="1:24" x14ac:dyDescent="0.45">
      <c r="A62">
        <v>64</v>
      </c>
      <c r="B62" t="s">
        <v>400</v>
      </c>
      <c r="C62" t="s">
        <v>31</v>
      </c>
      <c r="D62">
        <v>5</v>
      </c>
      <c r="E62">
        <v>2</v>
      </c>
      <c r="F62">
        <v>0</v>
      </c>
      <c r="G62">
        <v>12</v>
      </c>
      <c r="H62">
        <v>12</v>
      </c>
      <c r="I62">
        <v>65.099999999999994</v>
      </c>
      <c r="J62">
        <v>13.09</v>
      </c>
      <c r="K62">
        <v>2.0699999999999998</v>
      </c>
      <c r="L62">
        <v>1.24</v>
      </c>
      <c r="M62">
        <v>0.29299999999999998</v>
      </c>
      <c r="N62" s="2">
        <v>0.79400000000000004</v>
      </c>
      <c r="P62">
        <v>2.89</v>
      </c>
      <c r="Q62">
        <v>2.87</v>
      </c>
      <c r="R62">
        <v>2.1</v>
      </c>
      <c r="T62">
        <f t="shared" si="0"/>
        <v>1.5154235314081475</v>
      </c>
      <c r="U62">
        <f>T62*_xlfn.STDEV.P('Elo Ratings - Current'!$C$2:$C$31)+1505</f>
        <v>1570.6513773851304</v>
      </c>
      <c r="V62">
        <f>U62-VLOOKUP(C62, 'Team Pitching Projected'!$P$2:$R$32, 3, FALSE)</f>
        <v>71.047154902802504</v>
      </c>
      <c r="W62">
        <f t="shared" si="1"/>
        <v>42.099386344071753</v>
      </c>
      <c r="X62">
        <v>42.117487385605344</v>
      </c>
    </row>
    <row r="63" spans="1:24" x14ac:dyDescent="0.45">
      <c r="A63">
        <v>61</v>
      </c>
      <c r="B63" t="s">
        <v>397</v>
      </c>
      <c r="C63" t="s">
        <v>37</v>
      </c>
      <c r="D63">
        <v>8</v>
      </c>
      <c r="E63">
        <v>7</v>
      </c>
      <c r="F63">
        <v>0</v>
      </c>
      <c r="G63">
        <v>27</v>
      </c>
      <c r="H63">
        <v>27</v>
      </c>
      <c r="I63">
        <v>139.1</v>
      </c>
      <c r="J63">
        <v>7.82</v>
      </c>
      <c r="K63">
        <v>2.2000000000000002</v>
      </c>
      <c r="L63">
        <v>1.1000000000000001</v>
      </c>
      <c r="M63">
        <v>0.28399999999999997</v>
      </c>
      <c r="N63" s="2">
        <v>0.70599999999999996</v>
      </c>
      <c r="P63">
        <v>3.88</v>
      </c>
      <c r="Q63">
        <v>3.99</v>
      </c>
      <c r="R63">
        <v>2.1</v>
      </c>
      <c r="T63">
        <f t="shared" si="0"/>
        <v>1.5154235314081475</v>
      </c>
      <c r="U63">
        <f>T63*_xlfn.STDEV.P('Elo Ratings - Current'!$C$2:$C$31)+1505</f>
        <v>1570.6513773851304</v>
      </c>
      <c r="V63">
        <f>U63-VLOOKUP(C63, 'Team Pitching Projected'!$P$2:$R$32, 3, FALSE)</f>
        <v>37.830595432310474</v>
      </c>
      <c r="W63">
        <f t="shared" si="1"/>
        <v>22.416729493390196</v>
      </c>
      <c r="X63">
        <v>22.426367784748827</v>
      </c>
    </row>
    <row r="64" spans="1:24" x14ac:dyDescent="0.45">
      <c r="A64">
        <v>65</v>
      </c>
      <c r="B64" t="s">
        <v>401</v>
      </c>
      <c r="C64" t="s">
        <v>29</v>
      </c>
      <c r="D64">
        <v>11</v>
      </c>
      <c r="E64">
        <v>8</v>
      </c>
      <c r="F64">
        <v>0</v>
      </c>
      <c r="G64">
        <v>25</v>
      </c>
      <c r="H64">
        <v>25</v>
      </c>
      <c r="I64">
        <v>147.1</v>
      </c>
      <c r="J64">
        <v>7.27</v>
      </c>
      <c r="K64">
        <v>2.81</v>
      </c>
      <c r="L64">
        <v>1.1599999999999999</v>
      </c>
      <c r="M64">
        <v>0.28000000000000003</v>
      </c>
      <c r="N64" s="2">
        <v>0.73699999999999999</v>
      </c>
      <c r="P64">
        <v>3.85</v>
      </c>
      <c r="Q64">
        <v>4.33</v>
      </c>
      <c r="R64">
        <v>2.1</v>
      </c>
      <c r="T64">
        <f t="shared" si="0"/>
        <v>1.5154235314081475</v>
      </c>
      <c r="U64">
        <f>T64*_xlfn.STDEV.P('Elo Ratings - Current'!$C$2:$C$31)+1505</f>
        <v>1570.6513773851304</v>
      </c>
      <c r="V64">
        <f>U64-VLOOKUP(C64, 'Team Pitching Projected'!$P$2:$R$32, 3, FALSE)</f>
        <v>42.575818213809271</v>
      </c>
      <c r="W64">
        <f t="shared" si="1"/>
        <v>25.228537614916096</v>
      </c>
      <c r="X64">
        <v>25.239384870585436</v>
      </c>
    </row>
    <row r="65" spans="1:24" x14ac:dyDescent="0.45">
      <c r="A65">
        <v>63</v>
      </c>
      <c r="B65" t="s">
        <v>399</v>
      </c>
      <c r="C65" t="s">
        <v>36</v>
      </c>
      <c r="D65">
        <v>7</v>
      </c>
      <c r="E65">
        <v>10</v>
      </c>
      <c r="F65">
        <v>0</v>
      </c>
      <c r="G65">
        <v>24</v>
      </c>
      <c r="H65">
        <v>24</v>
      </c>
      <c r="I65">
        <v>136.1</v>
      </c>
      <c r="J65">
        <v>7.73</v>
      </c>
      <c r="K65">
        <v>3.04</v>
      </c>
      <c r="L65">
        <v>1.19</v>
      </c>
      <c r="M65">
        <v>0.29499999999999998</v>
      </c>
      <c r="N65" s="2">
        <v>0.66100000000000003</v>
      </c>
      <c r="P65">
        <v>4.75</v>
      </c>
      <c r="Q65">
        <v>4.33</v>
      </c>
      <c r="R65">
        <v>2.1</v>
      </c>
      <c r="T65">
        <f t="shared" si="0"/>
        <v>1.5154235314081475</v>
      </c>
      <c r="U65">
        <f>T65*_xlfn.STDEV.P('Elo Ratings - Current'!$C$2:$C$31)+1505</f>
        <v>1570.6513773851304</v>
      </c>
      <c r="V65">
        <f>U65-VLOOKUP(C65, 'Team Pitching Projected'!$P$2:$R$32, 3, FALSE)</f>
        <v>139.85288523453642</v>
      </c>
      <c r="W65">
        <f t="shared" si="1"/>
        <v>82.870604106198087</v>
      </c>
      <c r="X65">
        <v>82.906235130236809</v>
      </c>
    </row>
    <row r="66" spans="1:24" x14ac:dyDescent="0.45">
      <c r="A66">
        <v>62</v>
      </c>
      <c r="B66" t="s">
        <v>398</v>
      </c>
      <c r="C66" t="s">
        <v>17</v>
      </c>
      <c r="D66">
        <v>6</v>
      </c>
      <c r="E66">
        <v>9</v>
      </c>
      <c r="F66">
        <v>0</v>
      </c>
      <c r="G66">
        <v>24</v>
      </c>
      <c r="H66">
        <v>24</v>
      </c>
      <c r="I66">
        <v>131</v>
      </c>
      <c r="J66">
        <v>7.63</v>
      </c>
      <c r="K66">
        <v>3.09</v>
      </c>
      <c r="L66">
        <v>1.1000000000000001</v>
      </c>
      <c r="M66">
        <v>0.29699999999999999</v>
      </c>
      <c r="N66" s="2">
        <v>0.65300000000000002</v>
      </c>
      <c r="P66">
        <v>4.8099999999999996</v>
      </c>
      <c r="Q66">
        <v>4.38</v>
      </c>
      <c r="R66">
        <v>2.1</v>
      </c>
      <c r="T66">
        <f t="shared" ref="T66:T129" si="2">(R66-AVERAGE($R$2:$R$790))/_xlfn.STDEV.P($R$2:$R$790)</f>
        <v>1.5154235314081475</v>
      </c>
      <c r="U66">
        <f>T66*_xlfn.STDEV.P('Elo Ratings - Current'!$C$2:$C$31)+1505</f>
        <v>1570.6513773851304</v>
      </c>
      <c r="V66">
        <f>U66-VLOOKUP(C66, 'Team Pitching Projected'!$P$2:$R$32, 3, FALSE)</f>
        <v>48.50734669068288</v>
      </c>
      <c r="W66">
        <f t="shared" si="1"/>
        <v>28.743297766823535</v>
      </c>
      <c r="X66">
        <v>28.755656227881328</v>
      </c>
    </row>
    <row r="67" spans="1:24" x14ac:dyDescent="0.45">
      <c r="A67">
        <v>70</v>
      </c>
      <c r="B67" t="s">
        <v>406</v>
      </c>
      <c r="C67" t="s">
        <v>28</v>
      </c>
      <c r="D67">
        <v>8</v>
      </c>
      <c r="E67">
        <v>11</v>
      </c>
      <c r="F67">
        <v>0</v>
      </c>
      <c r="G67">
        <v>31</v>
      </c>
      <c r="H67">
        <v>27</v>
      </c>
      <c r="I67">
        <v>149</v>
      </c>
      <c r="J67">
        <v>8.76</v>
      </c>
      <c r="K67">
        <v>3.74</v>
      </c>
      <c r="L67">
        <v>1.0900000000000001</v>
      </c>
      <c r="M67">
        <v>0.28899999999999998</v>
      </c>
      <c r="N67" s="2">
        <v>0.70599999999999996</v>
      </c>
      <c r="P67">
        <v>4.2300000000000004</v>
      </c>
      <c r="Q67">
        <v>4.3499999999999996</v>
      </c>
      <c r="R67">
        <v>2</v>
      </c>
      <c r="T67">
        <f t="shared" si="2"/>
        <v>1.3915584981251237</v>
      </c>
      <c r="U67">
        <f>T67*_xlfn.STDEV.P('Elo Ratings - Current'!$C$2:$C$31)+1505</f>
        <v>1565.2852801348592</v>
      </c>
      <c r="V67">
        <f>U67-VLOOKUP(C67, 'Team Pitching Projected'!$P$2:$R$32, 3, FALSE)</f>
        <v>63.30844626178191</v>
      </c>
      <c r="W67">
        <f t="shared" ref="W67:W130" si="3">(V67*(5.333/9))</f>
        <v>37.513771546009217</v>
      </c>
      <c r="X67">
        <v>37.529900957760873</v>
      </c>
    </row>
    <row r="68" spans="1:24" x14ac:dyDescent="0.45">
      <c r="A68">
        <v>66</v>
      </c>
      <c r="B68" t="s">
        <v>402</v>
      </c>
      <c r="C68" t="s">
        <v>41</v>
      </c>
      <c r="D68">
        <v>7</v>
      </c>
      <c r="E68">
        <v>6</v>
      </c>
      <c r="F68">
        <v>0</v>
      </c>
      <c r="G68">
        <v>28</v>
      </c>
      <c r="H68">
        <v>24</v>
      </c>
      <c r="I68">
        <v>134.1</v>
      </c>
      <c r="J68">
        <v>7.64</v>
      </c>
      <c r="K68">
        <v>3.22</v>
      </c>
      <c r="L68">
        <v>1.01</v>
      </c>
      <c r="M68">
        <v>0.29699999999999999</v>
      </c>
      <c r="N68" s="2">
        <v>0.72299999999999998</v>
      </c>
      <c r="P68">
        <v>4.0199999999999996</v>
      </c>
      <c r="Q68">
        <v>4.17</v>
      </c>
      <c r="R68">
        <v>2</v>
      </c>
      <c r="T68">
        <f t="shared" si="2"/>
        <v>1.3915584981251237</v>
      </c>
      <c r="U68">
        <f>T68*_xlfn.STDEV.P('Elo Ratings - Current'!$C$2:$C$31)+1505</f>
        <v>1565.2852801348592</v>
      </c>
      <c r="V68">
        <f>U68-VLOOKUP(C68, 'Team Pitching Projected'!$P$2:$R$32, 3, FALSE)</f>
        <v>-16.174035328324408</v>
      </c>
      <c r="W68">
        <f t="shared" si="3"/>
        <v>-9.5840144895504533</v>
      </c>
      <c r="X68">
        <v>-9.5881352300030969</v>
      </c>
    </row>
    <row r="69" spans="1:24" x14ac:dyDescent="0.45">
      <c r="A69">
        <v>72</v>
      </c>
      <c r="B69" t="s">
        <v>351</v>
      </c>
      <c r="C69" t="s">
        <v>30</v>
      </c>
      <c r="D69">
        <v>6</v>
      </c>
      <c r="E69">
        <v>4</v>
      </c>
      <c r="F69">
        <v>0</v>
      </c>
      <c r="G69">
        <v>21</v>
      </c>
      <c r="H69">
        <v>18</v>
      </c>
      <c r="I69">
        <v>102.2</v>
      </c>
      <c r="J69">
        <v>8.68</v>
      </c>
      <c r="K69">
        <v>2.4500000000000002</v>
      </c>
      <c r="L69">
        <v>1.23</v>
      </c>
      <c r="M69">
        <v>0.28000000000000003</v>
      </c>
      <c r="N69" s="2">
        <v>0.71399999999999997</v>
      </c>
      <c r="P69">
        <v>3.86</v>
      </c>
      <c r="Q69">
        <v>3.98</v>
      </c>
      <c r="R69">
        <v>2</v>
      </c>
      <c r="T69">
        <f t="shared" si="2"/>
        <v>1.3915584981251237</v>
      </c>
      <c r="U69">
        <f>T69*_xlfn.STDEV.P('Elo Ratings - Current'!$C$2:$C$31)+1505</f>
        <v>1565.2852801348592</v>
      </c>
      <c r="V69">
        <f>U69-VLOOKUP(C69, 'Team Pitching Projected'!$P$2:$R$32, 3, FALSE)</f>
        <v>52.631695003409504</v>
      </c>
      <c r="W69">
        <f t="shared" si="3"/>
        <v>31.187203272575879</v>
      </c>
      <c r="X69">
        <v>31.200612514628375</v>
      </c>
    </row>
    <row r="70" spans="1:24" x14ac:dyDescent="0.45">
      <c r="A70">
        <v>68</v>
      </c>
      <c r="B70" t="s">
        <v>404</v>
      </c>
      <c r="C70" t="s">
        <v>16</v>
      </c>
      <c r="D70">
        <v>6</v>
      </c>
      <c r="E70">
        <v>7</v>
      </c>
      <c r="F70">
        <v>0</v>
      </c>
      <c r="G70">
        <v>26</v>
      </c>
      <c r="H70">
        <v>26</v>
      </c>
      <c r="I70">
        <v>136.19999999999999</v>
      </c>
      <c r="J70">
        <v>9.41</v>
      </c>
      <c r="K70">
        <v>3.23</v>
      </c>
      <c r="L70">
        <v>1.25</v>
      </c>
      <c r="M70">
        <v>0.29199999999999998</v>
      </c>
      <c r="N70" s="2">
        <v>0.70599999999999996</v>
      </c>
      <c r="P70">
        <v>4.28</v>
      </c>
      <c r="Q70">
        <v>4.24</v>
      </c>
      <c r="R70">
        <v>2</v>
      </c>
      <c r="T70">
        <f t="shared" si="2"/>
        <v>1.3915584981251237</v>
      </c>
      <c r="U70">
        <f>T70*_xlfn.STDEV.P('Elo Ratings - Current'!$C$2:$C$31)+1505</f>
        <v>1565.2852801348592</v>
      </c>
      <c r="V70">
        <f>U70-VLOOKUP(C70, 'Team Pitching Projected'!$P$2:$R$32, 3, FALSE)</f>
        <v>75.171503215529128</v>
      </c>
      <c r="W70">
        <f t="shared" si="3"/>
        <v>44.543291849824101</v>
      </c>
      <c r="X70">
        <v>44.562443672352522</v>
      </c>
    </row>
    <row r="71" spans="1:24" x14ac:dyDescent="0.45">
      <c r="A71">
        <v>71</v>
      </c>
      <c r="B71" t="s">
        <v>407</v>
      </c>
      <c r="C71" t="s">
        <v>29</v>
      </c>
      <c r="D71">
        <v>9</v>
      </c>
      <c r="E71">
        <v>7</v>
      </c>
      <c r="F71">
        <v>0</v>
      </c>
      <c r="G71">
        <v>22</v>
      </c>
      <c r="H71">
        <v>21</v>
      </c>
      <c r="I71">
        <v>115.1</v>
      </c>
      <c r="J71">
        <v>9.3699999999999992</v>
      </c>
      <c r="K71">
        <v>3.12</v>
      </c>
      <c r="L71">
        <v>1.25</v>
      </c>
      <c r="M71">
        <v>0.28299999999999997</v>
      </c>
      <c r="N71" s="2">
        <v>0.74399999999999999</v>
      </c>
      <c r="P71">
        <v>3.82</v>
      </c>
      <c r="Q71">
        <v>4.07</v>
      </c>
      <c r="R71">
        <v>2</v>
      </c>
      <c r="T71">
        <f t="shared" si="2"/>
        <v>1.3915584981251237</v>
      </c>
      <c r="U71">
        <f>T71*_xlfn.STDEV.P('Elo Ratings - Current'!$C$2:$C$31)+1505</f>
        <v>1565.2852801348592</v>
      </c>
      <c r="V71">
        <f>U71-VLOOKUP(C71, 'Team Pitching Projected'!$P$2:$R$32, 3, FALSE)</f>
        <v>37.209720963538075</v>
      </c>
      <c r="W71">
        <f t="shared" si="3"/>
        <v>22.048826877616509</v>
      </c>
      <c r="X71">
        <v>22.058306985659268</v>
      </c>
    </row>
    <row r="72" spans="1:24" x14ac:dyDescent="0.45">
      <c r="A72">
        <v>67</v>
      </c>
      <c r="B72" t="s">
        <v>403</v>
      </c>
      <c r="C72" t="s">
        <v>25</v>
      </c>
      <c r="D72">
        <v>8</v>
      </c>
      <c r="E72">
        <v>7</v>
      </c>
      <c r="F72">
        <v>0</v>
      </c>
      <c r="G72">
        <v>22</v>
      </c>
      <c r="H72">
        <v>22</v>
      </c>
      <c r="I72">
        <v>121.1</v>
      </c>
      <c r="J72">
        <v>8.24</v>
      </c>
      <c r="K72">
        <v>2.67</v>
      </c>
      <c r="L72">
        <v>1.26</v>
      </c>
      <c r="M72">
        <v>0.29199999999999998</v>
      </c>
      <c r="N72" s="2">
        <v>0.70899999999999996</v>
      </c>
      <c r="P72">
        <v>4.2300000000000004</v>
      </c>
      <c r="Q72">
        <v>4.1399999999999997</v>
      </c>
      <c r="R72">
        <v>2</v>
      </c>
      <c r="T72">
        <f t="shared" si="2"/>
        <v>1.3915584981251237</v>
      </c>
      <c r="U72">
        <f>T72*_xlfn.STDEV.P('Elo Ratings - Current'!$C$2:$C$31)+1505</f>
        <v>1565.2852801348592</v>
      </c>
      <c r="V72">
        <f>U72-VLOOKUP(C72, 'Team Pitching Projected'!$P$2:$R$32, 3, FALSE)</f>
        <v>130.92787089814101</v>
      </c>
      <c r="W72">
        <f t="shared" si="3"/>
        <v>77.582037277754011</v>
      </c>
      <c r="X72">
        <v>77.615394430933193</v>
      </c>
    </row>
    <row r="73" spans="1:24" x14ac:dyDescent="0.45">
      <c r="A73">
        <v>69</v>
      </c>
      <c r="B73" t="s">
        <v>405</v>
      </c>
      <c r="C73" t="s">
        <v>42</v>
      </c>
      <c r="D73">
        <v>12</v>
      </c>
      <c r="E73">
        <v>8</v>
      </c>
      <c r="F73">
        <v>0</v>
      </c>
      <c r="G73">
        <v>27</v>
      </c>
      <c r="H73">
        <v>27</v>
      </c>
      <c r="I73">
        <v>149.19999999999999</v>
      </c>
      <c r="J73">
        <v>9.98</v>
      </c>
      <c r="K73">
        <v>3.85</v>
      </c>
      <c r="L73">
        <v>1.1399999999999999</v>
      </c>
      <c r="M73">
        <v>0.29899999999999999</v>
      </c>
      <c r="N73" s="2">
        <v>0.72299999999999998</v>
      </c>
      <c r="P73">
        <v>4.09</v>
      </c>
      <c r="Q73">
        <v>4.2300000000000004</v>
      </c>
      <c r="R73">
        <v>2</v>
      </c>
      <c r="T73">
        <f t="shared" si="2"/>
        <v>1.3915584981251237</v>
      </c>
      <c r="U73">
        <f>T73*_xlfn.STDEV.P('Elo Ratings - Current'!$C$2:$C$31)+1505</f>
        <v>1565.2852801348592</v>
      </c>
      <c r="V73">
        <f>U73-VLOOKUP(C73, 'Team Pitching Projected'!$P$2:$R$32, 3, FALSE)</f>
        <v>-12.615118242200197</v>
      </c>
      <c r="W73">
        <f t="shared" si="3"/>
        <v>-7.475158398405962</v>
      </c>
      <c r="X73">
        <v>-7.4783724156255067</v>
      </c>
    </row>
    <row r="74" spans="1:24" x14ac:dyDescent="0.45">
      <c r="A74">
        <v>76</v>
      </c>
      <c r="B74" t="s">
        <v>411</v>
      </c>
      <c r="C74" t="s">
        <v>41</v>
      </c>
      <c r="D74">
        <v>6</v>
      </c>
      <c r="E74">
        <v>7</v>
      </c>
      <c r="F74">
        <v>0</v>
      </c>
      <c r="G74">
        <v>28</v>
      </c>
      <c r="H74">
        <v>25</v>
      </c>
      <c r="I74">
        <v>142.1</v>
      </c>
      <c r="J74">
        <v>7.84</v>
      </c>
      <c r="K74">
        <v>2.66</v>
      </c>
      <c r="L74">
        <v>1.26</v>
      </c>
      <c r="M74">
        <v>0.29199999999999998</v>
      </c>
      <c r="N74" s="2">
        <v>0.69299999999999995</v>
      </c>
      <c r="P74">
        <v>4.3600000000000003</v>
      </c>
      <c r="Q74">
        <v>4.37</v>
      </c>
      <c r="R74">
        <v>1.9</v>
      </c>
      <c r="T74">
        <f t="shared" si="2"/>
        <v>1.2676934648421001</v>
      </c>
      <c r="U74">
        <f>T74*_xlfn.STDEV.P('Elo Ratings - Current'!$C$2:$C$31)+1505</f>
        <v>1559.9191828845881</v>
      </c>
      <c r="V74">
        <f>U74-VLOOKUP(C74, 'Team Pitching Projected'!$P$2:$R$32, 3, FALSE)</f>
        <v>-21.540132578595603</v>
      </c>
      <c r="W74">
        <f t="shared" si="3"/>
        <v>-12.76372522685004</v>
      </c>
      <c r="X74">
        <v>-12.769213114929263</v>
      </c>
    </row>
    <row r="75" spans="1:24" x14ac:dyDescent="0.45">
      <c r="A75">
        <v>74</v>
      </c>
      <c r="B75" t="s">
        <v>409</v>
      </c>
      <c r="C75" t="s">
        <v>27</v>
      </c>
      <c r="D75">
        <v>7</v>
      </c>
      <c r="E75">
        <v>7</v>
      </c>
      <c r="F75">
        <v>0</v>
      </c>
      <c r="G75">
        <v>27</v>
      </c>
      <c r="H75">
        <v>26</v>
      </c>
      <c r="I75">
        <v>136.19999999999999</v>
      </c>
      <c r="J75">
        <v>8.23</v>
      </c>
      <c r="K75">
        <v>2.57</v>
      </c>
      <c r="L75">
        <v>1.1200000000000001</v>
      </c>
      <c r="M75">
        <v>0.30499999999999999</v>
      </c>
      <c r="N75" s="2">
        <v>0.72499999999999998</v>
      </c>
      <c r="P75">
        <v>4.0199999999999996</v>
      </c>
      <c r="Q75">
        <v>4.0999999999999996</v>
      </c>
      <c r="R75">
        <v>1.9</v>
      </c>
      <c r="T75">
        <f t="shared" si="2"/>
        <v>1.2676934648421001</v>
      </c>
      <c r="U75">
        <f>T75*_xlfn.STDEV.P('Elo Ratings - Current'!$C$2:$C$31)+1505</f>
        <v>1559.9191828845881</v>
      </c>
      <c r="V75">
        <f>U75-VLOOKUP(C75, 'Team Pitching Projected'!$P$2:$R$32, 3, FALSE)</f>
        <v>37.775152190140489</v>
      </c>
      <c r="W75">
        <f t="shared" si="3"/>
        <v>22.383876292224361</v>
      </c>
      <c r="X75">
        <v>22.393500458028996</v>
      </c>
    </row>
    <row r="76" spans="1:24" x14ac:dyDescent="0.45">
      <c r="A76">
        <v>73</v>
      </c>
      <c r="B76" t="s">
        <v>408</v>
      </c>
      <c r="C76" t="s">
        <v>23</v>
      </c>
      <c r="D76">
        <v>7</v>
      </c>
      <c r="E76">
        <v>9</v>
      </c>
      <c r="F76">
        <v>0</v>
      </c>
      <c r="G76">
        <v>26</v>
      </c>
      <c r="H76">
        <v>25</v>
      </c>
      <c r="I76">
        <v>143</v>
      </c>
      <c r="J76">
        <v>8.24</v>
      </c>
      <c r="K76">
        <v>2.77</v>
      </c>
      <c r="L76">
        <v>1.07</v>
      </c>
      <c r="M76">
        <v>0.30399999999999999</v>
      </c>
      <c r="N76" s="2">
        <v>0.67600000000000005</v>
      </c>
      <c r="P76">
        <v>4.47</v>
      </c>
      <c r="Q76">
        <v>4.0999999999999996</v>
      </c>
      <c r="R76">
        <v>1.9</v>
      </c>
      <c r="T76">
        <f t="shared" si="2"/>
        <v>1.2676934648421001</v>
      </c>
      <c r="U76">
        <f>T76*_xlfn.STDEV.P('Elo Ratings - Current'!$C$2:$C$31)+1505</f>
        <v>1559.9191828845881</v>
      </c>
      <c r="V76">
        <f>U76-VLOOKUP(C76, 'Team Pitching Projected'!$P$2:$R$32, 3, FALSE)</f>
        <v>86.413685700503947</v>
      </c>
      <c r="W76">
        <f t="shared" si="3"/>
        <v>51.204909537865291</v>
      </c>
      <c r="X76">
        <v>51.226925587854616</v>
      </c>
    </row>
    <row r="77" spans="1:24" x14ac:dyDescent="0.45">
      <c r="A77">
        <v>75</v>
      </c>
      <c r="B77" t="s">
        <v>410</v>
      </c>
      <c r="C77" t="s">
        <v>29</v>
      </c>
      <c r="D77">
        <v>11</v>
      </c>
      <c r="E77">
        <v>9</v>
      </c>
      <c r="F77">
        <v>0</v>
      </c>
      <c r="G77">
        <v>28</v>
      </c>
      <c r="H77">
        <v>23</v>
      </c>
      <c r="I77">
        <v>135.1</v>
      </c>
      <c r="J77">
        <v>9.25</v>
      </c>
      <c r="K77">
        <v>3.53</v>
      </c>
      <c r="L77">
        <v>1.06</v>
      </c>
      <c r="M77">
        <v>0.28799999999999998</v>
      </c>
      <c r="N77" s="2">
        <v>0.71399999999999997</v>
      </c>
      <c r="P77">
        <v>4.0599999999999996</v>
      </c>
      <c r="Q77">
        <v>4.0199999999999996</v>
      </c>
      <c r="R77">
        <v>1.9</v>
      </c>
      <c r="T77">
        <f t="shared" si="2"/>
        <v>1.2676934648421001</v>
      </c>
      <c r="U77">
        <f>T77*_xlfn.STDEV.P('Elo Ratings - Current'!$C$2:$C$31)+1505</f>
        <v>1559.9191828845881</v>
      </c>
      <c r="V77">
        <f>U77-VLOOKUP(C77, 'Team Pitching Projected'!$P$2:$R$32, 3, FALSE)</f>
        <v>31.843623713266879</v>
      </c>
      <c r="W77">
        <f t="shared" si="3"/>
        <v>18.869116140316919</v>
      </c>
      <c r="X77">
        <v>18.8772291007331</v>
      </c>
    </row>
    <row r="78" spans="1:24" x14ac:dyDescent="0.45">
      <c r="A78">
        <v>77</v>
      </c>
      <c r="B78" t="s">
        <v>287</v>
      </c>
      <c r="C78" t="s">
        <v>35</v>
      </c>
      <c r="D78">
        <v>9</v>
      </c>
      <c r="E78">
        <v>9</v>
      </c>
      <c r="F78">
        <v>0</v>
      </c>
      <c r="G78">
        <v>26</v>
      </c>
      <c r="H78">
        <v>26</v>
      </c>
      <c r="I78">
        <v>154</v>
      </c>
      <c r="J78">
        <v>7.71</v>
      </c>
      <c r="K78">
        <v>2.75</v>
      </c>
      <c r="L78">
        <v>1.23</v>
      </c>
      <c r="M78">
        <v>0.28799999999999998</v>
      </c>
      <c r="N78" s="2">
        <v>0.73099999999999998</v>
      </c>
      <c r="P78">
        <v>3.97</v>
      </c>
      <c r="Q78">
        <v>4.29</v>
      </c>
      <c r="R78">
        <v>1.9</v>
      </c>
      <c r="T78">
        <f t="shared" si="2"/>
        <v>1.2676934648421001</v>
      </c>
      <c r="U78">
        <f>T78*_xlfn.STDEV.P('Elo Ratings - Current'!$C$2:$C$31)+1505</f>
        <v>1559.9191828845881</v>
      </c>
      <c r="V78">
        <f>U78-VLOOKUP(C78, 'Team Pitching Projected'!$P$2:$R$32, 3, FALSE)</f>
        <v>28.284706627142668</v>
      </c>
      <c r="W78">
        <f t="shared" si="3"/>
        <v>16.76026004917243</v>
      </c>
      <c r="X78">
        <v>16.767466286355646</v>
      </c>
    </row>
    <row r="79" spans="1:24" x14ac:dyDescent="0.45">
      <c r="A79">
        <v>81</v>
      </c>
      <c r="B79" t="s">
        <v>414</v>
      </c>
      <c r="C79" t="s">
        <v>325</v>
      </c>
      <c r="D79">
        <v>7</v>
      </c>
      <c r="E79">
        <v>7</v>
      </c>
      <c r="F79">
        <v>0</v>
      </c>
      <c r="G79">
        <v>24</v>
      </c>
      <c r="H79">
        <v>23</v>
      </c>
      <c r="I79">
        <v>116</v>
      </c>
      <c r="J79">
        <v>10.01</v>
      </c>
      <c r="K79">
        <v>3.8</v>
      </c>
      <c r="L79">
        <v>1.24</v>
      </c>
      <c r="M79">
        <v>0.29699999999999999</v>
      </c>
      <c r="N79" s="2">
        <v>0.72599999999999998</v>
      </c>
      <c r="P79">
        <v>4.2699999999999996</v>
      </c>
      <c r="Q79">
        <v>4.17</v>
      </c>
      <c r="R79">
        <v>1.8</v>
      </c>
      <c r="T79">
        <f t="shared" si="2"/>
        <v>1.1438284315590765</v>
      </c>
      <c r="U79">
        <f>T79*_xlfn.STDEV.P('Elo Ratings - Current'!$C$2:$C$31)+1505</f>
        <v>1554.5530856343169</v>
      </c>
      <c r="V79">
        <f>U79-VLOOKUP(C79, 'Team Pitching Projected'!$P$2:$R$32, 3, FALSE)</f>
        <v>94.096951099354783</v>
      </c>
      <c r="W79">
        <f t="shared" si="3"/>
        <v>55.75767113476212</v>
      </c>
      <c r="X79">
        <v>55.781644688979256</v>
      </c>
    </row>
    <row r="80" spans="1:24" x14ac:dyDescent="0.45">
      <c r="A80">
        <v>79</v>
      </c>
      <c r="B80" t="s">
        <v>292</v>
      </c>
      <c r="C80" t="s">
        <v>31</v>
      </c>
      <c r="D80">
        <v>8</v>
      </c>
      <c r="E80">
        <v>7</v>
      </c>
      <c r="F80">
        <v>0</v>
      </c>
      <c r="G80">
        <v>23</v>
      </c>
      <c r="H80">
        <v>23</v>
      </c>
      <c r="I80">
        <v>131</v>
      </c>
      <c r="J80">
        <v>8.18</v>
      </c>
      <c r="K80">
        <v>2.68</v>
      </c>
      <c r="L80">
        <v>1.24</v>
      </c>
      <c r="M80">
        <v>0.28999999999999998</v>
      </c>
      <c r="N80" s="2">
        <v>0.71499999999999997</v>
      </c>
      <c r="P80">
        <v>4.12</v>
      </c>
      <c r="Q80">
        <v>4.2300000000000004</v>
      </c>
      <c r="R80">
        <v>1.8</v>
      </c>
      <c r="T80">
        <f t="shared" si="2"/>
        <v>1.1438284315590765</v>
      </c>
      <c r="U80">
        <f>T80*_xlfn.STDEV.P('Elo Ratings - Current'!$C$2:$C$31)+1505</f>
        <v>1554.5530856343169</v>
      </c>
      <c r="V80">
        <f>U80-VLOOKUP(C80, 'Team Pitching Projected'!$P$2:$R$32, 3, FALSE)</f>
        <v>54.948863151988917</v>
      </c>
      <c r="W80">
        <f t="shared" si="3"/>
        <v>32.560254132172993</v>
      </c>
      <c r="X80">
        <v>32.574253730826847</v>
      </c>
    </row>
    <row r="81" spans="1:24" x14ac:dyDescent="0.45">
      <c r="A81">
        <v>80</v>
      </c>
      <c r="B81" t="s">
        <v>413</v>
      </c>
      <c r="C81" t="s">
        <v>31</v>
      </c>
      <c r="D81">
        <v>7</v>
      </c>
      <c r="E81">
        <v>6</v>
      </c>
      <c r="F81">
        <v>0</v>
      </c>
      <c r="G81">
        <v>22</v>
      </c>
      <c r="H81">
        <v>22</v>
      </c>
      <c r="I81">
        <v>118</v>
      </c>
      <c r="J81">
        <v>9.08</v>
      </c>
      <c r="K81">
        <v>3.2</v>
      </c>
      <c r="L81">
        <v>1.3</v>
      </c>
      <c r="M81">
        <v>0.28799999999999998</v>
      </c>
      <c r="N81" s="2">
        <v>0.71899999999999997</v>
      </c>
      <c r="P81">
        <v>4.1900000000000004</v>
      </c>
      <c r="Q81">
        <v>4.3099999999999996</v>
      </c>
      <c r="R81">
        <v>1.8</v>
      </c>
      <c r="T81">
        <f t="shared" si="2"/>
        <v>1.1438284315590765</v>
      </c>
      <c r="U81">
        <f>T81*_xlfn.STDEV.P('Elo Ratings - Current'!$C$2:$C$31)+1505</f>
        <v>1554.5530856343169</v>
      </c>
      <c r="V81">
        <f>U81-VLOOKUP(C81, 'Team Pitching Projected'!$P$2:$R$32, 3, FALSE)</f>
        <v>54.948863151988917</v>
      </c>
      <c r="W81">
        <f t="shared" si="3"/>
        <v>32.560254132172993</v>
      </c>
      <c r="X81">
        <v>32.574253730826847</v>
      </c>
    </row>
    <row r="82" spans="1:24" x14ac:dyDescent="0.45">
      <c r="A82">
        <v>88</v>
      </c>
      <c r="B82" t="s">
        <v>420</v>
      </c>
      <c r="C82" t="s">
        <v>21</v>
      </c>
      <c r="D82">
        <v>9</v>
      </c>
      <c r="E82">
        <v>8</v>
      </c>
      <c r="F82">
        <v>0</v>
      </c>
      <c r="G82">
        <v>31</v>
      </c>
      <c r="H82">
        <v>29</v>
      </c>
      <c r="I82">
        <v>137.19999999999999</v>
      </c>
      <c r="J82">
        <v>9.15</v>
      </c>
      <c r="K82">
        <v>3.14</v>
      </c>
      <c r="L82">
        <v>1.31</v>
      </c>
      <c r="M82">
        <v>0.28499999999999998</v>
      </c>
      <c r="N82" s="2">
        <v>0.71699999999999997</v>
      </c>
      <c r="P82">
        <v>4.18</v>
      </c>
      <c r="Q82">
        <v>4.24</v>
      </c>
      <c r="R82">
        <v>1.8</v>
      </c>
      <c r="T82">
        <f t="shared" si="2"/>
        <v>1.1438284315590765</v>
      </c>
      <c r="U82">
        <f>T82*_xlfn.STDEV.P('Elo Ratings - Current'!$C$2:$C$31)+1505</f>
        <v>1554.5530856343169</v>
      </c>
      <c r="V82">
        <f>U82-VLOOKUP(C82, 'Team Pitching Projected'!$P$2:$R$32, 3, FALSE)</f>
        <v>37.154277721368089</v>
      </c>
      <c r="W82">
        <f t="shared" si="3"/>
        <v>22.01597367645067</v>
      </c>
      <c r="X82">
        <v>22.025439658939433</v>
      </c>
    </row>
    <row r="83" spans="1:24" x14ac:dyDescent="0.45">
      <c r="A83">
        <v>82</v>
      </c>
      <c r="B83" t="s">
        <v>304</v>
      </c>
      <c r="C83" t="s">
        <v>21</v>
      </c>
      <c r="D83">
        <v>6</v>
      </c>
      <c r="E83">
        <v>6</v>
      </c>
      <c r="F83">
        <v>0</v>
      </c>
      <c r="G83">
        <v>23</v>
      </c>
      <c r="H83">
        <v>23</v>
      </c>
      <c r="I83">
        <v>118.2</v>
      </c>
      <c r="J83">
        <v>8.42</v>
      </c>
      <c r="K83">
        <v>2.4300000000000002</v>
      </c>
      <c r="L83">
        <v>1.1399999999999999</v>
      </c>
      <c r="M83">
        <v>0.28399999999999997</v>
      </c>
      <c r="N83" s="2">
        <v>0.70599999999999996</v>
      </c>
      <c r="P83">
        <v>3.94</v>
      </c>
      <c r="Q83">
        <v>3.99</v>
      </c>
      <c r="R83">
        <v>1.8</v>
      </c>
      <c r="T83">
        <f t="shared" si="2"/>
        <v>1.1438284315590765</v>
      </c>
      <c r="U83">
        <f>T83*_xlfn.STDEV.P('Elo Ratings - Current'!$C$2:$C$31)+1505</f>
        <v>1554.5530856343169</v>
      </c>
      <c r="V83">
        <f>U83-VLOOKUP(C83, 'Team Pitching Projected'!$P$2:$R$32, 3, FALSE)</f>
        <v>37.154277721368089</v>
      </c>
      <c r="W83">
        <f t="shared" si="3"/>
        <v>22.01597367645067</v>
      </c>
      <c r="X83">
        <v>22.025439658939433</v>
      </c>
    </row>
    <row r="84" spans="1:24" x14ac:dyDescent="0.45">
      <c r="A84">
        <v>84</v>
      </c>
      <c r="B84" t="s">
        <v>416</v>
      </c>
      <c r="C84" t="s">
        <v>21</v>
      </c>
      <c r="D84">
        <v>7</v>
      </c>
      <c r="E84">
        <v>4</v>
      </c>
      <c r="F84">
        <v>0</v>
      </c>
      <c r="G84">
        <v>22</v>
      </c>
      <c r="H84">
        <v>17</v>
      </c>
      <c r="I84">
        <v>90.2</v>
      </c>
      <c r="J84">
        <v>8.6300000000000008</v>
      </c>
      <c r="K84">
        <v>2.48</v>
      </c>
      <c r="L84">
        <v>0.79</v>
      </c>
      <c r="M84">
        <v>0.28299999999999997</v>
      </c>
      <c r="N84" s="2">
        <v>0.73</v>
      </c>
      <c r="P84">
        <v>3.27</v>
      </c>
      <c r="Q84">
        <v>3.38</v>
      </c>
      <c r="R84">
        <v>1.8</v>
      </c>
      <c r="T84">
        <f t="shared" si="2"/>
        <v>1.1438284315590765</v>
      </c>
      <c r="U84">
        <f>T84*_xlfn.STDEV.P('Elo Ratings - Current'!$C$2:$C$31)+1505</f>
        <v>1554.5530856343169</v>
      </c>
      <c r="V84">
        <f>U84-VLOOKUP(C84, 'Team Pitching Projected'!$P$2:$R$32, 3, FALSE)</f>
        <v>37.154277721368089</v>
      </c>
      <c r="W84">
        <f t="shared" si="3"/>
        <v>22.01597367645067</v>
      </c>
      <c r="X84">
        <v>22.025439658939433</v>
      </c>
    </row>
    <row r="85" spans="1:24" x14ac:dyDescent="0.45">
      <c r="A85">
        <v>87</v>
      </c>
      <c r="B85" t="s">
        <v>419</v>
      </c>
      <c r="C85" t="s">
        <v>21</v>
      </c>
      <c r="D85">
        <v>6</v>
      </c>
      <c r="E85">
        <v>4</v>
      </c>
      <c r="F85">
        <v>0</v>
      </c>
      <c r="G85">
        <v>27</v>
      </c>
      <c r="H85">
        <v>15</v>
      </c>
      <c r="I85">
        <v>89.2</v>
      </c>
      <c r="J85">
        <v>10.84</v>
      </c>
      <c r="K85">
        <v>2.5099999999999998</v>
      </c>
      <c r="L85">
        <v>1.2</v>
      </c>
      <c r="M85">
        <v>0.29199999999999998</v>
      </c>
      <c r="N85" s="2">
        <v>0.77200000000000002</v>
      </c>
      <c r="P85">
        <v>3.31</v>
      </c>
      <c r="Q85">
        <v>3.46</v>
      </c>
      <c r="R85">
        <v>1.8</v>
      </c>
      <c r="T85">
        <f t="shared" si="2"/>
        <v>1.1438284315590765</v>
      </c>
      <c r="U85">
        <f>T85*_xlfn.STDEV.P('Elo Ratings - Current'!$C$2:$C$31)+1505</f>
        <v>1554.5530856343169</v>
      </c>
      <c r="V85">
        <f>U85-VLOOKUP(C85, 'Team Pitching Projected'!$P$2:$R$32, 3, FALSE)</f>
        <v>37.154277721368089</v>
      </c>
      <c r="W85">
        <f t="shared" si="3"/>
        <v>22.01597367645067</v>
      </c>
      <c r="X85">
        <v>22.025439658939433</v>
      </c>
    </row>
    <row r="86" spans="1:24" x14ac:dyDescent="0.45">
      <c r="A86">
        <v>92</v>
      </c>
      <c r="B86" t="s">
        <v>423</v>
      </c>
      <c r="C86" t="s">
        <v>28</v>
      </c>
      <c r="D86">
        <v>7</v>
      </c>
      <c r="E86">
        <v>10</v>
      </c>
      <c r="F86">
        <v>0</v>
      </c>
      <c r="G86">
        <v>28</v>
      </c>
      <c r="H86">
        <v>25</v>
      </c>
      <c r="I86">
        <v>138.19999999999999</v>
      </c>
      <c r="J86">
        <v>7.53</v>
      </c>
      <c r="K86">
        <v>3.57</v>
      </c>
      <c r="L86">
        <v>1.04</v>
      </c>
      <c r="M86">
        <v>0.29299999999999998</v>
      </c>
      <c r="N86" s="2">
        <v>0.67200000000000004</v>
      </c>
      <c r="P86">
        <v>4.67</v>
      </c>
      <c r="Q86">
        <v>4.47</v>
      </c>
      <c r="R86">
        <v>1.8</v>
      </c>
      <c r="T86">
        <f t="shared" si="2"/>
        <v>1.1438284315590765</v>
      </c>
      <c r="U86">
        <f>T86*_xlfn.STDEV.P('Elo Ratings - Current'!$C$2:$C$31)+1505</f>
        <v>1554.5530856343169</v>
      </c>
      <c r="V86">
        <f>U86-VLOOKUP(C86, 'Team Pitching Projected'!$P$2:$R$32, 3, FALSE)</f>
        <v>52.576251761239519</v>
      </c>
      <c r="W86">
        <f t="shared" si="3"/>
        <v>31.154350071410043</v>
      </c>
      <c r="X86">
        <v>31.16774518790854</v>
      </c>
    </row>
    <row r="87" spans="1:24" x14ac:dyDescent="0.45">
      <c r="A87">
        <v>86</v>
      </c>
      <c r="B87" t="s">
        <v>418</v>
      </c>
      <c r="C87" t="s">
        <v>28</v>
      </c>
      <c r="D87">
        <v>6</v>
      </c>
      <c r="E87">
        <v>8</v>
      </c>
      <c r="F87">
        <v>0</v>
      </c>
      <c r="G87">
        <v>30</v>
      </c>
      <c r="H87">
        <v>20</v>
      </c>
      <c r="I87">
        <v>129.19999999999999</v>
      </c>
      <c r="J87">
        <v>6.73</v>
      </c>
      <c r="K87">
        <v>3.05</v>
      </c>
      <c r="L87">
        <v>0.9</v>
      </c>
      <c r="M87">
        <v>0.30299999999999999</v>
      </c>
      <c r="N87" s="2">
        <v>0.71099999999999997</v>
      </c>
      <c r="P87">
        <v>4.16</v>
      </c>
      <c r="Q87">
        <v>4.2</v>
      </c>
      <c r="R87">
        <v>1.8</v>
      </c>
      <c r="T87">
        <f t="shared" si="2"/>
        <v>1.1438284315590765</v>
      </c>
      <c r="U87">
        <f>T87*_xlfn.STDEV.P('Elo Ratings - Current'!$C$2:$C$31)+1505</f>
        <v>1554.5530856343169</v>
      </c>
      <c r="V87">
        <f>U87-VLOOKUP(C87, 'Team Pitching Projected'!$P$2:$R$32, 3, FALSE)</f>
        <v>52.576251761239519</v>
      </c>
      <c r="W87">
        <f t="shared" si="3"/>
        <v>31.154350071410043</v>
      </c>
      <c r="X87">
        <v>31.16774518790854</v>
      </c>
    </row>
    <row r="88" spans="1:24" x14ac:dyDescent="0.45">
      <c r="A88">
        <v>94</v>
      </c>
      <c r="B88" t="s">
        <v>425</v>
      </c>
      <c r="C88" t="s">
        <v>28</v>
      </c>
      <c r="D88">
        <v>5</v>
      </c>
      <c r="E88">
        <v>6</v>
      </c>
      <c r="F88">
        <v>0</v>
      </c>
      <c r="G88">
        <v>19</v>
      </c>
      <c r="H88">
        <v>17</v>
      </c>
      <c r="I88">
        <v>97.2</v>
      </c>
      <c r="J88">
        <v>8.84</v>
      </c>
      <c r="K88">
        <v>2.4900000000000002</v>
      </c>
      <c r="L88">
        <v>1.2</v>
      </c>
      <c r="M88">
        <v>0.28799999999999998</v>
      </c>
      <c r="N88" s="2">
        <v>0.71299999999999997</v>
      </c>
      <c r="P88">
        <v>3.96</v>
      </c>
      <c r="Q88">
        <v>3.97</v>
      </c>
      <c r="R88">
        <v>1.8</v>
      </c>
      <c r="T88">
        <f t="shared" si="2"/>
        <v>1.1438284315590765</v>
      </c>
      <c r="U88">
        <f>T88*_xlfn.STDEV.P('Elo Ratings - Current'!$C$2:$C$31)+1505</f>
        <v>1554.5530856343169</v>
      </c>
      <c r="V88">
        <f>U88-VLOOKUP(C88, 'Team Pitching Projected'!$P$2:$R$32, 3, FALSE)</f>
        <v>52.576251761239519</v>
      </c>
      <c r="W88">
        <f t="shared" si="3"/>
        <v>31.154350071410043</v>
      </c>
      <c r="X88">
        <v>31.16774518790854</v>
      </c>
    </row>
    <row r="89" spans="1:24" x14ac:dyDescent="0.45">
      <c r="A89">
        <v>91</v>
      </c>
      <c r="B89" t="s">
        <v>422</v>
      </c>
      <c r="C89" t="s">
        <v>41</v>
      </c>
      <c r="D89">
        <v>8</v>
      </c>
      <c r="E89">
        <v>10</v>
      </c>
      <c r="F89">
        <v>0</v>
      </c>
      <c r="G89">
        <v>27</v>
      </c>
      <c r="H89">
        <v>27</v>
      </c>
      <c r="I89">
        <v>148.1</v>
      </c>
      <c r="J89">
        <v>7.04</v>
      </c>
      <c r="K89">
        <v>3.28</v>
      </c>
      <c r="L89">
        <v>1.21</v>
      </c>
      <c r="M89">
        <v>0.29199999999999998</v>
      </c>
      <c r="N89" s="2">
        <v>0.68600000000000005</v>
      </c>
      <c r="P89">
        <v>4.67</v>
      </c>
      <c r="Q89">
        <v>4.66</v>
      </c>
      <c r="R89">
        <v>1.8</v>
      </c>
      <c r="T89">
        <f t="shared" si="2"/>
        <v>1.1438284315590765</v>
      </c>
      <c r="U89">
        <f>T89*_xlfn.STDEV.P('Elo Ratings - Current'!$C$2:$C$31)+1505</f>
        <v>1554.5530856343169</v>
      </c>
      <c r="V89">
        <f>U89-VLOOKUP(C89, 'Team Pitching Projected'!$P$2:$R$32, 3, FALSE)</f>
        <v>-26.906229828866799</v>
      </c>
      <c r="W89">
        <f t="shared" si="3"/>
        <v>-15.943435964149629</v>
      </c>
      <c r="X89">
        <v>-15.950290999855429</v>
      </c>
    </row>
    <row r="90" spans="1:24" x14ac:dyDescent="0.45">
      <c r="A90">
        <v>83</v>
      </c>
      <c r="B90" t="s">
        <v>415</v>
      </c>
      <c r="C90" t="s">
        <v>30</v>
      </c>
      <c r="D90">
        <v>7</v>
      </c>
      <c r="E90">
        <v>8</v>
      </c>
      <c r="F90">
        <v>0</v>
      </c>
      <c r="G90">
        <v>29</v>
      </c>
      <c r="H90">
        <v>25</v>
      </c>
      <c r="I90">
        <v>130.19999999999999</v>
      </c>
      <c r="J90">
        <v>8.8800000000000008</v>
      </c>
      <c r="K90">
        <v>2.89</v>
      </c>
      <c r="L90">
        <v>1.31</v>
      </c>
      <c r="M90">
        <v>0.29199999999999998</v>
      </c>
      <c r="N90" s="2">
        <v>0.7</v>
      </c>
      <c r="P90">
        <v>4.41</v>
      </c>
      <c r="Q90">
        <v>4.32</v>
      </c>
      <c r="R90">
        <v>1.8</v>
      </c>
      <c r="T90">
        <f t="shared" si="2"/>
        <v>1.1438284315590765</v>
      </c>
      <c r="U90">
        <f>T90*_xlfn.STDEV.P('Elo Ratings - Current'!$C$2:$C$31)+1505</f>
        <v>1554.5530856343169</v>
      </c>
      <c r="V90">
        <f>U90-VLOOKUP(C90, 'Team Pitching Projected'!$P$2:$R$32, 3, FALSE)</f>
        <v>41.899500502867113</v>
      </c>
      <c r="W90">
        <f t="shared" si="3"/>
        <v>24.827781797976705</v>
      </c>
      <c r="X90">
        <v>24.838456744776039</v>
      </c>
    </row>
    <row r="91" spans="1:24" x14ac:dyDescent="0.45">
      <c r="A91">
        <v>89</v>
      </c>
      <c r="B91" t="s">
        <v>421</v>
      </c>
      <c r="C91" t="s">
        <v>40</v>
      </c>
      <c r="D91">
        <v>5</v>
      </c>
      <c r="E91">
        <v>6</v>
      </c>
      <c r="F91">
        <v>0</v>
      </c>
      <c r="G91">
        <v>25</v>
      </c>
      <c r="H91">
        <v>24</v>
      </c>
      <c r="I91">
        <v>126</v>
      </c>
      <c r="J91">
        <v>9.07</v>
      </c>
      <c r="K91">
        <v>3.14</v>
      </c>
      <c r="L91">
        <v>1.21</v>
      </c>
      <c r="M91">
        <v>0.29099999999999998</v>
      </c>
      <c r="N91" s="2">
        <v>0.7</v>
      </c>
      <c r="P91">
        <v>4.29</v>
      </c>
      <c r="Q91">
        <v>4.3</v>
      </c>
      <c r="R91">
        <v>1.8</v>
      </c>
      <c r="T91">
        <f t="shared" si="2"/>
        <v>1.1438284315590765</v>
      </c>
      <c r="U91">
        <f>T91*_xlfn.STDEV.P('Elo Ratings - Current'!$C$2:$C$31)+1505</f>
        <v>1554.5530856343169</v>
      </c>
      <c r="V91">
        <f>U91-VLOOKUP(C91, 'Team Pitching Projected'!$P$2:$R$32, 3, FALSE)</f>
        <v>35.967972025993504</v>
      </c>
      <c r="W91">
        <f t="shared" si="3"/>
        <v>21.313021646069263</v>
      </c>
      <c r="X91">
        <v>21.322185387480282</v>
      </c>
    </row>
    <row r="92" spans="1:24" x14ac:dyDescent="0.45">
      <c r="A92">
        <v>78</v>
      </c>
      <c r="B92" t="s">
        <v>412</v>
      </c>
      <c r="C92" t="s">
        <v>27</v>
      </c>
      <c r="D92">
        <v>6</v>
      </c>
      <c r="E92">
        <v>7</v>
      </c>
      <c r="F92">
        <v>0</v>
      </c>
      <c r="G92">
        <v>24</v>
      </c>
      <c r="H92">
        <v>22</v>
      </c>
      <c r="I92">
        <v>129.19999999999999</v>
      </c>
      <c r="J92">
        <v>6.73</v>
      </c>
      <c r="K92">
        <v>2.15</v>
      </c>
      <c r="L92">
        <v>1.18</v>
      </c>
      <c r="M92">
        <v>0.307</v>
      </c>
      <c r="N92" s="2">
        <v>0.68600000000000005</v>
      </c>
      <c r="P92">
        <v>4.58</v>
      </c>
      <c r="Q92">
        <v>4.3899999999999997</v>
      </c>
      <c r="R92">
        <v>1.8</v>
      </c>
      <c r="T92">
        <f t="shared" si="2"/>
        <v>1.1438284315590765</v>
      </c>
      <c r="U92">
        <f>T92*_xlfn.STDEV.P('Elo Ratings - Current'!$C$2:$C$31)+1505</f>
        <v>1554.5530856343169</v>
      </c>
      <c r="V92">
        <f>U92-VLOOKUP(C92, 'Team Pitching Projected'!$P$2:$R$32, 3, FALSE)</f>
        <v>32.409054939869293</v>
      </c>
      <c r="W92">
        <f t="shared" si="3"/>
        <v>19.204165554924774</v>
      </c>
      <c r="X92">
        <v>19.212422573102828</v>
      </c>
    </row>
    <row r="93" spans="1:24" x14ac:dyDescent="0.45">
      <c r="A93">
        <v>93</v>
      </c>
      <c r="B93" t="s">
        <v>424</v>
      </c>
      <c r="C93" t="s">
        <v>29</v>
      </c>
      <c r="D93">
        <v>7</v>
      </c>
      <c r="E93">
        <v>4</v>
      </c>
      <c r="F93">
        <v>0</v>
      </c>
      <c r="G93">
        <v>19</v>
      </c>
      <c r="H93">
        <v>19</v>
      </c>
      <c r="I93">
        <v>104.2</v>
      </c>
      <c r="J93">
        <v>9.4600000000000009</v>
      </c>
      <c r="K93">
        <v>3.95</v>
      </c>
      <c r="L93">
        <v>0.86</v>
      </c>
      <c r="M93">
        <v>0.28299999999999997</v>
      </c>
      <c r="N93" s="2">
        <v>0.73899999999999999</v>
      </c>
      <c r="P93">
        <v>3.61</v>
      </c>
      <c r="Q93">
        <v>3.89</v>
      </c>
      <c r="R93">
        <v>1.8</v>
      </c>
      <c r="T93">
        <f t="shared" si="2"/>
        <v>1.1438284315590765</v>
      </c>
      <c r="U93">
        <f>T93*_xlfn.STDEV.P('Elo Ratings - Current'!$C$2:$C$31)+1505</f>
        <v>1554.5530856343169</v>
      </c>
      <c r="V93">
        <f>U93-VLOOKUP(C93, 'Team Pitching Projected'!$P$2:$R$32, 3, FALSE)</f>
        <v>26.477526462995684</v>
      </c>
      <c r="W93">
        <f t="shared" si="3"/>
        <v>15.689405403017332</v>
      </c>
      <c r="X93">
        <v>15.696151215806934</v>
      </c>
    </row>
    <row r="94" spans="1:24" x14ac:dyDescent="0.45">
      <c r="A94">
        <v>90</v>
      </c>
      <c r="B94" t="s">
        <v>282</v>
      </c>
      <c r="C94" t="s">
        <v>17</v>
      </c>
      <c r="D94">
        <v>7</v>
      </c>
      <c r="E94">
        <v>9</v>
      </c>
      <c r="F94">
        <v>0</v>
      </c>
      <c r="G94">
        <v>24</v>
      </c>
      <c r="H94">
        <v>23</v>
      </c>
      <c r="I94">
        <v>129.19999999999999</v>
      </c>
      <c r="J94">
        <v>9.3699999999999992</v>
      </c>
      <c r="K94">
        <v>2.91</v>
      </c>
      <c r="L94">
        <v>1.53</v>
      </c>
      <c r="M94">
        <v>0.30199999999999999</v>
      </c>
      <c r="N94" s="2">
        <v>0.70599999999999996</v>
      </c>
      <c r="P94">
        <v>4.6500000000000004</v>
      </c>
      <c r="Q94">
        <v>4.47</v>
      </c>
      <c r="R94">
        <v>1.8</v>
      </c>
      <c r="T94">
        <f t="shared" si="2"/>
        <v>1.1438284315590765</v>
      </c>
      <c r="U94">
        <f>T94*_xlfn.STDEV.P('Elo Ratings - Current'!$C$2:$C$31)+1505</f>
        <v>1554.5530856343169</v>
      </c>
      <c r="V94">
        <f>U94-VLOOKUP(C94, 'Team Pitching Projected'!$P$2:$R$32, 3, FALSE)</f>
        <v>32.409054939869293</v>
      </c>
      <c r="W94">
        <f t="shared" si="3"/>
        <v>19.204165554924774</v>
      </c>
      <c r="X94">
        <v>19.212422573102828</v>
      </c>
    </row>
    <row r="95" spans="1:24" x14ac:dyDescent="0.45">
      <c r="A95">
        <v>95</v>
      </c>
      <c r="B95" t="s">
        <v>426</v>
      </c>
      <c r="C95" t="s">
        <v>38</v>
      </c>
      <c r="D95">
        <v>6</v>
      </c>
      <c r="E95">
        <v>4</v>
      </c>
      <c r="F95">
        <v>0</v>
      </c>
      <c r="G95">
        <v>30</v>
      </c>
      <c r="H95">
        <v>12</v>
      </c>
      <c r="I95">
        <v>89.1</v>
      </c>
      <c r="J95">
        <v>9.4700000000000006</v>
      </c>
      <c r="K95">
        <v>1.91</v>
      </c>
      <c r="L95">
        <v>1.1100000000000001</v>
      </c>
      <c r="M95">
        <v>0.309</v>
      </c>
      <c r="N95" s="2">
        <v>0.72499999999999998</v>
      </c>
      <c r="P95">
        <v>3.73</v>
      </c>
      <c r="Q95">
        <v>3.49</v>
      </c>
      <c r="R95">
        <v>1.8</v>
      </c>
      <c r="T95">
        <f t="shared" si="2"/>
        <v>1.1438284315590765</v>
      </c>
      <c r="U95">
        <f>T95*_xlfn.STDEV.P('Elo Ratings - Current'!$C$2:$C$31)+1505</f>
        <v>1554.5530856343169</v>
      </c>
      <c r="V95">
        <f>U95-VLOOKUP(C95, 'Team Pitching Projected'!$P$2:$R$32, 3, FALSE)</f>
        <v>60.880391628862526</v>
      </c>
      <c r="W95">
        <f t="shared" si="3"/>
        <v>36.075014284080432</v>
      </c>
      <c r="X95">
        <v>36.090525088122739</v>
      </c>
    </row>
    <row r="96" spans="1:24" x14ac:dyDescent="0.45">
      <c r="A96">
        <v>85</v>
      </c>
      <c r="B96" t="s">
        <v>417</v>
      </c>
      <c r="C96" t="s">
        <v>42</v>
      </c>
      <c r="D96">
        <v>6</v>
      </c>
      <c r="E96">
        <v>4</v>
      </c>
      <c r="F96">
        <v>0</v>
      </c>
      <c r="G96">
        <v>18</v>
      </c>
      <c r="H96">
        <v>18</v>
      </c>
      <c r="I96">
        <v>91.1</v>
      </c>
      <c r="J96">
        <v>11.04</v>
      </c>
      <c r="K96">
        <v>2.76</v>
      </c>
      <c r="L96">
        <v>1.28</v>
      </c>
      <c r="M96">
        <v>0.307</v>
      </c>
      <c r="N96" s="2">
        <v>0.74099999999999999</v>
      </c>
      <c r="P96">
        <v>3.84</v>
      </c>
      <c r="Q96">
        <v>3.8</v>
      </c>
      <c r="R96">
        <v>1.8</v>
      </c>
      <c r="T96">
        <f t="shared" si="2"/>
        <v>1.1438284315590765</v>
      </c>
      <c r="U96">
        <f>T96*_xlfn.STDEV.P('Elo Ratings - Current'!$C$2:$C$31)+1505</f>
        <v>1554.5530856343169</v>
      </c>
      <c r="V96">
        <f>U96-VLOOKUP(C96, 'Team Pitching Projected'!$P$2:$R$32, 3, FALSE)</f>
        <v>-23.347312742742588</v>
      </c>
      <c r="W96">
        <f t="shared" si="3"/>
        <v>-13.834579873005136</v>
      </c>
      <c r="X96">
        <v>-13.84052818547784</v>
      </c>
    </row>
    <row r="97" spans="1:24" x14ac:dyDescent="0.45">
      <c r="A97">
        <v>107</v>
      </c>
      <c r="B97" t="s">
        <v>436</v>
      </c>
      <c r="C97" t="s">
        <v>31</v>
      </c>
      <c r="D97">
        <v>7</v>
      </c>
      <c r="E97">
        <v>9</v>
      </c>
      <c r="F97">
        <v>0</v>
      </c>
      <c r="G97">
        <v>30</v>
      </c>
      <c r="H97">
        <v>24</v>
      </c>
      <c r="I97">
        <v>145.19999999999999</v>
      </c>
      <c r="J97">
        <v>7.84</v>
      </c>
      <c r="K97">
        <v>3.03</v>
      </c>
      <c r="L97">
        <v>1.24</v>
      </c>
      <c r="M97">
        <v>0.3</v>
      </c>
      <c r="N97" s="2">
        <v>0.71199999999999997</v>
      </c>
      <c r="P97">
        <v>4.3899999999999997</v>
      </c>
      <c r="Q97">
        <v>4.49</v>
      </c>
      <c r="R97">
        <v>1.7</v>
      </c>
      <c r="T97">
        <f t="shared" si="2"/>
        <v>1.019963398276053</v>
      </c>
      <c r="U97">
        <f>T97*_xlfn.STDEV.P('Elo Ratings - Current'!$C$2:$C$31)+1505</f>
        <v>1549.1869883840457</v>
      </c>
      <c r="V97">
        <f>U97-VLOOKUP(C97, 'Team Pitching Projected'!$P$2:$R$32, 3, FALSE)</f>
        <v>49.582765901717721</v>
      </c>
      <c r="W97">
        <f t="shared" si="3"/>
        <v>29.380543394873403</v>
      </c>
      <c r="X97">
        <v>29.393175845900675</v>
      </c>
    </row>
    <row r="98" spans="1:24" x14ac:dyDescent="0.45">
      <c r="A98">
        <v>98</v>
      </c>
      <c r="B98" t="s">
        <v>367</v>
      </c>
      <c r="C98" t="s">
        <v>20</v>
      </c>
      <c r="D98">
        <v>9</v>
      </c>
      <c r="E98">
        <v>10</v>
      </c>
      <c r="F98">
        <v>0</v>
      </c>
      <c r="G98">
        <v>28</v>
      </c>
      <c r="H98">
        <v>28</v>
      </c>
      <c r="I98">
        <v>165</v>
      </c>
      <c r="J98">
        <v>6.27</v>
      </c>
      <c r="K98">
        <v>2.02</v>
      </c>
      <c r="L98">
        <v>1.36</v>
      </c>
      <c r="M98">
        <v>0.29199999999999998</v>
      </c>
      <c r="N98" s="2">
        <v>0.71199999999999997</v>
      </c>
      <c r="P98">
        <v>4.3600000000000003</v>
      </c>
      <c r="Q98">
        <v>4.6100000000000003</v>
      </c>
      <c r="R98">
        <v>1.7</v>
      </c>
      <c r="T98">
        <f t="shared" si="2"/>
        <v>1.019963398276053</v>
      </c>
      <c r="U98">
        <f>T98*_xlfn.STDEV.P('Elo Ratings - Current'!$C$2:$C$31)+1505</f>
        <v>1549.1869883840457</v>
      </c>
      <c r="V98">
        <f>U98-VLOOKUP(C98, 'Team Pitching Projected'!$P$2:$R$32, 3, FALSE)</f>
        <v>35.347097557221105</v>
      </c>
      <c r="W98">
        <f t="shared" si="3"/>
        <v>20.945119030295576</v>
      </c>
      <c r="X98">
        <v>20.954124588390723</v>
      </c>
    </row>
    <row r="99" spans="1:24" x14ac:dyDescent="0.45">
      <c r="A99">
        <v>97</v>
      </c>
      <c r="B99" t="s">
        <v>428</v>
      </c>
      <c r="C99" t="s">
        <v>20</v>
      </c>
      <c r="D99">
        <v>8</v>
      </c>
      <c r="E99">
        <v>10</v>
      </c>
      <c r="F99">
        <v>0</v>
      </c>
      <c r="G99">
        <v>25</v>
      </c>
      <c r="H99">
        <v>25</v>
      </c>
      <c r="I99">
        <v>141.1</v>
      </c>
      <c r="J99">
        <v>8.41</v>
      </c>
      <c r="K99">
        <v>3.06</v>
      </c>
      <c r="L99">
        <v>1.34</v>
      </c>
      <c r="M99">
        <v>0.29799999999999999</v>
      </c>
      <c r="N99" s="2">
        <v>0.70799999999999996</v>
      </c>
      <c r="P99">
        <v>4.46</v>
      </c>
      <c r="Q99">
        <v>4.49</v>
      </c>
      <c r="R99">
        <v>1.7</v>
      </c>
      <c r="T99">
        <f t="shared" si="2"/>
        <v>1.019963398276053</v>
      </c>
      <c r="U99">
        <f>T99*_xlfn.STDEV.P('Elo Ratings - Current'!$C$2:$C$31)+1505</f>
        <v>1549.1869883840457</v>
      </c>
      <c r="V99">
        <f>U99-VLOOKUP(C99, 'Team Pitching Projected'!$P$2:$R$32, 3, FALSE)</f>
        <v>35.347097557221105</v>
      </c>
      <c r="W99">
        <f t="shared" si="3"/>
        <v>20.945119030295576</v>
      </c>
      <c r="X99">
        <v>20.954124588390723</v>
      </c>
    </row>
    <row r="100" spans="1:24" x14ac:dyDescent="0.45">
      <c r="A100">
        <v>108</v>
      </c>
      <c r="B100" t="s">
        <v>437</v>
      </c>
      <c r="C100" t="s">
        <v>20</v>
      </c>
      <c r="D100">
        <v>6</v>
      </c>
      <c r="E100">
        <v>6</v>
      </c>
      <c r="F100">
        <v>0</v>
      </c>
      <c r="G100">
        <v>25</v>
      </c>
      <c r="H100">
        <v>19</v>
      </c>
      <c r="I100">
        <v>103.2</v>
      </c>
      <c r="J100">
        <v>8.77</v>
      </c>
      <c r="K100">
        <v>2.78</v>
      </c>
      <c r="L100">
        <v>1.1299999999999999</v>
      </c>
      <c r="M100">
        <v>0.30499999999999999</v>
      </c>
      <c r="N100" s="2">
        <v>0.73</v>
      </c>
      <c r="P100">
        <v>3.99</v>
      </c>
      <c r="Q100">
        <v>3.98</v>
      </c>
      <c r="R100">
        <v>1.7</v>
      </c>
      <c r="T100">
        <f t="shared" si="2"/>
        <v>1.019963398276053</v>
      </c>
      <c r="U100">
        <f>T100*_xlfn.STDEV.P('Elo Ratings - Current'!$C$2:$C$31)+1505</f>
        <v>1549.1869883840457</v>
      </c>
      <c r="V100">
        <f>U100-VLOOKUP(C100, 'Team Pitching Projected'!$P$2:$R$32, 3, FALSE)</f>
        <v>35.347097557221105</v>
      </c>
      <c r="W100">
        <f t="shared" si="3"/>
        <v>20.945119030295576</v>
      </c>
      <c r="X100">
        <v>20.954124588390723</v>
      </c>
    </row>
    <row r="101" spans="1:24" x14ac:dyDescent="0.45">
      <c r="A101">
        <v>106</v>
      </c>
      <c r="B101" t="s">
        <v>435</v>
      </c>
      <c r="C101" t="s">
        <v>28</v>
      </c>
      <c r="D101">
        <v>5</v>
      </c>
      <c r="E101">
        <v>7</v>
      </c>
      <c r="F101">
        <v>0</v>
      </c>
      <c r="G101">
        <v>27</v>
      </c>
      <c r="H101">
        <v>22</v>
      </c>
      <c r="I101">
        <v>113.2</v>
      </c>
      <c r="J101">
        <v>6.65</v>
      </c>
      <c r="K101">
        <v>2.4500000000000002</v>
      </c>
      <c r="L101">
        <v>1.19</v>
      </c>
      <c r="M101">
        <v>0.29099999999999998</v>
      </c>
      <c r="N101" s="2">
        <v>0.70099999999999996</v>
      </c>
      <c r="P101">
        <v>4.3499999999999996</v>
      </c>
      <c r="Q101">
        <v>4.3899999999999997</v>
      </c>
      <c r="R101">
        <v>1.7</v>
      </c>
      <c r="T101">
        <f t="shared" si="2"/>
        <v>1.019963398276053</v>
      </c>
      <c r="U101">
        <f>T101*_xlfn.STDEV.P('Elo Ratings - Current'!$C$2:$C$31)+1505</f>
        <v>1549.1869883840457</v>
      </c>
      <c r="V101">
        <f>U101-VLOOKUP(C101, 'Team Pitching Projected'!$P$2:$R$32, 3, FALSE)</f>
        <v>47.210154510968323</v>
      </c>
      <c r="W101">
        <f t="shared" si="3"/>
        <v>27.974639334110453</v>
      </c>
      <c r="X101">
        <v>27.986667302982372</v>
      </c>
    </row>
    <row r="102" spans="1:24" x14ac:dyDescent="0.45">
      <c r="A102">
        <v>105</v>
      </c>
      <c r="B102" t="s">
        <v>434</v>
      </c>
      <c r="C102" t="s">
        <v>30</v>
      </c>
      <c r="D102">
        <v>10</v>
      </c>
      <c r="E102">
        <v>8</v>
      </c>
      <c r="F102">
        <v>0</v>
      </c>
      <c r="G102">
        <v>26</v>
      </c>
      <c r="H102">
        <v>25</v>
      </c>
      <c r="I102">
        <v>138</v>
      </c>
      <c r="J102">
        <v>7.17</v>
      </c>
      <c r="K102">
        <v>2.87</v>
      </c>
      <c r="L102">
        <v>1.1100000000000001</v>
      </c>
      <c r="M102">
        <v>0.28399999999999997</v>
      </c>
      <c r="N102" s="2">
        <v>0.71799999999999997</v>
      </c>
      <c r="P102">
        <v>4.04</v>
      </c>
      <c r="Q102">
        <v>4.3099999999999996</v>
      </c>
      <c r="R102">
        <v>1.7</v>
      </c>
      <c r="T102">
        <f t="shared" si="2"/>
        <v>1.019963398276053</v>
      </c>
      <c r="U102">
        <f>T102*_xlfn.STDEV.P('Elo Ratings - Current'!$C$2:$C$31)+1505</f>
        <v>1549.1869883840457</v>
      </c>
      <c r="V102">
        <f>U102-VLOOKUP(C102, 'Team Pitching Projected'!$P$2:$R$32, 3, FALSE)</f>
        <v>36.533403252595917</v>
      </c>
      <c r="W102">
        <f t="shared" si="3"/>
        <v>21.648071060677115</v>
      </c>
      <c r="X102">
        <v>21.657378859849874</v>
      </c>
    </row>
    <row r="103" spans="1:24" x14ac:dyDescent="0.45">
      <c r="A103">
        <v>103</v>
      </c>
      <c r="B103" t="s">
        <v>432</v>
      </c>
      <c r="C103" t="s">
        <v>39</v>
      </c>
      <c r="D103">
        <v>6</v>
      </c>
      <c r="E103">
        <v>7</v>
      </c>
      <c r="F103">
        <v>0</v>
      </c>
      <c r="G103">
        <v>29</v>
      </c>
      <c r="H103">
        <v>24</v>
      </c>
      <c r="I103">
        <v>126.1</v>
      </c>
      <c r="J103">
        <v>9.83</v>
      </c>
      <c r="K103">
        <v>4.13</v>
      </c>
      <c r="L103">
        <v>1.07</v>
      </c>
      <c r="M103">
        <v>0.307</v>
      </c>
      <c r="N103" s="2">
        <v>0.70099999999999996</v>
      </c>
      <c r="P103">
        <v>4.49</v>
      </c>
      <c r="Q103">
        <v>4.16</v>
      </c>
      <c r="R103">
        <v>1.7</v>
      </c>
      <c r="T103">
        <f t="shared" si="2"/>
        <v>1.019963398276053</v>
      </c>
      <c r="U103">
        <f>T103*_xlfn.STDEV.P('Elo Ratings - Current'!$C$2:$C$31)+1505</f>
        <v>1549.1869883840457</v>
      </c>
      <c r="V103">
        <f>U103-VLOOKUP(C103, 'Team Pitching Projected'!$P$2:$R$32, 3, FALSE)</f>
        <v>53.141682987841932</v>
      </c>
      <c r="W103">
        <f t="shared" si="3"/>
        <v>31.489399486017895</v>
      </c>
      <c r="X103">
        <v>31.502938660278268</v>
      </c>
    </row>
    <row r="104" spans="1:24" x14ac:dyDescent="0.45">
      <c r="A104">
        <v>101</v>
      </c>
      <c r="B104" t="s">
        <v>430</v>
      </c>
      <c r="C104" t="s">
        <v>24</v>
      </c>
      <c r="D104">
        <v>7</v>
      </c>
      <c r="E104">
        <v>7</v>
      </c>
      <c r="F104">
        <v>0</v>
      </c>
      <c r="G104">
        <v>28</v>
      </c>
      <c r="H104">
        <v>23</v>
      </c>
      <c r="I104">
        <v>133</v>
      </c>
      <c r="J104">
        <v>8.5299999999999994</v>
      </c>
      <c r="K104">
        <v>2.64</v>
      </c>
      <c r="L104">
        <v>1.22</v>
      </c>
      <c r="M104">
        <v>0.29699999999999999</v>
      </c>
      <c r="N104" s="2">
        <v>0.70899999999999996</v>
      </c>
      <c r="P104">
        <v>4.2</v>
      </c>
      <c r="Q104">
        <v>4.1100000000000003</v>
      </c>
      <c r="R104">
        <v>1.7</v>
      </c>
      <c r="T104">
        <f t="shared" si="2"/>
        <v>1.019963398276053</v>
      </c>
      <c r="U104">
        <f>T104*_xlfn.STDEV.P('Elo Ratings - Current'!$C$2:$C$31)+1505</f>
        <v>1549.1869883840457</v>
      </c>
      <c r="V104">
        <f>U104-VLOOKUP(C104, 'Team Pitching Projected'!$P$2:$R$32, 3, FALSE)</f>
        <v>2.1305380867288477</v>
      </c>
      <c r="W104">
        <f t="shared" si="3"/>
        <v>1.2624621796138829</v>
      </c>
      <c r="X104">
        <v>1.263004987534206</v>
      </c>
    </row>
    <row r="105" spans="1:24" x14ac:dyDescent="0.45">
      <c r="A105">
        <v>102</v>
      </c>
      <c r="B105" t="s">
        <v>431</v>
      </c>
      <c r="C105" t="s">
        <v>27</v>
      </c>
      <c r="D105">
        <v>6</v>
      </c>
      <c r="E105">
        <v>7</v>
      </c>
      <c r="F105">
        <v>0</v>
      </c>
      <c r="G105">
        <v>21</v>
      </c>
      <c r="H105">
        <v>21</v>
      </c>
      <c r="I105">
        <v>102</v>
      </c>
      <c r="J105">
        <v>9.09</v>
      </c>
      <c r="K105">
        <v>3</v>
      </c>
      <c r="L105">
        <v>1.06</v>
      </c>
      <c r="M105">
        <v>0.30599999999999999</v>
      </c>
      <c r="N105" s="2">
        <v>0.71399999999999997</v>
      </c>
      <c r="P105">
        <v>4.0599999999999996</v>
      </c>
      <c r="Q105">
        <v>3.91</v>
      </c>
      <c r="R105">
        <v>1.7</v>
      </c>
      <c r="T105">
        <f t="shared" si="2"/>
        <v>1.019963398276053</v>
      </c>
      <c r="U105">
        <f>T105*_xlfn.STDEV.P('Elo Ratings - Current'!$C$2:$C$31)+1505</f>
        <v>1549.1869883840457</v>
      </c>
      <c r="V105">
        <f>U105-VLOOKUP(C105, 'Team Pitching Projected'!$P$2:$R$32, 3, FALSE)</f>
        <v>27.042957689598097</v>
      </c>
      <c r="W105">
        <f t="shared" si="3"/>
        <v>16.024454817625184</v>
      </c>
      <c r="X105">
        <v>16.031344688176659</v>
      </c>
    </row>
    <row r="106" spans="1:24" x14ac:dyDescent="0.45">
      <c r="A106">
        <v>104</v>
      </c>
      <c r="B106" t="s">
        <v>433</v>
      </c>
      <c r="C106" t="s">
        <v>11</v>
      </c>
      <c r="D106">
        <v>6</v>
      </c>
      <c r="E106">
        <v>5</v>
      </c>
      <c r="F106">
        <v>0</v>
      </c>
      <c r="G106">
        <v>26</v>
      </c>
      <c r="H106">
        <v>21</v>
      </c>
      <c r="I106">
        <v>115</v>
      </c>
      <c r="J106">
        <v>9</v>
      </c>
      <c r="K106">
        <v>3.21</v>
      </c>
      <c r="L106">
        <v>1.25</v>
      </c>
      <c r="M106">
        <v>0.29699999999999999</v>
      </c>
      <c r="N106" s="2">
        <v>0.69399999999999995</v>
      </c>
      <c r="P106">
        <v>4.46</v>
      </c>
      <c r="Q106">
        <v>4.1900000000000004</v>
      </c>
      <c r="R106">
        <v>1.7</v>
      </c>
      <c r="T106">
        <f t="shared" si="2"/>
        <v>1.019963398276053</v>
      </c>
      <c r="U106">
        <f>T106*_xlfn.STDEV.P('Elo Ratings - Current'!$C$2:$C$31)+1505</f>
        <v>1549.1869883840457</v>
      </c>
      <c r="V106">
        <f>U106-VLOOKUP(C106, 'Team Pitching Projected'!$P$2:$R$32, 3, FALSE)</f>
        <v>-19.222964430015963</v>
      </c>
      <c r="W106">
        <f t="shared" si="3"/>
        <v>-11.390674367252794</v>
      </c>
      <c r="X106">
        <v>-11.395571898730793</v>
      </c>
    </row>
    <row r="107" spans="1:24" x14ac:dyDescent="0.45">
      <c r="A107">
        <v>100</v>
      </c>
      <c r="B107" t="s">
        <v>369</v>
      </c>
      <c r="C107" t="s">
        <v>34</v>
      </c>
      <c r="D107">
        <v>7</v>
      </c>
      <c r="E107">
        <v>7</v>
      </c>
      <c r="F107">
        <v>0</v>
      </c>
      <c r="G107">
        <v>26</v>
      </c>
      <c r="H107">
        <v>26</v>
      </c>
      <c r="I107">
        <v>130.19999999999999</v>
      </c>
      <c r="J107">
        <v>8.4</v>
      </c>
      <c r="K107">
        <v>3.17</v>
      </c>
      <c r="L107">
        <v>1.17</v>
      </c>
      <c r="M107">
        <v>0.29099999999999998</v>
      </c>
      <c r="N107" s="2">
        <v>0.72499999999999998</v>
      </c>
      <c r="P107">
        <v>4.0599999999999996</v>
      </c>
      <c r="Q107">
        <v>4.2300000000000004</v>
      </c>
      <c r="R107">
        <v>1.7</v>
      </c>
      <c r="T107">
        <f t="shared" si="2"/>
        <v>1.019963398276053</v>
      </c>
      <c r="U107">
        <f>T107*_xlfn.STDEV.P('Elo Ratings - Current'!$C$2:$C$31)+1505</f>
        <v>1549.1869883840457</v>
      </c>
      <c r="V107">
        <f>U107-VLOOKUP(C107, 'Team Pitching Projected'!$P$2:$R$32, 3, FALSE)</f>
        <v>48.396460206342908</v>
      </c>
      <c r="W107">
        <f t="shared" si="3"/>
        <v>28.67759136449186</v>
      </c>
      <c r="X107">
        <v>28.689921574441524</v>
      </c>
    </row>
    <row r="108" spans="1:24" x14ac:dyDescent="0.45">
      <c r="A108">
        <v>99</v>
      </c>
      <c r="B108" t="s">
        <v>429</v>
      </c>
      <c r="C108" t="s">
        <v>32</v>
      </c>
      <c r="D108">
        <v>7</v>
      </c>
      <c r="E108">
        <v>8</v>
      </c>
      <c r="F108">
        <v>0</v>
      </c>
      <c r="G108">
        <v>26</v>
      </c>
      <c r="H108">
        <v>25</v>
      </c>
      <c r="I108">
        <v>136.19999999999999</v>
      </c>
      <c r="J108">
        <v>7.83</v>
      </c>
      <c r="K108">
        <v>2.44</v>
      </c>
      <c r="L108">
        <v>1.38</v>
      </c>
      <c r="M108">
        <v>0.28999999999999998</v>
      </c>
      <c r="N108" s="2">
        <v>0.70099999999999996</v>
      </c>
      <c r="P108">
        <v>4.41</v>
      </c>
      <c r="Q108">
        <v>4.43</v>
      </c>
      <c r="R108">
        <v>1.7</v>
      </c>
      <c r="T108">
        <f t="shared" si="2"/>
        <v>1.019963398276053</v>
      </c>
      <c r="U108">
        <f>T108*_xlfn.STDEV.P('Elo Ratings - Current'!$C$2:$C$31)+1505</f>
        <v>1549.1869883840457</v>
      </c>
      <c r="V108">
        <f>U108-VLOOKUP(C108, 'Team Pitching Projected'!$P$2:$R$32, 3, FALSE)</f>
        <v>30.601874775722308</v>
      </c>
      <c r="W108">
        <f t="shared" si="3"/>
        <v>18.133310908769676</v>
      </c>
      <c r="X108">
        <v>18.141107502554114</v>
      </c>
    </row>
    <row r="109" spans="1:24" x14ac:dyDescent="0.45">
      <c r="A109">
        <v>96</v>
      </c>
      <c r="B109" t="s">
        <v>427</v>
      </c>
      <c r="C109" t="s">
        <v>42</v>
      </c>
      <c r="D109">
        <v>9</v>
      </c>
      <c r="E109">
        <v>6</v>
      </c>
      <c r="F109">
        <v>0</v>
      </c>
      <c r="G109">
        <v>29</v>
      </c>
      <c r="H109">
        <v>29</v>
      </c>
      <c r="I109">
        <v>157.19999999999999</v>
      </c>
      <c r="J109">
        <v>7.42</v>
      </c>
      <c r="K109">
        <v>3.37</v>
      </c>
      <c r="L109">
        <v>1.08</v>
      </c>
      <c r="M109">
        <v>0.29199999999999998</v>
      </c>
      <c r="N109" s="2">
        <v>0.71399999999999997</v>
      </c>
      <c r="P109">
        <v>4.22</v>
      </c>
      <c r="Q109">
        <v>4.45</v>
      </c>
      <c r="R109">
        <v>1.7</v>
      </c>
      <c r="T109">
        <f t="shared" si="2"/>
        <v>1.019963398276053</v>
      </c>
      <c r="U109">
        <f>T109*_xlfn.STDEV.P('Elo Ratings - Current'!$C$2:$C$31)+1505</f>
        <v>1549.1869883840457</v>
      </c>
      <c r="V109">
        <f>U109-VLOOKUP(C109, 'Team Pitching Projected'!$P$2:$R$32, 3, FALSE)</f>
        <v>-28.713409993013784</v>
      </c>
      <c r="W109">
        <f t="shared" si="3"/>
        <v>-17.014290610304723</v>
      </c>
      <c r="X109">
        <v>-17.021606070404008</v>
      </c>
    </row>
    <row r="110" spans="1:24" x14ac:dyDescent="0.45">
      <c r="A110">
        <v>109</v>
      </c>
      <c r="B110" t="s">
        <v>438</v>
      </c>
      <c r="C110" t="s">
        <v>35</v>
      </c>
      <c r="D110">
        <v>7</v>
      </c>
      <c r="E110">
        <v>6</v>
      </c>
      <c r="F110">
        <v>0</v>
      </c>
      <c r="G110">
        <v>26</v>
      </c>
      <c r="H110">
        <v>23</v>
      </c>
      <c r="I110">
        <v>126.2</v>
      </c>
      <c r="J110">
        <v>7.17</v>
      </c>
      <c r="K110">
        <v>2.34</v>
      </c>
      <c r="L110">
        <v>1.1399999999999999</v>
      </c>
      <c r="M110">
        <v>0.29199999999999998</v>
      </c>
      <c r="N110" s="2">
        <v>0.70499999999999996</v>
      </c>
      <c r="P110">
        <v>4.12</v>
      </c>
      <c r="Q110">
        <v>4.3</v>
      </c>
      <c r="R110">
        <v>1.7</v>
      </c>
      <c r="T110">
        <f t="shared" si="2"/>
        <v>1.019963398276053</v>
      </c>
      <c r="U110">
        <f>T110*_xlfn.STDEV.P('Elo Ratings - Current'!$C$2:$C$31)+1505</f>
        <v>1549.1869883840457</v>
      </c>
      <c r="V110">
        <f>U110-VLOOKUP(C110, 'Team Pitching Projected'!$P$2:$R$32, 3, FALSE)</f>
        <v>17.552512126600277</v>
      </c>
      <c r="W110">
        <f t="shared" si="3"/>
        <v>10.400838574573253</v>
      </c>
      <c r="X110">
        <v>10.405310516503313</v>
      </c>
    </row>
    <row r="111" spans="1:24" x14ac:dyDescent="0.45">
      <c r="A111">
        <v>124</v>
      </c>
      <c r="B111" t="s">
        <v>451</v>
      </c>
      <c r="C111" t="s">
        <v>325</v>
      </c>
      <c r="D111">
        <v>5</v>
      </c>
      <c r="E111">
        <v>6</v>
      </c>
      <c r="F111">
        <v>0</v>
      </c>
      <c r="G111">
        <v>15</v>
      </c>
      <c r="H111">
        <v>15</v>
      </c>
      <c r="I111">
        <v>89.1</v>
      </c>
      <c r="J111">
        <v>8.77</v>
      </c>
      <c r="K111">
        <v>3.02</v>
      </c>
      <c r="L111">
        <v>1.1100000000000001</v>
      </c>
      <c r="M111">
        <v>0.29399999999999998</v>
      </c>
      <c r="N111" s="2">
        <v>0.71699999999999997</v>
      </c>
      <c r="P111">
        <v>4.03</v>
      </c>
      <c r="Q111">
        <v>4.05</v>
      </c>
      <c r="R111">
        <v>1.6</v>
      </c>
      <c r="T111">
        <f t="shared" si="2"/>
        <v>0.89609836499302942</v>
      </c>
      <c r="U111">
        <f>T111*_xlfn.STDEV.P('Elo Ratings - Current'!$C$2:$C$31)+1505</f>
        <v>1543.8208911337745</v>
      </c>
      <c r="V111">
        <f>U111-VLOOKUP(C111, 'Team Pitching Projected'!$P$2:$R$32, 3, FALSE)</f>
        <v>83.364756598812392</v>
      </c>
      <c r="W111">
        <f t="shared" si="3"/>
        <v>49.398249660162946</v>
      </c>
      <c r="X111">
        <v>49.41948891912692</v>
      </c>
    </row>
    <row r="112" spans="1:24" x14ac:dyDescent="0.45">
      <c r="A112">
        <v>120</v>
      </c>
      <c r="B112" t="s">
        <v>448</v>
      </c>
      <c r="C112" t="s">
        <v>20</v>
      </c>
      <c r="D112">
        <v>8</v>
      </c>
      <c r="E112">
        <v>10</v>
      </c>
      <c r="F112">
        <v>0</v>
      </c>
      <c r="G112">
        <v>27</v>
      </c>
      <c r="H112">
        <v>27</v>
      </c>
      <c r="I112">
        <v>149.19999999999999</v>
      </c>
      <c r="J112">
        <v>7.15</v>
      </c>
      <c r="K112">
        <v>3.43</v>
      </c>
      <c r="L112">
        <v>1.08</v>
      </c>
      <c r="M112">
        <v>0.3</v>
      </c>
      <c r="N112" s="2">
        <v>0.70099999999999996</v>
      </c>
      <c r="P112">
        <v>4.51</v>
      </c>
      <c r="Q112">
        <v>4.51</v>
      </c>
      <c r="R112">
        <v>1.6</v>
      </c>
      <c r="T112">
        <f t="shared" si="2"/>
        <v>0.89609836499302942</v>
      </c>
      <c r="U112">
        <f>T112*_xlfn.STDEV.P('Elo Ratings - Current'!$C$2:$C$31)+1505</f>
        <v>1543.8208911337745</v>
      </c>
      <c r="V112">
        <f>U112-VLOOKUP(C112, 'Team Pitching Projected'!$P$2:$R$32, 3, FALSE)</f>
        <v>29.981000306949909</v>
      </c>
      <c r="W112">
        <f t="shared" si="3"/>
        <v>17.765408292995986</v>
      </c>
      <c r="X112">
        <v>17.773046703464555</v>
      </c>
    </row>
    <row r="113" spans="1:24" x14ac:dyDescent="0.45">
      <c r="A113">
        <v>110</v>
      </c>
      <c r="B113" t="s">
        <v>439</v>
      </c>
      <c r="C113" t="s">
        <v>37</v>
      </c>
      <c r="D113">
        <v>6</v>
      </c>
      <c r="E113">
        <v>7</v>
      </c>
      <c r="F113">
        <v>0</v>
      </c>
      <c r="G113">
        <v>25</v>
      </c>
      <c r="H113">
        <v>25</v>
      </c>
      <c r="I113">
        <v>116</v>
      </c>
      <c r="J113">
        <v>8.92</v>
      </c>
      <c r="K113">
        <v>2.64</v>
      </c>
      <c r="L113">
        <v>1.1599999999999999</v>
      </c>
      <c r="M113">
        <v>0.28299999999999997</v>
      </c>
      <c r="N113" s="2">
        <v>0.69</v>
      </c>
      <c r="P113">
        <v>4.1100000000000003</v>
      </c>
      <c r="Q113">
        <v>4.12</v>
      </c>
      <c r="R113">
        <v>1.6</v>
      </c>
      <c r="T113">
        <f t="shared" si="2"/>
        <v>0.89609836499302942</v>
      </c>
      <c r="U113">
        <f>T113*_xlfn.STDEV.P('Elo Ratings - Current'!$C$2:$C$31)+1505</f>
        <v>1543.8208911337745</v>
      </c>
      <c r="V113">
        <f>U113-VLOOKUP(C113, 'Team Pitching Projected'!$P$2:$R$32, 3, FALSE)</f>
        <v>11.000109180954496</v>
      </c>
      <c r="W113">
        <f t="shared" si="3"/>
        <v>6.5181758068922591</v>
      </c>
      <c r="X113">
        <v>6.5209783601179936</v>
      </c>
    </row>
    <row r="114" spans="1:24" x14ac:dyDescent="0.45">
      <c r="A114">
        <v>117</v>
      </c>
      <c r="B114" t="s">
        <v>445</v>
      </c>
      <c r="C114" t="s">
        <v>28</v>
      </c>
      <c r="D114">
        <v>4</v>
      </c>
      <c r="E114">
        <v>5</v>
      </c>
      <c r="F114">
        <v>0</v>
      </c>
      <c r="G114">
        <v>26</v>
      </c>
      <c r="H114">
        <v>19</v>
      </c>
      <c r="I114">
        <v>99.2</v>
      </c>
      <c r="J114">
        <v>8.67</v>
      </c>
      <c r="K114">
        <v>3.07</v>
      </c>
      <c r="L114">
        <v>1.08</v>
      </c>
      <c r="M114">
        <v>0.29199999999999998</v>
      </c>
      <c r="N114" s="2">
        <v>0.68100000000000005</v>
      </c>
      <c r="P114">
        <v>4.33</v>
      </c>
      <c r="Q114">
        <v>4.01</v>
      </c>
      <c r="R114">
        <v>1.6</v>
      </c>
      <c r="T114">
        <f t="shared" si="2"/>
        <v>0.89609836499302942</v>
      </c>
      <c r="U114">
        <f>T114*_xlfn.STDEV.P('Elo Ratings - Current'!$C$2:$C$31)+1505</f>
        <v>1543.8208911337745</v>
      </c>
      <c r="V114">
        <f>U114-VLOOKUP(C114, 'Team Pitching Projected'!$P$2:$R$32, 3, FALSE)</f>
        <v>41.844057260697127</v>
      </c>
      <c r="W114">
        <f t="shared" si="3"/>
        <v>24.794928596810866</v>
      </c>
      <c r="X114">
        <v>24.805589418056208</v>
      </c>
    </row>
    <row r="115" spans="1:24" x14ac:dyDescent="0.45">
      <c r="A115">
        <v>111</v>
      </c>
      <c r="B115" t="s">
        <v>440</v>
      </c>
      <c r="C115" t="s">
        <v>41</v>
      </c>
      <c r="D115">
        <v>5</v>
      </c>
      <c r="E115">
        <v>5</v>
      </c>
      <c r="F115">
        <v>0</v>
      </c>
      <c r="G115">
        <v>28</v>
      </c>
      <c r="H115">
        <v>28</v>
      </c>
      <c r="I115">
        <v>113</v>
      </c>
      <c r="J115">
        <v>8.68</v>
      </c>
      <c r="K115">
        <v>3.19</v>
      </c>
      <c r="L115">
        <v>1.27</v>
      </c>
      <c r="M115">
        <v>0.29499999999999998</v>
      </c>
      <c r="N115" s="2">
        <v>0.69299999999999995</v>
      </c>
      <c r="P115">
        <v>4.46</v>
      </c>
      <c r="Q115">
        <v>4.3600000000000003</v>
      </c>
      <c r="R115">
        <v>1.6</v>
      </c>
      <c r="T115">
        <f t="shared" si="2"/>
        <v>0.89609836499302942</v>
      </c>
      <c r="U115">
        <f>T115*_xlfn.STDEV.P('Elo Ratings - Current'!$C$2:$C$31)+1505</f>
        <v>1543.8208911337745</v>
      </c>
      <c r="V115">
        <f>U115-VLOOKUP(C115, 'Team Pitching Projected'!$P$2:$R$32, 3, FALSE)</f>
        <v>-37.63842432940919</v>
      </c>
      <c r="W115">
        <f t="shared" si="3"/>
        <v>-22.302857438748802</v>
      </c>
      <c r="X115">
        <v>-22.312446769707762</v>
      </c>
    </row>
    <row r="116" spans="1:24" x14ac:dyDescent="0.45">
      <c r="A116">
        <v>113</v>
      </c>
      <c r="B116" t="s">
        <v>442</v>
      </c>
      <c r="C116" t="s">
        <v>33</v>
      </c>
      <c r="D116">
        <v>7</v>
      </c>
      <c r="E116">
        <v>9</v>
      </c>
      <c r="F116">
        <v>0</v>
      </c>
      <c r="G116">
        <v>28</v>
      </c>
      <c r="H116">
        <v>26</v>
      </c>
      <c r="I116">
        <v>143.1</v>
      </c>
      <c r="J116">
        <v>8.35</v>
      </c>
      <c r="K116">
        <v>2.83</v>
      </c>
      <c r="L116">
        <v>1.26</v>
      </c>
      <c r="M116">
        <v>0.29299999999999998</v>
      </c>
      <c r="N116" s="2">
        <v>0.72699999999999998</v>
      </c>
      <c r="P116">
        <v>4.08</v>
      </c>
      <c r="Q116">
        <v>4.34</v>
      </c>
      <c r="R116">
        <v>1.6</v>
      </c>
      <c r="T116">
        <f t="shared" si="2"/>
        <v>0.89609836499302942</v>
      </c>
      <c r="U116">
        <f>T116*_xlfn.STDEV.P('Elo Ratings - Current'!$C$2:$C$31)+1505</f>
        <v>1543.8208911337745</v>
      </c>
      <c r="V116">
        <f>U116-VLOOKUP(C116, 'Team Pitching Projected'!$P$2:$R$32, 3, FALSE)</f>
        <v>86.923673684936375</v>
      </c>
      <c r="W116">
        <f t="shared" si="3"/>
        <v>51.507105751307307</v>
      </c>
      <c r="X116">
        <v>51.529251733504374</v>
      </c>
    </row>
    <row r="117" spans="1:24" x14ac:dyDescent="0.45">
      <c r="A117">
        <v>122</v>
      </c>
      <c r="B117" t="s">
        <v>350</v>
      </c>
      <c r="C117" t="s">
        <v>33</v>
      </c>
      <c r="D117">
        <v>6</v>
      </c>
      <c r="E117">
        <v>8</v>
      </c>
      <c r="F117">
        <v>0</v>
      </c>
      <c r="G117">
        <v>26</v>
      </c>
      <c r="H117">
        <v>25</v>
      </c>
      <c r="I117">
        <v>135.19999999999999</v>
      </c>
      <c r="J117">
        <v>6.96</v>
      </c>
      <c r="K117">
        <v>2.92</v>
      </c>
      <c r="L117">
        <v>0.99</v>
      </c>
      <c r="M117">
        <v>0.29799999999999999</v>
      </c>
      <c r="N117" s="2">
        <v>0.71199999999999997</v>
      </c>
      <c r="P117">
        <v>4.18</v>
      </c>
      <c r="Q117">
        <v>4.2699999999999996</v>
      </c>
      <c r="R117">
        <v>1.6</v>
      </c>
      <c r="T117">
        <f t="shared" si="2"/>
        <v>0.89609836499302942</v>
      </c>
      <c r="U117">
        <f>T117*_xlfn.STDEV.P('Elo Ratings - Current'!$C$2:$C$31)+1505</f>
        <v>1543.8208911337745</v>
      </c>
      <c r="V117">
        <f>U117-VLOOKUP(C117, 'Team Pitching Projected'!$P$2:$R$32, 3, FALSE)</f>
        <v>86.923673684936375</v>
      </c>
      <c r="W117">
        <f t="shared" si="3"/>
        <v>51.507105751307307</v>
      </c>
      <c r="X117">
        <v>51.529251733504374</v>
      </c>
    </row>
    <row r="118" spans="1:24" x14ac:dyDescent="0.45">
      <c r="A118">
        <v>116</v>
      </c>
      <c r="B118" t="s">
        <v>444</v>
      </c>
      <c r="C118" t="s">
        <v>24</v>
      </c>
      <c r="D118">
        <v>7</v>
      </c>
      <c r="E118">
        <v>8</v>
      </c>
      <c r="F118">
        <v>0</v>
      </c>
      <c r="G118">
        <v>22</v>
      </c>
      <c r="H118">
        <v>19</v>
      </c>
      <c r="I118">
        <v>111</v>
      </c>
      <c r="J118">
        <v>6.57</v>
      </c>
      <c r="K118">
        <v>1.54</v>
      </c>
      <c r="L118">
        <v>1.1399999999999999</v>
      </c>
      <c r="M118">
        <v>0.29699999999999999</v>
      </c>
      <c r="N118" s="2">
        <v>0.69</v>
      </c>
      <c r="P118">
        <v>4.22</v>
      </c>
      <c r="Q118">
        <v>4.0599999999999996</v>
      </c>
      <c r="R118">
        <v>1.6</v>
      </c>
      <c r="T118">
        <f t="shared" si="2"/>
        <v>0.89609836499302942</v>
      </c>
      <c r="U118">
        <f>T118*_xlfn.STDEV.P('Elo Ratings - Current'!$C$2:$C$31)+1505</f>
        <v>1543.8208911337745</v>
      </c>
      <c r="V118">
        <f>U118-VLOOKUP(C118, 'Team Pitching Projected'!$P$2:$R$32, 3, FALSE)</f>
        <v>-3.235559163542348</v>
      </c>
      <c r="W118">
        <f t="shared" si="3"/>
        <v>-1.9172485576857048</v>
      </c>
      <c r="X118">
        <v>-1.918072897391961</v>
      </c>
    </row>
    <row r="119" spans="1:24" x14ac:dyDescent="0.45">
      <c r="A119">
        <v>123</v>
      </c>
      <c r="B119" t="s">
        <v>450</v>
      </c>
      <c r="C119" t="s">
        <v>16</v>
      </c>
      <c r="D119">
        <v>6</v>
      </c>
      <c r="E119">
        <v>7</v>
      </c>
      <c r="F119">
        <v>0</v>
      </c>
      <c r="G119">
        <v>25</v>
      </c>
      <c r="H119">
        <v>23</v>
      </c>
      <c r="I119">
        <v>132.1</v>
      </c>
      <c r="J119">
        <v>8.0299999999999994</v>
      </c>
      <c r="K119">
        <v>2.72</v>
      </c>
      <c r="L119">
        <v>1.43</v>
      </c>
      <c r="M119">
        <v>0.29699999999999999</v>
      </c>
      <c r="N119" s="2">
        <v>0.69199999999999995</v>
      </c>
      <c r="P119">
        <v>4.63</v>
      </c>
      <c r="Q119">
        <v>4.5599999999999996</v>
      </c>
      <c r="R119">
        <v>1.6</v>
      </c>
      <c r="T119">
        <f t="shared" si="2"/>
        <v>0.89609836499302942</v>
      </c>
      <c r="U119">
        <f>T119*_xlfn.STDEV.P('Elo Ratings - Current'!$C$2:$C$31)+1505</f>
        <v>1543.8208911337745</v>
      </c>
      <c r="V119">
        <f>U119-VLOOKUP(C119, 'Team Pitching Projected'!$P$2:$R$32, 3, FALSE)</f>
        <v>53.707114214444346</v>
      </c>
      <c r="W119">
        <f t="shared" si="3"/>
        <v>31.824448900625747</v>
      </c>
      <c r="X119">
        <v>31.838132132647857</v>
      </c>
    </row>
    <row r="120" spans="1:24" x14ac:dyDescent="0.45">
      <c r="A120">
        <v>115</v>
      </c>
      <c r="B120" t="s">
        <v>284</v>
      </c>
      <c r="C120" t="s">
        <v>29</v>
      </c>
      <c r="D120">
        <v>8</v>
      </c>
      <c r="E120">
        <v>6</v>
      </c>
      <c r="F120">
        <v>0</v>
      </c>
      <c r="G120">
        <v>29</v>
      </c>
      <c r="H120">
        <v>25</v>
      </c>
      <c r="I120">
        <v>144</v>
      </c>
      <c r="J120">
        <v>9.19</v>
      </c>
      <c r="K120">
        <v>3.69</v>
      </c>
      <c r="L120">
        <v>1.31</v>
      </c>
      <c r="M120">
        <v>0.27</v>
      </c>
      <c r="N120" s="2">
        <v>0.72899999999999998</v>
      </c>
      <c r="P120">
        <v>4.0599999999999996</v>
      </c>
      <c r="Q120">
        <v>4.4800000000000004</v>
      </c>
      <c r="R120">
        <v>1.6</v>
      </c>
      <c r="T120">
        <f t="shared" si="2"/>
        <v>0.89609836499302942</v>
      </c>
      <c r="U120">
        <f>T120*_xlfn.STDEV.P('Elo Ratings - Current'!$C$2:$C$31)+1505</f>
        <v>1543.8208911337745</v>
      </c>
      <c r="V120">
        <f>U120-VLOOKUP(C120, 'Team Pitching Projected'!$P$2:$R$32, 3, FALSE)</f>
        <v>15.745331962453292</v>
      </c>
      <c r="W120">
        <f t="shared" si="3"/>
        <v>9.3299839284181569</v>
      </c>
      <c r="X120">
        <v>9.3339954459546011</v>
      </c>
    </row>
    <row r="121" spans="1:24" x14ac:dyDescent="0.45">
      <c r="A121">
        <v>119</v>
      </c>
      <c r="B121" t="s">
        <v>447</v>
      </c>
      <c r="C121" t="s">
        <v>32</v>
      </c>
      <c r="D121">
        <v>7</v>
      </c>
      <c r="E121">
        <v>8</v>
      </c>
      <c r="F121">
        <v>0</v>
      </c>
      <c r="G121">
        <v>25</v>
      </c>
      <c r="H121">
        <v>25</v>
      </c>
      <c r="I121">
        <v>132.19999999999999</v>
      </c>
      <c r="J121">
        <v>6.99</v>
      </c>
      <c r="K121">
        <v>2.17</v>
      </c>
      <c r="L121">
        <v>1.36</v>
      </c>
      <c r="M121">
        <v>0.29699999999999999</v>
      </c>
      <c r="N121" s="2">
        <v>0.70799999999999996</v>
      </c>
      <c r="P121">
        <v>4.41</v>
      </c>
      <c r="Q121">
        <v>4.5199999999999996</v>
      </c>
      <c r="R121">
        <v>1.6</v>
      </c>
      <c r="T121">
        <f t="shared" si="2"/>
        <v>0.89609836499302942</v>
      </c>
      <c r="U121">
        <f>T121*_xlfn.STDEV.P('Elo Ratings - Current'!$C$2:$C$31)+1505</f>
        <v>1543.8208911337745</v>
      </c>
      <c r="V121">
        <f>U121-VLOOKUP(C121, 'Team Pitching Projected'!$P$2:$R$32, 3, FALSE)</f>
        <v>25.235777525451113</v>
      </c>
      <c r="W121">
        <f t="shared" si="3"/>
        <v>14.953600171470088</v>
      </c>
      <c r="X121">
        <v>14.960029617627949</v>
      </c>
    </row>
    <row r="122" spans="1:24" x14ac:dyDescent="0.45">
      <c r="A122">
        <v>121</v>
      </c>
      <c r="B122" t="s">
        <v>449</v>
      </c>
      <c r="C122" t="s">
        <v>38</v>
      </c>
      <c r="D122">
        <v>7</v>
      </c>
      <c r="E122">
        <v>8</v>
      </c>
      <c r="F122">
        <v>0</v>
      </c>
      <c r="G122">
        <v>25</v>
      </c>
      <c r="H122">
        <v>25</v>
      </c>
      <c r="I122">
        <v>130.19999999999999</v>
      </c>
      <c r="J122">
        <v>7.16</v>
      </c>
      <c r="K122">
        <v>2.5499999999999998</v>
      </c>
      <c r="L122">
        <v>1.24</v>
      </c>
      <c r="M122">
        <v>0.307</v>
      </c>
      <c r="N122" s="2">
        <v>0.69599999999999995</v>
      </c>
      <c r="P122">
        <v>4.6100000000000003</v>
      </c>
      <c r="Q122">
        <v>4.4000000000000004</v>
      </c>
      <c r="R122">
        <v>1.6</v>
      </c>
      <c r="T122">
        <f t="shared" si="2"/>
        <v>0.89609836499302942</v>
      </c>
      <c r="U122">
        <f>T122*_xlfn.STDEV.P('Elo Ratings - Current'!$C$2:$C$31)+1505</f>
        <v>1543.8208911337745</v>
      </c>
      <c r="V122">
        <f>U122-VLOOKUP(C122, 'Team Pitching Projected'!$P$2:$R$32, 3, FALSE)</f>
        <v>50.148197128320135</v>
      </c>
      <c r="W122">
        <f t="shared" si="3"/>
        <v>29.715592809481254</v>
      </c>
      <c r="X122">
        <v>29.728369318270403</v>
      </c>
    </row>
    <row r="123" spans="1:24" x14ac:dyDescent="0.45">
      <c r="A123">
        <v>114</v>
      </c>
      <c r="B123" t="s">
        <v>443</v>
      </c>
      <c r="C123" t="s">
        <v>38</v>
      </c>
      <c r="D123">
        <v>6</v>
      </c>
      <c r="E123">
        <v>6</v>
      </c>
      <c r="F123">
        <v>0</v>
      </c>
      <c r="G123">
        <v>26</v>
      </c>
      <c r="H123">
        <v>19</v>
      </c>
      <c r="I123">
        <v>106.1</v>
      </c>
      <c r="J123">
        <v>8.7200000000000006</v>
      </c>
      <c r="K123">
        <v>2.79</v>
      </c>
      <c r="L123">
        <v>1.27</v>
      </c>
      <c r="M123">
        <v>0.30199999999999999</v>
      </c>
      <c r="N123" s="2">
        <v>0.69</v>
      </c>
      <c r="P123">
        <v>4.49</v>
      </c>
      <c r="Q123">
        <v>4.2</v>
      </c>
      <c r="R123">
        <v>1.6</v>
      </c>
      <c r="T123">
        <f t="shared" si="2"/>
        <v>0.89609836499302942</v>
      </c>
      <c r="U123">
        <f>T123*_xlfn.STDEV.P('Elo Ratings - Current'!$C$2:$C$31)+1505</f>
        <v>1543.8208911337745</v>
      </c>
      <c r="V123">
        <f>U123-VLOOKUP(C123, 'Team Pitching Projected'!$P$2:$R$32, 3, FALSE)</f>
        <v>50.148197128320135</v>
      </c>
      <c r="W123">
        <f t="shared" si="3"/>
        <v>29.715592809481254</v>
      </c>
      <c r="X123">
        <v>29.728369318270403</v>
      </c>
    </row>
    <row r="124" spans="1:24" x14ac:dyDescent="0.45">
      <c r="A124">
        <v>112</v>
      </c>
      <c r="B124" t="s">
        <v>441</v>
      </c>
      <c r="C124" t="s">
        <v>35</v>
      </c>
      <c r="D124">
        <v>7</v>
      </c>
      <c r="E124">
        <v>8</v>
      </c>
      <c r="F124">
        <v>0</v>
      </c>
      <c r="G124">
        <v>28</v>
      </c>
      <c r="H124">
        <v>26</v>
      </c>
      <c r="I124">
        <v>143.19999999999999</v>
      </c>
      <c r="J124">
        <v>7.14</v>
      </c>
      <c r="K124">
        <v>2.94</v>
      </c>
      <c r="L124">
        <v>1.19</v>
      </c>
      <c r="M124">
        <v>0.29099999999999998</v>
      </c>
      <c r="N124" s="2">
        <v>0.70599999999999996</v>
      </c>
      <c r="P124">
        <v>4.32</v>
      </c>
      <c r="Q124">
        <v>4.47</v>
      </c>
      <c r="R124">
        <v>1.6</v>
      </c>
      <c r="T124">
        <f t="shared" si="2"/>
        <v>0.89609836499302942</v>
      </c>
      <c r="U124">
        <f>T124*_xlfn.STDEV.P('Elo Ratings - Current'!$C$2:$C$31)+1505</f>
        <v>1543.8208911337745</v>
      </c>
      <c r="V124">
        <f>U124-VLOOKUP(C124, 'Team Pitching Projected'!$P$2:$R$32, 3, FALSE)</f>
        <v>12.186414876329081</v>
      </c>
      <c r="W124">
        <f t="shared" si="3"/>
        <v>7.2211278372736665</v>
      </c>
      <c r="X124">
        <v>7.2242326315771459</v>
      </c>
    </row>
    <row r="125" spans="1:24" x14ac:dyDescent="0.45">
      <c r="A125">
        <v>118</v>
      </c>
      <c r="B125" t="s">
        <v>446</v>
      </c>
      <c r="D125">
        <v>7</v>
      </c>
      <c r="E125">
        <v>9</v>
      </c>
      <c r="F125">
        <v>0</v>
      </c>
      <c r="G125">
        <v>23</v>
      </c>
      <c r="H125">
        <v>23</v>
      </c>
      <c r="I125">
        <v>118.2</v>
      </c>
      <c r="J125">
        <v>7.89</v>
      </c>
      <c r="K125">
        <v>2.96</v>
      </c>
      <c r="L125">
        <v>1.36</v>
      </c>
      <c r="M125">
        <v>0.29199999999999998</v>
      </c>
      <c r="N125" s="2">
        <v>0.69599999999999995</v>
      </c>
      <c r="P125">
        <v>4.55</v>
      </c>
      <c r="Q125">
        <v>4.6399999999999997</v>
      </c>
      <c r="R125">
        <v>1.6</v>
      </c>
      <c r="T125">
        <f t="shared" si="2"/>
        <v>0.89609836499302942</v>
      </c>
      <c r="U125">
        <f>T125*_xlfn.STDEV.P('Elo Ratings - Current'!$C$2:$C$31)+1505</f>
        <v>1543.8208911337745</v>
      </c>
      <c r="V125" t="e">
        <f>U125-VLOOKUP(C125, 'Team Pitching Projected'!$P$2:$R$32, 3, FALSE)</f>
        <v>#N/A</v>
      </c>
      <c r="W125" t="e">
        <f t="shared" si="3"/>
        <v>#N/A</v>
      </c>
      <c r="X125" t="e">
        <v>#N/A</v>
      </c>
    </row>
    <row r="126" spans="1:24" x14ac:dyDescent="0.45">
      <c r="A126">
        <v>133</v>
      </c>
      <c r="B126" t="s">
        <v>459</v>
      </c>
      <c r="C126" t="s">
        <v>31</v>
      </c>
      <c r="D126">
        <v>7</v>
      </c>
      <c r="E126">
        <v>9</v>
      </c>
      <c r="F126">
        <v>0</v>
      </c>
      <c r="G126">
        <v>28</v>
      </c>
      <c r="H126">
        <v>21</v>
      </c>
      <c r="I126">
        <v>112.1</v>
      </c>
      <c r="J126">
        <v>7.61</v>
      </c>
      <c r="K126">
        <v>2.3199999999999998</v>
      </c>
      <c r="L126">
        <v>1.36</v>
      </c>
      <c r="M126">
        <v>0.29599999999999999</v>
      </c>
      <c r="N126" s="2">
        <v>0.71</v>
      </c>
      <c r="P126">
        <v>4.41</v>
      </c>
      <c r="Q126">
        <v>4.41</v>
      </c>
      <c r="R126">
        <v>1.5</v>
      </c>
      <c r="T126">
        <f t="shared" si="2"/>
        <v>0.77223333171000574</v>
      </c>
      <c r="U126">
        <f>T126*_xlfn.STDEV.P('Elo Ratings - Current'!$C$2:$C$31)+1505</f>
        <v>1538.4547938835033</v>
      </c>
      <c r="V126">
        <f>U126-VLOOKUP(C126, 'Team Pitching Projected'!$P$2:$R$32, 3, FALSE)</f>
        <v>38.85057140117533</v>
      </c>
      <c r="W126">
        <f t="shared" si="3"/>
        <v>23.021121920274229</v>
      </c>
      <c r="X126">
        <v>23.031020076048343</v>
      </c>
    </row>
    <row r="127" spans="1:24" x14ac:dyDescent="0.45">
      <c r="A127">
        <v>131</v>
      </c>
      <c r="B127" t="s">
        <v>457</v>
      </c>
      <c r="C127" t="s">
        <v>37</v>
      </c>
      <c r="D127">
        <v>7</v>
      </c>
      <c r="E127">
        <v>8</v>
      </c>
      <c r="F127">
        <v>0</v>
      </c>
      <c r="G127">
        <v>24</v>
      </c>
      <c r="H127">
        <v>24</v>
      </c>
      <c r="I127">
        <v>134.1</v>
      </c>
      <c r="J127">
        <v>6.43</v>
      </c>
      <c r="K127">
        <v>2.14</v>
      </c>
      <c r="L127">
        <v>1.1399999999999999</v>
      </c>
      <c r="M127">
        <v>0.28899999999999998</v>
      </c>
      <c r="N127" s="2">
        <v>0.69099999999999995</v>
      </c>
      <c r="P127">
        <v>4.29</v>
      </c>
      <c r="Q127">
        <v>4.34</v>
      </c>
      <c r="R127">
        <v>1.5</v>
      </c>
      <c r="T127">
        <f t="shared" si="2"/>
        <v>0.77223333171000574</v>
      </c>
      <c r="U127">
        <f>T127*_xlfn.STDEV.P('Elo Ratings - Current'!$C$2:$C$31)+1505</f>
        <v>1538.4547938835033</v>
      </c>
      <c r="V127">
        <f>U127-VLOOKUP(C127, 'Team Pitching Projected'!$P$2:$R$32, 3, FALSE)</f>
        <v>5.6340119306833003</v>
      </c>
      <c r="W127">
        <f t="shared" si="3"/>
        <v>3.3384650695926714</v>
      </c>
      <c r="X127">
        <v>3.3399004751918269</v>
      </c>
    </row>
    <row r="128" spans="1:24" x14ac:dyDescent="0.45">
      <c r="A128">
        <v>129</v>
      </c>
      <c r="B128" t="s">
        <v>455</v>
      </c>
      <c r="C128" t="s">
        <v>10</v>
      </c>
      <c r="D128">
        <v>9</v>
      </c>
      <c r="E128">
        <v>8</v>
      </c>
      <c r="F128">
        <v>0</v>
      </c>
      <c r="G128">
        <v>27</v>
      </c>
      <c r="H128">
        <v>20</v>
      </c>
      <c r="I128">
        <v>114</v>
      </c>
      <c r="J128">
        <v>7.26</v>
      </c>
      <c r="K128">
        <v>2.61</v>
      </c>
      <c r="L128">
        <v>1.1100000000000001</v>
      </c>
      <c r="M128">
        <v>0.28299999999999997</v>
      </c>
      <c r="N128" s="2">
        <v>0.71099999999999997</v>
      </c>
      <c r="P128">
        <v>4.03</v>
      </c>
      <c r="Q128">
        <v>4.26</v>
      </c>
      <c r="R128">
        <v>1.5</v>
      </c>
      <c r="T128">
        <f t="shared" si="2"/>
        <v>0.77223333171000574</v>
      </c>
      <c r="U128">
        <f>T128*_xlfn.STDEV.P('Elo Ratings - Current'!$C$2:$C$31)+1505</f>
        <v>1538.4547938835033</v>
      </c>
      <c r="V128">
        <f>U128-VLOOKUP(C128, 'Team Pitching Projected'!$P$2:$R$32, 3, FALSE)</f>
        <v>25.801208752053526</v>
      </c>
      <c r="W128">
        <f t="shared" si="3"/>
        <v>15.288649586077941</v>
      </c>
      <c r="X128">
        <v>15.29522308999754</v>
      </c>
    </row>
    <row r="129" spans="1:24" x14ac:dyDescent="0.45">
      <c r="A129">
        <v>130</v>
      </c>
      <c r="B129" t="s">
        <v>456</v>
      </c>
      <c r="C129" t="s">
        <v>28</v>
      </c>
      <c r="D129">
        <v>6</v>
      </c>
      <c r="E129">
        <v>7</v>
      </c>
      <c r="F129">
        <v>0</v>
      </c>
      <c r="G129">
        <v>26</v>
      </c>
      <c r="H129">
        <v>25</v>
      </c>
      <c r="I129">
        <v>119</v>
      </c>
      <c r="J129">
        <v>8.02</v>
      </c>
      <c r="K129">
        <v>3.55</v>
      </c>
      <c r="L129">
        <v>1.06</v>
      </c>
      <c r="M129">
        <v>0.29099999999999998</v>
      </c>
      <c r="N129" s="2">
        <v>0.68600000000000005</v>
      </c>
      <c r="P129">
        <v>4.46</v>
      </c>
      <c r="Q129">
        <v>4.41</v>
      </c>
      <c r="R129">
        <v>1.5</v>
      </c>
      <c r="T129">
        <f t="shared" si="2"/>
        <v>0.77223333171000574</v>
      </c>
      <c r="U129">
        <f>T129*_xlfn.STDEV.P('Elo Ratings - Current'!$C$2:$C$31)+1505</f>
        <v>1538.4547938835033</v>
      </c>
      <c r="V129">
        <f>U129-VLOOKUP(C129, 'Team Pitching Projected'!$P$2:$R$32, 3, FALSE)</f>
        <v>36.477960010425932</v>
      </c>
      <c r="W129">
        <f t="shared" si="3"/>
        <v>21.615217859511279</v>
      </c>
      <c r="X129">
        <v>21.62451153313004</v>
      </c>
    </row>
    <row r="130" spans="1:24" x14ac:dyDescent="0.45">
      <c r="A130">
        <v>126</v>
      </c>
      <c r="B130" t="s">
        <v>452</v>
      </c>
      <c r="C130" t="s">
        <v>28</v>
      </c>
      <c r="D130">
        <v>4</v>
      </c>
      <c r="E130">
        <v>6</v>
      </c>
      <c r="F130">
        <v>0</v>
      </c>
      <c r="G130">
        <v>23</v>
      </c>
      <c r="H130">
        <v>23</v>
      </c>
      <c r="I130">
        <v>114.1</v>
      </c>
      <c r="J130">
        <v>6.93</v>
      </c>
      <c r="K130">
        <v>3.15</v>
      </c>
      <c r="L130">
        <v>1.1000000000000001</v>
      </c>
      <c r="M130">
        <v>0.28699999999999998</v>
      </c>
      <c r="N130" s="2">
        <v>0.66700000000000004</v>
      </c>
      <c r="P130">
        <v>4.57</v>
      </c>
      <c r="Q130">
        <v>4.3600000000000003</v>
      </c>
      <c r="R130">
        <v>1.5</v>
      </c>
      <c r="T130">
        <f t="shared" ref="T130:T193" si="4">(R130-AVERAGE($R$2:$R$790))/_xlfn.STDEV.P($R$2:$R$790)</f>
        <v>0.77223333171000574</v>
      </c>
      <c r="U130">
        <f>T130*_xlfn.STDEV.P('Elo Ratings - Current'!$C$2:$C$31)+1505</f>
        <v>1538.4547938835033</v>
      </c>
      <c r="V130">
        <f>U130-VLOOKUP(C130, 'Team Pitching Projected'!$P$2:$R$32, 3, FALSE)</f>
        <v>36.477960010425932</v>
      </c>
      <c r="W130">
        <f t="shared" si="3"/>
        <v>21.615217859511279</v>
      </c>
      <c r="X130">
        <v>21.62451153313004</v>
      </c>
    </row>
    <row r="131" spans="1:24" x14ac:dyDescent="0.45">
      <c r="A131">
        <v>128</v>
      </c>
      <c r="B131" t="s">
        <v>454</v>
      </c>
      <c r="C131" t="s">
        <v>39</v>
      </c>
      <c r="D131">
        <v>5</v>
      </c>
      <c r="E131">
        <v>5</v>
      </c>
      <c r="F131">
        <v>0</v>
      </c>
      <c r="G131">
        <v>25</v>
      </c>
      <c r="H131">
        <v>24</v>
      </c>
      <c r="I131">
        <v>110.1</v>
      </c>
      <c r="J131">
        <v>8.32</v>
      </c>
      <c r="K131">
        <v>3.35</v>
      </c>
      <c r="L131">
        <v>1.1399999999999999</v>
      </c>
      <c r="M131">
        <v>0.29499999999999998</v>
      </c>
      <c r="N131" s="2">
        <v>0.70099999999999996</v>
      </c>
      <c r="P131">
        <v>4.41</v>
      </c>
      <c r="Q131">
        <v>4.25</v>
      </c>
      <c r="R131">
        <v>1.5</v>
      </c>
      <c r="T131">
        <f t="shared" si="4"/>
        <v>0.77223333171000574</v>
      </c>
      <c r="U131">
        <f>T131*_xlfn.STDEV.P('Elo Ratings - Current'!$C$2:$C$31)+1505</f>
        <v>1538.4547938835033</v>
      </c>
      <c r="V131">
        <f>U131-VLOOKUP(C131, 'Team Pitching Projected'!$P$2:$R$32, 3, FALSE)</f>
        <v>42.409488487299541</v>
      </c>
      <c r="W131">
        <f t="shared" ref="W131:W194" si="5">(V131*(5.333/9))</f>
        <v>25.129978011418718</v>
      </c>
      <c r="X131">
        <v>25.140782890425932</v>
      </c>
    </row>
    <row r="132" spans="1:24" x14ac:dyDescent="0.45">
      <c r="A132">
        <v>132</v>
      </c>
      <c r="B132" t="s">
        <v>458</v>
      </c>
      <c r="C132" t="s">
        <v>24</v>
      </c>
      <c r="D132">
        <v>5</v>
      </c>
      <c r="E132">
        <v>4</v>
      </c>
      <c r="F132">
        <v>0</v>
      </c>
      <c r="G132">
        <v>15</v>
      </c>
      <c r="H132">
        <v>14</v>
      </c>
      <c r="I132">
        <v>68.2</v>
      </c>
      <c r="J132">
        <v>9.0399999999999991</v>
      </c>
      <c r="K132">
        <v>2.1</v>
      </c>
      <c r="L132">
        <v>1.18</v>
      </c>
      <c r="M132">
        <v>0.30099999999999999</v>
      </c>
      <c r="N132" s="2">
        <v>0.68200000000000005</v>
      </c>
      <c r="P132">
        <v>4.1900000000000004</v>
      </c>
      <c r="Q132">
        <v>3.69</v>
      </c>
      <c r="R132">
        <v>1.5</v>
      </c>
      <c r="T132">
        <f t="shared" si="4"/>
        <v>0.77223333171000574</v>
      </c>
      <c r="U132">
        <f>T132*_xlfn.STDEV.P('Elo Ratings - Current'!$C$2:$C$31)+1505</f>
        <v>1538.4547938835033</v>
      </c>
      <c r="V132">
        <f>U132-VLOOKUP(C132, 'Team Pitching Projected'!$P$2:$R$32, 3, FALSE)</f>
        <v>-8.6016564138135436</v>
      </c>
      <c r="W132">
        <f t="shared" si="5"/>
        <v>-5.0969592949852922</v>
      </c>
      <c r="X132">
        <v>-5.0991507823181275</v>
      </c>
    </row>
    <row r="133" spans="1:24" x14ac:dyDescent="0.45">
      <c r="A133">
        <v>125</v>
      </c>
      <c r="B133" t="s">
        <v>310</v>
      </c>
      <c r="C133" t="s">
        <v>23</v>
      </c>
      <c r="D133">
        <v>7</v>
      </c>
      <c r="E133">
        <v>7</v>
      </c>
      <c r="F133">
        <v>0</v>
      </c>
      <c r="G133">
        <v>31</v>
      </c>
      <c r="H133">
        <v>19</v>
      </c>
      <c r="I133">
        <v>111.1</v>
      </c>
      <c r="J133">
        <v>9.14</v>
      </c>
      <c r="K133">
        <v>3.56</v>
      </c>
      <c r="L133">
        <v>1.05</v>
      </c>
      <c r="M133">
        <v>0.29699999999999999</v>
      </c>
      <c r="N133" s="2">
        <v>0.72199999999999998</v>
      </c>
      <c r="P133">
        <v>4.04</v>
      </c>
      <c r="Q133">
        <v>4.01</v>
      </c>
      <c r="R133">
        <v>1.5</v>
      </c>
      <c r="T133">
        <f t="shared" si="4"/>
        <v>0.77223333171000574</v>
      </c>
      <c r="U133">
        <f>T133*_xlfn.STDEV.P('Elo Ratings - Current'!$C$2:$C$31)+1505</f>
        <v>1538.4547938835033</v>
      </c>
      <c r="V133">
        <f>U133-VLOOKUP(C133, 'Team Pitching Projected'!$P$2:$R$32, 3, FALSE)</f>
        <v>64.949296699419165</v>
      </c>
      <c r="W133">
        <f t="shared" si="5"/>
        <v>38.486066588666937</v>
      </c>
      <c r="X133">
        <v>38.502614048149951</v>
      </c>
    </row>
    <row r="134" spans="1:24" x14ac:dyDescent="0.45">
      <c r="A134">
        <v>127</v>
      </c>
      <c r="B134" t="s">
        <v>453</v>
      </c>
      <c r="C134" t="s">
        <v>26</v>
      </c>
      <c r="D134">
        <v>7</v>
      </c>
      <c r="E134">
        <v>8</v>
      </c>
      <c r="F134">
        <v>0</v>
      </c>
      <c r="G134">
        <v>28</v>
      </c>
      <c r="H134">
        <v>25</v>
      </c>
      <c r="I134">
        <v>124</v>
      </c>
      <c r="J134">
        <v>8.64</v>
      </c>
      <c r="K134">
        <v>3.77</v>
      </c>
      <c r="L134">
        <v>1.0900000000000001</v>
      </c>
      <c r="M134">
        <v>0.29099999999999998</v>
      </c>
      <c r="N134" s="2">
        <v>0.69899999999999995</v>
      </c>
      <c r="P134">
        <v>4.3499999999999996</v>
      </c>
      <c r="Q134">
        <v>4.29</v>
      </c>
      <c r="R134">
        <v>1.5</v>
      </c>
      <c r="T134">
        <f t="shared" si="4"/>
        <v>0.77223333171000574</v>
      </c>
      <c r="U134">
        <f>T134*_xlfn.STDEV.P('Elo Ratings - Current'!$C$2:$C$31)+1505</f>
        <v>1538.4547938835033</v>
      </c>
      <c r="V134">
        <f>U134-VLOOKUP(C134, 'Team Pitching Projected'!$P$2:$R$32, 3, FALSE)</f>
        <v>44.782099878048939</v>
      </c>
      <c r="W134">
        <f t="shared" si="5"/>
        <v>26.535882072181668</v>
      </c>
      <c r="X134">
        <v>26.547291433344235</v>
      </c>
    </row>
    <row r="135" spans="1:24" x14ac:dyDescent="0.45">
      <c r="A135">
        <v>149</v>
      </c>
      <c r="B135" t="s">
        <v>370</v>
      </c>
      <c r="C135" t="s">
        <v>325</v>
      </c>
      <c r="D135">
        <v>8</v>
      </c>
      <c r="E135">
        <v>9</v>
      </c>
      <c r="F135">
        <v>0</v>
      </c>
      <c r="G135">
        <v>26</v>
      </c>
      <c r="H135">
        <v>26</v>
      </c>
      <c r="I135">
        <v>142.1</v>
      </c>
      <c r="J135">
        <v>8.73</v>
      </c>
      <c r="K135">
        <v>3.98</v>
      </c>
      <c r="L135">
        <v>1.45</v>
      </c>
      <c r="M135">
        <v>0.28100000000000003</v>
      </c>
      <c r="N135" s="2">
        <v>0.72099999999999997</v>
      </c>
      <c r="P135">
        <v>4.49</v>
      </c>
      <c r="Q135">
        <v>4.8899999999999997</v>
      </c>
      <c r="R135">
        <v>1.4</v>
      </c>
      <c r="T135">
        <f t="shared" si="4"/>
        <v>0.64836829842698196</v>
      </c>
      <c r="U135">
        <f>T135*_xlfn.STDEV.P('Elo Ratings - Current'!$C$2:$C$31)+1505</f>
        <v>1533.0886966332321</v>
      </c>
      <c r="V135">
        <f>U135-VLOOKUP(C135, 'Team Pitching Projected'!$P$2:$R$32, 3, FALSE)</f>
        <v>72.63256209827</v>
      </c>
      <c r="W135">
        <f t="shared" si="5"/>
        <v>43.038828185563773</v>
      </c>
      <c r="X135">
        <v>43.057333149274584</v>
      </c>
    </row>
    <row r="136" spans="1:24" x14ac:dyDescent="0.45">
      <c r="A136">
        <v>140</v>
      </c>
      <c r="B136" t="s">
        <v>465</v>
      </c>
      <c r="C136" t="s">
        <v>22</v>
      </c>
      <c r="D136">
        <v>7</v>
      </c>
      <c r="E136">
        <v>7</v>
      </c>
      <c r="F136">
        <v>0</v>
      </c>
      <c r="G136">
        <v>27</v>
      </c>
      <c r="H136">
        <v>26</v>
      </c>
      <c r="I136">
        <v>135.19999999999999</v>
      </c>
      <c r="J136">
        <v>9.09</v>
      </c>
      <c r="K136">
        <v>3.52</v>
      </c>
      <c r="L136">
        <v>1.46</v>
      </c>
      <c r="M136">
        <v>0.30099999999999999</v>
      </c>
      <c r="N136" s="2">
        <v>0.74399999999999999</v>
      </c>
      <c r="P136">
        <v>4.38</v>
      </c>
      <c r="Q136">
        <v>4.63</v>
      </c>
      <c r="R136">
        <v>1.4</v>
      </c>
      <c r="T136">
        <f t="shared" si="4"/>
        <v>0.64836829842698196</v>
      </c>
      <c r="U136">
        <f>T136*_xlfn.STDEV.P('Elo Ratings - Current'!$C$2:$C$31)+1505</f>
        <v>1533.0886966332321</v>
      </c>
      <c r="V136">
        <f>U136-VLOOKUP(C136, 'Team Pitching Projected'!$P$2:$R$32, 3, FALSE)</f>
        <v>-2.1046967103375209</v>
      </c>
      <c r="W136">
        <f t="shared" si="5"/>
        <v>-1.2471497284699999</v>
      </c>
      <c r="X136">
        <v>-1.2476859526526431</v>
      </c>
    </row>
    <row r="137" spans="1:24" x14ac:dyDescent="0.45">
      <c r="A137">
        <v>145</v>
      </c>
      <c r="B137" t="s">
        <v>349</v>
      </c>
      <c r="C137" t="s">
        <v>19</v>
      </c>
      <c r="D137">
        <v>3</v>
      </c>
      <c r="E137">
        <v>3</v>
      </c>
      <c r="F137">
        <v>0</v>
      </c>
      <c r="G137">
        <v>28</v>
      </c>
      <c r="H137">
        <v>28</v>
      </c>
      <c r="I137">
        <v>106.1</v>
      </c>
      <c r="J137">
        <v>10.75</v>
      </c>
      <c r="K137">
        <v>4.49</v>
      </c>
      <c r="L137">
        <v>1.1000000000000001</v>
      </c>
      <c r="M137">
        <v>0.29399999999999998</v>
      </c>
      <c r="N137" s="2">
        <v>0.71299999999999997</v>
      </c>
      <c r="P137">
        <v>4.2300000000000004</v>
      </c>
      <c r="Q137">
        <v>4.21</v>
      </c>
      <c r="R137">
        <v>1.4</v>
      </c>
      <c r="T137">
        <f t="shared" si="4"/>
        <v>0.64836829842698196</v>
      </c>
      <c r="U137">
        <f>T137*_xlfn.STDEV.P('Elo Ratings - Current'!$C$2:$C$31)+1505</f>
        <v>1533.0886966332321</v>
      </c>
      <c r="V137">
        <f>U137-VLOOKUP(C137, 'Team Pitching Projected'!$P$2:$R$32, 3, FALSE)</f>
        <v>8.572054548035112</v>
      </c>
      <c r="W137">
        <f t="shared" si="5"/>
        <v>5.079418544963473</v>
      </c>
      <c r="X137">
        <v>5.0816024904798569</v>
      </c>
    </row>
    <row r="138" spans="1:24" x14ac:dyDescent="0.45">
      <c r="A138">
        <v>136</v>
      </c>
      <c r="B138" t="s">
        <v>462</v>
      </c>
      <c r="C138" t="s">
        <v>10</v>
      </c>
      <c r="D138">
        <v>7</v>
      </c>
      <c r="E138">
        <v>6</v>
      </c>
      <c r="F138">
        <v>0</v>
      </c>
      <c r="G138">
        <v>24</v>
      </c>
      <c r="H138">
        <v>20</v>
      </c>
      <c r="I138">
        <v>116.1</v>
      </c>
      <c r="J138">
        <v>7.43</v>
      </c>
      <c r="K138">
        <v>2.71</v>
      </c>
      <c r="L138">
        <v>1.32</v>
      </c>
      <c r="M138">
        <v>0.28699999999999998</v>
      </c>
      <c r="N138" s="2">
        <v>0.69199999999999995</v>
      </c>
      <c r="P138">
        <v>4.49</v>
      </c>
      <c r="Q138">
        <v>4.54</v>
      </c>
      <c r="R138">
        <v>1.4</v>
      </c>
      <c r="T138">
        <f t="shared" si="4"/>
        <v>0.64836829842698196</v>
      </c>
      <c r="U138">
        <f>T138*_xlfn.STDEV.P('Elo Ratings - Current'!$C$2:$C$31)+1505</f>
        <v>1533.0886966332321</v>
      </c>
      <c r="V138">
        <f>U138-VLOOKUP(C138, 'Team Pitching Projected'!$P$2:$R$32, 3, FALSE)</f>
        <v>20.43511150178233</v>
      </c>
      <c r="W138">
        <f t="shared" si="5"/>
        <v>12.108938848778353</v>
      </c>
      <c r="X138">
        <v>12.114145205071374</v>
      </c>
    </row>
    <row r="139" spans="1:24" x14ac:dyDescent="0.45">
      <c r="A139">
        <v>134</v>
      </c>
      <c r="B139" t="s">
        <v>460</v>
      </c>
      <c r="C139" t="s">
        <v>39</v>
      </c>
      <c r="D139">
        <v>6</v>
      </c>
      <c r="E139">
        <v>7</v>
      </c>
      <c r="F139">
        <v>0</v>
      </c>
      <c r="G139">
        <v>29</v>
      </c>
      <c r="H139">
        <v>15</v>
      </c>
      <c r="I139">
        <v>113</v>
      </c>
      <c r="J139">
        <v>9.08</v>
      </c>
      <c r="K139">
        <v>2.79</v>
      </c>
      <c r="L139">
        <v>1.35</v>
      </c>
      <c r="M139">
        <v>0.3</v>
      </c>
      <c r="N139" s="2">
        <v>0.68700000000000006</v>
      </c>
      <c r="P139">
        <v>4.54</v>
      </c>
      <c r="Q139">
        <v>4.26</v>
      </c>
      <c r="R139">
        <v>1.4</v>
      </c>
      <c r="T139">
        <f t="shared" si="4"/>
        <v>0.64836829842698196</v>
      </c>
      <c r="U139">
        <f>T139*_xlfn.STDEV.P('Elo Ratings - Current'!$C$2:$C$31)+1505</f>
        <v>1533.0886966332321</v>
      </c>
      <c r="V139">
        <f>U139-VLOOKUP(C139, 'Team Pitching Projected'!$P$2:$R$32, 3, FALSE)</f>
        <v>37.043391237028345</v>
      </c>
      <c r="W139">
        <f t="shared" si="5"/>
        <v>21.950267274119131</v>
      </c>
      <c r="X139">
        <v>21.959705005499767</v>
      </c>
    </row>
    <row r="140" spans="1:24" x14ac:dyDescent="0.45">
      <c r="A140">
        <v>144</v>
      </c>
      <c r="B140" t="s">
        <v>468</v>
      </c>
      <c r="C140" t="s">
        <v>40</v>
      </c>
      <c r="D140">
        <v>5</v>
      </c>
      <c r="E140">
        <v>4</v>
      </c>
      <c r="F140">
        <v>0</v>
      </c>
      <c r="G140">
        <v>19</v>
      </c>
      <c r="H140">
        <v>19</v>
      </c>
      <c r="I140">
        <v>101.1</v>
      </c>
      <c r="J140">
        <v>7.64</v>
      </c>
      <c r="K140">
        <v>2.84</v>
      </c>
      <c r="L140">
        <v>1.1499999999999999</v>
      </c>
      <c r="M140">
        <v>0.28899999999999998</v>
      </c>
      <c r="N140" s="2">
        <v>0.7</v>
      </c>
      <c r="P140">
        <v>4.26</v>
      </c>
      <c r="Q140">
        <v>4.3499999999999996</v>
      </c>
      <c r="R140">
        <v>1.4</v>
      </c>
      <c r="T140">
        <f t="shared" si="4"/>
        <v>0.64836829842698196</v>
      </c>
      <c r="U140">
        <f>T140*_xlfn.STDEV.P('Elo Ratings - Current'!$C$2:$C$31)+1505</f>
        <v>1533.0886966332321</v>
      </c>
      <c r="V140">
        <f>U140-VLOOKUP(C140, 'Team Pitching Projected'!$P$2:$R$32, 3, FALSE)</f>
        <v>14.503583024908721</v>
      </c>
      <c r="W140">
        <f t="shared" si="5"/>
        <v>8.5941786968709124</v>
      </c>
      <c r="X140">
        <v>8.5978738477756149</v>
      </c>
    </row>
    <row r="141" spans="1:24" x14ac:dyDescent="0.45">
      <c r="A141">
        <v>150</v>
      </c>
      <c r="B141" t="s">
        <v>472</v>
      </c>
      <c r="C141" t="s">
        <v>40</v>
      </c>
      <c r="D141">
        <v>4</v>
      </c>
      <c r="E141">
        <v>4</v>
      </c>
      <c r="F141">
        <v>0</v>
      </c>
      <c r="G141">
        <v>34</v>
      </c>
      <c r="H141">
        <v>14</v>
      </c>
      <c r="I141">
        <v>76.099999999999994</v>
      </c>
      <c r="J141">
        <v>11.68</v>
      </c>
      <c r="K141">
        <v>4.3600000000000003</v>
      </c>
      <c r="L141">
        <v>1.18</v>
      </c>
      <c r="M141">
        <v>0.29299999999999998</v>
      </c>
      <c r="N141" s="2">
        <v>0.74399999999999999</v>
      </c>
      <c r="P141">
        <v>3.89</v>
      </c>
      <c r="Q141">
        <v>3.98</v>
      </c>
      <c r="R141">
        <v>1.4</v>
      </c>
      <c r="T141">
        <f t="shared" si="4"/>
        <v>0.64836829842698196</v>
      </c>
      <c r="U141">
        <f>T141*_xlfn.STDEV.P('Elo Ratings - Current'!$C$2:$C$31)+1505</f>
        <v>1533.0886966332321</v>
      </c>
      <c r="V141">
        <f>U141-VLOOKUP(C141, 'Team Pitching Projected'!$P$2:$R$32, 3, FALSE)</f>
        <v>14.503583024908721</v>
      </c>
      <c r="W141">
        <f t="shared" si="5"/>
        <v>8.5941786968709124</v>
      </c>
      <c r="X141">
        <v>8.5978738477756149</v>
      </c>
    </row>
    <row r="142" spans="1:24" x14ac:dyDescent="0.45">
      <c r="A142">
        <v>147</v>
      </c>
      <c r="B142" t="s">
        <v>470</v>
      </c>
      <c r="C142" t="s">
        <v>11</v>
      </c>
      <c r="D142">
        <v>6</v>
      </c>
      <c r="E142">
        <v>4</v>
      </c>
      <c r="F142">
        <v>0</v>
      </c>
      <c r="G142">
        <v>25</v>
      </c>
      <c r="H142">
        <v>19</v>
      </c>
      <c r="I142">
        <v>101.1</v>
      </c>
      <c r="J142">
        <v>9.86</v>
      </c>
      <c r="K142">
        <v>4</v>
      </c>
      <c r="L142">
        <v>1.24</v>
      </c>
      <c r="M142">
        <v>0.28299999999999997</v>
      </c>
      <c r="N142" s="2">
        <v>0.7</v>
      </c>
      <c r="P142">
        <v>4.3499999999999996</v>
      </c>
      <c r="Q142">
        <v>4.37</v>
      </c>
      <c r="R142">
        <v>1.4</v>
      </c>
      <c r="T142">
        <f t="shared" si="4"/>
        <v>0.64836829842698196</v>
      </c>
      <c r="U142">
        <f>T142*_xlfn.STDEV.P('Elo Ratings - Current'!$C$2:$C$31)+1505</f>
        <v>1533.0886966332321</v>
      </c>
      <c r="V142">
        <f>U142-VLOOKUP(C142, 'Team Pitching Projected'!$P$2:$R$32, 3, FALSE)</f>
        <v>-35.32125618082955</v>
      </c>
      <c r="W142">
        <f t="shared" si="5"/>
        <v>-20.929806579151556</v>
      </c>
      <c r="X142">
        <v>-20.938805553509294</v>
      </c>
    </row>
    <row r="143" spans="1:24" x14ac:dyDescent="0.45">
      <c r="A143">
        <v>135</v>
      </c>
      <c r="B143" t="s">
        <v>461</v>
      </c>
      <c r="C143" t="s">
        <v>16</v>
      </c>
      <c r="D143">
        <v>6</v>
      </c>
      <c r="E143">
        <v>7</v>
      </c>
      <c r="F143">
        <v>0</v>
      </c>
      <c r="G143">
        <v>20</v>
      </c>
      <c r="H143">
        <v>19</v>
      </c>
      <c r="I143">
        <v>107</v>
      </c>
      <c r="J143">
        <v>9.59</v>
      </c>
      <c r="K143">
        <v>3.11</v>
      </c>
      <c r="L143">
        <v>1.43</v>
      </c>
      <c r="M143">
        <v>0.29599999999999999</v>
      </c>
      <c r="N143" s="2">
        <v>0.71799999999999997</v>
      </c>
      <c r="P143">
        <v>4.37</v>
      </c>
      <c r="Q143">
        <v>4.34</v>
      </c>
      <c r="R143">
        <v>1.4</v>
      </c>
      <c r="T143">
        <f t="shared" si="4"/>
        <v>0.64836829842698196</v>
      </c>
      <c r="U143">
        <f>T143*_xlfn.STDEV.P('Elo Ratings - Current'!$C$2:$C$31)+1505</f>
        <v>1533.0886966332321</v>
      </c>
      <c r="V143">
        <f>U143-VLOOKUP(C143, 'Team Pitching Projected'!$P$2:$R$32, 3, FALSE)</f>
        <v>42.974919713901954</v>
      </c>
      <c r="W143">
        <f t="shared" si="5"/>
        <v>25.465027426026573</v>
      </c>
      <c r="X143">
        <v>25.475976362795524</v>
      </c>
    </row>
    <row r="144" spans="1:24" x14ac:dyDescent="0.45">
      <c r="A144">
        <v>146</v>
      </c>
      <c r="B144" t="s">
        <v>469</v>
      </c>
      <c r="C144" t="s">
        <v>29</v>
      </c>
      <c r="D144">
        <v>6</v>
      </c>
      <c r="E144">
        <v>5</v>
      </c>
      <c r="F144">
        <v>0</v>
      </c>
      <c r="G144">
        <v>21</v>
      </c>
      <c r="H144">
        <v>18</v>
      </c>
      <c r="I144">
        <v>103</v>
      </c>
      <c r="J144">
        <v>7.34</v>
      </c>
      <c r="K144">
        <v>2.27</v>
      </c>
      <c r="L144">
        <v>1.31</v>
      </c>
      <c r="M144">
        <v>0.27900000000000003</v>
      </c>
      <c r="N144" s="2">
        <v>0.70899999999999996</v>
      </c>
      <c r="P144">
        <v>4.1100000000000003</v>
      </c>
      <c r="Q144">
        <v>4.3600000000000003</v>
      </c>
      <c r="R144">
        <v>1.4</v>
      </c>
      <c r="T144">
        <f t="shared" si="4"/>
        <v>0.64836829842698196</v>
      </c>
      <c r="U144">
        <f>T144*_xlfn.STDEV.P('Elo Ratings - Current'!$C$2:$C$31)+1505</f>
        <v>1533.0886966332321</v>
      </c>
      <c r="V144">
        <f>U144-VLOOKUP(C144, 'Team Pitching Projected'!$P$2:$R$32, 3, FALSE)</f>
        <v>5.013137461910901</v>
      </c>
      <c r="W144">
        <f t="shared" si="5"/>
        <v>2.9705624538189821</v>
      </c>
      <c r="X144">
        <v>2.9718396761022667</v>
      </c>
    </row>
    <row r="145" spans="1:24" x14ac:dyDescent="0.45">
      <c r="A145">
        <v>143</v>
      </c>
      <c r="B145" t="s">
        <v>467</v>
      </c>
      <c r="C145" t="s">
        <v>34</v>
      </c>
      <c r="D145">
        <v>6</v>
      </c>
      <c r="E145">
        <v>7</v>
      </c>
      <c r="F145">
        <v>0</v>
      </c>
      <c r="G145">
        <v>27</v>
      </c>
      <c r="H145">
        <v>27</v>
      </c>
      <c r="I145">
        <v>131</v>
      </c>
      <c r="J145">
        <v>8.86</v>
      </c>
      <c r="K145">
        <v>3.64</v>
      </c>
      <c r="L145">
        <v>1.17</v>
      </c>
      <c r="M145">
        <v>0.28399999999999997</v>
      </c>
      <c r="N145" s="2">
        <v>0.71599999999999997</v>
      </c>
      <c r="P145">
        <v>4.12</v>
      </c>
      <c r="Q145">
        <v>4.3499999999999996</v>
      </c>
      <c r="R145">
        <v>1.4</v>
      </c>
      <c r="T145">
        <f t="shared" si="4"/>
        <v>0.64836829842698196</v>
      </c>
      <c r="U145">
        <f>T145*_xlfn.STDEV.P('Elo Ratings - Current'!$C$2:$C$31)+1505</f>
        <v>1533.0886966332321</v>
      </c>
      <c r="V145">
        <f>U145-VLOOKUP(C145, 'Team Pitching Projected'!$P$2:$R$32, 3, FALSE)</f>
        <v>32.298168455529321</v>
      </c>
      <c r="W145">
        <f t="shared" si="5"/>
        <v>19.1384591525931</v>
      </c>
      <c r="X145">
        <v>19.146687919663023</v>
      </c>
    </row>
    <row r="146" spans="1:24" x14ac:dyDescent="0.45">
      <c r="A146">
        <v>139</v>
      </c>
      <c r="B146" t="s">
        <v>464</v>
      </c>
      <c r="C146" t="s">
        <v>17</v>
      </c>
      <c r="D146">
        <v>5</v>
      </c>
      <c r="E146">
        <v>4</v>
      </c>
      <c r="F146">
        <v>0</v>
      </c>
      <c r="G146">
        <v>56</v>
      </c>
      <c r="H146">
        <v>9</v>
      </c>
      <c r="I146">
        <v>100.1</v>
      </c>
      <c r="J146">
        <v>9.42</v>
      </c>
      <c r="K146">
        <v>3.23</v>
      </c>
      <c r="L146">
        <v>1.17</v>
      </c>
      <c r="M146">
        <v>0.30399999999999999</v>
      </c>
      <c r="N146" s="2">
        <v>0.73199999999999998</v>
      </c>
      <c r="P146">
        <v>4.04</v>
      </c>
      <c r="Q146">
        <v>4.01</v>
      </c>
      <c r="R146">
        <v>1.4</v>
      </c>
      <c r="T146">
        <f t="shared" si="4"/>
        <v>0.64836829842698196</v>
      </c>
      <c r="U146">
        <f>T146*_xlfn.STDEV.P('Elo Ratings - Current'!$C$2:$C$31)+1505</f>
        <v>1533.0886966332321</v>
      </c>
      <c r="V146">
        <f>U146-VLOOKUP(C146, 'Team Pitching Projected'!$P$2:$R$32, 3, FALSE)</f>
        <v>10.94466593878451</v>
      </c>
      <c r="W146">
        <f t="shared" si="5"/>
        <v>6.4853226057264219</v>
      </c>
      <c r="X146">
        <v>6.4881110333981598</v>
      </c>
    </row>
    <row r="147" spans="1:24" x14ac:dyDescent="0.45">
      <c r="A147">
        <v>137</v>
      </c>
      <c r="B147" t="s">
        <v>463</v>
      </c>
      <c r="C147" t="s">
        <v>25</v>
      </c>
      <c r="D147">
        <v>9</v>
      </c>
      <c r="E147">
        <v>11</v>
      </c>
      <c r="F147">
        <v>0</v>
      </c>
      <c r="G147">
        <v>25</v>
      </c>
      <c r="H147">
        <v>25</v>
      </c>
      <c r="I147">
        <v>133.1</v>
      </c>
      <c r="J147">
        <v>8.7100000000000009</v>
      </c>
      <c r="K147">
        <v>2.9</v>
      </c>
      <c r="L147">
        <v>1.62</v>
      </c>
      <c r="M147">
        <v>0.30199999999999999</v>
      </c>
      <c r="N147" s="2">
        <v>0.69899999999999995</v>
      </c>
      <c r="P147">
        <v>4.8600000000000003</v>
      </c>
      <c r="Q147">
        <v>4.7</v>
      </c>
      <c r="R147">
        <v>1.4</v>
      </c>
      <c r="T147">
        <f t="shared" si="4"/>
        <v>0.64836829842698196</v>
      </c>
      <c r="U147">
        <f>T147*_xlfn.STDEV.P('Elo Ratings - Current'!$C$2:$C$31)+1505</f>
        <v>1533.0886966332321</v>
      </c>
      <c r="V147">
        <f>U147-VLOOKUP(C147, 'Team Pitching Projected'!$P$2:$R$32, 3, FALSE)</f>
        <v>98.731287396513835</v>
      </c>
      <c r="W147">
        <f t="shared" si="5"/>
        <v>58.503772853956484</v>
      </c>
      <c r="X147">
        <v>58.528927121376192</v>
      </c>
    </row>
    <row r="148" spans="1:24" x14ac:dyDescent="0.45">
      <c r="A148">
        <v>141</v>
      </c>
      <c r="B148" t="s">
        <v>466</v>
      </c>
      <c r="C148" t="s">
        <v>42</v>
      </c>
      <c r="D148">
        <v>8</v>
      </c>
      <c r="E148">
        <v>7</v>
      </c>
      <c r="F148">
        <v>0</v>
      </c>
      <c r="G148">
        <v>24</v>
      </c>
      <c r="H148">
        <v>24</v>
      </c>
      <c r="I148">
        <v>121.2</v>
      </c>
      <c r="J148">
        <v>8.43</v>
      </c>
      <c r="K148">
        <v>3.99</v>
      </c>
      <c r="L148">
        <v>1.18</v>
      </c>
      <c r="M148">
        <v>0.29199999999999998</v>
      </c>
      <c r="N148" s="2">
        <v>0.71099999999999997</v>
      </c>
      <c r="P148">
        <v>4.4400000000000004</v>
      </c>
      <c r="Q148">
        <v>4.45</v>
      </c>
      <c r="R148">
        <v>1.4</v>
      </c>
      <c r="T148">
        <f t="shared" si="4"/>
        <v>0.64836829842698196</v>
      </c>
      <c r="U148">
        <f>T148*_xlfn.STDEV.P('Elo Ratings - Current'!$C$2:$C$31)+1505</f>
        <v>1533.0886966332321</v>
      </c>
      <c r="V148">
        <f>U148-VLOOKUP(C148, 'Team Pitching Projected'!$P$2:$R$32, 3, FALSE)</f>
        <v>-44.811701743827371</v>
      </c>
      <c r="W148">
        <f t="shared" si="5"/>
        <v>-26.553422822203487</v>
      </c>
      <c r="X148">
        <v>-26.564839725182509</v>
      </c>
    </row>
    <row r="149" spans="1:24" x14ac:dyDescent="0.45">
      <c r="A149">
        <v>148</v>
      </c>
      <c r="B149" t="s">
        <v>471</v>
      </c>
      <c r="C149" t="s">
        <v>42</v>
      </c>
      <c r="D149">
        <v>7</v>
      </c>
      <c r="E149">
        <v>6</v>
      </c>
      <c r="F149">
        <v>0</v>
      </c>
      <c r="G149">
        <v>24</v>
      </c>
      <c r="H149">
        <v>18</v>
      </c>
      <c r="I149">
        <v>120.1</v>
      </c>
      <c r="J149">
        <v>7.48</v>
      </c>
      <c r="K149">
        <v>2.62</v>
      </c>
      <c r="L149">
        <v>1.2</v>
      </c>
      <c r="M149">
        <v>0.29899999999999999</v>
      </c>
      <c r="N149" s="2">
        <v>0.70099999999999996</v>
      </c>
      <c r="P149">
        <v>4.34</v>
      </c>
      <c r="Q149">
        <v>4.3899999999999997</v>
      </c>
      <c r="R149">
        <v>1.4</v>
      </c>
      <c r="T149">
        <f t="shared" si="4"/>
        <v>0.64836829842698196</v>
      </c>
      <c r="U149">
        <f>T149*_xlfn.STDEV.P('Elo Ratings - Current'!$C$2:$C$31)+1505</f>
        <v>1533.0886966332321</v>
      </c>
      <c r="V149">
        <f>U149-VLOOKUP(C149, 'Team Pitching Projected'!$P$2:$R$32, 3, FALSE)</f>
        <v>-44.811701743827371</v>
      </c>
      <c r="W149">
        <f t="shared" si="5"/>
        <v>-26.553422822203487</v>
      </c>
      <c r="X149">
        <v>-26.564839725182509</v>
      </c>
    </row>
    <row r="150" spans="1:24" x14ac:dyDescent="0.45">
      <c r="A150">
        <v>165</v>
      </c>
      <c r="B150" t="s">
        <v>486</v>
      </c>
      <c r="C150" t="s">
        <v>325</v>
      </c>
      <c r="D150">
        <v>5</v>
      </c>
      <c r="E150">
        <v>5</v>
      </c>
      <c r="F150">
        <v>0</v>
      </c>
      <c r="G150">
        <v>17</v>
      </c>
      <c r="H150">
        <v>17</v>
      </c>
      <c r="I150">
        <v>81.2</v>
      </c>
      <c r="J150">
        <v>8.92</v>
      </c>
      <c r="K150">
        <v>4.3</v>
      </c>
      <c r="L150">
        <v>0.88</v>
      </c>
      <c r="M150">
        <v>0.29499999999999998</v>
      </c>
      <c r="N150" s="2">
        <v>0.69099999999999995</v>
      </c>
      <c r="P150">
        <v>4.41</v>
      </c>
      <c r="Q150">
        <v>4.2</v>
      </c>
      <c r="R150">
        <v>1.3</v>
      </c>
      <c r="T150">
        <f t="shared" si="4"/>
        <v>0.52450326514395862</v>
      </c>
      <c r="U150">
        <f>T150*_xlfn.STDEV.P('Elo Ratings - Current'!$C$2:$C$31)+1505</f>
        <v>1527.7225993829609</v>
      </c>
      <c r="V150">
        <f>U150-VLOOKUP(C150, 'Team Pitching Projected'!$P$2:$R$32, 3, FALSE)</f>
        <v>67.266464847998805</v>
      </c>
      <c r="W150">
        <f t="shared" si="5"/>
        <v>39.859117448264186</v>
      </c>
      <c r="X150">
        <v>39.876255264348416</v>
      </c>
    </row>
    <row r="151" spans="1:24" x14ac:dyDescent="0.45">
      <c r="A151">
        <v>170</v>
      </c>
      <c r="B151" t="s">
        <v>491</v>
      </c>
      <c r="C151" t="s">
        <v>22</v>
      </c>
      <c r="D151">
        <v>8</v>
      </c>
      <c r="E151">
        <v>7</v>
      </c>
      <c r="F151">
        <v>0</v>
      </c>
      <c r="G151">
        <v>23</v>
      </c>
      <c r="H151">
        <v>23</v>
      </c>
      <c r="I151">
        <v>120.2</v>
      </c>
      <c r="J151">
        <v>8.0500000000000007</v>
      </c>
      <c r="K151">
        <v>3.43</v>
      </c>
      <c r="L151">
        <v>1.19</v>
      </c>
      <c r="M151">
        <v>0.27900000000000003</v>
      </c>
      <c r="N151" s="2">
        <v>0.67900000000000005</v>
      </c>
      <c r="P151">
        <v>4.47</v>
      </c>
      <c r="Q151">
        <v>4.63</v>
      </c>
      <c r="R151">
        <v>1.3</v>
      </c>
      <c r="T151">
        <f t="shared" si="4"/>
        <v>0.52450326514395862</v>
      </c>
      <c r="U151">
        <f>T151*_xlfn.STDEV.P('Elo Ratings - Current'!$C$2:$C$31)+1505</f>
        <v>1527.7225993829609</v>
      </c>
      <c r="V151">
        <f>U151-VLOOKUP(C151, 'Team Pitching Projected'!$P$2:$R$32, 3, FALSE)</f>
        <v>-7.4707939606087166</v>
      </c>
      <c r="W151">
        <f t="shared" si="5"/>
        <v>-4.4268604657695878</v>
      </c>
      <c r="X151">
        <v>-4.4287638375788099</v>
      </c>
    </row>
    <row r="152" spans="1:24" x14ac:dyDescent="0.45">
      <c r="A152">
        <v>155</v>
      </c>
      <c r="B152" t="s">
        <v>477</v>
      </c>
      <c r="C152" t="s">
        <v>20</v>
      </c>
      <c r="D152">
        <v>7</v>
      </c>
      <c r="E152">
        <v>7</v>
      </c>
      <c r="F152">
        <v>0</v>
      </c>
      <c r="G152">
        <v>27</v>
      </c>
      <c r="H152">
        <v>27</v>
      </c>
      <c r="I152">
        <v>137.1</v>
      </c>
      <c r="J152">
        <v>5.57</v>
      </c>
      <c r="K152">
        <v>2.88</v>
      </c>
      <c r="L152">
        <v>1.1100000000000001</v>
      </c>
      <c r="M152">
        <v>0.28699999999999998</v>
      </c>
      <c r="N152" s="2">
        <v>0.70599999999999996</v>
      </c>
      <c r="P152">
        <v>4.3899999999999997</v>
      </c>
      <c r="Q152">
        <v>4.6100000000000003</v>
      </c>
      <c r="R152">
        <v>1.3</v>
      </c>
      <c r="T152">
        <f t="shared" si="4"/>
        <v>0.52450326514395862</v>
      </c>
      <c r="U152">
        <f>T152*_xlfn.STDEV.P('Elo Ratings - Current'!$C$2:$C$31)+1505</f>
        <v>1527.7225993829609</v>
      </c>
      <c r="V152">
        <f>U152-VLOOKUP(C152, 'Team Pitching Projected'!$P$2:$R$32, 3, FALSE)</f>
        <v>13.882708556136322</v>
      </c>
      <c r="W152">
        <f t="shared" si="5"/>
        <v>8.2262760810972235</v>
      </c>
      <c r="X152">
        <v>8.2298130486860543</v>
      </c>
    </row>
    <row r="153" spans="1:24" x14ac:dyDescent="0.45">
      <c r="A153">
        <v>169</v>
      </c>
      <c r="B153" t="s">
        <v>490</v>
      </c>
      <c r="C153" t="s">
        <v>20</v>
      </c>
      <c r="D153">
        <v>8</v>
      </c>
      <c r="E153">
        <v>8</v>
      </c>
      <c r="F153">
        <v>0</v>
      </c>
      <c r="G153">
        <v>31</v>
      </c>
      <c r="H153">
        <v>23</v>
      </c>
      <c r="I153">
        <v>121.2</v>
      </c>
      <c r="J153">
        <v>7.99</v>
      </c>
      <c r="K153">
        <v>3.7</v>
      </c>
      <c r="L153">
        <v>1.1100000000000001</v>
      </c>
      <c r="M153">
        <v>0.29299999999999998</v>
      </c>
      <c r="N153" s="2">
        <v>0.70699999999999996</v>
      </c>
      <c r="P153">
        <v>4.3600000000000003</v>
      </c>
      <c r="Q153">
        <v>4.51</v>
      </c>
      <c r="R153">
        <v>1.3</v>
      </c>
      <c r="T153">
        <f t="shared" si="4"/>
        <v>0.52450326514395862</v>
      </c>
      <c r="U153">
        <f>T153*_xlfn.STDEV.P('Elo Ratings - Current'!$C$2:$C$31)+1505</f>
        <v>1527.7225993829609</v>
      </c>
      <c r="V153">
        <f>U153-VLOOKUP(C153, 'Team Pitching Projected'!$P$2:$R$32, 3, FALSE)</f>
        <v>13.882708556136322</v>
      </c>
      <c r="W153">
        <f t="shared" si="5"/>
        <v>8.2262760810972235</v>
      </c>
      <c r="X153">
        <v>8.2298130486860543</v>
      </c>
    </row>
    <row r="154" spans="1:24" x14ac:dyDescent="0.45">
      <c r="A154">
        <v>151</v>
      </c>
      <c r="B154" t="s">
        <v>473</v>
      </c>
      <c r="C154" t="s">
        <v>28</v>
      </c>
      <c r="D154">
        <v>4</v>
      </c>
      <c r="E154">
        <v>7</v>
      </c>
      <c r="F154">
        <v>0</v>
      </c>
      <c r="G154">
        <v>21</v>
      </c>
      <c r="H154">
        <v>18</v>
      </c>
      <c r="I154">
        <v>93</v>
      </c>
      <c r="J154">
        <v>7.65</v>
      </c>
      <c r="K154">
        <v>2.9</v>
      </c>
      <c r="L154">
        <v>1.1599999999999999</v>
      </c>
      <c r="M154">
        <v>0.3</v>
      </c>
      <c r="N154" s="2">
        <v>0.69299999999999995</v>
      </c>
      <c r="P154">
        <v>4.45</v>
      </c>
      <c r="Q154">
        <v>4.43</v>
      </c>
      <c r="R154">
        <v>1.3</v>
      </c>
      <c r="T154">
        <f t="shared" si="4"/>
        <v>0.52450326514395862</v>
      </c>
      <c r="U154">
        <f>T154*_xlfn.STDEV.P('Elo Ratings - Current'!$C$2:$C$31)+1505</f>
        <v>1527.7225993829609</v>
      </c>
      <c r="V154">
        <f>U154-VLOOKUP(C154, 'Team Pitching Projected'!$P$2:$R$32, 3, FALSE)</f>
        <v>25.74576550988354</v>
      </c>
      <c r="W154">
        <f t="shared" si="5"/>
        <v>15.255796384912104</v>
      </c>
      <c r="X154">
        <v>15.262355763277705</v>
      </c>
    </row>
    <row r="155" spans="1:24" x14ac:dyDescent="0.45">
      <c r="A155">
        <v>159</v>
      </c>
      <c r="B155" t="s">
        <v>481</v>
      </c>
      <c r="C155" t="s">
        <v>33</v>
      </c>
      <c r="D155">
        <v>5</v>
      </c>
      <c r="E155">
        <v>6</v>
      </c>
      <c r="F155">
        <v>0</v>
      </c>
      <c r="G155">
        <v>29</v>
      </c>
      <c r="H155">
        <v>21</v>
      </c>
      <c r="I155">
        <v>122.2</v>
      </c>
      <c r="J155">
        <v>9.02</v>
      </c>
      <c r="K155">
        <v>4.03</v>
      </c>
      <c r="L155">
        <v>1.03</v>
      </c>
      <c r="M155">
        <v>0.29699999999999999</v>
      </c>
      <c r="N155" s="2">
        <v>0.70299999999999996</v>
      </c>
      <c r="P155">
        <v>4.33</v>
      </c>
      <c r="Q155">
        <v>4.3</v>
      </c>
      <c r="R155">
        <v>1.3</v>
      </c>
      <c r="T155">
        <f t="shared" si="4"/>
        <v>0.52450326514395862</v>
      </c>
      <c r="U155">
        <f>T155*_xlfn.STDEV.P('Elo Ratings - Current'!$C$2:$C$31)+1505</f>
        <v>1527.7225993829609</v>
      </c>
      <c r="V155">
        <f>U155-VLOOKUP(C155, 'Team Pitching Projected'!$P$2:$R$32, 3, FALSE)</f>
        <v>70.825381934122788</v>
      </c>
      <c r="W155">
        <f t="shared" si="5"/>
        <v>41.96797353940854</v>
      </c>
      <c r="X155">
        <v>41.986018078725877</v>
      </c>
    </row>
    <row r="156" spans="1:24" x14ac:dyDescent="0.45">
      <c r="A156">
        <v>171</v>
      </c>
      <c r="B156" t="s">
        <v>492</v>
      </c>
      <c r="C156" t="s">
        <v>39</v>
      </c>
      <c r="D156">
        <v>6</v>
      </c>
      <c r="E156">
        <v>7</v>
      </c>
      <c r="F156">
        <v>0</v>
      </c>
      <c r="G156">
        <v>25</v>
      </c>
      <c r="H156">
        <v>24</v>
      </c>
      <c r="I156">
        <v>110.1</v>
      </c>
      <c r="J156">
        <v>8.73</v>
      </c>
      <c r="K156">
        <v>4.08</v>
      </c>
      <c r="L156">
        <v>1.1399999999999999</v>
      </c>
      <c r="M156">
        <v>0.29899999999999999</v>
      </c>
      <c r="N156" s="2">
        <v>0.69099999999999995</v>
      </c>
      <c r="P156">
        <v>4.6500000000000004</v>
      </c>
      <c r="Q156">
        <v>4.46</v>
      </c>
      <c r="R156">
        <v>1.3</v>
      </c>
      <c r="T156">
        <f t="shared" si="4"/>
        <v>0.52450326514395862</v>
      </c>
      <c r="U156">
        <f>T156*_xlfn.STDEV.P('Elo Ratings - Current'!$C$2:$C$31)+1505</f>
        <v>1527.7225993829609</v>
      </c>
      <c r="V156">
        <f>U156-VLOOKUP(C156, 'Team Pitching Projected'!$P$2:$R$32, 3, FALSE)</f>
        <v>31.677293986757149</v>
      </c>
      <c r="W156">
        <f t="shared" si="5"/>
        <v>18.770556536819544</v>
      </c>
      <c r="X156">
        <v>18.778627120573599</v>
      </c>
    </row>
    <row r="157" spans="1:24" x14ac:dyDescent="0.45">
      <c r="A157">
        <v>160</v>
      </c>
      <c r="B157" t="s">
        <v>482</v>
      </c>
      <c r="C157" t="s">
        <v>40</v>
      </c>
      <c r="D157">
        <v>7</v>
      </c>
      <c r="E157">
        <v>7</v>
      </c>
      <c r="F157">
        <v>0</v>
      </c>
      <c r="G157">
        <v>25</v>
      </c>
      <c r="H157">
        <v>22</v>
      </c>
      <c r="I157">
        <v>117.2</v>
      </c>
      <c r="J157">
        <v>6.12</v>
      </c>
      <c r="K157">
        <v>2.75</v>
      </c>
      <c r="L157">
        <v>1.3</v>
      </c>
      <c r="M157">
        <v>0.29299999999999998</v>
      </c>
      <c r="N157" s="2">
        <v>0.70399999999999996</v>
      </c>
      <c r="P157">
        <v>4.59</v>
      </c>
      <c r="Q157">
        <v>4.7699999999999996</v>
      </c>
      <c r="R157">
        <v>1.3</v>
      </c>
      <c r="T157">
        <f t="shared" si="4"/>
        <v>0.52450326514395862</v>
      </c>
      <c r="U157">
        <f>T157*_xlfn.STDEV.P('Elo Ratings - Current'!$C$2:$C$31)+1505</f>
        <v>1527.7225993829609</v>
      </c>
      <c r="V157">
        <f>U157-VLOOKUP(C157, 'Team Pitching Projected'!$P$2:$R$32, 3, FALSE)</f>
        <v>9.1374857746375255</v>
      </c>
      <c r="W157">
        <f t="shared" si="5"/>
        <v>5.4144679595713257</v>
      </c>
      <c r="X157">
        <v>5.4167959628494478</v>
      </c>
    </row>
    <row r="158" spans="1:24" x14ac:dyDescent="0.45">
      <c r="A158">
        <v>157</v>
      </c>
      <c r="B158" t="s">
        <v>479</v>
      </c>
      <c r="C158" t="s">
        <v>11</v>
      </c>
      <c r="D158">
        <v>9</v>
      </c>
      <c r="E158">
        <v>7</v>
      </c>
      <c r="F158">
        <v>0</v>
      </c>
      <c r="G158">
        <v>23</v>
      </c>
      <c r="H158">
        <v>22</v>
      </c>
      <c r="I158">
        <v>109.2</v>
      </c>
      <c r="J158">
        <v>9.52</v>
      </c>
      <c r="K158">
        <v>3.53</v>
      </c>
      <c r="L158">
        <v>1.56</v>
      </c>
      <c r="M158">
        <v>0.30099999999999999</v>
      </c>
      <c r="N158" s="2">
        <v>0.74</v>
      </c>
      <c r="P158">
        <v>4.51</v>
      </c>
      <c r="Q158">
        <v>4.62</v>
      </c>
      <c r="R158">
        <v>1.3</v>
      </c>
      <c r="T158">
        <f t="shared" si="4"/>
        <v>0.52450326514395862</v>
      </c>
      <c r="U158">
        <f>T158*_xlfn.STDEV.P('Elo Ratings - Current'!$C$2:$C$31)+1505</f>
        <v>1527.7225993829609</v>
      </c>
      <c r="V158">
        <f>U158-VLOOKUP(C158, 'Team Pitching Projected'!$P$2:$R$32, 3, FALSE)</f>
        <v>-40.687353431100746</v>
      </c>
      <c r="W158">
        <f t="shared" si="5"/>
        <v>-24.109517316451143</v>
      </c>
      <c r="X158">
        <v>-24.119883438435462</v>
      </c>
    </row>
    <row r="159" spans="1:24" x14ac:dyDescent="0.45">
      <c r="A159">
        <v>158</v>
      </c>
      <c r="B159" t="s">
        <v>480</v>
      </c>
      <c r="C159" t="s">
        <v>11</v>
      </c>
      <c r="D159">
        <v>7</v>
      </c>
      <c r="E159">
        <v>6</v>
      </c>
      <c r="F159">
        <v>0</v>
      </c>
      <c r="G159">
        <v>21</v>
      </c>
      <c r="H159">
        <v>21</v>
      </c>
      <c r="I159">
        <v>105.2</v>
      </c>
      <c r="J159">
        <v>7.49</v>
      </c>
      <c r="K159">
        <v>3.07</v>
      </c>
      <c r="L159">
        <v>1.28</v>
      </c>
      <c r="M159">
        <v>0.27400000000000002</v>
      </c>
      <c r="N159" s="2">
        <v>0.69699999999999995</v>
      </c>
      <c r="P159">
        <v>4.26</v>
      </c>
      <c r="Q159">
        <v>4.57</v>
      </c>
      <c r="R159">
        <v>1.3</v>
      </c>
      <c r="T159">
        <f t="shared" si="4"/>
        <v>0.52450326514395862</v>
      </c>
      <c r="U159">
        <f>T159*_xlfn.STDEV.P('Elo Ratings - Current'!$C$2:$C$31)+1505</f>
        <v>1527.7225993829609</v>
      </c>
      <c r="V159">
        <f>U159-VLOOKUP(C159, 'Team Pitching Projected'!$P$2:$R$32, 3, FALSE)</f>
        <v>-40.687353431100746</v>
      </c>
      <c r="W159">
        <f t="shared" si="5"/>
        <v>-24.109517316451143</v>
      </c>
      <c r="X159">
        <v>-24.119883438435462</v>
      </c>
    </row>
    <row r="160" spans="1:24" x14ac:dyDescent="0.45">
      <c r="A160">
        <v>153</v>
      </c>
      <c r="B160" t="s">
        <v>475</v>
      </c>
      <c r="C160" t="s">
        <v>26</v>
      </c>
      <c r="D160">
        <v>5</v>
      </c>
      <c r="E160">
        <v>7</v>
      </c>
      <c r="F160">
        <v>0</v>
      </c>
      <c r="G160">
        <v>25</v>
      </c>
      <c r="H160">
        <v>23</v>
      </c>
      <c r="I160">
        <v>107.2</v>
      </c>
      <c r="J160">
        <v>7.19</v>
      </c>
      <c r="K160">
        <v>2.5099999999999998</v>
      </c>
      <c r="L160">
        <v>1.0900000000000001</v>
      </c>
      <c r="M160">
        <v>0.29099999999999998</v>
      </c>
      <c r="N160" s="2">
        <v>0.67300000000000004</v>
      </c>
      <c r="P160">
        <v>4.43</v>
      </c>
      <c r="Q160">
        <v>4.29</v>
      </c>
      <c r="R160">
        <v>1.3</v>
      </c>
      <c r="T160">
        <f t="shared" si="4"/>
        <v>0.52450326514395862</v>
      </c>
      <c r="U160">
        <f>T160*_xlfn.STDEV.P('Elo Ratings - Current'!$C$2:$C$31)+1505</f>
        <v>1527.7225993829609</v>
      </c>
      <c r="V160">
        <f>U160-VLOOKUP(C160, 'Team Pitching Projected'!$P$2:$R$32, 3, FALSE)</f>
        <v>34.049905377506548</v>
      </c>
      <c r="W160">
        <f t="shared" si="5"/>
        <v>20.176460597582494</v>
      </c>
      <c r="X160">
        <v>20.185135663491902</v>
      </c>
    </row>
    <row r="161" spans="1:24" x14ac:dyDescent="0.45">
      <c r="A161">
        <v>166</v>
      </c>
      <c r="B161" t="s">
        <v>487</v>
      </c>
      <c r="C161" t="s">
        <v>26</v>
      </c>
      <c r="D161">
        <v>5</v>
      </c>
      <c r="E161">
        <v>7</v>
      </c>
      <c r="F161">
        <v>0</v>
      </c>
      <c r="G161">
        <v>23</v>
      </c>
      <c r="H161">
        <v>22</v>
      </c>
      <c r="I161">
        <v>103.2</v>
      </c>
      <c r="J161">
        <v>8.42</v>
      </c>
      <c r="K161">
        <v>2.95</v>
      </c>
      <c r="L161">
        <v>1.3</v>
      </c>
      <c r="M161">
        <v>0.29299999999999998</v>
      </c>
      <c r="N161" s="2">
        <v>0.69</v>
      </c>
      <c r="P161">
        <v>4.51</v>
      </c>
      <c r="Q161">
        <v>4.34</v>
      </c>
      <c r="R161">
        <v>1.3</v>
      </c>
      <c r="T161">
        <f t="shared" si="4"/>
        <v>0.52450326514395862</v>
      </c>
      <c r="U161">
        <f>T161*_xlfn.STDEV.P('Elo Ratings - Current'!$C$2:$C$31)+1505</f>
        <v>1527.7225993829609</v>
      </c>
      <c r="V161">
        <f>U161-VLOOKUP(C161, 'Team Pitching Projected'!$P$2:$R$32, 3, FALSE)</f>
        <v>34.049905377506548</v>
      </c>
      <c r="W161">
        <f t="shared" si="5"/>
        <v>20.176460597582494</v>
      </c>
      <c r="X161">
        <v>20.185135663491902</v>
      </c>
    </row>
    <row r="162" spans="1:24" x14ac:dyDescent="0.45">
      <c r="A162">
        <v>167</v>
      </c>
      <c r="B162" t="s">
        <v>488</v>
      </c>
      <c r="C162" t="s">
        <v>26</v>
      </c>
      <c r="D162">
        <v>7</v>
      </c>
      <c r="E162">
        <v>9</v>
      </c>
      <c r="F162">
        <v>0</v>
      </c>
      <c r="G162">
        <v>23</v>
      </c>
      <c r="H162">
        <v>20</v>
      </c>
      <c r="I162">
        <v>104.1</v>
      </c>
      <c r="J162">
        <v>8.2799999999999994</v>
      </c>
      <c r="K162">
        <v>2.76</v>
      </c>
      <c r="L162">
        <v>1.21</v>
      </c>
      <c r="M162">
        <v>0.29599999999999999</v>
      </c>
      <c r="N162" s="2">
        <v>0.70199999999999996</v>
      </c>
      <c r="P162">
        <v>4.3099999999999996</v>
      </c>
      <c r="Q162">
        <v>4.1900000000000004</v>
      </c>
      <c r="R162">
        <v>1.3</v>
      </c>
      <c r="T162">
        <f t="shared" si="4"/>
        <v>0.52450326514395862</v>
      </c>
      <c r="U162">
        <f>T162*_xlfn.STDEV.P('Elo Ratings - Current'!$C$2:$C$31)+1505</f>
        <v>1527.7225993829609</v>
      </c>
      <c r="V162">
        <f>U162-VLOOKUP(C162, 'Team Pitching Projected'!$P$2:$R$32, 3, FALSE)</f>
        <v>34.049905377506548</v>
      </c>
      <c r="W162">
        <f t="shared" si="5"/>
        <v>20.176460597582494</v>
      </c>
      <c r="X162">
        <v>20.185135663491902</v>
      </c>
    </row>
    <row r="163" spans="1:24" x14ac:dyDescent="0.45">
      <c r="A163">
        <v>164</v>
      </c>
      <c r="B163" t="s">
        <v>485</v>
      </c>
      <c r="C163" t="s">
        <v>36</v>
      </c>
      <c r="D163">
        <v>5</v>
      </c>
      <c r="E163">
        <v>7</v>
      </c>
      <c r="F163">
        <v>0</v>
      </c>
      <c r="G163">
        <v>27</v>
      </c>
      <c r="H163">
        <v>26</v>
      </c>
      <c r="I163">
        <v>120.1</v>
      </c>
      <c r="J163">
        <v>5.31</v>
      </c>
      <c r="K163">
        <v>2.69</v>
      </c>
      <c r="L163">
        <v>1.27</v>
      </c>
      <c r="M163">
        <v>0.307</v>
      </c>
      <c r="N163" s="2">
        <v>0.67700000000000005</v>
      </c>
      <c r="P163">
        <v>5.09</v>
      </c>
      <c r="Q163">
        <v>4.8600000000000003</v>
      </c>
      <c r="R163">
        <v>1.3</v>
      </c>
      <c r="T163">
        <f t="shared" si="4"/>
        <v>0.52450326514395862</v>
      </c>
      <c r="U163">
        <f>T163*_xlfn.STDEV.P('Elo Ratings - Current'!$C$2:$C$31)+1505</f>
        <v>1527.7225993829609</v>
      </c>
      <c r="V163">
        <f>U163-VLOOKUP(C163, 'Team Pitching Projected'!$P$2:$R$32, 3, FALSE)</f>
        <v>96.92410723236685</v>
      </c>
      <c r="W163">
        <f t="shared" si="5"/>
        <v>57.432918207801386</v>
      </c>
      <c r="X163">
        <v>57.457612050827478</v>
      </c>
    </row>
    <row r="164" spans="1:24" x14ac:dyDescent="0.45">
      <c r="A164">
        <v>152</v>
      </c>
      <c r="B164" t="s">
        <v>474</v>
      </c>
      <c r="C164" t="s">
        <v>17</v>
      </c>
      <c r="D164">
        <v>5</v>
      </c>
      <c r="E164">
        <v>9</v>
      </c>
      <c r="F164">
        <v>0</v>
      </c>
      <c r="G164">
        <v>27</v>
      </c>
      <c r="H164">
        <v>27</v>
      </c>
      <c r="I164">
        <v>128.1</v>
      </c>
      <c r="J164">
        <v>8.14</v>
      </c>
      <c r="K164">
        <v>4</v>
      </c>
      <c r="L164">
        <v>1.4</v>
      </c>
      <c r="M164">
        <v>0.29699999999999999</v>
      </c>
      <c r="N164" s="2">
        <v>0.68600000000000005</v>
      </c>
      <c r="P164">
        <v>5.05</v>
      </c>
      <c r="Q164">
        <v>4.97</v>
      </c>
      <c r="R164">
        <v>1.3</v>
      </c>
      <c r="T164">
        <f t="shared" si="4"/>
        <v>0.52450326514395862</v>
      </c>
      <c r="U164">
        <f>T164*_xlfn.STDEV.P('Elo Ratings - Current'!$C$2:$C$31)+1505</f>
        <v>1527.7225993829609</v>
      </c>
      <c r="V164">
        <f>U164-VLOOKUP(C164, 'Team Pitching Projected'!$P$2:$R$32, 3, FALSE)</f>
        <v>5.5785686885133146</v>
      </c>
      <c r="W164">
        <f t="shared" si="5"/>
        <v>3.3056118684268343</v>
      </c>
      <c r="X164">
        <v>3.307033148471993</v>
      </c>
    </row>
    <row r="165" spans="1:24" x14ac:dyDescent="0.45">
      <c r="A165">
        <v>154</v>
      </c>
      <c r="B165" t="s">
        <v>476</v>
      </c>
      <c r="C165" t="s">
        <v>17</v>
      </c>
      <c r="D165">
        <v>4</v>
      </c>
      <c r="E165">
        <v>7</v>
      </c>
      <c r="F165">
        <v>0</v>
      </c>
      <c r="G165">
        <v>28</v>
      </c>
      <c r="H165">
        <v>27</v>
      </c>
      <c r="I165">
        <v>114.2</v>
      </c>
      <c r="J165">
        <v>10.039999999999999</v>
      </c>
      <c r="K165">
        <v>4.79</v>
      </c>
      <c r="L165">
        <v>1.41</v>
      </c>
      <c r="M165">
        <v>0.29599999999999999</v>
      </c>
      <c r="N165" s="2">
        <v>0.69099999999999995</v>
      </c>
      <c r="P165">
        <v>5.0199999999999996</v>
      </c>
      <c r="Q165">
        <v>4.87</v>
      </c>
      <c r="R165">
        <v>1.3</v>
      </c>
      <c r="T165">
        <f t="shared" si="4"/>
        <v>0.52450326514395862</v>
      </c>
      <c r="U165">
        <f>T165*_xlfn.STDEV.P('Elo Ratings - Current'!$C$2:$C$31)+1505</f>
        <v>1527.7225993829609</v>
      </c>
      <c r="V165">
        <f>U165-VLOOKUP(C165, 'Team Pitching Projected'!$P$2:$R$32, 3, FALSE)</f>
        <v>5.5785686885133146</v>
      </c>
      <c r="W165">
        <f t="shared" si="5"/>
        <v>3.3056118684268343</v>
      </c>
      <c r="X165">
        <v>3.307033148471993</v>
      </c>
    </row>
    <row r="166" spans="1:24" x14ac:dyDescent="0.45">
      <c r="A166">
        <v>173</v>
      </c>
      <c r="B166" t="s">
        <v>494</v>
      </c>
      <c r="C166" t="s">
        <v>25</v>
      </c>
      <c r="D166">
        <v>5</v>
      </c>
      <c r="E166">
        <v>7</v>
      </c>
      <c r="F166">
        <v>0</v>
      </c>
      <c r="G166">
        <v>28</v>
      </c>
      <c r="H166">
        <v>18</v>
      </c>
      <c r="I166">
        <v>115</v>
      </c>
      <c r="J166">
        <v>7.2</v>
      </c>
      <c r="K166">
        <v>3.37</v>
      </c>
      <c r="L166">
        <v>1.25</v>
      </c>
      <c r="M166">
        <v>0.30399999999999999</v>
      </c>
      <c r="N166" s="2">
        <v>0.69199999999999995</v>
      </c>
      <c r="P166">
        <v>4.8499999999999996</v>
      </c>
      <c r="Q166">
        <v>4.66</v>
      </c>
      <c r="R166">
        <v>1.3</v>
      </c>
      <c r="T166">
        <f t="shared" si="4"/>
        <v>0.52450326514395862</v>
      </c>
      <c r="U166">
        <f>T166*_xlfn.STDEV.P('Elo Ratings - Current'!$C$2:$C$31)+1505</f>
        <v>1527.7225993829609</v>
      </c>
      <c r="V166">
        <f>U166-VLOOKUP(C166, 'Team Pitching Projected'!$P$2:$R$32, 3, FALSE)</f>
        <v>93.365190146242639</v>
      </c>
      <c r="W166">
        <f t="shared" si="5"/>
        <v>55.324062116656897</v>
      </c>
      <c r="X166">
        <v>55.347849236450024</v>
      </c>
    </row>
    <row r="167" spans="1:24" x14ac:dyDescent="0.45">
      <c r="A167">
        <v>163</v>
      </c>
      <c r="B167" t="s">
        <v>484</v>
      </c>
      <c r="C167" t="s">
        <v>32</v>
      </c>
      <c r="D167">
        <v>5</v>
      </c>
      <c r="E167">
        <v>6</v>
      </c>
      <c r="F167">
        <v>0</v>
      </c>
      <c r="G167">
        <v>25</v>
      </c>
      <c r="H167">
        <v>25</v>
      </c>
      <c r="I167">
        <v>110.1</v>
      </c>
      <c r="J167">
        <v>7.67</v>
      </c>
      <c r="K167">
        <v>3.18</v>
      </c>
      <c r="L167">
        <v>1.1399999999999999</v>
      </c>
      <c r="M167">
        <v>0.29099999999999998</v>
      </c>
      <c r="N167" s="2">
        <v>0.69899999999999995</v>
      </c>
      <c r="P167">
        <v>4.41</v>
      </c>
      <c r="Q167">
        <v>4.37</v>
      </c>
      <c r="R167">
        <v>1.3</v>
      </c>
      <c r="T167">
        <f t="shared" si="4"/>
        <v>0.52450326514395862</v>
      </c>
      <c r="U167">
        <f>T167*_xlfn.STDEV.P('Elo Ratings - Current'!$C$2:$C$31)+1505</f>
        <v>1527.7225993829609</v>
      </c>
      <c r="V167">
        <f>U167-VLOOKUP(C167, 'Team Pitching Projected'!$P$2:$R$32, 3, FALSE)</f>
        <v>9.1374857746375255</v>
      </c>
      <c r="W167">
        <f t="shared" si="5"/>
        <v>5.4144679595713257</v>
      </c>
      <c r="X167">
        <v>5.4167959628494478</v>
      </c>
    </row>
    <row r="168" spans="1:24" x14ac:dyDescent="0.45">
      <c r="A168">
        <v>162</v>
      </c>
      <c r="B168" t="s">
        <v>483</v>
      </c>
      <c r="C168" t="s">
        <v>32</v>
      </c>
      <c r="D168">
        <v>8</v>
      </c>
      <c r="E168">
        <v>10</v>
      </c>
      <c r="F168">
        <v>1</v>
      </c>
      <c r="G168">
        <v>32</v>
      </c>
      <c r="H168">
        <v>21</v>
      </c>
      <c r="I168">
        <v>121</v>
      </c>
      <c r="J168">
        <v>8.6300000000000008</v>
      </c>
      <c r="K168">
        <v>3.05</v>
      </c>
      <c r="L168">
        <v>1.49</v>
      </c>
      <c r="M168">
        <v>0.29899999999999999</v>
      </c>
      <c r="N168" s="2">
        <v>0.71899999999999997</v>
      </c>
      <c r="P168">
        <v>4.54</v>
      </c>
      <c r="Q168">
        <v>4.63</v>
      </c>
      <c r="R168">
        <v>1.3</v>
      </c>
      <c r="T168">
        <f t="shared" si="4"/>
        <v>0.52450326514395862</v>
      </c>
      <c r="U168">
        <f>T168*_xlfn.STDEV.P('Elo Ratings - Current'!$C$2:$C$31)+1505</f>
        <v>1527.7225993829609</v>
      </c>
      <c r="V168">
        <f>U168-VLOOKUP(C168, 'Team Pitching Projected'!$P$2:$R$32, 3, FALSE)</f>
        <v>9.1374857746375255</v>
      </c>
      <c r="W168">
        <f t="shared" si="5"/>
        <v>5.4144679595713257</v>
      </c>
      <c r="X168">
        <v>5.4167959628494478</v>
      </c>
    </row>
    <row r="169" spans="1:24" x14ac:dyDescent="0.45">
      <c r="A169">
        <v>172</v>
      </c>
      <c r="B169" t="s">
        <v>493</v>
      </c>
      <c r="C169" t="s">
        <v>32</v>
      </c>
      <c r="D169">
        <v>7</v>
      </c>
      <c r="E169">
        <v>7</v>
      </c>
      <c r="F169">
        <v>0</v>
      </c>
      <c r="G169">
        <v>25</v>
      </c>
      <c r="H169">
        <v>20</v>
      </c>
      <c r="I169">
        <v>95.2</v>
      </c>
      <c r="J169">
        <v>9.0299999999999994</v>
      </c>
      <c r="K169">
        <v>3.86</v>
      </c>
      <c r="L169">
        <v>1.1299999999999999</v>
      </c>
      <c r="M169">
        <v>0.29099999999999998</v>
      </c>
      <c r="N169" s="2">
        <v>0.71299999999999997</v>
      </c>
      <c r="P169">
        <v>4.2300000000000004</v>
      </c>
      <c r="Q169">
        <v>4.29</v>
      </c>
      <c r="R169">
        <v>1.3</v>
      </c>
      <c r="T169">
        <f t="shared" si="4"/>
        <v>0.52450326514395862</v>
      </c>
      <c r="U169">
        <f>T169*_xlfn.STDEV.P('Elo Ratings - Current'!$C$2:$C$31)+1505</f>
        <v>1527.7225993829609</v>
      </c>
      <c r="V169">
        <f>U169-VLOOKUP(C169, 'Team Pitching Projected'!$P$2:$R$32, 3, FALSE)</f>
        <v>9.1374857746375255</v>
      </c>
      <c r="W169">
        <f t="shared" si="5"/>
        <v>5.4144679595713257</v>
      </c>
      <c r="X169">
        <v>5.4167959628494478</v>
      </c>
    </row>
    <row r="170" spans="1:24" x14ac:dyDescent="0.45">
      <c r="A170">
        <v>161</v>
      </c>
      <c r="B170" t="s">
        <v>288</v>
      </c>
      <c r="C170" t="s">
        <v>38</v>
      </c>
      <c r="D170">
        <v>8</v>
      </c>
      <c r="E170">
        <v>9</v>
      </c>
      <c r="F170">
        <v>0</v>
      </c>
      <c r="G170">
        <v>32</v>
      </c>
      <c r="H170">
        <v>20</v>
      </c>
      <c r="I170">
        <v>132.19999999999999</v>
      </c>
      <c r="J170">
        <v>9.36</v>
      </c>
      <c r="K170">
        <v>3.32</v>
      </c>
      <c r="L170">
        <v>1.42</v>
      </c>
      <c r="M170">
        <v>0.29299999999999998</v>
      </c>
      <c r="N170" s="2">
        <v>0.70099999999999996</v>
      </c>
      <c r="P170">
        <v>4.54</v>
      </c>
      <c r="Q170">
        <v>4.45</v>
      </c>
      <c r="R170">
        <v>1.3</v>
      </c>
      <c r="T170">
        <f t="shared" si="4"/>
        <v>0.52450326514395862</v>
      </c>
      <c r="U170">
        <f>T170*_xlfn.STDEV.P('Elo Ratings - Current'!$C$2:$C$31)+1505</f>
        <v>1527.7225993829609</v>
      </c>
      <c r="V170">
        <f>U170-VLOOKUP(C170, 'Team Pitching Projected'!$P$2:$R$32, 3, FALSE)</f>
        <v>34.049905377506548</v>
      </c>
      <c r="W170">
        <f t="shared" si="5"/>
        <v>20.176460597582494</v>
      </c>
      <c r="X170">
        <v>20.185135663491902</v>
      </c>
    </row>
    <row r="171" spans="1:24" x14ac:dyDescent="0.45">
      <c r="A171">
        <v>168</v>
      </c>
      <c r="B171" t="s">
        <v>489</v>
      </c>
      <c r="C171" t="s">
        <v>15</v>
      </c>
      <c r="D171">
        <v>6</v>
      </c>
      <c r="E171">
        <v>6</v>
      </c>
      <c r="F171">
        <v>0</v>
      </c>
      <c r="G171">
        <v>32</v>
      </c>
      <c r="H171">
        <v>20</v>
      </c>
      <c r="I171">
        <v>113.2</v>
      </c>
      <c r="J171">
        <v>8.15</v>
      </c>
      <c r="K171">
        <v>2.85</v>
      </c>
      <c r="L171">
        <v>1.35</v>
      </c>
      <c r="M171">
        <v>0.26800000000000002</v>
      </c>
      <c r="N171" s="2">
        <v>0.69599999999999995</v>
      </c>
      <c r="P171">
        <v>4.2</v>
      </c>
      <c r="Q171">
        <v>4.42</v>
      </c>
      <c r="R171">
        <v>1.3</v>
      </c>
      <c r="T171">
        <f t="shared" si="4"/>
        <v>0.52450326514395862</v>
      </c>
      <c r="U171">
        <f>T171*_xlfn.STDEV.P('Elo Ratings - Current'!$C$2:$C$31)+1505</f>
        <v>1527.7225993829609</v>
      </c>
      <c r="V171">
        <f>U171-VLOOKUP(C171, 'Team Pitching Projected'!$P$2:$R$32, 3, FALSE)</f>
        <v>32.863599682131735</v>
      </c>
      <c r="W171">
        <f t="shared" si="5"/>
        <v>19.473508567200952</v>
      </c>
      <c r="X171">
        <v>19.481881392032751</v>
      </c>
    </row>
    <row r="172" spans="1:24" x14ac:dyDescent="0.45">
      <c r="A172">
        <v>156</v>
      </c>
      <c r="B172" t="s">
        <v>478</v>
      </c>
      <c r="C172" t="s">
        <v>35</v>
      </c>
      <c r="D172">
        <v>7</v>
      </c>
      <c r="E172">
        <v>6</v>
      </c>
      <c r="F172">
        <v>0</v>
      </c>
      <c r="G172">
        <v>26</v>
      </c>
      <c r="H172">
        <v>26</v>
      </c>
      <c r="I172">
        <v>123.2</v>
      </c>
      <c r="J172">
        <v>8</v>
      </c>
      <c r="K172">
        <v>3.86</v>
      </c>
      <c r="L172">
        <v>1.0900000000000001</v>
      </c>
      <c r="M172">
        <v>0.29499999999999998</v>
      </c>
      <c r="N172" s="2">
        <v>0.73199999999999998</v>
      </c>
      <c r="P172">
        <v>4.1500000000000004</v>
      </c>
      <c r="Q172">
        <v>4.4400000000000004</v>
      </c>
      <c r="R172">
        <v>1.3</v>
      </c>
      <c r="T172">
        <f t="shared" si="4"/>
        <v>0.52450326514395862</v>
      </c>
      <c r="U172">
        <f>T172*_xlfn.STDEV.P('Elo Ratings - Current'!$C$2:$C$31)+1505</f>
        <v>1527.7225993829609</v>
      </c>
      <c r="V172">
        <f>U172-VLOOKUP(C172, 'Team Pitching Projected'!$P$2:$R$32, 3, FALSE)</f>
        <v>-3.9118768744845056</v>
      </c>
      <c r="W172">
        <f t="shared" si="5"/>
        <v>-2.3180043746250969</v>
      </c>
      <c r="X172">
        <v>-2.3190010232013551</v>
      </c>
    </row>
    <row r="173" spans="1:24" x14ac:dyDescent="0.45">
      <c r="A173">
        <v>174</v>
      </c>
      <c r="B173" t="s">
        <v>495</v>
      </c>
      <c r="C173" t="s">
        <v>325</v>
      </c>
      <c r="D173">
        <v>5</v>
      </c>
      <c r="E173">
        <v>8</v>
      </c>
      <c r="F173">
        <v>0</v>
      </c>
      <c r="G173">
        <v>25</v>
      </c>
      <c r="H173">
        <v>24</v>
      </c>
      <c r="I173">
        <v>119</v>
      </c>
      <c r="J173">
        <v>7.49</v>
      </c>
      <c r="K173">
        <v>3.78</v>
      </c>
      <c r="L173">
        <v>1.1299999999999999</v>
      </c>
      <c r="M173">
        <v>0.29699999999999999</v>
      </c>
      <c r="N173" s="2">
        <v>0.66900000000000004</v>
      </c>
      <c r="P173">
        <v>4.99</v>
      </c>
      <c r="Q173">
        <v>4.67</v>
      </c>
      <c r="R173">
        <v>1.2</v>
      </c>
      <c r="T173">
        <f t="shared" si="4"/>
        <v>0.40063823186093483</v>
      </c>
      <c r="U173">
        <f>T173*_xlfn.STDEV.P('Elo Ratings - Current'!$C$2:$C$31)+1505</f>
        <v>1522.3565021326897</v>
      </c>
      <c r="V173">
        <f>U173-VLOOKUP(C173, 'Team Pitching Projected'!$P$2:$R$32, 3, FALSE)</f>
        <v>61.900367597727609</v>
      </c>
      <c r="W173">
        <f t="shared" si="5"/>
        <v>36.679406710964599</v>
      </c>
      <c r="X173">
        <v>36.695177379422255</v>
      </c>
    </row>
    <row r="174" spans="1:24" x14ac:dyDescent="0.45">
      <c r="A174">
        <v>210</v>
      </c>
      <c r="B174" t="s">
        <v>526</v>
      </c>
      <c r="C174" t="s">
        <v>31</v>
      </c>
      <c r="D174">
        <v>7</v>
      </c>
      <c r="E174">
        <v>8</v>
      </c>
      <c r="F174">
        <v>0</v>
      </c>
      <c r="G174">
        <v>26</v>
      </c>
      <c r="H174">
        <v>22</v>
      </c>
      <c r="I174">
        <v>122.2</v>
      </c>
      <c r="J174">
        <v>7.33</v>
      </c>
      <c r="K174">
        <v>3.15</v>
      </c>
      <c r="L174">
        <v>1.32</v>
      </c>
      <c r="M174">
        <v>0.28199999999999997</v>
      </c>
      <c r="N174" s="2">
        <v>0.69</v>
      </c>
      <c r="P174">
        <v>4.55</v>
      </c>
      <c r="Q174">
        <v>4.66</v>
      </c>
      <c r="R174">
        <v>1.2</v>
      </c>
      <c r="T174">
        <f t="shared" si="4"/>
        <v>0.40063823186093483</v>
      </c>
      <c r="U174">
        <f>T174*_xlfn.STDEV.P('Elo Ratings - Current'!$C$2:$C$31)+1505</f>
        <v>1522.3565021326897</v>
      </c>
      <c r="V174">
        <f>U174-VLOOKUP(C174, 'Team Pitching Projected'!$P$2:$R$32, 3, FALSE)</f>
        <v>22.752279650361743</v>
      </c>
      <c r="W174">
        <f t="shared" si="5"/>
        <v>13.481989708375465</v>
      </c>
      <c r="X174">
        <v>13.487786421269842</v>
      </c>
    </row>
    <row r="175" spans="1:24" x14ac:dyDescent="0.45">
      <c r="A175">
        <v>191</v>
      </c>
      <c r="B175" t="s">
        <v>512</v>
      </c>
      <c r="C175" t="s">
        <v>20</v>
      </c>
      <c r="D175">
        <v>7</v>
      </c>
      <c r="E175">
        <v>6</v>
      </c>
      <c r="F175">
        <v>0</v>
      </c>
      <c r="G175">
        <v>21</v>
      </c>
      <c r="H175">
        <v>20</v>
      </c>
      <c r="I175">
        <v>102</v>
      </c>
      <c r="J175">
        <v>7.76</v>
      </c>
      <c r="K175">
        <v>3.26</v>
      </c>
      <c r="L175">
        <v>1.06</v>
      </c>
      <c r="M175">
        <v>0.29299999999999998</v>
      </c>
      <c r="N175" s="2">
        <v>0.71499999999999997</v>
      </c>
      <c r="P175">
        <v>4.1500000000000004</v>
      </c>
      <c r="Q175">
        <v>4.32</v>
      </c>
      <c r="R175">
        <v>1.2</v>
      </c>
      <c r="T175">
        <f t="shared" si="4"/>
        <v>0.40063823186093483</v>
      </c>
      <c r="U175">
        <f>T175*_xlfn.STDEV.P('Elo Ratings - Current'!$C$2:$C$31)+1505</f>
        <v>1522.3565021326897</v>
      </c>
      <c r="V175">
        <f>U175-VLOOKUP(C175, 'Team Pitching Projected'!$P$2:$R$32, 3, FALSE)</f>
        <v>8.5166113058651263</v>
      </c>
      <c r="W175">
        <f t="shared" si="5"/>
        <v>5.0465653437976359</v>
      </c>
      <c r="X175">
        <v>5.0487351637598881</v>
      </c>
    </row>
    <row r="176" spans="1:24" x14ac:dyDescent="0.45">
      <c r="A176">
        <v>202</v>
      </c>
      <c r="B176" t="s">
        <v>521</v>
      </c>
      <c r="C176" t="s">
        <v>20</v>
      </c>
      <c r="D176">
        <v>6</v>
      </c>
      <c r="E176">
        <v>6</v>
      </c>
      <c r="F176">
        <v>0</v>
      </c>
      <c r="G176">
        <v>22</v>
      </c>
      <c r="H176">
        <v>18</v>
      </c>
      <c r="I176">
        <v>108</v>
      </c>
      <c r="J176">
        <v>5.58</v>
      </c>
      <c r="K176">
        <v>2.5</v>
      </c>
      <c r="L176">
        <v>1</v>
      </c>
      <c r="M176">
        <v>0.29499999999999998</v>
      </c>
      <c r="N176" s="2">
        <v>0.69899999999999995</v>
      </c>
      <c r="P176">
        <v>4.33</v>
      </c>
      <c r="Q176">
        <v>4.46</v>
      </c>
      <c r="R176">
        <v>1.2</v>
      </c>
      <c r="T176">
        <f t="shared" si="4"/>
        <v>0.40063823186093483</v>
      </c>
      <c r="U176">
        <f>T176*_xlfn.STDEV.P('Elo Ratings - Current'!$C$2:$C$31)+1505</f>
        <v>1522.3565021326897</v>
      </c>
      <c r="V176">
        <f>U176-VLOOKUP(C176, 'Team Pitching Projected'!$P$2:$R$32, 3, FALSE)</f>
        <v>8.5166113058651263</v>
      </c>
      <c r="W176">
        <f t="shared" si="5"/>
        <v>5.0465653437976359</v>
      </c>
      <c r="X176">
        <v>5.0487351637598881</v>
      </c>
    </row>
    <row r="177" spans="1:24" x14ac:dyDescent="0.45">
      <c r="A177">
        <v>215</v>
      </c>
      <c r="B177" t="s">
        <v>530</v>
      </c>
      <c r="C177" t="s">
        <v>19</v>
      </c>
      <c r="D177">
        <v>6</v>
      </c>
      <c r="E177">
        <v>6</v>
      </c>
      <c r="F177">
        <v>0</v>
      </c>
      <c r="G177">
        <v>27</v>
      </c>
      <c r="H177">
        <v>27</v>
      </c>
      <c r="I177">
        <v>109.2</v>
      </c>
      <c r="J177">
        <v>8.61</v>
      </c>
      <c r="K177">
        <v>3.53</v>
      </c>
      <c r="L177">
        <v>1.1499999999999999</v>
      </c>
      <c r="M177">
        <v>0.29599999999999999</v>
      </c>
      <c r="N177" s="2">
        <v>0.70899999999999996</v>
      </c>
      <c r="P177">
        <v>4.3499999999999996</v>
      </c>
      <c r="Q177">
        <v>4.3899999999999997</v>
      </c>
      <c r="R177">
        <v>1.2</v>
      </c>
      <c r="T177">
        <f t="shared" si="4"/>
        <v>0.40063823186093483</v>
      </c>
      <c r="U177">
        <f>T177*_xlfn.STDEV.P('Elo Ratings - Current'!$C$2:$C$31)+1505</f>
        <v>1522.3565021326897</v>
      </c>
      <c r="V177">
        <f>U177-VLOOKUP(C177, 'Team Pitching Projected'!$P$2:$R$32, 3, FALSE)</f>
        <v>-2.1601399525072793</v>
      </c>
      <c r="W177">
        <f t="shared" si="5"/>
        <v>-1.2800029296357025</v>
      </c>
      <c r="X177">
        <v>-1.280553279372477</v>
      </c>
    </row>
    <row r="178" spans="1:24" x14ac:dyDescent="0.45">
      <c r="A178">
        <v>179</v>
      </c>
      <c r="B178" t="s">
        <v>500</v>
      </c>
      <c r="C178" t="s">
        <v>10</v>
      </c>
      <c r="D178">
        <v>6</v>
      </c>
      <c r="E178">
        <v>7</v>
      </c>
      <c r="F178">
        <v>0</v>
      </c>
      <c r="G178">
        <v>25</v>
      </c>
      <c r="H178">
        <v>21</v>
      </c>
      <c r="I178">
        <v>108.1</v>
      </c>
      <c r="J178">
        <v>8.06</v>
      </c>
      <c r="K178">
        <v>3.57</v>
      </c>
      <c r="L178">
        <v>1.1599999999999999</v>
      </c>
      <c r="M178">
        <v>0.28299999999999997</v>
      </c>
      <c r="N178" s="2">
        <v>0.71499999999999997</v>
      </c>
      <c r="P178">
        <v>4.24</v>
      </c>
      <c r="Q178">
        <v>4.5599999999999996</v>
      </c>
      <c r="R178">
        <v>1.2</v>
      </c>
      <c r="T178">
        <f t="shared" si="4"/>
        <v>0.40063823186093483</v>
      </c>
      <c r="U178">
        <f>T178*_xlfn.STDEV.P('Elo Ratings - Current'!$C$2:$C$31)+1505</f>
        <v>1522.3565021326897</v>
      </c>
      <c r="V178">
        <f>U178-VLOOKUP(C178, 'Team Pitching Projected'!$P$2:$R$32, 3, FALSE)</f>
        <v>9.7029170012399391</v>
      </c>
      <c r="W178">
        <f t="shared" si="5"/>
        <v>5.7495173741791774</v>
      </c>
      <c r="X178">
        <v>5.7519894352190395</v>
      </c>
    </row>
    <row r="179" spans="1:24" x14ac:dyDescent="0.45">
      <c r="A179">
        <v>186</v>
      </c>
      <c r="B179" t="s">
        <v>507</v>
      </c>
      <c r="C179" t="s">
        <v>10</v>
      </c>
      <c r="D179">
        <v>6</v>
      </c>
      <c r="E179">
        <v>4</v>
      </c>
      <c r="F179">
        <v>0</v>
      </c>
      <c r="G179">
        <v>45</v>
      </c>
      <c r="H179">
        <v>7</v>
      </c>
      <c r="I179">
        <v>90.1</v>
      </c>
      <c r="J179">
        <v>11.86</v>
      </c>
      <c r="K179">
        <v>3.39</v>
      </c>
      <c r="L179">
        <v>1.3</v>
      </c>
      <c r="M179">
        <v>0.28599999999999998</v>
      </c>
      <c r="N179" s="2">
        <v>0.77400000000000002</v>
      </c>
      <c r="P179">
        <v>3.49</v>
      </c>
      <c r="Q179">
        <v>3.79</v>
      </c>
      <c r="R179">
        <v>1.2</v>
      </c>
      <c r="T179">
        <f t="shared" si="4"/>
        <v>0.40063823186093483</v>
      </c>
      <c r="U179">
        <f>T179*_xlfn.STDEV.P('Elo Ratings - Current'!$C$2:$C$31)+1505</f>
        <v>1522.3565021326897</v>
      </c>
      <c r="V179">
        <f>U179-VLOOKUP(C179, 'Team Pitching Projected'!$P$2:$R$32, 3, FALSE)</f>
        <v>9.7029170012399391</v>
      </c>
      <c r="W179">
        <f t="shared" si="5"/>
        <v>5.7495173741791774</v>
      </c>
      <c r="X179">
        <v>5.7519894352190395</v>
      </c>
    </row>
    <row r="180" spans="1:24" x14ac:dyDescent="0.45">
      <c r="A180">
        <v>193</v>
      </c>
      <c r="B180" t="s">
        <v>514</v>
      </c>
      <c r="C180" t="s">
        <v>28</v>
      </c>
      <c r="D180">
        <v>6</v>
      </c>
      <c r="E180">
        <v>9</v>
      </c>
      <c r="F180">
        <v>0</v>
      </c>
      <c r="G180">
        <v>22</v>
      </c>
      <c r="H180">
        <v>20</v>
      </c>
      <c r="I180">
        <v>106</v>
      </c>
      <c r="J180">
        <v>8.07</v>
      </c>
      <c r="K180">
        <v>3.4</v>
      </c>
      <c r="L180">
        <v>1.27</v>
      </c>
      <c r="M180">
        <v>0.28999999999999998</v>
      </c>
      <c r="N180" s="2">
        <v>0.71099999999999997</v>
      </c>
      <c r="P180">
        <v>4.42</v>
      </c>
      <c r="Q180">
        <v>4.49</v>
      </c>
      <c r="R180">
        <v>1.2</v>
      </c>
      <c r="T180">
        <f t="shared" si="4"/>
        <v>0.40063823186093483</v>
      </c>
      <c r="U180">
        <f>T180*_xlfn.STDEV.P('Elo Ratings - Current'!$C$2:$C$31)+1505</f>
        <v>1522.3565021326897</v>
      </c>
      <c r="V180">
        <f>U180-VLOOKUP(C180, 'Team Pitching Projected'!$P$2:$R$32, 3, FALSE)</f>
        <v>20.379668259612345</v>
      </c>
      <c r="W180">
        <f t="shared" si="5"/>
        <v>12.076085647612516</v>
      </c>
      <c r="X180">
        <v>12.081277878351539</v>
      </c>
    </row>
    <row r="181" spans="1:24" x14ac:dyDescent="0.45">
      <c r="A181">
        <v>189</v>
      </c>
      <c r="B181" t="s">
        <v>510</v>
      </c>
      <c r="C181" t="s">
        <v>41</v>
      </c>
      <c r="D181">
        <v>6</v>
      </c>
      <c r="E181">
        <v>7</v>
      </c>
      <c r="F181">
        <v>0</v>
      </c>
      <c r="G181">
        <v>26</v>
      </c>
      <c r="H181">
        <v>20</v>
      </c>
      <c r="I181">
        <v>116.1</v>
      </c>
      <c r="J181">
        <v>6.81</v>
      </c>
      <c r="K181">
        <v>3.02</v>
      </c>
      <c r="L181">
        <v>1.39</v>
      </c>
      <c r="M181">
        <v>0.29399999999999998</v>
      </c>
      <c r="N181" s="2">
        <v>0.67300000000000004</v>
      </c>
      <c r="P181">
        <v>5.03</v>
      </c>
      <c r="Q181">
        <v>4.8899999999999997</v>
      </c>
      <c r="R181">
        <v>1.2</v>
      </c>
      <c r="T181">
        <f t="shared" si="4"/>
        <v>0.40063823186093483</v>
      </c>
      <c r="U181">
        <f>T181*_xlfn.STDEV.P('Elo Ratings - Current'!$C$2:$C$31)+1505</f>
        <v>1522.3565021326897</v>
      </c>
      <c r="V181">
        <f>U181-VLOOKUP(C181, 'Team Pitching Projected'!$P$2:$R$32, 3, FALSE)</f>
        <v>-59.102813330493973</v>
      </c>
      <c r="W181">
        <f t="shared" si="5"/>
        <v>-35.021700387947156</v>
      </c>
      <c r="X181">
        <v>-35.036758309412427</v>
      </c>
    </row>
    <row r="182" spans="1:24" x14ac:dyDescent="0.45">
      <c r="A182">
        <v>216</v>
      </c>
      <c r="B182" t="s">
        <v>335</v>
      </c>
      <c r="C182" t="s">
        <v>33</v>
      </c>
      <c r="D182">
        <v>4</v>
      </c>
      <c r="E182">
        <v>7</v>
      </c>
      <c r="F182">
        <v>0</v>
      </c>
      <c r="G182">
        <v>28</v>
      </c>
      <c r="H182">
        <v>23</v>
      </c>
      <c r="I182">
        <v>129</v>
      </c>
      <c r="J182">
        <v>7.53</v>
      </c>
      <c r="K182">
        <v>3.91</v>
      </c>
      <c r="L182">
        <v>1.05</v>
      </c>
      <c r="M182">
        <v>0.29699999999999999</v>
      </c>
      <c r="N182" s="2">
        <v>0.69099999999999995</v>
      </c>
      <c r="P182">
        <v>4.67</v>
      </c>
      <c r="Q182">
        <v>4.51</v>
      </c>
      <c r="R182">
        <v>1.2</v>
      </c>
      <c r="T182">
        <f t="shared" si="4"/>
        <v>0.40063823186093483</v>
      </c>
      <c r="U182">
        <f>T182*_xlfn.STDEV.P('Elo Ratings - Current'!$C$2:$C$31)+1505</f>
        <v>1522.3565021326897</v>
      </c>
      <c r="V182">
        <f>U182-VLOOKUP(C182, 'Team Pitching Projected'!$P$2:$R$32, 3, FALSE)</f>
        <v>65.459284683851592</v>
      </c>
      <c r="W182">
        <f t="shared" si="5"/>
        <v>38.788262802108953</v>
      </c>
      <c r="X182">
        <v>38.804940193799709</v>
      </c>
    </row>
    <row r="183" spans="1:24" x14ac:dyDescent="0.45">
      <c r="A183">
        <v>206</v>
      </c>
      <c r="B183" t="s">
        <v>313</v>
      </c>
      <c r="C183" t="s">
        <v>33</v>
      </c>
      <c r="D183">
        <v>5</v>
      </c>
      <c r="E183">
        <v>6</v>
      </c>
      <c r="F183">
        <v>0</v>
      </c>
      <c r="G183">
        <v>23</v>
      </c>
      <c r="H183">
        <v>16</v>
      </c>
      <c r="I183">
        <v>95.2</v>
      </c>
      <c r="J183">
        <v>8.2799999999999994</v>
      </c>
      <c r="K183">
        <v>2.73</v>
      </c>
      <c r="L183">
        <v>1.03</v>
      </c>
      <c r="M183">
        <v>0.29899999999999999</v>
      </c>
      <c r="N183" s="2">
        <v>0.68500000000000005</v>
      </c>
      <c r="P183">
        <v>4.2300000000000004</v>
      </c>
      <c r="Q183">
        <v>4.0999999999999996</v>
      </c>
      <c r="R183">
        <v>1.2</v>
      </c>
      <c r="T183">
        <f t="shared" si="4"/>
        <v>0.40063823186093483</v>
      </c>
      <c r="U183">
        <f>T183*_xlfn.STDEV.P('Elo Ratings - Current'!$C$2:$C$31)+1505</f>
        <v>1522.3565021326897</v>
      </c>
      <c r="V183">
        <f>U183-VLOOKUP(C183, 'Team Pitching Projected'!$P$2:$R$32, 3, FALSE)</f>
        <v>65.459284683851592</v>
      </c>
      <c r="W183">
        <f t="shared" si="5"/>
        <v>38.788262802108953</v>
      </c>
      <c r="X183">
        <v>38.804940193799709</v>
      </c>
    </row>
    <row r="184" spans="1:24" x14ac:dyDescent="0.45">
      <c r="A184">
        <v>195</v>
      </c>
      <c r="B184" t="s">
        <v>515</v>
      </c>
      <c r="C184" t="s">
        <v>30</v>
      </c>
      <c r="D184">
        <v>7</v>
      </c>
      <c r="E184">
        <v>7</v>
      </c>
      <c r="F184">
        <v>0</v>
      </c>
      <c r="G184">
        <v>25</v>
      </c>
      <c r="H184">
        <v>23</v>
      </c>
      <c r="I184">
        <v>118.2</v>
      </c>
      <c r="J184">
        <v>7.81</v>
      </c>
      <c r="K184">
        <v>3.49</v>
      </c>
      <c r="L184">
        <v>1.21</v>
      </c>
      <c r="M184">
        <v>0.28399999999999997</v>
      </c>
      <c r="N184" s="2">
        <v>0.69</v>
      </c>
      <c r="P184">
        <v>4.55</v>
      </c>
      <c r="Q184">
        <v>4.59</v>
      </c>
      <c r="R184">
        <v>1.2</v>
      </c>
      <c r="T184">
        <f t="shared" si="4"/>
        <v>0.40063823186093483</v>
      </c>
      <c r="U184">
        <f>T184*_xlfn.STDEV.P('Elo Ratings - Current'!$C$2:$C$31)+1505</f>
        <v>1522.3565021326897</v>
      </c>
      <c r="V184">
        <f>U184-VLOOKUP(C184, 'Team Pitching Projected'!$P$2:$R$32, 3, FALSE)</f>
        <v>9.7029170012399391</v>
      </c>
      <c r="W184">
        <f t="shared" si="5"/>
        <v>5.7495173741791774</v>
      </c>
      <c r="X184">
        <v>5.7519894352190395</v>
      </c>
    </row>
    <row r="185" spans="1:24" x14ac:dyDescent="0.45">
      <c r="A185">
        <v>214</v>
      </c>
      <c r="B185" t="s">
        <v>354</v>
      </c>
      <c r="C185" t="s">
        <v>39</v>
      </c>
      <c r="D185">
        <v>5</v>
      </c>
      <c r="E185">
        <v>5</v>
      </c>
      <c r="F185">
        <v>0</v>
      </c>
      <c r="G185">
        <v>22</v>
      </c>
      <c r="H185">
        <v>19</v>
      </c>
      <c r="I185">
        <v>99.2</v>
      </c>
      <c r="J185">
        <v>7.76</v>
      </c>
      <c r="K185">
        <v>3.52</v>
      </c>
      <c r="L185">
        <v>1.08</v>
      </c>
      <c r="M185">
        <v>0.315</v>
      </c>
      <c r="N185" s="2">
        <v>0.70699999999999996</v>
      </c>
      <c r="P185">
        <v>4.5999999999999996</v>
      </c>
      <c r="Q185">
        <v>4.33</v>
      </c>
      <c r="R185">
        <v>1.2</v>
      </c>
      <c r="T185">
        <f t="shared" si="4"/>
        <v>0.40063823186093483</v>
      </c>
      <c r="U185">
        <f>T185*_xlfn.STDEV.P('Elo Ratings - Current'!$C$2:$C$31)+1505</f>
        <v>1522.3565021326897</v>
      </c>
      <c r="V185">
        <f>U185-VLOOKUP(C185, 'Team Pitching Projected'!$P$2:$R$32, 3, FALSE)</f>
        <v>26.311196736485954</v>
      </c>
      <c r="W185">
        <f t="shared" si="5"/>
        <v>15.590845799519956</v>
      </c>
      <c r="X185">
        <v>15.597549235647433</v>
      </c>
    </row>
    <row r="186" spans="1:24" x14ac:dyDescent="0.45">
      <c r="A186">
        <v>203</v>
      </c>
      <c r="B186" t="s">
        <v>522</v>
      </c>
      <c r="C186" t="s">
        <v>39</v>
      </c>
      <c r="D186">
        <v>4</v>
      </c>
      <c r="E186">
        <v>5</v>
      </c>
      <c r="F186">
        <v>0</v>
      </c>
      <c r="G186">
        <v>19</v>
      </c>
      <c r="H186">
        <v>19</v>
      </c>
      <c r="I186">
        <v>78.099999999999994</v>
      </c>
      <c r="J186">
        <v>8.2799999999999994</v>
      </c>
      <c r="K186">
        <v>2.5299999999999998</v>
      </c>
      <c r="L186">
        <v>1.1499999999999999</v>
      </c>
      <c r="M186">
        <v>0.28999999999999998</v>
      </c>
      <c r="N186" s="2">
        <v>0.67500000000000004</v>
      </c>
      <c r="P186">
        <v>4.37</v>
      </c>
      <c r="Q186">
        <v>4.1500000000000004</v>
      </c>
      <c r="R186">
        <v>1.2</v>
      </c>
      <c r="T186">
        <f t="shared" si="4"/>
        <v>0.40063823186093483</v>
      </c>
      <c r="U186">
        <f>T186*_xlfn.STDEV.P('Elo Ratings - Current'!$C$2:$C$31)+1505</f>
        <v>1522.3565021326897</v>
      </c>
      <c r="V186">
        <f>U186-VLOOKUP(C186, 'Team Pitching Projected'!$P$2:$R$32, 3, FALSE)</f>
        <v>26.311196736485954</v>
      </c>
      <c r="W186">
        <f t="shared" si="5"/>
        <v>15.590845799519956</v>
      </c>
      <c r="X186">
        <v>15.597549235647433</v>
      </c>
    </row>
    <row r="187" spans="1:24" x14ac:dyDescent="0.45">
      <c r="A187">
        <v>181</v>
      </c>
      <c r="B187" t="s">
        <v>502</v>
      </c>
      <c r="C187" t="s">
        <v>40</v>
      </c>
      <c r="D187">
        <v>6</v>
      </c>
      <c r="E187">
        <v>8</v>
      </c>
      <c r="F187">
        <v>0</v>
      </c>
      <c r="G187">
        <v>25</v>
      </c>
      <c r="H187">
        <v>24</v>
      </c>
      <c r="I187">
        <v>115.2</v>
      </c>
      <c r="J187">
        <v>9.02</v>
      </c>
      <c r="K187">
        <v>3.97</v>
      </c>
      <c r="L187">
        <v>1.24</v>
      </c>
      <c r="M187">
        <v>0.28599999999999998</v>
      </c>
      <c r="N187" s="2">
        <v>0.69599999999999995</v>
      </c>
      <c r="P187">
        <v>4.51</v>
      </c>
      <c r="Q187">
        <v>4.63</v>
      </c>
      <c r="R187">
        <v>1.2</v>
      </c>
      <c r="T187">
        <f t="shared" si="4"/>
        <v>0.40063823186093483</v>
      </c>
      <c r="U187">
        <f>T187*_xlfn.STDEV.P('Elo Ratings - Current'!$C$2:$C$31)+1505</f>
        <v>1522.3565021326897</v>
      </c>
      <c r="V187">
        <f>U187-VLOOKUP(C187, 'Team Pitching Projected'!$P$2:$R$32, 3, FALSE)</f>
        <v>3.7713885243663299</v>
      </c>
      <c r="W187">
        <f t="shared" si="5"/>
        <v>2.2347572222717376</v>
      </c>
      <c r="X187">
        <v>2.235718077923281</v>
      </c>
    </row>
    <row r="188" spans="1:24" x14ac:dyDescent="0.45">
      <c r="A188">
        <v>187</v>
      </c>
      <c r="B188" t="s">
        <v>508</v>
      </c>
      <c r="C188" t="s">
        <v>40</v>
      </c>
      <c r="D188">
        <v>6</v>
      </c>
      <c r="E188">
        <v>8</v>
      </c>
      <c r="F188">
        <v>0</v>
      </c>
      <c r="G188">
        <v>25</v>
      </c>
      <c r="H188">
        <v>23</v>
      </c>
      <c r="I188">
        <v>115.2</v>
      </c>
      <c r="J188">
        <v>8.4</v>
      </c>
      <c r="K188">
        <v>3.34</v>
      </c>
      <c r="L188">
        <v>1.4</v>
      </c>
      <c r="M188">
        <v>0.29299999999999998</v>
      </c>
      <c r="N188" s="2">
        <v>0.70599999999999996</v>
      </c>
      <c r="P188">
        <v>4.59</v>
      </c>
      <c r="Q188">
        <v>4.63</v>
      </c>
      <c r="R188">
        <v>1.2</v>
      </c>
      <c r="T188">
        <f t="shared" si="4"/>
        <v>0.40063823186093483</v>
      </c>
      <c r="U188">
        <f>T188*_xlfn.STDEV.P('Elo Ratings - Current'!$C$2:$C$31)+1505</f>
        <v>1522.3565021326897</v>
      </c>
      <c r="V188">
        <f>U188-VLOOKUP(C188, 'Team Pitching Projected'!$P$2:$R$32, 3, FALSE)</f>
        <v>3.7713885243663299</v>
      </c>
      <c r="W188">
        <f t="shared" si="5"/>
        <v>2.2347572222717376</v>
      </c>
      <c r="X188">
        <v>2.235718077923281</v>
      </c>
    </row>
    <row r="189" spans="1:24" x14ac:dyDescent="0.45">
      <c r="A189">
        <v>188</v>
      </c>
      <c r="B189" t="s">
        <v>509</v>
      </c>
      <c r="C189" t="s">
        <v>40</v>
      </c>
      <c r="D189">
        <v>7</v>
      </c>
      <c r="E189">
        <v>7</v>
      </c>
      <c r="F189">
        <v>0</v>
      </c>
      <c r="G189">
        <v>24</v>
      </c>
      <c r="H189">
        <v>19</v>
      </c>
      <c r="I189">
        <v>116.1</v>
      </c>
      <c r="J189">
        <v>6.89</v>
      </c>
      <c r="K189">
        <v>2.4</v>
      </c>
      <c r="L189">
        <v>1.32</v>
      </c>
      <c r="M189">
        <v>0.28899999999999998</v>
      </c>
      <c r="N189" s="2">
        <v>0.69699999999999995</v>
      </c>
      <c r="P189">
        <v>4.41</v>
      </c>
      <c r="Q189">
        <v>4.6100000000000003</v>
      </c>
      <c r="R189">
        <v>1.2</v>
      </c>
      <c r="T189">
        <f t="shared" si="4"/>
        <v>0.40063823186093483</v>
      </c>
      <c r="U189">
        <f>T189*_xlfn.STDEV.P('Elo Ratings - Current'!$C$2:$C$31)+1505</f>
        <v>1522.3565021326897</v>
      </c>
      <c r="V189">
        <f>U189-VLOOKUP(C189, 'Team Pitching Projected'!$P$2:$R$32, 3, FALSE)</f>
        <v>3.7713885243663299</v>
      </c>
      <c r="W189">
        <f t="shared" si="5"/>
        <v>2.2347572222717376</v>
      </c>
      <c r="X189">
        <v>2.235718077923281</v>
      </c>
    </row>
    <row r="190" spans="1:24" x14ac:dyDescent="0.45">
      <c r="A190">
        <v>180</v>
      </c>
      <c r="B190" t="s">
        <v>501</v>
      </c>
      <c r="C190" t="s">
        <v>40</v>
      </c>
      <c r="D190">
        <v>6</v>
      </c>
      <c r="E190">
        <v>6</v>
      </c>
      <c r="F190">
        <v>0</v>
      </c>
      <c r="G190">
        <v>26</v>
      </c>
      <c r="H190">
        <v>17</v>
      </c>
      <c r="I190">
        <v>88.1</v>
      </c>
      <c r="J190">
        <v>10.19</v>
      </c>
      <c r="K190">
        <v>4.38</v>
      </c>
      <c r="L190">
        <v>1.1200000000000001</v>
      </c>
      <c r="M190">
        <v>0.29899999999999999</v>
      </c>
      <c r="N190" s="2">
        <v>0.746</v>
      </c>
      <c r="P190">
        <v>4.08</v>
      </c>
      <c r="Q190">
        <v>4.24</v>
      </c>
      <c r="R190">
        <v>1.2</v>
      </c>
      <c r="T190">
        <f t="shared" si="4"/>
        <v>0.40063823186093483</v>
      </c>
      <c r="U190">
        <f>T190*_xlfn.STDEV.P('Elo Ratings - Current'!$C$2:$C$31)+1505</f>
        <v>1522.3565021326897</v>
      </c>
      <c r="V190">
        <f>U190-VLOOKUP(C190, 'Team Pitching Projected'!$P$2:$R$32, 3, FALSE)</f>
        <v>3.7713885243663299</v>
      </c>
      <c r="W190">
        <f t="shared" si="5"/>
        <v>2.2347572222717376</v>
      </c>
      <c r="X190">
        <v>2.235718077923281</v>
      </c>
    </row>
    <row r="191" spans="1:24" x14ac:dyDescent="0.45">
      <c r="A191">
        <v>182</v>
      </c>
      <c r="B191" t="s">
        <v>503</v>
      </c>
      <c r="C191" t="s">
        <v>27</v>
      </c>
      <c r="D191">
        <v>5</v>
      </c>
      <c r="E191">
        <v>9</v>
      </c>
      <c r="F191">
        <v>0</v>
      </c>
      <c r="G191">
        <v>28</v>
      </c>
      <c r="H191">
        <v>23</v>
      </c>
      <c r="I191">
        <v>117.1</v>
      </c>
      <c r="J191">
        <v>7.21</v>
      </c>
      <c r="K191">
        <v>3.61</v>
      </c>
      <c r="L191">
        <v>1.1499999999999999</v>
      </c>
      <c r="M191">
        <v>0.30599999999999999</v>
      </c>
      <c r="N191" s="2">
        <v>0.69699999999999995</v>
      </c>
      <c r="P191">
        <v>4.76</v>
      </c>
      <c r="Q191">
        <v>4.62</v>
      </c>
      <c r="R191">
        <v>1.2</v>
      </c>
      <c r="T191">
        <f t="shared" si="4"/>
        <v>0.40063823186093483</v>
      </c>
      <c r="U191">
        <f>T191*_xlfn.STDEV.P('Elo Ratings - Current'!$C$2:$C$31)+1505</f>
        <v>1522.3565021326897</v>
      </c>
      <c r="V191">
        <f>U191-VLOOKUP(C191, 'Team Pitching Projected'!$P$2:$R$32, 3, FALSE)</f>
        <v>0.21247143824211889</v>
      </c>
      <c r="W191">
        <f t="shared" si="5"/>
        <v>0.12590113112724668</v>
      </c>
      <c r="X191">
        <v>0.12595526354582623</v>
      </c>
    </row>
    <row r="192" spans="1:24" x14ac:dyDescent="0.45">
      <c r="A192">
        <v>205</v>
      </c>
      <c r="B192" t="s">
        <v>524</v>
      </c>
      <c r="C192" t="s">
        <v>27</v>
      </c>
      <c r="D192">
        <v>7</v>
      </c>
      <c r="E192">
        <v>11</v>
      </c>
      <c r="F192">
        <v>0</v>
      </c>
      <c r="G192">
        <v>24</v>
      </c>
      <c r="H192">
        <v>22</v>
      </c>
      <c r="I192">
        <v>128.19999999999999</v>
      </c>
      <c r="J192">
        <v>5.24</v>
      </c>
      <c r="K192">
        <v>1.82</v>
      </c>
      <c r="L192">
        <v>1.26</v>
      </c>
      <c r="M192">
        <v>0.29799999999999999</v>
      </c>
      <c r="N192" s="2">
        <v>0.68100000000000005</v>
      </c>
      <c r="P192">
        <v>4.6900000000000004</v>
      </c>
      <c r="Q192">
        <v>4.6500000000000004</v>
      </c>
      <c r="R192">
        <v>1.2</v>
      </c>
      <c r="T192">
        <f t="shared" si="4"/>
        <v>0.40063823186093483</v>
      </c>
      <c r="U192">
        <f>T192*_xlfn.STDEV.P('Elo Ratings - Current'!$C$2:$C$31)+1505</f>
        <v>1522.3565021326897</v>
      </c>
      <c r="V192">
        <f>U192-VLOOKUP(C192, 'Team Pitching Projected'!$P$2:$R$32, 3, FALSE)</f>
        <v>0.21247143824211889</v>
      </c>
      <c r="W192">
        <f t="shared" si="5"/>
        <v>0.12590113112724668</v>
      </c>
      <c r="X192">
        <v>0.12595526354582623</v>
      </c>
    </row>
    <row r="193" spans="1:24" x14ac:dyDescent="0.45">
      <c r="A193">
        <v>183</v>
      </c>
      <c r="B193" t="s">
        <v>504</v>
      </c>
      <c r="C193" t="s">
        <v>16</v>
      </c>
      <c r="D193">
        <v>5</v>
      </c>
      <c r="E193">
        <v>6</v>
      </c>
      <c r="F193">
        <v>0</v>
      </c>
      <c r="G193">
        <v>20</v>
      </c>
      <c r="H193">
        <v>15</v>
      </c>
      <c r="I193">
        <v>84.1</v>
      </c>
      <c r="J193">
        <v>8.75</v>
      </c>
      <c r="K193">
        <v>3.31</v>
      </c>
      <c r="L193">
        <v>1.28</v>
      </c>
      <c r="M193">
        <v>0.29599999999999999</v>
      </c>
      <c r="N193" s="2">
        <v>0.70399999999999996</v>
      </c>
      <c r="P193">
        <v>4.4800000000000004</v>
      </c>
      <c r="Q193">
        <v>4.41</v>
      </c>
      <c r="R193">
        <v>1.2</v>
      </c>
      <c r="T193">
        <f t="shared" si="4"/>
        <v>0.40063823186093483</v>
      </c>
      <c r="U193">
        <f>T193*_xlfn.STDEV.P('Elo Ratings - Current'!$C$2:$C$31)+1505</f>
        <v>1522.3565021326897</v>
      </c>
      <c r="V193">
        <f>U193-VLOOKUP(C193, 'Team Pitching Projected'!$P$2:$R$32, 3, FALSE)</f>
        <v>32.242725213359563</v>
      </c>
      <c r="W193">
        <f t="shared" si="5"/>
        <v>19.105605951427396</v>
      </c>
      <c r="X193">
        <v>19.113820592943192</v>
      </c>
    </row>
    <row r="194" spans="1:24" x14ac:dyDescent="0.45">
      <c r="A194">
        <v>218</v>
      </c>
      <c r="B194" t="s">
        <v>532</v>
      </c>
      <c r="C194" t="s">
        <v>23</v>
      </c>
      <c r="D194">
        <v>6</v>
      </c>
      <c r="E194">
        <v>9</v>
      </c>
      <c r="F194">
        <v>0</v>
      </c>
      <c r="G194">
        <v>22</v>
      </c>
      <c r="H194">
        <v>22</v>
      </c>
      <c r="I194">
        <v>97.2</v>
      </c>
      <c r="J194">
        <v>7.74</v>
      </c>
      <c r="K194">
        <v>2.86</v>
      </c>
      <c r="L194">
        <v>1.2</v>
      </c>
      <c r="M194">
        <v>0.29799999999999999</v>
      </c>
      <c r="N194" s="2">
        <v>0.69099999999999995</v>
      </c>
      <c r="P194">
        <v>4.51</v>
      </c>
      <c r="Q194">
        <v>4.37</v>
      </c>
      <c r="R194">
        <v>1.2</v>
      </c>
      <c r="T194">
        <f t="shared" ref="T194:T257" si="6">(R194-AVERAGE($R$2:$R$790))/_xlfn.STDEV.P($R$2:$R$790)</f>
        <v>0.40063823186093483</v>
      </c>
      <c r="U194">
        <f>T194*_xlfn.STDEV.P('Elo Ratings - Current'!$C$2:$C$31)+1505</f>
        <v>1522.3565021326897</v>
      </c>
      <c r="V194">
        <f>U194-VLOOKUP(C194, 'Team Pitching Projected'!$P$2:$R$32, 3, FALSE)</f>
        <v>48.851004948605578</v>
      </c>
      <c r="W194">
        <f t="shared" si="5"/>
        <v>28.946934376768173</v>
      </c>
      <c r="X194">
        <v>28.95938039337145</v>
      </c>
    </row>
    <row r="195" spans="1:24" x14ac:dyDescent="0.45">
      <c r="A195">
        <v>197</v>
      </c>
      <c r="B195" t="s">
        <v>517</v>
      </c>
      <c r="C195" t="s">
        <v>23</v>
      </c>
      <c r="D195">
        <v>7</v>
      </c>
      <c r="E195">
        <v>8</v>
      </c>
      <c r="F195">
        <v>0</v>
      </c>
      <c r="G195">
        <v>22</v>
      </c>
      <c r="H195">
        <v>21</v>
      </c>
      <c r="I195">
        <v>109.2</v>
      </c>
      <c r="J195">
        <v>7.79</v>
      </c>
      <c r="K195">
        <v>3.2</v>
      </c>
      <c r="L195">
        <v>1.07</v>
      </c>
      <c r="M195">
        <v>0.29599999999999999</v>
      </c>
      <c r="N195" s="2">
        <v>0.68300000000000005</v>
      </c>
      <c r="P195">
        <v>4.51</v>
      </c>
      <c r="Q195">
        <v>4.3499999999999996</v>
      </c>
      <c r="R195">
        <v>1.2</v>
      </c>
      <c r="T195">
        <f t="shared" si="6"/>
        <v>0.40063823186093483</v>
      </c>
      <c r="U195">
        <f>T195*_xlfn.STDEV.P('Elo Ratings - Current'!$C$2:$C$31)+1505</f>
        <v>1522.3565021326897</v>
      </c>
      <c r="V195">
        <f>U195-VLOOKUP(C195, 'Team Pitching Projected'!$P$2:$R$32, 3, FALSE)</f>
        <v>48.851004948605578</v>
      </c>
      <c r="W195">
        <f t="shared" ref="W195:W258" si="7">(V195*(5.333/9))</f>
        <v>28.946934376768173</v>
      </c>
      <c r="X195">
        <v>28.95938039337145</v>
      </c>
    </row>
    <row r="196" spans="1:24" x14ac:dyDescent="0.45">
      <c r="A196">
        <v>196</v>
      </c>
      <c r="B196" t="s">
        <v>516</v>
      </c>
      <c r="C196" t="s">
        <v>23</v>
      </c>
      <c r="D196">
        <v>5</v>
      </c>
      <c r="E196">
        <v>7</v>
      </c>
      <c r="F196">
        <v>0</v>
      </c>
      <c r="G196">
        <v>20</v>
      </c>
      <c r="H196">
        <v>20</v>
      </c>
      <c r="I196">
        <v>96</v>
      </c>
      <c r="J196">
        <v>7.97</v>
      </c>
      <c r="K196">
        <v>3.38</v>
      </c>
      <c r="L196">
        <v>1.22</v>
      </c>
      <c r="M196">
        <v>0.307</v>
      </c>
      <c r="N196" s="2">
        <v>0.69</v>
      </c>
      <c r="P196">
        <v>4.78</v>
      </c>
      <c r="Q196">
        <v>4.49</v>
      </c>
      <c r="R196">
        <v>1.2</v>
      </c>
      <c r="T196">
        <f t="shared" si="6"/>
        <v>0.40063823186093483</v>
      </c>
      <c r="U196">
        <f>T196*_xlfn.STDEV.P('Elo Ratings - Current'!$C$2:$C$31)+1505</f>
        <v>1522.3565021326897</v>
      </c>
      <c r="V196">
        <f>U196-VLOOKUP(C196, 'Team Pitching Projected'!$P$2:$R$32, 3, FALSE)</f>
        <v>48.851004948605578</v>
      </c>
      <c r="W196">
        <f t="shared" si="7"/>
        <v>28.946934376768173</v>
      </c>
      <c r="X196">
        <v>28.95938039337145</v>
      </c>
    </row>
    <row r="197" spans="1:24" x14ac:dyDescent="0.45">
      <c r="A197">
        <v>211</v>
      </c>
      <c r="B197" t="s">
        <v>527</v>
      </c>
      <c r="C197" t="s">
        <v>29</v>
      </c>
      <c r="D197">
        <v>8</v>
      </c>
      <c r="E197">
        <v>7</v>
      </c>
      <c r="F197">
        <v>0</v>
      </c>
      <c r="G197">
        <v>26</v>
      </c>
      <c r="H197">
        <v>21</v>
      </c>
      <c r="I197">
        <v>125.1</v>
      </c>
      <c r="J197">
        <v>8.6199999999999992</v>
      </c>
      <c r="K197">
        <v>4.0199999999999996</v>
      </c>
      <c r="L197">
        <v>1.22</v>
      </c>
      <c r="M197">
        <v>0.29399999999999998</v>
      </c>
      <c r="N197" s="2">
        <v>0.74399999999999999</v>
      </c>
      <c r="P197">
        <v>4.17</v>
      </c>
      <c r="Q197">
        <v>4.49</v>
      </c>
      <c r="R197">
        <v>1.2</v>
      </c>
      <c r="T197">
        <f t="shared" si="6"/>
        <v>0.40063823186093483</v>
      </c>
      <c r="U197">
        <f>T197*_xlfn.STDEV.P('Elo Ratings - Current'!$C$2:$C$31)+1505</f>
        <v>1522.3565021326897</v>
      </c>
      <c r="V197">
        <f>U197-VLOOKUP(C197, 'Team Pitching Projected'!$P$2:$R$32, 3, FALSE)</f>
        <v>-5.7190570386314903</v>
      </c>
      <c r="W197">
        <f t="shared" si="7"/>
        <v>-3.3888590207801932</v>
      </c>
      <c r="X197">
        <v>-3.3903160937500667</v>
      </c>
    </row>
    <row r="198" spans="1:24" x14ac:dyDescent="0.45">
      <c r="A198">
        <v>176</v>
      </c>
      <c r="B198" t="s">
        <v>497</v>
      </c>
      <c r="C198" t="s">
        <v>26</v>
      </c>
      <c r="D198">
        <v>6</v>
      </c>
      <c r="E198">
        <v>8</v>
      </c>
      <c r="F198">
        <v>0</v>
      </c>
      <c r="G198">
        <v>25</v>
      </c>
      <c r="H198">
        <v>23</v>
      </c>
      <c r="I198">
        <v>127</v>
      </c>
      <c r="J198">
        <v>8.93</v>
      </c>
      <c r="K198">
        <v>3.97</v>
      </c>
      <c r="L198">
        <v>1.1299999999999999</v>
      </c>
      <c r="M198">
        <v>0.29299999999999998</v>
      </c>
      <c r="N198" s="2">
        <v>0.69299999999999995</v>
      </c>
      <c r="P198">
        <v>4.54</v>
      </c>
      <c r="Q198">
        <v>4.4400000000000004</v>
      </c>
      <c r="R198">
        <v>1.2</v>
      </c>
      <c r="T198">
        <f t="shared" si="6"/>
        <v>0.40063823186093483</v>
      </c>
      <c r="U198">
        <f>T198*_xlfn.STDEV.P('Elo Ratings - Current'!$C$2:$C$31)+1505</f>
        <v>1522.3565021326897</v>
      </c>
      <c r="V198">
        <f>U198-VLOOKUP(C198, 'Team Pitching Projected'!$P$2:$R$32, 3, FALSE)</f>
        <v>28.683808127235352</v>
      </c>
      <c r="W198">
        <f t="shared" si="7"/>
        <v>16.996749860282904</v>
      </c>
      <c r="X198">
        <v>17.004057778565734</v>
      </c>
    </row>
    <row r="199" spans="1:24" x14ac:dyDescent="0.45">
      <c r="A199">
        <v>208</v>
      </c>
      <c r="B199" t="s">
        <v>362</v>
      </c>
      <c r="C199" t="s">
        <v>36</v>
      </c>
      <c r="D199">
        <v>7</v>
      </c>
      <c r="E199">
        <v>10</v>
      </c>
      <c r="F199">
        <v>0</v>
      </c>
      <c r="G199">
        <v>26</v>
      </c>
      <c r="H199">
        <v>26</v>
      </c>
      <c r="I199">
        <v>137.1</v>
      </c>
      <c r="J199">
        <v>5.7</v>
      </c>
      <c r="K199">
        <v>2.69</v>
      </c>
      <c r="L199">
        <v>1.44</v>
      </c>
      <c r="M199">
        <v>0.30599999999999999</v>
      </c>
      <c r="N199" s="2">
        <v>0.67800000000000005</v>
      </c>
      <c r="P199">
        <v>5.24</v>
      </c>
      <c r="Q199">
        <v>5.0999999999999996</v>
      </c>
      <c r="R199">
        <v>1.2</v>
      </c>
      <c r="T199">
        <f t="shared" si="6"/>
        <v>0.40063823186093483</v>
      </c>
      <c r="U199">
        <f>T199*_xlfn.STDEV.P('Elo Ratings - Current'!$C$2:$C$31)+1505</f>
        <v>1522.3565021326897</v>
      </c>
      <c r="V199">
        <f>U199-VLOOKUP(C199, 'Team Pitching Projected'!$P$2:$R$32, 3, FALSE)</f>
        <v>91.558009982095655</v>
      </c>
      <c r="W199">
        <f t="shared" si="7"/>
        <v>54.253207470501799</v>
      </c>
      <c r="X199">
        <v>54.27653416590131</v>
      </c>
    </row>
    <row r="200" spans="1:24" x14ac:dyDescent="0.45">
      <c r="A200">
        <v>207</v>
      </c>
      <c r="B200" t="s">
        <v>371</v>
      </c>
      <c r="C200" t="s">
        <v>36</v>
      </c>
      <c r="D200">
        <v>6</v>
      </c>
      <c r="E200">
        <v>8</v>
      </c>
      <c r="F200">
        <v>0</v>
      </c>
      <c r="G200">
        <v>26</v>
      </c>
      <c r="H200">
        <v>23</v>
      </c>
      <c r="I200">
        <v>127.2</v>
      </c>
      <c r="J200">
        <v>5.85</v>
      </c>
      <c r="K200">
        <v>2.96</v>
      </c>
      <c r="L200">
        <v>1.34</v>
      </c>
      <c r="M200">
        <v>0.29699999999999999</v>
      </c>
      <c r="N200" s="2">
        <v>0.68200000000000005</v>
      </c>
      <c r="P200">
        <v>4.93</v>
      </c>
      <c r="Q200">
        <v>5.0599999999999996</v>
      </c>
      <c r="R200">
        <v>1.2</v>
      </c>
      <c r="T200">
        <f t="shared" si="6"/>
        <v>0.40063823186093483</v>
      </c>
      <c r="U200">
        <f>T200*_xlfn.STDEV.P('Elo Ratings - Current'!$C$2:$C$31)+1505</f>
        <v>1522.3565021326897</v>
      </c>
      <c r="V200">
        <f>U200-VLOOKUP(C200, 'Team Pitching Projected'!$P$2:$R$32, 3, FALSE)</f>
        <v>91.558009982095655</v>
      </c>
      <c r="W200">
        <f t="shared" si="7"/>
        <v>54.253207470501799</v>
      </c>
      <c r="X200">
        <v>54.27653416590131</v>
      </c>
    </row>
    <row r="201" spans="1:24" x14ac:dyDescent="0.45">
      <c r="A201">
        <v>212</v>
      </c>
      <c r="B201" t="s">
        <v>528</v>
      </c>
      <c r="C201" t="s">
        <v>36</v>
      </c>
      <c r="D201">
        <v>7</v>
      </c>
      <c r="E201">
        <v>10</v>
      </c>
      <c r="F201">
        <v>0</v>
      </c>
      <c r="G201">
        <v>24</v>
      </c>
      <c r="H201">
        <v>23</v>
      </c>
      <c r="I201">
        <v>117.1</v>
      </c>
      <c r="J201">
        <v>5.91</v>
      </c>
      <c r="K201">
        <v>2.46</v>
      </c>
      <c r="L201">
        <v>1.46</v>
      </c>
      <c r="M201">
        <v>0.30599999999999999</v>
      </c>
      <c r="N201" s="2">
        <v>0.68100000000000005</v>
      </c>
      <c r="P201">
        <v>5.14</v>
      </c>
      <c r="Q201">
        <v>4.9400000000000004</v>
      </c>
      <c r="R201">
        <v>1.2</v>
      </c>
      <c r="T201">
        <f t="shared" si="6"/>
        <v>0.40063823186093483</v>
      </c>
      <c r="U201">
        <f>T201*_xlfn.STDEV.P('Elo Ratings - Current'!$C$2:$C$31)+1505</f>
        <v>1522.3565021326897</v>
      </c>
      <c r="V201">
        <f>U201-VLOOKUP(C201, 'Team Pitching Projected'!$P$2:$R$32, 3, FALSE)</f>
        <v>91.558009982095655</v>
      </c>
      <c r="W201">
        <f t="shared" si="7"/>
        <v>54.253207470501799</v>
      </c>
      <c r="X201">
        <v>54.27653416590131</v>
      </c>
    </row>
    <row r="202" spans="1:24" x14ac:dyDescent="0.45">
      <c r="A202">
        <v>219</v>
      </c>
      <c r="B202" t="s">
        <v>533</v>
      </c>
      <c r="C202" t="s">
        <v>36</v>
      </c>
      <c r="D202">
        <v>6</v>
      </c>
      <c r="E202">
        <v>9</v>
      </c>
      <c r="F202">
        <v>0</v>
      </c>
      <c r="G202">
        <v>24</v>
      </c>
      <c r="H202">
        <v>21</v>
      </c>
      <c r="I202">
        <v>118.1</v>
      </c>
      <c r="J202">
        <v>6.54</v>
      </c>
      <c r="K202">
        <v>2.81</v>
      </c>
      <c r="L202">
        <v>1.52</v>
      </c>
      <c r="M202">
        <v>0.30099999999999999</v>
      </c>
      <c r="N202" s="2">
        <v>0.65500000000000003</v>
      </c>
      <c r="P202">
        <v>5.33</v>
      </c>
      <c r="Q202">
        <v>5.01</v>
      </c>
      <c r="R202">
        <v>1.2</v>
      </c>
      <c r="T202">
        <f t="shared" si="6"/>
        <v>0.40063823186093483</v>
      </c>
      <c r="U202">
        <f>T202*_xlfn.STDEV.P('Elo Ratings - Current'!$C$2:$C$31)+1505</f>
        <v>1522.3565021326897</v>
      </c>
      <c r="V202">
        <f>U202-VLOOKUP(C202, 'Team Pitching Projected'!$P$2:$R$32, 3, FALSE)</f>
        <v>91.558009982095655</v>
      </c>
      <c r="W202">
        <f t="shared" si="7"/>
        <v>54.253207470501799</v>
      </c>
      <c r="X202">
        <v>54.27653416590131</v>
      </c>
    </row>
    <row r="203" spans="1:24" x14ac:dyDescent="0.45">
      <c r="A203">
        <v>190</v>
      </c>
      <c r="B203" t="s">
        <v>511</v>
      </c>
      <c r="C203" t="s">
        <v>36</v>
      </c>
      <c r="D203">
        <v>5</v>
      </c>
      <c r="E203">
        <v>6</v>
      </c>
      <c r="F203">
        <v>0</v>
      </c>
      <c r="G203">
        <v>20</v>
      </c>
      <c r="H203">
        <v>19</v>
      </c>
      <c r="I203">
        <v>92.2</v>
      </c>
      <c r="J203">
        <v>8.06</v>
      </c>
      <c r="K203">
        <v>3.69</v>
      </c>
      <c r="L203">
        <v>1.36</v>
      </c>
      <c r="M203">
        <v>0.30299999999999999</v>
      </c>
      <c r="N203" s="2">
        <v>0.67300000000000004</v>
      </c>
      <c r="P203">
        <v>5.15</v>
      </c>
      <c r="Q203">
        <v>4.75</v>
      </c>
      <c r="R203">
        <v>1.2</v>
      </c>
      <c r="T203">
        <f t="shared" si="6"/>
        <v>0.40063823186093483</v>
      </c>
      <c r="U203">
        <f>T203*_xlfn.STDEV.P('Elo Ratings - Current'!$C$2:$C$31)+1505</f>
        <v>1522.3565021326897</v>
      </c>
      <c r="V203">
        <f>U203-VLOOKUP(C203, 'Team Pitching Projected'!$P$2:$R$32, 3, FALSE)</f>
        <v>91.558009982095655</v>
      </c>
      <c r="W203">
        <f t="shared" si="7"/>
        <v>54.253207470501799</v>
      </c>
      <c r="X203">
        <v>54.27653416590131</v>
      </c>
    </row>
    <row r="204" spans="1:24" x14ac:dyDescent="0.45">
      <c r="A204">
        <v>200</v>
      </c>
      <c r="B204" t="s">
        <v>519</v>
      </c>
      <c r="C204" t="s">
        <v>34</v>
      </c>
      <c r="D204">
        <v>6</v>
      </c>
      <c r="E204">
        <v>6</v>
      </c>
      <c r="F204">
        <v>0</v>
      </c>
      <c r="G204">
        <v>21</v>
      </c>
      <c r="H204">
        <v>21</v>
      </c>
      <c r="I204">
        <v>90.1</v>
      </c>
      <c r="J204">
        <v>10.37</v>
      </c>
      <c r="K204">
        <v>4.49</v>
      </c>
      <c r="L204">
        <v>1.2</v>
      </c>
      <c r="M204">
        <v>0.29299999999999998</v>
      </c>
      <c r="N204" s="2">
        <v>0.749</v>
      </c>
      <c r="P204">
        <v>4.09</v>
      </c>
      <c r="Q204">
        <v>4.21</v>
      </c>
      <c r="R204">
        <v>1.2</v>
      </c>
      <c r="T204">
        <f t="shared" si="6"/>
        <v>0.40063823186093483</v>
      </c>
      <c r="U204">
        <f>T204*_xlfn.STDEV.P('Elo Ratings - Current'!$C$2:$C$31)+1505</f>
        <v>1522.3565021326897</v>
      </c>
      <c r="V204">
        <f>U204-VLOOKUP(C204, 'Team Pitching Projected'!$P$2:$R$32, 3, FALSE)</f>
        <v>21.56597395498693</v>
      </c>
      <c r="W204">
        <f t="shared" si="7"/>
        <v>12.779037677993923</v>
      </c>
      <c r="X204">
        <v>12.784532149810691</v>
      </c>
    </row>
    <row r="205" spans="1:24" x14ac:dyDescent="0.45">
      <c r="A205">
        <v>184</v>
      </c>
      <c r="B205" t="s">
        <v>505</v>
      </c>
      <c r="C205" t="s">
        <v>17</v>
      </c>
      <c r="D205">
        <v>3</v>
      </c>
      <c r="E205">
        <v>4</v>
      </c>
      <c r="F205">
        <v>0</v>
      </c>
      <c r="G205">
        <v>18</v>
      </c>
      <c r="H205">
        <v>18</v>
      </c>
      <c r="I205">
        <v>83.2</v>
      </c>
      <c r="J205">
        <v>10.75</v>
      </c>
      <c r="K205">
        <v>3.12</v>
      </c>
      <c r="L205">
        <v>1.4</v>
      </c>
      <c r="M205">
        <v>0.3</v>
      </c>
      <c r="N205" s="2">
        <v>0.68300000000000005</v>
      </c>
      <c r="P205">
        <v>4.62</v>
      </c>
      <c r="Q205">
        <v>4.3899999999999997</v>
      </c>
      <c r="R205">
        <v>1.2</v>
      </c>
      <c r="T205">
        <f t="shared" si="6"/>
        <v>0.40063823186093483</v>
      </c>
      <c r="U205">
        <f>T205*_xlfn.STDEV.P('Elo Ratings - Current'!$C$2:$C$31)+1505</f>
        <v>1522.3565021326897</v>
      </c>
      <c r="V205">
        <f>U205-VLOOKUP(C205, 'Team Pitching Projected'!$P$2:$R$32, 3, FALSE)</f>
        <v>0.21247143824211889</v>
      </c>
      <c r="W205">
        <f t="shared" si="7"/>
        <v>0.12590113112724668</v>
      </c>
      <c r="X205">
        <v>0.12595526354582623</v>
      </c>
    </row>
    <row r="206" spans="1:24" x14ac:dyDescent="0.45">
      <c r="A206">
        <v>199</v>
      </c>
      <c r="B206" t="s">
        <v>518</v>
      </c>
      <c r="C206" t="s">
        <v>32</v>
      </c>
      <c r="D206">
        <v>5</v>
      </c>
      <c r="E206">
        <v>5</v>
      </c>
      <c r="F206">
        <v>0</v>
      </c>
      <c r="G206">
        <v>24</v>
      </c>
      <c r="H206">
        <v>22</v>
      </c>
      <c r="I206">
        <v>108.2</v>
      </c>
      <c r="J206">
        <v>7.2</v>
      </c>
      <c r="K206">
        <v>3.48</v>
      </c>
      <c r="L206">
        <v>0.99</v>
      </c>
      <c r="M206">
        <v>0.30099999999999999</v>
      </c>
      <c r="N206" s="2">
        <v>0.67300000000000004</v>
      </c>
      <c r="P206">
        <v>4.72</v>
      </c>
      <c r="Q206">
        <v>4.41</v>
      </c>
      <c r="R206">
        <v>1.2</v>
      </c>
      <c r="T206">
        <f t="shared" si="6"/>
        <v>0.40063823186093483</v>
      </c>
      <c r="U206">
        <f>T206*_xlfn.STDEV.P('Elo Ratings - Current'!$C$2:$C$31)+1505</f>
        <v>1522.3565021326897</v>
      </c>
      <c r="V206">
        <f>U206-VLOOKUP(C206, 'Team Pitching Projected'!$P$2:$R$32, 3, FALSE)</f>
        <v>3.7713885243663299</v>
      </c>
      <c r="W206">
        <f t="shared" si="7"/>
        <v>2.2347572222717376</v>
      </c>
      <c r="X206">
        <v>2.235718077923281</v>
      </c>
    </row>
    <row r="207" spans="1:24" x14ac:dyDescent="0.45">
      <c r="A207">
        <v>204</v>
      </c>
      <c r="B207" t="s">
        <v>523</v>
      </c>
      <c r="C207" t="s">
        <v>38</v>
      </c>
      <c r="D207">
        <v>7</v>
      </c>
      <c r="E207">
        <v>7</v>
      </c>
      <c r="F207">
        <v>0</v>
      </c>
      <c r="G207">
        <v>25</v>
      </c>
      <c r="H207">
        <v>21</v>
      </c>
      <c r="I207">
        <v>103.1</v>
      </c>
      <c r="J207">
        <v>9.32</v>
      </c>
      <c r="K207">
        <v>3.4</v>
      </c>
      <c r="L207">
        <v>1.22</v>
      </c>
      <c r="M207">
        <v>0.30499999999999999</v>
      </c>
      <c r="N207" s="2">
        <v>0.68700000000000006</v>
      </c>
      <c r="P207">
        <v>4.62</v>
      </c>
      <c r="Q207">
        <v>4.34</v>
      </c>
      <c r="R207">
        <v>1.2</v>
      </c>
      <c r="T207">
        <f t="shared" si="6"/>
        <v>0.40063823186093483</v>
      </c>
      <c r="U207">
        <f>T207*_xlfn.STDEV.P('Elo Ratings - Current'!$C$2:$C$31)+1505</f>
        <v>1522.3565021326897</v>
      </c>
      <c r="V207">
        <f>U207-VLOOKUP(C207, 'Team Pitching Projected'!$P$2:$R$32, 3, FALSE)</f>
        <v>28.683808127235352</v>
      </c>
      <c r="W207">
        <f t="shared" si="7"/>
        <v>16.996749860282904</v>
      </c>
      <c r="X207">
        <v>17.004057778565734</v>
      </c>
    </row>
    <row r="208" spans="1:24" x14ac:dyDescent="0.45">
      <c r="A208">
        <v>177</v>
      </c>
      <c r="B208" t="s">
        <v>498</v>
      </c>
      <c r="C208" t="s">
        <v>38</v>
      </c>
      <c r="D208">
        <v>4</v>
      </c>
      <c r="E208">
        <v>4</v>
      </c>
      <c r="F208">
        <v>0</v>
      </c>
      <c r="G208">
        <v>27</v>
      </c>
      <c r="H208">
        <v>16</v>
      </c>
      <c r="I208">
        <v>103</v>
      </c>
      <c r="J208">
        <v>7.17</v>
      </c>
      <c r="K208">
        <v>2.8</v>
      </c>
      <c r="L208">
        <v>1.1399999999999999</v>
      </c>
      <c r="M208">
        <v>0.309</v>
      </c>
      <c r="N208" s="2">
        <v>0.68100000000000005</v>
      </c>
      <c r="P208">
        <v>4.72</v>
      </c>
      <c r="Q208">
        <v>4.4400000000000004</v>
      </c>
      <c r="R208">
        <v>1.2</v>
      </c>
      <c r="T208">
        <f t="shared" si="6"/>
        <v>0.40063823186093483</v>
      </c>
      <c r="U208">
        <f>T208*_xlfn.STDEV.P('Elo Ratings - Current'!$C$2:$C$31)+1505</f>
        <v>1522.3565021326897</v>
      </c>
      <c r="V208">
        <f>U208-VLOOKUP(C208, 'Team Pitching Projected'!$P$2:$R$32, 3, FALSE)</f>
        <v>28.683808127235352</v>
      </c>
      <c r="W208">
        <f t="shared" si="7"/>
        <v>16.996749860282904</v>
      </c>
      <c r="X208">
        <v>17.004057778565734</v>
      </c>
    </row>
    <row r="209" spans="1:24" x14ac:dyDescent="0.45">
      <c r="A209">
        <v>194</v>
      </c>
      <c r="B209" t="s">
        <v>321</v>
      </c>
      <c r="C209" t="s">
        <v>38</v>
      </c>
      <c r="D209">
        <v>6</v>
      </c>
      <c r="E209">
        <v>5</v>
      </c>
      <c r="F209">
        <v>0</v>
      </c>
      <c r="G209">
        <v>43</v>
      </c>
      <c r="H209">
        <v>12</v>
      </c>
      <c r="I209">
        <v>99</v>
      </c>
      <c r="J209">
        <v>8.18</v>
      </c>
      <c r="K209">
        <v>3</v>
      </c>
      <c r="L209">
        <v>1.0900000000000001</v>
      </c>
      <c r="M209">
        <v>0.308</v>
      </c>
      <c r="N209" s="2">
        <v>0.70199999999999996</v>
      </c>
      <c r="P209">
        <v>4.3600000000000003</v>
      </c>
      <c r="Q209">
        <v>4.0999999999999996</v>
      </c>
      <c r="R209">
        <v>1.2</v>
      </c>
      <c r="T209">
        <f t="shared" si="6"/>
        <v>0.40063823186093483</v>
      </c>
      <c r="U209">
        <f>T209*_xlfn.STDEV.P('Elo Ratings - Current'!$C$2:$C$31)+1505</f>
        <v>1522.3565021326897</v>
      </c>
      <c r="V209">
        <f>U209-VLOOKUP(C209, 'Team Pitching Projected'!$P$2:$R$32, 3, FALSE)</f>
        <v>28.683808127235352</v>
      </c>
      <c r="W209">
        <f t="shared" si="7"/>
        <v>16.996749860282904</v>
      </c>
      <c r="X209">
        <v>17.004057778565734</v>
      </c>
    </row>
    <row r="210" spans="1:24" x14ac:dyDescent="0.45">
      <c r="A210">
        <v>178</v>
      </c>
      <c r="B210" t="s">
        <v>499</v>
      </c>
      <c r="C210" t="s">
        <v>15</v>
      </c>
      <c r="D210">
        <v>8</v>
      </c>
      <c r="E210">
        <v>9</v>
      </c>
      <c r="F210">
        <v>0</v>
      </c>
      <c r="G210">
        <v>25</v>
      </c>
      <c r="H210">
        <v>25</v>
      </c>
      <c r="I210">
        <v>113.2</v>
      </c>
      <c r="J210">
        <v>9.1</v>
      </c>
      <c r="K210">
        <v>3.96</v>
      </c>
      <c r="L210">
        <v>1.19</v>
      </c>
      <c r="M210">
        <v>0.29099999999999998</v>
      </c>
      <c r="N210" s="2">
        <v>0.70099999999999996</v>
      </c>
      <c r="P210">
        <v>4.43</v>
      </c>
      <c r="Q210">
        <v>4.4000000000000004</v>
      </c>
      <c r="R210">
        <v>1.2</v>
      </c>
      <c r="T210">
        <f t="shared" si="6"/>
        <v>0.40063823186093483</v>
      </c>
      <c r="U210">
        <f>T210*_xlfn.STDEV.P('Elo Ratings - Current'!$C$2:$C$31)+1505</f>
        <v>1522.3565021326897</v>
      </c>
      <c r="V210">
        <f>U210-VLOOKUP(C210, 'Team Pitching Projected'!$P$2:$R$32, 3, FALSE)</f>
        <v>27.497502431860539</v>
      </c>
      <c r="W210">
        <f t="shared" si="7"/>
        <v>16.293797829901365</v>
      </c>
      <c r="X210">
        <v>16.300803507106583</v>
      </c>
    </row>
    <row r="211" spans="1:24" x14ac:dyDescent="0.45">
      <c r="A211">
        <v>209</v>
      </c>
      <c r="B211" t="s">
        <v>525</v>
      </c>
      <c r="C211" t="s">
        <v>15</v>
      </c>
      <c r="D211">
        <v>7</v>
      </c>
      <c r="E211">
        <v>8</v>
      </c>
      <c r="F211">
        <v>0</v>
      </c>
      <c r="G211">
        <v>25</v>
      </c>
      <c r="H211">
        <v>19</v>
      </c>
      <c r="I211">
        <v>111</v>
      </c>
      <c r="J211">
        <v>6.97</v>
      </c>
      <c r="K211">
        <v>2.5099999999999998</v>
      </c>
      <c r="L211">
        <v>1.22</v>
      </c>
      <c r="M211">
        <v>0.29399999999999998</v>
      </c>
      <c r="N211" s="2">
        <v>0.68300000000000005</v>
      </c>
      <c r="P211">
        <v>4.54</v>
      </c>
      <c r="Q211">
        <v>4.38</v>
      </c>
      <c r="R211">
        <v>1.2</v>
      </c>
      <c r="T211">
        <f t="shared" si="6"/>
        <v>0.40063823186093483</v>
      </c>
      <c r="U211">
        <f>T211*_xlfn.STDEV.P('Elo Ratings - Current'!$C$2:$C$31)+1505</f>
        <v>1522.3565021326897</v>
      </c>
      <c r="V211">
        <f>U211-VLOOKUP(C211, 'Team Pitching Projected'!$P$2:$R$32, 3, FALSE)</f>
        <v>27.497502431860539</v>
      </c>
      <c r="W211">
        <f t="shared" si="7"/>
        <v>16.293797829901365</v>
      </c>
      <c r="X211">
        <v>16.300803507106583</v>
      </c>
    </row>
    <row r="212" spans="1:24" x14ac:dyDescent="0.45">
      <c r="A212">
        <v>213</v>
      </c>
      <c r="B212" t="s">
        <v>529</v>
      </c>
      <c r="C212" t="s">
        <v>35</v>
      </c>
      <c r="D212">
        <v>7</v>
      </c>
      <c r="E212">
        <v>9</v>
      </c>
      <c r="F212">
        <v>0</v>
      </c>
      <c r="G212">
        <v>28</v>
      </c>
      <c r="H212">
        <v>28</v>
      </c>
      <c r="I212">
        <v>135.1</v>
      </c>
      <c r="J212">
        <v>6.32</v>
      </c>
      <c r="K212">
        <v>4.12</v>
      </c>
      <c r="L212">
        <v>0.86</v>
      </c>
      <c r="M212">
        <v>0.29599999999999999</v>
      </c>
      <c r="N212" s="2">
        <v>0.69599999999999995</v>
      </c>
      <c r="P212">
        <v>4.5199999999999996</v>
      </c>
      <c r="Q212">
        <v>4.63</v>
      </c>
      <c r="R212">
        <v>1.2</v>
      </c>
      <c r="T212">
        <f t="shared" si="6"/>
        <v>0.40063823186093483</v>
      </c>
      <c r="U212">
        <f>T212*_xlfn.STDEV.P('Elo Ratings - Current'!$C$2:$C$31)+1505</f>
        <v>1522.3565021326897</v>
      </c>
      <c r="V212">
        <f>U212-VLOOKUP(C212, 'Team Pitching Projected'!$P$2:$R$32, 3, FALSE)</f>
        <v>-9.2779741247557013</v>
      </c>
      <c r="W212">
        <f t="shared" si="7"/>
        <v>-5.4977151119246841</v>
      </c>
      <c r="X212">
        <v>-5.5000789081275219</v>
      </c>
    </row>
    <row r="213" spans="1:24" x14ac:dyDescent="0.45">
      <c r="A213">
        <v>175</v>
      </c>
      <c r="B213" t="s">
        <v>496</v>
      </c>
      <c r="C213" t="s">
        <v>35</v>
      </c>
      <c r="D213">
        <v>5</v>
      </c>
      <c r="E213">
        <v>5</v>
      </c>
      <c r="F213">
        <v>0</v>
      </c>
      <c r="G213">
        <v>23</v>
      </c>
      <c r="H213">
        <v>23</v>
      </c>
      <c r="I213">
        <v>107.1</v>
      </c>
      <c r="J213">
        <v>8.39</v>
      </c>
      <c r="K213">
        <v>3.77</v>
      </c>
      <c r="L213">
        <v>1.01</v>
      </c>
      <c r="M213">
        <v>0.29499999999999998</v>
      </c>
      <c r="N213" s="2">
        <v>0.70699999999999996</v>
      </c>
      <c r="P213">
        <v>4.28</v>
      </c>
      <c r="Q213">
        <v>4.3499999999999996</v>
      </c>
      <c r="R213">
        <v>1.2</v>
      </c>
      <c r="T213">
        <f t="shared" si="6"/>
        <v>0.40063823186093483</v>
      </c>
      <c r="U213">
        <f>T213*_xlfn.STDEV.P('Elo Ratings - Current'!$C$2:$C$31)+1505</f>
        <v>1522.3565021326897</v>
      </c>
      <c r="V213">
        <f>U213-VLOOKUP(C213, 'Team Pitching Projected'!$P$2:$R$32, 3, FALSE)</f>
        <v>-9.2779741247557013</v>
      </c>
      <c r="W213">
        <f t="shared" si="7"/>
        <v>-5.4977151119246841</v>
      </c>
      <c r="X213">
        <v>-5.5000789081275219</v>
      </c>
    </row>
    <row r="214" spans="1:24" x14ac:dyDescent="0.45">
      <c r="A214">
        <v>185</v>
      </c>
      <c r="B214" t="s">
        <v>506</v>
      </c>
      <c r="C214" t="s">
        <v>35</v>
      </c>
      <c r="D214">
        <v>5</v>
      </c>
      <c r="E214">
        <v>5</v>
      </c>
      <c r="F214">
        <v>0</v>
      </c>
      <c r="G214">
        <v>22</v>
      </c>
      <c r="H214">
        <v>21</v>
      </c>
      <c r="I214">
        <v>111.2</v>
      </c>
      <c r="J214">
        <v>6.93</v>
      </c>
      <c r="K214">
        <v>3.63</v>
      </c>
      <c r="L214">
        <v>1.05</v>
      </c>
      <c r="M214">
        <v>0.28999999999999998</v>
      </c>
      <c r="N214" s="2">
        <v>0.70399999999999996</v>
      </c>
      <c r="P214">
        <v>4.43</v>
      </c>
      <c r="Q214">
        <v>4.54</v>
      </c>
      <c r="R214">
        <v>1.2</v>
      </c>
      <c r="T214">
        <f t="shared" si="6"/>
        <v>0.40063823186093483</v>
      </c>
      <c r="U214">
        <f>T214*_xlfn.STDEV.P('Elo Ratings - Current'!$C$2:$C$31)+1505</f>
        <v>1522.3565021326897</v>
      </c>
      <c r="V214">
        <f>U214-VLOOKUP(C214, 'Team Pitching Projected'!$P$2:$R$32, 3, FALSE)</f>
        <v>-9.2779741247557013</v>
      </c>
      <c r="W214">
        <f t="shared" si="7"/>
        <v>-5.4977151119246841</v>
      </c>
      <c r="X214">
        <v>-5.5000789081275219</v>
      </c>
    </row>
    <row r="215" spans="1:24" x14ac:dyDescent="0.45">
      <c r="A215">
        <v>201</v>
      </c>
      <c r="B215" t="s">
        <v>520</v>
      </c>
      <c r="C215" t="s">
        <v>35</v>
      </c>
      <c r="D215">
        <v>7</v>
      </c>
      <c r="E215">
        <v>6</v>
      </c>
      <c r="F215">
        <v>0</v>
      </c>
      <c r="G215">
        <v>22</v>
      </c>
      <c r="H215">
        <v>16</v>
      </c>
      <c r="I215">
        <v>101</v>
      </c>
      <c r="J215">
        <v>8.3800000000000008</v>
      </c>
      <c r="K215">
        <v>3.21</v>
      </c>
      <c r="L215">
        <v>1.07</v>
      </c>
      <c r="M215">
        <v>0.29699999999999999</v>
      </c>
      <c r="N215" s="2">
        <v>0.72499999999999998</v>
      </c>
      <c r="P215">
        <v>4.01</v>
      </c>
      <c r="Q215">
        <v>4.1900000000000004</v>
      </c>
      <c r="R215">
        <v>1.2</v>
      </c>
      <c r="T215">
        <f t="shared" si="6"/>
        <v>0.40063823186093483</v>
      </c>
      <c r="U215">
        <f>T215*_xlfn.STDEV.P('Elo Ratings - Current'!$C$2:$C$31)+1505</f>
        <v>1522.3565021326897</v>
      </c>
      <c r="V215">
        <f>U215-VLOOKUP(C215, 'Team Pitching Projected'!$P$2:$R$32, 3, FALSE)</f>
        <v>-9.2779741247557013</v>
      </c>
      <c r="W215">
        <f t="shared" si="7"/>
        <v>-5.4977151119246841</v>
      </c>
      <c r="X215">
        <v>-5.5000789081275219</v>
      </c>
    </row>
    <row r="216" spans="1:24" x14ac:dyDescent="0.45">
      <c r="A216">
        <v>217</v>
      </c>
      <c r="B216" t="s">
        <v>531</v>
      </c>
      <c r="D216">
        <v>4</v>
      </c>
      <c r="E216">
        <v>6</v>
      </c>
      <c r="F216">
        <v>0</v>
      </c>
      <c r="G216">
        <v>27</v>
      </c>
      <c r="H216">
        <v>18</v>
      </c>
      <c r="I216">
        <v>100.2</v>
      </c>
      <c r="J216">
        <v>7.78</v>
      </c>
      <c r="K216">
        <v>2.5</v>
      </c>
      <c r="L216">
        <v>1.43</v>
      </c>
      <c r="M216">
        <v>0.313</v>
      </c>
      <c r="N216" s="2">
        <v>0.63800000000000001</v>
      </c>
      <c r="P216">
        <v>5.36</v>
      </c>
      <c r="Q216">
        <v>4.6900000000000004</v>
      </c>
      <c r="R216">
        <v>1.2</v>
      </c>
      <c r="T216">
        <f t="shared" si="6"/>
        <v>0.40063823186093483</v>
      </c>
      <c r="U216">
        <f>T216*_xlfn.STDEV.P('Elo Ratings - Current'!$C$2:$C$31)+1505</f>
        <v>1522.3565021326897</v>
      </c>
      <c r="V216" t="e">
        <f>U216-VLOOKUP(C216, 'Team Pitching Projected'!$P$2:$R$32, 3, FALSE)</f>
        <v>#N/A</v>
      </c>
      <c r="W216" t="e">
        <f t="shared" si="7"/>
        <v>#N/A</v>
      </c>
      <c r="X216" t="e">
        <v>#N/A</v>
      </c>
    </row>
    <row r="217" spans="1:24" x14ac:dyDescent="0.45">
      <c r="A217">
        <v>192</v>
      </c>
      <c r="B217" t="s">
        <v>513</v>
      </c>
      <c r="D217">
        <v>6</v>
      </c>
      <c r="E217">
        <v>5</v>
      </c>
      <c r="F217">
        <v>0</v>
      </c>
      <c r="G217">
        <v>17</v>
      </c>
      <c r="H217">
        <v>17</v>
      </c>
      <c r="I217">
        <v>86.1</v>
      </c>
      <c r="J217">
        <v>6.99</v>
      </c>
      <c r="K217">
        <v>2.19</v>
      </c>
      <c r="L217">
        <v>1.36</v>
      </c>
      <c r="M217">
        <v>0.29899999999999999</v>
      </c>
      <c r="N217" s="2">
        <v>0.71699999999999997</v>
      </c>
      <c r="P217">
        <v>4.38</v>
      </c>
      <c r="Q217">
        <v>4.43</v>
      </c>
      <c r="R217">
        <v>1.2</v>
      </c>
      <c r="T217">
        <f t="shared" si="6"/>
        <v>0.40063823186093483</v>
      </c>
      <c r="U217">
        <f>T217*_xlfn.STDEV.P('Elo Ratings - Current'!$C$2:$C$31)+1505</f>
        <v>1522.3565021326897</v>
      </c>
      <c r="V217" t="e">
        <f>U217-VLOOKUP(C217, 'Team Pitching Projected'!$P$2:$R$32, 3, FALSE)</f>
        <v>#N/A</v>
      </c>
      <c r="W217" t="e">
        <f t="shared" si="7"/>
        <v>#N/A</v>
      </c>
      <c r="X217" t="e">
        <v>#N/A</v>
      </c>
    </row>
    <row r="218" spans="1:24" x14ac:dyDescent="0.45">
      <c r="A218">
        <v>221</v>
      </c>
      <c r="B218" t="s">
        <v>535</v>
      </c>
      <c r="C218" t="s">
        <v>22</v>
      </c>
      <c r="D218">
        <v>5</v>
      </c>
      <c r="E218">
        <v>5</v>
      </c>
      <c r="F218">
        <v>0</v>
      </c>
      <c r="G218">
        <v>25</v>
      </c>
      <c r="H218">
        <v>25</v>
      </c>
      <c r="I218">
        <v>79.099999999999994</v>
      </c>
      <c r="J218">
        <v>10.44</v>
      </c>
      <c r="K218">
        <v>4.2</v>
      </c>
      <c r="L218">
        <v>1.1299999999999999</v>
      </c>
      <c r="M218">
        <v>0.28899999999999998</v>
      </c>
      <c r="N218" s="2">
        <v>0.72199999999999998</v>
      </c>
      <c r="P218">
        <v>4.09</v>
      </c>
      <c r="Q218">
        <v>4.24</v>
      </c>
      <c r="R218">
        <v>1.1000000000000001</v>
      </c>
      <c r="T218">
        <f t="shared" si="6"/>
        <v>0.27677319857791138</v>
      </c>
      <c r="U218">
        <f>T218*_xlfn.STDEV.P('Elo Ratings - Current'!$C$2:$C$31)+1505</f>
        <v>1516.9904048824185</v>
      </c>
      <c r="V218">
        <f>U218-VLOOKUP(C218, 'Team Pitching Projected'!$P$2:$R$32, 3, FALSE)</f>
        <v>-18.202988461151108</v>
      </c>
      <c r="W218">
        <f t="shared" si="7"/>
        <v>-10.786281940368763</v>
      </c>
      <c r="X218">
        <v>-10.790919607431144</v>
      </c>
    </row>
    <row r="219" spans="1:24" x14ac:dyDescent="0.45">
      <c r="A219">
        <v>242</v>
      </c>
      <c r="B219" t="s">
        <v>553</v>
      </c>
      <c r="C219" t="s">
        <v>31</v>
      </c>
      <c r="D219">
        <v>6</v>
      </c>
      <c r="E219">
        <v>7</v>
      </c>
      <c r="F219">
        <v>0</v>
      </c>
      <c r="G219">
        <v>27</v>
      </c>
      <c r="H219">
        <v>23</v>
      </c>
      <c r="I219">
        <v>117</v>
      </c>
      <c r="J219">
        <v>9.15</v>
      </c>
      <c r="K219">
        <v>3.23</v>
      </c>
      <c r="L219">
        <v>1.54</v>
      </c>
      <c r="M219">
        <v>0.29799999999999999</v>
      </c>
      <c r="N219" s="2">
        <v>0.70499999999999996</v>
      </c>
      <c r="P219">
        <v>4.6900000000000004</v>
      </c>
      <c r="Q219">
        <v>4.7300000000000004</v>
      </c>
      <c r="R219">
        <v>1.1000000000000001</v>
      </c>
      <c r="T219">
        <f t="shared" si="6"/>
        <v>0.27677319857791138</v>
      </c>
      <c r="U219">
        <f>T219*_xlfn.STDEV.P('Elo Ratings - Current'!$C$2:$C$31)+1505</f>
        <v>1516.9904048824185</v>
      </c>
      <c r="V219">
        <f>U219-VLOOKUP(C219, 'Team Pitching Projected'!$P$2:$R$32, 3, FALSE)</f>
        <v>17.386182400090547</v>
      </c>
      <c r="W219">
        <f t="shared" si="7"/>
        <v>10.302278971075877</v>
      </c>
      <c r="X219">
        <v>10.306708536343676</v>
      </c>
    </row>
    <row r="220" spans="1:24" x14ac:dyDescent="0.45">
      <c r="A220">
        <v>234</v>
      </c>
      <c r="B220" t="s">
        <v>548</v>
      </c>
      <c r="C220" t="s">
        <v>21</v>
      </c>
      <c r="D220">
        <v>5</v>
      </c>
      <c r="E220">
        <v>5</v>
      </c>
      <c r="F220">
        <v>0</v>
      </c>
      <c r="G220">
        <v>27</v>
      </c>
      <c r="H220">
        <v>27</v>
      </c>
      <c r="I220">
        <v>115</v>
      </c>
      <c r="J220">
        <v>8.2200000000000006</v>
      </c>
      <c r="K220">
        <v>3.83</v>
      </c>
      <c r="L220">
        <v>1.1000000000000001</v>
      </c>
      <c r="M220">
        <v>0.28799999999999998</v>
      </c>
      <c r="N220" s="2">
        <v>0.71299999999999997</v>
      </c>
      <c r="P220">
        <v>4.3</v>
      </c>
      <c r="Q220">
        <v>4.3899999999999997</v>
      </c>
      <c r="R220">
        <v>1.1000000000000001</v>
      </c>
      <c r="T220">
        <f t="shared" si="6"/>
        <v>0.27677319857791138</v>
      </c>
      <c r="U220">
        <f>T220*_xlfn.STDEV.P('Elo Ratings - Current'!$C$2:$C$31)+1505</f>
        <v>1516.9904048824185</v>
      </c>
      <c r="V220">
        <f>U220-VLOOKUP(C220, 'Team Pitching Projected'!$P$2:$R$32, 3, FALSE)</f>
        <v>-0.40840303053028038</v>
      </c>
      <c r="W220">
        <f t="shared" si="7"/>
        <v>-0.24200148464644283</v>
      </c>
      <c r="X220">
        <v>-0.24210553554373393</v>
      </c>
    </row>
    <row r="221" spans="1:24" x14ac:dyDescent="0.45">
      <c r="A221">
        <v>236</v>
      </c>
      <c r="B221" t="s">
        <v>550</v>
      </c>
      <c r="C221" t="s">
        <v>20</v>
      </c>
      <c r="D221">
        <v>6</v>
      </c>
      <c r="E221">
        <v>7</v>
      </c>
      <c r="F221">
        <v>0</v>
      </c>
      <c r="G221">
        <v>22</v>
      </c>
      <c r="H221">
        <v>18</v>
      </c>
      <c r="I221">
        <v>110</v>
      </c>
      <c r="J221">
        <v>6.05</v>
      </c>
      <c r="K221">
        <v>2.54</v>
      </c>
      <c r="L221">
        <v>1.1499999999999999</v>
      </c>
      <c r="M221">
        <v>0.28599999999999998</v>
      </c>
      <c r="N221" s="2">
        <v>0.68899999999999995</v>
      </c>
      <c r="P221">
        <v>4.42</v>
      </c>
      <c r="Q221">
        <v>4.55</v>
      </c>
      <c r="R221">
        <v>1.1000000000000001</v>
      </c>
      <c r="T221">
        <f t="shared" si="6"/>
        <v>0.27677319857791138</v>
      </c>
      <c r="U221">
        <f>T221*_xlfn.STDEV.P('Elo Ratings - Current'!$C$2:$C$31)+1505</f>
        <v>1516.9904048824185</v>
      </c>
      <c r="V221">
        <f>U221-VLOOKUP(C221, 'Team Pitching Projected'!$P$2:$R$32, 3, FALSE)</f>
        <v>3.1505140555939306</v>
      </c>
      <c r="W221">
        <f t="shared" si="7"/>
        <v>1.8668546064980482</v>
      </c>
      <c r="X221">
        <v>1.8676572788337211</v>
      </c>
    </row>
    <row r="222" spans="1:24" x14ac:dyDescent="0.45">
      <c r="A222">
        <v>256</v>
      </c>
      <c r="B222" t="s">
        <v>566</v>
      </c>
      <c r="C222" t="s">
        <v>19</v>
      </c>
      <c r="D222">
        <v>8</v>
      </c>
      <c r="E222">
        <v>7</v>
      </c>
      <c r="F222">
        <v>0</v>
      </c>
      <c r="G222">
        <v>22</v>
      </c>
      <c r="H222">
        <v>22</v>
      </c>
      <c r="I222">
        <v>128.1</v>
      </c>
      <c r="J222">
        <v>9.89</v>
      </c>
      <c r="K222">
        <v>3.37</v>
      </c>
      <c r="L222">
        <v>1.54</v>
      </c>
      <c r="M222">
        <v>0.29899999999999999</v>
      </c>
      <c r="N222" s="2">
        <v>0.76100000000000001</v>
      </c>
      <c r="P222">
        <v>4.1399999999999997</v>
      </c>
      <c r="Q222">
        <v>4.5</v>
      </c>
      <c r="R222">
        <v>1.1000000000000001</v>
      </c>
      <c r="T222">
        <f t="shared" si="6"/>
        <v>0.27677319857791138</v>
      </c>
      <c r="U222">
        <f>T222*_xlfn.STDEV.P('Elo Ratings - Current'!$C$2:$C$31)+1505</f>
        <v>1516.9904048824185</v>
      </c>
      <c r="V222">
        <f>U222-VLOOKUP(C222, 'Team Pitching Projected'!$P$2:$R$32, 3, FALSE)</f>
        <v>-7.526237202778475</v>
      </c>
      <c r="W222">
        <f t="shared" si="7"/>
        <v>-4.4597136669352899</v>
      </c>
      <c r="X222">
        <v>-4.4616311642986437</v>
      </c>
    </row>
    <row r="223" spans="1:24" x14ac:dyDescent="0.45">
      <c r="A223">
        <v>250</v>
      </c>
      <c r="B223" t="s">
        <v>561</v>
      </c>
      <c r="C223" t="s">
        <v>19</v>
      </c>
      <c r="D223">
        <v>5</v>
      </c>
      <c r="E223">
        <v>5</v>
      </c>
      <c r="F223">
        <v>0</v>
      </c>
      <c r="G223">
        <v>24</v>
      </c>
      <c r="H223">
        <v>18</v>
      </c>
      <c r="I223">
        <v>96.2</v>
      </c>
      <c r="J223">
        <v>8.2799999999999994</v>
      </c>
      <c r="K223">
        <v>2.98</v>
      </c>
      <c r="L223">
        <v>1.1200000000000001</v>
      </c>
      <c r="M223">
        <v>0.3</v>
      </c>
      <c r="N223" s="2">
        <v>0.69899999999999995</v>
      </c>
      <c r="P223">
        <v>4.28</v>
      </c>
      <c r="Q223">
        <v>4.24</v>
      </c>
      <c r="R223">
        <v>1.1000000000000001</v>
      </c>
      <c r="T223">
        <f t="shared" si="6"/>
        <v>0.27677319857791138</v>
      </c>
      <c r="U223">
        <f>T223*_xlfn.STDEV.P('Elo Ratings - Current'!$C$2:$C$31)+1505</f>
        <v>1516.9904048824185</v>
      </c>
      <c r="V223">
        <f>U223-VLOOKUP(C223, 'Team Pitching Projected'!$P$2:$R$32, 3, FALSE)</f>
        <v>-7.526237202778475</v>
      </c>
      <c r="W223">
        <f t="shared" si="7"/>
        <v>-4.4597136669352899</v>
      </c>
      <c r="X223">
        <v>-4.4616311642986437</v>
      </c>
    </row>
    <row r="224" spans="1:24" x14ac:dyDescent="0.45">
      <c r="A224">
        <v>230</v>
      </c>
      <c r="B224" t="s">
        <v>544</v>
      </c>
      <c r="C224" t="s">
        <v>28</v>
      </c>
      <c r="D224">
        <v>6</v>
      </c>
      <c r="E224">
        <v>9</v>
      </c>
      <c r="F224">
        <v>0</v>
      </c>
      <c r="G224">
        <v>28</v>
      </c>
      <c r="H224">
        <v>24</v>
      </c>
      <c r="I224">
        <v>128.1</v>
      </c>
      <c r="J224">
        <v>7.58</v>
      </c>
      <c r="K224">
        <v>3.65</v>
      </c>
      <c r="L224">
        <v>1.19</v>
      </c>
      <c r="M224">
        <v>0.29499999999999998</v>
      </c>
      <c r="N224" s="2">
        <v>0.70799999999999996</v>
      </c>
      <c r="P224">
        <v>4.5599999999999996</v>
      </c>
      <c r="Q224">
        <v>4.6500000000000004</v>
      </c>
      <c r="R224">
        <v>1.1000000000000001</v>
      </c>
      <c r="T224">
        <f t="shared" si="6"/>
        <v>0.27677319857791138</v>
      </c>
      <c r="U224">
        <f>T224*_xlfn.STDEV.P('Elo Ratings - Current'!$C$2:$C$31)+1505</f>
        <v>1516.9904048824185</v>
      </c>
      <c r="V224">
        <f>U224-VLOOKUP(C224, 'Team Pitching Projected'!$P$2:$R$32, 3, FALSE)</f>
        <v>15.013571009341149</v>
      </c>
      <c r="W224">
        <f t="shared" si="7"/>
        <v>8.8963749103129288</v>
      </c>
      <c r="X224">
        <v>8.9001999934253728</v>
      </c>
    </row>
    <row r="225" spans="1:24" x14ac:dyDescent="0.45">
      <c r="A225">
        <v>258</v>
      </c>
      <c r="B225" t="s">
        <v>568</v>
      </c>
      <c r="C225" t="s">
        <v>28</v>
      </c>
      <c r="D225">
        <v>5</v>
      </c>
      <c r="E225">
        <v>7</v>
      </c>
      <c r="F225">
        <v>0</v>
      </c>
      <c r="G225">
        <v>25</v>
      </c>
      <c r="H225">
        <v>24</v>
      </c>
      <c r="I225">
        <v>105.1</v>
      </c>
      <c r="J225">
        <v>7.09</v>
      </c>
      <c r="K225">
        <v>3.68</v>
      </c>
      <c r="L225">
        <v>1.1100000000000001</v>
      </c>
      <c r="M225">
        <v>0.29499999999999998</v>
      </c>
      <c r="N225" s="2">
        <v>0.69799999999999995</v>
      </c>
      <c r="P225">
        <v>4.62</v>
      </c>
      <c r="Q225">
        <v>4.6500000000000004</v>
      </c>
      <c r="R225">
        <v>1.1000000000000001</v>
      </c>
      <c r="T225">
        <f t="shared" si="6"/>
        <v>0.27677319857791138</v>
      </c>
      <c r="U225">
        <f>T225*_xlfn.STDEV.P('Elo Ratings - Current'!$C$2:$C$31)+1505</f>
        <v>1516.9904048824185</v>
      </c>
      <c r="V225">
        <f>U225-VLOOKUP(C225, 'Team Pitching Projected'!$P$2:$R$32, 3, FALSE)</f>
        <v>15.013571009341149</v>
      </c>
      <c r="W225">
        <f t="shared" si="7"/>
        <v>8.8963749103129288</v>
      </c>
      <c r="X225">
        <v>8.9001999934253728</v>
      </c>
    </row>
    <row r="226" spans="1:24" x14ac:dyDescent="0.45">
      <c r="A226">
        <v>228</v>
      </c>
      <c r="B226" t="s">
        <v>542</v>
      </c>
      <c r="C226" t="s">
        <v>28</v>
      </c>
      <c r="D226">
        <v>7</v>
      </c>
      <c r="E226">
        <v>11</v>
      </c>
      <c r="F226">
        <v>0</v>
      </c>
      <c r="G226">
        <v>23</v>
      </c>
      <c r="H226">
        <v>23</v>
      </c>
      <c r="I226">
        <v>106.1</v>
      </c>
      <c r="J226">
        <v>7.28</v>
      </c>
      <c r="K226">
        <v>3.13</v>
      </c>
      <c r="L226">
        <v>1.19</v>
      </c>
      <c r="M226">
        <v>0.29199999999999998</v>
      </c>
      <c r="N226" s="2">
        <v>0.68300000000000005</v>
      </c>
      <c r="P226">
        <v>4.66</v>
      </c>
      <c r="Q226">
        <v>4.51</v>
      </c>
      <c r="R226">
        <v>1.1000000000000001</v>
      </c>
      <c r="T226">
        <f t="shared" si="6"/>
        <v>0.27677319857791138</v>
      </c>
      <c r="U226">
        <f>T226*_xlfn.STDEV.P('Elo Ratings - Current'!$C$2:$C$31)+1505</f>
        <v>1516.9904048824185</v>
      </c>
      <c r="V226">
        <f>U226-VLOOKUP(C226, 'Team Pitching Projected'!$P$2:$R$32, 3, FALSE)</f>
        <v>15.013571009341149</v>
      </c>
      <c r="W226">
        <f t="shared" si="7"/>
        <v>8.8963749103129288</v>
      </c>
      <c r="X226">
        <v>8.9001999934253728</v>
      </c>
    </row>
    <row r="227" spans="1:24" x14ac:dyDescent="0.45">
      <c r="A227">
        <v>246</v>
      </c>
      <c r="B227" t="s">
        <v>557</v>
      </c>
      <c r="C227" t="s">
        <v>41</v>
      </c>
      <c r="D227">
        <v>4</v>
      </c>
      <c r="E227">
        <v>5</v>
      </c>
      <c r="F227">
        <v>0</v>
      </c>
      <c r="G227">
        <v>23</v>
      </c>
      <c r="H227">
        <v>15</v>
      </c>
      <c r="I227">
        <v>85.1</v>
      </c>
      <c r="J227">
        <v>8.5500000000000007</v>
      </c>
      <c r="K227">
        <v>3.06</v>
      </c>
      <c r="L227">
        <v>1.48</v>
      </c>
      <c r="M227">
        <v>0.29499999999999998</v>
      </c>
      <c r="N227" s="2">
        <v>0.66700000000000004</v>
      </c>
      <c r="P227">
        <v>4.96</v>
      </c>
      <c r="Q227">
        <v>4.58</v>
      </c>
      <c r="R227">
        <v>1.1000000000000001</v>
      </c>
      <c r="T227">
        <f t="shared" si="6"/>
        <v>0.27677319857791138</v>
      </c>
      <c r="U227">
        <f>T227*_xlfn.STDEV.P('Elo Ratings - Current'!$C$2:$C$31)+1505</f>
        <v>1516.9904048824185</v>
      </c>
      <c r="V227">
        <f>U227-VLOOKUP(C227, 'Team Pitching Projected'!$P$2:$R$32, 3, FALSE)</f>
        <v>-64.468910580765169</v>
      </c>
      <c r="W227">
        <f t="shared" si="7"/>
        <v>-38.201411125246743</v>
      </c>
      <c r="X227">
        <v>-38.217836194338595</v>
      </c>
    </row>
    <row r="228" spans="1:24" x14ac:dyDescent="0.45">
      <c r="A228">
        <v>239</v>
      </c>
      <c r="B228" t="s">
        <v>551</v>
      </c>
      <c r="C228" t="s">
        <v>41</v>
      </c>
      <c r="D228">
        <v>7</v>
      </c>
      <c r="E228">
        <v>5</v>
      </c>
      <c r="F228">
        <v>2</v>
      </c>
      <c r="G228">
        <v>51</v>
      </c>
      <c r="H228">
        <v>8</v>
      </c>
      <c r="I228">
        <v>75.2</v>
      </c>
      <c r="J228">
        <v>9.99</v>
      </c>
      <c r="K228">
        <v>2.5</v>
      </c>
      <c r="L228">
        <v>1.31</v>
      </c>
      <c r="M228">
        <v>0.28699999999999998</v>
      </c>
      <c r="N228" s="2">
        <v>0.70799999999999996</v>
      </c>
      <c r="P228">
        <v>3.92</v>
      </c>
      <c r="Q228">
        <v>3.88</v>
      </c>
      <c r="R228">
        <v>1.1000000000000001</v>
      </c>
      <c r="T228">
        <f t="shared" si="6"/>
        <v>0.27677319857791138</v>
      </c>
      <c r="U228">
        <f>T228*_xlfn.STDEV.P('Elo Ratings - Current'!$C$2:$C$31)+1505</f>
        <v>1516.9904048824185</v>
      </c>
      <c r="V228">
        <f>U228-VLOOKUP(C228, 'Team Pitching Projected'!$P$2:$R$32, 3, FALSE)</f>
        <v>-64.468910580765169</v>
      </c>
      <c r="W228">
        <f t="shared" si="7"/>
        <v>-38.201411125246743</v>
      </c>
      <c r="X228">
        <v>-38.217836194338595</v>
      </c>
    </row>
    <row r="229" spans="1:24" x14ac:dyDescent="0.45">
      <c r="A229">
        <v>235</v>
      </c>
      <c r="B229" t="s">
        <v>549</v>
      </c>
      <c r="C229" t="s">
        <v>33</v>
      </c>
      <c r="D229">
        <v>6</v>
      </c>
      <c r="E229">
        <v>9</v>
      </c>
      <c r="F229">
        <v>0</v>
      </c>
      <c r="G229">
        <v>27</v>
      </c>
      <c r="H229">
        <v>23</v>
      </c>
      <c r="I229">
        <v>130.19999999999999</v>
      </c>
      <c r="J229">
        <v>6.75</v>
      </c>
      <c r="K229">
        <v>2.96</v>
      </c>
      <c r="L229">
        <v>1.17</v>
      </c>
      <c r="M229">
        <v>0.28799999999999998</v>
      </c>
      <c r="N229" s="2">
        <v>0.68400000000000005</v>
      </c>
      <c r="P229">
        <v>4.54</v>
      </c>
      <c r="Q229">
        <v>4.7300000000000004</v>
      </c>
      <c r="R229">
        <v>1.1000000000000001</v>
      </c>
      <c r="T229">
        <f t="shared" si="6"/>
        <v>0.27677319857791138</v>
      </c>
      <c r="U229">
        <f>T229*_xlfn.STDEV.P('Elo Ratings - Current'!$C$2:$C$31)+1505</f>
        <v>1516.9904048824185</v>
      </c>
      <c r="V229">
        <f>U229-VLOOKUP(C229, 'Team Pitching Projected'!$P$2:$R$32, 3, FALSE)</f>
        <v>60.093187433580397</v>
      </c>
      <c r="W229">
        <f t="shared" si="7"/>
        <v>35.608552064809366</v>
      </c>
      <c r="X229">
        <v>35.623862308873541</v>
      </c>
    </row>
    <row r="230" spans="1:24" x14ac:dyDescent="0.45">
      <c r="A230">
        <v>248</v>
      </c>
      <c r="B230" t="s">
        <v>559</v>
      </c>
      <c r="C230" t="s">
        <v>30</v>
      </c>
      <c r="D230">
        <v>3</v>
      </c>
      <c r="E230">
        <v>4</v>
      </c>
      <c r="F230">
        <v>0</v>
      </c>
      <c r="G230">
        <v>20</v>
      </c>
      <c r="H230">
        <v>20</v>
      </c>
      <c r="I230">
        <v>104</v>
      </c>
      <c r="J230">
        <v>8.39</v>
      </c>
      <c r="K230">
        <v>3.2</v>
      </c>
      <c r="L230">
        <v>1.47</v>
      </c>
      <c r="M230">
        <v>0.28399999999999997</v>
      </c>
      <c r="N230" s="2">
        <v>0.70699999999999996</v>
      </c>
      <c r="P230">
        <v>4.59</v>
      </c>
      <c r="Q230">
        <v>4.58</v>
      </c>
      <c r="R230">
        <v>1.1000000000000001</v>
      </c>
      <c r="T230">
        <f t="shared" si="6"/>
        <v>0.27677319857791138</v>
      </c>
      <c r="U230">
        <f>T230*_xlfn.STDEV.P('Elo Ratings - Current'!$C$2:$C$31)+1505</f>
        <v>1516.9904048824185</v>
      </c>
      <c r="V230">
        <f>U230-VLOOKUP(C230, 'Team Pitching Projected'!$P$2:$R$32, 3, FALSE)</f>
        <v>4.3368197509687434</v>
      </c>
      <c r="W230">
        <f t="shared" si="7"/>
        <v>2.5698066368795902</v>
      </c>
      <c r="X230">
        <v>2.5709115502928728</v>
      </c>
    </row>
    <row r="231" spans="1:24" x14ac:dyDescent="0.45">
      <c r="A231">
        <v>224</v>
      </c>
      <c r="B231" t="s">
        <v>538</v>
      </c>
      <c r="C231" t="s">
        <v>30</v>
      </c>
      <c r="D231">
        <v>4</v>
      </c>
      <c r="E231">
        <v>3</v>
      </c>
      <c r="F231">
        <v>0</v>
      </c>
      <c r="G231">
        <v>23</v>
      </c>
      <c r="H231">
        <v>20</v>
      </c>
      <c r="I231">
        <v>92.1</v>
      </c>
      <c r="J231">
        <v>11.12</v>
      </c>
      <c r="K231">
        <v>4.97</v>
      </c>
      <c r="L231">
        <v>1.27</v>
      </c>
      <c r="M231">
        <v>0.28299999999999997</v>
      </c>
      <c r="N231" s="2">
        <v>0.72399999999999998</v>
      </c>
      <c r="P231">
        <v>4.29</v>
      </c>
      <c r="Q231">
        <v>4.37</v>
      </c>
      <c r="R231">
        <v>1.1000000000000001</v>
      </c>
      <c r="T231">
        <f t="shared" si="6"/>
        <v>0.27677319857791138</v>
      </c>
      <c r="U231">
        <f>T231*_xlfn.STDEV.P('Elo Ratings - Current'!$C$2:$C$31)+1505</f>
        <v>1516.9904048824185</v>
      </c>
      <c r="V231">
        <f>U231-VLOOKUP(C231, 'Team Pitching Projected'!$P$2:$R$32, 3, FALSE)</f>
        <v>4.3368197509687434</v>
      </c>
      <c r="W231">
        <f t="shared" si="7"/>
        <v>2.5698066368795902</v>
      </c>
      <c r="X231">
        <v>2.5709115502928728</v>
      </c>
    </row>
    <row r="232" spans="1:24" x14ac:dyDescent="0.45">
      <c r="A232">
        <v>244</v>
      </c>
      <c r="B232" t="s">
        <v>555</v>
      </c>
      <c r="C232" t="s">
        <v>39</v>
      </c>
      <c r="D232">
        <v>4</v>
      </c>
      <c r="E232">
        <v>6</v>
      </c>
      <c r="F232">
        <v>0</v>
      </c>
      <c r="G232">
        <v>18</v>
      </c>
      <c r="H232">
        <v>17</v>
      </c>
      <c r="I232">
        <v>86.1</v>
      </c>
      <c r="J232">
        <v>8.24</v>
      </c>
      <c r="K232">
        <v>3.02</v>
      </c>
      <c r="L232">
        <v>1.25</v>
      </c>
      <c r="M232">
        <v>0.29299999999999998</v>
      </c>
      <c r="N232" s="2">
        <v>0.65800000000000003</v>
      </c>
      <c r="P232">
        <v>4.8</v>
      </c>
      <c r="Q232">
        <v>4.38</v>
      </c>
      <c r="R232">
        <v>1.1000000000000001</v>
      </c>
      <c r="T232">
        <f t="shared" si="6"/>
        <v>0.27677319857791138</v>
      </c>
      <c r="U232">
        <f>T232*_xlfn.STDEV.P('Elo Ratings - Current'!$C$2:$C$31)+1505</f>
        <v>1516.9904048824185</v>
      </c>
      <c r="V232">
        <f>U232-VLOOKUP(C232, 'Team Pitching Projected'!$P$2:$R$32, 3, FALSE)</f>
        <v>20.945099486214758</v>
      </c>
      <c r="W232">
        <f t="shared" si="7"/>
        <v>12.411135062220369</v>
      </c>
      <c r="X232">
        <v>12.416471350721265</v>
      </c>
    </row>
    <row r="233" spans="1:24" x14ac:dyDescent="0.45">
      <c r="A233">
        <v>220</v>
      </c>
      <c r="B233" t="s">
        <v>534</v>
      </c>
      <c r="C233" t="s">
        <v>24</v>
      </c>
      <c r="D233">
        <v>5</v>
      </c>
      <c r="E233">
        <v>7</v>
      </c>
      <c r="F233">
        <v>0</v>
      </c>
      <c r="G233">
        <v>24</v>
      </c>
      <c r="H233">
        <v>21</v>
      </c>
      <c r="I233">
        <v>111.2</v>
      </c>
      <c r="J233">
        <v>7.25</v>
      </c>
      <c r="K233">
        <v>3.95</v>
      </c>
      <c r="L233">
        <v>1.1299999999999999</v>
      </c>
      <c r="M233">
        <v>0.29299999999999998</v>
      </c>
      <c r="N233" s="2">
        <v>0.69299999999999995</v>
      </c>
      <c r="P233">
        <v>4.67</v>
      </c>
      <c r="Q233">
        <v>4.6399999999999997</v>
      </c>
      <c r="R233">
        <v>1.1000000000000001</v>
      </c>
      <c r="T233">
        <f t="shared" si="6"/>
        <v>0.27677319857791138</v>
      </c>
      <c r="U233">
        <f>T233*_xlfn.STDEV.P('Elo Ratings - Current'!$C$2:$C$31)+1505</f>
        <v>1516.9904048824185</v>
      </c>
      <c r="V233">
        <f>U233-VLOOKUP(C233, 'Team Pitching Projected'!$P$2:$R$32, 3, FALSE)</f>
        <v>-30.066045414898326</v>
      </c>
      <c r="W233">
        <f t="shared" si="7"/>
        <v>-17.815802244183644</v>
      </c>
      <c r="X233">
        <v>-17.823462322022795</v>
      </c>
    </row>
    <row r="234" spans="1:24" x14ac:dyDescent="0.45">
      <c r="A234">
        <v>249</v>
      </c>
      <c r="B234" t="s">
        <v>560</v>
      </c>
      <c r="C234" t="s">
        <v>24</v>
      </c>
      <c r="D234">
        <v>4</v>
      </c>
      <c r="E234">
        <v>5</v>
      </c>
      <c r="F234">
        <v>0</v>
      </c>
      <c r="G234">
        <v>23</v>
      </c>
      <c r="H234">
        <v>21</v>
      </c>
      <c r="I234">
        <v>91</v>
      </c>
      <c r="J234">
        <v>8.51</v>
      </c>
      <c r="K234">
        <v>3.86</v>
      </c>
      <c r="L234">
        <v>1.0900000000000001</v>
      </c>
      <c r="M234">
        <v>0.29299999999999998</v>
      </c>
      <c r="N234" s="2">
        <v>0.69599999999999995</v>
      </c>
      <c r="P234">
        <v>4.45</v>
      </c>
      <c r="Q234">
        <v>4.32</v>
      </c>
      <c r="R234">
        <v>1.1000000000000001</v>
      </c>
      <c r="T234">
        <f t="shared" si="6"/>
        <v>0.27677319857791138</v>
      </c>
      <c r="U234">
        <f>T234*_xlfn.STDEV.P('Elo Ratings - Current'!$C$2:$C$31)+1505</f>
        <v>1516.9904048824185</v>
      </c>
      <c r="V234">
        <f>U234-VLOOKUP(C234, 'Team Pitching Projected'!$P$2:$R$32, 3, FALSE)</f>
        <v>-30.066045414898326</v>
      </c>
      <c r="W234">
        <f t="shared" si="7"/>
        <v>-17.815802244183644</v>
      </c>
      <c r="X234">
        <v>-17.823462322022795</v>
      </c>
    </row>
    <row r="235" spans="1:24" x14ac:dyDescent="0.45">
      <c r="A235">
        <v>223</v>
      </c>
      <c r="B235" t="s">
        <v>537</v>
      </c>
      <c r="C235" t="s">
        <v>24</v>
      </c>
      <c r="D235">
        <v>4</v>
      </c>
      <c r="E235">
        <v>5</v>
      </c>
      <c r="F235">
        <v>0</v>
      </c>
      <c r="G235">
        <v>27</v>
      </c>
      <c r="H235">
        <v>14</v>
      </c>
      <c r="I235">
        <v>88</v>
      </c>
      <c r="J235">
        <v>9</v>
      </c>
      <c r="K235">
        <v>3.38</v>
      </c>
      <c r="L235">
        <v>1.23</v>
      </c>
      <c r="M235">
        <v>0.30099999999999999</v>
      </c>
      <c r="N235" s="2">
        <v>0.71399999999999997</v>
      </c>
      <c r="P235">
        <v>4.4000000000000004</v>
      </c>
      <c r="Q235">
        <v>4.29</v>
      </c>
      <c r="R235">
        <v>1.1000000000000001</v>
      </c>
      <c r="T235">
        <f t="shared" si="6"/>
        <v>0.27677319857791138</v>
      </c>
      <c r="U235">
        <f>T235*_xlfn.STDEV.P('Elo Ratings - Current'!$C$2:$C$31)+1505</f>
        <v>1516.9904048824185</v>
      </c>
      <c r="V235">
        <f>U235-VLOOKUP(C235, 'Team Pitching Projected'!$P$2:$R$32, 3, FALSE)</f>
        <v>-30.066045414898326</v>
      </c>
      <c r="W235">
        <f t="shared" si="7"/>
        <v>-17.815802244183644</v>
      </c>
      <c r="X235">
        <v>-17.823462322022795</v>
      </c>
    </row>
    <row r="236" spans="1:24" x14ac:dyDescent="0.45">
      <c r="A236">
        <v>222</v>
      </c>
      <c r="B236" t="s">
        <v>536</v>
      </c>
      <c r="C236" t="s">
        <v>40</v>
      </c>
      <c r="D236">
        <v>4</v>
      </c>
      <c r="E236">
        <v>4</v>
      </c>
      <c r="F236">
        <v>0</v>
      </c>
      <c r="G236">
        <v>30</v>
      </c>
      <c r="H236">
        <v>11</v>
      </c>
      <c r="I236">
        <v>88.2</v>
      </c>
      <c r="J236">
        <v>9.23</v>
      </c>
      <c r="K236">
        <v>2.44</v>
      </c>
      <c r="L236">
        <v>1.42</v>
      </c>
      <c r="M236">
        <v>0.30199999999999999</v>
      </c>
      <c r="N236" s="2">
        <v>0.72499999999999998</v>
      </c>
      <c r="P236">
        <v>4.26</v>
      </c>
      <c r="Q236">
        <v>4.2</v>
      </c>
      <c r="R236">
        <v>1.1000000000000001</v>
      </c>
      <c r="T236">
        <f t="shared" si="6"/>
        <v>0.27677319857791138</v>
      </c>
      <c r="U236">
        <f>T236*_xlfn.STDEV.P('Elo Ratings - Current'!$C$2:$C$31)+1505</f>
        <v>1516.9904048824185</v>
      </c>
      <c r="V236">
        <f>U236-VLOOKUP(C236, 'Team Pitching Projected'!$P$2:$R$32, 3, FALSE)</f>
        <v>-1.5947087259048658</v>
      </c>
      <c r="W236">
        <f t="shared" si="7"/>
        <v>-0.94495351502784997</v>
      </c>
      <c r="X236">
        <v>-0.94535980700288558</v>
      </c>
    </row>
    <row r="237" spans="1:24" x14ac:dyDescent="0.45">
      <c r="A237">
        <v>226</v>
      </c>
      <c r="B237" t="s">
        <v>540</v>
      </c>
      <c r="C237" t="s">
        <v>27</v>
      </c>
      <c r="D237">
        <v>7</v>
      </c>
      <c r="E237">
        <v>9</v>
      </c>
      <c r="F237">
        <v>0</v>
      </c>
      <c r="G237">
        <v>24</v>
      </c>
      <c r="H237">
        <v>23</v>
      </c>
      <c r="I237">
        <v>112.1</v>
      </c>
      <c r="J237">
        <v>9.3000000000000007</v>
      </c>
      <c r="K237">
        <v>4.25</v>
      </c>
      <c r="L237">
        <v>1.2</v>
      </c>
      <c r="M237">
        <v>0.28499999999999998</v>
      </c>
      <c r="N237" s="2">
        <v>0.70799999999999996</v>
      </c>
      <c r="P237">
        <v>4.41</v>
      </c>
      <c r="Q237">
        <v>4.53</v>
      </c>
      <c r="R237">
        <v>1.1000000000000001</v>
      </c>
      <c r="T237">
        <f t="shared" si="6"/>
        <v>0.27677319857791138</v>
      </c>
      <c r="U237">
        <f>T237*_xlfn.STDEV.P('Elo Ratings - Current'!$C$2:$C$31)+1505</f>
        <v>1516.9904048824185</v>
      </c>
      <c r="V237">
        <f>U237-VLOOKUP(C237, 'Team Pitching Projected'!$P$2:$R$32, 3, FALSE)</f>
        <v>-5.1536258120290768</v>
      </c>
      <c r="W237">
        <f t="shared" si="7"/>
        <v>-3.053809606172341</v>
      </c>
      <c r="X237">
        <v>-3.0551226213803404</v>
      </c>
    </row>
    <row r="238" spans="1:24" x14ac:dyDescent="0.45">
      <c r="A238">
        <v>245</v>
      </c>
      <c r="B238" t="s">
        <v>556</v>
      </c>
      <c r="C238" t="s">
        <v>11</v>
      </c>
      <c r="D238">
        <v>4</v>
      </c>
      <c r="E238">
        <v>3</v>
      </c>
      <c r="F238">
        <v>0</v>
      </c>
      <c r="G238">
        <v>20</v>
      </c>
      <c r="H238">
        <v>20</v>
      </c>
      <c r="I238">
        <v>82.1</v>
      </c>
      <c r="J238">
        <v>7.44</v>
      </c>
      <c r="K238">
        <v>3.06</v>
      </c>
      <c r="L238">
        <v>1.2</v>
      </c>
      <c r="M238">
        <v>0.29099999999999998</v>
      </c>
      <c r="N238" s="2">
        <v>0.70099999999999996</v>
      </c>
      <c r="P238">
        <v>4.4800000000000004</v>
      </c>
      <c r="Q238">
        <v>4.43</v>
      </c>
      <c r="R238">
        <v>1.1000000000000001</v>
      </c>
      <c r="T238">
        <f t="shared" si="6"/>
        <v>0.27677319857791138</v>
      </c>
      <c r="U238">
        <f>T238*_xlfn.STDEV.P('Elo Ratings - Current'!$C$2:$C$31)+1505</f>
        <v>1516.9904048824185</v>
      </c>
      <c r="V238">
        <f>U238-VLOOKUP(C238, 'Team Pitching Projected'!$P$2:$R$32, 3, FALSE)</f>
        <v>-51.419547931643137</v>
      </c>
      <c r="W238">
        <f t="shared" si="7"/>
        <v>-30.46893879105032</v>
      </c>
      <c r="X238">
        <v>-30.482039208287794</v>
      </c>
    </row>
    <row r="239" spans="1:24" x14ac:dyDescent="0.45">
      <c r="A239">
        <v>243</v>
      </c>
      <c r="B239" t="s">
        <v>554</v>
      </c>
      <c r="C239" t="s">
        <v>11</v>
      </c>
      <c r="D239">
        <v>3</v>
      </c>
      <c r="E239">
        <v>2</v>
      </c>
      <c r="F239">
        <v>0</v>
      </c>
      <c r="G239">
        <v>21</v>
      </c>
      <c r="H239">
        <v>16</v>
      </c>
      <c r="I239">
        <v>78.2</v>
      </c>
      <c r="J239">
        <v>9.3800000000000008</v>
      </c>
      <c r="K239">
        <v>3.2</v>
      </c>
      <c r="L239">
        <v>1.37</v>
      </c>
      <c r="M239">
        <v>0.3</v>
      </c>
      <c r="N239" s="2">
        <v>0.71399999999999997</v>
      </c>
      <c r="P239">
        <v>4.46</v>
      </c>
      <c r="Q239">
        <v>4.3</v>
      </c>
      <c r="R239">
        <v>1.1000000000000001</v>
      </c>
      <c r="T239">
        <f t="shared" si="6"/>
        <v>0.27677319857791138</v>
      </c>
      <c r="U239">
        <f>T239*_xlfn.STDEV.P('Elo Ratings - Current'!$C$2:$C$31)+1505</f>
        <v>1516.9904048824185</v>
      </c>
      <c r="V239">
        <f>U239-VLOOKUP(C239, 'Team Pitching Projected'!$P$2:$R$32, 3, FALSE)</f>
        <v>-51.419547931643137</v>
      </c>
      <c r="W239">
        <f t="shared" si="7"/>
        <v>-30.46893879105032</v>
      </c>
      <c r="X239">
        <v>-30.482039208287794</v>
      </c>
    </row>
    <row r="240" spans="1:24" x14ac:dyDescent="0.45">
      <c r="A240">
        <v>240</v>
      </c>
      <c r="B240" t="s">
        <v>308</v>
      </c>
      <c r="C240" t="s">
        <v>11</v>
      </c>
      <c r="D240">
        <v>7</v>
      </c>
      <c r="E240">
        <v>6</v>
      </c>
      <c r="F240">
        <v>0</v>
      </c>
      <c r="G240">
        <v>24</v>
      </c>
      <c r="H240">
        <v>13</v>
      </c>
      <c r="I240">
        <v>98.1</v>
      </c>
      <c r="J240">
        <v>7.42</v>
      </c>
      <c r="K240">
        <v>1.92</v>
      </c>
      <c r="L240">
        <v>1.46</v>
      </c>
      <c r="M240">
        <v>0.29499999999999998</v>
      </c>
      <c r="N240" s="2">
        <v>0.67900000000000005</v>
      </c>
      <c r="P240">
        <v>4.67</v>
      </c>
      <c r="Q240">
        <v>4.6100000000000003</v>
      </c>
      <c r="R240">
        <v>1.1000000000000001</v>
      </c>
      <c r="T240">
        <f t="shared" si="6"/>
        <v>0.27677319857791138</v>
      </c>
      <c r="U240">
        <f>T240*_xlfn.STDEV.P('Elo Ratings - Current'!$C$2:$C$31)+1505</f>
        <v>1516.9904048824185</v>
      </c>
      <c r="V240">
        <f>U240-VLOOKUP(C240, 'Team Pitching Projected'!$P$2:$R$32, 3, FALSE)</f>
        <v>-51.419547931643137</v>
      </c>
      <c r="W240">
        <f t="shared" si="7"/>
        <v>-30.46893879105032</v>
      </c>
      <c r="X240">
        <v>-30.482039208287794</v>
      </c>
    </row>
    <row r="241" spans="1:24" x14ac:dyDescent="0.45">
      <c r="A241">
        <v>229</v>
      </c>
      <c r="B241" t="s">
        <v>543</v>
      </c>
      <c r="C241" t="s">
        <v>23</v>
      </c>
      <c r="D241">
        <v>6</v>
      </c>
      <c r="E241">
        <v>8</v>
      </c>
      <c r="F241">
        <v>0</v>
      </c>
      <c r="G241">
        <v>23</v>
      </c>
      <c r="H241">
        <v>22</v>
      </c>
      <c r="I241">
        <v>117</v>
      </c>
      <c r="J241">
        <v>7.31</v>
      </c>
      <c r="K241">
        <v>2.77</v>
      </c>
      <c r="L241">
        <v>1.38</v>
      </c>
      <c r="M241">
        <v>0.29499999999999998</v>
      </c>
      <c r="N241" s="2">
        <v>0.71099999999999997</v>
      </c>
      <c r="P241">
        <v>4.46</v>
      </c>
      <c r="Q241">
        <v>4.63</v>
      </c>
      <c r="R241">
        <v>1.1000000000000001</v>
      </c>
      <c r="T241">
        <f t="shared" si="6"/>
        <v>0.27677319857791138</v>
      </c>
      <c r="U241">
        <f>T241*_xlfn.STDEV.P('Elo Ratings - Current'!$C$2:$C$31)+1505</f>
        <v>1516.9904048824185</v>
      </c>
      <c r="V241">
        <f>U241-VLOOKUP(C241, 'Team Pitching Projected'!$P$2:$R$32, 3, FALSE)</f>
        <v>43.484907698334382</v>
      </c>
      <c r="W241">
        <f t="shared" si="7"/>
        <v>25.767223639468586</v>
      </c>
      <c r="X241">
        <v>25.778302508445282</v>
      </c>
    </row>
    <row r="242" spans="1:24" x14ac:dyDescent="0.45">
      <c r="A242">
        <v>233</v>
      </c>
      <c r="B242" t="s">
        <v>547</v>
      </c>
      <c r="C242" t="s">
        <v>23</v>
      </c>
      <c r="D242">
        <v>5</v>
      </c>
      <c r="E242">
        <v>7</v>
      </c>
      <c r="F242">
        <v>0</v>
      </c>
      <c r="G242">
        <v>29</v>
      </c>
      <c r="H242">
        <v>20</v>
      </c>
      <c r="I242">
        <v>116.2</v>
      </c>
      <c r="J242">
        <v>7.48</v>
      </c>
      <c r="K242">
        <v>2.78</v>
      </c>
      <c r="L242">
        <v>1.31</v>
      </c>
      <c r="M242">
        <v>0.30299999999999999</v>
      </c>
      <c r="N242" s="2">
        <v>0.71699999999999997</v>
      </c>
      <c r="P242">
        <v>4.4000000000000004</v>
      </c>
      <c r="Q242">
        <v>4.49</v>
      </c>
      <c r="R242">
        <v>1.1000000000000001</v>
      </c>
      <c r="T242">
        <f t="shared" si="6"/>
        <v>0.27677319857791138</v>
      </c>
      <c r="U242">
        <f>T242*_xlfn.STDEV.P('Elo Ratings - Current'!$C$2:$C$31)+1505</f>
        <v>1516.9904048824185</v>
      </c>
      <c r="V242">
        <f>U242-VLOOKUP(C242, 'Team Pitching Projected'!$P$2:$R$32, 3, FALSE)</f>
        <v>43.484907698334382</v>
      </c>
      <c r="W242">
        <f t="shared" si="7"/>
        <v>25.767223639468586</v>
      </c>
      <c r="X242">
        <v>25.778302508445282</v>
      </c>
    </row>
    <row r="243" spans="1:24" x14ac:dyDescent="0.45">
      <c r="A243">
        <v>255</v>
      </c>
      <c r="B243" t="s">
        <v>565</v>
      </c>
      <c r="C243" t="s">
        <v>29</v>
      </c>
      <c r="D243">
        <v>7</v>
      </c>
      <c r="E243">
        <v>6</v>
      </c>
      <c r="F243">
        <v>0</v>
      </c>
      <c r="G243">
        <v>27</v>
      </c>
      <c r="H243">
        <v>22</v>
      </c>
      <c r="I243">
        <v>117.1</v>
      </c>
      <c r="J243">
        <v>7.9</v>
      </c>
      <c r="K243">
        <v>3.68</v>
      </c>
      <c r="L243">
        <v>1.1499999999999999</v>
      </c>
      <c r="M243">
        <v>0.28399999999999997</v>
      </c>
      <c r="N243" s="2">
        <v>0.70299999999999996</v>
      </c>
      <c r="P243">
        <v>4.37</v>
      </c>
      <c r="Q243">
        <v>4.54</v>
      </c>
      <c r="R243">
        <v>1.1000000000000001</v>
      </c>
      <c r="T243">
        <f t="shared" si="6"/>
        <v>0.27677319857791138</v>
      </c>
      <c r="U243">
        <f>T243*_xlfn.STDEV.P('Elo Ratings - Current'!$C$2:$C$31)+1505</f>
        <v>1516.9904048824185</v>
      </c>
      <c r="V243">
        <f>U243-VLOOKUP(C243, 'Team Pitching Projected'!$P$2:$R$32, 3, FALSE)</f>
        <v>-11.085154288902686</v>
      </c>
      <c r="W243">
        <f t="shared" si="7"/>
        <v>-6.5685697580797813</v>
      </c>
      <c r="X243">
        <v>-6.5713939786762339</v>
      </c>
    </row>
    <row r="244" spans="1:24" x14ac:dyDescent="0.45">
      <c r="A244">
        <v>251</v>
      </c>
      <c r="B244" t="s">
        <v>562</v>
      </c>
      <c r="C244" t="s">
        <v>26</v>
      </c>
      <c r="D244">
        <v>5</v>
      </c>
      <c r="E244">
        <v>9</v>
      </c>
      <c r="F244">
        <v>0</v>
      </c>
      <c r="G244">
        <v>25</v>
      </c>
      <c r="H244">
        <v>21</v>
      </c>
      <c r="I244">
        <v>109.1</v>
      </c>
      <c r="J244">
        <v>8.73</v>
      </c>
      <c r="K244">
        <v>3.95</v>
      </c>
      <c r="L244">
        <v>1.32</v>
      </c>
      <c r="M244">
        <v>0.29899999999999999</v>
      </c>
      <c r="N244" s="2">
        <v>0.69099999999999995</v>
      </c>
      <c r="P244">
        <v>4.8600000000000003</v>
      </c>
      <c r="Q244">
        <v>4.59</v>
      </c>
      <c r="R244">
        <v>1.1000000000000001</v>
      </c>
      <c r="T244">
        <f t="shared" si="6"/>
        <v>0.27677319857791138</v>
      </c>
      <c r="U244">
        <f>T244*_xlfn.STDEV.P('Elo Ratings - Current'!$C$2:$C$31)+1505</f>
        <v>1516.9904048824185</v>
      </c>
      <c r="V244">
        <f>U244-VLOOKUP(C244, 'Team Pitching Projected'!$P$2:$R$32, 3, FALSE)</f>
        <v>23.317710876964156</v>
      </c>
      <c r="W244">
        <f t="shared" si="7"/>
        <v>13.817039122983317</v>
      </c>
      <c r="X244">
        <v>13.82297989363957</v>
      </c>
    </row>
    <row r="245" spans="1:24" x14ac:dyDescent="0.45">
      <c r="A245">
        <v>227</v>
      </c>
      <c r="B245" t="s">
        <v>541</v>
      </c>
      <c r="C245" t="s">
        <v>26</v>
      </c>
      <c r="D245">
        <v>4</v>
      </c>
      <c r="E245">
        <v>5</v>
      </c>
      <c r="F245">
        <v>0</v>
      </c>
      <c r="G245">
        <v>20</v>
      </c>
      <c r="H245">
        <v>17</v>
      </c>
      <c r="I245">
        <v>81.2</v>
      </c>
      <c r="J245">
        <v>8.26</v>
      </c>
      <c r="K245">
        <v>2.75</v>
      </c>
      <c r="L245">
        <v>1.32</v>
      </c>
      <c r="M245">
        <v>0.29299999999999998</v>
      </c>
      <c r="N245" s="2">
        <v>0.69199999999999995</v>
      </c>
      <c r="P245">
        <v>4.5199999999999996</v>
      </c>
      <c r="Q245">
        <v>4.32</v>
      </c>
      <c r="R245">
        <v>1.1000000000000001</v>
      </c>
      <c r="T245">
        <f t="shared" si="6"/>
        <v>0.27677319857791138</v>
      </c>
      <c r="U245">
        <f>T245*_xlfn.STDEV.P('Elo Ratings - Current'!$C$2:$C$31)+1505</f>
        <v>1516.9904048824185</v>
      </c>
      <c r="V245">
        <f>U245-VLOOKUP(C245, 'Team Pitching Projected'!$P$2:$R$32, 3, FALSE)</f>
        <v>23.317710876964156</v>
      </c>
      <c r="W245">
        <f t="shared" si="7"/>
        <v>13.817039122983317</v>
      </c>
      <c r="X245">
        <v>13.82297989363957</v>
      </c>
    </row>
    <row r="246" spans="1:24" x14ac:dyDescent="0.45">
      <c r="A246">
        <v>247</v>
      </c>
      <c r="B246" t="s">
        <v>558</v>
      </c>
      <c r="C246" t="s">
        <v>36</v>
      </c>
      <c r="D246">
        <v>4</v>
      </c>
      <c r="E246">
        <v>6</v>
      </c>
      <c r="F246">
        <v>0</v>
      </c>
      <c r="G246">
        <v>19</v>
      </c>
      <c r="H246">
        <v>19</v>
      </c>
      <c r="I246">
        <v>99</v>
      </c>
      <c r="J246">
        <v>5.55</v>
      </c>
      <c r="K246">
        <v>2.64</v>
      </c>
      <c r="L246">
        <v>1.18</v>
      </c>
      <c r="M246">
        <v>0.31</v>
      </c>
      <c r="N246" s="2">
        <v>0.66500000000000004</v>
      </c>
      <c r="P246">
        <v>5.09</v>
      </c>
      <c r="Q246">
        <v>4.76</v>
      </c>
      <c r="R246">
        <v>1.1000000000000001</v>
      </c>
      <c r="T246">
        <f t="shared" si="6"/>
        <v>0.27677319857791138</v>
      </c>
      <c r="U246">
        <f>T246*_xlfn.STDEV.P('Elo Ratings - Current'!$C$2:$C$31)+1505</f>
        <v>1516.9904048824185</v>
      </c>
      <c r="V246">
        <f>U246-VLOOKUP(C246, 'Team Pitching Projected'!$P$2:$R$32, 3, FALSE)</f>
        <v>86.191912731824459</v>
      </c>
      <c r="W246">
        <f t="shared" si="7"/>
        <v>51.073496733202212</v>
      </c>
      <c r="X246">
        <v>51.095456280975149</v>
      </c>
    </row>
    <row r="247" spans="1:24" x14ac:dyDescent="0.45">
      <c r="A247">
        <v>257</v>
      </c>
      <c r="B247" t="s">
        <v>567</v>
      </c>
      <c r="C247" t="s">
        <v>25</v>
      </c>
      <c r="D247">
        <v>6</v>
      </c>
      <c r="E247">
        <v>9</v>
      </c>
      <c r="F247">
        <v>0</v>
      </c>
      <c r="G247">
        <v>24</v>
      </c>
      <c r="H247">
        <v>23</v>
      </c>
      <c r="I247">
        <v>116.2</v>
      </c>
      <c r="J247">
        <v>6.86</v>
      </c>
      <c r="K247">
        <v>3.7</v>
      </c>
      <c r="L247">
        <v>1.31</v>
      </c>
      <c r="M247">
        <v>0.29199999999999998</v>
      </c>
      <c r="N247" s="2">
        <v>0.67500000000000004</v>
      </c>
      <c r="P247">
        <v>5.09</v>
      </c>
      <c r="Q247">
        <v>4.88</v>
      </c>
      <c r="R247">
        <v>1.1000000000000001</v>
      </c>
      <c r="T247">
        <f t="shared" si="6"/>
        <v>0.27677319857791138</v>
      </c>
      <c r="U247">
        <f>T247*_xlfn.STDEV.P('Elo Ratings - Current'!$C$2:$C$31)+1505</f>
        <v>1516.9904048824185</v>
      </c>
      <c r="V247">
        <f>U247-VLOOKUP(C247, 'Team Pitching Projected'!$P$2:$R$32, 3, FALSE)</f>
        <v>82.632995645700248</v>
      </c>
      <c r="W247">
        <f t="shared" si="7"/>
        <v>48.964640642057716</v>
      </c>
      <c r="X247">
        <v>48.985693466597688</v>
      </c>
    </row>
    <row r="248" spans="1:24" x14ac:dyDescent="0.45">
      <c r="A248">
        <v>225</v>
      </c>
      <c r="B248" t="s">
        <v>539</v>
      </c>
      <c r="C248" t="s">
        <v>25</v>
      </c>
      <c r="D248">
        <v>6</v>
      </c>
      <c r="E248">
        <v>7</v>
      </c>
      <c r="F248">
        <v>0</v>
      </c>
      <c r="G248">
        <v>22</v>
      </c>
      <c r="H248">
        <v>20</v>
      </c>
      <c r="I248">
        <v>92.1</v>
      </c>
      <c r="J248">
        <v>8.48</v>
      </c>
      <c r="K248">
        <v>3.41</v>
      </c>
      <c r="L248">
        <v>1.27</v>
      </c>
      <c r="M248">
        <v>0.29699999999999999</v>
      </c>
      <c r="N248" s="2">
        <v>0.69899999999999995</v>
      </c>
      <c r="P248">
        <v>4.58</v>
      </c>
      <c r="Q248">
        <v>4.53</v>
      </c>
      <c r="R248">
        <v>1.1000000000000001</v>
      </c>
      <c r="T248">
        <f t="shared" si="6"/>
        <v>0.27677319857791138</v>
      </c>
      <c r="U248">
        <f>T248*_xlfn.STDEV.P('Elo Ratings - Current'!$C$2:$C$31)+1505</f>
        <v>1516.9904048824185</v>
      </c>
      <c r="V248">
        <f>U248-VLOOKUP(C248, 'Team Pitching Projected'!$P$2:$R$32, 3, FALSE)</f>
        <v>82.632995645700248</v>
      </c>
      <c r="W248">
        <f t="shared" si="7"/>
        <v>48.964640642057716</v>
      </c>
      <c r="X248">
        <v>48.985693466597688</v>
      </c>
    </row>
    <row r="249" spans="1:24" x14ac:dyDescent="0.45">
      <c r="A249">
        <v>254</v>
      </c>
      <c r="B249" t="s">
        <v>564</v>
      </c>
      <c r="C249" t="s">
        <v>25</v>
      </c>
      <c r="D249">
        <v>4</v>
      </c>
      <c r="E249">
        <v>6</v>
      </c>
      <c r="F249">
        <v>0</v>
      </c>
      <c r="G249">
        <v>21</v>
      </c>
      <c r="H249">
        <v>12</v>
      </c>
      <c r="I249">
        <v>98</v>
      </c>
      <c r="J249">
        <v>6.98</v>
      </c>
      <c r="K249">
        <v>2.39</v>
      </c>
      <c r="L249">
        <v>1.29</v>
      </c>
      <c r="M249">
        <v>0.29199999999999998</v>
      </c>
      <c r="N249" s="2">
        <v>0.67</v>
      </c>
      <c r="P249">
        <v>4.68</v>
      </c>
      <c r="Q249">
        <v>4.57</v>
      </c>
      <c r="R249">
        <v>1.1000000000000001</v>
      </c>
      <c r="T249">
        <f t="shared" si="6"/>
        <v>0.27677319857791138</v>
      </c>
      <c r="U249">
        <f>T249*_xlfn.STDEV.P('Elo Ratings - Current'!$C$2:$C$31)+1505</f>
        <v>1516.9904048824185</v>
      </c>
      <c r="V249">
        <f>U249-VLOOKUP(C249, 'Team Pitching Projected'!$P$2:$R$32, 3, FALSE)</f>
        <v>82.632995645700248</v>
      </c>
      <c r="W249">
        <f t="shared" si="7"/>
        <v>48.964640642057716</v>
      </c>
      <c r="X249">
        <v>48.985693466597688</v>
      </c>
    </row>
    <row r="250" spans="1:24" x14ac:dyDescent="0.45">
      <c r="A250">
        <v>231</v>
      </c>
      <c r="B250" t="s">
        <v>545</v>
      </c>
      <c r="C250" t="s">
        <v>32</v>
      </c>
      <c r="D250">
        <v>5</v>
      </c>
      <c r="E250">
        <v>6</v>
      </c>
      <c r="F250">
        <v>0</v>
      </c>
      <c r="G250">
        <v>30</v>
      </c>
      <c r="H250">
        <v>17</v>
      </c>
      <c r="I250">
        <v>101.2</v>
      </c>
      <c r="J250">
        <v>8.32</v>
      </c>
      <c r="K250">
        <v>3.27</v>
      </c>
      <c r="L250">
        <v>1.24</v>
      </c>
      <c r="M250">
        <v>0.28999999999999998</v>
      </c>
      <c r="N250" s="2">
        <v>0.69099999999999995</v>
      </c>
      <c r="P250">
        <v>4.51</v>
      </c>
      <c r="Q250">
        <v>4.41</v>
      </c>
      <c r="R250">
        <v>1.1000000000000001</v>
      </c>
      <c r="T250">
        <f t="shared" si="6"/>
        <v>0.27677319857791138</v>
      </c>
      <c r="U250">
        <f>T250*_xlfn.STDEV.P('Elo Ratings - Current'!$C$2:$C$31)+1505</f>
        <v>1516.9904048824185</v>
      </c>
      <c r="V250">
        <f>U250-VLOOKUP(C250, 'Team Pitching Projected'!$P$2:$R$32, 3, FALSE)</f>
        <v>-1.5947087259048658</v>
      </c>
      <c r="W250">
        <f t="shared" si="7"/>
        <v>-0.94495351502784997</v>
      </c>
      <c r="X250">
        <v>-0.94535980700288558</v>
      </c>
    </row>
    <row r="251" spans="1:24" x14ac:dyDescent="0.45">
      <c r="A251">
        <v>232</v>
      </c>
      <c r="B251" t="s">
        <v>546</v>
      </c>
      <c r="C251" t="s">
        <v>32</v>
      </c>
      <c r="D251">
        <v>7</v>
      </c>
      <c r="E251">
        <v>7</v>
      </c>
      <c r="F251">
        <v>0</v>
      </c>
      <c r="G251">
        <v>24</v>
      </c>
      <c r="H251">
        <v>17</v>
      </c>
      <c r="I251">
        <v>95.1</v>
      </c>
      <c r="J251">
        <v>6.42</v>
      </c>
      <c r="K251">
        <v>2.08</v>
      </c>
      <c r="L251">
        <v>1.23</v>
      </c>
      <c r="M251">
        <v>0.29499999999999998</v>
      </c>
      <c r="N251" s="2">
        <v>0.69699999999999995</v>
      </c>
      <c r="P251">
        <v>4.34</v>
      </c>
      <c r="Q251">
        <v>4.3899999999999997</v>
      </c>
      <c r="R251">
        <v>1.1000000000000001</v>
      </c>
      <c r="T251">
        <f t="shared" si="6"/>
        <v>0.27677319857791138</v>
      </c>
      <c r="U251">
        <f>T251*_xlfn.STDEV.P('Elo Ratings - Current'!$C$2:$C$31)+1505</f>
        <v>1516.9904048824185</v>
      </c>
      <c r="V251">
        <f>U251-VLOOKUP(C251, 'Team Pitching Projected'!$P$2:$R$32, 3, FALSE)</f>
        <v>-1.5947087259048658</v>
      </c>
      <c r="W251">
        <f t="shared" si="7"/>
        <v>-0.94495351502784997</v>
      </c>
      <c r="X251">
        <v>-0.94535980700288558</v>
      </c>
    </row>
    <row r="252" spans="1:24" x14ac:dyDescent="0.45">
      <c r="A252">
        <v>241</v>
      </c>
      <c r="B252" t="s">
        <v>552</v>
      </c>
      <c r="C252" t="s">
        <v>38</v>
      </c>
      <c r="D252">
        <v>8</v>
      </c>
      <c r="E252">
        <v>8</v>
      </c>
      <c r="F252">
        <v>0</v>
      </c>
      <c r="G252">
        <v>22</v>
      </c>
      <c r="H252">
        <v>21</v>
      </c>
      <c r="I252">
        <v>109.1</v>
      </c>
      <c r="J252">
        <v>7.74</v>
      </c>
      <c r="K252">
        <v>2.72</v>
      </c>
      <c r="L252">
        <v>1.32</v>
      </c>
      <c r="M252">
        <v>0.30399999999999999</v>
      </c>
      <c r="N252" s="2">
        <v>0.68500000000000005</v>
      </c>
      <c r="P252">
        <v>4.6100000000000003</v>
      </c>
      <c r="Q252">
        <v>4.59</v>
      </c>
      <c r="R252">
        <v>1.1000000000000001</v>
      </c>
      <c r="T252">
        <f t="shared" si="6"/>
        <v>0.27677319857791138</v>
      </c>
      <c r="U252">
        <f>T252*_xlfn.STDEV.P('Elo Ratings - Current'!$C$2:$C$31)+1505</f>
        <v>1516.9904048824185</v>
      </c>
      <c r="V252">
        <f>U252-VLOOKUP(C252, 'Team Pitching Projected'!$P$2:$R$32, 3, FALSE)</f>
        <v>23.317710876964156</v>
      </c>
      <c r="W252">
        <f t="shared" si="7"/>
        <v>13.817039122983317</v>
      </c>
      <c r="X252">
        <v>13.82297989363957</v>
      </c>
    </row>
    <row r="253" spans="1:24" x14ac:dyDescent="0.45">
      <c r="A253">
        <v>252</v>
      </c>
      <c r="B253" t="s">
        <v>563</v>
      </c>
      <c r="C253" t="s">
        <v>42</v>
      </c>
      <c r="D253">
        <v>7</v>
      </c>
      <c r="E253">
        <v>4</v>
      </c>
      <c r="F253">
        <v>0</v>
      </c>
      <c r="G253">
        <v>52</v>
      </c>
      <c r="H253">
        <v>7</v>
      </c>
      <c r="I253">
        <v>76</v>
      </c>
      <c r="J253">
        <v>9.9499999999999993</v>
      </c>
      <c r="K253">
        <v>3.32</v>
      </c>
      <c r="L253">
        <v>1.07</v>
      </c>
      <c r="M253">
        <v>0.29399999999999998</v>
      </c>
      <c r="N253" s="2">
        <v>0.74</v>
      </c>
      <c r="P253">
        <v>3.67</v>
      </c>
      <c r="Q253">
        <v>3.77</v>
      </c>
      <c r="R253">
        <v>1.1000000000000001</v>
      </c>
      <c r="T253">
        <f t="shared" si="6"/>
        <v>0.27677319857791138</v>
      </c>
      <c r="U253">
        <f>T253*_xlfn.STDEV.P('Elo Ratings - Current'!$C$2:$C$31)+1505</f>
        <v>1516.9904048824185</v>
      </c>
      <c r="V253">
        <f>U253-VLOOKUP(C253, 'Team Pitching Projected'!$P$2:$R$32, 3, FALSE)</f>
        <v>-60.909993494640958</v>
      </c>
      <c r="W253">
        <f t="shared" si="7"/>
        <v>-36.092555034102254</v>
      </c>
      <c r="X253">
        <v>-36.108073379961006</v>
      </c>
    </row>
    <row r="254" spans="1:24" x14ac:dyDescent="0.45">
      <c r="A254">
        <v>261</v>
      </c>
      <c r="B254" t="s">
        <v>571</v>
      </c>
      <c r="C254" t="s">
        <v>325</v>
      </c>
      <c r="D254">
        <v>5</v>
      </c>
      <c r="E254">
        <v>6</v>
      </c>
      <c r="F254">
        <v>0</v>
      </c>
      <c r="G254">
        <v>26</v>
      </c>
      <c r="H254">
        <v>26</v>
      </c>
      <c r="I254">
        <v>127.1</v>
      </c>
      <c r="J254">
        <v>7.56</v>
      </c>
      <c r="K254">
        <v>3.68</v>
      </c>
      <c r="L254">
        <v>1.34</v>
      </c>
      <c r="M254">
        <v>0.28899999999999998</v>
      </c>
      <c r="N254" s="2">
        <v>0.67800000000000005</v>
      </c>
      <c r="P254">
        <v>4.88</v>
      </c>
      <c r="Q254">
        <v>4.9800000000000004</v>
      </c>
      <c r="R254">
        <v>1</v>
      </c>
      <c r="T254">
        <f t="shared" si="6"/>
        <v>0.15290816529488768</v>
      </c>
      <c r="U254">
        <f>T254*_xlfn.STDEV.P('Elo Ratings - Current'!$C$2:$C$31)+1505</f>
        <v>1511.6243076321473</v>
      </c>
      <c r="V254">
        <f>U254-VLOOKUP(C254, 'Team Pitching Projected'!$P$2:$R$32, 3, FALSE)</f>
        <v>51.168173097185218</v>
      </c>
      <c r="W254">
        <f t="shared" si="7"/>
        <v>30.319985236365422</v>
      </c>
      <c r="X254">
        <v>30.333021609569919</v>
      </c>
    </row>
    <row r="255" spans="1:24" x14ac:dyDescent="0.45">
      <c r="A255">
        <v>291</v>
      </c>
      <c r="B255" t="s">
        <v>596</v>
      </c>
      <c r="C255" t="s">
        <v>325</v>
      </c>
      <c r="D255">
        <v>6</v>
      </c>
      <c r="E255">
        <v>8</v>
      </c>
      <c r="F255">
        <v>0</v>
      </c>
      <c r="G255">
        <v>25</v>
      </c>
      <c r="H255">
        <v>24</v>
      </c>
      <c r="I255">
        <v>105.1</v>
      </c>
      <c r="J255">
        <v>8.2100000000000009</v>
      </c>
      <c r="K255">
        <v>4.62</v>
      </c>
      <c r="L255">
        <v>1.2</v>
      </c>
      <c r="M255">
        <v>0.29899999999999999</v>
      </c>
      <c r="N255" s="2">
        <v>0.69799999999999995</v>
      </c>
      <c r="P255">
        <v>4.87</v>
      </c>
      <c r="Q255">
        <v>4.78</v>
      </c>
      <c r="R255">
        <v>1</v>
      </c>
      <c r="T255">
        <f t="shared" si="6"/>
        <v>0.15290816529488768</v>
      </c>
      <c r="U255">
        <f>T255*_xlfn.STDEV.P('Elo Ratings - Current'!$C$2:$C$31)+1505</f>
        <v>1511.6243076321473</v>
      </c>
      <c r="V255">
        <f>U255-VLOOKUP(C255, 'Team Pitching Projected'!$P$2:$R$32, 3, FALSE)</f>
        <v>51.168173097185218</v>
      </c>
      <c r="W255">
        <f t="shared" si="7"/>
        <v>30.319985236365422</v>
      </c>
      <c r="X255">
        <v>30.333021609569919</v>
      </c>
    </row>
    <row r="256" spans="1:24" x14ac:dyDescent="0.45">
      <c r="A256">
        <v>271</v>
      </c>
      <c r="B256" t="s">
        <v>580</v>
      </c>
      <c r="C256" t="s">
        <v>31</v>
      </c>
      <c r="D256">
        <v>6</v>
      </c>
      <c r="E256">
        <v>6</v>
      </c>
      <c r="F256">
        <v>0</v>
      </c>
      <c r="G256">
        <v>20</v>
      </c>
      <c r="H256">
        <v>18</v>
      </c>
      <c r="I256">
        <v>91.1</v>
      </c>
      <c r="J256">
        <v>7.49</v>
      </c>
      <c r="K256">
        <v>2.86</v>
      </c>
      <c r="L256">
        <v>1.28</v>
      </c>
      <c r="M256">
        <v>0.28899999999999998</v>
      </c>
      <c r="N256" s="2">
        <v>0.68799999999999994</v>
      </c>
      <c r="P256">
        <v>4.53</v>
      </c>
      <c r="Q256">
        <v>4.5599999999999996</v>
      </c>
      <c r="R256">
        <v>1</v>
      </c>
      <c r="T256">
        <f t="shared" si="6"/>
        <v>0.15290816529488768</v>
      </c>
      <c r="U256">
        <f>T256*_xlfn.STDEV.P('Elo Ratings - Current'!$C$2:$C$31)+1505</f>
        <v>1511.6243076321473</v>
      </c>
      <c r="V256">
        <f>U256-VLOOKUP(C256, 'Team Pitching Projected'!$P$2:$R$32, 3, FALSE)</f>
        <v>12.020085149819351</v>
      </c>
      <c r="W256">
        <f t="shared" si="7"/>
        <v>7.1225682337762901</v>
      </c>
      <c r="X256">
        <v>7.1256306514175085</v>
      </c>
    </row>
    <row r="257" spans="1:24" x14ac:dyDescent="0.45">
      <c r="A257">
        <v>283</v>
      </c>
      <c r="B257" t="s">
        <v>591</v>
      </c>
      <c r="C257" t="s">
        <v>20</v>
      </c>
      <c r="D257">
        <v>5</v>
      </c>
      <c r="E257">
        <v>6</v>
      </c>
      <c r="F257">
        <v>0</v>
      </c>
      <c r="G257">
        <v>26</v>
      </c>
      <c r="H257">
        <v>26</v>
      </c>
      <c r="I257">
        <v>104.2</v>
      </c>
      <c r="J257">
        <v>6.28</v>
      </c>
      <c r="K257">
        <v>3.18</v>
      </c>
      <c r="L257">
        <v>1.1200000000000001</v>
      </c>
      <c r="M257">
        <v>0.28599999999999998</v>
      </c>
      <c r="N257" s="2">
        <v>0.70499999999999996</v>
      </c>
      <c r="P257">
        <v>4.38</v>
      </c>
      <c r="Q257">
        <v>4.62</v>
      </c>
      <c r="R257">
        <v>1</v>
      </c>
      <c r="T257">
        <f t="shared" si="6"/>
        <v>0.15290816529488768</v>
      </c>
      <c r="U257">
        <f>T257*_xlfn.STDEV.P('Elo Ratings - Current'!$C$2:$C$31)+1505</f>
        <v>1511.6243076321473</v>
      </c>
      <c r="V257">
        <f>U257-VLOOKUP(C257, 'Team Pitching Projected'!$P$2:$R$32, 3, FALSE)</f>
        <v>-2.2155831946772651</v>
      </c>
      <c r="W257">
        <f t="shared" si="7"/>
        <v>-1.3128561308015396</v>
      </c>
      <c r="X257">
        <v>-1.3134206060924458</v>
      </c>
    </row>
    <row r="258" spans="1:24" x14ac:dyDescent="0.45">
      <c r="A258">
        <v>286</v>
      </c>
      <c r="B258" t="s">
        <v>593</v>
      </c>
      <c r="C258" t="s">
        <v>20</v>
      </c>
      <c r="D258">
        <v>5</v>
      </c>
      <c r="E258">
        <v>5</v>
      </c>
      <c r="F258">
        <v>0</v>
      </c>
      <c r="G258">
        <v>20</v>
      </c>
      <c r="H258">
        <v>20</v>
      </c>
      <c r="I258">
        <v>87</v>
      </c>
      <c r="J258">
        <v>7.45</v>
      </c>
      <c r="K258">
        <v>3.21</v>
      </c>
      <c r="L258">
        <v>1.1399999999999999</v>
      </c>
      <c r="M258">
        <v>0.28599999999999998</v>
      </c>
      <c r="N258" s="2">
        <v>0.70299999999999996</v>
      </c>
      <c r="P258">
        <v>4.34</v>
      </c>
      <c r="Q258">
        <v>4.45</v>
      </c>
      <c r="R258">
        <v>1</v>
      </c>
      <c r="T258">
        <f t="shared" ref="T258:T321" si="8">(R258-AVERAGE($R$2:$R$790))/_xlfn.STDEV.P($R$2:$R$790)</f>
        <v>0.15290816529488768</v>
      </c>
      <c r="U258">
        <f>T258*_xlfn.STDEV.P('Elo Ratings - Current'!$C$2:$C$31)+1505</f>
        <v>1511.6243076321473</v>
      </c>
      <c r="V258">
        <f>U258-VLOOKUP(C258, 'Team Pitching Projected'!$P$2:$R$32, 3, FALSE)</f>
        <v>-2.2155831946772651</v>
      </c>
      <c r="W258">
        <f t="shared" si="7"/>
        <v>-1.3128561308015396</v>
      </c>
      <c r="X258">
        <v>-1.3134206060924458</v>
      </c>
    </row>
    <row r="259" spans="1:24" x14ac:dyDescent="0.45">
      <c r="A259">
        <v>281</v>
      </c>
      <c r="B259" t="s">
        <v>589</v>
      </c>
      <c r="C259" t="s">
        <v>33</v>
      </c>
      <c r="D259">
        <v>5</v>
      </c>
      <c r="E259">
        <v>6</v>
      </c>
      <c r="F259">
        <v>0</v>
      </c>
      <c r="G259">
        <v>23</v>
      </c>
      <c r="H259">
        <v>22</v>
      </c>
      <c r="I259">
        <v>109.2</v>
      </c>
      <c r="J259">
        <v>7.14</v>
      </c>
      <c r="K259">
        <v>3.2</v>
      </c>
      <c r="L259">
        <v>1.07</v>
      </c>
      <c r="M259">
        <v>0.30599999999999999</v>
      </c>
      <c r="N259" s="2">
        <v>0.71299999999999997</v>
      </c>
      <c r="P259">
        <v>4.43</v>
      </c>
      <c r="Q259">
        <v>4.3899999999999997</v>
      </c>
      <c r="R259">
        <v>1</v>
      </c>
      <c r="T259">
        <f t="shared" si="8"/>
        <v>0.15290816529488768</v>
      </c>
      <c r="U259">
        <f>T259*_xlfn.STDEV.P('Elo Ratings - Current'!$C$2:$C$31)+1505</f>
        <v>1511.6243076321473</v>
      </c>
      <c r="V259">
        <f>U259-VLOOKUP(C259, 'Team Pitching Projected'!$P$2:$R$32, 3, FALSE)</f>
        <v>54.727090183309201</v>
      </c>
      <c r="W259">
        <f t="shared" ref="W259:W322" si="9">(V259*(5.333/9))</f>
        <v>32.42884132750978</v>
      </c>
      <c r="X259">
        <v>32.442784423947373</v>
      </c>
    </row>
    <row r="260" spans="1:24" x14ac:dyDescent="0.45">
      <c r="A260">
        <v>259</v>
      </c>
      <c r="B260" t="s">
        <v>569</v>
      </c>
      <c r="C260" t="s">
        <v>33</v>
      </c>
      <c r="D260">
        <v>6</v>
      </c>
      <c r="E260">
        <v>7</v>
      </c>
      <c r="F260">
        <v>0</v>
      </c>
      <c r="G260">
        <v>25</v>
      </c>
      <c r="H260">
        <v>19</v>
      </c>
      <c r="I260">
        <v>110</v>
      </c>
      <c r="J260">
        <v>6.71</v>
      </c>
      <c r="K260">
        <v>2.4500000000000002</v>
      </c>
      <c r="L260">
        <v>1.23</v>
      </c>
      <c r="M260">
        <v>0.29899999999999999</v>
      </c>
      <c r="N260" s="2">
        <v>0.72399999999999998</v>
      </c>
      <c r="P260">
        <v>4.25</v>
      </c>
      <c r="Q260">
        <v>4.41</v>
      </c>
      <c r="R260">
        <v>1</v>
      </c>
      <c r="T260">
        <f t="shared" si="8"/>
        <v>0.15290816529488768</v>
      </c>
      <c r="U260">
        <f>T260*_xlfn.STDEV.P('Elo Ratings - Current'!$C$2:$C$31)+1505</f>
        <v>1511.6243076321473</v>
      </c>
      <c r="V260">
        <f>U260-VLOOKUP(C260, 'Team Pitching Projected'!$P$2:$R$32, 3, FALSE)</f>
        <v>54.727090183309201</v>
      </c>
      <c r="W260">
        <f t="shared" si="9"/>
        <v>32.42884132750978</v>
      </c>
      <c r="X260">
        <v>32.442784423947373</v>
      </c>
    </row>
    <row r="261" spans="1:24" x14ac:dyDescent="0.45">
      <c r="A261">
        <v>294</v>
      </c>
      <c r="B261" t="s">
        <v>329</v>
      </c>
      <c r="C261" t="s">
        <v>33</v>
      </c>
      <c r="D261">
        <v>3</v>
      </c>
      <c r="E261">
        <v>4</v>
      </c>
      <c r="F261">
        <v>0</v>
      </c>
      <c r="G261">
        <v>21</v>
      </c>
      <c r="H261">
        <v>14</v>
      </c>
      <c r="I261">
        <v>85.2</v>
      </c>
      <c r="J261">
        <v>7.98</v>
      </c>
      <c r="K261">
        <v>2.42</v>
      </c>
      <c r="L261">
        <v>1.26</v>
      </c>
      <c r="M261">
        <v>0.30099999999999999</v>
      </c>
      <c r="N261" s="2">
        <v>0.71899999999999997</v>
      </c>
      <c r="P261">
        <v>4.2</v>
      </c>
      <c r="Q261">
        <v>4.18</v>
      </c>
      <c r="R261">
        <v>1</v>
      </c>
      <c r="T261">
        <f t="shared" si="8"/>
        <v>0.15290816529488768</v>
      </c>
      <c r="U261">
        <f>T261*_xlfn.STDEV.P('Elo Ratings - Current'!$C$2:$C$31)+1505</f>
        <v>1511.6243076321473</v>
      </c>
      <c r="V261">
        <f>U261-VLOOKUP(C261, 'Team Pitching Projected'!$P$2:$R$32, 3, FALSE)</f>
        <v>54.727090183309201</v>
      </c>
      <c r="W261">
        <f t="shared" si="9"/>
        <v>32.42884132750978</v>
      </c>
      <c r="X261">
        <v>32.442784423947373</v>
      </c>
    </row>
    <row r="262" spans="1:24" x14ac:dyDescent="0.45">
      <c r="A262">
        <v>264</v>
      </c>
      <c r="B262" t="s">
        <v>574</v>
      </c>
      <c r="C262" t="s">
        <v>30</v>
      </c>
      <c r="D262">
        <v>4</v>
      </c>
      <c r="E262">
        <v>6</v>
      </c>
      <c r="F262">
        <v>0</v>
      </c>
      <c r="G262">
        <v>17</v>
      </c>
      <c r="H262">
        <v>17</v>
      </c>
      <c r="I262">
        <v>87.2</v>
      </c>
      <c r="J262">
        <v>8.83</v>
      </c>
      <c r="K262">
        <v>3.18</v>
      </c>
      <c r="L262">
        <v>1.33</v>
      </c>
      <c r="M262">
        <v>0.29799999999999999</v>
      </c>
      <c r="N262" s="2">
        <v>0.69099999999999995</v>
      </c>
      <c r="P262">
        <v>4.62</v>
      </c>
      <c r="Q262">
        <v>4.49</v>
      </c>
      <c r="R262">
        <v>1</v>
      </c>
      <c r="T262">
        <f t="shared" si="8"/>
        <v>0.15290816529488768</v>
      </c>
      <c r="U262">
        <f>T262*_xlfn.STDEV.P('Elo Ratings - Current'!$C$2:$C$31)+1505</f>
        <v>1511.6243076321473</v>
      </c>
      <c r="V262">
        <f>U262-VLOOKUP(C262, 'Team Pitching Projected'!$P$2:$R$32, 3, FALSE)</f>
        <v>-1.0292774993024523</v>
      </c>
      <c r="W262">
        <f t="shared" si="9"/>
        <v>-0.60990410041999765</v>
      </c>
      <c r="X262">
        <v>-0.61016633463329406</v>
      </c>
    </row>
    <row r="263" spans="1:24" x14ac:dyDescent="0.45">
      <c r="A263">
        <v>298</v>
      </c>
      <c r="B263" t="s">
        <v>600</v>
      </c>
      <c r="C263" t="s">
        <v>39</v>
      </c>
      <c r="D263">
        <v>7</v>
      </c>
      <c r="E263">
        <v>9</v>
      </c>
      <c r="F263">
        <v>0</v>
      </c>
      <c r="G263">
        <v>26</v>
      </c>
      <c r="H263">
        <v>25</v>
      </c>
      <c r="I263">
        <v>128.19999999999999</v>
      </c>
      <c r="J263">
        <v>7.76</v>
      </c>
      <c r="K263">
        <v>3.57</v>
      </c>
      <c r="L263">
        <v>1.33</v>
      </c>
      <c r="M263">
        <v>0.30599999999999999</v>
      </c>
      <c r="N263" s="2">
        <v>0.7</v>
      </c>
      <c r="P263">
        <v>4.83</v>
      </c>
      <c r="Q263">
        <v>4.75</v>
      </c>
      <c r="R263">
        <v>1</v>
      </c>
      <c r="T263">
        <f t="shared" si="8"/>
        <v>0.15290816529488768</v>
      </c>
      <c r="U263">
        <f>T263*_xlfn.STDEV.P('Elo Ratings - Current'!$C$2:$C$31)+1505</f>
        <v>1511.6243076321473</v>
      </c>
      <c r="V263">
        <f>U263-VLOOKUP(C263, 'Team Pitching Projected'!$P$2:$R$32, 3, FALSE)</f>
        <v>15.579002235943562</v>
      </c>
      <c r="W263">
        <f t="shared" si="9"/>
        <v>9.2314243249207806</v>
      </c>
      <c r="X263">
        <v>9.2353934657950987</v>
      </c>
    </row>
    <row r="264" spans="1:24" x14ac:dyDescent="0.45">
      <c r="A264">
        <v>272</v>
      </c>
      <c r="B264" t="s">
        <v>581</v>
      </c>
      <c r="C264" t="s">
        <v>39</v>
      </c>
      <c r="D264">
        <v>6</v>
      </c>
      <c r="E264">
        <v>7</v>
      </c>
      <c r="F264">
        <v>0</v>
      </c>
      <c r="G264">
        <v>24</v>
      </c>
      <c r="H264">
        <v>21</v>
      </c>
      <c r="I264">
        <v>111.1</v>
      </c>
      <c r="J264">
        <v>6.39</v>
      </c>
      <c r="K264">
        <v>3.48</v>
      </c>
      <c r="L264">
        <v>1.05</v>
      </c>
      <c r="M264">
        <v>0.28899999999999998</v>
      </c>
      <c r="N264" s="2">
        <v>0.70199999999999996</v>
      </c>
      <c r="P264">
        <v>4.45</v>
      </c>
      <c r="Q264">
        <v>4.62</v>
      </c>
      <c r="R264">
        <v>1</v>
      </c>
      <c r="T264">
        <f t="shared" si="8"/>
        <v>0.15290816529488768</v>
      </c>
      <c r="U264">
        <f>T264*_xlfn.STDEV.P('Elo Ratings - Current'!$C$2:$C$31)+1505</f>
        <v>1511.6243076321473</v>
      </c>
      <c r="V264">
        <f>U264-VLOOKUP(C264, 'Team Pitching Projected'!$P$2:$R$32, 3, FALSE)</f>
        <v>15.579002235943562</v>
      </c>
      <c r="W264">
        <f t="shared" si="9"/>
        <v>9.2314243249207806</v>
      </c>
      <c r="X264">
        <v>9.2353934657950987</v>
      </c>
    </row>
    <row r="265" spans="1:24" x14ac:dyDescent="0.45">
      <c r="A265">
        <v>297</v>
      </c>
      <c r="B265" t="s">
        <v>599</v>
      </c>
      <c r="C265" t="s">
        <v>40</v>
      </c>
      <c r="D265">
        <v>6</v>
      </c>
      <c r="E265">
        <v>7</v>
      </c>
      <c r="F265">
        <v>0</v>
      </c>
      <c r="G265">
        <v>21</v>
      </c>
      <c r="H265">
        <v>21</v>
      </c>
      <c r="I265">
        <v>110.1</v>
      </c>
      <c r="J265">
        <v>6.12</v>
      </c>
      <c r="K265">
        <v>3.26</v>
      </c>
      <c r="L265">
        <v>1.22</v>
      </c>
      <c r="M265">
        <v>0.28899999999999998</v>
      </c>
      <c r="N265" s="2">
        <v>0.73699999999999999</v>
      </c>
      <c r="P265">
        <v>4.24</v>
      </c>
      <c r="Q265">
        <v>4.83</v>
      </c>
      <c r="R265">
        <v>1</v>
      </c>
      <c r="T265">
        <f t="shared" si="8"/>
        <v>0.15290816529488768</v>
      </c>
      <c r="U265">
        <f>T265*_xlfn.STDEV.P('Elo Ratings - Current'!$C$2:$C$31)+1505</f>
        <v>1511.6243076321473</v>
      </c>
      <c r="V265">
        <f>U265-VLOOKUP(C265, 'Team Pitching Projected'!$P$2:$R$32, 3, FALSE)</f>
        <v>-6.9608059761760614</v>
      </c>
      <c r="W265">
        <f t="shared" si="9"/>
        <v>-4.1246642523274373</v>
      </c>
      <c r="X265">
        <v>-4.126437691929052</v>
      </c>
    </row>
    <row r="266" spans="1:24" x14ac:dyDescent="0.45">
      <c r="A266">
        <v>277</v>
      </c>
      <c r="B266" t="s">
        <v>585</v>
      </c>
      <c r="C266" t="s">
        <v>27</v>
      </c>
      <c r="D266">
        <v>5</v>
      </c>
      <c r="E266">
        <v>7</v>
      </c>
      <c r="F266">
        <v>0</v>
      </c>
      <c r="G266">
        <v>20</v>
      </c>
      <c r="H266">
        <v>19</v>
      </c>
      <c r="I266">
        <v>93</v>
      </c>
      <c r="J266">
        <v>8.0299999999999994</v>
      </c>
      <c r="K266">
        <v>3.87</v>
      </c>
      <c r="L266">
        <v>1.06</v>
      </c>
      <c r="M266">
        <v>0.30099999999999999</v>
      </c>
      <c r="N266" s="2">
        <v>0.7</v>
      </c>
      <c r="P266">
        <v>4.55</v>
      </c>
      <c r="Q266">
        <v>4.49</v>
      </c>
      <c r="R266">
        <v>1</v>
      </c>
      <c r="T266">
        <f t="shared" si="8"/>
        <v>0.15290816529488768</v>
      </c>
      <c r="U266">
        <f>T266*_xlfn.STDEV.P('Elo Ratings - Current'!$C$2:$C$31)+1505</f>
        <v>1511.6243076321473</v>
      </c>
      <c r="V266">
        <f>U266-VLOOKUP(C266, 'Team Pitching Projected'!$P$2:$R$32, 3, FALSE)</f>
        <v>-10.519723062300272</v>
      </c>
      <c r="W266">
        <f t="shared" si="9"/>
        <v>-6.2335203434719286</v>
      </c>
      <c r="X266">
        <v>-6.2362005063065071</v>
      </c>
    </row>
    <row r="267" spans="1:24" x14ac:dyDescent="0.45">
      <c r="A267">
        <v>262</v>
      </c>
      <c r="B267" t="s">
        <v>572</v>
      </c>
      <c r="C267" t="s">
        <v>27</v>
      </c>
      <c r="D267">
        <v>4</v>
      </c>
      <c r="E267">
        <v>4</v>
      </c>
      <c r="F267">
        <v>0</v>
      </c>
      <c r="G267">
        <v>17</v>
      </c>
      <c r="H267">
        <v>17</v>
      </c>
      <c r="I267">
        <v>76.099999999999994</v>
      </c>
      <c r="J267">
        <v>8.61</v>
      </c>
      <c r="K267">
        <v>3.89</v>
      </c>
      <c r="L267">
        <v>1.06</v>
      </c>
      <c r="M267">
        <v>0.3</v>
      </c>
      <c r="N267" s="2">
        <v>0.72</v>
      </c>
      <c r="P267">
        <v>4.25</v>
      </c>
      <c r="Q267">
        <v>4.25</v>
      </c>
      <c r="R267">
        <v>1</v>
      </c>
      <c r="T267">
        <f t="shared" si="8"/>
        <v>0.15290816529488768</v>
      </c>
      <c r="U267">
        <f>T267*_xlfn.STDEV.P('Elo Ratings - Current'!$C$2:$C$31)+1505</f>
        <v>1511.6243076321473</v>
      </c>
      <c r="V267">
        <f>U267-VLOOKUP(C267, 'Team Pitching Projected'!$P$2:$R$32, 3, FALSE)</f>
        <v>-10.519723062300272</v>
      </c>
      <c r="W267">
        <f t="shared" si="9"/>
        <v>-6.2335203434719286</v>
      </c>
      <c r="X267">
        <v>-6.2362005063065071</v>
      </c>
    </row>
    <row r="268" spans="1:24" x14ac:dyDescent="0.45">
      <c r="A268">
        <v>288</v>
      </c>
      <c r="B268" t="s">
        <v>594</v>
      </c>
      <c r="C268" t="s">
        <v>16</v>
      </c>
      <c r="D268">
        <v>7</v>
      </c>
      <c r="E268">
        <v>8</v>
      </c>
      <c r="F268">
        <v>0</v>
      </c>
      <c r="G268">
        <v>24</v>
      </c>
      <c r="H268">
        <v>19</v>
      </c>
      <c r="I268">
        <v>111</v>
      </c>
      <c r="J268">
        <v>8.43</v>
      </c>
      <c r="K268">
        <v>3.81</v>
      </c>
      <c r="L268">
        <v>1.3</v>
      </c>
      <c r="M268">
        <v>0.30099999999999999</v>
      </c>
      <c r="N268" s="2">
        <v>0.70799999999999996</v>
      </c>
      <c r="P268">
        <v>4.62</v>
      </c>
      <c r="Q268">
        <v>4.66</v>
      </c>
      <c r="R268">
        <v>1</v>
      </c>
      <c r="T268">
        <f t="shared" si="8"/>
        <v>0.15290816529488768</v>
      </c>
      <c r="U268">
        <f>T268*_xlfn.STDEV.P('Elo Ratings - Current'!$C$2:$C$31)+1505</f>
        <v>1511.6243076321473</v>
      </c>
      <c r="V268">
        <f>U268-VLOOKUP(C268, 'Team Pitching Projected'!$P$2:$R$32, 3, FALSE)</f>
        <v>21.510530712817172</v>
      </c>
      <c r="W268">
        <f t="shared" si="9"/>
        <v>12.746184476828221</v>
      </c>
      <c r="X268">
        <v>12.751664823090858</v>
      </c>
    </row>
    <row r="269" spans="1:24" x14ac:dyDescent="0.45">
      <c r="A269">
        <v>282</v>
      </c>
      <c r="B269" t="s">
        <v>590</v>
      </c>
      <c r="C269" t="s">
        <v>16</v>
      </c>
      <c r="D269">
        <v>5</v>
      </c>
      <c r="E269">
        <v>5</v>
      </c>
      <c r="F269">
        <v>0</v>
      </c>
      <c r="G269">
        <v>25</v>
      </c>
      <c r="H269">
        <v>19</v>
      </c>
      <c r="I269">
        <v>97</v>
      </c>
      <c r="J269">
        <v>9</v>
      </c>
      <c r="K269">
        <v>3.71</v>
      </c>
      <c r="L269">
        <v>1.3</v>
      </c>
      <c r="M269">
        <v>0.29099999999999998</v>
      </c>
      <c r="N269" s="2">
        <v>0.71599999999999997</v>
      </c>
      <c r="P269">
        <v>4.3600000000000003</v>
      </c>
      <c r="Q269">
        <v>4.49</v>
      </c>
      <c r="R269">
        <v>1</v>
      </c>
      <c r="T269">
        <f t="shared" si="8"/>
        <v>0.15290816529488768</v>
      </c>
      <c r="U269">
        <f>T269*_xlfn.STDEV.P('Elo Ratings - Current'!$C$2:$C$31)+1505</f>
        <v>1511.6243076321473</v>
      </c>
      <c r="V269">
        <f>U269-VLOOKUP(C269, 'Team Pitching Projected'!$P$2:$R$32, 3, FALSE)</f>
        <v>21.510530712817172</v>
      </c>
      <c r="W269">
        <f t="shared" si="9"/>
        <v>12.746184476828221</v>
      </c>
      <c r="X269">
        <v>12.751664823090858</v>
      </c>
    </row>
    <row r="270" spans="1:24" x14ac:dyDescent="0.45">
      <c r="A270">
        <v>267</v>
      </c>
      <c r="B270" t="s">
        <v>576</v>
      </c>
      <c r="C270" t="s">
        <v>26</v>
      </c>
      <c r="D270">
        <v>7</v>
      </c>
      <c r="E270">
        <v>10</v>
      </c>
      <c r="F270">
        <v>0</v>
      </c>
      <c r="G270">
        <v>26</v>
      </c>
      <c r="H270">
        <v>25</v>
      </c>
      <c r="I270">
        <v>116.1</v>
      </c>
      <c r="J270">
        <v>7.51</v>
      </c>
      <c r="K270">
        <v>3.4</v>
      </c>
      <c r="L270">
        <v>1.1599999999999999</v>
      </c>
      <c r="M270">
        <v>0.28899999999999998</v>
      </c>
      <c r="N270" s="2">
        <v>0.67900000000000005</v>
      </c>
      <c r="P270">
        <v>4.6399999999999997</v>
      </c>
      <c r="Q270">
        <v>4.6100000000000003</v>
      </c>
      <c r="R270">
        <v>1</v>
      </c>
      <c r="T270">
        <f t="shared" si="8"/>
        <v>0.15290816529488768</v>
      </c>
      <c r="U270">
        <f>T270*_xlfn.STDEV.P('Elo Ratings - Current'!$C$2:$C$31)+1505</f>
        <v>1511.6243076321473</v>
      </c>
      <c r="V270">
        <f>U270-VLOOKUP(C270, 'Team Pitching Projected'!$P$2:$R$32, 3, FALSE)</f>
        <v>17.951613626692961</v>
      </c>
      <c r="W270">
        <f t="shared" si="9"/>
        <v>10.63732838568373</v>
      </c>
      <c r="X270">
        <v>10.641902008713402</v>
      </c>
    </row>
    <row r="271" spans="1:24" x14ac:dyDescent="0.45">
      <c r="A271">
        <v>292</v>
      </c>
      <c r="B271" t="s">
        <v>597</v>
      </c>
      <c r="C271" t="s">
        <v>26</v>
      </c>
      <c r="D271">
        <v>4</v>
      </c>
      <c r="E271">
        <v>7</v>
      </c>
      <c r="F271">
        <v>0</v>
      </c>
      <c r="G271">
        <v>25</v>
      </c>
      <c r="H271">
        <v>25</v>
      </c>
      <c r="I271">
        <v>101.1</v>
      </c>
      <c r="J271">
        <v>7.11</v>
      </c>
      <c r="K271">
        <v>3.2</v>
      </c>
      <c r="L271">
        <v>1.07</v>
      </c>
      <c r="M271">
        <v>0.28899999999999998</v>
      </c>
      <c r="N271" s="2">
        <v>0.67100000000000004</v>
      </c>
      <c r="P271">
        <v>4.62</v>
      </c>
      <c r="Q271">
        <v>4.55</v>
      </c>
      <c r="R271">
        <v>1</v>
      </c>
      <c r="T271">
        <f t="shared" si="8"/>
        <v>0.15290816529488768</v>
      </c>
      <c r="U271">
        <f>T271*_xlfn.STDEV.P('Elo Ratings - Current'!$C$2:$C$31)+1505</f>
        <v>1511.6243076321473</v>
      </c>
      <c r="V271">
        <f>U271-VLOOKUP(C271, 'Team Pitching Projected'!$P$2:$R$32, 3, FALSE)</f>
        <v>17.951613626692961</v>
      </c>
      <c r="W271">
        <f t="shared" si="9"/>
        <v>10.63732838568373</v>
      </c>
      <c r="X271">
        <v>10.641902008713402</v>
      </c>
    </row>
    <row r="272" spans="1:24" x14ac:dyDescent="0.45">
      <c r="A272">
        <v>268</v>
      </c>
      <c r="B272" t="s">
        <v>577</v>
      </c>
      <c r="C272" t="s">
        <v>26</v>
      </c>
      <c r="D272">
        <v>3</v>
      </c>
      <c r="E272">
        <v>5</v>
      </c>
      <c r="F272">
        <v>0</v>
      </c>
      <c r="G272">
        <v>25</v>
      </c>
      <c r="H272">
        <v>24</v>
      </c>
      <c r="I272">
        <v>109.1</v>
      </c>
      <c r="J272">
        <v>7.82</v>
      </c>
      <c r="K272">
        <v>3.71</v>
      </c>
      <c r="L272">
        <v>1.1499999999999999</v>
      </c>
      <c r="M272">
        <v>0.29099999999999998</v>
      </c>
      <c r="N272" s="2">
        <v>0.7</v>
      </c>
      <c r="P272">
        <v>4.53</v>
      </c>
      <c r="Q272">
        <v>4.55</v>
      </c>
      <c r="R272">
        <v>1</v>
      </c>
      <c r="T272">
        <f t="shared" si="8"/>
        <v>0.15290816529488768</v>
      </c>
      <c r="U272">
        <f>T272*_xlfn.STDEV.P('Elo Ratings - Current'!$C$2:$C$31)+1505</f>
        <v>1511.6243076321473</v>
      </c>
      <c r="V272">
        <f>U272-VLOOKUP(C272, 'Team Pitching Projected'!$P$2:$R$32, 3, FALSE)</f>
        <v>17.951613626692961</v>
      </c>
      <c r="W272">
        <f t="shared" si="9"/>
        <v>10.63732838568373</v>
      </c>
      <c r="X272">
        <v>10.641902008713402</v>
      </c>
    </row>
    <row r="273" spans="1:24" x14ac:dyDescent="0.45">
      <c r="A273">
        <v>265</v>
      </c>
      <c r="B273" t="s">
        <v>575</v>
      </c>
      <c r="C273" t="s">
        <v>26</v>
      </c>
      <c r="D273">
        <v>4</v>
      </c>
      <c r="E273">
        <v>6</v>
      </c>
      <c r="F273">
        <v>0</v>
      </c>
      <c r="G273">
        <v>19</v>
      </c>
      <c r="H273">
        <v>19</v>
      </c>
      <c r="I273">
        <v>91</v>
      </c>
      <c r="J273">
        <v>7.22</v>
      </c>
      <c r="K273">
        <v>3.16</v>
      </c>
      <c r="L273">
        <v>1.19</v>
      </c>
      <c r="M273">
        <v>0.28599999999999998</v>
      </c>
      <c r="N273" s="2">
        <v>0.68100000000000005</v>
      </c>
      <c r="P273">
        <v>4.55</v>
      </c>
      <c r="Q273">
        <v>4.5199999999999996</v>
      </c>
      <c r="R273">
        <v>1</v>
      </c>
      <c r="T273">
        <f t="shared" si="8"/>
        <v>0.15290816529488768</v>
      </c>
      <c r="U273">
        <f>T273*_xlfn.STDEV.P('Elo Ratings - Current'!$C$2:$C$31)+1505</f>
        <v>1511.6243076321473</v>
      </c>
      <c r="V273">
        <f>U273-VLOOKUP(C273, 'Team Pitching Projected'!$P$2:$R$32, 3, FALSE)</f>
        <v>17.951613626692961</v>
      </c>
      <c r="W273">
        <f t="shared" si="9"/>
        <v>10.63732838568373</v>
      </c>
      <c r="X273">
        <v>10.641902008713402</v>
      </c>
    </row>
    <row r="274" spans="1:24" x14ac:dyDescent="0.45">
      <c r="A274">
        <v>260</v>
      </c>
      <c r="B274" t="s">
        <v>570</v>
      </c>
      <c r="C274" t="s">
        <v>36</v>
      </c>
      <c r="D274">
        <v>5</v>
      </c>
      <c r="E274">
        <v>8</v>
      </c>
      <c r="F274">
        <v>0</v>
      </c>
      <c r="G274">
        <v>25</v>
      </c>
      <c r="H274">
        <v>23</v>
      </c>
      <c r="I274">
        <v>112</v>
      </c>
      <c r="J274">
        <v>7.47</v>
      </c>
      <c r="K274">
        <v>3.94</v>
      </c>
      <c r="L274">
        <v>1.37</v>
      </c>
      <c r="M274">
        <v>0.3</v>
      </c>
      <c r="N274" s="2">
        <v>0.67700000000000005</v>
      </c>
      <c r="P274">
        <v>5.22</v>
      </c>
      <c r="Q274">
        <v>4.99</v>
      </c>
      <c r="R274">
        <v>1</v>
      </c>
      <c r="T274">
        <f t="shared" si="8"/>
        <v>0.15290816529488768</v>
      </c>
      <c r="U274">
        <f>T274*_xlfn.STDEV.P('Elo Ratings - Current'!$C$2:$C$31)+1505</f>
        <v>1511.6243076321473</v>
      </c>
      <c r="V274">
        <f>U274-VLOOKUP(C274, 'Team Pitching Projected'!$P$2:$R$32, 3, FALSE)</f>
        <v>80.825815481553263</v>
      </c>
      <c r="W274">
        <f t="shared" si="9"/>
        <v>47.893785995902618</v>
      </c>
      <c r="X274">
        <v>47.914378396048981</v>
      </c>
    </row>
    <row r="275" spans="1:24" x14ac:dyDescent="0.45">
      <c r="A275">
        <v>276</v>
      </c>
      <c r="B275" t="s">
        <v>584</v>
      </c>
      <c r="C275" t="s">
        <v>36</v>
      </c>
      <c r="D275">
        <v>5</v>
      </c>
      <c r="E275">
        <v>7</v>
      </c>
      <c r="F275">
        <v>0</v>
      </c>
      <c r="G275">
        <v>20</v>
      </c>
      <c r="H275">
        <v>20</v>
      </c>
      <c r="I275">
        <v>93.1</v>
      </c>
      <c r="J275">
        <v>8.68</v>
      </c>
      <c r="K275">
        <v>3.67</v>
      </c>
      <c r="L275">
        <v>1.35</v>
      </c>
      <c r="M275">
        <v>0.30199999999999999</v>
      </c>
      <c r="N275" s="2">
        <v>0.67300000000000004</v>
      </c>
      <c r="P275">
        <v>5.0199999999999996</v>
      </c>
      <c r="Q275">
        <v>4.8499999999999996</v>
      </c>
      <c r="R275">
        <v>1</v>
      </c>
      <c r="T275">
        <f t="shared" si="8"/>
        <v>0.15290816529488768</v>
      </c>
      <c r="U275">
        <f>T275*_xlfn.STDEV.P('Elo Ratings - Current'!$C$2:$C$31)+1505</f>
        <v>1511.6243076321473</v>
      </c>
      <c r="V275">
        <f>U275-VLOOKUP(C275, 'Team Pitching Projected'!$P$2:$R$32, 3, FALSE)</f>
        <v>80.825815481553263</v>
      </c>
      <c r="W275">
        <f t="shared" si="9"/>
        <v>47.893785995902618</v>
      </c>
      <c r="X275">
        <v>47.914378396048981</v>
      </c>
    </row>
    <row r="276" spans="1:24" x14ac:dyDescent="0.45">
      <c r="A276">
        <v>278</v>
      </c>
      <c r="B276" t="s">
        <v>586</v>
      </c>
      <c r="C276" t="s">
        <v>36</v>
      </c>
      <c r="D276">
        <v>6</v>
      </c>
      <c r="E276">
        <v>8</v>
      </c>
      <c r="F276">
        <v>0</v>
      </c>
      <c r="G276">
        <v>18</v>
      </c>
      <c r="H276">
        <v>18</v>
      </c>
      <c r="I276">
        <v>83</v>
      </c>
      <c r="J276">
        <v>7.05</v>
      </c>
      <c r="K276">
        <v>3.25</v>
      </c>
      <c r="L276">
        <v>1.3</v>
      </c>
      <c r="M276">
        <v>0.30199999999999999</v>
      </c>
      <c r="N276" s="2">
        <v>0.67500000000000004</v>
      </c>
      <c r="P276">
        <v>4.99</v>
      </c>
      <c r="Q276">
        <v>4.72</v>
      </c>
      <c r="R276">
        <v>1</v>
      </c>
      <c r="T276">
        <f t="shared" si="8"/>
        <v>0.15290816529488768</v>
      </c>
      <c r="U276">
        <f>T276*_xlfn.STDEV.P('Elo Ratings - Current'!$C$2:$C$31)+1505</f>
        <v>1511.6243076321473</v>
      </c>
      <c r="V276">
        <f>U276-VLOOKUP(C276, 'Team Pitching Projected'!$P$2:$R$32, 3, FALSE)</f>
        <v>80.825815481553263</v>
      </c>
      <c r="W276">
        <f t="shared" si="9"/>
        <v>47.893785995902618</v>
      </c>
      <c r="X276">
        <v>47.914378396048981</v>
      </c>
    </row>
    <row r="277" spans="1:24" x14ac:dyDescent="0.45">
      <c r="A277">
        <v>263</v>
      </c>
      <c r="B277" t="s">
        <v>573</v>
      </c>
      <c r="C277" t="s">
        <v>34</v>
      </c>
      <c r="D277">
        <v>4</v>
      </c>
      <c r="E277">
        <v>6</v>
      </c>
      <c r="F277">
        <v>0</v>
      </c>
      <c r="G277">
        <v>23</v>
      </c>
      <c r="H277">
        <v>18</v>
      </c>
      <c r="I277">
        <v>100.1</v>
      </c>
      <c r="J277">
        <v>6.82</v>
      </c>
      <c r="K277">
        <v>3.14</v>
      </c>
      <c r="L277">
        <v>1.08</v>
      </c>
      <c r="M277">
        <v>0.28899999999999998</v>
      </c>
      <c r="N277" s="2">
        <v>0.68500000000000005</v>
      </c>
      <c r="P277">
        <v>4.49</v>
      </c>
      <c r="Q277">
        <v>4.4000000000000004</v>
      </c>
      <c r="R277">
        <v>1</v>
      </c>
      <c r="T277">
        <f t="shared" si="8"/>
        <v>0.15290816529488768</v>
      </c>
      <c r="U277">
        <f>T277*_xlfn.STDEV.P('Elo Ratings - Current'!$C$2:$C$31)+1505</f>
        <v>1511.6243076321473</v>
      </c>
      <c r="V277">
        <f>U277-VLOOKUP(C277, 'Team Pitching Projected'!$P$2:$R$32, 3, FALSE)</f>
        <v>10.833779454444539</v>
      </c>
      <c r="W277">
        <f t="shared" si="9"/>
        <v>6.4196162033947477</v>
      </c>
      <c r="X277">
        <v>6.4223763799583571</v>
      </c>
    </row>
    <row r="278" spans="1:24" x14ac:dyDescent="0.45">
      <c r="A278">
        <v>284</v>
      </c>
      <c r="B278" t="s">
        <v>592</v>
      </c>
      <c r="C278" t="s">
        <v>17</v>
      </c>
      <c r="D278">
        <v>5</v>
      </c>
      <c r="E278">
        <v>8</v>
      </c>
      <c r="F278">
        <v>0</v>
      </c>
      <c r="G278">
        <v>24</v>
      </c>
      <c r="H278">
        <v>22</v>
      </c>
      <c r="I278">
        <v>109.1</v>
      </c>
      <c r="J278">
        <v>7.08</v>
      </c>
      <c r="K278">
        <v>2.88</v>
      </c>
      <c r="L278">
        <v>1.48</v>
      </c>
      <c r="M278">
        <v>0.29399999999999998</v>
      </c>
      <c r="N278" s="2">
        <v>0.67300000000000004</v>
      </c>
      <c r="P278">
        <v>5.0199999999999996</v>
      </c>
      <c r="Q278">
        <v>5</v>
      </c>
      <c r="R278">
        <v>1</v>
      </c>
      <c r="T278">
        <f t="shared" si="8"/>
        <v>0.15290816529488768</v>
      </c>
      <c r="U278">
        <f>T278*_xlfn.STDEV.P('Elo Ratings - Current'!$C$2:$C$31)+1505</f>
        <v>1511.6243076321473</v>
      </c>
      <c r="V278">
        <f>U278-VLOOKUP(C278, 'Team Pitching Projected'!$P$2:$R$32, 3, FALSE)</f>
        <v>-10.519723062300272</v>
      </c>
      <c r="W278">
        <f t="shared" si="9"/>
        <v>-6.2335203434719286</v>
      </c>
      <c r="X278">
        <v>-6.2362005063065071</v>
      </c>
    </row>
    <row r="279" spans="1:24" x14ac:dyDescent="0.45">
      <c r="A279">
        <v>280</v>
      </c>
      <c r="B279" t="s">
        <v>588</v>
      </c>
      <c r="C279" t="s">
        <v>25</v>
      </c>
      <c r="D279">
        <v>5</v>
      </c>
      <c r="E279">
        <v>7</v>
      </c>
      <c r="F279">
        <v>0</v>
      </c>
      <c r="G279">
        <v>24</v>
      </c>
      <c r="H279">
        <v>24</v>
      </c>
      <c r="I279">
        <v>104.2</v>
      </c>
      <c r="J279">
        <v>9.0299999999999994</v>
      </c>
      <c r="K279">
        <v>4.47</v>
      </c>
      <c r="L279">
        <v>1.29</v>
      </c>
      <c r="M279">
        <v>0.29399999999999998</v>
      </c>
      <c r="N279" s="2">
        <v>0.68500000000000005</v>
      </c>
      <c r="P279">
        <v>4.9000000000000004</v>
      </c>
      <c r="Q279">
        <v>4.8</v>
      </c>
      <c r="R279">
        <v>1</v>
      </c>
      <c r="T279">
        <f t="shared" si="8"/>
        <v>0.15290816529488768</v>
      </c>
      <c r="U279">
        <f>T279*_xlfn.STDEV.P('Elo Ratings - Current'!$C$2:$C$31)+1505</f>
        <v>1511.6243076321473</v>
      </c>
      <c r="V279">
        <f>U279-VLOOKUP(C279, 'Team Pitching Projected'!$P$2:$R$32, 3, FALSE)</f>
        <v>77.266898395429052</v>
      </c>
      <c r="W279">
        <f t="shared" si="9"/>
        <v>45.78492990475813</v>
      </c>
      <c r="X279">
        <v>45.804615581671527</v>
      </c>
    </row>
    <row r="280" spans="1:24" x14ac:dyDescent="0.45">
      <c r="A280">
        <v>274</v>
      </c>
      <c r="B280" t="s">
        <v>583</v>
      </c>
      <c r="C280" t="s">
        <v>25</v>
      </c>
      <c r="D280">
        <v>5</v>
      </c>
      <c r="E280">
        <v>6</v>
      </c>
      <c r="F280">
        <v>0</v>
      </c>
      <c r="G280">
        <v>22</v>
      </c>
      <c r="H280">
        <v>21</v>
      </c>
      <c r="I280">
        <v>104</v>
      </c>
      <c r="J280">
        <v>7.62</v>
      </c>
      <c r="K280">
        <v>2.94</v>
      </c>
      <c r="L280">
        <v>1.3</v>
      </c>
      <c r="M280">
        <v>0.29399999999999998</v>
      </c>
      <c r="N280" s="2">
        <v>0.68100000000000005</v>
      </c>
      <c r="P280">
        <v>4.76</v>
      </c>
      <c r="Q280">
        <v>4.68</v>
      </c>
      <c r="R280">
        <v>1</v>
      </c>
      <c r="T280">
        <f t="shared" si="8"/>
        <v>0.15290816529488768</v>
      </c>
      <c r="U280">
        <f>T280*_xlfn.STDEV.P('Elo Ratings - Current'!$C$2:$C$31)+1505</f>
        <v>1511.6243076321473</v>
      </c>
      <c r="V280">
        <f>U280-VLOOKUP(C280, 'Team Pitching Projected'!$P$2:$R$32, 3, FALSE)</f>
        <v>77.266898395429052</v>
      </c>
      <c r="W280">
        <f t="shared" si="9"/>
        <v>45.78492990475813</v>
      </c>
      <c r="X280">
        <v>45.804615581671527</v>
      </c>
    </row>
    <row r="281" spans="1:24" x14ac:dyDescent="0.45">
      <c r="A281">
        <v>279</v>
      </c>
      <c r="B281" t="s">
        <v>587</v>
      </c>
      <c r="C281" t="s">
        <v>25</v>
      </c>
      <c r="D281">
        <v>5</v>
      </c>
      <c r="E281">
        <v>6</v>
      </c>
      <c r="F281">
        <v>0</v>
      </c>
      <c r="G281">
        <v>29</v>
      </c>
      <c r="H281">
        <v>17</v>
      </c>
      <c r="I281">
        <v>104</v>
      </c>
      <c r="J281">
        <v>7.44</v>
      </c>
      <c r="K281">
        <v>3.29</v>
      </c>
      <c r="L281">
        <v>1.3</v>
      </c>
      <c r="M281">
        <v>0.3</v>
      </c>
      <c r="N281" s="2">
        <v>0.68500000000000005</v>
      </c>
      <c r="P281">
        <v>4.8499999999999996</v>
      </c>
      <c r="Q281">
        <v>4.6900000000000004</v>
      </c>
      <c r="R281">
        <v>1</v>
      </c>
      <c r="T281">
        <f t="shared" si="8"/>
        <v>0.15290816529488768</v>
      </c>
      <c r="U281">
        <f>T281*_xlfn.STDEV.P('Elo Ratings - Current'!$C$2:$C$31)+1505</f>
        <v>1511.6243076321473</v>
      </c>
      <c r="V281">
        <f>U281-VLOOKUP(C281, 'Team Pitching Projected'!$P$2:$R$32, 3, FALSE)</f>
        <v>77.266898395429052</v>
      </c>
      <c r="W281">
        <f t="shared" si="9"/>
        <v>45.78492990475813</v>
      </c>
      <c r="X281">
        <v>45.804615581671527</v>
      </c>
    </row>
    <row r="282" spans="1:24" x14ac:dyDescent="0.45">
      <c r="A282">
        <v>269</v>
      </c>
      <c r="B282" t="s">
        <v>578</v>
      </c>
      <c r="C282" t="s">
        <v>32</v>
      </c>
      <c r="D282">
        <v>4</v>
      </c>
      <c r="E282">
        <v>4</v>
      </c>
      <c r="F282">
        <v>0</v>
      </c>
      <c r="G282">
        <v>22</v>
      </c>
      <c r="H282">
        <v>22</v>
      </c>
      <c r="I282">
        <v>86</v>
      </c>
      <c r="J282">
        <v>7.43</v>
      </c>
      <c r="K282">
        <v>2.93</v>
      </c>
      <c r="L282">
        <v>1.26</v>
      </c>
      <c r="M282">
        <v>0.28299999999999997</v>
      </c>
      <c r="N282" s="2">
        <v>0.68700000000000006</v>
      </c>
      <c r="P282">
        <v>4.5</v>
      </c>
      <c r="Q282">
        <v>4.43</v>
      </c>
      <c r="R282">
        <v>1</v>
      </c>
      <c r="T282">
        <f t="shared" si="8"/>
        <v>0.15290816529488768</v>
      </c>
      <c r="U282">
        <f>T282*_xlfn.STDEV.P('Elo Ratings - Current'!$C$2:$C$31)+1505</f>
        <v>1511.6243076321473</v>
      </c>
      <c r="V282">
        <f>U282-VLOOKUP(C282, 'Team Pitching Projected'!$P$2:$R$32, 3, FALSE)</f>
        <v>-6.9608059761760614</v>
      </c>
      <c r="W282">
        <f t="shared" si="9"/>
        <v>-4.1246642523274373</v>
      </c>
      <c r="X282">
        <v>-4.126437691929052</v>
      </c>
    </row>
    <row r="283" spans="1:24" x14ac:dyDescent="0.45">
      <c r="A283">
        <v>289</v>
      </c>
      <c r="B283" t="s">
        <v>595</v>
      </c>
      <c r="C283" t="s">
        <v>32</v>
      </c>
      <c r="D283">
        <v>5</v>
      </c>
      <c r="E283">
        <v>6</v>
      </c>
      <c r="F283">
        <v>0</v>
      </c>
      <c r="G283">
        <v>23</v>
      </c>
      <c r="H283">
        <v>19</v>
      </c>
      <c r="I283">
        <v>106.2</v>
      </c>
      <c r="J283">
        <v>7</v>
      </c>
      <c r="K283">
        <v>2.4500000000000002</v>
      </c>
      <c r="L283">
        <v>1.35</v>
      </c>
      <c r="M283">
        <v>0.29899999999999999</v>
      </c>
      <c r="N283" s="2">
        <v>0.70499999999999996</v>
      </c>
      <c r="P283">
        <v>4.55</v>
      </c>
      <c r="Q283">
        <v>4.55</v>
      </c>
      <c r="R283">
        <v>1</v>
      </c>
      <c r="T283">
        <f t="shared" si="8"/>
        <v>0.15290816529488768</v>
      </c>
      <c r="U283">
        <f>T283*_xlfn.STDEV.P('Elo Ratings - Current'!$C$2:$C$31)+1505</f>
        <v>1511.6243076321473</v>
      </c>
      <c r="V283">
        <f>U283-VLOOKUP(C283, 'Team Pitching Projected'!$P$2:$R$32, 3, FALSE)</f>
        <v>-6.9608059761760614</v>
      </c>
      <c r="W283">
        <f t="shared" si="9"/>
        <v>-4.1246642523274373</v>
      </c>
      <c r="X283">
        <v>-4.126437691929052</v>
      </c>
    </row>
    <row r="284" spans="1:24" x14ac:dyDescent="0.45">
      <c r="A284">
        <v>295</v>
      </c>
      <c r="B284" t="s">
        <v>374</v>
      </c>
      <c r="C284" t="s">
        <v>32</v>
      </c>
      <c r="D284">
        <v>5</v>
      </c>
      <c r="E284">
        <v>4</v>
      </c>
      <c r="F284">
        <v>29</v>
      </c>
      <c r="G284">
        <v>42</v>
      </c>
      <c r="H284">
        <v>7</v>
      </c>
      <c r="I284">
        <v>74.2</v>
      </c>
      <c r="J284">
        <v>9.4</v>
      </c>
      <c r="K284">
        <v>2.41</v>
      </c>
      <c r="L284">
        <v>1.2</v>
      </c>
      <c r="M284">
        <v>0.28499999999999998</v>
      </c>
      <c r="N284" s="2">
        <v>0.71799999999999997</v>
      </c>
      <c r="P284">
        <v>3.73</v>
      </c>
      <c r="Q284">
        <v>3.91</v>
      </c>
      <c r="R284">
        <v>1</v>
      </c>
      <c r="T284">
        <f t="shared" si="8"/>
        <v>0.15290816529488768</v>
      </c>
      <c r="U284">
        <f>T284*_xlfn.STDEV.P('Elo Ratings - Current'!$C$2:$C$31)+1505</f>
        <v>1511.6243076321473</v>
      </c>
      <c r="V284">
        <f>U284-VLOOKUP(C284, 'Team Pitching Projected'!$P$2:$R$32, 3, FALSE)</f>
        <v>-6.9608059761760614</v>
      </c>
      <c r="W284">
        <f t="shared" si="9"/>
        <v>-4.1246642523274373</v>
      </c>
      <c r="X284">
        <v>-4.126437691929052</v>
      </c>
    </row>
    <row r="285" spans="1:24" x14ac:dyDescent="0.45">
      <c r="A285">
        <v>296</v>
      </c>
      <c r="B285" t="s">
        <v>598</v>
      </c>
      <c r="C285" t="s">
        <v>38</v>
      </c>
      <c r="D285">
        <v>6</v>
      </c>
      <c r="E285">
        <v>7</v>
      </c>
      <c r="F285">
        <v>0</v>
      </c>
      <c r="G285">
        <v>20</v>
      </c>
      <c r="H285">
        <v>19</v>
      </c>
      <c r="I285">
        <v>97.2</v>
      </c>
      <c r="J285">
        <v>6.72</v>
      </c>
      <c r="K285">
        <v>2.86</v>
      </c>
      <c r="L285">
        <v>1.2</v>
      </c>
      <c r="M285">
        <v>0.307</v>
      </c>
      <c r="N285" s="2">
        <v>0.68700000000000006</v>
      </c>
      <c r="P285">
        <v>4.79</v>
      </c>
      <c r="Q285">
        <v>4.5999999999999996</v>
      </c>
      <c r="R285">
        <v>1</v>
      </c>
      <c r="T285">
        <f t="shared" si="8"/>
        <v>0.15290816529488768</v>
      </c>
      <c r="U285">
        <f>T285*_xlfn.STDEV.P('Elo Ratings - Current'!$C$2:$C$31)+1505</f>
        <v>1511.6243076321473</v>
      </c>
      <c r="V285">
        <f>U285-VLOOKUP(C285, 'Team Pitching Projected'!$P$2:$R$32, 3, FALSE)</f>
        <v>17.951613626692961</v>
      </c>
      <c r="W285">
        <f t="shared" si="9"/>
        <v>10.63732838568373</v>
      </c>
      <c r="X285">
        <v>10.641902008713402</v>
      </c>
    </row>
    <row r="286" spans="1:24" x14ac:dyDescent="0.45">
      <c r="A286">
        <v>287</v>
      </c>
      <c r="B286" t="s">
        <v>326</v>
      </c>
      <c r="C286" t="s">
        <v>15</v>
      </c>
      <c r="D286">
        <v>3</v>
      </c>
      <c r="E286">
        <v>3</v>
      </c>
      <c r="F286">
        <v>0</v>
      </c>
      <c r="G286">
        <v>29</v>
      </c>
      <c r="H286">
        <v>7</v>
      </c>
      <c r="I286">
        <v>61.2</v>
      </c>
      <c r="J286">
        <v>9.48</v>
      </c>
      <c r="K286">
        <v>2.63</v>
      </c>
      <c r="L286">
        <v>1.17</v>
      </c>
      <c r="M286">
        <v>0.29799999999999999</v>
      </c>
      <c r="N286" s="2">
        <v>0.71399999999999997</v>
      </c>
      <c r="P286">
        <v>4.08</v>
      </c>
      <c r="Q286">
        <v>3.76</v>
      </c>
      <c r="R286">
        <v>1</v>
      </c>
      <c r="T286">
        <f t="shared" si="8"/>
        <v>0.15290816529488768</v>
      </c>
      <c r="U286">
        <f>T286*_xlfn.STDEV.P('Elo Ratings - Current'!$C$2:$C$31)+1505</f>
        <v>1511.6243076321473</v>
      </c>
      <c r="V286">
        <f>U286-VLOOKUP(C286, 'Team Pitching Projected'!$P$2:$R$32, 3, FALSE)</f>
        <v>16.765307931318148</v>
      </c>
      <c r="W286">
        <f t="shared" si="9"/>
        <v>9.934376355302188</v>
      </c>
      <c r="X286">
        <v>9.9386477372542501</v>
      </c>
    </row>
    <row r="287" spans="1:24" x14ac:dyDescent="0.45">
      <c r="A287">
        <v>273</v>
      </c>
      <c r="B287" t="s">
        <v>582</v>
      </c>
      <c r="C287" t="s">
        <v>42</v>
      </c>
      <c r="D287">
        <v>5</v>
      </c>
      <c r="E287">
        <v>4</v>
      </c>
      <c r="F287">
        <v>0</v>
      </c>
      <c r="G287">
        <v>26</v>
      </c>
      <c r="H287">
        <v>25</v>
      </c>
      <c r="I287">
        <v>101</v>
      </c>
      <c r="J287">
        <v>9.27</v>
      </c>
      <c r="K287">
        <v>4.72</v>
      </c>
      <c r="L287">
        <v>1.25</v>
      </c>
      <c r="M287">
        <v>0.29299999999999998</v>
      </c>
      <c r="N287" s="2">
        <v>0.71799999999999997</v>
      </c>
      <c r="P287">
        <v>4.54</v>
      </c>
      <c r="Q287">
        <v>4.6900000000000004</v>
      </c>
      <c r="R287">
        <v>1</v>
      </c>
      <c r="T287">
        <f t="shared" si="8"/>
        <v>0.15290816529488768</v>
      </c>
      <c r="U287">
        <f>T287*_xlfn.STDEV.P('Elo Ratings - Current'!$C$2:$C$31)+1505</f>
        <v>1511.6243076321473</v>
      </c>
      <c r="V287">
        <f>U287-VLOOKUP(C287, 'Team Pitching Projected'!$P$2:$R$32, 3, FALSE)</f>
        <v>-66.276090744912153</v>
      </c>
      <c r="W287">
        <f t="shared" si="9"/>
        <v>-39.272265771401841</v>
      </c>
      <c r="X287">
        <v>-39.289151264887174</v>
      </c>
    </row>
    <row r="288" spans="1:24" x14ac:dyDescent="0.45">
      <c r="A288">
        <v>270</v>
      </c>
      <c r="B288" t="s">
        <v>579</v>
      </c>
      <c r="C288" t="s">
        <v>35</v>
      </c>
      <c r="D288">
        <v>7</v>
      </c>
      <c r="E288">
        <v>8</v>
      </c>
      <c r="F288">
        <v>0</v>
      </c>
      <c r="G288">
        <v>23</v>
      </c>
      <c r="H288">
        <v>23</v>
      </c>
      <c r="I288">
        <v>100.2</v>
      </c>
      <c r="J288">
        <v>7.24</v>
      </c>
      <c r="K288">
        <v>3.31</v>
      </c>
      <c r="L288">
        <v>1.07</v>
      </c>
      <c r="M288">
        <v>0.29099999999999998</v>
      </c>
      <c r="N288" s="2">
        <v>0.69099999999999995</v>
      </c>
      <c r="P288">
        <v>4.47</v>
      </c>
      <c r="Q288">
        <v>4.4800000000000004</v>
      </c>
      <c r="R288">
        <v>1</v>
      </c>
      <c r="T288">
        <f t="shared" si="8"/>
        <v>0.15290816529488768</v>
      </c>
      <c r="U288">
        <f>T288*_xlfn.STDEV.P('Elo Ratings - Current'!$C$2:$C$31)+1505</f>
        <v>1511.6243076321473</v>
      </c>
      <c r="V288">
        <f>U288-VLOOKUP(C288, 'Team Pitching Projected'!$P$2:$R$32, 3, FALSE)</f>
        <v>-20.010168625298093</v>
      </c>
      <c r="W288">
        <f t="shared" si="9"/>
        <v>-11.857136586523859</v>
      </c>
      <c r="X288">
        <v>-11.862234677979856</v>
      </c>
    </row>
    <row r="289" spans="1:24" x14ac:dyDescent="0.45">
      <c r="A289">
        <v>357</v>
      </c>
      <c r="B289" t="s">
        <v>649</v>
      </c>
      <c r="C289" t="s">
        <v>22</v>
      </c>
      <c r="D289">
        <v>5</v>
      </c>
      <c r="E289">
        <v>5</v>
      </c>
      <c r="F289">
        <v>0</v>
      </c>
      <c r="G289">
        <v>29</v>
      </c>
      <c r="H289">
        <v>16</v>
      </c>
      <c r="I289">
        <v>87.2</v>
      </c>
      <c r="J289">
        <v>8.6199999999999992</v>
      </c>
      <c r="K289">
        <v>3.18</v>
      </c>
      <c r="L289">
        <v>1.33</v>
      </c>
      <c r="M289">
        <v>0.28499999999999998</v>
      </c>
      <c r="N289" s="2">
        <v>0.71399999999999997</v>
      </c>
      <c r="P289">
        <v>4.3099999999999996</v>
      </c>
      <c r="Q289">
        <v>4.57</v>
      </c>
      <c r="R289">
        <v>0.9</v>
      </c>
      <c r="T289">
        <f t="shared" si="8"/>
        <v>2.9043132011864099E-2</v>
      </c>
      <c r="U289">
        <f>T289*_xlfn.STDEV.P('Elo Ratings - Current'!$C$2:$C$31)+1505</f>
        <v>1506.2582103818761</v>
      </c>
      <c r="V289">
        <f>U289-VLOOKUP(C289, 'Team Pitching Projected'!$P$2:$R$32, 3, FALSE)</f>
        <v>-28.935182961693499</v>
      </c>
      <c r="W289">
        <f t="shared" si="9"/>
        <v>-17.14570341496794</v>
      </c>
      <c r="X289">
        <v>-17.153075377283479</v>
      </c>
    </row>
    <row r="290" spans="1:24" x14ac:dyDescent="0.45">
      <c r="A290">
        <v>324</v>
      </c>
      <c r="B290" t="s">
        <v>624</v>
      </c>
      <c r="C290" t="s">
        <v>22</v>
      </c>
      <c r="D290">
        <v>3</v>
      </c>
      <c r="E290">
        <v>3</v>
      </c>
      <c r="F290">
        <v>0</v>
      </c>
      <c r="G290">
        <v>27</v>
      </c>
      <c r="H290">
        <v>14</v>
      </c>
      <c r="I290">
        <v>80.099999999999994</v>
      </c>
      <c r="J290">
        <v>7.96</v>
      </c>
      <c r="K290">
        <v>3.36</v>
      </c>
      <c r="L290">
        <v>1.1200000000000001</v>
      </c>
      <c r="M290">
        <v>0.29699999999999999</v>
      </c>
      <c r="N290" s="2">
        <v>0.68799999999999994</v>
      </c>
      <c r="P290">
        <v>4.5999999999999996</v>
      </c>
      <c r="Q290">
        <v>4.34</v>
      </c>
      <c r="R290">
        <v>0.9</v>
      </c>
      <c r="T290">
        <f t="shared" si="8"/>
        <v>2.9043132011864099E-2</v>
      </c>
      <c r="U290">
        <f>T290*_xlfn.STDEV.P('Elo Ratings - Current'!$C$2:$C$31)+1505</f>
        <v>1506.2582103818761</v>
      </c>
      <c r="V290">
        <f>U290-VLOOKUP(C290, 'Team Pitching Projected'!$P$2:$R$32, 3, FALSE)</f>
        <v>-28.935182961693499</v>
      </c>
      <c r="W290">
        <f t="shared" si="9"/>
        <v>-17.14570341496794</v>
      </c>
      <c r="X290">
        <v>-17.153075377283479</v>
      </c>
    </row>
    <row r="291" spans="1:24" x14ac:dyDescent="0.45">
      <c r="A291">
        <v>329</v>
      </c>
      <c r="B291" t="s">
        <v>628</v>
      </c>
      <c r="C291" t="s">
        <v>21</v>
      </c>
      <c r="D291">
        <v>5</v>
      </c>
      <c r="E291">
        <v>4</v>
      </c>
      <c r="F291">
        <v>0</v>
      </c>
      <c r="G291">
        <v>21</v>
      </c>
      <c r="H291">
        <v>16</v>
      </c>
      <c r="I291">
        <v>88.2</v>
      </c>
      <c r="J291">
        <v>9.64</v>
      </c>
      <c r="K291">
        <v>3.65</v>
      </c>
      <c r="L291">
        <v>1.22</v>
      </c>
      <c r="M291">
        <v>0.28000000000000003</v>
      </c>
      <c r="N291" s="2">
        <v>0.73199999999999998</v>
      </c>
      <c r="P291">
        <v>3.96</v>
      </c>
      <c r="Q291">
        <v>4.29</v>
      </c>
      <c r="R291">
        <v>0.9</v>
      </c>
      <c r="T291">
        <f t="shared" si="8"/>
        <v>2.9043132011864099E-2</v>
      </c>
      <c r="U291">
        <f>T291*_xlfn.STDEV.P('Elo Ratings - Current'!$C$2:$C$31)+1505</f>
        <v>1506.2582103818761</v>
      </c>
      <c r="V291">
        <f>U291-VLOOKUP(C291, 'Team Pitching Projected'!$P$2:$R$32, 3, FALSE)</f>
        <v>-11.140597531072672</v>
      </c>
      <c r="W291">
        <f t="shared" si="9"/>
        <v>-6.6014229592456184</v>
      </c>
      <c r="X291">
        <v>-6.6042613053960677</v>
      </c>
    </row>
    <row r="292" spans="1:24" x14ac:dyDescent="0.45">
      <c r="A292">
        <v>334</v>
      </c>
      <c r="B292" t="s">
        <v>631</v>
      </c>
      <c r="C292" t="s">
        <v>20</v>
      </c>
      <c r="D292">
        <v>5</v>
      </c>
      <c r="E292">
        <v>7</v>
      </c>
      <c r="F292">
        <v>0</v>
      </c>
      <c r="G292">
        <v>25</v>
      </c>
      <c r="H292">
        <v>24</v>
      </c>
      <c r="I292">
        <v>114</v>
      </c>
      <c r="J292">
        <v>7.34</v>
      </c>
      <c r="K292">
        <v>3.79</v>
      </c>
      <c r="L292">
        <v>1.1100000000000001</v>
      </c>
      <c r="M292">
        <v>0.28899999999999998</v>
      </c>
      <c r="N292" s="2">
        <v>0.69299999999999995</v>
      </c>
      <c r="P292">
        <v>4.58</v>
      </c>
      <c r="Q292">
        <v>4.7699999999999996</v>
      </c>
      <c r="R292">
        <v>0.9</v>
      </c>
      <c r="T292">
        <f t="shared" si="8"/>
        <v>2.9043132011864099E-2</v>
      </c>
      <c r="U292">
        <f>T292*_xlfn.STDEV.P('Elo Ratings - Current'!$C$2:$C$31)+1505</f>
        <v>1506.2582103818761</v>
      </c>
      <c r="V292">
        <f>U292-VLOOKUP(C292, 'Team Pitching Projected'!$P$2:$R$32, 3, FALSE)</f>
        <v>-7.5816804449484607</v>
      </c>
      <c r="W292">
        <f t="shared" si="9"/>
        <v>-4.492566868101127</v>
      </c>
      <c r="X292">
        <v>-4.4944984910186125</v>
      </c>
    </row>
    <row r="293" spans="1:24" x14ac:dyDescent="0.45">
      <c r="A293">
        <v>320</v>
      </c>
      <c r="B293" t="s">
        <v>620</v>
      </c>
      <c r="C293" t="s">
        <v>20</v>
      </c>
      <c r="D293">
        <v>5</v>
      </c>
      <c r="E293">
        <v>6</v>
      </c>
      <c r="F293">
        <v>0</v>
      </c>
      <c r="G293">
        <v>24</v>
      </c>
      <c r="H293">
        <v>23</v>
      </c>
      <c r="I293">
        <v>115</v>
      </c>
      <c r="J293">
        <v>6.73</v>
      </c>
      <c r="K293">
        <v>3.52</v>
      </c>
      <c r="L293">
        <v>1.17</v>
      </c>
      <c r="M293">
        <v>0.28899999999999998</v>
      </c>
      <c r="N293" s="2">
        <v>0.70199999999999996</v>
      </c>
      <c r="P293">
        <v>4.54</v>
      </c>
      <c r="Q293">
        <v>4.76</v>
      </c>
      <c r="R293">
        <v>0.9</v>
      </c>
      <c r="T293">
        <f t="shared" si="8"/>
        <v>2.9043132011864099E-2</v>
      </c>
      <c r="U293">
        <f>T293*_xlfn.STDEV.P('Elo Ratings - Current'!$C$2:$C$31)+1505</f>
        <v>1506.2582103818761</v>
      </c>
      <c r="V293">
        <f>U293-VLOOKUP(C293, 'Team Pitching Projected'!$P$2:$R$32, 3, FALSE)</f>
        <v>-7.5816804449484607</v>
      </c>
      <c r="W293">
        <f t="shared" si="9"/>
        <v>-4.492566868101127</v>
      </c>
      <c r="X293">
        <v>-4.4944984910186125</v>
      </c>
    </row>
    <row r="294" spans="1:24" x14ac:dyDescent="0.45">
      <c r="A294">
        <v>333</v>
      </c>
      <c r="B294" t="s">
        <v>630</v>
      </c>
      <c r="C294" t="s">
        <v>20</v>
      </c>
      <c r="D294">
        <v>5</v>
      </c>
      <c r="E294">
        <v>6</v>
      </c>
      <c r="F294">
        <v>0</v>
      </c>
      <c r="G294">
        <v>22</v>
      </c>
      <c r="H294">
        <v>21</v>
      </c>
      <c r="I294">
        <v>104.2</v>
      </c>
      <c r="J294">
        <v>6.45</v>
      </c>
      <c r="K294">
        <v>3.09</v>
      </c>
      <c r="L294">
        <v>1.2</v>
      </c>
      <c r="M294">
        <v>0.28000000000000003</v>
      </c>
      <c r="N294" s="2">
        <v>0.68700000000000006</v>
      </c>
      <c r="P294">
        <v>4.5599999999999996</v>
      </c>
      <c r="Q294">
        <v>4.71</v>
      </c>
      <c r="R294">
        <v>0.9</v>
      </c>
      <c r="T294">
        <f t="shared" si="8"/>
        <v>2.9043132011864099E-2</v>
      </c>
      <c r="U294">
        <f>T294*_xlfn.STDEV.P('Elo Ratings - Current'!$C$2:$C$31)+1505</f>
        <v>1506.2582103818761</v>
      </c>
      <c r="V294">
        <f>U294-VLOOKUP(C294, 'Team Pitching Projected'!$P$2:$R$32, 3, FALSE)</f>
        <v>-7.5816804449484607</v>
      </c>
      <c r="W294">
        <f t="shared" si="9"/>
        <v>-4.492566868101127</v>
      </c>
      <c r="X294">
        <v>-4.4944984910186125</v>
      </c>
    </row>
    <row r="295" spans="1:24" x14ac:dyDescent="0.45">
      <c r="A295">
        <v>336</v>
      </c>
      <c r="B295" t="s">
        <v>633</v>
      </c>
      <c r="C295" t="s">
        <v>20</v>
      </c>
      <c r="D295">
        <v>4</v>
      </c>
      <c r="E295">
        <v>5</v>
      </c>
      <c r="F295">
        <v>0</v>
      </c>
      <c r="G295">
        <v>20</v>
      </c>
      <c r="H295">
        <v>16</v>
      </c>
      <c r="I295">
        <v>97</v>
      </c>
      <c r="J295">
        <v>5.47</v>
      </c>
      <c r="K295">
        <v>2.13</v>
      </c>
      <c r="L295">
        <v>1.21</v>
      </c>
      <c r="M295">
        <v>0.28899999999999998</v>
      </c>
      <c r="N295" s="2">
        <v>0.69199999999999995</v>
      </c>
      <c r="P295">
        <v>4.45</v>
      </c>
      <c r="Q295">
        <v>4.62</v>
      </c>
      <c r="R295">
        <v>0.9</v>
      </c>
      <c r="T295">
        <f t="shared" si="8"/>
        <v>2.9043132011864099E-2</v>
      </c>
      <c r="U295">
        <f>T295*_xlfn.STDEV.P('Elo Ratings - Current'!$C$2:$C$31)+1505</f>
        <v>1506.2582103818761</v>
      </c>
      <c r="V295">
        <f>U295-VLOOKUP(C295, 'Team Pitching Projected'!$P$2:$R$32, 3, FALSE)</f>
        <v>-7.5816804449484607</v>
      </c>
      <c r="W295">
        <f t="shared" si="9"/>
        <v>-4.492566868101127</v>
      </c>
      <c r="X295">
        <v>-4.4944984910186125</v>
      </c>
    </row>
    <row r="296" spans="1:24" x14ac:dyDescent="0.45">
      <c r="A296">
        <v>306</v>
      </c>
      <c r="B296" t="s">
        <v>606</v>
      </c>
      <c r="C296" t="s">
        <v>20</v>
      </c>
      <c r="D296">
        <v>5</v>
      </c>
      <c r="E296">
        <v>4</v>
      </c>
      <c r="F296">
        <v>0</v>
      </c>
      <c r="G296">
        <v>24</v>
      </c>
      <c r="H296">
        <v>12</v>
      </c>
      <c r="I296">
        <v>78.099999999999994</v>
      </c>
      <c r="J296">
        <v>7.59</v>
      </c>
      <c r="K296">
        <v>2.5299999999999998</v>
      </c>
      <c r="L296">
        <v>1.1499999999999999</v>
      </c>
      <c r="M296">
        <v>0.30099999999999999</v>
      </c>
      <c r="N296" s="2">
        <v>0.72199999999999998</v>
      </c>
      <c r="P296">
        <v>4.1399999999999997</v>
      </c>
      <c r="Q296">
        <v>4.1500000000000004</v>
      </c>
      <c r="R296">
        <v>0.9</v>
      </c>
      <c r="T296">
        <f t="shared" si="8"/>
        <v>2.9043132011864099E-2</v>
      </c>
      <c r="U296">
        <f>T296*_xlfn.STDEV.P('Elo Ratings - Current'!$C$2:$C$31)+1505</f>
        <v>1506.2582103818761</v>
      </c>
      <c r="V296">
        <f>U296-VLOOKUP(C296, 'Team Pitching Projected'!$P$2:$R$32, 3, FALSE)</f>
        <v>-7.5816804449484607</v>
      </c>
      <c r="W296">
        <f t="shared" si="9"/>
        <v>-4.492566868101127</v>
      </c>
      <c r="X296">
        <v>-4.4944984910186125</v>
      </c>
    </row>
    <row r="297" spans="1:24" x14ac:dyDescent="0.45">
      <c r="A297">
        <v>301</v>
      </c>
      <c r="B297" t="s">
        <v>602</v>
      </c>
      <c r="C297" t="s">
        <v>19</v>
      </c>
      <c r="D297">
        <v>1</v>
      </c>
      <c r="E297">
        <v>2</v>
      </c>
      <c r="F297">
        <v>0</v>
      </c>
      <c r="G297">
        <v>24</v>
      </c>
      <c r="H297">
        <v>24</v>
      </c>
      <c r="I297">
        <v>77.2</v>
      </c>
      <c r="J297">
        <v>9.15</v>
      </c>
      <c r="K297">
        <v>3.59</v>
      </c>
      <c r="L297">
        <v>1.1599999999999999</v>
      </c>
      <c r="M297">
        <v>0.29699999999999999</v>
      </c>
      <c r="N297" s="2">
        <v>0.72199999999999998</v>
      </c>
      <c r="P297">
        <v>4.17</v>
      </c>
      <c r="Q297">
        <v>4.25</v>
      </c>
      <c r="R297">
        <v>0.9</v>
      </c>
      <c r="T297">
        <f t="shared" si="8"/>
        <v>2.9043132011864099E-2</v>
      </c>
      <c r="U297">
        <f>T297*_xlfn.STDEV.P('Elo Ratings - Current'!$C$2:$C$31)+1505</f>
        <v>1506.2582103818761</v>
      </c>
      <c r="V297">
        <f>U297-VLOOKUP(C297, 'Team Pitching Projected'!$P$2:$R$32, 3, FALSE)</f>
        <v>-18.258431703320866</v>
      </c>
      <c r="W297">
        <f t="shared" si="9"/>
        <v>-10.819135141534465</v>
      </c>
      <c r="X297">
        <v>-10.823786934150977</v>
      </c>
    </row>
    <row r="298" spans="1:24" x14ac:dyDescent="0.45">
      <c r="A298">
        <v>354</v>
      </c>
      <c r="B298" t="s">
        <v>646</v>
      </c>
      <c r="C298" t="s">
        <v>19</v>
      </c>
      <c r="D298">
        <v>5</v>
      </c>
      <c r="E298">
        <v>6</v>
      </c>
      <c r="F298">
        <v>0</v>
      </c>
      <c r="G298">
        <v>32</v>
      </c>
      <c r="H298">
        <v>11</v>
      </c>
      <c r="I298">
        <v>94</v>
      </c>
      <c r="J298">
        <v>8.0399999999999991</v>
      </c>
      <c r="K298">
        <v>3.16</v>
      </c>
      <c r="L298">
        <v>1.1499999999999999</v>
      </c>
      <c r="M298">
        <v>0.30299999999999999</v>
      </c>
      <c r="N298" s="2">
        <v>0.70399999999999996</v>
      </c>
      <c r="P298">
        <v>4.4000000000000004</v>
      </c>
      <c r="Q298">
        <v>4.3099999999999996</v>
      </c>
      <c r="R298">
        <v>0.9</v>
      </c>
      <c r="T298">
        <f t="shared" si="8"/>
        <v>2.9043132011864099E-2</v>
      </c>
      <c r="U298">
        <f>T298*_xlfn.STDEV.P('Elo Ratings - Current'!$C$2:$C$31)+1505</f>
        <v>1506.2582103818761</v>
      </c>
      <c r="V298">
        <f>U298-VLOOKUP(C298, 'Team Pitching Projected'!$P$2:$R$32, 3, FALSE)</f>
        <v>-18.258431703320866</v>
      </c>
      <c r="W298">
        <f t="shared" si="9"/>
        <v>-10.819135141534465</v>
      </c>
      <c r="X298">
        <v>-10.823786934150977</v>
      </c>
    </row>
    <row r="299" spans="1:24" x14ac:dyDescent="0.45">
      <c r="A299">
        <v>352</v>
      </c>
      <c r="B299" t="s">
        <v>316</v>
      </c>
      <c r="C299" t="s">
        <v>19</v>
      </c>
      <c r="D299">
        <v>4</v>
      </c>
      <c r="E299">
        <v>4</v>
      </c>
      <c r="F299">
        <v>0</v>
      </c>
      <c r="G299">
        <v>56</v>
      </c>
      <c r="H299">
        <v>11</v>
      </c>
      <c r="I299">
        <v>67</v>
      </c>
      <c r="J299">
        <v>10.61</v>
      </c>
      <c r="K299">
        <v>3.49</v>
      </c>
      <c r="L299">
        <v>1.07</v>
      </c>
      <c r="M299">
        <v>0.307</v>
      </c>
      <c r="N299" s="2">
        <v>0.72899999999999998</v>
      </c>
      <c r="P299">
        <v>4.03</v>
      </c>
      <c r="Q299">
        <v>3.79</v>
      </c>
      <c r="R299">
        <v>0.9</v>
      </c>
      <c r="T299">
        <f t="shared" si="8"/>
        <v>2.9043132011864099E-2</v>
      </c>
      <c r="U299">
        <f>T299*_xlfn.STDEV.P('Elo Ratings - Current'!$C$2:$C$31)+1505</f>
        <v>1506.2582103818761</v>
      </c>
      <c r="V299">
        <f>U299-VLOOKUP(C299, 'Team Pitching Projected'!$P$2:$R$32, 3, FALSE)</f>
        <v>-18.258431703320866</v>
      </c>
      <c r="W299">
        <f t="shared" si="9"/>
        <v>-10.819135141534465</v>
      </c>
      <c r="X299">
        <v>-10.823786934150977</v>
      </c>
    </row>
    <row r="300" spans="1:24" x14ac:dyDescent="0.45">
      <c r="A300">
        <v>304</v>
      </c>
      <c r="B300" t="s">
        <v>604</v>
      </c>
      <c r="C300" t="s">
        <v>37</v>
      </c>
      <c r="D300">
        <v>5</v>
      </c>
      <c r="E300">
        <v>6</v>
      </c>
      <c r="F300">
        <v>0</v>
      </c>
      <c r="G300">
        <v>20</v>
      </c>
      <c r="H300">
        <v>17</v>
      </c>
      <c r="I300">
        <v>91.2</v>
      </c>
      <c r="J300">
        <v>6.18</v>
      </c>
      <c r="K300">
        <v>2.16</v>
      </c>
      <c r="L300">
        <v>1.28</v>
      </c>
      <c r="M300">
        <v>0.29599999999999999</v>
      </c>
      <c r="N300" s="2">
        <v>0.68100000000000005</v>
      </c>
      <c r="P300">
        <v>4.6100000000000003</v>
      </c>
      <c r="Q300">
        <v>4.57</v>
      </c>
      <c r="R300">
        <v>0.9</v>
      </c>
      <c r="T300">
        <f t="shared" si="8"/>
        <v>2.9043132011864099E-2</v>
      </c>
      <c r="U300">
        <f>T300*_xlfn.STDEV.P('Elo Ratings - Current'!$C$2:$C$31)+1505</f>
        <v>1506.2582103818761</v>
      </c>
      <c r="V300">
        <f>U300-VLOOKUP(C300, 'Team Pitching Projected'!$P$2:$R$32, 3, FALSE)</f>
        <v>-26.562571570943874</v>
      </c>
      <c r="W300">
        <f t="shared" si="9"/>
        <v>-15.739799354204855</v>
      </c>
      <c r="X300">
        <v>-15.746566834365174</v>
      </c>
    </row>
    <row r="301" spans="1:24" x14ac:dyDescent="0.45">
      <c r="A301">
        <v>323</v>
      </c>
      <c r="B301" t="s">
        <v>623</v>
      </c>
      <c r="C301" t="s">
        <v>10</v>
      </c>
      <c r="D301">
        <v>7</v>
      </c>
      <c r="E301">
        <v>7</v>
      </c>
      <c r="F301">
        <v>0</v>
      </c>
      <c r="G301">
        <v>22</v>
      </c>
      <c r="H301">
        <v>22</v>
      </c>
      <c r="I301">
        <v>98.1</v>
      </c>
      <c r="J301">
        <v>7.05</v>
      </c>
      <c r="K301">
        <v>3.66</v>
      </c>
      <c r="L301">
        <v>1.19</v>
      </c>
      <c r="M301">
        <v>0.28100000000000003</v>
      </c>
      <c r="N301" s="2">
        <v>0.69299999999999995</v>
      </c>
      <c r="P301">
        <v>4.58</v>
      </c>
      <c r="Q301">
        <v>4.66</v>
      </c>
      <c r="R301">
        <v>0.9</v>
      </c>
      <c r="T301">
        <f t="shared" si="8"/>
        <v>2.9043132011864099E-2</v>
      </c>
      <c r="U301">
        <f>T301*_xlfn.STDEV.P('Elo Ratings - Current'!$C$2:$C$31)+1505</f>
        <v>1506.2582103818761</v>
      </c>
      <c r="V301">
        <f>U301-VLOOKUP(C301, 'Team Pitching Projected'!$P$2:$R$32, 3, FALSE)</f>
        <v>-6.3953747495736479</v>
      </c>
      <c r="W301">
        <f t="shared" si="9"/>
        <v>-3.7896148377195855</v>
      </c>
      <c r="X301">
        <v>-3.7912442195594611</v>
      </c>
    </row>
    <row r="302" spans="1:24" x14ac:dyDescent="0.45">
      <c r="A302">
        <v>302</v>
      </c>
      <c r="B302" t="s">
        <v>603</v>
      </c>
      <c r="C302" t="s">
        <v>10</v>
      </c>
      <c r="D302">
        <v>5</v>
      </c>
      <c r="E302">
        <v>4</v>
      </c>
      <c r="F302">
        <v>0</v>
      </c>
      <c r="G302">
        <v>22</v>
      </c>
      <c r="H302">
        <v>17</v>
      </c>
      <c r="I302">
        <v>87.2</v>
      </c>
      <c r="J302">
        <v>7.59</v>
      </c>
      <c r="K302">
        <v>3.39</v>
      </c>
      <c r="L302">
        <v>1.23</v>
      </c>
      <c r="M302">
        <v>0.28399999999999997</v>
      </c>
      <c r="N302" s="2">
        <v>0.71399999999999997</v>
      </c>
      <c r="P302">
        <v>4.41</v>
      </c>
      <c r="Q302">
        <v>4.4800000000000004</v>
      </c>
      <c r="R302">
        <v>0.9</v>
      </c>
      <c r="T302">
        <f t="shared" si="8"/>
        <v>2.9043132011864099E-2</v>
      </c>
      <c r="U302">
        <f>T302*_xlfn.STDEV.P('Elo Ratings - Current'!$C$2:$C$31)+1505</f>
        <v>1506.2582103818761</v>
      </c>
      <c r="V302">
        <f>U302-VLOOKUP(C302, 'Team Pitching Projected'!$P$2:$R$32, 3, FALSE)</f>
        <v>-6.3953747495736479</v>
      </c>
      <c r="W302">
        <f t="shared" si="9"/>
        <v>-3.7896148377195855</v>
      </c>
      <c r="X302">
        <v>-3.7912442195594611</v>
      </c>
    </row>
    <row r="303" spans="1:24" x14ac:dyDescent="0.45">
      <c r="A303">
        <v>308</v>
      </c>
      <c r="B303" t="s">
        <v>608</v>
      </c>
      <c r="C303" t="s">
        <v>28</v>
      </c>
      <c r="D303">
        <v>2</v>
      </c>
      <c r="E303">
        <v>2</v>
      </c>
      <c r="F303">
        <v>0</v>
      </c>
      <c r="G303">
        <v>23</v>
      </c>
      <c r="H303">
        <v>23</v>
      </c>
      <c r="I303">
        <v>63.2</v>
      </c>
      <c r="J303">
        <v>7.21</v>
      </c>
      <c r="K303">
        <v>2.4</v>
      </c>
      <c r="L303">
        <v>1.1299999999999999</v>
      </c>
      <c r="M303">
        <v>0.29199999999999998</v>
      </c>
      <c r="N303" s="2">
        <v>0.70599999999999996</v>
      </c>
      <c r="P303">
        <v>4.24</v>
      </c>
      <c r="Q303">
        <v>4.2300000000000004</v>
      </c>
      <c r="R303">
        <v>0.9</v>
      </c>
      <c r="T303">
        <f t="shared" si="8"/>
        <v>2.9043132011864099E-2</v>
      </c>
      <c r="U303">
        <f>T303*_xlfn.STDEV.P('Elo Ratings - Current'!$C$2:$C$31)+1505</f>
        <v>1506.2582103818761</v>
      </c>
      <c r="V303">
        <f>U303-VLOOKUP(C303, 'Team Pitching Projected'!$P$2:$R$32, 3, FALSE)</f>
        <v>4.2813765087987576</v>
      </c>
      <c r="W303">
        <f t="shared" si="9"/>
        <v>2.5369534357137531</v>
      </c>
      <c r="X303">
        <v>2.5380442235730389</v>
      </c>
    </row>
    <row r="304" spans="1:24" x14ac:dyDescent="0.45">
      <c r="A304">
        <v>335</v>
      </c>
      <c r="B304" t="s">
        <v>632</v>
      </c>
      <c r="C304" t="s">
        <v>28</v>
      </c>
      <c r="D304">
        <v>4</v>
      </c>
      <c r="E304">
        <v>7</v>
      </c>
      <c r="F304">
        <v>0</v>
      </c>
      <c r="G304">
        <v>23</v>
      </c>
      <c r="H304">
        <v>20</v>
      </c>
      <c r="I304">
        <v>102.1</v>
      </c>
      <c r="J304">
        <v>6.25</v>
      </c>
      <c r="K304">
        <v>3.26</v>
      </c>
      <c r="L304">
        <v>1.1399999999999999</v>
      </c>
      <c r="M304">
        <v>0.29399999999999998</v>
      </c>
      <c r="N304" s="2">
        <v>0.69399999999999995</v>
      </c>
      <c r="P304">
        <v>4.66</v>
      </c>
      <c r="Q304">
        <v>4.75</v>
      </c>
      <c r="R304">
        <v>0.9</v>
      </c>
      <c r="T304">
        <f t="shared" si="8"/>
        <v>2.9043132011864099E-2</v>
      </c>
      <c r="U304">
        <f>T304*_xlfn.STDEV.P('Elo Ratings - Current'!$C$2:$C$31)+1505</f>
        <v>1506.2582103818761</v>
      </c>
      <c r="V304">
        <f>U304-VLOOKUP(C304, 'Team Pitching Projected'!$P$2:$R$32, 3, FALSE)</f>
        <v>4.2813765087987576</v>
      </c>
      <c r="W304">
        <f t="shared" si="9"/>
        <v>2.5369534357137531</v>
      </c>
      <c r="X304">
        <v>2.5380442235730389</v>
      </c>
    </row>
    <row r="305" spans="1:24" x14ac:dyDescent="0.45">
      <c r="A305">
        <v>349</v>
      </c>
      <c r="B305" t="s">
        <v>643</v>
      </c>
      <c r="C305" t="s">
        <v>28</v>
      </c>
      <c r="D305">
        <v>3</v>
      </c>
      <c r="E305">
        <v>5</v>
      </c>
      <c r="F305">
        <v>0</v>
      </c>
      <c r="G305">
        <v>18</v>
      </c>
      <c r="H305">
        <v>11</v>
      </c>
      <c r="I305">
        <v>60</v>
      </c>
      <c r="J305">
        <v>9.3000000000000007</v>
      </c>
      <c r="K305">
        <v>3.75</v>
      </c>
      <c r="L305">
        <v>1.2</v>
      </c>
      <c r="M305">
        <v>0.29899999999999999</v>
      </c>
      <c r="N305" s="2">
        <v>0.70599999999999996</v>
      </c>
      <c r="P305">
        <v>4.5</v>
      </c>
      <c r="Q305">
        <v>4.2699999999999996</v>
      </c>
      <c r="R305">
        <v>0.9</v>
      </c>
      <c r="T305">
        <f t="shared" si="8"/>
        <v>2.9043132011864099E-2</v>
      </c>
      <c r="U305">
        <f>T305*_xlfn.STDEV.P('Elo Ratings - Current'!$C$2:$C$31)+1505</f>
        <v>1506.2582103818761</v>
      </c>
      <c r="V305">
        <f>U305-VLOOKUP(C305, 'Team Pitching Projected'!$P$2:$R$32, 3, FALSE)</f>
        <v>4.2813765087987576</v>
      </c>
      <c r="W305">
        <f t="shared" si="9"/>
        <v>2.5369534357137531</v>
      </c>
      <c r="X305">
        <v>2.5380442235730389</v>
      </c>
    </row>
    <row r="306" spans="1:24" x14ac:dyDescent="0.45">
      <c r="A306">
        <v>348</v>
      </c>
      <c r="B306" t="s">
        <v>642</v>
      </c>
      <c r="C306" t="s">
        <v>41</v>
      </c>
      <c r="D306">
        <v>4</v>
      </c>
      <c r="E306">
        <v>5</v>
      </c>
      <c r="F306">
        <v>0</v>
      </c>
      <c r="G306">
        <v>27</v>
      </c>
      <c r="H306">
        <v>18</v>
      </c>
      <c r="I306">
        <v>90</v>
      </c>
      <c r="J306">
        <v>7.2</v>
      </c>
      <c r="K306">
        <v>4</v>
      </c>
      <c r="L306">
        <v>1.2</v>
      </c>
      <c r="M306">
        <v>0.30299999999999999</v>
      </c>
      <c r="N306" s="2">
        <v>0.66300000000000003</v>
      </c>
      <c r="P306">
        <v>5.3</v>
      </c>
      <c r="Q306">
        <v>4.92</v>
      </c>
      <c r="R306">
        <v>0.9</v>
      </c>
      <c r="T306">
        <f t="shared" si="8"/>
        <v>2.9043132011864099E-2</v>
      </c>
      <c r="U306">
        <f>T306*_xlfn.STDEV.P('Elo Ratings - Current'!$C$2:$C$31)+1505</f>
        <v>1506.2582103818761</v>
      </c>
      <c r="V306">
        <f>U306-VLOOKUP(C306, 'Team Pitching Projected'!$P$2:$R$32, 3, FALSE)</f>
        <v>-75.20110508130756</v>
      </c>
      <c r="W306">
        <f t="shared" si="9"/>
        <v>-44.560832599845916</v>
      </c>
      <c r="X306">
        <v>-44.579991964190931</v>
      </c>
    </row>
    <row r="307" spans="1:24" x14ac:dyDescent="0.45">
      <c r="A307">
        <v>343</v>
      </c>
      <c r="B307" t="s">
        <v>638</v>
      </c>
      <c r="C307" t="s">
        <v>33</v>
      </c>
      <c r="D307">
        <v>6</v>
      </c>
      <c r="E307">
        <v>9</v>
      </c>
      <c r="F307">
        <v>0</v>
      </c>
      <c r="G307">
        <v>24</v>
      </c>
      <c r="H307">
        <v>19</v>
      </c>
      <c r="I307">
        <v>109.2</v>
      </c>
      <c r="J307">
        <v>6.24</v>
      </c>
      <c r="K307">
        <v>3.04</v>
      </c>
      <c r="L307">
        <v>1.07</v>
      </c>
      <c r="M307">
        <v>0.29899999999999999</v>
      </c>
      <c r="N307" s="2">
        <v>0.68899999999999995</v>
      </c>
      <c r="P307">
        <v>4.59</v>
      </c>
      <c r="Q307">
        <v>4.5599999999999996</v>
      </c>
      <c r="R307">
        <v>0.9</v>
      </c>
      <c r="T307">
        <f t="shared" si="8"/>
        <v>2.9043132011864099E-2</v>
      </c>
      <c r="U307">
        <f>T307*_xlfn.STDEV.P('Elo Ratings - Current'!$C$2:$C$31)+1505</f>
        <v>1506.2582103818761</v>
      </c>
      <c r="V307">
        <f>U307-VLOOKUP(C307, 'Team Pitching Projected'!$P$2:$R$32, 3, FALSE)</f>
        <v>49.360992933038006</v>
      </c>
      <c r="W307">
        <f t="shared" si="9"/>
        <v>29.249130590210189</v>
      </c>
      <c r="X307">
        <v>29.261706539021205</v>
      </c>
    </row>
    <row r="308" spans="1:24" x14ac:dyDescent="0.45">
      <c r="A308">
        <v>327</v>
      </c>
      <c r="B308" t="s">
        <v>626</v>
      </c>
      <c r="C308" t="s">
        <v>33</v>
      </c>
      <c r="D308">
        <v>5</v>
      </c>
      <c r="E308">
        <v>7</v>
      </c>
      <c r="F308">
        <v>0</v>
      </c>
      <c r="G308">
        <v>28</v>
      </c>
      <c r="H308">
        <v>18</v>
      </c>
      <c r="I308">
        <v>97</v>
      </c>
      <c r="J308">
        <v>8.16</v>
      </c>
      <c r="K308">
        <v>4.08</v>
      </c>
      <c r="L308">
        <v>1.02</v>
      </c>
      <c r="M308">
        <v>0.29499999999999998</v>
      </c>
      <c r="N308" s="2">
        <v>0.69299999999999995</v>
      </c>
      <c r="P308">
        <v>4.55</v>
      </c>
      <c r="Q308">
        <v>4.58</v>
      </c>
      <c r="R308">
        <v>0.9</v>
      </c>
      <c r="T308">
        <f t="shared" si="8"/>
        <v>2.9043132011864099E-2</v>
      </c>
      <c r="U308">
        <f>T308*_xlfn.STDEV.P('Elo Ratings - Current'!$C$2:$C$31)+1505</f>
        <v>1506.2582103818761</v>
      </c>
      <c r="V308">
        <f>U308-VLOOKUP(C308, 'Team Pitching Projected'!$P$2:$R$32, 3, FALSE)</f>
        <v>49.360992933038006</v>
      </c>
      <c r="W308">
        <f t="shared" si="9"/>
        <v>29.249130590210189</v>
      </c>
      <c r="X308">
        <v>29.261706539021205</v>
      </c>
    </row>
    <row r="309" spans="1:24" x14ac:dyDescent="0.45">
      <c r="A309">
        <v>358</v>
      </c>
      <c r="B309" t="s">
        <v>650</v>
      </c>
      <c r="C309" t="s">
        <v>30</v>
      </c>
      <c r="D309">
        <v>5</v>
      </c>
      <c r="E309">
        <v>6</v>
      </c>
      <c r="F309">
        <v>0</v>
      </c>
      <c r="G309">
        <v>20</v>
      </c>
      <c r="H309">
        <v>15</v>
      </c>
      <c r="I309">
        <v>86.1</v>
      </c>
      <c r="J309">
        <v>7.4</v>
      </c>
      <c r="K309">
        <v>2.4</v>
      </c>
      <c r="L309">
        <v>1.25</v>
      </c>
      <c r="M309">
        <v>0.28599999999999998</v>
      </c>
      <c r="N309" s="2">
        <v>0.65800000000000003</v>
      </c>
      <c r="P309">
        <v>4.59</v>
      </c>
      <c r="Q309">
        <v>4.5599999999999996</v>
      </c>
      <c r="R309">
        <v>0.9</v>
      </c>
      <c r="T309">
        <f t="shared" si="8"/>
        <v>2.9043132011864099E-2</v>
      </c>
      <c r="U309">
        <f>T309*_xlfn.STDEV.P('Elo Ratings - Current'!$C$2:$C$31)+1505</f>
        <v>1506.2582103818761</v>
      </c>
      <c r="V309">
        <f>U309-VLOOKUP(C309, 'Team Pitching Projected'!$P$2:$R$32, 3, FALSE)</f>
        <v>-6.3953747495736479</v>
      </c>
      <c r="W309">
        <f t="shared" si="9"/>
        <v>-3.7896148377195855</v>
      </c>
      <c r="X309">
        <v>-3.7912442195594611</v>
      </c>
    </row>
    <row r="310" spans="1:24" x14ac:dyDescent="0.45">
      <c r="A310">
        <v>337</v>
      </c>
      <c r="B310" t="s">
        <v>634</v>
      </c>
      <c r="C310" t="s">
        <v>39</v>
      </c>
      <c r="D310">
        <v>6</v>
      </c>
      <c r="E310">
        <v>7</v>
      </c>
      <c r="F310">
        <v>0</v>
      </c>
      <c r="G310">
        <v>25</v>
      </c>
      <c r="H310">
        <v>23</v>
      </c>
      <c r="I310">
        <v>116.2</v>
      </c>
      <c r="J310">
        <v>7.71</v>
      </c>
      <c r="K310">
        <v>3.93</v>
      </c>
      <c r="L310">
        <v>1.23</v>
      </c>
      <c r="M310">
        <v>0.29699999999999999</v>
      </c>
      <c r="N310" s="2">
        <v>0.68899999999999995</v>
      </c>
      <c r="P310">
        <v>4.8600000000000003</v>
      </c>
      <c r="Q310">
        <v>4.84</v>
      </c>
      <c r="R310">
        <v>0.9</v>
      </c>
      <c r="T310">
        <f t="shared" si="8"/>
        <v>2.9043132011864099E-2</v>
      </c>
      <c r="U310">
        <f>T310*_xlfn.STDEV.P('Elo Ratings - Current'!$C$2:$C$31)+1505</f>
        <v>1506.2582103818761</v>
      </c>
      <c r="V310">
        <f>U310-VLOOKUP(C310, 'Team Pitching Projected'!$P$2:$R$32, 3, FALSE)</f>
        <v>10.212904985672367</v>
      </c>
      <c r="W310">
        <f t="shared" si="9"/>
        <v>6.0517135876211929</v>
      </c>
      <c r="X310">
        <v>6.0543155808689315</v>
      </c>
    </row>
    <row r="311" spans="1:24" x14ac:dyDescent="0.45">
      <c r="A311">
        <v>300</v>
      </c>
      <c r="B311" t="s">
        <v>601</v>
      </c>
      <c r="C311" t="s">
        <v>39</v>
      </c>
      <c r="D311">
        <v>5</v>
      </c>
      <c r="E311">
        <v>8</v>
      </c>
      <c r="F311">
        <v>0</v>
      </c>
      <c r="G311">
        <v>22</v>
      </c>
      <c r="H311">
        <v>21</v>
      </c>
      <c r="I311">
        <v>107.2</v>
      </c>
      <c r="J311">
        <v>7.27</v>
      </c>
      <c r="K311">
        <v>3.93</v>
      </c>
      <c r="L311">
        <v>1.25</v>
      </c>
      <c r="M311">
        <v>0.30199999999999999</v>
      </c>
      <c r="N311" s="2">
        <v>0.69099999999999995</v>
      </c>
      <c r="P311">
        <v>4.93</v>
      </c>
      <c r="Q311">
        <v>4.84</v>
      </c>
      <c r="R311">
        <v>0.9</v>
      </c>
      <c r="T311">
        <f t="shared" si="8"/>
        <v>2.9043132011864099E-2</v>
      </c>
      <c r="U311">
        <f>T311*_xlfn.STDEV.P('Elo Ratings - Current'!$C$2:$C$31)+1505</f>
        <v>1506.2582103818761</v>
      </c>
      <c r="V311">
        <f>U311-VLOOKUP(C311, 'Team Pitching Projected'!$P$2:$R$32, 3, FALSE)</f>
        <v>10.212904985672367</v>
      </c>
      <c r="W311">
        <f t="shared" si="9"/>
        <v>6.0517135876211929</v>
      </c>
      <c r="X311">
        <v>6.0543155808689315</v>
      </c>
    </row>
    <row r="312" spans="1:24" x14ac:dyDescent="0.45">
      <c r="A312">
        <v>312</v>
      </c>
      <c r="B312" t="s">
        <v>612</v>
      </c>
      <c r="C312" t="s">
        <v>39</v>
      </c>
      <c r="D312">
        <v>4</v>
      </c>
      <c r="E312">
        <v>5</v>
      </c>
      <c r="F312">
        <v>0</v>
      </c>
      <c r="G312">
        <v>21</v>
      </c>
      <c r="H312">
        <v>21</v>
      </c>
      <c r="I312">
        <v>100.2</v>
      </c>
      <c r="J312">
        <v>6.7</v>
      </c>
      <c r="K312">
        <v>3.22</v>
      </c>
      <c r="L312">
        <v>1.1599999999999999</v>
      </c>
      <c r="M312">
        <v>0.29899999999999999</v>
      </c>
      <c r="N312" s="2">
        <v>0.68100000000000005</v>
      </c>
      <c r="P312">
        <v>4.83</v>
      </c>
      <c r="Q312">
        <v>4.67</v>
      </c>
      <c r="R312">
        <v>0.9</v>
      </c>
      <c r="T312">
        <f t="shared" si="8"/>
        <v>2.9043132011864099E-2</v>
      </c>
      <c r="U312">
        <f>T312*_xlfn.STDEV.P('Elo Ratings - Current'!$C$2:$C$31)+1505</f>
        <v>1506.2582103818761</v>
      </c>
      <c r="V312">
        <f>U312-VLOOKUP(C312, 'Team Pitching Projected'!$P$2:$R$32, 3, FALSE)</f>
        <v>10.212904985672367</v>
      </c>
      <c r="W312">
        <f t="shared" si="9"/>
        <v>6.0517135876211929</v>
      </c>
      <c r="X312">
        <v>6.0543155808689315</v>
      </c>
    </row>
    <row r="313" spans="1:24" x14ac:dyDescent="0.45">
      <c r="A313">
        <v>313</v>
      </c>
      <c r="B313" t="s">
        <v>613</v>
      </c>
      <c r="C313" t="s">
        <v>24</v>
      </c>
      <c r="D313">
        <v>5</v>
      </c>
      <c r="E313">
        <v>6</v>
      </c>
      <c r="F313">
        <v>0</v>
      </c>
      <c r="G313">
        <v>18</v>
      </c>
      <c r="H313">
        <v>17</v>
      </c>
      <c r="I313">
        <v>94.2</v>
      </c>
      <c r="J313">
        <v>7.22</v>
      </c>
      <c r="K313">
        <v>2.66</v>
      </c>
      <c r="L313">
        <v>1.33</v>
      </c>
      <c r="M313">
        <v>0.29699999999999999</v>
      </c>
      <c r="N313" s="2">
        <v>0.69499999999999995</v>
      </c>
      <c r="P313">
        <v>4.5599999999999996</v>
      </c>
      <c r="Q313">
        <v>4.5199999999999996</v>
      </c>
      <c r="R313">
        <v>0.9</v>
      </c>
      <c r="T313">
        <f t="shared" si="8"/>
        <v>2.9043132011864099E-2</v>
      </c>
      <c r="U313">
        <f>T313*_xlfn.STDEV.P('Elo Ratings - Current'!$C$2:$C$31)+1505</f>
        <v>1506.2582103818761</v>
      </c>
      <c r="V313">
        <f>U313-VLOOKUP(C313, 'Team Pitching Projected'!$P$2:$R$32, 3, FALSE)</f>
        <v>-40.798239915440718</v>
      </c>
      <c r="W313">
        <f t="shared" si="9"/>
        <v>-24.175223718782817</v>
      </c>
      <c r="X313">
        <v>-24.185618091875128</v>
      </c>
    </row>
    <row r="314" spans="1:24" x14ac:dyDescent="0.45">
      <c r="A314">
        <v>307</v>
      </c>
      <c r="B314" t="s">
        <v>607</v>
      </c>
      <c r="C314" t="s">
        <v>40</v>
      </c>
      <c r="D314">
        <v>4</v>
      </c>
      <c r="E314">
        <v>5</v>
      </c>
      <c r="F314">
        <v>0</v>
      </c>
      <c r="G314">
        <v>17</v>
      </c>
      <c r="H314">
        <v>15</v>
      </c>
      <c r="I314">
        <v>76.099999999999994</v>
      </c>
      <c r="J314">
        <v>6.02</v>
      </c>
      <c r="K314">
        <v>1.89</v>
      </c>
      <c r="L314">
        <v>1.3</v>
      </c>
      <c r="M314">
        <v>0.29299999999999998</v>
      </c>
      <c r="N314" s="2">
        <v>0.69399999999999995</v>
      </c>
      <c r="P314">
        <v>4.4800000000000004</v>
      </c>
      <c r="Q314">
        <v>4.58</v>
      </c>
      <c r="R314">
        <v>0.9</v>
      </c>
      <c r="T314">
        <f t="shared" si="8"/>
        <v>2.9043132011864099E-2</v>
      </c>
      <c r="U314">
        <f>T314*_xlfn.STDEV.P('Elo Ratings - Current'!$C$2:$C$31)+1505</f>
        <v>1506.2582103818761</v>
      </c>
      <c r="V314">
        <f>U314-VLOOKUP(C314, 'Team Pitching Projected'!$P$2:$R$32, 3, FALSE)</f>
        <v>-12.326903226447257</v>
      </c>
      <c r="W314">
        <f t="shared" si="9"/>
        <v>-7.3043749896270258</v>
      </c>
      <c r="X314">
        <v>-7.3075155768552191</v>
      </c>
    </row>
    <row r="315" spans="1:24" x14ac:dyDescent="0.45">
      <c r="A315">
        <v>346</v>
      </c>
      <c r="B315" t="s">
        <v>640</v>
      </c>
      <c r="C315" t="s">
        <v>27</v>
      </c>
      <c r="D315">
        <v>4</v>
      </c>
      <c r="E315">
        <v>6</v>
      </c>
      <c r="F315">
        <v>0</v>
      </c>
      <c r="G315">
        <v>19</v>
      </c>
      <c r="H315">
        <v>11</v>
      </c>
      <c r="I315">
        <v>78.099999999999994</v>
      </c>
      <c r="J315">
        <v>6.09</v>
      </c>
      <c r="K315">
        <v>1.95</v>
      </c>
      <c r="L315">
        <v>1.1499999999999999</v>
      </c>
      <c r="M315">
        <v>0.30599999999999999</v>
      </c>
      <c r="N315" s="2">
        <v>0.69199999999999995</v>
      </c>
      <c r="P315">
        <v>4.4800000000000004</v>
      </c>
      <c r="Q315">
        <v>4.37</v>
      </c>
      <c r="R315">
        <v>0.9</v>
      </c>
      <c r="T315">
        <f t="shared" si="8"/>
        <v>2.9043132011864099E-2</v>
      </c>
      <c r="U315">
        <f>T315*_xlfn.STDEV.P('Elo Ratings - Current'!$C$2:$C$31)+1505</f>
        <v>1506.2582103818761</v>
      </c>
      <c r="V315">
        <f>U315-VLOOKUP(C315, 'Team Pitching Projected'!$P$2:$R$32, 3, FALSE)</f>
        <v>-15.885820312571468</v>
      </c>
      <c r="W315">
        <f t="shared" si="9"/>
        <v>-9.4132310807715172</v>
      </c>
      <c r="X315">
        <v>-9.4172783912326743</v>
      </c>
    </row>
    <row r="316" spans="1:24" x14ac:dyDescent="0.45">
      <c r="A316">
        <v>311</v>
      </c>
      <c r="B316" t="s">
        <v>611</v>
      </c>
      <c r="C316" t="s">
        <v>11</v>
      </c>
      <c r="D316">
        <v>5</v>
      </c>
      <c r="E316">
        <v>5</v>
      </c>
      <c r="F316">
        <v>0</v>
      </c>
      <c r="G316">
        <v>25</v>
      </c>
      <c r="H316">
        <v>25</v>
      </c>
      <c r="I316">
        <v>90.1</v>
      </c>
      <c r="J316">
        <v>7.77</v>
      </c>
      <c r="K316">
        <v>2.89</v>
      </c>
      <c r="L316">
        <v>1.3</v>
      </c>
      <c r="M316">
        <v>0.29299999999999998</v>
      </c>
      <c r="N316" s="2">
        <v>0.68500000000000005</v>
      </c>
      <c r="P316">
        <v>4.58</v>
      </c>
      <c r="Q316">
        <v>4.6900000000000004</v>
      </c>
      <c r="R316">
        <v>0.9</v>
      </c>
      <c r="T316">
        <f t="shared" si="8"/>
        <v>2.9043132011864099E-2</v>
      </c>
      <c r="U316">
        <f>T316*_xlfn.STDEV.P('Elo Ratings - Current'!$C$2:$C$31)+1505</f>
        <v>1506.2582103818761</v>
      </c>
      <c r="V316">
        <f>U316-VLOOKUP(C316, 'Team Pitching Projected'!$P$2:$R$32, 3, FALSE)</f>
        <v>-62.151742432185529</v>
      </c>
      <c r="W316">
        <f t="shared" si="9"/>
        <v>-36.828360265649493</v>
      </c>
      <c r="X316">
        <v>-36.844194978140131</v>
      </c>
    </row>
    <row r="317" spans="1:24" x14ac:dyDescent="0.45">
      <c r="A317">
        <v>332</v>
      </c>
      <c r="B317" t="s">
        <v>629</v>
      </c>
      <c r="C317" t="s">
        <v>11</v>
      </c>
      <c r="D317">
        <v>6</v>
      </c>
      <c r="E317">
        <v>4</v>
      </c>
      <c r="F317">
        <v>0</v>
      </c>
      <c r="G317">
        <v>23</v>
      </c>
      <c r="H317">
        <v>17</v>
      </c>
      <c r="I317">
        <v>84</v>
      </c>
      <c r="J317">
        <v>9.2100000000000009</v>
      </c>
      <c r="K317">
        <v>2.68</v>
      </c>
      <c r="L317">
        <v>1.61</v>
      </c>
      <c r="M317">
        <v>0.28999999999999998</v>
      </c>
      <c r="N317" s="2">
        <v>0.72599999999999998</v>
      </c>
      <c r="P317">
        <v>4.3899999999999997</v>
      </c>
      <c r="Q317">
        <v>4.5999999999999996</v>
      </c>
      <c r="R317">
        <v>0.9</v>
      </c>
      <c r="T317">
        <f t="shared" si="8"/>
        <v>2.9043132011864099E-2</v>
      </c>
      <c r="U317">
        <f>T317*_xlfn.STDEV.P('Elo Ratings - Current'!$C$2:$C$31)+1505</f>
        <v>1506.2582103818761</v>
      </c>
      <c r="V317">
        <f>U317-VLOOKUP(C317, 'Team Pitching Projected'!$P$2:$R$32, 3, FALSE)</f>
        <v>-62.151742432185529</v>
      </c>
      <c r="W317">
        <f t="shared" si="9"/>
        <v>-36.828360265649493</v>
      </c>
      <c r="X317">
        <v>-36.844194978140131</v>
      </c>
    </row>
    <row r="318" spans="1:24" x14ac:dyDescent="0.45">
      <c r="A318">
        <v>328</v>
      </c>
      <c r="B318" t="s">
        <v>627</v>
      </c>
      <c r="C318" t="s">
        <v>11</v>
      </c>
      <c r="D318">
        <v>4</v>
      </c>
      <c r="E318">
        <v>4</v>
      </c>
      <c r="F318">
        <v>0</v>
      </c>
      <c r="G318">
        <v>24</v>
      </c>
      <c r="H318">
        <v>15</v>
      </c>
      <c r="I318">
        <v>77</v>
      </c>
      <c r="J318">
        <v>11.1</v>
      </c>
      <c r="K318">
        <v>4.5599999999999996</v>
      </c>
      <c r="L318">
        <v>1.29</v>
      </c>
      <c r="M318">
        <v>0.28999999999999998</v>
      </c>
      <c r="N318" s="2">
        <v>0.71099999999999997</v>
      </c>
      <c r="P318">
        <v>4.4400000000000004</v>
      </c>
      <c r="Q318">
        <v>4.3600000000000003</v>
      </c>
      <c r="R318">
        <v>0.9</v>
      </c>
      <c r="T318">
        <f t="shared" si="8"/>
        <v>2.9043132011864099E-2</v>
      </c>
      <c r="U318">
        <f>T318*_xlfn.STDEV.P('Elo Ratings - Current'!$C$2:$C$31)+1505</f>
        <v>1506.2582103818761</v>
      </c>
      <c r="V318">
        <f>U318-VLOOKUP(C318, 'Team Pitching Projected'!$P$2:$R$32, 3, FALSE)</f>
        <v>-62.151742432185529</v>
      </c>
      <c r="W318">
        <f t="shared" si="9"/>
        <v>-36.828360265649493</v>
      </c>
      <c r="X318">
        <v>-36.844194978140131</v>
      </c>
    </row>
    <row r="319" spans="1:24" x14ac:dyDescent="0.45">
      <c r="A319">
        <v>316</v>
      </c>
      <c r="B319" t="s">
        <v>616</v>
      </c>
      <c r="C319" t="s">
        <v>11</v>
      </c>
      <c r="D319">
        <v>4</v>
      </c>
      <c r="E319">
        <v>2</v>
      </c>
      <c r="F319">
        <v>0</v>
      </c>
      <c r="G319">
        <v>12</v>
      </c>
      <c r="H319">
        <v>11</v>
      </c>
      <c r="I319">
        <v>55.2</v>
      </c>
      <c r="J319">
        <v>9.2100000000000009</v>
      </c>
      <c r="K319">
        <v>2.91</v>
      </c>
      <c r="L319">
        <v>1.1299999999999999</v>
      </c>
      <c r="M319">
        <v>0.27700000000000002</v>
      </c>
      <c r="N319" s="2">
        <v>0.72</v>
      </c>
      <c r="P319">
        <v>3.72</v>
      </c>
      <c r="Q319">
        <v>4.03</v>
      </c>
      <c r="R319">
        <v>0.9</v>
      </c>
      <c r="T319">
        <f t="shared" si="8"/>
        <v>2.9043132011864099E-2</v>
      </c>
      <c r="U319">
        <f>T319*_xlfn.STDEV.P('Elo Ratings - Current'!$C$2:$C$31)+1505</f>
        <v>1506.2582103818761</v>
      </c>
      <c r="V319">
        <f>U319-VLOOKUP(C319, 'Team Pitching Projected'!$P$2:$R$32, 3, FALSE)</f>
        <v>-62.151742432185529</v>
      </c>
      <c r="W319">
        <f t="shared" si="9"/>
        <v>-36.828360265649493</v>
      </c>
      <c r="X319">
        <v>-36.844194978140131</v>
      </c>
    </row>
    <row r="320" spans="1:24" x14ac:dyDescent="0.45">
      <c r="A320">
        <v>341</v>
      </c>
      <c r="B320" t="s">
        <v>637</v>
      </c>
      <c r="C320" t="s">
        <v>23</v>
      </c>
      <c r="D320">
        <v>6</v>
      </c>
      <c r="E320">
        <v>8</v>
      </c>
      <c r="F320">
        <v>0</v>
      </c>
      <c r="G320">
        <v>24</v>
      </c>
      <c r="H320">
        <v>23</v>
      </c>
      <c r="I320">
        <v>110.2</v>
      </c>
      <c r="J320">
        <v>6.91</v>
      </c>
      <c r="K320">
        <v>3.74</v>
      </c>
      <c r="L320">
        <v>1.1399999999999999</v>
      </c>
      <c r="M320">
        <v>0.3</v>
      </c>
      <c r="N320" s="2">
        <v>0.69</v>
      </c>
      <c r="P320">
        <v>4.8</v>
      </c>
      <c r="Q320">
        <v>4.72</v>
      </c>
      <c r="R320">
        <v>0.9</v>
      </c>
      <c r="T320">
        <f t="shared" si="8"/>
        <v>2.9043132011864099E-2</v>
      </c>
      <c r="U320">
        <f>T320*_xlfn.STDEV.P('Elo Ratings - Current'!$C$2:$C$31)+1505</f>
        <v>1506.2582103818761</v>
      </c>
      <c r="V320">
        <f>U320-VLOOKUP(C320, 'Team Pitching Projected'!$P$2:$R$32, 3, FALSE)</f>
        <v>32.752713197791991</v>
      </c>
      <c r="W320">
        <f t="shared" si="9"/>
        <v>19.407802164869413</v>
      </c>
      <c r="X320">
        <v>19.41614673859295</v>
      </c>
    </row>
    <row r="321" spans="1:24" x14ac:dyDescent="0.45">
      <c r="A321">
        <v>353</v>
      </c>
      <c r="B321" t="s">
        <v>645</v>
      </c>
      <c r="C321" t="s">
        <v>23</v>
      </c>
      <c r="D321">
        <v>5</v>
      </c>
      <c r="E321">
        <v>8</v>
      </c>
      <c r="F321">
        <v>0</v>
      </c>
      <c r="G321">
        <v>25</v>
      </c>
      <c r="H321">
        <v>22</v>
      </c>
      <c r="I321">
        <v>109.2</v>
      </c>
      <c r="J321">
        <v>7.06</v>
      </c>
      <c r="K321">
        <v>4.0199999999999996</v>
      </c>
      <c r="L321">
        <v>1.1499999999999999</v>
      </c>
      <c r="M321">
        <v>0.3</v>
      </c>
      <c r="N321" s="2">
        <v>0.67900000000000005</v>
      </c>
      <c r="P321">
        <v>5</v>
      </c>
      <c r="Q321">
        <v>4.9000000000000004</v>
      </c>
      <c r="R321">
        <v>0.9</v>
      </c>
      <c r="T321">
        <f t="shared" si="8"/>
        <v>2.9043132011864099E-2</v>
      </c>
      <c r="U321">
        <f>T321*_xlfn.STDEV.P('Elo Ratings - Current'!$C$2:$C$31)+1505</f>
        <v>1506.2582103818761</v>
      </c>
      <c r="V321">
        <f>U321-VLOOKUP(C321, 'Team Pitching Projected'!$P$2:$R$32, 3, FALSE)</f>
        <v>32.752713197791991</v>
      </c>
      <c r="W321">
        <f t="shared" si="9"/>
        <v>19.407802164869413</v>
      </c>
      <c r="X321">
        <v>19.41614673859295</v>
      </c>
    </row>
    <row r="322" spans="1:24" x14ac:dyDescent="0.45">
      <c r="A322">
        <v>350</v>
      </c>
      <c r="B322" t="s">
        <v>644</v>
      </c>
      <c r="C322" t="s">
        <v>23</v>
      </c>
      <c r="D322">
        <v>7</v>
      </c>
      <c r="E322">
        <v>10</v>
      </c>
      <c r="F322">
        <v>0</v>
      </c>
      <c r="G322">
        <v>26</v>
      </c>
      <c r="H322">
        <v>20</v>
      </c>
      <c r="I322">
        <v>118.1</v>
      </c>
      <c r="J322">
        <v>8.83</v>
      </c>
      <c r="K322">
        <v>4.1100000000000003</v>
      </c>
      <c r="L322">
        <v>1.22</v>
      </c>
      <c r="M322">
        <v>0.30199999999999999</v>
      </c>
      <c r="N322" s="2">
        <v>0.68600000000000005</v>
      </c>
      <c r="P322">
        <v>4.87</v>
      </c>
      <c r="Q322">
        <v>4.62</v>
      </c>
      <c r="R322">
        <v>0.9</v>
      </c>
      <c r="T322">
        <f t="shared" ref="T322:T385" si="10">(R322-AVERAGE($R$2:$R$790))/_xlfn.STDEV.P($R$2:$R$790)</f>
        <v>2.9043132011864099E-2</v>
      </c>
      <c r="U322">
        <f>T322*_xlfn.STDEV.P('Elo Ratings - Current'!$C$2:$C$31)+1505</f>
        <v>1506.2582103818761</v>
      </c>
      <c r="V322">
        <f>U322-VLOOKUP(C322, 'Team Pitching Projected'!$P$2:$R$32, 3, FALSE)</f>
        <v>32.752713197791991</v>
      </c>
      <c r="W322">
        <f t="shared" si="9"/>
        <v>19.407802164869413</v>
      </c>
      <c r="X322">
        <v>19.41614673859295</v>
      </c>
    </row>
    <row r="323" spans="1:24" x14ac:dyDescent="0.45">
      <c r="A323">
        <v>318</v>
      </c>
      <c r="B323" t="s">
        <v>618</v>
      </c>
      <c r="C323" t="s">
        <v>29</v>
      </c>
      <c r="D323">
        <v>7</v>
      </c>
      <c r="E323">
        <v>6</v>
      </c>
      <c r="F323">
        <v>0</v>
      </c>
      <c r="G323">
        <v>25</v>
      </c>
      <c r="H323">
        <v>20</v>
      </c>
      <c r="I323">
        <v>108</v>
      </c>
      <c r="J323">
        <v>7.5</v>
      </c>
      <c r="K323">
        <v>3.33</v>
      </c>
      <c r="L323">
        <v>1.17</v>
      </c>
      <c r="M323">
        <v>0.28799999999999998</v>
      </c>
      <c r="N323" s="2">
        <v>0.70399999999999996</v>
      </c>
      <c r="P323">
        <v>4.42</v>
      </c>
      <c r="Q323">
        <v>4.58</v>
      </c>
      <c r="R323">
        <v>0.9</v>
      </c>
      <c r="T323">
        <f t="shared" si="10"/>
        <v>2.9043132011864099E-2</v>
      </c>
      <c r="U323">
        <f>T323*_xlfn.STDEV.P('Elo Ratings - Current'!$C$2:$C$31)+1505</f>
        <v>1506.2582103818761</v>
      </c>
      <c r="V323">
        <f>U323-VLOOKUP(C323, 'Team Pitching Projected'!$P$2:$R$32, 3, FALSE)</f>
        <v>-21.817348789445077</v>
      </c>
      <c r="W323">
        <f t="shared" ref="W323:W386" si="11">(V323*(5.333/9))</f>
        <v>-12.927991232678956</v>
      </c>
      <c r="X323">
        <v>-12.933549748528566</v>
      </c>
    </row>
    <row r="324" spans="1:24" x14ac:dyDescent="0.45">
      <c r="A324">
        <v>315</v>
      </c>
      <c r="B324" t="s">
        <v>615</v>
      </c>
      <c r="C324" t="s">
        <v>29</v>
      </c>
      <c r="D324">
        <v>7</v>
      </c>
      <c r="E324">
        <v>7</v>
      </c>
      <c r="F324">
        <v>0</v>
      </c>
      <c r="G324">
        <v>26</v>
      </c>
      <c r="H324">
        <v>19</v>
      </c>
      <c r="I324">
        <v>107.2</v>
      </c>
      <c r="J324">
        <v>8.77</v>
      </c>
      <c r="K324">
        <v>4.01</v>
      </c>
      <c r="L324">
        <v>1.17</v>
      </c>
      <c r="M324">
        <v>0.28100000000000003</v>
      </c>
      <c r="N324" s="2">
        <v>0.69899999999999995</v>
      </c>
      <c r="P324">
        <v>4.43</v>
      </c>
      <c r="Q324">
        <v>4.55</v>
      </c>
      <c r="R324">
        <v>0.9</v>
      </c>
      <c r="T324">
        <f t="shared" si="10"/>
        <v>2.9043132011864099E-2</v>
      </c>
      <c r="U324">
        <f>T324*_xlfn.STDEV.P('Elo Ratings - Current'!$C$2:$C$31)+1505</f>
        <v>1506.2582103818761</v>
      </c>
      <c r="V324">
        <f>U324-VLOOKUP(C324, 'Team Pitching Projected'!$P$2:$R$32, 3, FALSE)</f>
        <v>-21.817348789445077</v>
      </c>
      <c r="W324">
        <f t="shared" si="11"/>
        <v>-12.927991232678956</v>
      </c>
      <c r="X324">
        <v>-12.933549748528566</v>
      </c>
    </row>
    <row r="325" spans="1:24" x14ac:dyDescent="0.45">
      <c r="A325">
        <v>345</v>
      </c>
      <c r="B325" t="s">
        <v>639</v>
      </c>
      <c r="C325" t="s">
        <v>26</v>
      </c>
      <c r="D325">
        <v>4</v>
      </c>
      <c r="E325">
        <v>5</v>
      </c>
      <c r="F325">
        <v>0</v>
      </c>
      <c r="G325">
        <v>14</v>
      </c>
      <c r="H325">
        <v>14</v>
      </c>
      <c r="I325">
        <v>67</v>
      </c>
      <c r="J325">
        <v>9.67</v>
      </c>
      <c r="K325">
        <v>3.22</v>
      </c>
      <c r="L325">
        <v>1.34</v>
      </c>
      <c r="M325">
        <v>0.3</v>
      </c>
      <c r="N325" s="2">
        <v>0.68899999999999995</v>
      </c>
      <c r="P325">
        <v>4.57</v>
      </c>
      <c r="Q325">
        <v>4.3</v>
      </c>
      <c r="R325">
        <v>0.9</v>
      </c>
      <c r="T325">
        <f t="shared" si="10"/>
        <v>2.9043132011864099E-2</v>
      </c>
      <c r="U325">
        <f>T325*_xlfn.STDEV.P('Elo Ratings - Current'!$C$2:$C$31)+1505</f>
        <v>1506.2582103818761</v>
      </c>
      <c r="V325">
        <f>U325-VLOOKUP(C325, 'Team Pitching Projected'!$P$2:$R$32, 3, FALSE)</f>
        <v>12.585516376421765</v>
      </c>
      <c r="W325">
        <f t="shared" si="11"/>
        <v>7.4576176483841419</v>
      </c>
      <c r="X325">
        <v>7.4608241237872353</v>
      </c>
    </row>
    <row r="326" spans="1:24" x14ac:dyDescent="0.45">
      <c r="A326">
        <v>314</v>
      </c>
      <c r="B326" t="s">
        <v>614</v>
      </c>
      <c r="C326" t="s">
        <v>36</v>
      </c>
      <c r="D326">
        <v>6</v>
      </c>
      <c r="E326">
        <v>10</v>
      </c>
      <c r="F326">
        <v>0</v>
      </c>
      <c r="G326">
        <v>25</v>
      </c>
      <c r="H326">
        <v>21</v>
      </c>
      <c r="I326">
        <v>121.1</v>
      </c>
      <c r="J326">
        <v>5.49</v>
      </c>
      <c r="K326">
        <v>3.49</v>
      </c>
      <c r="L326">
        <v>1.19</v>
      </c>
      <c r="M326">
        <v>0.30099999999999999</v>
      </c>
      <c r="N326" s="2">
        <v>0.67200000000000004</v>
      </c>
      <c r="P326">
        <v>5.12</v>
      </c>
      <c r="Q326">
        <v>5.09</v>
      </c>
      <c r="R326">
        <v>0.9</v>
      </c>
      <c r="T326">
        <f t="shared" si="10"/>
        <v>2.9043132011864099E-2</v>
      </c>
      <c r="U326">
        <f>T326*_xlfn.STDEV.P('Elo Ratings - Current'!$C$2:$C$31)+1505</f>
        <v>1506.2582103818761</v>
      </c>
      <c r="V326">
        <f>U326-VLOOKUP(C326, 'Team Pitching Projected'!$P$2:$R$32, 3, FALSE)</f>
        <v>75.459718231282068</v>
      </c>
      <c r="W326">
        <f t="shared" si="11"/>
        <v>44.714075258603032</v>
      </c>
      <c r="X326">
        <v>44.733300511122813</v>
      </c>
    </row>
    <row r="327" spans="1:24" x14ac:dyDescent="0.45">
      <c r="A327">
        <v>355</v>
      </c>
      <c r="B327" t="s">
        <v>647</v>
      </c>
      <c r="C327" t="s">
        <v>17</v>
      </c>
      <c r="D327">
        <v>2</v>
      </c>
      <c r="E327">
        <v>3</v>
      </c>
      <c r="F327">
        <v>0</v>
      </c>
      <c r="G327">
        <v>27</v>
      </c>
      <c r="H327">
        <v>26</v>
      </c>
      <c r="I327">
        <v>95.2</v>
      </c>
      <c r="J327">
        <v>6.68</v>
      </c>
      <c r="K327">
        <v>3.01</v>
      </c>
      <c r="L327">
        <v>1.41</v>
      </c>
      <c r="M327">
        <v>0.29499999999999998</v>
      </c>
      <c r="N327" s="2">
        <v>0.66700000000000004</v>
      </c>
      <c r="P327">
        <v>5.17</v>
      </c>
      <c r="Q327">
        <v>5.03</v>
      </c>
      <c r="R327">
        <v>0.9</v>
      </c>
      <c r="T327">
        <f t="shared" si="10"/>
        <v>2.9043132011864099E-2</v>
      </c>
      <c r="U327">
        <f>T327*_xlfn.STDEV.P('Elo Ratings - Current'!$C$2:$C$31)+1505</f>
        <v>1506.2582103818761</v>
      </c>
      <c r="V327">
        <f>U327-VLOOKUP(C327, 'Team Pitching Projected'!$P$2:$R$32, 3, FALSE)</f>
        <v>-15.885820312571468</v>
      </c>
      <c r="W327">
        <f t="shared" si="11"/>
        <v>-9.4132310807715172</v>
      </c>
      <c r="X327">
        <v>-9.4172783912326743</v>
      </c>
    </row>
    <row r="328" spans="1:24" x14ac:dyDescent="0.45">
      <c r="A328">
        <v>321</v>
      </c>
      <c r="B328" t="s">
        <v>621</v>
      </c>
      <c r="C328" t="s">
        <v>25</v>
      </c>
      <c r="D328">
        <v>5</v>
      </c>
      <c r="E328">
        <v>6</v>
      </c>
      <c r="F328">
        <v>0</v>
      </c>
      <c r="G328">
        <v>24</v>
      </c>
      <c r="H328">
        <v>24</v>
      </c>
      <c r="I328">
        <v>112</v>
      </c>
      <c r="J328">
        <v>5.46</v>
      </c>
      <c r="K328">
        <v>3.05</v>
      </c>
      <c r="L328">
        <v>1.29</v>
      </c>
      <c r="M328">
        <v>0.29099999999999998</v>
      </c>
      <c r="N328" s="2">
        <v>0.67600000000000005</v>
      </c>
      <c r="P328">
        <v>4.9800000000000004</v>
      </c>
      <c r="Q328">
        <v>4.9400000000000004</v>
      </c>
      <c r="R328">
        <v>0.9</v>
      </c>
      <c r="T328">
        <f t="shared" si="10"/>
        <v>2.9043132011864099E-2</v>
      </c>
      <c r="U328">
        <f>T328*_xlfn.STDEV.P('Elo Ratings - Current'!$C$2:$C$31)+1505</f>
        <v>1506.2582103818761</v>
      </c>
      <c r="V328">
        <f>U328-VLOOKUP(C328, 'Team Pitching Projected'!$P$2:$R$32, 3, FALSE)</f>
        <v>71.900801145157857</v>
      </c>
      <c r="W328">
        <f t="shared" si="11"/>
        <v>42.605219167458543</v>
      </c>
      <c r="X328">
        <v>42.623537696745359</v>
      </c>
    </row>
    <row r="329" spans="1:24" x14ac:dyDescent="0.45">
      <c r="A329">
        <v>317</v>
      </c>
      <c r="B329" t="s">
        <v>617</v>
      </c>
      <c r="C329" t="s">
        <v>32</v>
      </c>
      <c r="D329">
        <v>5</v>
      </c>
      <c r="E329">
        <v>5</v>
      </c>
      <c r="F329">
        <v>0</v>
      </c>
      <c r="G329">
        <v>31</v>
      </c>
      <c r="H329">
        <v>17</v>
      </c>
      <c r="I329">
        <v>114.1</v>
      </c>
      <c r="J329">
        <v>7.17</v>
      </c>
      <c r="K329">
        <v>3.54</v>
      </c>
      <c r="L329">
        <v>1.18</v>
      </c>
      <c r="M329">
        <v>0.28899999999999998</v>
      </c>
      <c r="N329" s="2">
        <v>0.72499999999999998</v>
      </c>
      <c r="P329">
        <v>4.33</v>
      </c>
      <c r="Q329">
        <v>4.7300000000000004</v>
      </c>
      <c r="R329">
        <v>0.9</v>
      </c>
      <c r="T329">
        <f t="shared" si="10"/>
        <v>2.9043132011864099E-2</v>
      </c>
      <c r="U329">
        <f>T329*_xlfn.STDEV.P('Elo Ratings - Current'!$C$2:$C$31)+1505</f>
        <v>1506.2582103818761</v>
      </c>
      <c r="V329">
        <f>U329-VLOOKUP(C329, 'Team Pitching Projected'!$P$2:$R$32, 3, FALSE)</f>
        <v>-12.326903226447257</v>
      </c>
      <c r="W329">
        <f t="shared" si="11"/>
        <v>-7.3043749896270258</v>
      </c>
      <c r="X329">
        <v>-7.3075155768552191</v>
      </c>
    </row>
    <row r="330" spans="1:24" x14ac:dyDescent="0.45">
      <c r="A330">
        <v>322</v>
      </c>
      <c r="B330" t="s">
        <v>622</v>
      </c>
      <c r="C330" t="s">
        <v>38</v>
      </c>
      <c r="D330">
        <v>6</v>
      </c>
      <c r="E330">
        <v>9</v>
      </c>
      <c r="F330">
        <v>0</v>
      </c>
      <c r="G330">
        <v>24</v>
      </c>
      <c r="H330">
        <v>22</v>
      </c>
      <c r="I330">
        <v>118.1</v>
      </c>
      <c r="J330">
        <v>6.24</v>
      </c>
      <c r="K330">
        <v>2.5099999999999998</v>
      </c>
      <c r="L330">
        <v>1.37</v>
      </c>
      <c r="M330">
        <v>0.309</v>
      </c>
      <c r="N330" s="2">
        <v>0.68799999999999994</v>
      </c>
      <c r="P330">
        <v>4.95</v>
      </c>
      <c r="Q330">
        <v>4.79</v>
      </c>
      <c r="R330">
        <v>0.9</v>
      </c>
      <c r="T330">
        <f t="shared" si="10"/>
        <v>2.9043132011864099E-2</v>
      </c>
      <c r="U330">
        <f>T330*_xlfn.STDEV.P('Elo Ratings - Current'!$C$2:$C$31)+1505</f>
        <v>1506.2582103818761</v>
      </c>
      <c r="V330">
        <f>U330-VLOOKUP(C330, 'Team Pitching Projected'!$P$2:$R$32, 3, FALSE)</f>
        <v>12.585516376421765</v>
      </c>
      <c r="W330">
        <f t="shared" si="11"/>
        <v>7.4576176483841419</v>
      </c>
      <c r="X330">
        <v>7.4608241237872353</v>
      </c>
    </row>
    <row r="331" spans="1:24" x14ac:dyDescent="0.45">
      <c r="A331">
        <v>356</v>
      </c>
      <c r="B331" t="s">
        <v>648</v>
      </c>
      <c r="C331" t="s">
        <v>38</v>
      </c>
      <c r="D331">
        <v>4</v>
      </c>
      <c r="E331">
        <v>6</v>
      </c>
      <c r="F331">
        <v>0</v>
      </c>
      <c r="G331">
        <v>26</v>
      </c>
      <c r="H331">
        <v>15</v>
      </c>
      <c r="I331">
        <v>100.2</v>
      </c>
      <c r="J331">
        <v>6.79</v>
      </c>
      <c r="K331">
        <v>2.14</v>
      </c>
      <c r="L331">
        <v>1.25</v>
      </c>
      <c r="M331">
        <v>0.315</v>
      </c>
      <c r="N331" s="2">
        <v>0.67</v>
      </c>
      <c r="P331">
        <v>4.92</v>
      </c>
      <c r="Q331">
        <v>4.5999999999999996</v>
      </c>
      <c r="R331">
        <v>0.9</v>
      </c>
      <c r="T331">
        <f t="shared" si="10"/>
        <v>2.9043132011864099E-2</v>
      </c>
      <c r="U331">
        <f>T331*_xlfn.STDEV.P('Elo Ratings - Current'!$C$2:$C$31)+1505</f>
        <v>1506.2582103818761</v>
      </c>
      <c r="V331">
        <f>U331-VLOOKUP(C331, 'Team Pitching Projected'!$P$2:$R$32, 3, FALSE)</f>
        <v>12.585516376421765</v>
      </c>
      <c r="W331">
        <f t="shared" si="11"/>
        <v>7.4576176483841419</v>
      </c>
      <c r="X331">
        <v>7.4608241237872353</v>
      </c>
    </row>
    <row r="332" spans="1:24" x14ac:dyDescent="0.45">
      <c r="A332">
        <v>325</v>
      </c>
      <c r="B332" t="s">
        <v>625</v>
      </c>
      <c r="C332" t="s">
        <v>15</v>
      </c>
      <c r="D332">
        <v>7</v>
      </c>
      <c r="E332">
        <v>9</v>
      </c>
      <c r="F332">
        <v>0</v>
      </c>
      <c r="G332">
        <v>28</v>
      </c>
      <c r="H332">
        <v>22</v>
      </c>
      <c r="I332">
        <v>131.19999999999999</v>
      </c>
      <c r="J332">
        <v>6.56</v>
      </c>
      <c r="K332">
        <v>1.98</v>
      </c>
      <c r="L332">
        <v>1.44</v>
      </c>
      <c r="M332">
        <v>0.29199999999999998</v>
      </c>
      <c r="N332" s="2">
        <v>0.69499999999999995</v>
      </c>
      <c r="P332">
        <v>4.58</v>
      </c>
      <c r="Q332">
        <v>4.6900000000000004</v>
      </c>
      <c r="R332">
        <v>0.9</v>
      </c>
      <c r="T332">
        <f t="shared" si="10"/>
        <v>2.9043132011864099E-2</v>
      </c>
      <c r="U332">
        <f>T332*_xlfn.STDEV.P('Elo Ratings - Current'!$C$2:$C$31)+1505</f>
        <v>1506.2582103818761</v>
      </c>
      <c r="V332">
        <f>U332-VLOOKUP(C332, 'Team Pitching Projected'!$P$2:$R$32, 3, FALSE)</f>
        <v>11.399210681046952</v>
      </c>
      <c r="W332">
        <f t="shared" si="11"/>
        <v>6.7546656180026003</v>
      </c>
      <c r="X332">
        <v>6.7575698523280838</v>
      </c>
    </row>
    <row r="333" spans="1:24" x14ac:dyDescent="0.45">
      <c r="A333">
        <v>305</v>
      </c>
      <c r="B333" t="s">
        <v>605</v>
      </c>
      <c r="C333" t="s">
        <v>15</v>
      </c>
      <c r="D333">
        <v>5</v>
      </c>
      <c r="E333">
        <v>6</v>
      </c>
      <c r="F333">
        <v>0</v>
      </c>
      <c r="G333">
        <v>24</v>
      </c>
      <c r="H333">
        <v>20</v>
      </c>
      <c r="I333">
        <v>106.2</v>
      </c>
      <c r="J333">
        <v>7.59</v>
      </c>
      <c r="K333">
        <v>2.7</v>
      </c>
      <c r="L333">
        <v>1.35</v>
      </c>
      <c r="M333">
        <v>0.30299999999999999</v>
      </c>
      <c r="N333" s="2">
        <v>0.71199999999999997</v>
      </c>
      <c r="P333">
        <v>4.55</v>
      </c>
      <c r="Q333">
        <v>4.5</v>
      </c>
      <c r="R333">
        <v>0.9</v>
      </c>
      <c r="T333">
        <f t="shared" si="10"/>
        <v>2.9043132011864099E-2</v>
      </c>
      <c r="U333">
        <f>T333*_xlfn.STDEV.P('Elo Ratings - Current'!$C$2:$C$31)+1505</f>
        <v>1506.2582103818761</v>
      </c>
      <c r="V333">
        <f>U333-VLOOKUP(C333, 'Team Pitching Projected'!$P$2:$R$32, 3, FALSE)</f>
        <v>11.399210681046952</v>
      </c>
      <c r="W333">
        <f t="shared" si="11"/>
        <v>6.7546656180026003</v>
      </c>
      <c r="X333">
        <v>6.7575698523280838</v>
      </c>
    </row>
    <row r="334" spans="1:24" x14ac:dyDescent="0.45">
      <c r="A334">
        <v>339</v>
      </c>
      <c r="B334" t="s">
        <v>636</v>
      </c>
      <c r="C334" t="s">
        <v>15</v>
      </c>
      <c r="D334">
        <v>5</v>
      </c>
      <c r="E334">
        <v>5</v>
      </c>
      <c r="F334">
        <v>0</v>
      </c>
      <c r="G334">
        <v>17</v>
      </c>
      <c r="H334">
        <v>17</v>
      </c>
      <c r="I334">
        <v>85</v>
      </c>
      <c r="J334">
        <v>6.67</v>
      </c>
      <c r="K334">
        <v>2.33</v>
      </c>
      <c r="L334">
        <v>1.38</v>
      </c>
      <c r="M334">
        <v>0.27500000000000002</v>
      </c>
      <c r="N334" s="2">
        <v>0.70799999999999996</v>
      </c>
      <c r="P334">
        <v>4.24</v>
      </c>
      <c r="Q334">
        <v>4.6399999999999997</v>
      </c>
      <c r="R334">
        <v>0.9</v>
      </c>
      <c r="T334">
        <f t="shared" si="10"/>
        <v>2.9043132011864099E-2</v>
      </c>
      <c r="U334">
        <f>T334*_xlfn.STDEV.P('Elo Ratings - Current'!$C$2:$C$31)+1505</f>
        <v>1506.2582103818761</v>
      </c>
      <c r="V334">
        <f>U334-VLOOKUP(C334, 'Team Pitching Projected'!$P$2:$R$32, 3, FALSE)</f>
        <v>11.399210681046952</v>
      </c>
      <c r="W334">
        <f t="shared" si="11"/>
        <v>6.7546656180026003</v>
      </c>
      <c r="X334">
        <v>6.7575698523280838</v>
      </c>
    </row>
    <row r="335" spans="1:24" x14ac:dyDescent="0.45">
      <c r="A335">
        <v>347</v>
      </c>
      <c r="B335" t="s">
        <v>641</v>
      </c>
      <c r="C335" t="s">
        <v>42</v>
      </c>
      <c r="D335">
        <v>7</v>
      </c>
      <c r="E335">
        <v>7</v>
      </c>
      <c r="F335">
        <v>0</v>
      </c>
      <c r="G335">
        <v>22</v>
      </c>
      <c r="H335">
        <v>20</v>
      </c>
      <c r="I335">
        <v>104</v>
      </c>
      <c r="J335">
        <v>6.75</v>
      </c>
      <c r="K335">
        <v>2.86</v>
      </c>
      <c r="L335">
        <v>1.3</v>
      </c>
      <c r="M335">
        <v>0.29799999999999999</v>
      </c>
      <c r="N335" s="2">
        <v>0.70199999999999996</v>
      </c>
      <c r="P335">
        <v>4.67</v>
      </c>
      <c r="Q335">
        <v>4.6399999999999997</v>
      </c>
      <c r="R335">
        <v>0.9</v>
      </c>
      <c r="T335">
        <f t="shared" si="10"/>
        <v>2.9043132011864099E-2</v>
      </c>
      <c r="U335">
        <f>T335*_xlfn.STDEV.P('Elo Ratings - Current'!$C$2:$C$31)+1505</f>
        <v>1506.2582103818761</v>
      </c>
      <c r="V335">
        <f>U335-VLOOKUP(C335, 'Team Pitching Projected'!$P$2:$R$32, 3, FALSE)</f>
        <v>-71.642187995183349</v>
      </c>
      <c r="W335">
        <f t="shared" si="11"/>
        <v>-42.451976508701428</v>
      </c>
      <c r="X335">
        <v>-42.470229149813342</v>
      </c>
    </row>
    <row r="336" spans="1:24" x14ac:dyDescent="0.45">
      <c r="A336">
        <v>338</v>
      </c>
      <c r="B336" t="s">
        <v>635</v>
      </c>
      <c r="C336" t="s">
        <v>42</v>
      </c>
      <c r="D336">
        <v>4</v>
      </c>
      <c r="E336">
        <v>4</v>
      </c>
      <c r="F336">
        <v>0</v>
      </c>
      <c r="G336">
        <v>17</v>
      </c>
      <c r="H336">
        <v>15</v>
      </c>
      <c r="I336">
        <v>78.2</v>
      </c>
      <c r="J336">
        <v>7.89</v>
      </c>
      <c r="K336">
        <v>3.09</v>
      </c>
      <c r="L336">
        <v>1.37</v>
      </c>
      <c r="M336">
        <v>0.29599999999999999</v>
      </c>
      <c r="N336" s="2">
        <v>0.72099999999999997</v>
      </c>
      <c r="P336">
        <v>4.46</v>
      </c>
      <c r="Q336">
        <v>4.55</v>
      </c>
      <c r="R336">
        <v>0.9</v>
      </c>
      <c r="T336">
        <f t="shared" si="10"/>
        <v>2.9043132011864099E-2</v>
      </c>
      <c r="U336">
        <f>T336*_xlfn.STDEV.P('Elo Ratings - Current'!$C$2:$C$31)+1505</f>
        <v>1506.2582103818761</v>
      </c>
      <c r="V336">
        <f>U336-VLOOKUP(C336, 'Team Pitching Projected'!$P$2:$R$32, 3, FALSE)</f>
        <v>-71.642187995183349</v>
      </c>
      <c r="W336">
        <f t="shared" si="11"/>
        <v>-42.451976508701428</v>
      </c>
      <c r="X336">
        <v>-42.470229149813342</v>
      </c>
    </row>
    <row r="337" spans="1:24" x14ac:dyDescent="0.45">
      <c r="A337">
        <v>309</v>
      </c>
      <c r="B337" t="s">
        <v>609</v>
      </c>
      <c r="C337" t="s">
        <v>42</v>
      </c>
      <c r="D337">
        <v>5</v>
      </c>
      <c r="E337">
        <v>4</v>
      </c>
      <c r="F337">
        <v>0</v>
      </c>
      <c r="G337">
        <v>16</v>
      </c>
      <c r="H337">
        <v>14</v>
      </c>
      <c r="I337">
        <v>70.099999999999994</v>
      </c>
      <c r="J337">
        <v>9.09</v>
      </c>
      <c r="K337">
        <v>3.71</v>
      </c>
      <c r="L337">
        <v>1.1499999999999999</v>
      </c>
      <c r="M337">
        <v>0.29499999999999998</v>
      </c>
      <c r="N337" s="2">
        <v>0.70399999999999996</v>
      </c>
      <c r="P337">
        <v>4.3499999999999996</v>
      </c>
      <c r="Q337">
        <v>4.2699999999999996</v>
      </c>
      <c r="R337">
        <v>0.9</v>
      </c>
      <c r="T337">
        <f t="shared" si="10"/>
        <v>2.9043132011864099E-2</v>
      </c>
      <c r="U337">
        <f>T337*_xlfn.STDEV.P('Elo Ratings - Current'!$C$2:$C$31)+1505</f>
        <v>1506.2582103818761</v>
      </c>
      <c r="V337">
        <f>U337-VLOOKUP(C337, 'Team Pitching Projected'!$P$2:$R$32, 3, FALSE)</f>
        <v>-71.642187995183349</v>
      </c>
      <c r="W337">
        <f t="shared" si="11"/>
        <v>-42.451976508701428</v>
      </c>
      <c r="X337">
        <v>-42.470229149813342</v>
      </c>
    </row>
    <row r="338" spans="1:24" x14ac:dyDescent="0.45">
      <c r="A338">
        <v>319</v>
      </c>
      <c r="B338" t="s">
        <v>619</v>
      </c>
      <c r="C338" t="s">
        <v>35</v>
      </c>
      <c r="D338">
        <v>6</v>
      </c>
      <c r="E338">
        <v>8</v>
      </c>
      <c r="F338">
        <v>0</v>
      </c>
      <c r="G338">
        <v>30</v>
      </c>
      <c r="H338">
        <v>18</v>
      </c>
      <c r="I338">
        <v>107.2</v>
      </c>
      <c r="J338">
        <v>7.6</v>
      </c>
      <c r="K338">
        <v>4.01</v>
      </c>
      <c r="L338">
        <v>1.0900000000000001</v>
      </c>
      <c r="M338">
        <v>0.29599999999999999</v>
      </c>
      <c r="N338" s="2">
        <v>0.71599999999999997</v>
      </c>
      <c r="P338">
        <v>4.43</v>
      </c>
      <c r="Q338">
        <v>4.58</v>
      </c>
      <c r="R338">
        <v>0.9</v>
      </c>
      <c r="T338">
        <f t="shared" si="10"/>
        <v>2.9043132011864099E-2</v>
      </c>
      <c r="U338">
        <f>T338*_xlfn.STDEV.P('Elo Ratings - Current'!$C$2:$C$31)+1505</f>
        <v>1506.2582103818761</v>
      </c>
      <c r="V338">
        <f>U338-VLOOKUP(C338, 'Team Pitching Projected'!$P$2:$R$32, 3, FALSE)</f>
        <v>-25.376265875569288</v>
      </c>
      <c r="W338">
        <f t="shared" si="11"/>
        <v>-15.036847323823448</v>
      </c>
      <c r="X338">
        <v>-15.043312562906022</v>
      </c>
    </row>
    <row r="339" spans="1:24" x14ac:dyDescent="0.45">
      <c r="A339">
        <v>310</v>
      </c>
      <c r="B339" t="s">
        <v>610</v>
      </c>
      <c r="D339">
        <v>6</v>
      </c>
      <c r="E339">
        <v>9</v>
      </c>
      <c r="F339">
        <v>0</v>
      </c>
      <c r="G339">
        <v>26</v>
      </c>
      <c r="H339">
        <v>24</v>
      </c>
      <c r="I339">
        <v>129.19999999999999</v>
      </c>
      <c r="J339">
        <v>5.55</v>
      </c>
      <c r="K339">
        <v>2.29</v>
      </c>
      <c r="L339">
        <v>1.32</v>
      </c>
      <c r="M339">
        <v>0.3</v>
      </c>
      <c r="N339" s="2">
        <v>0.67800000000000005</v>
      </c>
      <c r="P339">
        <v>4.8600000000000003</v>
      </c>
      <c r="Q339">
        <v>4.76</v>
      </c>
      <c r="R339">
        <v>0.9</v>
      </c>
      <c r="T339">
        <f t="shared" si="10"/>
        <v>2.9043132011864099E-2</v>
      </c>
      <c r="U339">
        <f>T339*_xlfn.STDEV.P('Elo Ratings - Current'!$C$2:$C$31)+1505</f>
        <v>1506.2582103818761</v>
      </c>
      <c r="V339" t="e">
        <f>U339-VLOOKUP(C339, 'Team Pitching Projected'!$P$2:$R$32, 3, FALSE)</f>
        <v>#N/A</v>
      </c>
      <c r="W339" t="e">
        <f t="shared" si="11"/>
        <v>#N/A</v>
      </c>
      <c r="X339" t="e">
        <v>#N/A</v>
      </c>
    </row>
    <row r="340" spans="1:24" x14ac:dyDescent="0.45">
      <c r="A340">
        <v>364</v>
      </c>
      <c r="B340" t="s">
        <v>655</v>
      </c>
      <c r="C340" t="s">
        <v>325</v>
      </c>
      <c r="D340">
        <v>5</v>
      </c>
      <c r="E340">
        <v>7</v>
      </c>
      <c r="F340">
        <v>0</v>
      </c>
      <c r="G340">
        <v>23</v>
      </c>
      <c r="H340">
        <v>23</v>
      </c>
      <c r="I340">
        <v>108</v>
      </c>
      <c r="J340">
        <v>6.42</v>
      </c>
      <c r="K340">
        <v>3.67</v>
      </c>
      <c r="L340">
        <v>1.25</v>
      </c>
      <c r="M340">
        <v>0.29199999999999998</v>
      </c>
      <c r="N340" s="2">
        <v>0.65700000000000003</v>
      </c>
      <c r="P340">
        <v>5.25</v>
      </c>
      <c r="Q340">
        <v>5.13</v>
      </c>
      <c r="R340">
        <v>0.8</v>
      </c>
      <c r="T340">
        <f t="shared" si="10"/>
        <v>-9.4821901271159484E-2</v>
      </c>
      <c r="U340">
        <f>T340*_xlfn.STDEV.P('Elo Ratings - Current'!$C$2:$C$31)+1505</f>
        <v>1500.8921131316049</v>
      </c>
      <c r="V340">
        <f>U340-VLOOKUP(C340, 'Team Pitching Projected'!$P$2:$R$32, 3, FALSE)</f>
        <v>40.435978596642826</v>
      </c>
      <c r="W340">
        <f t="shared" si="11"/>
        <v>23.960563761766245</v>
      </c>
      <c r="X340">
        <v>23.970865839717586</v>
      </c>
    </row>
    <row r="341" spans="1:24" x14ac:dyDescent="0.45">
      <c r="A341">
        <v>403</v>
      </c>
      <c r="B341" t="s">
        <v>689</v>
      </c>
      <c r="C341" t="s">
        <v>22</v>
      </c>
      <c r="D341">
        <v>5</v>
      </c>
      <c r="E341">
        <v>6</v>
      </c>
      <c r="F341">
        <v>0</v>
      </c>
      <c r="G341">
        <v>22</v>
      </c>
      <c r="H341">
        <v>22</v>
      </c>
      <c r="I341">
        <v>104</v>
      </c>
      <c r="J341">
        <v>7.44</v>
      </c>
      <c r="K341">
        <v>4.1500000000000004</v>
      </c>
      <c r="L341">
        <v>1.21</v>
      </c>
      <c r="M341">
        <v>0.29099999999999998</v>
      </c>
      <c r="N341" s="2">
        <v>0.70199999999999996</v>
      </c>
      <c r="P341">
        <v>4.76</v>
      </c>
      <c r="Q341">
        <v>4.91</v>
      </c>
      <c r="R341">
        <v>0.8</v>
      </c>
      <c r="T341">
        <f t="shared" si="10"/>
        <v>-9.4821901271159484E-2</v>
      </c>
      <c r="U341">
        <f>T341*_xlfn.STDEV.P('Elo Ratings - Current'!$C$2:$C$31)+1505</f>
        <v>1500.8921131316049</v>
      </c>
      <c r="V341">
        <f>U341-VLOOKUP(C341, 'Team Pitching Projected'!$P$2:$R$32, 3, FALSE)</f>
        <v>-34.301280211964695</v>
      </c>
      <c r="W341">
        <f t="shared" si="11"/>
        <v>-20.325414152267527</v>
      </c>
      <c r="X341">
        <v>-20.334153262209643</v>
      </c>
    </row>
    <row r="342" spans="1:24" x14ac:dyDescent="0.45">
      <c r="A342">
        <v>371</v>
      </c>
      <c r="B342" t="s">
        <v>662</v>
      </c>
      <c r="C342" t="s">
        <v>21</v>
      </c>
      <c r="D342">
        <v>5</v>
      </c>
      <c r="E342">
        <v>4</v>
      </c>
      <c r="F342">
        <v>0</v>
      </c>
      <c r="G342">
        <v>25</v>
      </c>
      <c r="H342">
        <v>21</v>
      </c>
      <c r="I342">
        <v>97.1</v>
      </c>
      <c r="J342">
        <v>6.1</v>
      </c>
      <c r="K342">
        <v>1.94</v>
      </c>
      <c r="L342">
        <v>1.29</v>
      </c>
      <c r="M342">
        <v>0.28899999999999998</v>
      </c>
      <c r="N342" s="2">
        <v>0.69299999999999995</v>
      </c>
      <c r="P342">
        <v>4.4400000000000004</v>
      </c>
      <c r="Q342">
        <v>4.4800000000000004</v>
      </c>
      <c r="R342">
        <v>0.8</v>
      </c>
      <c r="T342">
        <f t="shared" si="10"/>
        <v>-9.4821901271159484E-2</v>
      </c>
      <c r="U342">
        <f>T342*_xlfn.STDEV.P('Elo Ratings - Current'!$C$2:$C$31)+1505</f>
        <v>1500.8921131316049</v>
      </c>
      <c r="V342">
        <f>U342-VLOOKUP(C342, 'Team Pitching Projected'!$P$2:$R$32, 3, FALSE)</f>
        <v>-16.506694781343867</v>
      </c>
      <c r="W342">
        <f t="shared" si="11"/>
        <v>-9.781133696545206</v>
      </c>
      <c r="X342">
        <v>-9.7853391903222349</v>
      </c>
    </row>
    <row r="343" spans="1:24" x14ac:dyDescent="0.45">
      <c r="A343">
        <v>376</v>
      </c>
      <c r="B343" t="s">
        <v>667</v>
      </c>
      <c r="C343" t="s">
        <v>21</v>
      </c>
      <c r="D343">
        <v>4</v>
      </c>
      <c r="E343">
        <v>4</v>
      </c>
      <c r="F343">
        <v>0</v>
      </c>
      <c r="G343">
        <v>26</v>
      </c>
      <c r="H343">
        <v>21</v>
      </c>
      <c r="I343">
        <v>96</v>
      </c>
      <c r="J343">
        <v>8.91</v>
      </c>
      <c r="K343">
        <v>3.84</v>
      </c>
      <c r="L343">
        <v>1.1299999999999999</v>
      </c>
      <c r="M343">
        <v>0.29099999999999998</v>
      </c>
      <c r="N343" s="2">
        <v>0.70699999999999996</v>
      </c>
      <c r="P343">
        <v>4.3099999999999996</v>
      </c>
      <c r="Q343">
        <v>4.43</v>
      </c>
      <c r="R343">
        <v>0.8</v>
      </c>
      <c r="T343">
        <f t="shared" si="10"/>
        <v>-9.4821901271159484E-2</v>
      </c>
      <c r="U343">
        <f>T343*_xlfn.STDEV.P('Elo Ratings - Current'!$C$2:$C$31)+1505</f>
        <v>1500.8921131316049</v>
      </c>
      <c r="V343">
        <f>U343-VLOOKUP(C343, 'Team Pitching Projected'!$P$2:$R$32, 3, FALSE)</f>
        <v>-16.506694781343867</v>
      </c>
      <c r="W343">
        <f t="shared" si="11"/>
        <v>-9.781133696545206</v>
      </c>
      <c r="X343">
        <v>-9.7853391903222349</v>
      </c>
    </row>
    <row r="344" spans="1:24" x14ac:dyDescent="0.45">
      <c r="A344">
        <v>381</v>
      </c>
      <c r="B344" t="s">
        <v>670</v>
      </c>
      <c r="C344" t="s">
        <v>21</v>
      </c>
      <c r="D344">
        <v>4</v>
      </c>
      <c r="E344">
        <v>4</v>
      </c>
      <c r="F344">
        <v>0</v>
      </c>
      <c r="G344">
        <v>20</v>
      </c>
      <c r="H344">
        <v>19</v>
      </c>
      <c r="I344">
        <v>79.099999999999994</v>
      </c>
      <c r="J344">
        <v>7.38</v>
      </c>
      <c r="K344">
        <v>2.84</v>
      </c>
      <c r="L344">
        <v>1.1299999999999999</v>
      </c>
      <c r="M344">
        <v>0.28899999999999998</v>
      </c>
      <c r="N344" s="2">
        <v>0.7</v>
      </c>
      <c r="P344">
        <v>4.3099999999999996</v>
      </c>
      <c r="Q344">
        <v>4.3499999999999996</v>
      </c>
      <c r="R344">
        <v>0.8</v>
      </c>
      <c r="T344">
        <f t="shared" si="10"/>
        <v>-9.4821901271159484E-2</v>
      </c>
      <c r="U344">
        <f>T344*_xlfn.STDEV.P('Elo Ratings - Current'!$C$2:$C$31)+1505</f>
        <v>1500.8921131316049</v>
      </c>
      <c r="V344">
        <f>U344-VLOOKUP(C344, 'Team Pitching Projected'!$P$2:$R$32, 3, FALSE)</f>
        <v>-16.506694781343867</v>
      </c>
      <c r="W344">
        <f t="shared" si="11"/>
        <v>-9.781133696545206</v>
      </c>
      <c r="X344">
        <v>-9.7853391903222349</v>
      </c>
    </row>
    <row r="345" spans="1:24" x14ac:dyDescent="0.45">
      <c r="A345">
        <v>378</v>
      </c>
      <c r="B345" t="s">
        <v>668</v>
      </c>
      <c r="C345" t="s">
        <v>21</v>
      </c>
      <c r="D345">
        <v>4</v>
      </c>
      <c r="E345">
        <v>3</v>
      </c>
      <c r="F345">
        <v>0</v>
      </c>
      <c r="G345">
        <v>19</v>
      </c>
      <c r="H345">
        <v>17</v>
      </c>
      <c r="I345">
        <v>72.099999999999994</v>
      </c>
      <c r="J345">
        <v>9.09</v>
      </c>
      <c r="K345">
        <v>2.86</v>
      </c>
      <c r="L345">
        <v>1.37</v>
      </c>
      <c r="M345">
        <v>0.29499999999999998</v>
      </c>
      <c r="N345" s="2">
        <v>0.72199999999999998</v>
      </c>
      <c r="P345">
        <v>4.2300000000000004</v>
      </c>
      <c r="Q345">
        <v>4.25</v>
      </c>
      <c r="R345">
        <v>0.8</v>
      </c>
      <c r="T345">
        <f t="shared" si="10"/>
        <v>-9.4821901271159484E-2</v>
      </c>
      <c r="U345">
        <f>T345*_xlfn.STDEV.P('Elo Ratings - Current'!$C$2:$C$31)+1505</f>
        <v>1500.8921131316049</v>
      </c>
      <c r="V345">
        <f>U345-VLOOKUP(C345, 'Team Pitching Projected'!$P$2:$R$32, 3, FALSE)</f>
        <v>-16.506694781343867</v>
      </c>
      <c r="W345">
        <f t="shared" si="11"/>
        <v>-9.781133696545206</v>
      </c>
      <c r="X345">
        <v>-9.7853391903222349</v>
      </c>
    </row>
    <row r="346" spans="1:24" x14ac:dyDescent="0.45">
      <c r="A346">
        <v>382</v>
      </c>
      <c r="B346" t="s">
        <v>671</v>
      </c>
      <c r="C346" t="s">
        <v>21</v>
      </c>
      <c r="D346">
        <v>6</v>
      </c>
      <c r="E346">
        <v>5</v>
      </c>
      <c r="F346">
        <v>0</v>
      </c>
      <c r="G346">
        <v>23</v>
      </c>
      <c r="H346">
        <v>14</v>
      </c>
      <c r="I346">
        <v>83</v>
      </c>
      <c r="J346">
        <v>8.02</v>
      </c>
      <c r="K346">
        <v>3.36</v>
      </c>
      <c r="L346">
        <v>1.08</v>
      </c>
      <c r="M346">
        <v>0.29499999999999998</v>
      </c>
      <c r="N346" s="2">
        <v>0.71399999999999997</v>
      </c>
      <c r="P346">
        <v>4.2300000000000004</v>
      </c>
      <c r="Q346">
        <v>4.3</v>
      </c>
      <c r="R346">
        <v>0.8</v>
      </c>
      <c r="T346">
        <f t="shared" si="10"/>
        <v>-9.4821901271159484E-2</v>
      </c>
      <c r="U346">
        <f>T346*_xlfn.STDEV.P('Elo Ratings - Current'!$C$2:$C$31)+1505</f>
        <v>1500.8921131316049</v>
      </c>
      <c r="V346">
        <f>U346-VLOOKUP(C346, 'Team Pitching Projected'!$P$2:$R$32, 3, FALSE)</f>
        <v>-16.506694781343867</v>
      </c>
      <c r="W346">
        <f t="shared" si="11"/>
        <v>-9.781133696545206</v>
      </c>
      <c r="X346">
        <v>-9.7853391903222349</v>
      </c>
    </row>
    <row r="347" spans="1:24" x14ac:dyDescent="0.45">
      <c r="A347">
        <v>372</v>
      </c>
      <c r="B347" t="s">
        <v>663</v>
      </c>
      <c r="C347" t="s">
        <v>21</v>
      </c>
      <c r="D347">
        <v>3</v>
      </c>
      <c r="E347">
        <v>3</v>
      </c>
      <c r="F347">
        <v>0</v>
      </c>
      <c r="G347">
        <v>15</v>
      </c>
      <c r="H347">
        <v>14</v>
      </c>
      <c r="I347">
        <v>61.1</v>
      </c>
      <c r="J347">
        <v>9.69</v>
      </c>
      <c r="K347">
        <v>3.23</v>
      </c>
      <c r="L347">
        <v>1.17</v>
      </c>
      <c r="M347">
        <v>0.28999999999999998</v>
      </c>
      <c r="N347" s="2">
        <v>0.71399999999999997</v>
      </c>
      <c r="P347">
        <v>4.1100000000000003</v>
      </c>
      <c r="Q347">
        <v>4.07</v>
      </c>
      <c r="R347">
        <v>0.8</v>
      </c>
      <c r="T347">
        <f t="shared" si="10"/>
        <v>-9.4821901271159484E-2</v>
      </c>
      <c r="U347">
        <f>T347*_xlfn.STDEV.P('Elo Ratings - Current'!$C$2:$C$31)+1505</f>
        <v>1500.8921131316049</v>
      </c>
      <c r="V347">
        <f>U347-VLOOKUP(C347, 'Team Pitching Projected'!$P$2:$R$32, 3, FALSE)</f>
        <v>-16.506694781343867</v>
      </c>
      <c r="W347">
        <f t="shared" si="11"/>
        <v>-9.781133696545206</v>
      </c>
      <c r="X347">
        <v>-9.7853391903222349</v>
      </c>
    </row>
    <row r="348" spans="1:24" x14ac:dyDescent="0.45">
      <c r="A348">
        <v>395</v>
      </c>
      <c r="B348" t="s">
        <v>682</v>
      </c>
      <c r="C348" t="s">
        <v>19</v>
      </c>
      <c r="D348">
        <v>4</v>
      </c>
      <c r="E348">
        <v>5</v>
      </c>
      <c r="F348">
        <v>0</v>
      </c>
      <c r="G348">
        <v>25</v>
      </c>
      <c r="H348">
        <v>20</v>
      </c>
      <c r="I348">
        <v>97</v>
      </c>
      <c r="J348">
        <v>7.42</v>
      </c>
      <c r="K348">
        <v>3.53</v>
      </c>
      <c r="L348">
        <v>1.1100000000000001</v>
      </c>
      <c r="M348">
        <v>0.29899999999999999</v>
      </c>
      <c r="N348" s="2">
        <v>0.69299999999999995</v>
      </c>
      <c r="P348">
        <v>4.6399999999999997</v>
      </c>
      <c r="Q348">
        <v>4.57</v>
      </c>
      <c r="R348">
        <v>0.8</v>
      </c>
      <c r="T348">
        <f t="shared" si="10"/>
        <v>-9.4821901271159484E-2</v>
      </c>
      <c r="U348">
        <f>T348*_xlfn.STDEV.P('Elo Ratings - Current'!$C$2:$C$31)+1505</f>
        <v>1500.8921131316049</v>
      </c>
      <c r="V348">
        <f>U348-VLOOKUP(C348, 'Team Pitching Projected'!$P$2:$R$32, 3, FALSE)</f>
        <v>-23.624528953592062</v>
      </c>
      <c r="W348">
        <f t="shared" si="11"/>
        <v>-13.998845878834054</v>
      </c>
      <c r="X348">
        <v>-14.004864819077145</v>
      </c>
    </row>
    <row r="349" spans="1:24" x14ac:dyDescent="0.45">
      <c r="A349">
        <v>389</v>
      </c>
      <c r="B349" t="s">
        <v>677</v>
      </c>
      <c r="C349" t="s">
        <v>19</v>
      </c>
      <c r="D349">
        <v>4</v>
      </c>
      <c r="E349">
        <v>4</v>
      </c>
      <c r="F349">
        <v>0</v>
      </c>
      <c r="G349">
        <v>21</v>
      </c>
      <c r="H349">
        <v>13</v>
      </c>
      <c r="I349">
        <v>78.099999999999994</v>
      </c>
      <c r="J349">
        <v>7.93</v>
      </c>
      <c r="K349">
        <v>3.33</v>
      </c>
      <c r="L349">
        <v>1.1499999999999999</v>
      </c>
      <c r="M349">
        <v>0.28999999999999998</v>
      </c>
      <c r="N349" s="2">
        <v>0.7</v>
      </c>
      <c r="P349">
        <v>4.37</v>
      </c>
      <c r="Q349">
        <v>4.34</v>
      </c>
      <c r="R349">
        <v>0.8</v>
      </c>
      <c r="T349">
        <f t="shared" si="10"/>
        <v>-9.4821901271159484E-2</v>
      </c>
      <c r="U349">
        <f>T349*_xlfn.STDEV.P('Elo Ratings - Current'!$C$2:$C$31)+1505</f>
        <v>1500.8921131316049</v>
      </c>
      <c r="V349">
        <f>U349-VLOOKUP(C349, 'Team Pitching Projected'!$P$2:$R$32, 3, FALSE)</f>
        <v>-23.624528953592062</v>
      </c>
      <c r="W349">
        <f t="shared" si="11"/>
        <v>-13.998845878834054</v>
      </c>
      <c r="X349">
        <v>-14.004864819077145</v>
      </c>
    </row>
    <row r="350" spans="1:24" x14ac:dyDescent="0.45">
      <c r="A350">
        <v>402</v>
      </c>
      <c r="B350" t="s">
        <v>688</v>
      </c>
      <c r="C350" t="s">
        <v>19</v>
      </c>
      <c r="D350">
        <v>4</v>
      </c>
      <c r="E350">
        <v>4</v>
      </c>
      <c r="F350">
        <v>0</v>
      </c>
      <c r="G350">
        <v>18</v>
      </c>
      <c r="H350">
        <v>12</v>
      </c>
      <c r="I350">
        <v>57.2</v>
      </c>
      <c r="J350">
        <v>9.51</v>
      </c>
      <c r="K350">
        <v>3.59</v>
      </c>
      <c r="L350">
        <v>1.25</v>
      </c>
      <c r="M350">
        <v>0.30399999999999999</v>
      </c>
      <c r="N350" s="2">
        <v>0.70799999999999996</v>
      </c>
      <c r="P350">
        <v>4.5199999999999996</v>
      </c>
      <c r="Q350">
        <v>4.29</v>
      </c>
      <c r="R350">
        <v>0.8</v>
      </c>
      <c r="T350">
        <f t="shared" si="10"/>
        <v>-9.4821901271159484E-2</v>
      </c>
      <c r="U350">
        <f>T350*_xlfn.STDEV.P('Elo Ratings - Current'!$C$2:$C$31)+1505</f>
        <v>1500.8921131316049</v>
      </c>
      <c r="V350">
        <f>U350-VLOOKUP(C350, 'Team Pitching Projected'!$P$2:$R$32, 3, FALSE)</f>
        <v>-23.624528953592062</v>
      </c>
      <c r="W350">
        <f t="shared" si="11"/>
        <v>-13.998845878834054</v>
      </c>
      <c r="X350">
        <v>-14.004864819077145</v>
      </c>
    </row>
    <row r="351" spans="1:24" x14ac:dyDescent="0.45">
      <c r="A351">
        <v>362</v>
      </c>
      <c r="B351" t="s">
        <v>654</v>
      </c>
      <c r="C351" t="s">
        <v>10</v>
      </c>
      <c r="D351">
        <v>5</v>
      </c>
      <c r="E351">
        <v>6</v>
      </c>
      <c r="F351">
        <v>0</v>
      </c>
      <c r="G351">
        <v>22</v>
      </c>
      <c r="H351">
        <v>18</v>
      </c>
      <c r="I351">
        <v>87.2</v>
      </c>
      <c r="J351">
        <v>8.93</v>
      </c>
      <c r="K351">
        <v>4</v>
      </c>
      <c r="L351">
        <v>1.23</v>
      </c>
      <c r="M351">
        <v>0.28199999999999997</v>
      </c>
      <c r="N351" s="2">
        <v>0.68200000000000005</v>
      </c>
      <c r="P351">
        <v>4.62</v>
      </c>
      <c r="Q351">
        <v>4.59</v>
      </c>
      <c r="R351">
        <v>0.8</v>
      </c>
      <c r="T351">
        <f t="shared" si="10"/>
        <v>-9.4821901271159484E-2</v>
      </c>
      <c r="U351">
        <f>T351*_xlfn.STDEV.P('Elo Ratings - Current'!$C$2:$C$31)+1505</f>
        <v>1500.8921131316049</v>
      </c>
      <c r="V351">
        <f>U351-VLOOKUP(C351, 'Team Pitching Projected'!$P$2:$R$32, 3, FALSE)</f>
        <v>-11.761471999844844</v>
      </c>
      <c r="W351">
        <f t="shared" si="11"/>
        <v>-6.9693255750191732</v>
      </c>
      <c r="X351">
        <v>-6.9723221044856274</v>
      </c>
    </row>
    <row r="352" spans="1:24" x14ac:dyDescent="0.45">
      <c r="A352">
        <v>398</v>
      </c>
      <c r="B352" t="s">
        <v>685</v>
      </c>
      <c r="C352" t="s">
        <v>28</v>
      </c>
      <c r="D352">
        <v>4</v>
      </c>
      <c r="E352">
        <v>5</v>
      </c>
      <c r="F352">
        <v>0</v>
      </c>
      <c r="G352">
        <v>21</v>
      </c>
      <c r="H352">
        <v>20</v>
      </c>
      <c r="I352">
        <v>78.099999999999994</v>
      </c>
      <c r="J352">
        <v>6.78</v>
      </c>
      <c r="K352">
        <v>3.45</v>
      </c>
      <c r="L352">
        <v>1.1499999999999999</v>
      </c>
      <c r="M352">
        <v>0.28499999999999998</v>
      </c>
      <c r="N352" s="2">
        <v>0.68799999999999994</v>
      </c>
      <c r="P352">
        <v>4.5999999999999996</v>
      </c>
      <c r="Q352">
        <v>4.67</v>
      </c>
      <c r="R352">
        <v>0.8</v>
      </c>
      <c r="T352">
        <f t="shared" si="10"/>
        <v>-9.4821901271159484E-2</v>
      </c>
      <c r="U352">
        <f>T352*_xlfn.STDEV.P('Elo Ratings - Current'!$C$2:$C$31)+1505</f>
        <v>1500.8921131316049</v>
      </c>
      <c r="V352">
        <f>U352-VLOOKUP(C352, 'Team Pitching Projected'!$P$2:$R$32, 3, FALSE)</f>
        <v>-1.084720741472438</v>
      </c>
      <c r="W352">
        <f t="shared" si="11"/>
        <v>-0.64275730158583477</v>
      </c>
      <c r="X352">
        <v>-0.64303366135312801</v>
      </c>
    </row>
    <row r="353" spans="1:24" x14ac:dyDescent="0.45">
      <c r="A353">
        <v>391</v>
      </c>
      <c r="B353" t="s">
        <v>679</v>
      </c>
      <c r="C353" t="s">
        <v>41</v>
      </c>
      <c r="D353">
        <v>7</v>
      </c>
      <c r="E353">
        <v>10</v>
      </c>
      <c r="F353">
        <v>0</v>
      </c>
      <c r="G353">
        <v>25</v>
      </c>
      <c r="H353">
        <v>25</v>
      </c>
      <c r="I353">
        <v>147.19999999999999</v>
      </c>
      <c r="J353">
        <v>6.15</v>
      </c>
      <c r="K353">
        <v>2.38</v>
      </c>
      <c r="L353">
        <v>1.71</v>
      </c>
      <c r="M353">
        <v>0.307</v>
      </c>
      <c r="N353" s="2">
        <v>0.67900000000000005</v>
      </c>
      <c r="P353">
        <v>5.36</v>
      </c>
      <c r="Q353">
        <v>5.25</v>
      </c>
      <c r="R353">
        <v>0.8</v>
      </c>
      <c r="T353">
        <f t="shared" si="10"/>
        <v>-9.4821901271159484E-2</v>
      </c>
      <c r="U353">
        <f>T353*_xlfn.STDEV.P('Elo Ratings - Current'!$C$2:$C$31)+1505</f>
        <v>1500.8921131316049</v>
      </c>
      <c r="V353">
        <f>U353-VLOOKUP(C353, 'Team Pitching Projected'!$P$2:$R$32, 3, FALSE)</f>
        <v>-80.567202331578756</v>
      </c>
      <c r="W353">
        <f t="shared" si="11"/>
        <v>-47.740543337145503</v>
      </c>
      <c r="X353">
        <v>-47.761069849117099</v>
      </c>
    </row>
    <row r="354" spans="1:24" x14ac:dyDescent="0.45">
      <c r="A354">
        <v>368</v>
      </c>
      <c r="B354" t="s">
        <v>659</v>
      </c>
      <c r="C354" t="s">
        <v>41</v>
      </c>
      <c r="D354">
        <v>6</v>
      </c>
      <c r="E354">
        <v>7</v>
      </c>
      <c r="F354">
        <v>0</v>
      </c>
      <c r="G354">
        <v>22</v>
      </c>
      <c r="H354">
        <v>20</v>
      </c>
      <c r="I354">
        <v>96.2</v>
      </c>
      <c r="J354">
        <v>5.68</v>
      </c>
      <c r="K354">
        <v>2.42</v>
      </c>
      <c r="L354">
        <v>1.4</v>
      </c>
      <c r="M354">
        <v>0.29699999999999999</v>
      </c>
      <c r="N354" s="2">
        <v>0.67500000000000004</v>
      </c>
      <c r="P354">
        <v>5.03</v>
      </c>
      <c r="Q354">
        <v>4.91</v>
      </c>
      <c r="R354">
        <v>0.8</v>
      </c>
      <c r="T354">
        <f t="shared" si="10"/>
        <v>-9.4821901271159484E-2</v>
      </c>
      <c r="U354">
        <f>T354*_xlfn.STDEV.P('Elo Ratings - Current'!$C$2:$C$31)+1505</f>
        <v>1500.8921131316049</v>
      </c>
      <c r="V354">
        <f>U354-VLOOKUP(C354, 'Team Pitching Projected'!$P$2:$R$32, 3, FALSE)</f>
        <v>-80.567202331578756</v>
      </c>
      <c r="W354">
        <f t="shared" si="11"/>
        <v>-47.740543337145503</v>
      </c>
      <c r="X354">
        <v>-47.761069849117099</v>
      </c>
    </row>
    <row r="355" spans="1:24" x14ac:dyDescent="0.45">
      <c r="A355">
        <v>401</v>
      </c>
      <c r="B355" t="s">
        <v>687</v>
      </c>
      <c r="C355" t="s">
        <v>33</v>
      </c>
      <c r="D355">
        <v>4</v>
      </c>
      <c r="E355">
        <v>5</v>
      </c>
      <c r="F355">
        <v>0</v>
      </c>
      <c r="G355">
        <v>24</v>
      </c>
      <c r="H355">
        <v>22</v>
      </c>
      <c r="I355">
        <v>86.2</v>
      </c>
      <c r="J355">
        <v>9.0299999999999994</v>
      </c>
      <c r="K355">
        <v>4.88</v>
      </c>
      <c r="L355">
        <v>1.04</v>
      </c>
      <c r="M355">
        <v>0.29099999999999998</v>
      </c>
      <c r="N355" s="2">
        <v>0.71199999999999997</v>
      </c>
      <c r="P355">
        <v>4.46</v>
      </c>
      <c r="Q355">
        <v>4.51</v>
      </c>
      <c r="R355">
        <v>0.8</v>
      </c>
      <c r="T355">
        <f t="shared" si="10"/>
        <v>-9.4821901271159484E-2</v>
      </c>
      <c r="U355">
        <f>T355*_xlfn.STDEV.P('Elo Ratings - Current'!$C$2:$C$31)+1505</f>
        <v>1500.8921131316049</v>
      </c>
      <c r="V355">
        <f>U355-VLOOKUP(C355, 'Team Pitching Projected'!$P$2:$R$32, 3, FALSE)</f>
        <v>43.99489568276681</v>
      </c>
      <c r="W355">
        <f t="shared" si="11"/>
        <v>26.069419852910602</v>
      </c>
      <c r="X355">
        <v>26.08062865409504</v>
      </c>
    </row>
    <row r="356" spans="1:24" x14ac:dyDescent="0.45">
      <c r="A356">
        <v>379</v>
      </c>
      <c r="B356" t="s">
        <v>669</v>
      </c>
      <c r="C356" t="s">
        <v>33</v>
      </c>
      <c r="D356">
        <v>5</v>
      </c>
      <c r="E356">
        <v>7</v>
      </c>
      <c r="F356">
        <v>0</v>
      </c>
      <c r="G356">
        <v>25</v>
      </c>
      <c r="H356">
        <v>20</v>
      </c>
      <c r="I356">
        <v>107.2</v>
      </c>
      <c r="J356">
        <v>8.86</v>
      </c>
      <c r="K356">
        <v>4.93</v>
      </c>
      <c r="L356">
        <v>1</v>
      </c>
      <c r="M356">
        <v>0.29399999999999998</v>
      </c>
      <c r="N356" s="2">
        <v>0.71</v>
      </c>
      <c r="P356">
        <v>4.51</v>
      </c>
      <c r="Q356">
        <v>4.57</v>
      </c>
      <c r="R356">
        <v>0.8</v>
      </c>
      <c r="T356">
        <f t="shared" si="10"/>
        <v>-9.4821901271159484E-2</v>
      </c>
      <c r="U356">
        <f>T356*_xlfn.STDEV.P('Elo Ratings - Current'!$C$2:$C$31)+1505</f>
        <v>1500.8921131316049</v>
      </c>
      <c r="V356">
        <f>U356-VLOOKUP(C356, 'Team Pitching Projected'!$P$2:$R$32, 3, FALSE)</f>
        <v>43.99489568276681</v>
      </c>
      <c r="W356">
        <f t="shared" si="11"/>
        <v>26.069419852910602</v>
      </c>
      <c r="X356">
        <v>26.08062865409504</v>
      </c>
    </row>
    <row r="357" spans="1:24" x14ac:dyDescent="0.45">
      <c r="A357">
        <v>373</v>
      </c>
      <c r="B357" t="s">
        <v>664</v>
      </c>
      <c r="C357" t="s">
        <v>33</v>
      </c>
      <c r="D357">
        <v>4</v>
      </c>
      <c r="E357">
        <v>7</v>
      </c>
      <c r="F357">
        <v>0</v>
      </c>
      <c r="G357">
        <v>25</v>
      </c>
      <c r="H357">
        <v>18</v>
      </c>
      <c r="I357">
        <v>98.2</v>
      </c>
      <c r="J357">
        <v>8.3000000000000007</v>
      </c>
      <c r="K357">
        <v>4.47</v>
      </c>
      <c r="L357">
        <v>1.0900000000000001</v>
      </c>
      <c r="M357">
        <v>0.29499999999999998</v>
      </c>
      <c r="N357" s="2">
        <v>0.69199999999999995</v>
      </c>
      <c r="P357">
        <v>4.74</v>
      </c>
      <c r="Q357">
        <v>4.6900000000000004</v>
      </c>
      <c r="R357">
        <v>0.8</v>
      </c>
      <c r="T357">
        <f t="shared" si="10"/>
        <v>-9.4821901271159484E-2</v>
      </c>
      <c r="U357">
        <f>T357*_xlfn.STDEV.P('Elo Ratings - Current'!$C$2:$C$31)+1505</f>
        <v>1500.8921131316049</v>
      </c>
      <c r="V357">
        <f>U357-VLOOKUP(C357, 'Team Pitching Projected'!$P$2:$R$32, 3, FALSE)</f>
        <v>43.99489568276681</v>
      </c>
      <c r="W357">
        <f t="shared" si="11"/>
        <v>26.069419852910602</v>
      </c>
      <c r="X357">
        <v>26.08062865409504</v>
      </c>
    </row>
    <row r="358" spans="1:24" x14ac:dyDescent="0.45">
      <c r="A358">
        <v>383</v>
      </c>
      <c r="B358" t="s">
        <v>672</v>
      </c>
      <c r="C358" t="s">
        <v>33</v>
      </c>
      <c r="D358">
        <v>4</v>
      </c>
      <c r="E358">
        <v>5</v>
      </c>
      <c r="F358">
        <v>0</v>
      </c>
      <c r="G358">
        <v>23</v>
      </c>
      <c r="H358">
        <v>18</v>
      </c>
      <c r="I358">
        <v>64</v>
      </c>
      <c r="J358">
        <v>7.45</v>
      </c>
      <c r="K358">
        <v>2.5299999999999998</v>
      </c>
      <c r="L358">
        <v>1.1299999999999999</v>
      </c>
      <c r="M358">
        <v>0.29299999999999998</v>
      </c>
      <c r="N358" s="2">
        <v>0.72</v>
      </c>
      <c r="P358">
        <v>4.08</v>
      </c>
      <c r="Q358">
        <v>4.16</v>
      </c>
      <c r="R358">
        <v>0.8</v>
      </c>
      <c r="T358">
        <f t="shared" si="10"/>
        <v>-9.4821901271159484E-2</v>
      </c>
      <c r="U358">
        <f>T358*_xlfn.STDEV.P('Elo Ratings - Current'!$C$2:$C$31)+1505</f>
        <v>1500.8921131316049</v>
      </c>
      <c r="V358">
        <f>U358-VLOOKUP(C358, 'Team Pitching Projected'!$P$2:$R$32, 3, FALSE)</f>
        <v>43.99489568276681</v>
      </c>
      <c r="W358">
        <f t="shared" si="11"/>
        <v>26.069419852910602</v>
      </c>
      <c r="X358">
        <v>26.08062865409504</v>
      </c>
    </row>
    <row r="359" spans="1:24" x14ac:dyDescent="0.45">
      <c r="A359">
        <v>396</v>
      </c>
      <c r="B359" t="s">
        <v>683</v>
      </c>
      <c r="C359" t="s">
        <v>30</v>
      </c>
      <c r="D359">
        <v>6</v>
      </c>
      <c r="E359">
        <v>6</v>
      </c>
      <c r="F359">
        <v>0</v>
      </c>
      <c r="G359">
        <v>25</v>
      </c>
      <c r="H359">
        <v>24</v>
      </c>
      <c r="I359">
        <v>107</v>
      </c>
      <c r="J359">
        <v>9.08</v>
      </c>
      <c r="K359">
        <v>4.46</v>
      </c>
      <c r="L359">
        <v>1.35</v>
      </c>
      <c r="M359">
        <v>0.28199999999999997</v>
      </c>
      <c r="N359" s="2">
        <v>0.69</v>
      </c>
      <c r="P359">
        <v>4.79</v>
      </c>
      <c r="Q359">
        <v>4.8600000000000003</v>
      </c>
      <c r="R359">
        <v>0.8</v>
      </c>
      <c r="T359">
        <f t="shared" si="10"/>
        <v>-9.4821901271159484E-2</v>
      </c>
      <c r="U359">
        <f>T359*_xlfn.STDEV.P('Elo Ratings - Current'!$C$2:$C$31)+1505</f>
        <v>1500.8921131316049</v>
      </c>
      <c r="V359">
        <f>U359-VLOOKUP(C359, 'Team Pitching Projected'!$P$2:$R$32, 3, FALSE)</f>
        <v>-11.761471999844844</v>
      </c>
      <c r="W359">
        <f t="shared" si="11"/>
        <v>-6.9693255750191732</v>
      </c>
      <c r="X359">
        <v>-6.9723221044856274</v>
      </c>
    </row>
    <row r="360" spans="1:24" x14ac:dyDescent="0.45">
      <c r="A360">
        <v>374</v>
      </c>
      <c r="B360" t="s">
        <v>665</v>
      </c>
      <c r="C360" t="s">
        <v>30</v>
      </c>
      <c r="D360">
        <v>5</v>
      </c>
      <c r="E360">
        <v>6</v>
      </c>
      <c r="F360">
        <v>0</v>
      </c>
      <c r="G360">
        <v>20</v>
      </c>
      <c r="H360">
        <v>17</v>
      </c>
      <c r="I360">
        <v>98.1</v>
      </c>
      <c r="J360">
        <v>5.77</v>
      </c>
      <c r="K360">
        <v>2.38</v>
      </c>
      <c r="L360">
        <v>1.28</v>
      </c>
      <c r="M360">
        <v>0.29199999999999998</v>
      </c>
      <c r="N360" s="2">
        <v>0.67900000000000005</v>
      </c>
      <c r="P360">
        <v>4.76</v>
      </c>
      <c r="Q360">
        <v>4.74</v>
      </c>
      <c r="R360">
        <v>0.8</v>
      </c>
      <c r="T360">
        <f t="shared" si="10"/>
        <v>-9.4821901271159484E-2</v>
      </c>
      <c r="U360">
        <f>T360*_xlfn.STDEV.P('Elo Ratings - Current'!$C$2:$C$31)+1505</f>
        <v>1500.8921131316049</v>
      </c>
      <c r="V360">
        <f>U360-VLOOKUP(C360, 'Team Pitching Projected'!$P$2:$R$32, 3, FALSE)</f>
        <v>-11.761471999844844</v>
      </c>
      <c r="W360">
        <f t="shared" si="11"/>
        <v>-6.9693255750191732</v>
      </c>
      <c r="X360">
        <v>-6.9723221044856274</v>
      </c>
    </row>
    <row r="361" spans="1:24" x14ac:dyDescent="0.45">
      <c r="A361">
        <v>370</v>
      </c>
      <c r="B361" t="s">
        <v>661</v>
      </c>
      <c r="C361" t="s">
        <v>24</v>
      </c>
      <c r="D361">
        <v>6</v>
      </c>
      <c r="E361">
        <v>7</v>
      </c>
      <c r="F361">
        <v>0</v>
      </c>
      <c r="G361">
        <v>24</v>
      </c>
      <c r="H361">
        <v>23</v>
      </c>
      <c r="I361">
        <v>100.2</v>
      </c>
      <c r="J361">
        <v>6.61</v>
      </c>
      <c r="K361">
        <v>3.4</v>
      </c>
      <c r="L361">
        <v>1.1599999999999999</v>
      </c>
      <c r="M361">
        <v>0.29399999999999998</v>
      </c>
      <c r="N361" s="2">
        <v>0.69199999999999995</v>
      </c>
      <c r="P361">
        <v>4.74</v>
      </c>
      <c r="Q361">
        <v>4.66</v>
      </c>
      <c r="R361">
        <v>0.8</v>
      </c>
      <c r="T361">
        <f t="shared" si="10"/>
        <v>-9.4821901271159484E-2</v>
      </c>
      <c r="U361">
        <f>T361*_xlfn.STDEV.P('Elo Ratings - Current'!$C$2:$C$31)+1505</f>
        <v>1500.8921131316049</v>
      </c>
      <c r="V361">
        <f>U361-VLOOKUP(C361, 'Team Pitching Projected'!$P$2:$R$32, 3, FALSE)</f>
        <v>-46.164337165711913</v>
      </c>
      <c r="W361">
        <f t="shared" si="11"/>
        <v>-27.354934456082407</v>
      </c>
      <c r="X361">
        <v>-27.366695976801296</v>
      </c>
    </row>
    <row r="362" spans="1:24" x14ac:dyDescent="0.45">
      <c r="A362">
        <v>399</v>
      </c>
      <c r="B362" t="s">
        <v>347</v>
      </c>
      <c r="C362" t="s">
        <v>24</v>
      </c>
      <c r="D362">
        <v>7</v>
      </c>
      <c r="E362">
        <v>6</v>
      </c>
      <c r="F362">
        <v>4</v>
      </c>
      <c r="G362">
        <v>51</v>
      </c>
      <c r="H362">
        <v>6</v>
      </c>
      <c r="I362">
        <v>77</v>
      </c>
      <c r="J362">
        <v>9.23</v>
      </c>
      <c r="K362">
        <v>2.81</v>
      </c>
      <c r="L362">
        <v>1.17</v>
      </c>
      <c r="M362">
        <v>0.29099999999999998</v>
      </c>
      <c r="N362" s="2">
        <v>0.68799999999999994</v>
      </c>
      <c r="P362">
        <v>4.21</v>
      </c>
      <c r="Q362">
        <v>3.98</v>
      </c>
      <c r="R362">
        <v>0.8</v>
      </c>
      <c r="T362">
        <f t="shared" si="10"/>
        <v>-9.4821901271159484E-2</v>
      </c>
      <c r="U362">
        <f>T362*_xlfn.STDEV.P('Elo Ratings - Current'!$C$2:$C$31)+1505</f>
        <v>1500.8921131316049</v>
      </c>
      <c r="V362">
        <f>U362-VLOOKUP(C362, 'Team Pitching Projected'!$P$2:$R$32, 3, FALSE)</f>
        <v>-46.164337165711913</v>
      </c>
      <c r="W362">
        <f t="shared" si="11"/>
        <v>-27.354934456082407</v>
      </c>
      <c r="X362">
        <v>-27.366695976801296</v>
      </c>
    </row>
    <row r="363" spans="1:24" x14ac:dyDescent="0.45">
      <c r="A363">
        <v>361</v>
      </c>
      <c r="B363" t="s">
        <v>653</v>
      </c>
      <c r="C363" t="s">
        <v>40</v>
      </c>
      <c r="D363">
        <v>6</v>
      </c>
      <c r="E363">
        <v>7</v>
      </c>
      <c r="F363">
        <v>0</v>
      </c>
      <c r="G363">
        <v>23</v>
      </c>
      <c r="H363">
        <v>22</v>
      </c>
      <c r="I363">
        <v>107.1</v>
      </c>
      <c r="J363">
        <v>7.3</v>
      </c>
      <c r="K363">
        <v>3.52</v>
      </c>
      <c r="L363">
        <v>1.34</v>
      </c>
      <c r="M363">
        <v>0.29299999999999998</v>
      </c>
      <c r="N363" s="2">
        <v>0.69699999999999995</v>
      </c>
      <c r="P363">
        <v>4.78</v>
      </c>
      <c r="Q363">
        <v>4.8899999999999997</v>
      </c>
      <c r="R363">
        <v>0.8</v>
      </c>
      <c r="T363">
        <f t="shared" si="10"/>
        <v>-9.4821901271159484E-2</v>
      </c>
      <c r="U363">
        <f>T363*_xlfn.STDEV.P('Elo Ratings - Current'!$C$2:$C$31)+1505</f>
        <v>1500.8921131316049</v>
      </c>
      <c r="V363">
        <f>U363-VLOOKUP(C363, 'Team Pitching Projected'!$P$2:$R$32, 3, FALSE)</f>
        <v>-17.693000476718453</v>
      </c>
      <c r="W363">
        <f t="shared" si="11"/>
        <v>-10.484085726926613</v>
      </c>
      <c r="X363">
        <v>-10.488593461781386</v>
      </c>
    </row>
    <row r="364" spans="1:24" x14ac:dyDescent="0.45">
      <c r="A364">
        <v>366</v>
      </c>
      <c r="B364" t="s">
        <v>657</v>
      </c>
      <c r="C364" t="s">
        <v>40</v>
      </c>
      <c r="D364">
        <v>5</v>
      </c>
      <c r="E364">
        <v>6</v>
      </c>
      <c r="F364">
        <v>0</v>
      </c>
      <c r="G364">
        <v>38</v>
      </c>
      <c r="H364">
        <v>13</v>
      </c>
      <c r="I364">
        <v>105.2</v>
      </c>
      <c r="J364">
        <v>6.81</v>
      </c>
      <c r="K364">
        <v>2.4700000000000002</v>
      </c>
      <c r="L364">
        <v>1.36</v>
      </c>
      <c r="M364">
        <v>0.28599999999999998</v>
      </c>
      <c r="N364" s="2">
        <v>0.71299999999999997</v>
      </c>
      <c r="P364">
        <v>4.34</v>
      </c>
      <c r="Q364">
        <v>4.6500000000000004</v>
      </c>
      <c r="R364">
        <v>0.8</v>
      </c>
      <c r="T364">
        <f t="shared" si="10"/>
        <v>-9.4821901271159484E-2</v>
      </c>
      <c r="U364">
        <f>T364*_xlfn.STDEV.P('Elo Ratings - Current'!$C$2:$C$31)+1505</f>
        <v>1500.8921131316049</v>
      </c>
      <c r="V364">
        <f>U364-VLOOKUP(C364, 'Team Pitching Projected'!$P$2:$R$32, 3, FALSE)</f>
        <v>-17.693000476718453</v>
      </c>
      <c r="W364">
        <f t="shared" si="11"/>
        <v>-10.484085726926613</v>
      </c>
      <c r="X364">
        <v>-10.488593461781386</v>
      </c>
    </row>
    <row r="365" spans="1:24" x14ac:dyDescent="0.45">
      <c r="A365">
        <v>388</v>
      </c>
      <c r="B365" t="s">
        <v>676</v>
      </c>
      <c r="C365" t="s">
        <v>27</v>
      </c>
      <c r="D365">
        <v>6</v>
      </c>
      <c r="E365">
        <v>8</v>
      </c>
      <c r="F365">
        <v>0</v>
      </c>
      <c r="G365">
        <v>21</v>
      </c>
      <c r="H365">
        <v>21</v>
      </c>
      <c r="I365">
        <v>103.1</v>
      </c>
      <c r="J365">
        <v>6.71</v>
      </c>
      <c r="K365">
        <v>3.4</v>
      </c>
      <c r="L365">
        <v>1.22</v>
      </c>
      <c r="M365">
        <v>0.30199999999999999</v>
      </c>
      <c r="N365" s="2">
        <v>0.70599999999999996</v>
      </c>
      <c r="P365">
        <v>4.7</v>
      </c>
      <c r="Q365">
        <v>4.8</v>
      </c>
      <c r="R365">
        <v>0.8</v>
      </c>
      <c r="T365">
        <f t="shared" si="10"/>
        <v>-9.4821901271159484E-2</v>
      </c>
      <c r="U365">
        <f>T365*_xlfn.STDEV.P('Elo Ratings - Current'!$C$2:$C$31)+1505</f>
        <v>1500.8921131316049</v>
      </c>
      <c r="V365">
        <f>U365-VLOOKUP(C365, 'Team Pitching Projected'!$P$2:$R$32, 3, FALSE)</f>
        <v>-21.251917562842664</v>
      </c>
      <c r="W365">
        <f t="shared" si="11"/>
        <v>-12.592941818071104</v>
      </c>
      <c r="X365">
        <v>-12.598356276158841</v>
      </c>
    </row>
    <row r="366" spans="1:24" x14ac:dyDescent="0.45">
      <c r="A366">
        <v>367</v>
      </c>
      <c r="B366" t="s">
        <v>658</v>
      </c>
      <c r="C366" t="s">
        <v>27</v>
      </c>
      <c r="D366">
        <v>4</v>
      </c>
      <c r="E366">
        <v>4</v>
      </c>
      <c r="F366">
        <v>0</v>
      </c>
      <c r="G366">
        <v>11</v>
      </c>
      <c r="H366">
        <v>11</v>
      </c>
      <c r="I366">
        <v>63</v>
      </c>
      <c r="J366">
        <v>7.43</v>
      </c>
      <c r="K366">
        <v>2.86</v>
      </c>
      <c r="L366">
        <v>1.1399999999999999</v>
      </c>
      <c r="M366">
        <v>0.30299999999999999</v>
      </c>
      <c r="N366" s="2">
        <v>0.69899999999999995</v>
      </c>
      <c r="P366">
        <v>4.43</v>
      </c>
      <c r="Q366">
        <v>4.3</v>
      </c>
      <c r="R366">
        <v>0.8</v>
      </c>
      <c r="T366">
        <f t="shared" si="10"/>
        <v>-9.4821901271159484E-2</v>
      </c>
      <c r="U366">
        <f>T366*_xlfn.STDEV.P('Elo Ratings - Current'!$C$2:$C$31)+1505</f>
        <v>1500.8921131316049</v>
      </c>
      <c r="V366">
        <f>U366-VLOOKUP(C366, 'Team Pitching Projected'!$P$2:$R$32, 3, FALSE)</f>
        <v>-21.251917562842664</v>
      </c>
      <c r="W366">
        <f t="shared" si="11"/>
        <v>-12.592941818071104</v>
      </c>
      <c r="X366">
        <v>-12.598356276158841</v>
      </c>
    </row>
    <row r="367" spans="1:24" x14ac:dyDescent="0.45">
      <c r="A367">
        <v>360</v>
      </c>
      <c r="B367" t="s">
        <v>652</v>
      </c>
      <c r="C367" t="s">
        <v>16</v>
      </c>
      <c r="D367">
        <v>5</v>
      </c>
      <c r="E367">
        <v>7</v>
      </c>
      <c r="F367">
        <v>0</v>
      </c>
      <c r="G367">
        <v>24</v>
      </c>
      <c r="H367">
        <v>20</v>
      </c>
      <c r="I367">
        <v>114.2</v>
      </c>
      <c r="J367">
        <v>6.75</v>
      </c>
      <c r="K367">
        <v>3.14</v>
      </c>
      <c r="L367">
        <v>1.41</v>
      </c>
      <c r="M367">
        <v>0.29799999999999999</v>
      </c>
      <c r="N367" s="2">
        <v>0.70599999999999996</v>
      </c>
      <c r="P367">
        <v>4.79</v>
      </c>
      <c r="Q367">
        <v>4.8899999999999997</v>
      </c>
      <c r="R367">
        <v>0.8</v>
      </c>
      <c r="T367">
        <f t="shared" si="10"/>
        <v>-9.4821901271159484E-2</v>
      </c>
      <c r="U367">
        <f>T367*_xlfn.STDEV.P('Elo Ratings - Current'!$C$2:$C$31)+1505</f>
        <v>1500.8921131316049</v>
      </c>
      <c r="V367">
        <f>U367-VLOOKUP(C367, 'Team Pitching Projected'!$P$2:$R$32, 3, FALSE)</f>
        <v>10.77833621227478</v>
      </c>
      <c r="W367">
        <f t="shared" si="11"/>
        <v>6.3867630022290456</v>
      </c>
      <c r="X367">
        <v>6.3895090532385233</v>
      </c>
    </row>
    <row r="368" spans="1:24" x14ac:dyDescent="0.45">
      <c r="A368">
        <v>390</v>
      </c>
      <c r="B368" t="s">
        <v>678</v>
      </c>
      <c r="C368" t="s">
        <v>16</v>
      </c>
      <c r="D368">
        <v>4</v>
      </c>
      <c r="E368">
        <v>5</v>
      </c>
      <c r="F368">
        <v>0</v>
      </c>
      <c r="G368">
        <v>18</v>
      </c>
      <c r="H368">
        <v>16</v>
      </c>
      <c r="I368">
        <v>82</v>
      </c>
      <c r="J368">
        <v>7.24</v>
      </c>
      <c r="K368">
        <v>3.29</v>
      </c>
      <c r="L368">
        <v>1.32</v>
      </c>
      <c r="M368">
        <v>0.28899999999999998</v>
      </c>
      <c r="N368" s="2">
        <v>0.70099999999999996</v>
      </c>
      <c r="P368">
        <v>4.6100000000000003</v>
      </c>
      <c r="Q368">
        <v>4.83</v>
      </c>
      <c r="R368">
        <v>0.8</v>
      </c>
      <c r="T368">
        <f t="shared" si="10"/>
        <v>-9.4821901271159484E-2</v>
      </c>
      <c r="U368">
        <f>T368*_xlfn.STDEV.P('Elo Ratings - Current'!$C$2:$C$31)+1505</f>
        <v>1500.8921131316049</v>
      </c>
      <c r="V368">
        <f>U368-VLOOKUP(C368, 'Team Pitching Projected'!$P$2:$R$32, 3, FALSE)</f>
        <v>10.77833621227478</v>
      </c>
      <c r="W368">
        <f t="shared" si="11"/>
        <v>6.3867630022290456</v>
      </c>
      <c r="X368">
        <v>6.3895090532385233</v>
      </c>
    </row>
    <row r="369" spans="1:24" x14ac:dyDescent="0.45">
      <c r="A369">
        <v>384</v>
      </c>
      <c r="B369" t="s">
        <v>673</v>
      </c>
      <c r="C369" t="s">
        <v>23</v>
      </c>
      <c r="D369">
        <v>5</v>
      </c>
      <c r="E369">
        <v>8</v>
      </c>
      <c r="F369">
        <v>0</v>
      </c>
      <c r="G369">
        <v>23</v>
      </c>
      <c r="H369">
        <v>23</v>
      </c>
      <c r="I369">
        <v>103.2</v>
      </c>
      <c r="J369">
        <v>7.64</v>
      </c>
      <c r="K369">
        <v>4.08</v>
      </c>
      <c r="L369">
        <v>1.1299999999999999</v>
      </c>
      <c r="M369">
        <v>0.29599999999999999</v>
      </c>
      <c r="N369" s="2">
        <v>0.67500000000000004</v>
      </c>
      <c r="P369">
        <v>4.8600000000000003</v>
      </c>
      <c r="Q369">
        <v>4.75</v>
      </c>
      <c r="R369">
        <v>0.8</v>
      </c>
      <c r="T369">
        <f t="shared" si="10"/>
        <v>-9.4821901271159484E-2</v>
      </c>
      <c r="U369">
        <f>T369*_xlfn.STDEV.P('Elo Ratings - Current'!$C$2:$C$31)+1505</f>
        <v>1500.8921131316049</v>
      </c>
      <c r="V369">
        <f>U369-VLOOKUP(C369, 'Team Pitching Projected'!$P$2:$R$32, 3, FALSE)</f>
        <v>27.386615947520795</v>
      </c>
      <c r="W369">
        <f t="shared" si="11"/>
        <v>16.228091427569822</v>
      </c>
      <c r="X369">
        <v>16.235068853666782</v>
      </c>
    </row>
    <row r="370" spans="1:24" x14ac:dyDescent="0.45">
      <c r="A370">
        <v>393</v>
      </c>
      <c r="B370" t="s">
        <v>681</v>
      </c>
      <c r="C370" t="s">
        <v>23</v>
      </c>
      <c r="D370">
        <v>6</v>
      </c>
      <c r="E370">
        <v>10</v>
      </c>
      <c r="F370">
        <v>0</v>
      </c>
      <c r="G370">
        <v>23</v>
      </c>
      <c r="H370">
        <v>22</v>
      </c>
      <c r="I370">
        <v>111.1</v>
      </c>
      <c r="J370">
        <v>6.15</v>
      </c>
      <c r="K370">
        <v>3.07</v>
      </c>
      <c r="L370">
        <v>1.21</v>
      </c>
      <c r="M370">
        <v>0.29699999999999999</v>
      </c>
      <c r="N370" s="2">
        <v>0.68300000000000005</v>
      </c>
      <c r="P370">
        <v>4.8499999999999996</v>
      </c>
      <c r="Q370">
        <v>4.8</v>
      </c>
      <c r="R370">
        <v>0.8</v>
      </c>
      <c r="T370">
        <f t="shared" si="10"/>
        <v>-9.4821901271159484E-2</v>
      </c>
      <c r="U370">
        <f>T370*_xlfn.STDEV.P('Elo Ratings - Current'!$C$2:$C$31)+1505</f>
        <v>1500.8921131316049</v>
      </c>
      <c r="V370">
        <f>U370-VLOOKUP(C370, 'Team Pitching Projected'!$P$2:$R$32, 3, FALSE)</f>
        <v>27.386615947520795</v>
      </c>
      <c r="W370">
        <f t="shared" si="11"/>
        <v>16.228091427569822</v>
      </c>
      <c r="X370">
        <v>16.235068853666782</v>
      </c>
    </row>
    <row r="371" spans="1:24" x14ac:dyDescent="0.45">
      <c r="A371">
        <v>392</v>
      </c>
      <c r="B371" t="s">
        <v>680</v>
      </c>
      <c r="C371" t="s">
        <v>23</v>
      </c>
      <c r="D371">
        <v>5</v>
      </c>
      <c r="E371">
        <v>7</v>
      </c>
      <c r="F371">
        <v>0</v>
      </c>
      <c r="G371">
        <v>22</v>
      </c>
      <c r="H371">
        <v>19</v>
      </c>
      <c r="I371">
        <v>105.1</v>
      </c>
      <c r="J371">
        <v>7.95</v>
      </c>
      <c r="K371">
        <v>3.85</v>
      </c>
      <c r="L371">
        <v>1.2</v>
      </c>
      <c r="M371">
        <v>0.29799999999999999</v>
      </c>
      <c r="N371" s="2">
        <v>0.68500000000000005</v>
      </c>
      <c r="P371">
        <v>4.79</v>
      </c>
      <c r="Q371">
        <v>4.6399999999999997</v>
      </c>
      <c r="R371">
        <v>0.8</v>
      </c>
      <c r="T371">
        <f t="shared" si="10"/>
        <v>-9.4821901271159484E-2</v>
      </c>
      <c r="U371">
        <f>T371*_xlfn.STDEV.P('Elo Ratings - Current'!$C$2:$C$31)+1505</f>
        <v>1500.8921131316049</v>
      </c>
      <c r="V371">
        <f>U371-VLOOKUP(C371, 'Team Pitching Projected'!$P$2:$R$32, 3, FALSE)</f>
        <v>27.386615947520795</v>
      </c>
      <c r="W371">
        <f t="shared" si="11"/>
        <v>16.228091427569822</v>
      </c>
      <c r="X371">
        <v>16.235068853666782</v>
      </c>
    </row>
    <row r="372" spans="1:24" x14ac:dyDescent="0.45">
      <c r="A372">
        <v>369</v>
      </c>
      <c r="B372" t="s">
        <v>660</v>
      </c>
      <c r="C372" t="s">
        <v>26</v>
      </c>
      <c r="D372">
        <v>4</v>
      </c>
      <c r="E372">
        <v>6</v>
      </c>
      <c r="F372">
        <v>0</v>
      </c>
      <c r="G372">
        <v>21</v>
      </c>
      <c r="H372">
        <v>20</v>
      </c>
      <c r="I372">
        <v>75.2</v>
      </c>
      <c r="J372">
        <v>6.3</v>
      </c>
      <c r="K372">
        <v>2.73</v>
      </c>
      <c r="L372">
        <v>1.07</v>
      </c>
      <c r="M372">
        <v>0.28999999999999998</v>
      </c>
      <c r="N372" s="2">
        <v>0.68200000000000005</v>
      </c>
      <c r="P372">
        <v>4.5199999999999996</v>
      </c>
      <c r="Q372">
        <v>4.43</v>
      </c>
      <c r="R372">
        <v>0.8</v>
      </c>
      <c r="T372">
        <f t="shared" si="10"/>
        <v>-9.4821901271159484E-2</v>
      </c>
      <c r="U372">
        <f>T372*_xlfn.STDEV.P('Elo Ratings - Current'!$C$2:$C$31)+1505</f>
        <v>1500.8921131316049</v>
      </c>
      <c r="V372">
        <f>U372-VLOOKUP(C372, 'Team Pitching Projected'!$P$2:$R$32, 3, FALSE)</f>
        <v>7.2194191261505694</v>
      </c>
      <c r="W372">
        <f t="shared" si="11"/>
        <v>4.2779069110845542</v>
      </c>
      <c r="X372">
        <v>4.2797462388610681</v>
      </c>
    </row>
    <row r="373" spans="1:24" x14ac:dyDescent="0.45">
      <c r="A373">
        <v>359</v>
      </c>
      <c r="B373" t="s">
        <v>651</v>
      </c>
      <c r="C373" t="s">
        <v>36</v>
      </c>
      <c r="D373">
        <v>3</v>
      </c>
      <c r="E373">
        <v>5</v>
      </c>
      <c r="F373">
        <v>0</v>
      </c>
      <c r="G373">
        <v>15</v>
      </c>
      <c r="H373">
        <v>15</v>
      </c>
      <c r="I373">
        <v>75</v>
      </c>
      <c r="J373">
        <v>6.72</v>
      </c>
      <c r="K373">
        <v>2.2799999999999998</v>
      </c>
      <c r="L373">
        <v>1.56</v>
      </c>
      <c r="M373">
        <v>0.30199999999999999</v>
      </c>
      <c r="N373" s="2">
        <v>0.64900000000000002</v>
      </c>
      <c r="P373">
        <v>5.28</v>
      </c>
      <c r="Q373">
        <v>4.82</v>
      </c>
      <c r="R373">
        <v>0.8</v>
      </c>
      <c r="T373">
        <f t="shared" si="10"/>
        <v>-9.4821901271159484E-2</v>
      </c>
      <c r="U373">
        <f>T373*_xlfn.STDEV.P('Elo Ratings - Current'!$C$2:$C$31)+1505</f>
        <v>1500.8921131316049</v>
      </c>
      <c r="V373">
        <f>U373-VLOOKUP(C373, 'Team Pitching Projected'!$P$2:$R$32, 3, FALSE)</f>
        <v>70.093620981010872</v>
      </c>
      <c r="W373">
        <f t="shared" si="11"/>
        <v>41.534364521303445</v>
      </c>
      <c r="X373">
        <v>41.552222626196645</v>
      </c>
    </row>
    <row r="374" spans="1:24" x14ac:dyDescent="0.45">
      <c r="A374">
        <v>365</v>
      </c>
      <c r="B374" t="s">
        <v>656</v>
      </c>
      <c r="C374" t="s">
        <v>34</v>
      </c>
      <c r="D374">
        <v>5</v>
      </c>
      <c r="E374">
        <v>5</v>
      </c>
      <c r="F374">
        <v>0</v>
      </c>
      <c r="G374">
        <v>23</v>
      </c>
      <c r="H374">
        <v>21</v>
      </c>
      <c r="I374">
        <v>104.1</v>
      </c>
      <c r="J374">
        <v>8.9700000000000006</v>
      </c>
      <c r="K374">
        <v>4.49</v>
      </c>
      <c r="L374">
        <v>1.21</v>
      </c>
      <c r="M374">
        <v>0.29099999999999998</v>
      </c>
      <c r="N374" s="2">
        <v>0.72399999999999998</v>
      </c>
      <c r="P374">
        <v>4.4000000000000004</v>
      </c>
      <c r="Q374">
        <v>4.6500000000000004</v>
      </c>
      <c r="R374">
        <v>0.8</v>
      </c>
      <c r="T374">
        <f t="shared" si="10"/>
        <v>-9.4821901271159484E-2</v>
      </c>
      <c r="U374">
        <f>T374*_xlfn.STDEV.P('Elo Ratings - Current'!$C$2:$C$31)+1505</f>
        <v>1500.8921131316049</v>
      </c>
      <c r="V374">
        <f>U374-VLOOKUP(C374, 'Team Pitching Projected'!$P$2:$R$32, 3, FALSE)</f>
        <v>0.10158495390214739</v>
      </c>
      <c r="W374">
        <f t="shared" si="11"/>
        <v>6.0194728795572451E-2</v>
      </c>
      <c r="X374">
        <v>6.0220610106023649E-2</v>
      </c>
    </row>
    <row r="375" spans="1:24" x14ac:dyDescent="0.45">
      <c r="A375">
        <v>375</v>
      </c>
      <c r="B375" t="s">
        <v>666</v>
      </c>
      <c r="C375" t="s">
        <v>34</v>
      </c>
      <c r="D375">
        <v>6</v>
      </c>
      <c r="E375">
        <v>8</v>
      </c>
      <c r="F375">
        <v>0</v>
      </c>
      <c r="G375">
        <v>25</v>
      </c>
      <c r="H375">
        <v>20</v>
      </c>
      <c r="I375">
        <v>104</v>
      </c>
      <c r="J375">
        <v>7.53</v>
      </c>
      <c r="K375">
        <v>3.38</v>
      </c>
      <c r="L375">
        <v>1.3</v>
      </c>
      <c r="M375">
        <v>0.29199999999999998</v>
      </c>
      <c r="N375" s="2">
        <v>0.69699999999999995</v>
      </c>
      <c r="P375">
        <v>4.67</v>
      </c>
      <c r="Q375">
        <v>4.84</v>
      </c>
      <c r="R375">
        <v>0.8</v>
      </c>
      <c r="T375">
        <f t="shared" si="10"/>
        <v>-9.4821901271159484E-2</v>
      </c>
      <c r="U375">
        <f>T375*_xlfn.STDEV.P('Elo Ratings - Current'!$C$2:$C$31)+1505</f>
        <v>1500.8921131316049</v>
      </c>
      <c r="V375">
        <f>U375-VLOOKUP(C375, 'Team Pitching Projected'!$P$2:$R$32, 3, FALSE)</f>
        <v>0.10158495390214739</v>
      </c>
      <c r="W375">
        <f t="shared" si="11"/>
        <v>6.0194728795572451E-2</v>
      </c>
      <c r="X375">
        <v>6.0220610106023649E-2</v>
      </c>
    </row>
    <row r="376" spans="1:24" x14ac:dyDescent="0.45">
      <c r="A376">
        <v>385</v>
      </c>
      <c r="B376" t="s">
        <v>674</v>
      </c>
      <c r="C376" t="s">
        <v>17</v>
      </c>
      <c r="D376">
        <v>4</v>
      </c>
      <c r="E376">
        <v>6</v>
      </c>
      <c r="F376">
        <v>0</v>
      </c>
      <c r="G376">
        <v>30</v>
      </c>
      <c r="H376">
        <v>11</v>
      </c>
      <c r="I376">
        <v>75</v>
      </c>
      <c r="J376">
        <v>8.0399999999999991</v>
      </c>
      <c r="K376">
        <v>3.24</v>
      </c>
      <c r="L376">
        <v>1.32</v>
      </c>
      <c r="M376">
        <v>0.3</v>
      </c>
      <c r="N376" s="2">
        <v>0.67</v>
      </c>
      <c r="P376">
        <v>5.04</v>
      </c>
      <c r="Q376">
        <v>4.54</v>
      </c>
      <c r="R376">
        <v>0.8</v>
      </c>
      <c r="T376">
        <f t="shared" si="10"/>
        <v>-9.4821901271159484E-2</v>
      </c>
      <c r="U376">
        <f>T376*_xlfn.STDEV.P('Elo Ratings - Current'!$C$2:$C$31)+1505</f>
        <v>1500.8921131316049</v>
      </c>
      <c r="V376">
        <f>U376-VLOOKUP(C376, 'Team Pitching Projected'!$P$2:$R$32, 3, FALSE)</f>
        <v>-21.251917562842664</v>
      </c>
      <c r="W376">
        <f t="shared" si="11"/>
        <v>-12.592941818071104</v>
      </c>
      <c r="X376">
        <v>-12.598356276158841</v>
      </c>
    </row>
    <row r="377" spans="1:24" x14ac:dyDescent="0.45">
      <c r="A377">
        <v>363</v>
      </c>
      <c r="B377" t="s">
        <v>356</v>
      </c>
      <c r="C377" t="s">
        <v>25</v>
      </c>
      <c r="D377">
        <v>6</v>
      </c>
      <c r="E377">
        <v>8</v>
      </c>
      <c r="F377">
        <v>16</v>
      </c>
      <c r="G377">
        <v>28</v>
      </c>
      <c r="H377">
        <v>22</v>
      </c>
      <c r="I377">
        <v>112</v>
      </c>
      <c r="J377">
        <v>9.24</v>
      </c>
      <c r="K377">
        <v>4.74</v>
      </c>
      <c r="L377">
        <v>1.45</v>
      </c>
      <c r="M377">
        <v>0.28199999999999997</v>
      </c>
      <c r="N377" s="2">
        <v>0.70299999999999996</v>
      </c>
      <c r="P377">
        <v>4.82</v>
      </c>
      <c r="Q377">
        <v>5.01</v>
      </c>
      <c r="R377">
        <v>0.8</v>
      </c>
      <c r="T377">
        <f t="shared" si="10"/>
        <v>-9.4821901271159484E-2</v>
      </c>
      <c r="U377">
        <f>T377*_xlfn.STDEV.P('Elo Ratings - Current'!$C$2:$C$31)+1505</f>
        <v>1500.8921131316049</v>
      </c>
      <c r="V377">
        <f>U377-VLOOKUP(C377, 'Team Pitching Projected'!$P$2:$R$32, 3, FALSE)</f>
        <v>66.534703894886661</v>
      </c>
      <c r="W377">
        <f t="shared" si="11"/>
        <v>39.425508430158956</v>
      </c>
      <c r="X377">
        <v>39.442459811819191</v>
      </c>
    </row>
    <row r="378" spans="1:24" x14ac:dyDescent="0.45">
      <c r="A378">
        <v>397</v>
      </c>
      <c r="B378" t="s">
        <v>684</v>
      </c>
      <c r="C378" t="s">
        <v>25</v>
      </c>
      <c r="D378">
        <v>5</v>
      </c>
      <c r="E378">
        <v>7</v>
      </c>
      <c r="F378">
        <v>0</v>
      </c>
      <c r="G378">
        <v>19</v>
      </c>
      <c r="H378">
        <v>19</v>
      </c>
      <c r="I378">
        <v>80.099999999999994</v>
      </c>
      <c r="J378">
        <v>7.06</v>
      </c>
      <c r="K378">
        <v>3.7</v>
      </c>
      <c r="L378">
        <v>1.23</v>
      </c>
      <c r="M378">
        <v>0.29299999999999998</v>
      </c>
      <c r="N378" s="2">
        <v>0.67600000000000005</v>
      </c>
      <c r="P378">
        <v>4.93</v>
      </c>
      <c r="Q378">
        <v>4.8099999999999996</v>
      </c>
      <c r="R378">
        <v>0.8</v>
      </c>
      <c r="T378">
        <f t="shared" si="10"/>
        <v>-9.4821901271159484E-2</v>
      </c>
      <c r="U378">
        <f>T378*_xlfn.STDEV.P('Elo Ratings - Current'!$C$2:$C$31)+1505</f>
        <v>1500.8921131316049</v>
      </c>
      <c r="V378">
        <f>U378-VLOOKUP(C378, 'Team Pitching Projected'!$P$2:$R$32, 3, FALSE)</f>
        <v>66.534703894886661</v>
      </c>
      <c r="W378">
        <f t="shared" si="11"/>
        <v>39.425508430158956</v>
      </c>
      <c r="X378">
        <v>39.442459811819191</v>
      </c>
    </row>
    <row r="379" spans="1:24" x14ac:dyDescent="0.45">
      <c r="A379">
        <v>404</v>
      </c>
      <c r="B379" t="s">
        <v>690</v>
      </c>
      <c r="C379" t="s">
        <v>15</v>
      </c>
      <c r="D379">
        <v>5</v>
      </c>
      <c r="E379">
        <v>5</v>
      </c>
      <c r="F379">
        <v>0</v>
      </c>
      <c r="G379">
        <v>24</v>
      </c>
      <c r="H379">
        <v>22</v>
      </c>
      <c r="I379">
        <v>106</v>
      </c>
      <c r="J379">
        <v>6.96</v>
      </c>
      <c r="K379">
        <v>3.4</v>
      </c>
      <c r="L379">
        <v>1.19</v>
      </c>
      <c r="M379">
        <v>0.28999999999999998</v>
      </c>
      <c r="N379" s="2">
        <v>0.69099999999999995</v>
      </c>
      <c r="P379">
        <v>4.67</v>
      </c>
      <c r="Q379">
        <v>4.7300000000000004</v>
      </c>
      <c r="R379">
        <v>0.8</v>
      </c>
      <c r="T379">
        <f t="shared" si="10"/>
        <v>-9.4821901271159484E-2</v>
      </c>
      <c r="U379">
        <f>T379*_xlfn.STDEV.P('Elo Ratings - Current'!$C$2:$C$31)+1505</f>
        <v>1500.8921131316049</v>
      </c>
      <c r="V379">
        <f>U379-VLOOKUP(C379, 'Team Pitching Projected'!$P$2:$R$32, 3, FALSE)</f>
        <v>6.0331134307757566</v>
      </c>
      <c r="W379">
        <f t="shared" si="11"/>
        <v>3.5749548807030127</v>
      </c>
      <c r="X379">
        <v>3.5764919674019167</v>
      </c>
    </row>
    <row r="380" spans="1:24" x14ac:dyDescent="0.45">
      <c r="A380">
        <v>387</v>
      </c>
      <c r="B380" t="s">
        <v>675</v>
      </c>
      <c r="C380" t="s">
        <v>15</v>
      </c>
      <c r="D380">
        <v>6</v>
      </c>
      <c r="E380">
        <v>7</v>
      </c>
      <c r="F380">
        <v>0</v>
      </c>
      <c r="G380">
        <v>23</v>
      </c>
      <c r="H380">
        <v>18</v>
      </c>
      <c r="I380">
        <v>98.1</v>
      </c>
      <c r="J380">
        <v>9.61</v>
      </c>
      <c r="K380">
        <v>4.9400000000000004</v>
      </c>
      <c r="L380">
        <v>1.19</v>
      </c>
      <c r="M380">
        <v>0.28699999999999998</v>
      </c>
      <c r="N380" s="2">
        <v>0.7</v>
      </c>
      <c r="P380">
        <v>4.67</v>
      </c>
      <c r="Q380">
        <v>4.6100000000000003</v>
      </c>
      <c r="R380">
        <v>0.8</v>
      </c>
      <c r="T380">
        <f t="shared" si="10"/>
        <v>-9.4821901271159484E-2</v>
      </c>
      <c r="U380">
        <f>T380*_xlfn.STDEV.P('Elo Ratings - Current'!$C$2:$C$31)+1505</f>
        <v>1500.8921131316049</v>
      </c>
      <c r="V380">
        <f>U380-VLOOKUP(C380, 'Team Pitching Projected'!$P$2:$R$32, 3, FALSE)</f>
        <v>6.0331134307757566</v>
      </c>
      <c r="W380">
        <f t="shared" si="11"/>
        <v>3.5749548807030127</v>
      </c>
      <c r="X380">
        <v>3.5764919674019167</v>
      </c>
    </row>
    <row r="381" spans="1:24" x14ac:dyDescent="0.45">
      <c r="A381">
        <v>400</v>
      </c>
      <c r="B381" t="s">
        <v>686</v>
      </c>
      <c r="C381" t="s">
        <v>42</v>
      </c>
      <c r="D381">
        <v>8</v>
      </c>
      <c r="E381">
        <v>7</v>
      </c>
      <c r="F381">
        <v>0</v>
      </c>
      <c r="G381">
        <v>25</v>
      </c>
      <c r="H381">
        <v>25</v>
      </c>
      <c r="I381">
        <v>115.2</v>
      </c>
      <c r="J381">
        <v>7.16</v>
      </c>
      <c r="K381">
        <v>4.12</v>
      </c>
      <c r="L381">
        <v>1.17</v>
      </c>
      <c r="M381">
        <v>0.29799999999999999</v>
      </c>
      <c r="N381" s="2">
        <v>0.70399999999999996</v>
      </c>
      <c r="P381">
        <v>4.75</v>
      </c>
      <c r="Q381">
        <v>4.91</v>
      </c>
      <c r="R381">
        <v>0.8</v>
      </c>
      <c r="T381">
        <f t="shared" si="10"/>
        <v>-9.4821901271159484E-2</v>
      </c>
      <c r="U381">
        <f>T381*_xlfn.STDEV.P('Elo Ratings - Current'!$C$2:$C$31)+1505</f>
        <v>1500.8921131316049</v>
      </c>
      <c r="V381">
        <f>U381-VLOOKUP(C381, 'Team Pitching Projected'!$P$2:$R$32, 3, FALSE)</f>
        <v>-77.008285245454545</v>
      </c>
      <c r="W381">
        <f t="shared" si="11"/>
        <v>-45.631687246001015</v>
      </c>
      <c r="X381">
        <v>-45.65130703473951</v>
      </c>
    </row>
    <row r="382" spans="1:24" x14ac:dyDescent="0.45">
      <c r="A382">
        <v>444</v>
      </c>
      <c r="B382" t="s">
        <v>717</v>
      </c>
      <c r="C382" t="s">
        <v>325</v>
      </c>
      <c r="D382">
        <v>3</v>
      </c>
      <c r="E382">
        <v>4</v>
      </c>
      <c r="F382">
        <v>0</v>
      </c>
      <c r="G382">
        <v>24</v>
      </c>
      <c r="H382">
        <v>24</v>
      </c>
      <c r="I382">
        <v>94</v>
      </c>
      <c r="J382">
        <v>9.2899999999999991</v>
      </c>
      <c r="K382">
        <v>5.94</v>
      </c>
      <c r="L382">
        <v>1.05</v>
      </c>
      <c r="M382">
        <v>0.28899999999999998</v>
      </c>
      <c r="N382" s="2">
        <v>0.68700000000000006</v>
      </c>
      <c r="P382">
        <v>4.9800000000000004</v>
      </c>
      <c r="Q382">
        <v>4.9800000000000004</v>
      </c>
      <c r="R382">
        <v>0.7</v>
      </c>
      <c r="T382">
        <f t="shared" si="10"/>
        <v>-0.2186869345541832</v>
      </c>
      <c r="U382">
        <f>T382*_xlfn.STDEV.P('Elo Ratings - Current'!$C$2:$C$31)+1505</f>
        <v>1495.5260158813337</v>
      </c>
      <c r="V382">
        <f>U382-VLOOKUP(C382, 'Team Pitching Projected'!$P$2:$R$32, 3, FALSE)</f>
        <v>35.069881346371631</v>
      </c>
      <c r="W382">
        <f t="shared" si="11"/>
        <v>20.780853024466658</v>
      </c>
      <c r="X382">
        <v>20.789787954791418</v>
      </c>
    </row>
    <row r="383" spans="1:24" x14ac:dyDescent="0.45">
      <c r="A383">
        <v>420</v>
      </c>
      <c r="B383" t="s">
        <v>702</v>
      </c>
      <c r="C383" t="s">
        <v>325</v>
      </c>
      <c r="D383">
        <v>4</v>
      </c>
      <c r="E383">
        <v>7</v>
      </c>
      <c r="F383">
        <v>0</v>
      </c>
      <c r="G383">
        <v>24</v>
      </c>
      <c r="H383">
        <v>22</v>
      </c>
      <c r="I383">
        <v>115.2</v>
      </c>
      <c r="J383">
        <v>5.0599999999999996</v>
      </c>
      <c r="K383">
        <v>2.2599999999999998</v>
      </c>
      <c r="L383">
        <v>1.4</v>
      </c>
      <c r="M383">
        <v>0.29099999999999998</v>
      </c>
      <c r="N383" s="2">
        <v>0.65</v>
      </c>
      <c r="P383">
        <v>5.21</v>
      </c>
      <c r="Q383">
        <v>5.0599999999999996</v>
      </c>
      <c r="R383">
        <v>0.7</v>
      </c>
      <c r="T383">
        <f t="shared" si="10"/>
        <v>-0.2186869345541832</v>
      </c>
      <c r="U383">
        <f>T383*_xlfn.STDEV.P('Elo Ratings - Current'!$C$2:$C$31)+1505</f>
        <v>1495.5260158813337</v>
      </c>
      <c r="V383">
        <f>U383-VLOOKUP(C383, 'Team Pitching Projected'!$P$2:$R$32, 3, FALSE)</f>
        <v>35.069881346371631</v>
      </c>
      <c r="W383">
        <f t="shared" si="11"/>
        <v>20.780853024466658</v>
      </c>
      <c r="X383">
        <v>20.789787954791418</v>
      </c>
    </row>
    <row r="384" spans="1:24" x14ac:dyDescent="0.45">
      <c r="A384">
        <v>430</v>
      </c>
      <c r="B384" t="s">
        <v>710</v>
      </c>
      <c r="C384" t="s">
        <v>325</v>
      </c>
      <c r="D384">
        <v>5</v>
      </c>
      <c r="E384">
        <v>7</v>
      </c>
      <c r="F384">
        <v>0</v>
      </c>
      <c r="G384">
        <v>25</v>
      </c>
      <c r="H384">
        <v>22</v>
      </c>
      <c r="I384">
        <v>112</v>
      </c>
      <c r="J384">
        <v>7.31</v>
      </c>
      <c r="K384">
        <v>3.13</v>
      </c>
      <c r="L384">
        <v>1.61</v>
      </c>
      <c r="M384">
        <v>0.30499999999999999</v>
      </c>
      <c r="N384" s="2">
        <v>0.70099999999999996</v>
      </c>
      <c r="P384">
        <v>5.14</v>
      </c>
      <c r="Q384">
        <v>5.13</v>
      </c>
      <c r="R384">
        <v>0.7</v>
      </c>
      <c r="T384">
        <f t="shared" si="10"/>
        <v>-0.2186869345541832</v>
      </c>
      <c r="U384">
        <f>T384*_xlfn.STDEV.P('Elo Ratings - Current'!$C$2:$C$31)+1505</f>
        <v>1495.5260158813337</v>
      </c>
      <c r="V384">
        <f>U384-VLOOKUP(C384, 'Team Pitching Projected'!$P$2:$R$32, 3, FALSE)</f>
        <v>35.069881346371631</v>
      </c>
      <c r="W384">
        <f t="shared" si="11"/>
        <v>20.780853024466658</v>
      </c>
      <c r="X384">
        <v>20.789787954791418</v>
      </c>
    </row>
    <row r="385" spans="1:24" x14ac:dyDescent="0.45">
      <c r="A385">
        <v>414</v>
      </c>
      <c r="B385" t="s">
        <v>696</v>
      </c>
      <c r="C385" t="s">
        <v>325</v>
      </c>
      <c r="D385">
        <v>5</v>
      </c>
      <c r="E385">
        <v>8</v>
      </c>
      <c r="F385">
        <v>0</v>
      </c>
      <c r="G385">
        <v>23</v>
      </c>
      <c r="H385">
        <v>21</v>
      </c>
      <c r="I385">
        <v>100.1</v>
      </c>
      <c r="J385">
        <v>5.47</v>
      </c>
      <c r="K385">
        <v>2.78</v>
      </c>
      <c r="L385">
        <v>1.26</v>
      </c>
      <c r="M385">
        <v>0.29499999999999998</v>
      </c>
      <c r="N385" s="2">
        <v>0.66500000000000004</v>
      </c>
      <c r="P385">
        <v>5.0199999999999996</v>
      </c>
      <c r="Q385">
        <v>4.96</v>
      </c>
      <c r="R385">
        <v>0.7</v>
      </c>
      <c r="T385">
        <f t="shared" si="10"/>
        <v>-0.2186869345541832</v>
      </c>
      <c r="U385">
        <f>T385*_xlfn.STDEV.P('Elo Ratings - Current'!$C$2:$C$31)+1505</f>
        <v>1495.5260158813337</v>
      </c>
      <c r="V385">
        <f>U385-VLOOKUP(C385, 'Team Pitching Projected'!$P$2:$R$32, 3, FALSE)</f>
        <v>35.069881346371631</v>
      </c>
      <c r="W385">
        <f t="shared" si="11"/>
        <v>20.780853024466658</v>
      </c>
      <c r="X385">
        <v>20.789787954791418</v>
      </c>
    </row>
    <row r="386" spans="1:24" x14ac:dyDescent="0.45">
      <c r="A386">
        <v>406</v>
      </c>
      <c r="B386" t="s">
        <v>692</v>
      </c>
      <c r="C386" t="s">
        <v>325</v>
      </c>
      <c r="D386">
        <v>5</v>
      </c>
      <c r="E386">
        <v>7</v>
      </c>
      <c r="F386">
        <v>0</v>
      </c>
      <c r="G386">
        <v>24</v>
      </c>
      <c r="H386">
        <v>18</v>
      </c>
      <c r="I386">
        <v>102.1</v>
      </c>
      <c r="J386">
        <v>6.42</v>
      </c>
      <c r="K386">
        <v>3.43</v>
      </c>
      <c r="L386">
        <v>1.23</v>
      </c>
      <c r="M386">
        <v>0.29399999999999998</v>
      </c>
      <c r="N386" s="2">
        <v>0.67800000000000005</v>
      </c>
      <c r="P386">
        <v>4.93</v>
      </c>
      <c r="Q386">
        <v>4.93</v>
      </c>
      <c r="R386">
        <v>0.7</v>
      </c>
      <c r="T386">
        <f t="shared" ref="T386:T449" si="12">(R386-AVERAGE($R$2:$R$790))/_xlfn.STDEV.P($R$2:$R$790)</f>
        <v>-0.2186869345541832</v>
      </c>
      <c r="U386">
        <f>T386*_xlfn.STDEV.P('Elo Ratings - Current'!$C$2:$C$31)+1505</f>
        <v>1495.5260158813337</v>
      </c>
      <c r="V386">
        <f>U386-VLOOKUP(C386, 'Team Pitching Projected'!$P$2:$R$32, 3, FALSE)</f>
        <v>35.069881346371631</v>
      </c>
      <c r="W386">
        <f t="shared" si="11"/>
        <v>20.780853024466658</v>
      </c>
      <c r="X386">
        <v>20.789787954791418</v>
      </c>
    </row>
    <row r="387" spans="1:24" x14ac:dyDescent="0.45">
      <c r="A387">
        <v>445</v>
      </c>
      <c r="B387" t="s">
        <v>718</v>
      </c>
      <c r="C387" t="s">
        <v>31</v>
      </c>
      <c r="D387">
        <v>3</v>
      </c>
      <c r="E387">
        <v>4</v>
      </c>
      <c r="F387">
        <v>0</v>
      </c>
      <c r="G387">
        <v>19</v>
      </c>
      <c r="H387">
        <v>14</v>
      </c>
      <c r="I387">
        <v>71</v>
      </c>
      <c r="J387">
        <v>8.6199999999999992</v>
      </c>
      <c r="K387">
        <v>3.3</v>
      </c>
      <c r="L387">
        <v>1.39</v>
      </c>
      <c r="M387">
        <v>0.29899999999999999</v>
      </c>
      <c r="N387" s="2">
        <v>0.69899999999999995</v>
      </c>
      <c r="P387">
        <v>4.6900000000000004</v>
      </c>
      <c r="Q387">
        <v>4.66</v>
      </c>
      <c r="R387">
        <v>0.7</v>
      </c>
      <c r="T387">
        <f t="shared" si="12"/>
        <v>-0.2186869345541832</v>
      </c>
      <c r="U387">
        <f>T387*_xlfn.STDEV.P('Elo Ratings - Current'!$C$2:$C$31)+1505</f>
        <v>1495.5260158813337</v>
      </c>
      <c r="V387">
        <f>U387-VLOOKUP(C387, 'Team Pitching Projected'!$P$2:$R$32, 3, FALSE)</f>
        <v>-4.0782066009942355</v>
      </c>
      <c r="W387">
        <f t="shared" ref="W387:W450" si="13">(V387*(5.333/9))</f>
        <v>-2.4165639781224733</v>
      </c>
      <c r="X387">
        <v>-2.4176030033609917</v>
      </c>
    </row>
    <row r="388" spans="1:24" x14ac:dyDescent="0.45">
      <c r="A388">
        <v>450</v>
      </c>
      <c r="B388" t="s">
        <v>721</v>
      </c>
      <c r="C388" t="s">
        <v>21</v>
      </c>
      <c r="D388">
        <v>6</v>
      </c>
      <c r="E388">
        <v>6</v>
      </c>
      <c r="F388">
        <v>0</v>
      </c>
      <c r="G388">
        <v>22</v>
      </c>
      <c r="H388">
        <v>22</v>
      </c>
      <c r="I388">
        <v>100.1</v>
      </c>
      <c r="J388">
        <v>7.63</v>
      </c>
      <c r="K388">
        <v>3.68</v>
      </c>
      <c r="L388">
        <v>1.17</v>
      </c>
      <c r="M388">
        <v>0.28899999999999998</v>
      </c>
      <c r="N388" s="2">
        <v>0.70399999999999996</v>
      </c>
      <c r="P388">
        <v>4.49</v>
      </c>
      <c r="Q388">
        <v>4.6500000000000004</v>
      </c>
      <c r="R388">
        <v>0.7</v>
      </c>
      <c r="T388">
        <f t="shared" si="12"/>
        <v>-0.2186869345541832</v>
      </c>
      <c r="U388">
        <f>T388*_xlfn.STDEV.P('Elo Ratings - Current'!$C$2:$C$31)+1505</f>
        <v>1495.5260158813337</v>
      </c>
      <c r="V388">
        <f>U388-VLOOKUP(C388, 'Team Pitching Projected'!$P$2:$R$32, 3, FALSE)</f>
        <v>-21.872792031615063</v>
      </c>
      <c r="W388">
        <f t="shared" si="13"/>
        <v>-12.960844433844793</v>
      </c>
      <c r="X388">
        <v>-12.966417075248401</v>
      </c>
    </row>
    <row r="389" spans="1:24" x14ac:dyDescent="0.45">
      <c r="A389">
        <v>417</v>
      </c>
      <c r="B389" t="s">
        <v>699</v>
      </c>
      <c r="C389" t="s">
        <v>21</v>
      </c>
      <c r="D389">
        <v>5</v>
      </c>
      <c r="E389">
        <v>3</v>
      </c>
      <c r="F389">
        <v>0</v>
      </c>
      <c r="G389">
        <v>36</v>
      </c>
      <c r="H389">
        <v>10</v>
      </c>
      <c r="I389">
        <v>81.2</v>
      </c>
      <c r="J389">
        <v>7.38</v>
      </c>
      <c r="K389">
        <v>1.98</v>
      </c>
      <c r="L389">
        <v>1.21</v>
      </c>
      <c r="M389">
        <v>0.28399999999999997</v>
      </c>
      <c r="N389" s="2">
        <v>0.72</v>
      </c>
      <c r="P389">
        <v>3.86</v>
      </c>
      <c r="Q389">
        <v>4.1399999999999997</v>
      </c>
      <c r="R389">
        <v>0.7</v>
      </c>
      <c r="T389">
        <f t="shared" si="12"/>
        <v>-0.2186869345541832</v>
      </c>
      <c r="U389">
        <f>T389*_xlfn.STDEV.P('Elo Ratings - Current'!$C$2:$C$31)+1505</f>
        <v>1495.5260158813337</v>
      </c>
      <c r="V389">
        <f>U389-VLOOKUP(C389, 'Team Pitching Projected'!$P$2:$R$32, 3, FALSE)</f>
        <v>-21.872792031615063</v>
      </c>
      <c r="W389">
        <f t="shared" si="13"/>
        <v>-12.960844433844793</v>
      </c>
      <c r="X389">
        <v>-12.966417075248401</v>
      </c>
    </row>
    <row r="390" spans="1:24" x14ac:dyDescent="0.45">
      <c r="A390">
        <v>409</v>
      </c>
      <c r="B390" t="s">
        <v>373</v>
      </c>
      <c r="C390" t="s">
        <v>20</v>
      </c>
      <c r="D390">
        <v>6</v>
      </c>
      <c r="E390">
        <v>7</v>
      </c>
      <c r="F390">
        <v>0</v>
      </c>
      <c r="G390">
        <v>32</v>
      </c>
      <c r="H390">
        <v>16</v>
      </c>
      <c r="I390">
        <v>93</v>
      </c>
      <c r="J390">
        <v>8.42</v>
      </c>
      <c r="K390">
        <v>4.55</v>
      </c>
      <c r="L390">
        <v>1.06</v>
      </c>
      <c r="M390">
        <v>0.28899999999999998</v>
      </c>
      <c r="N390" s="2">
        <v>0.70799999999999996</v>
      </c>
      <c r="P390">
        <v>4.45</v>
      </c>
      <c r="Q390">
        <v>4.5999999999999996</v>
      </c>
      <c r="R390">
        <v>0.7</v>
      </c>
      <c r="T390">
        <f t="shared" si="12"/>
        <v>-0.2186869345541832</v>
      </c>
      <c r="U390">
        <f>T390*_xlfn.STDEV.P('Elo Ratings - Current'!$C$2:$C$31)+1505</f>
        <v>1495.5260158813337</v>
      </c>
      <c r="V390">
        <f>U390-VLOOKUP(C390, 'Team Pitching Projected'!$P$2:$R$32, 3, FALSE)</f>
        <v>-18.313874945490852</v>
      </c>
      <c r="W390">
        <f t="shared" si="13"/>
        <v>-10.851988342700302</v>
      </c>
      <c r="X390">
        <v>-10.856654260870947</v>
      </c>
    </row>
    <row r="391" spans="1:24" x14ac:dyDescent="0.45">
      <c r="A391">
        <v>471</v>
      </c>
      <c r="B391" t="s">
        <v>735</v>
      </c>
      <c r="C391" t="s">
        <v>19</v>
      </c>
      <c r="D391">
        <v>4</v>
      </c>
      <c r="E391">
        <v>4</v>
      </c>
      <c r="F391">
        <v>0</v>
      </c>
      <c r="G391">
        <v>13</v>
      </c>
      <c r="H391">
        <v>12</v>
      </c>
      <c r="I391">
        <v>59.1</v>
      </c>
      <c r="J391">
        <v>6.68</v>
      </c>
      <c r="K391">
        <v>1.97</v>
      </c>
      <c r="L391">
        <v>1.21</v>
      </c>
      <c r="M391">
        <v>0.29899999999999999</v>
      </c>
      <c r="N391" s="2">
        <v>0.68400000000000005</v>
      </c>
      <c r="P391">
        <v>4.55</v>
      </c>
      <c r="Q391">
        <v>4.33</v>
      </c>
      <c r="R391">
        <v>0.7</v>
      </c>
      <c r="T391">
        <f t="shared" si="12"/>
        <v>-0.2186869345541832</v>
      </c>
      <c r="U391">
        <f>T391*_xlfn.STDEV.P('Elo Ratings - Current'!$C$2:$C$31)+1505</f>
        <v>1495.5260158813337</v>
      </c>
      <c r="V391">
        <f>U391-VLOOKUP(C391, 'Team Pitching Projected'!$P$2:$R$32, 3, FALSE)</f>
        <v>-28.990626203863258</v>
      </c>
      <c r="W391">
        <f t="shared" si="13"/>
        <v>-17.17855661613364</v>
      </c>
      <c r="X391">
        <v>-17.18594270400331</v>
      </c>
    </row>
    <row r="392" spans="1:24" x14ac:dyDescent="0.45">
      <c r="A392">
        <v>424</v>
      </c>
      <c r="B392" t="s">
        <v>705</v>
      </c>
      <c r="C392" t="s">
        <v>37</v>
      </c>
      <c r="D392">
        <v>6</v>
      </c>
      <c r="E392">
        <v>7</v>
      </c>
      <c r="F392">
        <v>0</v>
      </c>
      <c r="G392">
        <v>21</v>
      </c>
      <c r="H392">
        <v>21</v>
      </c>
      <c r="I392">
        <v>95.1</v>
      </c>
      <c r="J392">
        <v>6.89</v>
      </c>
      <c r="K392">
        <v>3.31</v>
      </c>
      <c r="L392">
        <v>1.1299999999999999</v>
      </c>
      <c r="M392">
        <v>0.28599999999999998</v>
      </c>
      <c r="N392" s="2">
        <v>0.69499999999999995</v>
      </c>
      <c r="P392">
        <v>4.4400000000000004</v>
      </c>
      <c r="Q392">
        <v>4.62</v>
      </c>
      <c r="R392">
        <v>0.7</v>
      </c>
      <c r="T392">
        <f t="shared" si="12"/>
        <v>-0.2186869345541832</v>
      </c>
      <c r="U392">
        <f>T392*_xlfn.STDEV.P('Elo Ratings - Current'!$C$2:$C$31)+1505</f>
        <v>1495.5260158813337</v>
      </c>
      <c r="V392">
        <f>U392-VLOOKUP(C392, 'Team Pitching Projected'!$P$2:$R$32, 3, FALSE)</f>
        <v>-37.294766071486265</v>
      </c>
      <c r="W392">
        <f t="shared" si="13"/>
        <v>-22.099220828804029</v>
      </c>
      <c r="X392">
        <v>-22.108722604217508</v>
      </c>
    </row>
    <row r="393" spans="1:24" x14ac:dyDescent="0.45">
      <c r="A393">
        <v>461</v>
      </c>
      <c r="B393" t="s">
        <v>729</v>
      </c>
      <c r="C393" t="s">
        <v>37</v>
      </c>
      <c r="D393">
        <v>3</v>
      </c>
      <c r="E393">
        <v>3</v>
      </c>
      <c r="F393">
        <v>0</v>
      </c>
      <c r="G393">
        <v>18</v>
      </c>
      <c r="H393">
        <v>18</v>
      </c>
      <c r="I393">
        <v>75.099999999999994</v>
      </c>
      <c r="J393">
        <v>7.41</v>
      </c>
      <c r="K393">
        <v>2.39</v>
      </c>
      <c r="L393">
        <v>1.2</v>
      </c>
      <c r="M393">
        <v>0.28399999999999997</v>
      </c>
      <c r="N393" s="2">
        <v>0.67900000000000005</v>
      </c>
      <c r="P393">
        <v>4.3</v>
      </c>
      <c r="Q393">
        <v>4.53</v>
      </c>
      <c r="R393">
        <v>0.7</v>
      </c>
      <c r="T393">
        <f t="shared" si="12"/>
        <v>-0.2186869345541832</v>
      </c>
      <c r="U393">
        <f>T393*_xlfn.STDEV.P('Elo Ratings - Current'!$C$2:$C$31)+1505</f>
        <v>1495.5260158813337</v>
      </c>
      <c r="V393">
        <f>U393-VLOOKUP(C393, 'Team Pitching Projected'!$P$2:$R$32, 3, FALSE)</f>
        <v>-37.294766071486265</v>
      </c>
      <c r="W393">
        <f t="shared" si="13"/>
        <v>-22.099220828804029</v>
      </c>
      <c r="X393">
        <v>-22.108722604217508</v>
      </c>
    </row>
    <row r="394" spans="1:24" x14ac:dyDescent="0.45">
      <c r="A394">
        <v>412</v>
      </c>
      <c r="B394" t="s">
        <v>694</v>
      </c>
      <c r="C394" t="s">
        <v>37</v>
      </c>
      <c r="D394">
        <v>4</v>
      </c>
      <c r="E394">
        <v>4</v>
      </c>
      <c r="F394">
        <v>0</v>
      </c>
      <c r="G394">
        <v>30</v>
      </c>
      <c r="H394">
        <v>9</v>
      </c>
      <c r="I394">
        <v>72.099999999999994</v>
      </c>
      <c r="J394">
        <v>8.2200000000000006</v>
      </c>
      <c r="K394">
        <v>3.36</v>
      </c>
      <c r="L394">
        <v>1.1200000000000001</v>
      </c>
      <c r="M394">
        <v>0.29099999999999998</v>
      </c>
      <c r="N394" s="2">
        <v>0.70699999999999996</v>
      </c>
      <c r="P394">
        <v>4.2300000000000004</v>
      </c>
      <c r="Q394">
        <v>4.33</v>
      </c>
      <c r="R394">
        <v>0.7</v>
      </c>
      <c r="T394">
        <f t="shared" si="12"/>
        <v>-0.2186869345541832</v>
      </c>
      <c r="U394">
        <f>T394*_xlfn.STDEV.P('Elo Ratings - Current'!$C$2:$C$31)+1505</f>
        <v>1495.5260158813337</v>
      </c>
      <c r="V394">
        <f>U394-VLOOKUP(C394, 'Team Pitching Projected'!$P$2:$R$32, 3, FALSE)</f>
        <v>-37.294766071486265</v>
      </c>
      <c r="W394">
        <f t="shared" si="13"/>
        <v>-22.099220828804029</v>
      </c>
      <c r="X394">
        <v>-22.108722604217508</v>
      </c>
    </row>
    <row r="395" spans="1:24" x14ac:dyDescent="0.45">
      <c r="A395">
        <v>426</v>
      </c>
      <c r="B395" t="s">
        <v>706</v>
      </c>
      <c r="C395" t="s">
        <v>10</v>
      </c>
      <c r="D395">
        <v>6</v>
      </c>
      <c r="E395">
        <v>7</v>
      </c>
      <c r="F395">
        <v>0</v>
      </c>
      <c r="G395">
        <v>27</v>
      </c>
      <c r="H395">
        <v>26</v>
      </c>
      <c r="I395">
        <v>127.1</v>
      </c>
      <c r="J395">
        <v>7.78</v>
      </c>
      <c r="K395">
        <v>5.0199999999999996</v>
      </c>
      <c r="L395">
        <v>1.1299999999999999</v>
      </c>
      <c r="M395">
        <v>0.28299999999999997</v>
      </c>
      <c r="N395" s="2">
        <v>0.68200000000000005</v>
      </c>
      <c r="P395">
        <v>4.95</v>
      </c>
      <c r="Q395">
        <v>5</v>
      </c>
      <c r="R395">
        <v>0.7</v>
      </c>
      <c r="T395">
        <f t="shared" si="12"/>
        <v>-0.2186869345541832</v>
      </c>
      <c r="U395">
        <f>T395*_xlfn.STDEV.P('Elo Ratings - Current'!$C$2:$C$31)+1505</f>
        <v>1495.5260158813337</v>
      </c>
      <c r="V395">
        <f>U395-VLOOKUP(C395, 'Team Pitching Projected'!$P$2:$R$32, 3, FALSE)</f>
        <v>-17.127569250116039</v>
      </c>
      <c r="W395">
        <f t="shared" si="13"/>
        <v>-10.14903631231876</v>
      </c>
      <c r="X395">
        <v>-10.153399989411794</v>
      </c>
    </row>
    <row r="396" spans="1:24" x14ac:dyDescent="0.45">
      <c r="A396">
        <v>457</v>
      </c>
      <c r="B396" t="s">
        <v>726</v>
      </c>
      <c r="C396" t="s">
        <v>10</v>
      </c>
      <c r="D396">
        <v>5</v>
      </c>
      <c r="E396">
        <v>5</v>
      </c>
      <c r="F396">
        <v>0</v>
      </c>
      <c r="G396">
        <v>22</v>
      </c>
      <c r="H396">
        <v>20</v>
      </c>
      <c r="I396">
        <v>92.1</v>
      </c>
      <c r="J396">
        <v>7.31</v>
      </c>
      <c r="K396">
        <v>3.9</v>
      </c>
      <c r="L396">
        <v>1.27</v>
      </c>
      <c r="M396">
        <v>0.28199999999999997</v>
      </c>
      <c r="N396" s="2">
        <v>0.69799999999999995</v>
      </c>
      <c r="P396">
        <v>4.68</v>
      </c>
      <c r="Q396">
        <v>4.83</v>
      </c>
      <c r="R396">
        <v>0.7</v>
      </c>
      <c r="T396">
        <f t="shared" si="12"/>
        <v>-0.2186869345541832</v>
      </c>
      <c r="U396">
        <f>T396*_xlfn.STDEV.P('Elo Ratings - Current'!$C$2:$C$31)+1505</f>
        <v>1495.5260158813337</v>
      </c>
      <c r="V396">
        <f>U396-VLOOKUP(C396, 'Team Pitching Projected'!$P$2:$R$32, 3, FALSE)</f>
        <v>-17.127569250116039</v>
      </c>
      <c r="W396">
        <f t="shared" si="13"/>
        <v>-10.14903631231876</v>
      </c>
      <c r="X396">
        <v>-10.153399989411794</v>
      </c>
    </row>
    <row r="397" spans="1:24" x14ac:dyDescent="0.45">
      <c r="A397">
        <v>431</v>
      </c>
      <c r="B397" t="s">
        <v>711</v>
      </c>
      <c r="C397" t="s">
        <v>28</v>
      </c>
      <c r="D397">
        <v>5</v>
      </c>
      <c r="E397">
        <v>9</v>
      </c>
      <c r="F397">
        <v>0</v>
      </c>
      <c r="G397">
        <v>19</v>
      </c>
      <c r="H397">
        <v>19</v>
      </c>
      <c r="I397">
        <v>105.1</v>
      </c>
      <c r="J397">
        <v>5.81</v>
      </c>
      <c r="K397">
        <v>2.74</v>
      </c>
      <c r="L397">
        <v>1.37</v>
      </c>
      <c r="M397">
        <v>0.28999999999999998</v>
      </c>
      <c r="N397" s="2">
        <v>0.70099999999999996</v>
      </c>
      <c r="P397">
        <v>4.7</v>
      </c>
      <c r="Q397">
        <v>4.9400000000000004</v>
      </c>
      <c r="R397">
        <v>0.7</v>
      </c>
      <c r="T397">
        <f t="shared" si="12"/>
        <v>-0.2186869345541832</v>
      </c>
      <c r="U397">
        <f>T397*_xlfn.STDEV.P('Elo Ratings - Current'!$C$2:$C$31)+1505</f>
        <v>1495.5260158813337</v>
      </c>
      <c r="V397">
        <f>U397-VLOOKUP(C397, 'Team Pitching Projected'!$P$2:$R$32, 3, FALSE)</f>
        <v>-6.4508179917436337</v>
      </c>
      <c r="W397">
        <f t="shared" si="13"/>
        <v>-3.8224680388854226</v>
      </c>
      <c r="X397">
        <v>-3.8241115462792949</v>
      </c>
    </row>
    <row r="398" spans="1:24" x14ac:dyDescent="0.45">
      <c r="A398">
        <v>465</v>
      </c>
      <c r="B398" t="s">
        <v>732</v>
      </c>
      <c r="C398" t="s">
        <v>28</v>
      </c>
      <c r="D398">
        <v>5</v>
      </c>
      <c r="E398">
        <v>5</v>
      </c>
      <c r="F398">
        <v>0</v>
      </c>
      <c r="G398">
        <v>41</v>
      </c>
      <c r="H398">
        <v>9</v>
      </c>
      <c r="I398">
        <v>71.2</v>
      </c>
      <c r="J398">
        <v>7.78</v>
      </c>
      <c r="K398">
        <v>3.77</v>
      </c>
      <c r="L398">
        <v>1</v>
      </c>
      <c r="M398">
        <v>0.29399999999999998</v>
      </c>
      <c r="N398" s="2">
        <v>0.70899999999999996</v>
      </c>
      <c r="P398">
        <v>4.2699999999999996</v>
      </c>
      <c r="Q398">
        <v>4.32</v>
      </c>
      <c r="R398">
        <v>0.7</v>
      </c>
      <c r="T398">
        <f t="shared" si="12"/>
        <v>-0.2186869345541832</v>
      </c>
      <c r="U398">
        <f>T398*_xlfn.STDEV.P('Elo Ratings - Current'!$C$2:$C$31)+1505</f>
        <v>1495.5260158813337</v>
      </c>
      <c r="V398">
        <f>U398-VLOOKUP(C398, 'Team Pitching Projected'!$P$2:$R$32, 3, FALSE)</f>
        <v>-6.4508179917436337</v>
      </c>
      <c r="W398">
        <f t="shared" si="13"/>
        <v>-3.8224680388854226</v>
      </c>
      <c r="X398">
        <v>-3.8241115462792949</v>
      </c>
    </row>
    <row r="399" spans="1:24" x14ac:dyDescent="0.45">
      <c r="A399">
        <v>422</v>
      </c>
      <c r="B399" t="s">
        <v>704</v>
      </c>
      <c r="C399" t="s">
        <v>41</v>
      </c>
      <c r="D399">
        <v>5</v>
      </c>
      <c r="E399">
        <v>7</v>
      </c>
      <c r="F399">
        <v>0</v>
      </c>
      <c r="G399">
        <v>21</v>
      </c>
      <c r="H399">
        <v>18</v>
      </c>
      <c r="I399">
        <v>106.2</v>
      </c>
      <c r="J399">
        <v>7</v>
      </c>
      <c r="K399">
        <v>3.54</v>
      </c>
      <c r="L399">
        <v>1.43</v>
      </c>
      <c r="M399">
        <v>0.30199999999999999</v>
      </c>
      <c r="N399" s="2">
        <v>0.67300000000000004</v>
      </c>
      <c r="P399">
        <v>5.31</v>
      </c>
      <c r="Q399">
        <v>5.0599999999999996</v>
      </c>
      <c r="R399">
        <v>0.7</v>
      </c>
      <c r="T399">
        <f t="shared" si="12"/>
        <v>-0.2186869345541832</v>
      </c>
      <c r="U399">
        <f>T399*_xlfn.STDEV.P('Elo Ratings - Current'!$C$2:$C$31)+1505</f>
        <v>1495.5260158813337</v>
      </c>
      <c r="V399">
        <f>U399-VLOOKUP(C399, 'Team Pitching Projected'!$P$2:$R$32, 3, FALSE)</f>
        <v>-85.933299581849951</v>
      </c>
      <c r="W399">
        <f t="shared" si="13"/>
        <v>-50.92025407444509</v>
      </c>
      <c r="X399">
        <v>-50.942147734043267</v>
      </c>
    </row>
    <row r="400" spans="1:24" x14ac:dyDescent="0.45">
      <c r="A400">
        <v>472</v>
      </c>
      <c r="B400" t="s">
        <v>736</v>
      </c>
      <c r="C400" t="s">
        <v>33</v>
      </c>
      <c r="D400">
        <v>3</v>
      </c>
      <c r="E400">
        <v>5</v>
      </c>
      <c r="F400">
        <v>0</v>
      </c>
      <c r="G400">
        <v>18</v>
      </c>
      <c r="H400">
        <v>18</v>
      </c>
      <c r="I400">
        <v>67.099999999999994</v>
      </c>
      <c r="J400">
        <v>4.8099999999999996</v>
      </c>
      <c r="K400">
        <v>1.74</v>
      </c>
      <c r="L400">
        <v>1.07</v>
      </c>
      <c r="M400">
        <v>0.29399999999999998</v>
      </c>
      <c r="N400" s="2">
        <v>0.67700000000000005</v>
      </c>
      <c r="P400">
        <v>4.41</v>
      </c>
      <c r="Q400">
        <v>4.4400000000000004</v>
      </c>
      <c r="R400">
        <v>0.7</v>
      </c>
      <c r="T400">
        <f t="shared" si="12"/>
        <v>-0.2186869345541832</v>
      </c>
      <c r="U400">
        <f>T400*_xlfn.STDEV.P('Elo Ratings - Current'!$C$2:$C$31)+1505</f>
        <v>1495.5260158813337</v>
      </c>
      <c r="V400">
        <f>U400-VLOOKUP(C400, 'Team Pitching Projected'!$P$2:$R$32, 3, FALSE)</f>
        <v>38.628798432495614</v>
      </c>
      <c r="W400">
        <f t="shared" si="13"/>
        <v>22.889709115611016</v>
      </c>
      <c r="X400">
        <v>22.899550769168872</v>
      </c>
    </row>
    <row r="401" spans="1:24" x14ac:dyDescent="0.45">
      <c r="A401">
        <v>419</v>
      </c>
      <c r="B401" t="s">
        <v>701</v>
      </c>
      <c r="C401" t="s">
        <v>33</v>
      </c>
      <c r="D401">
        <v>3</v>
      </c>
      <c r="E401">
        <v>4</v>
      </c>
      <c r="F401">
        <v>0</v>
      </c>
      <c r="G401">
        <v>18</v>
      </c>
      <c r="H401">
        <v>15</v>
      </c>
      <c r="I401">
        <v>72</v>
      </c>
      <c r="J401">
        <v>8.1300000000000008</v>
      </c>
      <c r="K401">
        <v>4.13</v>
      </c>
      <c r="L401">
        <v>1.1299999999999999</v>
      </c>
      <c r="M401">
        <v>0.29499999999999998</v>
      </c>
      <c r="N401" s="2">
        <v>0.71899999999999997</v>
      </c>
      <c r="P401">
        <v>4.38</v>
      </c>
      <c r="Q401">
        <v>4.57</v>
      </c>
      <c r="R401">
        <v>0.7</v>
      </c>
      <c r="T401">
        <f t="shared" si="12"/>
        <v>-0.2186869345541832</v>
      </c>
      <c r="U401">
        <f>T401*_xlfn.STDEV.P('Elo Ratings - Current'!$C$2:$C$31)+1505</f>
        <v>1495.5260158813337</v>
      </c>
      <c r="V401">
        <f>U401-VLOOKUP(C401, 'Team Pitching Projected'!$P$2:$R$32, 3, FALSE)</f>
        <v>38.628798432495614</v>
      </c>
      <c r="W401">
        <f t="shared" si="13"/>
        <v>22.889709115611016</v>
      </c>
      <c r="X401">
        <v>22.899550769168872</v>
      </c>
    </row>
    <row r="402" spans="1:24" x14ac:dyDescent="0.45">
      <c r="A402">
        <v>463</v>
      </c>
      <c r="B402" t="s">
        <v>730</v>
      </c>
      <c r="C402" t="s">
        <v>33</v>
      </c>
      <c r="D402">
        <v>5</v>
      </c>
      <c r="E402">
        <v>6</v>
      </c>
      <c r="F402">
        <v>0</v>
      </c>
      <c r="G402">
        <v>28</v>
      </c>
      <c r="H402">
        <v>11</v>
      </c>
      <c r="I402">
        <v>89.2</v>
      </c>
      <c r="J402">
        <v>5.62</v>
      </c>
      <c r="K402">
        <v>2.0099999999999998</v>
      </c>
      <c r="L402">
        <v>1.1000000000000001</v>
      </c>
      <c r="M402">
        <v>0.29799999999999999</v>
      </c>
      <c r="N402" s="2">
        <v>0.68500000000000005</v>
      </c>
      <c r="P402">
        <v>4.41</v>
      </c>
      <c r="Q402">
        <v>4.4400000000000004</v>
      </c>
      <c r="R402">
        <v>0.7</v>
      </c>
      <c r="T402">
        <f t="shared" si="12"/>
        <v>-0.2186869345541832</v>
      </c>
      <c r="U402">
        <f>T402*_xlfn.STDEV.P('Elo Ratings - Current'!$C$2:$C$31)+1505</f>
        <v>1495.5260158813337</v>
      </c>
      <c r="V402">
        <f>U402-VLOOKUP(C402, 'Team Pitching Projected'!$P$2:$R$32, 3, FALSE)</f>
        <v>38.628798432495614</v>
      </c>
      <c r="W402">
        <f t="shared" si="13"/>
        <v>22.889709115611016</v>
      </c>
      <c r="X402">
        <v>22.899550769168872</v>
      </c>
    </row>
    <row r="403" spans="1:24" x14ac:dyDescent="0.45">
      <c r="A403">
        <v>446</v>
      </c>
      <c r="B403" t="s">
        <v>719</v>
      </c>
      <c r="C403" t="s">
        <v>30</v>
      </c>
      <c r="D403">
        <v>3</v>
      </c>
      <c r="E403">
        <v>4</v>
      </c>
      <c r="F403">
        <v>0</v>
      </c>
      <c r="G403">
        <v>25</v>
      </c>
      <c r="H403">
        <v>21</v>
      </c>
      <c r="I403">
        <v>101.1</v>
      </c>
      <c r="J403">
        <v>8.08</v>
      </c>
      <c r="K403">
        <v>3.38</v>
      </c>
      <c r="L403">
        <v>1.6</v>
      </c>
      <c r="M403">
        <v>0.29899999999999999</v>
      </c>
      <c r="N403" s="2">
        <v>0.67300000000000004</v>
      </c>
      <c r="P403">
        <v>5.33</v>
      </c>
      <c r="Q403">
        <v>4.9800000000000004</v>
      </c>
      <c r="R403">
        <v>0.7</v>
      </c>
      <c r="T403">
        <f t="shared" si="12"/>
        <v>-0.2186869345541832</v>
      </c>
      <c r="U403">
        <f>T403*_xlfn.STDEV.P('Elo Ratings - Current'!$C$2:$C$31)+1505</f>
        <v>1495.5260158813337</v>
      </c>
      <c r="V403">
        <f>U403-VLOOKUP(C403, 'Team Pitching Projected'!$P$2:$R$32, 3, FALSE)</f>
        <v>-17.127569250116039</v>
      </c>
      <c r="W403">
        <f t="shared" si="13"/>
        <v>-10.14903631231876</v>
      </c>
      <c r="X403">
        <v>-10.153399989411794</v>
      </c>
    </row>
    <row r="404" spans="1:24" x14ac:dyDescent="0.45">
      <c r="A404">
        <v>467</v>
      </c>
      <c r="B404" t="s">
        <v>733</v>
      </c>
      <c r="C404" t="s">
        <v>30</v>
      </c>
      <c r="D404">
        <v>5</v>
      </c>
      <c r="E404">
        <v>4</v>
      </c>
      <c r="F404">
        <v>1</v>
      </c>
      <c r="G404">
        <v>63</v>
      </c>
      <c r="H404">
        <v>6</v>
      </c>
      <c r="I404">
        <v>58.2</v>
      </c>
      <c r="J404">
        <v>9.66</v>
      </c>
      <c r="K404">
        <v>3.22</v>
      </c>
      <c r="L404">
        <v>1.07</v>
      </c>
      <c r="M404">
        <v>0.28599999999999998</v>
      </c>
      <c r="N404" s="2">
        <v>0.70699999999999996</v>
      </c>
      <c r="P404">
        <v>3.99</v>
      </c>
      <c r="Q404">
        <v>4.04</v>
      </c>
      <c r="R404">
        <v>0.7</v>
      </c>
      <c r="T404">
        <f t="shared" si="12"/>
        <v>-0.2186869345541832</v>
      </c>
      <c r="U404">
        <f>T404*_xlfn.STDEV.P('Elo Ratings - Current'!$C$2:$C$31)+1505</f>
        <v>1495.5260158813337</v>
      </c>
      <c r="V404">
        <f>U404-VLOOKUP(C404, 'Team Pitching Projected'!$P$2:$R$32, 3, FALSE)</f>
        <v>-17.127569250116039</v>
      </c>
      <c r="W404">
        <f t="shared" si="13"/>
        <v>-10.14903631231876</v>
      </c>
      <c r="X404">
        <v>-10.153399989411794</v>
      </c>
    </row>
    <row r="405" spans="1:24" x14ac:dyDescent="0.45">
      <c r="A405">
        <v>432</v>
      </c>
      <c r="B405" t="s">
        <v>712</v>
      </c>
      <c r="C405" t="s">
        <v>39</v>
      </c>
      <c r="D405">
        <v>4</v>
      </c>
      <c r="E405">
        <v>5</v>
      </c>
      <c r="F405">
        <v>0</v>
      </c>
      <c r="G405">
        <v>21</v>
      </c>
      <c r="H405">
        <v>16</v>
      </c>
      <c r="I405">
        <v>83.2</v>
      </c>
      <c r="J405">
        <v>8.17</v>
      </c>
      <c r="K405">
        <v>4.3</v>
      </c>
      <c r="L405">
        <v>1.18</v>
      </c>
      <c r="M405">
        <v>0.29299999999999998</v>
      </c>
      <c r="N405" s="2">
        <v>0.69399999999999995</v>
      </c>
      <c r="P405">
        <v>4.7300000000000004</v>
      </c>
      <c r="Q405">
        <v>4.6900000000000004</v>
      </c>
      <c r="R405">
        <v>0.7</v>
      </c>
      <c r="T405">
        <f t="shared" si="12"/>
        <v>-0.2186869345541832</v>
      </c>
      <c r="U405">
        <f>T405*_xlfn.STDEV.P('Elo Ratings - Current'!$C$2:$C$31)+1505</f>
        <v>1495.5260158813337</v>
      </c>
      <c r="V405">
        <f>U405-VLOOKUP(C405, 'Team Pitching Projected'!$P$2:$R$32, 3, FALSE)</f>
        <v>-0.5192895148700245</v>
      </c>
      <c r="W405">
        <f t="shared" si="13"/>
        <v>-0.30770788697798235</v>
      </c>
      <c r="X405">
        <v>-0.30784018898340176</v>
      </c>
    </row>
    <row r="406" spans="1:24" x14ac:dyDescent="0.45">
      <c r="A406">
        <v>421</v>
      </c>
      <c r="B406" t="s">
        <v>703</v>
      </c>
      <c r="C406" t="s">
        <v>24</v>
      </c>
      <c r="D406">
        <v>6</v>
      </c>
      <c r="E406">
        <v>9</v>
      </c>
      <c r="F406">
        <v>0</v>
      </c>
      <c r="G406">
        <v>25</v>
      </c>
      <c r="H406">
        <v>22</v>
      </c>
      <c r="I406">
        <v>112.2</v>
      </c>
      <c r="J406">
        <v>6.47</v>
      </c>
      <c r="K406">
        <v>3.11</v>
      </c>
      <c r="L406">
        <v>1.2</v>
      </c>
      <c r="M406">
        <v>0.30099999999999999</v>
      </c>
      <c r="N406" s="2">
        <v>0.68600000000000005</v>
      </c>
      <c r="P406">
        <v>4.79</v>
      </c>
      <c r="Q406">
        <v>4.6900000000000004</v>
      </c>
      <c r="R406">
        <v>0.7</v>
      </c>
      <c r="T406">
        <f t="shared" si="12"/>
        <v>-0.2186869345541832</v>
      </c>
      <c r="U406">
        <f>T406*_xlfn.STDEV.P('Elo Ratings - Current'!$C$2:$C$31)+1505</f>
        <v>1495.5260158813337</v>
      </c>
      <c r="V406">
        <f>U406-VLOOKUP(C406, 'Team Pitching Projected'!$P$2:$R$32, 3, FALSE)</f>
        <v>-51.530434415983109</v>
      </c>
      <c r="W406">
        <f t="shared" si="13"/>
        <v>-30.534645193381994</v>
      </c>
      <c r="X406">
        <v>-30.547773861727464</v>
      </c>
    </row>
    <row r="407" spans="1:24" x14ac:dyDescent="0.45">
      <c r="A407">
        <v>451</v>
      </c>
      <c r="B407" t="s">
        <v>722</v>
      </c>
      <c r="C407" t="s">
        <v>40</v>
      </c>
      <c r="D407">
        <v>5</v>
      </c>
      <c r="E407">
        <v>8</v>
      </c>
      <c r="F407">
        <v>0</v>
      </c>
      <c r="G407">
        <v>20</v>
      </c>
      <c r="H407">
        <v>18</v>
      </c>
      <c r="I407">
        <v>95.1</v>
      </c>
      <c r="J407">
        <v>8.2200000000000006</v>
      </c>
      <c r="K407">
        <v>4.4400000000000004</v>
      </c>
      <c r="L407">
        <v>1.32</v>
      </c>
      <c r="M407">
        <v>0.29499999999999998</v>
      </c>
      <c r="N407" s="2">
        <v>0.71899999999999997</v>
      </c>
      <c r="P407">
        <v>4.72</v>
      </c>
      <c r="Q407">
        <v>4.9400000000000004</v>
      </c>
      <c r="R407">
        <v>0.7</v>
      </c>
      <c r="T407">
        <f t="shared" si="12"/>
        <v>-0.2186869345541832</v>
      </c>
      <c r="U407">
        <f>T407*_xlfn.STDEV.P('Elo Ratings - Current'!$C$2:$C$31)+1505</f>
        <v>1495.5260158813337</v>
      </c>
      <c r="V407">
        <f>U407-VLOOKUP(C407, 'Team Pitching Projected'!$P$2:$R$32, 3, FALSE)</f>
        <v>-23.059097726989648</v>
      </c>
      <c r="W407">
        <f t="shared" si="13"/>
        <v>-13.6637964642262</v>
      </c>
      <c r="X407">
        <v>-13.669671346707553</v>
      </c>
    </row>
    <row r="408" spans="1:24" x14ac:dyDescent="0.45">
      <c r="A408">
        <v>439</v>
      </c>
      <c r="B408" t="s">
        <v>715</v>
      </c>
      <c r="C408" t="s">
        <v>27</v>
      </c>
      <c r="D408">
        <v>5</v>
      </c>
      <c r="E408">
        <v>9</v>
      </c>
      <c r="F408">
        <v>0</v>
      </c>
      <c r="G408">
        <v>23</v>
      </c>
      <c r="H408">
        <v>20</v>
      </c>
      <c r="I408">
        <v>111</v>
      </c>
      <c r="J408">
        <v>6.32</v>
      </c>
      <c r="K408">
        <v>3.57</v>
      </c>
      <c r="L408">
        <v>1.22</v>
      </c>
      <c r="M408">
        <v>0.30499999999999999</v>
      </c>
      <c r="N408" s="2">
        <v>0.69399999999999995</v>
      </c>
      <c r="P408">
        <v>4.95</v>
      </c>
      <c r="Q408">
        <v>4.9000000000000004</v>
      </c>
      <c r="R408">
        <v>0.7</v>
      </c>
      <c r="T408">
        <f t="shared" si="12"/>
        <v>-0.2186869345541832</v>
      </c>
      <c r="U408">
        <f>T408*_xlfn.STDEV.P('Elo Ratings - Current'!$C$2:$C$31)+1505</f>
        <v>1495.5260158813337</v>
      </c>
      <c r="V408">
        <f>U408-VLOOKUP(C408, 'Team Pitching Projected'!$P$2:$R$32, 3, FALSE)</f>
        <v>-26.618014813113859</v>
      </c>
      <c r="W408">
        <f t="shared" si="13"/>
        <v>-15.772652555370692</v>
      </c>
      <c r="X408">
        <v>-15.779434161085009</v>
      </c>
    </row>
    <row r="409" spans="1:24" x14ac:dyDescent="0.45">
      <c r="A409">
        <v>438</v>
      </c>
      <c r="B409" t="s">
        <v>296</v>
      </c>
      <c r="C409" t="s">
        <v>27</v>
      </c>
      <c r="D409">
        <v>4</v>
      </c>
      <c r="E409">
        <v>5</v>
      </c>
      <c r="F409">
        <v>3</v>
      </c>
      <c r="G409">
        <v>31</v>
      </c>
      <c r="H409">
        <v>14</v>
      </c>
      <c r="I409">
        <v>97.2</v>
      </c>
      <c r="J409">
        <v>6.45</v>
      </c>
      <c r="K409">
        <v>2.58</v>
      </c>
      <c r="L409">
        <v>1.2</v>
      </c>
      <c r="M409">
        <v>0.30299999999999999</v>
      </c>
      <c r="N409" s="2">
        <v>0.68500000000000005</v>
      </c>
      <c r="P409">
        <v>4.7</v>
      </c>
      <c r="Q409">
        <v>4.57</v>
      </c>
      <c r="R409">
        <v>0.7</v>
      </c>
      <c r="T409">
        <f t="shared" si="12"/>
        <v>-0.2186869345541832</v>
      </c>
      <c r="U409">
        <f>T409*_xlfn.STDEV.P('Elo Ratings - Current'!$C$2:$C$31)+1505</f>
        <v>1495.5260158813337</v>
      </c>
      <c r="V409">
        <f>U409-VLOOKUP(C409, 'Team Pitching Projected'!$P$2:$R$32, 3, FALSE)</f>
        <v>-26.618014813113859</v>
      </c>
      <c r="W409">
        <f t="shared" si="13"/>
        <v>-15.772652555370692</v>
      </c>
      <c r="X409">
        <v>-15.779434161085009</v>
      </c>
    </row>
    <row r="410" spans="1:24" x14ac:dyDescent="0.45">
      <c r="A410">
        <v>429</v>
      </c>
      <c r="B410" t="s">
        <v>709</v>
      </c>
      <c r="C410" t="s">
        <v>16</v>
      </c>
      <c r="D410">
        <v>6</v>
      </c>
      <c r="E410">
        <v>10</v>
      </c>
      <c r="F410">
        <v>0</v>
      </c>
      <c r="G410">
        <v>24</v>
      </c>
      <c r="H410">
        <v>23</v>
      </c>
      <c r="I410">
        <v>110.2</v>
      </c>
      <c r="J410">
        <v>7.32</v>
      </c>
      <c r="K410">
        <v>3.41</v>
      </c>
      <c r="L410">
        <v>1.46</v>
      </c>
      <c r="M410">
        <v>0.29699999999999999</v>
      </c>
      <c r="N410" s="2">
        <v>0.68799999999999994</v>
      </c>
      <c r="P410">
        <v>5.04</v>
      </c>
      <c r="Q410">
        <v>5.0199999999999996</v>
      </c>
      <c r="R410">
        <v>0.7</v>
      </c>
      <c r="T410">
        <f t="shared" si="12"/>
        <v>-0.2186869345541832</v>
      </c>
      <c r="U410">
        <f>T410*_xlfn.STDEV.P('Elo Ratings - Current'!$C$2:$C$31)+1505</f>
        <v>1495.5260158813337</v>
      </c>
      <c r="V410">
        <f>U410-VLOOKUP(C410, 'Team Pitching Projected'!$P$2:$R$32, 3, FALSE)</f>
        <v>5.4122389620035847</v>
      </c>
      <c r="W410">
        <f t="shared" si="13"/>
        <v>3.2070522649294579</v>
      </c>
      <c r="X410">
        <v>3.2084311683123565</v>
      </c>
    </row>
    <row r="411" spans="1:24" x14ac:dyDescent="0.45">
      <c r="A411">
        <v>416</v>
      </c>
      <c r="B411" t="s">
        <v>698</v>
      </c>
      <c r="C411" t="s">
        <v>16</v>
      </c>
      <c r="D411">
        <v>5</v>
      </c>
      <c r="E411">
        <v>8</v>
      </c>
      <c r="F411">
        <v>0</v>
      </c>
      <c r="G411">
        <v>22</v>
      </c>
      <c r="H411">
        <v>21</v>
      </c>
      <c r="I411">
        <v>109</v>
      </c>
      <c r="J411">
        <v>6.44</v>
      </c>
      <c r="K411">
        <v>2.89</v>
      </c>
      <c r="L411">
        <v>1.57</v>
      </c>
      <c r="M411">
        <v>0.29299999999999998</v>
      </c>
      <c r="N411" s="2">
        <v>0.67200000000000004</v>
      </c>
      <c r="P411">
        <v>5.2</v>
      </c>
      <c r="Q411">
        <v>5.16</v>
      </c>
      <c r="R411">
        <v>0.7</v>
      </c>
      <c r="T411">
        <f t="shared" si="12"/>
        <v>-0.2186869345541832</v>
      </c>
      <c r="U411">
        <f>T411*_xlfn.STDEV.P('Elo Ratings - Current'!$C$2:$C$31)+1505</f>
        <v>1495.5260158813337</v>
      </c>
      <c r="V411">
        <f>U411-VLOOKUP(C411, 'Team Pitching Projected'!$P$2:$R$32, 3, FALSE)</f>
        <v>5.4122389620035847</v>
      </c>
      <c r="W411">
        <f t="shared" si="13"/>
        <v>3.2070522649294579</v>
      </c>
      <c r="X411">
        <v>3.2084311683123565</v>
      </c>
    </row>
    <row r="412" spans="1:24" x14ac:dyDescent="0.45">
      <c r="A412">
        <v>411</v>
      </c>
      <c r="B412" t="s">
        <v>311</v>
      </c>
      <c r="C412" t="s">
        <v>23</v>
      </c>
      <c r="D412">
        <v>4</v>
      </c>
      <c r="E412">
        <v>5</v>
      </c>
      <c r="F412">
        <v>0</v>
      </c>
      <c r="G412">
        <v>24</v>
      </c>
      <c r="H412">
        <v>17</v>
      </c>
      <c r="I412">
        <v>81.2</v>
      </c>
      <c r="J412">
        <v>6.61</v>
      </c>
      <c r="K412">
        <v>3.19</v>
      </c>
      <c r="L412">
        <v>1.1000000000000001</v>
      </c>
      <c r="M412">
        <v>0.29399999999999998</v>
      </c>
      <c r="N412" s="2">
        <v>0.69</v>
      </c>
      <c r="P412">
        <v>4.63</v>
      </c>
      <c r="Q412">
        <v>4.59</v>
      </c>
      <c r="R412">
        <v>0.7</v>
      </c>
      <c r="T412">
        <f t="shared" si="12"/>
        <v>-0.2186869345541832</v>
      </c>
      <c r="U412">
        <f>T412*_xlfn.STDEV.P('Elo Ratings - Current'!$C$2:$C$31)+1505</f>
        <v>1495.5260158813337</v>
      </c>
      <c r="V412">
        <f>U412-VLOOKUP(C412, 'Team Pitching Projected'!$P$2:$R$32, 3, FALSE)</f>
        <v>22.020518697249599</v>
      </c>
      <c r="W412">
        <f t="shared" si="13"/>
        <v>13.048380690270236</v>
      </c>
      <c r="X412">
        <v>13.053990968740614</v>
      </c>
    </row>
    <row r="413" spans="1:24" x14ac:dyDescent="0.45">
      <c r="A413">
        <v>427</v>
      </c>
      <c r="B413" t="s">
        <v>707</v>
      </c>
      <c r="C413" t="s">
        <v>23</v>
      </c>
      <c r="D413">
        <v>3</v>
      </c>
      <c r="E413">
        <v>5</v>
      </c>
      <c r="F413">
        <v>0</v>
      </c>
      <c r="G413">
        <v>33</v>
      </c>
      <c r="H413">
        <v>7</v>
      </c>
      <c r="I413">
        <v>73.2</v>
      </c>
      <c r="J413">
        <v>8.67</v>
      </c>
      <c r="K413">
        <v>4.03</v>
      </c>
      <c r="L413">
        <v>1.1000000000000001</v>
      </c>
      <c r="M413">
        <v>0.3</v>
      </c>
      <c r="N413" s="2">
        <v>0.68899999999999995</v>
      </c>
      <c r="P413">
        <v>4.6399999999999997</v>
      </c>
      <c r="Q413">
        <v>4.38</v>
      </c>
      <c r="R413">
        <v>0.7</v>
      </c>
      <c r="T413">
        <f t="shared" si="12"/>
        <v>-0.2186869345541832</v>
      </c>
      <c r="U413">
        <f>T413*_xlfn.STDEV.P('Elo Ratings - Current'!$C$2:$C$31)+1505</f>
        <v>1495.5260158813337</v>
      </c>
      <c r="V413">
        <f>U413-VLOOKUP(C413, 'Team Pitching Projected'!$P$2:$R$32, 3, FALSE)</f>
        <v>22.020518697249599</v>
      </c>
      <c r="W413">
        <f t="shared" si="13"/>
        <v>13.048380690270236</v>
      </c>
      <c r="X413">
        <v>13.053990968740614</v>
      </c>
    </row>
    <row r="414" spans="1:24" x14ac:dyDescent="0.45">
      <c r="A414">
        <v>405</v>
      </c>
      <c r="B414" t="s">
        <v>691</v>
      </c>
      <c r="C414" t="s">
        <v>29</v>
      </c>
      <c r="D414">
        <v>7</v>
      </c>
      <c r="E414">
        <v>6</v>
      </c>
      <c r="F414">
        <v>0</v>
      </c>
      <c r="G414">
        <v>25</v>
      </c>
      <c r="H414">
        <v>19</v>
      </c>
      <c r="I414">
        <v>111.1</v>
      </c>
      <c r="J414">
        <v>7.44</v>
      </c>
      <c r="K414">
        <v>3.72</v>
      </c>
      <c r="L414">
        <v>1.1299999999999999</v>
      </c>
      <c r="M414">
        <v>0.28899999999999998</v>
      </c>
      <c r="N414" s="2">
        <v>0.72599999999999998</v>
      </c>
      <c r="P414">
        <v>4.29</v>
      </c>
      <c r="Q414">
        <v>4.6399999999999997</v>
      </c>
      <c r="R414">
        <v>0.7</v>
      </c>
      <c r="T414">
        <f t="shared" si="12"/>
        <v>-0.2186869345541832</v>
      </c>
      <c r="U414">
        <f>T414*_xlfn.STDEV.P('Elo Ratings - Current'!$C$2:$C$31)+1505</f>
        <v>1495.5260158813337</v>
      </c>
      <c r="V414">
        <f>U414-VLOOKUP(C414, 'Team Pitching Projected'!$P$2:$R$32, 3, FALSE)</f>
        <v>-32.549543289987469</v>
      </c>
      <c r="W414">
        <f t="shared" si="13"/>
        <v>-19.287412707278133</v>
      </c>
      <c r="X414">
        <v>-19.295705518380903</v>
      </c>
    </row>
    <row r="415" spans="1:24" x14ac:dyDescent="0.45">
      <c r="A415">
        <v>456</v>
      </c>
      <c r="B415" t="s">
        <v>725</v>
      </c>
      <c r="C415" t="s">
        <v>29</v>
      </c>
      <c r="D415">
        <v>6</v>
      </c>
      <c r="E415">
        <v>6</v>
      </c>
      <c r="F415">
        <v>0</v>
      </c>
      <c r="G415">
        <v>31</v>
      </c>
      <c r="H415">
        <v>14</v>
      </c>
      <c r="I415">
        <v>95.2</v>
      </c>
      <c r="J415">
        <v>9.1199999999999992</v>
      </c>
      <c r="K415">
        <v>4.1399999999999997</v>
      </c>
      <c r="L415">
        <v>1.32</v>
      </c>
      <c r="M415">
        <v>0.28999999999999998</v>
      </c>
      <c r="N415" s="2">
        <v>0.73199999999999998</v>
      </c>
      <c r="P415">
        <v>4.33</v>
      </c>
      <c r="Q415">
        <v>4.57</v>
      </c>
      <c r="R415">
        <v>0.7</v>
      </c>
      <c r="T415">
        <f t="shared" si="12"/>
        <v>-0.2186869345541832</v>
      </c>
      <c r="U415">
        <f>T415*_xlfn.STDEV.P('Elo Ratings - Current'!$C$2:$C$31)+1505</f>
        <v>1495.5260158813337</v>
      </c>
      <c r="V415">
        <f>U415-VLOOKUP(C415, 'Team Pitching Projected'!$P$2:$R$32, 3, FALSE)</f>
        <v>-32.549543289987469</v>
      </c>
      <c r="W415">
        <f t="shared" si="13"/>
        <v>-19.287412707278133</v>
      </c>
      <c r="X415">
        <v>-19.295705518380903</v>
      </c>
    </row>
    <row r="416" spans="1:24" x14ac:dyDescent="0.45">
      <c r="A416">
        <v>454</v>
      </c>
      <c r="B416" t="s">
        <v>724</v>
      </c>
      <c r="C416" t="s">
        <v>29</v>
      </c>
      <c r="D416">
        <v>4</v>
      </c>
      <c r="E416">
        <v>3</v>
      </c>
      <c r="F416">
        <v>0</v>
      </c>
      <c r="G416">
        <v>37</v>
      </c>
      <c r="H416">
        <v>7</v>
      </c>
      <c r="I416">
        <v>64</v>
      </c>
      <c r="J416">
        <v>10.27</v>
      </c>
      <c r="K416">
        <v>3.66</v>
      </c>
      <c r="L416">
        <v>1.27</v>
      </c>
      <c r="M416">
        <v>0.30099999999999999</v>
      </c>
      <c r="N416" s="2">
        <v>0.746</v>
      </c>
      <c r="P416">
        <v>4.08</v>
      </c>
      <c r="Q416">
        <v>4.21</v>
      </c>
      <c r="R416">
        <v>0.7</v>
      </c>
      <c r="T416">
        <f t="shared" si="12"/>
        <v>-0.2186869345541832</v>
      </c>
      <c r="U416">
        <f>T416*_xlfn.STDEV.P('Elo Ratings - Current'!$C$2:$C$31)+1505</f>
        <v>1495.5260158813337</v>
      </c>
      <c r="V416">
        <f>U416-VLOOKUP(C416, 'Team Pitching Projected'!$P$2:$R$32, 3, FALSE)</f>
        <v>-32.549543289987469</v>
      </c>
      <c r="W416">
        <f t="shared" si="13"/>
        <v>-19.287412707278133</v>
      </c>
      <c r="X416">
        <v>-19.295705518380903</v>
      </c>
    </row>
    <row r="417" spans="1:24" x14ac:dyDescent="0.45">
      <c r="A417">
        <v>410</v>
      </c>
      <c r="B417" t="s">
        <v>693</v>
      </c>
      <c r="C417" t="s">
        <v>26</v>
      </c>
      <c r="D417">
        <v>4</v>
      </c>
      <c r="E417">
        <v>5</v>
      </c>
      <c r="F417">
        <v>0</v>
      </c>
      <c r="G417">
        <v>23</v>
      </c>
      <c r="H417">
        <v>23</v>
      </c>
      <c r="I417">
        <v>88</v>
      </c>
      <c r="J417">
        <v>6.85</v>
      </c>
      <c r="K417">
        <v>2.97</v>
      </c>
      <c r="L417">
        <v>1.23</v>
      </c>
      <c r="M417">
        <v>0.28499999999999998</v>
      </c>
      <c r="N417" s="2">
        <v>0.67500000000000004</v>
      </c>
      <c r="P417">
        <v>4.5999999999999996</v>
      </c>
      <c r="Q417">
        <v>4.66</v>
      </c>
      <c r="R417">
        <v>0.7</v>
      </c>
      <c r="T417">
        <f t="shared" si="12"/>
        <v>-0.2186869345541832</v>
      </c>
      <c r="U417">
        <f>T417*_xlfn.STDEV.P('Elo Ratings - Current'!$C$2:$C$31)+1505</f>
        <v>1495.5260158813337</v>
      </c>
      <c r="V417">
        <f>U417-VLOOKUP(C417, 'Team Pitching Projected'!$P$2:$R$32, 3, FALSE)</f>
        <v>1.8533218758793737</v>
      </c>
      <c r="W417">
        <f t="shared" si="13"/>
        <v>1.0981961737849668</v>
      </c>
      <c r="X417">
        <v>1.0986683539349016</v>
      </c>
    </row>
    <row r="418" spans="1:24" x14ac:dyDescent="0.45">
      <c r="A418">
        <v>440</v>
      </c>
      <c r="B418" t="s">
        <v>716</v>
      </c>
      <c r="C418" t="s">
        <v>26</v>
      </c>
      <c r="D418">
        <v>4</v>
      </c>
      <c r="E418">
        <v>6</v>
      </c>
      <c r="F418">
        <v>0</v>
      </c>
      <c r="G418">
        <v>19</v>
      </c>
      <c r="H418">
        <v>19</v>
      </c>
      <c r="I418">
        <v>95.2</v>
      </c>
      <c r="J418">
        <v>6.68</v>
      </c>
      <c r="K418">
        <v>2.63</v>
      </c>
      <c r="L418">
        <v>1.32</v>
      </c>
      <c r="M418">
        <v>0.27900000000000003</v>
      </c>
      <c r="N418" s="2">
        <v>0.67100000000000004</v>
      </c>
      <c r="P418">
        <v>4.6100000000000003</v>
      </c>
      <c r="Q418">
        <v>4.7699999999999996</v>
      </c>
      <c r="R418">
        <v>0.7</v>
      </c>
      <c r="T418">
        <f t="shared" si="12"/>
        <v>-0.2186869345541832</v>
      </c>
      <c r="U418">
        <f>T418*_xlfn.STDEV.P('Elo Ratings - Current'!$C$2:$C$31)+1505</f>
        <v>1495.5260158813337</v>
      </c>
      <c r="V418">
        <f>U418-VLOOKUP(C418, 'Team Pitching Projected'!$P$2:$R$32, 3, FALSE)</f>
        <v>1.8533218758793737</v>
      </c>
      <c r="W418">
        <f t="shared" si="13"/>
        <v>1.0981961737849668</v>
      </c>
      <c r="X418">
        <v>1.0986683539349016</v>
      </c>
    </row>
    <row r="419" spans="1:24" x14ac:dyDescent="0.45">
      <c r="A419">
        <v>436</v>
      </c>
      <c r="B419" t="s">
        <v>714</v>
      </c>
      <c r="C419" t="s">
        <v>26</v>
      </c>
      <c r="D419">
        <v>4</v>
      </c>
      <c r="E419">
        <v>5</v>
      </c>
      <c r="F419">
        <v>0</v>
      </c>
      <c r="G419">
        <v>26</v>
      </c>
      <c r="H419">
        <v>12</v>
      </c>
      <c r="I419">
        <v>72.099999999999994</v>
      </c>
      <c r="J419">
        <v>6.97</v>
      </c>
      <c r="K419">
        <v>2.86</v>
      </c>
      <c r="L419">
        <v>1.1200000000000001</v>
      </c>
      <c r="M419">
        <v>0.28899999999999998</v>
      </c>
      <c r="N419" s="2">
        <v>0.68</v>
      </c>
      <c r="P419">
        <v>4.4800000000000004</v>
      </c>
      <c r="Q419">
        <v>4.4000000000000004</v>
      </c>
      <c r="R419">
        <v>0.7</v>
      </c>
      <c r="T419">
        <f t="shared" si="12"/>
        <v>-0.2186869345541832</v>
      </c>
      <c r="U419">
        <f>T419*_xlfn.STDEV.P('Elo Ratings - Current'!$C$2:$C$31)+1505</f>
        <v>1495.5260158813337</v>
      </c>
      <c r="V419">
        <f>U419-VLOOKUP(C419, 'Team Pitching Projected'!$P$2:$R$32, 3, FALSE)</f>
        <v>1.8533218758793737</v>
      </c>
      <c r="W419">
        <f t="shared" si="13"/>
        <v>1.0981961737849668</v>
      </c>
      <c r="X419">
        <v>1.0986683539349016</v>
      </c>
    </row>
    <row r="420" spans="1:24" x14ac:dyDescent="0.45">
      <c r="A420">
        <v>418</v>
      </c>
      <c r="B420" t="s">
        <v>700</v>
      </c>
      <c r="C420" t="s">
        <v>36</v>
      </c>
      <c r="D420">
        <v>4</v>
      </c>
      <c r="E420">
        <v>6</v>
      </c>
      <c r="F420">
        <v>0</v>
      </c>
      <c r="G420">
        <v>27</v>
      </c>
      <c r="H420">
        <v>17</v>
      </c>
      <c r="I420">
        <v>95.1</v>
      </c>
      <c r="J420">
        <v>7.37</v>
      </c>
      <c r="K420">
        <v>3.59</v>
      </c>
      <c r="L420">
        <v>1.42</v>
      </c>
      <c r="M420">
        <v>0.30299999999999999</v>
      </c>
      <c r="N420" s="2">
        <v>0.65800000000000003</v>
      </c>
      <c r="P420">
        <v>5.38</v>
      </c>
      <c r="Q420">
        <v>5.05</v>
      </c>
      <c r="R420">
        <v>0.7</v>
      </c>
      <c r="T420">
        <f t="shared" si="12"/>
        <v>-0.2186869345541832</v>
      </c>
      <c r="U420">
        <f>T420*_xlfn.STDEV.P('Elo Ratings - Current'!$C$2:$C$31)+1505</f>
        <v>1495.5260158813337</v>
      </c>
      <c r="V420">
        <f>U420-VLOOKUP(C420, 'Team Pitching Projected'!$P$2:$R$32, 3, FALSE)</f>
        <v>64.727523730739676</v>
      </c>
      <c r="W420">
        <f t="shared" si="13"/>
        <v>38.354653784003858</v>
      </c>
      <c r="X420">
        <v>38.371144741270477</v>
      </c>
    </row>
    <row r="421" spans="1:24" x14ac:dyDescent="0.45">
      <c r="A421">
        <v>415</v>
      </c>
      <c r="B421" t="s">
        <v>697</v>
      </c>
      <c r="C421" t="s">
        <v>36</v>
      </c>
      <c r="D421">
        <v>3</v>
      </c>
      <c r="E421">
        <v>4</v>
      </c>
      <c r="F421">
        <v>0</v>
      </c>
      <c r="G421">
        <v>17</v>
      </c>
      <c r="H421">
        <v>16</v>
      </c>
      <c r="I421">
        <v>78</v>
      </c>
      <c r="J421">
        <v>5.88</v>
      </c>
      <c r="K421">
        <v>2.77</v>
      </c>
      <c r="L421">
        <v>1.38</v>
      </c>
      <c r="M421">
        <v>0.309</v>
      </c>
      <c r="N421" s="2">
        <v>0.66500000000000004</v>
      </c>
      <c r="P421">
        <v>5.31</v>
      </c>
      <c r="Q421">
        <v>4.99</v>
      </c>
      <c r="R421">
        <v>0.7</v>
      </c>
      <c r="T421">
        <f t="shared" si="12"/>
        <v>-0.2186869345541832</v>
      </c>
      <c r="U421">
        <f>T421*_xlfn.STDEV.P('Elo Ratings - Current'!$C$2:$C$31)+1505</f>
        <v>1495.5260158813337</v>
      </c>
      <c r="V421">
        <f>U421-VLOOKUP(C421, 'Team Pitching Projected'!$P$2:$R$32, 3, FALSE)</f>
        <v>64.727523730739676</v>
      </c>
      <c r="W421">
        <f t="shared" si="13"/>
        <v>38.354653784003858</v>
      </c>
      <c r="X421">
        <v>38.371144741270477</v>
      </c>
    </row>
    <row r="422" spans="1:24" x14ac:dyDescent="0.45">
      <c r="A422">
        <v>452</v>
      </c>
      <c r="B422" t="s">
        <v>723</v>
      </c>
      <c r="C422" t="s">
        <v>36</v>
      </c>
      <c r="D422">
        <v>3</v>
      </c>
      <c r="E422">
        <v>5</v>
      </c>
      <c r="F422">
        <v>0</v>
      </c>
      <c r="G422">
        <v>26</v>
      </c>
      <c r="H422">
        <v>13</v>
      </c>
      <c r="I422">
        <v>87</v>
      </c>
      <c r="J422">
        <v>5.79</v>
      </c>
      <c r="K422">
        <v>2.2799999999999998</v>
      </c>
      <c r="L422">
        <v>1.45</v>
      </c>
      <c r="M422">
        <v>0.314</v>
      </c>
      <c r="N422" s="2">
        <v>0.65800000000000003</v>
      </c>
      <c r="P422">
        <v>5.48</v>
      </c>
      <c r="Q422">
        <v>4.92</v>
      </c>
      <c r="R422">
        <v>0.7</v>
      </c>
      <c r="T422">
        <f t="shared" si="12"/>
        <v>-0.2186869345541832</v>
      </c>
      <c r="U422">
        <f>T422*_xlfn.STDEV.P('Elo Ratings - Current'!$C$2:$C$31)+1505</f>
        <v>1495.5260158813337</v>
      </c>
      <c r="V422">
        <f>U422-VLOOKUP(C422, 'Team Pitching Projected'!$P$2:$R$32, 3, FALSE)</f>
        <v>64.727523730739676</v>
      </c>
      <c r="W422">
        <f t="shared" si="13"/>
        <v>38.354653784003858</v>
      </c>
      <c r="X422">
        <v>38.371144741270477</v>
      </c>
    </row>
    <row r="423" spans="1:24" x14ac:dyDescent="0.45">
      <c r="A423">
        <v>458</v>
      </c>
      <c r="B423" t="s">
        <v>727</v>
      </c>
      <c r="C423" t="s">
        <v>34</v>
      </c>
      <c r="D423">
        <v>6</v>
      </c>
      <c r="E423">
        <v>8</v>
      </c>
      <c r="F423">
        <v>0</v>
      </c>
      <c r="G423">
        <v>21</v>
      </c>
      <c r="H423">
        <v>18</v>
      </c>
      <c r="I423">
        <v>100</v>
      </c>
      <c r="J423">
        <v>7.56</v>
      </c>
      <c r="K423">
        <v>3.87</v>
      </c>
      <c r="L423">
        <v>1.26</v>
      </c>
      <c r="M423">
        <v>0.29399999999999998</v>
      </c>
      <c r="N423" s="2">
        <v>0.69899999999999995</v>
      </c>
      <c r="P423">
        <v>4.7699999999999996</v>
      </c>
      <c r="Q423">
        <v>4.87</v>
      </c>
      <c r="R423">
        <v>0.7</v>
      </c>
      <c r="T423">
        <f t="shared" si="12"/>
        <v>-0.2186869345541832</v>
      </c>
      <c r="U423">
        <f>T423*_xlfn.STDEV.P('Elo Ratings - Current'!$C$2:$C$31)+1505</f>
        <v>1495.5260158813337</v>
      </c>
      <c r="V423">
        <f>U423-VLOOKUP(C423, 'Team Pitching Projected'!$P$2:$R$32, 3, FALSE)</f>
        <v>-5.2645122963690483</v>
      </c>
      <c r="W423">
        <f t="shared" si="13"/>
        <v>-3.1195160085040152</v>
      </c>
      <c r="X423">
        <v>-3.1208572748201431</v>
      </c>
    </row>
    <row r="424" spans="1:24" x14ac:dyDescent="0.45">
      <c r="A424">
        <v>434</v>
      </c>
      <c r="B424" t="s">
        <v>713</v>
      </c>
      <c r="C424" t="s">
        <v>34</v>
      </c>
      <c r="D424">
        <v>3</v>
      </c>
      <c r="E424">
        <v>3</v>
      </c>
      <c r="F424">
        <v>0</v>
      </c>
      <c r="G424">
        <v>18</v>
      </c>
      <c r="H424">
        <v>17</v>
      </c>
      <c r="I424">
        <v>71.2</v>
      </c>
      <c r="J424">
        <v>7.91</v>
      </c>
      <c r="K424">
        <v>3.26</v>
      </c>
      <c r="L424">
        <v>1.38</v>
      </c>
      <c r="M424">
        <v>0.29699999999999999</v>
      </c>
      <c r="N424" s="2">
        <v>0.70899999999999996</v>
      </c>
      <c r="P424">
        <v>4.6399999999999997</v>
      </c>
      <c r="Q424">
        <v>4.71</v>
      </c>
      <c r="R424">
        <v>0.7</v>
      </c>
      <c r="T424">
        <f t="shared" si="12"/>
        <v>-0.2186869345541832</v>
      </c>
      <c r="U424">
        <f>T424*_xlfn.STDEV.P('Elo Ratings - Current'!$C$2:$C$31)+1505</f>
        <v>1495.5260158813337</v>
      </c>
      <c r="V424">
        <f>U424-VLOOKUP(C424, 'Team Pitching Projected'!$P$2:$R$32, 3, FALSE)</f>
        <v>-5.2645122963690483</v>
      </c>
      <c r="W424">
        <f t="shared" si="13"/>
        <v>-3.1195160085040152</v>
      </c>
      <c r="X424">
        <v>-3.1208572748201431</v>
      </c>
    </row>
    <row r="425" spans="1:24" x14ac:dyDescent="0.45">
      <c r="A425">
        <v>413</v>
      </c>
      <c r="B425" t="s">
        <v>695</v>
      </c>
      <c r="C425" t="s">
        <v>34</v>
      </c>
      <c r="D425">
        <v>4</v>
      </c>
      <c r="E425">
        <v>4</v>
      </c>
      <c r="F425">
        <v>0</v>
      </c>
      <c r="G425">
        <v>29</v>
      </c>
      <c r="H425">
        <v>7</v>
      </c>
      <c r="I425">
        <v>84.1</v>
      </c>
      <c r="J425">
        <v>6.94</v>
      </c>
      <c r="K425">
        <v>2.67</v>
      </c>
      <c r="L425">
        <v>1.17</v>
      </c>
      <c r="M425">
        <v>0.28699999999999998</v>
      </c>
      <c r="N425" s="2">
        <v>0.71599999999999997</v>
      </c>
      <c r="P425">
        <v>4.16</v>
      </c>
      <c r="Q425">
        <v>4.37</v>
      </c>
      <c r="R425">
        <v>0.7</v>
      </c>
      <c r="T425">
        <f t="shared" si="12"/>
        <v>-0.2186869345541832</v>
      </c>
      <c r="U425">
        <f>T425*_xlfn.STDEV.P('Elo Ratings - Current'!$C$2:$C$31)+1505</f>
        <v>1495.5260158813337</v>
      </c>
      <c r="V425">
        <f>U425-VLOOKUP(C425, 'Team Pitching Projected'!$P$2:$R$32, 3, FALSE)</f>
        <v>-5.2645122963690483</v>
      </c>
      <c r="W425">
        <f t="shared" si="13"/>
        <v>-3.1195160085040152</v>
      </c>
      <c r="X425">
        <v>-3.1208572748201431</v>
      </c>
    </row>
    <row r="426" spans="1:24" x14ac:dyDescent="0.45">
      <c r="A426">
        <v>448</v>
      </c>
      <c r="B426" t="s">
        <v>322</v>
      </c>
      <c r="C426" t="s">
        <v>34</v>
      </c>
      <c r="D426">
        <v>4</v>
      </c>
      <c r="E426">
        <v>4</v>
      </c>
      <c r="F426">
        <v>0</v>
      </c>
      <c r="G426">
        <v>44</v>
      </c>
      <c r="H426">
        <v>6</v>
      </c>
      <c r="I426">
        <v>76.2</v>
      </c>
      <c r="J426">
        <v>9.15</v>
      </c>
      <c r="K426">
        <v>2.58</v>
      </c>
      <c r="L426">
        <v>1.29</v>
      </c>
      <c r="M426">
        <v>0.29099999999999998</v>
      </c>
      <c r="N426" s="2">
        <v>0.72199999999999998</v>
      </c>
      <c r="P426">
        <v>3.99</v>
      </c>
      <c r="Q426">
        <v>4.0599999999999996</v>
      </c>
      <c r="R426">
        <v>0.7</v>
      </c>
      <c r="T426">
        <f t="shared" si="12"/>
        <v>-0.2186869345541832</v>
      </c>
      <c r="U426">
        <f>T426*_xlfn.STDEV.P('Elo Ratings - Current'!$C$2:$C$31)+1505</f>
        <v>1495.5260158813337</v>
      </c>
      <c r="V426">
        <f>U426-VLOOKUP(C426, 'Team Pitching Projected'!$P$2:$R$32, 3, FALSE)</f>
        <v>-5.2645122963690483</v>
      </c>
      <c r="W426">
        <f t="shared" si="13"/>
        <v>-3.1195160085040152</v>
      </c>
      <c r="X426">
        <v>-3.1208572748201431</v>
      </c>
    </row>
    <row r="427" spans="1:24" x14ac:dyDescent="0.45">
      <c r="A427">
        <v>460</v>
      </c>
      <c r="B427" t="s">
        <v>728</v>
      </c>
      <c r="C427" t="s">
        <v>17</v>
      </c>
      <c r="D427">
        <v>4</v>
      </c>
      <c r="E427">
        <v>7</v>
      </c>
      <c r="F427">
        <v>0</v>
      </c>
      <c r="G427">
        <v>28</v>
      </c>
      <c r="H427">
        <v>14</v>
      </c>
      <c r="I427">
        <v>94</v>
      </c>
      <c r="J427">
        <v>7.66</v>
      </c>
      <c r="K427">
        <v>3.83</v>
      </c>
      <c r="L427">
        <v>1.44</v>
      </c>
      <c r="M427">
        <v>0.29699999999999999</v>
      </c>
      <c r="N427" s="2">
        <v>0.65800000000000003</v>
      </c>
      <c r="P427">
        <v>5.36</v>
      </c>
      <c r="Q427">
        <v>5.16</v>
      </c>
      <c r="R427">
        <v>0.7</v>
      </c>
      <c r="T427">
        <f t="shared" si="12"/>
        <v>-0.2186869345541832</v>
      </c>
      <c r="U427">
        <f>T427*_xlfn.STDEV.P('Elo Ratings - Current'!$C$2:$C$31)+1505</f>
        <v>1495.5260158813337</v>
      </c>
      <c r="V427">
        <f>U427-VLOOKUP(C427, 'Team Pitching Projected'!$P$2:$R$32, 3, FALSE)</f>
        <v>-26.618014813113859</v>
      </c>
      <c r="W427">
        <f t="shared" si="13"/>
        <v>-15.772652555370692</v>
      </c>
      <c r="X427">
        <v>-15.779434161085009</v>
      </c>
    </row>
    <row r="428" spans="1:24" x14ac:dyDescent="0.45">
      <c r="A428">
        <v>464</v>
      </c>
      <c r="B428" t="s">
        <v>731</v>
      </c>
      <c r="C428" t="s">
        <v>25</v>
      </c>
      <c r="D428">
        <v>6</v>
      </c>
      <c r="E428">
        <v>9</v>
      </c>
      <c r="F428">
        <v>0</v>
      </c>
      <c r="G428">
        <v>24</v>
      </c>
      <c r="H428">
        <v>23</v>
      </c>
      <c r="I428">
        <v>109</v>
      </c>
      <c r="J428">
        <v>7.43</v>
      </c>
      <c r="K428">
        <v>4.54</v>
      </c>
      <c r="L428">
        <v>1.32</v>
      </c>
      <c r="M428">
        <v>0.29299999999999998</v>
      </c>
      <c r="N428" s="2">
        <v>0.69599999999999995</v>
      </c>
      <c r="P428">
        <v>5.04</v>
      </c>
      <c r="Q428">
        <v>5.14</v>
      </c>
      <c r="R428">
        <v>0.7</v>
      </c>
      <c r="T428">
        <f t="shared" si="12"/>
        <v>-0.2186869345541832</v>
      </c>
      <c r="U428">
        <f>T428*_xlfn.STDEV.P('Elo Ratings - Current'!$C$2:$C$31)+1505</f>
        <v>1495.5260158813337</v>
      </c>
      <c r="V428">
        <f>U428-VLOOKUP(C428, 'Team Pitching Projected'!$P$2:$R$32, 3, FALSE)</f>
        <v>61.168606644615465</v>
      </c>
      <c r="W428">
        <f t="shared" si="13"/>
        <v>36.245797692859369</v>
      </c>
      <c r="X428">
        <v>36.261381926893023</v>
      </c>
    </row>
    <row r="429" spans="1:24" x14ac:dyDescent="0.45">
      <c r="A429">
        <v>428</v>
      </c>
      <c r="B429" t="s">
        <v>708</v>
      </c>
      <c r="C429" t="s">
        <v>32</v>
      </c>
      <c r="D429">
        <v>5</v>
      </c>
      <c r="E429">
        <v>5</v>
      </c>
      <c r="F429">
        <v>0</v>
      </c>
      <c r="G429">
        <v>28</v>
      </c>
      <c r="H429">
        <v>13</v>
      </c>
      <c r="I429">
        <v>80.099999999999994</v>
      </c>
      <c r="J429">
        <v>6.39</v>
      </c>
      <c r="K429">
        <v>2.35</v>
      </c>
      <c r="L429">
        <v>1.23</v>
      </c>
      <c r="M429">
        <v>0.29799999999999999</v>
      </c>
      <c r="N429" s="2">
        <v>0.69399999999999995</v>
      </c>
      <c r="P429">
        <v>4.5999999999999996</v>
      </c>
      <c r="Q429">
        <v>4.55</v>
      </c>
      <c r="R429">
        <v>0.7</v>
      </c>
      <c r="T429">
        <f t="shared" si="12"/>
        <v>-0.2186869345541832</v>
      </c>
      <c r="U429">
        <f>T429*_xlfn.STDEV.P('Elo Ratings - Current'!$C$2:$C$31)+1505</f>
        <v>1495.5260158813337</v>
      </c>
      <c r="V429">
        <f>U429-VLOOKUP(C429, 'Team Pitching Projected'!$P$2:$R$32, 3, FALSE)</f>
        <v>-23.059097726989648</v>
      </c>
      <c r="W429">
        <f t="shared" si="13"/>
        <v>-13.6637964642262</v>
      </c>
      <c r="X429">
        <v>-13.669671346707553</v>
      </c>
    </row>
    <row r="430" spans="1:24" x14ac:dyDescent="0.45">
      <c r="A430">
        <v>449</v>
      </c>
      <c r="B430" t="s">
        <v>720</v>
      </c>
      <c r="C430" t="s">
        <v>15</v>
      </c>
      <c r="D430">
        <v>3</v>
      </c>
      <c r="E430">
        <v>4</v>
      </c>
      <c r="F430">
        <v>0</v>
      </c>
      <c r="G430">
        <v>24</v>
      </c>
      <c r="H430">
        <v>16</v>
      </c>
      <c r="I430">
        <v>88</v>
      </c>
      <c r="J430">
        <v>7.77</v>
      </c>
      <c r="K430">
        <v>3.78</v>
      </c>
      <c r="L430">
        <v>1.23</v>
      </c>
      <c r="M430">
        <v>0.28799999999999998</v>
      </c>
      <c r="N430" s="2">
        <v>0.70599999999999996</v>
      </c>
      <c r="P430">
        <v>4.5</v>
      </c>
      <c r="Q430">
        <v>4.5999999999999996</v>
      </c>
      <c r="R430">
        <v>0.7</v>
      </c>
      <c r="T430">
        <f t="shared" si="12"/>
        <v>-0.2186869345541832</v>
      </c>
      <c r="U430">
        <f>T430*_xlfn.STDEV.P('Elo Ratings - Current'!$C$2:$C$31)+1505</f>
        <v>1495.5260158813337</v>
      </c>
      <c r="V430">
        <f>U430-VLOOKUP(C430, 'Team Pitching Projected'!$P$2:$R$32, 3, FALSE)</f>
        <v>0.66701618050456091</v>
      </c>
      <c r="W430">
        <f t="shared" si="13"/>
        <v>0.39524414340342484</v>
      </c>
      <c r="X430">
        <v>0.39541408247574988</v>
      </c>
    </row>
    <row r="431" spans="1:24" x14ac:dyDescent="0.45">
      <c r="A431">
        <v>468</v>
      </c>
      <c r="B431" t="s">
        <v>734</v>
      </c>
      <c r="C431" t="s">
        <v>35</v>
      </c>
      <c r="D431">
        <v>5</v>
      </c>
      <c r="E431">
        <v>7</v>
      </c>
      <c r="F431">
        <v>0</v>
      </c>
      <c r="G431">
        <v>24</v>
      </c>
      <c r="H431">
        <v>24</v>
      </c>
      <c r="I431">
        <v>91</v>
      </c>
      <c r="J431">
        <v>8.8000000000000007</v>
      </c>
      <c r="K431">
        <v>5.04</v>
      </c>
      <c r="L431">
        <v>1.0900000000000001</v>
      </c>
      <c r="M431">
        <v>0.29199999999999998</v>
      </c>
      <c r="N431" s="2">
        <v>0.70499999999999996</v>
      </c>
      <c r="P431">
        <v>4.6500000000000004</v>
      </c>
      <c r="Q431">
        <v>4.75</v>
      </c>
      <c r="R431">
        <v>0.7</v>
      </c>
      <c r="T431">
        <f t="shared" si="12"/>
        <v>-0.2186869345541832</v>
      </c>
      <c r="U431">
        <f>T431*_xlfn.STDEV.P('Elo Ratings - Current'!$C$2:$C$31)+1505</f>
        <v>1495.5260158813337</v>
      </c>
      <c r="V431">
        <f>U431-VLOOKUP(C431, 'Team Pitching Projected'!$P$2:$R$32, 3, FALSE)</f>
        <v>-36.10846037611168</v>
      </c>
      <c r="W431">
        <f t="shared" si="13"/>
        <v>-21.396268798422621</v>
      </c>
      <c r="X431">
        <v>-21.405468332758357</v>
      </c>
    </row>
    <row r="432" spans="1:24" x14ac:dyDescent="0.45">
      <c r="A432">
        <v>497</v>
      </c>
      <c r="B432" t="s">
        <v>753</v>
      </c>
      <c r="C432" t="s">
        <v>325</v>
      </c>
      <c r="D432">
        <v>7</v>
      </c>
      <c r="E432">
        <v>13</v>
      </c>
      <c r="F432">
        <v>0</v>
      </c>
      <c r="G432">
        <v>25</v>
      </c>
      <c r="H432">
        <v>25</v>
      </c>
      <c r="I432">
        <v>138.19999999999999</v>
      </c>
      <c r="J432">
        <v>6.88</v>
      </c>
      <c r="K432">
        <v>3.18</v>
      </c>
      <c r="L432">
        <v>1.62</v>
      </c>
      <c r="M432">
        <v>0.314</v>
      </c>
      <c r="N432" s="2">
        <v>0.68500000000000005</v>
      </c>
      <c r="P432">
        <v>5.45</v>
      </c>
      <c r="Q432">
        <v>5.22</v>
      </c>
      <c r="R432">
        <v>0.6</v>
      </c>
      <c r="T432">
        <f t="shared" si="12"/>
        <v>-0.34255196783720676</v>
      </c>
      <c r="U432">
        <f>T432*_xlfn.STDEV.P('Elo Ratings - Current'!$C$2:$C$31)+1505</f>
        <v>1490.1599186310625</v>
      </c>
      <c r="V432">
        <f>U432-VLOOKUP(C432, 'Team Pitching Projected'!$P$2:$R$32, 3, FALSE)</f>
        <v>29.703784096100435</v>
      </c>
      <c r="W432">
        <f t="shared" si="13"/>
        <v>17.601142287167072</v>
      </c>
      <c r="X432">
        <v>17.60871006986525</v>
      </c>
    </row>
    <row r="433" spans="1:24" x14ac:dyDescent="0.45">
      <c r="A433">
        <v>540</v>
      </c>
      <c r="B433" t="s">
        <v>341</v>
      </c>
      <c r="C433" t="s">
        <v>22</v>
      </c>
      <c r="D433">
        <v>5</v>
      </c>
      <c r="E433">
        <v>6</v>
      </c>
      <c r="F433">
        <v>0</v>
      </c>
      <c r="G433">
        <v>21</v>
      </c>
      <c r="H433">
        <v>15</v>
      </c>
      <c r="I433">
        <v>76</v>
      </c>
      <c r="J433">
        <v>7.82</v>
      </c>
      <c r="K433">
        <v>4.26</v>
      </c>
      <c r="L433">
        <v>1.3</v>
      </c>
      <c r="M433">
        <v>0.29699999999999999</v>
      </c>
      <c r="N433" s="2">
        <v>0.69699999999999995</v>
      </c>
      <c r="P433">
        <v>4.97</v>
      </c>
      <c r="Q433">
        <v>5.0199999999999996</v>
      </c>
      <c r="R433">
        <v>0.6</v>
      </c>
      <c r="T433">
        <f t="shared" si="12"/>
        <v>-0.34255196783720676</v>
      </c>
      <c r="U433">
        <f>T433*_xlfn.STDEV.P('Elo Ratings - Current'!$C$2:$C$31)+1505</f>
        <v>1490.1599186310625</v>
      </c>
      <c r="V433">
        <f>U433-VLOOKUP(C433, 'Team Pitching Projected'!$P$2:$R$32, 3, FALSE)</f>
        <v>-45.033474712507086</v>
      </c>
      <c r="W433">
        <f t="shared" si="13"/>
        <v>-26.6848356268667</v>
      </c>
      <c r="X433">
        <v>-26.696309032061979</v>
      </c>
    </row>
    <row r="434" spans="1:24" x14ac:dyDescent="0.45">
      <c r="A434">
        <v>480</v>
      </c>
      <c r="B434" t="s">
        <v>741</v>
      </c>
      <c r="C434" t="s">
        <v>20</v>
      </c>
      <c r="D434">
        <v>7</v>
      </c>
      <c r="E434">
        <v>8</v>
      </c>
      <c r="F434">
        <v>0</v>
      </c>
      <c r="G434">
        <v>24</v>
      </c>
      <c r="H434">
        <v>19</v>
      </c>
      <c r="I434">
        <v>113</v>
      </c>
      <c r="J434">
        <v>5.81</v>
      </c>
      <c r="K434">
        <v>3.27</v>
      </c>
      <c r="L434">
        <v>1.19</v>
      </c>
      <c r="M434">
        <v>0.29099999999999998</v>
      </c>
      <c r="N434" s="2">
        <v>0.68799999999999994</v>
      </c>
      <c r="P434">
        <v>4.78</v>
      </c>
      <c r="Q434">
        <v>4.9400000000000004</v>
      </c>
      <c r="R434">
        <v>0.6</v>
      </c>
      <c r="T434">
        <f t="shared" si="12"/>
        <v>-0.34255196783720676</v>
      </c>
      <c r="U434">
        <f>T434*_xlfn.STDEV.P('Elo Ratings - Current'!$C$2:$C$31)+1505</f>
        <v>1490.1599186310625</v>
      </c>
      <c r="V434">
        <f>U434-VLOOKUP(C434, 'Team Pitching Projected'!$P$2:$R$32, 3, FALSE)</f>
        <v>-23.679972195762048</v>
      </c>
      <c r="W434">
        <f t="shared" si="13"/>
        <v>-14.031699079999891</v>
      </c>
      <c r="X434">
        <v>-14.037732145797113</v>
      </c>
    </row>
    <row r="435" spans="1:24" x14ac:dyDescent="0.45">
      <c r="A435">
        <v>476</v>
      </c>
      <c r="B435" t="s">
        <v>738</v>
      </c>
      <c r="C435" t="s">
        <v>19</v>
      </c>
      <c r="D435">
        <v>4</v>
      </c>
      <c r="E435">
        <v>6</v>
      </c>
      <c r="F435">
        <v>0</v>
      </c>
      <c r="G435">
        <v>26</v>
      </c>
      <c r="H435">
        <v>24</v>
      </c>
      <c r="I435">
        <v>95.1</v>
      </c>
      <c r="J435">
        <v>7.65</v>
      </c>
      <c r="K435">
        <v>3.68</v>
      </c>
      <c r="L435">
        <v>1.23</v>
      </c>
      <c r="M435">
        <v>0.29899999999999999</v>
      </c>
      <c r="N435" s="2">
        <v>0.69899999999999995</v>
      </c>
      <c r="P435">
        <v>4.72</v>
      </c>
      <c r="Q435">
        <v>4.71</v>
      </c>
      <c r="R435">
        <v>0.6</v>
      </c>
      <c r="T435">
        <f t="shared" si="12"/>
        <v>-0.34255196783720676</v>
      </c>
      <c r="U435">
        <f>T435*_xlfn.STDEV.P('Elo Ratings - Current'!$C$2:$C$31)+1505</f>
        <v>1490.1599186310625</v>
      </c>
      <c r="V435">
        <f>U435-VLOOKUP(C435, 'Team Pitching Projected'!$P$2:$R$32, 3, FALSE)</f>
        <v>-34.356723454134453</v>
      </c>
      <c r="W435">
        <f t="shared" si="13"/>
        <v>-20.358267353433227</v>
      </c>
      <c r="X435">
        <v>-20.367020588929478</v>
      </c>
    </row>
    <row r="436" spans="1:24" x14ac:dyDescent="0.45">
      <c r="A436">
        <v>547</v>
      </c>
      <c r="B436" t="s">
        <v>781</v>
      </c>
      <c r="C436" t="s">
        <v>19</v>
      </c>
      <c r="D436">
        <v>3</v>
      </c>
      <c r="E436">
        <v>4</v>
      </c>
      <c r="F436">
        <v>0</v>
      </c>
      <c r="G436">
        <v>27</v>
      </c>
      <c r="H436">
        <v>24</v>
      </c>
      <c r="I436">
        <v>92.1</v>
      </c>
      <c r="J436">
        <v>7.8</v>
      </c>
      <c r="K436">
        <v>3.8</v>
      </c>
      <c r="L436">
        <v>1.17</v>
      </c>
      <c r="M436">
        <v>0.29399999999999998</v>
      </c>
      <c r="N436" s="2">
        <v>0.67700000000000005</v>
      </c>
      <c r="P436">
        <v>4.78</v>
      </c>
      <c r="Q436">
        <v>4.7699999999999996</v>
      </c>
      <c r="R436">
        <v>0.6</v>
      </c>
      <c r="T436">
        <f t="shared" si="12"/>
        <v>-0.34255196783720676</v>
      </c>
      <c r="U436">
        <f>T436*_xlfn.STDEV.P('Elo Ratings - Current'!$C$2:$C$31)+1505</f>
        <v>1490.1599186310625</v>
      </c>
      <c r="V436">
        <f>U436-VLOOKUP(C436, 'Team Pitching Projected'!$P$2:$R$32, 3, FALSE)</f>
        <v>-34.356723454134453</v>
      </c>
      <c r="W436">
        <f t="shared" si="13"/>
        <v>-20.358267353433227</v>
      </c>
      <c r="X436">
        <v>-20.367020588929478</v>
      </c>
    </row>
    <row r="437" spans="1:24" x14ac:dyDescent="0.45">
      <c r="A437">
        <v>493</v>
      </c>
      <c r="B437" t="s">
        <v>750</v>
      </c>
      <c r="C437" t="s">
        <v>19</v>
      </c>
      <c r="D437">
        <v>5</v>
      </c>
      <c r="E437">
        <v>7</v>
      </c>
      <c r="F437">
        <v>0</v>
      </c>
      <c r="G437">
        <v>29</v>
      </c>
      <c r="H437">
        <v>18</v>
      </c>
      <c r="I437">
        <v>108</v>
      </c>
      <c r="J437">
        <v>6.67</v>
      </c>
      <c r="K437">
        <v>3.42</v>
      </c>
      <c r="L437">
        <v>1.08</v>
      </c>
      <c r="M437">
        <v>0.30499999999999999</v>
      </c>
      <c r="N437" s="2">
        <v>0.68200000000000005</v>
      </c>
      <c r="P437">
        <v>4.83</v>
      </c>
      <c r="Q437">
        <v>4.7300000000000004</v>
      </c>
      <c r="R437">
        <v>0.6</v>
      </c>
      <c r="T437">
        <f t="shared" si="12"/>
        <v>-0.34255196783720676</v>
      </c>
      <c r="U437">
        <f>T437*_xlfn.STDEV.P('Elo Ratings - Current'!$C$2:$C$31)+1505</f>
        <v>1490.1599186310625</v>
      </c>
      <c r="V437">
        <f>U437-VLOOKUP(C437, 'Team Pitching Projected'!$P$2:$R$32, 3, FALSE)</f>
        <v>-34.356723454134453</v>
      </c>
      <c r="W437">
        <f t="shared" si="13"/>
        <v>-20.358267353433227</v>
      </c>
      <c r="X437">
        <v>-20.367020588929478</v>
      </c>
    </row>
    <row r="438" spans="1:24" x14ac:dyDescent="0.45">
      <c r="A438">
        <v>490</v>
      </c>
      <c r="B438" t="s">
        <v>748</v>
      </c>
      <c r="C438" t="s">
        <v>19</v>
      </c>
      <c r="D438">
        <v>4</v>
      </c>
      <c r="E438">
        <v>5</v>
      </c>
      <c r="F438">
        <v>0</v>
      </c>
      <c r="G438">
        <v>23</v>
      </c>
      <c r="H438">
        <v>18</v>
      </c>
      <c r="I438">
        <v>84</v>
      </c>
      <c r="J438">
        <v>7.82</v>
      </c>
      <c r="K438">
        <v>3.43</v>
      </c>
      <c r="L438">
        <v>1.18</v>
      </c>
      <c r="M438">
        <v>0.30299999999999999</v>
      </c>
      <c r="N438" s="2">
        <v>0.68500000000000005</v>
      </c>
      <c r="P438">
        <v>4.71</v>
      </c>
      <c r="Q438">
        <v>4.6100000000000003</v>
      </c>
      <c r="R438">
        <v>0.6</v>
      </c>
      <c r="T438">
        <f t="shared" si="12"/>
        <v>-0.34255196783720676</v>
      </c>
      <c r="U438">
        <f>T438*_xlfn.STDEV.P('Elo Ratings - Current'!$C$2:$C$31)+1505</f>
        <v>1490.1599186310625</v>
      </c>
      <c r="V438">
        <f>U438-VLOOKUP(C438, 'Team Pitching Projected'!$P$2:$R$32, 3, FALSE)</f>
        <v>-34.356723454134453</v>
      </c>
      <c r="W438">
        <f t="shared" si="13"/>
        <v>-20.358267353433227</v>
      </c>
      <c r="X438">
        <v>-20.367020588929478</v>
      </c>
    </row>
    <row r="439" spans="1:24" x14ac:dyDescent="0.45">
      <c r="A439">
        <v>544</v>
      </c>
      <c r="B439" t="s">
        <v>778</v>
      </c>
      <c r="C439" t="s">
        <v>19</v>
      </c>
      <c r="D439">
        <v>5</v>
      </c>
      <c r="E439">
        <v>6</v>
      </c>
      <c r="F439">
        <v>0</v>
      </c>
      <c r="G439">
        <v>22</v>
      </c>
      <c r="H439">
        <v>15</v>
      </c>
      <c r="I439">
        <v>75</v>
      </c>
      <c r="J439">
        <v>7.2</v>
      </c>
      <c r="K439">
        <v>3.24</v>
      </c>
      <c r="L439">
        <v>1.2</v>
      </c>
      <c r="M439">
        <v>0.30099999999999999</v>
      </c>
      <c r="N439" s="2">
        <v>0.69599999999999995</v>
      </c>
      <c r="P439">
        <v>4.68</v>
      </c>
      <c r="Q439">
        <v>4.59</v>
      </c>
      <c r="R439">
        <v>0.6</v>
      </c>
      <c r="T439">
        <f t="shared" si="12"/>
        <v>-0.34255196783720676</v>
      </c>
      <c r="U439">
        <f>T439*_xlfn.STDEV.P('Elo Ratings - Current'!$C$2:$C$31)+1505</f>
        <v>1490.1599186310625</v>
      </c>
      <c r="V439">
        <f>U439-VLOOKUP(C439, 'Team Pitching Projected'!$P$2:$R$32, 3, FALSE)</f>
        <v>-34.356723454134453</v>
      </c>
      <c r="W439">
        <f t="shared" si="13"/>
        <v>-20.358267353433227</v>
      </c>
      <c r="X439">
        <v>-20.367020588929478</v>
      </c>
    </row>
    <row r="440" spans="1:24" x14ac:dyDescent="0.45">
      <c r="A440">
        <v>524</v>
      </c>
      <c r="B440" t="s">
        <v>769</v>
      </c>
      <c r="C440" t="s">
        <v>37</v>
      </c>
      <c r="D440">
        <v>6</v>
      </c>
      <c r="E440">
        <v>6</v>
      </c>
      <c r="F440">
        <v>0</v>
      </c>
      <c r="G440">
        <v>20</v>
      </c>
      <c r="H440">
        <v>15</v>
      </c>
      <c r="I440">
        <v>96.2</v>
      </c>
      <c r="J440">
        <v>5.96</v>
      </c>
      <c r="K440">
        <v>2.5099999999999998</v>
      </c>
      <c r="L440">
        <v>1.21</v>
      </c>
      <c r="M440">
        <v>0.28899999999999998</v>
      </c>
      <c r="N440" s="2">
        <v>0.68899999999999995</v>
      </c>
      <c r="P440">
        <v>4.5599999999999996</v>
      </c>
      <c r="Q440">
        <v>4.7300000000000004</v>
      </c>
      <c r="R440">
        <v>0.6</v>
      </c>
      <c r="T440">
        <f t="shared" si="12"/>
        <v>-0.34255196783720676</v>
      </c>
      <c r="U440">
        <f>T440*_xlfn.STDEV.P('Elo Ratings - Current'!$C$2:$C$31)+1505</f>
        <v>1490.1599186310625</v>
      </c>
      <c r="V440">
        <f>U440-VLOOKUP(C440, 'Team Pitching Projected'!$P$2:$R$32, 3, FALSE)</f>
        <v>-42.660863321757461</v>
      </c>
      <c r="W440">
        <f t="shared" si="13"/>
        <v>-25.278931566103619</v>
      </c>
      <c r="X440">
        <v>-25.289800489143673</v>
      </c>
    </row>
    <row r="441" spans="1:24" x14ac:dyDescent="0.45">
      <c r="A441">
        <v>529</v>
      </c>
      <c r="B441" t="s">
        <v>770</v>
      </c>
      <c r="C441" t="s">
        <v>37</v>
      </c>
      <c r="D441">
        <v>5</v>
      </c>
      <c r="E441">
        <v>6</v>
      </c>
      <c r="F441">
        <v>0</v>
      </c>
      <c r="G441">
        <v>15</v>
      </c>
      <c r="H441">
        <v>14</v>
      </c>
      <c r="I441">
        <v>85.2</v>
      </c>
      <c r="J441">
        <v>6.72</v>
      </c>
      <c r="K441">
        <v>2.42</v>
      </c>
      <c r="L441">
        <v>1.37</v>
      </c>
      <c r="M441">
        <v>0.28499999999999998</v>
      </c>
      <c r="N441" s="2">
        <v>0.66800000000000004</v>
      </c>
      <c r="P441">
        <v>4.7300000000000004</v>
      </c>
      <c r="Q441">
        <v>4.71</v>
      </c>
      <c r="R441">
        <v>0.6</v>
      </c>
      <c r="T441">
        <f t="shared" si="12"/>
        <v>-0.34255196783720676</v>
      </c>
      <c r="U441">
        <f>T441*_xlfn.STDEV.P('Elo Ratings - Current'!$C$2:$C$31)+1505</f>
        <v>1490.1599186310625</v>
      </c>
      <c r="V441">
        <f>U441-VLOOKUP(C441, 'Team Pitching Projected'!$P$2:$R$32, 3, FALSE)</f>
        <v>-42.660863321757461</v>
      </c>
      <c r="W441">
        <f t="shared" si="13"/>
        <v>-25.278931566103619</v>
      </c>
      <c r="X441">
        <v>-25.289800489143673</v>
      </c>
    </row>
    <row r="442" spans="1:24" x14ac:dyDescent="0.45">
      <c r="A442">
        <v>537</v>
      </c>
      <c r="B442" t="s">
        <v>774</v>
      </c>
      <c r="C442" t="s">
        <v>10</v>
      </c>
      <c r="D442">
        <v>4</v>
      </c>
      <c r="E442">
        <v>5</v>
      </c>
      <c r="F442">
        <v>0</v>
      </c>
      <c r="G442">
        <v>30</v>
      </c>
      <c r="H442">
        <v>18</v>
      </c>
      <c r="I442">
        <v>95.1</v>
      </c>
      <c r="J442">
        <v>8.1199999999999992</v>
      </c>
      <c r="K442">
        <v>4.25</v>
      </c>
      <c r="L442">
        <v>1.1299999999999999</v>
      </c>
      <c r="M442">
        <v>0.28499999999999998</v>
      </c>
      <c r="N442" s="2">
        <v>0.7</v>
      </c>
      <c r="P442">
        <v>4.53</v>
      </c>
      <c r="Q442">
        <v>4.76</v>
      </c>
      <c r="R442">
        <v>0.6</v>
      </c>
      <c r="T442">
        <f t="shared" si="12"/>
        <v>-0.34255196783720676</v>
      </c>
      <c r="U442">
        <f>T442*_xlfn.STDEV.P('Elo Ratings - Current'!$C$2:$C$31)+1505</f>
        <v>1490.1599186310625</v>
      </c>
      <c r="V442">
        <f>U442-VLOOKUP(C442, 'Team Pitching Projected'!$P$2:$R$32, 3, FALSE)</f>
        <v>-22.493666500387235</v>
      </c>
      <c r="W442">
        <f t="shared" si="13"/>
        <v>-13.328747049618348</v>
      </c>
      <c r="X442">
        <v>-13.334477874337962</v>
      </c>
    </row>
    <row r="443" spans="1:24" x14ac:dyDescent="0.45">
      <c r="A443">
        <v>506</v>
      </c>
      <c r="B443" t="s">
        <v>759</v>
      </c>
      <c r="C443" t="s">
        <v>28</v>
      </c>
      <c r="D443">
        <v>6</v>
      </c>
      <c r="E443">
        <v>10</v>
      </c>
      <c r="F443">
        <v>0</v>
      </c>
      <c r="G443">
        <v>25</v>
      </c>
      <c r="H443">
        <v>23</v>
      </c>
      <c r="I443">
        <v>114.2</v>
      </c>
      <c r="J443">
        <v>5.57</v>
      </c>
      <c r="K443">
        <v>3.37</v>
      </c>
      <c r="L443">
        <v>1.26</v>
      </c>
      <c r="M443">
        <v>0.29899999999999999</v>
      </c>
      <c r="N443" s="2">
        <v>0.68400000000000005</v>
      </c>
      <c r="P443">
        <v>5.0999999999999996</v>
      </c>
      <c r="Q443">
        <v>5.09</v>
      </c>
      <c r="R443">
        <v>0.6</v>
      </c>
      <c r="T443">
        <f t="shared" si="12"/>
        <v>-0.34255196783720676</v>
      </c>
      <c r="U443">
        <f>T443*_xlfn.STDEV.P('Elo Ratings - Current'!$C$2:$C$31)+1505</f>
        <v>1490.1599186310625</v>
      </c>
      <c r="V443">
        <f>U443-VLOOKUP(C443, 'Team Pitching Projected'!$P$2:$R$32, 3, FALSE)</f>
        <v>-11.816915242014829</v>
      </c>
      <c r="W443">
        <f t="shared" si="13"/>
        <v>-7.0021787761850103</v>
      </c>
      <c r="X443">
        <v>-7.0051894312054612</v>
      </c>
    </row>
    <row r="444" spans="1:24" x14ac:dyDescent="0.45">
      <c r="A444">
        <v>530</v>
      </c>
      <c r="B444" t="s">
        <v>771</v>
      </c>
      <c r="C444" t="s">
        <v>28</v>
      </c>
      <c r="D444">
        <v>4</v>
      </c>
      <c r="E444">
        <v>5</v>
      </c>
      <c r="F444">
        <v>0</v>
      </c>
      <c r="G444">
        <v>30</v>
      </c>
      <c r="H444">
        <v>17</v>
      </c>
      <c r="I444">
        <v>92.1</v>
      </c>
      <c r="J444">
        <v>8.7799999999999994</v>
      </c>
      <c r="K444">
        <v>4.68</v>
      </c>
      <c r="L444">
        <v>1.17</v>
      </c>
      <c r="M444">
        <v>0.29799999999999999</v>
      </c>
      <c r="N444" s="2">
        <v>0.69899999999999995</v>
      </c>
      <c r="P444">
        <v>4.78</v>
      </c>
      <c r="Q444">
        <v>4.78</v>
      </c>
      <c r="R444">
        <v>0.6</v>
      </c>
      <c r="T444">
        <f t="shared" si="12"/>
        <v>-0.34255196783720676</v>
      </c>
      <c r="U444">
        <f>T444*_xlfn.STDEV.P('Elo Ratings - Current'!$C$2:$C$31)+1505</f>
        <v>1490.1599186310625</v>
      </c>
      <c r="V444">
        <f>U444-VLOOKUP(C444, 'Team Pitching Projected'!$P$2:$R$32, 3, FALSE)</f>
        <v>-11.816915242014829</v>
      </c>
      <c r="W444">
        <f t="shared" si="13"/>
        <v>-7.0021787761850103</v>
      </c>
      <c r="X444">
        <v>-7.0051894312054612</v>
      </c>
    </row>
    <row r="445" spans="1:24" x14ac:dyDescent="0.45">
      <c r="A445">
        <v>495</v>
      </c>
      <c r="B445" t="s">
        <v>751</v>
      </c>
      <c r="C445" t="s">
        <v>28</v>
      </c>
      <c r="D445">
        <v>4</v>
      </c>
      <c r="E445">
        <v>6</v>
      </c>
      <c r="F445">
        <v>0</v>
      </c>
      <c r="G445">
        <v>26</v>
      </c>
      <c r="H445">
        <v>12</v>
      </c>
      <c r="I445">
        <v>78.2</v>
      </c>
      <c r="J445">
        <v>7.66</v>
      </c>
      <c r="K445">
        <v>3.32</v>
      </c>
      <c r="L445">
        <v>1.1399999999999999</v>
      </c>
      <c r="M445">
        <v>0.29699999999999999</v>
      </c>
      <c r="N445" s="2">
        <v>0.68100000000000005</v>
      </c>
      <c r="P445">
        <v>4.6900000000000004</v>
      </c>
      <c r="Q445">
        <v>4.58</v>
      </c>
      <c r="R445">
        <v>0.6</v>
      </c>
      <c r="T445">
        <f t="shared" si="12"/>
        <v>-0.34255196783720676</v>
      </c>
      <c r="U445">
        <f>T445*_xlfn.STDEV.P('Elo Ratings - Current'!$C$2:$C$31)+1505</f>
        <v>1490.1599186310625</v>
      </c>
      <c r="V445">
        <f>U445-VLOOKUP(C445, 'Team Pitching Projected'!$P$2:$R$32, 3, FALSE)</f>
        <v>-11.816915242014829</v>
      </c>
      <c r="W445">
        <f t="shared" si="13"/>
        <v>-7.0021787761850103</v>
      </c>
      <c r="X445">
        <v>-7.0051894312054612</v>
      </c>
    </row>
    <row r="446" spans="1:24" x14ac:dyDescent="0.45">
      <c r="A446">
        <v>502</v>
      </c>
      <c r="B446" t="s">
        <v>306</v>
      </c>
      <c r="C446" t="s">
        <v>28</v>
      </c>
      <c r="D446">
        <v>3</v>
      </c>
      <c r="E446">
        <v>6</v>
      </c>
      <c r="F446">
        <v>0</v>
      </c>
      <c r="G446">
        <v>25</v>
      </c>
      <c r="H446">
        <v>9</v>
      </c>
      <c r="I446">
        <v>83.2</v>
      </c>
      <c r="J446">
        <v>5.05</v>
      </c>
      <c r="K446">
        <v>2.4700000000000002</v>
      </c>
      <c r="L446">
        <v>1.08</v>
      </c>
      <c r="M446">
        <v>0.30399999999999999</v>
      </c>
      <c r="N446" s="2">
        <v>0.67300000000000004</v>
      </c>
      <c r="P446">
        <v>4.84</v>
      </c>
      <c r="Q446">
        <v>4.58</v>
      </c>
      <c r="R446">
        <v>0.6</v>
      </c>
      <c r="T446">
        <f t="shared" si="12"/>
        <v>-0.34255196783720676</v>
      </c>
      <c r="U446">
        <f>T446*_xlfn.STDEV.P('Elo Ratings - Current'!$C$2:$C$31)+1505</f>
        <v>1490.1599186310625</v>
      </c>
      <c r="V446">
        <f>U446-VLOOKUP(C446, 'Team Pitching Projected'!$P$2:$R$32, 3, FALSE)</f>
        <v>-11.816915242014829</v>
      </c>
      <c r="W446">
        <f t="shared" si="13"/>
        <v>-7.0021787761850103</v>
      </c>
      <c r="X446">
        <v>-7.0051894312054612</v>
      </c>
    </row>
    <row r="447" spans="1:24" x14ac:dyDescent="0.45">
      <c r="A447">
        <v>523</v>
      </c>
      <c r="B447" t="s">
        <v>768</v>
      </c>
      <c r="C447" t="s">
        <v>33</v>
      </c>
      <c r="D447">
        <v>5</v>
      </c>
      <c r="E447">
        <v>7</v>
      </c>
      <c r="F447">
        <v>0</v>
      </c>
      <c r="G447">
        <v>29</v>
      </c>
      <c r="H447">
        <v>16</v>
      </c>
      <c r="I447">
        <v>102</v>
      </c>
      <c r="J447">
        <v>7.24</v>
      </c>
      <c r="K447">
        <v>3.44</v>
      </c>
      <c r="L447">
        <v>1.1499999999999999</v>
      </c>
      <c r="M447">
        <v>0.29699999999999999</v>
      </c>
      <c r="N447" s="2">
        <v>0.70699999999999996</v>
      </c>
      <c r="P447">
        <v>4.5</v>
      </c>
      <c r="Q447">
        <v>4.66</v>
      </c>
      <c r="R447">
        <v>0.6</v>
      </c>
      <c r="T447">
        <f t="shared" si="12"/>
        <v>-0.34255196783720676</v>
      </c>
      <c r="U447">
        <f>T447*_xlfn.STDEV.P('Elo Ratings - Current'!$C$2:$C$31)+1505</f>
        <v>1490.1599186310625</v>
      </c>
      <c r="V447">
        <f>U447-VLOOKUP(C447, 'Team Pitching Projected'!$P$2:$R$32, 3, FALSE)</f>
        <v>33.262701182224419</v>
      </c>
      <c r="W447">
        <f t="shared" si="13"/>
        <v>19.709998378311425</v>
      </c>
      <c r="X447">
        <v>19.718472884242704</v>
      </c>
    </row>
    <row r="448" spans="1:24" x14ac:dyDescent="0.45">
      <c r="A448">
        <v>518</v>
      </c>
      <c r="B448" t="s">
        <v>766</v>
      </c>
      <c r="C448" t="s">
        <v>39</v>
      </c>
      <c r="D448">
        <v>6</v>
      </c>
      <c r="E448">
        <v>10</v>
      </c>
      <c r="F448">
        <v>0</v>
      </c>
      <c r="G448">
        <v>23</v>
      </c>
      <c r="H448">
        <v>23</v>
      </c>
      <c r="I448">
        <v>108.2</v>
      </c>
      <c r="J448">
        <v>8.11</v>
      </c>
      <c r="K448">
        <v>4.8</v>
      </c>
      <c r="L448">
        <v>1.32</v>
      </c>
      <c r="M448">
        <v>0.30099999999999999</v>
      </c>
      <c r="N448" s="2">
        <v>0.69799999999999995</v>
      </c>
      <c r="P448">
        <v>5.13</v>
      </c>
      <c r="Q448">
        <v>5.0199999999999996</v>
      </c>
      <c r="R448">
        <v>0.6</v>
      </c>
      <c r="T448">
        <f t="shared" si="12"/>
        <v>-0.34255196783720676</v>
      </c>
      <c r="U448">
        <f>T448*_xlfn.STDEV.P('Elo Ratings - Current'!$C$2:$C$31)+1505</f>
        <v>1490.1599186310625</v>
      </c>
      <c r="V448">
        <f>U448-VLOOKUP(C448, 'Team Pitching Projected'!$P$2:$R$32, 3, FALSE)</f>
        <v>-5.8853867651412202</v>
      </c>
      <c r="W448">
        <f t="shared" si="13"/>
        <v>-3.48741862427757</v>
      </c>
      <c r="X448">
        <v>-3.4889180739095687</v>
      </c>
    </row>
    <row r="449" spans="1:24" x14ac:dyDescent="0.45">
      <c r="A449">
        <v>542</v>
      </c>
      <c r="B449" t="s">
        <v>776</v>
      </c>
      <c r="C449" t="s">
        <v>39</v>
      </c>
      <c r="D449">
        <v>3</v>
      </c>
      <c r="E449">
        <v>6</v>
      </c>
      <c r="F449">
        <v>0</v>
      </c>
      <c r="G449">
        <v>17</v>
      </c>
      <c r="H449">
        <v>17</v>
      </c>
      <c r="I449">
        <v>69.099999999999994</v>
      </c>
      <c r="J449">
        <v>6.23</v>
      </c>
      <c r="K449">
        <v>3.12</v>
      </c>
      <c r="L449">
        <v>1.17</v>
      </c>
      <c r="M449">
        <v>0.29599999999999999</v>
      </c>
      <c r="N449" s="2">
        <v>0.68300000000000005</v>
      </c>
      <c r="P449">
        <v>4.8099999999999996</v>
      </c>
      <c r="Q449">
        <v>4.7699999999999996</v>
      </c>
      <c r="R449">
        <v>0.6</v>
      </c>
      <c r="T449">
        <f t="shared" si="12"/>
        <v>-0.34255196783720676</v>
      </c>
      <c r="U449">
        <f>T449*_xlfn.STDEV.P('Elo Ratings - Current'!$C$2:$C$31)+1505</f>
        <v>1490.1599186310625</v>
      </c>
      <c r="V449">
        <f>U449-VLOOKUP(C449, 'Team Pitching Projected'!$P$2:$R$32, 3, FALSE)</f>
        <v>-5.8853867651412202</v>
      </c>
      <c r="W449">
        <f t="shared" si="13"/>
        <v>-3.48741862427757</v>
      </c>
      <c r="X449">
        <v>-3.4889180739095687</v>
      </c>
    </row>
    <row r="450" spans="1:24" x14ac:dyDescent="0.45">
      <c r="A450">
        <v>479</v>
      </c>
      <c r="B450" t="s">
        <v>740</v>
      </c>
      <c r="C450" t="s">
        <v>39</v>
      </c>
      <c r="D450">
        <v>4</v>
      </c>
      <c r="E450">
        <v>3</v>
      </c>
      <c r="F450">
        <v>0</v>
      </c>
      <c r="G450">
        <v>25</v>
      </c>
      <c r="H450">
        <v>8</v>
      </c>
      <c r="I450">
        <v>59.1</v>
      </c>
      <c r="J450">
        <v>8.35</v>
      </c>
      <c r="K450">
        <v>3.49</v>
      </c>
      <c r="L450">
        <v>1.06</v>
      </c>
      <c r="M450">
        <v>0.30599999999999999</v>
      </c>
      <c r="N450" s="2">
        <v>0.71</v>
      </c>
      <c r="P450">
        <v>4.4000000000000004</v>
      </c>
      <c r="Q450">
        <v>4.1500000000000004</v>
      </c>
      <c r="R450">
        <v>0.6</v>
      </c>
      <c r="T450">
        <f t="shared" ref="T450:T513" si="14">(R450-AVERAGE($R$2:$R$790))/_xlfn.STDEV.P($R$2:$R$790)</f>
        <v>-0.34255196783720676</v>
      </c>
      <c r="U450">
        <f>T450*_xlfn.STDEV.P('Elo Ratings - Current'!$C$2:$C$31)+1505</f>
        <v>1490.1599186310625</v>
      </c>
      <c r="V450">
        <f>U450-VLOOKUP(C450, 'Team Pitching Projected'!$P$2:$R$32, 3, FALSE)</f>
        <v>-5.8853867651412202</v>
      </c>
      <c r="W450">
        <f t="shared" si="13"/>
        <v>-3.48741862427757</v>
      </c>
      <c r="X450">
        <v>-3.4889180739095687</v>
      </c>
    </row>
    <row r="451" spans="1:24" x14ac:dyDescent="0.45">
      <c r="A451">
        <v>485</v>
      </c>
      <c r="B451" t="s">
        <v>744</v>
      </c>
      <c r="C451" t="s">
        <v>24</v>
      </c>
      <c r="D451">
        <v>3</v>
      </c>
      <c r="E451">
        <v>3</v>
      </c>
      <c r="F451">
        <v>0</v>
      </c>
      <c r="G451">
        <v>30</v>
      </c>
      <c r="H451">
        <v>30</v>
      </c>
      <c r="I451">
        <v>84</v>
      </c>
      <c r="J451">
        <v>7.39</v>
      </c>
      <c r="K451">
        <v>3.64</v>
      </c>
      <c r="L451">
        <v>1.18</v>
      </c>
      <c r="M451">
        <v>0.28999999999999998</v>
      </c>
      <c r="N451" s="2">
        <v>0.67900000000000005</v>
      </c>
      <c r="P451">
        <v>4.71</v>
      </c>
      <c r="Q451">
        <v>4.71</v>
      </c>
      <c r="R451">
        <v>0.6</v>
      </c>
      <c r="T451">
        <f t="shared" si="14"/>
        <v>-0.34255196783720676</v>
      </c>
      <c r="U451">
        <f>T451*_xlfn.STDEV.P('Elo Ratings - Current'!$C$2:$C$31)+1505</f>
        <v>1490.1599186310625</v>
      </c>
      <c r="V451">
        <f>U451-VLOOKUP(C451, 'Team Pitching Projected'!$P$2:$R$32, 3, FALSE)</f>
        <v>-56.896531666254305</v>
      </c>
      <c r="W451">
        <f t="shared" ref="W451:W514" si="15">(V451*(5.333/9))</f>
        <v>-33.714355930681585</v>
      </c>
      <c r="X451">
        <v>-33.728851746653632</v>
      </c>
    </row>
    <row r="452" spans="1:24" x14ac:dyDescent="0.45">
      <c r="A452">
        <v>510</v>
      </c>
      <c r="B452" t="s">
        <v>761</v>
      </c>
      <c r="C452" t="s">
        <v>24</v>
      </c>
      <c r="D452">
        <v>1</v>
      </c>
      <c r="E452">
        <v>1</v>
      </c>
      <c r="F452">
        <v>0</v>
      </c>
      <c r="G452">
        <v>20</v>
      </c>
      <c r="H452">
        <v>19</v>
      </c>
      <c r="I452">
        <v>54.2</v>
      </c>
      <c r="J452">
        <v>9.0500000000000007</v>
      </c>
      <c r="K452">
        <v>4.28</v>
      </c>
      <c r="L452">
        <v>1.1499999999999999</v>
      </c>
      <c r="M452">
        <v>0.28699999999999998</v>
      </c>
      <c r="N452" s="2">
        <v>0.70099999999999996</v>
      </c>
      <c r="P452">
        <v>4.4400000000000004</v>
      </c>
      <c r="Q452">
        <v>4.3899999999999997</v>
      </c>
      <c r="R452">
        <v>0.6</v>
      </c>
      <c r="T452">
        <f t="shared" si="14"/>
        <v>-0.34255196783720676</v>
      </c>
      <c r="U452">
        <f>T452*_xlfn.STDEV.P('Elo Ratings - Current'!$C$2:$C$31)+1505</f>
        <v>1490.1599186310625</v>
      </c>
      <c r="V452">
        <f>U452-VLOOKUP(C452, 'Team Pitching Projected'!$P$2:$R$32, 3, FALSE)</f>
        <v>-56.896531666254305</v>
      </c>
      <c r="W452">
        <f t="shared" si="15"/>
        <v>-33.714355930681585</v>
      </c>
      <c r="X452">
        <v>-33.728851746653632</v>
      </c>
    </row>
    <row r="453" spans="1:24" x14ac:dyDescent="0.45">
      <c r="A453">
        <v>517</v>
      </c>
      <c r="B453" t="s">
        <v>765</v>
      </c>
      <c r="C453" t="s">
        <v>24</v>
      </c>
      <c r="D453">
        <v>3</v>
      </c>
      <c r="E453">
        <v>3</v>
      </c>
      <c r="F453">
        <v>0</v>
      </c>
      <c r="G453">
        <v>28</v>
      </c>
      <c r="H453">
        <v>9</v>
      </c>
      <c r="I453">
        <v>67.2</v>
      </c>
      <c r="J453">
        <v>8.91</v>
      </c>
      <c r="K453">
        <v>3.72</v>
      </c>
      <c r="L453">
        <v>1.2</v>
      </c>
      <c r="M453">
        <v>0.29799999999999999</v>
      </c>
      <c r="N453" s="2">
        <v>0.70899999999999996</v>
      </c>
      <c r="P453">
        <v>4.3899999999999997</v>
      </c>
      <c r="Q453">
        <v>4.42</v>
      </c>
      <c r="R453">
        <v>0.6</v>
      </c>
      <c r="T453">
        <f t="shared" si="14"/>
        <v>-0.34255196783720676</v>
      </c>
      <c r="U453">
        <f>T453*_xlfn.STDEV.P('Elo Ratings - Current'!$C$2:$C$31)+1505</f>
        <v>1490.1599186310625</v>
      </c>
      <c r="V453">
        <f>U453-VLOOKUP(C453, 'Team Pitching Projected'!$P$2:$R$32, 3, FALSE)</f>
        <v>-56.896531666254305</v>
      </c>
      <c r="W453">
        <f t="shared" si="15"/>
        <v>-33.714355930681585</v>
      </c>
      <c r="X453">
        <v>-33.728851746653632</v>
      </c>
    </row>
    <row r="454" spans="1:24" x14ac:dyDescent="0.45">
      <c r="A454">
        <v>536</v>
      </c>
      <c r="B454" t="s">
        <v>773</v>
      </c>
      <c r="C454" t="s">
        <v>24</v>
      </c>
      <c r="D454">
        <v>5</v>
      </c>
      <c r="E454">
        <v>4</v>
      </c>
      <c r="F454">
        <v>0</v>
      </c>
      <c r="G454">
        <v>40</v>
      </c>
      <c r="H454">
        <v>7</v>
      </c>
      <c r="I454">
        <v>73.099999999999994</v>
      </c>
      <c r="J454">
        <v>9.9499999999999993</v>
      </c>
      <c r="K454">
        <v>3.93</v>
      </c>
      <c r="L454">
        <v>1.1100000000000001</v>
      </c>
      <c r="M454">
        <v>0.29699999999999999</v>
      </c>
      <c r="N454" s="2">
        <v>0.71399999999999997</v>
      </c>
      <c r="P454">
        <v>4.17</v>
      </c>
      <c r="Q454">
        <v>4.16</v>
      </c>
      <c r="R454">
        <v>0.6</v>
      </c>
      <c r="T454">
        <f t="shared" si="14"/>
        <v>-0.34255196783720676</v>
      </c>
      <c r="U454">
        <f>T454*_xlfn.STDEV.P('Elo Ratings - Current'!$C$2:$C$31)+1505</f>
        <v>1490.1599186310625</v>
      </c>
      <c r="V454">
        <f>U454-VLOOKUP(C454, 'Team Pitching Projected'!$P$2:$R$32, 3, FALSE)</f>
        <v>-56.896531666254305</v>
      </c>
      <c r="W454">
        <f t="shared" si="15"/>
        <v>-33.714355930681585</v>
      </c>
      <c r="X454">
        <v>-33.728851746653632</v>
      </c>
    </row>
    <row r="455" spans="1:24" x14ac:dyDescent="0.45">
      <c r="A455">
        <v>481</v>
      </c>
      <c r="B455" t="s">
        <v>742</v>
      </c>
      <c r="C455" t="s">
        <v>40</v>
      </c>
      <c r="D455">
        <v>5</v>
      </c>
      <c r="E455">
        <v>6</v>
      </c>
      <c r="F455">
        <v>0</v>
      </c>
      <c r="G455">
        <v>19</v>
      </c>
      <c r="H455">
        <v>18</v>
      </c>
      <c r="I455">
        <v>75.099999999999994</v>
      </c>
      <c r="J455">
        <v>7.41</v>
      </c>
      <c r="K455">
        <v>3.59</v>
      </c>
      <c r="L455">
        <v>1.31</v>
      </c>
      <c r="M455">
        <v>0.29399999999999998</v>
      </c>
      <c r="N455" s="2">
        <v>0.71299999999999997</v>
      </c>
      <c r="P455">
        <v>4.66</v>
      </c>
      <c r="Q455">
        <v>4.82</v>
      </c>
      <c r="R455">
        <v>0.6</v>
      </c>
      <c r="T455">
        <f t="shared" si="14"/>
        <v>-0.34255196783720676</v>
      </c>
      <c r="U455">
        <f>T455*_xlfn.STDEV.P('Elo Ratings - Current'!$C$2:$C$31)+1505</f>
        <v>1490.1599186310625</v>
      </c>
      <c r="V455">
        <f>U455-VLOOKUP(C455, 'Team Pitching Projected'!$P$2:$R$32, 3, FALSE)</f>
        <v>-28.425194977260844</v>
      </c>
      <c r="W455">
        <f t="shared" si="15"/>
        <v>-16.843507201525789</v>
      </c>
      <c r="X455">
        <v>-16.850749231633721</v>
      </c>
    </row>
    <row r="456" spans="1:24" x14ac:dyDescent="0.45">
      <c r="A456">
        <v>538</v>
      </c>
      <c r="B456" t="s">
        <v>775</v>
      </c>
      <c r="C456" t="s">
        <v>40</v>
      </c>
      <c r="D456">
        <v>4</v>
      </c>
      <c r="E456">
        <v>4</v>
      </c>
      <c r="F456">
        <v>0</v>
      </c>
      <c r="G456">
        <v>32</v>
      </c>
      <c r="H456">
        <v>7</v>
      </c>
      <c r="I456">
        <v>67.099999999999994</v>
      </c>
      <c r="J456">
        <v>7.22</v>
      </c>
      <c r="K456">
        <v>2.81</v>
      </c>
      <c r="L456">
        <v>1.34</v>
      </c>
      <c r="M456">
        <v>0.30099999999999999</v>
      </c>
      <c r="N456" s="2">
        <v>0.70899999999999996</v>
      </c>
      <c r="P456">
        <v>4.55</v>
      </c>
      <c r="Q456">
        <v>4.6500000000000004</v>
      </c>
      <c r="R456">
        <v>0.6</v>
      </c>
      <c r="T456">
        <f t="shared" si="14"/>
        <v>-0.34255196783720676</v>
      </c>
      <c r="U456">
        <f>T456*_xlfn.STDEV.P('Elo Ratings - Current'!$C$2:$C$31)+1505</f>
        <v>1490.1599186310625</v>
      </c>
      <c r="V456">
        <f>U456-VLOOKUP(C456, 'Team Pitching Projected'!$P$2:$R$32, 3, FALSE)</f>
        <v>-28.425194977260844</v>
      </c>
      <c r="W456">
        <f t="shared" si="15"/>
        <v>-16.843507201525789</v>
      </c>
      <c r="X456">
        <v>-16.850749231633721</v>
      </c>
    </row>
    <row r="457" spans="1:24" x14ac:dyDescent="0.45">
      <c r="A457">
        <v>543</v>
      </c>
      <c r="B457" t="s">
        <v>777</v>
      </c>
      <c r="C457" t="s">
        <v>27</v>
      </c>
      <c r="D457">
        <v>5</v>
      </c>
      <c r="E457">
        <v>7</v>
      </c>
      <c r="F457">
        <v>0</v>
      </c>
      <c r="G457">
        <v>19</v>
      </c>
      <c r="H457">
        <v>18</v>
      </c>
      <c r="I457">
        <v>91.1</v>
      </c>
      <c r="J457">
        <v>6.8</v>
      </c>
      <c r="K457">
        <v>3.84</v>
      </c>
      <c r="L457">
        <v>1.18</v>
      </c>
      <c r="M457">
        <v>0.29899999999999999</v>
      </c>
      <c r="N457" s="2">
        <v>0.68300000000000005</v>
      </c>
      <c r="P457">
        <v>4.93</v>
      </c>
      <c r="Q457">
        <v>4.93</v>
      </c>
      <c r="R457">
        <v>0.6</v>
      </c>
      <c r="T457">
        <f t="shared" si="14"/>
        <v>-0.34255196783720676</v>
      </c>
      <c r="U457">
        <f>T457*_xlfn.STDEV.P('Elo Ratings - Current'!$C$2:$C$31)+1505</f>
        <v>1490.1599186310625</v>
      </c>
      <c r="V457">
        <f>U457-VLOOKUP(C457, 'Team Pitching Projected'!$P$2:$R$32, 3, FALSE)</f>
        <v>-31.984112063385055</v>
      </c>
      <c r="W457">
        <f t="shared" si="15"/>
        <v>-18.952363292670281</v>
      </c>
      <c r="X457">
        <v>-18.960512046011175</v>
      </c>
    </row>
    <row r="458" spans="1:24" x14ac:dyDescent="0.45">
      <c r="A458">
        <v>484</v>
      </c>
      <c r="B458" t="s">
        <v>743</v>
      </c>
      <c r="C458" t="s">
        <v>27</v>
      </c>
      <c r="D458">
        <v>3</v>
      </c>
      <c r="E458">
        <v>6</v>
      </c>
      <c r="F458">
        <v>0</v>
      </c>
      <c r="G458">
        <v>19</v>
      </c>
      <c r="H458">
        <v>16</v>
      </c>
      <c r="I458">
        <v>83</v>
      </c>
      <c r="J458">
        <v>7.48</v>
      </c>
      <c r="K458">
        <v>3.8</v>
      </c>
      <c r="L458">
        <v>1.19</v>
      </c>
      <c r="M458">
        <v>0.30399999999999999</v>
      </c>
      <c r="N458" s="2">
        <v>0.68799999999999994</v>
      </c>
      <c r="P458">
        <v>4.88</v>
      </c>
      <c r="Q458">
        <v>4.76</v>
      </c>
      <c r="R458">
        <v>0.6</v>
      </c>
      <c r="T458">
        <f t="shared" si="14"/>
        <v>-0.34255196783720676</v>
      </c>
      <c r="U458">
        <f>T458*_xlfn.STDEV.P('Elo Ratings - Current'!$C$2:$C$31)+1505</f>
        <v>1490.1599186310625</v>
      </c>
      <c r="V458">
        <f>U458-VLOOKUP(C458, 'Team Pitching Projected'!$P$2:$R$32, 3, FALSE)</f>
        <v>-31.984112063385055</v>
      </c>
      <c r="W458">
        <f t="shared" si="15"/>
        <v>-18.952363292670281</v>
      </c>
      <c r="X458">
        <v>-18.960512046011175</v>
      </c>
    </row>
    <row r="459" spans="1:24" x14ac:dyDescent="0.45">
      <c r="A459">
        <v>504</v>
      </c>
      <c r="B459" t="s">
        <v>757</v>
      </c>
      <c r="C459" t="s">
        <v>11</v>
      </c>
      <c r="D459">
        <v>4</v>
      </c>
      <c r="E459">
        <v>3</v>
      </c>
      <c r="F459">
        <v>0</v>
      </c>
      <c r="G459">
        <v>24</v>
      </c>
      <c r="H459">
        <v>22</v>
      </c>
      <c r="I459">
        <v>88.2</v>
      </c>
      <c r="J459">
        <v>7.71</v>
      </c>
      <c r="K459">
        <v>3.96</v>
      </c>
      <c r="L459">
        <v>1.32</v>
      </c>
      <c r="M459">
        <v>0.28999999999999998</v>
      </c>
      <c r="N459" s="2">
        <v>0.69899999999999995</v>
      </c>
      <c r="P459">
        <v>4.7699999999999996</v>
      </c>
      <c r="Q459">
        <v>5</v>
      </c>
      <c r="R459">
        <v>0.6</v>
      </c>
      <c r="T459">
        <f t="shared" si="14"/>
        <v>-0.34255196783720676</v>
      </c>
      <c r="U459">
        <f>T459*_xlfn.STDEV.P('Elo Ratings - Current'!$C$2:$C$31)+1505</f>
        <v>1490.1599186310625</v>
      </c>
      <c r="V459">
        <f>U459-VLOOKUP(C459, 'Team Pitching Projected'!$P$2:$R$32, 3, FALSE)</f>
        <v>-78.250034182999116</v>
      </c>
      <c r="W459">
        <f t="shared" si="15"/>
        <v>-46.367492477548261</v>
      </c>
      <c r="X459">
        <v>-46.387428632918628</v>
      </c>
    </row>
    <row r="460" spans="1:24" x14ac:dyDescent="0.45">
      <c r="A460">
        <v>489</v>
      </c>
      <c r="B460" t="s">
        <v>747</v>
      </c>
      <c r="C460" t="s">
        <v>23</v>
      </c>
      <c r="D460">
        <v>6</v>
      </c>
      <c r="E460">
        <v>13</v>
      </c>
      <c r="F460">
        <v>0</v>
      </c>
      <c r="G460">
        <v>26</v>
      </c>
      <c r="H460">
        <v>26</v>
      </c>
      <c r="I460">
        <v>144.1</v>
      </c>
      <c r="J460">
        <v>6.49</v>
      </c>
      <c r="K460">
        <v>2.99</v>
      </c>
      <c r="L460">
        <v>1.62</v>
      </c>
      <c r="M460">
        <v>0.3</v>
      </c>
      <c r="N460" s="2">
        <v>0.65100000000000002</v>
      </c>
      <c r="P460">
        <v>5.61</v>
      </c>
      <c r="Q460">
        <v>5.26</v>
      </c>
      <c r="R460">
        <v>0.6</v>
      </c>
      <c r="T460">
        <f t="shared" si="14"/>
        <v>-0.34255196783720676</v>
      </c>
      <c r="U460">
        <f>T460*_xlfn.STDEV.P('Elo Ratings - Current'!$C$2:$C$31)+1505</f>
        <v>1490.1599186310625</v>
      </c>
      <c r="V460">
        <f>U460-VLOOKUP(C460, 'Team Pitching Projected'!$P$2:$R$32, 3, FALSE)</f>
        <v>16.654421446978404</v>
      </c>
      <c r="W460">
        <f t="shared" si="15"/>
        <v>9.8686699529706488</v>
      </c>
      <c r="X460">
        <v>9.8729130838144474</v>
      </c>
    </row>
    <row r="461" spans="1:24" x14ac:dyDescent="0.45">
      <c r="A461">
        <v>549</v>
      </c>
      <c r="B461" t="s">
        <v>783</v>
      </c>
      <c r="C461" t="s">
        <v>23</v>
      </c>
      <c r="D461">
        <v>6</v>
      </c>
      <c r="E461">
        <v>9</v>
      </c>
      <c r="F461">
        <v>0</v>
      </c>
      <c r="G461">
        <v>21</v>
      </c>
      <c r="H461">
        <v>18</v>
      </c>
      <c r="I461">
        <v>86.2</v>
      </c>
      <c r="J461">
        <v>6.75</v>
      </c>
      <c r="K461">
        <v>3.22</v>
      </c>
      <c r="L461">
        <v>1.25</v>
      </c>
      <c r="M461">
        <v>0.30199999999999999</v>
      </c>
      <c r="N461" s="2">
        <v>0.68700000000000006</v>
      </c>
      <c r="P461">
        <v>4.88</v>
      </c>
      <c r="Q461">
        <v>4.7300000000000004</v>
      </c>
      <c r="R461">
        <v>0.6</v>
      </c>
      <c r="T461">
        <f t="shared" si="14"/>
        <v>-0.34255196783720676</v>
      </c>
      <c r="U461">
        <f>T461*_xlfn.STDEV.P('Elo Ratings - Current'!$C$2:$C$31)+1505</f>
        <v>1490.1599186310625</v>
      </c>
      <c r="V461">
        <f>U461-VLOOKUP(C461, 'Team Pitching Projected'!$P$2:$R$32, 3, FALSE)</f>
        <v>16.654421446978404</v>
      </c>
      <c r="W461">
        <f t="shared" si="15"/>
        <v>9.8686699529706488</v>
      </c>
      <c r="X461">
        <v>9.8729130838144474</v>
      </c>
    </row>
    <row r="462" spans="1:24" x14ac:dyDescent="0.45">
      <c r="A462">
        <v>503</v>
      </c>
      <c r="B462" t="s">
        <v>756</v>
      </c>
      <c r="C462" t="s">
        <v>29</v>
      </c>
      <c r="D462">
        <v>7</v>
      </c>
      <c r="E462">
        <v>6</v>
      </c>
      <c r="F462">
        <v>0</v>
      </c>
      <c r="G462">
        <v>23</v>
      </c>
      <c r="H462">
        <v>15</v>
      </c>
      <c r="I462">
        <v>98</v>
      </c>
      <c r="J462">
        <v>7.16</v>
      </c>
      <c r="K462">
        <v>4.41</v>
      </c>
      <c r="L462">
        <v>1.01</v>
      </c>
      <c r="M462">
        <v>0.28599999999999998</v>
      </c>
      <c r="N462" s="2">
        <v>0.7</v>
      </c>
      <c r="P462">
        <v>4.59</v>
      </c>
      <c r="Q462">
        <v>4.74</v>
      </c>
      <c r="R462">
        <v>0.6</v>
      </c>
      <c r="T462">
        <f t="shared" si="14"/>
        <v>-0.34255196783720676</v>
      </c>
      <c r="U462">
        <f>T462*_xlfn.STDEV.P('Elo Ratings - Current'!$C$2:$C$31)+1505</f>
        <v>1490.1599186310625</v>
      </c>
      <c r="V462">
        <f>U462-VLOOKUP(C462, 'Team Pitching Projected'!$P$2:$R$32, 3, FALSE)</f>
        <v>-37.915640540258664</v>
      </c>
      <c r="W462">
        <f t="shared" si="15"/>
        <v>-22.467123444577719</v>
      </c>
      <c r="X462">
        <v>-22.476783403307067</v>
      </c>
    </row>
    <row r="463" spans="1:24" x14ac:dyDescent="0.45">
      <c r="A463">
        <v>550</v>
      </c>
      <c r="B463" t="s">
        <v>784</v>
      </c>
      <c r="C463" t="s">
        <v>29</v>
      </c>
      <c r="D463">
        <v>3</v>
      </c>
      <c r="E463">
        <v>3</v>
      </c>
      <c r="F463">
        <v>0</v>
      </c>
      <c r="G463">
        <v>22</v>
      </c>
      <c r="H463">
        <v>14</v>
      </c>
      <c r="I463">
        <v>89.1</v>
      </c>
      <c r="J463">
        <v>6.65</v>
      </c>
      <c r="K463">
        <v>2.92</v>
      </c>
      <c r="L463">
        <v>1.31</v>
      </c>
      <c r="M463">
        <v>0.28499999999999998</v>
      </c>
      <c r="N463" s="2">
        <v>0.7</v>
      </c>
      <c r="P463">
        <v>4.54</v>
      </c>
      <c r="Q463">
        <v>4.74</v>
      </c>
      <c r="R463">
        <v>0.6</v>
      </c>
      <c r="T463">
        <f t="shared" si="14"/>
        <v>-0.34255196783720676</v>
      </c>
      <c r="U463">
        <f>T463*_xlfn.STDEV.P('Elo Ratings - Current'!$C$2:$C$31)+1505</f>
        <v>1490.1599186310625</v>
      </c>
      <c r="V463">
        <f>U463-VLOOKUP(C463, 'Team Pitching Projected'!$P$2:$R$32, 3, FALSE)</f>
        <v>-37.915640540258664</v>
      </c>
      <c r="W463">
        <f t="shared" si="15"/>
        <v>-22.467123444577719</v>
      </c>
      <c r="X463">
        <v>-22.476783403307067</v>
      </c>
    </row>
    <row r="464" spans="1:24" x14ac:dyDescent="0.45">
      <c r="A464">
        <v>546</v>
      </c>
      <c r="B464" t="s">
        <v>780</v>
      </c>
      <c r="C464" t="s">
        <v>29</v>
      </c>
      <c r="D464">
        <v>5</v>
      </c>
      <c r="E464">
        <v>5</v>
      </c>
      <c r="F464">
        <v>0</v>
      </c>
      <c r="G464">
        <v>23</v>
      </c>
      <c r="H464">
        <v>13</v>
      </c>
      <c r="I464">
        <v>92.1</v>
      </c>
      <c r="J464">
        <v>7.12</v>
      </c>
      <c r="K464">
        <v>3.8</v>
      </c>
      <c r="L464">
        <v>1.17</v>
      </c>
      <c r="M464">
        <v>0.28499999999999998</v>
      </c>
      <c r="N464" s="2">
        <v>0.69799999999999995</v>
      </c>
      <c r="P464">
        <v>4.58</v>
      </c>
      <c r="Q464">
        <v>4.7300000000000004</v>
      </c>
      <c r="R464">
        <v>0.6</v>
      </c>
      <c r="T464">
        <f t="shared" si="14"/>
        <v>-0.34255196783720676</v>
      </c>
      <c r="U464">
        <f>T464*_xlfn.STDEV.P('Elo Ratings - Current'!$C$2:$C$31)+1505</f>
        <v>1490.1599186310625</v>
      </c>
      <c r="V464">
        <f>U464-VLOOKUP(C464, 'Team Pitching Projected'!$P$2:$R$32, 3, FALSE)</f>
        <v>-37.915640540258664</v>
      </c>
      <c r="W464">
        <f t="shared" si="15"/>
        <v>-22.467123444577719</v>
      </c>
      <c r="X464">
        <v>-22.476783403307067</v>
      </c>
    </row>
    <row r="465" spans="1:24" x14ac:dyDescent="0.45">
      <c r="A465">
        <v>551</v>
      </c>
      <c r="B465" t="s">
        <v>785</v>
      </c>
      <c r="C465" t="s">
        <v>26</v>
      </c>
      <c r="D465">
        <v>4</v>
      </c>
      <c r="E465">
        <v>5</v>
      </c>
      <c r="F465">
        <v>0</v>
      </c>
      <c r="G465">
        <v>31</v>
      </c>
      <c r="H465">
        <v>10</v>
      </c>
      <c r="I465">
        <v>78.2</v>
      </c>
      <c r="J465">
        <v>7.32</v>
      </c>
      <c r="K465">
        <v>2.86</v>
      </c>
      <c r="L465">
        <v>1.1399999999999999</v>
      </c>
      <c r="M465">
        <v>0.29499999999999998</v>
      </c>
      <c r="N465" s="2">
        <v>0.67</v>
      </c>
      <c r="P465">
        <v>4.6900000000000004</v>
      </c>
      <c r="Q465">
        <v>4.46</v>
      </c>
      <c r="R465">
        <v>0.6</v>
      </c>
      <c r="T465">
        <f t="shared" si="14"/>
        <v>-0.34255196783720676</v>
      </c>
      <c r="U465">
        <f>T465*_xlfn.STDEV.P('Elo Ratings - Current'!$C$2:$C$31)+1505</f>
        <v>1490.1599186310625</v>
      </c>
      <c r="V465">
        <f>U465-VLOOKUP(C465, 'Team Pitching Projected'!$P$2:$R$32, 3, FALSE)</f>
        <v>-3.512775374391822</v>
      </c>
      <c r="W465">
        <f t="shared" si="15"/>
        <v>-2.0815145635146211</v>
      </c>
      <c r="X465">
        <v>-2.0824095309912654</v>
      </c>
    </row>
    <row r="466" spans="1:24" x14ac:dyDescent="0.45">
      <c r="A466">
        <v>511</v>
      </c>
      <c r="B466" t="s">
        <v>762</v>
      </c>
      <c r="C466" t="s">
        <v>34</v>
      </c>
      <c r="D466">
        <v>6</v>
      </c>
      <c r="E466">
        <v>7</v>
      </c>
      <c r="F466">
        <v>0</v>
      </c>
      <c r="G466">
        <v>23</v>
      </c>
      <c r="H466">
        <v>21</v>
      </c>
      <c r="I466">
        <v>104</v>
      </c>
      <c r="J466">
        <v>6.14</v>
      </c>
      <c r="K466">
        <v>3.55</v>
      </c>
      <c r="L466">
        <v>1.21</v>
      </c>
      <c r="M466">
        <v>0.29399999999999998</v>
      </c>
      <c r="N466" s="2">
        <v>0.71</v>
      </c>
      <c r="P466">
        <v>4.67</v>
      </c>
      <c r="Q466">
        <v>4.8499999999999996</v>
      </c>
      <c r="R466">
        <v>0.6</v>
      </c>
      <c r="T466">
        <f t="shared" si="14"/>
        <v>-0.34255196783720676</v>
      </c>
      <c r="U466">
        <f>T466*_xlfn.STDEV.P('Elo Ratings - Current'!$C$2:$C$31)+1505</f>
        <v>1490.1599186310625</v>
      </c>
      <c r="V466">
        <f>U466-VLOOKUP(C466, 'Team Pitching Projected'!$P$2:$R$32, 3, FALSE)</f>
        <v>-10.630609546640244</v>
      </c>
      <c r="W466">
        <f t="shared" si="15"/>
        <v>-6.2992267458036029</v>
      </c>
      <c r="X466">
        <v>-6.3019351597463098</v>
      </c>
    </row>
    <row r="467" spans="1:24" x14ac:dyDescent="0.45">
      <c r="A467">
        <v>522</v>
      </c>
      <c r="B467" t="s">
        <v>767</v>
      </c>
      <c r="C467" t="s">
        <v>34</v>
      </c>
      <c r="D467">
        <v>4</v>
      </c>
      <c r="E467">
        <v>7</v>
      </c>
      <c r="F467">
        <v>0</v>
      </c>
      <c r="G467">
        <v>18</v>
      </c>
      <c r="H467">
        <v>18</v>
      </c>
      <c r="I467">
        <v>83</v>
      </c>
      <c r="J467">
        <v>7.92</v>
      </c>
      <c r="K467">
        <v>3.36</v>
      </c>
      <c r="L467">
        <v>1.41</v>
      </c>
      <c r="M467">
        <v>0.316</v>
      </c>
      <c r="N467" s="2">
        <v>0.69299999999999995</v>
      </c>
      <c r="P467">
        <v>5.0999999999999996</v>
      </c>
      <c r="Q467">
        <v>4.8</v>
      </c>
      <c r="R467">
        <v>0.6</v>
      </c>
      <c r="T467">
        <f t="shared" si="14"/>
        <v>-0.34255196783720676</v>
      </c>
      <c r="U467">
        <f>T467*_xlfn.STDEV.P('Elo Ratings - Current'!$C$2:$C$31)+1505</f>
        <v>1490.1599186310625</v>
      </c>
      <c r="V467">
        <f>U467-VLOOKUP(C467, 'Team Pitching Projected'!$P$2:$R$32, 3, FALSE)</f>
        <v>-10.630609546640244</v>
      </c>
      <c r="W467">
        <f t="shared" si="15"/>
        <v>-6.2992267458036029</v>
      </c>
      <c r="X467">
        <v>-6.3019351597463098</v>
      </c>
    </row>
    <row r="468" spans="1:24" x14ac:dyDescent="0.45">
      <c r="A468">
        <v>545</v>
      </c>
      <c r="B468" t="s">
        <v>779</v>
      </c>
      <c r="C468" t="s">
        <v>34</v>
      </c>
      <c r="D468">
        <v>5</v>
      </c>
      <c r="E468">
        <v>6</v>
      </c>
      <c r="F468">
        <v>0</v>
      </c>
      <c r="G468">
        <v>21</v>
      </c>
      <c r="H468">
        <v>14</v>
      </c>
      <c r="I468">
        <v>91.2</v>
      </c>
      <c r="J468">
        <v>7.36</v>
      </c>
      <c r="K468">
        <v>3.34</v>
      </c>
      <c r="L468">
        <v>1.28</v>
      </c>
      <c r="M468">
        <v>0.30199999999999999</v>
      </c>
      <c r="N468" s="2">
        <v>0.70899999999999996</v>
      </c>
      <c r="P468">
        <v>4.6100000000000003</v>
      </c>
      <c r="Q468">
        <v>4.74</v>
      </c>
      <c r="R468">
        <v>0.6</v>
      </c>
      <c r="T468">
        <f t="shared" si="14"/>
        <v>-0.34255196783720676</v>
      </c>
      <c r="U468">
        <f>T468*_xlfn.STDEV.P('Elo Ratings - Current'!$C$2:$C$31)+1505</f>
        <v>1490.1599186310625</v>
      </c>
      <c r="V468">
        <f>U468-VLOOKUP(C468, 'Team Pitching Projected'!$P$2:$R$32, 3, FALSE)</f>
        <v>-10.630609546640244</v>
      </c>
      <c r="W468">
        <f t="shared" si="15"/>
        <v>-6.2992267458036029</v>
      </c>
      <c r="X468">
        <v>-6.3019351597463098</v>
      </c>
    </row>
    <row r="469" spans="1:24" x14ac:dyDescent="0.45">
      <c r="A469">
        <v>478</v>
      </c>
      <c r="B469" t="s">
        <v>739</v>
      </c>
      <c r="C469" t="s">
        <v>34</v>
      </c>
      <c r="D469">
        <v>4</v>
      </c>
      <c r="E469">
        <v>4</v>
      </c>
      <c r="F469">
        <v>0</v>
      </c>
      <c r="G469">
        <v>32</v>
      </c>
      <c r="H469">
        <v>13</v>
      </c>
      <c r="I469">
        <v>97</v>
      </c>
      <c r="J469">
        <v>7.24</v>
      </c>
      <c r="K469">
        <v>2.78</v>
      </c>
      <c r="L469">
        <v>1.39</v>
      </c>
      <c r="M469">
        <v>0.28599999999999998</v>
      </c>
      <c r="N469" s="2">
        <v>0.70799999999999996</v>
      </c>
      <c r="P469">
        <v>4.45</v>
      </c>
      <c r="Q469">
        <v>4.68</v>
      </c>
      <c r="R469">
        <v>0.6</v>
      </c>
      <c r="T469">
        <f t="shared" si="14"/>
        <v>-0.34255196783720676</v>
      </c>
      <c r="U469">
        <f>T469*_xlfn.STDEV.P('Elo Ratings - Current'!$C$2:$C$31)+1505</f>
        <v>1490.1599186310625</v>
      </c>
      <c r="V469">
        <f>U469-VLOOKUP(C469, 'Team Pitching Projected'!$P$2:$R$32, 3, FALSE)</f>
        <v>-10.630609546640244</v>
      </c>
      <c r="W469">
        <f t="shared" si="15"/>
        <v>-6.2992267458036029</v>
      </c>
      <c r="X469">
        <v>-6.3019351597463098</v>
      </c>
    </row>
    <row r="470" spans="1:24" x14ac:dyDescent="0.45">
      <c r="A470">
        <v>487</v>
      </c>
      <c r="B470" t="s">
        <v>746</v>
      </c>
      <c r="C470" t="s">
        <v>34</v>
      </c>
      <c r="D470">
        <v>6</v>
      </c>
      <c r="E470">
        <v>6</v>
      </c>
      <c r="F470">
        <v>0</v>
      </c>
      <c r="G470">
        <v>22</v>
      </c>
      <c r="H470">
        <v>13</v>
      </c>
      <c r="I470">
        <v>71</v>
      </c>
      <c r="J470">
        <v>6.34</v>
      </c>
      <c r="K470">
        <v>2.79</v>
      </c>
      <c r="L470">
        <v>1.1399999999999999</v>
      </c>
      <c r="M470">
        <v>0.28999999999999998</v>
      </c>
      <c r="N470" s="2">
        <v>0.69499999999999995</v>
      </c>
      <c r="P470">
        <v>4.4400000000000004</v>
      </c>
      <c r="Q470">
        <v>4.47</v>
      </c>
      <c r="R470">
        <v>0.6</v>
      </c>
      <c r="T470">
        <f t="shared" si="14"/>
        <v>-0.34255196783720676</v>
      </c>
      <c r="U470">
        <f>T470*_xlfn.STDEV.P('Elo Ratings - Current'!$C$2:$C$31)+1505</f>
        <v>1490.1599186310625</v>
      </c>
      <c r="V470">
        <f>U470-VLOOKUP(C470, 'Team Pitching Projected'!$P$2:$R$32, 3, FALSE)</f>
        <v>-10.630609546640244</v>
      </c>
      <c r="W470">
        <f t="shared" si="15"/>
        <v>-6.2992267458036029</v>
      </c>
      <c r="X470">
        <v>-6.3019351597463098</v>
      </c>
    </row>
    <row r="471" spans="1:24" x14ac:dyDescent="0.45">
      <c r="A471">
        <v>505</v>
      </c>
      <c r="B471" t="s">
        <v>758</v>
      </c>
      <c r="C471" t="s">
        <v>17</v>
      </c>
      <c r="D471">
        <v>2</v>
      </c>
      <c r="E471">
        <v>4</v>
      </c>
      <c r="F471">
        <v>0</v>
      </c>
      <c r="G471">
        <v>26</v>
      </c>
      <c r="H471">
        <v>26</v>
      </c>
      <c r="I471">
        <v>82.1</v>
      </c>
      <c r="J471">
        <v>8.75</v>
      </c>
      <c r="K471">
        <v>4.59</v>
      </c>
      <c r="L471">
        <v>1.53</v>
      </c>
      <c r="M471">
        <v>0.29599999999999999</v>
      </c>
      <c r="N471" s="2">
        <v>0.67</v>
      </c>
      <c r="P471">
        <v>5.47</v>
      </c>
      <c r="Q471">
        <v>5.24</v>
      </c>
      <c r="R471">
        <v>0.6</v>
      </c>
      <c r="T471">
        <f t="shared" si="14"/>
        <v>-0.34255196783720676</v>
      </c>
      <c r="U471">
        <f>T471*_xlfn.STDEV.P('Elo Ratings - Current'!$C$2:$C$31)+1505</f>
        <v>1490.1599186310625</v>
      </c>
      <c r="V471">
        <f>U471-VLOOKUP(C471, 'Team Pitching Projected'!$P$2:$R$32, 3, FALSE)</f>
        <v>-31.984112063385055</v>
      </c>
      <c r="W471">
        <f t="shared" si="15"/>
        <v>-18.952363292670281</v>
      </c>
      <c r="X471">
        <v>-18.960512046011175</v>
      </c>
    </row>
    <row r="472" spans="1:24" x14ac:dyDescent="0.45">
      <c r="A472">
        <v>499</v>
      </c>
      <c r="B472" t="s">
        <v>754</v>
      </c>
      <c r="C472" t="s">
        <v>25</v>
      </c>
      <c r="D472">
        <v>3</v>
      </c>
      <c r="E472">
        <v>5</v>
      </c>
      <c r="F472">
        <v>0</v>
      </c>
      <c r="G472">
        <v>25</v>
      </c>
      <c r="H472">
        <v>19</v>
      </c>
      <c r="I472">
        <v>84.2</v>
      </c>
      <c r="J472">
        <v>9.0299999999999994</v>
      </c>
      <c r="K472">
        <v>4.57</v>
      </c>
      <c r="L472">
        <v>1.28</v>
      </c>
      <c r="M472">
        <v>0.28899999999999998</v>
      </c>
      <c r="N472" s="2">
        <v>0.66500000000000004</v>
      </c>
      <c r="P472">
        <v>5.0999999999999996</v>
      </c>
      <c r="Q472">
        <v>4.97</v>
      </c>
      <c r="R472">
        <v>0.6</v>
      </c>
      <c r="T472">
        <f t="shared" si="14"/>
        <v>-0.34255196783720676</v>
      </c>
      <c r="U472">
        <f>T472*_xlfn.STDEV.P('Elo Ratings - Current'!$C$2:$C$31)+1505</f>
        <v>1490.1599186310625</v>
      </c>
      <c r="V472">
        <f>U472-VLOOKUP(C472, 'Team Pitching Projected'!$P$2:$R$32, 3, FALSE)</f>
        <v>55.80250939434427</v>
      </c>
      <c r="W472">
        <f t="shared" si="15"/>
        <v>33.066086955559783</v>
      </c>
      <c r="X472">
        <v>33.080304041966855</v>
      </c>
    </row>
    <row r="473" spans="1:24" x14ac:dyDescent="0.45">
      <c r="A473">
        <v>513</v>
      </c>
      <c r="B473" t="s">
        <v>763</v>
      </c>
      <c r="C473" t="s">
        <v>25</v>
      </c>
      <c r="D473">
        <v>4</v>
      </c>
      <c r="E473">
        <v>6</v>
      </c>
      <c r="F473">
        <v>0</v>
      </c>
      <c r="G473">
        <v>20</v>
      </c>
      <c r="H473">
        <v>19</v>
      </c>
      <c r="I473">
        <v>75</v>
      </c>
      <c r="J473">
        <v>8.2799999999999994</v>
      </c>
      <c r="K473">
        <v>4.92</v>
      </c>
      <c r="L473">
        <v>1.2</v>
      </c>
      <c r="M473">
        <v>0.29299999999999998</v>
      </c>
      <c r="N473" s="2">
        <v>0.69</v>
      </c>
      <c r="P473">
        <v>5.04</v>
      </c>
      <c r="Q473">
        <v>4.95</v>
      </c>
      <c r="R473">
        <v>0.6</v>
      </c>
      <c r="T473">
        <f t="shared" si="14"/>
        <v>-0.34255196783720676</v>
      </c>
      <c r="U473">
        <f>T473*_xlfn.STDEV.P('Elo Ratings - Current'!$C$2:$C$31)+1505</f>
        <v>1490.1599186310625</v>
      </c>
      <c r="V473">
        <f>U473-VLOOKUP(C473, 'Team Pitching Projected'!$P$2:$R$32, 3, FALSE)</f>
        <v>55.80250939434427</v>
      </c>
      <c r="W473">
        <f t="shared" si="15"/>
        <v>33.066086955559783</v>
      </c>
      <c r="X473">
        <v>33.080304041966855</v>
      </c>
    </row>
    <row r="474" spans="1:24" x14ac:dyDescent="0.45">
      <c r="A474">
        <v>548</v>
      </c>
      <c r="B474" t="s">
        <v>782</v>
      </c>
      <c r="C474" t="s">
        <v>25</v>
      </c>
      <c r="D474">
        <v>4</v>
      </c>
      <c r="E474">
        <v>5</v>
      </c>
      <c r="F474">
        <v>0</v>
      </c>
      <c r="G474">
        <v>17</v>
      </c>
      <c r="H474">
        <v>17</v>
      </c>
      <c r="I474">
        <v>63.1</v>
      </c>
      <c r="J474">
        <v>7.25</v>
      </c>
      <c r="K474">
        <v>3.13</v>
      </c>
      <c r="L474">
        <v>1.42</v>
      </c>
      <c r="M474">
        <v>0.29699999999999999</v>
      </c>
      <c r="N474" s="2">
        <v>0.68400000000000005</v>
      </c>
      <c r="P474">
        <v>4.9800000000000004</v>
      </c>
      <c r="Q474">
        <v>4.88</v>
      </c>
      <c r="R474">
        <v>0.6</v>
      </c>
      <c r="T474">
        <f t="shared" si="14"/>
        <v>-0.34255196783720676</v>
      </c>
      <c r="U474">
        <f>T474*_xlfn.STDEV.P('Elo Ratings - Current'!$C$2:$C$31)+1505</f>
        <v>1490.1599186310625</v>
      </c>
      <c r="V474">
        <f>U474-VLOOKUP(C474, 'Team Pitching Projected'!$P$2:$R$32, 3, FALSE)</f>
        <v>55.80250939434427</v>
      </c>
      <c r="W474">
        <f t="shared" si="15"/>
        <v>33.066086955559783</v>
      </c>
      <c r="X474">
        <v>33.080304041966855</v>
      </c>
    </row>
    <row r="475" spans="1:24" x14ac:dyDescent="0.45">
      <c r="A475">
        <v>509</v>
      </c>
      <c r="B475" t="s">
        <v>760</v>
      </c>
      <c r="C475" t="s">
        <v>25</v>
      </c>
      <c r="D475">
        <v>4</v>
      </c>
      <c r="E475">
        <v>4</v>
      </c>
      <c r="F475">
        <v>0</v>
      </c>
      <c r="G475">
        <v>14</v>
      </c>
      <c r="H475">
        <v>14</v>
      </c>
      <c r="I475">
        <v>62.2</v>
      </c>
      <c r="J475">
        <v>7.75</v>
      </c>
      <c r="K475">
        <v>3.16</v>
      </c>
      <c r="L475">
        <v>1.44</v>
      </c>
      <c r="M475">
        <v>0.29799999999999999</v>
      </c>
      <c r="N475" s="2">
        <v>0.70299999999999996</v>
      </c>
      <c r="P475">
        <v>4.74</v>
      </c>
      <c r="Q475">
        <v>4.8</v>
      </c>
      <c r="R475">
        <v>0.6</v>
      </c>
      <c r="T475">
        <f t="shared" si="14"/>
        <v>-0.34255196783720676</v>
      </c>
      <c r="U475">
        <f>T475*_xlfn.STDEV.P('Elo Ratings - Current'!$C$2:$C$31)+1505</f>
        <v>1490.1599186310625</v>
      </c>
      <c r="V475">
        <f>U475-VLOOKUP(C475, 'Team Pitching Projected'!$P$2:$R$32, 3, FALSE)</f>
        <v>55.80250939434427</v>
      </c>
      <c r="W475">
        <f t="shared" si="15"/>
        <v>33.066086955559783</v>
      </c>
      <c r="X475">
        <v>33.080304041966855</v>
      </c>
    </row>
    <row r="476" spans="1:24" x14ac:dyDescent="0.45">
      <c r="A476">
        <v>486</v>
      </c>
      <c r="B476" t="s">
        <v>745</v>
      </c>
      <c r="C476" t="s">
        <v>38</v>
      </c>
      <c r="D476">
        <v>6</v>
      </c>
      <c r="E476">
        <v>7</v>
      </c>
      <c r="F476">
        <v>0</v>
      </c>
      <c r="G476">
        <v>25</v>
      </c>
      <c r="H476">
        <v>25</v>
      </c>
      <c r="I476">
        <v>104.2</v>
      </c>
      <c r="J476">
        <v>9.1999999999999993</v>
      </c>
      <c r="K476">
        <v>5.67</v>
      </c>
      <c r="L476">
        <v>1.2</v>
      </c>
      <c r="M476">
        <v>0.30299999999999999</v>
      </c>
      <c r="N476" s="2">
        <v>0.69</v>
      </c>
      <c r="P476">
        <v>5.16</v>
      </c>
      <c r="Q476">
        <v>4.96</v>
      </c>
      <c r="R476">
        <v>0.6</v>
      </c>
      <c r="T476">
        <f t="shared" si="14"/>
        <v>-0.34255196783720676</v>
      </c>
      <c r="U476">
        <f>T476*_xlfn.STDEV.P('Elo Ratings - Current'!$C$2:$C$31)+1505</f>
        <v>1490.1599186310625</v>
      </c>
      <c r="V476">
        <f>U476-VLOOKUP(C476, 'Team Pitching Projected'!$P$2:$R$32, 3, FALSE)</f>
        <v>-3.512775374391822</v>
      </c>
      <c r="W476">
        <f t="shared" si="15"/>
        <v>-2.0815145635146211</v>
      </c>
      <c r="X476">
        <v>-2.0824095309912654</v>
      </c>
    </row>
    <row r="477" spans="1:24" x14ac:dyDescent="0.45">
      <c r="A477">
        <v>491</v>
      </c>
      <c r="B477" t="s">
        <v>749</v>
      </c>
      <c r="C477" t="s">
        <v>15</v>
      </c>
      <c r="D477">
        <v>4</v>
      </c>
      <c r="E477">
        <v>4</v>
      </c>
      <c r="F477">
        <v>0</v>
      </c>
      <c r="G477">
        <v>19</v>
      </c>
      <c r="H477">
        <v>14</v>
      </c>
      <c r="I477">
        <v>76.099999999999994</v>
      </c>
      <c r="J477">
        <v>6.13</v>
      </c>
      <c r="K477">
        <v>2.83</v>
      </c>
      <c r="L477">
        <v>1.18</v>
      </c>
      <c r="M477">
        <v>0.29199999999999998</v>
      </c>
      <c r="N477" s="2">
        <v>0.69199999999999995</v>
      </c>
      <c r="P477">
        <v>4.5999999999999996</v>
      </c>
      <c r="Q477">
        <v>4.58</v>
      </c>
      <c r="R477">
        <v>0.6</v>
      </c>
      <c r="T477">
        <f t="shared" si="14"/>
        <v>-0.34255196783720676</v>
      </c>
      <c r="U477">
        <f>T477*_xlfn.STDEV.P('Elo Ratings - Current'!$C$2:$C$31)+1505</f>
        <v>1490.1599186310625</v>
      </c>
      <c r="V477">
        <f>U477-VLOOKUP(C477, 'Team Pitching Projected'!$P$2:$R$32, 3, FALSE)</f>
        <v>-4.6990810697666348</v>
      </c>
      <c r="W477">
        <f t="shared" si="15"/>
        <v>-2.784466593896163</v>
      </c>
      <c r="X477">
        <v>-2.7856638024504168</v>
      </c>
    </row>
    <row r="478" spans="1:24" x14ac:dyDescent="0.45">
      <c r="A478">
        <v>496</v>
      </c>
      <c r="B478" t="s">
        <v>752</v>
      </c>
      <c r="C478" t="s">
        <v>15</v>
      </c>
      <c r="D478">
        <v>3</v>
      </c>
      <c r="E478">
        <v>3</v>
      </c>
      <c r="F478">
        <v>0</v>
      </c>
      <c r="G478">
        <v>17</v>
      </c>
      <c r="H478">
        <v>14</v>
      </c>
      <c r="I478">
        <v>64.2</v>
      </c>
      <c r="J478">
        <v>8.07</v>
      </c>
      <c r="K478">
        <v>2.92</v>
      </c>
      <c r="L478">
        <v>1.25</v>
      </c>
      <c r="M478">
        <v>0.28599999999999998</v>
      </c>
      <c r="N478" s="2">
        <v>0.68200000000000005</v>
      </c>
      <c r="P478">
        <v>4.45</v>
      </c>
      <c r="Q478">
        <v>4.4800000000000004</v>
      </c>
      <c r="R478">
        <v>0.6</v>
      </c>
      <c r="T478">
        <f t="shared" si="14"/>
        <v>-0.34255196783720676</v>
      </c>
      <c r="U478">
        <f>T478*_xlfn.STDEV.P('Elo Ratings - Current'!$C$2:$C$31)+1505</f>
        <v>1490.1599186310625</v>
      </c>
      <c r="V478">
        <f>U478-VLOOKUP(C478, 'Team Pitching Projected'!$P$2:$R$32, 3, FALSE)</f>
        <v>-4.6990810697666348</v>
      </c>
      <c r="W478">
        <f t="shared" si="15"/>
        <v>-2.784466593896163</v>
      </c>
      <c r="X478">
        <v>-2.7856638024504168</v>
      </c>
    </row>
    <row r="479" spans="1:24" x14ac:dyDescent="0.45">
      <c r="A479">
        <v>515</v>
      </c>
      <c r="B479" t="s">
        <v>764</v>
      </c>
      <c r="C479" t="s">
        <v>15</v>
      </c>
      <c r="D479">
        <v>4</v>
      </c>
      <c r="E479">
        <v>5</v>
      </c>
      <c r="F479">
        <v>0</v>
      </c>
      <c r="G479">
        <v>28</v>
      </c>
      <c r="H479">
        <v>12</v>
      </c>
      <c r="I479">
        <v>80.099999999999994</v>
      </c>
      <c r="J479">
        <v>8.41</v>
      </c>
      <c r="K479">
        <v>3.7</v>
      </c>
      <c r="L479">
        <v>1.23</v>
      </c>
      <c r="M479">
        <v>0.29299999999999998</v>
      </c>
      <c r="N479" s="2">
        <v>0.69</v>
      </c>
      <c r="P479">
        <v>4.71</v>
      </c>
      <c r="Q479">
        <v>4.51</v>
      </c>
      <c r="R479">
        <v>0.6</v>
      </c>
      <c r="T479">
        <f t="shared" si="14"/>
        <v>-0.34255196783720676</v>
      </c>
      <c r="U479">
        <f>T479*_xlfn.STDEV.P('Elo Ratings - Current'!$C$2:$C$31)+1505</f>
        <v>1490.1599186310625</v>
      </c>
      <c r="V479">
        <f>U479-VLOOKUP(C479, 'Team Pitching Projected'!$P$2:$R$32, 3, FALSE)</f>
        <v>-4.6990810697666348</v>
      </c>
      <c r="W479">
        <f t="shared" si="15"/>
        <v>-2.784466593896163</v>
      </c>
      <c r="X479">
        <v>-2.7856638024504168</v>
      </c>
    </row>
    <row r="480" spans="1:24" x14ac:dyDescent="0.45">
      <c r="A480">
        <v>500</v>
      </c>
      <c r="B480" t="s">
        <v>755</v>
      </c>
      <c r="C480" t="s">
        <v>42</v>
      </c>
      <c r="D480">
        <v>1</v>
      </c>
      <c r="E480">
        <v>1</v>
      </c>
      <c r="F480">
        <v>0</v>
      </c>
      <c r="G480">
        <v>19</v>
      </c>
      <c r="H480">
        <v>19</v>
      </c>
      <c r="I480">
        <v>64.2</v>
      </c>
      <c r="J480">
        <v>9.4600000000000009</v>
      </c>
      <c r="K480">
        <v>4.7300000000000004</v>
      </c>
      <c r="L480">
        <v>1.25</v>
      </c>
      <c r="M480">
        <v>0.3</v>
      </c>
      <c r="N480" s="2">
        <v>0.72499999999999998</v>
      </c>
      <c r="P480">
        <v>4.45</v>
      </c>
      <c r="Q480">
        <v>4.63</v>
      </c>
      <c r="R480">
        <v>0.6</v>
      </c>
      <c r="T480">
        <f t="shared" si="14"/>
        <v>-0.34255196783720676</v>
      </c>
      <c r="U480">
        <f>T480*_xlfn.STDEV.P('Elo Ratings - Current'!$C$2:$C$31)+1505</f>
        <v>1490.1599186310625</v>
      </c>
      <c r="V480">
        <f>U480-VLOOKUP(C480, 'Team Pitching Projected'!$P$2:$R$32, 3, FALSE)</f>
        <v>-87.740479745996936</v>
      </c>
      <c r="W480">
        <f t="shared" si="15"/>
        <v>-51.991108720600188</v>
      </c>
      <c r="X480">
        <v>-52.013462804591839</v>
      </c>
    </row>
    <row r="481" spans="1:24" x14ac:dyDescent="0.45">
      <c r="A481">
        <v>535</v>
      </c>
      <c r="B481" t="s">
        <v>772</v>
      </c>
      <c r="C481" t="s">
        <v>35</v>
      </c>
      <c r="D481">
        <v>5</v>
      </c>
      <c r="E481">
        <v>7</v>
      </c>
      <c r="F481">
        <v>0</v>
      </c>
      <c r="G481">
        <v>22</v>
      </c>
      <c r="H481">
        <v>22</v>
      </c>
      <c r="I481">
        <v>101.2</v>
      </c>
      <c r="J481">
        <v>7.61</v>
      </c>
      <c r="K481">
        <v>4.96</v>
      </c>
      <c r="L481">
        <v>1.06</v>
      </c>
      <c r="M481">
        <v>0.29799999999999999</v>
      </c>
      <c r="N481" s="2">
        <v>0.71</v>
      </c>
      <c r="P481">
        <v>4.78</v>
      </c>
      <c r="Q481">
        <v>4.9000000000000004</v>
      </c>
      <c r="R481">
        <v>0.6</v>
      </c>
      <c r="T481">
        <f t="shared" si="14"/>
        <v>-0.34255196783720676</v>
      </c>
      <c r="U481">
        <f>T481*_xlfn.STDEV.P('Elo Ratings - Current'!$C$2:$C$31)+1505</f>
        <v>1490.1599186310625</v>
      </c>
      <c r="V481">
        <f>U481-VLOOKUP(C481, 'Team Pitching Projected'!$P$2:$R$32, 3, FALSE)</f>
        <v>-41.474557626382875</v>
      </c>
      <c r="W481">
        <f t="shared" si="15"/>
        <v>-24.575979535722212</v>
      </c>
      <c r="X481">
        <v>-24.586546217684521</v>
      </c>
    </row>
    <row r="482" spans="1:24" x14ac:dyDescent="0.45">
      <c r="A482">
        <v>475</v>
      </c>
      <c r="B482" t="s">
        <v>737</v>
      </c>
      <c r="C482" t="s">
        <v>35</v>
      </c>
      <c r="D482">
        <v>4</v>
      </c>
      <c r="E482">
        <v>3</v>
      </c>
      <c r="F482">
        <v>0</v>
      </c>
      <c r="G482">
        <v>42</v>
      </c>
      <c r="H482">
        <v>7</v>
      </c>
      <c r="I482">
        <v>70.2</v>
      </c>
      <c r="J482">
        <v>9.2899999999999991</v>
      </c>
      <c r="K482">
        <v>4.07</v>
      </c>
      <c r="L482">
        <v>1.02</v>
      </c>
      <c r="M482">
        <v>0.30099999999999999</v>
      </c>
      <c r="N482" s="2">
        <v>0.72599999999999998</v>
      </c>
      <c r="P482">
        <v>4.07</v>
      </c>
      <c r="Q482">
        <v>4.0599999999999996</v>
      </c>
      <c r="R482">
        <v>0.6</v>
      </c>
      <c r="T482">
        <f t="shared" si="14"/>
        <v>-0.34255196783720676</v>
      </c>
      <c r="U482">
        <f>T482*_xlfn.STDEV.P('Elo Ratings - Current'!$C$2:$C$31)+1505</f>
        <v>1490.1599186310625</v>
      </c>
      <c r="V482">
        <f>U482-VLOOKUP(C482, 'Team Pitching Projected'!$P$2:$R$32, 3, FALSE)</f>
        <v>-41.474557626382875</v>
      </c>
      <c r="W482">
        <f t="shared" si="15"/>
        <v>-24.575979535722212</v>
      </c>
      <c r="X482">
        <v>-24.586546217684521</v>
      </c>
    </row>
    <row r="483" spans="1:24" x14ac:dyDescent="0.45">
      <c r="A483">
        <v>607</v>
      </c>
      <c r="B483" t="s">
        <v>817</v>
      </c>
      <c r="C483" t="s">
        <v>325</v>
      </c>
      <c r="D483">
        <v>2</v>
      </c>
      <c r="E483">
        <v>4</v>
      </c>
      <c r="F483">
        <v>0</v>
      </c>
      <c r="G483">
        <v>20</v>
      </c>
      <c r="H483">
        <v>15</v>
      </c>
      <c r="I483">
        <v>52</v>
      </c>
      <c r="J483">
        <v>8.1300000000000008</v>
      </c>
      <c r="K483">
        <v>3.63</v>
      </c>
      <c r="L483">
        <v>1.21</v>
      </c>
      <c r="M483">
        <v>0.29099999999999998</v>
      </c>
      <c r="N483" s="2">
        <v>0.67</v>
      </c>
      <c r="P483">
        <v>4.8499999999999996</v>
      </c>
      <c r="Q483">
        <v>4.76</v>
      </c>
      <c r="R483">
        <v>0.5</v>
      </c>
      <c r="T483">
        <f t="shared" si="14"/>
        <v>-0.46641700112023038</v>
      </c>
      <c r="U483">
        <f>T483*_xlfn.STDEV.P('Elo Ratings - Current'!$C$2:$C$31)+1505</f>
        <v>1484.7938213807913</v>
      </c>
      <c r="V483">
        <f>U483-VLOOKUP(C483, 'Team Pitching Projected'!$P$2:$R$32, 3, FALSE)</f>
        <v>24.337686845829239</v>
      </c>
      <c r="W483">
        <f t="shared" si="15"/>
        <v>14.421431549867483</v>
      </c>
      <c r="X483">
        <v>14.427632184939084</v>
      </c>
    </row>
    <row r="484" spans="1:24" x14ac:dyDescent="0.45">
      <c r="A484">
        <v>575</v>
      </c>
      <c r="B484" t="s">
        <v>800</v>
      </c>
      <c r="C484" t="s">
        <v>22</v>
      </c>
      <c r="D484">
        <v>5</v>
      </c>
      <c r="E484">
        <v>7</v>
      </c>
      <c r="F484">
        <v>0</v>
      </c>
      <c r="G484">
        <v>25</v>
      </c>
      <c r="H484">
        <v>19</v>
      </c>
      <c r="I484">
        <v>93.1</v>
      </c>
      <c r="J484">
        <v>7.14</v>
      </c>
      <c r="K484">
        <v>4.34</v>
      </c>
      <c r="L484">
        <v>1.25</v>
      </c>
      <c r="M484">
        <v>0.29699999999999999</v>
      </c>
      <c r="N484" s="2">
        <v>0.70499999999999996</v>
      </c>
      <c r="P484">
        <v>4.92</v>
      </c>
      <c r="Q484">
        <v>5.0199999999999996</v>
      </c>
      <c r="R484">
        <v>0.5</v>
      </c>
      <c r="T484">
        <f t="shared" si="14"/>
        <v>-0.46641700112023038</v>
      </c>
      <c r="U484">
        <f>T484*_xlfn.STDEV.P('Elo Ratings - Current'!$C$2:$C$31)+1505</f>
        <v>1484.7938213807913</v>
      </c>
      <c r="V484">
        <f>U484-VLOOKUP(C484, 'Team Pitching Projected'!$P$2:$R$32, 3, FALSE)</f>
        <v>-50.399571962778282</v>
      </c>
      <c r="W484">
        <f t="shared" si="15"/>
        <v>-29.864546364166291</v>
      </c>
      <c r="X484">
        <v>-29.877386916988144</v>
      </c>
    </row>
    <row r="485" spans="1:24" x14ac:dyDescent="0.45">
      <c r="A485">
        <v>582</v>
      </c>
      <c r="B485" t="s">
        <v>805</v>
      </c>
      <c r="C485" t="s">
        <v>22</v>
      </c>
      <c r="D485">
        <v>4</v>
      </c>
      <c r="E485">
        <v>3</v>
      </c>
      <c r="F485">
        <v>0</v>
      </c>
      <c r="G485">
        <v>48</v>
      </c>
      <c r="H485">
        <v>8</v>
      </c>
      <c r="I485">
        <v>77</v>
      </c>
      <c r="J485">
        <v>8.42</v>
      </c>
      <c r="K485">
        <v>3.86</v>
      </c>
      <c r="L485">
        <v>1.17</v>
      </c>
      <c r="M485">
        <v>0.28999999999999998</v>
      </c>
      <c r="N485" s="2">
        <v>0.71699999999999997</v>
      </c>
      <c r="P485">
        <v>4.32</v>
      </c>
      <c r="Q485">
        <v>4.51</v>
      </c>
      <c r="R485">
        <v>0.5</v>
      </c>
      <c r="T485">
        <f t="shared" si="14"/>
        <v>-0.46641700112023038</v>
      </c>
      <c r="U485">
        <f>T485*_xlfn.STDEV.P('Elo Ratings - Current'!$C$2:$C$31)+1505</f>
        <v>1484.7938213807913</v>
      </c>
      <c r="V485">
        <f>U485-VLOOKUP(C485, 'Team Pitching Projected'!$P$2:$R$32, 3, FALSE)</f>
        <v>-50.399571962778282</v>
      </c>
      <c r="W485">
        <f t="shared" si="15"/>
        <v>-29.864546364166291</v>
      </c>
      <c r="X485">
        <v>-29.877386916988144</v>
      </c>
    </row>
    <row r="486" spans="1:24" x14ac:dyDescent="0.45">
      <c r="A486">
        <v>553</v>
      </c>
      <c r="B486" t="s">
        <v>787</v>
      </c>
      <c r="C486" t="s">
        <v>31</v>
      </c>
      <c r="D486">
        <v>2</v>
      </c>
      <c r="E486">
        <v>3</v>
      </c>
      <c r="F486">
        <v>0</v>
      </c>
      <c r="G486">
        <v>35</v>
      </c>
      <c r="H486">
        <v>9</v>
      </c>
      <c r="I486">
        <v>65.2</v>
      </c>
      <c r="J486">
        <v>9.32</v>
      </c>
      <c r="K486">
        <v>4.38</v>
      </c>
      <c r="L486">
        <v>1.37</v>
      </c>
      <c r="M486">
        <v>0.29599999999999999</v>
      </c>
      <c r="N486" s="2">
        <v>0.71599999999999997</v>
      </c>
      <c r="P486">
        <v>4.66</v>
      </c>
      <c r="Q486">
        <v>4.72</v>
      </c>
      <c r="R486">
        <v>0.5</v>
      </c>
      <c r="T486">
        <f t="shared" si="14"/>
        <v>-0.46641700112023038</v>
      </c>
      <c r="U486">
        <f>T486*_xlfn.STDEV.P('Elo Ratings - Current'!$C$2:$C$31)+1505</f>
        <v>1484.7938213807913</v>
      </c>
      <c r="V486">
        <f>U486-VLOOKUP(C486, 'Team Pitching Projected'!$P$2:$R$32, 3, FALSE)</f>
        <v>-14.810401101536627</v>
      </c>
      <c r="W486">
        <f t="shared" si="15"/>
        <v>-8.775985452721649</v>
      </c>
      <c r="X486">
        <v>-8.7797587732133255</v>
      </c>
    </row>
    <row r="487" spans="1:24" x14ac:dyDescent="0.45">
      <c r="A487">
        <v>613</v>
      </c>
      <c r="B487" t="s">
        <v>821</v>
      </c>
      <c r="C487" t="s">
        <v>20</v>
      </c>
      <c r="D487">
        <v>4</v>
      </c>
      <c r="E487">
        <v>6</v>
      </c>
      <c r="F487">
        <v>0</v>
      </c>
      <c r="G487">
        <v>24</v>
      </c>
      <c r="H487">
        <v>17</v>
      </c>
      <c r="I487">
        <v>100.2</v>
      </c>
      <c r="J487">
        <v>5.27</v>
      </c>
      <c r="K487">
        <v>3.49</v>
      </c>
      <c r="L487">
        <v>1.1599999999999999</v>
      </c>
      <c r="M487">
        <v>0.29299999999999998</v>
      </c>
      <c r="N487" s="2">
        <v>0.70599999999999996</v>
      </c>
      <c r="P487">
        <v>4.74</v>
      </c>
      <c r="Q487">
        <v>5.01</v>
      </c>
      <c r="R487">
        <v>0.5</v>
      </c>
      <c r="T487">
        <f t="shared" si="14"/>
        <v>-0.46641700112023038</v>
      </c>
      <c r="U487">
        <f>T487*_xlfn.STDEV.P('Elo Ratings - Current'!$C$2:$C$31)+1505</f>
        <v>1484.7938213807913</v>
      </c>
      <c r="V487">
        <f>U487-VLOOKUP(C487, 'Team Pitching Projected'!$P$2:$R$32, 3, FALSE)</f>
        <v>-29.046069446033243</v>
      </c>
      <c r="W487">
        <f t="shared" si="15"/>
        <v>-17.211409817299479</v>
      </c>
      <c r="X487">
        <v>-17.218810030723279</v>
      </c>
    </row>
    <row r="488" spans="1:24" x14ac:dyDescent="0.45">
      <c r="A488">
        <v>595</v>
      </c>
      <c r="B488" t="s">
        <v>810</v>
      </c>
      <c r="C488" t="s">
        <v>19</v>
      </c>
      <c r="D488">
        <v>6</v>
      </c>
      <c r="E488">
        <v>8</v>
      </c>
      <c r="F488">
        <v>0</v>
      </c>
      <c r="G488">
        <v>25</v>
      </c>
      <c r="H488">
        <v>25</v>
      </c>
      <c r="I488">
        <v>108.1</v>
      </c>
      <c r="J488">
        <v>9.14</v>
      </c>
      <c r="K488">
        <v>5.15</v>
      </c>
      <c r="L488">
        <v>1.08</v>
      </c>
      <c r="M488">
        <v>0.29599999999999999</v>
      </c>
      <c r="N488" s="2">
        <v>0.68400000000000005</v>
      </c>
      <c r="P488">
        <v>4.9000000000000004</v>
      </c>
      <c r="Q488">
        <v>4.9400000000000004</v>
      </c>
      <c r="R488">
        <v>0.5</v>
      </c>
      <c r="T488">
        <f t="shared" si="14"/>
        <v>-0.46641700112023038</v>
      </c>
      <c r="U488">
        <f>T488*_xlfn.STDEV.P('Elo Ratings - Current'!$C$2:$C$31)+1505</f>
        <v>1484.7938213807913</v>
      </c>
      <c r="V488">
        <f>U488-VLOOKUP(C488, 'Team Pitching Projected'!$P$2:$R$32, 3, FALSE)</f>
        <v>-39.722820704405649</v>
      </c>
      <c r="W488">
        <f t="shared" si="15"/>
        <v>-23.537978090732818</v>
      </c>
      <c r="X488">
        <v>-23.548098473855646</v>
      </c>
    </row>
    <row r="489" spans="1:24" x14ac:dyDescent="0.45">
      <c r="A489">
        <v>576</v>
      </c>
      <c r="B489" t="s">
        <v>801</v>
      </c>
      <c r="C489" t="s">
        <v>19</v>
      </c>
      <c r="D489">
        <v>6</v>
      </c>
      <c r="E489">
        <v>8</v>
      </c>
      <c r="F489">
        <v>0</v>
      </c>
      <c r="G489">
        <v>24</v>
      </c>
      <c r="H489">
        <v>17</v>
      </c>
      <c r="I489">
        <v>98.1</v>
      </c>
      <c r="J489">
        <v>5.13</v>
      </c>
      <c r="K489">
        <v>2.75</v>
      </c>
      <c r="L489">
        <v>1.19</v>
      </c>
      <c r="M489">
        <v>0.29899999999999999</v>
      </c>
      <c r="N489" s="2">
        <v>0.69499999999999995</v>
      </c>
      <c r="P489">
        <v>4.76</v>
      </c>
      <c r="Q489">
        <v>4.8099999999999996</v>
      </c>
      <c r="R489">
        <v>0.5</v>
      </c>
      <c r="T489">
        <f t="shared" si="14"/>
        <v>-0.46641700112023038</v>
      </c>
      <c r="U489">
        <f>T489*_xlfn.STDEV.P('Elo Ratings - Current'!$C$2:$C$31)+1505</f>
        <v>1484.7938213807913</v>
      </c>
      <c r="V489">
        <f>U489-VLOOKUP(C489, 'Team Pitching Projected'!$P$2:$R$32, 3, FALSE)</f>
        <v>-39.722820704405649</v>
      </c>
      <c r="W489">
        <f t="shared" si="15"/>
        <v>-23.537978090732818</v>
      </c>
      <c r="X489">
        <v>-23.548098473855646</v>
      </c>
    </row>
    <row r="490" spans="1:24" x14ac:dyDescent="0.45">
      <c r="A490">
        <v>580</v>
      </c>
      <c r="B490" t="s">
        <v>804</v>
      </c>
      <c r="C490" t="s">
        <v>19</v>
      </c>
      <c r="D490">
        <v>4</v>
      </c>
      <c r="E490">
        <v>4</v>
      </c>
      <c r="F490">
        <v>0</v>
      </c>
      <c r="G490">
        <v>31</v>
      </c>
      <c r="H490">
        <v>11</v>
      </c>
      <c r="I490">
        <v>69.099999999999994</v>
      </c>
      <c r="J490">
        <v>9.48</v>
      </c>
      <c r="K490">
        <v>5.0599999999999996</v>
      </c>
      <c r="L490">
        <v>1.17</v>
      </c>
      <c r="M490">
        <v>0.30299999999999999</v>
      </c>
      <c r="N490" s="2">
        <v>0.72499999999999998</v>
      </c>
      <c r="P490">
        <v>4.55</v>
      </c>
      <c r="Q490">
        <v>4.6500000000000004</v>
      </c>
      <c r="R490">
        <v>0.5</v>
      </c>
      <c r="T490">
        <f t="shared" si="14"/>
        <v>-0.46641700112023038</v>
      </c>
      <c r="U490">
        <f>T490*_xlfn.STDEV.P('Elo Ratings - Current'!$C$2:$C$31)+1505</f>
        <v>1484.7938213807913</v>
      </c>
      <c r="V490">
        <f>U490-VLOOKUP(C490, 'Team Pitching Projected'!$P$2:$R$32, 3, FALSE)</f>
        <v>-39.722820704405649</v>
      </c>
      <c r="W490">
        <f t="shared" si="15"/>
        <v>-23.537978090732818</v>
      </c>
      <c r="X490">
        <v>-23.548098473855646</v>
      </c>
    </row>
    <row r="491" spans="1:24" x14ac:dyDescent="0.45">
      <c r="A491">
        <v>597</v>
      </c>
      <c r="B491" t="s">
        <v>811</v>
      </c>
      <c r="C491" t="s">
        <v>37</v>
      </c>
      <c r="D491">
        <v>4</v>
      </c>
      <c r="E491">
        <v>5</v>
      </c>
      <c r="F491">
        <v>0</v>
      </c>
      <c r="G491">
        <v>29</v>
      </c>
      <c r="H491">
        <v>15</v>
      </c>
      <c r="I491">
        <v>89.2</v>
      </c>
      <c r="J491">
        <v>8.93</v>
      </c>
      <c r="K491">
        <v>4.1100000000000003</v>
      </c>
      <c r="L491">
        <v>1.3</v>
      </c>
      <c r="M491">
        <v>0.28999999999999998</v>
      </c>
      <c r="N491" s="2">
        <v>0.71199999999999997</v>
      </c>
      <c r="P491">
        <v>4.5199999999999996</v>
      </c>
      <c r="Q491">
        <v>4.66</v>
      </c>
      <c r="R491">
        <v>0.5</v>
      </c>
      <c r="T491">
        <f t="shared" si="14"/>
        <v>-0.46641700112023038</v>
      </c>
      <c r="U491">
        <f>T491*_xlfn.STDEV.P('Elo Ratings - Current'!$C$2:$C$31)+1505</f>
        <v>1484.7938213807913</v>
      </c>
      <c r="V491">
        <f>U491-VLOOKUP(C491, 'Team Pitching Projected'!$P$2:$R$32, 3, FALSE)</f>
        <v>-48.026960572028656</v>
      </c>
      <c r="W491">
        <f t="shared" si="15"/>
        <v>-28.458642303403206</v>
      </c>
      <c r="X491">
        <v>-28.470878374069841</v>
      </c>
    </row>
    <row r="492" spans="1:24" x14ac:dyDescent="0.45">
      <c r="A492">
        <v>562</v>
      </c>
      <c r="B492" t="s">
        <v>790</v>
      </c>
      <c r="C492" t="s">
        <v>37</v>
      </c>
      <c r="D492">
        <v>4</v>
      </c>
      <c r="E492">
        <v>5</v>
      </c>
      <c r="F492">
        <v>0</v>
      </c>
      <c r="G492">
        <v>20</v>
      </c>
      <c r="H492">
        <v>13</v>
      </c>
      <c r="I492">
        <v>79</v>
      </c>
      <c r="J492">
        <v>7.06</v>
      </c>
      <c r="K492">
        <v>2.85</v>
      </c>
      <c r="L492">
        <v>1.25</v>
      </c>
      <c r="M492">
        <v>0.28899999999999998</v>
      </c>
      <c r="N492" s="2">
        <v>0.69499999999999995</v>
      </c>
      <c r="P492">
        <v>4.5599999999999996</v>
      </c>
      <c r="Q492">
        <v>4.63</v>
      </c>
      <c r="R492">
        <v>0.5</v>
      </c>
      <c r="T492">
        <f t="shared" si="14"/>
        <v>-0.46641700112023038</v>
      </c>
      <c r="U492">
        <f>T492*_xlfn.STDEV.P('Elo Ratings - Current'!$C$2:$C$31)+1505</f>
        <v>1484.7938213807913</v>
      </c>
      <c r="V492">
        <f>U492-VLOOKUP(C492, 'Team Pitching Projected'!$P$2:$R$32, 3, FALSE)</f>
        <v>-48.026960572028656</v>
      </c>
      <c r="W492">
        <f t="shared" si="15"/>
        <v>-28.458642303403206</v>
      </c>
      <c r="X492">
        <v>-28.470878374069841</v>
      </c>
    </row>
    <row r="493" spans="1:24" x14ac:dyDescent="0.45">
      <c r="A493">
        <v>611</v>
      </c>
      <c r="B493" t="s">
        <v>819</v>
      </c>
      <c r="C493" t="s">
        <v>28</v>
      </c>
      <c r="D493">
        <v>5</v>
      </c>
      <c r="E493">
        <v>7</v>
      </c>
      <c r="F493">
        <v>0</v>
      </c>
      <c r="G493">
        <v>31</v>
      </c>
      <c r="H493">
        <v>12</v>
      </c>
      <c r="I493">
        <v>86.1</v>
      </c>
      <c r="J493">
        <v>6.78</v>
      </c>
      <c r="K493">
        <v>3.75</v>
      </c>
      <c r="L493">
        <v>1.1499999999999999</v>
      </c>
      <c r="M493">
        <v>0.29299999999999998</v>
      </c>
      <c r="N493" s="2">
        <v>0.69099999999999995</v>
      </c>
      <c r="P493">
        <v>4.6900000000000004</v>
      </c>
      <c r="Q493">
        <v>4.87</v>
      </c>
      <c r="R493">
        <v>0.5</v>
      </c>
      <c r="T493">
        <f t="shared" si="14"/>
        <v>-0.46641700112023038</v>
      </c>
      <c r="U493">
        <f>T493*_xlfn.STDEV.P('Elo Ratings - Current'!$C$2:$C$31)+1505</f>
        <v>1484.7938213807913</v>
      </c>
      <c r="V493">
        <f>U493-VLOOKUP(C493, 'Team Pitching Projected'!$P$2:$R$32, 3, FALSE)</f>
        <v>-17.183012492286025</v>
      </c>
      <c r="W493">
        <f t="shared" si="15"/>
        <v>-10.181889513484597</v>
      </c>
      <c r="X493">
        <v>-10.186267316131628</v>
      </c>
    </row>
    <row r="494" spans="1:24" x14ac:dyDescent="0.45">
      <c r="A494">
        <v>587</v>
      </c>
      <c r="B494" t="s">
        <v>808</v>
      </c>
      <c r="C494" t="s">
        <v>28</v>
      </c>
      <c r="D494">
        <v>3</v>
      </c>
      <c r="E494">
        <v>4</v>
      </c>
      <c r="F494">
        <v>0</v>
      </c>
      <c r="G494">
        <v>24</v>
      </c>
      <c r="H494">
        <v>10</v>
      </c>
      <c r="I494">
        <v>67.099999999999994</v>
      </c>
      <c r="J494">
        <v>6.69</v>
      </c>
      <c r="K494">
        <v>3.21</v>
      </c>
      <c r="L494">
        <v>1.2</v>
      </c>
      <c r="M494">
        <v>0.30399999999999999</v>
      </c>
      <c r="N494" s="2">
        <v>0.70299999999999996</v>
      </c>
      <c r="P494">
        <v>4.68</v>
      </c>
      <c r="Q494">
        <v>4.71</v>
      </c>
      <c r="R494">
        <v>0.5</v>
      </c>
      <c r="T494">
        <f t="shared" si="14"/>
        <v>-0.46641700112023038</v>
      </c>
      <c r="U494">
        <f>T494*_xlfn.STDEV.P('Elo Ratings - Current'!$C$2:$C$31)+1505</f>
        <v>1484.7938213807913</v>
      </c>
      <c r="V494">
        <f>U494-VLOOKUP(C494, 'Team Pitching Projected'!$P$2:$R$32, 3, FALSE)</f>
        <v>-17.183012492286025</v>
      </c>
      <c r="W494">
        <f t="shared" si="15"/>
        <v>-10.181889513484597</v>
      </c>
      <c r="X494">
        <v>-10.186267316131628</v>
      </c>
    </row>
    <row r="495" spans="1:24" x14ac:dyDescent="0.45">
      <c r="A495">
        <v>557</v>
      </c>
      <c r="B495" t="s">
        <v>788</v>
      </c>
      <c r="C495" t="s">
        <v>41</v>
      </c>
      <c r="D495">
        <v>5</v>
      </c>
      <c r="E495">
        <v>8</v>
      </c>
      <c r="F495">
        <v>0</v>
      </c>
      <c r="G495">
        <v>23</v>
      </c>
      <c r="H495">
        <v>23</v>
      </c>
      <c r="I495">
        <v>105.2</v>
      </c>
      <c r="J495">
        <v>8.26</v>
      </c>
      <c r="K495">
        <v>4.9400000000000004</v>
      </c>
      <c r="L495">
        <v>1.36</v>
      </c>
      <c r="M495">
        <v>0.29499999999999998</v>
      </c>
      <c r="N495" s="2">
        <v>0.68100000000000005</v>
      </c>
      <c r="P495">
        <v>5.28</v>
      </c>
      <c r="Q495">
        <v>5.26</v>
      </c>
      <c r="R495">
        <v>0.5</v>
      </c>
      <c r="T495">
        <f t="shared" si="14"/>
        <v>-0.46641700112023038</v>
      </c>
      <c r="U495">
        <f>T495*_xlfn.STDEV.P('Elo Ratings - Current'!$C$2:$C$31)+1505</f>
        <v>1484.7938213807913</v>
      </c>
      <c r="V495">
        <f>U495-VLOOKUP(C495, 'Team Pitching Projected'!$P$2:$R$32, 3, FALSE)</f>
        <v>-96.665494082392343</v>
      </c>
      <c r="W495">
        <f t="shared" si="15"/>
        <v>-57.279675549044271</v>
      </c>
      <c r="X495">
        <v>-57.304303503895596</v>
      </c>
    </row>
    <row r="496" spans="1:24" x14ac:dyDescent="0.45">
      <c r="A496">
        <v>579</v>
      </c>
      <c r="B496" t="s">
        <v>803</v>
      </c>
      <c r="C496" t="s">
        <v>41</v>
      </c>
      <c r="D496">
        <v>4</v>
      </c>
      <c r="E496">
        <v>6</v>
      </c>
      <c r="F496">
        <v>0</v>
      </c>
      <c r="G496">
        <v>23</v>
      </c>
      <c r="H496">
        <v>22</v>
      </c>
      <c r="I496">
        <v>105</v>
      </c>
      <c r="J496">
        <v>6.26</v>
      </c>
      <c r="K496">
        <v>3.6</v>
      </c>
      <c r="L496">
        <v>1.46</v>
      </c>
      <c r="M496">
        <v>0.29899999999999999</v>
      </c>
      <c r="N496" s="2">
        <v>0.67300000000000004</v>
      </c>
      <c r="P496">
        <v>5.4</v>
      </c>
      <c r="Q496">
        <v>5.28</v>
      </c>
      <c r="R496">
        <v>0.5</v>
      </c>
      <c r="T496">
        <f t="shared" si="14"/>
        <v>-0.46641700112023038</v>
      </c>
      <c r="U496">
        <f>T496*_xlfn.STDEV.P('Elo Ratings - Current'!$C$2:$C$31)+1505</f>
        <v>1484.7938213807913</v>
      </c>
      <c r="V496">
        <f>U496-VLOOKUP(C496, 'Team Pitching Projected'!$P$2:$R$32, 3, FALSE)</f>
        <v>-96.665494082392343</v>
      </c>
      <c r="W496">
        <f t="shared" si="15"/>
        <v>-57.279675549044271</v>
      </c>
      <c r="X496">
        <v>-57.304303503895596</v>
      </c>
    </row>
    <row r="497" spans="1:24" x14ac:dyDescent="0.45">
      <c r="A497">
        <v>569</v>
      </c>
      <c r="B497" t="s">
        <v>795</v>
      </c>
      <c r="C497" t="s">
        <v>41</v>
      </c>
      <c r="D497">
        <v>5</v>
      </c>
      <c r="E497">
        <v>6</v>
      </c>
      <c r="F497">
        <v>0</v>
      </c>
      <c r="G497">
        <v>22</v>
      </c>
      <c r="H497">
        <v>15</v>
      </c>
      <c r="I497">
        <v>95</v>
      </c>
      <c r="J497">
        <v>6.54</v>
      </c>
      <c r="K497">
        <v>3.88</v>
      </c>
      <c r="L497">
        <v>1.33</v>
      </c>
      <c r="M497">
        <v>0.29799999999999999</v>
      </c>
      <c r="N497" s="2">
        <v>0.68300000000000005</v>
      </c>
      <c r="P497">
        <v>5.21</v>
      </c>
      <c r="Q497">
        <v>5.14</v>
      </c>
      <c r="R497">
        <v>0.5</v>
      </c>
      <c r="T497">
        <f t="shared" si="14"/>
        <v>-0.46641700112023038</v>
      </c>
      <c r="U497">
        <f>T497*_xlfn.STDEV.P('Elo Ratings - Current'!$C$2:$C$31)+1505</f>
        <v>1484.7938213807913</v>
      </c>
      <c r="V497">
        <f>U497-VLOOKUP(C497, 'Team Pitching Projected'!$P$2:$R$32, 3, FALSE)</f>
        <v>-96.665494082392343</v>
      </c>
      <c r="W497">
        <f t="shared" si="15"/>
        <v>-57.279675549044271</v>
      </c>
      <c r="X497">
        <v>-57.304303503895596</v>
      </c>
    </row>
    <row r="498" spans="1:24" x14ac:dyDescent="0.45">
      <c r="A498">
        <v>574</v>
      </c>
      <c r="B498" t="s">
        <v>799</v>
      </c>
      <c r="C498" t="s">
        <v>33</v>
      </c>
      <c r="D498">
        <v>5</v>
      </c>
      <c r="E498">
        <v>8</v>
      </c>
      <c r="F498">
        <v>0</v>
      </c>
      <c r="G498">
        <v>24</v>
      </c>
      <c r="H498">
        <v>21</v>
      </c>
      <c r="I498">
        <v>100.2</v>
      </c>
      <c r="J498">
        <v>6.79</v>
      </c>
      <c r="K498">
        <v>3.93</v>
      </c>
      <c r="L498">
        <v>1.07</v>
      </c>
      <c r="M498">
        <v>0.29599999999999999</v>
      </c>
      <c r="N498" s="2">
        <v>0.69599999999999995</v>
      </c>
      <c r="P498">
        <v>4.74</v>
      </c>
      <c r="Q498">
        <v>4.84</v>
      </c>
      <c r="R498">
        <v>0.5</v>
      </c>
      <c r="T498">
        <f t="shared" si="14"/>
        <v>-0.46641700112023038</v>
      </c>
      <c r="U498">
        <f>T498*_xlfn.STDEV.P('Elo Ratings - Current'!$C$2:$C$31)+1505</f>
        <v>1484.7938213807913</v>
      </c>
      <c r="V498">
        <f>U498-VLOOKUP(C498, 'Team Pitching Projected'!$P$2:$R$32, 3, FALSE)</f>
        <v>27.896603931953223</v>
      </c>
      <c r="W498">
        <f t="shared" si="15"/>
        <v>16.530287641011839</v>
      </c>
      <c r="X498">
        <v>16.53739499931654</v>
      </c>
    </row>
    <row r="499" spans="1:24" x14ac:dyDescent="0.45">
      <c r="A499">
        <v>577</v>
      </c>
      <c r="B499" t="s">
        <v>802</v>
      </c>
      <c r="C499" t="s">
        <v>30</v>
      </c>
      <c r="D499">
        <v>4</v>
      </c>
      <c r="E499">
        <v>4</v>
      </c>
      <c r="F499">
        <v>0</v>
      </c>
      <c r="G499">
        <v>22</v>
      </c>
      <c r="H499">
        <v>8</v>
      </c>
      <c r="I499">
        <v>71.099999999999994</v>
      </c>
      <c r="J499">
        <v>8.9600000000000009</v>
      </c>
      <c r="K499">
        <v>3.91</v>
      </c>
      <c r="L499">
        <v>1.26</v>
      </c>
      <c r="M499">
        <v>0.28499999999999998</v>
      </c>
      <c r="N499" s="2">
        <v>0.68300000000000005</v>
      </c>
      <c r="P499">
        <v>4.67</v>
      </c>
      <c r="Q499">
        <v>4.6399999999999997</v>
      </c>
      <c r="R499">
        <v>0.5</v>
      </c>
      <c r="T499">
        <f t="shared" si="14"/>
        <v>-0.46641700112023038</v>
      </c>
      <c r="U499">
        <f>T499*_xlfn.STDEV.P('Elo Ratings - Current'!$C$2:$C$31)+1505</f>
        <v>1484.7938213807913</v>
      </c>
      <c r="V499">
        <f>U499-VLOOKUP(C499, 'Team Pitching Projected'!$P$2:$R$32, 3, FALSE)</f>
        <v>-27.859763750658431</v>
      </c>
      <c r="W499">
        <f t="shared" si="15"/>
        <v>-16.508457786917937</v>
      </c>
      <c r="X499">
        <v>-16.515555759264128</v>
      </c>
    </row>
    <row r="500" spans="1:24" x14ac:dyDescent="0.45">
      <c r="A500">
        <v>552</v>
      </c>
      <c r="B500" t="s">
        <v>786</v>
      </c>
      <c r="C500" t="s">
        <v>39</v>
      </c>
      <c r="D500">
        <v>5</v>
      </c>
      <c r="E500">
        <v>7</v>
      </c>
      <c r="F500">
        <v>0</v>
      </c>
      <c r="G500">
        <v>19</v>
      </c>
      <c r="H500">
        <v>19</v>
      </c>
      <c r="I500">
        <v>83.1</v>
      </c>
      <c r="J500">
        <v>5.29</v>
      </c>
      <c r="K500">
        <v>3.03</v>
      </c>
      <c r="L500">
        <v>1.19</v>
      </c>
      <c r="M500">
        <v>0.29899999999999999</v>
      </c>
      <c r="N500" s="2">
        <v>0.67800000000000005</v>
      </c>
      <c r="P500">
        <v>4.97</v>
      </c>
      <c r="Q500">
        <v>4.91</v>
      </c>
      <c r="R500">
        <v>0.5</v>
      </c>
      <c r="T500">
        <f t="shared" si="14"/>
        <v>-0.46641700112023038</v>
      </c>
      <c r="U500">
        <f>T500*_xlfn.STDEV.P('Elo Ratings - Current'!$C$2:$C$31)+1505</f>
        <v>1484.7938213807913</v>
      </c>
      <c r="V500">
        <f>U500-VLOOKUP(C500, 'Team Pitching Projected'!$P$2:$R$32, 3, FALSE)</f>
        <v>-11.251484015412416</v>
      </c>
      <c r="W500">
        <f t="shared" si="15"/>
        <v>-6.6671293615771576</v>
      </c>
      <c r="X500">
        <v>-6.6699959588357354</v>
      </c>
    </row>
    <row r="501" spans="1:24" x14ac:dyDescent="0.45">
      <c r="A501">
        <v>612</v>
      </c>
      <c r="B501" t="s">
        <v>820</v>
      </c>
      <c r="C501" t="s">
        <v>39</v>
      </c>
      <c r="D501">
        <v>4</v>
      </c>
      <c r="E501">
        <v>6</v>
      </c>
      <c r="F501">
        <v>0</v>
      </c>
      <c r="G501">
        <v>22</v>
      </c>
      <c r="H501">
        <v>9</v>
      </c>
      <c r="I501">
        <v>68</v>
      </c>
      <c r="J501">
        <v>7.94</v>
      </c>
      <c r="K501">
        <v>3.18</v>
      </c>
      <c r="L501">
        <v>1.32</v>
      </c>
      <c r="M501">
        <v>0.3</v>
      </c>
      <c r="N501" s="2">
        <v>0.67900000000000005</v>
      </c>
      <c r="P501">
        <v>4.9000000000000004</v>
      </c>
      <c r="Q501">
        <v>4.68</v>
      </c>
      <c r="R501">
        <v>0.5</v>
      </c>
      <c r="T501">
        <f t="shared" si="14"/>
        <v>-0.46641700112023038</v>
      </c>
      <c r="U501">
        <f>T501*_xlfn.STDEV.P('Elo Ratings - Current'!$C$2:$C$31)+1505</f>
        <v>1484.7938213807913</v>
      </c>
      <c r="V501">
        <f>U501-VLOOKUP(C501, 'Team Pitching Projected'!$P$2:$R$32, 3, FALSE)</f>
        <v>-11.251484015412416</v>
      </c>
      <c r="W501">
        <f t="shared" si="15"/>
        <v>-6.6671293615771576</v>
      </c>
      <c r="X501">
        <v>-6.6699959588357354</v>
      </c>
    </row>
    <row r="502" spans="1:24" x14ac:dyDescent="0.45">
      <c r="A502">
        <v>564</v>
      </c>
      <c r="B502" t="s">
        <v>792</v>
      </c>
      <c r="C502" t="s">
        <v>24</v>
      </c>
      <c r="D502">
        <v>5</v>
      </c>
      <c r="E502">
        <v>6</v>
      </c>
      <c r="F502">
        <v>0</v>
      </c>
      <c r="G502">
        <v>25</v>
      </c>
      <c r="H502">
        <v>21</v>
      </c>
      <c r="I502">
        <v>100.1</v>
      </c>
      <c r="J502">
        <v>6.55</v>
      </c>
      <c r="K502">
        <v>3.77</v>
      </c>
      <c r="L502">
        <v>1.17</v>
      </c>
      <c r="M502">
        <v>0.30299999999999999</v>
      </c>
      <c r="N502" s="2">
        <v>0.67800000000000005</v>
      </c>
      <c r="P502">
        <v>5.0199999999999996</v>
      </c>
      <c r="Q502">
        <v>4.8899999999999997</v>
      </c>
      <c r="R502">
        <v>0.5</v>
      </c>
      <c r="T502">
        <f t="shared" si="14"/>
        <v>-0.46641700112023038</v>
      </c>
      <c r="U502">
        <f>T502*_xlfn.STDEV.P('Elo Ratings - Current'!$C$2:$C$31)+1505</f>
        <v>1484.7938213807913</v>
      </c>
      <c r="V502">
        <f>U502-VLOOKUP(C502, 'Team Pitching Projected'!$P$2:$R$32, 3, FALSE)</f>
        <v>-62.2626289165255</v>
      </c>
      <c r="W502">
        <f t="shared" si="15"/>
        <v>-36.894066667981171</v>
      </c>
      <c r="X502">
        <v>-36.909929631579793</v>
      </c>
    </row>
    <row r="503" spans="1:24" x14ac:dyDescent="0.45">
      <c r="A503">
        <v>610</v>
      </c>
      <c r="B503" t="s">
        <v>818</v>
      </c>
      <c r="C503" t="s">
        <v>24</v>
      </c>
      <c r="D503">
        <v>4</v>
      </c>
      <c r="E503">
        <v>5</v>
      </c>
      <c r="F503">
        <v>0</v>
      </c>
      <c r="G503">
        <v>31</v>
      </c>
      <c r="H503">
        <v>7</v>
      </c>
      <c r="I503">
        <v>76.2</v>
      </c>
      <c r="J503">
        <v>7.51</v>
      </c>
      <c r="K503">
        <v>3.64</v>
      </c>
      <c r="L503">
        <v>1.06</v>
      </c>
      <c r="M503">
        <v>0.29599999999999999</v>
      </c>
      <c r="N503" s="2">
        <v>0.68100000000000005</v>
      </c>
      <c r="P503">
        <v>4.6900000000000004</v>
      </c>
      <c r="Q503">
        <v>4.4800000000000004</v>
      </c>
      <c r="R503">
        <v>0.5</v>
      </c>
      <c r="T503">
        <f t="shared" si="14"/>
        <v>-0.46641700112023038</v>
      </c>
      <c r="U503">
        <f>T503*_xlfn.STDEV.P('Elo Ratings - Current'!$C$2:$C$31)+1505</f>
        <v>1484.7938213807913</v>
      </c>
      <c r="V503">
        <f>U503-VLOOKUP(C503, 'Team Pitching Projected'!$P$2:$R$32, 3, FALSE)</f>
        <v>-62.2626289165255</v>
      </c>
      <c r="W503">
        <f t="shared" si="15"/>
        <v>-36.894066667981171</v>
      </c>
      <c r="X503">
        <v>-36.909929631579793</v>
      </c>
    </row>
    <row r="504" spans="1:24" x14ac:dyDescent="0.45">
      <c r="A504">
        <v>585</v>
      </c>
      <c r="B504" t="s">
        <v>806</v>
      </c>
      <c r="C504" t="s">
        <v>40</v>
      </c>
      <c r="D504">
        <v>5</v>
      </c>
      <c r="E504">
        <v>6</v>
      </c>
      <c r="F504">
        <v>0</v>
      </c>
      <c r="G504">
        <v>32</v>
      </c>
      <c r="H504">
        <v>12</v>
      </c>
      <c r="I504">
        <v>87</v>
      </c>
      <c r="J504">
        <v>7.55</v>
      </c>
      <c r="K504">
        <v>3.62</v>
      </c>
      <c r="L504">
        <v>1.34</v>
      </c>
      <c r="M504">
        <v>0.29299999999999998</v>
      </c>
      <c r="N504" s="2">
        <v>0.70899999999999996</v>
      </c>
      <c r="P504">
        <v>4.66</v>
      </c>
      <c r="Q504">
        <v>4.8600000000000003</v>
      </c>
      <c r="R504">
        <v>0.5</v>
      </c>
      <c r="T504">
        <f t="shared" si="14"/>
        <v>-0.46641700112023038</v>
      </c>
      <c r="U504">
        <f>T504*_xlfn.STDEV.P('Elo Ratings - Current'!$C$2:$C$31)+1505</f>
        <v>1484.7938213807913</v>
      </c>
      <c r="V504">
        <f>U504-VLOOKUP(C504, 'Team Pitching Projected'!$P$2:$R$32, 3, FALSE)</f>
        <v>-33.79129222753204</v>
      </c>
      <c r="W504">
        <f t="shared" si="15"/>
        <v>-20.023217938825375</v>
      </c>
      <c r="X504">
        <v>-20.031827116559885</v>
      </c>
    </row>
    <row r="505" spans="1:24" x14ac:dyDescent="0.45">
      <c r="A505">
        <v>601</v>
      </c>
      <c r="B505" t="s">
        <v>814</v>
      </c>
      <c r="C505" t="s">
        <v>27</v>
      </c>
      <c r="D505">
        <v>4</v>
      </c>
      <c r="E505">
        <v>6</v>
      </c>
      <c r="F505">
        <v>0</v>
      </c>
      <c r="G505">
        <v>19</v>
      </c>
      <c r="H505">
        <v>13</v>
      </c>
      <c r="I505">
        <v>70.099999999999994</v>
      </c>
      <c r="J505">
        <v>6.02</v>
      </c>
      <c r="K505">
        <v>2.1800000000000002</v>
      </c>
      <c r="L505">
        <v>1.41</v>
      </c>
      <c r="M505">
        <v>0.316</v>
      </c>
      <c r="N505" s="2">
        <v>0.69599999999999995</v>
      </c>
      <c r="P505">
        <v>4.99</v>
      </c>
      <c r="Q505">
        <v>4.8099999999999996</v>
      </c>
      <c r="R505">
        <v>0.5</v>
      </c>
      <c r="T505">
        <f t="shared" si="14"/>
        <v>-0.46641700112023038</v>
      </c>
      <c r="U505">
        <f>T505*_xlfn.STDEV.P('Elo Ratings - Current'!$C$2:$C$31)+1505</f>
        <v>1484.7938213807913</v>
      </c>
      <c r="V505">
        <f>U505-VLOOKUP(C505, 'Team Pitching Projected'!$P$2:$R$32, 3, FALSE)</f>
        <v>-37.350209313656251</v>
      </c>
      <c r="W505">
        <f t="shared" si="15"/>
        <v>-22.132074029969868</v>
      </c>
      <c r="X505">
        <v>-22.141589930937343</v>
      </c>
    </row>
    <row r="506" spans="1:24" x14ac:dyDescent="0.45">
      <c r="A506">
        <v>572</v>
      </c>
      <c r="B506" t="s">
        <v>798</v>
      </c>
      <c r="C506" t="s">
        <v>27</v>
      </c>
      <c r="D506">
        <v>4</v>
      </c>
      <c r="E506">
        <v>6</v>
      </c>
      <c r="F506">
        <v>0</v>
      </c>
      <c r="G506">
        <v>22</v>
      </c>
      <c r="H506">
        <v>12</v>
      </c>
      <c r="I506">
        <v>92</v>
      </c>
      <c r="J506">
        <v>5.38</v>
      </c>
      <c r="K506">
        <v>2.74</v>
      </c>
      <c r="L506">
        <v>1.27</v>
      </c>
      <c r="M506">
        <v>0.29499999999999998</v>
      </c>
      <c r="N506" s="2">
        <v>0.67700000000000005</v>
      </c>
      <c r="P506">
        <v>4.8899999999999997</v>
      </c>
      <c r="Q506">
        <v>4.9400000000000004</v>
      </c>
      <c r="R506">
        <v>0.5</v>
      </c>
      <c r="T506">
        <f t="shared" si="14"/>
        <v>-0.46641700112023038</v>
      </c>
      <c r="U506">
        <f>T506*_xlfn.STDEV.P('Elo Ratings - Current'!$C$2:$C$31)+1505</f>
        <v>1484.7938213807913</v>
      </c>
      <c r="V506">
        <f>U506-VLOOKUP(C506, 'Team Pitching Projected'!$P$2:$R$32, 3, FALSE)</f>
        <v>-37.350209313656251</v>
      </c>
      <c r="W506">
        <f t="shared" si="15"/>
        <v>-22.132074029969868</v>
      </c>
      <c r="X506">
        <v>-22.141589930937343</v>
      </c>
    </row>
    <row r="507" spans="1:24" x14ac:dyDescent="0.45">
      <c r="A507">
        <v>566</v>
      </c>
      <c r="B507" t="s">
        <v>793</v>
      </c>
      <c r="C507" t="s">
        <v>23</v>
      </c>
      <c r="D507">
        <v>3</v>
      </c>
      <c r="E507">
        <v>5</v>
      </c>
      <c r="F507">
        <v>0</v>
      </c>
      <c r="G507">
        <v>18</v>
      </c>
      <c r="H507">
        <v>17</v>
      </c>
      <c r="I507">
        <v>74.2</v>
      </c>
      <c r="J507">
        <v>7.59</v>
      </c>
      <c r="K507">
        <v>3.73</v>
      </c>
      <c r="L507">
        <v>1.2</v>
      </c>
      <c r="M507">
        <v>0.29599999999999999</v>
      </c>
      <c r="N507" s="2">
        <v>0.67700000000000005</v>
      </c>
      <c r="P507">
        <v>4.9400000000000004</v>
      </c>
      <c r="Q507">
        <v>4.79</v>
      </c>
      <c r="R507">
        <v>0.5</v>
      </c>
      <c r="T507">
        <f t="shared" si="14"/>
        <v>-0.46641700112023038</v>
      </c>
      <c r="U507">
        <f>T507*_xlfn.STDEV.P('Elo Ratings - Current'!$C$2:$C$31)+1505</f>
        <v>1484.7938213807913</v>
      </c>
      <c r="V507">
        <f>U507-VLOOKUP(C507, 'Team Pitching Projected'!$P$2:$R$32, 3, FALSE)</f>
        <v>11.288324196707208</v>
      </c>
      <c r="W507">
        <f t="shared" si="15"/>
        <v>6.6889592156710611</v>
      </c>
      <c r="X507">
        <v>6.6918351988882812</v>
      </c>
    </row>
    <row r="508" spans="1:24" x14ac:dyDescent="0.45">
      <c r="A508">
        <v>571</v>
      </c>
      <c r="B508" t="s">
        <v>797</v>
      </c>
      <c r="C508" t="s">
        <v>23</v>
      </c>
      <c r="D508">
        <v>3</v>
      </c>
      <c r="E508">
        <v>4</v>
      </c>
      <c r="F508">
        <v>0</v>
      </c>
      <c r="G508">
        <v>29</v>
      </c>
      <c r="H508">
        <v>15</v>
      </c>
      <c r="I508">
        <v>91.1</v>
      </c>
      <c r="J508">
        <v>6.51</v>
      </c>
      <c r="K508">
        <v>3.75</v>
      </c>
      <c r="L508">
        <v>1.08</v>
      </c>
      <c r="M508">
        <v>0.29799999999999999</v>
      </c>
      <c r="N508" s="2">
        <v>0.69099999999999995</v>
      </c>
      <c r="P508">
        <v>4.7300000000000004</v>
      </c>
      <c r="Q508">
        <v>4.76</v>
      </c>
      <c r="R508">
        <v>0.5</v>
      </c>
      <c r="T508">
        <f t="shared" si="14"/>
        <v>-0.46641700112023038</v>
      </c>
      <c r="U508">
        <f>T508*_xlfn.STDEV.P('Elo Ratings - Current'!$C$2:$C$31)+1505</f>
        <v>1484.7938213807913</v>
      </c>
      <c r="V508">
        <f>U508-VLOOKUP(C508, 'Team Pitching Projected'!$P$2:$R$32, 3, FALSE)</f>
        <v>11.288324196707208</v>
      </c>
      <c r="W508">
        <f t="shared" si="15"/>
        <v>6.6889592156710611</v>
      </c>
      <c r="X508">
        <v>6.6918351988882812</v>
      </c>
    </row>
    <row r="509" spans="1:24" x14ac:dyDescent="0.45">
      <c r="A509">
        <v>604</v>
      </c>
      <c r="B509" t="s">
        <v>816</v>
      </c>
      <c r="C509" t="s">
        <v>29</v>
      </c>
      <c r="D509">
        <v>5</v>
      </c>
      <c r="E509">
        <v>5</v>
      </c>
      <c r="F509">
        <v>0</v>
      </c>
      <c r="G509">
        <v>23</v>
      </c>
      <c r="H509">
        <v>17</v>
      </c>
      <c r="I509">
        <v>91</v>
      </c>
      <c r="J509">
        <v>8.31</v>
      </c>
      <c r="K509">
        <v>4.95</v>
      </c>
      <c r="L509">
        <v>1.19</v>
      </c>
      <c r="M509">
        <v>0.28499999999999998</v>
      </c>
      <c r="N509" s="2">
        <v>0.71099999999999997</v>
      </c>
      <c r="P509">
        <v>4.6500000000000004</v>
      </c>
      <c r="Q509">
        <v>4.87</v>
      </c>
      <c r="R509">
        <v>0.5</v>
      </c>
      <c r="T509">
        <f t="shared" si="14"/>
        <v>-0.46641700112023038</v>
      </c>
      <c r="U509">
        <f>T509*_xlfn.STDEV.P('Elo Ratings - Current'!$C$2:$C$31)+1505</f>
        <v>1484.7938213807913</v>
      </c>
      <c r="V509">
        <f>U509-VLOOKUP(C509, 'Team Pitching Projected'!$P$2:$R$32, 3, FALSE)</f>
        <v>-43.28173779052986</v>
      </c>
      <c r="W509">
        <f t="shared" si="15"/>
        <v>-25.646834181877306</v>
      </c>
      <c r="X509">
        <v>-25.657861288233235</v>
      </c>
    </row>
    <row r="510" spans="1:24" x14ac:dyDescent="0.45">
      <c r="A510">
        <v>570</v>
      </c>
      <c r="B510" t="s">
        <v>796</v>
      </c>
      <c r="C510" t="s">
        <v>29</v>
      </c>
      <c r="D510">
        <v>4</v>
      </c>
      <c r="E510">
        <v>4</v>
      </c>
      <c r="F510">
        <v>0</v>
      </c>
      <c r="G510">
        <v>23</v>
      </c>
      <c r="H510">
        <v>11</v>
      </c>
      <c r="I510">
        <v>85.1</v>
      </c>
      <c r="J510">
        <v>7.6</v>
      </c>
      <c r="K510">
        <v>3.9</v>
      </c>
      <c r="L510">
        <v>1.1599999999999999</v>
      </c>
      <c r="M510">
        <v>0.28399999999999997</v>
      </c>
      <c r="N510" s="2">
        <v>0.70499999999999996</v>
      </c>
      <c r="P510">
        <v>4.54</v>
      </c>
      <c r="Q510">
        <v>4.6900000000000004</v>
      </c>
      <c r="R510">
        <v>0.5</v>
      </c>
      <c r="T510">
        <f t="shared" si="14"/>
        <v>-0.46641700112023038</v>
      </c>
      <c r="U510">
        <f>T510*_xlfn.STDEV.P('Elo Ratings - Current'!$C$2:$C$31)+1505</f>
        <v>1484.7938213807913</v>
      </c>
      <c r="V510">
        <f>U510-VLOOKUP(C510, 'Team Pitching Projected'!$P$2:$R$32, 3, FALSE)</f>
        <v>-43.28173779052986</v>
      </c>
      <c r="W510">
        <f t="shared" si="15"/>
        <v>-25.646834181877306</v>
      </c>
      <c r="X510">
        <v>-25.657861288233235</v>
      </c>
    </row>
    <row r="511" spans="1:24" x14ac:dyDescent="0.45">
      <c r="A511">
        <v>593</v>
      </c>
      <c r="B511" t="s">
        <v>809</v>
      </c>
      <c r="C511" t="s">
        <v>36</v>
      </c>
      <c r="D511">
        <v>4</v>
      </c>
      <c r="E511">
        <v>8</v>
      </c>
      <c r="F511">
        <v>0</v>
      </c>
      <c r="G511">
        <v>20</v>
      </c>
      <c r="H511">
        <v>19</v>
      </c>
      <c r="I511">
        <v>102</v>
      </c>
      <c r="J511">
        <v>6</v>
      </c>
      <c r="K511">
        <v>3.71</v>
      </c>
      <c r="L511">
        <v>1.41</v>
      </c>
      <c r="M511">
        <v>0.30099999999999999</v>
      </c>
      <c r="N511" s="2">
        <v>0.66400000000000003</v>
      </c>
      <c r="P511">
        <v>5.56</v>
      </c>
      <c r="Q511">
        <v>5.46</v>
      </c>
      <c r="R511">
        <v>0.5</v>
      </c>
      <c r="T511">
        <f t="shared" si="14"/>
        <v>-0.46641700112023038</v>
      </c>
      <c r="U511">
        <f>T511*_xlfn.STDEV.P('Elo Ratings - Current'!$C$2:$C$31)+1505</f>
        <v>1484.7938213807913</v>
      </c>
      <c r="V511">
        <f>U511-VLOOKUP(C511, 'Team Pitching Projected'!$P$2:$R$32, 3, FALSE)</f>
        <v>53.995329230197285</v>
      </c>
      <c r="W511">
        <f t="shared" si="15"/>
        <v>31.995232309404685</v>
      </c>
      <c r="X511">
        <v>32.008988971418148</v>
      </c>
    </row>
    <row r="512" spans="1:24" x14ac:dyDescent="0.45">
      <c r="A512">
        <v>615</v>
      </c>
      <c r="B512" t="s">
        <v>822</v>
      </c>
      <c r="C512" t="s">
        <v>34</v>
      </c>
      <c r="D512">
        <v>3</v>
      </c>
      <c r="E512">
        <v>5</v>
      </c>
      <c r="F512">
        <v>0</v>
      </c>
      <c r="G512">
        <v>21</v>
      </c>
      <c r="H512">
        <v>18</v>
      </c>
      <c r="I512">
        <v>83.1</v>
      </c>
      <c r="J512">
        <v>7.78</v>
      </c>
      <c r="K512">
        <v>3.89</v>
      </c>
      <c r="L512">
        <v>1.19</v>
      </c>
      <c r="M512">
        <v>0.28899999999999998</v>
      </c>
      <c r="N512" s="2">
        <v>0.67900000000000005</v>
      </c>
      <c r="P512">
        <v>4.75</v>
      </c>
      <c r="Q512">
        <v>4.8600000000000003</v>
      </c>
      <c r="R512">
        <v>0.5</v>
      </c>
      <c r="T512">
        <f t="shared" si="14"/>
        <v>-0.46641700112023038</v>
      </c>
      <c r="U512">
        <f>T512*_xlfn.STDEV.P('Elo Ratings - Current'!$C$2:$C$31)+1505</f>
        <v>1484.7938213807913</v>
      </c>
      <c r="V512">
        <f>U512-VLOOKUP(C512, 'Team Pitching Projected'!$P$2:$R$32, 3, FALSE)</f>
        <v>-15.99670679691144</v>
      </c>
      <c r="W512">
        <f t="shared" si="15"/>
        <v>-9.4789374831031914</v>
      </c>
      <c r="X512">
        <v>-9.483013044672477</v>
      </c>
    </row>
    <row r="513" spans="1:24" x14ac:dyDescent="0.45">
      <c r="A513">
        <v>603</v>
      </c>
      <c r="B513" t="s">
        <v>815</v>
      </c>
      <c r="C513" t="s">
        <v>34</v>
      </c>
      <c r="D513">
        <v>3</v>
      </c>
      <c r="E513">
        <v>3</v>
      </c>
      <c r="F513">
        <v>0</v>
      </c>
      <c r="G513">
        <v>20</v>
      </c>
      <c r="H513">
        <v>9</v>
      </c>
      <c r="I513">
        <v>60.2</v>
      </c>
      <c r="J513">
        <v>6.97</v>
      </c>
      <c r="K513">
        <v>3.11</v>
      </c>
      <c r="L513">
        <v>1.19</v>
      </c>
      <c r="M513">
        <v>0.29299999999999998</v>
      </c>
      <c r="N513" s="2">
        <v>0.68700000000000006</v>
      </c>
      <c r="P513">
        <v>4.5999999999999996</v>
      </c>
      <c r="Q513">
        <v>4.51</v>
      </c>
      <c r="R513">
        <v>0.5</v>
      </c>
      <c r="T513">
        <f t="shared" si="14"/>
        <v>-0.46641700112023038</v>
      </c>
      <c r="U513">
        <f>T513*_xlfn.STDEV.P('Elo Ratings - Current'!$C$2:$C$31)+1505</f>
        <v>1484.7938213807913</v>
      </c>
      <c r="V513">
        <f>U513-VLOOKUP(C513, 'Team Pitching Projected'!$P$2:$R$32, 3, FALSE)</f>
        <v>-15.99670679691144</v>
      </c>
      <c r="W513">
        <f t="shared" si="15"/>
        <v>-9.4789374831031914</v>
      </c>
      <c r="X513">
        <v>-9.483013044672477</v>
      </c>
    </row>
    <row r="514" spans="1:24" x14ac:dyDescent="0.45">
      <c r="A514">
        <v>600</v>
      </c>
      <c r="B514" t="s">
        <v>813</v>
      </c>
      <c r="C514" t="s">
        <v>17</v>
      </c>
      <c r="D514">
        <v>4</v>
      </c>
      <c r="E514">
        <v>6</v>
      </c>
      <c r="F514">
        <v>0</v>
      </c>
      <c r="G514">
        <v>31</v>
      </c>
      <c r="H514">
        <v>9</v>
      </c>
      <c r="I514">
        <v>82</v>
      </c>
      <c r="J514">
        <v>7.68</v>
      </c>
      <c r="K514">
        <v>3.07</v>
      </c>
      <c r="L514">
        <v>1.65</v>
      </c>
      <c r="M514">
        <v>0.29099999999999998</v>
      </c>
      <c r="N514" s="2">
        <v>0.65900000000000003</v>
      </c>
      <c r="P514">
        <v>5.27</v>
      </c>
      <c r="Q514">
        <v>5.0599999999999996</v>
      </c>
      <c r="R514">
        <v>0.5</v>
      </c>
      <c r="T514">
        <f t="shared" ref="T514:T577" si="16">(R514-AVERAGE($R$2:$R$790))/_xlfn.STDEV.P($R$2:$R$790)</f>
        <v>-0.46641700112023038</v>
      </c>
      <c r="U514">
        <f>T514*_xlfn.STDEV.P('Elo Ratings - Current'!$C$2:$C$31)+1505</f>
        <v>1484.7938213807913</v>
      </c>
      <c r="V514">
        <f>U514-VLOOKUP(C514, 'Team Pitching Projected'!$P$2:$R$32, 3, FALSE)</f>
        <v>-37.350209313656251</v>
      </c>
      <c r="W514">
        <f t="shared" si="15"/>
        <v>-22.132074029969868</v>
      </c>
      <c r="X514">
        <v>-22.141589930937343</v>
      </c>
    </row>
    <row r="515" spans="1:24" x14ac:dyDescent="0.45">
      <c r="A515">
        <v>563</v>
      </c>
      <c r="B515" t="s">
        <v>791</v>
      </c>
      <c r="C515" t="s">
        <v>32</v>
      </c>
      <c r="D515">
        <v>5</v>
      </c>
      <c r="E515">
        <v>7</v>
      </c>
      <c r="F515">
        <v>0</v>
      </c>
      <c r="G515">
        <v>20</v>
      </c>
      <c r="H515">
        <v>20</v>
      </c>
      <c r="I515">
        <v>92.1</v>
      </c>
      <c r="J515">
        <v>6.05</v>
      </c>
      <c r="K515">
        <v>3.22</v>
      </c>
      <c r="L515">
        <v>1.27</v>
      </c>
      <c r="M515">
        <v>0.29099999999999998</v>
      </c>
      <c r="N515" s="2">
        <v>0.67700000000000005</v>
      </c>
      <c r="P515">
        <v>4.97</v>
      </c>
      <c r="Q515">
        <v>5.01</v>
      </c>
      <c r="R515">
        <v>0.5</v>
      </c>
      <c r="T515">
        <f t="shared" si="16"/>
        <v>-0.46641700112023038</v>
      </c>
      <c r="U515">
        <f>T515*_xlfn.STDEV.P('Elo Ratings - Current'!$C$2:$C$31)+1505</f>
        <v>1484.7938213807913</v>
      </c>
      <c r="V515">
        <f>U515-VLOOKUP(C515, 'Team Pitching Projected'!$P$2:$R$32, 3, FALSE)</f>
        <v>-33.79129222753204</v>
      </c>
      <c r="W515">
        <f t="shared" ref="W515:W578" si="17">(V515*(5.333/9))</f>
        <v>-20.023217938825375</v>
      </c>
      <c r="X515">
        <v>-20.031827116559885</v>
      </c>
    </row>
    <row r="516" spans="1:24" x14ac:dyDescent="0.45">
      <c r="A516">
        <v>559</v>
      </c>
      <c r="B516" t="s">
        <v>789</v>
      </c>
      <c r="C516" t="s">
        <v>38</v>
      </c>
      <c r="D516">
        <v>6</v>
      </c>
      <c r="E516">
        <v>7</v>
      </c>
      <c r="F516">
        <v>0</v>
      </c>
      <c r="G516">
        <v>20</v>
      </c>
      <c r="H516">
        <v>20</v>
      </c>
      <c r="I516">
        <v>103.2</v>
      </c>
      <c r="J516">
        <v>6.68</v>
      </c>
      <c r="K516">
        <v>3.38</v>
      </c>
      <c r="L516">
        <v>1.39</v>
      </c>
      <c r="M516">
        <v>0.30599999999999999</v>
      </c>
      <c r="N516" s="2">
        <v>0.68400000000000005</v>
      </c>
      <c r="P516">
        <v>5.12</v>
      </c>
      <c r="Q516">
        <v>5.05</v>
      </c>
      <c r="R516">
        <v>0.5</v>
      </c>
      <c r="T516">
        <f t="shared" si="16"/>
        <v>-0.46641700112023038</v>
      </c>
      <c r="U516">
        <f>T516*_xlfn.STDEV.P('Elo Ratings - Current'!$C$2:$C$31)+1505</f>
        <v>1484.7938213807913</v>
      </c>
      <c r="V516">
        <f>U516-VLOOKUP(C516, 'Team Pitching Projected'!$P$2:$R$32, 3, FALSE)</f>
        <v>-8.8788726246630176</v>
      </c>
      <c r="W516">
        <f t="shared" si="17"/>
        <v>-5.2612253008142087</v>
      </c>
      <c r="X516">
        <v>-5.2634874159174325</v>
      </c>
    </row>
    <row r="517" spans="1:24" x14ac:dyDescent="0.45">
      <c r="A517">
        <v>568</v>
      </c>
      <c r="B517" t="s">
        <v>794</v>
      </c>
      <c r="C517" t="s">
        <v>15</v>
      </c>
      <c r="D517">
        <v>4</v>
      </c>
      <c r="E517">
        <v>5</v>
      </c>
      <c r="F517">
        <v>0</v>
      </c>
      <c r="G517">
        <v>33</v>
      </c>
      <c r="H517">
        <v>18</v>
      </c>
      <c r="I517">
        <v>108</v>
      </c>
      <c r="J517">
        <v>7.17</v>
      </c>
      <c r="K517">
        <v>3.42</v>
      </c>
      <c r="L517">
        <v>1.42</v>
      </c>
      <c r="M517">
        <v>0.28599999999999998</v>
      </c>
      <c r="N517" s="2">
        <v>0.67400000000000004</v>
      </c>
      <c r="P517">
        <v>5</v>
      </c>
      <c r="Q517">
        <v>5.01</v>
      </c>
      <c r="R517">
        <v>0.5</v>
      </c>
      <c r="T517">
        <f t="shared" si="16"/>
        <v>-0.46641700112023038</v>
      </c>
      <c r="U517">
        <f>T517*_xlfn.STDEV.P('Elo Ratings - Current'!$C$2:$C$31)+1505</f>
        <v>1484.7938213807913</v>
      </c>
      <c r="V517">
        <f>U517-VLOOKUP(C517, 'Team Pitching Projected'!$P$2:$R$32, 3, FALSE)</f>
        <v>-10.06517832003783</v>
      </c>
      <c r="W517">
        <f t="shared" si="17"/>
        <v>-5.9641773311957502</v>
      </c>
      <c r="X517">
        <v>-5.9667416873765839</v>
      </c>
    </row>
    <row r="518" spans="1:24" x14ac:dyDescent="0.45">
      <c r="A518">
        <v>586</v>
      </c>
      <c r="B518" t="s">
        <v>807</v>
      </c>
      <c r="C518" t="s">
        <v>15</v>
      </c>
      <c r="D518">
        <v>5</v>
      </c>
      <c r="E518">
        <v>5</v>
      </c>
      <c r="F518">
        <v>0</v>
      </c>
      <c r="G518">
        <v>19</v>
      </c>
      <c r="H518">
        <v>12</v>
      </c>
      <c r="I518">
        <v>60.2</v>
      </c>
      <c r="J518">
        <v>7.86</v>
      </c>
      <c r="K518">
        <v>3.41</v>
      </c>
      <c r="L518">
        <v>1.19</v>
      </c>
      <c r="M518">
        <v>0.29199999999999998</v>
      </c>
      <c r="N518" s="2">
        <v>0.68200000000000005</v>
      </c>
      <c r="P518">
        <v>4.5999999999999996</v>
      </c>
      <c r="Q518">
        <v>4.5599999999999996</v>
      </c>
      <c r="R518">
        <v>0.5</v>
      </c>
      <c r="T518">
        <f t="shared" si="16"/>
        <v>-0.46641700112023038</v>
      </c>
      <c r="U518">
        <f>T518*_xlfn.STDEV.P('Elo Ratings - Current'!$C$2:$C$31)+1505</f>
        <v>1484.7938213807913</v>
      </c>
      <c r="V518">
        <f>U518-VLOOKUP(C518, 'Team Pitching Projected'!$P$2:$R$32, 3, FALSE)</f>
        <v>-10.06517832003783</v>
      </c>
      <c r="W518">
        <f t="shared" si="17"/>
        <v>-5.9641773311957502</v>
      </c>
      <c r="X518">
        <v>-5.9667416873765839</v>
      </c>
    </row>
    <row r="519" spans="1:24" x14ac:dyDescent="0.45">
      <c r="A519">
        <v>616</v>
      </c>
      <c r="B519" t="s">
        <v>823</v>
      </c>
      <c r="C519" t="s">
        <v>42</v>
      </c>
      <c r="D519">
        <v>6</v>
      </c>
      <c r="E519">
        <v>7</v>
      </c>
      <c r="F519">
        <v>0</v>
      </c>
      <c r="G519">
        <v>26</v>
      </c>
      <c r="H519">
        <v>21</v>
      </c>
      <c r="I519">
        <v>101.2</v>
      </c>
      <c r="J519">
        <v>6.99</v>
      </c>
      <c r="K519">
        <v>3.27</v>
      </c>
      <c r="L519">
        <v>1.42</v>
      </c>
      <c r="M519">
        <v>0.30499999999999999</v>
      </c>
      <c r="N519" s="2">
        <v>0.68700000000000006</v>
      </c>
      <c r="P519">
        <v>5.04</v>
      </c>
      <c r="Q519">
        <v>5.04</v>
      </c>
      <c r="R519">
        <v>0.5</v>
      </c>
      <c r="T519">
        <f t="shared" si="16"/>
        <v>-0.46641700112023038</v>
      </c>
      <c r="U519">
        <f>T519*_xlfn.STDEV.P('Elo Ratings - Current'!$C$2:$C$31)+1505</f>
        <v>1484.7938213807913</v>
      </c>
      <c r="V519">
        <f>U519-VLOOKUP(C519, 'Team Pitching Projected'!$P$2:$R$32, 3, FALSE)</f>
        <v>-93.106576996268132</v>
      </c>
      <c r="W519">
        <f t="shared" si="17"/>
        <v>-55.170819457899775</v>
      </c>
      <c r="X519">
        <v>-55.194540689518007</v>
      </c>
    </row>
    <row r="520" spans="1:24" x14ac:dyDescent="0.45">
      <c r="A520">
        <v>598</v>
      </c>
      <c r="B520" t="s">
        <v>812</v>
      </c>
      <c r="C520" t="s">
        <v>35</v>
      </c>
      <c r="D520">
        <v>4</v>
      </c>
      <c r="E520">
        <v>5</v>
      </c>
      <c r="F520">
        <v>0</v>
      </c>
      <c r="G520">
        <v>16</v>
      </c>
      <c r="H520">
        <v>13</v>
      </c>
      <c r="I520">
        <v>66</v>
      </c>
      <c r="J520">
        <v>8.18</v>
      </c>
      <c r="K520">
        <v>4.3600000000000003</v>
      </c>
      <c r="L520">
        <v>1.23</v>
      </c>
      <c r="M520">
        <v>0.30099999999999999</v>
      </c>
      <c r="N520" s="2">
        <v>0.72899999999999998</v>
      </c>
      <c r="P520">
        <v>4.5</v>
      </c>
      <c r="Q520">
        <v>4.71</v>
      </c>
      <c r="R520">
        <v>0.5</v>
      </c>
      <c r="T520">
        <f t="shared" si="16"/>
        <v>-0.46641700112023038</v>
      </c>
      <c r="U520">
        <f>T520*_xlfn.STDEV.P('Elo Ratings - Current'!$C$2:$C$31)+1505</f>
        <v>1484.7938213807913</v>
      </c>
      <c r="V520">
        <f>U520-VLOOKUP(C520, 'Team Pitching Projected'!$P$2:$R$32, 3, FALSE)</f>
        <v>-46.840654876654071</v>
      </c>
      <c r="W520">
        <f t="shared" si="17"/>
        <v>-27.755690273021798</v>
      </c>
      <c r="X520">
        <v>-27.767624102610689</v>
      </c>
    </row>
    <row r="521" spans="1:24" x14ac:dyDescent="0.45">
      <c r="A521">
        <v>634</v>
      </c>
      <c r="B521" t="s">
        <v>833</v>
      </c>
      <c r="C521" t="s">
        <v>325</v>
      </c>
      <c r="D521">
        <v>4</v>
      </c>
      <c r="E521">
        <v>5</v>
      </c>
      <c r="F521">
        <v>0</v>
      </c>
      <c r="G521">
        <v>19</v>
      </c>
      <c r="H521">
        <v>15</v>
      </c>
      <c r="I521">
        <v>76</v>
      </c>
      <c r="J521">
        <v>6.16</v>
      </c>
      <c r="K521">
        <v>3.32</v>
      </c>
      <c r="L521">
        <v>1.3</v>
      </c>
      <c r="M521">
        <v>0.30199999999999999</v>
      </c>
      <c r="N521" s="2">
        <v>0.66900000000000004</v>
      </c>
      <c r="P521">
        <v>5.21</v>
      </c>
      <c r="Q521">
        <v>4.99</v>
      </c>
      <c r="R521">
        <v>0.4</v>
      </c>
      <c r="T521">
        <f t="shared" si="16"/>
        <v>-0.590282034403254</v>
      </c>
      <c r="U521">
        <f>T521*_xlfn.STDEV.P('Elo Ratings - Current'!$C$2:$C$31)+1505</f>
        <v>1479.4277241305201</v>
      </c>
      <c r="V521">
        <f>U521-VLOOKUP(C521, 'Team Pitching Projected'!$P$2:$R$32, 3, FALSE)</f>
        <v>18.971589595558044</v>
      </c>
      <c r="W521">
        <f t="shared" si="17"/>
        <v>11.241720812567895</v>
      </c>
      <c r="X521">
        <v>11.246554300012917</v>
      </c>
    </row>
    <row r="522" spans="1:24" x14ac:dyDescent="0.45">
      <c r="A522">
        <v>672</v>
      </c>
      <c r="B522" t="s">
        <v>853</v>
      </c>
      <c r="C522" t="s">
        <v>325</v>
      </c>
      <c r="D522">
        <v>4</v>
      </c>
      <c r="E522">
        <v>6</v>
      </c>
      <c r="F522">
        <v>0</v>
      </c>
      <c r="G522">
        <v>28</v>
      </c>
      <c r="H522">
        <v>11</v>
      </c>
      <c r="I522">
        <v>70.2</v>
      </c>
      <c r="J522">
        <v>6.49</v>
      </c>
      <c r="K522">
        <v>4.07</v>
      </c>
      <c r="L522">
        <v>1.1499999999999999</v>
      </c>
      <c r="M522">
        <v>0.29899999999999999</v>
      </c>
      <c r="N522" s="2">
        <v>0.69199999999999995</v>
      </c>
      <c r="P522">
        <v>4.96</v>
      </c>
      <c r="Q522">
        <v>4.91</v>
      </c>
      <c r="R522">
        <v>0.4</v>
      </c>
      <c r="T522">
        <f t="shared" si="16"/>
        <v>-0.590282034403254</v>
      </c>
      <c r="U522">
        <f>T522*_xlfn.STDEV.P('Elo Ratings - Current'!$C$2:$C$31)+1505</f>
        <v>1479.4277241305201</v>
      </c>
      <c r="V522">
        <f>U522-VLOOKUP(C522, 'Team Pitching Projected'!$P$2:$R$32, 3, FALSE)</f>
        <v>18.971589595558044</v>
      </c>
      <c r="W522">
        <f t="shared" si="17"/>
        <v>11.241720812567895</v>
      </c>
      <c r="X522">
        <v>11.246554300012917</v>
      </c>
    </row>
    <row r="523" spans="1:24" x14ac:dyDescent="0.45">
      <c r="A523">
        <v>620</v>
      </c>
      <c r="B523" t="s">
        <v>825</v>
      </c>
      <c r="C523" t="s">
        <v>22</v>
      </c>
      <c r="D523">
        <v>4</v>
      </c>
      <c r="E523">
        <v>5</v>
      </c>
      <c r="F523">
        <v>0</v>
      </c>
      <c r="G523">
        <v>20</v>
      </c>
      <c r="H523">
        <v>20</v>
      </c>
      <c r="I523">
        <v>79.099999999999994</v>
      </c>
      <c r="J523">
        <v>8.17</v>
      </c>
      <c r="K523">
        <v>4.54</v>
      </c>
      <c r="L523">
        <v>1.25</v>
      </c>
      <c r="M523">
        <v>0.28899999999999998</v>
      </c>
      <c r="N523" s="2">
        <v>0.67900000000000005</v>
      </c>
      <c r="P523">
        <v>4.99</v>
      </c>
      <c r="Q523">
        <v>5.0599999999999996</v>
      </c>
      <c r="R523">
        <v>0.4</v>
      </c>
      <c r="T523">
        <f t="shared" si="16"/>
        <v>-0.590282034403254</v>
      </c>
      <c r="U523">
        <f>T523*_xlfn.STDEV.P('Elo Ratings - Current'!$C$2:$C$31)+1505</f>
        <v>1479.4277241305201</v>
      </c>
      <c r="V523">
        <f>U523-VLOOKUP(C523, 'Team Pitching Projected'!$P$2:$R$32, 3, FALSE)</f>
        <v>-55.765669213049478</v>
      </c>
      <c r="W523">
        <f t="shared" si="17"/>
        <v>-33.044257101465874</v>
      </c>
      <c r="X523">
        <v>-33.058464801914312</v>
      </c>
    </row>
    <row r="524" spans="1:24" x14ac:dyDescent="0.45">
      <c r="A524">
        <v>692</v>
      </c>
      <c r="B524" t="s">
        <v>866</v>
      </c>
      <c r="C524" t="s">
        <v>22</v>
      </c>
      <c r="D524">
        <v>4</v>
      </c>
      <c r="E524">
        <v>5</v>
      </c>
      <c r="F524">
        <v>0</v>
      </c>
      <c r="G524">
        <v>32</v>
      </c>
      <c r="H524">
        <v>11</v>
      </c>
      <c r="I524">
        <v>82.2</v>
      </c>
      <c r="J524">
        <v>7.07</v>
      </c>
      <c r="K524">
        <v>3.48</v>
      </c>
      <c r="L524">
        <v>1.31</v>
      </c>
      <c r="M524">
        <v>0.29599999999999999</v>
      </c>
      <c r="N524" s="2">
        <v>0.69499999999999995</v>
      </c>
      <c r="P524">
        <v>4.79</v>
      </c>
      <c r="Q524">
        <v>4.84</v>
      </c>
      <c r="R524">
        <v>0.4</v>
      </c>
      <c r="T524">
        <f t="shared" si="16"/>
        <v>-0.590282034403254</v>
      </c>
      <c r="U524">
        <f>T524*_xlfn.STDEV.P('Elo Ratings - Current'!$C$2:$C$31)+1505</f>
        <v>1479.4277241305201</v>
      </c>
      <c r="V524">
        <f>U524-VLOOKUP(C524, 'Team Pitching Projected'!$P$2:$R$32, 3, FALSE)</f>
        <v>-55.765669213049478</v>
      </c>
      <c r="W524">
        <f t="shared" si="17"/>
        <v>-33.044257101465874</v>
      </c>
      <c r="X524">
        <v>-33.058464801914312</v>
      </c>
    </row>
    <row r="525" spans="1:24" x14ac:dyDescent="0.45">
      <c r="A525">
        <v>641</v>
      </c>
      <c r="B525" t="s">
        <v>838</v>
      </c>
      <c r="C525" t="s">
        <v>31</v>
      </c>
      <c r="D525">
        <v>4</v>
      </c>
      <c r="E525">
        <v>5</v>
      </c>
      <c r="F525">
        <v>0</v>
      </c>
      <c r="G525">
        <v>21</v>
      </c>
      <c r="H525">
        <v>21</v>
      </c>
      <c r="I525">
        <v>83.2</v>
      </c>
      <c r="J525">
        <v>9.0299999999999994</v>
      </c>
      <c r="K525">
        <v>5.05</v>
      </c>
      <c r="L525">
        <v>1.4</v>
      </c>
      <c r="M525">
        <v>0.29199999999999998</v>
      </c>
      <c r="N525" s="2">
        <v>0.69599999999999995</v>
      </c>
      <c r="P525">
        <v>5.05</v>
      </c>
      <c r="Q525">
        <v>5.17</v>
      </c>
      <c r="R525">
        <v>0.4</v>
      </c>
      <c r="T525">
        <f t="shared" si="16"/>
        <v>-0.590282034403254</v>
      </c>
      <c r="U525">
        <f>T525*_xlfn.STDEV.P('Elo Ratings - Current'!$C$2:$C$31)+1505</f>
        <v>1479.4277241305201</v>
      </c>
      <c r="V525">
        <f>U525-VLOOKUP(C525, 'Team Pitching Projected'!$P$2:$R$32, 3, FALSE)</f>
        <v>-20.176498351807822</v>
      </c>
      <c r="W525">
        <f t="shared" si="17"/>
        <v>-11.955696190021236</v>
      </c>
      <c r="X525">
        <v>-11.960836658139492</v>
      </c>
    </row>
    <row r="526" spans="1:24" x14ac:dyDescent="0.45">
      <c r="A526">
        <v>667</v>
      </c>
      <c r="B526" t="s">
        <v>850</v>
      </c>
      <c r="C526" t="s">
        <v>21</v>
      </c>
      <c r="D526">
        <v>6</v>
      </c>
      <c r="E526">
        <v>6</v>
      </c>
      <c r="F526">
        <v>0</v>
      </c>
      <c r="G526">
        <v>23</v>
      </c>
      <c r="H526">
        <v>23</v>
      </c>
      <c r="I526">
        <v>93.1</v>
      </c>
      <c r="J526">
        <v>6.66</v>
      </c>
      <c r="K526">
        <v>3.18</v>
      </c>
      <c r="L526">
        <v>1.25</v>
      </c>
      <c r="M526">
        <v>0.28799999999999998</v>
      </c>
      <c r="N526" s="2">
        <v>0.69499999999999995</v>
      </c>
      <c r="P526">
        <v>4.63</v>
      </c>
      <c r="Q526">
        <v>4.87</v>
      </c>
      <c r="R526">
        <v>0.4</v>
      </c>
      <c r="T526">
        <f t="shared" si="16"/>
        <v>-0.590282034403254</v>
      </c>
      <c r="U526">
        <f>T526*_xlfn.STDEV.P('Elo Ratings - Current'!$C$2:$C$31)+1505</f>
        <v>1479.4277241305201</v>
      </c>
      <c r="V526">
        <f>U526-VLOOKUP(C526, 'Team Pitching Projected'!$P$2:$R$32, 3, FALSE)</f>
        <v>-37.97108378242865</v>
      </c>
      <c r="W526">
        <f t="shared" si="17"/>
        <v>-22.499976645743558</v>
      </c>
      <c r="X526">
        <v>-22.509650730026902</v>
      </c>
    </row>
    <row r="527" spans="1:24" x14ac:dyDescent="0.45">
      <c r="A527">
        <v>714</v>
      </c>
      <c r="B527" t="s">
        <v>876</v>
      </c>
      <c r="C527" t="s">
        <v>21</v>
      </c>
      <c r="D527">
        <v>1</v>
      </c>
      <c r="E527">
        <v>2</v>
      </c>
      <c r="F527">
        <v>0</v>
      </c>
      <c r="G527">
        <v>18</v>
      </c>
      <c r="H527">
        <v>18</v>
      </c>
      <c r="I527">
        <v>56.1</v>
      </c>
      <c r="J527">
        <v>9.11</v>
      </c>
      <c r="K527">
        <v>4.16</v>
      </c>
      <c r="L527">
        <v>1.28</v>
      </c>
      <c r="M527">
        <v>0.28799999999999998</v>
      </c>
      <c r="N527" s="2">
        <v>0.71899999999999997</v>
      </c>
      <c r="P527">
        <v>4.4800000000000004</v>
      </c>
      <c r="Q527">
        <v>4.68</v>
      </c>
      <c r="R527">
        <v>0.4</v>
      </c>
      <c r="T527">
        <f t="shared" si="16"/>
        <v>-0.590282034403254</v>
      </c>
      <c r="U527">
        <f>T527*_xlfn.STDEV.P('Elo Ratings - Current'!$C$2:$C$31)+1505</f>
        <v>1479.4277241305201</v>
      </c>
      <c r="V527">
        <f>U527-VLOOKUP(C527, 'Team Pitching Projected'!$P$2:$R$32, 3, FALSE)</f>
        <v>-37.97108378242865</v>
      </c>
      <c r="W527">
        <f t="shared" si="17"/>
        <v>-22.499976645743558</v>
      </c>
      <c r="X527">
        <v>-22.509650730026902</v>
      </c>
    </row>
    <row r="528" spans="1:24" x14ac:dyDescent="0.45">
      <c r="A528">
        <v>697</v>
      </c>
      <c r="B528" t="s">
        <v>869</v>
      </c>
      <c r="C528" t="s">
        <v>21</v>
      </c>
      <c r="D528">
        <v>4</v>
      </c>
      <c r="E528">
        <v>5</v>
      </c>
      <c r="F528">
        <v>0</v>
      </c>
      <c r="G528">
        <v>26</v>
      </c>
      <c r="H528">
        <v>16</v>
      </c>
      <c r="I528">
        <v>96.2</v>
      </c>
      <c r="J528">
        <v>6.79</v>
      </c>
      <c r="K528">
        <v>3.07</v>
      </c>
      <c r="L528">
        <v>1.3</v>
      </c>
      <c r="M528">
        <v>0.28899999999999998</v>
      </c>
      <c r="N528" s="2">
        <v>0.69899999999999995</v>
      </c>
      <c r="P528">
        <v>4.6500000000000004</v>
      </c>
      <c r="Q528">
        <v>4.8099999999999996</v>
      </c>
      <c r="R528">
        <v>0.4</v>
      </c>
      <c r="T528">
        <f t="shared" si="16"/>
        <v>-0.590282034403254</v>
      </c>
      <c r="U528">
        <f>T528*_xlfn.STDEV.P('Elo Ratings - Current'!$C$2:$C$31)+1505</f>
        <v>1479.4277241305201</v>
      </c>
      <c r="V528">
        <f>U528-VLOOKUP(C528, 'Team Pitching Projected'!$P$2:$R$32, 3, FALSE)</f>
        <v>-37.97108378242865</v>
      </c>
      <c r="W528">
        <f t="shared" si="17"/>
        <v>-22.499976645743558</v>
      </c>
      <c r="X528">
        <v>-22.509650730026902</v>
      </c>
    </row>
    <row r="529" spans="1:24" x14ac:dyDescent="0.45">
      <c r="A529">
        <v>677</v>
      </c>
      <c r="B529" t="s">
        <v>855</v>
      </c>
      <c r="C529" t="s">
        <v>21</v>
      </c>
      <c r="D529">
        <v>4</v>
      </c>
      <c r="E529">
        <v>5</v>
      </c>
      <c r="F529">
        <v>0</v>
      </c>
      <c r="G529">
        <v>26</v>
      </c>
      <c r="H529">
        <v>9</v>
      </c>
      <c r="I529">
        <v>69.2</v>
      </c>
      <c r="J529">
        <v>7.75</v>
      </c>
      <c r="K529">
        <v>2.2000000000000002</v>
      </c>
      <c r="L529">
        <v>1.42</v>
      </c>
      <c r="M529">
        <v>0.28699999999999998</v>
      </c>
      <c r="N529" s="2">
        <v>0.69399999999999995</v>
      </c>
      <c r="P529">
        <v>4.3899999999999997</v>
      </c>
      <c r="Q529">
        <v>4.4000000000000004</v>
      </c>
      <c r="R529">
        <v>0.4</v>
      </c>
      <c r="T529">
        <f t="shared" si="16"/>
        <v>-0.590282034403254</v>
      </c>
      <c r="U529">
        <f>T529*_xlfn.STDEV.P('Elo Ratings - Current'!$C$2:$C$31)+1505</f>
        <v>1479.4277241305201</v>
      </c>
      <c r="V529">
        <f>U529-VLOOKUP(C529, 'Team Pitching Projected'!$P$2:$R$32, 3, FALSE)</f>
        <v>-37.97108378242865</v>
      </c>
      <c r="W529">
        <f t="shared" si="17"/>
        <v>-22.499976645743558</v>
      </c>
      <c r="X529">
        <v>-22.509650730026902</v>
      </c>
    </row>
    <row r="530" spans="1:24" x14ac:dyDescent="0.45">
      <c r="A530">
        <v>733</v>
      </c>
      <c r="B530" t="s">
        <v>881</v>
      </c>
      <c r="C530" t="s">
        <v>19</v>
      </c>
      <c r="D530">
        <v>5</v>
      </c>
      <c r="E530">
        <v>6</v>
      </c>
      <c r="F530">
        <v>0</v>
      </c>
      <c r="G530">
        <v>26</v>
      </c>
      <c r="H530">
        <v>13</v>
      </c>
      <c r="I530">
        <v>89.1</v>
      </c>
      <c r="J530">
        <v>6.25</v>
      </c>
      <c r="K530">
        <v>2.62</v>
      </c>
      <c r="L530">
        <v>1.31</v>
      </c>
      <c r="M530">
        <v>0.29799999999999999</v>
      </c>
      <c r="N530" s="2">
        <v>0.69</v>
      </c>
      <c r="P530">
        <v>4.74</v>
      </c>
      <c r="Q530">
        <v>4.83</v>
      </c>
      <c r="R530">
        <v>0.4</v>
      </c>
      <c r="T530">
        <f t="shared" si="16"/>
        <v>-0.590282034403254</v>
      </c>
      <c r="U530">
        <f>T530*_xlfn.STDEV.P('Elo Ratings - Current'!$C$2:$C$31)+1505</f>
        <v>1479.4277241305201</v>
      </c>
      <c r="V530">
        <f>U530-VLOOKUP(C530, 'Team Pitching Projected'!$P$2:$R$32, 3, FALSE)</f>
        <v>-45.088917954676845</v>
      </c>
      <c r="W530">
        <f t="shared" si="17"/>
        <v>-26.717688828032404</v>
      </c>
      <c r="X530">
        <v>-26.72917635878181</v>
      </c>
    </row>
    <row r="531" spans="1:24" x14ac:dyDescent="0.45">
      <c r="A531">
        <v>691</v>
      </c>
      <c r="B531" t="s">
        <v>865</v>
      </c>
      <c r="C531" t="s">
        <v>19</v>
      </c>
      <c r="D531">
        <v>3</v>
      </c>
      <c r="E531">
        <v>2</v>
      </c>
      <c r="F531">
        <v>0</v>
      </c>
      <c r="G531">
        <v>20</v>
      </c>
      <c r="H531">
        <v>11</v>
      </c>
      <c r="I531">
        <v>51</v>
      </c>
      <c r="J531">
        <v>10.24</v>
      </c>
      <c r="K531">
        <v>4.76</v>
      </c>
      <c r="L531">
        <v>1.24</v>
      </c>
      <c r="M531">
        <v>0.30099999999999999</v>
      </c>
      <c r="N531" s="2">
        <v>0.73599999999999999</v>
      </c>
      <c r="P531">
        <v>4.41</v>
      </c>
      <c r="Q531">
        <v>4.53</v>
      </c>
      <c r="R531">
        <v>0.4</v>
      </c>
      <c r="T531">
        <f t="shared" si="16"/>
        <v>-0.590282034403254</v>
      </c>
      <c r="U531">
        <f>T531*_xlfn.STDEV.P('Elo Ratings - Current'!$C$2:$C$31)+1505</f>
        <v>1479.4277241305201</v>
      </c>
      <c r="V531">
        <f>U531-VLOOKUP(C531, 'Team Pitching Projected'!$P$2:$R$32, 3, FALSE)</f>
        <v>-45.088917954676845</v>
      </c>
      <c r="W531">
        <f t="shared" si="17"/>
        <v>-26.717688828032404</v>
      </c>
      <c r="X531">
        <v>-26.72917635878181</v>
      </c>
    </row>
    <row r="532" spans="1:24" x14ac:dyDescent="0.45">
      <c r="A532">
        <v>647</v>
      </c>
      <c r="B532" t="s">
        <v>842</v>
      </c>
      <c r="C532" t="s">
        <v>37</v>
      </c>
      <c r="D532">
        <v>6</v>
      </c>
      <c r="E532">
        <v>7</v>
      </c>
      <c r="F532">
        <v>0</v>
      </c>
      <c r="G532">
        <v>27</v>
      </c>
      <c r="H532">
        <v>17</v>
      </c>
      <c r="I532">
        <v>103.1</v>
      </c>
      <c r="J532">
        <v>6.62</v>
      </c>
      <c r="K532">
        <v>3.75</v>
      </c>
      <c r="L532">
        <v>1.1299999999999999</v>
      </c>
      <c r="M532">
        <v>0.28799999999999998</v>
      </c>
      <c r="N532" s="2">
        <v>0.70099999999999996</v>
      </c>
      <c r="P532">
        <v>4.62</v>
      </c>
      <c r="Q532">
        <v>4.87</v>
      </c>
      <c r="R532">
        <v>0.4</v>
      </c>
      <c r="T532">
        <f t="shared" si="16"/>
        <v>-0.590282034403254</v>
      </c>
      <c r="U532">
        <f>T532*_xlfn.STDEV.P('Elo Ratings - Current'!$C$2:$C$31)+1505</f>
        <v>1479.4277241305201</v>
      </c>
      <c r="V532">
        <f>U532-VLOOKUP(C532, 'Team Pitching Projected'!$P$2:$R$32, 3, FALSE)</f>
        <v>-53.393057822299852</v>
      </c>
      <c r="W532">
        <f t="shared" si="17"/>
        <v>-31.638353040702793</v>
      </c>
      <c r="X532">
        <v>-31.651956258996009</v>
      </c>
    </row>
    <row r="533" spans="1:24" x14ac:dyDescent="0.45">
      <c r="A533">
        <v>729</v>
      </c>
      <c r="B533" t="s">
        <v>879</v>
      </c>
      <c r="C533" t="s">
        <v>37</v>
      </c>
      <c r="D533">
        <v>5</v>
      </c>
      <c r="E533">
        <v>6</v>
      </c>
      <c r="F533">
        <v>0</v>
      </c>
      <c r="G533">
        <v>25</v>
      </c>
      <c r="H533">
        <v>17</v>
      </c>
      <c r="I533">
        <v>103</v>
      </c>
      <c r="J533">
        <v>5.42</v>
      </c>
      <c r="K533">
        <v>2.88</v>
      </c>
      <c r="L533">
        <v>1.31</v>
      </c>
      <c r="M533">
        <v>0.29199999999999998</v>
      </c>
      <c r="N533" s="2">
        <v>0.69799999999999995</v>
      </c>
      <c r="P533">
        <v>4.8099999999999996</v>
      </c>
      <c r="Q533">
        <v>5.1100000000000003</v>
      </c>
      <c r="R533">
        <v>0.4</v>
      </c>
      <c r="T533">
        <f t="shared" si="16"/>
        <v>-0.590282034403254</v>
      </c>
      <c r="U533">
        <f>T533*_xlfn.STDEV.P('Elo Ratings - Current'!$C$2:$C$31)+1505</f>
        <v>1479.4277241305201</v>
      </c>
      <c r="V533">
        <f>U533-VLOOKUP(C533, 'Team Pitching Projected'!$P$2:$R$32, 3, FALSE)</f>
        <v>-53.393057822299852</v>
      </c>
      <c r="W533">
        <f t="shared" si="17"/>
        <v>-31.638353040702793</v>
      </c>
      <c r="X533">
        <v>-31.651956258996009</v>
      </c>
    </row>
    <row r="534" spans="1:24" x14ac:dyDescent="0.45">
      <c r="A534">
        <v>648</v>
      </c>
      <c r="B534" t="s">
        <v>843</v>
      </c>
      <c r="C534" t="s">
        <v>37</v>
      </c>
      <c r="D534">
        <v>2</v>
      </c>
      <c r="E534">
        <v>3</v>
      </c>
      <c r="F534">
        <v>0</v>
      </c>
      <c r="G534">
        <v>33</v>
      </c>
      <c r="H534">
        <v>8</v>
      </c>
      <c r="I534">
        <v>60.2</v>
      </c>
      <c r="J534">
        <v>8.6</v>
      </c>
      <c r="K534">
        <v>3.26</v>
      </c>
      <c r="L534">
        <v>1.33</v>
      </c>
      <c r="M534">
        <v>0.30099999999999999</v>
      </c>
      <c r="N534" s="2">
        <v>0.73899999999999999</v>
      </c>
      <c r="P534">
        <v>4.3</v>
      </c>
      <c r="Q534">
        <v>4.46</v>
      </c>
      <c r="R534">
        <v>0.4</v>
      </c>
      <c r="T534">
        <f t="shared" si="16"/>
        <v>-0.590282034403254</v>
      </c>
      <c r="U534">
        <f>T534*_xlfn.STDEV.P('Elo Ratings - Current'!$C$2:$C$31)+1505</f>
        <v>1479.4277241305201</v>
      </c>
      <c r="V534">
        <f>U534-VLOOKUP(C534, 'Team Pitching Projected'!$P$2:$R$32, 3, FALSE)</f>
        <v>-53.393057822299852</v>
      </c>
      <c r="W534">
        <f t="shared" si="17"/>
        <v>-31.638353040702793</v>
      </c>
      <c r="X534">
        <v>-31.651956258996009</v>
      </c>
    </row>
    <row r="535" spans="1:24" x14ac:dyDescent="0.45">
      <c r="A535">
        <v>642</v>
      </c>
      <c r="B535" t="s">
        <v>839</v>
      </c>
      <c r="C535" t="s">
        <v>10</v>
      </c>
      <c r="D535">
        <v>4</v>
      </c>
      <c r="E535">
        <v>4</v>
      </c>
      <c r="F535">
        <v>0</v>
      </c>
      <c r="G535">
        <v>18</v>
      </c>
      <c r="H535">
        <v>16</v>
      </c>
      <c r="I535">
        <v>75.099999999999994</v>
      </c>
      <c r="J535">
        <v>5.98</v>
      </c>
      <c r="K535">
        <v>3.11</v>
      </c>
      <c r="L535">
        <v>1.31</v>
      </c>
      <c r="M535">
        <v>0.28399999999999997</v>
      </c>
      <c r="N535" s="2">
        <v>0.68799999999999994</v>
      </c>
      <c r="P535">
        <v>4.78</v>
      </c>
      <c r="Q535">
        <v>4.9800000000000004</v>
      </c>
      <c r="R535">
        <v>0.4</v>
      </c>
      <c r="T535">
        <f t="shared" si="16"/>
        <v>-0.590282034403254</v>
      </c>
      <c r="U535">
        <f>T535*_xlfn.STDEV.P('Elo Ratings - Current'!$C$2:$C$31)+1505</f>
        <v>1479.4277241305201</v>
      </c>
      <c r="V535">
        <f>U535-VLOOKUP(C535, 'Team Pitching Projected'!$P$2:$R$32, 3, FALSE)</f>
        <v>-33.225861000929626</v>
      </c>
      <c r="W535">
        <f t="shared" si="17"/>
        <v>-19.688168524217524</v>
      </c>
      <c r="X535">
        <v>-19.696633644190296</v>
      </c>
    </row>
    <row r="536" spans="1:24" x14ac:dyDescent="0.45">
      <c r="A536">
        <v>712</v>
      </c>
      <c r="B536" t="s">
        <v>874</v>
      </c>
      <c r="C536" t="s">
        <v>10</v>
      </c>
      <c r="D536">
        <v>4</v>
      </c>
      <c r="E536">
        <v>5</v>
      </c>
      <c r="F536">
        <v>0</v>
      </c>
      <c r="G536">
        <v>28</v>
      </c>
      <c r="H536">
        <v>14</v>
      </c>
      <c r="I536">
        <v>70.099999999999994</v>
      </c>
      <c r="J536">
        <v>7.04</v>
      </c>
      <c r="K536">
        <v>4.22</v>
      </c>
      <c r="L536">
        <v>1.28</v>
      </c>
      <c r="M536">
        <v>0.28199999999999997</v>
      </c>
      <c r="N536" s="2">
        <v>0.69299999999999995</v>
      </c>
      <c r="P536">
        <v>4.8600000000000003</v>
      </c>
      <c r="Q536">
        <v>5.08</v>
      </c>
      <c r="R536">
        <v>0.4</v>
      </c>
      <c r="T536">
        <f t="shared" si="16"/>
        <v>-0.590282034403254</v>
      </c>
      <c r="U536">
        <f>T536*_xlfn.STDEV.P('Elo Ratings - Current'!$C$2:$C$31)+1505</f>
        <v>1479.4277241305201</v>
      </c>
      <c r="V536">
        <f>U536-VLOOKUP(C536, 'Team Pitching Projected'!$P$2:$R$32, 3, FALSE)</f>
        <v>-33.225861000929626</v>
      </c>
      <c r="W536">
        <f t="shared" si="17"/>
        <v>-19.688168524217524</v>
      </c>
      <c r="X536">
        <v>-19.696633644190296</v>
      </c>
    </row>
    <row r="537" spans="1:24" x14ac:dyDescent="0.45">
      <c r="A537">
        <v>623</v>
      </c>
      <c r="B537" t="s">
        <v>826</v>
      </c>
      <c r="C537" t="s">
        <v>10</v>
      </c>
      <c r="D537">
        <v>3</v>
      </c>
      <c r="E537">
        <v>4</v>
      </c>
      <c r="F537">
        <v>0</v>
      </c>
      <c r="G537">
        <v>26</v>
      </c>
      <c r="H537">
        <v>10</v>
      </c>
      <c r="I537">
        <v>68.2</v>
      </c>
      <c r="J537">
        <v>7.99</v>
      </c>
      <c r="K537">
        <v>4.45</v>
      </c>
      <c r="L537">
        <v>1.18</v>
      </c>
      <c r="M537">
        <v>0.28100000000000003</v>
      </c>
      <c r="N537" s="2">
        <v>0.67900000000000005</v>
      </c>
      <c r="P537">
        <v>4.8499999999999996</v>
      </c>
      <c r="Q537">
        <v>4.8899999999999997</v>
      </c>
      <c r="R537">
        <v>0.4</v>
      </c>
      <c r="T537">
        <f t="shared" si="16"/>
        <v>-0.590282034403254</v>
      </c>
      <c r="U537">
        <f>T537*_xlfn.STDEV.P('Elo Ratings - Current'!$C$2:$C$31)+1505</f>
        <v>1479.4277241305201</v>
      </c>
      <c r="V537">
        <f>U537-VLOOKUP(C537, 'Team Pitching Projected'!$P$2:$R$32, 3, FALSE)</f>
        <v>-33.225861000929626</v>
      </c>
      <c r="W537">
        <f t="shared" si="17"/>
        <v>-19.688168524217524</v>
      </c>
      <c r="X537">
        <v>-19.696633644190296</v>
      </c>
    </row>
    <row r="538" spans="1:24" x14ac:dyDescent="0.45">
      <c r="A538">
        <v>686</v>
      </c>
      <c r="B538" t="s">
        <v>862</v>
      </c>
      <c r="C538" t="s">
        <v>28</v>
      </c>
      <c r="D538">
        <v>3</v>
      </c>
      <c r="E538">
        <v>6</v>
      </c>
      <c r="F538">
        <v>0</v>
      </c>
      <c r="G538">
        <v>24</v>
      </c>
      <c r="H538">
        <v>19</v>
      </c>
      <c r="I538">
        <v>87.2</v>
      </c>
      <c r="J538">
        <v>6.77</v>
      </c>
      <c r="K538">
        <v>4.5199999999999996</v>
      </c>
      <c r="L538">
        <v>1.23</v>
      </c>
      <c r="M538">
        <v>0.29899999999999999</v>
      </c>
      <c r="N538" s="2">
        <v>0.70499999999999996</v>
      </c>
      <c r="P538">
        <v>4.93</v>
      </c>
      <c r="Q538">
        <v>5.14</v>
      </c>
      <c r="R538">
        <v>0.4</v>
      </c>
      <c r="T538">
        <f t="shared" si="16"/>
        <v>-0.590282034403254</v>
      </c>
      <c r="U538">
        <f>T538*_xlfn.STDEV.P('Elo Ratings - Current'!$C$2:$C$31)+1505</f>
        <v>1479.4277241305201</v>
      </c>
      <c r="V538">
        <f>U538-VLOOKUP(C538, 'Team Pitching Projected'!$P$2:$R$32, 3, FALSE)</f>
        <v>-22.549109742557221</v>
      </c>
      <c r="W538">
        <f t="shared" si="17"/>
        <v>-13.361600250784186</v>
      </c>
      <c r="X538">
        <v>-13.367345201057795</v>
      </c>
    </row>
    <row r="539" spans="1:24" x14ac:dyDescent="0.45">
      <c r="A539">
        <v>708</v>
      </c>
      <c r="B539" t="s">
        <v>873</v>
      </c>
      <c r="C539" t="s">
        <v>28</v>
      </c>
      <c r="D539">
        <v>3</v>
      </c>
      <c r="E539">
        <v>6</v>
      </c>
      <c r="F539">
        <v>0</v>
      </c>
      <c r="G539">
        <v>26</v>
      </c>
      <c r="H539">
        <v>13</v>
      </c>
      <c r="I539">
        <v>81</v>
      </c>
      <c r="J539">
        <v>6.67</v>
      </c>
      <c r="K539">
        <v>4.5599999999999996</v>
      </c>
      <c r="L539">
        <v>1.1100000000000001</v>
      </c>
      <c r="M539">
        <v>0.29399999999999998</v>
      </c>
      <c r="N539" s="2">
        <v>0.68500000000000005</v>
      </c>
      <c r="P539">
        <v>5</v>
      </c>
      <c r="Q539">
        <v>5.01</v>
      </c>
      <c r="R539">
        <v>0.4</v>
      </c>
      <c r="T539">
        <f t="shared" si="16"/>
        <v>-0.590282034403254</v>
      </c>
      <c r="U539">
        <f>T539*_xlfn.STDEV.P('Elo Ratings - Current'!$C$2:$C$31)+1505</f>
        <v>1479.4277241305201</v>
      </c>
      <c r="V539">
        <f>U539-VLOOKUP(C539, 'Team Pitching Projected'!$P$2:$R$32, 3, FALSE)</f>
        <v>-22.549109742557221</v>
      </c>
      <c r="W539">
        <f t="shared" si="17"/>
        <v>-13.361600250784186</v>
      </c>
      <c r="X539">
        <v>-13.367345201057795</v>
      </c>
    </row>
    <row r="540" spans="1:24" x14ac:dyDescent="0.45">
      <c r="A540">
        <v>707</v>
      </c>
      <c r="B540" t="s">
        <v>872</v>
      </c>
      <c r="C540" t="s">
        <v>28</v>
      </c>
      <c r="D540">
        <v>4</v>
      </c>
      <c r="E540">
        <v>6</v>
      </c>
      <c r="F540">
        <v>0</v>
      </c>
      <c r="G540">
        <v>31</v>
      </c>
      <c r="H540">
        <v>7</v>
      </c>
      <c r="I540">
        <v>75</v>
      </c>
      <c r="J540">
        <v>5.76</v>
      </c>
      <c r="K540">
        <v>2.76</v>
      </c>
      <c r="L540">
        <v>1.2</v>
      </c>
      <c r="M540">
        <v>0.29299999999999998</v>
      </c>
      <c r="N540" s="2">
        <v>0.7</v>
      </c>
      <c r="P540">
        <v>4.5599999999999996</v>
      </c>
      <c r="Q540">
        <v>4.75</v>
      </c>
      <c r="R540">
        <v>0.4</v>
      </c>
      <c r="T540">
        <f t="shared" si="16"/>
        <v>-0.590282034403254</v>
      </c>
      <c r="U540">
        <f>T540*_xlfn.STDEV.P('Elo Ratings - Current'!$C$2:$C$31)+1505</f>
        <v>1479.4277241305201</v>
      </c>
      <c r="V540">
        <f>U540-VLOOKUP(C540, 'Team Pitching Projected'!$P$2:$R$32, 3, FALSE)</f>
        <v>-22.549109742557221</v>
      </c>
      <c r="W540">
        <f t="shared" si="17"/>
        <v>-13.361600250784186</v>
      </c>
      <c r="X540">
        <v>-13.367345201057795</v>
      </c>
    </row>
    <row r="541" spans="1:24" x14ac:dyDescent="0.45">
      <c r="A541">
        <v>635</v>
      </c>
      <c r="B541" t="s">
        <v>834</v>
      </c>
      <c r="C541" t="s">
        <v>41</v>
      </c>
      <c r="D541">
        <v>4</v>
      </c>
      <c r="E541">
        <v>4</v>
      </c>
      <c r="F541">
        <v>0</v>
      </c>
      <c r="G541">
        <v>38</v>
      </c>
      <c r="H541">
        <v>10</v>
      </c>
      <c r="I541">
        <v>70</v>
      </c>
      <c r="J541">
        <v>9.1300000000000008</v>
      </c>
      <c r="K541">
        <v>4.24</v>
      </c>
      <c r="L541">
        <v>1.41</v>
      </c>
      <c r="M541">
        <v>0.30099999999999999</v>
      </c>
      <c r="N541" s="2">
        <v>0.69299999999999995</v>
      </c>
      <c r="P541">
        <v>5.01</v>
      </c>
      <c r="Q541">
        <v>4.8099999999999996</v>
      </c>
      <c r="R541">
        <v>0.4</v>
      </c>
      <c r="T541">
        <f t="shared" si="16"/>
        <v>-0.590282034403254</v>
      </c>
      <c r="U541">
        <f>T541*_xlfn.STDEV.P('Elo Ratings - Current'!$C$2:$C$31)+1505</f>
        <v>1479.4277241305201</v>
      </c>
      <c r="V541">
        <f>U541-VLOOKUP(C541, 'Team Pitching Projected'!$P$2:$R$32, 3, FALSE)</f>
        <v>-102.03159133266354</v>
      </c>
      <c r="W541">
        <f t="shared" si="17"/>
        <v>-60.459386286343857</v>
      </c>
      <c r="X541">
        <v>-60.485381388821764</v>
      </c>
    </row>
    <row r="542" spans="1:24" x14ac:dyDescent="0.45">
      <c r="A542">
        <v>706</v>
      </c>
      <c r="B542" t="s">
        <v>871</v>
      </c>
      <c r="C542" t="s">
        <v>33</v>
      </c>
      <c r="D542">
        <v>4</v>
      </c>
      <c r="E542">
        <v>4</v>
      </c>
      <c r="F542">
        <v>0</v>
      </c>
      <c r="G542">
        <v>46</v>
      </c>
      <c r="H542">
        <v>6</v>
      </c>
      <c r="I542">
        <v>40.200000000000003</v>
      </c>
      <c r="J542">
        <v>6.41</v>
      </c>
      <c r="K542">
        <v>2.21</v>
      </c>
      <c r="L542">
        <v>0.88</v>
      </c>
      <c r="M542">
        <v>0.29699999999999999</v>
      </c>
      <c r="N542" s="2">
        <v>0.71099999999999997</v>
      </c>
      <c r="P542">
        <v>3.98</v>
      </c>
      <c r="Q542">
        <v>3.92</v>
      </c>
      <c r="R542">
        <v>0.4</v>
      </c>
      <c r="T542">
        <f t="shared" si="16"/>
        <v>-0.590282034403254</v>
      </c>
      <c r="U542">
        <f>T542*_xlfn.STDEV.P('Elo Ratings - Current'!$C$2:$C$31)+1505</f>
        <v>1479.4277241305201</v>
      </c>
      <c r="V542">
        <f>U542-VLOOKUP(C542, 'Team Pitching Projected'!$P$2:$R$32, 3, FALSE)</f>
        <v>22.530506681682027</v>
      </c>
      <c r="W542">
        <f t="shared" si="17"/>
        <v>13.350576903712252</v>
      </c>
      <c r="X542">
        <v>13.356317114390372</v>
      </c>
    </row>
    <row r="543" spans="1:24" x14ac:dyDescent="0.45">
      <c r="A543">
        <v>734</v>
      </c>
      <c r="B543" t="s">
        <v>882</v>
      </c>
      <c r="C543" t="s">
        <v>30</v>
      </c>
      <c r="D543">
        <v>2</v>
      </c>
      <c r="E543">
        <v>1</v>
      </c>
      <c r="F543">
        <v>0</v>
      </c>
      <c r="G543">
        <v>24</v>
      </c>
      <c r="H543">
        <v>23</v>
      </c>
      <c r="I543">
        <v>74.099999999999994</v>
      </c>
      <c r="J543">
        <v>8.48</v>
      </c>
      <c r="K543">
        <v>4.5999999999999996</v>
      </c>
      <c r="L543">
        <v>1.33</v>
      </c>
      <c r="M543">
        <v>0.28199999999999997</v>
      </c>
      <c r="N543" s="2">
        <v>0.69899999999999995</v>
      </c>
      <c r="P543">
        <v>4.8499999999999996</v>
      </c>
      <c r="Q543">
        <v>4.99</v>
      </c>
      <c r="R543">
        <v>0.4</v>
      </c>
      <c r="T543">
        <f t="shared" si="16"/>
        <v>-0.590282034403254</v>
      </c>
      <c r="U543">
        <f>T543*_xlfn.STDEV.P('Elo Ratings - Current'!$C$2:$C$31)+1505</f>
        <v>1479.4277241305201</v>
      </c>
      <c r="V543">
        <f>U543-VLOOKUP(C543, 'Team Pitching Projected'!$P$2:$R$32, 3, FALSE)</f>
        <v>-33.225861000929626</v>
      </c>
      <c r="W543">
        <f t="shared" si="17"/>
        <v>-19.688168524217524</v>
      </c>
      <c r="X543">
        <v>-19.696633644190296</v>
      </c>
    </row>
    <row r="544" spans="1:24" x14ac:dyDescent="0.45">
      <c r="A544">
        <v>638</v>
      </c>
      <c r="B544" t="s">
        <v>835</v>
      </c>
      <c r="C544" t="s">
        <v>30</v>
      </c>
      <c r="D544">
        <v>3</v>
      </c>
      <c r="E544">
        <v>4</v>
      </c>
      <c r="F544">
        <v>0</v>
      </c>
      <c r="G544">
        <v>15</v>
      </c>
      <c r="H544">
        <v>12</v>
      </c>
      <c r="I544">
        <v>66.099999999999994</v>
      </c>
      <c r="J544">
        <v>8.42</v>
      </c>
      <c r="K544">
        <v>3.67</v>
      </c>
      <c r="L544">
        <v>1.49</v>
      </c>
      <c r="M544">
        <v>0.28000000000000003</v>
      </c>
      <c r="N544" s="2">
        <v>0.69299999999999995</v>
      </c>
      <c r="P544">
        <v>4.75</v>
      </c>
      <c r="Q544">
        <v>4.9000000000000004</v>
      </c>
      <c r="R544">
        <v>0.4</v>
      </c>
      <c r="T544">
        <f t="shared" si="16"/>
        <v>-0.590282034403254</v>
      </c>
      <c r="U544">
        <f>T544*_xlfn.STDEV.P('Elo Ratings - Current'!$C$2:$C$31)+1505</f>
        <v>1479.4277241305201</v>
      </c>
      <c r="V544">
        <f>U544-VLOOKUP(C544, 'Team Pitching Projected'!$P$2:$R$32, 3, FALSE)</f>
        <v>-33.225861000929626</v>
      </c>
      <c r="W544">
        <f t="shared" si="17"/>
        <v>-19.688168524217524</v>
      </c>
      <c r="X544">
        <v>-19.696633644190296</v>
      </c>
    </row>
    <row r="545" spans="1:24" x14ac:dyDescent="0.45">
      <c r="A545">
        <v>713</v>
      </c>
      <c r="B545" t="s">
        <v>875</v>
      </c>
      <c r="C545" t="s">
        <v>30</v>
      </c>
      <c r="D545">
        <v>2</v>
      </c>
      <c r="E545">
        <v>2</v>
      </c>
      <c r="F545">
        <v>0</v>
      </c>
      <c r="G545">
        <v>25</v>
      </c>
      <c r="H545">
        <v>9</v>
      </c>
      <c r="I545">
        <v>53.2</v>
      </c>
      <c r="J545">
        <v>9.89</v>
      </c>
      <c r="K545">
        <v>4.3600000000000003</v>
      </c>
      <c r="L545">
        <v>1.34</v>
      </c>
      <c r="M545">
        <v>0.29099999999999998</v>
      </c>
      <c r="N545" s="2">
        <v>0.72099999999999997</v>
      </c>
      <c r="P545">
        <v>4.53</v>
      </c>
      <c r="Q545">
        <v>4.5599999999999996</v>
      </c>
      <c r="R545">
        <v>0.4</v>
      </c>
      <c r="T545">
        <f t="shared" si="16"/>
        <v>-0.590282034403254</v>
      </c>
      <c r="U545">
        <f>T545*_xlfn.STDEV.P('Elo Ratings - Current'!$C$2:$C$31)+1505</f>
        <v>1479.4277241305201</v>
      </c>
      <c r="V545">
        <f>U545-VLOOKUP(C545, 'Team Pitching Projected'!$P$2:$R$32, 3, FALSE)</f>
        <v>-33.225861000929626</v>
      </c>
      <c r="W545">
        <f t="shared" si="17"/>
        <v>-19.688168524217524</v>
      </c>
      <c r="X545">
        <v>-19.696633644190296</v>
      </c>
    </row>
    <row r="546" spans="1:24" x14ac:dyDescent="0.45">
      <c r="A546">
        <v>652</v>
      </c>
      <c r="B546" t="s">
        <v>845</v>
      </c>
      <c r="C546" t="s">
        <v>39</v>
      </c>
      <c r="D546">
        <v>5</v>
      </c>
      <c r="E546">
        <v>9</v>
      </c>
      <c r="F546">
        <v>0</v>
      </c>
      <c r="G546">
        <v>26</v>
      </c>
      <c r="H546">
        <v>16</v>
      </c>
      <c r="I546">
        <v>95</v>
      </c>
      <c r="J546">
        <v>5.4</v>
      </c>
      <c r="K546">
        <v>4.07</v>
      </c>
      <c r="L546">
        <v>1.04</v>
      </c>
      <c r="M546">
        <v>0.3</v>
      </c>
      <c r="N546" s="2">
        <v>0.66100000000000003</v>
      </c>
      <c r="P546">
        <v>5.31</v>
      </c>
      <c r="Q546">
        <v>5.01</v>
      </c>
      <c r="R546">
        <v>0.4</v>
      </c>
      <c r="T546">
        <f t="shared" si="16"/>
        <v>-0.590282034403254</v>
      </c>
      <c r="U546">
        <f>T546*_xlfn.STDEV.P('Elo Ratings - Current'!$C$2:$C$31)+1505</f>
        <v>1479.4277241305201</v>
      </c>
      <c r="V546">
        <f>U546-VLOOKUP(C546, 'Team Pitching Projected'!$P$2:$R$32, 3, FALSE)</f>
        <v>-16.617581265683611</v>
      </c>
      <c r="W546">
        <f t="shared" si="17"/>
        <v>-9.8468400988767453</v>
      </c>
      <c r="X546">
        <v>-9.8510738437619025</v>
      </c>
    </row>
    <row r="547" spans="1:24" x14ac:dyDescent="0.45">
      <c r="A547">
        <v>730</v>
      </c>
      <c r="B547" t="s">
        <v>880</v>
      </c>
      <c r="C547" t="s">
        <v>39</v>
      </c>
      <c r="D547">
        <v>5</v>
      </c>
      <c r="E547">
        <v>7</v>
      </c>
      <c r="F547">
        <v>0</v>
      </c>
      <c r="G547">
        <v>40</v>
      </c>
      <c r="H547">
        <v>8</v>
      </c>
      <c r="I547">
        <v>76</v>
      </c>
      <c r="J547">
        <v>9.7100000000000009</v>
      </c>
      <c r="K547">
        <v>5.68</v>
      </c>
      <c r="L547">
        <v>1.07</v>
      </c>
      <c r="M547">
        <v>0.29099999999999998</v>
      </c>
      <c r="N547" s="2">
        <v>0.68400000000000005</v>
      </c>
      <c r="P547">
        <v>4.97</v>
      </c>
      <c r="Q547">
        <v>4.7300000000000004</v>
      </c>
      <c r="R547">
        <v>0.4</v>
      </c>
      <c r="T547">
        <f t="shared" si="16"/>
        <v>-0.590282034403254</v>
      </c>
      <c r="U547">
        <f>T547*_xlfn.STDEV.P('Elo Ratings - Current'!$C$2:$C$31)+1505</f>
        <v>1479.4277241305201</v>
      </c>
      <c r="V547">
        <f>U547-VLOOKUP(C547, 'Team Pitching Projected'!$P$2:$R$32, 3, FALSE)</f>
        <v>-16.617581265683611</v>
      </c>
      <c r="W547">
        <f t="shared" si="17"/>
        <v>-9.8468400988767453</v>
      </c>
      <c r="X547">
        <v>-9.8510738437619025</v>
      </c>
    </row>
    <row r="548" spans="1:24" x14ac:dyDescent="0.45">
      <c r="A548">
        <v>685</v>
      </c>
      <c r="B548" t="s">
        <v>861</v>
      </c>
      <c r="C548" t="s">
        <v>24</v>
      </c>
      <c r="D548">
        <v>3</v>
      </c>
      <c r="E548">
        <v>4</v>
      </c>
      <c r="F548">
        <v>0</v>
      </c>
      <c r="G548">
        <v>22</v>
      </c>
      <c r="H548">
        <v>14</v>
      </c>
      <c r="I548">
        <v>74.2</v>
      </c>
      <c r="J548">
        <v>6.75</v>
      </c>
      <c r="K548">
        <v>3.01</v>
      </c>
      <c r="L548">
        <v>1.33</v>
      </c>
      <c r="M548">
        <v>0.29899999999999999</v>
      </c>
      <c r="N548" s="2">
        <v>0.68400000000000005</v>
      </c>
      <c r="P548">
        <v>4.9400000000000004</v>
      </c>
      <c r="Q548">
        <v>4.83</v>
      </c>
      <c r="R548">
        <v>0.4</v>
      </c>
      <c r="T548">
        <f t="shared" si="16"/>
        <v>-0.590282034403254</v>
      </c>
      <c r="U548">
        <f>T548*_xlfn.STDEV.P('Elo Ratings - Current'!$C$2:$C$31)+1505</f>
        <v>1479.4277241305201</v>
      </c>
      <c r="V548">
        <f>U548-VLOOKUP(C548, 'Team Pitching Projected'!$P$2:$R$32, 3, FALSE)</f>
        <v>-67.628726166796696</v>
      </c>
      <c r="W548">
        <f t="shared" si="17"/>
        <v>-40.073777405280758</v>
      </c>
      <c r="X548">
        <v>-40.091007516505961</v>
      </c>
    </row>
    <row r="549" spans="1:24" x14ac:dyDescent="0.45">
      <c r="A549">
        <v>649</v>
      </c>
      <c r="B549" t="s">
        <v>844</v>
      </c>
      <c r="C549" t="s">
        <v>24</v>
      </c>
      <c r="D549">
        <v>5</v>
      </c>
      <c r="E549">
        <v>5</v>
      </c>
      <c r="F549">
        <v>0</v>
      </c>
      <c r="G549">
        <v>29</v>
      </c>
      <c r="H549">
        <v>7</v>
      </c>
      <c r="I549">
        <v>71.2</v>
      </c>
      <c r="J549">
        <v>7.66</v>
      </c>
      <c r="K549">
        <v>3.14</v>
      </c>
      <c r="L549">
        <v>1.26</v>
      </c>
      <c r="M549">
        <v>0.29599999999999999</v>
      </c>
      <c r="N549" s="2">
        <v>0.70199999999999996</v>
      </c>
      <c r="P549">
        <v>4.5199999999999996</v>
      </c>
      <c r="Q549">
        <v>4.5</v>
      </c>
      <c r="R549">
        <v>0.4</v>
      </c>
      <c r="T549">
        <f t="shared" si="16"/>
        <v>-0.590282034403254</v>
      </c>
      <c r="U549">
        <f>T549*_xlfn.STDEV.P('Elo Ratings - Current'!$C$2:$C$31)+1505</f>
        <v>1479.4277241305201</v>
      </c>
      <c r="V549">
        <f>U549-VLOOKUP(C549, 'Team Pitching Projected'!$P$2:$R$32, 3, FALSE)</f>
        <v>-67.628726166796696</v>
      </c>
      <c r="W549">
        <f t="shared" si="17"/>
        <v>-40.073777405280758</v>
      </c>
      <c r="X549">
        <v>-40.091007516505961</v>
      </c>
    </row>
    <row r="550" spans="1:24" x14ac:dyDescent="0.45">
      <c r="A550">
        <v>716</v>
      </c>
      <c r="B550" t="s">
        <v>877</v>
      </c>
      <c r="C550" t="s">
        <v>24</v>
      </c>
      <c r="D550">
        <v>3</v>
      </c>
      <c r="E550">
        <v>3</v>
      </c>
      <c r="F550">
        <v>0</v>
      </c>
      <c r="G550">
        <v>29</v>
      </c>
      <c r="H550">
        <v>7</v>
      </c>
      <c r="I550">
        <v>59.2</v>
      </c>
      <c r="J550">
        <v>8.14</v>
      </c>
      <c r="K550">
        <v>3.47</v>
      </c>
      <c r="L550">
        <v>1.21</v>
      </c>
      <c r="M550">
        <v>0.29699999999999999</v>
      </c>
      <c r="N550" s="2">
        <v>0.71</v>
      </c>
      <c r="P550">
        <v>4.5199999999999996</v>
      </c>
      <c r="Q550">
        <v>4.49</v>
      </c>
      <c r="R550">
        <v>0.4</v>
      </c>
      <c r="T550">
        <f t="shared" si="16"/>
        <v>-0.590282034403254</v>
      </c>
      <c r="U550">
        <f>T550*_xlfn.STDEV.P('Elo Ratings - Current'!$C$2:$C$31)+1505</f>
        <v>1479.4277241305201</v>
      </c>
      <c r="V550">
        <f>U550-VLOOKUP(C550, 'Team Pitching Projected'!$P$2:$R$32, 3, FALSE)</f>
        <v>-67.628726166796696</v>
      </c>
      <c r="W550">
        <f t="shared" si="17"/>
        <v>-40.073777405280758</v>
      </c>
      <c r="X550">
        <v>-40.091007516505961</v>
      </c>
    </row>
    <row r="551" spans="1:24" x14ac:dyDescent="0.45">
      <c r="A551">
        <v>646</v>
      </c>
      <c r="B551" t="s">
        <v>841</v>
      </c>
      <c r="C551" t="s">
        <v>40</v>
      </c>
      <c r="D551">
        <v>4</v>
      </c>
      <c r="E551">
        <v>4</v>
      </c>
      <c r="F551">
        <v>0</v>
      </c>
      <c r="G551">
        <v>16</v>
      </c>
      <c r="H551">
        <v>13</v>
      </c>
      <c r="I551">
        <v>67.2</v>
      </c>
      <c r="J551">
        <v>7.58</v>
      </c>
      <c r="K551">
        <v>3.32</v>
      </c>
      <c r="L551">
        <v>1.46</v>
      </c>
      <c r="M551">
        <v>0.29299999999999998</v>
      </c>
      <c r="N551" s="2">
        <v>0.7</v>
      </c>
      <c r="P551">
        <v>4.79</v>
      </c>
      <c r="Q551">
        <v>5.01</v>
      </c>
      <c r="R551">
        <v>0.4</v>
      </c>
      <c r="T551">
        <f t="shared" si="16"/>
        <v>-0.590282034403254</v>
      </c>
      <c r="U551">
        <f>T551*_xlfn.STDEV.P('Elo Ratings - Current'!$C$2:$C$31)+1505</f>
        <v>1479.4277241305201</v>
      </c>
      <c r="V551">
        <f>U551-VLOOKUP(C551, 'Team Pitching Projected'!$P$2:$R$32, 3, FALSE)</f>
        <v>-39.157389477803235</v>
      </c>
      <c r="W551">
        <f t="shared" si="17"/>
        <v>-23.202928676124962</v>
      </c>
      <c r="X551">
        <v>-23.212905001486053</v>
      </c>
    </row>
    <row r="552" spans="1:24" x14ac:dyDescent="0.45">
      <c r="A552">
        <v>683</v>
      </c>
      <c r="B552" t="s">
        <v>860</v>
      </c>
      <c r="C552" t="s">
        <v>40</v>
      </c>
      <c r="D552">
        <v>5</v>
      </c>
      <c r="E552">
        <v>5</v>
      </c>
      <c r="F552">
        <v>0</v>
      </c>
      <c r="G552">
        <v>34</v>
      </c>
      <c r="H552">
        <v>6</v>
      </c>
      <c r="I552">
        <v>75.099999999999994</v>
      </c>
      <c r="J552">
        <v>6.22</v>
      </c>
      <c r="K552">
        <v>2.0299999999999998</v>
      </c>
      <c r="L552">
        <v>1.31</v>
      </c>
      <c r="M552">
        <v>0.29299999999999998</v>
      </c>
      <c r="N552" s="2">
        <v>0.69</v>
      </c>
      <c r="P552">
        <v>4.54</v>
      </c>
      <c r="Q552">
        <v>4.6900000000000004</v>
      </c>
      <c r="R552">
        <v>0.4</v>
      </c>
      <c r="T552">
        <f t="shared" si="16"/>
        <v>-0.590282034403254</v>
      </c>
      <c r="U552">
        <f>T552*_xlfn.STDEV.P('Elo Ratings - Current'!$C$2:$C$31)+1505</f>
        <v>1479.4277241305201</v>
      </c>
      <c r="V552">
        <f>U552-VLOOKUP(C552, 'Team Pitching Projected'!$P$2:$R$32, 3, FALSE)</f>
        <v>-39.157389477803235</v>
      </c>
      <c r="W552">
        <f t="shared" si="17"/>
        <v>-23.202928676124962</v>
      </c>
      <c r="X552">
        <v>-23.212905001486053</v>
      </c>
    </row>
    <row r="553" spans="1:24" x14ac:dyDescent="0.45">
      <c r="A553">
        <v>624</v>
      </c>
      <c r="B553" t="s">
        <v>827</v>
      </c>
      <c r="C553" t="s">
        <v>27</v>
      </c>
      <c r="D553">
        <v>5</v>
      </c>
      <c r="E553">
        <v>8</v>
      </c>
      <c r="F553">
        <v>0</v>
      </c>
      <c r="G553">
        <v>26</v>
      </c>
      <c r="H553">
        <v>19</v>
      </c>
      <c r="I553">
        <v>101.2</v>
      </c>
      <c r="J553">
        <v>5.84</v>
      </c>
      <c r="K553">
        <v>3.01</v>
      </c>
      <c r="L553">
        <v>1.33</v>
      </c>
      <c r="M553">
        <v>0.29899999999999999</v>
      </c>
      <c r="N553" s="2">
        <v>0.69799999999999995</v>
      </c>
      <c r="P553">
        <v>4.87</v>
      </c>
      <c r="Q553">
        <v>5.0199999999999996</v>
      </c>
      <c r="R553">
        <v>0.4</v>
      </c>
      <c r="T553">
        <f t="shared" si="16"/>
        <v>-0.590282034403254</v>
      </c>
      <c r="U553">
        <f>T553*_xlfn.STDEV.P('Elo Ratings - Current'!$C$2:$C$31)+1505</f>
        <v>1479.4277241305201</v>
      </c>
      <c r="V553">
        <f>U553-VLOOKUP(C553, 'Team Pitching Projected'!$P$2:$R$32, 3, FALSE)</f>
        <v>-42.716306563927446</v>
      </c>
      <c r="W553">
        <f t="shared" si="17"/>
        <v>-25.311784767269454</v>
      </c>
      <c r="X553">
        <v>-25.322667815863507</v>
      </c>
    </row>
    <row r="554" spans="1:24" x14ac:dyDescent="0.45">
      <c r="A554">
        <v>670</v>
      </c>
      <c r="B554" t="s">
        <v>851</v>
      </c>
      <c r="C554" t="s">
        <v>27</v>
      </c>
      <c r="D554">
        <v>4</v>
      </c>
      <c r="E554">
        <v>6</v>
      </c>
      <c r="F554">
        <v>0</v>
      </c>
      <c r="G554">
        <v>28</v>
      </c>
      <c r="H554">
        <v>14</v>
      </c>
      <c r="I554">
        <v>76</v>
      </c>
      <c r="J554">
        <v>7.58</v>
      </c>
      <c r="K554">
        <v>4.5</v>
      </c>
      <c r="L554">
        <v>1.18</v>
      </c>
      <c r="M554">
        <v>0.30099999999999999</v>
      </c>
      <c r="N554" s="2">
        <v>0.70899999999999996</v>
      </c>
      <c r="P554">
        <v>4.8600000000000003</v>
      </c>
      <c r="Q554">
        <v>4.8600000000000003</v>
      </c>
      <c r="R554">
        <v>0.4</v>
      </c>
      <c r="T554">
        <f t="shared" si="16"/>
        <v>-0.590282034403254</v>
      </c>
      <c r="U554">
        <f>T554*_xlfn.STDEV.P('Elo Ratings - Current'!$C$2:$C$31)+1505</f>
        <v>1479.4277241305201</v>
      </c>
      <c r="V554">
        <f>U554-VLOOKUP(C554, 'Team Pitching Projected'!$P$2:$R$32, 3, FALSE)</f>
        <v>-42.716306563927446</v>
      </c>
      <c r="W554">
        <f t="shared" si="17"/>
        <v>-25.311784767269454</v>
      </c>
      <c r="X554">
        <v>-25.322667815863507</v>
      </c>
    </row>
    <row r="555" spans="1:24" x14ac:dyDescent="0.45">
      <c r="A555">
        <v>689</v>
      </c>
      <c r="B555" t="s">
        <v>864</v>
      </c>
      <c r="C555" t="s">
        <v>27</v>
      </c>
      <c r="D555">
        <v>2</v>
      </c>
      <c r="E555">
        <v>3</v>
      </c>
      <c r="F555">
        <v>1</v>
      </c>
      <c r="G555">
        <v>35</v>
      </c>
      <c r="H555">
        <v>9</v>
      </c>
      <c r="I555">
        <v>76.2</v>
      </c>
      <c r="J555">
        <v>8.57</v>
      </c>
      <c r="K555">
        <v>4.22</v>
      </c>
      <c r="L555">
        <v>1.17</v>
      </c>
      <c r="M555">
        <v>0.3</v>
      </c>
      <c r="N555" s="2">
        <v>0.70099999999999996</v>
      </c>
      <c r="P555">
        <v>4.6900000000000004</v>
      </c>
      <c r="Q555">
        <v>4.7699999999999996</v>
      </c>
      <c r="R555">
        <v>0.4</v>
      </c>
      <c r="T555">
        <f t="shared" si="16"/>
        <v>-0.590282034403254</v>
      </c>
      <c r="U555">
        <f>T555*_xlfn.STDEV.P('Elo Ratings - Current'!$C$2:$C$31)+1505</f>
        <v>1479.4277241305201</v>
      </c>
      <c r="V555">
        <f>U555-VLOOKUP(C555, 'Team Pitching Projected'!$P$2:$R$32, 3, FALSE)</f>
        <v>-42.716306563927446</v>
      </c>
      <c r="W555">
        <f t="shared" si="17"/>
        <v>-25.311784767269454</v>
      </c>
      <c r="X555">
        <v>-25.322667815863507</v>
      </c>
    </row>
    <row r="556" spans="1:24" x14ac:dyDescent="0.45">
      <c r="A556">
        <v>661</v>
      </c>
      <c r="B556" t="s">
        <v>847</v>
      </c>
      <c r="C556" t="s">
        <v>11</v>
      </c>
      <c r="D556">
        <v>4</v>
      </c>
      <c r="E556">
        <v>3</v>
      </c>
      <c r="F556">
        <v>0</v>
      </c>
      <c r="G556">
        <v>30</v>
      </c>
      <c r="H556">
        <v>6</v>
      </c>
      <c r="I556">
        <v>65.099999999999994</v>
      </c>
      <c r="J556">
        <v>7.86</v>
      </c>
      <c r="K556">
        <v>2.76</v>
      </c>
      <c r="L556">
        <v>1.38</v>
      </c>
      <c r="M556">
        <v>0.30099999999999999</v>
      </c>
      <c r="N556" s="2">
        <v>0.72</v>
      </c>
      <c r="P556">
        <v>4.41</v>
      </c>
      <c r="Q556">
        <v>4.5599999999999996</v>
      </c>
      <c r="R556">
        <v>0.4</v>
      </c>
      <c r="T556">
        <f t="shared" si="16"/>
        <v>-0.590282034403254</v>
      </c>
      <c r="U556">
        <f>T556*_xlfn.STDEV.P('Elo Ratings - Current'!$C$2:$C$31)+1505</f>
        <v>1479.4277241305201</v>
      </c>
      <c r="V556">
        <f>U556-VLOOKUP(C556, 'Team Pitching Projected'!$P$2:$R$32, 3, FALSE)</f>
        <v>-88.982228683541507</v>
      </c>
      <c r="W556">
        <f t="shared" si="17"/>
        <v>-52.726913952147434</v>
      </c>
      <c r="X556">
        <v>-52.749584402770964</v>
      </c>
    </row>
    <row r="557" spans="1:24" x14ac:dyDescent="0.45">
      <c r="A557">
        <v>694</v>
      </c>
      <c r="B557" t="s">
        <v>867</v>
      </c>
      <c r="C557" t="s">
        <v>23</v>
      </c>
      <c r="D557">
        <v>3</v>
      </c>
      <c r="E557">
        <v>6</v>
      </c>
      <c r="F557">
        <v>0</v>
      </c>
      <c r="G557">
        <v>21</v>
      </c>
      <c r="H557">
        <v>18</v>
      </c>
      <c r="I557">
        <v>95</v>
      </c>
      <c r="J557">
        <v>5.31</v>
      </c>
      <c r="K557">
        <v>3.13</v>
      </c>
      <c r="L557">
        <v>1.23</v>
      </c>
      <c r="M557">
        <v>0.30099999999999999</v>
      </c>
      <c r="N557" s="2">
        <v>0.68100000000000005</v>
      </c>
      <c r="P557">
        <v>5.12</v>
      </c>
      <c r="Q557">
        <v>5.0599999999999996</v>
      </c>
      <c r="R557">
        <v>0.4</v>
      </c>
      <c r="T557">
        <f t="shared" si="16"/>
        <v>-0.590282034403254</v>
      </c>
      <c r="U557">
        <f>T557*_xlfn.STDEV.P('Elo Ratings - Current'!$C$2:$C$31)+1505</f>
        <v>1479.4277241305201</v>
      </c>
      <c r="V557">
        <f>U557-VLOOKUP(C557, 'Team Pitching Projected'!$P$2:$R$32, 3, FALSE)</f>
        <v>5.9222269464360124</v>
      </c>
      <c r="W557">
        <f t="shared" si="17"/>
        <v>3.509248478371473</v>
      </c>
      <c r="X557">
        <v>3.510757313962114</v>
      </c>
    </row>
    <row r="558" spans="1:24" x14ac:dyDescent="0.45">
      <c r="A558">
        <v>633</v>
      </c>
      <c r="B558" t="s">
        <v>832</v>
      </c>
      <c r="C558" t="s">
        <v>23</v>
      </c>
      <c r="D558">
        <v>4</v>
      </c>
      <c r="E558">
        <v>6</v>
      </c>
      <c r="F558">
        <v>0</v>
      </c>
      <c r="G558">
        <v>19</v>
      </c>
      <c r="H558">
        <v>18</v>
      </c>
      <c r="I558">
        <v>83</v>
      </c>
      <c r="J558">
        <v>7.7</v>
      </c>
      <c r="K558">
        <v>4.2300000000000004</v>
      </c>
      <c r="L558">
        <v>1.19</v>
      </c>
      <c r="M558">
        <v>0.29799999999999999</v>
      </c>
      <c r="N558" s="2">
        <v>0.67800000000000005</v>
      </c>
      <c r="P558">
        <v>4.99</v>
      </c>
      <c r="Q558">
        <v>4.97</v>
      </c>
      <c r="R558">
        <v>0.4</v>
      </c>
      <c r="T558">
        <f t="shared" si="16"/>
        <v>-0.590282034403254</v>
      </c>
      <c r="U558">
        <f>T558*_xlfn.STDEV.P('Elo Ratings - Current'!$C$2:$C$31)+1505</f>
        <v>1479.4277241305201</v>
      </c>
      <c r="V558">
        <f>U558-VLOOKUP(C558, 'Team Pitching Projected'!$P$2:$R$32, 3, FALSE)</f>
        <v>5.9222269464360124</v>
      </c>
      <c r="W558">
        <f t="shared" si="17"/>
        <v>3.509248478371473</v>
      </c>
      <c r="X558">
        <v>3.510757313962114</v>
      </c>
    </row>
    <row r="559" spans="1:24" x14ac:dyDescent="0.45">
      <c r="A559">
        <v>695</v>
      </c>
      <c r="B559" t="s">
        <v>868</v>
      </c>
      <c r="C559" t="s">
        <v>23</v>
      </c>
      <c r="D559">
        <v>3</v>
      </c>
      <c r="E559">
        <v>3</v>
      </c>
      <c r="F559">
        <v>17</v>
      </c>
      <c r="G559">
        <v>34</v>
      </c>
      <c r="H559">
        <v>9</v>
      </c>
      <c r="I559">
        <v>71</v>
      </c>
      <c r="J559">
        <v>8.3699999999999992</v>
      </c>
      <c r="K559">
        <v>3.55</v>
      </c>
      <c r="L559">
        <v>1.1399999999999999</v>
      </c>
      <c r="M559">
        <v>0.3</v>
      </c>
      <c r="N559" s="2">
        <v>0.69099999999999995</v>
      </c>
      <c r="P559">
        <v>4.5599999999999996</v>
      </c>
      <c r="Q559">
        <v>4.5199999999999996</v>
      </c>
      <c r="R559">
        <v>0.4</v>
      </c>
      <c r="T559">
        <f t="shared" si="16"/>
        <v>-0.590282034403254</v>
      </c>
      <c r="U559">
        <f>T559*_xlfn.STDEV.P('Elo Ratings - Current'!$C$2:$C$31)+1505</f>
        <v>1479.4277241305201</v>
      </c>
      <c r="V559">
        <f>U559-VLOOKUP(C559, 'Team Pitching Projected'!$P$2:$R$32, 3, FALSE)</f>
        <v>5.9222269464360124</v>
      </c>
      <c r="W559">
        <f t="shared" si="17"/>
        <v>3.509248478371473</v>
      </c>
      <c r="X559">
        <v>3.510757313962114</v>
      </c>
    </row>
    <row r="560" spans="1:24" x14ac:dyDescent="0.45">
      <c r="A560">
        <v>721</v>
      </c>
      <c r="B560" t="s">
        <v>878</v>
      </c>
      <c r="C560" t="s">
        <v>23</v>
      </c>
      <c r="D560">
        <v>4</v>
      </c>
      <c r="E560">
        <v>6</v>
      </c>
      <c r="F560">
        <v>0</v>
      </c>
      <c r="G560">
        <v>47</v>
      </c>
      <c r="H560">
        <v>8</v>
      </c>
      <c r="I560">
        <v>77.099999999999994</v>
      </c>
      <c r="J560">
        <v>8.3800000000000008</v>
      </c>
      <c r="K560">
        <v>3.96</v>
      </c>
      <c r="L560">
        <v>1.1599999999999999</v>
      </c>
      <c r="M560">
        <v>0.29399999999999998</v>
      </c>
      <c r="N560" s="2">
        <v>0.68100000000000005</v>
      </c>
      <c r="P560">
        <v>4.7699999999999996</v>
      </c>
      <c r="Q560">
        <v>4.51</v>
      </c>
      <c r="R560">
        <v>0.4</v>
      </c>
      <c r="T560">
        <f t="shared" si="16"/>
        <v>-0.590282034403254</v>
      </c>
      <c r="U560">
        <f>T560*_xlfn.STDEV.P('Elo Ratings - Current'!$C$2:$C$31)+1505</f>
        <v>1479.4277241305201</v>
      </c>
      <c r="V560">
        <f>U560-VLOOKUP(C560, 'Team Pitching Projected'!$P$2:$R$32, 3, FALSE)</f>
        <v>5.9222269464360124</v>
      </c>
      <c r="W560">
        <f t="shared" si="17"/>
        <v>3.509248478371473</v>
      </c>
      <c r="X560">
        <v>3.510757313962114</v>
      </c>
    </row>
    <row r="561" spans="1:24" x14ac:dyDescent="0.45">
      <c r="A561">
        <v>705</v>
      </c>
      <c r="B561" t="s">
        <v>870</v>
      </c>
      <c r="C561" t="s">
        <v>29</v>
      </c>
      <c r="D561">
        <v>5</v>
      </c>
      <c r="E561">
        <v>5</v>
      </c>
      <c r="F561">
        <v>0</v>
      </c>
      <c r="G561">
        <v>22</v>
      </c>
      <c r="H561">
        <v>16</v>
      </c>
      <c r="I561">
        <v>67.099999999999994</v>
      </c>
      <c r="J561">
        <v>9.9</v>
      </c>
      <c r="K561">
        <v>6.15</v>
      </c>
      <c r="L561">
        <v>1.07</v>
      </c>
      <c r="M561">
        <v>0.27800000000000002</v>
      </c>
      <c r="N561" s="2">
        <v>0.70799999999999996</v>
      </c>
      <c r="P561">
        <v>4.68</v>
      </c>
      <c r="Q561">
        <v>4.83</v>
      </c>
      <c r="R561">
        <v>0.4</v>
      </c>
      <c r="T561">
        <f t="shared" si="16"/>
        <v>-0.590282034403254</v>
      </c>
      <c r="U561">
        <f>T561*_xlfn.STDEV.P('Elo Ratings - Current'!$C$2:$C$31)+1505</f>
        <v>1479.4277241305201</v>
      </c>
      <c r="V561">
        <f>U561-VLOOKUP(C561, 'Team Pitching Projected'!$P$2:$R$32, 3, FALSE)</f>
        <v>-48.647835040801056</v>
      </c>
      <c r="W561">
        <f t="shared" si="17"/>
        <v>-28.826544919176897</v>
      </c>
      <c r="X561">
        <v>-28.838939173159403</v>
      </c>
    </row>
    <row r="562" spans="1:24" x14ac:dyDescent="0.45">
      <c r="A562">
        <v>626</v>
      </c>
      <c r="B562" t="s">
        <v>828</v>
      </c>
      <c r="C562" t="s">
        <v>26</v>
      </c>
      <c r="D562">
        <v>3</v>
      </c>
      <c r="E562">
        <v>7</v>
      </c>
      <c r="F562">
        <v>0</v>
      </c>
      <c r="G562">
        <v>22</v>
      </c>
      <c r="H562">
        <v>18</v>
      </c>
      <c r="I562">
        <v>89.1</v>
      </c>
      <c r="J562">
        <v>6.75</v>
      </c>
      <c r="K562">
        <v>3.63</v>
      </c>
      <c r="L562">
        <v>1.21</v>
      </c>
      <c r="M562">
        <v>0.29499999999999998</v>
      </c>
      <c r="N562" s="2">
        <v>0.67100000000000004</v>
      </c>
      <c r="P562">
        <v>5.04</v>
      </c>
      <c r="Q562">
        <v>4.95</v>
      </c>
      <c r="R562">
        <v>0.4</v>
      </c>
      <c r="T562">
        <f t="shared" si="16"/>
        <v>-0.590282034403254</v>
      </c>
      <c r="U562">
        <f>T562*_xlfn.STDEV.P('Elo Ratings - Current'!$C$2:$C$31)+1505</f>
        <v>1479.4277241305201</v>
      </c>
      <c r="V562">
        <f>U562-VLOOKUP(C562, 'Team Pitching Projected'!$P$2:$R$32, 3, FALSE)</f>
        <v>-14.244969874934213</v>
      </c>
      <c r="W562">
        <f t="shared" si="17"/>
        <v>-8.4409360381137954</v>
      </c>
      <c r="X562">
        <v>-8.4445653008435997</v>
      </c>
    </row>
    <row r="563" spans="1:24" x14ac:dyDescent="0.45">
      <c r="A563">
        <v>679</v>
      </c>
      <c r="B563" t="s">
        <v>856</v>
      </c>
      <c r="C563" t="s">
        <v>26</v>
      </c>
      <c r="D563">
        <v>4</v>
      </c>
      <c r="E563">
        <v>6</v>
      </c>
      <c r="F563">
        <v>0</v>
      </c>
      <c r="G563">
        <v>23</v>
      </c>
      <c r="H563">
        <v>12</v>
      </c>
      <c r="I563">
        <v>84.1</v>
      </c>
      <c r="J563">
        <v>5.98</v>
      </c>
      <c r="K563">
        <v>2.78</v>
      </c>
      <c r="L563">
        <v>1.17</v>
      </c>
      <c r="M563">
        <v>0.29699999999999999</v>
      </c>
      <c r="N563" s="2">
        <v>0.67600000000000005</v>
      </c>
      <c r="P563">
        <v>4.8</v>
      </c>
      <c r="Q563">
        <v>4.76</v>
      </c>
      <c r="R563">
        <v>0.4</v>
      </c>
      <c r="T563">
        <f t="shared" si="16"/>
        <v>-0.590282034403254</v>
      </c>
      <c r="U563">
        <f>T563*_xlfn.STDEV.P('Elo Ratings - Current'!$C$2:$C$31)+1505</f>
        <v>1479.4277241305201</v>
      </c>
      <c r="V563">
        <f>U563-VLOOKUP(C563, 'Team Pitching Projected'!$P$2:$R$32, 3, FALSE)</f>
        <v>-14.244969874934213</v>
      </c>
      <c r="W563">
        <f t="shared" si="17"/>
        <v>-8.4409360381137954</v>
      </c>
      <c r="X563">
        <v>-8.4445653008435997</v>
      </c>
    </row>
    <row r="564" spans="1:24" x14ac:dyDescent="0.45">
      <c r="A564">
        <v>629</v>
      </c>
      <c r="B564" t="s">
        <v>830</v>
      </c>
      <c r="C564" t="s">
        <v>26</v>
      </c>
      <c r="D564">
        <v>3</v>
      </c>
      <c r="E564">
        <v>6</v>
      </c>
      <c r="F564">
        <v>0</v>
      </c>
      <c r="G564">
        <v>19</v>
      </c>
      <c r="H564">
        <v>11</v>
      </c>
      <c r="I564">
        <v>70.099999999999994</v>
      </c>
      <c r="J564">
        <v>7.68</v>
      </c>
      <c r="K564">
        <v>4.3499999999999996</v>
      </c>
      <c r="L564">
        <v>1.1499999999999999</v>
      </c>
      <c r="M564">
        <v>0.29699999999999999</v>
      </c>
      <c r="N564" s="2">
        <v>0.69299999999999995</v>
      </c>
      <c r="P564">
        <v>4.8600000000000003</v>
      </c>
      <c r="Q564">
        <v>4.75</v>
      </c>
      <c r="R564">
        <v>0.4</v>
      </c>
      <c r="T564">
        <f t="shared" si="16"/>
        <v>-0.590282034403254</v>
      </c>
      <c r="U564">
        <f>T564*_xlfn.STDEV.P('Elo Ratings - Current'!$C$2:$C$31)+1505</f>
        <v>1479.4277241305201</v>
      </c>
      <c r="V564">
        <f>U564-VLOOKUP(C564, 'Team Pitching Projected'!$P$2:$R$32, 3, FALSE)</f>
        <v>-14.244969874934213</v>
      </c>
      <c r="W564">
        <f t="shared" si="17"/>
        <v>-8.4409360381137954</v>
      </c>
      <c r="X564">
        <v>-8.4445653008435997</v>
      </c>
    </row>
    <row r="565" spans="1:24" x14ac:dyDescent="0.45">
      <c r="A565">
        <v>671</v>
      </c>
      <c r="B565" t="s">
        <v>852</v>
      </c>
      <c r="C565" t="s">
        <v>36</v>
      </c>
      <c r="D565">
        <v>5</v>
      </c>
      <c r="E565">
        <v>9</v>
      </c>
      <c r="F565">
        <v>0</v>
      </c>
      <c r="G565">
        <v>25</v>
      </c>
      <c r="H565">
        <v>21</v>
      </c>
      <c r="I565">
        <v>112</v>
      </c>
      <c r="J565">
        <v>5.54</v>
      </c>
      <c r="K565">
        <v>4.18</v>
      </c>
      <c r="L565">
        <v>1.29</v>
      </c>
      <c r="M565">
        <v>0.30599999999999999</v>
      </c>
      <c r="N565" s="2">
        <v>0.64800000000000002</v>
      </c>
      <c r="P565">
        <v>5.87</v>
      </c>
      <c r="Q565">
        <v>5.46</v>
      </c>
      <c r="R565">
        <v>0.4</v>
      </c>
      <c r="T565">
        <f t="shared" si="16"/>
        <v>-0.590282034403254</v>
      </c>
      <c r="U565">
        <f>T565*_xlfn.STDEV.P('Elo Ratings - Current'!$C$2:$C$31)+1505</f>
        <v>1479.4277241305201</v>
      </c>
      <c r="V565">
        <f>U565-VLOOKUP(C565, 'Team Pitching Projected'!$P$2:$R$32, 3, FALSE)</f>
        <v>48.629231979926089</v>
      </c>
      <c r="W565">
        <f t="shared" si="17"/>
        <v>28.815521572105094</v>
      </c>
      <c r="X565">
        <v>28.827911086491977</v>
      </c>
    </row>
    <row r="566" spans="1:24" x14ac:dyDescent="0.45">
      <c r="A566">
        <v>687</v>
      </c>
      <c r="B566" t="s">
        <v>863</v>
      </c>
      <c r="C566" t="s">
        <v>36</v>
      </c>
      <c r="D566">
        <v>3</v>
      </c>
      <c r="E566">
        <v>7</v>
      </c>
      <c r="F566">
        <v>0</v>
      </c>
      <c r="G566">
        <v>21</v>
      </c>
      <c r="H566">
        <v>20</v>
      </c>
      <c r="I566">
        <v>89.2</v>
      </c>
      <c r="J566">
        <v>6.72</v>
      </c>
      <c r="K566">
        <v>4.41</v>
      </c>
      <c r="L566">
        <v>1.4</v>
      </c>
      <c r="M566">
        <v>0.30399999999999999</v>
      </c>
      <c r="N566" s="2">
        <v>0.64</v>
      </c>
      <c r="P566">
        <v>5.92</v>
      </c>
      <c r="Q566">
        <v>5.7</v>
      </c>
      <c r="R566">
        <v>0.4</v>
      </c>
      <c r="T566">
        <f t="shared" si="16"/>
        <v>-0.590282034403254</v>
      </c>
      <c r="U566">
        <f>T566*_xlfn.STDEV.P('Elo Ratings - Current'!$C$2:$C$31)+1505</f>
        <v>1479.4277241305201</v>
      </c>
      <c r="V566">
        <f>U566-VLOOKUP(C566, 'Team Pitching Projected'!$P$2:$R$32, 3, FALSE)</f>
        <v>48.629231979926089</v>
      </c>
      <c r="W566">
        <f t="shared" si="17"/>
        <v>28.815521572105094</v>
      </c>
      <c r="X566">
        <v>28.827911086491977</v>
      </c>
    </row>
    <row r="567" spans="1:24" x14ac:dyDescent="0.45">
      <c r="A567">
        <v>632</v>
      </c>
      <c r="B567" t="s">
        <v>831</v>
      </c>
      <c r="C567" t="s">
        <v>17</v>
      </c>
      <c r="D567">
        <v>2</v>
      </c>
      <c r="E567">
        <v>3</v>
      </c>
      <c r="F567">
        <v>0</v>
      </c>
      <c r="G567">
        <v>18</v>
      </c>
      <c r="H567">
        <v>8</v>
      </c>
      <c r="I567">
        <v>54.2</v>
      </c>
      <c r="J567">
        <v>7.4</v>
      </c>
      <c r="K567">
        <v>2.8</v>
      </c>
      <c r="L567">
        <v>1.48</v>
      </c>
      <c r="M567">
        <v>0.29399999999999998</v>
      </c>
      <c r="N567" s="2">
        <v>0.65100000000000002</v>
      </c>
      <c r="P567">
        <v>5.0999999999999996</v>
      </c>
      <c r="Q567">
        <v>4.8499999999999996</v>
      </c>
      <c r="R567">
        <v>0.4</v>
      </c>
      <c r="T567">
        <f t="shared" si="16"/>
        <v>-0.590282034403254</v>
      </c>
      <c r="U567">
        <f>T567*_xlfn.STDEV.P('Elo Ratings - Current'!$C$2:$C$31)+1505</f>
        <v>1479.4277241305201</v>
      </c>
      <c r="V567">
        <f>U567-VLOOKUP(C567, 'Team Pitching Projected'!$P$2:$R$32, 3, FALSE)</f>
        <v>-42.716306563927446</v>
      </c>
      <c r="W567">
        <f t="shared" si="17"/>
        <v>-25.311784767269454</v>
      </c>
      <c r="X567">
        <v>-25.322667815863507</v>
      </c>
    </row>
    <row r="568" spans="1:24" x14ac:dyDescent="0.45">
      <c r="A568">
        <v>645</v>
      </c>
      <c r="B568" t="s">
        <v>840</v>
      </c>
      <c r="C568" t="s">
        <v>25</v>
      </c>
      <c r="D568">
        <v>4</v>
      </c>
      <c r="E568">
        <v>5</v>
      </c>
      <c r="F568">
        <v>0</v>
      </c>
      <c r="G568">
        <v>27</v>
      </c>
      <c r="H568">
        <v>15</v>
      </c>
      <c r="I568">
        <v>80</v>
      </c>
      <c r="J568">
        <v>6.53</v>
      </c>
      <c r="K568">
        <v>3.71</v>
      </c>
      <c r="L568">
        <v>1.24</v>
      </c>
      <c r="M568">
        <v>0.29299999999999998</v>
      </c>
      <c r="N568" s="2">
        <v>0.67900000000000005</v>
      </c>
      <c r="P568">
        <v>4.95</v>
      </c>
      <c r="Q568">
        <v>5.0199999999999996</v>
      </c>
      <c r="R568">
        <v>0.4</v>
      </c>
      <c r="T568">
        <f t="shared" si="16"/>
        <v>-0.590282034403254</v>
      </c>
      <c r="U568">
        <f>T568*_xlfn.STDEV.P('Elo Ratings - Current'!$C$2:$C$31)+1505</f>
        <v>1479.4277241305201</v>
      </c>
      <c r="V568">
        <f>U568-VLOOKUP(C568, 'Team Pitching Projected'!$P$2:$R$32, 3, FALSE)</f>
        <v>45.070314893801878</v>
      </c>
      <c r="W568">
        <f t="shared" si="17"/>
        <v>26.706665480960606</v>
      </c>
      <c r="X568">
        <v>26.718148272114522</v>
      </c>
    </row>
    <row r="569" spans="1:24" x14ac:dyDescent="0.45">
      <c r="A569">
        <v>675</v>
      </c>
      <c r="B569" t="s">
        <v>854</v>
      </c>
      <c r="C569" t="s">
        <v>25</v>
      </c>
      <c r="D569">
        <v>2</v>
      </c>
      <c r="E569">
        <v>2</v>
      </c>
      <c r="F569">
        <v>0</v>
      </c>
      <c r="G569">
        <v>15</v>
      </c>
      <c r="H569">
        <v>15</v>
      </c>
      <c r="I569">
        <v>54.1</v>
      </c>
      <c r="J569">
        <v>5.14</v>
      </c>
      <c r="K569">
        <v>2.4900000000000002</v>
      </c>
      <c r="L569">
        <v>1.33</v>
      </c>
      <c r="M569">
        <v>0.29199999999999998</v>
      </c>
      <c r="N569" s="2">
        <v>0.64300000000000002</v>
      </c>
      <c r="P569">
        <v>5.14</v>
      </c>
      <c r="Q569">
        <v>5.0199999999999996</v>
      </c>
      <c r="R569">
        <v>0.4</v>
      </c>
      <c r="T569">
        <f t="shared" si="16"/>
        <v>-0.590282034403254</v>
      </c>
      <c r="U569">
        <f>T569*_xlfn.STDEV.P('Elo Ratings - Current'!$C$2:$C$31)+1505</f>
        <v>1479.4277241305201</v>
      </c>
      <c r="V569">
        <f>U569-VLOOKUP(C569, 'Team Pitching Projected'!$P$2:$R$32, 3, FALSE)</f>
        <v>45.070314893801878</v>
      </c>
      <c r="W569">
        <f t="shared" si="17"/>
        <v>26.706665480960606</v>
      </c>
      <c r="X569">
        <v>26.718148272114522</v>
      </c>
    </row>
    <row r="570" spans="1:24" x14ac:dyDescent="0.45">
      <c r="A570">
        <v>655</v>
      </c>
      <c r="B570" t="s">
        <v>846</v>
      </c>
      <c r="C570" t="s">
        <v>25</v>
      </c>
      <c r="D570">
        <v>3</v>
      </c>
      <c r="E570">
        <v>4</v>
      </c>
      <c r="F570">
        <v>2</v>
      </c>
      <c r="G570">
        <v>48</v>
      </c>
      <c r="H570">
        <v>8</v>
      </c>
      <c r="I570">
        <v>44.1</v>
      </c>
      <c r="J570">
        <v>9.35</v>
      </c>
      <c r="K570">
        <v>3.05</v>
      </c>
      <c r="L570">
        <v>1.42</v>
      </c>
      <c r="M570">
        <v>0.29799999999999999</v>
      </c>
      <c r="N570" s="2">
        <v>0.70499999999999996</v>
      </c>
      <c r="P570">
        <v>4.47</v>
      </c>
      <c r="Q570">
        <v>4.32</v>
      </c>
      <c r="R570">
        <v>0.4</v>
      </c>
      <c r="T570">
        <f t="shared" si="16"/>
        <v>-0.590282034403254</v>
      </c>
      <c r="U570">
        <f>T570*_xlfn.STDEV.P('Elo Ratings - Current'!$C$2:$C$31)+1505</f>
        <v>1479.4277241305201</v>
      </c>
      <c r="V570">
        <f>U570-VLOOKUP(C570, 'Team Pitching Projected'!$P$2:$R$32, 3, FALSE)</f>
        <v>45.070314893801878</v>
      </c>
      <c r="W570">
        <f t="shared" si="17"/>
        <v>26.706665480960606</v>
      </c>
      <c r="X570">
        <v>26.718148272114522</v>
      </c>
    </row>
    <row r="571" spans="1:24" x14ac:dyDescent="0.45">
      <c r="A571">
        <v>628</v>
      </c>
      <c r="B571" t="s">
        <v>829</v>
      </c>
      <c r="C571" t="s">
        <v>32</v>
      </c>
      <c r="D571">
        <v>5</v>
      </c>
      <c r="E571">
        <v>7</v>
      </c>
      <c r="F571">
        <v>0</v>
      </c>
      <c r="G571">
        <v>30</v>
      </c>
      <c r="H571">
        <v>14</v>
      </c>
      <c r="I571">
        <v>81.2</v>
      </c>
      <c r="J571">
        <v>8.81</v>
      </c>
      <c r="K571">
        <v>5.07</v>
      </c>
      <c r="L571">
        <v>1.1000000000000001</v>
      </c>
      <c r="M571">
        <v>0.29199999999999998</v>
      </c>
      <c r="N571" s="2">
        <v>0.68500000000000005</v>
      </c>
      <c r="P571">
        <v>4.8499999999999996</v>
      </c>
      <c r="Q571">
        <v>4.87</v>
      </c>
      <c r="R571">
        <v>0.4</v>
      </c>
      <c r="T571">
        <f t="shared" si="16"/>
        <v>-0.590282034403254</v>
      </c>
      <c r="U571">
        <f>T571*_xlfn.STDEV.P('Elo Ratings - Current'!$C$2:$C$31)+1505</f>
        <v>1479.4277241305201</v>
      </c>
      <c r="V571">
        <f>U571-VLOOKUP(C571, 'Team Pitching Projected'!$P$2:$R$32, 3, FALSE)</f>
        <v>-39.157389477803235</v>
      </c>
      <c r="W571">
        <f t="shared" si="17"/>
        <v>-23.202928676124962</v>
      </c>
      <c r="X571">
        <v>-23.212905001486053</v>
      </c>
    </row>
    <row r="572" spans="1:24" x14ac:dyDescent="0.45">
      <c r="A572">
        <v>665</v>
      </c>
      <c r="B572" t="s">
        <v>849</v>
      </c>
      <c r="C572" t="s">
        <v>32</v>
      </c>
      <c r="D572">
        <v>4</v>
      </c>
      <c r="E572">
        <v>5</v>
      </c>
      <c r="F572">
        <v>0</v>
      </c>
      <c r="G572">
        <v>33</v>
      </c>
      <c r="H572">
        <v>7</v>
      </c>
      <c r="I572">
        <v>74</v>
      </c>
      <c r="J572">
        <v>8.76</v>
      </c>
      <c r="K572">
        <v>4.26</v>
      </c>
      <c r="L572">
        <v>1.22</v>
      </c>
      <c r="M572">
        <v>0.28799999999999998</v>
      </c>
      <c r="N572" s="2">
        <v>0.71599999999999997</v>
      </c>
      <c r="P572">
        <v>4.38</v>
      </c>
      <c r="Q572">
        <v>4.6500000000000004</v>
      </c>
      <c r="R572">
        <v>0.4</v>
      </c>
      <c r="T572">
        <f t="shared" si="16"/>
        <v>-0.590282034403254</v>
      </c>
      <c r="U572">
        <f>T572*_xlfn.STDEV.P('Elo Ratings - Current'!$C$2:$C$31)+1505</f>
        <v>1479.4277241305201</v>
      </c>
      <c r="V572">
        <f>U572-VLOOKUP(C572, 'Team Pitching Projected'!$P$2:$R$32, 3, FALSE)</f>
        <v>-39.157389477803235</v>
      </c>
      <c r="W572">
        <f t="shared" si="17"/>
        <v>-23.202928676124962</v>
      </c>
      <c r="X572">
        <v>-23.212905001486053</v>
      </c>
    </row>
    <row r="573" spans="1:24" x14ac:dyDescent="0.45">
      <c r="A573">
        <v>723</v>
      </c>
      <c r="B573" t="s">
        <v>291</v>
      </c>
      <c r="C573" t="s">
        <v>32</v>
      </c>
      <c r="D573">
        <v>4</v>
      </c>
      <c r="E573">
        <v>5</v>
      </c>
      <c r="F573">
        <v>1</v>
      </c>
      <c r="G573">
        <v>45</v>
      </c>
      <c r="H573">
        <v>6</v>
      </c>
      <c r="I573">
        <v>73</v>
      </c>
      <c r="J573">
        <v>9.25</v>
      </c>
      <c r="K573">
        <v>3.58</v>
      </c>
      <c r="L573">
        <v>1.23</v>
      </c>
      <c r="M573">
        <v>0.28599999999999998</v>
      </c>
      <c r="N573" s="2">
        <v>0.7</v>
      </c>
      <c r="P573">
        <v>4.32</v>
      </c>
      <c r="Q573">
        <v>4.46</v>
      </c>
      <c r="R573">
        <v>0.4</v>
      </c>
      <c r="T573">
        <f t="shared" si="16"/>
        <v>-0.590282034403254</v>
      </c>
      <c r="U573">
        <f>T573*_xlfn.STDEV.P('Elo Ratings - Current'!$C$2:$C$31)+1505</f>
        <v>1479.4277241305201</v>
      </c>
      <c r="V573">
        <f>U573-VLOOKUP(C573, 'Team Pitching Projected'!$P$2:$R$32, 3, FALSE)</f>
        <v>-39.157389477803235</v>
      </c>
      <c r="W573">
        <f t="shared" si="17"/>
        <v>-23.202928676124962</v>
      </c>
      <c r="X573">
        <v>-23.212905001486053</v>
      </c>
    </row>
    <row r="574" spans="1:24" x14ac:dyDescent="0.45">
      <c r="A574">
        <v>640</v>
      </c>
      <c r="B574" t="s">
        <v>837</v>
      </c>
      <c r="C574" t="s">
        <v>38</v>
      </c>
      <c r="D574">
        <v>4</v>
      </c>
      <c r="E574">
        <v>5</v>
      </c>
      <c r="F574">
        <v>0</v>
      </c>
      <c r="G574">
        <v>23</v>
      </c>
      <c r="H574">
        <v>23</v>
      </c>
      <c r="I574">
        <v>102.1</v>
      </c>
      <c r="J574">
        <v>7.48</v>
      </c>
      <c r="K574">
        <v>4.66</v>
      </c>
      <c r="L574">
        <v>1.32</v>
      </c>
      <c r="M574">
        <v>0.30399999999999999</v>
      </c>
      <c r="N574" s="2">
        <v>0.69499999999999995</v>
      </c>
      <c r="P574">
        <v>5.19</v>
      </c>
      <c r="Q574">
        <v>5.14</v>
      </c>
      <c r="R574">
        <v>0.4</v>
      </c>
      <c r="T574">
        <f t="shared" si="16"/>
        <v>-0.590282034403254</v>
      </c>
      <c r="U574">
        <f>T574*_xlfn.STDEV.P('Elo Ratings - Current'!$C$2:$C$31)+1505</f>
        <v>1479.4277241305201</v>
      </c>
      <c r="V574">
        <f>U574-VLOOKUP(C574, 'Team Pitching Projected'!$P$2:$R$32, 3, FALSE)</f>
        <v>-14.244969874934213</v>
      </c>
      <c r="W574">
        <f t="shared" si="17"/>
        <v>-8.4409360381137954</v>
      </c>
      <c r="X574">
        <v>-8.4445653008435997</v>
      </c>
    </row>
    <row r="575" spans="1:24" x14ac:dyDescent="0.45">
      <c r="A575">
        <v>682</v>
      </c>
      <c r="B575" t="s">
        <v>859</v>
      </c>
      <c r="C575" t="s">
        <v>38</v>
      </c>
      <c r="D575">
        <v>5</v>
      </c>
      <c r="E575">
        <v>5</v>
      </c>
      <c r="F575">
        <v>0</v>
      </c>
      <c r="G575">
        <v>29</v>
      </c>
      <c r="H575">
        <v>14</v>
      </c>
      <c r="I575">
        <v>103.2</v>
      </c>
      <c r="J575">
        <v>7.64</v>
      </c>
      <c r="K575">
        <v>4.25</v>
      </c>
      <c r="L575">
        <v>1.22</v>
      </c>
      <c r="M575">
        <v>0.30399999999999999</v>
      </c>
      <c r="N575" s="2">
        <v>0.68400000000000005</v>
      </c>
      <c r="P575">
        <v>5.03</v>
      </c>
      <c r="Q575">
        <v>4.9000000000000004</v>
      </c>
      <c r="R575">
        <v>0.4</v>
      </c>
      <c r="T575">
        <f t="shared" si="16"/>
        <v>-0.590282034403254</v>
      </c>
      <c r="U575">
        <f>T575*_xlfn.STDEV.P('Elo Ratings - Current'!$C$2:$C$31)+1505</f>
        <v>1479.4277241305201</v>
      </c>
      <c r="V575">
        <f>U575-VLOOKUP(C575, 'Team Pitching Projected'!$P$2:$R$32, 3, FALSE)</f>
        <v>-14.244969874934213</v>
      </c>
      <c r="W575">
        <f t="shared" si="17"/>
        <v>-8.4409360381137954</v>
      </c>
      <c r="X575">
        <v>-8.4445653008435997</v>
      </c>
    </row>
    <row r="576" spans="1:24" x14ac:dyDescent="0.45">
      <c r="A576">
        <v>664</v>
      </c>
      <c r="B576" t="s">
        <v>848</v>
      </c>
      <c r="C576" t="s">
        <v>15</v>
      </c>
      <c r="D576">
        <v>3</v>
      </c>
      <c r="E576">
        <v>3</v>
      </c>
      <c r="F576">
        <v>0</v>
      </c>
      <c r="G576">
        <v>24</v>
      </c>
      <c r="H576">
        <v>19</v>
      </c>
      <c r="I576">
        <v>85</v>
      </c>
      <c r="J576">
        <v>7.52</v>
      </c>
      <c r="K576">
        <v>4.0199999999999996</v>
      </c>
      <c r="L576">
        <v>1.27</v>
      </c>
      <c r="M576">
        <v>0.28799999999999998</v>
      </c>
      <c r="N576" s="2">
        <v>0.69399999999999995</v>
      </c>
      <c r="P576">
        <v>4.76</v>
      </c>
      <c r="Q576">
        <v>4.9000000000000004</v>
      </c>
      <c r="R576">
        <v>0.4</v>
      </c>
      <c r="T576">
        <f t="shared" si="16"/>
        <v>-0.590282034403254</v>
      </c>
      <c r="U576">
        <f>T576*_xlfn.STDEV.P('Elo Ratings - Current'!$C$2:$C$31)+1505</f>
        <v>1479.4277241305201</v>
      </c>
      <c r="V576">
        <f>U576-VLOOKUP(C576, 'Team Pitching Projected'!$P$2:$R$32, 3, FALSE)</f>
        <v>-15.431275570309026</v>
      </c>
      <c r="W576">
        <f t="shared" si="17"/>
        <v>-9.1438880684953379</v>
      </c>
      <c r="X576">
        <v>-9.1478195723027511</v>
      </c>
    </row>
    <row r="577" spans="1:24" x14ac:dyDescent="0.45">
      <c r="A577">
        <v>681</v>
      </c>
      <c r="B577" t="s">
        <v>858</v>
      </c>
      <c r="C577" t="s">
        <v>15</v>
      </c>
      <c r="D577">
        <v>3</v>
      </c>
      <c r="E577">
        <v>4</v>
      </c>
      <c r="F577">
        <v>0</v>
      </c>
      <c r="G577">
        <v>16</v>
      </c>
      <c r="H577">
        <v>12</v>
      </c>
      <c r="I577">
        <v>57.1</v>
      </c>
      <c r="J577">
        <v>8.8000000000000007</v>
      </c>
      <c r="K577">
        <v>3.77</v>
      </c>
      <c r="L577">
        <v>1.41</v>
      </c>
      <c r="M577">
        <v>0.29699999999999999</v>
      </c>
      <c r="N577" s="2">
        <v>0.73499999999999999</v>
      </c>
      <c r="P577">
        <v>4.55</v>
      </c>
      <c r="Q577">
        <v>4.7</v>
      </c>
      <c r="R577">
        <v>0.4</v>
      </c>
      <c r="T577">
        <f t="shared" si="16"/>
        <v>-0.590282034403254</v>
      </c>
      <c r="U577">
        <f>T577*_xlfn.STDEV.P('Elo Ratings - Current'!$C$2:$C$31)+1505</f>
        <v>1479.4277241305201</v>
      </c>
      <c r="V577">
        <f>U577-VLOOKUP(C577, 'Team Pitching Projected'!$P$2:$R$32, 3, FALSE)</f>
        <v>-15.431275570309026</v>
      </c>
      <c r="W577">
        <f t="shared" si="17"/>
        <v>-9.1438880684953379</v>
      </c>
      <c r="X577">
        <v>-9.1478195723027511</v>
      </c>
    </row>
    <row r="578" spans="1:24" x14ac:dyDescent="0.45">
      <c r="A578">
        <v>680</v>
      </c>
      <c r="B578" t="s">
        <v>857</v>
      </c>
      <c r="C578" t="s">
        <v>15</v>
      </c>
      <c r="D578">
        <v>5</v>
      </c>
      <c r="E578">
        <v>6</v>
      </c>
      <c r="F578">
        <v>0</v>
      </c>
      <c r="G578">
        <v>24</v>
      </c>
      <c r="H578">
        <v>11</v>
      </c>
      <c r="I578">
        <v>86.1</v>
      </c>
      <c r="J578">
        <v>6.67</v>
      </c>
      <c r="K578">
        <v>3.34</v>
      </c>
      <c r="L578">
        <v>1.25</v>
      </c>
      <c r="M578">
        <v>0.28799999999999998</v>
      </c>
      <c r="N578" s="2">
        <v>0.68100000000000005</v>
      </c>
      <c r="P578">
        <v>4.8</v>
      </c>
      <c r="Q578">
        <v>4.8</v>
      </c>
      <c r="R578">
        <v>0.4</v>
      </c>
      <c r="T578">
        <f t="shared" ref="T578:T641" si="18">(R578-AVERAGE($R$2:$R$790))/_xlfn.STDEV.P($R$2:$R$790)</f>
        <v>-0.590282034403254</v>
      </c>
      <c r="U578">
        <f>T578*_xlfn.STDEV.P('Elo Ratings - Current'!$C$2:$C$31)+1505</f>
        <v>1479.4277241305201</v>
      </c>
      <c r="V578">
        <f>U578-VLOOKUP(C578, 'Team Pitching Projected'!$P$2:$R$32, 3, FALSE)</f>
        <v>-15.431275570309026</v>
      </c>
      <c r="W578">
        <f t="shared" si="17"/>
        <v>-9.1438880684953379</v>
      </c>
      <c r="X578">
        <v>-9.1478195723027511</v>
      </c>
    </row>
    <row r="579" spans="1:24" x14ac:dyDescent="0.45">
      <c r="A579">
        <v>639</v>
      </c>
      <c r="B579" t="s">
        <v>836</v>
      </c>
      <c r="C579" t="s">
        <v>15</v>
      </c>
      <c r="D579">
        <v>4</v>
      </c>
      <c r="E579">
        <v>5</v>
      </c>
      <c r="F579">
        <v>0</v>
      </c>
      <c r="G579">
        <v>29</v>
      </c>
      <c r="H579">
        <v>11</v>
      </c>
      <c r="I579">
        <v>82.1</v>
      </c>
      <c r="J579">
        <v>7.11</v>
      </c>
      <c r="K579">
        <v>3.39</v>
      </c>
      <c r="L579">
        <v>1.2</v>
      </c>
      <c r="M579">
        <v>0.29499999999999998</v>
      </c>
      <c r="N579" s="2">
        <v>0.69599999999999995</v>
      </c>
      <c r="P579">
        <v>4.7</v>
      </c>
      <c r="Q579">
        <v>4.6900000000000004</v>
      </c>
      <c r="R579">
        <v>0.4</v>
      </c>
      <c r="T579">
        <f t="shared" si="18"/>
        <v>-0.590282034403254</v>
      </c>
      <c r="U579">
        <f>T579*_xlfn.STDEV.P('Elo Ratings - Current'!$C$2:$C$31)+1505</f>
        <v>1479.4277241305201</v>
      </c>
      <c r="V579">
        <f>U579-VLOOKUP(C579, 'Team Pitching Projected'!$P$2:$R$32, 3, FALSE)</f>
        <v>-15.431275570309026</v>
      </c>
      <c r="W579">
        <f t="shared" ref="W579:W642" si="19">(V579*(5.333/9))</f>
        <v>-9.1438880684953379</v>
      </c>
      <c r="X579">
        <v>-9.1478195723027511</v>
      </c>
    </row>
    <row r="580" spans="1:24" x14ac:dyDescent="0.45">
      <c r="A580">
        <v>719</v>
      </c>
      <c r="B580" t="s">
        <v>353</v>
      </c>
      <c r="C580" t="s">
        <v>15</v>
      </c>
      <c r="D580">
        <v>5</v>
      </c>
      <c r="E580">
        <v>5</v>
      </c>
      <c r="F580">
        <v>0</v>
      </c>
      <c r="G580">
        <v>45</v>
      </c>
      <c r="H580">
        <v>6</v>
      </c>
      <c r="I580">
        <v>72.099999999999994</v>
      </c>
      <c r="J580">
        <v>8.4600000000000009</v>
      </c>
      <c r="K580">
        <v>3.98</v>
      </c>
      <c r="L580">
        <v>1.1200000000000001</v>
      </c>
      <c r="M580">
        <v>0.29099999999999998</v>
      </c>
      <c r="N580" s="2">
        <v>0.69799999999999995</v>
      </c>
      <c r="P580">
        <v>4.4800000000000004</v>
      </c>
      <c r="Q580">
        <v>4.4000000000000004</v>
      </c>
      <c r="R580">
        <v>0.4</v>
      </c>
      <c r="T580">
        <f t="shared" si="18"/>
        <v>-0.590282034403254</v>
      </c>
      <c r="U580">
        <f>T580*_xlfn.STDEV.P('Elo Ratings - Current'!$C$2:$C$31)+1505</f>
        <v>1479.4277241305201</v>
      </c>
      <c r="V580">
        <f>U580-VLOOKUP(C580, 'Team Pitching Projected'!$P$2:$R$32, 3, FALSE)</f>
        <v>-15.431275570309026</v>
      </c>
      <c r="W580">
        <f t="shared" si="19"/>
        <v>-9.1438880684953379</v>
      </c>
      <c r="X580">
        <v>-9.1478195723027511</v>
      </c>
    </row>
    <row r="581" spans="1:24" x14ac:dyDescent="0.45">
      <c r="A581">
        <v>617</v>
      </c>
      <c r="B581" t="s">
        <v>824</v>
      </c>
      <c r="D581">
        <v>3</v>
      </c>
      <c r="E581">
        <v>5</v>
      </c>
      <c r="F581">
        <v>0</v>
      </c>
      <c r="G581">
        <v>21</v>
      </c>
      <c r="H581">
        <v>21</v>
      </c>
      <c r="I581">
        <v>99</v>
      </c>
      <c r="J581">
        <v>6.91</v>
      </c>
      <c r="K581">
        <v>4.09</v>
      </c>
      <c r="L581">
        <v>1.45</v>
      </c>
      <c r="M581">
        <v>0.29399999999999998</v>
      </c>
      <c r="N581" s="2">
        <v>0.65800000000000003</v>
      </c>
      <c r="P581">
        <v>5.55</v>
      </c>
      <c r="Q581">
        <v>5.24</v>
      </c>
      <c r="R581">
        <v>0.4</v>
      </c>
      <c r="T581">
        <f t="shared" si="18"/>
        <v>-0.590282034403254</v>
      </c>
      <c r="U581">
        <f>T581*_xlfn.STDEV.P('Elo Ratings - Current'!$C$2:$C$31)+1505</f>
        <v>1479.4277241305201</v>
      </c>
      <c r="V581" t="e">
        <f>U581-VLOOKUP(C581, 'Team Pitching Projected'!$P$2:$R$32, 3, FALSE)</f>
        <v>#N/A</v>
      </c>
      <c r="W581" t="e">
        <f t="shared" si="19"/>
        <v>#N/A</v>
      </c>
      <c r="X581" t="e">
        <v>#N/A</v>
      </c>
    </row>
    <row r="582" spans="1:24" x14ac:dyDescent="0.45">
      <c r="A582">
        <v>749</v>
      </c>
      <c r="B582" t="s">
        <v>890</v>
      </c>
      <c r="C582" t="s">
        <v>22</v>
      </c>
      <c r="D582">
        <v>4</v>
      </c>
      <c r="E582">
        <v>4</v>
      </c>
      <c r="F582">
        <v>0</v>
      </c>
      <c r="G582">
        <v>16</v>
      </c>
      <c r="H582">
        <v>14</v>
      </c>
      <c r="I582">
        <v>59.1</v>
      </c>
      <c r="J582">
        <v>8.35</v>
      </c>
      <c r="K582">
        <v>5.01</v>
      </c>
      <c r="L582">
        <v>1.21</v>
      </c>
      <c r="M582">
        <v>0.28899999999999998</v>
      </c>
      <c r="N582" s="2">
        <v>0.69399999999999995</v>
      </c>
      <c r="P582">
        <v>4.8600000000000003</v>
      </c>
      <c r="Q582">
        <v>5.03</v>
      </c>
      <c r="R582">
        <v>0.3</v>
      </c>
      <c r="T582">
        <f t="shared" si="18"/>
        <v>-0.71414706768627756</v>
      </c>
      <c r="U582">
        <f>T582*_xlfn.STDEV.P('Elo Ratings - Current'!$C$2:$C$31)+1505</f>
        <v>1474.0616268802489</v>
      </c>
      <c r="V582">
        <f>U582-VLOOKUP(C582, 'Team Pitching Projected'!$P$2:$R$32, 3, FALSE)</f>
        <v>-61.131766463320673</v>
      </c>
      <c r="W582">
        <f t="shared" si="19"/>
        <v>-36.223967838765468</v>
      </c>
      <c r="X582">
        <v>-36.23954268684048</v>
      </c>
    </row>
    <row r="583" spans="1:24" x14ac:dyDescent="0.45">
      <c r="A583">
        <v>844</v>
      </c>
      <c r="B583" t="s">
        <v>926</v>
      </c>
      <c r="C583" t="s">
        <v>22</v>
      </c>
      <c r="D583">
        <v>4</v>
      </c>
      <c r="E583">
        <v>5</v>
      </c>
      <c r="F583">
        <v>0</v>
      </c>
      <c r="G583">
        <v>25</v>
      </c>
      <c r="H583">
        <v>13</v>
      </c>
      <c r="I583">
        <v>74.2</v>
      </c>
      <c r="J583">
        <v>8.67</v>
      </c>
      <c r="K583">
        <v>4.9400000000000004</v>
      </c>
      <c r="L583">
        <v>1.33</v>
      </c>
      <c r="M583">
        <v>0.29099999999999998</v>
      </c>
      <c r="N583" s="2">
        <v>0.70399999999999996</v>
      </c>
      <c r="P583">
        <v>4.9400000000000004</v>
      </c>
      <c r="Q583">
        <v>5.09</v>
      </c>
      <c r="R583">
        <v>0.3</v>
      </c>
      <c r="T583">
        <f t="shared" si="18"/>
        <v>-0.71414706768627756</v>
      </c>
      <c r="U583">
        <f>T583*_xlfn.STDEV.P('Elo Ratings - Current'!$C$2:$C$31)+1505</f>
        <v>1474.0616268802489</v>
      </c>
      <c r="V583">
        <f>U583-VLOOKUP(C583, 'Team Pitching Projected'!$P$2:$R$32, 3, FALSE)</f>
        <v>-61.131766463320673</v>
      </c>
      <c r="W583">
        <f t="shared" si="19"/>
        <v>-36.223967838765468</v>
      </c>
      <c r="X583">
        <v>-36.23954268684048</v>
      </c>
    </row>
    <row r="584" spans="1:24" x14ac:dyDescent="0.45">
      <c r="A584">
        <v>764</v>
      </c>
      <c r="B584" t="s">
        <v>898</v>
      </c>
      <c r="C584" t="s">
        <v>31</v>
      </c>
      <c r="D584">
        <v>3</v>
      </c>
      <c r="E584">
        <v>5</v>
      </c>
      <c r="F584">
        <v>0</v>
      </c>
      <c r="G584">
        <v>17</v>
      </c>
      <c r="H584">
        <v>12</v>
      </c>
      <c r="I584">
        <v>61.1</v>
      </c>
      <c r="J584">
        <v>5.29</v>
      </c>
      <c r="K584">
        <v>2.2000000000000002</v>
      </c>
      <c r="L584">
        <v>1.32</v>
      </c>
      <c r="M584">
        <v>0.29199999999999998</v>
      </c>
      <c r="N584" s="2">
        <v>0.65300000000000002</v>
      </c>
      <c r="P584">
        <v>4.99</v>
      </c>
      <c r="Q584">
        <v>5.07</v>
      </c>
      <c r="R584">
        <v>0.3</v>
      </c>
      <c r="T584">
        <f t="shared" si="18"/>
        <v>-0.71414706768627756</v>
      </c>
      <c r="U584">
        <f>T584*_xlfn.STDEV.P('Elo Ratings - Current'!$C$2:$C$31)+1505</f>
        <v>1474.0616268802489</v>
      </c>
      <c r="V584">
        <f>U584-VLOOKUP(C584, 'Team Pitching Projected'!$P$2:$R$32, 3, FALSE)</f>
        <v>-25.542595602079018</v>
      </c>
      <c r="W584">
        <f t="shared" si="19"/>
        <v>-15.135406927320824</v>
      </c>
      <c r="X584">
        <v>-15.141914543065658</v>
      </c>
    </row>
    <row r="585" spans="1:24" x14ac:dyDescent="0.45">
      <c r="A585">
        <v>803</v>
      </c>
      <c r="B585" t="s">
        <v>914</v>
      </c>
      <c r="C585" t="s">
        <v>31</v>
      </c>
      <c r="D585">
        <v>2</v>
      </c>
      <c r="E585">
        <v>3</v>
      </c>
      <c r="F585">
        <v>0</v>
      </c>
      <c r="G585">
        <v>43</v>
      </c>
      <c r="H585">
        <v>7</v>
      </c>
      <c r="I585">
        <v>62.2</v>
      </c>
      <c r="J585">
        <v>9.19</v>
      </c>
      <c r="K585">
        <v>4.16</v>
      </c>
      <c r="L585">
        <v>1.29</v>
      </c>
      <c r="M585">
        <v>0.29899999999999999</v>
      </c>
      <c r="N585" s="2">
        <v>0.69799999999999995</v>
      </c>
      <c r="P585">
        <v>4.74</v>
      </c>
      <c r="Q585">
        <v>4.66</v>
      </c>
      <c r="R585">
        <v>0.3</v>
      </c>
      <c r="T585">
        <f t="shared" si="18"/>
        <v>-0.71414706768627756</v>
      </c>
      <c r="U585">
        <f>T585*_xlfn.STDEV.P('Elo Ratings - Current'!$C$2:$C$31)+1505</f>
        <v>1474.0616268802489</v>
      </c>
      <c r="V585">
        <f>U585-VLOOKUP(C585, 'Team Pitching Projected'!$P$2:$R$32, 3, FALSE)</f>
        <v>-25.542595602079018</v>
      </c>
      <c r="W585">
        <f t="shared" si="19"/>
        <v>-15.135406927320824</v>
      </c>
      <c r="X585">
        <v>-15.141914543065658</v>
      </c>
    </row>
    <row r="586" spans="1:24" x14ac:dyDescent="0.45">
      <c r="A586">
        <v>786</v>
      </c>
      <c r="B586" t="s">
        <v>907</v>
      </c>
      <c r="C586" t="s">
        <v>21</v>
      </c>
      <c r="D586">
        <v>6</v>
      </c>
      <c r="E586">
        <v>6</v>
      </c>
      <c r="F586">
        <v>0</v>
      </c>
      <c r="G586">
        <v>26</v>
      </c>
      <c r="H586">
        <v>22</v>
      </c>
      <c r="I586">
        <v>102.2</v>
      </c>
      <c r="J586">
        <v>5.87</v>
      </c>
      <c r="K586">
        <v>2.54</v>
      </c>
      <c r="L586">
        <v>1.31</v>
      </c>
      <c r="M586">
        <v>0.28499999999999998</v>
      </c>
      <c r="N586" s="2">
        <v>0.69</v>
      </c>
      <c r="P586">
        <v>4.6399999999999997</v>
      </c>
      <c r="Q586">
        <v>4.96</v>
      </c>
      <c r="R586">
        <v>0.3</v>
      </c>
      <c r="T586">
        <f t="shared" si="18"/>
        <v>-0.71414706768627756</v>
      </c>
      <c r="U586">
        <f>T586*_xlfn.STDEV.P('Elo Ratings - Current'!$C$2:$C$31)+1505</f>
        <v>1474.0616268802489</v>
      </c>
      <c r="V586">
        <f>U586-VLOOKUP(C586, 'Team Pitching Projected'!$P$2:$R$32, 3, FALSE)</f>
        <v>-43.337181032699846</v>
      </c>
      <c r="W586">
        <f t="shared" si="19"/>
        <v>-25.679687383043145</v>
      </c>
      <c r="X586">
        <v>-25.69072861495307</v>
      </c>
    </row>
    <row r="587" spans="1:24" x14ac:dyDescent="0.45">
      <c r="A587">
        <v>753</v>
      </c>
      <c r="B587" t="s">
        <v>894</v>
      </c>
      <c r="C587" t="s">
        <v>21</v>
      </c>
      <c r="D587">
        <v>4</v>
      </c>
      <c r="E587">
        <v>5</v>
      </c>
      <c r="F587">
        <v>0</v>
      </c>
      <c r="G587">
        <v>15</v>
      </c>
      <c r="H587">
        <v>15</v>
      </c>
      <c r="I587">
        <v>69.2</v>
      </c>
      <c r="J587">
        <v>7.75</v>
      </c>
      <c r="K587">
        <v>3.49</v>
      </c>
      <c r="L587">
        <v>1.42</v>
      </c>
      <c r="M587">
        <v>0.29799999999999999</v>
      </c>
      <c r="N587" s="2">
        <v>0.71799999999999997</v>
      </c>
      <c r="P587">
        <v>4.6500000000000004</v>
      </c>
      <c r="Q587">
        <v>4.83</v>
      </c>
      <c r="R587">
        <v>0.3</v>
      </c>
      <c r="T587">
        <f t="shared" si="18"/>
        <v>-0.71414706768627756</v>
      </c>
      <c r="U587">
        <f>T587*_xlfn.STDEV.P('Elo Ratings - Current'!$C$2:$C$31)+1505</f>
        <v>1474.0616268802489</v>
      </c>
      <c r="V587">
        <f>U587-VLOOKUP(C587, 'Team Pitching Projected'!$P$2:$R$32, 3, FALSE)</f>
        <v>-43.337181032699846</v>
      </c>
      <c r="W587">
        <f t="shared" si="19"/>
        <v>-25.679687383043145</v>
      </c>
      <c r="X587">
        <v>-25.69072861495307</v>
      </c>
    </row>
    <row r="588" spans="1:24" x14ac:dyDescent="0.45">
      <c r="A588">
        <v>830</v>
      </c>
      <c r="B588" t="s">
        <v>920</v>
      </c>
      <c r="C588" t="s">
        <v>20</v>
      </c>
      <c r="D588">
        <v>4</v>
      </c>
      <c r="E588">
        <v>3</v>
      </c>
      <c r="F588">
        <v>1</v>
      </c>
      <c r="G588">
        <v>51</v>
      </c>
      <c r="H588">
        <v>7</v>
      </c>
      <c r="I588">
        <v>84.2</v>
      </c>
      <c r="J588">
        <v>6.16</v>
      </c>
      <c r="K588">
        <v>3.61</v>
      </c>
      <c r="L588">
        <v>0.96</v>
      </c>
      <c r="M588">
        <v>0.29499999999999998</v>
      </c>
      <c r="N588" s="2">
        <v>0.72499999999999998</v>
      </c>
      <c r="P588">
        <v>4.25</v>
      </c>
      <c r="Q588">
        <v>4.58</v>
      </c>
      <c r="R588">
        <v>0.3</v>
      </c>
      <c r="T588">
        <f t="shared" si="18"/>
        <v>-0.71414706768627756</v>
      </c>
      <c r="U588">
        <f>T588*_xlfn.STDEV.P('Elo Ratings - Current'!$C$2:$C$31)+1505</f>
        <v>1474.0616268802489</v>
      </c>
      <c r="V588">
        <f>U588-VLOOKUP(C588, 'Team Pitching Projected'!$P$2:$R$32, 3, FALSE)</f>
        <v>-39.778263946575635</v>
      </c>
      <c r="W588">
        <f t="shared" si="19"/>
        <v>-23.570831291898653</v>
      </c>
      <c r="X588">
        <v>-23.580965800575612</v>
      </c>
    </row>
    <row r="589" spans="1:24" x14ac:dyDescent="0.45">
      <c r="A589">
        <v>776</v>
      </c>
      <c r="B589" t="s">
        <v>902</v>
      </c>
      <c r="C589" t="s">
        <v>37</v>
      </c>
      <c r="D589">
        <v>5</v>
      </c>
      <c r="E589">
        <v>6</v>
      </c>
      <c r="F589">
        <v>0</v>
      </c>
      <c r="G589">
        <v>24</v>
      </c>
      <c r="H589">
        <v>19</v>
      </c>
      <c r="I589">
        <v>86.2</v>
      </c>
      <c r="J589">
        <v>6.23</v>
      </c>
      <c r="K589">
        <v>3.94</v>
      </c>
      <c r="L589">
        <v>1.25</v>
      </c>
      <c r="M589">
        <v>0.29099999999999998</v>
      </c>
      <c r="N589" s="2">
        <v>0.69799999999999995</v>
      </c>
      <c r="P589">
        <v>4.88</v>
      </c>
      <c r="Q589">
        <v>5.16</v>
      </c>
      <c r="R589">
        <v>0.3</v>
      </c>
      <c r="T589">
        <f t="shared" si="18"/>
        <v>-0.71414706768627756</v>
      </c>
      <c r="U589">
        <f>T589*_xlfn.STDEV.P('Elo Ratings - Current'!$C$2:$C$31)+1505</f>
        <v>1474.0616268802489</v>
      </c>
      <c r="V589">
        <f>U589-VLOOKUP(C589, 'Team Pitching Projected'!$P$2:$R$32, 3, FALSE)</f>
        <v>-58.759155072571048</v>
      </c>
      <c r="W589">
        <f t="shared" si="19"/>
        <v>-34.818063778002383</v>
      </c>
      <c r="X589">
        <v>-34.833034143922177</v>
      </c>
    </row>
    <row r="590" spans="1:24" x14ac:dyDescent="0.45">
      <c r="A590">
        <v>750</v>
      </c>
      <c r="B590" t="s">
        <v>891</v>
      </c>
      <c r="C590" t="s">
        <v>37</v>
      </c>
      <c r="D590">
        <v>5</v>
      </c>
      <c r="E590">
        <v>6</v>
      </c>
      <c r="F590">
        <v>0</v>
      </c>
      <c r="G590">
        <v>21</v>
      </c>
      <c r="H590">
        <v>12</v>
      </c>
      <c r="I590">
        <v>73.099999999999994</v>
      </c>
      <c r="J590">
        <v>6.51</v>
      </c>
      <c r="K590">
        <v>3.19</v>
      </c>
      <c r="L590">
        <v>1.1100000000000001</v>
      </c>
      <c r="M590">
        <v>0.28799999999999998</v>
      </c>
      <c r="N590" s="2">
        <v>0.67900000000000005</v>
      </c>
      <c r="P590">
        <v>4.67</v>
      </c>
      <c r="Q590">
        <v>4.8</v>
      </c>
      <c r="R590">
        <v>0.3</v>
      </c>
      <c r="T590">
        <f t="shared" si="18"/>
        <v>-0.71414706768627756</v>
      </c>
      <c r="U590">
        <f>T590*_xlfn.STDEV.P('Elo Ratings - Current'!$C$2:$C$31)+1505</f>
        <v>1474.0616268802489</v>
      </c>
      <c r="V590">
        <f>U590-VLOOKUP(C590, 'Team Pitching Projected'!$P$2:$R$32, 3, FALSE)</f>
        <v>-58.759155072571048</v>
      </c>
      <c r="W590">
        <f t="shared" si="19"/>
        <v>-34.818063778002383</v>
      </c>
      <c r="X590">
        <v>-34.833034143922177</v>
      </c>
    </row>
    <row r="591" spans="1:24" x14ac:dyDescent="0.45">
      <c r="A591">
        <v>775</v>
      </c>
      <c r="B591" t="s">
        <v>901</v>
      </c>
      <c r="C591" t="s">
        <v>37</v>
      </c>
      <c r="D591">
        <v>5</v>
      </c>
      <c r="E591">
        <v>5</v>
      </c>
      <c r="F591">
        <v>0</v>
      </c>
      <c r="G591">
        <v>32</v>
      </c>
      <c r="H591">
        <v>11</v>
      </c>
      <c r="I591">
        <v>85.2</v>
      </c>
      <c r="J591">
        <v>7.14</v>
      </c>
      <c r="K591">
        <v>3.78</v>
      </c>
      <c r="L591">
        <v>1.05</v>
      </c>
      <c r="M591">
        <v>0.28299999999999997</v>
      </c>
      <c r="N591" s="2">
        <v>0.67300000000000004</v>
      </c>
      <c r="P591">
        <v>4.62</v>
      </c>
      <c r="Q591">
        <v>4.83</v>
      </c>
      <c r="R591">
        <v>0.3</v>
      </c>
      <c r="T591">
        <f t="shared" si="18"/>
        <v>-0.71414706768627756</v>
      </c>
      <c r="U591">
        <f>T591*_xlfn.STDEV.P('Elo Ratings - Current'!$C$2:$C$31)+1505</f>
        <v>1474.0616268802489</v>
      </c>
      <c r="V591">
        <f>U591-VLOOKUP(C591, 'Team Pitching Projected'!$P$2:$R$32, 3, FALSE)</f>
        <v>-58.759155072571048</v>
      </c>
      <c r="W591">
        <f t="shared" si="19"/>
        <v>-34.818063778002383</v>
      </c>
      <c r="X591">
        <v>-34.833034143922177</v>
      </c>
    </row>
    <row r="592" spans="1:24" x14ac:dyDescent="0.45">
      <c r="A592">
        <v>836</v>
      </c>
      <c r="B592" t="s">
        <v>923</v>
      </c>
      <c r="C592" t="s">
        <v>10</v>
      </c>
      <c r="D592">
        <v>3</v>
      </c>
      <c r="E592">
        <v>5</v>
      </c>
      <c r="F592">
        <v>0</v>
      </c>
      <c r="G592">
        <v>21</v>
      </c>
      <c r="H592">
        <v>14</v>
      </c>
      <c r="I592">
        <v>64.2</v>
      </c>
      <c r="J592">
        <v>5.43</v>
      </c>
      <c r="K592">
        <v>2.5</v>
      </c>
      <c r="L592">
        <v>1.39</v>
      </c>
      <c r="M592">
        <v>0.29499999999999998</v>
      </c>
      <c r="N592" s="2">
        <v>0.67900000000000005</v>
      </c>
      <c r="P592">
        <v>5.01</v>
      </c>
      <c r="Q592">
        <v>5.03</v>
      </c>
      <c r="R592">
        <v>0.3</v>
      </c>
      <c r="T592">
        <f t="shared" si="18"/>
        <v>-0.71414706768627756</v>
      </c>
      <c r="U592">
        <f>T592*_xlfn.STDEV.P('Elo Ratings - Current'!$C$2:$C$31)+1505</f>
        <v>1474.0616268802489</v>
      </c>
      <c r="V592">
        <f>U592-VLOOKUP(C592, 'Team Pitching Projected'!$P$2:$R$32, 3, FALSE)</f>
        <v>-38.591958251200822</v>
      </c>
      <c r="W592">
        <f t="shared" si="19"/>
        <v>-22.86787926151711</v>
      </c>
      <c r="X592">
        <v>-22.877711529116461</v>
      </c>
    </row>
    <row r="593" spans="1:24" x14ac:dyDescent="0.45">
      <c r="A593">
        <v>746</v>
      </c>
      <c r="B593" t="s">
        <v>888</v>
      </c>
      <c r="C593" t="s">
        <v>41</v>
      </c>
      <c r="D593">
        <v>4</v>
      </c>
      <c r="E593">
        <v>7</v>
      </c>
      <c r="F593">
        <v>0</v>
      </c>
      <c r="G593">
        <v>28</v>
      </c>
      <c r="H593">
        <v>16</v>
      </c>
      <c r="I593">
        <v>79</v>
      </c>
      <c r="J593">
        <v>8.1999999999999993</v>
      </c>
      <c r="K593">
        <v>4.33</v>
      </c>
      <c r="L593">
        <v>1.48</v>
      </c>
      <c r="M593">
        <v>0.3</v>
      </c>
      <c r="N593" s="2">
        <v>0.66800000000000004</v>
      </c>
      <c r="P593">
        <v>5.47</v>
      </c>
      <c r="Q593">
        <v>5.2</v>
      </c>
      <c r="R593">
        <v>0.3</v>
      </c>
      <c r="T593">
        <f t="shared" si="18"/>
        <v>-0.71414706768627756</v>
      </c>
      <c r="U593">
        <f>T593*_xlfn.STDEV.P('Elo Ratings - Current'!$C$2:$C$31)+1505</f>
        <v>1474.0616268802489</v>
      </c>
      <c r="V593">
        <f>U593-VLOOKUP(C593, 'Team Pitching Projected'!$P$2:$R$32, 3, FALSE)</f>
        <v>-107.39768858293473</v>
      </c>
      <c r="W593">
        <f t="shared" si="19"/>
        <v>-63.639097023643444</v>
      </c>
      <c r="X593">
        <v>-63.666459273747932</v>
      </c>
    </row>
    <row r="594" spans="1:24" x14ac:dyDescent="0.45">
      <c r="A594">
        <v>771</v>
      </c>
      <c r="B594" t="s">
        <v>899</v>
      </c>
      <c r="C594" t="s">
        <v>41</v>
      </c>
      <c r="D594">
        <v>3</v>
      </c>
      <c r="E594">
        <v>4</v>
      </c>
      <c r="F594">
        <v>0</v>
      </c>
      <c r="G594">
        <v>14</v>
      </c>
      <c r="H594">
        <v>14</v>
      </c>
      <c r="I594">
        <v>58.2</v>
      </c>
      <c r="J594">
        <v>8.2799999999999994</v>
      </c>
      <c r="K594">
        <v>3.83</v>
      </c>
      <c r="L594">
        <v>1.53</v>
      </c>
      <c r="M594">
        <v>0.30199999999999999</v>
      </c>
      <c r="N594" s="2">
        <v>0.64400000000000002</v>
      </c>
      <c r="P594">
        <v>5.67</v>
      </c>
      <c r="Q594">
        <v>5.21</v>
      </c>
      <c r="R594">
        <v>0.3</v>
      </c>
      <c r="T594">
        <f t="shared" si="18"/>
        <v>-0.71414706768627756</v>
      </c>
      <c r="U594">
        <f>T594*_xlfn.STDEV.P('Elo Ratings - Current'!$C$2:$C$31)+1505</f>
        <v>1474.0616268802489</v>
      </c>
      <c r="V594">
        <f>U594-VLOOKUP(C594, 'Team Pitching Projected'!$P$2:$R$32, 3, FALSE)</f>
        <v>-107.39768858293473</v>
      </c>
      <c r="W594">
        <f t="shared" si="19"/>
        <v>-63.639097023643444</v>
      </c>
      <c r="X594">
        <v>-63.666459273747932</v>
      </c>
    </row>
    <row r="595" spans="1:24" x14ac:dyDescent="0.45">
      <c r="A595">
        <v>790</v>
      </c>
      <c r="B595" t="s">
        <v>910</v>
      </c>
      <c r="C595" t="s">
        <v>33</v>
      </c>
      <c r="D595">
        <v>5</v>
      </c>
      <c r="E595">
        <v>9</v>
      </c>
      <c r="F595">
        <v>0</v>
      </c>
      <c r="G595">
        <v>23</v>
      </c>
      <c r="H595">
        <v>23</v>
      </c>
      <c r="I595">
        <v>100</v>
      </c>
      <c r="J595">
        <v>10.35</v>
      </c>
      <c r="K595">
        <v>6.75</v>
      </c>
      <c r="L595">
        <v>1.08</v>
      </c>
      <c r="M595">
        <v>0.29399999999999998</v>
      </c>
      <c r="N595" s="2">
        <v>0.72099999999999997</v>
      </c>
      <c r="P595">
        <v>4.7699999999999996</v>
      </c>
      <c r="Q595">
        <v>4.9800000000000004</v>
      </c>
      <c r="R595">
        <v>0.3</v>
      </c>
      <c r="T595">
        <f t="shared" si="18"/>
        <v>-0.71414706768627756</v>
      </c>
      <c r="U595">
        <f>T595*_xlfn.STDEV.P('Elo Ratings - Current'!$C$2:$C$31)+1505</f>
        <v>1474.0616268802489</v>
      </c>
      <c r="V595">
        <f>U595-VLOOKUP(C595, 'Team Pitching Projected'!$P$2:$R$32, 3, FALSE)</f>
        <v>17.164409431410832</v>
      </c>
      <c r="W595">
        <f t="shared" si="19"/>
        <v>10.170866166412663</v>
      </c>
      <c r="X595">
        <v>10.175239229464205</v>
      </c>
    </row>
    <row r="596" spans="1:24" x14ac:dyDescent="0.45">
      <c r="A596">
        <v>763</v>
      </c>
      <c r="B596" t="s">
        <v>897</v>
      </c>
      <c r="C596" t="s">
        <v>33</v>
      </c>
      <c r="D596">
        <v>6</v>
      </c>
      <c r="E596">
        <v>9</v>
      </c>
      <c r="F596">
        <v>0</v>
      </c>
      <c r="G596">
        <v>21</v>
      </c>
      <c r="H596">
        <v>18</v>
      </c>
      <c r="I596">
        <v>100</v>
      </c>
      <c r="J596">
        <v>6.48</v>
      </c>
      <c r="K596">
        <v>3.51</v>
      </c>
      <c r="L596">
        <v>1.17</v>
      </c>
      <c r="M596">
        <v>0.29299999999999998</v>
      </c>
      <c r="N596" s="2">
        <v>0.68899999999999995</v>
      </c>
      <c r="P596">
        <v>4.7699999999999996</v>
      </c>
      <c r="Q596">
        <v>5.01</v>
      </c>
      <c r="R596">
        <v>0.3</v>
      </c>
      <c r="T596">
        <f t="shared" si="18"/>
        <v>-0.71414706768627756</v>
      </c>
      <c r="U596">
        <f>T596*_xlfn.STDEV.P('Elo Ratings - Current'!$C$2:$C$31)+1505</f>
        <v>1474.0616268802489</v>
      </c>
      <c r="V596">
        <f>U596-VLOOKUP(C596, 'Team Pitching Projected'!$P$2:$R$32, 3, FALSE)</f>
        <v>17.164409431410832</v>
      </c>
      <c r="W596">
        <f t="shared" si="19"/>
        <v>10.170866166412663</v>
      </c>
      <c r="X596">
        <v>10.175239229464205</v>
      </c>
    </row>
    <row r="597" spans="1:24" x14ac:dyDescent="0.45">
      <c r="A597">
        <v>741</v>
      </c>
      <c r="B597" t="s">
        <v>886</v>
      </c>
      <c r="C597" t="s">
        <v>33</v>
      </c>
      <c r="D597">
        <v>5</v>
      </c>
      <c r="E597">
        <v>9</v>
      </c>
      <c r="F597">
        <v>0</v>
      </c>
      <c r="G597">
        <v>22</v>
      </c>
      <c r="H597">
        <v>17</v>
      </c>
      <c r="I597">
        <v>94.2</v>
      </c>
      <c r="J597">
        <v>5.51</v>
      </c>
      <c r="K597">
        <v>3.33</v>
      </c>
      <c r="L597">
        <v>1.1399999999999999</v>
      </c>
      <c r="M597">
        <v>0.29399999999999998</v>
      </c>
      <c r="N597" s="2">
        <v>0.68500000000000005</v>
      </c>
      <c r="P597">
        <v>4.8499999999999996</v>
      </c>
      <c r="Q597">
        <v>4.9400000000000004</v>
      </c>
      <c r="R597">
        <v>0.3</v>
      </c>
      <c r="T597">
        <f t="shared" si="18"/>
        <v>-0.71414706768627756</v>
      </c>
      <c r="U597">
        <f>T597*_xlfn.STDEV.P('Elo Ratings - Current'!$C$2:$C$31)+1505</f>
        <v>1474.0616268802489</v>
      </c>
      <c r="V597">
        <f>U597-VLOOKUP(C597, 'Team Pitching Projected'!$P$2:$R$32, 3, FALSE)</f>
        <v>17.164409431410832</v>
      </c>
      <c r="W597">
        <f t="shared" si="19"/>
        <v>10.170866166412663</v>
      </c>
      <c r="X597">
        <v>10.175239229464205</v>
      </c>
    </row>
    <row r="598" spans="1:24" x14ac:dyDescent="0.45">
      <c r="A598">
        <v>874</v>
      </c>
      <c r="B598" t="s">
        <v>934</v>
      </c>
      <c r="C598" t="s">
        <v>33</v>
      </c>
      <c r="D598">
        <v>3</v>
      </c>
      <c r="E598">
        <v>4</v>
      </c>
      <c r="F598">
        <v>0</v>
      </c>
      <c r="G598">
        <v>30</v>
      </c>
      <c r="H598">
        <v>11</v>
      </c>
      <c r="I598">
        <v>80.2</v>
      </c>
      <c r="J598">
        <v>6.02</v>
      </c>
      <c r="K598">
        <v>3.12</v>
      </c>
      <c r="L598">
        <v>1.23</v>
      </c>
      <c r="M598">
        <v>0.29499999999999998</v>
      </c>
      <c r="N598" s="2">
        <v>0.70299999999999996</v>
      </c>
      <c r="P598">
        <v>4.68</v>
      </c>
      <c r="Q598">
        <v>4.8</v>
      </c>
      <c r="R598">
        <v>0.3</v>
      </c>
      <c r="T598">
        <f t="shared" si="18"/>
        <v>-0.71414706768627756</v>
      </c>
      <c r="U598">
        <f>T598*_xlfn.STDEV.P('Elo Ratings - Current'!$C$2:$C$31)+1505</f>
        <v>1474.0616268802489</v>
      </c>
      <c r="V598">
        <f>U598-VLOOKUP(C598, 'Team Pitching Projected'!$P$2:$R$32, 3, FALSE)</f>
        <v>17.164409431410832</v>
      </c>
      <c r="W598">
        <f t="shared" si="19"/>
        <v>10.170866166412663</v>
      </c>
      <c r="X598">
        <v>10.175239229464205</v>
      </c>
    </row>
    <row r="599" spans="1:24" x14ac:dyDescent="0.45">
      <c r="A599">
        <v>737</v>
      </c>
      <c r="B599" t="s">
        <v>884</v>
      </c>
      <c r="C599" t="s">
        <v>33</v>
      </c>
      <c r="D599">
        <v>1</v>
      </c>
      <c r="E599">
        <v>2</v>
      </c>
      <c r="F599">
        <v>0</v>
      </c>
      <c r="G599">
        <v>31</v>
      </c>
      <c r="H599">
        <v>7</v>
      </c>
      <c r="I599">
        <v>46.2</v>
      </c>
      <c r="J599">
        <v>8.09</v>
      </c>
      <c r="K599">
        <v>2.89</v>
      </c>
      <c r="L599">
        <v>1.1599999999999999</v>
      </c>
      <c r="M599">
        <v>0.29599999999999999</v>
      </c>
      <c r="N599" s="2">
        <v>0.72199999999999998</v>
      </c>
      <c r="P599">
        <v>4.05</v>
      </c>
      <c r="Q599">
        <v>4.28</v>
      </c>
      <c r="R599">
        <v>0.3</v>
      </c>
      <c r="T599">
        <f t="shared" si="18"/>
        <v>-0.71414706768627756</v>
      </c>
      <c r="U599">
        <f>T599*_xlfn.STDEV.P('Elo Ratings - Current'!$C$2:$C$31)+1505</f>
        <v>1474.0616268802489</v>
      </c>
      <c r="V599">
        <f>U599-VLOOKUP(C599, 'Team Pitching Projected'!$P$2:$R$32, 3, FALSE)</f>
        <v>17.164409431410832</v>
      </c>
      <c r="W599">
        <f t="shared" si="19"/>
        <v>10.170866166412663</v>
      </c>
      <c r="X599">
        <v>10.175239229464205</v>
      </c>
    </row>
    <row r="600" spans="1:24" x14ac:dyDescent="0.45">
      <c r="A600">
        <v>845</v>
      </c>
      <c r="B600" t="s">
        <v>927</v>
      </c>
      <c r="C600" t="s">
        <v>39</v>
      </c>
      <c r="D600">
        <v>5</v>
      </c>
      <c r="E600">
        <v>9</v>
      </c>
      <c r="F600">
        <v>0</v>
      </c>
      <c r="G600">
        <v>21</v>
      </c>
      <c r="H600">
        <v>19</v>
      </c>
      <c r="I600">
        <v>87.1</v>
      </c>
      <c r="J600">
        <v>8.25</v>
      </c>
      <c r="K600">
        <v>4.8499999999999996</v>
      </c>
      <c r="L600">
        <v>1.34</v>
      </c>
      <c r="M600">
        <v>0.29799999999999999</v>
      </c>
      <c r="N600" s="2">
        <v>0.67100000000000004</v>
      </c>
      <c r="P600">
        <v>5.46</v>
      </c>
      <c r="Q600">
        <v>5.21</v>
      </c>
      <c r="R600">
        <v>0.3</v>
      </c>
      <c r="T600">
        <f t="shared" si="18"/>
        <v>-0.71414706768627756</v>
      </c>
      <c r="U600">
        <f>T600*_xlfn.STDEV.P('Elo Ratings - Current'!$C$2:$C$31)+1505</f>
        <v>1474.0616268802489</v>
      </c>
      <c r="V600">
        <f>U600-VLOOKUP(C600, 'Team Pitching Projected'!$P$2:$R$32, 3, FALSE)</f>
        <v>-21.983678515954807</v>
      </c>
      <c r="W600">
        <f t="shared" si="19"/>
        <v>-13.026550836176334</v>
      </c>
      <c r="X600">
        <v>-13.032151728688069</v>
      </c>
    </row>
    <row r="601" spans="1:24" x14ac:dyDescent="0.45">
      <c r="A601">
        <v>860</v>
      </c>
      <c r="B601" t="s">
        <v>930</v>
      </c>
      <c r="C601" t="s">
        <v>39</v>
      </c>
      <c r="D601">
        <v>3</v>
      </c>
      <c r="E601">
        <v>4</v>
      </c>
      <c r="F601">
        <v>0</v>
      </c>
      <c r="G601">
        <v>15</v>
      </c>
      <c r="H601">
        <v>8</v>
      </c>
      <c r="I601">
        <v>58.2</v>
      </c>
      <c r="J601">
        <v>5.98</v>
      </c>
      <c r="K601">
        <v>2.2999999999999998</v>
      </c>
      <c r="L601">
        <v>1.53</v>
      </c>
      <c r="M601">
        <v>0.29799999999999999</v>
      </c>
      <c r="N601" s="2">
        <v>0.67600000000000005</v>
      </c>
      <c r="P601">
        <v>5.0599999999999996</v>
      </c>
      <c r="Q601">
        <v>4.96</v>
      </c>
      <c r="R601">
        <v>0.3</v>
      </c>
      <c r="T601">
        <f t="shared" si="18"/>
        <v>-0.71414706768627756</v>
      </c>
      <c r="U601">
        <f>T601*_xlfn.STDEV.P('Elo Ratings - Current'!$C$2:$C$31)+1505</f>
        <v>1474.0616268802489</v>
      </c>
      <c r="V601">
        <f>U601-VLOOKUP(C601, 'Team Pitching Projected'!$P$2:$R$32, 3, FALSE)</f>
        <v>-21.983678515954807</v>
      </c>
      <c r="W601">
        <f t="shared" si="19"/>
        <v>-13.026550836176334</v>
      </c>
      <c r="X601">
        <v>-13.032151728688069</v>
      </c>
    </row>
    <row r="602" spans="1:24" x14ac:dyDescent="0.45">
      <c r="A602">
        <v>798</v>
      </c>
      <c r="B602" t="s">
        <v>911</v>
      </c>
      <c r="C602" t="s">
        <v>39</v>
      </c>
      <c r="D602">
        <v>4</v>
      </c>
      <c r="E602">
        <v>5</v>
      </c>
      <c r="F602">
        <v>0</v>
      </c>
      <c r="G602">
        <v>47</v>
      </c>
      <c r="H602">
        <v>6</v>
      </c>
      <c r="I602">
        <v>69</v>
      </c>
      <c r="J602">
        <v>8.61</v>
      </c>
      <c r="K602">
        <v>3.52</v>
      </c>
      <c r="L602">
        <v>1.17</v>
      </c>
      <c r="M602">
        <v>0.29799999999999999</v>
      </c>
      <c r="N602" s="2">
        <v>0.68</v>
      </c>
      <c r="P602">
        <v>4.7</v>
      </c>
      <c r="Q602">
        <v>4.5199999999999996</v>
      </c>
      <c r="R602">
        <v>0.3</v>
      </c>
      <c r="T602">
        <f t="shared" si="18"/>
        <v>-0.71414706768627756</v>
      </c>
      <c r="U602">
        <f>T602*_xlfn.STDEV.P('Elo Ratings - Current'!$C$2:$C$31)+1505</f>
        <v>1474.0616268802489</v>
      </c>
      <c r="V602">
        <f>U602-VLOOKUP(C602, 'Team Pitching Projected'!$P$2:$R$32, 3, FALSE)</f>
        <v>-21.983678515954807</v>
      </c>
      <c r="W602">
        <f t="shared" si="19"/>
        <v>-13.026550836176334</v>
      </c>
      <c r="X602">
        <v>-13.032151728688069</v>
      </c>
    </row>
    <row r="603" spans="1:24" x14ac:dyDescent="0.45">
      <c r="A603">
        <v>785</v>
      </c>
      <c r="B603" t="s">
        <v>906</v>
      </c>
      <c r="C603" t="s">
        <v>24</v>
      </c>
      <c r="D603">
        <v>5</v>
      </c>
      <c r="E603">
        <v>7</v>
      </c>
      <c r="F603">
        <v>0</v>
      </c>
      <c r="G603">
        <v>23</v>
      </c>
      <c r="H603">
        <v>18</v>
      </c>
      <c r="I603">
        <v>94.2</v>
      </c>
      <c r="J603">
        <v>7.89</v>
      </c>
      <c r="K603">
        <v>4.18</v>
      </c>
      <c r="L603">
        <v>1.24</v>
      </c>
      <c r="M603">
        <v>0.29499999999999998</v>
      </c>
      <c r="N603" s="2">
        <v>0.67600000000000005</v>
      </c>
      <c r="P603">
        <v>5.04</v>
      </c>
      <c r="Q603">
        <v>5.0599999999999996</v>
      </c>
      <c r="R603">
        <v>0.3</v>
      </c>
      <c r="T603">
        <f t="shared" si="18"/>
        <v>-0.71414706768627756</v>
      </c>
      <c r="U603">
        <f>T603*_xlfn.STDEV.P('Elo Ratings - Current'!$C$2:$C$31)+1505</f>
        <v>1474.0616268802489</v>
      </c>
      <c r="V603">
        <f>U603-VLOOKUP(C603, 'Team Pitching Projected'!$P$2:$R$32, 3, FALSE)</f>
        <v>-72.994823417067892</v>
      </c>
      <c r="W603">
        <f t="shared" si="19"/>
        <v>-43.253488142580345</v>
      </c>
      <c r="X603">
        <v>-43.272085401432129</v>
      </c>
    </row>
    <row r="604" spans="1:24" x14ac:dyDescent="0.45">
      <c r="A604">
        <v>782</v>
      </c>
      <c r="B604" t="s">
        <v>905</v>
      </c>
      <c r="C604" t="s">
        <v>24</v>
      </c>
      <c r="D604">
        <v>4</v>
      </c>
      <c r="E604">
        <v>5</v>
      </c>
      <c r="F604">
        <v>0</v>
      </c>
      <c r="G604">
        <v>20</v>
      </c>
      <c r="H604">
        <v>15</v>
      </c>
      <c r="I604">
        <v>80</v>
      </c>
      <c r="J604">
        <v>6.64</v>
      </c>
      <c r="K604">
        <v>3.94</v>
      </c>
      <c r="L604">
        <v>1.24</v>
      </c>
      <c r="M604">
        <v>0.3</v>
      </c>
      <c r="N604" s="2">
        <v>0.69399999999999995</v>
      </c>
      <c r="P604">
        <v>4.95</v>
      </c>
      <c r="Q604">
        <v>4.99</v>
      </c>
      <c r="R604">
        <v>0.3</v>
      </c>
      <c r="T604">
        <f t="shared" si="18"/>
        <v>-0.71414706768627756</v>
      </c>
      <c r="U604">
        <f>T604*_xlfn.STDEV.P('Elo Ratings - Current'!$C$2:$C$31)+1505</f>
        <v>1474.0616268802489</v>
      </c>
      <c r="V604">
        <f>U604-VLOOKUP(C604, 'Team Pitching Projected'!$P$2:$R$32, 3, FALSE)</f>
        <v>-72.994823417067892</v>
      </c>
      <c r="W604">
        <f t="shared" si="19"/>
        <v>-43.253488142580345</v>
      </c>
      <c r="X604">
        <v>-43.272085401432129</v>
      </c>
    </row>
    <row r="605" spans="1:24" x14ac:dyDescent="0.45">
      <c r="A605">
        <v>819</v>
      </c>
      <c r="B605" t="s">
        <v>918</v>
      </c>
      <c r="C605" t="s">
        <v>24</v>
      </c>
      <c r="D605">
        <v>3</v>
      </c>
      <c r="E605">
        <v>5</v>
      </c>
      <c r="F605">
        <v>0</v>
      </c>
      <c r="G605">
        <v>19</v>
      </c>
      <c r="H605">
        <v>7</v>
      </c>
      <c r="I605">
        <v>61.1</v>
      </c>
      <c r="J605">
        <v>6.02</v>
      </c>
      <c r="K605">
        <v>2.64</v>
      </c>
      <c r="L605">
        <v>1.17</v>
      </c>
      <c r="M605">
        <v>0.29799999999999999</v>
      </c>
      <c r="N605" s="2">
        <v>0.66400000000000003</v>
      </c>
      <c r="P605">
        <v>4.8499999999999996</v>
      </c>
      <c r="Q605">
        <v>4.74</v>
      </c>
      <c r="R605">
        <v>0.3</v>
      </c>
      <c r="T605">
        <f t="shared" si="18"/>
        <v>-0.71414706768627756</v>
      </c>
      <c r="U605">
        <f>T605*_xlfn.STDEV.P('Elo Ratings - Current'!$C$2:$C$31)+1505</f>
        <v>1474.0616268802489</v>
      </c>
      <c r="V605">
        <f>U605-VLOOKUP(C605, 'Team Pitching Projected'!$P$2:$R$32, 3, FALSE)</f>
        <v>-72.994823417067892</v>
      </c>
      <c r="W605">
        <f t="shared" si="19"/>
        <v>-43.253488142580345</v>
      </c>
      <c r="X605">
        <v>-43.272085401432129</v>
      </c>
    </row>
    <row r="606" spans="1:24" x14ac:dyDescent="0.45">
      <c r="A606">
        <v>869</v>
      </c>
      <c r="B606" t="s">
        <v>933</v>
      </c>
      <c r="C606" t="s">
        <v>40</v>
      </c>
      <c r="D606">
        <v>4</v>
      </c>
      <c r="E606">
        <v>6</v>
      </c>
      <c r="F606">
        <v>0</v>
      </c>
      <c r="G606">
        <v>21</v>
      </c>
      <c r="H606">
        <v>12</v>
      </c>
      <c r="I606">
        <v>82.1</v>
      </c>
      <c r="J606">
        <v>8.09</v>
      </c>
      <c r="K606">
        <v>4.16</v>
      </c>
      <c r="L606">
        <v>1.42</v>
      </c>
      <c r="M606">
        <v>0.28799999999999998</v>
      </c>
      <c r="N606" s="2">
        <v>0.68500000000000005</v>
      </c>
      <c r="P606">
        <v>5.03</v>
      </c>
      <c r="Q606">
        <v>5.22</v>
      </c>
      <c r="R606">
        <v>0.3</v>
      </c>
      <c r="T606">
        <f t="shared" si="18"/>
        <v>-0.71414706768627756</v>
      </c>
      <c r="U606">
        <f>T606*_xlfn.STDEV.P('Elo Ratings - Current'!$C$2:$C$31)+1505</f>
        <v>1474.0616268802489</v>
      </c>
      <c r="V606">
        <f>U606-VLOOKUP(C606, 'Team Pitching Projected'!$P$2:$R$32, 3, FALSE)</f>
        <v>-44.523486728074431</v>
      </c>
      <c r="W606">
        <f t="shared" si="19"/>
        <v>-26.382639413424553</v>
      </c>
      <c r="X606">
        <v>-26.393982886412221</v>
      </c>
    </row>
    <row r="607" spans="1:24" x14ac:dyDescent="0.45">
      <c r="A607">
        <v>863</v>
      </c>
      <c r="B607" t="s">
        <v>932</v>
      </c>
      <c r="C607" t="s">
        <v>27</v>
      </c>
      <c r="D607">
        <v>3</v>
      </c>
      <c r="E607">
        <v>4</v>
      </c>
      <c r="F607">
        <v>0</v>
      </c>
      <c r="G607">
        <v>20</v>
      </c>
      <c r="H607">
        <v>14</v>
      </c>
      <c r="I607">
        <v>70</v>
      </c>
      <c r="J607">
        <v>6.69</v>
      </c>
      <c r="K607">
        <v>3.73</v>
      </c>
      <c r="L607">
        <v>1.29</v>
      </c>
      <c r="M607">
        <v>0.30399999999999999</v>
      </c>
      <c r="N607" s="2">
        <v>0.69899999999999995</v>
      </c>
      <c r="P607">
        <v>5.01</v>
      </c>
      <c r="Q607">
        <v>5.08</v>
      </c>
      <c r="R607">
        <v>0.3</v>
      </c>
      <c r="T607">
        <f t="shared" si="18"/>
        <v>-0.71414706768627756</v>
      </c>
      <c r="U607">
        <f>T607*_xlfn.STDEV.P('Elo Ratings - Current'!$C$2:$C$31)+1505</f>
        <v>1474.0616268802489</v>
      </c>
      <c r="V607">
        <f>U607-VLOOKUP(C607, 'Team Pitching Projected'!$P$2:$R$32, 3, FALSE)</f>
        <v>-48.082403814198642</v>
      </c>
      <c r="W607">
        <f t="shared" si="19"/>
        <v>-28.491495504569041</v>
      </c>
      <c r="X607">
        <v>-28.503745700789676</v>
      </c>
    </row>
    <row r="608" spans="1:24" x14ac:dyDescent="0.45">
      <c r="A608">
        <v>820</v>
      </c>
      <c r="B608" t="s">
        <v>919</v>
      </c>
      <c r="C608" t="s">
        <v>27</v>
      </c>
      <c r="D608">
        <v>4</v>
      </c>
      <c r="E608">
        <v>6</v>
      </c>
      <c r="F608">
        <v>0</v>
      </c>
      <c r="G608">
        <v>23</v>
      </c>
      <c r="H608">
        <v>12</v>
      </c>
      <c r="I608">
        <v>67.099999999999994</v>
      </c>
      <c r="J608">
        <v>7.76</v>
      </c>
      <c r="K608">
        <v>4.1500000000000004</v>
      </c>
      <c r="L608">
        <v>1.2</v>
      </c>
      <c r="M608">
        <v>0.30199999999999999</v>
      </c>
      <c r="N608" s="2">
        <v>0.68600000000000005</v>
      </c>
      <c r="P608">
        <v>4.95</v>
      </c>
      <c r="Q608">
        <v>4.96</v>
      </c>
      <c r="R608">
        <v>0.3</v>
      </c>
      <c r="T608">
        <f t="shared" si="18"/>
        <v>-0.71414706768627756</v>
      </c>
      <c r="U608">
        <f>T608*_xlfn.STDEV.P('Elo Ratings - Current'!$C$2:$C$31)+1505</f>
        <v>1474.0616268802489</v>
      </c>
      <c r="V608">
        <f>U608-VLOOKUP(C608, 'Team Pitching Projected'!$P$2:$R$32, 3, FALSE)</f>
        <v>-48.082403814198642</v>
      </c>
      <c r="W608">
        <f t="shared" si="19"/>
        <v>-28.491495504569041</v>
      </c>
      <c r="X608">
        <v>-28.503745700789676</v>
      </c>
    </row>
    <row r="609" spans="1:24" x14ac:dyDescent="0.45">
      <c r="A609">
        <v>843</v>
      </c>
      <c r="B609" t="s">
        <v>925</v>
      </c>
      <c r="C609" t="s">
        <v>11</v>
      </c>
      <c r="D609">
        <v>3</v>
      </c>
      <c r="E609">
        <v>3</v>
      </c>
      <c r="F609">
        <v>0</v>
      </c>
      <c r="G609">
        <v>24</v>
      </c>
      <c r="H609">
        <v>12</v>
      </c>
      <c r="I609">
        <v>56</v>
      </c>
      <c r="J609">
        <v>9.32</v>
      </c>
      <c r="K609">
        <v>4.9800000000000004</v>
      </c>
      <c r="L609">
        <v>1.45</v>
      </c>
      <c r="M609">
        <v>0.29399999999999998</v>
      </c>
      <c r="N609" s="2">
        <v>0.746</v>
      </c>
      <c r="P609">
        <v>4.66</v>
      </c>
      <c r="Q609">
        <v>5.04</v>
      </c>
      <c r="R609">
        <v>0.3</v>
      </c>
      <c r="T609">
        <f t="shared" si="18"/>
        <v>-0.71414706768627756</v>
      </c>
      <c r="U609">
        <f>T609*_xlfn.STDEV.P('Elo Ratings - Current'!$C$2:$C$31)+1505</f>
        <v>1474.0616268802489</v>
      </c>
      <c r="V609">
        <f>U609-VLOOKUP(C609, 'Team Pitching Projected'!$P$2:$R$32, 3, FALSE)</f>
        <v>-94.348325933812703</v>
      </c>
      <c r="W609">
        <f t="shared" si="19"/>
        <v>-55.906624689447021</v>
      </c>
      <c r="X609">
        <v>-55.930662287697132</v>
      </c>
    </row>
    <row r="610" spans="1:24" x14ac:dyDescent="0.45">
      <c r="A610">
        <v>789</v>
      </c>
      <c r="B610" t="s">
        <v>909</v>
      </c>
      <c r="C610" t="s">
        <v>16</v>
      </c>
      <c r="D610">
        <v>4</v>
      </c>
      <c r="E610">
        <v>7</v>
      </c>
      <c r="F610">
        <v>0</v>
      </c>
      <c r="G610">
        <v>24</v>
      </c>
      <c r="H610">
        <v>15</v>
      </c>
      <c r="I610">
        <v>91.2</v>
      </c>
      <c r="J610">
        <v>6.97</v>
      </c>
      <c r="K610">
        <v>3.44</v>
      </c>
      <c r="L610">
        <v>1.47</v>
      </c>
      <c r="M610">
        <v>0.29699999999999999</v>
      </c>
      <c r="N610" s="2">
        <v>0.68799999999999994</v>
      </c>
      <c r="P610">
        <v>5.0999999999999996</v>
      </c>
      <c r="Q610">
        <v>5.21</v>
      </c>
      <c r="R610">
        <v>0.3</v>
      </c>
      <c r="T610">
        <f t="shared" si="18"/>
        <v>-0.71414706768627756</v>
      </c>
      <c r="U610">
        <f>T610*_xlfn.STDEV.P('Elo Ratings - Current'!$C$2:$C$31)+1505</f>
        <v>1474.0616268802489</v>
      </c>
      <c r="V610">
        <f>U610-VLOOKUP(C610, 'Team Pitching Projected'!$P$2:$R$32, 3, FALSE)</f>
        <v>-16.052150039081198</v>
      </c>
      <c r="W610">
        <f t="shared" si="19"/>
        <v>-9.5117906842688935</v>
      </c>
      <c r="X610">
        <v>-9.5158803713923099</v>
      </c>
    </row>
    <row r="611" spans="1:24" x14ac:dyDescent="0.45">
      <c r="A611">
        <v>861</v>
      </c>
      <c r="B611" t="s">
        <v>931</v>
      </c>
      <c r="C611" t="s">
        <v>29</v>
      </c>
      <c r="D611">
        <v>4</v>
      </c>
      <c r="E611">
        <v>5</v>
      </c>
      <c r="F611">
        <v>0</v>
      </c>
      <c r="G611">
        <v>16</v>
      </c>
      <c r="H611">
        <v>14</v>
      </c>
      <c r="I611">
        <v>70.2</v>
      </c>
      <c r="J611">
        <v>6.11</v>
      </c>
      <c r="K611">
        <v>3.69</v>
      </c>
      <c r="L611">
        <v>1.1499999999999999</v>
      </c>
      <c r="M611">
        <v>0.28199999999999997</v>
      </c>
      <c r="N611" s="2">
        <v>0.66400000000000003</v>
      </c>
      <c r="P611">
        <v>4.96</v>
      </c>
      <c r="Q611">
        <v>5.04</v>
      </c>
      <c r="R611">
        <v>0.3</v>
      </c>
      <c r="T611">
        <f t="shared" si="18"/>
        <v>-0.71414706768627756</v>
      </c>
      <c r="U611">
        <f>T611*_xlfn.STDEV.P('Elo Ratings - Current'!$C$2:$C$31)+1505</f>
        <v>1474.0616268802489</v>
      </c>
      <c r="V611">
        <f>U611-VLOOKUP(C611, 'Team Pitching Projected'!$P$2:$R$32, 3, FALSE)</f>
        <v>-54.013932291072251</v>
      </c>
      <c r="W611">
        <f t="shared" si="19"/>
        <v>-32.006255656476483</v>
      </c>
      <c r="X611">
        <v>-32.020017058085571</v>
      </c>
    </row>
    <row r="612" spans="1:24" x14ac:dyDescent="0.45">
      <c r="A612">
        <v>751</v>
      </c>
      <c r="B612" t="s">
        <v>892</v>
      </c>
      <c r="C612" t="s">
        <v>29</v>
      </c>
      <c r="D612">
        <v>3</v>
      </c>
      <c r="E612">
        <v>4</v>
      </c>
      <c r="F612">
        <v>0</v>
      </c>
      <c r="G612">
        <v>22</v>
      </c>
      <c r="H612">
        <v>12</v>
      </c>
      <c r="I612">
        <v>61</v>
      </c>
      <c r="J612">
        <v>9.3000000000000007</v>
      </c>
      <c r="K612">
        <v>4.72</v>
      </c>
      <c r="L612">
        <v>1.18</v>
      </c>
      <c r="M612">
        <v>0.28999999999999998</v>
      </c>
      <c r="N612" s="2">
        <v>0.69399999999999995</v>
      </c>
      <c r="P612">
        <v>4.72</v>
      </c>
      <c r="Q612">
        <v>4.66</v>
      </c>
      <c r="R612">
        <v>0.3</v>
      </c>
      <c r="T612">
        <f t="shared" si="18"/>
        <v>-0.71414706768627756</v>
      </c>
      <c r="U612">
        <f>T612*_xlfn.STDEV.P('Elo Ratings - Current'!$C$2:$C$31)+1505</f>
        <v>1474.0616268802489</v>
      </c>
      <c r="V612">
        <f>U612-VLOOKUP(C612, 'Team Pitching Projected'!$P$2:$R$32, 3, FALSE)</f>
        <v>-54.013932291072251</v>
      </c>
      <c r="W612">
        <f t="shared" si="19"/>
        <v>-32.006255656476483</v>
      </c>
      <c r="X612">
        <v>-32.020017058085571</v>
      </c>
    </row>
    <row r="613" spans="1:24" x14ac:dyDescent="0.45">
      <c r="A613">
        <v>736</v>
      </c>
      <c r="B613" t="s">
        <v>883</v>
      </c>
      <c r="C613" t="s">
        <v>26</v>
      </c>
      <c r="D613">
        <v>3</v>
      </c>
      <c r="E613">
        <v>5</v>
      </c>
      <c r="F613">
        <v>0</v>
      </c>
      <c r="G613">
        <v>24</v>
      </c>
      <c r="H613">
        <v>12</v>
      </c>
      <c r="I613">
        <v>85</v>
      </c>
      <c r="J613">
        <v>7.31</v>
      </c>
      <c r="K613">
        <v>4.45</v>
      </c>
      <c r="L613">
        <v>1.1599999999999999</v>
      </c>
      <c r="M613">
        <v>0.28999999999999998</v>
      </c>
      <c r="N613" s="2">
        <v>0.68100000000000005</v>
      </c>
      <c r="P613">
        <v>4.9800000000000004</v>
      </c>
      <c r="Q613">
        <v>4.9000000000000004</v>
      </c>
      <c r="R613">
        <v>0.3</v>
      </c>
      <c r="T613">
        <f t="shared" si="18"/>
        <v>-0.71414706768627756</v>
      </c>
      <c r="U613">
        <f>T613*_xlfn.STDEV.P('Elo Ratings - Current'!$C$2:$C$31)+1505</f>
        <v>1474.0616268802489</v>
      </c>
      <c r="V613">
        <f>U613-VLOOKUP(C613, 'Team Pitching Projected'!$P$2:$R$32, 3, FALSE)</f>
        <v>-19.611067125205409</v>
      </c>
      <c r="W613">
        <f t="shared" si="19"/>
        <v>-11.620646775413384</v>
      </c>
      <c r="X613">
        <v>-11.625643185769766</v>
      </c>
    </row>
    <row r="614" spans="1:24" x14ac:dyDescent="0.45">
      <c r="A614">
        <v>762</v>
      </c>
      <c r="B614" t="s">
        <v>896</v>
      </c>
      <c r="C614" t="s">
        <v>36</v>
      </c>
      <c r="D614">
        <v>4</v>
      </c>
      <c r="E614">
        <v>9</v>
      </c>
      <c r="F614">
        <v>0</v>
      </c>
      <c r="G614">
        <v>22</v>
      </c>
      <c r="H614">
        <v>22</v>
      </c>
      <c r="I614">
        <v>104</v>
      </c>
      <c r="J614">
        <v>5.37</v>
      </c>
      <c r="K614">
        <v>3.89</v>
      </c>
      <c r="L614">
        <v>1.47</v>
      </c>
      <c r="M614">
        <v>0.30499999999999999</v>
      </c>
      <c r="N614" s="2">
        <v>0.66800000000000004</v>
      </c>
      <c r="P614">
        <v>5.8</v>
      </c>
      <c r="Q614">
        <v>5.63</v>
      </c>
      <c r="R614">
        <v>0.3</v>
      </c>
      <c r="T614">
        <f t="shared" si="18"/>
        <v>-0.71414706768627756</v>
      </c>
      <c r="U614">
        <f>T614*_xlfn.STDEV.P('Elo Ratings - Current'!$C$2:$C$31)+1505</f>
        <v>1474.0616268802489</v>
      </c>
      <c r="V614">
        <f>U614-VLOOKUP(C614, 'Team Pitching Projected'!$P$2:$R$32, 3, FALSE)</f>
        <v>43.263134729654894</v>
      </c>
      <c r="W614">
        <f t="shared" si="19"/>
        <v>25.635810834805508</v>
      </c>
      <c r="X614">
        <v>25.646833201565812</v>
      </c>
    </row>
    <row r="615" spans="1:24" x14ac:dyDescent="0.45">
      <c r="A615">
        <v>755</v>
      </c>
      <c r="B615" t="s">
        <v>895</v>
      </c>
      <c r="C615" t="s">
        <v>36</v>
      </c>
      <c r="D615">
        <v>4</v>
      </c>
      <c r="E615">
        <v>7</v>
      </c>
      <c r="F615">
        <v>0</v>
      </c>
      <c r="G615">
        <v>21</v>
      </c>
      <c r="H615">
        <v>17</v>
      </c>
      <c r="I615">
        <v>87.2</v>
      </c>
      <c r="J615">
        <v>5.03</v>
      </c>
      <c r="K615">
        <v>3.49</v>
      </c>
      <c r="L615">
        <v>1.44</v>
      </c>
      <c r="M615">
        <v>0.307</v>
      </c>
      <c r="N615" s="2">
        <v>0.65900000000000003</v>
      </c>
      <c r="P615">
        <v>5.75</v>
      </c>
      <c r="Q615">
        <v>5.51</v>
      </c>
      <c r="R615">
        <v>0.3</v>
      </c>
      <c r="T615">
        <f t="shared" si="18"/>
        <v>-0.71414706768627756</v>
      </c>
      <c r="U615">
        <f>T615*_xlfn.STDEV.P('Elo Ratings - Current'!$C$2:$C$31)+1505</f>
        <v>1474.0616268802489</v>
      </c>
      <c r="V615">
        <f>U615-VLOOKUP(C615, 'Team Pitching Projected'!$P$2:$R$32, 3, FALSE)</f>
        <v>43.263134729654894</v>
      </c>
      <c r="W615">
        <f t="shared" si="19"/>
        <v>25.635810834805508</v>
      </c>
      <c r="X615">
        <v>25.646833201565812</v>
      </c>
    </row>
    <row r="616" spans="1:24" x14ac:dyDescent="0.45">
      <c r="A616">
        <v>748</v>
      </c>
      <c r="B616" t="s">
        <v>889</v>
      </c>
      <c r="C616" t="s">
        <v>36</v>
      </c>
      <c r="D616">
        <v>2</v>
      </c>
      <c r="E616">
        <v>4</v>
      </c>
      <c r="F616">
        <v>0</v>
      </c>
      <c r="G616">
        <v>13</v>
      </c>
      <c r="H616">
        <v>13</v>
      </c>
      <c r="I616">
        <v>57.2</v>
      </c>
      <c r="J616">
        <v>6.55</v>
      </c>
      <c r="K616">
        <v>3.59</v>
      </c>
      <c r="L616">
        <v>1.56</v>
      </c>
      <c r="M616">
        <v>0.30599999999999999</v>
      </c>
      <c r="N616" s="2">
        <v>0.67100000000000004</v>
      </c>
      <c r="P616">
        <v>5.62</v>
      </c>
      <c r="Q616">
        <v>5.35</v>
      </c>
      <c r="R616">
        <v>0.3</v>
      </c>
      <c r="T616">
        <f t="shared" si="18"/>
        <v>-0.71414706768627756</v>
      </c>
      <c r="U616">
        <f>T616*_xlfn.STDEV.P('Elo Ratings - Current'!$C$2:$C$31)+1505</f>
        <v>1474.0616268802489</v>
      </c>
      <c r="V616">
        <f>U616-VLOOKUP(C616, 'Team Pitching Projected'!$P$2:$R$32, 3, FALSE)</f>
        <v>43.263134729654894</v>
      </c>
      <c r="W616">
        <f t="shared" si="19"/>
        <v>25.635810834805508</v>
      </c>
      <c r="X616">
        <v>25.646833201565812</v>
      </c>
    </row>
    <row r="617" spans="1:24" x14ac:dyDescent="0.45">
      <c r="A617">
        <v>779</v>
      </c>
      <c r="B617" t="s">
        <v>903</v>
      </c>
      <c r="C617" t="s">
        <v>17</v>
      </c>
      <c r="D617">
        <v>5</v>
      </c>
      <c r="E617">
        <v>10</v>
      </c>
      <c r="F617">
        <v>0</v>
      </c>
      <c r="G617">
        <v>22</v>
      </c>
      <c r="H617">
        <v>21</v>
      </c>
      <c r="I617">
        <v>100</v>
      </c>
      <c r="J617">
        <v>7.74</v>
      </c>
      <c r="K617">
        <v>4.32</v>
      </c>
      <c r="L617">
        <v>1.62</v>
      </c>
      <c r="M617">
        <v>0.29599999999999999</v>
      </c>
      <c r="N617" s="2">
        <v>0.65700000000000003</v>
      </c>
      <c r="P617">
        <v>5.76</v>
      </c>
      <c r="Q617">
        <v>5.62</v>
      </c>
      <c r="R617">
        <v>0.3</v>
      </c>
      <c r="T617">
        <f t="shared" si="18"/>
        <v>-0.71414706768627756</v>
      </c>
      <c r="U617">
        <f>T617*_xlfn.STDEV.P('Elo Ratings - Current'!$C$2:$C$31)+1505</f>
        <v>1474.0616268802489</v>
      </c>
      <c r="V617">
        <f>U617-VLOOKUP(C617, 'Team Pitching Projected'!$P$2:$R$32, 3, FALSE)</f>
        <v>-48.082403814198642</v>
      </c>
      <c r="W617">
        <f t="shared" si="19"/>
        <v>-28.491495504569041</v>
      </c>
      <c r="X617">
        <v>-28.503745700789676</v>
      </c>
    </row>
    <row r="618" spans="1:24" x14ac:dyDescent="0.45">
      <c r="A618">
        <v>788</v>
      </c>
      <c r="B618" t="s">
        <v>908</v>
      </c>
      <c r="C618" t="s">
        <v>17</v>
      </c>
      <c r="D618">
        <v>4</v>
      </c>
      <c r="E618">
        <v>7</v>
      </c>
      <c r="F618">
        <v>0</v>
      </c>
      <c r="G618">
        <v>23</v>
      </c>
      <c r="H618">
        <v>21</v>
      </c>
      <c r="I618">
        <v>97.1</v>
      </c>
      <c r="J618">
        <v>9.25</v>
      </c>
      <c r="K618">
        <v>5.83</v>
      </c>
      <c r="L618">
        <v>1.57</v>
      </c>
      <c r="M618">
        <v>0.29499999999999998</v>
      </c>
      <c r="N618" s="2">
        <v>0.69299999999999995</v>
      </c>
      <c r="P618">
        <v>5.55</v>
      </c>
      <c r="Q618">
        <v>5.6</v>
      </c>
      <c r="R618">
        <v>0.3</v>
      </c>
      <c r="T618">
        <f t="shared" si="18"/>
        <v>-0.71414706768627756</v>
      </c>
      <c r="U618">
        <f>T618*_xlfn.STDEV.P('Elo Ratings - Current'!$C$2:$C$31)+1505</f>
        <v>1474.0616268802489</v>
      </c>
      <c r="V618">
        <f>U618-VLOOKUP(C618, 'Team Pitching Projected'!$P$2:$R$32, 3, FALSE)</f>
        <v>-48.082403814198642</v>
      </c>
      <c r="W618">
        <f t="shared" si="19"/>
        <v>-28.491495504569041</v>
      </c>
      <c r="X618">
        <v>-28.503745700789676</v>
      </c>
    </row>
    <row r="619" spans="1:24" x14ac:dyDescent="0.45">
      <c r="A619">
        <v>800</v>
      </c>
      <c r="B619" t="s">
        <v>912</v>
      </c>
      <c r="C619" t="s">
        <v>17</v>
      </c>
      <c r="D619">
        <v>2</v>
      </c>
      <c r="E619">
        <v>3</v>
      </c>
      <c r="F619">
        <v>0</v>
      </c>
      <c r="G619">
        <v>31</v>
      </c>
      <c r="H619">
        <v>7</v>
      </c>
      <c r="I619">
        <v>55.1</v>
      </c>
      <c r="J619">
        <v>8.3000000000000007</v>
      </c>
      <c r="K619">
        <v>3.74</v>
      </c>
      <c r="L619">
        <v>1.46</v>
      </c>
      <c r="M619">
        <v>0.30099999999999999</v>
      </c>
      <c r="N619" s="2">
        <v>0.67300000000000004</v>
      </c>
      <c r="P619">
        <v>5.21</v>
      </c>
      <c r="Q619">
        <v>4.88</v>
      </c>
      <c r="R619">
        <v>0.3</v>
      </c>
      <c r="T619">
        <f t="shared" si="18"/>
        <v>-0.71414706768627756</v>
      </c>
      <c r="U619">
        <f>T619*_xlfn.STDEV.P('Elo Ratings - Current'!$C$2:$C$31)+1505</f>
        <v>1474.0616268802489</v>
      </c>
      <c r="V619">
        <f>U619-VLOOKUP(C619, 'Team Pitching Projected'!$P$2:$R$32, 3, FALSE)</f>
        <v>-48.082403814198642</v>
      </c>
      <c r="W619">
        <f t="shared" si="19"/>
        <v>-28.491495504569041</v>
      </c>
      <c r="X619">
        <v>-28.503745700789676</v>
      </c>
    </row>
    <row r="620" spans="1:24" x14ac:dyDescent="0.45">
      <c r="A620">
        <v>774</v>
      </c>
      <c r="B620" t="s">
        <v>900</v>
      </c>
      <c r="C620" t="s">
        <v>25</v>
      </c>
      <c r="D620">
        <v>4</v>
      </c>
      <c r="E620">
        <v>6</v>
      </c>
      <c r="F620">
        <v>0</v>
      </c>
      <c r="G620">
        <v>20</v>
      </c>
      <c r="H620">
        <v>15</v>
      </c>
      <c r="I620">
        <v>74.2</v>
      </c>
      <c r="J620">
        <v>7.59</v>
      </c>
      <c r="K620">
        <v>4.22</v>
      </c>
      <c r="L620">
        <v>1.45</v>
      </c>
      <c r="M620">
        <v>0.29399999999999998</v>
      </c>
      <c r="N620" s="2">
        <v>0.69299999999999995</v>
      </c>
      <c r="P620">
        <v>5.18</v>
      </c>
      <c r="Q620">
        <v>5.26</v>
      </c>
      <c r="R620">
        <v>0.3</v>
      </c>
      <c r="T620">
        <f t="shared" si="18"/>
        <v>-0.71414706768627756</v>
      </c>
      <c r="U620">
        <f>T620*_xlfn.STDEV.P('Elo Ratings - Current'!$C$2:$C$31)+1505</f>
        <v>1474.0616268802489</v>
      </c>
      <c r="V620">
        <f>U620-VLOOKUP(C620, 'Team Pitching Projected'!$P$2:$R$32, 3, FALSE)</f>
        <v>39.704217643530683</v>
      </c>
      <c r="W620">
        <f t="shared" si="19"/>
        <v>23.526954743661015</v>
      </c>
      <c r="X620">
        <v>23.537070387188358</v>
      </c>
    </row>
    <row r="621" spans="1:24" x14ac:dyDescent="0.45">
      <c r="A621">
        <v>812</v>
      </c>
      <c r="B621" t="s">
        <v>916</v>
      </c>
      <c r="C621" t="s">
        <v>25</v>
      </c>
      <c r="D621">
        <v>3</v>
      </c>
      <c r="E621">
        <v>6</v>
      </c>
      <c r="F621">
        <v>0</v>
      </c>
      <c r="G621">
        <v>15</v>
      </c>
      <c r="H621">
        <v>15</v>
      </c>
      <c r="I621">
        <v>67</v>
      </c>
      <c r="J621">
        <v>8.73</v>
      </c>
      <c r="K621">
        <v>5.24</v>
      </c>
      <c r="L621">
        <v>1.34</v>
      </c>
      <c r="M621">
        <v>0.28799999999999998</v>
      </c>
      <c r="N621" s="2">
        <v>0.68200000000000005</v>
      </c>
      <c r="P621">
        <v>5.24</v>
      </c>
      <c r="Q621">
        <v>5.31</v>
      </c>
      <c r="R621">
        <v>0.3</v>
      </c>
      <c r="T621">
        <f t="shared" si="18"/>
        <v>-0.71414706768627756</v>
      </c>
      <c r="U621">
        <f>T621*_xlfn.STDEV.P('Elo Ratings - Current'!$C$2:$C$31)+1505</f>
        <v>1474.0616268802489</v>
      </c>
      <c r="V621">
        <f>U621-VLOOKUP(C621, 'Team Pitching Projected'!$P$2:$R$32, 3, FALSE)</f>
        <v>39.704217643530683</v>
      </c>
      <c r="W621">
        <f t="shared" si="19"/>
        <v>23.526954743661015</v>
      </c>
      <c r="X621">
        <v>23.537070387188358</v>
      </c>
    </row>
    <row r="622" spans="1:24" x14ac:dyDescent="0.45">
      <c r="A622">
        <v>841</v>
      </c>
      <c r="B622" t="s">
        <v>924</v>
      </c>
      <c r="C622" t="s">
        <v>25</v>
      </c>
      <c r="D622">
        <v>3</v>
      </c>
      <c r="E622">
        <v>4</v>
      </c>
      <c r="F622">
        <v>0</v>
      </c>
      <c r="G622">
        <v>34</v>
      </c>
      <c r="H622">
        <v>14</v>
      </c>
      <c r="I622">
        <v>72.099999999999994</v>
      </c>
      <c r="J622">
        <v>10.58</v>
      </c>
      <c r="K622">
        <v>6.1</v>
      </c>
      <c r="L622">
        <v>1.37</v>
      </c>
      <c r="M622">
        <v>0.29499999999999998</v>
      </c>
      <c r="N622" s="2">
        <v>0.72</v>
      </c>
      <c r="P622">
        <v>4.9800000000000004</v>
      </c>
      <c r="Q622">
        <v>5.04</v>
      </c>
      <c r="R622">
        <v>0.3</v>
      </c>
      <c r="T622">
        <f t="shared" si="18"/>
        <v>-0.71414706768627756</v>
      </c>
      <c r="U622">
        <f>T622*_xlfn.STDEV.P('Elo Ratings - Current'!$C$2:$C$31)+1505</f>
        <v>1474.0616268802489</v>
      </c>
      <c r="V622">
        <f>U622-VLOOKUP(C622, 'Team Pitching Projected'!$P$2:$R$32, 3, FALSE)</f>
        <v>39.704217643530683</v>
      </c>
      <c r="W622">
        <f t="shared" si="19"/>
        <v>23.526954743661015</v>
      </c>
      <c r="X622">
        <v>23.537070387188358</v>
      </c>
    </row>
    <row r="623" spans="1:24" x14ac:dyDescent="0.45">
      <c r="A623">
        <v>738</v>
      </c>
      <c r="B623" t="s">
        <v>885</v>
      </c>
      <c r="C623" t="s">
        <v>32</v>
      </c>
      <c r="D623">
        <v>7</v>
      </c>
      <c r="E623">
        <v>11</v>
      </c>
      <c r="F623">
        <v>0</v>
      </c>
      <c r="G623">
        <v>26</v>
      </c>
      <c r="H623">
        <v>26</v>
      </c>
      <c r="I623">
        <v>114.2</v>
      </c>
      <c r="J623">
        <v>7.22</v>
      </c>
      <c r="K623">
        <v>4.8600000000000003</v>
      </c>
      <c r="L623">
        <v>1.26</v>
      </c>
      <c r="M623">
        <v>0.28999999999999998</v>
      </c>
      <c r="N623" s="2">
        <v>0.69899999999999995</v>
      </c>
      <c r="P623">
        <v>5.0199999999999996</v>
      </c>
      <c r="Q623">
        <v>5.27</v>
      </c>
      <c r="R623">
        <v>0.3</v>
      </c>
      <c r="T623">
        <f t="shared" si="18"/>
        <v>-0.71414706768627756</v>
      </c>
      <c r="U623">
        <f>T623*_xlfn.STDEV.P('Elo Ratings - Current'!$C$2:$C$31)+1505</f>
        <v>1474.0616268802489</v>
      </c>
      <c r="V623">
        <f>U623-VLOOKUP(C623, 'Team Pitching Projected'!$P$2:$R$32, 3, FALSE)</f>
        <v>-44.523486728074431</v>
      </c>
      <c r="W623">
        <f t="shared" si="19"/>
        <v>-26.382639413424553</v>
      </c>
      <c r="X623">
        <v>-26.393982886412221</v>
      </c>
    </row>
    <row r="624" spans="1:24" x14ac:dyDescent="0.45">
      <c r="A624">
        <v>850</v>
      </c>
      <c r="B624" t="s">
        <v>928</v>
      </c>
      <c r="C624" t="s">
        <v>32</v>
      </c>
      <c r="D624">
        <v>5</v>
      </c>
      <c r="E624">
        <v>8</v>
      </c>
      <c r="F624">
        <v>0</v>
      </c>
      <c r="G624">
        <v>23</v>
      </c>
      <c r="H624">
        <v>23</v>
      </c>
      <c r="I624">
        <v>85.1</v>
      </c>
      <c r="J624">
        <v>7.49</v>
      </c>
      <c r="K624">
        <v>4.54</v>
      </c>
      <c r="L624">
        <v>1.27</v>
      </c>
      <c r="M624">
        <v>0.29399999999999998</v>
      </c>
      <c r="N624" s="2">
        <v>0.67100000000000004</v>
      </c>
      <c r="P624">
        <v>5.28</v>
      </c>
      <c r="Q624">
        <v>5.25</v>
      </c>
      <c r="R624">
        <v>0.3</v>
      </c>
      <c r="T624">
        <f t="shared" si="18"/>
        <v>-0.71414706768627756</v>
      </c>
      <c r="U624">
        <f>T624*_xlfn.STDEV.P('Elo Ratings - Current'!$C$2:$C$31)+1505</f>
        <v>1474.0616268802489</v>
      </c>
      <c r="V624">
        <f>U624-VLOOKUP(C624, 'Team Pitching Projected'!$P$2:$R$32, 3, FALSE)</f>
        <v>-44.523486728074431</v>
      </c>
      <c r="W624">
        <f t="shared" si="19"/>
        <v>-26.382639413424553</v>
      </c>
      <c r="X624">
        <v>-26.393982886412221</v>
      </c>
    </row>
    <row r="625" spans="1:24" x14ac:dyDescent="0.45">
      <c r="A625">
        <v>810</v>
      </c>
      <c r="B625" t="s">
        <v>915</v>
      </c>
      <c r="C625" t="s">
        <v>32</v>
      </c>
      <c r="D625">
        <v>3</v>
      </c>
      <c r="E625">
        <v>3</v>
      </c>
      <c r="F625">
        <v>0</v>
      </c>
      <c r="G625">
        <v>35</v>
      </c>
      <c r="H625">
        <v>10</v>
      </c>
      <c r="I625">
        <v>57</v>
      </c>
      <c r="J625">
        <v>9.32</v>
      </c>
      <c r="K625">
        <v>4.8899999999999997</v>
      </c>
      <c r="L625">
        <v>1.26</v>
      </c>
      <c r="M625">
        <v>0.28799999999999998</v>
      </c>
      <c r="N625" s="2">
        <v>0.71</v>
      </c>
      <c r="P625">
        <v>4.74</v>
      </c>
      <c r="Q625">
        <v>4.9000000000000004</v>
      </c>
      <c r="R625">
        <v>0.3</v>
      </c>
      <c r="T625">
        <f t="shared" si="18"/>
        <v>-0.71414706768627756</v>
      </c>
      <c r="U625">
        <f>T625*_xlfn.STDEV.P('Elo Ratings - Current'!$C$2:$C$31)+1505</f>
        <v>1474.0616268802489</v>
      </c>
      <c r="V625">
        <f>U625-VLOOKUP(C625, 'Team Pitching Projected'!$P$2:$R$32, 3, FALSE)</f>
        <v>-44.523486728074431</v>
      </c>
      <c r="W625">
        <f t="shared" si="19"/>
        <v>-26.382639413424553</v>
      </c>
      <c r="X625">
        <v>-26.393982886412221</v>
      </c>
    </row>
    <row r="626" spans="1:24" x14ac:dyDescent="0.45">
      <c r="A626">
        <v>854</v>
      </c>
      <c r="B626" t="s">
        <v>929</v>
      </c>
      <c r="C626" t="s">
        <v>38</v>
      </c>
      <c r="D626">
        <v>5</v>
      </c>
      <c r="E626">
        <v>8</v>
      </c>
      <c r="F626">
        <v>0</v>
      </c>
      <c r="G626">
        <v>23</v>
      </c>
      <c r="H626">
        <v>21</v>
      </c>
      <c r="I626">
        <v>95</v>
      </c>
      <c r="J626">
        <v>7.67</v>
      </c>
      <c r="K626">
        <v>4.45</v>
      </c>
      <c r="L626">
        <v>1.42</v>
      </c>
      <c r="M626">
        <v>0.30499999999999999</v>
      </c>
      <c r="N626" s="2">
        <v>0.68799999999999994</v>
      </c>
      <c r="P626">
        <v>5.31</v>
      </c>
      <c r="Q626">
        <v>5.24</v>
      </c>
      <c r="R626">
        <v>0.3</v>
      </c>
      <c r="T626">
        <f t="shared" si="18"/>
        <v>-0.71414706768627756</v>
      </c>
      <c r="U626">
        <f>T626*_xlfn.STDEV.P('Elo Ratings - Current'!$C$2:$C$31)+1505</f>
        <v>1474.0616268802489</v>
      </c>
      <c r="V626">
        <f>U626-VLOOKUP(C626, 'Team Pitching Projected'!$P$2:$R$32, 3, FALSE)</f>
        <v>-19.611067125205409</v>
      </c>
      <c r="W626">
        <f t="shared" si="19"/>
        <v>-11.620646775413384</v>
      </c>
      <c r="X626">
        <v>-11.625643185769766</v>
      </c>
    </row>
    <row r="627" spans="1:24" x14ac:dyDescent="0.45">
      <c r="A627">
        <v>801</v>
      </c>
      <c r="B627" t="s">
        <v>913</v>
      </c>
      <c r="C627" t="s">
        <v>38</v>
      </c>
      <c r="D627">
        <v>4</v>
      </c>
      <c r="E627">
        <v>4</v>
      </c>
      <c r="F627">
        <v>0</v>
      </c>
      <c r="G627">
        <v>30</v>
      </c>
      <c r="H627">
        <v>6</v>
      </c>
      <c r="I627">
        <v>54</v>
      </c>
      <c r="J627">
        <v>9.67</v>
      </c>
      <c r="K627">
        <v>4.5</v>
      </c>
      <c r="L627">
        <v>1.33</v>
      </c>
      <c r="M627">
        <v>0.311</v>
      </c>
      <c r="N627" s="2">
        <v>0.72</v>
      </c>
      <c r="P627">
        <v>4.83</v>
      </c>
      <c r="Q627">
        <v>4.59</v>
      </c>
      <c r="R627">
        <v>0.3</v>
      </c>
      <c r="T627">
        <f t="shared" si="18"/>
        <v>-0.71414706768627756</v>
      </c>
      <c r="U627">
        <f>T627*_xlfn.STDEV.P('Elo Ratings - Current'!$C$2:$C$31)+1505</f>
        <v>1474.0616268802489</v>
      </c>
      <c r="V627">
        <f>U627-VLOOKUP(C627, 'Team Pitching Projected'!$P$2:$R$32, 3, FALSE)</f>
        <v>-19.611067125205409</v>
      </c>
      <c r="W627">
        <f t="shared" si="19"/>
        <v>-11.620646775413384</v>
      </c>
      <c r="X627">
        <v>-11.625643185769766</v>
      </c>
    </row>
    <row r="628" spans="1:24" x14ac:dyDescent="0.45">
      <c r="A628">
        <v>780</v>
      </c>
      <c r="B628" t="s">
        <v>904</v>
      </c>
      <c r="C628" t="s">
        <v>15</v>
      </c>
      <c r="D628">
        <v>4</v>
      </c>
      <c r="E628">
        <v>4</v>
      </c>
      <c r="F628">
        <v>0</v>
      </c>
      <c r="G628">
        <v>24</v>
      </c>
      <c r="H628">
        <v>20</v>
      </c>
      <c r="I628">
        <v>91.1</v>
      </c>
      <c r="J628">
        <v>8.8699999999999992</v>
      </c>
      <c r="K628">
        <v>4.93</v>
      </c>
      <c r="L628">
        <v>1.28</v>
      </c>
      <c r="M628">
        <v>0.28699999999999998</v>
      </c>
      <c r="N628" s="2">
        <v>0.69099999999999995</v>
      </c>
      <c r="P628">
        <v>4.93</v>
      </c>
      <c r="Q628">
        <v>5.04</v>
      </c>
      <c r="R628">
        <v>0.3</v>
      </c>
      <c r="T628">
        <f t="shared" si="18"/>
        <v>-0.71414706768627756</v>
      </c>
      <c r="U628">
        <f>T628*_xlfn.STDEV.P('Elo Ratings - Current'!$C$2:$C$31)+1505</f>
        <v>1474.0616268802489</v>
      </c>
      <c r="V628">
        <f>U628-VLOOKUP(C628, 'Team Pitching Projected'!$P$2:$R$32, 3, FALSE)</f>
        <v>-20.797372820580222</v>
      </c>
      <c r="W628">
        <f t="shared" si="19"/>
        <v>-12.323598805794926</v>
      </c>
      <c r="X628">
        <v>-12.328897457228917</v>
      </c>
    </row>
    <row r="629" spans="1:24" x14ac:dyDescent="0.45">
      <c r="A629">
        <v>814</v>
      </c>
      <c r="B629" t="s">
        <v>917</v>
      </c>
      <c r="C629" t="s">
        <v>15</v>
      </c>
      <c r="D629">
        <v>3</v>
      </c>
      <c r="E629">
        <v>3</v>
      </c>
      <c r="F629">
        <v>0</v>
      </c>
      <c r="G629">
        <v>16</v>
      </c>
      <c r="H629">
        <v>15</v>
      </c>
      <c r="I629">
        <v>53.2</v>
      </c>
      <c r="J629">
        <v>7.21</v>
      </c>
      <c r="K629">
        <v>3.35</v>
      </c>
      <c r="L629">
        <v>1.34</v>
      </c>
      <c r="M629">
        <v>0.29399999999999998</v>
      </c>
      <c r="N629" s="2">
        <v>0.71</v>
      </c>
      <c r="P629">
        <v>4.6900000000000004</v>
      </c>
      <c r="Q629">
        <v>4.88</v>
      </c>
      <c r="R629">
        <v>0.3</v>
      </c>
      <c r="T629">
        <f t="shared" si="18"/>
        <v>-0.71414706768627756</v>
      </c>
      <c r="U629">
        <f>T629*_xlfn.STDEV.P('Elo Ratings - Current'!$C$2:$C$31)+1505</f>
        <v>1474.0616268802489</v>
      </c>
      <c r="V629">
        <f>U629-VLOOKUP(C629, 'Team Pitching Projected'!$P$2:$R$32, 3, FALSE)</f>
        <v>-20.797372820580222</v>
      </c>
      <c r="W629">
        <f t="shared" si="19"/>
        <v>-12.323598805794926</v>
      </c>
      <c r="X629">
        <v>-12.328897457228917</v>
      </c>
    </row>
    <row r="630" spans="1:24" x14ac:dyDescent="0.45">
      <c r="A630">
        <v>752</v>
      </c>
      <c r="B630" t="s">
        <v>893</v>
      </c>
      <c r="C630" t="s">
        <v>15</v>
      </c>
      <c r="D630">
        <v>4</v>
      </c>
      <c r="E630">
        <v>6</v>
      </c>
      <c r="F630">
        <v>0</v>
      </c>
      <c r="G630">
        <v>27</v>
      </c>
      <c r="H630">
        <v>13</v>
      </c>
      <c r="I630">
        <v>81.2</v>
      </c>
      <c r="J630">
        <v>9.69</v>
      </c>
      <c r="K630">
        <v>5.73</v>
      </c>
      <c r="L630">
        <v>1.1000000000000001</v>
      </c>
      <c r="M630">
        <v>0.29299999999999998</v>
      </c>
      <c r="N630" s="2">
        <v>0.69399999999999995</v>
      </c>
      <c r="P630">
        <v>4.8499999999999996</v>
      </c>
      <c r="Q630">
        <v>4.75</v>
      </c>
      <c r="R630">
        <v>0.3</v>
      </c>
      <c r="T630">
        <f t="shared" si="18"/>
        <v>-0.71414706768627756</v>
      </c>
      <c r="U630">
        <f>T630*_xlfn.STDEV.P('Elo Ratings - Current'!$C$2:$C$31)+1505</f>
        <v>1474.0616268802489</v>
      </c>
      <c r="V630">
        <f>U630-VLOOKUP(C630, 'Team Pitching Projected'!$P$2:$R$32, 3, FALSE)</f>
        <v>-20.797372820580222</v>
      </c>
      <c r="W630">
        <f t="shared" si="19"/>
        <v>-12.323598805794926</v>
      </c>
      <c r="X630">
        <v>-12.328897457228917</v>
      </c>
    </row>
    <row r="631" spans="1:24" x14ac:dyDescent="0.45">
      <c r="A631">
        <v>834</v>
      </c>
      <c r="B631" t="s">
        <v>921</v>
      </c>
      <c r="C631" t="s">
        <v>42</v>
      </c>
      <c r="D631">
        <v>7</v>
      </c>
      <c r="E631">
        <v>7</v>
      </c>
      <c r="F631">
        <v>0</v>
      </c>
      <c r="G631">
        <v>25</v>
      </c>
      <c r="H631">
        <v>21</v>
      </c>
      <c r="I631">
        <v>105.1</v>
      </c>
      <c r="J631">
        <v>6.58</v>
      </c>
      <c r="K631">
        <v>4.3600000000000003</v>
      </c>
      <c r="L631">
        <v>1.28</v>
      </c>
      <c r="M631">
        <v>0.29699999999999999</v>
      </c>
      <c r="N631" s="2">
        <v>0.69699999999999995</v>
      </c>
      <c r="P631">
        <v>5.04</v>
      </c>
      <c r="Q631">
        <v>5.24</v>
      </c>
      <c r="R631">
        <v>0.3</v>
      </c>
      <c r="T631">
        <f t="shared" si="18"/>
        <v>-0.71414706768627756</v>
      </c>
      <c r="U631">
        <f>T631*_xlfn.STDEV.P('Elo Ratings - Current'!$C$2:$C$31)+1505</f>
        <v>1474.0616268802489</v>
      </c>
      <c r="V631">
        <f>U631-VLOOKUP(C631, 'Team Pitching Projected'!$P$2:$R$32, 3, FALSE)</f>
        <v>-103.83877149681052</v>
      </c>
      <c r="W631">
        <f t="shared" si="19"/>
        <v>-61.530240932498955</v>
      </c>
      <c r="X631">
        <v>-61.556696459370343</v>
      </c>
    </row>
    <row r="632" spans="1:24" x14ac:dyDescent="0.45">
      <c r="A632">
        <v>835</v>
      </c>
      <c r="B632" t="s">
        <v>922</v>
      </c>
      <c r="C632" t="s">
        <v>35</v>
      </c>
      <c r="D632">
        <v>4</v>
      </c>
      <c r="E632">
        <v>5</v>
      </c>
      <c r="F632">
        <v>0</v>
      </c>
      <c r="G632">
        <v>24</v>
      </c>
      <c r="H632">
        <v>18</v>
      </c>
      <c r="I632">
        <v>82</v>
      </c>
      <c r="J632">
        <v>7.79</v>
      </c>
      <c r="K632">
        <v>5.05</v>
      </c>
      <c r="L632">
        <v>1.1000000000000001</v>
      </c>
      <c r="M632">
        <v>0.29499999999999998</v>
      </c>
      <c r="N632" s="2">
        <v>0.71699999999999997</v>
      </c>
      <c r="P632">
        <v>4.72</v>
      </c>
      <c r="Q632">
        <v>4.9400000000000004</v>
      </c>
      <c r="R632">
        <v>0.3</v>
      </c>
      <c r="T632">
        <f t="shared" si="18"/>
        <v>-0.71414706768627756</v>
      </c>
      <c r="U632">
        <f>T632*_xlfn.STDEV.P('Elo Ratings - Current'!$C$2:$C$31)+1505</f>
        <v>1474.0616268802489</v>
      </c>
      <c r="V632">
        <f>U632-VLOOKUP(C632, 'Team Pitching Projected'!$P$2:$R$32, 3, FALSE)</f>
        <v>-57.572849377196462</v>
      </c>
      <c r="W632">
        <f t="shared" si="19"/>
        <v>-34.115111747620972</v>
      </c>
      <c r="X632">
        <v>-34.129779872463025</v>
      </c>
    </row>
    <row r="633" spans="1:24" x14ac:dyDescent="0.45">
      <c r="A633">
        <v>743</v>
      </c>
      <c r="B633" t="s">
        <v>887</v>
      </c>
      <c r="D633">
        <v>7</v>
      </c>
      <c r="E633">
        <v>9</v>
      </c>
      <c r="F633">
        <v>0</v>
      </c>
      <c r="G633">
        <v>26</v>
      </c>
      <c r="H633">
        <v>23</v>
      </c>
      <c r="I633">
        <v>119.2</v>
      </c>
      <c r="J633">
        <v>7.37</v>
      </c>
      <c r="K633">
        <v>3.08</v>
      </c>
      <c r="L633">
        <v>1.65</v>
      </c>
      <c r="M633">
        <v>0.28399999999999997</v>
      </c>
      <c r="N633" s="2">
        <v>0.69399999999999995</v>
      </c>
      <c r="P633">
        <v>4.96</v>
      </c>
      <c r="Q633">
        <v>5.23</v>
      </c>
      <c r="R633">
        <v>0.3</v>
      </c>
      <c r="T633">
        <f t="shared" si="18"/>
        <v>-0.71414706768627756</v>
      </c>
      <c r="U633">
        <f>T633*_xlfn.STDEV.P('Elo Ratings - Current'!$C$2:$C$31)+1505</f>
        <v>1474.0616268802489</v>
      </c>
      <c r="V633" t="e">
        <f>U633-VLOOKUP(C633, 'Team Pitching Projected'!$P$2:$R$32, 3, FALSE)</f>
        <v>#N/A</v>
      </c>
      <c r="W633" t="e">
        <f t="shared" si="19"/>
        <v>#N/A</v>
      </c>
      <c r="X633" t="e">
        <v>#N/A</v>
      </c>
    </row>
    <row r="634" spans="1:24" x14ac:dyDescent="0.45">
      <c r="A634">
        <v>971</v>
      </c>
      <c r="B634" t="s">
        <v>965</v>
      </c>
      <c r="C634" t="s">
        <v>325</v>
      </c>
      <c r="D634">
        <v>3</v>
      </c>
      <c r="E634">
        <v>5</v>
      </c>
      <c r="F634">
        <v>0</v>
      </c>
      <c r="G634">
        <v>16</v>
      </c>
      <c r="H634">
        <v>14</v>
      </c>
      <c r="I634">
        <v>68.099999999999994</v>
      </c>
      <c r="J634">
        <v>5.53</v>
      </c>
      <c r="K634">
        <v>3.69</v>
      </c>
      <c r="L634">
        <v>1.45</v>
      </c>
      <c r="M634">
        <v>0.307</v>
      </c>
      <c r="N634" s="2">
        <v>0.67300000000000004</v>
      </c>
      <c r="P634">
        <v>5.67</v>
      </c>
      <c r="Q634">
        <v>5.48</v>
      </c>
      <c r="R634">
        <v>0.2</v>
      </c>
      <c r="T634">
        <f t="shared" si="18"/>
        <v>-0.83801210096930123</v>
      </c>
      <c r="U634">
        <f>T634*_xlfn.STDEV.P('Elo Ratings - Current'!$C$2:$C$31)+1505</f>
        <v>1468.6955296299777</v>
      </c>
      <c r="V634">
        <f>U634-VLOOKUP(C634, 'Team Pitching Projected'!$P$2:$R$32, 3, FALSE)</f>
        <v>8.2393950950156523</v>
      </c>
      <c r="W634">
        <f t="shared" si="19"/>
        <v>4.8822993379687194</v>
      </c>
      <c r="X634">
        <v>4.8843985301605839</v>
      </c>
    </row>
    <row r="635" spans="1:24" x14ac:dyDescent="0.45">
      <c r="A635">
        <v>951</v>
      </c>
      <c r="B635" t="s">
        <v>961</v>
      </c>
      <c r="C635" t="s">
        <v>22</v>
      </c>
      <c r="D635">
        <v>2</v>
      </c>
      <c r="E635">
        <v>3</v>
      </c>
      <c r="F635">
        <v>0</v>
      </c>
      <c r="G635">
        <v>15</v>
      </c>
      <c r="H635">
        <v>14</v>
      </c>
      <c r="I635">
        <v>53</v>
      </c>
      <c r="J635">
        <v>8.49</v>
      </c>
      <c r="K635">
        <v>5.43</v>
      </c>
      <c r="L635">
        <v>1.19</v>
      </c>
      <c r="M635">
        <v>0.28899999999999998</v>
      </c>
      <c r="N635" s="2">
        <v>0.66500000000000004</v>
      </c>
      <c r="P635">
        <v>5.26</v>
      </c>
      <c r="Q635">
        <v>5.24</v>
      </c>
      <c r="R635">
        <v>0.2</v>
      </c>
      <c r="T635">
        <f t="shared" si="18"/>
        <v>-0.83801210096930123</v>
      </c>
      <c r="U635">
        <f>T635*_xlfn.STDEV.P('Elo Ratings - Current'!$C$2:$C$31)+1505</f>
        <v>1468.6955296299777</v>
      </c>
      <c r="V635">
        <f>U635-VLOOKUP(C635, 'Team Pitching Projected'!$P$2:$R$32, 3, FALSE)</f>
        <v>-66.497863713591869</v>
      </c>
      <c r="W635">
        <f t="shared" si="19"/>
        <v>-39.403678576065055</v>
      </c>
      <c r="X635">
        <v>-39.420620571766648</v>
      </c>
    </row>
    <row r="636" spans="1:24" x14ac:dyDescent="0.45">
      <c r="A636">
        <v>995</v>
      </c>
      <c r="B636" t="s">
        <v>973</v>
      </c>
      <c r="C636" t="s">
        <v>31</v>
      </c>
      <c r="D636">
        <v>4</v>
      </c>
      <c r="E636">
        <v>6</v>
      </c>
      <c r="F636">
        <v>0</v>
      </c>
      <c r="G636">
        <v>21</v>
      </c>
      <c r="H636">
        <v>21</v>
      </c>
      <c r="I636">
        <v>79.099999999999994</v>
      </c>
      <c r="J636">
        <v>7.83</v>
      </c>
      <c r="K636">
        <v>5.1100000000000003</v>
      </c>
      <c r="L636">
        <v>1.48</v>
      </c>
      <c r="M636">
        <v>0.28999999999999998</v>
      </c>
      <c r="N636" s="2">
        <v>0.68400000000000005</v>
      </c>
      <c r="P636">
        <v>5.45</v>
      </c>
      <c r="Q636">
        <v>5.46</v>
      </c>
      <c r="R636">
        <v>0.2</v>
      </c>
      <c r="T636">
        <f t="shared" si="18"/>
        <v>-0.83801210096930123</v>
      </c>
      <c r="U636">
        <f>T636*_xlfn.STDEV.P('Elo Ratings - Current'!$C$2:$C$31)+1505</f>
        <v>1468.6955296299777</v>
      </c>
      <c r="V636">
        <f>U636-VLOOKUP(C636, 'Team Pitching Projected'!$P$2:$R$32, 3, FALSE)</f>
        <v>-30.908692852350214</v>
      </c>
      <c r="W636">
        <f t="shared" si="19"/>
        <v>-18.315117664620413</v>
      </c>
      <c r="X636">
        <v>-18.322992427991824</v>
      </c>
    </row>
    <row r="637" spans="1:24" x14ac:dyDescent="0.45">
      <c r="A637">
        <v>904</v>
      </c>
      <c r="B637" t="s">
        <v>947</v>
      </c>
      <c r="C637" t="s">
        <v>31</v>
      </c>
      <c r="D637">
        <v>4</v>
      </c>
      <c r="E637">
        <v>5</v>
      </c>
      <c r="F637">
        <v>0</v>
      </c>
      <c r="G637">
        <v>23</v>
      </c>
      <c r="H637">
        <v>20</v>
      </c>
      <c r="I637">
        <v>92.2</v>
      </c>
      <c r="J637">
        <v>6.5</v>
      </c>
      <c r="K637">
        <v>3.98</v>
      </c>
      <c r="L637">
        <v>1.36</v>
      </c>
      <c r="M637">
        <v>0.28899999999999998</v>
      </c>
      <c r="N637" s="2">
        <v>0.67600000000000005</v>
      </c>
      <c r="P637">
        <v>5.24</v>
      </c>
      <c r="Q637">
        <v>5.29</v>
      </c>
      <c r="R637">
        <v>0.2</v>
      </c>
      <c r="T637">
        <f t="shared" si="18"/>
        <v>-0.83801210096930123</v>
      </c>
      <c r="U637">
        <f>T637*_xlfn.STDEV.P('Elo Ratings - Current'!$C$2:$C$31)+1505</f>
        <v>1468.6955296299777</v>
      </c>
      <c r="V637">
        <f>U637-VLOOKUP(C637, 'Team Pitching Projected'!$P$2:$R$32, 3, FALSE)</f>
        <v>-30.908692852350214</v>
      </c>
      <c r="W637">
        <f t="shared" si="19"/>
        <v>-18.315117664620413</v>
      </c>
      <c r="X637">
        <v>-18.322992427991824</v>
      </c>
    </row>
    <row r="638" spans="1:24" x14ac:dyDescent="0.45">
      <c r="A638">
        <v>985</v>
      </c>
      <c r="B638" t="s">
        <v>969</v>
      </c>
      <c r="C638" t="s">
        <v>31</v>
      </c>
      <c r="D638">
        <v>3</v>
      </c>
      <c r="E638">
        <v>4</v>
      </c>
      <c r="F638">
        <v>0</v>
      </c>
      <c r="G638">
        <v>31</v>
      </c>
      <c r="H638">
        <v>12</v>
      </c>
      <c r="I638">
        <v>65.2</v>
      </c>
      <c r="J638">
        <v>6.44</v>
      </c>
      <c r="K638">
        <v>3.56</v>
      </c>
      <c r="L638">
        <v>1.37</v>
      </c>
      <c r="M638">
        <v>0.29099999999999998</v>
      </c>
      <c r="N638" s="2">
        <v>0.68300000000000005</v>
      </c>
      <c r="P638">
        <v>5.07</v>
      </c>
      <c r="Q638">
        <v>5.17</v>
      </c>
      <c r="R638">
        <v>0.2</v>
      </c>
      <c r="T638">
        <f t="shared" si="18"/>
        <v>-0.83801210096930123</v>
      </c>
      <c r="U638">
        <f>T638*_xlfn.STDEV.P('Elo Ratings - Current'!$C$2:$C$31)+1505</f>
        <v>1468.6955296299777</v>
      </c>
      <c r="V638">
        <f>U638-VLOOKUP(C638, 'Team Pitching Projected'!$P$2:$R$32, 3, FALSE)</f>
        <v>-30.908692852350214</v>
      </c>
      <c r="W638">
        <f t="shared" si="19"/>
        <v>-18.315117664620413</v>
      </c>
      <c r="X638">
        <v>-18.322992427991824</v>
      </c>
    </row>
    <row r="639" spans="1:24" x14ac:dyDescent="0.45">
      <c r="A639">
        <v>994</v>
      </c>
      <c r="B639" t="s">
        <v>972</v>
      </c>
      <c r="C639" t="s">
        <v>21</v>
      </c>
      <c r="D639">
        <v>4</v>
      </c>
      <c r="E639">
        <v>4</v>
      </c>
      <c r="F639">
        <v>0</v>
      </c>
      <c r="G639">
        <v>30</v>
      </c>
      <c r="H639">
        <v>10</v>
      </c>
      <c r="I639">
        <v>66.099999999999994</v>
      </c>
      <c r="J639">
        <v>6.92</v>
      </c>
      <c r="K639">
        <v>3.67</v>
      </c>
      <c r="L639">
        <v>1.0900000000000001</v>
      </c>
      <c r="M639">
        <v>0.28699999999999998</v>
      </c>
      <c r="N639" s="2">
        <v>0.69699999999999995</v>
      </c>
      <c r="P639">
        <v>4.4800000000000004</v>
      </c>
      <c r="Q639">
        <v>4.78</v>
      </c>
      <c r="R639">
        <v>0.2</v>
      </c>
      <c r="T639">
        <f t="shared" si="18"/>
        <v>-0.83801210096930123</v>
      </c>
      <c r="U639">
        <f>T639*_xlfn.STDEV.P('Elo Ratings - Current'!$C$2:$C$31)+1505</f>
        <v>1468.6955296299777</v>
      </c>
      <c r="V639">
        <f>U639-VLOOKUP(C639, 'Team Pitching Projected'!$P$2:$R$32, 3, FALSE)</f>
        <v>-48.703278282971041</v>
      </c>
      <c r="W639">
        <f t="shared" si="19"/>
        <v>-28.859398120342732</v>
      </c>
      <c r="X639">
        <v>-28.871806499879234</v>
      </c>
    </row>
    <row r="640" spans="1:24" x14ac:dyDescent="0.45">
      <c r="A640">
        <v>962</v>
      </c>
      <c r="B640" t="s">
        <v>963</v>
      </c>
      <c r="C640" t="s">
        <v>20</v>
      </c>
      <c r="D640">
        <v>4</v>
      </c>
      <c r="E640">
        <v>4</v>
      </c>
      <c r="F640">
        <v>0</v>
      </c>
      <c r="G640">
        <v>36</v>
      </c>
      <c r="H640">
        <v>8</v>
      </c>
      <c r="I640">
        <v>64</v>
      </c>
      <c r="J640">
        <v>9.6999999999999993</v>
      </c>
      <c r="K640">
        <v>4.92</v>
      </c>
      <c r="L640">
        <v>1.27</v>
      </c>
      <c r="M640">
        <v>0.29199999999999998</v>
      </c>
      <c r="N640" s="2">
        <v>0.72099999999999997</v>
      </c>
      <c r="P640">
        <v>4.5</v>
      </c>
      <c r="Q640">
        <v>4.8499999999999996</v>
      </c>
      <c r="R640">
        <v>0.2</v>
      </c>
      <c r="T640">
        <f t="shared" si="18"/>
        <v>-0.83801210096930123</v>
      </c>
      <c r="U640">
        <f>T640*_xlfn.STDEV.P('Elo Ratings - Current'!$C$2:$C$31)+1505</f>
        <v>1468.6955296299777</v>
      </c>
      <c r="V640">
        <f>U640-VLOOKUP(C640, 'Team Pitching Projected'!$P$2:$R$32, 3, FALSE)</f>
        <v>-45.14436119684683</v>
      </c>
      <c r="W640">
        <f t="shared" si="19"/>
        <v>-26.75054202919824</v>
      </c>
      <c r="X640">
        <v>-26.76204368550178</v>
      </c>
    </row>
    <row r="641" spans="1:24" x14ac:dyDescent="0.45">
      <c r="A641">
        <v>984</v>
      </c>
      <c r="B641" t="s">
        <v>968</v>
      </c>
      <c r="C641" t="s">
        <v>19</v>
      </c>
      <c r="D641">
        <v>5</v>
      </c>
      <c r="E641">
        <v>7</v>
      </c>
      <c r="F641">
        <v>0</v>
      </c>
      <c r="G641">
        <v>31</v>
      </c>
      <c r="H641">
        <v>13</v>
      </c>
      <c r="I641">
        <v>85.1</v>
      </c>
      <c r="J641">
        <v>7.49</v>
      </c>
      <c r="K641">
        <v>4.43</v>
      </c>
      <c r="L641">
        <v>1.27</v>
      </c>
      <c r="M641">
        <v>0.3</v>
      </c>
      <c r="N641" s="2">
        <v>0.70899999999999996</v>
      </c>
      <c r="P641">
        <v>4.8499999999999996</v>
      </c>
      <c r="Q641">
        <v>4.97</v>
      </c>
      <c r="R641">
        <v>0.2</v>
      </c>
      <c r="T641">
        <f t="shared" si="18"/>
        <v>-0.83801210096930123</v>
      </c>
      <c r="U641">
        <f>T641*_xlfn.STDEV.P('Elo Ratings - Current'!$C$2:$C$31)+1505</f>
        <v>1468.6955296299777</v>
      </c>
      <c r="V641">
        <f>U641-VLOOKUP(C641, 'Team Pitching Projected'!$P$2:$R$32, 3, FALSE)</f>
        <v>-55.821112455219236</v>
      </c>
      <c r="W641">
        <f t="shared" si="19"/>
        <v>-33.077110302631581</v>
      </c>
      <c r="X641">
        <v>-33.091332128634143</v>
      </c>
    </row>
    <row r="642" spans="1:24" x14ac:dyDescent="0.45">
      <c r="A642">
        <v>885</v>
      </c>
      <c r="B642" t="s">
        <v>939</v>
      </c>
      <c r="C642" t="s">
        <v>19</v>
      </c>
      <c r="D642">
        <v>4</v>
      </c>
      <c r="E642">
        <v>4</v>
      </c>
      <c r="F642">
        <v>0</v>
      </c>
      <c r="G642">
        <v>28</v>
      </c>
      <c r="H642">
        <v>9</v>
      </c>
      <c r="I642">
        <v>82.2</v>
      </c>
      <c r="J642">
        <v>7.07</v>
      </c>
      <c r="K642">
        <v>3.37</v>
      </c>
      <c r="L642">
        <v>1.31</v>
      </c>
      <c r="M642">
        <v>0.30299999999999999</v>
      </c>
      <c r="N642" s="2">
        <v>0.71699999999999997</v>
      </c>
      <c r="P642">
        <v>4.68</v>
      </c>
      <c r="Q642">
        <v>4.8</v>
      </c>
      <c r="R642">
        <v>0.2</v>
      </c>
      <c r="T642">
        <f t="shared" ref="T642:T705" si="20">(R642-AVERAGE($R$2:$R$790))/_xlfn.STDEV.P($R$2:$R$790)</f>
        <v>-0.83801210096930123</v>
      </c>
      <c r="U642">
        <f>T642*_xlfn.STDEV.P('Elo Ratings - Current'!$C$2:$C$31)+1505</f>
        <v>1468.6955296299777</v>
      </c>
      <c r="V642">
        <f>U642-VLOOKUP(C642, 'Team Pitching Projected'!$P$2:$R$32, 3, FALSE)</f>
        <v>-55.821112455219236</v>
      </c>
      <c r="W642">
        <f t="shared" si="19"/>
        <v>-33.077110302631581</v>
      </c>
      <c r="X642">
        <v>-33.091332128634143</v>
      </c>
    </row>
    <row r="643" spans="1:24" x14ac:dyDescent="0.45">
      <c r="A643">
        <v>918</v>
      </c>
      <c r="B643" t="s">
        <v>951</v>
      </c>
      <c r="C643" t="s">
        <v>37</v>
      </c>
      <c r="D643">
        <v>5</v>
      </c>
      <c r="E643">
        <v>6</v>
      </c>
      <c r="F643">
        <v>0</v>
      </c>
      <c r="G643">
        <v>36</v>
      </c>
      <c r="H643">
        <v>10</v>
      </c>
      <c r="I643">
        <v>82.1</v>
      </c>
      <c r="J643">
        <v>8.75</v>
      </c>
      <c r="K643">
        <v>4.37</v>
      </c>
      <c r="L643">
        <v>1.2</v>
      </c>
      <c r="M643">
        <v>0.29899999999999999</v>
      </c>
      <c r="N643" s="2">
        <v>0.69099999999999995</v>
      </c>
      <c r="P643">
        <v>4.8099999999999996</v>
      </c>
      <c r="Q643">
        <v>4.7300000000000004</v>
      </c>
      <c r="R643">
        <v>0.2</v>
      </c>
      <c r="T643">
        <f t="shared" si="20"/>
        <v>-0.83801210096930123</v>
      </c>
      <c r="U643">
        <f>T643*_xlfn.STDEV.P('Elo Ratings - Current'!$C$2:$C$31)+1505</f>
        <v>1468.6955296299777</v>
      </c>
      <c r="V643">
        <f>U643-VLOOKUP(C643, 'Team Pitching Projected'!$P$2:$R$32, 3, FALSE)</f>
        <v>-64.125252322842243</v>
      </c>
      <c r="W643">
        <f t="shared" ref="W643:W706" si="21">(V643*(5.333/9))</f>
        <v>-37.99777451530197</v>
      </c>
      <c r="X643">
        <v>-38.014112028848345</v>
      </c>
    </row>
    <row r="644" spans="1:24" x14ac:dyDescent="0.45">
      <c r="A644">
        <v>998</v>
      </c>
      <c r="B644" t="s">
        <v>976</v>
      </c>
      <c r="C644" t="s">
        <v>10</v>
      </c>
      <c r="D644">
        <v>5</v>
      </c>
      <c r="E644">
        <v>6</v>
      </c>
      <c r="F644">
        <v>0</v>
      </c>
      <c r="G644">
        <v>33</v>
      </c>
      <c r="H644">
        <v>11</v>
      </c>
      <c r="I644">
        <v>84</v>
      </c>
      <c r="J644">
        <v>7.71</v>
      </c>
      <c r="K644">
        <v>4.18</v>
      </c>
      <c r="L644">
        <v>1.29</v>
      </c>
      <c r="M644">
        <v>0.28699999999999998</v>
      </c>
      <c r="N644" s="2">
        <v>0.68400000000000005</v>
      </c>
      <c r="P644">
        <v>4.93</v>
      </c>
      <c r="Q644">
        <v>5.08</v>
      </c>
      <c r="R644">
        <v>0.2</v>
      </c>
      <c r="T644">
        <f t="shared" si="20"/>
        <v>-0.83801210096930123</v>
      </c>
      <c r="U644">
        <f>T644*_xlfn.STDEV.P('Elo Ratings - Current'!$C$2:$C$31)+1505</f>
        <v>1468.6955296299777</v>
      </c>
      <c r="V644">
        <f>U644-VLOOKUP(C644, 'Team Pitching Projected'!$P$2:$R$32, 3, FALSE)</f>
        <v>-43.958055501472018</v>
      </c>
      <c r="W644">
        <f t="shared" si="21"/>
        <v>-26.047589998816701</v>
      </c>
      <c r="X644">
        <v>-26.058789414042629</v>
      </c>
    </row>
    <row r="645" spans="1:24" x14ac:dyDescent="0.45">
      <c r="A645">
        <v>888</v>
      </c>
      <c r="B645" t="s">
        <v>940</v>
      </c>
      <c r="C645" t="s">
        <v>41</v>
      </c>
      <c r="D645">
        <v>3</v>
      </c>
      <c r="E645">
        <v>4</v>
      </c>
      <c r="F645">
        <v>0</v>
      </c>
      <c r="G645">
        <v>21</v>
      </c>
      <c r="H645">
        <v>19</v>
      </c>
      <c r="I645">
        <v>67.2</v>
      </c>
      <c r="J645">
        <v>10.24</v>
      </c>
      <c r="K645">
        <v>6.91</v>
      </c>
      <c r="L645">
        <v>1.33</v>
      </c>
      <c r="M645">
        <v>0.29499999999999998</v>
      </c>
      <c r="N645" s="2">
        <v>0.69699999999999995</v>
      </c>
      <c r="P645">
        <v>5.45</v>
      </c>
      <c r="Q645">
        <v>5.38</v>
      </c>
      <c r="R645">
        <v>0.2</v>
      </c>
      <c r="T645">
        <f t="shared" si="20"/>
        <v>-0.83801210096930123</v>
      </c>
      <c r="U645">
        <f>T645*_xlfn.STDEV.P('Elo Ratings - Current'!$C$2:$C$31)+1505</f>
        <v>1468.6955296299777</v>
      </c>
      <c r="V645">
        <f>U645-VLOOKUP(C645, 'Team Pitching Projected'!$P$2:$R$32, 3, FALSE)</f>
        <v>-112.76378583320593</v>
      </c>
      <c r="W645">
        <f t="shared" si="21"/>
        <v>-66.818807760943031</v>
      </c>
      <c r="X645">
        <v>-66.847537158674101</v>
      </c>
    </row>
    <row r="646" spans="1:24" x14ac:dyDescent="0.45">
      <c r="A646">
        <v>937</v>
      </c>
      <c r="B646" t="s">
        <v>957</v>
      </c>
      <c r="C646" t="s">
        <v>41</v>
      </c>
      <c r="D646">
        <v>3</v>
      </c>
      <c r="E646">
        <v>4</v>
      </c>
      <c r="F646">
        <v>0</v>
      </c>
      <c r="G646">
        <v>16</v>
      </c>
      <c r="H646">
        <v>12</v>
      </c>
      <c r="I646">
        <v>57.1</v>
      </c>
      <c r="J646">
        <v>6.6</v>
      </c>
      <c r="K646">
        <v>4.08</v>
      </c>
      <c r="L646">
        <v>1.41</v>
      </c>
      <c r="M646">
        <v>0.29599999999999999</v>
      </c>
      <c r="N646" s="2">
        <v>0.65</v>
      </c>
      <c r="P646">
        <v>5.65</v>
      </c>
      <c r="Q646">
        <v>5.35</v>
      </c>
      <c r="R646">
        <v>0.2</v>
      </c>
      <c r="T646">
        <f t="shared" si="20"/>
        <v>-0.83801210096930123</v>
      </c>
      <c r="U646">
        <f>T646*_xlfn.STDEV.P('Elo Ratings - Current'!$C$2:$C$31)+1505</f>
        <v>1468.6955296299777</v>
      </c>
      <c r="V646">
        <f>U646-VLOOKUP(C646, 'Team Pitching Projected'!$P$2:$R$32, 3, FALSE)</f>
        <v>-112.76378583320593</v>
      </c>
      <c r="W646">
        <f t="shared" si="21"/>
        <v>-66.818807760943031</v>
      </c>
      <c r="X646">
        <v>-66.847537158674101</v>
      </c>
    </row>
    <row r="647" spans="1:24" x14ac:dyDescent="0.45">
      <c r="A647">
        <v>974</v>
      </c>
      <c r="B647" t="s">
        <v>966</v>
      </c>
      <c r="C647" t="s">
        <v>33</v>
      </c>
      <c r="D647">
        <v>3</v>
      </c>
      <c r="E647">
        <v>4</v>
      </c>
      <c r="F647">
        <v>0</v>
      </c>
      <c r="G647">
        <v>14</v>
      </c>
      <c r="H647">
        <v>14</v>
      </c>
      <c r="I647">
        <v>57.1</v>
      </c>
      <c r="J647">
        <v>5.65</v>
      </c>
      <c r="K647">
        <v>3.46</v>
      </c>
      <c r="L647">
        <v>1.1000000000000001</v>
      </c>
      <c r="M647">
        <v>0.29599999999999999</v>
      </c>
      <c r="N647" s="2">
        <v>0.67400000000000004</v>
      </c>
      <c r="P647">
        <v>4.87</v>
      </c>
      <c r="Q647">
        <v>5.05</v>
      </c>
      <c r="R647">
        <v>0.2</v>
      </c>
      <c r="T647">
        <f t="shared" si="20"/>
        <v>-0.83801210096930123</v>
      </c>
      <c r="U647">
        <f>T647*_xlfn.STDEV.P('Elo Ratings - Current'!$C$2:$C$31)+1505</f>
        <v>1468.6955296299777</v>
      </c>
      <c r="V647">
        <f>U647-VLOOKUP(C647, 'Team Pitching Projected'!$P$2:$R$32, 3, FALSE)</f>
        <v>11.798312181139636</v>
      </c>
      <c r="W647">
        <f t="shared" si="21"/>
        <v>6.9911554291130757</v>
      </c>
      <c r="X647">
        <v>6.9941613445380382</v>
      </c>
    </row>
    <row r="648" spans="1:24" x14ac:dyDescent="0.45">
      <c r="A648">
        <v>897</v>
      </c>
      <c r="B648" t="s">
        <v>944</v>
      </c>
      <c r="C648" t="s">
        <v>39</v>
      </c>
      <c r="D648">
        <v>6</v>
      </c>
      <c r="E648">
        <v>10</v>
      </c>
      <c r="F648">
        <v>0</v>
      </c>
      <c r="G648">
        <v>24</v>
      </c>
      <c r="H648">
        <v>24</v>
      </c>
      <c r="I648">
        <v>101</v>
      </c>
      <c r="J648">
        <v>8.91</v>
      </c>
      <c r="K648">
        <v>5.7</v>
      </c>
      <c r="L648">
        <v>1.34</v>
      </c>
      <c r="M648">
        <v>0.29699999999999999</v>
      </c>
      <c r="N648" s="2">
        <v>0.68100000000000005</v>
      </c>
      <c r="P648">
        <v>5.44</v>
      </c>
      <c r="Q648">
        <v>5.31</v>
      </c>
      <c r="R648">
        <v>0.2</v>
      </c>
      <c r="T648">
        <f t="shared" si="20"/>
        <v>-0.83801210096930123</v>
      </c>
      <c r="U648">
        <f>T648*_xlfn.STDEV.P('Elo Ratings - Current'!$C$2:$C$31)+1505</f>
        <v>1468.6955296299777</v>
      </c>
      <c r="V648">
        <f>U648-VLOOKUP(C648, 'Team Pitching Projected'!$P$2:$R$32, 3, FALSE)</f>
        <v>-27.349775766226003</v>
      </c>
      <c r="W648">
        <f t="shared" si="21"/>
        <v>-16.206261573475921</v>
      </c>
      <c r="X648">
        <v>-16.213229613614235</v>
      </c>
    </row>
    <row r="649" spans="1:24" x14ac:dyDescent="0.45">
      <c r="A649">
        <v>926</v>
      </c>
      <c r="B649" t="s">
        <v>955</v>
      </c>
      <c r="C649" t="s">
        <v>39</v>
      </c>
      <c r="D649">
        <v>2</v>
      </c>
      <c r="E649">
        <v>2</v>
      </c>
      <c r="F649">
        <v>0</v>
      </c>
      <c r="G649">
        <v>26</v>
      </c>
      <c r="H649">
        <v>6</v>
      </c>
      <c r="I649">
        <v>45.1</v>
      </c>
      <c r="J649">
        <v>12.12</v>
      </c>
      <c r="K649">
        <v>5.76</v>
      </c>
      <c r="L649">
        <v>1.39</v>
      </c>
      <c r="M649">
        <v>0.30499999999999999</v>
      </c>
      <c r="N649" s="2">
        <v>0.72199999999999998</v>
      </c>
      <c r="P649">
        <v>4.7699999999999996</v>
      </c>
      <c r="Q649">
        <v>4.62</v>
      </c>
      <c r="R649">
        <v>0.2</v>
      </c>
      <c r="T649">
        <f t="shared" si="20"/>
        <v>-0.83801210096930123</v>
      </c>
      <c r="U649">
        <f>T649*_xlfn.STDEV.P('Elo Ratings - Current'!$C$2:$C$31)+1505</f>
        <v>1468.6955296299777</v>
      </c>
      <c r="V649">
        <f>U649-VLOOKUP(C649, 'Team Pitching Projected'!$P$2:$R$32, 3, FALSE)</f>
        <v>-27.349775766226003</v>
      </c>
      <c r="W649">
        <f t="shared" si="21"/>
        <v>-16.206261573475921</v>
      </c>
      <c r="X649">
        <v>-16.213229613614235</v>
      </c>
    </row>
    <row r="650" spans="1:24" x14ac:dyDescent="0.45">
      <c r="A650">
        <v>881</v>
      </c>
      <c r="B650" t="s">
        <v>936</v>
      </c>
      <c r="C650" t="s">
        <v>24</v>
      </c>
      <c r="D650">
        <v>2</v>
      </c>
      <c r="E650">
        <v>3</v>
      </c>
      <c r="F650">
        <v>0</v>
      </c>
      <c r="G650">
        <v>31</v>
      </c>
      <c r="H650">
        <v>10</v>
      </c>
      <c r="I650">
        <v>74.2</v>
      </c>
      <c r="J650">
        <v>7.95</v>
      </c>
      <c r="K650">
        <v>4.34</v>
      </c>
      <c r="L650">
        <v>1.2</v>
      </c>
      <c r="M650">
        <v>0.29899999999999999</v>
      </c>
      <c r="N650" s="2">
        <v>0.70399999999999996</v>
      </c>
      <c r="P650">
        <v>4.82</v>
      </c>
      <c r="Q650">
        <v>4.79</v>
      </c>
      <c r="R650">
        <v>0.2</v>
      </c>
      <c r="T650">
        <f t="shared" si="20"/>
        <v>-0.83801210096930123</v>
      </c>
      <c r="U650">
        <f>T650*_xlfn.STDEV.P('Elo Ratings - Current'!$C$2:$C$31)+1505</f>
        <v>1468.6955296299777</v>
      </c>
      <c r="V650">
        <f>U650-VLOOKUP(C650, 'Team Pitching Projected'!$P$2:$R$32, 3, FALSE)</f>
        <v>-78.360920667339087</v>
      </c>
      <c r="W650">
        <f t="shared" si="21"/>
        <v>-46.433198879879932</v>
      </c>
      <c r="X650">
        <v>-46.453163286358297</v>
      </c>
    </row>
    <row r="651" spans="1:24" x14ac:dyDescent="0.45">
      <c r="A651">
        <v>909</v>
      </c>
      <c r="B651" t="s">
        <v>949</v>
      </c>
      <c r="C651" t="s">
        <v>40</v>
      </c>
      <c r="D651">
        <v>4</v>
      </c>
      <c r="E651">
        <v>6</v>
      </c>
      <c r="F651">
        <v>0</v>
      </c>
      <c r="G651">
        <v>26</v>
      </c>
      <c r="H651">
        <v>11</v>
      </c>
      <c r="I651">
        <v>80.099999999999994</v>
      </c>
      <c r="J651">
        <v>7.51</v>
      </c>
      <c r="K651">
        <v>3.92</v>
      </c>
      <c r="L651">
        <v>1.34</v>
      </c>
      <c r="M651">
        <v>0.29099999999999998</v>
      </c>
      <c r="N651" s="2">
        <v>0.68500000000000005</v>
      </c>
      <c r="P651">
        <v>4.93</v>
      </c>
      <c r="Q651">
        <v>5.17</v>
      </c>
      <c r="R651">
        <v>0.2</v>
      </c>
      <c r="T651">
        <f t="shared" si="20"/>
        <v>-0.83801210096930123</v>
      </c>
      <c r="U651">
        <f>T651*_xlfn.STDEV.P('Elo Ratings - Current'!$C$2:$C$31)+1505</f>
        <v>1468.6955296299777</v>
      </c>
      <c r="V651">
        <f>U651-VLOOKUP(C651, 'Team Pitching Projected'!$P$2:$R$32, 3, FALSE)</f>
        <v>-49.889583978345627</v>
      </c>
      <c r="W651">
        <f t="shared" si="21"/>
        <v>-29.562350150724139</v>
      </c>
      <c r="X651">
        <v>-29.575060771338386</v>
      </c>
    </row>
    <row r="652" spans="1:24" x14ac:dyDescent="0.45">
      <c r="A652">
        <v>976</v>
      </c>
      <c r="B652" t="s">
        <v>967</v>
      </c>
      <c r="C652" t="s">
        <v>27</v>
      </c>
      <c r="D652">
        <v>4</v>
      </c>
      <c r="E652">
        <v>6</v>
      </c>
      <c r="F652">
        <v>0</v>
      </c>
      <c r="G652">
        <v>16</v>
      </c>
      <c r="H652">
        <v>9</v>
      </c>
      <c r="I652">
        <v>62</v>
      </c>
      <c r="J652">
        <v>7.11</v>
      </c>
      <c r="K652">
        <v>3.63</v>
      </c>
      <c r="L652">
        <v>1.45</v>
      </c>
      <c r="M652">
        <v>0.30399999999999999</v>
      </c>
      <c r="N652" s="2">
        <v>0.69599999999999995</v>
      </c>
      <c r="P652">
        <v>5.08</v>
      </c>
      <c r="Q652">
        <v>5.13</v>
      </c>
      <c r="R652">
        <v>0.2</v>
      </c>
      <c r="T652">
        <f t="shared" si="20"/>
        <v>-0.83801210096930123</v>
      </c>
      <c r="U652">
        <f>T652*_xlfn.STDEV.P('Elo Ratings - Current'!$C$2:$C$31)+1505</f>
        <v>1468.6955296299777</v>
      </c>
      <c r="V652">
        <f>U652-VLOOKUP(C652, 'Team Pitching Projected'!$P$2:$R$32, 3, FALSE)</f>
        <v>-53.448501064469838</v>
      </c>
      <c r="W652">
        <f t="shared" si="21"/>
        <v>-31.671206241868632</v>
      </c>
      <c r="X652">
        <v>-31.684823585715844</v>
      </c>
    </row>
    <row r="653" spans="1:24" x14ac:dyDescent="0.45">
      <c r="A653">
        <v>996</v>
      </c>
      <c r="B653" t="s">
        <v>974</v>
      </c>
      <c r="C653" t="s">
        <v>27</v>
      </c>
      <c r="D653">
        <v>2</v>
      </c>
      <c r="E653">
        <v>4</v>
      </c>
      <c r="F653">
        <v>0</v>
      </c>
      <c r="G653">
        <v>28</v>
      </c>
      <c r="H653">
        <v>9</v>
      </c>
      <c r="I653">
        <v>60.1</v>
      </c>
      <c r="J653">
        <v>6.27</v>
      </c>
      <c r="K653">
        <v>3.58</v>
      </c>
      <c r="L653">
        <v>1.19</v>
      </c>
      <c r="M653">
        <v>0.31</v>
      </c>
      <c r="N653" s="2">
        <v>0.68799999999999994</v>
      </c>
      <c r="P653">
        <v>5.07</v>
      </c>
      <c r="Q653">
        <v>4.9800000000000004</v>
      </c>
      <c r="R653">
        <v>0.2</v>
      </c>
      <c r="T653">
        <f t="shared" si="20"/>
        <v>-0.83801210096930123</v>
      </c>
      <c r="U653">
        <f>T653*_xlfn.STDEV.P('Elo Ratings - Current'!$C$2:$C$31)+1505</f>
        <v>1468.6955296299777</v>
      </c>
      <c r="V653">
        <f>U653-VLOOKUP(C653, 'Team Pitching Projected'!$P$2:$R$32, 3, FALSE)</f>
        <v>-53.448501064469838</v>
      </c>
      <c r="W653">
        <f t="shared" si="21"/>
        <v>-31.671206241868632</v>
      </c>
      <c r="X653">
        <v>-31.684823585715844</v>
      </c>
    </row>
    <row r="654" spans="1:24" x14ac:dyDescent="0.45">
      <c r="A654">
        <v>883</v>
      </c>
      <c r="B654" t="s">
        <v>937</v>
      </c>
      <c r="C654" t="s">
        <v>11</v>
      </c>
      <c r="D654">
        <v>5</v>
      </c>
      <c r="E654">
        <v>5</v>
      </c>
      <c r="F654">
        <v>0</v>
      </c>
      <c r="G654">
        <v>23</v>
      </c>
      <c r="H654">
        <v>18</v>
      </c>
      <c r="I654">
        <v>87.1</v>
      </c>
      <c r="J654">
        <v>7.63</v>
      </c>
      <c r="K654">
        <v>4.6399999999999997</v>
      </c>
      <c r="L654">
        <v>1.44</v>
      </c>
      <c r="M654">
        <v>0.29199999999999998</v>
      </c>
      <c r="N654" s="2">
        <v>0.70199999999999996</v>
      </c>
      <c r="P654">
        <v>5.15</v>
      </c>
      <c r="Q654">
        <v>5.36</v>
      </c>
      <c r="R654">
        <v>0.2</v>
      </c>
      <c r="T654">
        <f t="shared" si="20"/>
        <v>-0.83801210096930123</v>
      </c>
      <c r="U654">
        <f>T654*_xlfn.STDEV.P('Elo Ratings - Current'!$C$2:$C$31)+1505</f>
        <v>1468.6955296299777</v>
      </c>
      <c r="V654">
        <f>U654-VLOOKUP(C654, 'Team Pitching Projected'!$P$2:$R$32, 3, FALSE)</f>
        <v>-99.714423184083898</v>
      </c>
      <c r="W654">
        <f t="shared" si="21"/>
        <v>-59.086335426746608</v>
      </c>
      <c r="X654">
        <v>-59.111740172623293</v>
      </c>
    </row>
    <row r="655" spans="1:24" x14ac:dyDescent="0.45">
      <c r="A655">
        <v>993</v>
      </c>
      <c r="B655" t="s">
        <v>971</v>
      </c>
      <c r="C655" t="s">
        <v>16</v>
      </c>
      <c r="D655">
        <v>4</v>
      </c>
      <c r="E655">
        <v>6</v>
      </c>
      <c r="F655">
        <v>0</v>
      </c>
      <c r="G655">
        <v>21</v>
      </c>
      <c r="H655">
        <v>20</v>
      </c>
      <c r="I655">
        <v>87.2</v>
      </c>
      <c r="J655">
        <v>5.13</v>
      </c>
      <c r="K655">
        <v>2.87</v>
      </c>
      <c r="L655">
        <v>1.44</v>
      </c>
      <c r="M655">
        <v>0.29499999999999998</v>
      </c>
      <c r="N655" s="2">
        <v>0.66400000000000003</v>
      </c>
      <c r="P655">
        <v>5.34</v>
      </c>
      <c r="Q655">
        <v>5.46</v>
      </c>
      <c r="R655">
        <v>0.2</v>
      </c>
      <c r="T655">
        <f t="shared" si="20"/>
        <v>-0.83801210096930123</v>
      </c>
      <c r="U655">
        <f>T655*_xlfn.STDEV.P('Elo Ratings - Current'!$C$2:$C$31)+1505</f>
        <v>1468.6955296299777</v>
      </c>
      <c r="V655">
        <f>U655-VLOOKUP(C655, 'Team Pitching Projected'!$P$2:$R$32, 3, FALSE)</f>
        <v>-21.418247289352394</v>
      </c>
      <c r="W655">
        <f t="shared" si="21"/>
        <v>-12.69150142156848</v>
      </c>
      <c r="X655">
        <v>-12.696958256318478</v>
      </c>
    </row>
    <row r="656" spans="1:24" x14ac:dyDescent="0.45">
      <c r="A656">
        <v>891</v>
      </c>
      <c r="B656" t="s">
        <v>942</v>
      </c>
      <c r="C656" t="s">
        <v>16</v>
      </c>
      <c r="D656">
        <v>3</v>
      </c>
      <c r="E656">
        <v>5</v>
      </c>
      <c r="F656">
        <v>0</v>
      </c>
      <c r="G656">
        <v>21</v>
      </c>
      <c r="H656">
        <v>13</v>
      </c>
      <c r="I656">
        <v>59</v>
      </c>
      <c r="J656">
        <v>8.69</v>
      </c>
      <c r="K656">
        <v>5.03</v>
      </c>
      <c r="L656">
        <v>1.37</v>
      </c>
      <c r="M656">
        <v>0.29399999999999998</v>
      </c>
      <c r="N656" s="2">
        <v>0.69799999999999995</v>
      </c>
      <c r="P656">
        <v>5.03</v>
      </c>
      <c r="Q656">
        <v>5.14</v>
      </c>
      <c r="R656">
        <v>0.2</v>
      </c>
      <c r="T656">
        <f t="shared" si="20"/>
        <v>-0.83801210096930123</v>
      </c>
      <c r="U656">
        <f>T656*_xlfn.STDEV.P('Elo Ratings - Current'!$C$2:$C$31)+1505</f>
        <v>1468.6955296299777</v>
      </c>
      <c r="V656">
        <f>U656-VLOOKUP(C656, 'Team Pitching Projected'!$P$2:$R$32, 3, FALSE)</f>
        <v>-21.418247289352394</v>
      </c>
      <c r="W656">
        <f t="shared" si="21"/>
        <v>-12.69150142156848</v>
      </c>
      <c r="X656">
        <v>-12.696958256318478</v>
      </c>
    </row>
    <row r="657" spans="1:24" x14ac:dyDescent="0.45">
      <c r="A657">
        <v>925</v>
      </c>
      <c r="B657" t="s">
        <v>954</v>
      </c>
      <c r="C657" t="s">
        <v>16</v>
      </c>
      <c r="D657">
        <v>3</v>
      </c>
      <c r="E657">
        <v>5</v>
      </c>
      <c r="F657">
        <v>0</v>
      </c>
      <c r="G657">
        <v>14</v>
      </c>
      <c r="H657">
        <v>12</v>
      </c>
      <c r="I657">
        <v>60.2</v>
      </c>
      <c r="J657">
        <v>5.34</v>
      </c>
      <c r="K657">
        <v>3.41</v>
      </c>
      <c r="L657">
        <v>1.33</v>
      </c>
      <c r="M657">
        <v>0.29699999999999999</v>
      </c>
      <c r="N657" s="2">
        <v>0.68</v>
      </c>
      <c r="P657">
        <v>5.19</v>
      </c>
      <c r="Q657">
        <v>5.28</v>
      </c>
      <c r="R657">
        <v>0.2</v>
      </c>
      <c r="T657">
        <f t="shared" si="20"/>
        <v>-0.83801210096930123</v>
      </c>
      <c r="U657">
        <f>T657*_xlfn.STDEV.P('Elo Ratings - Current'!$C$2:$C$31)+1505</f>
        <v>1468.6955296299777</v>
      </c>
      <c r="V657">
        <f>U657-VLOOKUP(C657, 'Team Pitching Projected'!$P$2:$R$32, 3, FALSE)</f>
        <v>-21.418247289352394</v>
      </c>
      <c r="W657">
        <f t="shared" si="21"/>
        <v>-12.69150142156848</v>
      </c>
      <c r="X657">
        <v>-12.696958256318478</v>
      </c>
    </row>
    <row r="658" spans="1:24" x14ac:dyDescent="0.45">
      <c r="A658">
        <v>884</v>
      </c>
      <c r="B658" t="s">
        <v>938</v>
      </c>
      <c r="C658" t="s">
        <v>26</v>
      </c>
      <c r="D658">
        <v>3</v>
      </c>
      <c r="E658">
        <v>4</v>
      </c>
      <c r="F658">
        <v>0</v>
      </c>
      <c r="G658">
        <v>20</v>
      </c>
      <c r="H658">
        <v>14</v>
      </c>
      <c r="I658">
        <v>74.099999999999994</v>
      </c>
      <c r="J658">
        <v>7.75</v>
      </c>
      <c r="K658">
        <v>4.3600000000000003</v>
      </c>
      <c r="L658">
        <v>1.33</v>
      </c>
      <c r="M658">
        <v>0.28899999999999998</v>
      </c>
      <c r="N658" s="2">
        <v>0.70799999999999996</v>
      </c>
      <c r="P658">
        <v>4.8499999999999996</v>
      </c>
      <c r="Q658">
        <v>5.03</v>
      </c>
      <c r="R658">
        <v>0.2</v>
      </c>
      <c r="T658">
        <f t="shared" si="20"/>
        <v>-0.83801210096930123</v>
      </c>
      <c r="U658">
        <f>T658*_xlfn.STDEV.P('Elo Ratings - Current'!$C$2:$C$31)+1505</f>
        <v>1468.6955296299777</v>
      </c>
      <c r="V658">
        <f>U658-VLOOKUP(C658, 'Team Pitching Projected'!$P$2:$R$32, 3, FALSE)</f>
        <v>-24.977164375476605</v>
      </c>
      <c r="W658">
        <f t="shared" si="21"/>
        <v>-14.800357512712973</v>
      </c>
      <c r="X658">
        <v>-14.806721070695932</v>
      </c>
    </row>
    <row r="659" spans="1:24" x14ac:dyDescent="0.45">
      <c r="A659">
        <v>915</v>
      </c>
      <c r="B659" t="s">
        <v>950</v>
      </c>
      <c r="C659" t="s">
        <v>26</v>
      </c>
      <c r="D659">
        <v>3</v>
      </c>
      <c r="E659">
        <v>4</v>
      </c>
      <c r="F659">
        <v>0</v>
      </c>
      <c r="G659">
        <v>29</v>
      </c>
      <c r="H659">
        <v>12</v>
      </c>
      <c r="I659">
        <v>80.099999999999994</v>
      </c>
      <c r="J659">
        <v>8.2899999999999991</v>
      </c>
      <c r="K659">
        <v>4.4800000000000004</v>
      </c>
      <c r="L659">
        <v>1.23</v>
      </c>
      <c r="M659">
        <v>0.29299999999999998</v>
      </c>
      <c r="N659" s="2">
        <v>0.67300000000000004</v>
      </c>
      <c r="P659">
        <v>5.04</v>
      </c>
      <c r="Q659">
        <v>4.91</v>
      </c>
      <c r="R659">
        <v>0.2</v>
      </c>
      <c r="T659">
        <f t="shared" si="20"/>
        <v>-0.83801210096930123</v>
      </c>
      <c r="U659">
        <f>T659*_xlfn.STDEV.P('Elo Ratings - Current'!$C$2:$C$31)+1505</f>
        <v>1468.6955296299777</v>
      </c>
      <c r="V659">
        <f>U659-VLOOKUP(C659, 'Team Pitching Projected'!$P$2:$R$32, 3, FALSE)</f>
        <v>-24.977164375476605</v>
      </c>
      <c r="W659">
        <f t="shared" si="21"/>
        <v>-14.800357512712973</v>
      </c>
      <c r="X659">
        <v>-14.806721070695932</v>
      </c>
    </row>
    <row r="660" spans="1:24" x14ac:dyDescent="0.45">
      <c r="A660">
        <v>876</v>
      </c>
      <c r="B660" t="s">
        <v>935</v>
      </c>
      <c r="C660" t="s">
        <v>26</v>
      </c>
      <c r="D660">
        <v>4</v>
      </c>
      <c r="E660">
        <v>6</v>
      </c>
      <c r="F660">
        <v>0</v>
      </c>
      <c r="G660">
        <v>31</v>
      </c>
      <c r="H660">
        <v>11</v>
      </c>
      <c r="I660">
        <v>78.2</v>
      </c>
      <c r="J660">
        <v>8.01</v>
      </c>
      <c r="K660">
        <v>4.46</v>
      </c>
      <c r="L660">
        <v>1.26</v>
      </c>
      <c r="M660">
        <v>0.29299999999999998</v>
      </c>
      <c r="N660" s="2">
        <v>0.69899999999999995</v>
      </c>
      <c r="P660">
        <v>4.92</v>
      </c>
      <c r="Q660">
        <v>4.8899999999999997</v>
      </c>
      <c r="R660">
        <v>0.2</v>
      </c>
      <c r="T660">
        <f t="shared" si="20"/>
        <v>-0.83801210096930123</v>
      </c>
      <c r="U660">
        <f>T660*_xlfn.STDEV.P('Elo Ratings - Current'!$C$2:$C$31)+1505</f>
        <v>1468.6955296299777</v>
      </c>
      <c r="V660">
        <f>U660-VLOOKUP(C660, 'Team Pitching Projected'!$P$2:$R$32, 3, FALSE)</f>
        <v>-24.977164375476605</v>
      </c>
      <c r="W660">
        <f t="shared" si="21"/>
        <v>-14.800357512712973</v>
      </c>
      <c r="X660">
        <v>-14.806721070695932</v>
      </c>
    </row>
    <row r="661" spans="1:24" x14ac:dyDescent="0.45">
      <c r="A661">
        <v>1005</v>
      </c>
      <c r="B661" t="s">
        <v>977</v>
      </c>
      <c r="C661" t="s">
        <v>34</v>
      </c>
      <c r="D661">
        <v>4</v>
      </c>
      <c r="E661">
        <v>7</v>
      </c>
      <c r="F661">
        <v>0</v>
      </c>
      <c r="G661">
        <v>21</v>
      </c>
      <c r="H661">
        <v>15</v>
      </c>
      <c r="I661">
        <v>98.2</v>
      </c>
      <c r="J661">
        <v>5.93</v>
      </c>
      <c r="K661">
        <v>4.29</v>
      </c>
      <c r="L661">
        <v>1.19</v>
      </c>
      <c r="M661">
        <v>0.29199999999999998</v>
      </c>
      <c r="N661" s="2">
        <v>0.68200000000000005</v>
      </c>
      <c r="P661">
        <v>5.1100000000000003</v>
      </c>
      <c r="Q661">
        <v>5.2</v>
      </c>
      <c r="R661">
        <v>0.2</v>
      </c>
      <c r="T661">
        <f t="shared" si="20"/>
        <v>-0.83801210096930123</v>
      </c>
      <c r="U661">
        <f>T661*_xlfn.STDEV.P('Elo Ratings - Current'!$C$2:$C$31)+1505</f>
        <v>1468.6955296299777</v>
      </c>
      <c r="V661">
        <f>U661-VLOOKUP(C661, 'Team Pitching Projected'!$P$2:$R$32, 3, FALSE)</f>
        <v>-32.094998547725027</v>
      </c>
      <c r="W661">
        <f t="shared" si="21"/>
        <v>-19.018069695001955</v>
      </c>
      <c r="X661">
        <v>-19.026246699450976</v>
      </c>
    </row>
    <row r="662" spans="1:24" x14ac:dyDescent="0.45">
      <c r="A662">
        <v>898</v>
      </c>
      <c r="B662" t="s">
        <v>945</v>
      </c>
      <c r="C662" t="s">
        <v>34</v>
      </c>
      <c r="D662">
        <v>3</v>
      </c>
      <c r="E662">
        <v>5</v>
      </c>
      <c r="F662">
        <v>0</v>
      </c>
      <c r="G662">
        <v>23</v>
      </c>
      <c r="H662">
        <v>15</v>
      </c>
      <c r="I662">
        <v>74.2</v>
      </c>
      <c r="J662">
        <v>7.47</v>
      </c>
      <c r="K662">
        <v>4.58</v>
      </c>
      <c r="L662">
        <v>1.2</v>
      </c>
      <c r="M662">
        <v>0.29399999999999998</v>
      </c>
      <c r="N662" s="2">
        <v>0.71699999999999997</v>
      </c>
      <c r="P662">
        <v>4.7</v>
      </c>
      <c r="Q662">
        <v>5.0199999999999996</v>
      </c>
      <c r="R662">
        <v>0.2</v>
      </c>
      <c r="T662">
        <f t="shared" si="20"/>
        <v>-0.83801210096930123</v>
      </c>
      <c r="U662">
        <f>T662*_xlfn.STDEV.P('Elo Ratings - Current'!$C$2:$C$31)+1505</f>
        <v>1468.6955296299777</v>
      </c>
      <c r="V662">
        <f>U662-VLOOKUP(C662, 'Team Pitching Projected'!$P$2:$R$32, 3, FALSE)</f>
        <v>-32.094998547725027</v>
      </c>
      <c r="W662">
        <f t="shared" si="21"/>
        <v>-19.018069695001955</v>
      </c>
      <c r="X662">
        <v>-19.026246699450976</v>
      </c>
    </row>
    <row r="663" spans="1:24" x14ac:dyDescent="0.45">
      <c r="A663">
        <v>986</v>
      </c>
      <c r="B663" t="s">
        <v>970</v>
      </c>
      <c r="C663" t="s">
        <v>17</v>
      </c>
      <c r="D663">
        <v>3</v>
      </c>
      <c r="E663">
        <v>6</v>
      </c>
      <c r="F663">
        <v>0</v>
      </c>
      <c r="G663">
        <v>22</v>
      </c>
      <c r="H663">
        <v>15</v>
      </c>
      <c r="I663">
        <v>80</v>
      </c>
      <c r="J663">
        <v>7.31</v>
      </c>
      <c r="K663">
        <v>4.05</v>
      </c>
      <c r="L663">
        <v>1.69</v>
      </c>
      <c r="M663">
        <v>0.29499999999999998</v>
      </c>
      <c r="N663" s="2">
        <v>0.66300000000000003</v>
      </c>
      <c r="P663">
        <v>5.74</v>
      </c>
      <c r="Q663">
        <v>5.64</v>
      </c>
      <c r="R663">
        <v>0.2</v>
      </c>
      <c r="T663">
        <f t="shared" si="20"/>
        <v>-0.83801210096930123</v>
      </c>
      <c r="U663">
        <f>T663*_xlfn.STDEV.P('Elo Ratings - Current'!$C$2:$C$31)+1505</f>
        <v>1468.6955296299777</v>
      </c>
      <c r="V663">
        <f>U663-VLOOKUP(C663, 'Team Pitching Projected'!$P$2:$R$32, 3, FALSE)</f>
        <v>-53.448501064469838</v>
      </c>
      <c r="W663">
        <f t="shared" si="21"/>
        <v>-31.671206241868632</v>
      </c>
      <c r="X663">
        <v>-31.684823585715844</v>
      </c>
    </row>
    <row r="664" spans="1:24" x14ac:dyDescent="0.45">
      <c r="A664">
        <v>938</v>
      </c>
      <c r="B664" t="s">
        <v>958</v>
      </c>
      <c r="C664" t="s">
        <v>17</v>
      </c>
      <c r="D664">
        <v>3</v>
      </c>
      <c r="E664">
        <v>5</v>
      </c>
      <c r="F664">
        <v>0</v>
      </c>
      <c r="G664">
        <v>20</v>
      </c>
      <c r="H664">
        <v>15</v>
      </c>
      <c r="I664">
        <v>76.2</v>
      </c>
      <c r="J664">
        <v>6.45</v>
      </c>
      <c r="K664">
        <v>3.75</v>
      </c>
      <c r="L664">
        <v>1.53</v>
      </c>
      <c r="M664">
        <v>0.29899999999999999</v>
      </c>
      <c r="N664" s="2">
        <v>0.65800000000000003</v>
      </c>
      <c r="P664">
        <v>5.63</v>
      </c>
      <c r="Q664">
        <v>5.51</v>
      </c>
      <c r="R664">
        <v>0.2</v>
      </c>
      <c r="T664">
        <f t="shared" si="20"/>
        <v>-0.83801210096930123</v>
      </c>
      <c r="U664">
        <f>T664*_xlfn.STDEV.P('Elo Ratings - Current'!$C$2:$C$31)+1505</f>
        <v>1468.6955296299777</v>
      </c>
      <c r="V664">
        <f>U664-VLOOKUP(C664, 'Team Pitching Projected'!$P$2:$R$32, 3, FALSE)</f>
        <v>-53.448501064469838</v>
      </c>
      <c r="W664">
        <f t="shared" si="21"/>
        <v>-31.671206241868632</v>
      </c>
      <c r="X664">
        <v>-31.684823585715844</v>
      </c>
    </row>
    <row r="665" spans="1:24" x14ac:dyDescent="0.45">
      <c r="A665">
        <v>928</v>
      </c>
      <c r="B665" t="s">
        <v>956</v>
      </c>
      <c r="C665" t="s">
        <v>17</v>
      </c>
      <c r="D665">
        <v>4</v>
      </c>
      <c r="E665">
        <v>6</v>
      </c>
      <c r="F665">
        <v>0</v>
      </c>
      <c r="G665">
        <v>25</v>
      </c>
      <c r="H665">
        <v>13</v>
      </c>
      <c r="I665">
        <v>85</v>
      </c>
      <c r="J665">
        <v>4.87</v>
      </c>
      <c r="K665">
        <v>2.0099999999999998</v>
      </c>
      <c r="L665">
        <v>1.69</v>
      </c>
      <c r="M665">
        <v>0.3</v>
      </c>
      <c r="N665" s="2">
        <v>0.66300000000000003</v>
      </c>
      <c r="P665">
        <v>5.51</v>
      </c>
      <c r="Q665">
        <v>5.43</v>
      </c>
      <c r="R665">
        <v>0.2</v>
      </c>
      <c r="T665">
        <f t="shared" si="20"/>
        <v>-0.83801210096930123</v>
      </c>
      <c r="U665">
        <f>T665*_xlfn.STDEV.P('Elo Ratings - Current'!$C$2:$C$31)+1505</f>
        <v>1468.6955296299777</v>
      </c>
      <c r="V665">
        <f>U665-VLOOKUP(C665, 'Team Pitching Projected'!$P$2:$R$32, 3, FALSE)</f>
        <v>-53.448501064469838</v>
      </c>
      <c r="W665">
        <f t="shared" si="21"/>
        <v>-31.671206241868632</v>
      </c>
      <c r="X665">
        <v>-31.684823585715844</v>
      </c>
    </row>
    <row r="666" spans="1:24" x14ac:dyDescent="0.45">
      <c r="A666">
        <v>889</v>
      </c>
      <c r="B666" t="s">
        <v>941</v>
      </c>
      <c r="C666" t="s">
        <v>17</v>
      </c>
      <c r="D666">
        <v>2</v>
      </c>
      <c r="E666">
        <v>3</v>
      </c>
      <c r="F666">
        <v>0</v>
      </c>
      <c r="G666">
        <v>20</v>
      </c>
      <c r="H666">
        <v>7</v>
      </c>
      <c r="I666">
        <v>47.1</v>
      </c>
      <c r="J666">
        <v>8.3699999999999992</v>
      </c>
      <c r="K666">
        <v>3.81</v>
      </c>
      <c r="L666">
        <v>1.52</v>
      </c>
      <c r="M666">
        <v>0.29299999999999998</v>
      </c>
      <c r="N666" s="2">
        <v>0.68100000000000005</v>
      </c>
      <c r="P666">
        <v>5.14</v>
      </c>
      <c r="Q666">
        <v>5.05</v>
      </c>
      <c r="R666">
        <v>0.2</v>
      </c>
      <c r="T666">
        <f t="shared" si="20"/>
        <v>-0.83801210096930123</v>
      </c>
      <c r="U666">
        <f>T666*_xlfn.STDEV.P('Elo Ratings - Current'!$C$2:$C$31)+1505</f>
        <v>1468.6955296299777</v>
      </c>
      <c r="V666">
        <f>U666-VLOOKUP(C666, 'Team Pitching Projected'!$P$2:$R$32, 3, FALSE)</f>
        <v>-53.448501064469838</v>
      </c>
      <c r="W666">
        <f t="shared" si="21"/>
        <v>-31.671206241868632</v>
      </c>
      <c r="X666">
        <v>-31.684823585715844</v>
      </c>
    </row>
    <row r="667" spans="1:24" x14ac:dyDescent="0.45">
      <c r="A667">
        <v>997</v>
      </c>
      <c r="B667" t="s">
        <v>975</v>
      </c>
      <c r="C667" t="s">
        <v>25</v>
      </c>
      <c r="D667">
        <v>4</v>
      </c>
      <c r="E667">
        <v>6</v>
      </c>
      <c r="F667">
        <v>0</v>
      </c>
      <c r="G667">
        <v>30</v>
      </c>
      <c r="H667">
        <v>15</v>
      </c>
      <c r="I667">
        <v>85.1</v>
      </c>
      <c r="J667">
        <v>7.7</v>
      </c>
      <c r="K667">
        <v>4.96</v>
      </c>
      <c r="L667">
        <v>1.37</v>
      </c>
      <c r="M667">
        <v>0.29299999999999998</v>
      </c>
      <c r="N667" s="2">
        <v>0.67900000000000005</v>
      </c>
      <c r="P667">
        <v>5.38</v>
      </c>
      <c r="Q667">
        <v>5.39</v>
      </c>
      <c r="R667">
        <v>0.2</v>
      </c>
      <c r="T667">
        <f t="shared" si="20"/>
        <v>-0.83801210096930123</v>
      </c>
      <c r="U667">
        <f>T667*_xlfn.STDEV.P('Elo Ratings - Current'!$C$2:$C$31)+1505</f>
        <v>1468.6955296299777</v>
      </c>
      <c r="V667">
        <f>U667-VLOOKUP(C667, 'Team Pitching Projected'!$P$2:$R$32, 3, FALSE)</f>
        <v>34.338120393259487</v>
      </c>
      <c r="W667">
        <f t="shared" si="21"/>
        <v>20.347244006361429</v>
      </c>
      <c r="X667">
        <v>20.35599250226219</v>
      </c>
    </row>
    <row r="668" spans="1:24" x14ac:dyDescent="0.45">
      <c r="A668">
        <v>921</v>
      </c>
      <c r="B668" t="s">
        <v>952</v>
      </c>
      <c r="C668" t="s">
        <v>25</v>
      </c>
      <c r="D668">
        <v>4</v>
      </c>
      <c r="E668">
        <v>5</v>
      </c>
      <c r="F668">
        <v>0</v>
      </c>
      <c r="G668">
        <v>20</v>
      </c>
      <c r="H668">
        <v>14</v>
      </c>
      <c r="I668">
        <v>76</v>
      </c>
      <c r="J668">
        <v>8.5299999999999994</v>
      </c>
      <c r="K668">
        <v>5.09</v>
      </c>
      <c r="L668">
        <v>1.3</v>
      </c>
      <c r="M668">
        <v>0.28100000000000003</v>
      </c>
      <c r="N668" s="2">
        <v>0.65900000000000003</v>
      </c>
      <c r="P668">
        <v>5.21</v>
      </c>
      <c r="Q668">
        <v>5.29</v>
      </c>
      <c r="R668">
        <v>0.2</v>
      </c>
      <c r="T668">
        <f t="shared" si="20"/>
        <v>-0.83801210096930123</v>
      </c>
      <c r="U668">
        <f>T668*_xlfn.STDEV.P('Elo Ratings - Current'!$C$2:$C$31)+1505</f>
        <v>1468.6955296299777</v>
      </c>
      <c r="V668">
        <f>U668-VLOOKUP(C668, 'Team Pitching Projected'!$P$2:$R$32, 3, FALSE)</f>
        <v>34.338120393259487</v>
      </c>
      <c r="W668">
        <f t="shared" si="21"/>
        <v>20.347244006361429</v>
      </c>
      <c r="X668">
        <v>20.35599250226219</v>
      </c>
    </row>
    <row r="669" spans="1:24" x14ac:dyDescent="0.45">
      <c r="A669">
        <v>953</v>
      </c>
      <c r="B669" t="s">
        <v>962</v>
      </c>
      <c r="C669" t="s">
        <v>25</v>
      </c>
      <c r="D669">
        <v>2</v>
      </c>
      <c r="E669">
        <v>4</v>
      </c>
      <c r="F669">
        <v>0</v>
      </c>
      <c r="G669">
        <v>40</v>
      </c>
      <c r="H669">
        <v>7</v>
      </c>
      <c r="I669">
        <v>54.2</v>
      </c>
      <c r="J669">
        <v>8.7200000000000006</v>
      </c>
      <c r="K669">
        <v>4.4400000000000004</v>
      </c>
      <c r="L669">
        <v>1.48</v>
      </c>
      <c r="M669">
        <v>0.29399999999999998</v>
      </c>
      <c r="N669" s="2">
        <v>0.71599999999999997</v>
      </c>
      <c r="P669">
        <v>4.9400000000000004</v>
      </c>
      <c r="Q669">
        <v>5.05</v>
      </c>
      <c r="R669">
        <v>0.2</v>
      </c>
      <c r="T669">
        <f t="shared" si="20"/>
        <v>-0.83801210096930123</v>
      </c>
      <c r="U669">
        <f>T669*_xlfn.STDEV.P('Elo Ratings - Current'!$C$2:$C$31)+1505</f>
        <v>1468.6955296299777</v>
      </c>
      <c r="V669">
        <f>U669-VLOOKUP(C669, 'Team Pitching Projected'!$P$2:$R$32, 3, FALSE)</f>
        <v>34.338120393259487</v>
      </c>
      <c r="W669">
        <f t="shared" si="21"/>
        <v>20.347244006361429</v>
      </c>
      <c r="X669">
        <v>20.35599250226219</v>
      </c>
    </row>
    <row r="670" spans="1:24" x14ac:dyDescent="0.45">
      <c r="A670">
        <v>903</v>
      </c>
      <c r="B670" t="s">
        <v>946</v>
      </c>
      <c r="C670" t="s">
        <v>32</v>
      </c>
      <c r="D670">
        <v>4</v>
      </c>
      <c r="E670">
        <v>7</v>
      </c>
      <c r="F670">
        <v>0</v>
      </c>
      <c r="G670">
        <v>21</v>
      </c>
      <c r="H670">
        <v>21</v>
      </c>
      <c r="I670">
        <v>92.1</v>
      </c>
      <c r="J670">
        <v>5.75</v>
      </c>
      <c r="K670">
        <v>3.32</v>
      </c>
      <c r="L670">
        <v>1.46</v>
      </c>
      <c r="M670">
        <v>0.28499999999999998</v>
      </c>
      <c r="N670" s="2">
        <v>0.67300000000000004</v>
      </c>
      <c r="P670">
        <v>5.17</v>
      </c>
      <c r="Q670">
        <v>5.32</v>
      </c>
      <c r="R670">
        <v>0.2</v>
      </c>
      <c r="T670">
        <f t="shared" si="20"/>
        <v>-0.83801210096930123</v>
      </c>
      <c r="U670">
        <f>T670*_xlfn.STDEV.P('Elo Ratings - Current'!$C$2:$C$31)+1505</f>
        <v>1468.6955296299777</v>
      </c>
      <c r="V670">
        <f>U670-VLOOKUP(C670, 'Team Pitching Projected'!$P$2:$R$32, 3, FALSE)</f>
        <v>-49.889583978345627</v>
      </c>
      <c r="W670">
        <f t="shared" si="21"/>
        <v>-29.562350150724139</v>
      </c>
      <c r="X670">
        <v>-29.575060771338386</v>
      </c>
    </row>
    <row r="671" spans="1:24" x14ac:dyDescent="0.45">
      <c r="A671">
        <v>894</v>
      </c>
      <c r="B671" t="s">
        <v>943</v>
      </c>
      <c r="C671" t="s">
        <v>32</v>
      </c>
      <c r="D671">
        <v>4</v>
      </c>
      <c r="E671">
        <v>7</v>
      </c>
      <c r="F671">
        <v>0</v>
      </c>
      <c r="G671">
        <v>21</v>
      </c>
      <c r="H671">
        <v>18</v>
      </c>
      <c r="I671">
        <v>75.099999999999994</v>
      </c>
      <c r="J671">
        <v>6.45</v>
      </c>
      <c r="K671">
        <v>2.99</v>
      </c>
      <c r="L671">
        <v>1.55</v>
      </c>
      <c r="M671">
        <v>0.29199999999999998</v>
      </c>
      <c r="N671" s="2">
        <v>0.68700000000000006</v>
      </c>
      <c r="P671">
        <v>5.14</v>
      </c>
      <c r="Q671">
        <v>5.22</v>
      </c>
      <c r="R671">
        <v>0.2</v>
      </c>
      <c r="T671">
        <f t="shared" si="20"/>
        <v>-0.83801210096930123</v>
      </c>
      <c r="U671">
        <f>T671*_xlfn.STDEV.P('Elo Ratings - Current'!$C$2:$C$31)+1505</f>
        <v>1468.6955296299777</v>
      </c>
      <c r="V671">
        <f>U671-VLOOKUP(C671, 'Team Pitching Projected'!$P$2:$R$32, 3, FALSE)</f>
        <v>-49.889583978345627</v>
      </c>
      <c r="W671">
        <f t="shared" si="21"/>
        <v>-29.562350150724139</v>
      </c>
      <c r="X671">
        <v>-29.575060771338386</v>
      </c>
    </row>
    <row r="672" spans="1:24" x14ac:dyDescent="0.45">
      <c r="A672">
        <v>939</v>
      </c>
      <c r="B672" t="s">
        <v>959</v>
      </c>
      <c r="C672" t="s">
        <v>32</v>
      </c>
      <c r="D672">
        <v>4</v>
      </c>
      <c r="E672">
        <v>6</v>
      </c>
      <c r="F672">
        <v>0</v>
      </c>
      <c r="G672">
        <v>21</v>
      </c>
      <c r="H672">
        <v>17</v>
      </c>
      <c r="I672">
        <v>67</v>
      </c>
      <c r="J672">
        <v>7.52</v>
      </c>
      <c r="K672">
        <v>4.97</v>
      </c>
      <c r="L672">
        <v>1.34</v>
      </c>
      <c r="M672">
        <v>0.29599999999999999</v>
      </c>
      <c r="N672" s="2">
        <v>0.69899999999999995</v>
      </c>
      <c r="P672">
        <v>5.24</v>
      </c>
      <c r="Q672">
        <v>5.23</v>
      </c>
      <c r="R672">
        <v>0.2</v>
      </c>
      <c r="T672">
        <f t="shared" si="20"/>
        <v>-0.83801210096930123</v>
      </c>
      <c r="U672">
        <f>T672*_xlfn.STDEV.P('Elo Ratings - Current'!$C$2:$C$31)+1505</f>
        <v>1468.6955296299777</v>
      </c>
      <c r="V672">
        <f>U672-VLOOKUP(C672, 'Team Pitching Projected'!$P$2:$R$32, 3, FALSE)</f>
        <v>-49.889583978345627</v>
      </c>
      <c r="W672">
        <f t="shared" si="21"/>
        <v>-29.562350150724139</v>
      </c>
      <c r="X672">
        <v>-29.575060771338386</v>
      </c>
    </row>
    <row r="673" spans="1:24" x14ac:dyDescent="0.45">
      <c r="A673">
        <v>948</v>
      </c>
      <c r="B673" t="s">
        <v>960</v>
      </c>
      <c r="C673" t="s">
        <v>32</v>
      </c>
      <c r="D673">
        <v>2</v>
      </c>
      <c r="E673">
        <v>2</v>
      </c>
      <c r="F673">
        <v>0</v>
      </c>
      <c r="G673">
        <v>20</v>
      </c>
      <c r="H673">
        <v>9</v>
      </c>
      <c r="I673">
        <v>54.1</v>
      </c>
      <c r="J673">
        <v>7.13</v>
      </c>
      <c r="K673">
        <v>3.31</v>
      </c>
      <c r="L673">
        <v>1.33</v>
      </c>
      <c r="M673">
        <v>0.29699999999999999</v>
      </c>
      <c r="N673" s="2">
        <v>0.68400000000000005</v>
      </c>
      <c r="P673">
        <v>4.97</v>
      </c>
      <c r="Q673">
        <v>5.0199999999999996</v>
      </c>
      <c r="R673">
        <v>0.2</v>
      </c>
      <c r="T673">
        <f t="shared" si="20"/>
        <v>-0.83801210096930123</v>
      </c>
      <c r="U673">
        <f>T673*_xlfn.STDEV.P('Elo Ratings - Current'!$C$2:$C$31)+1505</f>
        <v>1468.6955296299777</v>
      </c>
      <c r="V673">
        <f>U673-VLOOKUP(C673, 'Team Pitching Projected'!$P$2:$R$32, 3, FALSE)</f>
        <v>-49.889583978345627</v>
      </c>
      <c r="W673">
        <f t="shared" si="21"/>
        <v>-29.562350150724139</v>
      </c>
      <c r="X673">
        <v>-29.575060771338386</v>
      </c>
    </row>
    <row r="674" spans="1:24" x14ac:dyDescent="0.45">
      <c r="A674">
        <v>970</v>
      </c>
      <c r="B674" t="s">
        <v>964</v>
      </c>
      <c r="C674" t="s">
        <v>38</v>
      </c>
      <c r="D674">
        <v>3</v>
      </c>
      <c r="E674">
        <v>5</v>
      </c>
      <c r="F674">
        <v>0</v>
      </c>
      <c r="G674">
        <v>20</v>
      </c>
      <c r="H674">
        <v>12</v>
      </c>
      <c r="I674">
        <v>74.099999999999994</v>
      </c>
      <c r="J674">
        <v>5.57</v>
      </c>
      <c r="K674">
        <v>3.15</v>
      </c>
      <c r="L674">
        <v>1.33</v>
      </c>
      <c r="M674">
        <v>0.318</v>
      </c>
      <c r="N674" s="2">
        <v>0.67300000000000004</v>
      </c>
      <c r="P674">
        <v>5.45</v>
      </c>
      <c r="Q674">
        <v>5.19</v>
      </c>
      <c r="R674">
        <v>0.2</v>
      </c>
      <c r="T674">
        <f t="shared" si="20"/>
        <v>-0.83801210096930123</v>
      </c>
      <c r="U674">
        <f>T674*_xlfn.STDEV.P('Elo Ratings - Current'!$C$2:$C$31)+1505</f>
        <v>1468.6955296299777</v>
      </c>
      <c r="V674">
        <f>U674-VLOOKUP(C674, 'Team Pitching Projected'!$P$2:$R$32, 3, FALSE)</f>
        <v>-24.977164375476605</v>
      </c>
      <c r="W674">
        <f t="shared" si="21"/>
        <v>-14.800357512712973</v>
      </c>
      <c r="X674">
        <v>-14.806721070695932</v>
      </c>
    </row>
    <row r="675" spans="1:24" x14ac:dyDescent="0.45">
      <c r="A675">
        <v>1007</v>
      </c>
      <c r="B675" t="s">
        <v>978</v>
      </c>
      <c r="C675" t="s">
        <v>15</v>
      </c>
      <c r="D675">
        <v>3</v>
      </c>
      <c r="E675">
        <v>5</v>
      </c>
      <c r="F675">
        <v>0</v>
      </c>
      <c r="G675">
        <v>17</v>
      </c>
      <c r="H675">
        <v>13</v>
      </c>
      <c r="I675">
        <v>79.099999999999994</v>
      </c>
      <c r="J675">
        <v>6.58</v>
      </c>
      <c r="K675">
        <v>3.52</v>
      </c>
      <c r="L675">
        <v>1.48</v>
      </c>
      <c r="M675">
        <v>0.29899999999999999</v>
      </c>
      <c r="N675" s="2">
        <v>0.68500000000000005</v>
      </c>
      <c r="P675">
        <v>5.22</v>
      </c>
      <c r="Q675">
        <v>5.17</v>
      </c>
      <c r="R675">
        <v>0.2</v>
      </c>
      <c r="T675">
        <f t="shared" si="20"/>
        <v>-0.83801210096930123</v>
      </c>
      <c r="U675">
        <f>T675*_xlfn.STDEV.P('Elo Ratings - Current'!$C$2:$C$31)+1505</f>
        <v>1468.6955296299777</v>
      </c>
      <c r="V675">
        <f>U675-VLOOKUP(C675, 'Team Pitching Projected'!$P$2:$R$32, 3, FALSE)</f>
        <v>-26.163470070851417</v>
      </c>
      <c r="W675">
        <f t="shared" si="21"/>
        <v>-15.503309543094513</v>
      </c>
      <c r="X675">
        <v>-15.509975342155084</v>
      </c>
    </row>
    <row r="676" spans="1:24" x14ac:dyDescent="0.45">
      <c r="A676">
        <v>923</v>
      </c>
      <c r="B676" t="s">
        <v>953</v>
      </c>
      <c r="C676" t="s">
        <v>15</v>
      </c>
      <c r="D676">
        <v>2</v>
      </c>
      <c r="E676">
        <v>3</v>
      </c>
      <c r="F676">
        <v>0</v>
      </c>
      <c r="G676">
        <v>22</v>
      </c>
      <c r="H676">
        <v>6</v>
      </c>
      <c r="I676">
        <v>56.1</v>
      </c>
      <c r="J676">
        <v>8.6300000000000008</v>
      </c>
      <c r="K676">
        <v>4.32</v>
      </c>
      <c r="L676">
        <v>1.28</v>
      </c>
      <c r="M676">
        <v>0.28899999999999998</v>
      </c>
      <c r="N676" s="2">
        <v>0.71599999999999997</v>
      </c>
      <c r="P676">
        <v>4.6399999999999997</v>
      </c>
      <c r="Q676">
        <v>4.7300000000000004</v>
      </c>
      <c r="R676">
        <v>0.2</v>
      </c>
      <c r="T676">
        <f t="shared" si="20"/>
        <v>-0.83801210096930123</v>
      </c>
      <c r="U676">
        <f>T676*_xlfn.STDEV.P('Elo Ratings - Current'!$C$2:$C$31)+1505</f>
        <v>1468.6955296299777</v>
      </c>
      <c r="V676">
        <f>U676-VLOOKUP(C676, 'Team Pitching Projected'!$P$2:$R$32, 3, FALSE)</f>
        <v>-26.163470070851417</v>
      </c>
      <c r="W676">
        <f t="shared" si="21"/>
        <v>-15.503309543094513</v>
      </c>
      <c r="X676">
        <v>-15.509975342155084</v>
      </c>
    </row>
    <row r="677" spans="1:24" x14ac:dyDescent="0.45">
      <c r="A677">
        <v>907</v>
      </c>
      <c r="B677" t="s">
        <v>948</v>
      </c>
      <c r="C677" t="s">
        <v>42</v>
      </c>
      <c r="D677">
        <v>5</v>
      </c>
      <c r="E677">
        <v>5</v>
      </c>
      <c r="F677">
        <v>0</v>
      </c>
      <c r="G677">
        <v>26</v>
      </c>
      <c r="H677">
        <v>8</v>
      </c>
      <c r="I677">
        <v>64.099999999999994</v>
      </c>
      <c r="J677">
        <v>6.44</v>
      </c>
      <c r="K677">
        <v>3.36</v>
      </c>
      <c r="L677">
        <v>1.26</v>
      </c>
      <c r="M677">
        <v>0.30099999999999999</v>
      </c>
      <c r="N677" s="2">
        <v>0.69199999999999995</v>
      </c>
      <c r="P677">
        <v>4.9000000000000004</v>
      </c>
      <c r="Q677">
        <v>4.9000000000000004</v>
      </c>
      <c r="R677">
        <v>0.2</v>
      </c>
      <c r="T677">
        <f t="shared" si="20"/>
        <v>-0.83801210096930123</v>
      </c>
      <c r="U677">
        <f>T677*_xlfn.STDEV.P('Elo Ratings - Current'!$C$2:$C$31)+1505</f>
        <v>1468.6955296299777</v>
      </c>
      <c r="V677">
        <f>U677-VLOOKUP(C677, 'Team Pitching Projected'!$P$2:$R$32, 3, FALSE)</f>
        <v>-109.20486874708172</v>
      </c>
      <c r="W677">
        <f t="shared" si="21"/>
        <v>-64.709951669798542</v>
      </c>
      <c r="X677">
        <v>-64.737774344296511</v>
      </c>
    </row>
    <row r="678" spans="1:24" x14ac:dyDescent="0.45">
      <c r="A678">
        <v>914</v>
      </c>
      <c r="B678" t="s">
        <v>369</v>
      </c>
      <c r="C678" t="s">
        <v>35</v>
      </c>
      <c r="D678">
        <v>4</v>
      </c>
      <c r="E678">
        <v>4</v>
      </c>
      <c r="F678">
        <v>0</v>
      </c>
      <c r="G678">
        <v>32</v>
      </c>
      <c r="H678">
        <v>11</v>
      </c>
      <c r="I678">
        <v>90</v>
      </c>
      <c r="J678">
        <v>6.8</v>
      </c>
      <c r="K678">
        <v>4.0999999999999996</v>
      </c>
      <c r="L678">
        <v>1.1000000000000001</v>
      </c>
      <c r="M678">
        <v>0.29699999999999999</v>
      </c>
      <c r="N678" s="2">
        <v>0.70199999999999996</v>
      </c>
      <c r="P678">
        <v>4.7</v>
      </c>
      <c r="Q678">
        <v>4.93</v>
      </c>
      <c r="R678">
        <v>0.2</v>
      </c>
      <c r="T678">
        <f t="shared" si="20"/>
        <v>-0.83801210096930123</v>
      </c>
      <c r="U678">
        <f>T678*_xlfn.STDEV.P('Elo Ratings - Current'!$C$2:$C$31)+1505</f>
        <v>1468.6955296299777</v>
      </c>
      <c r="V678">
        <f>U678-VLOOKUP(C678, 'Team Pitching Projected'!$P$2:$R$32, 3, FALSE)</f>
        <v>-62.938946627467658</v>
      </c>
      <c r="W678">
        <f t="shared" si="21"/>
        <v>-37.294822484920559</v>
      </c>
      <c r="X678">
        <v>-37.310857757389194</v>
      </c>
    </row>
    <row r="679" spans="1:24" x14ac:dyDescent="0.45">
      <c r="A679">
        <v>1051</v>
      </c>
      <c r="B679" t="s">
        <v>984</v>
      </c>
      <c r="C679" t="s">
        <v>325</v>
      </c>
      <c r="D679">
        <v>5</v>
      </c>
      <c r="E679">
        <v>8</v>
      </c>
      <c r="F679">
        <v>0</v>
      </c>
      <c r="G679">
        <v>23</v>
      </c>
      <c r="H679">
        <v>22</v>
      </c>
      <c r="I679">
        <v>96.2</v>
      </c>
      <c r="J679">
        <v>5.03</v>
      </c>
      <c r="K679">
        <v>4.37</v>
      </c>
      <c r="L679">
        <v>1.21</v>
      </c>
      <c r="M679">
        <v>0.29199999999999998</v>
      </c>
      <c r="N679" s="2">
        <v>0.66500000000000004</v>
      </c>
      <c r="P679">
        <v>5.49</v>
      </c>
      <c r="Q679">
        <v>5.56</v>
      </c>
      <c r="R679">
        <v>0.1</v>
      </c>
      <c r="T679">
        <f t="shared" si="20"/>
        <v>-0.96187713425232479</v>
      </c>
      <c r="U679">
        <f>T679*_xlfn.STDEV.P('Elo Ratings - Current'!$C$2:$C$31)+1505</f>
        <v>1463.3294323797065</v>
      </c>
      <c r="V679">
        <f>U679-VLOOKUP(C679, 'Team Pitching Projected'!$P$2:$R$32, 3, FALSE)</f>
        <v>2.8732978447444566</v>
      </c>
      <c r="W679">
        <f t="shared" si="21"/>
        <v>1.702588600669132</v>
      </c>
      <c r="X679">
        <v>1.7033206452344167</v>
      </c>
    </row>
    <row r="680" spans="1:24" x14ac:dyDescent="0.45">
      <c r="A680">
        <v>1028</v>
      </c>
      <c r="B680" t="s">
        <v>982</v>
      </c>
      <c r="C680" t="s">
        <v>325</v>
      </c>
      <c r="D680">
        <v>4</v>
      </c>
      <c r="E680">
        <v>6</v>
      </c>
      <c r="F680">
        <v>0</v>
      </c>
      <c r="G680">
        <v>14</v>
      </c>
      <c r="H680">
        <v>14</v>
      </c>
      <c r="I680">
        <v>67</v>
      </c>
      <c r="J680">
        <v>5.78</v>
      </c>
      <c r="K680">
        <v>3.9</v>
      </c>
      <c r="L680">
        <v>1.48</v>
      </c>
      <c r="M680">
        <v>0.29799999999999999</v>
      </c>
      <c r="N680" s="2">
        <v>0.68100000000000005</v>
      </c>
      <c r="P680">
        <v>5.51</v>
      </c>
      <c r="Q680">
        <v>5.49</v>
      </c>
      <c r="R680">
        <v>0.1</v>
      </c>
      <c r="T680">
        <f t="shared" si="20"/>
        <v>-0.96187713425232479</v>
      </c>
      <c r="U680">
        <f>T680*_xlfn.STDEV.P('Elo Ratings - Current'!$C$2:$C$31)+1505</f>
        <v>1463.3294323797065</v>
      </c>
      <c r="V680">
        <f>U680-VLOOKUP(C680, 'Team Pitching Projected'!$P$2:$R$32, 3, FALSE)</f>
        <v>2.8732978447444566</v>
      </c>
      <c r="W680">
        <f t="shared" si="21"/>
        <v>1.702588600669132</v>
      </c>
      <c r="X680">
        <v>1.7033206452344167</v>
      </c>
    </row>
    <row r="681" spans="1:24" x14ac:dyDescent="0.45">
      <c r="A681">
        <v>1115</v>
      </c>
      <c r="B681" t="s">
        <v>998</v>
      </c>
      <c r="C681" t="s">
        <v>22</v>
      </c>
      <c r="D681">
        <v>3</v>
      </c>
      <c r="E681">
        <v>4</v>
      </c>
      <c r="F681">
        <v>0</v>
      </c>
      <c r="G681">
        <v>23</v>
      </c>
      <c r="H681">
        <v>14</v>
      </c>
      <c r="I681">
        <v>75.099999999999994</v>
      </c>
      <c r="J681">
        <v>6.45</v>
      </c>
      <c r="K681">
        <v>2.87</v>
      </c>
      <c r="L681">
        <v>1.67</v>
      </c>
      <c r="M681">
        <v>0.30299999999999999</v>
      </c>
      <c r="N681" s="2">
        <v>0.71099999999999997</v>
      </c>
      <c r="P681">
        <v>5.14</v>
      </c>
      <c r="Q681">
        <v>5.27</v>
      </c>
      <c r="R681">
        <v>0.1</v>
      </c>
      <c r="T681">
        <f t="shared" si="20"/>
        <v>-0.96187713425232479</v>
      </c>
      <c r="U681">
        <f>T681*_xlfn.STDEV.P('Elo Ratings - Current'!$C$2:$C$31)+1505</f>
        <v>1463.3294323797065</v>
      </c>
      <c r="V681">
        <f>U681-VLOOKUP(C681, 'Team Pitching Projected'!$P$2:$R$32, 3, FALSE)</f>
        <v>-71.863960963863065</v>
      </c>
      <c r="W681">
        <f t="shared" si="21"/>
        <v>-42.583389313364641</v>
      </c>
      <c r="X681">
        <v>-42.601698456692809</v>
      </c>
    </row>
    <row r="682" spans="1:24" x14ac:dyDescent="0.45">
      <c r="A682">
        <v>1022</v>
      </c>
      <c r="B682" t="s">
        <v>981</v>
      </c>
      <c r="C682" t="s">
        <v>22</v>
      </c>
      <c r="D682">
        <v>2</v>
      </c>
      <c r="E682">
        <v>4</v>
      </c>
      <c r="F682">
        <v>0</v>
      </c>
      <c r="G682">
        <v>15</v>
      </c>
      <c r="H682">
        <v>14</v>
      </c>
      <c r="I682">
        <v>52.2</v>
      </c>
      <c r="J682">
        <v>7</v>
      </c>
      <c r="K682">
        <v>4.6100000000000003</v>
      </c>
      <c r="L682">
        <v>1.37</v>
      </c>
      <c r="M682">
        <v>0.29399999999999998</v>
      </c>
      <c r="N682" s="2">
        <v>0.67800000000000005</v>
      </c>
      <c r="P682">
        <v>5.29</v>
      </c>
      <c r="Q682">
        <v>5.32</v>
      </c>
      <c r="R682">
        <v>0.1</v>
      </c>
      <c r="T682">
        <f t="shared" si="20"/>
        <v>-0.96187713425232479</v>
      </c>
      <c r="U682">
        <f>T682*_xlfn.STDEV.P('Elo Ratings - Current'!$C$2:$C$31)+1505</f>
        <v>1463.3294323797065</v>
      </c>
      <c r="V682">
        <f>U682-VLOOKUP(C682, 'Team Pitching Projected'!$P$2:$R$32, 3, FALSE)</f>
        <v>-71.863960963863065</v>
      </c>
      <c r="W682">
        <f t="shared" si="21"/>
        <v>-42.583389313364641</v>
      </c>
      <c r="X682">
        <v>-42.601698456692809</v>
      </c>
    </row>
    <row r="683" spans="1:24" x14ac:dyDescent="0.45">
      <c r="A683">
        <v>1105</v>
      </c>
      <c r="B683" t="s">
        <v>996</v>
      </c>
      <c r="C683" t="s">
        <v>22</v>
      </c>
      <c r="D683">
        <v>2</v>
      </c>
      <c r="E683">
        <v>3</v>
      </c>
      <c r="F683">
        <v>0</v>
      </c>
      <c r="G683">
        <v>24</v>
      </c>
      <c r="H683">
        <v>9</v>
      </c>
      <c r="I683">
        <v>61</v>
      </c>
      <c r="J683">
        <v>6.2</v>
      </c>
      <c r="K683">
        <v>4.13</v>
      </c>
      <c r="L683">
        <v>1.18</v>
      </c>
      <c r="M683">
        <v>0.29599999999999999</v>
      </c>
      <c r="N683" s="2">
        <v>0.67600000000000005</v>
      </c>
      <c r="P683">
        <v>5.16</v>
      </c>
      <c r="Q683">
        <v>5.21</v>
      </c>
      <c r="R683">
        <v>0.1</v>
      </c>
      <c r="T683">
        <f t="shared" si="20"/>
        <v>-0.96187713425232479</v>
      </c>
      <c r="U683">
        <f>T683*_xlfn.STDEV.P('Elo Ratings - Current'!$C$2:$C$31)+1505</f>
        <v>1463.3294323797065</v>
      </c>
      <c r="V683">
        <f>U683-VLOOKUP(C683, 'Team Pitching Projected'!$P$2:$R$32, 3, FALSE)</f>
        <v>-71.863960963863065</v>
      </c>
      <c r="W683">
        <f t="shared" si="21"/>
        <v>-42.583389313364641</v>
      </c>
      <c r="X683">
        <v>-42.601698456692809</v>
      </c>
    </row>
    <row r="684" spans="1:24" x14ac:dyDescent="0.45">
      <c r="A684">
        <v>1138</v>
      </c>
      <c r="B684" t="s">
        <v>1002</v>
      </c>
      <c r="C684" t="s">
        <v>22</v>
      </c>
      <c r="D684">
        <v>3</v>
      </c>
      <c r="E684">
        <v>3</v>
      </c>
      <c r="F684">
        <v>0</v>
      </c>
      <c r="G684">
        <v>16</v>
      </c>
      <c r="H684">
        <v>9</v>
      </c>
      <c r="I684">
        <v>46.2</v>
      </c>
      <c r="J684">
        <v>6.75</v>
      </c>
      <c r="K684">
        <v>3.66</v>
      </c>
      <c r="L684">
        <v>1.35</v>
      </c>
      <c r="M684">
        <v>0.28899999999999998</v>
      </c>
      <c r="N684" s="2">
        <v>0.68200000000000005</v>
      </c>
      <c r="P684">
        <v>5.01</v>
      </c>
      <c r="Q684">
        <v>5.31</v>
      </c>
      <c r="R684">
        <v>0.1</v>
      </c>
      <c r="T684">
        <f t="shared" si="20"/>
        <v>-0.96187713425232479</v>
      </c>
      <c r="U684">
        <f>T684*_xlfn.STDEV.P('Elo Ratings - Current'!$C$2:$C$31)+1505</f>
        <v>1463.3294323797065</v>
      </c>
      <c r="V684">
        <f>U684-VLOOKUP(C684, 'Team Pitching Projected'!$P$2:$R$32, 3, FALSE)</f>
        <v>-71.863960963863065</v>
      </c>
      <c r="W684">
        <f t="shared" si="21"/>
        <v>-42.583389313364641</v>
      </c>
      <c r="X684">
        <v>-42.601698456692809</v>
      </c>
    </row>
    <row r="685" spans="1:24" x14ac:dyDescent="0.45">
      <c r="A685">
        <v>1085</v>
      </c>
      <c r="B685" t="s">
        <v>989</v>
      </c>
      <c r="C685" t="s">
        <v>22</v>
      </c>
      <c r="D685">
        <v>2</v>
      </c>
      <c r="E685">
        <v>3</v>
      </c>
      <c r="F685">
        <v>0</v>
      </c>
      <c r="G685">
        <v>23</v>
      </c>
      <c r="H685">
        <v>7</v>
      </c>
      <c r="I685">
        <v>62.1</v>
      </c>
      <c r="J685">
        <v>6.65</v>
      </c>
      <c r="K685">
        <v>4.62</v>
      </c>
      <c r="L685">
        <v>1.1599999999999999</v>
      </c>
      <c r="M685">
        <v>0.29199999999999998</v>
      </c>
      <c r="N685" s="2">
        <v>0.69599999999999995</v>
      </c>
      <c r="P685">
        <v>4.91</v>
      </c>
      <c r="Q685">
        <v>5.13</v>
      </c>
      <c r="R685">
        <v>0.1</v>
      </c>
      <c r="T685">
        <f t="shared" si="20"/>
        <v>-0.96187713425232479</v>
      </c>
      <c r="U685">
        <f>T685*_xlfn.STDEV.P('Elo Ratings - Current'!$C$2:$C$31)+1505</f>
        <v>1463.3294323797065</v>
      </c>
      <c r="V685">
        <f>U685-VLOOKUP(C685, 'Team Pitching Projected'!$P$2:$R$32, 3, FALSE)</f>
        <v>-71.863960963863065</v>
      </c>
      <c r="W685">
        <f t="shared" si="21"/>
        <v>-42.583389313364641</v>
      </c>
      <c r="X685">
        <v>-42.601698456692809</v>
      </c>
    </row>
    <row r="686" spans="1:24" x14ac:dyDescent="0.45">
      <c r="A686">
        <v>1067</v>
      </c>
      <c r="B686" t="s">
        <v>985</v>
      </c>
      <c r="C686" t="s">
        <v>31</v>
      </c>
      <c r="D686">
        <v>1</v>
      </c>
      <c r="E686">
        <v>1</v>
      </c>
      <c r="F686">
        <v>0</v>
      </c>
      <c r="G686">
        <v>18</v>
      </c>
      <c r="H686">
        <v>18</v>
      </c>
      <c r="I686">
        <v>58.1</v>
      </c>
      <c r="J686">
        <v>7.87</v>
      </c>
      <c r="K686">
        <v>4.9400000000000004</v>
      </c>
      <c r="L686">
        <v>1.39</v>
      </c>
      <c r="M686">
        <v>0.28699999999999998</v>
      </c>
      <c r="N686" s="2">
        <v>0.66800000000000004</v>
      </c>
      <c r="P686">
        <v>5.4</v>
      </c>
      <c r="Q686">
        <v>5.47</v>
      </c>
      <c r="R686">
        <v>0.1</v>
      </c>
      <c r="T686">
        <f t="shared" si="20"/>
        <v>-0.96187713425232479</v>
      </c>
      <c r="U686">
        <f>T686*_xlfn.STDEV.P('Elo Ratings - Current'!$C$2:$C$31)+1505</f>
        <v>1463.3294323797065</v>
      </c>
      <c r="V686">
        <f>U686-VLOOKUP(C686, 'Team Pitching Projected'!$P$2:$R$32, 3, FALSE)</f>
        <v>-36.274790102621409</v>
      </c>
      <c r="W686">
        <f t="shared" si="21"/>
        <v>-21.49482840192</v>
      </c>
      <c r="X686">
        <v>-21.504070312917992</v>
      </c>
    </row>
    <row r="687" spans="1:24" x14ac:dyDescent="0.45">
      <c r="A687">
        <v>1167</v>
      </c>
      <c r="B687" t="s">
        <v>1011</v>
      </c>
      <c r="C687" t="s">
        <v>31</v>
      </c>
      <c r="D687">
        <v>5</v>
      </c>
      <c r="E687">
        <v>9</v>
      </c>
      <c r="F687">
        <v>0</v>
      </c>
      <c r="G687">
        <v>26</v>
      </c>
      <c r="H687">
        <v>16</v>
      </c>
      <c r="I687">
        <v>97</v>
      </c>
      <c r="J687">
        <v>7.42</v>
      </c>
      <c r="K687">
        <v>5.57</v>
      </c>
      <c r="L687">
        <v>1.3</v>
      </c>
      <c r="M687">
        <v>0.28899999999999998</v>
      </c>
      <c r="N687" s="2">
        <v>0.68400000000000005</v>
      </c>
      <c r="P687">
        <v>5.38</v>
      </c>
      <c r="Q687">
        <v>5.49</v>
      </c>
      <c r="R687">
        <v>0.1</v>
      </c>
      <c r="T687">
        <f t="shared" si="20"/>
        <v>-0.96187713425232479</v>
      </c>
      <c r="U687">
        <f>T687*_xlfn.STDEV.P('Elo Ratings - Current'!$C$2:$C$31)+1505</f>
        <v>1463.3294323797065</v>
      </c>
      <c r="V687">
        <f>U687-VLOOKUP(C687, 'Team Pitching Projected'!$P$2:$R$32, 3, FALSE)</f>
        <v>-36.274790102621409</v>
      </c>
      <c r="W687">
        <f t="shared" si="21"/>
        <v>-21.49482840192</v>
      </c>
      <c r="X687">
        <v>-21.504070312917992</v>
      </c>
    </row>
    <row r="688" spans="1:24" x14ac:dyDescent="0.45">
      <c r="A688">
        <v>1094</v>
      </c>
      <c r="B688" t="s">
        <v>991</v>
      </c>
      <c r="C688" t="s">
        <v>20</v>
      </c>
      <c r="D688">
        <v>5</v>
      </c>
      <c r="E688">
        <v>6</v>
      </c>
      <c r="F688">
        <v>0</v>
      </c>
      <c r="G688">
        <v>34</v>
      </c>
      <c r="H688">
        <v>10</v>
      </c>
      <c r="I688">
        <v>92.2</v>
      </c>
      <c r="J688">
        <v>6.89</v>
      </c>
      <c r="K688">
        <v>4.08</v>
      </c>
      <c r="L688">
        <v>1.26</v>
      </c>
      <c r="M688">
        <v>0.29799999999999999</v>
      </c>
      <c r="N688" s="2">
        <v>0.70799999999999996</v>
      </c>
      <c r="P688">
        <v>4.8499999999999996</v>
      </c>
      <c r="Q688">
        <v>5</v>
      </c>
      <c r="R688">
        <v>0.1</v>
      </c>
      <c r="T688">
        <f t="shared" si="20"/>
        <v>-0.96187713425232479</v>
      </c>
      <c r="U688">
        <f>T688*_xlfn.STDEV.P('Elo Ratings - Current'!$C$2:$C$31)+1505</f>
        <v>1463.3294323797065</v>
      </c>
      <c r="V688">
        <f>U688-VLOOKUP(C688, 'Team Pitching Projected'!$P$2:$R$32, 3, FALSE)</f>
        <v>-50.510458447118026</v>
      </c>
      <c r="W688">
        <f t="shared" si="21"/>
        <v>-29.93025276649783</v>
      </c>
      <c r="X688">
        <v>-29.943121570427948</v>
      </c>
    </row>
    <row r="689" spans="1:24" x14ac:dyDescent="0.45">
      <c r="A689">
        <v>1099</v>
      </c>
      <c r="B689" t="s">
        <v>366</v>
      </c>
      <c r="C689" t="s">
        <v>37</v>
      </c>
      <c r="D689">
        <v>4</v>
      </c>
      <c r="E689">
        <v>4</v>
      </c>
      <c r="F689">
        <v>0</v>
      </c>
      <c r="G689">
        <v>40</v>
      </c>
      <c r="H689">
        <v>7</v>
      </c>
      <c r="I689">
        <v>68.099999999999994</v>
      </c>
      <c r="J689">
        <v>7.91</v>
      </c>
      <c r="K689">
        <v>3.95</v>
      </c>
      <c r="L689">
        <v>1.19</v>
      </c>
      <c r="M689">
        <v>0.28999999999999998</v>
      </c>
      <c r="N689" s="2">
        <v>0.71099999999999997</v>
      </c>
      <c r="P689">
        <v>4.4800000000000004</v>
      </c>
      <c r="Q689">
        <v>4.66</v>
      </c>
      <c r="R689">
        <v>0.1</v>
      </c>
      <c r="T689">
        <f t="shared" si="20"/>
        <v>-0.96187713425232479</v>
      </c>
      <c r="U689">
        <f>T689*_xlfn.STDEV.P('Elo Ratings - Current'!$C$2:$C$31)+1505</f>
        <v>1463.3294323797065</v>
      </c>
      <c r="V689">
        <f>U689-VLOOKUP(C689, 'Team Pitching Projected'!$P$2:$R$32, 3, FALSE)</f>
        <v>-69.491349573113439</v>
      </c>
      <c r="W689">
        <f t="shared" si="21"/>
        <v>-41.177485252601556</v>
      </c>
      <c r="X689">
        <v>-41.195189913774506</v>
      </c>
    </row>
    <row r="690" spans="1:24" x14ac:dyDescent="0.45">
      <c r="A690">
        <v>1032</v>
      </c>
      <c r="B690" t="s">
        <v>983</v>
      </c>
      <c r="C690" t="s">
        <v>10</v>
      </c>
      <c r="D690">
        <v>3</v>
      </c>
      <c r="E690">
        <v>5</v>
      </c>
      <c r="F690">
        <v>0</v>
      </c>
      <c r="G690">
        <v>15</v>
      </c>
      <c r="H690">
        <v>11</v>
      </c>
      <c r="I690">
        <v>53.1</v>
      </c>
      <c r="J690">
        <v>6.08</v>
      </c>
      <c r="K690">
        <v>3.04</v>
      </c>
      <c r="L690">
        <v>1.52</v>
      </c>
      <c r="M690">
        <v>0.28899999999999998</v>
      </c>
      <c r="N690" s="2">
        <v>0.69899999999999995</v>
      </c>
      <c r="P690">
        <v>5.07</v>
      </c>
      <c r="Q690">
        <v>5.23</v>
      </c>
      <c r="R690">
        <v>0.1</v>
      </c>
      <c r="T690">
        <f t="shared" si="20"/>
        <v>-0.96187713425232479</v>
      </c>
      <c r="U690">
        <f>T690*_xlfn.STDEV.P('Elo Ratings - Current'!$C$2:$C$31)+1505</f>
        <v>1463.3294323797065</v>
      </c>
      <c r="V690">
        <f>U690-VLOOKUP(C690, 'Team Pitching Projected'!$P$2:$R$32, 3, FALSE)</f>
        <v>-49.324152751743213</v>
      </c>
      <c r="W690">
        <f t="shared" si="21"/>
        <v>-29.227300736116288</v>
      </c>
      <c r="X690">
        <v>-29.239867298968797</v>
      </c>
    </row>
    <row r="691" spans="1:24" x14ac:dyDescent="0.45">
      <c r="A691">
        <v>1128</v>
      </c>
      <c r="B691" t="s">
        <v>1000</v>
      </c>
      <c r="C691" t="s">
        <v>41</v>
      </c>
      <c r="D691">
        <v>4</v>
      </c>
      <c r="E691">
        <v>6</v>
      </c>
      <c r="F691">
        <v>0</v>
      </c>
      <c r="G691">
        <v>27</v>
      </c>
      <c r="H691">
        <v>13</v>
      </c>
      <c r="I691">
        <v>82.2</v>
      </c>
      <c r="J691">
        <v>7.84</v>
      </c>
      <c r="K691">
        <v>5.1100000000000003</v>
      </c>
      <c r="L691">
        <v>1.41</v>
      </c>
      <c r="M691">
        <v>0.3</v>
      </c>
      <c r="N691" s="2">
        <v>0.67900000000000005</v>
      </c>
      <c r="P691">
        <v>5.55</v>
      </c>
      <c r="Q691">
        <v>5.48</v>
      </c>
      <c r="R691">
        <v>0.1</v>
      </c>
      <c r="T691">
        <f t="shared" si="20"/>
        <v>-0.96187713425232479</v>
      </c>
      <c r="U691">
        <f>T691*_xlfn.STDEV.P('Elo Ratings - Current'!$C$2:$C$31)+1505</f>
        <v>1463.3294323797065</v>
      </c>
      <c r="V691">
        <f>U691-VLOOKUP(C691, 'Team Pitching Projected'!$P$2:$R$32, 3, FALSE)</f>
        <v>-118.12988308347713</v>
      </c>
      <c r="W691">
        <f t="shared" si="21"/>
        <v>-69.998518498242618</v>
      </c>
      <c r="X691">
        <v>-70.028615043600269</v>
      </c>
    </row>
    <row r="692" spans="1:24" x14ac:dyDescent="0.45">
      <c r="A692">
        <v>1072</v>
      </c>
      <c r="B692" t="s">
        <v>987</v>
      </c>
      <c r="C692" t="s">
        <v>33</v>
      </c>
      <c r="D692">
        <v>3</v>
      </c>
      <c r="E692">
        <v>4</v>
      </c>
      <c r="F692">
        <v>0</v>
      </c>
      <c r="G692">
        <v>29</v>
      </c>
      <c r="H692">
        <v>6</v>
      </c>
      <c r="I692">
        <v>58.2</v>
      </c>
      <c r="J692">
        <v>6.29</v>
      </c>
      <c r="K692">
        <v>2.91</v>
      </c>
      <c r="L692">
        <v>1.23</v>
      </c>
      <c r="M692">
        <v>0.30299999999999999</v>
      </c>
      <c r="N692" s="2">
        <v>0.68700000000000006</v>
      </c>
      <c r="P692">
        <v>4.75</v>
      </c>
      <c r="Q692">
        <v>4.75</v>
      </c>
      <c r="R692">
        <v>0.1</v>
      </c>
      <c r="T692">
        <f t="shared" si="20"/>
        <v>-0.96187713425232479</v>
      </c>
      <c r="U692">
        <f>T692*_xlfn.STDEV.P('Elo Ratings - Current'!$C$2:$C$31)+1505</f>
        <v>1463.3294323797065</v>
      </c>
      <c r="V692">
        <f>U692-VLOOKUP(C692, 'Team Pitching Projected'!$P$2:$R$32, 3, FALSE)</f>
        <v>6.4322149308684402</v>
      </c>
      <c r="W692">
        <f t="shared" si="21"/>
        <v>3.8114446918134881</v>
      </c>
      <c r="X692">
        <v>3.8130834596118715</v>
      </c>
    </row>
    <row r="693" spans="1:24" x14ac:dyDescent="0.45">
      <c r="A693">
        <v>1100</v>
      </c>
      <c r="B693" t="s">
        <v>994</v>
      </c>
      <c r="C693" t="s">
        <v>33</v>
      </c>
      <c r="D693">
        <v>3</v>
      </c>
      <c r="E693">
        <v>3</v>
      </c>
      <c r="F693">
        <v>0</v>
      </c>
      <c r="G693">
        <v>34</v>
      </c>
      <c r="H693">
        <v>6</v>
      </c>
      <c r="I693">
        <v>53.2</v>
      </c>
      <c r="J693">
        <v>9.2200000000000006</v>
      </c>
      <c r="K693">
        <v>4.8600000000000003</v>
      </c>
      <c r="L693">
        <v>1.17</v>
      </c>
      <c r="M693">
        <v>0.29699999999999999</v>
      </c>
      <c r="N693" s="2">
        <v>0.70799999999999996</v>
      </c>
      <c r="P693">
        <v>4.6900000000000004</v>
      </c>
      <c r="Q693">
        <v>4.8</v>
      </c>
      <c r="R693">
        <v>0.1</v>
      </c>
      <c r="T693">
        <f t="shared" si="20"/>
        <v>-0.96187713425232479</v>
      </c>
      <c r="U693">
        <f>T693*_xlfn.STDEV.P('Elo Ratings - Current'!$C$2:$C$31)+1505</f>
        <v>1463.3294323797065</v>
      </c>
      <c r="V693">
        <f>U693-VLOOKUP(C693, 'Team Pitching Projected'!$P$2:$R$32, 3, FALSE)</f>
        <v>6.4322149308684402</v>
      </c>
      <c r="W693">
        <f t="shared" si="21"/>
        <v>3.8114446918134881</v>
      </c>
      <c r="X693">
        <v>3.8130834596118715</v>
      </c>
    </row>
    <row r="694" spans="1:24" x14ac:dyDescent="0.45">
      <c r="A694">
        <v>1077</v>
      </c>
      <c r="B694" t="s">
        <v>988</v>
      </c>
      <c r="C694" t="s">
        <v>30</v>
      </c>
      <c r="D694">
        <v>4</v>
      </c>
      <c r="E694">
        <v>6</v>
      </c>
      <c r="F694">
        <v>0</v>
      </c>
      <c r="G694">
        <v>23</v>
      </c>
      <c r="H694">
        <v>6</v>
      </c>
      <c r="I694">
        <v>56</v>
      </c>
      <c r="J694">
        <v>7.23</v>
      </c>
      <c r="K694">
        <v>3.38</v>
      </c>
      <c r="L694">
        <v>1.45</v>
      </c>
      <c r="M694">
        <v>0.28599999999999998</v>
      </c>
      <c r="N694" s="2">
        <v>0.70299999999999996</v>
      </c>
      <c r="P694">
        <v>4.82</v>
      </c>
      <c r="Q694">
        <v>5.0199999999999996</v>
      </c>
      <c r="R694">
        <v>0.1</v>
      </c>
      <c r="T694">
        <f t="shared" si="20"/>
        <v>-0.96187713425232479</v>
      </c>
      <c r="U694">
        <f>T694*_xlfn.STDEV.P('Elo Ratings - Current'!$C$2:$C$31)+1505</f>
        <v>1463.3294323797065</v>
      </c>
      <c r="V694">
        <f>U694-VLOOKUP(C694, 'Team Pitching Projected'!$P$2:$R$32, 3, FALSE)</f>
        <v>-49.324152751743213</v>
      </c>
      <c r="W694">
        <f t="shared" si="21"/>
        <v>-29.227300736116288</v>
      </c>
      <c r="X694">
        <v>-29.239867298968797</v>
      </c>
    </row>
    <row r="695" spans="1:24" x14ac:dyDescent="0.45">
      <c r="A695">
        <v>1150</v>
      </c>
      <c r="B695" t="s">
        <v>1005</v>
      </c>
      <c r="C695" t="s">
        <v>24</v>
      </c>
      <c r="D695">
        <v>4</v>
      </c>
      <c r="E695">
        <v>6</v>
      </c>
      <c r="F695">
        <v>0</v>
      </c>
      <c r="G695">
        <v>33</v>
      </c>
      <c r="H695">
        <v>6</v>
      </c>
      <c r="I695">
        <v>63.2</v>
      </c>
      <c r="J695">
        <v>7.49</v>
      </c>
      <c r="K695">
        <v>4.24</v>
      </c>
      <c r="L695">
        <v>1.1299999999999999</v>
      </c>
      <c r="M695">
        <v>0.29899999999999999</v>
      </c>
      <c r="N695" s="2">
        <v>0.68400000000000005</v>
      </c>
      <c r="P695">
        <v>4.95</v>
      </c>
      <c r="Q695">
        <v>4.87</v>
      </c>
      <c r="R695">
        <v>0.1</v>
      </c>
      <c r="T695">
        <f t="shared" si="20"/>
        <v>-0.96187713425232479</v>
      </c>
      <c r="U695">
        <f>T695*_xlfn.STDEV.P('Elo Ratings - Current'!$C$2:$C$31)+1505</f>
        <v>1463.3294323797065</v>
      </c>
      <c r="V695">
        <f>U695-VLOOKUP(C695, 'Team Pitching Projected'!$P$2:$R$32, 3, FALSE)</f>
        <v>-83.727017917610283</v>
      </c>
      <c r="W695">
        <f t="shared" si="21"/>
        <v>-49.612909617179518</v>
      </c>
      <c r="X695">
        <v>-49.634241171284465</v>
      </c>
    </row>
    <row r="696" spans="1:24" x14ac:dyDescent="0.45">
      <c r="A696">
        <v>1164</v>
      </c>
      <c r="B696" t="s">
        <v>1010</v>
      </c>
      <c r="C696" t="s">
        <v>40</v>
      </c>
      <c r="D696">
        <v>3</v>
      </c>
      <c r="E696">
        <v>4</v>
      </c>
      <c r="F696">
        <v>0</v>
      </c>
      <c r="G696">
        <v>22</v>
      </c>
      <c r="H696">
        <v>22</v>
      </c>
      <c r="I696">
        <v>74.2</v>
      </c>
      <c r="J696">
        <v>10.48</v>
      </c>
      <c r="K696">
        <v>5.78</v>
      </c>
      <c r="L696">
        <v>1.33</v>
      </c>
      <c r="M696">
        <v>0.28299999999999997</v>
      </c>
      <c r="N696" s="2">
        <v>0.65500000000000003</v>
      </c>
      <c r="P696">
        <v>5.3</v>
      </c>
      <c r="Q696">
        <v>5.57</v>
      </c>
      <c r="R696">
        <v>0.1</v>
      </c>
      <c r="T696">
        <f t="shared" si="20"/>
        <v>-0.96187713425232479</v>
      </c>
      <c r="U696">
        <f>T696*_xlfn.STDEV.P('Elo Ratings - Current'!$C$2:$C$31)+1505</f>
        <v>1463.3294323797065</v>
      </c>
      <c r="V696">
        <f>U696-VLOOKUP(C696, 'Team Pitching Projected'!$P$2:$R$32, 3, FALSE)</f>
        <v>-55.255681228616822</v>
      </c>
      <c r="W696">
        <f t="shared" si="21"/>
        <v>-32.74206088802373</v>
      </c>
      <c r="X696">
        <v>-32.756138656264554</v>
      </c>
    </row>
    <row r="697" spans="1:24" x14ac:dyDescent="0.45">
      <c r="A697">
        <v>1101</v>
      </c>
      <c r="B697" t="s">
        <v>995</v>
      </c>
      <c r="C697" t="s">
        <v>27</v>
      </c>
      <c r="D697">
        <v>4</v>
      </c>
      <c r="E697">
        <v>7</v>
      </c>
      <c r="F697">
        <v>0</v>
      </c>
      <c r="G697">
        <v>23</v>
      </c>
      <c r="H697">
        <v>18</v>
      </c>
      <c r="I697">
        <v>90.2</v>
      </c>
      <c r="J697">
        <v>5.36</v>
      </c>
      <c r="K697">
        <v>3.87</v>
      </c>
      <c r="L697">
        <v>1.19</v>
      </c>
      <c r="M697">
        <v>0.29799999999999999</v>
      </c>
      <c r="N697" s="2">
        <v>0.68200000000000005</v>
      </c>
      <c r="P697">
        <v>5.16</v>
      </c>
      <c r="Q697">
        <v>5.27</v>
      </c>
      <c r="R697">
        <v>0.1</v>
      </c>
      <c r="T697">
        <f t="shared" si="20"/>
        <v>-0.96187713425232479</v>
      </c>
      <c r="U697">
        <f>T697*_xlfn.STDEV.P('Elo Ratings - Current'!$C$2:$C$31)+1505</f>
        <v>1463.3294323797065</v>
      </c>
      <c r="V697">
        <f>U697-VLOOKUP(C697, 'Team Pitching Projected'!$P$2:$R$32, 3, FALSE)</f>
        <v>-58.814598314741033</v>
      </c>
      <c r="W697">
        <f t="shared" si="21"/>
        <v>-34.850916979168218</v>
      </c>
      <c r="X697">
        <v>-34.865901470642008</v>
      </c>
    </row>
    <row r="698" spans="1:24" x14ac:dyDescent="0.45">
      <c r="A698">
        <v>1122</v>
      </c>
      <c r="B698" t="s">
        <v>999</v>
      </c>
      <c r="C698" t="s">
        <v>11</v>
      </c>
      <c r="D698">
        <v>7</v>
      </c>
      <c r="E698">
        <v>7</v>
      </c>
      <c r="F698">
        <v>0</v>
      </c>
      <c r="G698">
        <v>23</v>
      </c>
      <c r="H698">
        <v>10</v>
      </c>
      <c r="I698">
        <v>87</v>
      </c>
      <c r="J698">
        <v>6.1</v>
      </c>
      <c r="K698">
        <v>3.62</v>
      </c>
      <c r="L698">
        <v>1.34</v>
      </c>
      <c r="M698">
        <v>0.29099999999999998</v>
      </c>
      <c r="N698" s="2">
        <v>0.66800000000000004</v>
      </c>
      <c r="P698">
        <v>5.28</v>
      </c>
      <c r="Q698">
        <v>5.39</v>
      </c>
      <c r="R698">
        <v>0.1</v>
      </c>
      <c r="T698">
        <f t="shared" si="20"/>
        <v>-0.96187713425232479</v>
      </c>
      <c r="U698">
        <f>T698*_xlfn.STDEV.P('Elo Ratings - Current'!$C$2:$C$31)+1505</f>
        <v>1463.3294323797065</v>
      </c>
      <c r="V698">
        <f>U698-VLOOKUP(C698, 'Team Pitching Projected'!$P$2:$R$32, 3, FALSE)</f>
        <v>-105.08052043435509</v>
      </c>
      <c r="W698">
        <f t="shared" si="21"/>
        <v>-62.266046164046195</v>
      </c>
      <c r="X698">
        <v>-62.292818057549461</v>
      </c>
    </row>
    <row r="699" spans="1:24" x14ac:dyDescent="0.45">
      <c r="A699">
        <v>1111</v>
      </c>
      <c r="B699" t="s">
        <v>997</v>
      </c>
      <c r="C699" t="s">
        <v>11</v>
      </c>
      <c r="D699">
        <v>4</v>
      </c>
      <c r="E699">
        <v>5</v>
      </c>
      <c r="F699">
        <v>0</v>
      </c>
      <c r="G699">
        <v>35</v>
      </c>
      <c r="H699">
        <v>6</v>
      </c>
      <c r="I699">
        <v>66</v>
      </c>
      <c r="J699">
        <v>7.64</v>
      </c>
      <c r="K699">
        <v>3.95</v>
      </c>
      <c r="L699">
        <v>1.36</v>
      </c>
      <c r="M699">
        <v>0.29199999999999998</v>
      </c>
      <c r="N699" s="2">
        <v>0.69499999999999995</v>
      </c>
      <c r="P699">
        <v>4.91</v>
      </c>
      <c r="Q699">
        <v>5.07</v>
      </c>
      <c r="R699">
        <v>0.1</v>
      </c>
      <c r="T699">
        <f t="shared" si="20"/>
        <v>-0.96187713425232479</v>
      </c>
      <c r="U699">
        <f>T699*_xlfn.STDEV.P('Elo Ratings - Current'!$C$2:$C$31)+1505</f>
        <v>1463.3294323797065</v>
      </c>
      <c r="V699">
        <f>U699-VLOOKUP(C699, 'Team Pitching Projected'!$P$2:$R$32, 3, FALSE)</f>
        <v>-105.08052043435509</v>
      </c>
      <c r="W699">
        <f t="shared" si="21"/>
        <v>-62.266046164046195</v>
      </c>
      <c r="X699">
        <v>-62.292818057549461</v>
      </c>
    </row>
    <row r="700" spans="1:24" x14ac:dyDescent="0.45">
      <c r="A700">
        <v>1068</v>
      </c>
      <c r="B700" t="s">
        <v>986</v>
      </c>
      <c r="C700" t="s">
        <v>16</v>
      </c>
      <c r="D700">
        <v>4</v>
      </c>
      <c r="E700">
        <v>6</v>
      </c>
      <c r="F700">
        <v>0</v>
      </c>
      <c r="G700">
        <v>20</v>
      </c>
      <c r="H700">
        <v>20</v>
      </c>
      <c r="I700">
        <v>80.2</v>
      </c>
      <c r="J700">
        <v>8.14</v>
      </c>
      <c r="K700">
        <v>4.91</v>
      </c>
      <c r="L700">
        <v>1.45</v>
      </c>
      <c r="M700">
        <v>0.29299999999999998</v>
      </c>
      <c r="N700" s="2">
        <v>0.67100000000000004</v>
      </c>
      <c r="P700">
        <v>5.46</v>
      </c>
      <c r="Q700">
        <v>5.51</v>
      </c>
      <c r="R700">
        <v>0.1</v>
      </c>
      <c r="T700">
        <f t="shared" si="20"/>
        <v>-0.96187713425232479</v>
      </c>
      <c r="U700">
        <f>T700*_xlfn.STDEV.P('Elo Ratings - Current'!$C$2:$C$31)+1505</f>
        <v>1463.3294323797065</v>
      </c>
      <c r="V700">
        <f>U700-VLOOKUP(C700, 'Team Pitching Projected'!$P$2:$R$32, 3, FALSE)</f>
        <v>-26.784344539623589</v>
      </c>
      <c r="W700">
        <f t="shared" si="21"/>
        <v>-15.871212158868069</v>
      </c>
      <c r="X700">
        <v>-15.878036141244644</v>
      </c>
    </row>
    <row r="701" spans="1:24" x14ac:dyDescent="0.45">
      <c r="A701">
        <v>1163</v>
      </c>
      <c r="B701" t="s">
        <v>1009</v>
      </c>
      <c r="C701" t="s">
        <v>16</v>
      </c>
      <c r="D701">
        <v>5</v>
      </c>
      <c r="E701">
        <v>7</v>
      </c>
      <c r="F701">
        <v>0</v>
      </c>
      <c r="G701">
        <v>22</v>
      </c>
      <c r="H701">
        <v>19</v>
      </c>
      <c r="I701">
        <v>89.1</v>
      </c>
      <c r="J701">
        <v>6.85</v>
      </c>
      <c r="K701">
        <v>4.13</v>
      </c>
      <c r="L701">
        <v>1.41</v>
      </c>
      <c r="M701">
        <v>0.29299999999999998</v>
      </c>
      <c r="N701" s="2">
        <v>0.67600000000000005</v>
      </c>
      <c r="P701">
        <v>5.34</v>
      </c>
      <c r="Q701">
        <v>5.45</v>
      </c>
      <c r="R701">
        <v>0.1</v>
      </c>
      <c r="T701">
        <f t="shared" si="20"/>
        <v>-0.96187713425232479</v>
      </c>
      <c r="U701">
        <f>T701*_xlfn.STDEV.P('Elo Ratings - Current'!$C$2:$C$31)+1505</f>
        <v>1463.3294323797065</v>
      </c>
      <c r="V701">
        <f>U701-VLOOKUP(C701, 'Team Pitching Projected'!$P$2:$R$32, 3, FALSE)</f>
        <v>-26.784344539623589</v>
      </c>
      <c r="W701">
        <f t="shared" si="21"/>
        <v>-15.871212158868069</v>
      </c>
      <c r="X701">
        <v>-15.878036141244644</v>
      </c>
    </row>
    <row r="702" spans="1:24" x14ac:dyDescent="0.45">
      <c r="A702">
        <v>1153</v>
      </c>
      <c r="B702" t="s">
        <v>1007</v>
      </c>
      <c r="C702" t="s">
        <v>29</v>
      </c>
      <c r="D702">
        <v>2</v>
      </c>
      <c r="E702">
        <v>3</v>
      </c>
      <c r="F702">
        <v>0</v>
      </c>
      <c r="G702">
        <v>12</v>
      </c>
      <c r="H702">
        <v>9</v>
      </c>
      <c r="I702">
        <v>40</v>
      </c>
      <c r="J702">
        <v>8.7799999999999994</v>
      </c>
      <c r="K702">
        <v>4.95</v>
      </c>
      <c r="L702">
        <v>1.35</v>
      </c>
      <c r="M702">
        <v>0.28599999999999998</v>
      </c>
      <c r="N702" s="2">
        <v>0.69799999999999995</v>
      </c>
      <c r="P702">
        <v>4.95</v>
      </c>
      <c r="Q702">
        <v>5.21</v>
      </c>
      <c r="R702">
        <v>0.1</v>
      </c>
      <c r="T702">
        <f t="shared" si="20"/>
        <v>-0.96187713425232479</v>
      </c>
      <c r="U702">
        <f>T702*_xlfn.STDEV.P('Elo Ratings - Current'!$C$2:$C$31)+1505</f>
        <v>1463.3294323797065</v>
      </c>
      <c r="V702">
        <f>U702-VLOOKUP(C702, 'Team Pitching Projected'!$P$2:$R$32, 3, FALSE)</f>
        <v>-64.746126791614643</v>
      </c>
      <c r="W702">
        <f t="shared" si="21"/>
        <v>-38.365677131075657</v>
      </c>
      <c r="X702">
        <v>-38.3821728279379</v>
      </c>
    </row>
    <row r="703" spans="1:24" x14ac:dyDescent="0.45">
      <c r="A703">
        <v>1015</v>
      </c>
      <c r="B703" t="s">
        <v>980</v>
      </c>
      <c r="C703" t="s">
        <v>36</v>
      </c>
      <c r="D703">
        <v>3</v>
      </c>
      <c r="E703">
        <v>5</v>
      </c>
      <c r="F703">
        <v>0</v>
      </c>
      <c r="G703">
        <v>15</v>
      </c>
      <c r="H703">
        <v>15</v>
      </c>
      <c r="I703">
        <v>44</v>
      </c>
      <c r="J703">
        <v>7.36</v>
      </c>
      <c r="K703">
        <v>4.3</v>
      </c>
      <c r="L703">
        <v>1.43</v>
      </c>
      <c r="M703">
        <v>0.30099999999999999</v>
      </c>
      <c r="N703" s="2">
        <v>0.65300000000000002</v>
      </c>
      <c r="P703">
        <v>5.73</v>
      </c>
      <c r="Q703">
        <v>5.6</v>
      </c>
      <c r="R703">
        <v>0.1</v>
      </c>
      <c r="T703">
        <f t="shared" si="20"/>
        <v>-0.96187713425232479</v>
      </c>
      <c r="U703">
        <f>T703*_xlfn.STDEV.P('Elo Ratings - Current'!$C$2:$C$31)+1505</f>
        <v>1463.3294323797065</v>
      </c>
      <c r="V703">
        <f>U703-VLOOKUP(C703, 'Team Pitching Projected'!$P$2:$R$32, 3, FALSE)</f>
        <v>32.530940229112502</v>
      </c>
      <c r="W703">
        <f t="shared" si="21"/>
        <v>19.276389360206334</v>
      </c>
      <c r="X703">
        <v>19.284677431713479</v>
      </c>
    </row>
    <row r="704" spans="1:24" x14ac:dyDescent="0.45">
      <c r="A704">
        <v>1011</v>
      </c>
      <c r="B704" t="s">
        <v>979</v>
      </c>
      <c r="C704" t="s">
        <v>36</v>
      </c>
      <c r="D704">
        <v>2</v>
      </c>
      <c r="E704">
        <v>4</v>
      </c>
      <c r="F704">
        <v>0</v>
      </c>
      <c r="G704">
        <v>29</v>
      </c>
      <c r="H704">
        <v>7</v>
      </c>
      <c r="I704">
        <v>53.1</v>
      </c>
      <c r="J704">
        <v>8.61</v>
      </c>
      <c r="K704">
        <v>5.4</v>
      </c>
      <c r="L704">
        <v>1.35</v>
      </c>
      <c r="M704">
        <v>0.307</v>
      </c>
      <c r="N704" s="2">
        <v>0.68600000000000005</v>
      </c>
      <c r="P704">
        <v>5.4</v>
      </c>
      <c r="Q704">
        <v>5.26</v>
      </c>
      <c r="R704">
        <v>0.1</v>
      </c>
      <c r="T704">
        <f t="shared" si="20"/>
        <v>-0.96187713425232479</v>
      </c>
      <c r="U704">
        <f>T704*_xlfn.STDEV.P('Elo Ratings - Current'!$C$2:$C$31)+1505</f>
        <v>1463.3294323797065</v>
      </c>
      <c r="V704">
        <f>U704-VLOOKUP(C704, 'Team Pitching Projected'!$P$2:$R$32, 3, FALSE)</f>
        <v>32.530940229112502</v>
      </c>
      <c r="W704">
        <f t="shared" si="21"/>
        <v>19.276389360206334</v>
      </c>
      <c r="X704">
        <v>19.284677431713479</v>
      </c>
    </row>
    <row r="705" spans="1:24" x14ac:dyDescent="0.45">
      <c r="A705">
        <v>1146</v>
      </c>
      <c r="B705" t="s">
        <v>1004</v>
      </c>
      <c r="C705" t="s">
        <v>34</v>
      </c>
      <c r="D705">
        <v>4</v>
      </c>
      <c r="E705">
        <v>6</v>
      </c>
      <c r="F705">
        <v>0</v>
      </c>
      <c r="G705">
        <v>23</v>
      </c>
      <c r="H705">
        <v>12</v>
      </c>
      <c r="I705">
        <v>89.1</v>
      </c>
      <c r="J705">
        <v>6.45</v>
      </c>
      <c r="K705">
        <v>3.83</v>
      </c>
      <c r="L705">
        <v>1.31</v>
      </c>
      <c r="M705">
        <v>0.29099999999999998</v>
      </c>
      <c r="N705" s="2">
        <v>0.70299999999999996</v>
      </c>
      <c r="P705">
        <v>4.84</v>
      </c>
      <c r="Q705">
        <v>5.19</v>
      </c>
      <c r="R705">
        <v>0.1</v>
      </c>
      <c r="T705">
        <f t="shared" si="20"/>
        <v>-0.96187713425232479</v>
      </c>
      <c r="U705">
        <f>T705*_xlfn.STDEV.P('Elo Ratings - Current'!$C$2:$C$31)+1505</f>
        <v>1463.3294323797065</v>
      </c>
      <c r="V705">
        <f>U705-VLOOKUP(C705, 'Team Pitching Projected'!$P$2:$R$32, 3, FALSE)</f>
        <v>-37.461095797996222</v>
      </c>
      <c r="W705">
        <f t="shared" si="21"/>
        <v>-22.197780432301542</v>
      </c>
      <c r="X705">
        <v>-22.207324584377144</v>
      </c>
    </row>
    <row r="706" spans="1:24" x14ac:dyDescent="0.45">
      <c r="A706">
        <v>1132</v>
      </c>
      <c r="B706" t="s">
        <v>1001</v>
      </c>
      <c r="C706" t="s">
        <v>34</v>
      </c>
      <c r="D706">
        <v>4</v>
      </c>
      <c r="E706">
        <v>6</v>
      </c>
      <c r="F706">
        <v>0</v>
      </c>
      <c r="G706">
        <v>27</v>
      </c>
      <c r="H706">
        <v>7</v>
      </c>
      <c r="I706">
        <v>63.1</v>
      </c>
      <c r="J706">
        <v>8.82</v>
      </c>
      <c r="K706">
        <v>4.9800000000000004</v>
      </c>
      <c r="L706">
        <v>1.28</v>
      </c>
      <c r="M706">
        <v>0.29399999999999998</v>
      </c>
      <c r="N706" s="2">
        <v>0.71899999999999997</v>
      </c>
      <c r="P706">
        <v>4.6900000000000004</v>
      </c>
      <c r="Q706">
        <v>4.95</v>
      </c>
      <c r="R706">
        <v>0.1</v>
      </c>
      <c r="T706">
        <f t="shared" ref="T706:T769" si="22">(R706-AVERAGE($R$2:$R$790))/_xlfn.STDEV.P($R$2:$R$790)</f>
        <v>-0.96187713425232479</v>
      </c>
      <c r="U706">
        <f>T706*_xlfn.STDEV.P('Elo Ratings - Current'!$C$2:$C$31)+1505</f>
        <v>1463.3294323797065</v>
      </c>
      <c r="V706">
        <f>U706-VLOOKUP(C706, 'Team Pitching Projected'!$P$2:$R$32, 3, FALSE)</f>
        <v>-37.461095797996222</v>
      </c>
      <c r="W706">
        <f t="shared" si="21"/>
        <v>-22.197780432301542</v>
      </c>
      <c r="X706">
        <v>-22.207324584377144</v>
      </c>
    </row>
    <row r="707" spans="1:24" x14ac:dyDescent="0.45">
      <c r="A707">
        <v>1142</v>
      </c>
      <c r="B707" t="s">
        <v>1003</v>
      </c>
      <c r="C707" t="s">
        <v>17</v>
      </c>
      <c r="D707">
        <v>4</v>
      </c>
      <c r="E707">
        <v>7</v>
      </c>
      <c r="F707">
        <v>0</v>
      </c>
      <c r="G707">
        <v>22</v>
      </c>
      <c r="H707">
        <v>22</v>
      </c>
      <c r="I707">
        <v>93</v>
      </c>
      <c r="J707">
        <v>5.42</v>
      </c>
      <c r="K707">
        <v>3.58</v>
      </c>
      <c r="L707">
        <v>1.55</v>
      </c>
      <c r="M707">
        <v>0.29399999999999998</v>
      </c>
      <c r="N707" s="2">
        <v>0.63</v>
      </c>
      <c r="P707">
        <v>6</v>
      </c>
      <c r="Q707">
        <v>5.87</v>
      </c>
      <c r="R707">
        <v>0.1</v>
      </c>
      <c r="T707">
        <f t="shared" si="22"/>
        <v>-0.96187713425232479</v>
      </c>
      <c r="U707">
        <f>T707*_xlfn.STDEV.P('Elo Ratings - Current'!$C$2:$C$31)+1505</f>
        <v>1463.3294323797065</v>
      </c>
      <c r="V707">
        <f>U707-VLOOKUP(C707, 'Team Pitching Projected'!$P$2:$R$32, 3, FALSE)</f>
        <v>-58.814598314741033</v>
      </c>
      <c r="W707">
        <f t="shared" ref="W707:W770" si="23">(V707*(5.333/9))</f>
        <v>-34.850916979168218</v>
      </c>
      <c r="X707">
        <v>-34.865901470642008</v>
      </c>
    </row>
    <row r="708" spans="1:24" x14ac:dyDescent="0.45">
      <c r="A708">
        <v>1097</v>
      </c>
      <c r="B708" t="s">
        <v>993</v>
      </c>
      <c r="C708" t="s">
        <v>25</v>
      </c>
      <c r="D708">
        <v>5</v>
      </c>
      <c r="E708">
        <v>10</v>
      </c>
      <c r="F708">
        <v>0</v>
      </c>
      <c r="G708">
        <v>26</v>
      </c>
      <c r="H708">
        <v>16</v>
      </c>
      <c r="I708">
        <v>90.1</v>
      </c>
      <c r="J708">
        <v>7.18</v>
      </c>
      <c r="K708">
        <v>5.28</v>
      </c>
      <c r="L708">
        <v>1.3</v>
      </c>
      <c r="M708">
        <v>0.29599999999999999</v>
      </c>
      <c r="N708" s="2">
        <v>0.68300000000000005</v>
      </c>
      <c r="P708">
        <v>5.48</v>
      </c>
      <c r="Q708">
        <v>5.43</v>
      </c>
      <c r="R708">
        <v>0.1</v>
      </c>
      <c r="T708">
        <f t="shared" si="22"/>
        <v>-0.96187713425232479</v>
      </c>
      <c r="U708">
        <f>T708*_xlfn.STDEV.P('Elo Ratings - Current'!$C$2:$C$31)+1505</f>
        <v>1463.3294323797065</v>
      </c>
      <c r="V708">
        <f>U708-VLOOKUP(C708, 'Team Pitching Projected'!$P$2:$R$32, 3, FALSE)</f>
        <v>28.972023142988292</v>
      </c>
      <c r="W708">
        <f t="shared" si="23"/>
        <v>17.167533269061842</v>
      </c>
      <c r="X708">
        <v>17.174914617336022</v>
      </c>
    </row>
    <row r="709" spans="1:24" x14ac:dyDescent="0.45">
      <c r="A709">
        <v>1091</v>
      </c>
      <c r="B709" t="s">
        <v>990</v>
      </c>
      <c r="C709" t="s">
        <v>38</v>
      </c>
      <c r="D709">
        <v>3</v>
      </c>
      <c r="E709">
        <v>5</v>
      </c>
      <c r="F709">
        <v>0</v>
      </c>
      <c r="G709">
        <v>33</v>
      </c>
      <c r="H709">
        <v>8</v>
      </c>
      <c r="I709">
        <v>63.1</v>
      </c>
      <c r="J709">
        <v>5.97</v>
      </c>
      <c r="K709">
        <v>3.27</v>
      </c>
      <c r="L709">
        <v>1.28</v>
      </c>
      <c r="M709">
        <v>0.31</v>
      </c>
      <c r="N709" s="2">
        <v>0.67500000000000004</v>
      </c>
      <c r="P709">
        <v>5.26</v>
      </c>
      <c r="Q709">
        <v>5.01</v>
      </c>
      <c r="R709">
        <v>0.1</v>
      </c>
      <c r="T709">
        <f t="shared" si="22"/>
        <v>-0.96187713425232479</v>
      </c>
      <c r="U709">
        <f>T709*_xlfn.STDEV.P('Elo Ratings - Current'!$C$2:$C$31)+1505</f>
        <v>1463.3294323797065</v>
      </c>
      <c r="V709">
        <f>U709-VLOOKUP(C709, 'Team Pitching Projected'!$P$2:$R$32, 3, FALSE)</f>
        <v>-30.3432616257478</v>
      </c>
      <c r="W709">
        <f t="shared" si="23"/>
        <v>-17.980068250012561</v>
      </c>
      <c r="X709">
        <v>-17.9877989556221</v>
      </c>
    </row>
    <row r="710" spans="1:24" x14ac:dyDescent="0.45">
      <c r="A710">
        <v>1157</v>
      </c>
      <c r="B710" t="s">
        <v>1008</v>
      </c>
      <c r="C710" t="s">
        <v>15</v>
      </c>
      <c r="D710">
        <v>3</v>
      </c>
      <c r="E710">
        <v>5</v>
      </c>
      <c r="F710">
        <v>0</v>
      </c>
      <c r="G710">
        <v>14</v>
      </c>
      <c r="H710">
        <v>12</v>
      </c>
      <c r="I710">
        <v>71</v>
      </c>
      <c r="J710">
        <v>6.72</v>
      </c>
      <c r="K710">
        <v>3.3</v>
      </c>
      <c r="L710">
        <v>1.52</v>
      </c>
      <c r="M710">
        <v>0.28399999999999997</v>
      </c>
      <c r="N710" s="2">
        <v>0.67700000000000005</v>
      </c>
      <c r="P710">
        <v>5.07</v>
      </c>
      <c r="Q710">
        <v>5.27</v>
      </c>
      <c r="R710">
        <v>0.1</v>
      </c>
      <c r="T710">
        <f t="shared" si="22"/>
        <v>-0.96187713425232479</v>
      </c>
      <c r="U710">
        <f>T710*_xlfn.STDEV.P('Elo Ratings - Current'!$C$2:$C$31)+1505</f>
        <v>1463.3294323797065</v>
      </c>
      <c r="V710">
        <f>U710-VLOOKUP(C710, 'Team Pitching Projected'!$P$2:$R$32, 3, FALSE)</f>
        <v>-31.529567321122613</v>
      </c>
      <c r="W710">
        <f t="shared" si="23"/>
        <v>-18.6830202803941</v>
      </c>
      <c r="X710">
        <v>-18.691053227081252</v>
      </c>
    </row>
    <row r="711" spans="1:24" x14ac:dyDescent="0.45">
      <c r="A711">
        <v>1151</v>
      </c>
      <c r="B711" t="s">
        <v>1006</v>
      </c>
      <c r="C711" t="s">
        <v>42</v>
      </c>
      <c r="D711">
        <v>4</v>
      </c>
      <c r="E711">
        <v>5</v>
      </c>
      <c r="F711">
        <v>0</v>
      </c>
      <c r="G711">
        <v>27</v>
      </c>
      <c r="H711">
        <v>11</v>
      </c>
      <c r="I711">
        <v>74.2</v>
      </c>
      <c r="J711">
        <v>7.35</v>
      </c>
      <c r="K711">
        <v>3.98</v>
      </c>
      <c r="L711">
        <v>1.33</v>
      </c>
      <c r="M711">
        <v>0.29699999999999999</v>
      </c>
      <c r="N711" s="2">
        <v>0.68700000000000006</v>
      </c>
      <c r="P711">
        <v>5.0599999999999996</v>
      </c>
      <c r="Q711">
        <v>5.22</v>
      </c>
      <c r="R711">
        <v>0.1</v>
      </c>
      <c r="T711">
        <f t="shared" si="22"/>
        <v>-0.96187713425232479</v>
      </c>
      <c r="U711">
        <f>T711*_xlfn.STDEV.P('Elo Ratings - Current'!$C$2:$C$31)+1505</f>
        <v>1463.3294323797065</v>
      </c>
      <c r="V711">
        <f>U711-VLOOKUP(C711, 'Team Pitching Projected'!$P$2:$R$32, 3, FALSE)</f>
        <v>-114.57096599735291</v>
      </c>
      <c r="W711">
        <f t="shared" si="23"/>
        <v>-67.889662407098129</v>
      </c>
      <c r="X711">
        <v>-67.918852229222679</v>
      </c>
    </row>
    <row r="712" spans="1:24" x14ac:dyDescent="0.45">
      <c r="A712">
        <v>1096</v>
      </c>
      <c r="B712" t="s">
        <v>992</v>
      </c>
      <c r="C712" t="s">
        <v>35</v>
      </c>
      <c r="D712">
        <v>4</v>
      </c>
      <c r="E712">
        <v>5</v>
      </c>
      <c r="F712">
        <v>0</v>
      </c>
      <c r="G712">
        <v>28</v>
      </c>
      <c r="H712">
        <v>9</v>
      </c>
      <c r="I712">
        <v>56</v>
      </c>
      <c r="J712">
        <v>9.64</v>
      </c>
      <c r="K712">
        <v>6.43</v>
      </c>
      <c r="L712">
        <v>0.96</v>
      </c>
      <c r="M712">
        <v>0.29299999999999998</v>
      </c>
      <c r="N712" s="2">
        <v>0.70699999999999996</v>
      </c>
      <c r="P712">
        <v>4.82</v>
      </c>
      <c r="Q712">
        <v>4.97</v>
      </c>
      <c r="R712">
        <v>0.1</v>
      </c>
      <c r="T712">
        <f t="shared" si="22"/>
        <v>-0.96187713425232479</v>
      </c>
      <c r="U712">
        <f>T712*_xlfn.STDEV.P('Elo Ratings - Current'!$C$2:$C$31)+1505</f>
        <v>1463.3294323797065</v>
      </c>
      <c r="V712">
        <f>U712-VLOOKUP(C712, 'Team Pitching Projected'!$P$2:$R$32, 3, FALSE)</f>
        <v>-68.305043877738854</v>
      </c>
      <c r="W712">
        <f t="shared" si="23"/>
        <v>-40.474533222220145</v>
      </c>
      <c r="X712">
        <v>-40.491935642315354</v>
      </c>
    </row>
    <row r="713" spans="1:24" x14ac:dyDescent="0.45">
      <c r="A713">
        <v>1281</v>
      </c>
      <c r="B713" t="s">
        <v>1027</v>
      </c>
      <c r="C713" t="s">
        <v>325</v>
      </c>
      <c r="D713">
        <v>1</v>
      </c>
      <c r="E713">
        <v>1</v>
      </c>
      <c r="F713">
        <v>0</v>
      </c>
      <c r="G713">
        <v>26</v>
      </c>
      <c r="H713">
        <v>7</v>
      </c>
      <c r="I713">
        <v>51.2</v>
      </c>
      <c r="J713">
        <v>7.49</v>
      </c>
      <c r="K713">
        <v>4.53</v>
      </c>
      <c r="L713">
        <v>1.39</v>
      </c>
      <c r="M713">
        <v>0.29099999999999998</v>
      </c>
      <c r="N713" s="2">
        <v>0.63800000000000001</v>
      </c>
      <c r="P713">
        <v>5.57</v>
      </c>
      <c r="Q713">
        <v>5.4</v>
      </c>
      <c r="R713">
        <v>0</v>
      </c>
      <c r="T713">
        <f t="shared" si="22"/>
        <v>-1.0857421675353485</v>
      </c>
      <c r="U713">
        <f>T713*_xlfn.STDEV.P('Elo Ratings - Current'!$C$2:$C$31)+1505</f>
        <v>1457.9633351294353</v>
      </c>
      <c r="V713">
        <f>U713-VLOOKUP(C713, 'Team Pitching Projected'!$P$2:$R$32, 3, FALSE)</f>
        <v>-2.4927994055267391</v>
      </c>
      <c r="W713">
        <f t="shared" si="23"/>
        <v>-1.4771221366304557</v>
      </c>
      <c r="X713">
        <v>-1.4777572396917502</v>
      </c>
    </row>
    <row r="714" spans="1:24" x14ac:dyDescent="0.45">
      <c r="A714">
        <v>1295</v>
      </c>
      <c r="B714" t="s">
        <v>1032</v>
      </c>
      <c r="C714" t="s">
        <v>325</v>
      </c>
      <c r="D714">
        <v>2</v>
      </c>
      <c r="E714">
        <v>3</v>
      </c>
      <c r="F714">
        <v>0</v>
      </c>
      <c r="G714">
        <v>28</v>
      </c>
      <c r="H714">
        <v>7</v>
      </c>
      <c r="I714">
        <v>50.2</v>
      </c>
      <c r="J714">
        <v>6.92</v>
      </c>
      <c r="K714">
        <v>4.26</v>
      </c>
      <c r="L714">
        <v>1.42</v>
      </c>
      <c r="M714">
        <v>0.29699999999999999</v>
      </c>
      <c r="N714" s="2">
        <v>0.66400000000000003</v>
      </c>
      <c r="P714">
        <v>5.5</v>
      </c>
      <c r="Q714">
        <v>5.37</v>
      </c>
      <c r="R714">
        <v>0</v>
      </c>
      <c r="T714">
        <f t="shared" si="22"/>
        <v>-1.0857421675353485</v>
      </c>
      <c r="U714">
        <f>T714*_xlfn.STDEV.P('Elo Ratings - Current'!$C$2:$C$31)+1505</f>
        <v>1457.9633351294353</v>
      </c>
      <c r="V714">
        <f>U714-VLOOKUP(C714, 'Team Pitching Projected'!$P$2:$R$32, 3, FALSE)</f>
        <v>-2.4927994055267391</v>
      </c>
      <c r="W714">
        <f t="shared" si="23"/>
        <v>-1.4771221366304557</v>
      </c>
      <c r="X714">
        <v>-1.4777572396917502</v>
      </c>
    </row>
    <row r="715" spans="1:24" x14ac:dyDescent="0.45">
      <c r="A715">
        <v>1220</v>
      </c>
      <c r="B715" t="s">
        <v>1015</v>
      </c>
      <c r="C715" t="s">
        <v>22</v>
      </c>
      <c r="D715">
        <v>4</v>
      </c>
      <c r="E715">
        <v>6</v>
      </c>
      <c r="F715">
        <v>0</v>
      </c>
      <c r="G715">
        <v>21</v>
      </c>
      <c r="H715">
        <v>21</v>
      </c>
      <c r="I715">
        <v>85</v>
      </c>
      <c r="J715">
        <v>8.15</v>
      </c>
      <c r="K715">
        <v>5.82</v>
      </c>
      <c r="L715">
        <v>1.38</v>
      </c>
      <c r="M715">
        <v>0.28799999999999998</v>
      </c>
      <c r="N715" s="2">
        <v>0.70099999999999996</v>
      </c>
      <c r="P715">
        <v>5.29</v>
      </c>
      <c r="Q715">
        <v>5.58</v>
      </c>
      <c r="R715">
        <v>0</v>
      </c>
      <c r="T715">
        <f t="shared" si="22"/>
        <v>-1.0857421675353485</v>
      </c>
      <c r="U715">
        <f>T715*_xlfn.STDEV.P('Elo Ratings - Current'!$C$2:$C$31)+1505</f>
        <v>1457.9633351294353</v>
      </c>
      <c r="V715">
        <f>U715-VLOOKUP(C715, 'Team Pitching Projected'!$P$2:$R$32, 3, FALSE)</f>
        <v>-77.23005821413426</v>
      </c>
      <c r="W715">
        <f t="shared" si="23"/>
        <v>-45.763100050664228</v>
      </c>
      <c r="X715">
        <v>-45.782776341618977</v>
      </c>
    </row>
    <row r="716" spans="1:24" x14ac:dyDescent="0.45">
      <c r="A716">
        <v>1183</v>
      </c>
      <c r="B716" t="s">
        <v>1012</v>
      </c>
      <c r="C716" t="s">
        <v>31</v>
      </c>
      <c r="D716">
        <v>2</v>
      </c>
      <c r="E716">
        <v>2</v>
      </c>
      <c r="F716">
        <v>0</v>
      </c>
      <c r="G716">
        <v>37</v>
      </c>
      <c r="H716">
        <v>9</v>
      </c>
      <c r="I716">
        <v>66</v>
      </c>
      <c r="J716">
        <v>9.68</v>
      </c>
      <c r="K716">
        <v>5.45</v>
      </c>
      <c r="L716">
        <v>1.36</v>
      </c>
      <c r="M716">
        <v>0.28899999999999998</v>
      </c>
      <c r="N716" s="2">
        <v>0.69799999999999995</v>
      </c>
      <c r="P716">
        <v>5.05</v>
      </c>
      <c r="Q716">
        <v>5.21</v>
      </c>
      <c r="R716">
        <v>0</v>
      </c>
      <c r="T716">
        <f t="shared" si="22"/>
        <v>-1.0857421675353485</v>
      </c>
      <c r="U716">
        <f>T716*_xlfn.STDEV.P('Elo Ratings - Current'!$C$2:$C$31)+1505</f>
        <v>1457.9633351294353</v>
      </c>
      <c r="V716">
        <f>U716-VLOOKUP(C716, 'Team Pitching Projected'!$P$2:$R$32, 3, FALSE)</f>
        <v>-41.640887352892605</v>
      </c>
      <c r="W716">
        <f t="shared" si="23"/>
        <v>-24.674539139219586</v>
      </c>
      <c r="X716">
        <v>-24.68514819784416</v>
      </c>
    </row>
    <row r="717" spans="1:24" x14ac:dyDescent="0.45">
      <c r="A717">
        <v>1282</v>
      </c>
      <c r="B717" t="s">
        <v>1028</v>
      </c>
      <c r="C717" t="s">
        <v>21</v>
      </c>
      <c r="D717">
        <v>6</v>
      </c>
      <c r="E717">
        <v>6</v>
      </c>
      <c r="F717">
        <v>0</v>
      </c>
      <c r="G717">
        <v>30</v>
      </c>
      <c r="H717">
        <v>8</v>
      </c>
      <c r="I717">
        <v>82</v>
      </c>
      <c r="J717">
        <v>8.89</v>
      </c>
      <c r="K717">
        <v>4.3899999999999997</v>
      </c>
      <c r="L717">
        <v>1.21</v>
      </c>
      <c r="M717">
        <v>0.28499999999999998</v>
      </c>
      <c r="N717" s="2">
        <v>0.66900000000000004</v>
      </c>
      <c r="P717">
        <v>4.83</v>
      </c>
      <c r="Q717">
        <v>4.96</v>
      </c>
      <c r="R717">
        <v>0</v>
      </c>
      <c r="T717">
        <f t="shared" si="22"/>
        <v>-1.0857421675353485</v>
      </c>
      <c r="U717">
        <f>T717*_xlfn.STDEV.P('Elo Ratings - Current'!$C$2:$C$31)+1505</f>
        <v>1457.9633351294353</v>
      </c>
      <c r="V717">
        <f>U717-VLOOKUP(C717, 'Team Pitching Projected'!$P$2:$R$32, 3, FALSE)</f>
        <v>-59.435472783513433</v>
      </c>
      <c r="W717">
        <f t="shared" si="23"/>
        <v>-35.218819594941905</v>
      </c>
      <c r="X717">
        <v>-35.23396226973157</v>
      </c>
    </row>
    <row r="718" spans="1:24" x14ac:dyDescent="0.45">
      <c r="A718">
        <v>1306</v>
      </c>
      <c r="B718" t="s">
        <v>1036</v>
      </c>
      <c r="C718" t="s">
        <v>10</v>
      </c>
      <c r="D718">
        <v>4</v>
      </c>
      <c r="E718">
        <v>5</v>
      </c>
      <c r="F718">
        <v>0</v>
      </c>
      <c r="G718">
        <v>24</v>
      </c>
      <c r="H718">
        <v>18</v>
      </c>
      <c r="I718">
        <v>98.2</v>
      </c>
      <c r="J718">
        <v>5.38</v>
      </c>
      <c r="K718">
        <v>4.01</v>
      </c>
      <c r="L718">
        <v>1.28</v>
      </c>
      <c r="M718">
        <v>0.28699999999999998</v>
      </c>
      <c r="N718" s="2">
        <v>0.67700000000000005</v>
      </c>
      <c r="P718">
        <v>5.2</v>
      </c>
      <c r="Q718">
        <v>5.51</v>
      </c>
      <c r="R718">
        <v>0</v>
      </c>
      <c r="T718">
        <f t="shared" si="22"/>
        <v>-1.0857421675353485</v>
      </c>
      <c r="U718">
        <f>T718*_xlfn.STDEV.P('Elo Ratings - Current'!$C$2:$C$31)+1505</f>
        <v>1457.9633351294353</v>
      </c>
      <c r="V718">
        <f>U718-VLOOKUP(C718, 'Team Pitching Projected'!$P$2:$R$32, 3, FALSE)</f>
        <v>-54.690250002014409</v>
      </c>
      <c r="W718">
        <f t="shared" si="23"/>
        <v>-32.407011473415878</v>
      </c>
      <c r="X718">
        <v>-32.420945183894965</v>
      </c>
    </row>
    <row r="719" spans="1:24" x14ac:dyDescent="0.45">
      <c r="A719">
        <v>1262</v>
      </c>
      <c r="B719" t="s">
        <v>1022</v>
      </c>
      <c r="C719" t="s">
        <v>33</v>
      </c>
      <c r="D719">
        <v>4</v>
      </c>
      <c r="E719">
        <v>8</v>
      </c>
      <c r="F719">
        <v>0</v>
      </c>
      <c r="G719">
        <v>22</v>
      </c>
      <c r="H719">
        <v>22</v>
      </c>
      <c r="I719">
        <v>83.2</v>
      </c>
      <c r="J719">
        <v>6.99</v>
      </c>
      <c r="K719">
        <v>5.48</v>
      </c>
      <c r="L719">
        <v>1.18</v>
      </c>
      <c r="M719">
        <v>0.29399999999999998</v>
      </c>
      <c r="N719" s="2">
        <v>0.70699999999999996</v>
      </c>
      <c r="P719">
        <v>5.05</v>
      </c>
      <c r="Q719">
        <v>5.35</v>
      </c>
      <c r="R719">
        <v>0</v>
      </c>
      <c r="T719">
        <f t="shared" si="22"/>
        <v>-1.0857421675353485</v>
      </c>
      <c r="U719">
        <f>T719*_xlfn.STDEV.P('Elo Ratings - Current'!$C$2:$C$31)+1505</f>
        <v>1457.9633351294353</v>
      </c>
      <c r="V719">
        <f>U719-VLOOKUP(C719, 'Team Pitching Projected'!$P$2:$R$32, 3, FALSE)</f>
        <v>1.0661176805972445</v>
      </c>
      <c r="W719">
        <f t="shared" si="23"/>
        <v>0.63173395451390069</v>
      </c>
      <c r="X719">
        <v>0.63200557468570484</v>
      </c>
    </row>
    <row r="720" spans="1:24" x14ac:dyDescent="0.45">
      <c r="A720">
        <v>1240</v>
      </c>
      <c r="B720" t="s">
        <v>1016</v>
      </c>
      <c r="C720" t="s">
        <v>39</v>
      </c>
      <c r="D720">
        <v>3</v>
      </c>
      <c r="E720">
        <v>6</v>
      </c>
      <c r="F720">
        <v>0</v>
      </c>
      <c r="G720">
        <v>20</v>
      </c>
      <c r="H720">
        <v>14</v>
      </c>
      <c r="I720">
        <v>73.099999999999994</v>
      </c>
      <c r="J720">
        <v>6.26</v>
      </c>
      <c r="K720">
        <v>4.3</v>
      </c>
      <c r="L720">
        <v>1.35</v>
      </c>
      <c r="M720">
        <v>0.30099999999999999</v>
      </c>
      <c r="N720" s="2">
        <v>0.66900000000000004</v>
      </c>
      <c r="P720">
        <v>5.53</v>
      </c>
      <c r="Q720">
        <v>5.45</v>
      </c>
      <c r="R720">
        <v>0</v>
      </c>
      <c r="T720">
        <f t="shared" si="22"/>
        <v>-1.0857421675353485</v>
      </c>
      <c r="U720">
        <f>T720*_xlfn.STDEV.P('Elo Ratings - Current'!$C$2:$C$31)+1505</f>
        <v>1457.9633351294353</v>
      </c>
      <c r="V720">
        <f>U720-VLOOKUP(C720, 'Team Pitching Projected'!$P$2:$R$32, 3, FALSE)</f>
        <v>-38.081970266768394</v>
      </c>
      <c r="W720">
        <f t="shared" si="23"/>
        <v>-22.565683048075098</v>
      </c>
      <c r="X720">
        <v>-22.575385383466571</v>
      </c>
    </row>
    <row r="721" spans="1:24" x14ac:dyDescent="0.45">
      <c r="A721">
        <v>1296</v>
      </c>
      <c r="B721" t="s">
        <v>1033</v>
      </c>
      <c r="C721" t="s">
        <v>39</v>
      </c>
      <c r="D721">
        <v>4</v>
      </c>
      <c r="E721">
        <v>6</v>
      </c>
      <c r="F721">
        <v>0</v>
      </c>
      <c r="G721">
        <v>32</v>
      </c>
      <c r="H721">
        <v>8</v>
      </c>
      <c r="I721">
        <v>79</v>
      </c>
      <c r="J721">
        <v>7.06</v>
      </c>
      <c r="K721">
        <v>4.5599999999999996</v>
      </c>
      <c r="L721">
        <v>1.25</v>
      </c>
      <c r="M721">
        <v>0.29299999999999998</v>
      </c>
      <c r="N721" s="2">
        <v>0.67500000000000004</v>
      </c>
      <c r="P721">
        <v>5.24</v>
      </c>
      <c r="Q721">
        <v>5.2</v>
      </c>
      <c r="R721">
        <v>0</v>
      </c>
      <c r="T721">
        <f t="shared" si="22"/>
        <v>-1.0857421675353485</v>
      </c>
      <c r="U721">
        <f>T721*_xlfn.STDEV.P('Elo Ratings - Current'!$C$2:$C$31)+1505</f>
        <v>1457.9633351294353</v>
      </c>
      <c r="V721">
        <f>U721-VLOOKUP(C721, 'Team Pitching Projected'!$P$2:$R$32, 3, FALSE)</f>
        <v>-38.081970266768394</v>
      </c>
      <c r="W721">
        <f t="shared" si="23"/>
        <v>-22.565683048075098</v>
      </c>
      <c r="X721">
        <v>-22.575385383466571</v>
      </c>
    </row>
    <row r="722" spans="1:24" x14ac:dyDescent="0.45">
      <c r="A722">
        <v>1248</v>
      </c>
      <c r="B722" t="s">
        <v>1018</v>
      </c>
      <c r="C722" t="s">
        <v>27</v>
      </c>
      <c r="D722">
        <v>4</v>
      </c>
      <c r="E722">
        <v>6</v>
      </c>
      <c r="F722">
        <v>0</v>
      </c>
      <c r="G722">
        <v>21</v>
      </c>
      <c r="H722">
        <v>21</v>
      </c>
      <c r="I722">
        <v>93.1</v>
      </c>
      <c r="J722">
        <v>6.37</v>
      </c>
      <c r="K722">
        <v>4.4400000000000004</v>
      </c>
      <c r="L722">
        <v>1.35</v>
      </c>
      <c r="M722">
        <v>0.29799999999999999</v>
      </c>
      <c r="N722" s="2">
        <v>0.69099999999999995</v>
      </c>
      <c r="P722">
        <v>5.31</v>
      </c>
      <c r="Q722">
        <v>5.53</v>
      </c>
      <c r="R722">
        <v>0</v>
      </c>
      <c r="T722">
        <f t="shared" si="22"/>
        <v>-1.0857421675353485</v>
      </c>
      <c r="U722">
        <f>T722*_xlfn.STDEV.P('Elo Ratings - Current'!$C$2:$C$31)+1505</f>
        <v>1457.9633351294353</v>
      </c>
      <c r="V722">
        <f>U722-VLOOKUP(C722, 'Team Pitching Projected'!$P$2:$R$32, 3, FALSE)</f>
        <v>-64.180695565012229</v>
      </c>
      <c r="W722">
        <f t="shared" si="23"/>
        <v>-38.030627716467805</v>
      </c>
      <c r="X722">
        <v>-38.046979355568176</v>
      </c>
    </row>
    <row r="723" spans="1:24" x14ac:dyDescent="0.45">
      <c r="A723">
        <v>1293</v>
      </c>
      <c r="B723" t="s">
        <v>1030</v>
      </c>
      <c r="C723" t="s">
        <v>11</v>
      </c>
      <c r="D723">
        <v>4</v>
      </c>
      <c r="E723">
        <v>4</v>
      </c>
      <c r="F723">
        <v>0</v>
      </c>
      <c r="G723">
        <v>31</v>
      </c>
      <c r="H723">
        <v>11</v>
      </c>
      <c r="I723">
        <v>81</v>
      </c>
      <c r="J723">
        <v>6.56</v>
      </c>
      <c r="K723">
        <v>4</v>
      </c>
      <c r="L723">
        <v>1.33</v>
      </c>
      <c r="M723">
        <v>0.29199999999999998</v>
      </c>
      <c r="N723" s="2">
        <v>0.68400000000000005</v>
      </c>
      <c r="P723">
        <v>5.1100000000000003</v>
      </c>
      <c r="Q723">
        <v>5.35</v>
      </c>
      <c r="R723">
        <v>0</v>
      </c>
      <c r="T723">
        <f t="shared" si="22"/>
        <v>-1.0857421675353485</v>
      </c>
      <c r="U723">
        <f>T723*_xlfn.STDEV.P('Elo Ratings - Current'!$C$2:$C$31)+1505</f>
        <v>1457.9633351294353</v>
      </c>
      <c r="V723">
        <f>U723-VLOOKUP(C723, 'Team Pitching Projected'!$P$2:$R$32, 3, FALSE)</f>
        <v>-110.44661768462629</v>
      </c>
      <c r="W723">
        <f t="shared" si="23"/>
        <v>-65.445756901345788</v>
      </c>
      <c r="X723">
        <v>-65.473895942475636</v>
      </c>
    </row>
    <row r="724" spans="1:24" x14ac:dyDescent="0.45">
      <c r="A724">
        <v>1275</v>
      </c>
      <c r="B724" t="s">
        <v>1025</v>
      </c>
      <c r="C724" t="s">
        <v>11</v>
      </c>
      <c r="D724">
        <v>3</v>
      </c>
      <c r="E724">
        <v>3</v>
      </c>
      <c r="F724">
        <v>0</v>
      </c>
      <c r="G724">
        <v>25</v>
      </c>
      <c r="H724">
        <v>6</v>
      </c>
      <c r="I724">
        <v>51</v>
      </c>
      <c r="J724">
        <v>6.71</v>
      </c>
      <c r="K724">
        <v>4.0599999999999996</v>
      </c>
      <c r="L724">
        <v>1.41</v>
      </c>
      <c r="M724">
        <v>0.29399999999999998</v>
      </c>
      <c r="N724" s="2">
        <v>0.70399999999999996</v>
      </c>
      <c r="P724">
        <v>5.12</v>
      </c>
      <c r="Q724">
        <v>5.33</v>
      </c>
      <c r="R724">
        <v>0</v>
      </c>
      <c r="T724">
        <f t="shared" si="22"/>
        <v>-1.0857421675353485</v>
      </c>
      <c r="U724">
        <f>T724*_xlfn.STDEV.P('Elo Ratings - Current'!$C$2:$C$31)+1505</f>
        <v>1457.9633351294353</v>
      </c>
      <c r="V724">
        <f>U724-VLOOKUP(C724, 'Team Pitching Projected'!$P$2:$R$32, 3, FALSE)</f>
        <v>-110.44661768462629</v>
      </c>
      <c r="W724">
        <f t="shared" si="23"/>
        <v>-65.445756901345788</v>
      </c>
      <c r="X724">
        <v>-65.473895942475636</v>
      </c>
    </row>
    <row r="725" spans="1:24" x14ac:dyDescent="0.45">
      <c r="A725">
        <v>1294</v>
      </c>
      <c r="B725" t="s">
        <v>1031</v>
      </c>
      <c r="C725" t="s">
        <v>16</v>
      </c>
      <c r="D725">
        <v>5</v>
      </c>
      <c r="E725">
        <v>8</v>
      </c>
      <c r="F725">
        <v>0</v>
      </c>
      <c r="G725">
        <v>22</v>
      </c>
      <c r="H725">
        <v>22</v>
      </c>
      <c r="I725">
        <v>90.1</v>
      </c>
      <c r="J725">
        <v>6.58</v>
      </c>
      <c r="K725">
        <v>4.3899999999999997</v>
      </c>
      <c r="L725">
        <v>1.5</v>
      </c>
      <c r="M725">
        <v>0.29399999999999998</v>
      </c>
      <c r="N725" s="2">
        <v>0.68300000000000005</v>
      </c>
      <c r="P725">
        <v>5.48</v>
      </c>
      <c r="Q725">
        <v>5.68</v>
      </c>
      <c r="R725">
        <v>0</v>
      </c>
      <c r="T725">
        <f t="shared" si="22"/>
        <v>-1.0857421675353485</v>
      </c>
      <c r="U725">
        <f>T725*_xlfn.STDEV.P('Elo Ratings - Current'!$C$2:$C$31)+1505</f>
        <v>1457.9633351294353</v>
      </c>
      <c r="V725">
        <f>U725-VLOOKUP(C725, 'Team Pitching Projected'!$P$2:$R$32, 3, FALSE)</f>
        <v>-32.150441789894785</v>
      </c>
      <c r="W725">
        <f t="shared" si="23"/>
        <v>-19.050922896167656</v>
      </c>
      <c r="X725">
        <v>-19.059114026170811</v>
      </c>
    </row>
    <row r="726" spans="1:24" x14ac:dyDescent="0.45">
      <c r="A726">
        <v>1333</v>
      </c>
      <c r="B726" t="s">
        <v>1042</v>
      </c>
      <c r="C726" t="s">
        <v>16</v>
      </c>
      <c r="D726">
        <v>3</v>
      </c>
      <c r="E726">
        <v>5</v>
      </c>
      <c r="F726">
        <v>0</v>
      </c>
      <c r="G726">
        <v>19</v>
      </c>
      <c r="H726">
        <v>9</v>
      </c>
      <c r="I726">
        <v>50.2</v>
      </c>
      <c r="J726">
        <v>7.46</v>
      </c>
      <c r="K726">
        <v>5.33</v>
      </c>
      <c r="L726">
        <v>1.24</v>
      </c>
      <c r="M726">
        <v>0.29599999999999999</v>
      </c>
      <c r="N726" s="2">
        <v>0.66500000000000004</v>
      </c>
      <c r="P726">
        <v>5.5</v>
      </c>
      <c r="Q726">
        <v>5.46</v>
      </c>
      <c r="R726">
        <v>0</v>
      </c>
      <c r="T726">
        <f t="shared" si="22"/>
        <v>-1.0857421675353485</v>
      </c>
      <c r="U726">
        <f>T726*_xlfn.STDEV.P('Elo Ratings - Current'!$C$2:$C$31)+1505</f>
        <v>1457.9633351294353</v>
      </c>
      <c r="V726">
        <f>U726-VLOOKUP(C726, 'Team Pitching Projected'!$P$2:$R$32, 3, FALSE)</f>
        <v>-32.150441789894785</v>
      </c>
      <c r="W726">
        <f t="shared" si="23"/>
        <v>-19.050922896167656</v>
      </c>
      <c r="X726">
        <v>-19.059114026170811</v>
      </c>
    </row>
    <row r="727" spans="1:24" x14ac:dyDescent="0.45">
      <c r="A727">
        <v>1245</v>
      </c>
      <c r="B727" t="s">
        <v>1017</v>
      </c>
      <c r="C727" t="s">
        <v>16</v>
      </c>
      <c r="D727">
        <v>3</v>
      </c>
      <c r="E727">
        <v>6</v>
      </c>
      <c r="F727">
        <v>0</v>
      </c>
      <c r="G727">
        <v>34</v>
      </c>
      <c r="H727">
        <v>6</v>
      </c>
      <c r="I727">
        <v>74</v>
      </c>
      <c r="J727">
        <v>8.15</v>
      </c>
      <c r="K727">
        <v>4.26</v>
      </c>
      <c r="L727">
        <v>1.34</v>
      </c>
      <c r="M727">
        <v>0.29599999999999999</v>
      </c>
      <c r="N727" s="2">
        <v>0.68400000000000005</v>
      </c>
      <c r="P727">
        <v>5.1100000000000003</v>
      </c>
      <c r="Q727">
        <v>5.16</v>
      </c>
      <c r="R727">
        <v>0</v>
      </c>
      <c r="T727">
        <f t="shared" si="22"/>
        <v>-1.0857421675353485</v>
      </c>
      <c r="U727">
        <f>T727*_xlfn.STDEV.P('Elo Ratings - Current'!$C$2:$C$31)+1505</f>
        <v>1457.9633351294353</v>
      </c>
      <c r="V727">
        <f>U727-VLOOKUP(C727, 'Team Pitching Projected'!$P$2:$R$32, 3, FALSE)</f>
        <v>-32.150441789894785</v>
      </c>
      <c r="W727">
        <f t="shared" si="23"/>
        <v>-19.050922896167656</v>
      </c>
      <c r="X727">
        <v>-19.059114026170811</v>
      </c>
    </row>
    <row r="728" spans="1:24" x14ac:dyDescent="0.45">
      <c r="A728">
        <v>1324</v>
      </c>
      <c r="B728" t="s">
        <v>1040</v>
      </c>
      <c r="C728" t="s">
        <v>29</v>
      </c>
      <c r="D728">
        <v>3</v>
      </c>
      <c r="E728">
        <v>5</v>
      </c>
      <c r="F728">
        <v>0</v>
      </c>
      <c r="G728">
        <v>21</v>
      </c>
      <c r="H728">
        <v>14</v>
      </c>
      <c r="I728">
        <v>88.1</v>
      </c>
      <c r="J728">
        <v>6.83</v>
      </c>
      <c r="K728">
        <v>4.28</v>
      </c>
      <c r="L728">
        <v>1.33</v>
      </c>
      <c r="M728">
        <v>0.28799999999999998</v>
      </c>
      <c r="N728" s="2">
        <v>0.68799999999999994</v>
      </c>
      <c r="P728">
        <v>5.0999999999999996</v>
      </c>
      <c r="Q728">
        <v>5.38</v>
      </c>
      <c r="R728">
        <v>0</v>
      </c>
      <c r="T728">
        <f t="shared" si="22"/>
        <v>-1.0857421675353485</v>
      </c>
      <c r="U728">
        <f>T728*_xlfn.STDEV.P('Elo Ratings - Current'!$C$2:$C$31)+1505</f>
        <v>1457.9633351294353</v>
      </c>
      <c r="V728">
        <f>U728-VLOOKUP(C728, 'Team Pitching Projected'!$P$2:$R$32, 3, FALSE)</f>
        <v>-70.112224041885838</v>
      </c>
      <c r="W728">
        <f t="shared" si="23"/>
        <v>-41.545387868375244</v>
      </c>
      <c r="X728">
        <v>-41.563250712864068</v>
      </c>
    </row>
    <row r="729" spans="1:24" x14ac:dyDescent="0.45">
      <c r="A729">
        <v>1305</v>
      </c>
      <c r="B729" t="s">
        <v>1035</v>
      </c>
      <c r="C729" t="s">
        <v>29</v>
      </c>
      <c r="D729">
        <v>5</v>
      </c>
      <c r="E729">
        <v>5</v>
      </c>
      <c r="F729">
        <v>0</v>
      </c>
      <c r="G729">
        <v>28</v>
      </c>
      <c r="H729">
        <v>13</v>
      </c>
      <c r="I729">
        <v>85.1</v>
      </c>
      <c r="J729">
        <v>7.17</v>
      </c>
      <c r="K729">
        <v>5.28</v>
      </c>
      <c r="L729">
        <v>1.1599999999999999</v>
      </c>
      <c r="M729">
        <v>0.29099999999999998</v>
      </c>
      <c r="N729" s="2">
        <v>0.70499999999999996</v>
      </c>
      <c r="P729">
        <v>4.96</v>
      </c>
      <c r="Q729">
        <v>5.27</v>
      </c>
      <c r="R729">
        <v>0</v>
      </c>
      <c r="T729">
        <f t="shared" si="22"/>
        <v>-1.0857421675353485</v>
      </c>
      <c r="U729">
        <f>T729*_xlfn.STDEV.P('Elo Ratings - Current'!$C$2:$C$31)+1505</f>
        <v>1457.9633351294353</v>
      </c>
      <c r="V729">
        <f>U729-VLOOKUP(C729, 'Team Pitching Projected'!$P$2:$R$32, 3, FALSE)</f>
        <v>-70.112224041885838</v>
      </c>
      <c r="W729">
        <f t="shared" si="23"/>
        <v>-41.545387868375244</v>
      </c>
      <c r="X729">
        <v>-41.563250712864068</v>
      </c>
    </row>
    <row r="730" spans="1:24" x14ac:dyDescent="0.45">
      <c r="A730">
        <v>1274</v>
      </c>
      <c r="B730" t="s">
        <v>1024</v>
      </c>
      <c r="C730" t="s">
        <v>29</v>
      </c>
      <c r="D730">
        <v>2</v>
      </c>
      <c r="E730">
        <v>3</v>
      </c>
      <c r="F730">
        <v>0</v>
      </c>
      <c r="G730">
        <v>17</v>
      </c>
      <c r="H730">
        <v>13</v>
      </c>
      <c r="I730">
        <v>64.2</v>
      </c>
      <c r="J730">
        <v>5.43</v>
      </c>
      <c r="K730">
        <v>3.89</v>
      </c>
      <c r="L730">
        <v>1.25</v>
      </c>
      <c r="M730">
        <v>0.28799999999999998</v>
      </c>
      <c r="N730" s="2">
        <v>0.67900000000000005</v>
      </c>
      <c r="P730">
        <v>5.15</v>
      </c>
      <c r="Q730">
        <v>5.39</v>
      </c>
      <c r="R730">
        <v>0</v>
      </c>
      <c r="T730">
        <f t="shared" si="22"/>
        <v>-1.0857421675353485</v>
      </c>
      <c r="U730">
        <f>T730*_xlfn.STDEV.P('Elo Ratings - Current'!$C$2:$C$31)+1505</f>
        <v>1457.9633351294353</v>
      </c>
      <c r="V730">
        <f>U730-VLOOKUP(C730, 'Team Pitching Projected'!$P$2:$R$32, 3, FALSE)</f>
        <v>-70.112224041885838</v>
      </c>
      <c r="W730">
        <f t="shared" si="23"/>
        <v>-41.545387868375244</v>
      </c>
      <c r="X730">
        <v>-41.563250712864068</v>
      </c>
    </row>
    <row r="731" spans="1:24" x14ac:dyDescent="0.45">
      <c r="A731">
        <v>1329</v>
      </c>
      <c r="B731" t="s">
        <v>1041</v>
      </c>
      <c r="C731" t="s">
        <v>29</v>
      </c>
      <c r="D731">
        <v>3</v>
      </c>
      <c r="E731">
        <v>3</v>
      </c>
      <c r="F731">
        <v>0</v>
      </c>
      <c r="G731">
        <v>19</v>
      </c>
      <c r="H731">
        <v>8</v>
      </c>
      <c r="I731">
        <v>57.2</v>
      </c>
      <c r="J731">
        <v>8.27</v>
      </c>
      <c r="K731">
        <v>5.93</v>
      </c>
      <c r="L731">
        <v>1.0900000000000001</v>
      </c>
      <c r="M731">
        <v>0.28699999999999998</v>
      </c>
      <c r="N731" s="2">
        <v>0.68100000000000005</v>
      </c>
      <c r="P731">
        <v>5.15</v>
      </c>
      <c r="Q731">
        <v>5.28</v>
      </c>
      <c r="R731">
        <v>0</v>
      </c>
      <c r="T731">
        <f t="shared" si="22"/>
        <v>-1.0857421675353485</v>
      </c>
      <c r="U731">
        <f>T731*_xlfn.STDEV.P('Elo Ratings - Current'!$C$2:$C$31)+1505</f>
        <v>1457.9633351294353</v>
      </c>
      <c r="V731">
        <f>U731-VLOOKUP(C731, 'Team Pitching Projected'!$P$2:$R$32, 3, FALSE)</f>
        <v>-70.112224041885838</v>
      </c>
      <c r="W731">
        <f t="shared" si="23"/>
        <v>-41.545387868375244</v>
      </c>
      <c r="X731">
        <v>-41.563250712864068</v>
      </c>
    </row>
    <row r="732" spans="1:24" x14ac:dyDescent="0.45">
      <c r="A732">
        <v>1319</v>
      </c>
      <c r="B732" t="s">
        <v>1039</v>
      </c>
      <c r="C732" t="s">
        <v>29</v>
      </c>
      <c r="D732">
        <v>5</v>
      </c>
      <c r="E732">
        <v>5</v>
      </c>
      <c r="F732">
        <v>0</v>
      </c>
      <c r="G732">
        <v>30</v>
      </c>
      <c r="H732">
        <v>6</v>
      </c>
      <c r="I732">
        <v>66.099999999999994</v>
      </c>
      <c r="J732">
        <v>5.97</v>
      </c>
      <c r="K732">
        <v>3.67</v>
      </c>
      <c r="L732">
        <v>1.22</v>
      </c>
      <c r="M732">
        <v>0.29199999999999998</v>
      </c>
      <c r="N732" s="2">
        <v>0.69399999999999995</v>
      </c>
      <c r="P732">
        <v>4.8899999999999997</v>
      </c>
      <c r="Q732">
        <v>5.05</v>
      </c>
      <c r="R732">
        <v>0</v>
      </c>
      <c r="T732">
        <f t="shared" si="22"/>
        <v>-1.0857421675353485</v>
      </c>
      <c r="U732">
        <f>T732*_xlfn.STDEV.P('Elo Ratings - Current'!$C$2:$C$31)+1505</f>
        <v>1457.9633351294353</v>
      </c>
      <c r="V732">
        <f>U732-VLOOKUP(C732, 'Team Pitching Projected'!$P$2:$R$32, 3, FALSE)</f>
        <v>-70.112224041885838</v>
      </c>
      <c r="W732">
        <f t="shared" si="23"/>
        <v>-41.545387868375244</v>
      </c>
      <c r="X732">
        <v>-41.563250712864068</v>
      </c>
    </row>
    <row r="733" spans="1:24" x14ac:dyDescent="0.45">
      <c r="A733">
        <v>1190</v>
      </c>
      <c r="B733" t="s">
        <v>1013</v>
      </c>
      <c r="C733" t="s">
        <v>34</v>
      </c>
      <c r="D733">
        <v>3</v>
      </c>
      <c r="E733">
        <v>4</v>
      </c>
      <c r="F733">
        <v>0</v>
      </c>
      <c r="G733">
        <v>20</v>
      </c>
      <c r="H733">
        <v>10</v>
      </c>
      <c r="I733">
        <v>59.2</v>
      </c>
      <c r="J733">
        <v>7.54</v>
      </c>
      <c r="K733">
        <v>4.82</v>
      </c>
      <c r="L733">
        <v>1.21</v>
      </c>
      <c r="M733">
        <v>0.3</v>
      </c>
      <c r="N733" s="2">
        <v>0.68799999999999994</v>
      </c>
      <c r="P733">
        <v>5.13</v>
      </c>
      <c r="Q733">
        <v>5.18</v>
      </c>
      <c r="R733">
        <v>0</v>
      </c>
      <c r="T733">
        <f t="shared" si="22"/>
        <v>-1.0857421675353485</v>
      </c>
      <c r="U733">
        <f>T733*_xlfn.STDEV.P('Elo Ratings - Current'!$C$2:$C$31)+1505</f>
        <v>1457.9633351294353</v>
      </c>
      <c r="V733">
        <f>U733-VLOOKUP(C733, 'Team Pitching Projected'!$P$2:$R$32, 3, FALSE)</f>
        <v>-42.827193048267418</v>
      </c>
      <c r="W733">
        <f t="shared" si="23"/>
        <v>-25.377491169601129</v>
      </c>
      <c r="X733">
        <v>-25.388402469303312</v>
      </c>
    </row>
    <row r="734" spans="1:24" x14ac:dyDescent="0.45">
      <c r="A734">
        <v>1286</v>
      </c>
      <c r="B734" t="s">
        <v>1029</v>
      </c>
      <c r="C734" t="s">
        <v>34</v>
      </c>
      <c r="D734">
        <v>4</v>
      </c>
      <c r="E734">
        <v>6</v>
      </c>
      <c r="F734">
        <v>0</v>
      </c>
      <c r="G734">
        <v>29</v>
      </c>
      <c r="H734">
        <v>8</v>
      </c>
      <c r="I734">
        <v>83.2</v>
      </c>
      <c r="J734">
        <v>6.77</v>
      </c>
      <c r="K734">
        <v>3.98</v>
      </c>
      <c r="L734">
        <v>1.18</v>
      </c>
      <c r="M734">
        <v>0.29199999999999998</v>
      </c>
      <c r="N734" s="2">
        <v>0.68799999999999994</v>
      </c>
      <c r="P734">
        <v>4.84</v>
      </c>
      <c r="Q734">
        <v>5.1100000000000003</v>
      </c>
      <c r="R734">
        <v>0</v>
      </c>
      <c r="T734">
        <f t="shared" si="22"/>
        <v>-1.0857421675353485</v>
      </c>
      <c r="U734">
        <f>T734*_xlfn.STDEV.P('Elo Ratings - Current'!$C$2:$C$31)+1505</f>
        <v>1457.9633351294353</v>
      </c>
      <c r="V734">
        <f>U734-VLOOKUP(C734, 'Team Pitching Projected'!$P$2:$R$32, 3, FALSE)</f>
        <v>-42.827193048267418</v>
      </c>
      <c r="W734">
        <f t="shared" si="23"/>
        <v>-25.377491169601129</v>
      </c>
      <c r="X734">
        <v>-25.388402469303312</v>
      </c>
    </row>
    <row r="735" spans="1:24" x14ac:dyDescent="0.45">
      <c r="A735">
        <v>1315</v>
      </c>
      <c r="B735" t="s">
        <v>1038</v>
      </c>
      <c r="C735" t="s">
        <v>34</v>
      </c>
      <c r="D735">
        <v>3</v>
      </c>
      <c r="E735">
        <v>5</v>
      </c>
      <c r="F735">
        <v>0</v>
      </c>
      <c r="G735">
        <v>23</v>
      </c>
      <c r="H735">
        <v>7</v>
      </c>
      <c r="I735">
        <v>68.2</v>
      </c>
      <c r="J735">
        <v>4.8499999999999996</v>
      </c>
      <c r="K735">
        <v>2.75</v>
      </c>
      <c r="L735">
        <v>1.31</v>
      </c>
      <c r="M735">
        <v>0.29399999999999998</v>
      </c>
      <c r="N735" s="2">
        <v>0.68600000000000005</v>
      </c>
      <c r="P735">
        <v>4.9800000000000004</v>
      </c>
      <c r="Q735">
        <v>5.16</v>
      </c>
      <c r="R735">
        <v>0</v>
      </c>
      <c r="T735">
        <f t="shared" si="22"/>
        <v>-1.0857421675353485</v>
      </c>
      <c r="U735">
        <f>T735*_xlfn.STDEV.P('Elo Ratings - Current'!$C$2:$C$31)+1505</f>
        <v>1457.9633351294353</v>
      </c>
      <c r="V735">
        <f>U735-VLOOKUP(C735, 'Team Pitching Projected'!$P$2:$R$32, 3, FALSE)</f>
        <v>-42.827193048267418</v>
      </c>
      <c r="W735">
        <f t="shared" si="23"/>
        <v>-25.377491169601129</v>
      </c>
      <c r="X735">
        <v>-25.388402469303312</v>
      </c>
    </row>
    <row r="736" spans="1:24" x14ac:dyDescent="0.45">
      <c r="A736">
        <v>1313</v>
      </c>
      <c r="B736" t="s">
        <v>1037</v>
      </c>
      <c r="C736" t="s">
        <v>17</v>
      </c>
      <c r="D736">
        <v>3</v>
      </c>
      <c r="E736">
        <v>5</v>
      </c>
      <c r="F736">
        <v>0</v>
      </c>
      <c r="G736">
        <v>28</v>
      </c>
      <c r="H736">
        <v>6</v>
      </c>
      <c r="I736">
        <v>66.2</v>
      </c>
      <c r="J736">
        <v>6.34</v>
      </c>
      <c r="K736">
        <v>4.32</v>
      </c>
      <c r="L736">
        <v>1.62</v>
      </c>
      <c r="M736">
        <v>0.29899999999999999</v>
      </c>
      <c r="N736" s="2">
        <v>0.65800000000000003</v>
      </c>
      <c r="P736">
        <v>5.94</v>
      </c>
      <c r="Q736">
        <v>5.76</v>
      </c>
      <c r="R736">
        <v>0</v>
      </c>
      <c r="T736">
        <f t="shared" si="22"/>
        <v>-1.0857421675353485</v>
      </c>
      <c r="U736">
        <f>T736*_xlfn.STDEV.P('Elo Ratings - Current'!$C$2:$C$31)+1505</f>
        <v>1457.9633351294353</v>
      </c>
      <c r="V736">
        <f>U736-VLOOKUP(C736, 'Team Pitching Projected'!$P$2:$R$32, 3, FALSE)</f>
        <v>-64.180695565012229</v>
      </c>
      <c r="W736">
        <f t="shared" si="23"/>
        <v>-38.030627716467805</v>
      </c>
      <c r="X736">
        <v>-38.046979355568176</v>
      </c>
    </row>
    <row r="737" spans="1:24" x14ac:dyDescent="0.45">
      <c r="A737">
        <v>1253</v>
      </c>
      <c r="B737" t="s">
        <v>1019</v>
      </c>
      <c r="C737" t="s">
        <v>25</v>
      </c>
      <c r="D737">
        <v>3</v>
      </c>
      <c r="E737">
        <v>6</v>
      </c>
      <c r="F737">
        <v>0</v>
      </c>
      <c r="G737">
        <v>19</v>
      </c>
      <c r="H737">
        <v>13</v>
      </c>
      <c r="I737">
        <v>75</v>
      </c>
      <c r="J737">
        <v>8.2799999999999994</v>
      </c>
      <c r="K737">
        <v>5.28</v>
      </c>
      <c r="L737">
        <v>1.56</v>
      </c>
      <c r="M737">
        <v>0.29199999999999998</v>
      </c>
      <c r="N737" s="2">
        <v>0.66100000000000003</v>
      </c>
      <c r="P737">
        <v>5.76</v>
      </c>
      <c r="Q737">
        <v>5.63</v>
      </c>
      <c r="R737">
        <v>0</v>
      </c>
      <c r="T737">
        <f t="shared" si="22"/>
        <v>-1.0857421675353485</v>
      </c>
      <c r="U737">
        <f>T737*_xlfn.STDEV.P('Elo Ratings - Current'!$C$2:$C$31)+1505</f>
        <v>1457.9633351294353</v>
      </c>
      <c r="V737">
        <f>U737-VLOOKUP(C737, 'Team Pitching Projected'!$P$2:$R$32, 3, FALSE)</f>
        <v>23.605925892717096</v>
      </c>
      <c r="W737">
        <f t="shared" si="23"/>
        <v>13.987822531762253</v>
      </c>
      <c r="X737">
        <v>13.993836732409855</v>
      </c>
    </row>
    <row r="738" spans="1:24" x14ac:dyDescent="0.45">
      <c r="A738">
        <v>1303</v>
      </c>
      <c r="B738" t="s">
        <v>1034</v>
      </c>
      <c r="C738" t="s">
        <v>25</v>
      </c>
      <c r="D738">
        <v>3</v>
      </c>
      <c r="E738">
        <v>5</v>
      </c>
      <c r="F738">
        <v>2</v>
      </c>
      <c r="G738">
        <v>27</v>
      </c>
      <c r="H738">
        <v>8</v>
      </c>
      <c r="I738">
        <v>64.099999999999994</v>
      </c>
      <c r="J738">
        <v>8.26</v>
      </c>
      <c r="K738">
        <v>5.04</v>
      </c>
      <c r="L738">
        <v>1.4</v>
      </c>
      <c r="M738">
        <v>0.28999999999999998</v>
      </c>
      <c r="N738" s="2">
        <v>0.68200000000000005</v>
      </c>
      <c r="P738">
        <v>5.32</v>
      </c>
      <c r="Q738">
        <v>5.4</v>
      </c>
      <c r="R738">
        <v>0</v>
      </c>
      <c r="T738">
        <f t="shared" si="22"/>
        <v>-1.0857421675353485</v>
      </c>
      <c r="U738">
        <f>T738*_xlfn.STDEV.P('Elo Ratings - Current'!$C$2:$C$31)+1505</f>
        <v>1457.9633351294353</v>
      </c>
      <c r="V738">
        <f>U738-VLOOKUP(C738, 'Team Pitching Projected'!$P$2:$R$32, 3, FALSE)</f>
        <v>23.605925892717096</v>
      </c>
      <c r="W738">
        <f t="shared" si="23"/>
        <v>13.987822531762253</v>
      </c>
      <c r="X738">
        <v>13.993836732409855</v>
      </c>
    </row>
    <row r="739" spans="1:24" x14ac:dyDescent="0.45">
      <c r="A739">
        <v>1254</v>
      </c>
      <c r="B739" t="s">
        <v>1020</v>
      </c>
      <c r="C739" t="s">
        <v>38</v>
      </c>
      <c r="D739">
        <v>3</v>
      </c>
      <c r="E739">
        <v>5</v>
      </c>
      <c r="F739">
        <v>0</v>
      </c>
      <c r="G739">
        <v>18</v>
      </c>
      <c r="H739">
        <v>15</v>
      </c>
      <c r="I739">
        <v>62.2</v>
      </c>
      <c r="J739">
        <v>8.18</v>
      </c>
      <c r="K739">
        <v>5.74</v>
      </c>
      <c r="L739">
        <v>1.29</v>
      </c>
      <c r="M739">
        <v>0.30399999999999999</v>
      </c>
      <c r="N739" s="2">
        <v>0.67800000000000005</v>
      </c>
      <c r="P739">
        <v>5.6</v>
      </c>
      <c r="Q739">
        <v>5.5</v>
      </c>
      <c r="R739">
        <v>0</v>
      </c>
      <c r="T739">
        <f t="shared" si="22"/>
        <v>-1.0857421675353485</v>
      </c>
      <c r="U739">
        <f>T739*_xlfn.STDEV.P('Elo Ratings - Current'!$C$2:$C$31)+1505</f>
        <v>1457.9633351294353</v>
      </c>
      <c r="V739">
        <f>U739-VLOOKUP(C739, 'Team Pitching Projected'!$P$2:$R$32, 3, FALSE)</f>
        <v>-35.709358876018996</v>
      </c>
      <c r="W739">
        <f t="shared" si="23"/>
        <v>-21.159778987312148</v>
      </c>
      <c r="X739">
        <v>-21.168876840548265</v>
      </c>
    </row>
    <row r="740" spans="1:24" x14ac:dyDescent="0.45">
      <c r="A740">
        <v>1214</v>
      </c>
      <c r="B740" t="s">
        <v>1014</v>
      </c>
      <c r="C740" t="s">
        <v>42</v>
      </c>
      <c r="D740">
        <v>4</v>
      </c>
      <c r="E740">
        <v>5</v>
      </c>
      <c r="F740">
        <v>0</v>
      </c>
      <c r="G740">
        <v>22</v>
      </c>
      <c r="H740">
        <v>15</v>
      </c>
      <c r="I740">
        <v>81.099999999999994</v>
      </c>
      <c r="J740">
        <v>6.75</v>
      </c>
      <c r="K740">
        <v>3.87</v>
      </c>
      <c r="L740">
        <v>1.44</v>
      </c>
      <c r="M740">
        <v>0.30099999999999999</v>
      </c>
      <c r="N740" s="2">
        <v>0.69299999999999995</v>
      </c>
      <c r="P740">
        <v>5.2</v>
      </c>
      <c r="Q740">
        <v>5.42</v>
      </c>
      <c r="R740">
        <v>0</v>
      </c>
      <c r="T740">
        <f t="shared" si="22"/>
        <v>-1.0857421675353485</v>
      </c>
      <c r="U740">
        <f>T740*_xlfn.STDEV.P('Elo Ratings - Current'!$C$2:$C$31)+1505</f>
        <v>1457.9633351294353</v>
      </c>
      <c r="V740">
        <f>U740-VLOOKUP(C740, 'Team Pitching Projected'!$P$2:$R$32, 3, FALSE)</f>
        <v>-119.93706324762411</v>
      </c>
      <c r="W740">
        <f t="shared" si="23"/>
        <v>-71.069373144397716</v>
      </c>
      <c r="X740">
        <v>-71.099930114148847</v>
      </c>
    </row>
    <row r="741" spans="1:24" x14ac:dyDescent="0.45">
      <c r="A741">
        <v>1268</v>
      </c>
      <c r="B741" t="s">
        <v>1023</v>
      </c>
      <c r="C741" t="s">
        <v>42</v>
      </c>
      <c r="D741">
        <v>4</v>
      </c>
      <c r="E741">
        <v>5</v>
      </c>
      <c r="F741">
        <v>0</v>
      </c>
      <c r="G741">
        <v>31</v>
      </c>
      <c r="H741">
        <v>7</v>
      </c>
      <c r="I741">
        <v>69.2</v>
      </c>
      <c r="J741">
        <v>8.01</v>
      </c>
      <c r="K741">
        <v>4.3899999999999997</v>
      </c>
      <c r="L741">
        <v>1.29</v>
      </c>
      <c r="M741">
        <v>0.29899999999999999</v>
      </c>
      <c r="N741" s="2">
        <v>0.70299999999999996</v>
      </c>
      <c r="P741">
        <v>4.91</v>
      </c>
      <c r="Q741">
        <v>5.15</v>
      </c>
      <c r="R741">
        <v>0</v>
      </c>
      <c r="T741">
        <f t="shared" si="22"/>
        <v>-1.0857421675353485</v>
      </c>
      <c r="U741">
        <f>T741*_xlfn.STDEV.P('Elo Ratings - Current'!$C$2:$C$31)+1505</f>
        <v>1457.9633351294353</v>
      </c>
      <c r="V741">
        <f>U741-VLOOKUP(C741, 'Team Pitching Projected'!$P$2:$R$32, 3, FALSE)</f>
        <v>-119.93706324762411</v>
      </c>
      <c r="W741">
        <f t="shared" si="23"/>
        <v>-71.069373144397716</v>
      </c>
      <c r="X741">
        <v>-71.099930114148847</v>
      </c>
    </row>
    <row r="742" spans="1:24" x14ac:dyDescent="0.45">
      <c r="A742">
        <v>1276</v>
      </c>
      <c r="B742" t="s">
        <v>1026</v>
      </c>
      <c r="C742" t="s">
        <v>35</v>
      </c>
      <c r="D742">
        <v>5</v>
      </c>
      <c r="E742">
        <v>7</v>
      </c>
      <c r="F742">
        <v>0</v>
      </c>
      <c r="G742">
        <v>24</v>
      </c>
      <c r="H742">
        <v>23</v>
      </c>
      <c r="I742">
        <v>102.2</v>
      </c>
      <c r="J742">
        <v>6.4</v>
      </c>
      <c r="K742">
        <v>5.17</v>
      </c>
      <c r="L742">
        <v>1.1399999999999999</v>
      </c>
      <c r="M742">
        <v>0.29499999999999998</v>
      </c>
      <c r="N742" s="2">
        <v>0.69699999999999995</v>
      </c>
      <c r="P742">
        <v>5.08</v>
      </c>
      <c r="Q742">
        <v>5.44</v>
      </c>
      <c r="R742">
        <v>0</v>
      </c>
      <c r="T742">
        <f t="shared" si="22"/>
        <v>-1.0857421675353485</v>
      </c>
      <c r="U742">
        <f>T742*_xlfn.STDEV.P('Elo Ratings - Current'!$C$2:$C$31)+1505</f>
        <v>1457.9633351294353</v>
      </c>
      <c r="V742">
        <f>U742-VLOOKUP(C742, 'Team Pitching Projected'!$P$2:$R$32, 3, FALSE)</f>
        <v>-73.671141128010049</v>
      </c>
      <c r="W742">
        <f t="shared" si="23"/>
        <v>-43.654243959519739</v>
      </c>
      <c r="X742">
        <v>-43.673013527241523</v>
      </c>
    </row>
    <row r="743" spans="1:24" x14ac:dyDescent="0.45">
      <c r="A743">
        <v>1259</v>
      </c>
      <c r="B743" t="s">
        <v>1021</v>
      </c>
      <c r="C743" t="s">
        <v>35</v>
      </c>
      <c r="D743">
        <v>1</v>
      </c>
      <c r="E743">
        <v>3</v>
      </c>
      <c r="F743">
        <v>0</v>
      </c>
      <c r="G743">
        <v>22</v>
      </c>
      <c r="H743">
        <v>8</v>
      </c>
      <c r="I743">
        <v>45.2</v>
      </c>
      <c r="J743">
        <v>7.29</v>
      </c>
      <c r="K743">
        <v>4.92</v>
      </c>
      <c r="L743">
        <v>1.18</v>
      </c>
      <c r="M743">
        <v>0.3</v>
      </c>
      <c r="N743" s="2">
        <v>0.69699999999999995</v>
      </c>
      <c r="P743">
        <v>5.12</v>
      </c>
      <c r="Q743">
        <v>5.18</v>
      </c>
      <c r="R743">
        <v>0</v>
      </c>
      <c r="T743">
        <f t="shared" si="22"/>
        <v>-1.0857421675353485</v>
      </c>
      <c r="U743">
        <f>T743*_xlfn.STDEV.P('Elo Ratings - Current'!$C$2:$C$31)+1505</f>
        <v>1457.9633351294353</v>
      </c>
      <c r="V743">
        <f>U743-VLOOKUP(C743, 'Team Pitching Projected'!$P$2:$R$32, 3, FALSE)</f>
        <v>-73.671141128010049</v>
      </c>
      <c r="W743">
        <f t="shared" si="23"/>
        <v>-43.654243959519739</v>
      </c>
      <c r="X743">
        <v>-43.673013527241523</v>
      </c>
    </row>
    <row r="744" spans="1:24" x14ac:dyDescent="0.45">
      <c r="A744">
        <v>1417</v>
      </c>
      <c r="B744" t="s">
        <v>1053</v>
      </c>
      <c r="C744" t="s">
        <v>325</v>
      </c>
      <c r="D744">
        <v>2</v>
      </c>
      <c r="E744">
        <v>4</v>
      </c>
      <c r="F744">
        <v>0</v>
      </c>
      <c r="G744">
        <v>20</v>
      </c>
      <c r="H744">
        <v>8</v>
      </c>
      <c r="I744">
        <v>48</v>
      </c>
      <c r="J744">
        <v>8.44</v>
      </c>
      <c r="K744">
        <v>6</v>
      </c>
      <c r="L744">
        <v>1.31</v>
      </c>
      <c r="M744">
        <v>0.29199999999999998</v>
      </c>
      <c r="N744" s="2">
        <v>0.67900000000000005</v>
      </c>
      <c r="P744">
        <v>5.63</v>
      </c>
      <c r="Q744">
        <v>5.65</v>
      </c>
      <c r="R744">
        <v>-0.1</v>
      </c>
      <c r="T744">
        <f t="shared" si="22"/>
        <v>-1.209607200818372</v>
      </c>
      <c r="U744">
        <f>T744*_xlfn.STDEV.P('Elo Ratings - Current'!$C$2:$C$31)+1505</f>
        <v>1452.5972378791641</v>
      </c>
      <c r="V744">
        <f>U744-VLOOKUP(C744, 'Team Pitching Projected'!$P$2:$R$32, 3, FALSE)</f>
        <v>-7.8588966557979347</v>
      </c>
      <c r="W744">
        <f t="shared" si="23"/>
        <v>-4.6568328739300435</v>
      </c>
      <c r="X744">
        <v>-4.6588351246179167</v>
      </c>
    </row>
    <row r="745" spans="1:24" x14ac:dyDescent="0.45">
      <c r="A745">
        <v>1444</v>
      </c>
      <c r="B745" t="s">
        <v>1059</v>
      </c>
      <c r="C745" t="s">
        <v>22</v>
      </c>
      <c r="D745">
        <v>5</v>
      </c>
      <c r="E745">
        <v>6</v>
      </c>
      <c r="F745">
        <v>0</v>
      </c>
      <c r="G745">
        <v>21</v>
      </c>
      <c r="H745">
        <v>17</v>
      </c>
      <c r="I745">
        <v>76.2</v>
      </c>
      <c r="J745">
        <v>7.04</v>
      </c>
      <c r="K745">
        <v>5.4</v>
      </c>
      <c r="L745">
        <v>1.29</v>
      </c>
      <c r="M745">
        <v>0.29199999999999998</v>
      </c>
      <c r="N745" s="2">
        <v>0.67500000000000004</v>
      </c>
      <c r="P745">
        <v>5.51</v>
      </c>
      <c r="Q745">
        <v>5.71</v>
      </c>
      <c r="R745">
        <v>-0.1</v>
      </c>
      <c r="T745">
        <f t="shared" si="22"/>
        <v>-1.209607200818372</v>
      </c>
      <c r="U745">
        <f>T745*_xlfn.STDEV.P('Elo Ratings - Current'!$C$2:$C$31)+1505</f>
        <v>1452.5972378791641</v>
      </c>
      <c r="V745">
        <f>U745-VLOOKUP(C745, 'Team Pitching Projected'!$P$2:$R$32, 3, FALSE)</f>
        <v>-82.596155464405456</v>
      </c>
      <c r="W745">
        <f t="shared" si="23"/>
        <v>-48.942810787963815</v>
      </c>
      <c r="X745">
        <v>-48.963854226545145</v>
      </c>
    </row>
    <row r="746" spans="1:24" x14ac:dyDescent="0.45">
      <c r="A746">
        <v>1504</v>
      </c>
      <c r="B746" t="s">
        <v>1065</v>
      </c>
      <c r="C746" t="s">
        <v>22</v>
      </c>
      <c r="D746">
        <v>2</v>
      </c>
      <c r="E746">
        <v>4</v>
      </c>
      <c r="F746">
        <v>0</v>
      </c>
      <c r="G746">
        <v>14</v>
      </c>
      <c r="H746">
        <v>9</v>
      </c>
      <c r="I746">
        <v>50</v>
      </c>
      <c r="J746">
        <v>6.3</v>
      </c>
      <c r="K746">
        <v>4.5</v>
      </c>
      <c r="L746">
        <v>1.44</v>
      </c>
      <c r="M746">
        <v>0.29099999999999998</v>
      </c>
      <c r="N746" s="2">
        <v>0.66400000000000003</v>
      </c>
      <c r="P746">
        <v>5.58</v>
      </c>
      <c r="Q746">
        <v>5.8</v>
      </c>
      <c r="R746">
        <v>-0.1</v>
      </c>
      <c r="T746">
        <f t="shared" si="22"/>
        <v>-1.209607200818372</v>
      </c>
      <c r="U746">
        <f>T746*_xlfn.STDEV.P('Elo Ratings - Current'!$C$2:$C$31)+1505</f>
        <v>1452.5972378791641</v>
      </c>
      <c r="V746">
        <f>U746-VLOOKUP(C746, 'Team Pitching Projected'!$P$2:$R$32, 3, FALSE)</f>
        <v>-82.596155464405456</v>
      </c>
      <c r="W746">
        <f t="shared" si="23"/>
        <v>-48.942810787963815</v>
      </c>
      <c r="X746">
        <v>-48.963854226545145</v>
      </c>
    </row>
    <row r="747" spans="1:24" x14ac:dyDescent="0.45">
      <c r="A747">
        <v>1439</v>
      </c>
      <c r="B747" t="s">
        <v>1058</v>
      </c>
      <c r="C747" t="s">
        <v>22</v>
      </c>
      <c r="D747">
        <v>3</v>
      </c>
      <c r="E747">
        <v>5</v>
      </c>
      <c r="F747">
        <v>0</v>
      </c>
      <c r="G747">
        <v>31</v>
      </c>
      <c r="H747">
        <v>8</v>
      </c>
      <c r="I747">
        <v>73.2</v>
      </c>
      <c r="J747">
        <v>6.23</v>
      </c>
      <c r="K747">
        <v>4.4000000000000004</v>
      </c>
      <c r="L747">
        <v>1.22</v>
      </c>
      <c r="M747">
        <v>0.28999999999999998</v>
      </c>
      <c r="N747" s="2">
        <v>0.68700000000000006</v>
      </c>
      <c r="P747">
        <v>5.13</v>
      </c>
      <c r="Q747">
        <v>5.39</v>
      </c>
      <c r="R747">
        <v>-0.1</v>
      </c>
      <c r="T747">
        <f t="shared" si="22"/>
        <v>-1.209607200818372</v>
      </c>
      <c r="U747">
        <f>T747*_xlfn.STDEV.P('Elo Ratings - Current'!$C$2:$C$31)+1505</f>
        <v>1452.5972378791641</v>
      </c>
      <c r="V747">
        <f>U747-VLOOKUP(C747, 'Team Pitching Projected'!$P$2:$R$32, 3, FALSE)</f>
        <v>-82.596155464405456</v>
      </c>
      <c r="W747">
        <f t="shared" si="23"/>
        <v>-48.942810787963815</v>
      </c>
      <c r="X747">
        <v>-48.963854226545145</v>
      </c>
    </row>
    <row r="748" spans="1:24" x14ac:dyDescent="0.45">
      <c r="A748">
        <v>1403</v>
      </c>
      <c r="B748" t="s">
        <v>1052</v>
      </c>
      <c r="C748" t="s">
        <v>31</v>
      </c>
      <c r="D748">
        <v>5</v>
      </c>
      <c r="E748">
        <v>9</v>
      </c>
      <c r="F748">
        <v>0</v>
      </c>
      <c r="G748">
        <v>23</v>
      </c>
      <c r="H748">
        <v>20</v>
      </c>
      <c r="I748">
        <v>96</v>
      </c>
      <c r="J748">
        <v>4.78</v>
      </c>
      <c r="K748">
        <v>3.28</v>
      </c>
      <c r="L748">
        <v>1.5</v>
      </c>
      <c r="M748">
        <v>0.29399999999999998</v>
      </c>
      <c r="N748" s="2">
        <v>0.65800000000000003</v>
      </c>
      <c r="P748">
        <v>5.63</v>
      </c>
      <c r="Q748">
        <v>5.73</v>
      </c>
      <c r="R748">
        <v>-0.1</v>
      </c>
      <c r="T748">
        <f t="shared" si="22"/>
        <v>-1.209607200818372</v>
      </c>
      <c r="U748">
        <f>T748*_xlfn.STDEV.P('Elo Ratings - Current'!$C$2:$C$31)+1505</f>
        <v>1452.5972378791641</v>
      </c>
      <c r="V748">
        <f>U748-VLOOKUP(C748, 'Team Pitching Projected'!$P$2:$R$32, 3, FALSE)</f>
        <v>-47.006984603163801</v>
      </c>
      <c r="W748">
        <f t="shared" si="23"/>
        <v>-27.854249876519177</v>
      </c>
      <c r="X748">
        <v>-27.866226082770325</v>
      </c>
    </row>
    <row r="749" spans="1:24" x14ac:dyDescent="0.45">
      <c r="A749">
        <v>1463</v>
      </c>
      <c r="B749" t="s">
        <v>1061</v>
      </c>
      <c r="C749" t="s">
        <v>31</v>
      </c>
      <c r="D749">
        <v>3</v>
      </c>
      <c r="E749">
        <v>5</v>
      </c>
      <c r="F749">
        <v>0</v>
      </c>
      <c r="G749">
        <v>16</v>
      </c>
      <c r="H749">
        <v>13</v>
      </c>
      <c r="I749">
        <v>66.2</v>
      </c>
      <c r="J749">
        <v>6.34</v>
      </c>
      <c r="K749">
        <v>4.32</v>
      </c>
      <c r="L749">
        <v>1.62</v>
      </c>
      <c r="M749">
        <v>0.29899999999999999</v>
      </c>
      <c r="N749" s="2">
        <v>0.67600000000000005</v>
      </c>
      <c r="P749">
        <v>5.8</v>
      </c>
      <c r="Q749">
        <v>5.71</v>
      </c>
      <c r="R749">
        <v>-0.1</v>
      </c>
      <c r="T749">
        <f t="shared" si="22"/>
        <v>-1.209607200818372</v>
      </c>
      <c r="U749">
        <f>T749*_xlfn.STDEV.P('Elo Ratings - Current'!$C$2:$C$31)+1505</f>
        <v>1452.5972378791641</v>
      </c>
      <c r="V749">
        <f>U749-VLOOKUP(C749, 'Team Pitching Projected'!$P$2:$R$32, 3, FALSE)</f>
        <v>-47.006984603163801</v>
      </c>
      <c r="W749">
        <f t="shared" si="23"/>
        <v>-27.854249876519177</v>
      </c>
      <c r="X749">
        <v>-27.866226082770325</v>
      </c>
    </row>
    <row r="750" spans="1:24" x14ac:dyDescent="0.45">
      <c r="A750">
        <v>1434</v>
      </c>
      <c r="B750" t="s">
        <v>1056</v>
      </c>
      <c r="C750" t="s">
        <v>21</v>
      </c>
      <c r="D750">
        <v>2</v>
      </c>
      <c r="E750">
        <v>2</v>
      </c>
      <c r="F750">
        <v>0</v>
      </c>
      <c r="G750">
        <v>28</v>
      </c>
      <c r="H750">
        <v>12</v>
      </c>
      <c r="I750">
        <v>65.099999999999994</v>
      </c>
      <c r="J750">
        <v>6.75</v>
      </c>
      <c r="K750">
        <v>3.45</v>
      </c>
      <c r="L750">
        <v>1.38</v>
      </c>
      <c r="M750">
        <v>0.28799999999999998</v>
      </c>
      <c r="N750" s="2">
        <v>0.67900000000000005</v>
      </c>
      <c r="P750">
        <v>4.96</v>
      </c>
      <c r="Q750">
        <v>5.22</v>
      </c>
      <c r="R750">
        <v>-0.1</v>
      </c>
      <c r="T750">
        <f t="shared" si="22"/>
        <v>-1.209607200818372</v>
      </c>
      <c r="U750">
        <f>T750*_xlfn.STDEV.P('Elo Ratings - Current'!$C$2:$C$31)+1505</f>
        <v>1452.5972378791641</v>
      </c>
      <c r="V750">
        <f>U750-VLOOKUP(C750, 'Team Pitching Projected'!$P$2:$R$32, 3, FALSE)</f>
        <v>-64.801570033784628</v>
      </c>
      <c r="W750">
        <f t="shared" si="23"/>
        <v>-38.398530332241492</v>
      </c>
      <c r="X750">
        <v>-38.415040154657738</v>
      </c>
    </row>
    <row r="751" spans="1:24" x14ac:dyDescent="0.45">
      <c r="A751">
        <v>1372</v>
      </c>
      <c r="B751" t="s">
        <v>1048</v>
      </c>
      <c r="C751" t="s">
        <v>21</v>
      </c>
      <c r="D751">
        <v>6</v>
      </c>
      <c r="E751">
        <v>8</v>
      </c>
      <c r="F751">
        <v>0</v>
      </c>
      <c r="G751">
        <v>24</v>
      </c>
      <c r="H751">
        <v>10</v>
      </c>
      <c r="I751">
        <v>76</v>
      </c>
      <c r="J751">
        <v>5.21</v>
      </c>
      <c r="K751">
        <v>3.32</v>
      </c>
      <c r="L751">
        <v>1.18</v>
      </c>
      <c r="M751">
        <v>0.28599999999999998</v>
      </c>
      <c r="N751" s="2">
        <v>0.66700000000000004</v>
      </c>
      <c r="P751">
        <v>5.09</v>
      </c>
      <c r="Q751">
        <v>5.15</v>
      </c>
      <c r="R751">
        <v>-0.1</v>
      </c>
      <c r="T751">
        <f t="shared" si="22"/>
        <v>-1.209607200818372</v>
      </c>
      <c r="U751">
        <f>T751*_xlfn.STDEV.P('Elo Ratings - Current'!$C$2:$C$31)+1505</f>
        <v>1452.5972378791641</v>
      </c>
      <c r="V751">
        <f>U751-VLOOKUP(C751, 'Team Pitching Projected'!$P$2:$R$32, 3, FALSE)</f>
        <v>-64.801570033784628</v>
      </c>
      <c r="W751">
        <f t="shared" si="23"/>
        <v>-38.398530332241492</v>
      </c>
      <c r="X751">
        <v>-38.415040154657738</v>
      </c>
    </row>
    <row r="752" spans="1:24" x14ac:dyDescent="0.45">
      <c r="A752">
        <v>1354</v>
      </c>
      <c r="B752" t="s">
        <v>1045</v>
      </c>
      <c r="C752" t="s">
        <v>21</v>
      </c>
      <c r="D752">
        <v>3</v>
      </c>
      <c r="E752">
        <v>4</v>
      </c>
      <c r="F752">
        <v>0</v>
      </c>
      <c r="G752">
        <v>25</v>
      </c>
      <c r="H752">
        <v>7</v>
      </c>
      <c r="I752">
        <v>55</v>
      </c>
      <c r="J752">
        <v>9</v>
      </c>
      <c r="K752">
        <v>4.75</v>
      </c>
      <c r="L752">
        <v>1.31</v>
      </c>
      <c r="M752">
        <v>0.28899999999999998</v>
      </c>
      <c r="N752" s="2">
        <v>0.71199999999999997</v>
      </c>
      <c r="P752">
        <v>4.75</v>
      </c>
      <c r="Q752">
        <v>4.95</v>
      </c>
      <c r="R752">
        <v>-0.1</v>
      </c>
      <c r="T752">
        <f t="shared" si="22"/>
        <v>-1.209607200818372</v>
      </c>
      <c r="U752">
        <f>T752*_xlfn.STDEV.P('Elo Ratings - Current'!$C$2:$C$31)+1505</f>
        <v>1452.5972378791641</v>
      </c>
      <c r="V752">
        <f>U752-VLOOKUP(C752, 'Team Pitching Projected'!$P$2:$R$32, 3, FALSE)</f>
        <v>-64.801570033784628</v>
      </c>
      <c r="W752">
        <f t="shared" si="23"/>
        <v>-38.398530332241492</v>
      </c>
      <c r="X752">
        <v>-38.415040154657738</v>
      </c>
    </row>
    <row r="753" spans="1:24" x14ac:dyDescent="0.45">
      <c r="A753">
        <v>1422</v>
      </c>
      <c r="B753" t="s">
        <v>1054</v>
      </c>
      <c r="C753" t="s">
        <v>19</v>
      </c>
      <c r="D753">
        <v>4</v>
      </c>
      <c r="E753">
        <v>7</v>
      </c>
      <c r="F753">
        <v>0</v>
      </c>
      <c r="G753">
        <v>23</v>
      </c>
      <c r="H753">
        <v>16</v>
      </c>
      <c r="I753">
        <v>85.2</v>
      </c>
      <c r="J753">
        <v>5.36</v>
      </c>
      <c r="K753">
        <v>3.57</v>
      </c>
      <c r="L753">
        <v>1.26</v>
      </c>
      <c r="M753">
        <v>0.3</v>
      </c>
      <c r="N753" s="2">
        <v>0.66500000000000004</v>
      </c>
      <c r="P753">
        <v>5.36</v>
      </c>
      <c r="Q753">
        <v>5.39</v>
      </c>
      <c r="R753">
        <v>-0.1</v>
      </c>
      <c r="T753">
        <f t="shared" si="22"/>
        <v>-1.209607200818372</v>
      </c>
      <c r="U753">
        <f>T753*_xlfn.STDEV.P('Elo Ratings - Current'!$C$2:$C$31)+1505</f>
        <v>1452.5972378791641</v>
      </c>
      <c r="V753">
        <f>U753-VLOOKUP(C753, 'Team Pitching Projected'!$P$2:$R$32, 3, FALSE)</f>
        <v>-71.919404206032823</v>
      </c>
      <c r="W753">
        <f t="shared" si="23"/>
        <v>-42.616242514530342</v>
      </c>
      <c r="X753">
        <v>-42.634565783412647</v>
      </c>
    </row>
    <row r="754" spans="1:24" x14ac:dyDescent="0.45">
      <c r="A754">
        <v>1473</v>
      </c>
      <c r="B754" t="s">
        <v>1062</v>
      </c>
      <c r="C754" t="s">
        <v>10</v>
      </c>
      <c r="D754">
        <v>3</v>
      </c>
      <c r="E754">
        <v>4</v>
      </c>
      <c r="F754">
        <v>0</v>
      </c>
      <c r="G754">
        <v>24</v>
      </c>
      <c r="H754">
        <v>7</v>
      </c>
      <c r="I754">
        <v>62</v>
      </c>
      <c r="J754">
        <v>7.26</v>
      </c>
      <c r="K754">
        <v>4.5</v>
      </c>
      <c r="L754">
        <v>1.31</v>
      </c>
      <c r="M754">
        <v>0.28000000000000003</v>
      </c>
      <c r="N754" s="2">
        <v>0.68899999999999995</v>
      </c>
      <c r="P754">
        <v>4.9400000000000004</v>
      </c>
      <c r="Q754">
        <v>5.42</v>
      </c>
      <c r="R754">
        <v>-0.1</v>
      </c>
      <c r="T754">
        <f t="shared" si="22"/>
        <v>-1.209607200818372</v>
      </c>
      <c r="U754">
        <f>T754*_xlfn.STDEV.P('Elo Ratings - Current'!$C$2:$C$31)+1505</f>
        <v>1452.5972378791641</v>
      </c>
      <c r="V754">
        <f>U754-VLOOKUP(C754, 'Team Pitching Projected'!$P$2:$R$32, 3, FALSE)</f>
        <v>-60.056347252285605</v>
      </c>
      <c r="W754">
        <f t="shared" si="23"/>
        <v>-35.586722210715465</v>
      </c>
      <c r="X754">
        <v>-35.602023068821126</v>
      </c>
    </row>
    <row r="755" spans="1:24" x14ac:dyDescent="0.45">
      <c r="A755">
        <v>1377</v>
      </c>
      <c r="B755" t="s">
        <v>1049</v>
      </c>
      <c r="C755" t="s">
        <v>30</v>
      </c>
      <c r="D755">
        <v>5</v>
      </c>
      <c r="E755">
        <v>8</v>
      </c>
      <c r="F755">
        <v>0</v>
      </c>
      <c r="G755">
        <v>21</v>
      </c>
      <c r="H755">
        <v>18</v>
      </c>
      <c r="I755">
        <v>100</v>
      </c>
      <c r="J755">
        <v>6.57</v>
      </c>
      <c r="K755">
        <v>4.2300000000000004</v>
      </c>
      <c r="L755">
        <v>1.44</v>
      </c>
      <c r="M755">
        <v>0.28699999999999998</v>
      </c>
      <c r="N755" s="2">
        <v>0.66900000000000004</v>
      </c>
      <c r="P755">
        <v>5.4</v>
      </c>
      <c r="Q755">
        <v>5.62</v>
      </c>
      <c r="R755">
        <v>-0.1</v>
      </c>
      <c r="T755">
        <f t="shared" si="22"/>
        <v>-1.209607200818372</v>
      </c>
      <c r="U755">
        <f>T755*_xlfn.STDEV.P('Elo Ratings - Current'!$C$2:$C$31)+1505</f>
        <v>1452.5972378791641</v>
      </c>
      <c r="V755">
        <f>U755-VLOOKUP(C755, 'Team Pitching Projected'!$P$2:$R$32, 3, FALSE)</f>
        <v>-60.056347252285605</v>
      </c>
      <c r="W755">
        <f t="shared" si="23"/>
        <v>-35.586722210715465</v>
      </c>
      <c r="X755">
        <v>-35.602023068821126</v>
      </c>
    </row>
    <row r="756" spans="1:24" x14ac:dyDescent="0.45">
      <c r="A756">
        <v>1488</v>
      </c>
      <c r="B756" t="s">
        <v>1064</v>
      </c>
      <c r="C756" t="s">
        <v>27</v>
      </c>
      <c r="D756">
        <v>5</v>
      </c>
      <c r="E756">
        <v>9</v>
      </c>
      <c r="F756">
        <v>0</v>
      </c>
      <c r="G756">
        <v>22</v>
      </c>
      <c r="H756">
        <v>22</v>
      </c>
      <c r="I756">
        <v>102</v>
      </c>
      <c r="J756">
        <v>5.91</v>
      </c>
      <c r="K756">
        <v>4.9400000000000004</v>
      </c>
      <c r="L756">
        <v>1.24</v>
      </c>
      <c r="M756">
        <v>0.30099999999999999</v>
      </c>
      <c r="N756" s="2">
        <v>0.68300000000000005</v>
      </c>
      <c r="P756">
        <v>5.47</v>
      </c>
      <c r="Q756">
        <v>5.67</v>
      </c>
      <c r="R756">
        <v>-0.1</v>
      </c>
      <c r="T756">
        <f t="shared" si="22"/>
        <v>-1.209607200818372</v>
      </c>
      <c r="U756">
        <f>T756*_xlfn.STDEV.P('Elo Ratings - Current'!$C$2:$C$31)+1505</f>
        <v>1452.5972378791641</v>
      </c>
      <c r="V756">
        <f>U756-VLOOKUP(C756, 'Team Pitching Projected'!$P$2:$R$32, 3, FALSE)</f>
        <v>-69.546792815283425</v>
      </c>
      <c r="W756">
        <f t="shared" si="23"/>
        <v>-41.210338453767392</v>
      </c>
      <c r="X756">
        <v>-41.228057240494344</v>
      </c>
    </row>
    <row r="757" spans="1:24" x14ac:dyDescent="0.45">
      <c r="A757">
        <v>1365</v>
      </c>
      <c r="B757" t="s">
        <v>1047</v>
      </c>
      <c r="C757" t="s">
        <v>11</v>
      </c>
      <c r="D757">
        <v>5</v>
      </c>
      <c r="E757">
        <v>6</v>
      </c>
      <c r="F757">
        <v>0</v>
      </c>
      <c r="G757">
        <v>20</v>
      </c>
      <c r="H757">
        <v>18</v>
      </c>
      <c r="I757">
        <v>84</v>
      </c>
      <c r="J757">
        <v>5.68</v>
      </c>
      <c r="K757">
        <v>4.6100000000000003</v>
      </c>
      <c r="L757">
        <v>1.39</v>
      </c>
      <c r="M757">
        <v>0.28799999999999998</v>
      </c>
      <c r="N757" s="2">
        <v>0.68200000000000005</v>
      </c>
      <c r="P757">
        <v>5.46</v>
      </c>
      <c r="Q757">
        <v>5.76</v>
      </c>
      <c r="R757">
        <v>-0.1</v>
      </c>
      <c r="T757">
        <f t="shared" si="22"/>
        <v>-1.209607200818372</v>
      </c>
      <c r="U757">
        <f>T757*_xlfn.STDEV.P('Elo Ratings - Current'!$C$2:$C$31)+1505</f>
        <v>1452.5972378791641</v>
      </c>
      <c r="V757">
        <f>U757-VLOOKUP(C757, 'Team Pitching Projected'!$P$2:$R$32, 3, FALSE)</f>
        <v>-115.81271493489749</v>
      </c>
      <c r="W757">
        <f t="shared" si="23"/>
        <v>-68.625467638645375</v>
      </c>
      <c r="X757">
        <v>-68.65497382740179</v>
      </c>
    </row>
    <row r="758" spans="1:24" x14ac:dyDescent="0.45">
      <c r="A758">
        <v>1448</v>
      </c>
      <c r="B758" t="s">
        <v>1060</v>
      </c>
      <c r="C758" t="s">
        <v>11</v>
      </c>
      <c r="D758">
        <v>2</v>
      </c>
      <c r="E758">
        <v>2</v>
      </c>
      <c r="F758">
        <v>0</v>
      </c>
      <c r="G758">
        <v>20</v>
      </c>
      <c r="H758">
        <v>6</v>
      </c>
      <c r="I758">
        <v>40.200000000000003</v>
      </c>
      <c r="J758">
        <v>10.61</v>
      </c>
      <c r="K758">
        <v>6.41</v>
      </c>
      <c r="L758">
        <v>1.55</v>
      </c>
      <c r="M758">
        <v>0.29399999999999998</v>
      </c>
      <c r="N758" s="2">
        <v>0.71199999999999997</v>
      </c>
      <c r="P758">
        <v>5.31</v>
      </c>
      <c r="Q758">
        <v>5.64</v>
      </c>
      <c r="R758">
        <v>-0.1</v>
      </c>
      <c r="T758">
        <f t="shared" si="22"/>
        <v>-1.209607200818372</v>
      </c>
      <c r="U758">
        <f>T758*_xlfn.STDEV.P('Elo Ratings - Current'!$C$2:$C$31)+1505</f>
        <v>1452.5972378791641</v>
      </c>
      <c r="V758">
        <f>U758-VLOOKUP(C758, 'Team Pitching Projected'!$P$2:$R$32, 3, FALSE)</f>
        <v>-115.81271493489749</v>
      </c>
      <c r="W758">
        <f t="shared" si="23"/>
        <v>-68.625467638645375</v>
      </c>
      <c r="X758">
        <v>-68.65497382740179</v>
      </c>
    </row>
    <row r="759" spans="1:24" x14ac:dyDescent="0.45">
      <c r="A759">
        <v>1435</v>
      </c>
      <c r="B759" t="s">
        <v>1057</v>
      </c>
      <c r="C759" t="s">
        <v>16</v>
      </c>
      <c r="D759">
        <v>2</v>
      </c>
      <c r="E759">
        <v>5</v>
      </c>
      <c r="F759">
        <v>0</v>
      </c>
      <c r="G759">
        <v>21</v>
      </c>
      <c r="H759">
        <v>9</v>
      </c>
      <c r="I759">
        <v>46.1</v>
      </c>
      <c r="J759">
        <v>7.97</v>
      </c>
      <c r="K759">
        <v>5.83</v>
      </c>
      <c r="L759">
        <v>1.36</v>
      </c>
      <c r="M759">
        <v>0.29399999999999998</v>
      </c>
      <c r="N759" s="2">
        <v>0.68500000000000005</v>
      </c>
      <c r="P759">
        <v>5.64</v>
      </c>
      <c r="Q759">
        <v>5.65</v>
      </c>
      <c r="R759">
        <v>-0.1</v>
      </c>
      <c r="T759">
        <f t="shared" si="22"/>
        <v>-1.209607200818372</v>
      </c>
      <c r="U759">
        <f>T759*_xlfn.STDEV.P('Elo Ratings - Current'!$C$2:$C$31)+1505</f>
        <v>1452.5972378791641</v>
      </c>
      <c r="V759">
        <f>U759-VLOOKUP(C759, 'Team Pitching Projected'!$P$2:$R$32, 3, FALSE)</f>
        <v>-37.516539040165981</v>
      </c>
      <c r="W759">
        <f t="shared" si="23"/>
        <v>-22.230633633467242</v>
      </c>
      <c r="X759">
        <v>-22.240191911096979</v>
      </c>
    </row>
    <row r="760" spans="1:24" x14ac:dyDescent="0.45">
      <c r="A760">
        <v>1402</v>
      </c>
      <c r="B760" t="s">
        <v>1051</v>
      </c>
      <c r="C760" t="s">
        <v>16</v>
      </c>
      <c r="D760">
        <v>2</v>
      </c>
      <c r="E760">
        <v>3</v>
      </c>
      <c r="F760">
        <v>0</v>
      </c>
      <c r="G760">
        <v>24</v>
      </c>
      <c r="H760">
        <v>6</v>
      </c>
      <c r="I760">
        <v>43</v>
      </c>
      <c r="J760">
        <v>5.86</v>
      </c>
      <c r="K760">
        <v>3.77</v>
      </c>
      <c r="L760">
        <v>1.47</v>
      </c>
      <c r="M760">
        <v>0.29799999999999999</v>
      </c>
      <c r="N760" s="2">
        <v>0.69899999999999995</v>
      </c>
      <c r="P760">
        <v>5.23</v>
      </c>
      <c r="Q760">
        <v>5.46</v>
      </c>
      <c r="R760">
        <v>-0.1</v>
      </c>
      <c r="T760">
        <f t="shared" si="22"/>
        <v>-1.209607200818372</v>
      </c>
      <c r="U760">
        <f>T760*_xlfn.STDEV.P('Elo Ratings - Current'!$C$2:$C$31)+1505</f>
        <v>1452.5972378791641</v>
      </c>
      <c r="V760">
        <f>U760-VLOOKUP(C760, 'Team Pitching Projected'!$P$2:$R$32, 3, FALSE)</f>
        <v>-37.516539040165981</v>
      </c>
      <c r="W760">
        <f t="shared" si="23"/>
        <v>-22.230633633467242</v>
      </c>
      <c r="X760">
        <v>-22.240191911096979</v>
      </c>
    </row>
    <row r="761" spans="1:24" x14ac:dyDescent="0.45">
      <c r="A761">
        <v>1485</v>
      </c>
      <c r="B761" t="s">
        <v>1063</v>
      </c>
      <c r="C761" t="s">
        <v>26</v>
      </c>
      <c r="D761">
        <v>3</v>
      </c>
      <c r="E761">
        <v>6</v>
      </c>
      <c r="F761">
        <v>0</v>
      </c>
      <c r="G761">
        <v>32</v>
      </c>
      <c r="H761">
        <v>10</v>
      </c>
      <c r="I761">
        <v>78.099999999999994</v>
      </c>
      <c r="J761">
        <v>6.55</v>
      </c>
      <c r="K761">
        <v>4.1399999999999997</v>
      </c>
      <c r="L761">
        <v>1.26</v>
      </c>
      <c r="M761">
        <v>0.29699999999999999</v>
      </c>
      <c r="N761" s="2">
        <v>0.66900000000000004</v>
      </c>
      <c r="P761">
        <v>5.29</v>
      </c>
      <c r="Q761">
        <v>5.31</v>
      </c>
      <c r="R761">
        <v>-0.1</v>
      </c>
      <c r="T761">
        <f t="shared" si="22"/>
        <v>-1.209607200818372</v>
      </c>
      <c r="U761">
        <f>T761*_xlfn.STDEV.P('Elo Ratings - Current'!$C$2:$C$31)+1505</f>
        <v>1452.5972378791641</v>
      </c>
      <c r="V761">
        <f>U761-VLOOKUP(C761, 'Team Pitching Projected'!$P$2:$R$32, 3, FALSE)</f>
        <v>-41.075456126290192</v>
      </c>
      <c r="W761">
        <f t="shared" si="23"/>
        <v>-24.339489724611735</v>
      </c>
      <c r="X761">
        <v>-24.349954725474433</v>
      </c>
    </row>
    <row r="762" spans="1:24" x14ac:dyDescent="0.45">
      <c r="A762">
        <v>1356</v>
      </c>
      <c r="B762" t="s">
        <v>1046</v>
      </c>
      <c r="C762" t="s">
        <v>36</v>
      </c>
      <c r="D762">
        <v>5</v>
      </c>
      <c r="E762">
        <v>9</v>
      </c>
      <c r="F762">
        <v>0</v>
      </c>
      <c r="G762">
        <v>25</v>
      </c>
      <c r="H762">
        <v>13</v>
      </c>
      <c r="I762">
        <v>94.2</v>
      </c>
      <c r="J762">
        <v>4.5599999999999996</v>
      </c>
      <c r="K762">
        <v>3.04</v>
      </c>
      <c r="L762">
        <v>1.71</v>
      </c>
      <c r="M762">
        <v>0.29799999999999999</v>
      </c>
      <c r="N762" s="2">
        <v>0.66200000000000003</v>
      </c>
      <c r="P762">
        <v>5.8</v>
      </c>
      <c r="Q762">
        <v>5.85</v>
      </c>
      <c r="R762">
        <v>-0.1</v>
      </c>
      <c r="T762">
        <f t="shared" si="22"/>
        <v>-1.209607200818372</v>
      </c>
      <c r="U762">
        <f>T762*_xlfn.STDEV.P('Elo Ratings - Current'!$C$2:$C$31)+1505</f>
        <v>1452.5972378791641</v>
      </c>
      <c r="V762">
        <f>U762-VLOOKUP(C762, 'Team Pitching Projected'!$P$2:$R$32, 3, FALSE)</f>
        <v>21.798745728570111</v>
      </c>
      <c r="W762">
        <f t="shared" si="23"/>
        <v>12.916967885607157</v>
      </c>
      <c r="X762">
        <v>12.922521661861143</v>
      </c>
    </row>
    <row r="763" spans="1:24" x14ac:dyDescent="0.45">
      <c r="A763">
        <v>1345</v>
      </c>
      <c r="B763" t="s">
        <v>1043</v>
      </c>
      <c r="C763" t="s">
        <v>36</v>
      </c>
      <c r="D763">
        <v>3</v>
      </c>
      <c r="E763">
        <v>5</v>
      </c>
      <c r="F763">
        <v>0</v>
      </c>
      <c r="G763">
        <v>36</v>
      </c>
      <c r="H763">
        <v>6</v>
      </c>
      <c r="I763">
        <v>63.1</v>
      </c>
      <c r="J763">
        <v>6.11</v>
      </c>
      <c r="K763">
        <v>4.12</v>
      </c>
      <c r="L763">
        <v>1.42</v>
      </c>
      <c r="M763">
        <v>0.30399999999999999</v>
      </c>
      <c r="N763" s="2">
        <v>0.66700000000000004</v>
      </c>
      <c r="P763">
        <v>5.69</v>
      </c>
      <c r="Q763">
        <v>5.51</v>
      </c>
      <c r="R763">
        <v>-0.1</v>
      </c>
      <c r="T763">
        <f t="shared" si="22"/>
        <v>-1.209607200818372</v>
      </c>
      <c r="U763">
        <f>T763*_xlfn.STDEV.P('Elo Ratings - Current'!$C$2:$C$31)+1505</f>
        <v>1452.5972378791641</v>
      </c>
      <c r="V763">
        <f>U763-VLOOKUP(C763, 'Team Pitching Projected'!$P$2:$R$32, 3, FALSE)</f>
        <v>21.798745728570111</v>
      </c>
      <c r="W763">
        <f t="shared" si="23"/>
        <v>12.916967885607157</v>
      </c>
      <c r="X763">
        <v>12.922521661861143</v>
      </c>
    </row>
    <row r="764" spans="1:24" x14ac:dyDescent="0.45">
      <c r="A764">
        <v>1398</v>
      </c>
      <c r="B764" t="s">
        <v>1050</v>
      </c>
      <c r="C764" t="s">
        <v>34</v>
      </c>
      <c r="D764">
        <v>4</v>
      </c>
      <c r="E764">
        <v>7</v>
      </c>
      <c r="F764">
        <v>0</v>
      </c>
      <c r="G764">
        <v>24</v>
      </c>
      <c r="H764">
        <v>20</v>
      </c>
      <c r="I764">
        <v>91.1</v>
      </c>
      <c r="J764">
        <v>8.67</v>
      </c>
      <c r="K764">
        <v>6.9</v>
      </c>
      <c r="L764">
        <v>1.18</v>
      </c>
      <c r="M764">
        <v>0.29399999999999998</v>
      </c>
      <c r="N764" s="2">
        <v>0.71299999999999997</v>
      </c>
      <c r="P764">
        <v>5.22</v>
      </c>
      <c r="Q764">
        <v>5.47</v>
      </c>
      <c r="R764">
        <v>-0.1</v>
      </c>
      <c r="T764">
        <f t="shared" si="22"/>
        <v>-1.209607200818372</v>
      </c>
      <c r="U764">
        <f>T764*_xlfn.STDEV.P('Elo Ratings - Current'!$C$2:$C$31)+1505</f>
        <v>1452.5972378791641</v>
      </c>
      <c r="V764">
        <f>U764-VLOOKUP(C764, 'Team Pitching Projected'!$P$2:$R$32, 3, FALSE)</f>
        <v>-48.193290298538614</v>
      </c>
      <c r="W764">
        <f t="shared" si="23"/>
        <v>-28.557201906900715</v>
      </c>
      <c r="X764">
        <v>-28.569480354229476</v>
      </c>
    </row>
    <row r="765" spans="1:24" x14ac:dyDescent="0.45">
      <c r="A765">
        <v>1351</v>
      </c>
      <c r="B765" t="s">
        <v>1044</v>
      </c>
      <c r="C765" t="s">
        <v>34</v>
      </c>
      <c r="D765">
        <v>3</v>
      </c>
      <c r="E765">
        <v>3</v>
      </c>
      <c r="F765">
        <v>0</v>
      </c>
      <c r="G765">
        <v>37</v>
      </c>
      <c r="H765">
        <v>7</v>
      </c>
      <c r="I765">
        <v>64.099999999999994</v>
      </c>
      <c r="J765">
        <v>7.28</v>
      </c>
      <c r="K765">
        <v>3.92</v>
      </c>
      <c r="L765">
        <v>1.26</v>
      </c>
      <c r="M765">
        <v>0.30299999999999999</v>
      </c>
      <c r="N765" s="2">
        <v>0.70299999999999996</v>
      </c>
      <c r="P765">
        <v>4.9000000000000004</v>
      </c>
      <c r="Q765">
        <v>4.95</v>
      </c>
      <c r="R765">
        <v>-0.1</v>
      </c>
      <c r="T765">
        <f t="shared" si="22"/>
        <v>-1.209607200818372</v>
      </c>
      <c r="U765">
        <f>T765*_xlfn.STDEV.P('Elo Ratings - Current'!$C$2:$C$31)+1505</f>
        <v>1452.5972378791641</v>
      </c>
      <c r="V765">
        <f>U765-VLOOKUP(C765, 'Team Pitching Projected'!$P$2:$R$32, 3, FALSE)</f>
        <v>-48.193290298538614</v>
      </c>
      <c r="W765">
        <f t="shared" si="23"/>
        <v>-28.557201906900715</v>
      </c>
      <c r="X765">
        <v>-28.569480354229476</v>
      </c>
    </row>
    <row r="766" spans="1:24" x14ac:dyDescent="0.45">
      <c r="A766">
        <v>1424</v>
      </c>
      <c r="B766" t="s">
        <v>1055</v>
      </c>
      <c r="C766" t="s">
        <v>38</v>
      </c>
      <c r="D766">
        <v>3</v>
      </c>
      <c r="E766">
        <v>4</v>
      </c>
      <c r="F766">
        <v>0</v>
      </c>
      <c r="G766">
        <v>18</v>
      </c>
      <c r="H766">
        <v>14</v>
      </c>
      <c r="I766">
        <v>66.2</v>
      </c>
      <c r="J766">
        <v>7.15</v>
      </c>
      <c r="K766">
        <v>4.45</v>
      </c>
      <c r="L766">
        <v>1.62</v>
      </c>
      <c r="M766">
        <v>0.31</v>
      </c>
      <c r="N766" s="2">
        <v>0.65800000000000003</v>
      </c>
      <c r="P766">
        <v>5.94</v>
      </c>
      <c r="Q766">
        <v>5.67</v>
      </c>
      <c r="R766">
        <v>-0.1</v>
      </c>
      <c r="T766">
        <f t="shared" si="22"/>
        <v>-1.209607200818372</v>
      </c>
      <c r="U766">
        <f>T766*_xlfn.STDEV.P('Elo Ratings - Current'!$C$2:$C$31)+1505</f>
        <v>1452.5972378791641</v>
      </c>
      <c r="V766">
        <f>U766-VLOOKUP(C766, 'Team Pitching Projected'!$P$2:$R$32, 3, FALSE)</f>
        <v>-41.075456126290192</v>
      </c>
      <c r="W766">
        <f t="shared" si="23"/>
        <v>-24.339489724611735</v>
      </c>
      <c r="X766">
        <v>-24.349954725474433</v>
      </c>
    </row>
    <row r="767" spans="1:24" x14ac:dyDescent="0.45">
      <c r="A767">
        <v>1565</v>
      </c>
      <c r="B767" t="s">
        <v>1071</v>
      </c>
      <c r="C767" t="s">
        <v>31</v>
      </c>
      <c r="D767">
        <v>3</v>
      </c>
      <c r="E767">
        <v>4</v>
      </c>
      <c r="F767">
        <v>0</v>
      </c>
      <c r="G767">
        <v>20</v>
      </c>
      <c r="H767">
        <v>9</v>
      </c>
      <c r="I767">
        <v>57</v>
      </c>
      <c r="J767">
        <v>7.11</v>
      </c>
      <c r="K767">
        <v>4.8899999999999997</v>
      </c>
      <c r="L767">
        <v>1.58</v>
      </c>
      <c r="M767">
        <v>0.29499999999999998</v>
      </c>
      <c r="N767" s="2">
        <v>0.67900000000000005</v>
      </c>
      <c r="P767">
        <v>5.68</v>
      </c>
      <c r="Q767">
        <v>5.8</v>
      </c>
      <c r="R767">
        <v>-0.2</v>
      </c>
      <c r="T767">
        <f t="shared" si="22"/>
        <v>-1.3334722341013956</v>
      </c>
      <c r="U767">
        <f>T767*_xlfn.STDEV.P('Elo Ratings - Current'!$C$2:$C$31)+1505</f>
        <v>1447.2311406288929</v>
      </c>
      <c r="V767">
        <f>U767-VLOOKUP(C767, 'Team Pitching Projected'!$P$2:$R$32, 3, FALSE)</f>
        <v>-52.373081853434996</v>
      </c>
      <c r="W767">
        <f t="shared" si="23"/>
        <v>-31.033960613818763</v>
      </c>
      <c r="X767">
        <v>-31.047303967696493</v>
      </c>
    </row>
    <row r="768" spans="1:24" x14ac:dyDescent="0.45">
      <c r="A768">
        <v>1631</v>
      </c>
      <c r="B768" t="s">
        <v>1080</v>
      </c>
      <c r="C768" t="s">
        <v>21</v>
      </c>
      <c r="D768">
        <v>4</v>
      </c>
      <c r="E768">
        <v>6</v>
      </c>
      <c r="F768">
        <v>0</v>
      </c>
      <c r="G768">
        <v>31</v>
      </c>
      <c r="H768">
        <v>7</v>
      </c>
      <c r="I768">
        <v>79</v>
      </c>
      <c r="J768">
        <v>7.29</v>
      </c>
      <c r="K768">
        <v>4.22</v>
      </c>
      <c r="L768">
        <v>1.37</v>
      </c>
      <c r="M768">
        <v>0.28799999999999998</v>
      </c>
      <c r="N768" s="2">
        <v>0.70899999999999996</v>
      </c>
      <c r="P768">
        <v>4.9000000000000004</v>
      </c>
      <c r="Q768">
        <v>5.17</v>
      </c>
      <c r="R768">
        <v>-0.2</v>
      </c>
      <c r="T768">
        <f t="shared" si="22"/>
        <v>-1.3334722341013956</v>
      </c>
      <c r="U768">
        <f>T768*_xlfn.STDEV.P('Elo Ratings - Current'!$C$2:$C$31)+1505</f>
        <v>1447.2311406288929</v>
      </c>
      <c r="V768">
        <f>U768-VLOOKUP(C768, 'Team Pitching Projected'!$P$2:$R$32, 3, FALSE)</f>
        <v>-70.167667284055824</v>
      </c>
      <c r="W768">
        <f t="shared" si="23"/>
        <v>-41.578241069541086</v>
      </c>
      <c r="X768">
        <v>-41.596118039583899</v>
      </c>
    </row>
    <row r="769" spans="1:24" x14ac:dyDescent="0.45">
      <c r="A769">
        <v>1518</v>
      </c>
      <c r="B769" t="s">
        <v>1068</v>
      </c>
      <c r="C769" t="s">
        <v>19</v>
      </c>
      <c r="D769">
        <v>2</v>
      </c>
      <c r="E769">
        <v>4</v>
      </c>
      <c r="F769">
        <v>0</v>
      </c>
      <c r="G769">
        <v>26</v>
      </c>
      <c r="H769">
        <v>7</v>
      </c>
      <c r="I769">
        <v>57.2</v>
      </c>
      <c r="J769">
        <v>7.49</v>
      </c>
      <c r="K769">
        <v>5.3</v>
      </c>
      <c r="L769">
        <v>1.25</v>
      </c>
      <c r="M769">
        <v>0.30299999999999999</v>
      </c>
      <c r="N769" s="2">
        <v>0.70399999999999996</v>
      </c>
      <c r="P769">
        <v>5.15</v>
      </c>
      <c r="Q769">
        <v>5.27</v>
      </c>
      <c r="R769">
        <v>-0.2</v>
      </c>
      <c r="T769">
        <f t="shared" si="22"/>
        <v>-1.3334722341013956</v>
      </c>
      <c r="U769">
        <f>T769*_xlfn.STDEV.P('Elo Ratings - Current'!$C$2:$C$31)+1505</f>
        <v>1447.2311406288929</v>
      </c>
      <c r="V769">
        <f>U769-VLOOKUP(C769, 'Team Pitching Projected'!$P$2:$R$32, 3, FALSE)</f>
        <v>-77.285501456304019</v>
      </c>
      <c r="W769">
        <f t="shared" si="23"/>
        <v>-45.795953251829928</v>
      </c>
      <c r="X769">
        <v>-45.815643668338815</v>
      </c>
    </row>
    <row r="770" spans="1:24" x14ac:dyDescent="0.45">
      <c r="A770">
        <v>1633</v>
      </c>
      <c r="B770" t="s">
        <v>1081</v>
      </c>
      <c r="C770" t="s">
        <v>41</v>
      </c>
      <c r="D770">
        <v>3</v>
      </c>
      <c r="E770">
        <v>5</v>
      </c>
      <c r="F770">
        <v>0</v>
      </c>
      <c r="G770">
        <v>24</v>
      </c>
      <c r="H770">
        <v>8</v>
      </c>
      <c r="I770">
        <v>49</v>
      </c>
      <c r="J770">
        <v>7.35</v>
      </c>
      <c r="K770">
        <v>5.51</v>
      </c>
      <c r="L770">
        <v>1.47</v>
      </c>
      <c r="M770">
        <v>0.29699999999999999</v>
      </c>
      <c r="N770" s="2">
        <v>0.66400000000000003</v>
      </c>
      <c r="P770">
        <v>5.88</v>
      </c>
      <c r="Q770">
        <v>5.95</v>
      </c>
      <c r="R770">
        <v>-0.2</v>
      </c>
      <c r="T770">
        <f t="shared" ref="T770:T790" si="24">(R770-AVERAGE($R$2:$R$790))/_xlfn.STDEV.P($R$2:$R$790)</f>
        <v>-1.3334722341013956</v>
      </c>
      <c r="U770">
        <f>T770*_xlfn.STDEV.P('Elo Ratings - Current'!$C$2:$C$31)+1505</f>
        <v>1447.2311406288929</v>
      </c>
      <c r="V770">
        <f>U770-VLOOKUP(C770, 'Team Pitching Projected'!$P$2:$R$32, 3, FALSE)</f>
        <v>-134.22817483429071</v>
      </c>
      <c r="W770">
        <f t="shared" si="23"/>
        <v>-79.537650710141378</v>
      </c>
      <c r="X770">
        <v>-79.571848698378773</v>
      </c>
    </row>
    <row r="771" spans="1:24" x14ac:dyDescent="0.45">
      <c r="A771">
        <v>1636</v>
      </c>
      <c r="B771" t="s">
        <v>1082</v>
      </c>
      <c r="C771" t="s">
        <v>24</v>
      </c>
      <c r="D771">
        <v>3</v>
      </c>
      <c r="E771">
        <v>5</v>
      </c>
      <c r="F771">
        <v>0</v>
      </c>
      <c r="G771">
        <v>23</v>
      </c>
      <c r="H771">
        <v>10</v>
      </c>
      <c r="I771">
        <v>63.2</v>
      </c>
      <c r="J771">
        <v>7.91</v>
      </c>
      <c r="K771">
        <v>6.78</v>
      </c>
      <c r="L771">
        <v>1.1299999999999999</v>
      </c>
      <c r="M771">
        <v>0.28699999999999998</v>
      </c>
      <c r="N771" s="2">
        <v>0.68200000000000005</v>
      </c>
      <c r="P771">
        <v>5.51</v>
      </c>
      <c r="Q771">
        <v>5.58</v>
      </c>
      <c r="R771">
        <v>-0.2</v>
      </c>
      <c r="T771">
        <f t="shared" si="24"/>
        <v>-1.3334722341013956</v>
      </c>
      <c r="U771">
        <f>T771*_xlfn.STDEV.P('Elo Ratings - Current'!$C$2:$C$31)+1505</f>
        <v>1447.2311406288929</v>
      </c>
      <c r="V771">
        <f>U771-VLOOKUP(C771, 'Team Pitching Projected'!$P$2:$R$32, 3, FALSE)</f>
        <v>-99.82530966842387</v>
      </c>
      <c r="W771">
        <f t="shared" ref="W771:W790" si="25">(V771*(5.333/9))</f>
        <v>-59.152041829078286</v>
      </c>
      <c r="X771">
        <v>-59.177474826062962</v>
      </c>
    </row>
    <row r="772" spans="1:24" x14ac:dyDescent="0.45">
      <c r="A772">
        <v>1515</v>
      </c>
      <c r="B772" t="s">
        <v>1067</v>
      </c>
      <c r="C772" t="s">
        <v>24</v>
      </c>
      <c r="D772">
        <v>3</v>
      </c>
      <c r="E772">
        <v>6</v>
      </c>
      <c r="F772">
        <v>0</v>
      </c>
      <c r="G772">
        <v>31</v>
      </c>
      <c r="H772">
        <v>9</v>
      </c>
      <c r="I772">
        <v>60</v>
      </c>
      <c r="J772">
        <v>8.1</v>
      </c>
      <c r="K772">
        <v>5.7</v>
      </c>
      <c r="L772">
        <v>1.2</v>
      </c>
      <c r="M772">
        <v>0.29499999999999998</v>
      </c>
      <c r="N772" s="2">
        <v>0.67600000000000005</v>
      </c>
      <c r="P772">
        <v>5.4</v>
      </c>
      <c r="Q772">
        <v>5.34</v>
      </c>
      <c r="R772">
        <v>-0.2</v>
      </c>
      <c r="T772">
        <f t="shared" si="24"/>
        <v>-1.3334722341013956</v>
      </c>
      <c r="U772">
        <f>T772*_xlfn.STDEV.P('Elo Ratings - Current'!$C$2:$C$31)+1505</f>
        <v>1447.2311406288929</v>
      </c>
      <c r="V772">
        <f>U772-VLOOKUP(C772, 'Team Pitching Projected'!$P$2:$R$32, 3, FALSE)</f>
        <v>-99.82530966842387</v>
      </c>
      <c r="W772">
        <f t="shared" si="25"/>
        <v>-59.152041829078286</v>
      </c>
      <c r="X772">
        <v>-59.177474826062962</v>
      </c>
    </row>
    <row r="773" spans="1:24" x14ac:dyDescent="0.45">
      <c r="A773">
        <v>1540</v>
      </c>
      <c r="B773" t="s">
        <v>1069</v>
      </c>
      <c r="C773" t="s">
        <v>27</v>
      </c>
      <c r="D773">
        <v>4</v>
      </c>
      <c r="E773">
        <v>9</v>
      </c>
      <c r="F773">
        <v>0</v>
      </c>
      <c r="G773">
        <v>20</v>
      </c>
      <c r="H773">
        <v>16</v>
      </c>
      <c r="I773">
        <v>75</v>
      </c>
      <c r="J773">
        <v>6.36</v>
      </c>
      <c r="K773">
        <v>5.04</v>
      </c>
      <c r="L773">
        <v>1.32</v>
      </c>
      <c r="M773">
        <v>0.307</v>
      </c>
      <c r="N773" s="2">
        <v>0.68100000000000005</v>
      </c>
      <c r="P773">
        <v>5.64</v>
      </c>
      <c r="Q773">
        <v>5.71</v>
      </c>
      <c r="R773">
        <v>-0.2</v>
      </c>
      <c r="T773">
        <f t="shared" si="24"/>
        <v>-1.3334722341013956</v>
      </c>
      <c r="U773">
        <f>T773*_xlfn.STDEV.P('Elo Ratings - Current'!$C$2:$C$31)+1505</f>
        <v>1447.2311406288929</v>
      </c>
      <c r="V773">
        <f>U773-VLOOKUP(C773, 'Team Pitching Projected'!$P$2:$R$32, 3, FALSE)</f>
        <v>-74.91289006555462</v>
      </c>
      <c r="W773">
        <f t="shared" si="25"/>
        <v>-44.390049191066979</v>
      </c>
      <c r="X773">
        <v>-44.409135125420512</v>
      </c>
    </row>
    <row r="774" spans="1:24" x14ac:dyDescent="0.45">
      <c r="A774">
        <v>1557</v>
      </c>
      <c r="B774" t="s">
        <v>1070</v>
      </c>
      <c r="C774" t="s">
        <v>16</v>
      </c>
      <c r="D774">
        <v>2</v>
      </c>
      <c r="E774">
        <v>5</v>
      </c>
      <c r="F774">
        <v>0</v>
      </c>
      <c r="G774">
        <v>25</v>
      </c>
      <c r="H774">
        <v>11</v>
      </c>
      <c r="I774">
        <v>62.2</v>
      </c>
      <c r="J774">
        <v>7.03</v>
      </c>
      <c r="K774">
        <v>5.6</v>
      </c>
      <c r="L774">
        <v>1.44</v>
      </c>
      <c r="M774">
        <v>0.30099999999999999</v>
      </c>
      <c r="N774" s="2">
        <v>0.69899999999999995</v>
      </c>
      <c r="P774">
        <v>5.6</v>
      </c>
      <c r="Q774">
        <v>5.73</v>
      </c>
      <c r="R774">
        <v>-0.2</v>
      </c>
      <c r="T774">
        <f t="shared" si="24"/>
        <v>-1.3334722341013956</v>
      </c>
      <c r="U774">
        <f>T774*_xlfn.STDEV.P('Elo Ratings - Current'!$C$2:$C$31)+1505</f>
        <v>1447.2311406288929</v>
      </c>
      <c r="V774">
        <f>U774-VLOOKUP(C774, 'Team Pitching Projected'!$P$2:$R$32, 3, FALSE)</f>
        <v>-42.882636290437176</v>
      </c>
      <c r="W774">
        <f t="shared" si="25"/>
        <v>-25.410344370766833</v>
      </c>
      <c r="X774">
        <v>-25.421269796023147</v>
      </c>
    </row>
    <row r="775" spans="1:24" x14ac:dyDescent="0.45">
      <c r="A775">
        <v>1590</v>
      </c>
      <c r="B775" t="s">
        <v>1074</v>
      </c>
      <c r="C775" t="s">
        <v>16</v>
      </c>
      <c r="D775">
        <v>2</v>
      </c>
      <c r="E775">
        <v>4</v>
      </c>
      <c r="F775">
        <v>0</v>
      </c>
      <c r="G775">
        <v>28</v>
      </c>
      <c r="H775">
        <v>7</v>
      </c>
      <c r="I775">
        <v>51.2</v>
      </c>
      <c r="J775">
        <v>7.83</v>
      </c>
      <c r="K775">
        <v>5.57</v>
      </c>
      <c r="L775">
        <v>1.39</v>
      </c>
      <c r="M775">
        <v>0.29499999999999998</v>
      </c>
      <c r="N775" s="2">
        <v>0.67300000000000004</v>
      </c>
      <c r="P775">
        <v>5.57</v>
      </c>
      <c r="Q775">
        <v>5.56</v>
      </c>
      <c r="R775">
        <v>-0.2</v>
      </c>
      <c r="T775">
        <f t="shared" si="24"/>
        <v>-1.3334722341013956</v>
      </c>
      <c r="U775">
        <f>T775*_xlfn.STDEV.P('Elo Ratings - Current'!$C$2:$C$31)+1505</f>
        <v>1447.2311406288929</v>
      </c>
      <c r="V775">
        <f>U775-VLOOKUP(C775, 'Team Pitching Projected'!$P$2:$R$32, 3, FALSE)</f>
        <v>-42.882636290437176</v>
      </c>
      <c r="W775">
        <f t="shared" si="25"/>
        <v>-25.410344370766833</v>
      </c>
      <c r="X775">
        <v>-25.421269796023147</v>
      </c>
    </row>
    <row r="776" spans="1:24" x14ac:dyDescent="0.45">
      <c r="A776">
        <v>1629</v>
      </c>
      <c r="B776" t="s">
        <v>1079</v>
      </c>
      <c r="C776" t="s">
        <v>23</v>
      </c>
      <c r="D776">
        <v>2</v>
      </c>
      <c r="E776">
        <v>5</v>
      </c>
      <c r="F776">
        <v>0</v>
      </c>
      <c r="G776">
        <v>18</v>
      </c>
      <c r="H776">
        <v>15</v>
      </c>
      <c r="I776">
        <v>66</v>
      </c>
      <c r="J776">
        <v>7.23</v>
      </c>
      <c r="K776">
        <v>6</v>
      </c>
      <c r="L776">
        <v>1.23</v>
      </c>
      <c r="M776">
        <v>0.3</v>
      </c>
      <c r="N776" s="2">
        <v>0.65100000000000002</v>
      </c>
      <c r="P776">
        <v>6</v>
      </c>
      <c r="Q776">
        <v>5.79</v>
      </c>
      <c r="R776">
        <v>-0.2</v>
      </c>
      <c r="T776">
        <f t="shared" si="24"/>
        <v>-1.3334722341013956</v>
      </c>
      <c r="U776">
        <f>T776*_xlfn.STDEV.P('Elo Ratings - Current'!$C$2:$C$31)+1505</f>
        <v>1447.2311406288929</v>
      </c>
      <c r="V776">
        <f>U776-VLOOKUP(C776, 'Team Pitching Projected'!$P$2:$R$32, 3, FALSE)</f>
        <v>-26.274356555191162</v>
      </c>
      <c r="W776">
        <f t="shared" si="25"/>
        <v>-15.569015945426052</v>
      </c>
      <c r="X776">
        <v>-15.575709995594886</v>
      </c>
    </row>
    <row r="777" spans="1:24" x14ac:dyDescent="0.45">
      <c r="A777">
        <v>1588</v>
      </c>
      <c r="B777" t="s">
        <v>1073</v>
      </c>
      <c r="C777" t="s">
        <v>23</v>
      </c>
      <c r="D777">
        <v>2</v>
      </c>
      <c r="E777">
        <v>3</v>
      </c>
      <c r="F777">
        <v>0</v>
      </c>
      <c r="G777">
        <v>14</v>
      </c>
      <c r="H777">
        <v>9</v>
      </c>
      <c r="I777">
        <v>37</v>
      </c>
      <c r="J777">
        <v>8.76</v>
      </c>
      <c r="K777">
        <v>6.32</v>
      </c>
      <c r="L777">
        <v>1.22</v>
      </c>
      <c r="M777">
        <v>0.29299999999999998</v>
      </c>
      <c r="N777" s="2">
        <v>0.64200000000000002</v>
      </c>
      <c r="P777">
        <v>5.84</v>
      </c>
      <c r="Q777">
        <v>5.9</v>
      </c>
      <c r="R777">
        <v>-0.2</v>
      </c>
      <c r="T777">
        <f t="shared" si="24"/>
        <v>-1.3334722341013956</v>
      </c>
      <c r="U777">
        <f>T777*_xlfn.STDEV.P('Elo Ratings - Current'!$C$2:$C$31)+1505</f>
        <v>1447.2311406288929</v>
      </c>
      <c r="V777">
        <f>U777-VLOOKUP(C777, 'Team Pitching Projected'!$P$2:$R$32, 3, FALSE)</f>
        <v>-26.274356555191162</v>
      </c>
      <c r="W777">
        <f t="shared" si="25"/>
        <v>-15.569015945426052</v>
      </c>
      <c r="X777">
        <v>-15.575709995594886</v>
      </c>
    </row>
    <row r="778" spans="1:24" x14ac:dyDescent="0.45">
      <c r="A778">
        <v>1575</v>
      </c>
      <c r="B778" t="s">
        <v>1072</v>
      </c>
      <c r="C778" t="s">
        <v>17</v>
      </c>
      <c r="D778">
        <v>3</v>
      </c>
      <c r="E778">
        <v>4</v>
      </c>
      <c r="F778">
        <v>0</v>
      </c>
      <c r="G778">
        <v>38</v>
      </c>
      <c r="H778">
        <v>8</v>
      </c>
      <c r="I778">
        <v>56.2</v>
      </c>
      <c r="J778">
        <v>8.57</v>
      </c>
      <c r="K778">
        <v>5.24</v>
      </c>
      <c r="L778">
        <v>1.27</v>
      </c>
      <c r="M778">
        <v>0.29199999999999998</v>
      </c>
      <c r="N778" s="2">
        <v>0.66800000000000004</v>
      </c>
      <c r="P778">
        <v>5.24</v>
      </c>
      <c r="Q778">
        <v>5.51</v>
      </c>
      <c r="R778">
        <v>-0.2</v>
      </c>
      <c r="T778">
        <f t="shared" si="24"/>
        <v>-1.3334722341013956</v>
      </c>
      <c r="U778">
        <f>T778*_xlfn.STDEV.P('Elo Ratings - Current'!$C$2:$C$31)+1505</f>
        <v>1447.2311406288929</v>
      </c>
      <c r="V778">
        <f>U778-VLOOKUP(C778, 'Team Pitching Projected'!$P$2:$R$32, 3, FALSE)</f>
        <v>-74.91289006555462</v>
      </c>
      <c r="W778">
        <f t="shared" si="25"/>
        <v>-44.390049191066979</v>
      </c>
      <c r="X778">
        <v>-44.409135125420512</v>
      </c>
    </row>
    <row r="779" spans="1:24" x14ac:dyDescent="0.45">
      <c r="A779">
        <v>1628</v>
      </c>
      <c r="B779" t="s">
        <v>1078</v>
      </c>
      <c r="C779" t="s">
        <v>25</v>
      </c>
      <c r="D779">
        <v>3</v>
      </c>
      <c r="E779">
        <v>5</v>
      </c>
      <c r="F779">
        <v>0</v>
      </c>
      <c r="G779">
        <v>25</v>
      </c>
      <c r="H779">
        <v>9</v>
      </c>
      <c r="I779">
        <v>62.2</v>
      </c>
      <c r="J779">
        <v>7.03</v>
      </c>
      <c r="K779">
        <v>6.6</v>
      </c>
      <c r="L779">
        <v>1.29</v>
      </c>
      <c r="M779">
        <v>0.28999999999999998</v>
      </c>
      <c r="N779" s="2">
        <v>0.68100000000000005</v>
      </c>
      <c r="P779">
        <v>5.89</v>
      </c>
      <c r="Q779">
        <v>5.85</v>
      </c>
      <c r="R779">
        <v>-0.2</v>
      </c>
      <c r="T779">
        <f t="shared" si="24"/>
        <v>-1.3334722341013956</v>
      </c>
      <c r="U779">
        <f>T779*_xlfn.STDEV.P('Elo Ratings - Current'!$C$2:$C$31)+1505</f>
        <v>1447.2311406288929</v>
      </c>
      <c r="V779">
        <f>U779-VLOOKUP(C779, 'Team Pitching Projected'!$P$2:$R$32, 3, FALSE)</f>
        <v>12.873731392174705</v>
      </c>
      <c r="W779">
        <f t="shared" si="25"/>
        <v>7.628401057163078</v>
      </c>
      <c r="X779">
        <v>7.6316809625575219</v>
      </c>
    </row>
    <row r="780" spans="1:24" x14ac:dyDescent="0.45">
      <c r="A780">
        <v>1507</v>
      </c>
      <c r="B780" t="s">
        <v>1066</v>
      </c>
      <c r="C780" t="s">
        <v>32</v>
      </c>
      <c r="D780">
        <v>4</v>
      </c>
      <c r="E780">
        <v>5</v>
      </c>
      <c r="F780">
        <v>0</v>
      </c>
      <c r="G780">
        <v>37</v>
      </c>
      <c r="H780">
        <v>7</v>
      </c>
      <c r="I780">
        <v>69.2</v>
      </c>
      <c r="J780">
        <v>9.81</v>
      </c>
      <c r="K780">
        <v>6.07</v>
      </c>
      <c r="L780">
        <v>1.29</v>
      </c>
      <c r="M780">
        <v>0.28899999999999998</v>
      </c>
      <c r="N780" s="2">
        <v>0.70499999999999996</v>
      </c>
      <c r="P780">
        <v>5.04</v>
      </c>
      <c r="Q780">
        <v>5.31</v>
      </c>
      <c r="R780">
        <v>-0.2</v>
      </c>
      <c r="T780">
        <f t="shared" si="24"/>
        <v>-1.3334722341013956</v>
      </c>
      <c r="U780">
        <f>T780*_xlfn.STDEV.P('Elo Ratings - Current'!$C$2:$C$31)+1505</f>
        <v>1447.2311406288929</v>
      </c>
      <c r="V780">
        <f>U780-VLOOKUP(C780, 'Team Pitching Projected'!$P$2:$R$32, 3, FALSE)</f>
        <v>-71.353972979430409</v>
      </c>
      <c r="W780">
        <f t="shared" si="25"/>
        <v>-42.28119309992249</v>
      </c>
      <c r="X780">
        <v>-42.299372311043051</v>
      </c>
    </row>
    <row r="781" spans="1:24" x14ac:dyDescent="0.45">
      <c r="A781">
        <v>1610</v>
      </c>
      <c r="B781" t="s">
        <v>1075</v>
      </c>
      <c r="C781" t="s">
        <v>15</v>
      </c>
      <c r="D781">
        <v>4</v>
      </c>
      <c r="E781">
        <v>7</v>
      </c>
      <c r="F781">
        <v>0</v>
      </c>
      <c r="G781">
        <v>22</v>
      </c>
      <c r="H781">
        <v>7</v>
      </c>
      <c r="I781">
        <v>71</v>
      </c>
      <c r="J781">
        <v>6.97</v>
      </c>
      <c r="K781">
        <v>4.6900000000000004</v>
      </c>
      <c r="L781">
        <v>1.39</v>
      </c>
      <c r="M781">
        <v>0.29199999999999998</v>
      </c>
      <c r="N781" s="2">
        <v>0.69399999999999995</v>
      </c>
      <c r="P781">
        <v>5.32</v>
      </c>
      <c r="Q781">
        <v>5.41</v>
      </c>
      <c r="R781">
        <v>-0.2</v>
      </c>
      <c r="T781">
        <f t="shared" si="24"/>
        <v>-1.3334722341013956</v>
      </c>
      <c r="U781">
        <f>T781*_xlfn.STDEV.P('Elo Ratings - Current'!$C$2:$C$31)+1505</f>
        <v>1447.2311406288929</v>
      </c>
      <c r="V781">
        <f>U781-VLOOKUP(C781, 'Team Pitching Projected'!$P$2:$R$32, 3, FALSE)</f>
        <v>-47.6278590719362</v>
      </c>
      <c r="W781">
        <f t="shared" si="25"/>
        <v>-28.222152492292864</v>
      </c>
      <c r="X781">
        <v>-28.234286881859752</v>
      </c>
    </row>
    <row r="782" spans="1:24" x14ac:dyDescent="0.45">
      <c r="A782">
        <v>1613</v>
      </c>
      <c r="B782" t="s">
        <v>1077</v>
      </c>
      <c r="C782" t="s">
        <v>35</v>
      </c>
      <c r="D782">
        <v>1</v>
      </c>
      <c r="E782">
        <v>3</v>
      </c>
      <c r="F782">
        <v>0</v>
      </c>
      <c r="G782">
        <v>14</v>
      </c>
      <c r="H782">
        <v>10</v>
      </c>
      <c r="I782">
        <v>38.1</v>
      </c>
      <c r="J782">
        <v>8.4600000000000009</v>
      </c>
      <c r="K782">
        <v>7.75</v>
      </c>
      <c r="L782">
        <v>1.17</v>
      </c>
      <c r="M782">
        <v>0.29399999999999998</v>
      </c>
      <c r="N782" s="2">
        <v>0.69799999999999995</v>
      </c>
      <c r="P782">
        <v>5.64</v>
      </c>
      <c r="Q782">
        <v>5.89</v>
      </c>
      <c r="R782">
        <v>-0.2</v>
      </c>
      <c r="T782">
        <f t="shared" si="24"/>
        <v>-1.3334722341013956</v>
      </c>
      <c r="U782">
        <f>T782*_xlfn.STDEV.P('Elo Ratings - Current'!$C$2:$C$31)+1505</f>
        <v>1447.2311406288929</v>
      </c>
      <c r="V782">
        <f>U782-VLOOKUP(C782, 'Team Pitching Projected'!$P$2:$R$32, 3, FALSE)</f>
        <v>-84.403335628552441</v>
      </c>
      <c r="W782">
        <f t="shared" si="25"/>
        <v>-50.013665434118913</v>
      </c>
      <c r="X782">
        <v>-50.035169297093859</v>
      </c>
    </row>
    <row r="783" spans="1:24" x14ac:dyDescent="0.45">
      <c r="A783">
        <v>1611</v>
      </c>
      <c r="B783" t="s">
        <v>1076</v>
      </c>
      <c r="C783" t="s">
        <v>35</v>
      </c>
      <c r="D783">
        <v>2</v>
      </c>
      <c r="E783">
        <v>4</v>
      </c>
      <c r="F783">
        <v>0</v>
      </c>
      <c r="G783">
        <v>18</v>
      </c>
      <c r="H783">
        <v>7</v>
      </c>
      <c r="I783">
        <v>48.2</v>
      </c>
      <c r="J783">
        <v>7.21</v>
      </c>
      <c r="K783">
        <v>5.54</v>
      </c>
      <c r="L783">
        <v>1.29</v>
      </c>
      <c r="M783">
        <v>0.3</v>
      </c>
      <c r="N783" s="2">
        <v>0.70599999999999996</v>
      </c>
      <c r="P783">
        <v>5.36</v>
      </c>
      <c r="Q783">
        <v>5.62</v>
      </c>
      <c r="R783">
        <v>-0.2</v>
      </c>
      <c r="T783">
        <f t="shared" si="24"/>
        <v>-1.3334722341013956</v>
      </c>
      <c r="U783">
        <f>T783*_xlfn.STDEV.P('Elo Ratings - Current'!$C$2:$C$31)+1505</f>
        <v>1447.2311406288929</v>
      </c>
      <c r="V783">
        <f>U783-VLOOKUP(C783, 'Team Pitching Projected'!$P$2:$R$32, 3, FALSE)</f>
        <v>-84.403335628552441</v>
      </c>
      <c r="W783">
        <f t="shared" si="25"/>
        <v>-50.013665434118913</v>
      </c>
      <c r="X783">
        <v>-50.035169297093859</v>
      </c>
    </row>
    <row r="784" spans="1:24" x14ac:dyDescent="0.45">
      <c r="A784">
        <v>1671</v>
      </c>
      <c r="B784" t="s">
        <v>1083</v>
      </c>
      <c r="C784" t="s">
        <v>27</v>
      </c>
      <c r="D784">
        <v>2</v>
      </c>
      <c r="E784">
        <v>3</v>
      </c>
      <c r="F784">
        <v>0</v>
      </c>
      <c r="G784">
        <v>20</v>
      </c>
      <c r="H784">
        <v>9</v>
      </c>
      <c r="I784">
        <v>61.2</v>
      </c>
      <c r="J784">
        <v>5.98</v>
      </c>
      <c r="K784">
        <v>4.8099999999999996</v>
      </c>
      <c r="L784">
        <v>1.31</v>
      </c>
      <c r="M784">
        <v>0.30299999999999999</v>
      </c>
      <c r="N784" s="2">
        <v>0.67100000000000004</v>
      </c>
      <c r="P784">
        <v>5.69</v>
      </c>
      <c r="Q784">
        <v>5.77</v>
      </c>
      <c r="R784">
        <v>-0.3</v>
      </c>
      <c r="T784">
        <f t="shared" si="24"/>
        <v>-1.4573372673844194</v>
      </c>
      <c r="U784">
        <f>T784*_xlfn.STDEV.P('Elo Ratings - Current'!$C$2:$C$31)+1505</f>
        <v>1441.8650433786217</v>
      </c>
      <c r="V784">
        <f>U784-VLOOKUP(C784, 'Team Pitching Projected'!$P$2:$R$32, 3, FALSE)</f>
        <v>-80.278987315825816</v>
      </c>
      <c r="W784">
        <f t="shared" si="25"/>
        <v>-47.569759928366565</v>
      </c>
      <c r="X784">
        <v>-47.590213010346673</v>
      </c>
    </row>
    <row r="785" spans="1:24" x14ac:dyDescent="0.45">
      <c r="A785">
        <v>1718</v>
      </c>
      <c r="B785" t="s">
        <v>1085</v>
      </c>
      <c r="C785" t="s">
        <v>23</v>
      </c>
      <c r="D785">
        <v>3</v>
      </c>
      <c r="E785">
        <v>8</v>
      </c>
      <c r="F785">
        <v>0</v>
      </c>
      <c r="G785">
        <v>23</v>
      </c>
      <c r="H785">
        <v>17</v>
      </c>
      <c r="I785">
        <v>74.2</v>
      </c>
      <c r="J785">
        <v>6.99</v>
      </c>
      <c r="K785">
        <v>5.78</v>
      </c>
      <c r="L785">
        <v>1.2</v>
      </c>
      <c r="M785">
        <v>0.29599999999999999</v>
      </c>
      <c r="N785" s="2">
        <v>0.65800000000000003</v>
      </c>
      <c r="P785">
        <v>5.78</v>
      </c>
      <c r="Q785">
        <v>5.81</v>
      </c>
      <c r="R785">
        <v>-0.3</v>
      </c>
      <c r="T785">
        <f t="shared" si="24"/>
        <v>-1.4573372673844194</v>
      </c>
      <c r="U785">
        <f>T785*_xlfn.STDEV.P('Elo Ratings - Current'!$C$2:$C$31)+1505</f>
        <v>1441.8650433786217</v>
      </c>
      <c r="V785">
        <f>U785-VLOOKUP(C785, 'Team Pitching Projected'!$P$2:$R$32, 3, FALSE)</f>
        <v>-31.640453805462357</v>
      </c>
      <c r="W785">
        <f t="shared" si="25"/>
        <v>-18.748726682725639</v>
      </c>
      <c r="X785">
        <v>-18.756787880521053</v>
      </c>
    </row>
    <row r="786" spans="1:24" x14ac:dyDescent="0.45">
      <c r="A786">
        <v>1680</v>
      </c>
      <c r="B786" t="s">
        <v>1084</v>
      </c>
      <c r="C786" t="s">
        <v>15</v>
      </c>
      <c r="D786">
        <v>3</v>
      </c>
      <c r="E786">
        <v>5</v>
      </c>
      <c r="F786">
        <v>0</v>
      </c>
      <c r="G786">
        <v>19</v>
      </c>
      <c r="H786">
        <v>14</v>
      </c>
      <c r="I786">
        <v>65</v>
      </c>
      <c r="J786">
        <v>7.89</v>
      </c>
      <c r="K786">
        <v>6.51</v>
      </c>
      <c r="L786">
        <v>1.38</v>
      </c>
      <c r="M786">
        <v>0.28699999999999998</v>
      </c>
      <c r="N786" s="2">
        <v>0.70099999999999996</v>
      </c>
      <c r="P786">
        <v>5.54</v>
      </c>
      <c r="Q786">
        <v>5.76</v>
      </c>
      <c r="R786">
        <v>-0.3</v>
      </c>
      <c r="T786">
        <f t="shared" si="24"/>
        <v>-1.4573372673844194</v>
      </c>
      <c r="U786">
        <f>T786*_xlfn.STDEV.P('Elo Ratings - Current'!$C$2:$C$31)+1505</f>
        <v>1441.8650433786217</v>
      </c>
      <c r="V786">
        <f>U786-VLOOKUP(C786, 'Team Pitching Projected'!$P$2:$R$32, 3, FALSE)</f>
        <v>-52.993956322207396</v>
      </c>
      <c r="W786">
        <f t="shared" si="25"/>
        <v>-31.40186322959245</v>
      </c>
      <c r="X786">
        <v>-31.415364766785917</v>
      </c>
    </row>
    <row r="787" spans="1:24" x14ac:dyDescent="0.45">
      <c r="A787">
        <v>1806</v>
      </c>
      <c r="B787" t="s">
        <v>1086</v>
      </c>
      <c r="C787" t="s">
        <v>22</v>
      </c>
      <c r="D787">
        <v>4</v>
      </c>
      <c r="E787">
        <v>5</v>
      </c>
      <c r="F787">
        <v>0</v>
      </c>
      <c r="G787">
        <v>30</v>
      </c>
      <c r="H787">
        <v>8</v>
      </c>
      <c r="I787">
        <v>63</v>
      </c>
      <c r="J787">
        <v>6.29</v>
      </c>
      <c r="K787">
        <v>5.29</v>
      </c>
      <c r="L787">
        <v>1.43</v>
      </c>
      <c r="M787">
        <v>0.28999999999999998</v>
      </c>
      <c r="N787" s="2">
        <v>0.69199999999999995</v>
      </c>
      <c r="P787">
        <v>5.57</v>
      </c>
      <c r="Q787">
        <v>5.87</v>
      </c>
      <c r="R787">
        <v>-0.4</v>
      </c>
      <c r="T787">
        <f t="shared" si="24"/>
        <v>-1.5812023006674429</v>
      </c>
      <c r="U787">
        <f>T787*_xlfn.STDEV.P('Elo Ratings - Current'!$C$2:$C$31)+1505</f>
        <v>1436.4989461283506</v>
      </c>
      <c r="V787">
        <f>U787-VLOOKUP(C787, 'Team Pitching Projected'!$P$2:$R$32, 3, FALSE)</f>
        <v>-98.694447215219043</v>
      </c>
      <c r="W787">
        <f t="shared" si="25"/>
        <v>-58.481942999862575</v>
      </c>
      <c r="X787">
        <v>-58.507087881323649</v>
      </c>
    </row>
    <row r="788" spans="1:24" x14ac:dyDescent="0.45">
      <c r="A788">
        <v>1834</v>
      </c>
      <c r="B788" t="s">
        <v>1087</v>
      </c>
      <c r="C788" t="s">
        <v>35</v>
      </c>
      <c r="D788">
        <v>2</v>
      </c>
      <c r="E788">
        <v>5</v>
      </c>
      <c r="F788">
        <v>0</v>
      </c>
      <c r="G788">
        <v>25</v>
      </c>
      <c r="H788">
        <v>10</v>
      </c>
      <c r="I788">
        <v>71.2</v>
      </c>
      <c r="J788">
        <v>6.53</v>
      </c>
      <c r="K788">
        <v>5.77</v>
      </c>
      <c r="L788">
        <v>1.38</v>
      </c>
      <c r="M788">
        <v>0.29599999999999999</v>
      </c>
      <c r="N788" s="2">
        <v>0.67200000000000004</v>
      </c>
      <c r="P788">
        <v>5.9</v>
      </c>
      <c r="Q788">
        <v>6.02</v>
      </c>
      <c r="R788">
        <v>-0.4</v>
      </c>
      <c r="T788">
        <f t="shared" si="24"/>
        <v>-1.5812023006674429</v>
      </c>
      <c r="U788">
        <f>T788*_xlfn.STDEV.P('Elo Ratings - Current'!$C$2:$C$31)+1505</f>
        <v>1436.4989461283506</v>
      </c>
      <c r="V788">
        <f>U788-VLOOKUP(C788, 'Team Pitching Projected'!$P$2:$R$32, 3, FALSE)</f>
        <v>-95.135530129094832</v>
      </c>
      <c r="W788">
        <f t="shared" si="25"/>
        <v>-56.373086908718086</v>
      </c>
      <c r="X788">
        <v>-56.397325066946188</v>
      </c>
    </row>
    <row r="789" spans="1:24" x14ac:dyDescent="0.45">
      <c r="A789">
        <v>1861</v>
      </c>
      <c r="B789" t="s">
        <v>1088</v>
      </c>
      <c r="C789" t="s">
        <v>11</v>
      </c>
      <c r="D789">
        <v>3</v>
      </c>
      <c r="E789">
        <v>3</v>
      </c>
      <c r="F789">
        <v>0</v>
      </c>
      <c r="G789">
        <v>23</v>
      </c>
      <c r="H789">
        <v>8</v>
      </c>
      <c r="I789">
        <v>68.2</v>
      </c>
      <c r="J789">
        <v>6.16</v>
      </c>
      <c r="K789">
        <v>5.37</v>
      </c>
      <c r="L789">
        <v>1.57</v>
      </c>
      <c r="M789">
        <v>0.29099999999999998</v>
      </c>
      <c r="N789" s="2">
        <v>0.67900000000000005</v>
      </c>
      <c r="P789">
        <v>5.9</v>
      </c>
      <c r="Q789">
        <v>6.12</v>
      </c>
      <c r="R789">
        <v>-0.5</v>
      </c>
      <c r="T789">
        <f t="shared" si="24"/>
        <v>-1.7050673339504665</v>
      </c>
      <c r="U789">
        <f>T789*_xlfn.STDEV.P('Elo Ratings - Current'!$C$2:$C$31)+1505</f>
        <v>1431.1328488780794</v>
      </c>
      <c r="V789">
        <f>U789-VLOOKUP(C789, 'Team Pitching Projected'!$P$2:$R$32, 3, FALSE)</f>
        <v>-137.27710393598227</v>
      </c>
      <c r="W789">
        <f t="shared" si="25"/>
        <v>-81.344310587843722</v>
      </c>
      <c r="X789">
        <v>-81.379285367106462</v>
      </c>
    </row>
    <row r="790" spans="1:24" x14ac:dyDescent="0.45">
      <c r="A790">
        <v>1899</v>
      </c>
      <c r="B790" t="s">
        <v>1089</v>
      </c>
      <c r="C790" t="s">
        <v>38</v>
      </c>
      <c r="D790">
        <v>3</v>
      </c>
      <c r="E790">
        <v>7</v>
      </c>
      <c r="F790">
        <v>0</v>
      </c>
      <c r="G790">
        <v>25</v>
      </c>
      <c r="H790">
        <v>15</v>
      </c>
      <c r="I790">
        <v>69.2</v>
      </c>
      <c r="J790">
        <v>7.49</v>
      </c>
      <c r="K790">
        <v>6.2</v>
      </c>
      <c r="L790">
        <v>1.29</v>
      </c>
      <c r="M790">
        <v>0.30299999999999999</v>
      </c>
      <c r="N790" s="2">
        <v>0.63600000000000001</v>
      </c>
      <c r="P790">
        <v>6.33</v>
      </c>
      <c r="Q790">
        <v>6.21</v>
      </c>
      <c r="R790">
        <v>-0.6</v>
      </c>
      <c r="T790">
        <f t="shared" si="24"/>
        <v>-1.8289323672334898</v>
      </c>
      <c r="U790">
        <f>T790*_xlfn.STDEV.P('Elo Ratings - Current'!$C$2:$C$31)+1505</f>
        <v>1425.7667516278082</v>
      </c>
      <c r="V790">
        <f>U790-VLOOKUP(C790, 'Team Pitching Projected'!$P$2:$R$32, 3, FALSE)</f>
        <v>-67.90594237764617</v>
      </c>
      <c r="W790">
        <f t="shared" si="25"/>
        <v>-40.238043411109672</v>
      </c>
      <c r="X790">
        <v>-40.255344150105266</v>
      </c>
    </row>
  </sheetData>
  <sortState xmlns:xlrd2="http://schemas.microsoft.com/office/spreadsheetml/2017/richdata2" ref="A2:R790">
    <sortCondition descending="1" ref="R2:R79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BDDDD-6E88-493B-B550-A45EF38301E2}">
  <dimension ref="A1:T32"/>
  <sheetViews>
    <sheetView workbookViewId="0">
      <selection activeCell="R13" sqref="R13"/>
    </sheetView>
  </sheetViews>
  <sheetFormatPr defaultRowHeight="14.25" x14ac:dyDescent="0.45"/>
  <cols>
    <col min="1" max="1" width="12.19921875" bestFit="1" customWidth="1"/>
    <col min="2" max="2" width="4.33203125" bestFit="1" customWidth="1"/>
    <col min="3" max="4" width="5" bestFit="1" customWidth="1"/>
    <col min="5" max="5" width="4.796875" bestFit="1" customWidth="1"/>
    <col min="6" max="6" width="5" bestFit="1" customWidth="1"/>
    <col min="7" max="7" width="4.59765625" bestFit="1" customWidth="1"/>
    <col min="8" max="8" width="4.796875" bestFit="1" customWidth="1"/>
    <col min="9" max="9" width="4.86328125" bestFit="1" customWidth="1"/>
    <col min="10" max="10" width="5.33203125" bestFit="1" customWidth="1"/>
    <col min="11" max="11" width="4.86328125" bestFit="1" customWidth="1"/>
    <col min="12" max="12" width="5" bestFit="1" customWidth="1"/>
    <col min="13" max="13" width="5.59765625" bestFit="1" customWidth="1"/>
    <col min="14" max="14" width="5.06640625" bestFit="1" customWidth="1"/>
    <col min="15" max="15" width="6.9296875" bestFit="1" customWidth="1"/>
  </cols>
  <sheetData>
    <row r="1" spans="1:20" x14ac:dyDescent="0.45">
      <c r="A1" t="s">
        <v>224</v>
      </c>
      <c r="B1" t="s">
        <v>1095</v>
      </c>
      <c r="C1" t="s">
        <v>1096</v>
      </c>
      <c r="D1" t="s">
        <v>1097</v>
      </c>
      <c r="E1" t="s">
        <v>1098</v>
      </c>
      <c r="F1" t="s">
        <v>1099</v>
      </c>
      <c r="G1" t="s">
        <v>1100</v>
      </c>
      <c r="H1" t="s">
        <v>1101</v>
      </c>
      <c r="I1" t="s">
        <v>1102</v>
      </c>
      <c r="J1" t="s">
        <v>1103</v>
      </c>
      <c r="K1" t="s">
        <v>1104</v>
      </c>
      <c r="L1" t="s">
        <v>1105</v>
      </c>
      <c r="M1" t="s">
        <v>1106</v>
      </c>
      <c r="N1" t="s">
        <v>1107</v>
      </c>
      <c r="O1" t="s">
        <v>246</v>
      </c>
      <c r="P1" t="s">
        <v>1149</v>
      </c>
      <c r="Q1" t="s">
        <v>1139</v>
      </c>
      <c r="R1" t="s">
        <v>1147</v>
      </c>
    </row>
    <row r="2" spans="1:20" x14ac:dyDescent="0.45">
      <c r="A2" t="s">
        <v>1108</v>
      </c>
      <c r="B2">
        <v>4.5</v>
      </c>
      <c r="C2">
        <v>4.2</v>
      </c>
      <c r="D2">
        <v>3.7</v>
      </c>
      <c r="E2">
        <v>2</v>
      </c>
      <c r="F2">
        <v>4.4000000000000004</v>
      </c>
      <c r="G2">
        <v>1</v>
      </c>
      <c r="H2">
        <v>4.3</v>
      </c>
      <c r="I2">
        <v>7.2</v>
      </c>
      <c r="J2">
        <v>1.5</v>
      </c>
      <c r="K2">
        <v>16.100000000000001</v>
      </c>
      <c r="L2">
        <v>4.2</v>
      </c>
      <c r="M2">
        <v>32.700000000000003</v>
      </c>
      <c r="N2">
        <v>20.3</v>
      </c>
      <c r="O2">
        <v>53</v>
      </c>
      <c r="P2" t="s">
        <v>42</v>
      </c>
      <c r="Q2">
        <f>(Team_Pitching_Projected[[#This Row],[Pit]]-AVERAGE(Team_Pitching_Projected[Pit]))/_xlfn.STDEV.P(Team_Pitching_Projected[Pit])</f>
        <v>1.6827518865528948</v>
      </c>
      <c r="R2">
        <f>Q2*_xlfn.STDEV.P('Elo Ratings - Current'!$C$2:$C$31)+1505</f>
        <v>1577.9003983770594</v>
      </c>
    </row>
    <row r="3" spans="1:20" x14ac:dyDescent="0.45">
      <c r="A3" t="s">
        <v>1109</v>
      </c>
      <c r="B3">
        <v>4.3</v>
      </c>
      <c r="C3">
        <v>4.4000000000000004</v>
      </c>
      <c r="D3">
        <v>3.2</v>
      </c>
      <c r="E3">
        <v>4.4000000000000004</v>
      </c>
      <c r="F3">
        <v>2.5</v>
      </c>
      <c r="G3">
        <v>1.7</v>
      </c>
      <c r="H3">
        <v>2.9</v>
      </c>
      <c r="I3">
        <v>2.5</v>
      </c>
      <c r="J3">
        <v>3.9</v>
      </c>
      <c r="K3">
        <v>16.2</v>
      </c>
      <c r="L3">
        <v>3.3</v>
      </c>
      <c r="M3">
        <v>29.8</v>
      </c>
      <c r="N3">
        <v>19.5</v>
      </c>
      <c r="O3">
        <v>49.2</v>
      </c>
      <c r="P3" t="s">
        <v>11</v>
      </c>
      <c r="Q3">
        <f>(Team_Pitching_Projected[[#This Row],[Pit]]-AVERAGE(Team_Pitching_Projected[Pit]))/_xlfn.STDEV.P(Team_Pitching_Projected[Pit])</f>
        <v>1.4636849742877409</v>
      </c>
      <c r="R3">
        <f>Q3*_xlfn.STDEV.P('Elo Ratings - Current'!$C$2:$C$31)+1505</f>
        <v>1568.4099528140616</v>
      </c>
      <c r="T3" s="8"/>
    </row>
    <row r="4" spans="1:20" x14ac:dyDescent="0.45">
      <c r="A4" t="s">
        <v>1110</v>
      </c>
      <c r="B4">
        <v>5.2</v>
      </c>
      <c r="C4">
        <v>1.8</v>
      </c>
      <c r="D4">
        <v>2.8</v>
      </c>
      <c r="E4">
        <v>4.9000000000000004</v>
      </c>
      <c r="F4">
        <v>3.5</v>
      </c>
      <c r="G4">
        <v>2.2999999999999998</v>
      </c>
      <c r="H4">
        <v>3.2</v>
      </c>
      <c r="I4">
        <v>2.5</v>
      </c>
      <c r="J4">
        <v>1.6</v>
      </c>
      <c r="K4">
        <v>11.9</v>
      </c>
      <c r="L4">
        <v>1.3</v>
      </c>
      <c r="M4">
        <v>27.7</v>
      </c>
      <c r="N4">
        <v>13.3</v>
      </c>
      <c r="O4">
        <v>41</v>
      </c>
      <c r="P4" t="s">
        <v>15</v>
      </c>
      <c r="Q4">
        <f>(Team_Pitching_Projected[[#This Row],[Pit]]-AVERAGE(Team_Pitching_Projected[Pit]))/_xlfn.STDEV.P(Team_Pitching_Projected[Pit])</f>
        <v>-0.23408359576719964</v>
      </c>
      <c r="R4">
        <f>Q4*_xlfn.STDEV.P('Elo Ratings - Current'!$C$2:$C$31)+1505</f>
        <v>1494.8589997008291</v>
      </c>
    </row>
    <row r="5" spans="1:20" x14ac:dyDescent="0.45">
      <c r="A5" t="s">
        <v>1111</v>
      </c>
      <c r="B5">
        <v>2.5</v>
      </c>
      <c r="C5">
        <v>3.6</v>
      </c>
      <c r="D5">
        <v>3.4</v>
      </c>
      <c r="E5">
        <v>2.8</v>
      </c>
      <c r="F5">
        <v>3.8</v>
      </c>
      <c r="G5">
        <v>3.2</v>
      </c>
      <c r="H5">
        <v>2.5</v>
      </c>
      <c r="I5">
        <v>2.5</v>
      </c>
      <c r="J5">
        <v>1.7</v>
      </c>
      <c r="K5">
        <v>11.8</v>
      </c>
      <c r="L5">
        <v>3.4</v>
      </c>
      <c r="M5">
        <v>25.9</v>
      </c>
      <c r="N5">
        <v>15.2</v>
      </c>
      <c r="O5">
        <v>41.1</v>
      </c>
      <c r="P5" t="s">
        <v>21</v>
      </c>
      <c r="Q5">
        <f>(Team_Pitching_Projected[[#This Row],[Pit]]-AVERAGE(Team_Pitching_Projected[Pit]))/_xlfn.STDEV.P(Team_Pitching_Projected[Pit])</f>
        <v>0.28620032086253983</v>
      </c>
      <c r="R5">
        <f>Q5*_xlfn.STDEV.P('Elo Ratings - Current'!$C$2:$C$31)+1505</f>
        <v>1517.3988079129488</v>
      </c>
    </row>
    <row r="6" spans="1:20" x14ac:dyDescent="0.45">
      <c r="A6" t="s">
        <v>1112</v>
      </c>
      <c r="B6">
        <v>3.1</v>
      </c>
      <c r="C6">
        <v>1.3</v>
      </c>
      <c r="D6">
        <v>3.8</v>
      </c>
      <c r="E6">
        <v>2.6</v>
      </c>
      <c r="F6">
        <v>4.5999999999999996</v>
      </c>
      <c r="G6">
        <v>3.6</v>
      </c>
      <c r="H6">
        <v>2.4</v>
      </c>
      <c r="I6">
        <v>4.9000000000000004</v>
      </c>
      <c r="J6">
        <v>4</v>
      </c>
      <c r="K6">
        <v>12.6</v>
      </c>
      <c r="L6">
        <v>3.5</v>
      </c>
      <c r="M6">
        <v>30.3</v>
      </c>
      <c r="N6">
        <v>16.100000000000001</v>
      </c>
      <c r="O6">
        <v>46.4</v>
      </c>
      <c r="P6" t="s">
        <v>29</v>
      </c>
      <c r="Q6">
        <f>(Team_Pitching_Projected[[#This Row],[Pit]]-AVERAGE(Team_Pitching_Projected[Pit]))/_xlfn.STDEV.P(Team_Pitching_Projected[Pit])</f>
        <v>0.53265059716083829</v>
      </c>
      <c r="R6">
        <f>Q6*_xlfn.STDEV.P('Elo Ratings - Current'!$C$2:$C$31)+1505</f>
        <v>1528.0755591713212</v>
      </c>
    </row>
    <row r="7" spans="1:20" x14ac:dyDescent="0.45">
      <c r="A7" t="s">
        <v>1113</v>
      </c>
      <c r="B7">
        <v>2.9</v>
      </c>
      <c r="C7">
        <v>3.9</v>
      </c>
      <c r="D7">
        <v>2.7</v>
      </c>
      <c r="E7">
        <v>4.5</v>
      </c>
      <c r="F7">
        <v>2.1</v>
      </c>
      <c r="G7">
        <v>1.1000000000000001</v>
      </c>
      <c r="H7">
        <v>1.9</v>
      </c>
      <c r="I7">
        <v>0.6</v>
      </c>
      <c r="J7">
        <v>2.1</v>
      </c>
      <c r="K7">
        <v>16.2</v>
      </c>
      <c r="L7">
        <v>4.4000000000000004</v>
      </c>
      <c r="M7">
        <v>21.8</v>
      </c>
      <c r="N7">
        <v>20.6</v>
      </c>
      <c r="O7">
        <v>42.4</v>
      </c>
      <c r="P7" t="s">
        <v>41</v>
      </c>
      <c r="Q7">
        <f>(Team_Pitching_Projected[[#This Row],[Pit]]-AVERAGE(Team_Pitching_Projected[Pit]))/_xlfn.STDEV.P(Team_Pitching_Projected[Pit])</f>
        <v>1.7649019786523275</v>
      </c>
      <c r="R7">
        <f>Q7*_xlfn.STDEV.P('Elo Ratings - Current'!$C$2:$C$31)+1505</f>
        <v>1581.4593154631837</v>
      </c>
    </row>
    <row r="8" spans="1:20" x14ac:dyDescent="0.45">
      <c r="A8" t="s">
        <v>1114</v>
      </c>
      <c r="B8">
        <v>4.5999999999999996</v>
      </c>
      <c r="C8">
        <v>3.1</v>
      </c>
      <c r="D8">
        <v>2.4</v>
      </c>
      <c r="E8">
        <v>4.2</v>
      </c>
      <c r="F8">
        <v>2.2000000000000002</v>
      </c>
      <c r="G8">
        <v>2.5</v>
      </c>
      <c r="H8">
        <v>2.9</v>
      </c>
      <c r="I8">
        <v>2.9</v>
      </c>
      <c r="J8">
        <v>1.3</v>
      </c>
      <c r="K8">
        <v>13.4</v>
      </c>
      <c r="L8">
        <v>3.3</v>
      </c>
      <c r="M8">
        <v>26</v>
      </c>
      <c r="N8">
        <v>16.7</v>
      </c>
      <c r="O8">
        <v>42.7</v>
      </c>
      <c r="P8" t="s">
        <v>22</v>
      </c>
      <c r="Q8">
        <f>(Team_Pitching_Projected[[#This Row],[Pit]]-AVERAGE(Team_Pitching_Projected[Pit]))/_xlfn.STDEV.P(Team_Pitching_Projected[Pit])</f>
        <v>0.6969507813597029</v>
      </c>
      <c r="R8">
        <f>Q8*_xlfn.STDEV.P('Elo Ratings - Current'!$C$2:$C$31)+1505</f>
        <v>1535.1933933435696</v>
      </c>
    </row>
    <row r="9" spans="1:20" x14ac:dyDescent="0.45">
      <c r="A9" t="s">
        <v>1115</v>
      </c>
      <c r="B9">
        <v>3.7</v>
      </c>
      <c r="C9">
        <v>1.9</v>
      </c>
      <c r="D9">
        <v>4.4000000000000004</v>
      </c>
      <c r="E9">
        <v>4.9000000000000004</v>
      </c>
      <c r="F9">
        <v>2.7</v>
      </c>
      <c r="G9">
        <v>2.8</v>
      </c>
      <c r="H9">
        <v>3</v>
      </c>
      <c r="I9">
        <v>2.8</v>
      </c>
      <c r="J9">
        <v>1.6</v>
      </c>
      <c r="K9">
        <v>11.9</v>
      </c>
      <c r="L9">
        <v>1.8</v>
      </c>
      <c r="M9">
        <v>27.8</v>
      </c>
      <c r="N9">
        <v>13.7</v>
      </c>
      <c r="O9">
        <v>41.5</v>
      </c>
      <c r="P9" t="s">
        <v>31</v>
      </c>
      <c r="Q9">
        <f>(Team_Pitching_Projected[[#This Row],[Pit]]-AVERAGE(Team_Pitching_Projected[Pit]))/_xlfn.STDEV.P(Team_Pitching_Projected[Pit])</f>
        <v>-0.12455013963462322</v>
      </c>
      <c r="R9">
        <f>Q9*_xlfn.STDEV.P('Elo Ratings - Current'!$C$2:$C$31)+1505</f>
        <v>1499.6042224823279</v>
      </c>
    </row>
    <row r="10" spans="1:20" x14ac:dyDescent="0.45">
      <c r="A10" t="s">
        <v>1116</v>
      </c>
      <c r="B10">
        <v>4.0999999999999996</v>
      </c>
      <c r="C10">
        <v>2.2000000000000002</v>
      </c>
      <c r="D10">
        <v>2.6</v>
      </c>
      <c r="E10">
        <v>3.5</v>
      </c>
      <c r="F10">
        <v>2.2999999999999998</v>
      </c>
      <c r="G10">
        <v>1.6</v>
      </c>
      <c r="H10">
        <v>5.5</v>
      </c>
      <c r="I10">
        <v>1.4</v>
      </c>
      <c r="J10">
        <v>1.4</v>
      </c>
      <c r="K10">
        <v>13.6</v>
      </c>
      <c r="L10">
        <v>2.9</v>
      </c>
      <c r="M10">
        <v>24.6</v>
      </c>
      <c r="N10">
        <v>16.5</v>
      </c>
      <c r="O10">
        <v>41.1</v>
      </c>
      <c r="P10" t="s">
        <v>37</v>
      </c>
      <c r="Q10">
        <f>(Team_Pitching_Projected[[#This Row],[Pit]]-AVERAGE(Team_Pitching_Projected[Pit]))/_xlfn.STDEV.P(Team_Pitching_Projected[Pit])</f>
        <v>0.64218405329341466</v>
      </c>
      <c r="R10">
        <f>Q10*_xlfn.STDEV.P('Elo Ratings - Current'!$C$2:$C$31)+1505</f>
        <v>1532.82078195282</v>
      </c>
    </row>
    <row r="11" spans="1:20" x14ac:dyDescent="0.45">
      <c r="A11" t="s">
        <v>1117</v>
      </c>
      <c r="B11">
        <v>3.1</v>
      </c>
      <c r="C11">
        <v>1.3</v>
      </c>
      <c r="D11">
        <v>3</v>
      </c>
      <c r="E11">
        <v>3.9</v>
      </c>
      <c r="F11">
        <v>3.6</v>
      </c>
      <c r="G11">
        <v>1.8</v>
      </c>
      <c r="H11">
        <v>3.4</v>
      </c>
      <c r="I11">
        <v>2.6</v>
      </c>
      <c r="J11">
        <v>1.3</v>
      </c>
      <c r="K11">
        <v>13.7</v>
      </c>
      <c r="L11">
        <v>4</v>
      </c>
      <c r="M11">
        <v>23.9</v>
      </c>
      <c r="N11">
        <v>17.7</v>
      </c>
      <c r="O11">
        <v>41.6</v>
      </c>
      <c r="P11" t="s">
        <v>24</v>
      </c>
      <c r="Q11">
        <f>(Team_Pitching_Projected[[#This Row],[Pit]]-AVERAGE(Team_Pitching_Projected[Pit]))/_xlfn.STDEV.P(Team_Pitching_Projected[Pit])</f>
        <v>0.97078442169114498</v>
      </c>
      <c r="R11">
        <f>Q11*_xlfn.STDEV.P('Elo Ratings - Current'!$C$2:$C$31)+1505</f>
        <v>1547.0564502973168</v>
      </c>
    </row>
    <row r="12" spans="1:20" x14ac:dyDescent="0.45">
      <c r="A12" t="s">
        <v>1118</v>
      </c>
      <c r="B12">
        <v>3.4</v>
      </c>
      <c r="C12">
        <v>1.6</v>
      </c>
      <c r="D12">
        <v>3.9</v>
      </c>
      <c r="E12">
        <v>3.1</v>
      </c>
      <c r="F12">
        <v>2.6</v>
      </c>
      <c r="G12">
        <v>3.3</v>
      </c>
      <c r="H12">
        <v>5</v>
      </c>
      <c r="I12">
        <v>6.3</v>
      </c>
      <c r="J12">
        <v>2.2999999999999998</v>
      </c>
      <c r="K12">
        <v>12.5</v>
      </c>
      <c r="L12">
        <v>2.2999999999999998</v>
      </c>
      <c r="M12">
        <v>31.5</v>
      </c>
      <c r="N12">
        <v>14.8</v>
      </c>
      <c r="O12">
        <v>46.3</v>
      </c>
      <c r="P12" t="s">
        <v>30</v>
      </c>
      <c r="Q12">
        <f>(Team_Pitching_Projected[[#This Row],[Pit]]-AVERAGE(Team_Pitching_Projected[Pit]))/_xlfn.STDEV.P(Team_Pitching_Projected[Pit])</f>
        <v>0.17666686472996343</v>
      </c>
      <c r="R12">
        <f>Q12*_xlfn.STDEV.P('Elo Ratings - Current'!$C$2:$C$31)+1505</f>
        <v>1512.6535851314497</v>
      </c>
    </row>
    <row r="13" spans="1:20" x14ac:dyDescent="0.45">
      <c r="A13" t="s">
        <v>1119</v>
      </c>
      <c r="B13">
        <v>4.0999999999999996</v>
      </c>
      <c r="C13">
        <v>1.5</v>
      </c>
      <c r="D13">
        <v>1.9</v>
      </c>
      <c r="E13">
        <v>3.8</v>
      </c>
      <c r="F13">
        <v>2.1</v>
      </c>
      <c r="G13">
        <v>2.2999999999999998</v>
      </c>
      <c r="H13">
        <v>2.2999999999999998</v>
      </c>
      <c r="I13">
        <v>1.2</v>
      </c>
      <c r="J13">
        <v>0.9</v>
      </c>
      <c r="K13">
        <v>11.8</v>
      </c>
      <c r="L13">
        <v>3.5</v>
      </c>
      <c r="M13">
        <v>20.2</v>
      </c>
      <c r="N13">
        <v>15.3</v>
      </c>
      <c r="O13">
        <v>35.5</v>
      </c>
      <c r="P13" t="s">
        <v>40</v>
      </c>
      <c r="Q13">
        <f>(Team_Pitching_Projected[[#This Row],[Pit]]-AVERAGE(Team_Pitching_Projected[Pit]))/_xlfn.STDEV.P(Team_Pitching_Projected[Pit])</f>
        <v>0.31358368489568444</v>
      </c>
      <c r="R13">
        <f>Q13*_xlfn.STDEV.P('Elo Ratings - Current'!$C$2:$C$31)+1505</f>
        <v>1518.5851136083234</v>
      </c>
    </row>
    <row r="14" spans="1:20" x14ac:dyDescent="0.45">
      <c r="A14" t="s">
        <v>1120</v>
      </c>
      <c r="B14">
        <v>3.5</v>
      </c>
      <c r="C14">
        <v>2.5</v>
      </c>
      <c r="D14">
        <v>3.6</v>
      </c>
      <c r="E14">
        <v>2.2000000000000002</v>
      </c>
      <c r="F14">
        <v>1.9</v>
      </c>
      <c r="G14">
        <v>1.8</v>
      </c>
      <c r="H14">
        <v>2.8</v>
      </c>
      <c r="I14">
        <v>4.2</v>
      </c>
      <c r="J14">
        <v>1.2</v>
      </c>
      <c r="K14">
        <v>14</v>
      </c>
      <c r="L14">
        <v>2.4</v>
      </c>
      <c r="M14">
        <v>23.7</v>
      </c>
      <c r="N14">
        <v>16.399999999999999</v>
      </c>
      <c r="O14">
        <v>40.1</v>
      </c>
      <c r="P14" t="s">
        <v>35</v>
      </c>
      <c r="Q14">
        <f>(Team_Pitching_Projected[[#This Row],[Pit]]-AVERAGE(Team_Pitching_Projected[Pit]))/_xlfn.STDEV.P(Team_Pitching_Projected[Pit])</f>
        <v>0.61480068926027009</v>
      </c>
      <c r="R14">
        <f>Q14*_xlfn.STDEV.P('Elo Ratings - Current'!$C$2:$C$31)+1505</f>
        <v>1531.6344762574454</v>
      </c>
    </row>
    <row r="15" spans="1:20" x14ac:dyDescent="0.45">
      <c r="A15" t="s">
        <v>1121</v>
      </c>
      <c r="B15">
        <v>1.8</v>
      </c>
      <c r="C15">
        <v>1.3</v>
      </c>
      <c r="D15">
        <v>3.8</v>
      </c>
      <c r="E15">
        <v>3.8</v>
      </c>
      <c r="F15">
        <v>2.5</v>
      </c>
      <c r="G15">
        <v>2.9</v>
      </c>
      <c r="H15">
        <v>2.9</v>
      </c>
      <c r="I15">
        <v>2.6</v>
      </c>
      <c r="J15">
        <v>1.2</v>
      </c>
      <c r="K15">
        <v>12.3</v>
      </c>
      <c r="L15">
        <v>3</v>
      </c>
      <c r="M15">
        <v>22.9</v>
      </c>
      <c r="N15">
        <v>15.3</v>
      </c>
      <c r="O15">
        <v>38.200000000000003</v>
      </c>
      <c r="P15" t="s">
        <v>32</v>
      </c>
      <c r="Q15">
        <f>(Team_Pitching_Projected[[#This Row],[Pit]]-AVERAGE(Team_Pitching_Projected[Pit]))/_xlfn.STDEV.P(Team_Pitching_Projected[Pit])</f>
        <v>0.31358368489568444</v>
      </c>
      <c r="R15">
        <f>Q15*_xlfn.STDEV.P('Elo Ratings - Current'!$C$2:$C$31)+1505</f>
        <v>1518.5851136083234</v>
      </c>
    </row>
    <row r="16" spans="1:20" x14ac:dyDescent="0.45">
      <c r="A16" t="s">
        <v>1122</v>
      </c>
      <c r="B16">
        <v>2.7</v>
      </c>
      <c r="C16">
        <v>1.5</v>
      </c>
      <c r="D16">
        <v>3.6</v>
      </c>
      <c r="E16">
        <v>3.6</v>
      </c>
      <c r="F16">
        <v>3.6</v>
      </c>
      <c r="G16">
        <v>0.5</v>
      </c>
      <c r="H16">
        <v>1.6</v>
      </c>
      <c r="I16">
        <v>5.2</v>
      </c>
      <c r="J16">
        <v>1.1000000000000001</v>
      </c>
      <c r="K16">
        <v>13.4</v>
      </c>
      <c r="L16">
        <v>1.4</v>
      </c>
      <c r="M16">
        <v>23.5</v>
      </c>
      <c r="N16">
        <v>14.8</v>
      </c>
      <c r="O16">
        <v>38.299999999999997</v>
      </c>
      <c r="P16" t="s">
        <v>10</v>
      </c>
      <c r="Q16">
        <f>(Team_Pitching_Projected[[#This Row],[Pit]]-AVERAGE(Team_Pitching_Projected[Pit]))/_xlfn.STDEV.P(Team_Pitching_Projected[Pit])</f>
        <v>0.17666686472996343</v>
      </c>
      <c r="R16">
        <f>Q16*_xlfn.STDEV.P('Elo Ratings - Current'!$C$2:$C$31)+1505</f>
        <v>1512.6535851314497</v>
      </c>
    </row>
    <row r="17" spans="1:18" x14ac:dyDescent="0.45">
      <c r="A17" t="s">
        <v>1123</v>
      </c>
      <c r="B17">
        <v>3.8</v>
      </c>
      <c r="C17">
        <v>2.1</v>
      </c>
      <c r="D17">
        <v>2.2999999999999998</v>
      </c>
      <c r="E17">
        <v>1.2</v>
      </c>
      <c r="F17">
        <v>3.5</v>
      </c>
      <c r="G17">
        <v>1.7</v>
      </c>
      <c r="H17">
        <v>3.3</v>
      </c>
      <c r="I17">
        <v>2</v>
      </c>
      <c r="J17">
        <v>1.5</v>
      </c>
      <c r="K17">
        <v>13.7</v>
      </c>
      <c r="L17">
        <v>2.1</v>
      </c>
      <c r="M17">
        <v>21.4</v>
      </c>
      <c r="N17">
        <v>15.8</v>
      </c>
      <c r="O17">
        <v>37.200000000000003</v>
      </c>
      <c r="P17" t="s">
        <v>19</v>
      </c>
      <c r="Q17">
        <f>(Team_Pitching_Projected[[#This Row],[Pit]]-AVERAGE(Team_Pitching_Projected[Pit]))/_xlfn.STDEV.P(Team_Pitching_Projected[Pit])</f>
        <v>0.45050050506140549</v>
      </c>
      <c r="R17">
        <f>Q17*_xlfn.STDEV.P('Elo Ratings - Current'!$C$2:$C$31)+1505</f>
        <v>1524.516642085197</v>
      </c>
    </row>
    <row r="18" spans="1:18" x14ac:dyDescent="0.45">
      <c r="A18" t="s">
        <v>1124</v>
      </c>
      <c r="B18">
        <v>2.5</v>
      </c>
      <c r="C18">
        <v>1.4</v>
      </c>
      <c r="D18">
        <v>2.6</v>
      </c>
      <c r="E18">
        <v>1.7</v>
      </c>
      <c r="F18">
        <v>2.4</v>
      </c>
      <c r="G18">
        <v>0.7</v>
      </c>
      <c r="H18">
        <v>2.9</v>
      </c>
      <c r="I18">
        <v>1.4</v>
      </c>
      <c r="J18">
        <v>0.5</v>
      </c>
      <c r="K18">
        <v>13.1</v>
      </c>
      <c r="L18">
        <v>2.5</v>
      </c>
      <c r="M18">
        <v>16.100000000000001</v>
      </c>
      <c r="N18">
        <v>15.6</v>
      </c>
      <c r="O18">
        <v>31.7</v>
      </c>
      <c r="P18" t="s">
        <v>27</v>
      </c>
      <c r="Q18">
        <f>(Team_Pitching_Projected[[#This Row],[Pit]]-AVERAGE(Team_Pitching_Projected[Pit]))/_xlfn.STDEV.P(Team_Pitching_Projected[Pit])</f>
        <v>0.39573377699511675</v>
      </c>
      <c r="R18">
        <f>Q18*_xlfn.STDEV.P('Elo Ratings - Current'!$C$2:$C$31)+1505</f>
        <v>1522.1440306944476</v>
      </c>
    </row>
    <row r="19" spans="1:18" x14ac:dyDescent="0.45">
      <c r="A19" t="s">
        <v>1125</v>
      </c>
      <c r="B19">
        <v>1.6</v>
      </c>
      <c r="C19">
        <v>1.7</v>
      </c>
      <c r="D19">
        <v>2.8</v>
      </c>
      <c r="E19">
        <v>2.4</v>
      </c>
      <c r="F19">
        <v>2.5</v>
      </c>
      <c r="G19">
        <v>1.8</v>
      </c>
      <c r="H19">
        <v>2.2999999999999998</v>
      </c>
      <c r="I19">
        <v>1.5</v>
      </c>
      <c r="J19">
        <v>1.1000000000000001</v>
      </c>
      <c r="K19">
        <v>13.2</v>
      </c>
      <c r="L19">
        <v>2.4</v>
      </c>
      <c r="M19">
        <v>17.899999999999999</v>
      </c>
      <c r="N19">
        <v>15.6</v>
      </c>
      <c r="O19">
        <v>33.5</v>
      </c>
      <c r="P19" t="s">
        <v>17</v>
      </c>
      <c r="Q19">
        <f>(Team_Pitching_Projected[[#This Row],[Pit]]-AVERAGE(Team_Pitching_Projected[Pit]))/_xlfn.STDEV.P(Team_Pitching_Projected[Pit])</f>
        <v>0.39573377699511675</v>
      </c>
      <c r="R19">
        <f>Q19*_xlfn.STDEV.P('Elo Ratings - Current'!$C$2:$C$31)+1505</f>
        <v>1522.1440306944476</v>
      </c>
    </row>
    <row r="20" spans="1:18" x14ac:dyDescent="0.45">
      <c r="A20" t="s">
        <v>1126</v>
      </c>
      <c r="B20">
        <v>3.2</v>
      </c>
      <c r="C20">
        <v>2</v>
      </c>
      <c r="D20">
        <v>4.3</v>
      </c>
      <c r="E20">
        <v>2.4</v>
      </c>
      <c r="F20">
        <v>5.0999999999999996</v>
      </c>
      <c r="G20">
        <v>2.8</v>
      </c>
      <c r="H20">
        <v>2.2999999999999998</v>
      </c>
      <c r="I20">
        <v>1.5</v>
      </c>
      <c r="J20">
        <v>1.5</v>
      </c>
      <c r="K20">
        <v>11.2</v>
      </c>
      <c r="L20">
        <v>2.6</v>
      </c>
      <c r="M20">
        <v>25.1</v>
      </c>
      <c r="N20">
        <v>13.8</v>
      </c>
      <c r="O20">
        <v>38.9</v>
      </c>
      <c r="P20" t="s">
        <v>34</v>
      </c>
      <c r="Q20">
        <f>(Team_Pitching_Projected[[#This Row],[Pit]]-AVERAGE(Team_Pitching_Projected[Pit]))/_xlfn.STDEV.P(Team_Pitching_Projected[Pit])</f>
        <v>-9.7166775601478614E-2</v>
      </c>
      <c r="R20">
        <f>Q20*_xlfn.STDEV.P('Elo Ratings - Current'!$C$2:$C$31)+1505</f>
        <v>1500.7905281777028</v>
      </c>
    </row>
    <row r="21" spans="1:18" x14ac:dyDescent="0.45">
      <c r="A21" t="s">
        <v>1127</v>
      </c>
      <c r="B21">
        <v>4.2</v>
      </c>
      <c r="C21">
        <v>3.1</v>
      </c>
      <c r="D21">
        <v>2.4</v>
      </c>
      <c r="E21">
        <v>4.7</v>
      </c>
      <c r="F21">
        <v>2.2000000000000002</v>
      </c>
      <c r="G21">
        <v>2.9</v>
      </c>
      <c r="H21">
        <v>3.6</v>
      </c>
      <c r="I21">
        <v>1.8</v>
      </c>
      <c r="J21">
        <v>0.6</v>
      </c>
      <c r="K21">
        <v>10.5</v>
      </c>
      <c r="L21">
        <v>2.9</v>
      </c>
      <c r="M21">
        <v>25.5</v>
      </c>
      <c r="N21">
        <v>13.4</v>
      </c>
      <c r="O21">
        <v>38.9</v>
      </c>
      <c r="P21" t="s">
        <v>39</v>
      </c>
      <c r="Q21">
        <f>(Team_Pitching_Projected[[#This Row],[Pit]]-AVERAGE(Team_Pitching_Projected[Pit]))/_xlfn.STDEV.P(Team_Pitching_Projected[Pit])</f>
        <v>-0.20670023173405552</v>
      </c>
      <c r="R21">
        <f>Q21*_xlfn.STDEV.P('Elo Ratings - Current'!$C$2:$C$31)+1505</f>
        <v>1496.0453053962037</v>
      </c>
    </row>
    <row r="22" spans="1:18" x14ac:dyDescent="0.45">
      <c r="A22" t="s">
        <v>1128</v>
      </c>
      <c r="B22">
        <v>1.5</v>
      </c>
      <c r="C22">
        <v>2.5</v>
      </c>
      <c r="D22">
        <v>2.5</v>
      </c>
      <c r="E22">
        <v>2.9</v>
      </c>
      <c r="F22">
        <v>4.2</v>
      </c>
      <c r="G22">
        <v>2.1</v>
      </c>
      <c r="H22">
        <v>2.2000000000000002</v>
      </c>
      <c r="I22">
        <v>2.4</v>
      </c>
      <c r="J22">
        <v>1.7</v>
      </c>
      <c r="K22">
        <v>11.2</v>
      </c>
      <c r="L22">
        <v>2</v>
      </c>
      <c r="M22">
        <v>22.2</v>
      </c>
      <c r="N22">
        <v>13.2</v>
      </c>
      <c r="O22">
        <v>35.4</v>
      </c>
      <c r="P22" t="s">
        <v>38</v>
      </c>
      <c r="Q22">
        <f>(Team_Pitching_Projected[[#This Row],[Pit]]-AVERAGE(Team_Pitching_Projected[Pit]))/_xlfn.STDEV.P(Team_Pitching_Projected[Pit])</f>
        <v>-0.26146695980034423</v>
      </c>
      <c r="R22">
        <f>Q22*_xlfn.STDEV.P('Elo Ratings - Current'!$C$2:$C$31)+1505</f>
        <v>1493.6726940054543</v>
      </c>
    </row>
    <row r="23" spans="1:18" x14ac:dyDescent="0.45">
      <c r="A23" t="s">
        <v>1129</v>
      </c>
      <c r="B23">
        <v>3.2</v>
      </c>
      <c r="C23">
        <v>3</v>
      </c>
      <c r="D23">
        <v>3.1</v>
      </c>
      <c r="E23">
        <v>2.4</v>
      </c>
      <c r="F23">
        <v>3.8</v>
      </c>
      <c r="G23">
        <v>2.7</v>
      </c>
      <c r="H23">
        <v>2.2999999999999998</v>
      </c>
      <c r="I23">
        <v>2.2000000000000002</v>
      </c>
      <c r="J23">
        <v>1.5</v>
      </c>
      <c r="K23">
        <v>11.6</v>
      </c>
      <c r="L23">
        <v>3.3</v>
      </c>
      <c r="M23">
        <v>24.1</v>
      </c>
      <c r="N23">
        <v>14.9</v>
      </c>
      <c r="O23">
        <v>39</v>
      </c>
      <c r="P23" t="s">
        <v>20</v>
      </c>
      <c r="Q23">
        <f>(Team_Pitching_Projected[[#This Row],[Pit]]-AVERAGE(Team_Pitching_Projected[Pit]))/_xlfn.STDEV.P(Team_Pitching_Projected[Pit])</f>
        <v>0.20405022876310752</v>
      </c>
      <c r="R23">
        <f>Q23*_xlfn.STDEV.P('Elo Ratings - Current'!$C$2:$C$31)+1505</f>
        <v>1513.8398908268246</v>
      </c>
    </row>
    <row r="24" spans="1:18" x14ac:dyDescent="0.45">
      <c r="A24" t="s">
        <v>1130</v>
      </c>
      <c r="B24">
        <v>2.6</v>
      </c>
      <c r="C24">
        <v>2.1</v>
      </c>
      <c r="D24">
        <v>2.2999999999999998</v>
      </c>
      <c r="E24">
        <v>1.5</v>
      </c>
      <c r="F24">
        <v>1.9</v>
      </c>
      <c r="G24">
        <v>2.1</v>
      </c>
      <c r="H24">
        <v>2.1</v>
      </c>
      <c r="I24">
        <v>2.6</v>
      </c>
      <c r="J24">
        <v>1</v>
      </c>
      <c r="K24">
        <v>11.2</v>
      </c>
      <c r="L24">
        <v>2</v>
      </c>
      <c r="M24">
        <v>18.100000000000001</v>
      </c>
      <c r="N24">
        <v>13.2</v>
      </c>
      <c r="O24">
        <v>31.3</v>
      </c>
      <c r="P24" t="s">
        <v>26</v>
      </c>
      <c r="Q24">
        <f>(Team_Pitching_Projected[[#This Row],[Pit]]-AVERAGE(Team_Pitching_Projected[Pit]))/_xlfn.STDEV.P(Team_Pitching_Projected[Pit])</f>
        <v>-0.26146695980034423</v>
      </c>
      <c r="R24">
        <f>Q24*_xlfn.STDEV.P('Elo Ratings - Current'!$C$2:$C$31)+1505</f>
        <v>1493.6726940054543</v>
      </c>
    </row>
    <row r="25" spans="1:18" x14ac:dyDescent="0.45">
      <c r="A25" t="s">
        <v>1131</v>
      </c>
      <c r="B25">
        <v>2.5</v>
      </c>
      <c r="C25">
        <v>1</v>
      </c>
      <c r="D25">
        <v>1.3</v>
      </c>
      <c r="E25">
        <v>2.9</v>
      </c>
      <c r="F25">
        <v>2.8</v>
      </c>
      <c r="G25">
        <v>2.4</v>
      </c>
      <c r="H25">
        <v>2</v>
      </c>
      <c r="I25">
        <v>2.1</v>
      </c>
      <c r="J25">
        <v>0.5</v>
      </c>
      <c r="K25">
        <v>10</v>
      </c>
      <c r="L25">
        <v>3.8</v>
      </c>
      <c r="M25">
        <v>17.5</v>
      </c>
      <c r="N25">
        <v>13.9</v>
      </c>
      <c r="O25">
        <v>31.3</v>
      </c>
      <c r="P25" t="s">
        <v>28</v>
      </c>
      <c r="Q25">
        <f>(Team_Pitching_Projected[[#This Row],[Pit]]-AVERAGE(Team_Pitching_Projected[Pit]))/_xlfn.STDEV.P(Team_Pitching_Projected[Pit])</f>
        <v>-6.9783411568334508E-2</v>
      </c>
      <c r="R25">
        <f>Q25*_xlfn.STDEV.P('Elo Ratings - Current'!$C$2:$C$31)+1505</f>
        <v>1501.9768338730773</v>
      </c>
    </row>
    <row r="26" spans="1:18" x14ac:dyDescent="0.45">
      <c r="A26" t="s">
        <v>1132</v>
      </c>
      <c r="B26">
        <v>2.2999999999999998</v>
      </c>
      <c r="C26">
        <v>1.8</v>
      </c>
      <c r="D26">
        <v>2.1</v>
      </c>
      <c r="E26">
        <v>3.2</v>
      </c>
      <c r="F26">
        <v>2.8</v>
      </c>
      <c r="G26">
        <v>2.4</v>
      </c>
      <c r="H26">
        <v>4.2</v>
      </c>
      <c r="I26">
        <v>0.4</v>
      </c>
      <c r="J26">
        <v>0.8</v>
      </c>
      <c r="K26">
        <v>11.1</v>
      </c>
      <c r="L26">
        <v>1.8</v>
      </c>
      <c r="M26">
        <v>20</v>
      </c>
      <c r="N26">
        <v>12.9</v>
      </c>
      <c r="O26">
        <v>32.9</v>
      </c>
      <c r="P26" t="s">
        <v>16</v>
      </c>
      <c r="Q26">
        <f>(Team_Pitching_Projected[[#This Row],[Pit]]-AVERAGE(Team_Pitching_Projected[Pit]))/_xlfn.STDEV.P(Team_Pitching_Projected[Pit])</f>
        <v>-0.34361705189977654</v>
      </c>
      <c r="R26">
        <f>Q26*_xlfn.STDEV.P('Elo Ratings - Current'!$C$2:$C$31)+1505</f>
        <v>1490.1137769193301</v>
      </c>
    </row>
    <row r="27" spans="1:18" x14ac:dyDescent="0.45">
      <c r="A27" t="s">
        <v>1133</v>
      </c>
      <c r="B27">
        <v>1.4</v>
      </c>
      <c r="C27">
        <v>1.1000000000000001</v>
      </c>
      <c r="D27">
        <v>1.3</v>
      </c>
      <c r="E27">
        <v>2.6</v>
      </c>
      <c r="F27">
        <v>0.2</v>
      </c>
      <c r="G27">
        <v>0.9</v>
      </c>
      <c r="H27">
        <v>1.5</v>
      </c>
      <c r="I27">
        <v>1.2</v>
      </c>
      <c r="J27">
        <v>0.1</v>
      </c>
      <c r="K27">
        <v>7.8</v>
      </c>
      <c r="L27">
        <v>2.6</v>
      </c>
      <c r="M27">
        <v>10.199999999999999</v>
      </c>
      <c r="N27">
        <v>10.4</v>
      </c>
      <c r="O27">
        <v>20.5</v>
      </c>
      <c r="P27" t="s">
        <v>325</v>
      </c>
      <c r="Q27">
        <f>(Team_Pitching_Projected[[#This Row],[Pit]]-AVERAGE(Team_Pitching_Projected[Pit]))/_xlfn.STDEV.P(Team_Pitching_Projected[Pit])</f>
        <v>-1.0282011527283816</v>
      </c>
      <c r="R27">
        <f>Q27*_xlfn.STDEV.P('Elo Ratings - Current'!$C$2:$C$31)+1505</f>
        <v>1460.4561345349621</v>
      </c>
    </row>
    <row r="28" spans="1:18" x14ac:dyDescent="0.45">
      <c r="A28" t="s">
        <v>1134</v>
      </c>
      <c r="B28">
        <v>2.1</v>
      </c>
      <c r="C28">
        <v>1.8</v>
      </c>
      <c r="D28">
        <v>1.8</v>
      </c>
      <c r="E28">
        <v>4.5999999999999996</v>
      </c>
      <c r="F28">
        <v>2.1</v>
      </c>
      <c r="G28">
        <v>1</v>
      </c>
      <c r="H28">
        <v>2.2000000000000002</v>
      </c>
      <c r="I28">
        <v>1.1000000000000001</v>
      </c>
      <c r="J28">
        <v>0.9</v>
      </c>
      <c r="K28">
        <v>10.1</v>
      </c>
      <c r="L28">
        <v>1.4</v>
      </c>
      <c r="M28">
        <v>17.600000000000001</v>
      </c>
      <c r="N28">
        <v>11.5</v>
      </c>
      <c r="O28">
        <v>29.1</v>
      </c>
      <c r="P28" t="s">
        <v>23</v>
      </c>
      <c r="Q28">
        <f>(Team_Pitching_Projected[[#This Row],[Pit]]-AVERAGE(Team_Pitching_Projected[Pit]))/_xlfn.STDEV.P(Team_Pitching_Projected[Pit])</f>
        <v>-0.72698414836379555</v>
      </c>
      <c r="R28">
        <f>Q28*_xlfn.STDEV.P('Elo Ratings - Current'!$C$2:$C$31)+1505</f>
        <v>1473.5054971840841</v>
      </c>
    </row>
    <row r="29" spans="1:18" x14ac:dyDescent="0.45">
      <c r="A29" t="s">
        <v>1135</v>
      </c>
      <c r="B29">
        <v>0.1</v>
      </c>
      <c r="C29">
        <v>1.6</v>
      </c>
      <c r="D29">
        <v>1</v>
      </c>
      <c r="E29">
        <v>1.5</v>
      </c>
      <c r="F29">
        <v>2.5</v>
      </c>
      <c r="G29">
        <v>1.6</v>
      </c>
      <c r="H29">
        <v>4.0999999999999996</v>
      </c>
      <c r="I29">
        <v>0.7</v>
      </c>
      <c r="J29">
        <v>1.7</v>
      </c>
      <c r="K29">
        <v>8</v>
      </c>
      <c r="L29">
        <v>0.2</v>
      </c>
      <c r="M29">
        <v>14.8</v>
      </c>
      <c r="N29">
        <v>8.1999999999999993</v>
      </c>
      <c r="O29">
        <v>23</v>
      </c>
      <c r="P29" t="s">
        <v>25</v>
      </c>
      <c r="Q29">
        <f>(Team_Pitching_Projected[[#This Row],[Pit]]-AVERAGE(Team_Pitching_Projected[Pit]))/_xlfn.STDEV.P(Team_Pitching_Projected[Pit])</f>
        <v>-1.6306351614575545</v>
      </c>
      <c r="R29">
        <f>Q29*_xlfn.STDEV.P('Elo Ratings - Current'!$C$2:$C$31)+1505</f>
        <v>1434.3574092367182</v>
      </c>
    </row>
    <row r="30" spans="1:18" x14ac:dyDescent="0.45">
      <c r="A30" t="s">
        <v>1136</v>
      </c>
      <c r="B30">
        <v>-0.1</v>
      </c>
      <c r="C30">
        <v>0.1</v>
      </c>
      <c r="D30">
        <v>1.7</v>
      </c>
      <c r="E30">
        <v>1.6</v>
      </c>
      <c r="F30">
        <v>1.9</v>
      </c>
      <c r="G30">
        <v>2.6</v>
      </c>
      <c r="H30">
        <v>0.9</v>
      </c>
      <c r="I30">
        <v>0.8</v>
      </c>
      <c r="J30">
        <v>-0.1</v>
      </c>
      <c r="K30">
        <v>7</v>
      </c>
      <c r="L30">
        <v>0.9</v>
      </c>
      <c r="M30">
        <v>9.4</v>
      </c>
      <c r="N30">
        <v>7.9</v>
      </c>
      <c r="O30">
        <v>17.3</v>
      </c>
      <c r="P30" t="s">
        <v>36</v>
      </c>
      <c r="Q30">
        <f>(Team_Pitching_Projected[[#This Row],[Pit]]-AVERAGE(Team_Pitching_Projected[Pit]))/_xlfn.STDEV.P(Team_Pitching_Projected[Pit])</f>
        <v>-1.7127852535569867</v>
      </c>
      <c r="R30">
        <f>Q30*_xlfn.STDEV.P('Elo Ratings - Current'!$C$2:$C$31)+1505</f>
        <v>1430.798492150594</v>
      </c>
    </row>
    <row r="31" spans="1:18" x14ac:dyDescent="0.45">
      <c r="A31" t="s">
        <v>1137</v>
      </c>
      <c r="B31">
        <v>1.4</v>
      </c>
      <c r="C31">
        <v>1.4</v>
      </c>
      <c r="D31">
        <v>2.6</v>
      </c>
      <c r="E31">
        <v>1.9</v>
      </c>
      <c r="F31">
        <v>2.4</v>
      </c>
      <c r="G31">
        <v>1.7</v>
      </c>
      <c r="H31">
        <v>1.6</v>
      </c>
      <c r="I31">
        <v>1.2</v>
      </c>
      <c r="J31">
        <v>0.9</v>
      </c>
      <c r="K31">
        <v>8.1</v>
      </c>
      <c r="L31">
        <v>2</v>
      </c>
      <c r="M31">
        <v>15</v>
      </c>
      <c r="N31">
        <v>10.1</v>
      </c>
      <c r="O31">
        <v>25.1</v>
      </c>
      <c r="P31" t="s">
        <v>33</v>
      </c>
      <c r="Q31">
        <f>(Team_Pitching_Projected[[#This Row],[Pit]]-AVERAGE(Team_Pitching_Projected[Pit]))/_xlfn.STDEV.P(Team_Pitching_Projected[Pit])</f>
        <v>-1.1103512448278146</v>
      </c>
      <c r="R31">
        <f>Q31*_xlfn.STDEV.P('Elo Ratings - Current'!$C$2:$C$31)+1505</f>
        <v>1456.8972174488381</v>
      </c>
    </row>
    <row r="32" spans="1:18" x14ac:dyDescent="0.45">
      <c r="A32" t="s">
        <v>1138</v>
      </c>
      <c r="B32">
        <v>0.1</v>
      </c>
      <c r="C32">
        <v>0.6</v>
      </c>
      <c r="D32">
        <v>0.4</v>
      </c>
      <c r="E32">
        <v>0.1</v>
      </c>
      <c r="F32">
        <v>0.5</v>
      </c>
      <c r="G32">
        <v>0.5</v>
      </c>
      <c r="H32">
        <v>0</v>
      </c>
      <c r="I32">
        <v>0</v>
      </c>
      <c r="J32">
        <v>0.5</v>
      </c>
      <c r="K32">
        <v>2.2000000000000002</v>
      </c>
      <c r="L32">
        <v>0</v>
      </c>
      <c r="M32">
        <v>2.7</v>
      </c>
      <c r="N32">
        <v>2.2000000000000002</v>
      </c>
      <c r="O32">
        <v>5</v>
      </c>
      <c r="P32" t="s">
        <v>1150</v>
      </c>
      <c r="Q32">
        <f>(Team_Pitching_Projected[[#This Row],[Pit]]-AVERAGE(Team_Pitching_Projected[Pit]))/_xlfn.STDEV.P(Team_Pitching_Projected[Pit])</f>
        <v>-3.2736370034462068</v>
      </c>
      <c r="R32">
        <f>Q32*_xlfn.STDEV.P('Elo Ratings - Current'!$C$2:$C$31)+1505</f>
        <v>1363.1790675142352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0E83-EE45-418A-A24E-5EF21C89D091}">
  <dimension ref="A1:Y31"/>
  <sheetViews>
    <sheetView workbookViewId="0">
      <selection activeCell="Y2" sqref="Y2:Y31"/>
    </sheetView>
  </sheetViews>
  <sheetFormatPr defaultRowHeight="14.25" x14ac:dyDescent="0.45"/>
  <cols>
    <col min="1" max="1" width="3.86328125" bestFit="1" customWidth="1"/>
    <col min="2" max="2" width="7.3984375" bestFit="1" customWidth="1"/>
    <col min="3" max="3" width="5.06640625" bestFit="1" customWidth="1"/>
    <col min="4" max="4" width="4.6640625" bestFit="1" customWidth="1"/>
    <col min="5" max="5" width="3.73046875" bestFit="1" customWidth="1"/>
    <col min="6" max="6" width="5" bestFit="1" customWidth="1"/>
    <col min="7" max="7" width="4.1328125" bestFit="1" customWidth="1"/>
    <col min="8" max="8" width="5.06640625" bestFit="1" customWidth="1"/>
    <col min="9" max="9" width="4.73046875" bestFit="1" customWidth="1"/>
    <col min="10" max="10" width="5.796875" bestFit="1" customWidth="1"/>
    <col min="11" max="11" width="6.86328125" bestFit="1" customWidth="1"/>
    <col min="12" max="12" width="7" bestFit="1" customWidth="1"/>
    <col min="13" max="13" width="7.796875" bestFit="1" customWidth="1"/>
    <col min="14" max="14" width="7.53125" bestFit="1" customWidth="1"/>
    <col min="15" max="15" width="6.59765625" bestFit="1" customWidth="1"/>
    <col min="16" max="16" width="7.9296875" bestFit="1" customWidth="1"/>
    <col min="17" max="17" width="9.1328125" bestFit="1" customWidth="1"/>
    <col min="18" max="18" width="6.1328125" bestFit="1" customWidth="1"/>
    <col min="19" max="19" width="7" bestFit="1" customWidth="1"/>
    <col min="20" max="20" width="5.33203125" bestFit="1" customWidth="1"/>
    <col min="21" max="21" width="6.19921875" bestFit="1" customWidth="1"/>
    <col min="22" max="22" width="6.9296875" bestFit="1" customWidth="1"/>
  </cols>
  <sheetData>
    <row r="1" spans="1:25" x14ac:dyDescent="0.45">
      <c r="A1" t="s">
        <v>230</v>
      </c>
      <c r="B1" t="s">
        <v>224</v>
      </c>
      <c r="C1" t="s">
        <v>1094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277</v>
      </c>
      <c r="Q1" t="s">
        <v>278</v>
      </c>
      <c r="R1" t="s">
        <v>244</v>
      </c>
      <c r="S1" t="s">
        <v>279</v>
      </c>
      <c r="T1" t="s">
        <v>245</v>
      </c>
      <c r="U1" t="s">
        <v>280</v>
      </c>
      <c r="V1" t="s">
        <v>246</v>
      </c>
      <c r="X1" t="s">
        <v>1139</v>
      </c>
      <c r="Y1" t="s">
        <v>1147</v>
      </c>
    </row>
    <row r="2" spans="1:25" x14ac:dyDescent="0.45">
      <c r="A2">
        <v>1</v>
      </c>
      <c r="B2" t="s">
        <v>11</v>
      </c>
      <c r="C2">
        <v>5</v>
      </c>
      <c r="D2">
        <v>3</v>
      </c>
      <c r="E2">
        <v>2</v>
      </c>
      <c r="F2">
        <v>3</v>
      </c>
      <c r="G2">
        <v>24</v>
      </c>
      <c r="H2">
        <v>5</v>
      </c>
      <c r="I2">
        <v>46</v>
      </c>
      <c r="J2">
        <v>8.61</v>
      </c>
      <c r="K2">
        <v>2.93</v>
      </c>
      <c r="L2">
        <v>0.39</v>
      </c>
      <c r="M2">
        <v>0.26700000000000002</v>
      </c>
      <c r="N2">
        <v>0.54500000000000004</v>
      </c>
      <c r="O2">
        <v>0.35099999999999998</v>
      </c>
      <c r="P2">
        <v>4.1000000000000002E-2</v>
      </c>
      <c r="Q2">
        <v>96</v>
      </c>
      <c r="R2">
        <v>4.7</v>
      </c>
      <c r="S2" t="s">
        <v>12</v>
      </c>
      <c r="T2">
        <v>3.75</v>
      </c>
      <c r="U2">
        <v>4.8899999999999997</v>
      </c>
      <c r="V2">
        <v>1</v>
      </c>
      <c r="X2">
        <f>(Team_Pitching_In_Season[[#This Row],[WAR]]-AVERAGE(Team_Pitching_In_Season[WAR]))/_xlfn.STDEV.P(Team_Pitching_In_Season[WAR])</f>
        <v>2.2618696157398976</v>
      </c>
      <c r="Y2">
        <f>X2*_xlfn.STDEV.P('Elo Ratings - Current'!$C$2:$C$31)+1505</f>
        <v>1602.9890127487442</v>
      </c>
    </row>
    <row r="3" spans="1:25" x14ac:dyDescent="0.45">
      <c r="A3">
        <v>2</v>
      </c>
      <c r="B3" t="s">
        <v>37</v>
      </c>
      <c r="C3">
        <v>3</v>
      </c>
      <c r="D3">
        <v>2</v>
      </c>
      <c r="E3">
        <v>1</v>
      </c>
      <c r="F3">
        <v>1</v>
      </c>
      <c r="G3">
        <v>13</v>
      </c>
      <c r="H3">
        <v>3</v>
      </c>
      <c r="I3">
        <v>28</v>
      </c>
      <c r="J3">
        <v>10.61</v>
      </c>
      <c r="K3">
        <v>2.57</v>
      </c>
      <c r="L3">
        <v>0.64</v>
      </c>
      <c r="M3">
        <v>0.28599999999999998</v>
      </c>
      <c r="N3">
        <v>0.77200000000000002</v>
      </c>
      <c r="O3">
        <v>0.38600000000000001</v>
      </c>
      <c r="P3">
        <v>7.3999999999999996E-2</v>
      </c>
      <c r="Q3">
        <v>95.4</v>
      </c>
      <c r="R3">
        <v>2.57</v>
      </c>
      <c r="S3" t="s">
        <v>12</v>
      </c>
      <c r="T3">
        <v>3.29</v>
      </c>
      <c r="U3">
        <v>3.9</v>
      </c>
      <c r="V3">
        <v>0.9</v>
      </c>
      <c r="X3">
        <f>(Team_Pitching_In_Season[[#This Row],[WAR]]-AVERAGE(Team_Pitching_In_Season[WAR]))/_xlfn.STDEV.P(Team_Pitching_In_Season[WAR])</f>
        <v>1.9668431441216503</v>
      </c>
      <c r="Y3">
        <f>X3*_xlfn.STDEV.P('Elo Ratings - Current'!$C$2:$C$31)+1505</f>
        <v>1590.207837172821</v>
      </c>
    </row>
    <row r="4" spans="1:25" x14ac:dyDescent="0.45">
      <c r="A4">
        <v>3</v>
      </c>
      <c r="B4" t="s">
        <v>28</v>
      </c>
      <c r="C4">
        <v>3</v>
      </c>
      <c r="D4">
        <v>3</v>
      </c>
      <c r="E4">
        <v>0</v>
      </c>
      <c r="F4">
        <v>2</v>
      </c>
      <c r="G4">
        <v>15</v>
      </c>
      <c r="H4">
        <v>3</v>
      </c>
      <c r="I4">
        <v>30</v>
      </c>
      <c r="J4">
        <v>8.1</v>
      </c>
      <c r="K4">
        <v>3</v>
      </c>
      <c r="L4">
        <v>0</v>
      </c>
      <c r="M4">
        <v>0.27200000000000002</v>
      </c>
      <c r="N4">
        <v>0.70599999999999996</v>
      </c>
      <c r="O4">
        <v>0.56799999999999995</v>
      </c>
      <c r="P4">
        <v>0</v>
      </c>
      <c r="Q4">
        <v>95.8</v>
      </c>
      <c r="R4">
        <v>2.7</v>
      </c>
      <c r="S4" t="s">
        <v>12</v>
      </c>
      <c r="T4">
        <v>3.26</v>
      </c>
      <c r="U4">
        <v>4.2699999999999996</v>
      </c>
      <c r="V4">
        <v>0.8</v>
      </c>
      <c r="X4">
        <f>(Team_Pitching_In_Season[[#This Row],[WAR]]-AVERAGE(Team_Pitching_In_Season[WAR]))/_xlfn.STDEV.P(Team_Pitching_In_Season[WAR])</f>
        <v>1.6718166725034027</v>
      </c>
      <c r="Y4">
        <f>X4*_xlfn.STDEV.P('Elo Ratings - Current'!$C$2:$C$31)+1505</f>
        <v>1577.4266615968979</v>
      </c>
    </row>
    <row r="5" spans="1:25" x14ac:dyDescent="0.45">
      <c r="A5">
        <v>4</v>
      </c>
      <c r="B5" t="s">
        <v>17</v>
      </c>
      <c r="C5">
        <v>2</v>
      </c>
      <c r="D5">
        <v>1</v>
      </c>
      <c r="E5">
        <v>1</v>
      </c>
      <c r="F5">
        <v>0</v>
      </c>
      <c r="G5">
        <v>9</v>
      </c>
      <c r="H5">
        <v>2</v>
      </c>
      <c r="I5">
        <v>18</v>
      </c>
      <c r="J5">
        <v>11.5</v>
      </c>
      <c r="K5">
        <v>3</v>
      </c>
      <c r="L5">
        <v>1</v>
      </c>
      <c r="M5">
        <v>0.34100000000000003</v>
      </c>
      <c r="N5">
        <v>0.70799999999999996</v>
      </c>
      <c r="O5">
        <v>0.39100000000000001</v>
      </c>
      <c r="P5">
        <v>0.111</v>
      </c>
      <c r="Q5">
        <v>96.9</v>
      </c>
      <c r="R5">
        <v>4.5</v>
      </c>
      <c r="S5" t="s">
        <v>12</v>
      </c>
      <c r="T5">
        <v>3.91</v>
      </c>
      <c r="U5">
        <v>4.07</v>
      </c>
      <c r="V5">
        <v>0.6</v>
      </c>
      <c r="X5">
        <f>(Team_Pitching_In_Season[[#This Row],[WAR]]-AVERAGE(Team_Pitching_In_Season[WAR]))/_xlfn.STDEV.P(Team_Pitching_In_Season[WAR])</f>
        <v>1.0817637292669076</v>
      </c>
      <c r="Y5">
        <f>X5*_xlfn.STDEV.P('Elo Ratings - Current'!$C$2:$C$31)+1505</f>
        <v>1551.8643104450516</v>
      </c>
    </row>
    <row r="6" spans="1:25" x14ac:dyDescent="0.45">
      <c r="A6">
        <v>5</v>
      </c>
      <c r="B6" t="s">
        <v>38</v>
      </c>
      <c r="C6">
        <v>3</v>
      </c>
      <c r="D6">
        <v>1</v>
      </c>
      <c r="E6">
        <v>2</v>
      </c>
      <c r="F6">
        <v>1</v>
      </c>
      <c r="G6">
        <v>13</v>
      </c>
      <c r="H6">
        <v>3</v>
      </c>
      <c r="I6">
        <v>26.1</v>
      </c>
      <c r="J6">
        <v>11.96</v>
      </c>
      <c r="K6">
        <v>1.71</v>
      </c>
      <c r="L6">
        <v>1.03</v>
      </c>
      <c r="M6">
        <v>0.26700000000000002</v>
      </c>
      <c r="N6">
        <v>0.76900000000000002</v>
      </c>
      <c r="O6">
        <v>0.41899999999999998</v>
      </c>
      <c r="P6">
        <v>0.17599999999999999</v>
      </c>
      <c r="Q6">
        <v>94.3</v>
      </c>
      <c r="R6">
        <v>2.39</v>
      </c>
      <c r="S6" t="s">
        <v>12</v>
      </c>
      <c r="T6">
        <v>3.36</v>
      </c>
      <c r="U6">
        <v>2.92</v>
      </c>
      <c r="V6">
        <v>0.6</v>
      </c>
      <c r="X6">
        <f>(Team_Pitching_In_Season[[#This Row],[WAR]]-AVERAGE(Team_Pitching_In_Season[WAR]))/_xlfn.STDEV.P(Team_Pitching_In_Season[WAR])</f>
        <v>1.0817637292669076</v>
      </c>
      <c r="Y6">
        <f>X6*_xlfn.STDEV.P('Elo Ratings - Current'!$C$2:$C$31)+1505</f>
        <v>1551.8643104450516</v>
      </c>
    </row>
    <row r="7" spans="1:25" x14ac:dyDescent="0.45">
      <c r="A7">
        <v>6</v>
      </c>
      <c r="B7" t="s">
        <v>24</v>
      </c>
      <c r="C7">
        <v>2</v>
      </c>
      <c r="D7">
        <v>2</v>
      </c>
      <c r="E7">
        <v>0</v>
      </c>
      <c r="F7">
        <v>1</v>
      </c>
      <c r="G7">
        <v>8</v>
      </c>
      <c r="H7">
        <v>2</v>
      </c>
      <c r="I7">
        <v>18</v>
      </c>
      <c r="J7">
        <v>9.5</v>
      </c>
      <c r="K7">
        <v>2</v>
      </c>
      <c r="L7">
        <v>0.5</v>
      </c>
      <c r="M7">
        <v>0.214</v>
      </c>
      <c r="N7">
        <v>0.95199999999999996</v>
      </c>
      <c r="O7">
        <v>0.372</v>
      </c>
      <c r="P7">
        <v>4.8000000000000001E-2</v>
      </c>
      <c r="Q7">
        <v>95.2</v>
      </c>
      <c r="R7">
        <v>1</v>
      </c>
      <c r="S7" t="s">
        <v>12</v>
      </c>
      <c r="T7">
        <v>3.13</v>
      </c>
      <c r="U7">
        <v>4.28</v>
      </c>
      <c r="V7">
        <v>0.5</v>
      </c>
      <c r="X7">
        <f>(Team_Pitching_In_Season[[#This Row],[WAR]]-AVERAGE(Team_Pitching_In_Season[WAR]))/_xlfn.STDEV.P(Team_Pitching_In_Season[WAR])</f>
        <v>0.78673725764866009</v>
      </c>
      <c r="Y7">
        <f>X7*_xlfn.STDEV.P('Elo Ratings - Current'!$C$2:$C$31)+1505</f>
        <v>1539.0831348691283</v>
      </c>
    </row>
    <row r="8" spans="1:25" x14ac:dyDescent="0.45">
      <c r="A8">
        <v>7</v>
      </c>
      <c r="B8" t="s">
        <v>34</v>
      </c>
      <c r="C8">
        <v>3</v>
      </c>
      <c r="D8">
        <v>3</v>
      </c>
      <c r="E8">
        <v>0</v>
      </c>
      <c r="F8">
        <v>1</v>
      </c>
      <c r="G8">
        <v>13</v>
      </c>
      <c r="H8">
        <v>3</v>
      </c>
      <c r="I8">
        <v>27</v>
      </c>
      <c r="J8">
        <v>10.67</v>
      </c>
      <c r="K8">
        <v>3</v>
      </c>
      <c r="L8">
        <v>0.67</v>
      </c>
      <c r="M8">
        <v>0.25800000000000001</v>
      </c>
      <c r="N8">
        <v>0.84</v>
      </c>
      <c r="O8">
        <v>0.48399999999999999</v>
      </c>
      <c r="P8">
        <v>0.1</v>
      </c>
      <c r="Q8">
        <v>93.7</v>
      </c>
      <c r="R8">
        <v>2.33</v>
      </c>
      <c r="S8" t="s">
        <v>12</v>
      </c>
      <c r="T8">
        <v>3.67</v>
      </c>
      <c r="U8">
        <v>3.89</v>
      </c>
      <c r="V8">
        <v>0.4</v>
      </c>
      <c r="X8">
        <f>(Team_Pitching_In_Season[[#This Row],[WAR]]-AVERAGE(Team_Pitching_In_Season[WAR]))/_xlfn.STDEV.P(Team_Pitching_In_Season[WAR])</f>
        <v>0.49171078603041257</v>
      </c>
      <c r="Y8">
        <f>X8*_xlfn.STDEV.P('Elo Ratings - Current'!$C$2:$C$31)+1505</f>
        <v>1526.3019592932053</v>
      </c>
    </row>
    <row r="9" spans="1:25" x14ac:dyDescent="0.45">
      <c r="A9">
        <v>8</v>
      </c>
      <c r="B9" t="s">
        <v>15</v>
      </c>
      <c r="C9">
        <v>2</v>
      </c>
      <c r="D9">
        <v>2</v>
      </c>
      <c r="E9">
        <v>0</v>
      </c>
      <c r="F9">
        <v>0</v>
      </c>
      <c r="G9">
        <v>9</v>
      </c>
      <c r="H9">
        <v>2</v>
      </c>
      <c r="I9">
        <v>18</v>
      </c>
      <c r="J9">
        <v>13.5</v>
      </c>
      <c r="K9">
        <v>2</v>
      </c>
      <c r="L9">
        <v>1</v>
      </c>
      <c r="M9">
        <v>0.28599999999999998</v>
      </c>
      <c r="N9">
        <v>0.68200000000000005</v>
      </c>
      <c r="O9">
        <v>0.378</v>
      </c>
      <c r="P9">
        <v>0.13300000000000001</v>
      </c>
      <c r="Q9">
        <v>96.4</v>
      </c>
      <c r="R9">
        <v>3</v>
      </c>
      <c r="S9" t="s">
        <v>12</v>
      </c>
      <c r="T9">
        <v>2.97</v>
      </c>
      <c r="U9">
        <v>2.86</v>
      </c>
      <c r="V9">
        <v>0.4</v>
      </c>
      <c r="X9">
        <f>(Team_Pitching_In_Season[[#This Row],[WAR]]-AVERAGE(Team_Pitching_In_Season[WAR]))/_xlfn.STDEV.P(Team_Pitching_In_Season[WAR])</f>
        <v>0.49171078603041257</v>
      </c>
      <c r="Y9">
        <f>X9*_xlfn.STDEV.P('Elo Ratings - Current'!$C$2:$C$31)+1505</f>
        <v>1526.3019592932053</v>
      </c>
    </row>
    <row r="10" spans="1:25" x14ac:dyDescent="0.45">
      <c r="A10">
        <v>9</v>
      </c>
      <c r="B10" t="s">
        <v>26</v>
      </c>
      <c r="C10">
        <v>2</v>
      </c>
      <c r="D10">
        <v>2</v>
      </c>
      <c r="E10">
        <v>0</v>
      </c>
      <c r="F10">
        <v>1</v>
      </c>
      <c r="G10">
        <v>10</v>
      </c>
      <c r="H10">
        <v>2</v>
      </c>
      <c r="I10">
        <v>19</v>
      </c>
      <c r="J10">
        <v>8.5299999999999994</v>
      </c>
      <c r="K10">
        <v>1.89</v>
      </c>
      <c r="L10">
        <v>1.42</v>
      </c>
      <c r="M10">
        <v>0.21299999999999999</v>
      </c>
      <c r="N10">
        <v>0.85899999999999999</v>
      </c>
      <c r="O10">
        <v>0.34</v>
      </c>
      <c r="P10">
        <v>0.14299999999999999</v>
      </c>
      <c r="Q10">
        <v>93.5</v>
      </c>
      <c r="R10">
        <v>2.84</v>
      </c>
      <c r="S10" t="s">
        <v>12</v>
      </c>
      <c r="T10">
        <v>4.6500000000000004</v>
      </c>
      <c r="U10">
        <v>4.3600000000000003</v>
      </c>
      <c r="V10">
        <v>0.4</v>
      </c>
      <c r="X10">
        <f>(Team_Pitching_In_Season[[#This Row],[WAR]]-AVERAGE(Team_Pitching_In_Season[WAR]))/_xlfn.STDEV.P(Team_Pitching_In_Season[WAR])</f>
        <v>0.49171078603041257</v>
      </c>
      <c r="Y10">
        <f>X10*_xlfn.STDEV.P('Elo Ratings - Current'!$C$2:$C$31)+1505</f>
        <v>1526.3019592932053</v>
      </c>
    </row>
    <row r="11" spans="1:25" x14ac:dyDescent="0.45">
      <c r="A11">
        <v>10</v>
      </c>
      <c r="B11" t="s">
        <v>10</v>
      </c>
      <c r="C11">
        <v>5</v>
      </c>
      <c r="D11">
        <v>2</v>
      </c>
      <c r="E11">
        <v>3</v>
      </c>
      <c r="F11">
        <v>2</v>
      </c>
      <c r="G11">
        <v>28</v>
      </c>
      <c r="H11">
        <v>5</v>
      </c>
      <c r="I11">
        <v>45</v>
      </c>
      <c r="J11">
        <v>8.6</v>
      </c>
      <c r="K11">
        <v>4.2</v>
      </c>
      <c r="L11">
        <v>1.2</v>
      </c>
      <c r="M11">
        <v>0.34799999999999998</v>
      </c>
      <c r="N11">
        <v>0.59499999999999997</v>
      </c>
      <c r="O11">
        <v>0.38500000000000001</v>
      </c>
      <c r="P11">
        <v>0.105</v>
      </c>
      <c r="Q11">
        <v>94.9</v>
      </c>
      <c r="R11">
        <v>6.8</v>
      </c>
      <c r="S11" t="s">
        <v>12</v>
      </c>
      <c r="T11">
        <v>5.35</v>
      </c>
      <c r="U11">
        <v>5.64</v>
      </c>
      <c r="V11">
        <v>0.4</v>
      </c>
      <c r="X11">
        <f>(Team_Pitching_In_Season[[#This Row],[WAR]]-AVERAGE(Team_Pitching_In_Season[WAR]))/_xlfn.STDEV.P(Team_Pitching_In_Season[WAR])</f>
        <v>0.49171078603041257</v>
      </c>
      <c r="Y11">
        <f>X11*_xlfn.STDEV.P('Elo Ratings - Current'!$C$2:$C$31)+1505</f>
        <v>1526.3019592932053</v>
      </c>
    </row>
    <row r="12" spans="1:25" x14ac:dyDescent="0.45">
      <c r="A12">
        <v>11</v>
      </c>
      <c r="B12" t="s">
        <v>30</v>
      </c>
      <c r="C12">
        <v>3</v>
      </c>
      <c r="D12">
        <v>3</v>
      </c>
      <c r="E12">
        <v>0</v>
      </c>
      <c r="F12">
        <v>2</v>
      </c>
      <c r="G12">
        <v>13</v>
      </c>
      <c r="H12">
        <v>3</v>
      </c>
      <c r="I12">
        <v>27</v>
      </c>
      <c r="J12">
        <v>6.33</v>
      </c>
      <c r="K12">
        <v>3.33</v>
      </c>
      <c r="L12">
        <v>0.33</v>
      </c>
      <c r="M12">
        <v>0.28000000000000003</v>
      </c>
      <c r="N12">
        <v>0.80900000000000005</v>
      </c>
      <c r="O12">
        <v>0.41499999999999998</v>
      </c>
      <c r="P12">
        <v>3.4000000000000002E-2</v>
      </c>
      <c r="Q12">
        <v>94.4</v>
      </c>
      <c r="R12">
        <v>1.67</v>
      </c>
      <c r="S12" t="s">
        <v>12</v>
      </c>
      <c r="T12">
        <v>4.26</v>
      </c>
      <c r="U12">
        <v>5.5</v>
      </c>
      <c r="V12">
        <v>0.3</v>
      </c>
      <c r="X12">
        <f>(Team_Pitching_In_Season[[#This Row],[WAR]]-AVERAGE(Team_Pitching_In_Season[WAR]))/_xlfn.STDEV.P(Team_Pitching_In_Season[WAR])</f>
        <v>0.19668431441216497</v>
      </c>
      <c r="Y12">
        <f>X12*_xlfn.STDEV.P('Elo Ratings - Current'!$C$2:$C$31)+1505</f>
        <v>1513.520783717282</v>
      </c>
    </row>
    <row r="13" spans="1:25" x14ac:dyDescent="0.45">
      <c r="A13">
        <v>12</v>
      </c>
      <c r="B13" t="s">
        <v>25</v>
      </c>
      <c r="C13">
        <v>2</v>
      </c>
      <c r="D13">
        <v>0</v>
      </c>
      <c r="E13">
        <v>2</v>
      </c>
      <c r="F13">
        <v>0</v>
      </c>
      <c r="G13">
        <v>11</v>
      </c>
      <c r="H13">
        <v>2</v>
      </c>
      <c r="I13">
        <v>19</v>
      </c>
      <c r="J13">
        <v>6.63</v>
      </c>
      <c r="K13">
        <v>2.37</v>
      </c>
      <c r="L13">
        <v>0.95</v>
      </c>
      <c r="M13">
        <v>0.27600000000000002</v>
      </c>
      <c r="N13">
        <v>0.755</v>
      </c>
      <c r="O13">
        <v>0.46700000000000003</v>
      </c>
      <c r="P13">
        <v>9.5000000000000001E-2</v>
      </c>
      <c r="Q13">
        <v>95.2</v>
      </c>
      <c r="R13">
        <v>3.32</v>
      </c>
      <c r="S13" t="s">
        <v>12</v>
      </c>
      <c r="T13">
        <v>4.7</v>
      </c>
      <c r="U13">
        <v>5.0999999999999996</v>
      </c>
      <c r="V13">
        <v>0.3</v>
      </c>
      <c r="X13">
        <f>(Team_Pitching_In_Season[[#This Row],[WAR]]-AVERAGE(Team_Pitching_In_Season[WAR]))/_xlfn.STDEV.P(Team_Pitching_In_Season[WAR])</f>
        <v>0.19668431441216497</v>
      </c>
      <c r="Y13">
        <f>X13*_xlfn.STDEV.P('Elo Ratings - Current'!$C$2:$C$31)+1505</f>
        <v>1513.520783717282</v>
      </c>
    </row>
    <row r="14" spans="1:25" x14ac:dyDescent="0.45">
      <c r="A14">
        <v>13</v>
      </c>
      <c r="B14" t="s">
        <v>35</v>
      </c>
      <c r="C14">
        <v>3</v>
      </c>
      <c r="D14">
        <v>2</v>
      </c>
      <c r="E14">
        <v>1</v>
      </c>
      <c r="F14">
        <v>0</v>
      </c>
      <c r="G14">
        <v>13</v>
      </c>
      <c r="H14">
        <v>3</v>
      </c>
      <c r="I14">
        <v>27</v>
      </c>
      <c r="J14">
        <v>8.67</v>
      </c>
      <c r="K14">
        <v>3</v>
      </c>
      <c r="L14">
        <v>1</v>
      </c>
      <c r="M14">
        <v>0.26100000000000001</v>
      </c>
      <c r="N14">
        <v>0.67200000000000004</v>
      </c>
      <c r="O14">
        <v>0.47199999999999998</v>
      </c>
      <c r="P14">
        <v>0.12</v>
      </c>
      <c r="Q14">
        <v>93.4</v>
      </c>
      <c r="R14">
        <v>4.33</v>
      </c>
      <c r="S14" t="s">
        <v>12</v>
      </c>
      <c r="T14">
        <v>4.49</v>
      </c>
      <c r="U14">
        <v>4.5199999999999996</v>
      </c>
      <c r="V14">
        <v>0.3</v>
      </c>
      <c r="X14">
        <f>(Team_Pitching_In_Season[[#This Row],[WAR]]-AVERAGE(Team_Pitching_In_Season[WAR]))/_xlfn.STDEV.P(Team_Pitching_In_Season[WAR])</f>
        <v>0.19668431441216497</v>
      </c>
      <c r="Y14">
        <f>X14*_xlfn.STDEV.P('Elo Ratings - Current'!$C$2:$C$31)+1505</f>
        <v>1513.520783717282</v>
      </c>
    </row>
    <row r="15" spans="1:25" x14ac:dyDescent="0.45">
      <c r="A15">
        <v>14</v>
      </c>
      <c r="B15" t="s">
        <v>19</v>
      </c>
      <c r="C15">
        <v>3</v>
      </c>
      <c r="D15">
        <v>2</v>
      </c>
      <c r="E15">
        <v>1</v>
      </c>
      <c r="F15">
        <v>0</v>
      </c>
      <c r="G15">
        <v>13</v>
      </c>
      <c r="H15">
        <v>3</v>
      </c>
      <c r="I15">
        <v>26</v>
      </c>
      <c r="J15">
        <v>7.62</v>
      </c>
      <c r="K15">
        <v>2.77</v>
      </c>
      <c r="L15">
        <v>1.73</v>
      </c>
      <c r="M15">
        <v>0.27800000000000002</v>
      </c>
      <c r="N15">
        <v>0.71399999999999997</v>
      </c>
      <c r="O15">
        <v>0.442</v>
      </c>
      <c r="P15">
        <v>0.17899999999999999</v>
      </c>
      <c r="Q15">
        <v>95.1</v>
      </c>
      <c r="R15">
        <v>5.19</v>
      </c>
      <c r="S15" t="s">
        <v>12</v>
      </c>
      <c r="T15">
        <v>5.82</v>
      </c>
      <c r="U15">
        <v>5.04</v>
      </c>
      <c r="V15">
        <v>0.3</v>
      </c>
      <c r="X15">
        <f>(Team_Pitching_In_Season[[#This Row],[WAR]]-AVERAGE(Team_Pitching_In_Season[WAR]))/_xlfn.STDEV.P(Team_Pitching_In_Season[WAR])</f>
        <v>0.19668431441216497</v>
      </c>
      <c r="Y15">
        <f>X15*_xlfn.STDEV.P('Elo Ratings - Current'!$C$2:$C$31)+1505</f>
        <v>1513.520783717282</v>
      </c>
    </row>
    <row r="16" spans="1:25" x14ac:dyDescent="0.45">
      <c r="A16">
        <v>15</v>
      </c>
      <c r="B16" t="s">
        <v>39</v>
      </c>
      <c r="C16">
        <v>2</v>
      </c>
      <c r="D16">
        <v>0</v>
      </c>
      <c r="E16">
        <v>2</v>
      </c>
      <c r="F16">
        <v>0</v>
      </c>
      <c r="G16">
        <v>10</v>
      </c>
      <c r="H16">
        <v>2</v>
      </c>
      <c r="I16">
        <v>18</v>
      </c>
      <c r="J16">
        <v>9.5</v>
      </c>
      <c r="K16">
        <v>2</v>
      </c>
      <c r="L16">
        <v>1</v>
      </c>
      <c r="M16">
        <v>0.39300000000000002</v>
      </c>
      <c r="N16">
        <v>0.71399999999999997</v>
      </c>
      <c r="O16">
        <v>0.49099999999999999</v>
      </c>
      <c r="P16">
        <v>9.5000000000000001E-2</v>
      </c>
      <c r="Q16">
        <v>94.6</v>
      </c>
      <c r="R16">
        <v>5</v>
      </c>
      <c r="S16" t="s">
        <v>12</v>
      </c>
      <c r="T16">
        <v>3.86</v>
      </c>
      <c r="U16">
        <v>4.28</v>
      </c>
      <c r="V16">
        <v>0.3</v>
      </c>
      <c r="X16">
        <f>(Team_Pitching_In_Season[[#This Row],[WAR]]-AVERAGE(Team_Pitching_In_Season[WAR]))/_xlfn.STDEV.P(Team_Pitching_In_Season[WAR])</f>
        <v>0.19668431441216497</v>
      </c>
      <c r="Y16">
        <f>X16*_xlfn.STDEV.P('Elo Ratings - Current'!$C$2:$C$31)+1505</f>
        <v>1513.520783717282</v>
      </c>
    </row>
    <row r="17" spans="1:25" x14ac:dyDescent="0.45">
      <c r="A17">
        <v>16</v>
      </c>
      <c r="B17" t="s">
        <v>31</v>
      </c>
      <c r="C17">
        <v>2</v>
      </c>
      <c r="D17">
        <v>2</v>
      </c>
      <c r="E17">
        <v>0</v>
      </c>
      <c r="F17">
        <v>0</v>
      </c>
      <c r="G17">
        <v>10</v>
      </c>
      <c r="H17">
        <v>2</v>
      </c>
      <c r="I17">
        <v>19</v>
      </c>
      <c r="J17">
        <v>7.58</v>
      </c>
      <c r="K17">
        <v>3.32</v>
      </c>
      <c r="L17">
        <v>0.47</v>
      </c>
      <c r="M17">
        <v>0.217</v>
      </c>
      <c r="N17">
        <v>0.79600000000000004</v>
      </c>
      <c r="O17">
        <v>0.44700000000000001</v>
      </c>
      <c r="P17">
        <v>5.6000000000000001E-2</v>
      </c>
      <c r="Q17">
        <v>93.9</v>
      </c>
      <c r="R17">
        <v>2.37</v>
      </c>
      <c r="S17" t="s">
        <v>12</v>
      </c>
      <c r="T17">
        <v>4.12</v>
      </c>
      <c r="U17">
        <v>4.95</v>
      </c>
      <c r="V17">
        <v>0.2</v>
      </c>
      <c r="X17">
        <f>(Team_Pitching_In_Season[[#This Row],[WAR]]-AVERAGE(Team_Pitching_In_Season[WAR]))/_xlfn.STDEV.P(Team_Pitching_In_Season[WAR])</f>
        <v>-9.8342157206082484E-2</v>
      </c>
      <c r="Y17">
        <f>X17*_xlfn.STDEV.P('Elo Ratings - Current'!$C$2:$C$31)+1505</f>
        <v>1500.739608141359</v>
      </c>
    </row>
    <row r="18" spans="1:25" x14ac:dyDescent="0.45">
      <c r="A18">
        <v>17</v>
      </c>
      <c r="B18" t="s">
        <v>22</v>
      </c>
      <c r="C18">
        <v>3</v>
      </c>
      <c r="D18">
        <v>1</v>
      </c>
      <c r="E18">
        <v>2</v>
      </c>
      <c r="F18">
        <v>0</v>
      </c>
      <c r="G18">
        <v>11</v>
      </c>
      <c r="H18">
        <v>3</v>
      </c>
      <c r="I18">
        <v>25</v>
      </c>
      <c r="J18">
        <v>8.64</v>
      </c>
      <c r="K18">
        <v>3.24</v>
      </c>
      <c r="L18">
        <v>1.08</v>
      </c>
      <c r="M18">
        <v>0.35099999999999998</v>
      </c>
      <c r="N18">
        <v>0.69</v>
      </c>
      <c r="O18">
        <v>0.51300000000000001</v>
      </c>
      <c r="P18">
        <v>0.14299999999999999</v>
      </c>
      <c r="Q18">
        <v>95.4</v>
      </c>
      <c r="R18">
        <v>5.04</v>
      </c>
      <c r="S18" t="s">
        <v>12</v>
      </c>
      <c r="T18">
        <v>4.7</v>
      </c>
      <c r="U18">
        <v>4.4800000000000004</v>
      </c>
      <c r="V18">
        <v>0.1</v>
      </c>
      <c r="X18">
        <f>(Team_Pitching_In_Season[[#This Row],[WAR]]-AVERAGE(Team_Pitching_In_Season[WAR]))/_xlfn.STDEV.P(Team_Pitching_In_Season[WAR])</f>
        <v>-0.39336862882433005</v>
      </c>
      <c r="Y18">
        <f>X18*_xlfn.STDEV.P('Elo Ratings - Current'!$C$2:$C$31)+1505</f>
        <v>1487.9584325654357</v>
      </c>
    </row>
    <row r="19" spans="1:25" x14ac:dyDescent="0.45">
      <c r="A19">
        <v>18</v>
      </c>
      <c r="B19" t="s">
        <v>27</v>
      </c>
      <c r="C19">
        <v>3</v>
      </c>
      <c r="D19">
        <v>0</v>
      </c>
      <c r="E19">
        <v>3</v>
      </c>
      <c r="F19">
        <v>0</v>
      </c>
      <c r="G19">
        <v>16</v>
      </c>
      <c r="H19">
        <v>3</v>
      </c>
      <c r="I19">
        <v>30</v>
      </c>
      <c r="J19">
        <v>10.5</v>
      </c>
      <c r="K19">
        <v>5.7</v>
      </c>
      <c r="L19">
        <v>0.9</v>
      </c>
      <c r="M19">
        <v>0.376</v>
      </c>
      <c r="N19">
        <v>0.65</v>
      </c>
      <c r="O19">
        <v>0.45500000000000002</v>
      </c>
      <c r="P19">
        <v>0.111</v>
      </c>
      <c r="Q19">
        <v>95.5</v>
      </c>
      <c r="R19">
        <v>6</v>
      </c>
      <c r="S19" t="s">
        <v>12</v>
      </c>
      <c r="T19">
        <v>4.82</v>
      </c>
      <c r="U19">
        <v>4.96</v>
      </c>
      <c r="V19">
        <v>0.1</v>
      </c>
      <c r="X19">
        <f>(Team_Pitching_In_Season[[#This Row],[WAR]]-AVERAGE(Team_Pitching_In_Season[WAR]))/_xlfn.STDEV.P(Team_Pitching_In_Season[WAR])</f>
        <v>-0.39336862882433005</v>
      </c>
      <c r="Y19">
        <f>X19*_xlfn.STDEV.P('Elo Ratings - Current'!$C$2:$C$31)+1505</f>
        <v>1487.9584325654357</v>
      </c>
    </row>
    <row r="20" spans="1:25" x14ac:dyDescent="0.45">
      <c r="A20">
        <v>19</v>
      </c>
      <c r="B20" t="s">
        <v>42</v>
      </c>
      <c r="C20">
        <v>2</v>
      </c>
      <c r="D20">
        <v>2</v>
      </c>
      <c r="E20">
        <v>0</v>
      </c>
      <c r="F20">
        <v>0</v>
      </c>
      <c r="G20">
        <v>11</v>
      </c>
      <c r="H20">
        <v>2</v>
      </c>
      <c r="I20">
        <v>18</v>
      </c>
      <c r="J20">
        <v>9.5</v>
      </c>
      <c r="K20">
        <v>4</v>
      </c>
      <c r="L20">
        <v>1</v>
      </c>
      <c r="M20">
        <v>0.25600000000000001</v>
      </c>
      <c r="N20">
        <v>0.76900000000000002</v>
      </c>
      <c r="O20">
        <v>0.53300000000000003</v>
      </c>
      <c r="P20">
        <v>0.16700000000000001</v>
      </c>
      <c r="Q20">
        <v>96.2</v>
      </c>
      <c r="R20">
        <v>3.5</v>
      </c>
      <c r="S20" t="s">
        <v>12</v>
      </c>
      <c r="T20">
        <v>4.5199999999999996</v>
      </c>
      <c r="U20">
        <v>4.1500000000000004</v>
      </c>
      <c r="V20">
        <v>0.1</v>
      </c>
      <c r="X20">
        <f>(Team_Pitching_In_Season[[#This Row],[WAR]]-AVERAGE(Team_Pitching_In_Season[WAR]))/_xlfn.STDEV.P(Team_Pitching_In_Season[WAR])</f>
        <v>-0.39336862882433005</v>
      </c>
      <c r="Y20">
        <f>X20*_xlfn.STDEV.P('Elo Ratings - Current'!$C$2:$C$31)+1505</f>
        <v>1487.9584325654357</v>
      </c>
    </row>
    <row r="21" spans="1:25" x14ac:dyDescent="0.45">
      <c r="A21">
        <v>20</v>
      </c>
      <c r="B21" t="s">
        <v>40</v>
      </c>
      <c r="C21">
        <v>2</v>
      </c>
      <c r="D21">
        <v>2</v>
      </c>
      <c r="E21">
        <v>0</v>
      </c>
      <c r="F21">
        <v>2</v>
      </c>
      <c r="G21">
        <v>10</v>
      </c>
      <c r="H21">
        <v>2</v>
      </c>
      <c r="I21">
        <v>18</v>
      </c>
      <c r="J21">
        <v>8</v>
      </c>
      <c r="K21">
        <v>2</v>
      </c>
      <c r="L21">
        <v>2</v>
      </c>
      <c r="M21">
        <v>0.2</v>
      </c>
      <c r="N21">
        <v>0.88700000000000001</v>
      </c>
      <c r="O21">
        <v>0.34699999999999998</v>
      </c>
      <c r="P21">
        <v>0.19</v>
      </c>
      <c r="Q21">
        <v>95</v>
      </c>
      <c r="R21">
        <v>3.5</v>
      </c>
      <c r="S21" t="s">
        <v>12</v>
      </c>
      <c r="T21">
        <v>5.8</v>
      </c>
      <c r="U21">
        <v>4.78</v>
      </c>
      <c r="V21">
        <v>0.1</v>
      </c>
      <c r="X21">
        <f>(Team_Pitching_In_Season[[#This Row],[WAR]]-AVERAGE(Team_Pitching_In_Season[WAR]))/_xlfn.STDEV.P(Team_Pitching_In_Season[WAR])</f>
        <v>-0.39336862882433005</v>
      </c>
      <c r="Y21">
        <f>X21*_xlfn.STDEV.P('Elo Ratings - Current'!$C$2:$C$31)+1505</f>
        <v>1487.9584325654357</v>
      </c>
    </row>
    <row r="22" spans="1:25" x14ac:dyDescent="0.45">
      <c r="A22">
        <v>21</v>
      </c>
      <c r="B22" t="s">
        <v>41</v>
      </c>
      <c r="C22">
        <v>2</v>
      </c>
      <c r="D22">
        <v>0</v>
      </c>
      <c r="E22">
        <v>2</v>
      </c>
      <c r="F22">
        <v>0</v>
      </c>
      <c r="G22">
        <v>12</v>
      </c>
      <c r="H22">
        <v>2</v>
      </c>
      <c r="I22">
        <v>18</v>
      </c>
      <c r="J22">
        <v>7.5</v>
      </c>
      <c r="K22">
        <v>4</v>
      </c>
      <c r="L22">
        <v>2</v>
      </c>
      <c r="M22">
        <v>0.44400000000000001</v>
      </c>
      <c r="N22">
        <v>0.55200000000000005</v>
      </c>
      <c r="O22">
        <v>0.50700000000000001</v>
      </c>
      <c r="P22">
        <v>0.26700000000000002</v>
      </c>
      <c r="Q22">
        <v>94.9</v>
      </c>
      <c r="R22">
        <v>10.5</v>
      </c>
      <c r="S22" t="s">
        <v>12</v>
      </c>
      <c r="T22">
        <v>6.41</v>
      </c>
      <c r="U22">
        <v>4.8600000000000003</v>
      </c>
      <c r="V22">
        <v>0.1</v>
      </c>
      <c r="X22">
        <f>(Team_Pitching_In_Season[[#This Row],[WAR]]-AVERAGE(Team_Pitching_In_Season[WAR]))/_xlfn.STDEV.P(Team_Pitching_In_Season[WAR])</f>
        <v>-0.39336862882433005</v>
      </c>
      <c r="Y22">
        <f>X22*_xlfn.STDEV.P('Elo Ratings - Current'!$C$2:$C$31)+1505</f>
        <v>1487.9584325654357</v>
      </c>
    </row>
    <row r="23" spans="1:25" x14ac:dyDescent="0.45">
      <c r="A23">
        <v>22</v>
      </c>
      <c r="B23" t="s">
        <v>23</v>
      </c>
      <c r="C23">
        <v>2</v>
      </c>
      <c r="D23">
        <v>0</v>
      </c>
      <c r="E23">
        <v>2</v>
      </c>
      <c r="F23">
        <v>0</v>
      </c>
      <c r="G23">
        <v>8</v>
      </c>
      <c r="H23">
        <v>2</v>
      </c>
      <c r="I23">
        <v>18</v>
      </c>
      <c r="J23">
        <v>9</v>
      </c>
      <c r="K23">
        <v>4</v>
      </c>
      <c r="L23">
        <v>0.5</v>
      </c>
      <c r="M23">
        <v>0.314</v>
      </c>
      <c r="N23">
        <v>0.72499999999999998</v>
      </c>
      <c r="O23">
        <v>0.42299999999999999</v>
      </c>
      <c r="P23">
        <v>5.8999999999999997E-2</v>
      </c>
      <c r="Q23">
        <v>93.7</v>
      </c>
      <c r="R23">
        <v>4.5</v>
      </c>
      <c r="S23" t="s">
        <v>12</v>
      </c>
      <c r="T23">
        <v>4.58</v>
      </c>
      <c r="U23">
        <v>5.37</v>
      </c>
      <c r="V23">
        <v>0.1</v>
      </c>
      <c r="X23">
        <f>(Team_Pitching_In_Season[[#This Row],[WAR]]-AVERAGE(Team_Pitching_In_Season[WAR]))/_xlfn.STDEV.P(Team_Pitching_In_Season[WAR])</f>
        <v>-0.39336862882433005</v>
      </c>
      <c r="Y23">
        <f>X23*_xlfn.STDEV.P('Elo Ratings - Current'!$C$2:$C$31)+1505</f>
        <v>1487.9584325654357</v>
      </c>
    </row>
    <row r="24" spans="1:25" x14ac:dyDescent="0.45">
      <c r="A24">
        <v>23</v>
      </c>
      <c r="B24" t="s">
        <v>325</v>
      </c>
      <c r="C24">
        <v>2</v>
      </c>
      <c r="D24">
        <v>1</v>
      </c>
      <c r="E24">
        <v>1</v>
      </c>
      <c r="F24">
        <v>1</v>
      </c>
      <c r="G24">
        <v>10</v>
      </c>
      <c r="H24">
        <v>2</v>
      </c>
      <c r="I24">
        <v>17</v>
      </c>
      <c r="J24">
        <v>9</v>
      </c>
      <c r="K24">
        <v>2.65</v>
      </c>
      <c r="L24">
        <v>2.12</v>
      </c>
      <c r="M24">
        <v>0.34</v>
      </c>
      <c r="N24">
        <v>0.58799999999999997</v>
      </c>
      <c r="O24">
        <v>0.38</v>
      </c>
      <c r="P24">
        <v>0.2</v>
      </c>
      <c r="Q24">
        <v>94.8</v>
      </c>
      <c r="R24">
        <v>7.41</v>
      </c>
      <c r="S24" t="s">
        <v>12</v>
      </c>
      <c r="T24">
        <v>5.97</v>
      </c>
      <c r="U24">
        <v>4.8</v>
      </c>
      <c r="V24">
        <v>0</v>
      </c>
      <c r="X24">
        <f>(Team_Pitching_In_Season[[#This Row],[WAR]]-AVERAGE(Team_Pitching_In_Season[WAR]))/_xlfn.STDEV.P(Team_Pitching_In_Season[WAR])</f>
        <v>-0.68839510044257757</v>
      </c>
      <c r="Y24">
        <f>X24*_xlfn.STDEV.P('Elo Ratings - Current'!$C$2:$C$31)+1505</f>
        <v>1475.1772569895127</v>
      </c>
    </row>
    <row r="25" spans="1:25" x14ac:dyDescent="0.45">
      <c r="A25">
        <v>24</v>
      </c>
      <c r="B25" t="s">
        <v>20</v>
      </c>
      <c r="C25">
        <v>3</v>
      </c>
      <c r="D25">
        <v>1</v>
      </c>
      <c r="E25">
        <v>2</v>
      </c>
      <c r="F25">
        <v>1</v>
      </c>
      <c r="G25">
        <v>13</v>
      </c>
      <c r="H25">
        <v>3</v>
      </c>
      <c r="I25">
        <v>26</v>
      </c>
      <c r="J25">
        <v>11.42</v>
      </c>
      <c r="K25">
        <v>3.46</v>
      </c>
      <c r="L25">
        <v>2.42</v>
      </c>
      <c r="M25">
        <v>0.36899999999999999</v>
      </c>
      <c r="N25">
        <v>0.73699999999999999</v>
      </c>
      <c r="O25">
        <v>0.36099999999999999</v>
      </c>
      <c r="P25">
        <v>0.21199999999999999</v>
      </c>
      <c r="Q25">
        <v>93.6</v>
      </c>
      <c r="R25">
        <v>6.23</v>
      </c>
      <c r="S25" t="s">
        <v>12</v>
      </c>
      <c r="T25">
        <v>5.97</v>
      </c>
      <c r="U25">
        <v>4.5</v>
      </c>
      <c r="V25">
        <v>0</v>
      </c>
      <c r="X25">
        <f>(Team_Pitching_In_Season[[#This Row],[WAR]]-AVERAGE(Team_Pitching_In_Season[WAR]))/_xlfn.STDEV.P(Team_Pitching_In_Season[WAR])</f>
        <v>-0.68839510044257757</v>
      </c>
      <c r="Y25">
        <f>X25*_xlfn.STDEV.P('Elo Ratings - Current'!$C$2:$C$31)+1505</f>
        <v>1475.1772569895127</v>
      </c>
    </row>
    <row r="26" spans="1:25" x14ac:dyDescent="0.45">
      <c r="A26">
        <v>25</v>
      </c>
      <c r="B26" t="s">
        <v>21</v>
      </c>
      <c r="C26">
        <v>3</v>
      </c>
      <c r="D26">
        <v>2</v>
      </c>
      <c r="E26">
        <v>1</v>
      </c>
      <c r="F26">
        <v>0</v>
      </c>
      <c r="G26">
        <v>12</v>
      </c>
      <c r="H26">
        <v>3</v>
      </c>
      <c r="I26">
        <v>27</v>
      </c>
      <c r="J26">
        <v>8</v>
      </c>
      <c r="K26">
        <v>3.67</v>
      </c>
      <c r="L26">
        <v>1.33</v>
      </c>
      <c r="M26">
        <v>0.221</v>
      </c>
      <c r="N26">
        <v>0.78700000000000003</v>
      </c>
      <c r="O26">
        <v>0.41699999999999998</v>
      </c>
      <c r="P26">
        <v>0.13800000000000001</v>
      </c>
      <c r="Q26">
        <v>93.9</v>
      </c>
      <c r="R26">
        <v>3.67</v>
      </c>
      <c r="S26" t="s">
        <v>12</v>
      </c>
      <c r="T26">
        <v>5.34</v>
      </c>
      <c r="U26">
        <v>5.13</v>
      </c>
      <c r="V26">
        <v>0</v>
      </c>
      <c r="X26">
        <f>(Team_Pitching_In_Season[[#This Row],[WAR]]-AVERAGE(Team_Pitching_In_Season[WAR]))/_xlfn.STDEV.P(Team_Pitching_In_Season[WAR])</f>
        <v>-0.68839510044257757</v>
      </c>
      <c r="Y26">
        <f>X26*_xlfn.STDEV.P('Elo Ratings - Current'!$C$2:$C$31)+1505</f>
        <v>1475.1772569895127</v>
      </c>
    </row>
    <row r="27" spans="1:25" x14ac:dyDescent="0.45">
      <c r="A27">
        <v>26</v>
      </c>
      <c r="B27" t="s">
        <v>33</v>
      </c>
      <c r="C27">
        <v>3</v>
      </c>
      <c r="D27">
        <v>0</v>
      </c>
      <c r="E27">
        <v>3</v>
      </c>
      <c r="F27">
        <v>0</v>
      </c>
      <c r="G27">
        <v>13</v>
      </c>
      <c r="H27">
        <v>3</v>
      </c>
      <c r="I27">
        <v>27</v>
      </c>
      <c r="J27">
        <v>7.33</v>
      </c>
      <c r="K27">
        <v>4.67</v>
      </c>
      <c r="L27">
        <v>0.67</v>
      </c>
      <c r="M27">
        <v>0.371</v>
      </c>
      <c r="N27">
        <v>0.54700000000000004</v>
      </c>
      <c r="O27">
        <v>0.28100000000000003</v>
      </c>
      <c r="P27">
        <v>5.3999999999999999E-2</v>
      </c>
      <c r="Q27">
        <v>95</v>
      </c>
      <c r="R27">
        <v>7.67</v>
      </c>
      <c r="S27" t="s">
        <v>12</v>
      </c>
      <c r="T27">
        <v>5.3</v>
      </c>
      <c r="U27">
        <v>6.53</v>
      </c>
      <c r="V27">
        <v>0</v>
      </c>
      <c r="X27">
        <f>(Team_Pitching_In_Season[[#This Row],[WAR]]-AVERAGE(Team_Pitching_In_Season[WAR]))/_xlfn.STDEV.P(Team_Pitching_In_Season[WAR])</f>
        <v>-0.68839510044257757</v>
      </c>
      <c r="Y27">
        <f>X27*_xlfn.STDEV.P('Elo Ratings - Current'!$C$2:$C$31)+1505</f>
        <v>1475.1772569895127</v>
      </c>
    </row>
    <row r="28" spans="1:25" x14ac:dyDescent="0.45">
      <c r="A28">
        <v>27</v>
      </c>
      <c r="B28" t="s">
        <v>16</v>
      </c>
      <c r="C28">
        <v>2</v>
      </c>
      <c r="D28">
        <v>0</v>
      </c>
      <c r="E28">
        <v>2</v>
      </c>
      <c r="F28">
        <v>0</v>
      </c>
      <c r="G28">
        <v>10</v>
      </c>
      <c r="H28">
        <v>2</v>
      </c>
      <c r="I28">
        <v>16</v>
      </c>
      <c r="J28">
        <v>6.19</v>
      </c>
      <c r="K28">
        <v>4.5</v>
      </c>
      <c r="L28">
        <v>2.25</v>
      </c>
      <c r="M28">
        <v>0.33900000000000002</v>
      </c>
      <c r="N28">
        <v>0.30299999999999999</v>
      </c>
      <c r="O28">
        <v>0.34899999999999998</v>
      </c>
      <c r="P28">
        <v>0.13800000000000001</v>
      </c>
      <c r="Q28">
        <v>93.4</v>
      </c>
      <c r="R28">
        <v>11.81</v>
      </c>
      <c r="S28" t="s">
        <v>12</v>
      </c>
      <c r="T28">
        <v>7.23</v>
      </c>
      <c r="U28">
        <v>6.88</v>
      </c>
      <c r="V28">
        <v>-0.2</v>
      </c>
      <c r="X28">
        <f>(Team_Pitching_In_Season[[#This Row],[WAR]]-AVERAGE(Team_Pitching_In_Season[WAR]))/_xlfn.STDEV.P(Team_Pitching_In_Season[WAR])</f>
        <v>-1.2784480436790726</v>
      </c>
      <c r="Y28">
        <f>X28*_xlfn.STDEV.P('Elo Ratings - Current'!$C$2:$C$31)+1505</f>
        <v>1449.6149058376664</v>
      </c>
    </row>
    <row r="29" spans="1:25" x14ac:dyDescent="0.45">
      <c r="A29">
        <v>28</v>
      </c>
      <c r="B29" t="s">
        <v>36</v>
      </c>
      <c r="C29">
        <v>3</v>
      </c>
      <c r="D29">
        <v>1</v>
      </c>
      <c r="E29">
        <v>2</v>
      </c>
      <c r="F29">
        <v>0</v>
      </c>
      <c r="G29">
        <v>14</v>
      </c>
      <c r="H29">
        <v>3</v>
      </c>
      <c r="I29">
        <v>25</v>
      </c>
      <c r="J29">
        <v>5.76</v>
      </c>
      <c r="K29">
        <v>5.76</v>
      </c>
      <c r="L29">
        <v>2.16</v>
      </c>
      <c r="M29">
        <v>0.39500000000000002</v>
      </c>
      <c r="N29">
        <v>0.60899999999999999</v>
      </c>
      <c r="O29">
        <v>0.45700000000000002</v>
      </c>
      <c r="P29">
        <v>0.20699999999999999</v>
      </c>
      <c r="Q29">
        <v>95</v>
      </c>
      <c r="R29">
        <v>9.7200000000000006</v>
      </c>
      <c r="S29" t="s">
        <v>12</v>
      </c>
      <c r="T29">
        <v>7.62</v>
      </c>
      <c r="U29">
        <v>6.35</v>
      </c>
      <c r="V29">
        <v>-0.3</v>
      </c>
      <c r="X29">
        <f>(Team_Pitching_In_Season[[#This Row],[WAR]]-AVERAGE(Team_Pitching_In_Season[WAR]))/_xlfn.STDEV.P(Team_Pitching_In_Season[WAR])</f>
        <v>-1.5734745152973202</v>
      </c>
      <c r="Y29">
        <f>X29*_xlfn.STDEV.P('Elo Ratings - Current'!$C$2:$C$31)+1505</f>
        <v>1436.8337302617431</v>
      </c>
    </row>
    <row r="30" spans="1:25" x14ac:dyDescent="0.45">
      <c r="A30">
        <v>29</v>
      </c>
      <c r="B30" t="s">
        <v>32</v>
      </c>
      <c r="C30">
        <v>2</v>
      </c>
      <c r="D30">
        <v>0</v>
      </c>
      <c r="E30">
        <v>2</v>
      </c>
      <c r="F30">
        <v>0</v>
      </c>
      <c r="G30">
        <v>12</v>
      </c>
      <c r="H30">
        <v>2</v>
      </c>
      <c r="I30">
        <v>17.2</v>
      </c>
      <c r="J30">
        <v>8.15</v>
      </c>
      <c r="K30">
        <v>5.09</v>
      </c>
      <c r="L30">
        <v>2.5499999999999998</v>
      </c>
      <c r="M30">
        <v>0.35199999999999998</v>
      </c>
      <c r="N30">
        <v>0.70399999999999996</v>
      </c>
      <c r="O30">
        <v>0.46600000000000003</v>
      </c>
      <c r="P30">
        <v>0.23799999999999999</v>
      </c>
      <c r="Q30">
        <v>94.8</v>
      </c>
      <c r="R30">
        <v>7.13</v>
      </c>
      <c r="S30" t="s">
        <v>12</v>
      </c>
      <c r="T30">
        <v>7.42</v>
      </c>
      <c r="U30">
        <v>5.65</v>
      </c>
      <c r="V30">
        <v>-0.3</v>
      </c>
      <c r="X30">
        <f>(Team_Pitching_In_Season[[#This Row],[WAR]]-AVERAGE(Team_Pitching_In_Season[WAR]))/_xlfn.STDEV.P(Team_Pitching_In_Season[WAR])</f>
        <v>-1.5734745152973202</v>
      </c>
      <c r="Y30">
        <f>X30*_xlfn.STDEV.P('Elo Ratings - Current'!$C$2:$C$31)+1505</f>
        <v>1436.8337302617431</v>
      </c>
    </row>
    <row r="31" spans="1:25" x14ac:dyDescent="0.45">
      <c r="A31">
        <v>30</v>
      </c>
      <c r="B31" t="s">
        <v>29</v>
      </c>
      <c r="C31">
        <v>3</v>
      </c>
      <c r="D31">
        <v>0</v>
      </c>
      <c r="E31">
        <v>3</v>
      </c>
      <c r="F31">
        <v>0</v>
      </c>
      <c r="G31">
        <v>17</v>
      </c>
      <c r="H31">
        <v>3</v>
      </c>
      <c r="I31">
        <v>27</v>
      </c>
      <c r="J31">
        <v>10</v>
      </c>
      <c r="K31">
        <v>6.33</v>
      </c>
      <c r="L31">
        <v>1.67</v>
      </c>
      <c r="M31">
        <v>0.33300000000000002</v>
      </c>
      <c r="N31">
        <v>0.76200000000000001</v>
      </c>
      <c r="O31">
        <v>0.50700000000000001</v>
      </c>
      <c r="P31">
        <v>0.22700000000000001</v>
      </c>
      <c r="Q31">
        <v>93.9</v>
      </c>
      <c r="R31">
        <v>4.67</v>
      </c>
      <c r="S31" t="s">
        <v>12</v>
      </c>
      <c r="T31">
        <v>6.38</v>
      </c>
      <c r="U31">
        <v>5.27</v>
      </c>
      <c r="V31">
        <v>-0.5</v>
      </c>
      <c r="X31">
        <f>(Team_Pitching_In_Season[[#This Row],[WAR]]-AVERAGE(Team_Pitching_In_Season[WAR]))/_xlfn.STDEV.P(Team_Pitching_In_Season[WAR])</f>
        <v>-2.1635274585338156</v>
      </c>
      <c r="Y31">
        <f>X31*_xlfn.STDEV.P('Elo Ratings - Current'!$C$2:$C$31)+1505</f>
        <v>1411.2713791098968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A46C42-96D8-430D-9D37-52187706B9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Games</vt:lpstr>
      <vt:lpstr>Betting</vt:lpstr>
      <vt:lpstr>Schedule</vt:lpstr>
      <vt:lpstr>Calc</vt:lpstr>
      <vt:lpstr>Elo Ratings - Pre Season</vt:lpstr>
      <vt:lpstr>Elo Ratings - Current</vt:lpstr>
      <vt:lpstr>Pitchers In-Season</vt:lpstr>
      <vt:lpstr>Pitchers Pre-Season</vt:lpstr>
      <vt:lpstr>Team Pitching Projected</vt:lpstr>
      <vt:lpstr>Team Pitching In-Season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smben</dc:creator>
  <cp:lastModifiedBy>Sean Beney</cp:lastModifiedBy>
  <dcterms:created xsi:type="dcterms:W3CDTF">2024-03-30T08:21:45Z</dcterms:created>
  <dcterms:modified xsi:type="dcterms:W3CDTF">2024-04-06T12:15:04Z</dcterms:modified>
</cp:coreProperties>
</file>